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updateLinks="always" defaultThemeVersion="124226"/>
  <bookViews>
    <workbookView xWindow="0" yWindow="5400" windowWidth="23970" windowHeight="7035" tabRatio="830"/>
  </bookViews>
  <sheets>
    <sheet name="Selection page" sheetId="1" r:id="rId1"/>
    <sheet name="Database" sheetId="4" r:id="rId2"/>
    <sheet name="UDDS" sheetId="5" r:id="rId3"/>
    <sheet name="FTP-75" sheetId="6" r:id="rId4"/>
    <sheet name="US06" sheetId="7" r:id="rId5"/>
    <sheet name="NEDC" sheetId="8" r:id="rId6"/>
    <sheet name="WLTC" sheetId="10" r:id="rId7"/>
    <sheet name="JPN10-15" sheetId="9" r:id="rId8"/>
    <sheet name="New Cycle 1" sheetId="11" r:id="rId9"/>
    <sheet name="New Cycle 2" sheetId="12" r:id="rId10"/>
    <sheet name="New Cycle 3" sheetId="13" r:id="rId11"/>
    <sheet name="Technical information" sheetId="2" r:id="rId12"/>
    <sheet name="Disclaimer" sheetId="3" r:id="rId13"/>
  </sheets>
  <definedNames>
    <definedName name="Range" localSheetId="9">INDIRECT(Database!#REF!)</definedName>
    <definedName name="Range" localSheetId="10">INDIRECT(Database!#REF!)</definedName>
    <definedName name="Range">INDIRECT(Database!#REF!)</definedName>
  </definedNames>
  <calcPr calcId="152511"/>
</workbook>
</file>

<file path=xl/calcChain.xml><?xml version="1.0" encoding="utf-8"?>
<calcChain xmlns="http://schemas.openxmlformats.org/spreadsheetml/2006/main">
  <c r="G24" i="5" l="1"/>
  <c r="I3" i="5"/>
  <c r="H4" i="13" l="1"/>
  <c r="H4" i="12"/>
  <c r="H4" i="11"/>
  <c r="L11" i="4" l="1"/>
  <c r="K11" i="4"/>
  <c r="J11" i="4"/>
  <c r="I11" i="4"/>
  <c r="H11" i="4"/>
  <c r="G11" i="4" a="1"/>
  <c r="G11" i="4" s="1"/>
  <c r="E11" i="4"/>
  <c r="L10" i="4"/>
  <c r="K10" i="4"/>
  <c r="J10" i="4"/>
  <c r="I10" i="4"/>
  <c r="H10" i="4"/>
  <c r="G10" i="4" a="1"/>
  <c r="G10" i="4" s="1"/>
  <c r="E10" i="4"/>
  <c r="L9" i="4"/>
  <c r="K9" i="4"/>
  <c r="J9" i="4"/>
  <c r="I9" i="4"/>
  <c r="H9" i="4"/>
  <c r="G9" i="4" a="1"/>
  <c r="G9" i="4" s="1"/>
  <c r="E9" i="4"/>
  <c r="D10" i="13"/>
  <c r="E10" i="13" s="1"/>
  <c r="D9" i="13"/>
  <c r="H8" i="13"/>
  <c r="D8" i="13"/>
  <c r="D7" i="13"/>
  <c r="D6" i="13"/>
  <c r="H5" i="13"/>
  <c r="D5" i="13"/>
  <c r="F11" i="4"/>
  <c r="D4" i="13"/>
  <c r="D3" i="13"/>
  <c r="D10" i="12"/>
  <c r="E10" i="12" s="1"/>
  <c r="D9" i="12"/>
  <c r="E9" i="12" s="1"/>
  <c r="H8" i="12"/>
  <c r="D8" i="12"/>
  <c r="E8" i="12" s="1"/>
  <c r="D7" i="12"/>
  <c r="E7" i="12" s="1"/>
  <c r="D6" i="12"/>
  <c r="E6" i="12" s="1"/>
  <c r="H5" i="12"/>
  <c r="D5" i="12"/>
  <c r="E5" i="12" s="1"/>
  <c r="F10" i="4"/>
  <c r="D4" i="12"/>
  <c r="E4" i="12" s="1"/>
  <c r="D3" i="12"/>
  <c r="D10" i="11"/>
  <c r="D9" i="11"/>
  <c r="H8" i="11"/>
  <c r="D8" i="11"/>
  <c r="D7" i="11"/>
  <c r="D6" i="11"/>
  <c r="H5" i="11"/>
  <c r="D5" i="11"/>
  <c r="F9" i="4"/>
  <c r="D4" i="11"/>
  <c r="D3" i="11"/>
  <c r="E4" i="13" l="1"/>
  <c r="E5" i="13"/>
  <c r="E6" i="13"/>
  <c r="E7" i="13"/>
  <c r="E8" i="13"/>
  <c r="E9" i="13"/>
  <c r="F4" i="12"/>
  <c r="F5" i="12" s="1"/>
  <c r="F6" i="12" s="1"/>
  <c r="F7" i="12" s="1"/>
  <c r="F8" i="12" s="1"/>
  <c r="F9" i="12" s="1"/>
  <c r="F10" i="12" s="1"/>
  <c r="H10" i="12"/>
  <c r="H9" i="12"/>
  <c r="H7" i="12"/>
  <c r="H6" i="12"/>
  <c r="E10" i="11"/>
  <c r="E4" i="11"/>
  <c r="F4" i="11" s="1"/>
  <c r="E5" i="11"/>
  <c r="E6" i="11"/>
  <c r="E7" i="11"/>
  <c r="E8" i="11"/>
  <c r="E9" i="11"/>
  <c r="F662" i="9"/>
  <c r="E662" i="9"/>
  <c r="D662" i="9"/>
  <c r="F661" i="9"/>
  <c r="E661" i="9"/>
  <c r="D661" i="9"/>
  <c r="F660" i="9"/>
  <c r="E660" i="9"/>
  <c r="D660" i="9"/>
  <c r="F659" i="9"/>
  <c r="E659" i="9"/>
  <c r="D659" i="9"/>
  <c r="F658" i="9"/>
  <c r="E658" i="9"/>
  <c r="D658" i="9"/>
  <c r="F657" i="9"/>
  <c r="E657" i="9"/>
  <c r="D657" i="9"/>
  <c r="F656" i="9"/>
  <c r="E656" i="9"/>
  <c r="D656" i="9"/>
  <c r="F655" i="9"/>
  <c r="E655" i="9"/>
  <c r="D655" i="9"/>
  <c r="F654" i="9"/>
  <c r="E654" i="9"/>
  <c r="D654" i="9"/>
  <c r="F653" i="9"/>
  <c r="E653" i="9"/>
  <c r="D653" i="9"/>
  <c r="F652" i="9"/>
  <c r="E652" i="9"/>
  <c r="D652" i="9"/>
  <c r="F651" i="9"/>
  <c r="E651" i="9"/>
  <c r="D651" i="9"/>
  <c r="F650" i="9"/>
  <c r="E650" i="9"/>
  <c r="D650" i="9"/>
  <c r="F649" i="9"/>
  <c r="E649" i="9"/>
  <c r="D649" i="9"/>
  <c r="F648" i="9"/>
  <c r="E648" i="9"/>
  <c r="D648" i="9"/>
  <c r="F647" i="9"/>
  <c r="E647" i="9"/>
  <c r="D647" i="9"/>
  <c r="F646" i="9"/>
  <c r="E646" i="9"/>
  <c r="D646" i="9"/>
  <c r="F645" i="9"/>
  <c r="E645" i="9"/>
  <c r="D645" i="9"/>
  <c r="F644" i="9"/>
  <c r="E644" i="9"/>
  <c r="D644" i="9"/>
  <c r="F643" i="9"/>
  <c r="E643" i="9"/>
  <c r="D643" i="9"/>
  <c r="F642" i="9"/>
  <c r="E642" i="9"/>
  <c r="D642" i="9"/>
  <c r="F641" i="9"/>
  <c r="E641" i="9"/>
  <c r="D641" i="9"/>
  <c r="F640" i="9"/>
  <c r="E640" i="9"/>
  <c r="D640" i="9"/>
  <c r="F639" i="9"/>
  <c r="E639" i="9"/>
  <c r="D639" i="9"/>
  <c r="F638" i="9"/>
  <c r="E638" i="9"/>
  <c r="D638" i="9"/>
  <c r="F637" i="9"/>
  <c r="E637" i="9"/>
  <c r="D637" i="9"/>
  <c r="F636" i="9"/>
  <c r="E636" i="9"/>
  <c r="D636" i="9"/>
  <c r="F635" i="9"/>
  <c r="E635" i="9"/>
  <c r="D635" i="9"/>
  <c r="F634" i="9"/>
  <c r="E634" i="9"/>
  <c r="D634" i="9"/>
  <c r="F633" i="9"/>
  <c r="E633" i="9"/>
  <c r="D633" i="9"/>
  <c r="F632" i="9"/>
  <c r="E632" i="9"/>
  <c r="D632" i="9"/>
  <c r="F631" i="9"/>
  <c r="E631" i="9"/>
  <c r="D631" i="9"/>
  <c r="F630" i="9"/>
  <c r="E630" i="9"/>
  <c r="D630" i="9"/>
  <c r="F629" i="9"/>
  <c r="E629" i="9"/>
  <c r="D629" i="9"/>
  <c r="F628" i="9"/>
  <c r="E628" i="9"/>
  <c r="D628" i="9"/>
  <c r="F627" i="9"/>
  <c r="E627" i="9"/>
  <c r="D627" i="9"/>
  <c r="F626" i="9"/>
  <c r="E626" i="9"/>
  <c r="D626" i="9"/>
  <c r="F625" i="9"/>
  <c r="E625" i="9"/>
  <c r="D625" i="9"/>
  <c r="F624" i="9"/>
  <c r="E624" i="9"/>
  <c r="D624" i="9"/>
  <c r="F623" i="9"/>
  <c r="E623" i="9"/>
  <c r="D623" i="9"/>
  <c r="F622" i="9"/>
  <c r="E622" i="9"/>
  <c r="D622" i="9"/>
  <c r="F621" i="9"/>
  <c r="E621" i="9"/>
  <c r="D621" i="9"/>
  <c r="F620" i="9"/>
  <c r="E620" i="9"/>
  <c r="D620" i="9"/>
  <c r="F619" i="9"/>
  <c r="E619" i="9"/>
  <c r="D619" i="9"/>
  <c r="F618" i="9"/>
  <c r="E618" i="9"/>
  <c r="D618" i="9"/>
  <c r="F617" i="9"/>
  <c r="E617" i="9"/>
  <c r="D617" i="9"/>
  <c r="F616" i="9"/>
  <c r="E616" i="9"/>
  <c r="D616" i="9"/>
  <c r="F615" i="9"/>
  <c r="E615" i="9"/>
  <c r="D615" i="9"/>
  <c r="F614" i="9"/>
  <c r="E614" i="9"/>
  <c r="D614" i="9"/>
  <c r="F613" i="9"/>
  <c r="E613" i="9"/>
  <c r="D613" i="9"/>
  <c r="F612" i="9"/>
  <c r="E612" i="9"/>
  <c r="D612" i="9"/>
  <c r="F611" i="9"/>
  <c r="E611" i="9"/>
  <c r="D611" i="9"/>
  <c r="F610" i="9"/>
  <c r="E610" i="9"/>
  <c r="D610" i="9"/>
  <c r="F609" i="9"/>
  <c r="E609" i="9"/>
  <c r="D609" i="9"/>
  <c r="F608" i="9"/>
  <c r="E608" i="9"/>
  <c r="D608" i="9"/>
  <c r="F607" i="9"/>
  <c r="E607" i="9"/>
  <c r="D607" i="9"/>
  <c r="F606" i="9"/>
  <c r="E606" i="9"/>
  <c r="D606" i="9"/>
  <c r="F605" i="9"/>
  <c r="E605" i="9"/>
  <c r="D605" i="9"/>
  <c r="F604" i="9"/>
  <c r="E604" i="9"/>
  <c r="D604" i="9"/>
  <c r="F603" i="9"/>
  <c r="E603" i="9"/>
  <c r="D603" i="9"/>
  <c r="F602" i="9"/>
  <c r="E602" i="9"/>
  <c r="D602" i="9"/>
  <c r="F601" i="9"/>
  <c r="E601" i="9"/>
  <c r="D601" i="9"/>
  <c r="F600" i="9"/>
  <c r="E600" i="9"/>
  <c r="D600" i="9"/>
  <c r="F599" i="9"/>
  <c r="E599" i="9"/>
  <c r="D599" i="9"/>
  <c r="F598" i="9"/>
  <c r="E598" i="9"/>
  <c r="D598" i="9"/>
  <c r="F597" i="9"/>
  <c r="E597" i="9"/>
  <c r="D597" i="9"/>
  <c r="F596" i="9"/>
  <c r="E596" i="9"/>
  <c r="D596" i="9"/>
  <c r="F595" i="9"/>
  <c r="E595" i="9"/>
  <c r="D595" i="9"/>
  <c r="F594" i="9"/>
  <c r="E594" i="9"/>
  <c r="D594" i="9"/>
  <c r="F593" i="9"/>
  <c r="E593" i="9"/>
  <c r="D593" i="9"/>
  <c r="F592" i="9"/>
  <c r="E592" i="9"/>
  <c r="D592" i="9"/>
  <c r="F591" i="9"/>
  <c r="E591" i="9"/>
  <c r="D591" i="9"/>
  <c r="F590" i="9"/>
  <c r="E590" i="9"/>
  <c r="D590" i="9"/>
  <c r="F589" i="9"/>
  <c r="E589" i="9"/>
  <c r="D589" i="9"/>
  <c r="F588" i="9"/>
  <c r="E588" i="9"/>
  <c r="D588" i="9"/>
  <c r="F587" i="9"/>
  <c r="E587" i="9"/>
  <c r="D587" i="9"/>
  <c r="F586" i="9"/>
  <c r="E586" i="9"/>
  <c r="D586" i="9"/>
  <c r="F585" i="9"/>
  <c r="E585" i="9"/>
  <c r="D585" i="9"/>
  <c r="F584" i="9"/>
  <c r="E584" i="9"/>
  <c r="D584" i="9"/>
  <c r="F583" i="9"/>
  <c r="E583" i="9"/>
  <c r="D583" i="9"/>
  <c r="F582" i="9"/>
  <c r="E582" i="9"/>
  <c r="D582" i="9"/>
  <c r="F581" i="9"/>
  <c r="E581" i="9"/>
  <c r="D581" i="9"/>
  <c r="F580" i="9"/>
  <c r="E580" i="9"/>
  <c r="D580" i="9"/>
  <c r="F579" i="9"/>
  <c r="E579" i="9"/>
  <c r="D579" i="9"/>
  <c r="F578" i="9"/>
  <c r="E578" i="9"/>
  <c r="D578" i="9"/>
  <c r="F577" i="9"/>
  <c r="E577" i="9"/>
  <c r="D577" i="9"/>
  <c r="F576" i="9"/>
  <c r="E576" i="9"/>
  <c r="D576" i="9"/>
  <c r="F575" i="9"/>
  <c r="E575" i="9"/>
  <c r="D575" i="9"/>
  <c r="F574" i="9"/>
  <c r="E574" i="9"/>
  <c r="D574" i="9"/>
  <c r="F573" i="9"/>
  <c r="E573" i="9"/>
  <c r="D573" i="9"/>
  <c r="F572" i="9"/>
  <c r="E572" i="9"/>
  <c r="D572" i="9"/>
  <c r="F571" i="9"/>
  <c r="E571" i="9"/>
  <c r="D571" i="9"/>
  <c r="F570" i="9"/>
  <c r="E570" i="9"/>
  <c r="D570" i="9"/>
  <c r="F569" i="9"/>
  <c r="E569" i="9"/>
  <c r="D569" i="9"/>
  <c r="F568" i="9"/>
  <c r="E568" i="9"/>
  <c r="D568" i="9"/>
  <c r="F567" i="9"/>
  <c r="E567" i="9"/>
  <c r="D567" i="9"/>
  <c r="F566" i="9"/>
  <c r="E566" i="9"/>
  <c r="D566" i="9"/>
  <c r="F565" i="9"/>
  <c r="E565" i="9"/>
  <c r="D565" i="9"/>
  <c r="F564" i="9"/>
  <c r="E564" i="9"/>
  <c r="D564" i="9"/>
  <c r="F563" i="9"/>
  <c r="E563" i="9"/>
  <c r="D563" i="9"/>
  <c r="F562" i="9"/>
  <c r="E562" i="9"/>
  <c r="D562" i="9"/>
  <c r="F561" i="9"/>
  <c r="E561" i="9"/>
  <c r="D561" i="9"/>
  <c r="F560" i="9"/>
  <c r="E560" i="9"/>
  <c r="D560" i="9"/>
  <c r="F559" i="9"/>
  <c r="E559" i="9"/>
  <c r="D559" i="9"/>
  <c r="F558" i="9"/>
  <c r="E558" i="9"/>
  <c r="D558" i="9"/>
  <c r="F557" i="9"/>
  <c r="E557" i="9"/>
  <c r="D557" i="9"/>
  <c r="F556" i="9"/>
  <c r="E556" i="9"/>
  <c r="D556" i="9"/>
  <c r="F555" i="9"/>
  <c r="E555" i="9"/>
  <c r="D555" i="9"/>
  <c r="F554" i="9"/>
  <c r="E554" i="9"/>
  <c r="D554" i="9"/>
  <c r="F553" i="9"/>
  <c r="E553" i="9"/>
  <c r="D553" i="9"/>
  <c r="F552" i="9"/>
  <c r="E552" i="9"/>
  <c r="D552" i="9"/>
  <c r="F551" i="9"/>
  <c r="E551" i="9"/>
  <c r="D551" i="9"/>
  <c r="F550" i="9"/>
  <c r="E550" i="9"/>
  <c r="D550" i="9"/>
  <c r="F549" i="9"/>
  <c r="E549" i="9"/>
  <c r="D549" i="9"/>
  <c r="F548" i="9"/>
  <c r="E548" i="9"/>
  <c r="D548" i="9"/>
  <c r="F547" i="9"/>
  <c r="E547" i="9"/>
  <c r="D547" i="9"/>
  <c r="F546" i="9"/>
  <c r="E546" i="9"/>
  <c r="D546" i="9"/>
  <c r="F545" i="9"/>
  <c r="E545" i="9"/>
  <c r="D545" i="9"/>
  <c r="F544" i="9"/>
  <c r="E544" i="9"/>
  <c r="D544" i="9"/>
  <c r="F543" i="9"/>
  <c r="E543" i="9"/>
  <c r="D543" i="9"/>
  <c r="F542" i="9"/>
  <c r="E542" i="9"/>
  <c r="D542" i="9"/>
  <c r="F541" i="9"/>
  <c r="E541" i="9"/>
  <c r="D541" i="9"/>
  <c r="F540" i="9"/>
  <c r="E540" i="9"/>
  <c r="D540" i="9"/>
  <c r="F539" i="9"/>
  <c r="E539" i="9"/>
  <c r="D539" i="9"/>
  <c r="F538" i="9"/>
  <c r="E538" i="9"/>
  <c r="D538" i="9"/>
  <c r="F537" i="9"/>
  <c r="E537" i="9"/>
  <c r="D537" i="9"/>
  <c r="F536" i="9"/>
  <c r="E536" i="9"/>
  <c r="D536" i="9"/>
  <c r="F535" i="9"/>
  <c r="E535" i="9"/>
  <c r="D535" i="9"/>
  <c r="F534" i="9"/>
  <c r="E534" i="9"/>
  <c r="D534" i="9"/>
  <c r="F533" i="9"/>
  <c r="E533" i="9"/>
  <c r="D533" i="9"/>
  <c r="F532" i="9"/>
  <c r="E532" i="9"/>
  <c r="D532" i="9"/>
  <c r="F531" i="9"/>
  <c r="E531" i="9"/>
  <c r="D531" i="9"/>
  <c r="F530" i="9"/>
  <c r="E530" i="9"/>
  <c r="D530" i="9"/>
  <c r="F529" i="9"/>
  <c r="E529" i="9"/>
  <c r="D529" i="9"/>
  <c r="F528" i="9"/>
  <c r="E528" i="9"/>
  <c r="D528" i="9"/>
  <c r="F527" i="9"/>
  <c r="E527" i="9"/>
  <c r="D527" i="9"/>
  <c r="F526" i="9"/>
  <c r="E526" i="9"/>
  <c r="D526" i="9"/>
  <c r="F525" i="9"/>
  <c r="E525" i="9"/>
  <c r="D525" i="9"/>
  <c r="F524" i="9"/>
  <c r="E524" i="9"/>
  <c r="D524" i="9"/>
  <c r="F523" i="9"/>
  <c r="E523" i="9"/>
  <c r="D523" i="9"/>
  <c r="F522" i="9"/>
  <c r="E522" i="9"/>
  <c r="D522" i="9"/>
  <c r="F521" i="9"/>
  <c r="E521" i="9"/>
  <c r="D521" i="9"/>
  <c r="F520" i="9"/>
  <c r="E520" i="9"/>
  <c r="D520" i="9"/>
  <c r="F519" i="9"/>
  <c r="E519" i="9"/>
  <c r="D519" i="9"/>
  <c r="F518" i="9"/>
  <c r="E518" i="9"/>
  <c r="D518" i="9"/>
  <c r="F517" i="9"/>
  <c r="E517" i="9"/>
  <c r="D517" i="9"/>
  <c r="F516" i="9"/>
  <c r="E516" i="9"/>
  <c r="D516" i="9"/>
  <c r="F515" i="9"/>
  <c r="E515" i="9"/>
  <c r="D515" i="9"/>
  <c r="F514" i="9"/>
  <c r="E514" i="9"/>
  <c r="D514" i="9"/>
  <c r="F513" i="9"/>
  <c r="E513" i="9"/>
  <c r="D513" i="9"/>
  <c r="F512" i="9"/>
  <c r="E512" i="9"/>
  <c r="D512" i="9"/>
  <c r="F511" i="9"/>
  <c r="E511" i="9"/>
  <c r="D511" i="9"/>
  <c r="F510" i="9"/>
  <c r="E510" i="9"/>
  <c r="D510" i="9"/>
  <c r="F509" i="9"/>
  <c r="E509" i="9"/>
  <c r="D509" i="9"/>
  <c r="F508" i="9"/>
  <c r="E508" i="9"/>
  <c r="D508" i="9"/>
  <c r="F507" i="9"/>
  <c r="E507" i="9"/>
  <c r="D507" i="9"/>
  <c r="F506" i="9"/>
  <c r="E506" i="9"/>
  <c r="D506" i="9"/>
  <c r="F505" i="9"/>
  <c r="E505" i="9"/>
  <c r="D505" i="9"/>
  <c r="F504" i="9"/>
  <c r="E504" i="9"/>
  <c r="D504" i="9"/>
  <c r="F503" i="9"/>
  <c r="E503" i="9"/>
  <c r="D503" i="9"/>
  <c r="F502" i="9"/>
  <c r="E502" i="9"/>
  <c r="D502" i="9"/>
  <c r="F501" i="9"/>
  <c r="E501" i="9"/>
  <c r="D501" i="9"/>
  <c r="F500" i="9"/>
  <c r="E500" i="9"/>
  <c r="D500" i="9"/>
  <c r="F499" i="9"/>
  <c r="E499" i="9"/>
  <c r="D499" i="9"/>
  <c r="F498" i="9"/>
  <c r="E498" i="9"/>
  <c r="D498" i="9"/>
  <c r="F497" i="9"/>
  <c r="E497" i="9"/>
  <c r="D497" i="9"/>
  <c r="F496" i="9"/>
  <c r="E496" i="9"/>
  <c r="D496" i="9"/>
  <c r="F495" i="9"/>
  <c r="E495" i="9"/>
  <c r="D495" i="9"/>
  <c r="F494" i="9"/>
  <c r="E494" i="9"/>
  <c r="D494" i="9"/>
  <c r="F493" i="9"/>
  <c r="E493" i="9"/>
  <c r="D493" i="9"/>
  <c r="F492" i="9"/>
  <c r="E492" i="9"/>
  <c r="D492" i="9"/>
  <c r="F491" i="9"/>
  <c r="E491" i="9"/>
  <c r="D491" i="9"/>
  <c r="F490" i="9"/>
  <c r="E490" i="9"/>
  <c r="D490" i="9"/>
  <c r="F489" i="9"/>
  <c r="E489" i="9"/>
  <c r="D489" i="9"/>
  <c r="F488" i="9"/>
  <c r="E488" i="9"/>
  <c r="D488" i="9"/>
  <c r="F487" i="9"/>
  <c r="E487" i="9"/>
  <c r="D487" i="9"/>
  <c r="F486" i="9"/>
  <c r="E486" i="9"/>
  <c r="D486" i="9"/>
  <c r="F485" i="9"/>
  <c r="E485" i="9"/>
  <c r="D485" i="9"/>
  <c r="F484" i="9"/>
  <c r="E484" i="9"/>
  <c r="D484" i="9"/>
  <c r="F483" i="9"/>
  <c r="E483" i="9"/>
  <c r="D483" i="9"/>
  <c r="F482" i="9"/>
  <c r="E482" i="9"/>
  <c r="D482" i="9"/>
  <c r="F481" i="9"/>
  <c r="E481" i="9"/>
  <c r="D481" i="9"/>
  <c r="F480" i="9"/>
  <c r="E480" i="9"/>
  <c r="D480" i="9"/>
  <c r="F479" i="9"/>
  <c r="E479" i="9"/>
  <c r="D479" i="9"/>
  <c r="F478" i="9"/>
  <c r="E478" i="9"/>
  <c r="D478" i="9"/>
  <c r="F477" i="9"/>
  <c r="E477" i="9"/>
  <c r="D477" i="9"/>
  <c r="F476" i="9"/>
  <c r="E476" i="9"/>
  <c r="D476" i="9"/>
  <c r="F475" i="9"/>
  <c r="E475" i="9"/>
  <c r="D475" i="9"/>
  <c r="F474" i="9"/>
  <c r="E474" i="9"/>
  <c r="D474" i="9"/>
  <c r="F473" i="9"/>
  <c r="E473" i="9"/>
  <c r="D473" i="9"/>
  <c r="F472" i="9"/>
  <c r="E472" i="9"/>
  <c r="D472" i="9"/>
  <c r="F471" i="9"/>
  <c r="E471" i="9"/>
  <c r="D471" i="9"/>
  <c r="F470" i="9"/>
  <c r="E470" i="9"/>
  <c r="D470" i="9"/>
  <c r="F469" i="9"/>
  <c r="E469" i="9"/>
  <c r="D469" i="9"/>
  <c r="F468" i="9"/>
  <c r="E468" i="9"/>
  <c r="D468" i="9"/>
  <c r="F467" i="9"/>
  <c r="E467" i="9"/>
  <c r="D467" i="9"/>
  <c r="F466" i="9"/>
  <c r="E466" i="9"/>
  <c r="D466" i="9"/>
  <c r="F465" i="9"/>
  <c r="E465" i="9"/>
  <c r="D465" i="9"/>
  <c r="F464" i="9"/>
  <c r="E464" i="9"/>
  <c r="D464" i="9"/>
  <c r="F463" i="9"/>
  <c r="E463" i="9"/>
  <c r="D463" i="9"/>
  <c r="F462" i="9"/>
  <c r="E462" i="9"/>
  <c r="D462" i="9"/>
  <c r="F461" i="9"/>
  <c r="E461" i="9"/>
  <c r="D461" i="9"/>
  <c r="F460" i="9"/>
  <c r="E460" i="9"/>
  <c r="D460" i="9"/>
  <c r="F459" i="9"/>
  <c r="E459" i="9"/>
  <c r="D459" i="9"/>
  <c r="F458" i="9"/>
  <c r="E458" i="9"/>
  <c r="D458" i="9"/>
  <c r="F457" i="9"/>
  <c r="E457" i="9"/>
  <c r="D457" i="9"/>
  <c r="F456" i="9"/>
  <c r="E456" i="9"/>
  <c r="D456" i="9"/>
  <c r="F455" i="9"/>
  <c r="E455" i="9"/>
  <c r="D455" i="9"/>
  <c r="F454" i="9"/>
  <c r="E454" i="9"/>
  <c r="D454" i="9"/>
  <c r="F453" i="9"/>
  <c r="E453" i="9"/>
  <c r="D453" i="9"/>
  <c r="F452" i="9"/>
  <c r="E452" i="9"/>
  <c r="D452" i="9"/>
  <c r="F451" i="9"/>
  <c r="E451" i="9"/>
  <c r="D451" i="9"/>
  <c r="F450" i="9"/>
  <c r="E450" i="9"/>
  <c r="D450" i="9"/>
  <c r="F449" i="9"/>
  <c r="E449" i="9"/>
  <c r="D449" i="9"/>
  <c r="F448" i="9"/>
  <c r="E448" i="9"/>
  <c r="D448" i="9"/>
  <c r="F447" i="9"/>
  <c r="E447" i="9"/>
  <c r="D447" i="9"/>
  <c r="F446" i="9"/>
  <c r="E446" i="9"/>
  <c r="D446" i="9"/>
  <c r="F445" i="9"/>
  <c r="E445" i="9"/>
  <c r="D445" i="9"/>
  <c r="F444" i="9"/>
  <c r="E444" i="9"/>
  <c r="D444" i="9"/>
  <c r="F443" i="9"/>
  <c r="E443" i="9"/>
  <c r="D443" i="9"/>
  <c r="F442" i="9"/>
  <c r="E442" i="9"/>
  <c r="D442" i="9"/>
  <c r="F441" i="9"/>
  <c r="E441" i="9"/>
  <c r="D441" i="9"/>
  <c r="F440" i="9"/>
  <c r="E440" i="9"/>
  <c r="D440" i="9"/>
  <c r="F439" i="9"/>
  <c r="E439" i="9"/>
  <c r="D439" i="9"/>
  <c r="F438" i="9"/>
  <c r="E438" i="9"/>
  <c r="D438" i="9"/>
  <c r="F437" i="9"/>
  <c r="E437" i="9"/>
  <c r="D437" i="9"/>
  <c r="F436" i="9"/>
  <c r="E436" i="9"/>
  <c r="D436" i="9"/>
  <c r="F435" i="9"/>
  <c r="E435" i="9"/>
  <c r="D435" i="9"/>
  <c r="F434" i="9"/>
  <c r="E434" i="9"/>
  <c r="D434" i="9"/>
  <c r="F433" i="9"/>
  <c r="E433" i="9"/>
  <c r="D433" i="9"/>
  <c r="F432" i="9"/>
  <c r="E432" i="9"/>
  <c r="D432" i="9"/>
  <c r="F431" i="9"/>
  <c r="E431" i="9"/>
  <c r="D431" i="9"/>
  <c r="F430" i="9"/>
  <c r="E430" i="9"/>
  <c r="D430" i="9"/>
  <c r="F429" i="9"/>
  <c r="E429" i="9"/>
  <c r="D429" i="9"/>
  <c r="F428" i="9"/>
  <c r="E428" i="9"/>
  <c r="D428" i="9"/>
  <c r="F427" i="9"/>
  <c r="E427" i="9"/>
  <c r="D427" i="9"/>
  <c r="F426" i="9"/>
  <c r="E426" i="9"/>
  <c r="D426" i="9"/>
  <c r="F425" i="9"/>
  <c r="E425" i="9"/>
  <c r="D425" i="9"/>
  <c r="F424" i="9"/>
  <c r="E424" i="9"/>
  <c r="D424" i="9"/>
  <c r="F423" i="9"/>
  <c r="E423" i="9"/>
  <c r="D423" i="9"/>
  <c r="F422" i="9"/>
  <c r="E422" i="9"/>
  <c r="D422" i="9"/>
  <c r="F421" i="9"/>
  <c r="E421" i="9"/>
  <c r="D421" i="9"/>
  <c r="F420" i="9"/>
  <c r="E420" i="9"/>
  <c r="D420" i="9"/>
  <c r="F419" i="9"/>
  <c r="E419" i="9"/>
  <c r="D419" i="9"/>
  <c r="F418" i="9"/>
  <c r="E418" i="9"/>
  <c r="D418" i="9"/>
  <c r="F417" i="9"/>
  <c r="E417" i="9"/>
  <c r="D417" i="9"/>
  <c r="F416" i="9"/>
  <c r="E416" i="9"/>
  <c r="D416" i="9"/>
  <c r="F415" i="9"/>
  <c r="E415" i="9"/>
  <c r="D415" i="9"/>
  <c r="F414" i="9"/>
  <c r="E414" i="9"/>
  <c r="D414" i="9"/>
  <c r="F413" i="9"/>
  <c r="E413" i="9"/>
  <c r="D413" i="9"/>
  <c r="F412" i="9"/>
  <c r="E412" i="9"/>
  <c r="D412" i="9"/>
  <c r="F411" i="9"/>
  <c r="E411" i="9"/>
  <c r="D411" i="9"/>
  <c r="F410" i="9"/>
  <c r="E410" i="9"/>
  <c r="D410" i="9"/>
  <c r="F409" i="9"/>
  <c r="E409" i="9"/>
  <c r="D409" i="9"/>
  <c r="F408" i="9"/>
  <c r="E408" i="9"/>
  <c r="D408" i="9"/>
  <c r="F407" i="9"/>
  <c r="E407" i="9"/>
  <c r="D407" i="9"/>
  <c r="F406" i="9"/>
  <c r="E406" i="9"/>
  <c r="D406" i="9"/>
  <c r="F405" i="9"/>
  <c r="E405" i="9"/>
  <c r="D405" i="9"/>
  <c r="F404" i="9"/>
  <c r="E404" i="9"/>
  <c r="D404" i="9"/>
  <c r="F403" i="9"/>
  <c r="E403" i="9"/>
  <c r="D403" i="9"/>
  <c r="F402" i="9"/>
  <c r="E402" i="9"/>
  <c r="D402" i="9"/>
  <c r="F401" i="9"/>
  <c r="E401" i="9"/>
  <c r="D401" i="9"/>
  <c r="F400" i="9"/>
  <c r="E400" i="9"/>
  <c r="D400" i="9"/>
  <c r="F399" i="9"/>
  <c r="E399" i="9"/>
  <c r="D399" i="9"/>
  <c r="F398" i="9"/>
  <c r="E398" i="9"/>
  <c r="D398" i="9"/>
  <c r="F397" i="9"/>
  <c r="E397" i="9"/>
  <c r="D397" i="9"/>
  <c r="F396" i="9"/>
  <c r="E396" i="9"/>
  <c r="D396" i="9"/>
  <c r="F395" i="9"/>
  <c r="E395" i="9"/>
  <c r="D395" i="9"/>
  <c r="F394" i="9"/>
  <c r="E394" i="9"/>
  <c r="D394" i="9"/>
  <c r="F393" i="9"/>
  <c r="E393" i="9"/>
  <c r="D393" i="9"/>
  <c r="F392" i="9"/>
  <c r="E392" i="9"/>
  <c r="D392" i="9"/>
  <c r="F391" i="9"/>
  <c r="E391" i="9"/>
  <c r="D391" i="9"/>
  <c r="F390" i="9"/>
  <c r="E390" i="9"/>
  <c r="D390" i="9"/>
  <c r="F389" i="9"/>
  <c r="E389" i="9"/>
  <c r="D389" i="9"/>
  <c r="F388" i="9"/>
  <c r="E388" i="9"/>
  <c r="D388" i="9"/>
  <c r="F387" i="9"/>
  <c r="E387" i="9"/>
  <c r="D387" i="9"/>
  <c r="F386" i="9"/>
  <c r="E386" i="9"/>
  <c r="D386" i="9"/>
  <c r="F385" i="9"/>
  <c r="E385" i="9"/>
  <c r="D385" i="9"/>
  <c r="F384" i="9"/>
  <c r="E384" i="9"/>
  <c r="D384" i="9"/>
  <c r="F383" i="9"/>
  <c r="E383" i="9"/>
  <c r="D383" i="9"/>
  <c r="F382" i="9"/>
  <c r="E382" i="9"/>
  <c r="D382" i="9"/>
  <c r="F381" i="9"/>
  <c r="E381" i="9"/>
  <c r="D381" i="9"/>
  <c r="F380" i="9"/>
  <c r="E380" i="9"/>
  <c r="D380" i="9"/>
  <c r="F379" i="9"/>
  <c r="E379" i="9"/>
  <c r="D379" i="9"/>
  <c r="F378" i="9"/>
  <c r="E378" i="9"/>
  <c r="D378" i="9"/>
  <c r="F377" i="9"/>
  <c r="E377" i="9"/>
  <c r="D377" i="9"/>
  <c r="F376" i="9"/>
  <c r="E376" i="9"/>
  <c r="D376" i="9"/>
  <c r="F375" i="9"/>
  <c r="E375" i="9"/>
  <c r="D375" i="9"/>
  <c r="F374" i="9"/>
  <c r="E374" i="9"/>
  <c r="D374" i="9"/>
  <c r="F373" i="9"/>
  <c r="E373" i="9"/>
  <c r="D373" i="9"/>
  <c r="F372" i="9"/>
  <c r="E372" i="9"/>
  <c r="D372" i="9"/>
  <c r="F371" i="9"/>
  <c r="E371" i="9"/>
  <c r="D371" i="9"/>
  <c r="F370" i="9"/>
  <c r="E370" i="9"/>
  <c r="D370" i="9"/>
  <c r="F369" i="9"/>
  <c r="E369" i="9"/>
  <c r="D369" i="9"/>
  <c r="F368" i="9"/>
  <c r="E368" i="9"/>
  <c r="D368" i="9"/>
  <c r="F367" i="9"/>
  <c r="E367" i="9"/>
  <c r="D367" i="9"/>
  <c r="F366" i="9"/>
  <c r="E366" i="9"/>
  <c r="D366" i="9"/>
  <c r="F365" i="9"/>
  <c r="E365" i="9"/>
  <c r="D365" i="9"/>
  <c r="F364" i="9"/>
  <c r="E364" i="9"/>
  <c r="D364" i="9"/>
  <c r="F363" i="9"/>
  <c r="E363" i="9"/>
  <c r="D363" i="9"/>
  <c r="F362" i="9"/>
  <c r="E362" i="9"/>
  <c r="D362" i="9"/>
  <c r="F361" i="9"/>
  <c r="E361" i="9"/>
  <c r="D361" i="9"/>
  <c r="F360" i="9"/>
  <c r="E360" i="9"/>
  <c r="D360" i="9"/>
  <c r="F359" i="9"/>
  <c r="E359" i="9"/>
  <c r="D359" i="9"/>
  <c r="F358" i="9"/>
  <c r="E358" i="9"/>
  <c r="D358" i="9"/>
  <c r="F357" i="9"/>
  <c r="E357" i="9"/>
  <c r="D357" i="9"/>
  <c r="F356" i="9"/>
  <c r="E356" i="9"/>
  <c r="D356" i="9"/>
  <c r="F355" i="9"/>
  <c r="E355" i="9"/>
  <c r="D355" i="9"/>
  <c r="F354" i="9"/>
  <c r="E354" i="9"/>
  <c r="D354" i="9"/>
  <c r="F353" i="9"/>
  <c r="E353" i="9"/>
  <c r="D353" i="9"/>
  <c r="F352" i="9"/>
  <c r="E352" i="9"/>
  <c r="D352" i="9"/>
  <c r="F351" i="9"/>
  <c r="E351" i="9"/>
  <c r="D351" i="9"/>
  <c r="F350" i="9"/>
  <c r="E350" i="9"/>
  <c r="D350" i="9"/>
  <c r="F349" i="9"/>
  <c r="E349" i="9"/>
  <c r="D349" i="9"/>
  <c r="F348" i="9"/>
  <c r="E348" i="9"/>
  <c r="D348" i="9"/>
  <c r="F347" i="9"/>
  <c r="E347" i="9"/>
  <c r="D347" i="9"/>
  <c r="F346" i="9"/>
  <c r="E346" i="9"/>
  <c r="D346" i="9"/>
  <c r="F345" i="9"/>
  <c r="E345" i="9"/>
  <c r="D345" i="9"/>
  <c r="F344" i="9"/>
  <c r="E344" i="9"/>
  <c r="D344" i="9"/>
  <c r="F343" i="9"/>
  <c r="E343" i="9"/>
  <c r="D343" i="9"/>
  <c r="F342" i="9"/>
  <c r="E342" i="9"/>
  <c r="D342" i="9"/>
  <c r="F341" i="9"/>
  <c r="E341" i="9"/>
  <c r="D341" i="9"/>
  <c r="F340" i="9"/>
  <c r="E340" i="9"/>
  <c r="D340" i="9"/>
  <c r="F339" i="9"/>
  <c r="E339" i="9"/>
  <c r="D339" i="9"/>
  <c r="F338" i="9"/>
  <c r="E338" i="9"/>
  <c r="D338" i="9"/>
  <c r="F337" i="9"/>
  <c r="E337" i="9"/>
  <c r="D337" i="9"/>
  <c r="F336" i="9"/>
  <c r="E336" i="9"/>
  <c r="D336" i="9"/>
  <c r="F335" i="9"/>
  <c r="E335" i="9"/>
  <c r="D335" i="9"/>
  <c r="F334" i="9"/>
  <c r="E334" i="9"/>
  <c r="D334" i="9"/>
  <c r="F333" i="9"/>
  <c r="E333" i="9"/>
  <c r="D333" i="9"/>
  <c r="F332" i="9"/>
  <c r="E332" i="9"/>
  <c r="D332" i="9"/>
  <c r="F331" i="9"/>
  <c r="E331" i="9"/>
  <c r="D331" i="9"/>
  <c r="F330" i="9"/>
  <c r="E330" i="9"/>
  <c r="D330" i="9"/>
  <c r="F329" i="9"/>
  <c r="E329" i="9"/>
  <c r="D329" i="9"/>
  <c r="F328" i="9"/>
  <c r="E328" i="9"/>
  <c r="D328" i="9"/>
  <c r="F327" i="9"/>
  <c r="E327" i="9"/>
  <c r="D327" i="9"/>
  <c r="F326" i="9"/>
  <c r="E326" i="9"/>
  <c r="D326" i="9"/>
  <c r="F325" i="9"/>
  <c r="E325" i="9"/>
  <c r="D325" i="9"/>
  <c r="F324" i="9"/>
  <c r="E324" i="9"/>
  <c r="D324" i="9"/>
  <c r="F323" i="9"/>
  <c r="E323" i="9"/>
  <c r="D323" i="9"/>
  <c r="F322" i="9"/>
  <c r="E322" i="9"/>
  <c r="D322" i="9"/>
  <c r="F321" i="9"/>
  <c r="E321" i="9"/>
  <c r="D321" i="9"/>
  <c r="F320" i="9"/>
  <c r="E320" i="9"/>
  <c r="D320" i="9"/>
  <c r="F319" i="9"/>
  <c r="E319" i="9"/>
  <c r="D319" i="9"/>
  <c r="F318" i="9"/>
  <c r="E318" i="9"/>
  <c r="D318" i="9"/>
  <c r="F317" i="9"/>
  <c r="E317" i="9"/>
  <c r="D317" i="9"/>
  <c r="F316" i="9"/>
  <c r="E316" i="9"/>
  <c r="D316" i="9"/>
  <c r="F315" i="9"/>
  <c r="E315" i="9"/>
  <c r="D315" i="9"/>
  <c r="F314" i="9"/>
  <c r="E314" i="9"/>
  <c r="D314" i="9"/>
  <c r="F313" i="9"/>
  <c r="E313" i="9"/>
  <c r="D313" i="9"/>
  <c r="F312" i="9"/>
  <c r="E312" i="9"/>
  <c r="D312" i="9"/>
  <c r="F311" i="9"/>
  <c r="E311" i="9"/>
  <c r="D311" i="9"/>
  <c r="F310" i="9"/>
  <c r="E310" i="9"/>
  <c r="D310" i="9"/>
  <c r="F309" i="9"/>
  <c r="E309" i="9"/>
  <c r="D309" i="9"/>
  <c r="F308" i="9"/>
  <c r="E308" i="9"/>
  <c r="D308" i="9"/>
  <c r="F307" i="9"/>
  <c r="E307" i="9"/>
  <c r="D307" i="9"/>
  <c r="F306" i="9"/>
  <c r="E306" i="9"/>
  <c r="D306" i="9"/>
  <c r="F305" i="9"/>
  <c r="E305" i="9"/>
  <c r="D305" i="9"/>
  <c r="F304" i="9"/>
  <c r="E304" i="9"/>
  <c r="D304" i="9"/>
  <c r="F303" i="9"/>
  <c r="E303" i="9"/>
  <c r="D303" i="9"/>
  <c r="F302" i="9"/>
  <c r="E302" i="9"/>
  <c r="D302" i="9"/>
  <c r="F301" i="9"/>
  <c r="E301" i="9"/>
  <c r="D301" i="9"/>
  <c r="F300" i="9"/>
  <c r="E300" i="9"/>
  <c r="D300" i="9"/>
  <c r="F299" i="9"/>
  <c r="E299" i="9"/>
  <c r="D299" i="9"/>
  <c r="F298" i="9"/>
  <c r="E298" i="9"/>
  <c r="D298" i="9"/>
  <c r="F297" i="9"/>
  <c r="E297" i="9"/>
  <c r="D297" i="9"/>
  <c r="F296" i="9"/>
  <c r="E296" i="9"/>
  <c r="D296" i="9"/>
  <c r="F295" i="9"/>
  <c r="E295" i="9"/>
  <c r="D295" i="9"/>
  <c r="F294" i="9"/>
  <c r="E294" i="9"/>
  <c r="D294" i="9"/>
  <c r="F293" i="9"/>
  <c r="E293" i="9"/>
  <c r="D293" i="9"/>
  <c r="F292" i="9"/>
  <c r="E292" i="9"/>
  <c r="D292" i="9"/>
  <c r="F291" i="9"/>
  <c r="E291" i="9"/>
  <c r="D291" i="9"/>
  <c r="F290" i="9"/>
  <c r="E290" i="9"/>
  <c r="D290" i="9"/>
  <c r="F289" i="9"/>
  <c r="E289" i="9"/>
  <c r="D289" i="9"/>
  <c r="F288" i="9"/>
  <c r="E288" i="9"/>
  <c r="D288" i="9"/>
  <c r="F287" i="9"/>
  <c r="E287" i="9"/>
  <c r="D287" i="9"/>
  <c r="F286" i="9"/>
  <c r="E286" i="9"/>
  <c r="D286" i="9"/>
  <c r="F285" i="9"/>
  <c r="E285" i="9"/>
  <c r="D285" i="9"/>
  <c r="F284" i="9"/>
  <c r="E284" i="9"/>
  <c r="D284" i="9"/>
  <c r="F283" i="9"/>
  <c r="E283" i="9"/>
  <c r="D283" i="9"/>
  <c r="F282" i="9"/>
  <c r="E282" i="9"/>
  <c r="D282" i="9"/>
  <c r="F281" i="9"/>
  <c r="E281" i="9"/>
  <c r="D281" i="9"/>
  <c r="F280" i="9"/>
  <c r="E280" i="9"/>
  <c r="D280" i="9"/>
  <c r="F279" i="9"/>
  <c r="E279" i="9"/>
  <c r="D279" i="9"/>
  <c r="F278" i="9"/>
  <c r="E278" i="9"/>
  <c r="D278" i="9"/>
  <c r="F277" i="9"/>
  <c r="E277" i="9"/>
  <c r="D277" i="9"/>
  <c r="F276" i="9"/>
  <c r="E276" i="9"/>
  <c r="D276" i="9"/>
  <c r="F275" i="9"/>
  <c r="E275" i="9"/>
  <c r="D275" i="9"/>
  <c r="F274" i="9"/>
  <c r="E274" i="9"/>
  <c r="D274" i="9"/>
  <c r="F273" i="9"/>
  <c r="E273" i="9"/>
  <c r="D273" i="9"/>
  <c r="F272" i="9"/>
  <c r="E272" i="9"/>
  <c r="D272" i="9"/>
  <c r="F271" i="9"/>
  <c r="E271" i="9"/>
  <c r="D271" i="9"/>
  <c r="F270" i="9"/>
  <c r="E270" i="9"/>
  <c r="D270" i="9"/>
  <c r="F269" i="9"/>
  <c r="E269" i="9"/>
  <c r="D269" i="9"/>
  <c r="F268" i="9"/>
  <c r="E268" i="9"/>
  <c r="D268" i="9"/>
  <c r="F267" i="9"/>
  <c r="E267" i="9"/>
  <c r="D267" i="9"/>
  <c r="F266" i="9"/>
  <c r="E266" i="9"/>
  <c r="D266" i="9"/>
  <c r="F265" i="9"/>
  <c r="E265" i="9"/>
  <c r="D265" i="9"/>
  <c r="F264" i="9"/>
  <c r="E264" i="9"/>
  <c r="D264" i="9"/>
  <c r="F263" i="9"/>
  <c r="E263" i="9"/>
  <c r="D263" i="9"/>
  <c r="F262" i="9"/>
  <c r="E262" i="9"/>
  <c r="D262" i="9"/>
  <c r="F261" i="9"/>
  <c r="E261" i="9"/>
  <c r="D261" i="9"/>
  <c r="F260" i="9"/>
  <c r="E260" i="9"/>
  <c r="D260" i="9"/>
  <c r="F259" i="9"/>
  <c r="E259" i="9"/>
  <c r="D259" i="9"/>
  <c r="F258" i="9"/>
  <c r="E258" i="9"/>
  <c r="D258" i="9"/>
  <c r="F257" i="9"/>
  <c r="E257" i="9"/>
  <c r="D257" i="9"/>
  <c r="F256" i="9"/>
  <c r="E256" i="9"/>
  <c r="D256" i="9"/>
  <c r="F255" i="9"/>
  <c r="E255" i="9"/>
  <c r="D255" i="9"/>
  <c r="F254" i="9"/>
  <c r="E254" i="9"/>
  <c r="D254" i="9"/>
  <c r="F253" i="9"/>
  <c r="E253" i="9"/>
  <c r="D253" i="9"/>
  <c r="F252" i="9"/>
  <c r="E252" i="9"/>
  <c r="D252" i="9"/>
  <c r="F251" i="9"/>
  <c r="E251" i="9"/>
  <c r="D251" i="9"/>
  <c r="F250" i="9"/>
  <c r="E250" i="9"/>
  <c r="D250" i="9"/>
  <c r="F249" i="9"/>
  <c r="E249" i="9"/>
  <c r="D249" i="9"/>
  <c r="F248" i="9"/>
  <c r="E248" i="9"/>
  <c r="D248" i="9"/>
  <c r="F247" i="9"/>
  <c r="E247" i="9"/>
  <c r="D247" i="9"/>
  <c r="F246" i="9"/>
  <c r="E246" i="9"/>
  <c r="D246" i="9"/>
  <c r="F245" i="9"/>
  <c r="E245" i="9"/>
  <c r="D245" i="9"/>
  <c r="F244" i="9"/>
  <c r="E244" i="9"/>
  <c r="D244" i="9"/>
  <c r="F243" i="9"/>
  <c r="E243" i="9"/>
  <c r="D243" i="9"/>
  <c r="F242" i="9"/>
  <c r="E242" i="9"/>
  <c r="D242" i="9"/>
  <c r="F241" i="9"/>
  <c r="E241" i="9"/>
  <c r="D241" i="9"/>
  <c r="F240" i="9"/>
  <c r="E240" i="9"/>
  <c r="D240" i="9"/>
  <c r="F239" i="9"/>
  <c r="E239" i="9"/>
  <c r="D239" i="9"/>
  <c r="F238" i="9"/>
  <c r="E238" i="9"/>
  <c r="D238" i="9"/>
  <c r="F237" i="9"/>
  <c r="E237" i="9"/>
  <c r="D237" i="9"/>
  <c r="F236" i="9"/>
  <c r="E236" i="9"/>
  <c r="D236" i="9"/>
  <c r="F235" i="9"/>
  <c r="E235" i="9"/>
  <c r="D235" i="9"/>
  <c r="F234" i="9"/>
  <c r="E234" i="9"/>
  <c r="D234" i="9"/>
  <c r="F233" i="9"/>
  <c r="E233" i="9"/>
  <c r="D233" i="9"/>
  <c r="F232" i="9"/>
  <c r="E232" i="9"/>
  <c r="D232" i="9"/>
  <c r="F231" i="9"/>
  <c r="E231" i="9"/>
  <c r="D231" i="9"/>
  <c r="F230" i="9"/>
  <c r="E230" i="9"/>
  <c r="D230" i="9"/>
  <c r="F229" i="9"/>
  <c r="E229" i="9"/>
  <c r="D229" i="9"/>
  <c r="F228" i="9"/>
  <c r="E228" i="9"/>
  <c r="D228" i="9"/>
  <c r="F227" i="9"/>
  <c r="E227" i="9"/>
  <c r="D227" i="9"/>
  <c r="F226" i="9"/>
  <c r="E226" i="9"/>
  <c r="D226" i="9"/>
  <c r="F225" i="9"/>
  <c r="E225" i="9"/>
  <c r="D225" i="9"/>
  <c r="F224" i="9"/>
  <c r="E224" i="9"/>
  <c r="D224" i="9"/>
  <c r="F223" i="9"/>
  <c r="E223" i="9"/>
  <c r="D223" i="9"/>
  <c r="F222" i="9"/>
  <c r="E222" i="9"/>
  <c r="D222" i="9"/>
  <c r="F221" i="9"/>
  <c r="E221" i="9"/>
  <c r="D221" i="9"/>
  <c r="F220" i="9"/>
  <c r="E220" i="9"/>
  <c r="D220" i="9"/>
  <c r="F219" i="9"/>
  <c r="E219" i="9"/>
  <c r="D219" i="9"/>
  <c r="F218" i="9"/>
  <c r="E218" i="9"/>
  <c r="D218" i="9"/>
  <c r="F217" i="9"/>
  <c r="E217" i="9"/>
  <c r="D217" i="9"/>
  <c r="F216" i="9"/>
  <c r="E216" i="9"/>
  <c r="D216" i="9"/>
  <c r="F215" i="9"/>
  <c r="E215" i="9"/>
  <c r="D215" i="9"/>
  <c r="F214" i="9"/>
  <c r="E214" i="9"/>
  <c r="D214" i="9"/>
  <c r="F213" i="9"/>
  <c r="E213" i="9"/>
  <c r="D213" i="9"/>
  <c r="F212" i="9"/>
  <c r="E212" i="9"/>
  <c r="D212" i="9"/>
  <c r="F211" i="9"/>
  <c r="E211" i="9"/>
  <c r="D211" i="9"/>
  <c r="F210" i="9"/>
  <c r="E210" i="9"/>
  <c r="D210" i="9"/>
  <c r="F209" i="9"/>
  <c r="E209" i="9"/>
  <c r="D209" i="9"/>
  <c r="F208" i="9"/>
  <c r="E208" i="9"/>
  <c r="D208" i="9"/>
  <c r="F207" i="9"/>
  <c r="E207" i="9"/>
  <c r="D207" i="9"/>
  <c r="F206" i="9"/>
  <c r="E206" i="9"/>
  <c r="D206" i="9"/>
  <c r="F205" i="9"/>
  <c r="E205" i="9"/>
  <c r="D205" i="9"/>
  <c r="F204" i="9"/>
  <c r="E204" i="9"/>
  <c r="D204" i="9"/>
  <c r="F203" i="9"/>
  <c r="E203" i="9"/>
  <c r="D203" i="9"/>
  <c r="F202" i="9"/>
  <c r="E202" i="9"/>
  <c r="D202" i="9"/>
  <c r="F201" i="9"/>
  <c r="E201" i="9"/>
  <c r="D201" i="9"/>
  <c r="F200" i="9"/>
  <c r="E200" i="9"/>
  <c r="D200" i="9"/>
  <c r="F199" i="9"/>
  <c r="E199" i="9"/>
  <c r="D199" i="9"/>
  <c r="F198" i="9"/>
  <c r="E198" i="9"/>
  <c r="D198" i="9"/>
  <c r="F197" i="9"/>
  <c r="E197" i="9"/>
  <c r="D197" i="9"/>
  <c r="F196" i="9"/>
  <c r="E196" i="9"/>
  <c r="D196" i="9"/>
  <c r="F195" i="9"/>
  <c r="E195" i="9"/>
  <c r="D195" i="9"/>
  <c r="F194" i="9"/>
  <c r="E194" i="9"/>
  <c r="D194" i="9"/>
  <c r="F193" i="9"/>
  <c r="E193" i="9"/>
  <c r="D193" i="9"/>
  <c r="F192" i="9"/>
  <c r="E192" i="9"/>
  <c r="D192" i="9"/>
  <c r="F191" i="9"/>
  <c r="E191" i="9"/>
  <c r="D191" i="9"/>
  <c r="F190" i="9"/>
  <c r="E190" i="9"/>
  <c r="D190" i="9"/>
  <c r="F189" i="9"/>
  <c r="E189" i="9"/>
  <c r="D189" i="9"/>
  <c r="F188" i="9"/>
  <c r="E188" i="9"/>
  <c r="D188" i="9"/>
  <c r="F187" i="9"/>
  <c r="E187" i="9"/>
  <c r="D187" i="9"/>
  <c r="F186" i="9"/>
  <c r="E186" i="9"/>
  <c r="D186" i="9"/>
  <c r="F185" i="9"/>
  <c r="E185" i="9"/>
  <c r="D185" i="9"/>
  <c r="F184" i="9"/>
  <c r="E184" i="9"/>
  <c r="D184" i="9"/>
  <c r="F183" i="9"/>
  <c r="E183" i="9"/>
  <c r="D183" i="9"/>
  <c r="F182" i="9"/>
  <c r="E182" i="9"/>
  <c r="D182" i="9"/>
  <c r="F181" i="9"/>
  <c r="E181" i="9"/>
  <c r="D181" i="9"/>
  <c r="F180" i="9"/>
  <c r="E180" i="9"/>
  <c r="D180" i="9"/>
  <c r="F179" i="9"/>
  <c r="E179" i="9"/>
  <c r="D179" i="9"/>
  <c r="F178" i="9"/>
  <c r="E178" i="9"/>
  <c r="D178" i="9"/>
  <c r="F177" i="9"/>
  <c r="E177" i="9"/>
  <c r="D177" i="9"/>
  <c r="F176" i="9"/>
  <c r="E176" i="9"/>
  <c r="D176" i="9"/>
  <c r="F175" i="9"/>
  <c r="E175" i="9"/>
  <c r="D175" i="9"/>
  <c r="F174" i="9"/>
  <c r="E174" i="9"/>
  <c r="D174" i="9"/>
  <c r="F173" i="9"/>
  <c r="E173" i="9"/>
  <c r="D173" i="9"/>
  <c r="F172" i="9"/>
  <c r="E172" i="9"/>
  <c r="D172" i="9"/>
  <c r="F171" i="9"/>
  <c r="E171" i="9"/>
  <c r="D171" i="9"/>
  <c r="F170" i="9"/>
  <c r="E170" i="9"/>
  <c r="D170" i="9"/>
  <c r="F169" i="9"/>
  <c r="E169" i="9"/>
  <c r="D169" i="9"/>
  <c r="F168" i="9"/>
  <c r="E168" i="9"/>
  <c r="D168" i="9"/>
  <c r="F167" i="9"/>
  <c r="E167" i="9"/>
  <c r="D167" i="9"/>
  <c r="F166" i="9"/>
  <c r="E166" i="9"/>
  <c r="D166" i="9"/>
  <c r="F165" i="9"/>
  <c r="E165" i="9"/>
  <c r="D165" i="9"/>
  <c r="F164" i="9"/>
  <c r="E164" i="9"/>
  <c r="D164" i="9"/>
  <c r="F163" i="9"/>
  <c r="E163" i="9"/>
  <c r="D163" i="9"/>
  <c r="F162" i="9"/>
  <c r="E162" i="9"/>
  <c r="D162" i="9"/>
  <c r="F161" i="9"/>
  <c r="E161" i="9"/>
  <c r="D161" i="9"/>
  <c r="F160" i="9"/>
  <c r="E160" i="9"/>
  <c r="D160" i="9"/>
  <c r="F159" i="9"/>
  <c r="E159" i="9"/>
  <c r="D159" i="9"/>
  <c r="F158" i="9"/>
  <c r="E158" i="9"/>
  <c r="D158" i="9"/>
  <c r="F157" i="9"/>
  <c r="E157" i="9"/>
  <c r="D157" i="9"/>
  <c r="F156" i="9"/>
  <c r="E156" i="9"/>
  <c r="D156" i="9"/>
  <c r="F155" i="9"/>
  <c r="E155" i="9"/>
  <c r="D155" i="9"/>
  <c r="F154" i="9"/>
  <c r="E154" i="9"/>
  <c r="D154" i="9"/>
  <c r="F153" i="9"/>
  <c r="E153" i="9"/>
  <c r="D153" i="9"/>
  <c r="F152" i="9"/>
  <c r="E152" i="9"/>
  <c r="D152" i="9"/>
  <c r="F151" i="9"/>
  <c r="E151" i="9"/>
  <c r="D151" i="9"/>
  <c r="F150" i="9"/>
  <c r="E150" i="9"/>
  <c r="D150" i="9"/>
  <c r="F149" i="9"/>
  <c r="E149" i="9"/>
  <c r="D149" i="9"/>
  <c r="F148" i="9"/>
  <c r="E148" i="9"/>
  <c r="D148" i="9"/>
  <c r="F147" i="9"/>
  <c r="E147" i="9"/>
  <c r="D147" i="9"/>
  <c r="F146" i="9"/>
  <c r="E146" i="9"/>
  <c r="D146" i="9"/>
  <c r="F145" i="9"/>
  <c r="E145" i="9"/>
  <c r="D145" i="9"/>
  <c r="F144" i="9"/>
  <c r="E144" i="9"/>
  <c r="D144" i="9"/>
  <c r="F143" i="9"/>
  <c r="E143" i="9"/>
  <c r="D143" i="9"/>
  <c r="F142" i="9"/>
  <c r="E142" i="9"/>
  <c r="D142" i="9"/>
  <c r="F141" i="9"/>
  <c r="E141" i="9"/>
  <c r="D141" i="9"/>
  <c r="F140" i="9"/>
  <c r="E140" i="9"/>
  <c r="D140" i="9"/>
  <c r="F139" i="9"/>
  <c r="E139" i="9"/>
  <c r="D139" i="9"/>
  <c r="F138" i="9"/>
  <c r="E138" i="9"/>
  <c r="D138" i="9"/>
  <c r="F137" i="9"/>
  <c r="E137" i="9"/>
  <c r="D137" i="9"/>
  <c r="F136" i="9"/>
  <c r="E136" i="9"/>
  <c r="D136" i="9"/>
  <c r="F135" i="9"/>
  <c r="E135" i="9"/>
  <c r="D135" i="9"/>
  <c r="F134" i="9"/>
  <c r="E134" i="9"/>
  <c r="D134" i="9"/>
  <c r="F133" i="9"/>
  <c r="E133" i="9"/>
  <c r="D133" i="9"/>
  <c r="F132" i="9"/>
  <c r="E132" i="9"/>
  <c r="D132" i="9"/>
  <c r="F131" i="9"/>
  <c r="E131" i="9"/>
  <c r="D131" i="9"/>
  <c r="F130" i="9"/>
  <c r="E130" i="9"/>
  <c r="D130" i="9"/>
  <c r="F129" i="9"/>
  <c r="E129" i="9"/>
  <c r="D129" i="9"/>
  <c r="F128" i="9"/>
  <c r="E128" i="9"/>
  <c r="D128" i="9"/>
  <c r="F127" i="9"/>
  <c r="E127" i="9"/>
  <c r="D127" i="9"/>
  <c r="F126" i="9"/>
  <c r="E126" i="9"/>
  <c r="D126" i="9"/>
  <c r="F125" i="9"/>
  <c r="E125" i="9"/>
  <c r="D125" i="9"/>
  <c r="F124" i="9"/>
  <c r="E124" i="9"/>
  <c r="D124" i="9"/>
  <c r="F123" i="9"/>
  <c r="E123" i="9"/>
  <c r="D123" i="9"/>
  <c r="F122" i="9"/>
  <c r="E122" i="9"/>
  <c r="D122" i="9"/>
  <c r="F121" i="9"/>
  <c r="E121" i="9"/>
  <c r="D121" i="9"/>
  <c r="F120" i="9"/>
  <c r="E120" i="9"/>
  <c r="D120" i="9"/>
  <c r="F119" i="9"/>
  <c r="E119" i="9"/>
  <c r="D119" i="9"/>
  <c r="F118" i="9"/>
  <c r="E118" i="9"/>
  <c r="D118" i="9"/>
  <c r="F117" i="9"/>
  <c r="E117" i="9"/>
  <c r="D117" i="9"/>
  <c r="F116" i="9"/>
  <c r="E116" i="9"/>
  <c r="D116" i="9"/>
  <c r="F115" i="9"/>
  <c r="E115" i="9"/>
  <c r="D115" i="9"/>
  <c r="F114" i="9"/>
  <c r="E114" i="9"/>
  <c r="D114" i="9"/>
  <c r="F113" i="9"/>
  <c r="E113" i="9"/>
  <c r="D113" i="9"/>
  <c r="F112" i="9"/>
  <c r="E112" i="9"/>
  <c r="D112" i="9"/>
  <c r="F111" i="9"/>
  <c r="E111" i="9"/>
  <c r="D111" i="9"/>
  <c r="F110" i="9"/>
  <c r="E110" i="9"/>
  <c r="D110" i="9"/>
  <c r="F109" i="9"/>
  <c r="E109" i="9"/>
  <c r="D109" i="9"/>
  <c r="F108" i="9"/>
  <c r="E108" i="9"/>
  <c r="D108" i="9"/>
  <c r="F107" i="9"/>
  <c r="E107" i="9"/>
  <c r="D107" i="9"/>
  <c r="F106" i="9"/>
  <c r="E106" i="9"/>
  <c r="D106" i="9"/>
  <c r="F105" i="9"/>
  <c r="E105" i="9"/>
  <c r="D105" i="9"/>
  <c r="F104" i="9"/>
  <c r="E104" i="9"/>
  <c r="D104" i="9"/>
  <c r="F103" i="9"/>
  <c r="E103" i="9"/>
  <c r="D103" i="9"/>
  <c r="F102" i="9"/>
  <c r="E102" i="9"/>
  <c r="D102" i="9"/>
  <c r="F101" i="9"/>
  <c r="E101" i="9"/>
  <c r="D101" i="9"/>
  <c r="F100" i="9"/>
  <c r="E100" i="9"/>
  <c r="D100" i="9"/>
  <c r="F99" i="9"/>
  <c r="E99" i="9"/>
  <c r="D99" i="9"/>
  <c r="F98" i="9"/>
  <c r="E98" i="9"/>
  <c r="D98" i="9"/>
  <c r="F97" i="9"/>
  <c r="E97" i="9"/>
  <c r="D97" i="9"/>
  <c r="F96" i="9"/>
  <c r="E96" i="9"/>
  <c r="D96" i="9"/>
  <c r="F95" i="9"/>
  <c r="E95" i="9"/>
  <c r="D95" i="9"/>
  <c r="F94" i="9"/>
  <c r="E94" i="9"/>
  <c r="D94" i="9"/>
  <c r="F93" i="9"/>
  <c r="E93" i="9"/>
  <c r="D93" i="9"/>
  <c r="F92" i="9"/>
  <c r="E92" i="9"/>
  <c r="D92" i="9"/>
  <c r="F91" i="9"/>
  <c r="E91" i="9"/>
  <c r="D91" i="9"/>
  <c r="F90" i="9"/>
  <c r="E90" i="9"/>
  <c r="D90" i="9"/>
  <c r="F89" i="9"/>
  <c r="E89" i="9"/>
  <c r="D89" i="9"/>
  <c r="F88" i="9"/>
  <c r="E88" i="9"/>
  <c r="D88" i="9"/>
  <c r="F87" i="9"/>
  <c r="E87" i="9"/>
  <c r="D87" i="9"/>
  <c r="F86" i="9"/>
  <c r="E86" i="9"/>
  <c r="D86" i="9"/>
  <c r="F85" i="9"/>
  <c r="E85" i="9"/>
  <c r="D85" i="9"/>
  <c r="F84" i="9"/>
  <c r="E84" i="9"/>
  <c r="D84" i="9"/>
  <c r="F83" i="9"/>
  <c r="E83" i="9"/>
  <c r="D83" i="9"/>
  <c r="F82" i="9"/>
  <c r="E82" i="9"/>
  <c r="D82" i="9"/>
  <c r="F81" i="9"/>
  <c r="E81" i="9"/>
  <c r="D81" i="9"/>
  <c r="F80" i="9"/>
  <c r="E80" i="9"/>
  <c r="D80" i="9"/>
  <c r="F79" i="9"/>
  <c r="E79" i="9"/>
  <c r="D79" i="9"/>
  <c r="F78" i="9"/>
  <c r="E78" i="9"/>
  <c r="D78" i="9"/>
  <c r="F77" i="9"/>
  <c r="E77" i="9"/>
  <c r="D77" i="9"/>
  <c r="F76" i="9"/>
  <c r="E76" i="9"/>
  <c r="D76" i="9"/>
  <c r="F75" i="9"/>
  <c r="E75" i="9"/>
  <c r="D75" i="9"/>
  <c r="F74" i="9"/>
  <c r="E74" i="9"/>
  <c r="D74" i="9"/>
  <c r="F73" i="9"/>
  <c r="E73" i="9"/>
  <c r="D73" i="9"/>
  <c r="F72" i="9"/>
  <c r="E72" i="9"/>
  <c r="D72" i="9"/>
  <c r="F71" i="9"/>
  <c r="E71" i="9"/>
  <c r="D71" i="9"/>
  <c r="F70" i="9"/>
  <c r="E70" i="9"/>
  <c r="D70" i="9"/>
  <c r="F69" i="9"/>
  <c r="E69" i="9"/>
  <c r="D69" i="9"/>
  <c r="F68" i="9"/>
  <c r="E68" i="9"/>
  <c r="D68" i="9"/>
  <c r="F67" i="9"/>
  <c r="E67" i="9"/>
  <c r="D67" i="9"/>
  <c r="F66" i="9"/>
  <c r="E66" i="9"/>
  <c r="D66" i="9"/>
  <c r="F65" i="9"/>
  <c r="E65" i="9"/>
  <c r="D65" i="9"/>
  <c r="F64" i="9"/>
  <c r="E64" i="9"/>
  <c r="D64" i="9"/>
  <c r="F63" i="9"/>
  <c r="E63" i="9"/>
  <c r="D63" i="9"/>
  <c r="F62" i="9"/>
  <c r="E62" i="9"/>
  <c r="D62" i="9"/>
  <c r="F61" i="9"/>
  <c r="E61" i="9"/>
  <c r="D61" i="9"/>
  <c r="F60" i="9"/>
  <c r="E60" i="9"/>
  <c r="D60" i="9"/>
  <c r="F59" i="9"/>
  <c r="E59" i="9"/>
  <c r="D59" i="9"/>
  <c r="F58" i="9"/>
  <c r="E58" i="9"/>
  <c r="D58" i="9"/>
  <c r="F57" i="9"/>
  <c r="E57" i="9"/>
  <c r="D57" i="9"/>
  <c r="F56" i="9"/>
  <c r="E56" i="9"/>
  <c r="D56" i="9"/>
  <c r="F55" i="9"/>
  <c r="E55" i="9"/>
  <c r="D55" i="9"/>
  <c r="F54" i="9"/>
  <c r="E54" i="9"/>
  <c r="D54" i="9"/>
  <c r="F53" i="9"/>
  <c r="E53" i="9"/>
  <c r="D53" i="9"/>
  <c r="F52" i="9"/>
  <c r="E52" i="9"/>
  <c r="D52" i="9"/>
  <c r="F51" i="9"/>
  <c r="E51" i="9"/>
  <c r="D51" i="9"/>
  <c r="F50" i="9"/>
  <c r="E50" i="9"/>
  <c r="D50" i="9"/>
  <c r="F49" i="9"/>
  <c r="E49" i="9"/>
  <c r="D49" i="9"/>
  <c r="F48" i="9"/>
  <c r="E48" i="9"/>
  <c r="D48" i="9"/>
  <c r="F47" i="9"/>
  <c r="E47" i="9"/>
  <c r="D47" i="9"/>
  <c r="F46" i="9"/>
  <c r="E46" i="9"/>
  <c r="D46" i="9"/>
  <c r="F45" i="9"/>
  <c r="E45" i="9"/>
  <c r="D45" i="9"/>
  <c r="F44" i="9"/>
  <c r="E44" i="9"/>
  <c r="D44" i="9"/>
  <c r="F43" i="9"/>
  <c r="E43" i="9"/>
  <c r="D43" i="9"/>
  <c r="F42" i="9"/>
  <c r="E42" i="9"/>
  <c r="D42" i="9"/>
  <c r="F41" i="9"/>
  <c r="E41" i="9"/>
  <c r="D41" i="9"/>
  <c r="F40" i="9"/>
  <c r="E40" i="9"/>
  <c r="D40" i="9"/>
  <c r="F39" i="9"/>
  <c r="E39" i="9"/>
  <c r="D39" i="9"/>
  <c r="F38" i="9"/>
  <c r="E38" i="9"/>
  <c r="D38" i="9"/>
  <c r="F37" i="9"/>
  <c r="E37" i="9"/>
  <c r="D37" i="9"/>
  <c r="F36" i="9"/>
  <c r="E36" i="9"/>
  <c r="D36" i="9"/>
  <c r="F35" i="9"/>
  <c r="E35" i="9"/>
  <c r="D35" i="9"/>
  <c r="F34" i="9"/>
  <c r="E34" i="9"/>
  <c r="D34" i="9"/>
  <c r="F33" i="9"/>
  <c r="E33" i="9"/>
  <c r="D33" i="9"/>
  <c r="F32" i="9"/>
  <c r="E32" i="9"/>
  <c r="D32" i="9"/>
  <c r="F31" i="9"/>
  <c r="E31" i="9"/>
  <c r="D31" i="9"/>
  <c r="F30" i="9"/>
  <c r="E30" i="9"/>
  <c r="D30" i="9"/>
  <c r="F29" i="9"/>
  <c r="E29" i="9"/>
  <c r="D29" i="9"/>
  <c r="F28" i="9"/>
  <c r="E28" i="9"/>
  <c r="D28" i="9"/>
  <c r="F27" i="9"/>
  <c r="E27" i="9"/>
  <c r="D27" i="9"/>
  <c r="F26" i="9"/>
  <c r="E26" i="9"/>
  <c r="D26" i="9"/>
  <c r="F25" i="9"/>
  <c r="E25" i="9"/>
  <c r="D25" i="9"/>
  <c r="F24" i="9"/>
  <c r="E24" i="9"/>
  <c r="D24" i="9"/>
  <c r="F23" i="9"/>
  <c r="E23" i="9"/>
  <c r="D23" i="9"/>
  <c r="F22" i="9"/>
  <c r="E22" i="9"/>
  <c r="D22" i="9"/>
  <c r="F21" i="9"/>
  <c r="E21" i="9"/>
  <c r="D21" i="9"/>
  <c r="F20" i="9"/>
  <c r="E20" i="9"/>
  <c r="D20" i="9"/>
  <c r="F19" i="9"/>
  <c r="E19" i="9"/>
  <c r="D19" i="9"/>
  <c r="F18" i="9"/>
  <c r="E18" i="9"/>
  <c r="D18" i="9"/>
  <c r="F17" i="9"/>
  <c r="E17" i="9"/>
  <c r="D17" i="9"/>
  <c r="F16" i="9"/>
  <c r="E16" i="9"/>
  <c r="D16" i="9"/>
  <c r="F15" i="9"/>
  <c r="E15" i="9"/>
  <c r="D15" i="9"/>
  <c r="F14" i="9"/>
  <c r="E14" i="9"/>
  <c r="D14" i="9"/>
  <c r="F13" i="9"/>
  <c r="E13" i="9"/>
  <c r="D13" i="9"/>
  <c r="F12" i="9"/>
  <c r="E12" i="9"/>
  <c r="D12" i="9"/>
  <c r="F11" i="9"/>
  <c r="E11" i="9"/>
  <c r="D11" i="9"/>
  <c r="H10" i="9"/>
  <c r="F10" i="9"/>
  <c r="E10" i="9"/>
  <c r="D10" i="9"/>
  <c r="H9" i="9"/>
  <c r="F9" i="9"/>
  <c r="E9" i="9"/>
  <c r="D9" i="9"/>
  <c r="H8" i="9"/>
  <c r="F8" i="9"/>
  <c r="E8" i="9"/>
  <c r="D8" i="9"/>
  <c r="H7" i="9"/>
  <c r="F7" i="9"/>
  <c r="E7" i="9"/>
  <c r="D7" i="9"/>
  <c r="H6" i="9"/>
  <c r="F6" i="9"/>
  <c r="E6" i="9"/>
  <c r="D6" i="9"/>
  <c r="H5" i="9"/>
  <c r="F5" i="9"/>
  <c r="E5" i="9"/>
  <c r="D5" i="9"/>
  <c r="H4" i="9"/>
  <c r="F4" i="9"/>
  <c r="E4" i="9"/>
  <c r="D4" i="9"/>
  <c r="H3" i="9"/>
  <c r="D3" i="9"/>
  <c r="BR1804" i="10"/>
  <c r="BQ1804" i="10"/>
  <c r="BP1804" i="10"/>
  <c r="AX1804" i="10"/>
  <c r="BR1803" i="10"/>
  <c r="BQ1803" i="10"/>
  <c r="BP1803" i="10"/>
  <c r="AX1803" i="10"/>
  <c r="BR1802" i="10"/>
  <c r="BQ1802" i="10"/>
  <c r="BP1802" i="10"/>
  <c r="AX1802" i="10"/>
  <c r="BR1801" i="10"/>
  <c r="BQ1801" i="10"/>
  <c r="BP1801" i="10"/>
  <c r="AX1801" i="10"/>
  <c r="BR1800" i="10"/>
  <c r="BQ1800" i="10"/>
  <c r="BP1800" i="10"/>
  <c r="AX1800" i="10"/>
  <c r="BR1799" i="10"/>
  <c r="BQ1799" i="10"/>
  <c r="BP1799" i="10"/>
  <c r="AX1799" i="10"/>
  <c r="BR1798" i="10"/>
  <c r="BQ1798" i="10"/>
  <c r="BP1798" i="10"/>
  <c r="AX1798" i="10"/>
  <c r="BR1797" i="10"/>
  <c r="BQ1797" i="10"/>
  <c r="BP1797" i="10"/>
  <c r="AY1797" i="10"/>
  <c r="AZ1797" i="10" s="1"/>
  <c r="AX1797" i="10"/>
  <c r="BR1796" i="10"/>
  <c r="BQ1796" i="10"/>
  <c r="BP1796" i="10"/>
  <c r="AZ1796" i="10"/>
  <c r="AY1796" i="10"/>
  <c r="AX1796" i="10"/>
  <c r="BR1795" i="10"/>
  <c r="BQ1795" i="10"/>
  <c r="BP1795" i="10"/>
  <c r="AZ1795" i="10"/>
  <c r="AY1795" i="10"/>
  <c r="AX1795" i="10"/>
  <c r="BR1794" i="10"/>
  <c r="BQ1794" i="10"/>
  <c r="BP1794" i="10"/>
  <c r="AZ1794" i="10"/>
  <c r="AY1794" i="10"/>
  <c r="AX1794" i="10"/>
  <c r="BR1793" i="10"/>
  <c r="BQ1793" i="10"/>
  <c r="BP1793" i="10"/>
  <c r="AZ1793" i="10"/>
  <c r="AY1793" i="10"/>
  <c r="AX1793" i="10"/>
  <c r="BR1792" i="10"/>
  <c r="BQ1792" i="10"/>
  <c r="BP1792" i="10"/>
  <c r="AZ1792" i="10"/>
  <c r="AY1792" i="10"/>
  <c r="AX1792" i="10"/>
  <c r="BR1791" i="10"/>
  <c r="BQ1791" i="10"/>
  <c r="BP1791" i="10"/>
  <c r="AZ1791" i="10"/>
  <c r="AY1791" i="10"/>
  <c r="AX1791" i="10"/>
  <c r="BR1790" i="10"/>
  <c r="BQ1790" i="10"/>
  <c r="BP1790" i="10"/>
  <c r="AZ1790" i="10"/>
  <c r="AY1790" i="10"/>
  <c r="AX1790" i="10"/>
  <c r="BR1789" i="10"/>
  <c r="BQ1789" i="10"/>
  <c r="BP1789" i="10"/>
  <c r="AZ1789" i="10"/>
  <c r="AY1789" i="10"/>
  <c r="AX1789" i="10"/>
  <c r="BR1788" i="10"/>
  <c r="BQ1788" i="10"/>
  <c r="BP1788" i="10"/>
  <c r="AZ1788" i="10"/>
  <c r="AY1788" i="10"/>
  <c r="AX1788" i="10"/>
  <c r="BR1787" i="10"/>
  <c r="BQ1787" i="10"/>
  <c r="BP1787" i="10"/>
  <c r="AZ1787" i="10"/>
  <c r="AY1787" i="10"/>
  <c r="AX1787" i="10"/>
  <c r="BR1786" i="10"/>
  <c r="BQ1786" i="10"/>
  <c r="BP1786" i="10"/>
  <c r="AZ1786" i="10"/>
  <c r="AY1786" i="10"/>
  <c r="AX1786" i="10"/>
  <c r="BR1785" i="10"/>
  <c r="BQ1785" i="10"/>
  <c r="BP1785" i="10"/>
  <c r="AZ1785" i="10"/>
  <c r="AY1785" i="10"/>
  <c r="AX1785" i="10"/>
  <c r="BR1784" i="10"/>
  <c r="BQ1784" i="10"/>
  <c r="BP1784" i="10"/>
  <c r="AZ1784" i="10"/>
  <c r="AY1784" i="10"/>
  <c r="AX1784" i="10"/>
  <c r="BR1783" i="10"/>
  <c r="BQ1783" i="10"/>
  <c r="BP1783" i="10"/>
  <c r="AZ1783" i="10"/>
  <c r="AY1783" i="10"/>
  <c r="AX1783" i="10"/>
  <c r="BR1782" i="10"/>
  <c r="BQ1782" i="10"/>
  <c r="BP1782" i="10"/>
  <c r="AZ1782" i="10"/>
  <c r="AY1782" i="10"/>
  <c r="AX1782" i="10"/>
  <c r="BR1781" i="10"/>
  <c r="BQ1781" i="10"/>
  <c r="BP1781" i="10"/>
  <c r="AZ1781" i="10"/>
  <c r="AY1781" i="10"/>
  <c r="AX1781" i="10"/>
  <c r="BR1780" i="10"/>
  <c r="BQ1780" i="10"/>
  <c r="BP1780" i="10"/>
  <c r="AZ1780" i="10"/>
  <c r="AY1780" i="10"/>
  <c r="AX1780" i="10"/>
  <c r="BR1779" i="10"/>
  <c r="BQ1779" i="10"/>
  <c r="BP1779" i="10"/>
  <c r="AZ1779" i="10"/>
  <c r="AY1779" i="10"/>
  <c r="AX1779" i="10"/>
  <c r="BR1778" i="10"/>
  <c r="BQ1778" i="10"/>
  <c r="BP1778" i="10"/>
  <c r="AZ1778" i="10"/>
  <c r="AY1778" i="10"/>
  <c r="AX1778" i="10"/>
  <c r="BR1777" i="10"/>
  <c r="BQ1777" i="10"/>
  <c r="BP1777" i="10"/>
  <c r="AZ1777" i="10"/>
  <c r="AY1777" i="10"/>
  <c r="AX1777" i="10"/>
  <c r="BR1776" i="10"/>
  <c r="BQ1776" i="10"/>
  <c r="BP1776" i="10"/>
  <c r="AZ1776" i="10"/>
  <c r="AY1776" i="10"/>
  <c r="AX1776" i="10"/>
  <c r="BR1775" i="10"/>
  <c r="BQ1775" i="10"/>
  <c r="BP1775" i="10"/>
  <c r="AZ1775" i="10"/>
  <c r="AY1775" i="10"/>
  <c r="AX1775" i="10"/>
  <c r="BR1774" i="10"/>
  <c r="BQ1774" i="10"/>
  <c r="BP1774" i="10"/>
  <c r="AZ1774" i="10"/>
  <c r="AY1774" i="10"/>
  <c r="AX1774" i="10"/>
  <c r="BR1773" i="10"/>
  <c r="BQ1773" i="10"/>
  <c r="BP1773" i="10"/>
  <c r="AZ1773" i="10"/>
  <c r="AY1773" i="10"/>
  <c r="AX1773" i="10"/>
  <c r="N1773" i="10"/>
  <c r="BR1772" i="10"/>
  <c r="BQ1772" i="10"/>
  <c r="BP1772" i="10"/>
  <c r="AZ1772" i="10"/>
  <c r="AY1772" i="10"/>
  <c r="AX1772" i="10"/>
  <c r="N1772" i="10"/>
  <c r="BR1771" i="10"/>
  <c r="BQ1771" i="10"/>
  <c r="BP1771" i="10"/>
  <c r="AZ1771" i="10"/>
  <c r="AY1771" i="10"/>
  <c r="AX1771" i="10"/>
  <c r="N1771" i="10"/>
  <c r="BR1770" i="10"/>
  <c r="BQ1770" i="10"/>
  <c r="BP1770" i="10"/>
  <c r="AZ1770" i="10"/>
  <c r="AY1770" i="10"/>
  <c r="AX1770" i="10"/>
  <c r="N1770" i="10"/>
  <c r="BR1769" i="10"/>
  <c r="BQ1769" i="10"/>
  <c r="BP1769" i="10"/>
  <c r="AZ1769" i="10"/>
  <c r="AY1769" i="10"/>
  <c r="AX1769" i="10"/>
  <c r="N1769" i="10"/>
  <c r="BR1768" i="10"/>
  <c r="BQ1768" i="10"/>
  <c r="BP1768" i="10"/>
  <c r="AZ1768" i="10"/>
  <c r="AY1768" i="10"/>
  <c r="AX1768" i="10"/>
  <c r="N1768" i="10"/>
  <c r="BR1767" i="10"/>
  <c r="BQ1767" i="10"/>
  <c r="BP1767" i="10"/>
  <c r="AZ1767" i="10"/>
  <c r="AY1767" i="10"/>
  <c r="AX1767" i="10"/>
  <c r="N1767" i="10"/>
  <c r="BR1766" i="10"/>
  <c r="BQ1766" i="10"/>
  <c r="BP1766" i="10"/>
  <c r="AZ1766" i="10"/>
  <c r="AY1766" i="10"/>
  <c r="AX1766" i="10"/>
  <c r="N1766" i="10"/>
  <c r="BR1765" i="10"/>
  <c r="BQ1765" i="10"/>
  <c r="BP1765" i="10"/>
  <c r="AZ1765" i="10"/>
  <c r="AY1765" i="10"/>
  <c r="AX1765" i="10"/>
  <c r="N1765" i="10"/>
  <c r="BR1764" i="10"/>
  <c r="BQ1764" i="10"/>
  <c r="BP1764" i="10"/>
  <c r="AZ1764" i="10"/>
  <c r="AY1764" i="10"/>
  <c r="AX1764" i="10"/>
  <c r="N1764" i="10"/>
  <c r="BR1763" i="10"/>
  <c r="BQ1763" i="10"/>
  <c r="BP1763" i="10"/>
  <c r="AZ1763" i="10"/>
  <c r="AY1763" i="10"/>
  <c r="AX1763" i="10"/>
  <c r="N1763" i="10"/>
  <c r="BR1762" i="10"/>
  <c r="BQ1762" i="10"/>
  <c r="BP1762" i="10"/>
  <c r="AZ1762" i="10"/>
  <c r="AY1762" i="10"/>
  <c r="AX1762" i="10"/>
  <c r="N1762" i="10"/>
  <c r="BR1761" i="10"/>
  <c r="BQ1761" i="10"/>
  <c r="BP1761" i="10"/>
  <c r="AZ1761" i="10"/>
  <c r="AY1761" i="10"/>
  <c r="AX1761" i="10"/>
  <c r="N1761" i="10"/>
  <c r="BR1760" i="10"/>
  <c r="BQ1760" i="10"/>
  <c r="BP1760" i="10"/>
  <c r="AZ1760" i="10"/>
  <c r="AY1760" i="10"/>
  <c r="AX1760" i="10"/>
  <c r="N1760" i="10"/>
  <c r="BR1759" i="10"/>
  <c r="BQ1759" i="10"/>
  <c r="BP1759" i="10"/>
  <c r="AZ1759" i="10"/>
  <c r="AY1759" i="10"/>
  <c r="AX1759" i="10"/>
  <c r="N1759" i="10"/>
  <c r="BR1758" i="10"/>
  <c r="BQ1758" i="10"/>
  <c r="BP1758" i="10"/>
  <c r="AZ1758" i="10"/>
  <c r="AY1758" i="10"/>
  <c r="AX1758" i="10"/>
  <c r="N1758" i="10"/>
  <c r="BR1757" i="10"/>
  <c r="BQ1757" i="10"/>
  <c r="BP1757" i="10"/>
  <c r="AZ1757" i="10"/>
  <c r="AY1757" i="10"/>
  <c r="AX1757" i="10"/>
  <c r="N1757" i="10"/>
  <c r="BR1756" i="10"/>
  <c r="BQ1756" i="10"/>
  <c r="BP1756" i="10"/>
  <c r="AZ1756" i="10"/>
  <c r="AY1756" i="10"/>
  <c r="AX1756" i="10"/>
  <c r="N1756" i="10"/>
  <c r="BR1755" i="10"/>
  <c r="BQ1755" i="10"/>
  <c r="BP1755" i="10"/>
  <c r="AZ1755" i="10"/>
  <c r="AY1755" i="10"/>
  <c r="AX1755" i="10"/>
  <c r="N1755" i="10"/>
  <c r="BR1754" i="10"/>
  <c r="BQ1754" i="10"/>
  <c r="BP1754" i="10"/>
  <c r="AZ1754" i="10"/>
  <c r="AY1754" i="10"/>
  <c r="AX1754" i="10"/>
  <c r="N1754" i="10"/>
  <c r="BR1753" i="10"/>
  <c r="BQ1753" i="10"/>
  <c r="BP1753" i="10"/>
  <c r="AZ1753" i="10"/>
  <c r="AY1753" i="10"/>
  <c r="AX1753" i="10"/>
  <c r="N1753" i="10"/>
  <c r="BR1752" i="10"/>
  <c r="BQ1752" i="10"/>
  <c r="BP1752" i="10"/>
  <c r="AZ1752" i="10"/>
  <c r="AY1752" i="10"/>
  <c r="AX1752" i="10"/>
  <c r="N1752" i="10"/>
  <c r="BR1751" i="10"/>
  <c r="BQ1751" i="10"/>
  <c r="BP1751" i="10"/>
  <c r="AZ1751" i="10"/>
  <c r="AY1751" i="10"/>
  <c r="AX1751" i="10"/>
  <c r="N1751" i="10"/>
  <c r="BR1750" i="10"/>
  <c r="BQ1750" i="10"/>
  <c r="BP1750" i="10"/>
  <c r="AZ1750" i="10"/>
  <c r="AY1750" i="10"/>
  <c r="AX1750" i="10"/>
  <c r="N1750" i="10"/>
  <c r="BR1749" i="10"/>
  <c r="BQ1749" i="10"/>
  <c r="BP1749" i="10"/>
  <c r="AZ1749" i="10"/>
  <c r="AY1749" i="10"/>
  <c r="AX1749" i="10"/>
  <c r="N1749" i="10"/>
  <c r="BR1748" i="10"/>
  <c r="BQ1748" i="10"/>
  <c r="BP1748" i="10"/>
  <c r="AZ1748" i="10"/>
  <c r="AY1748" i="10"/>
  <c r="AX1748" i="10"/>
  <c r="N1748" i="10"/>
  <c r="BR1747" i="10"/>
  <c r="BQ1747" i="10"/>
  <c r="BP1747" i="10"/>
  <c r="AZ1747" i="10"/>
  <c r="AY1747" i="10"/>
  <c r="AX1747" i="10"/>
  <c r="N1747" i="10"/>
  <c r="BR1746" i="10"/>
  <c r="BQ1746" i="10"/>
  <c r="BP1746" i="10"/>
  <c r="AZ1746" i="10"/>
  <c r="AY1746" i="10"/>
  <c r="AX1746" i="10"/>
  <c r="N1746" i="10"/>
  <c r="BR1745" i="10"/>
  <c r="BQ1745" i="10"/>
  <c r="BP1745" i="10"/>
  <c r="AZ1745" i="10"/>
  <c r="AY1745" i="10"/>
  <c r="AX1745" i="10"/>
  <c r="N1745" i="10"/>
  <c r="BR1744" i="10"/>
  <c r="BQ1744" i="10"/>
  <c r="BP1744" i="10"/>
  <c r="AZ1744" i="10"/>
  <c r="AY1744" i="10"/>
  <c r="AX1744" i="10"/>
  <c r="N1744" i="10"/>
  <c r="BR1743" i="10"/>
  <c r="BQ1743" i="10"/>
  <c r="BP1743" i="10"/>
  <c r="AZ1743" i="10"/>
  <c r="AY1743" i="10"/>
  <c r="AX1743" i="10"/>
  <c r="N1743" i="10"/>
  <c r="BR1742" i="10"/>
  <c r="BQ1742" i="10"/>
  <c r="BP1742" i="10"/>
  <c r="AZ1742" i="10"/>
  <c r="AY1742" i="10"/>
  <c r="AX1742" i="10"/>
  <c r="N1742" i="10"/>
  <c r="BR1741" i="10"/>
  <c r="BQ1741" i="10"/>
  <c r="BP1741" i="10"/>
  <c r="AZ1741" i="10"/>
  <c r="AY1741" i="10"/>
  <c r="AX1741" i="10"/>
  <c r="N1741" i="10"/>
  <c r="BR1740" i="10"/>
  <c r="BQ1740" i="10"/>
  <c r="BP1740" i="10"/>
  <c r="AZ1740" i="10"/>
  <c r="AY1740" i="10"/>
  <c r="AX1740" i="10"/>
  <c r="N1740" i="10"/>
  <c r="BR1739" i="10"/>
  <c r="BQ1739" i="10"/>
  <c r="BP1739" i="10"/>
  <c r="AZ1739" i="10"/>
  <c r="AY1739" i="10"/>
  <c r="AX1739" i="10"/>
  <c r="N1739" i="10"/>
  <c r="BR1738" i="10"/>
  <c r="BQ1738" i="10"/>
  <c r="BP1738" i="10"/>
  <c r="AZ1738" i="10"/>
  <c r="AY1738" i="10"/>
  <c r="AX1738" i="10"/>
  <c r="N1738" i="10"/>
  <c r="BR1737" i="10"/>
  <c r="BQ1737" i="10"/>
  <c r="BP1737" i="10"/>
  <c r="AZ1737" i="10"/>
  <c r="AY1737" i="10"/>
  <c r="AX1737" i="10"/>
  <c r="N1737" i="10"/>
  <c r="BR1736" i="10"/>
  <c r="BQ1736" i="10"/>
  <c r="BP1736" i="10"/>
  <c r="AZ1736" i="10"/>
  <c r="AY1736" i="10"/>
  <c r="AX1736" i="10"/>
  <c r="N1736" i="10"/>
  <c r="BR1735" i="10"/>
  <c r="BQ1735" i="10"/>
  <c r="BP1735" i="10"/>
  <c r="AZ1735" i="10"/>
  <c r="AY1735" i="10"/>
  <c r="AX1735" i="10"/>
  <c r="N1735" i="10"/>
  <c r="BR1734" i="10"/>
  <c r="BQ1734" i="10"/>
  <c r="BP1734" i="10"/>
  <c r="AZ1734" i="10"/>
  <c r="AY1734" i="10"/>
  <c r="AX1734" i="10"/>
  <c r="N1734" i="10"/>
  <c r="BR1733" i="10"/>
  <c r="BQ1733" i="10"/>
  <c r="BP1733" i="10"/>
  <c r="AZ1733" i="10"/>
  <c r="AY1733" i="10"/>
  <c r="AX1733" i="10"/>
  <c r="N1733" i="10"/>
  <c r="BR1732" i="10"/>
  <c r="BQ1732" i="10"/>
  <c r="BP1732" i="10"/>
  <c r="AZ1732" i="10"/>
  <c r="AY1732" i="10"/>
  <c r="AX1732" i="10"/>
  <c r="N1732" i="10"/>
  <c r="BR1731" i="10"/>
  <c r="BQ1731" i="10"/>
  <c r="BP1731" i="10"/>
  <c r="AZ1731" i="10"/>
  <c r="AY1731" i="10"/>
  <c r="AX1731" i="10"/>
  <c r="N1731" i="10"/>
  <c r="BR1730" i="10"/>
  <c r="BQ1730" i="10"/>
  <c r="BP1730" i="10"/>
  <c r="AZ1730" i="10"/>
  <c r="AY1730" i="10"/>
  <c r="AX1730" i="10"/>
  <c r="N1730" i="10"/>
  <c r="BR1729" i="10"/>
  <c r="BQ1729" i="10"/>
  <c r="BP1729" i="10"/>
  <c r="AZ1729" i="10"/>
  <c r="AY1729" i="10"/>
  <c r="AX1729" i="10"/>
  <c r="N1729" i="10"/>
  <c r="BR1728" i="10"/>
  <c r="BQ1728" i="10"/>
  <c r="BP1728" i="10"/>
  <c r="AZ1728" i="10"/>
  <c r="AY1728" i="10"/>
  <c r="AX1728" i="10"/>
  <c r="N1728" i="10"/>
  <c r="BR1727" i="10"/>
  <c r="BQ1727" i="10"/>
  <c r="BP1727" i="10"/>
  <c r="AZ1727" i="10"/>
  <c r="AY1727" i="10"/>
  <c r="AX1727" i="10"/>
  <c r="N1727" i="10"/>
  <c r="BR1726" i="10"/>
  <c r="BQ1726" i="10"/>
  <c r="BP1726" i="10"/>
  <c r="AZ1726" i="10"/>
  <c r="AY1726" i="10"/>
  <c r="AX1726" i="10"/>
  <c r="N1726" i="10"/>
  <c r="BR1725" i="10"/>
  <c r="BQ1725" i="10"/>
  <c r="BP1725" i="10"/>
  <c r="AZ1725" i="10"/>
  <c r="AY1725" i="10"/>
  <c r="AX1725" i="10"/>
  <c r="N1725" i="10"/>
  <c r="BR1724" i="10"/>
  <c r="BQ1724" i="10"/>
  <c r="BP1724" i="10"/>
  <c r="AZ1724" i="10"/>
  <c r="AY1724" i="10"/>
  <c r="AX1724" i="10"/>
  <c r="N1724" i="10"/>
  <c r="BR1723" i="10"/>
  <c r="BQ1723" i="10"/>
  <c r="BP1723" i="10"/>
  <c r="AZ1723" i="10"/>
  <c r="AY1723" i="10"/>
  <c r="AX1723" i="10"/>
  <c r="N1723" i="10"/>
  <c r="BR1722" i="10"/>
  <c r="BQ1722" i="10"/>
  <c r="BP1722" i="10"/>
  <c r="AZ1722" i="10"/>
  <c r="AY1722" i="10"/>
  <c r="AX1722" i="10"/>
  <c r="N1722" i="10"/>
  <c r="BR1721" i="10"/>
  <c r="BQ1721" i="10"/>
  <c r="BP1721" i="10"/>
  <c r="AZ1721" i="10"/>
  <c r="AY1721" i="10"/>
  <c r="AX1721" i="10"/>
  <c r="N1721" i="10"/>
  <c r="BR1720" i="10"/>
  <c r="BQ1720" i="10"/>
  <c r="BP1720" i="10"/>
  <c r="AZ1720" i="10"/>
  <c r="AY1720" i="10"/>
  <c r="AX1720" i="10"/>
  <c r="N1720" i="10"/>
  <c r="BR1719" i="10"/>
  <c r="BQ1719" i="10"/>
  <c r="BP1719" i="10"/>
  <c r="AZ1719" i="10"/>
  <c r="AY1719" i="10"/>
  <c r="AX1719" i="10"/>
  <c r="N1719" i="10"/>
  <c r="BR1718" i="10"/>
  <c r="BQ1718" i="10"/>
  <c r="BP1718" i="10"/>
  <c r="AZ1718" i="10"/>
  <c r="AY1718" i="10"/>
  <c r="AX1718" i="10"/>
  <c r="N1718" i="10"/>
  <c r="BR1717" i="10"/>
  <c r="BQ1717" i="10"/>
  <c r="BP1717" i="10"/>
  <c r="AZ1717" i="10"/>
  <c r="AY1717" i="10"/>
  <c r="AX1717" i="10"/>
  <c r="N1717" i="10"/>
  <c r="BR1716" i="10"/>
  <c r="BQ1716" i="10"/>
  <c r="BP1716" i="10"/>
  <c r="AZ1716" i="10"/>
  <c r="AY1716" i="10"/>
  <c r="AX1716" i="10"/>
  <c r="N1716" i="10"/>
  <c r="BR1715" i="10"/>
  <c r="BQ1715" i="10"/>
  <c r="BP1715" i="10"/>
  <c r="AZ1715" i="10"/>
  <c r="AY1715" i="10"/>
  <c r="AX1715" i="10"/>
  <c r="N1715" i="10"/>
  <c r="BR1714" i="10"/>
  <c r="BQ1714" i="10"/>
  <c r="BP1714" i="10"/>
  <c r="AZ1714" i="10"/>
  <c r="AY1714" i="10"/>
  <c r="AX1714" i="10"/>
  <c r="N1714" i="10"/>
  <c r="BR1713" i="10"/>
  <c r="BQ1713" i="10"/>
  <c r="BP1713" i="10"/>
  <c r="AZ1713" i="10"/>
  <c r="AY1713" i="10"/>
  <c r="AX1713" i="10"/>
  <c r="N1713" i="10"/>
  <c r="BR1712" i="10"/>
  <c r="BQ1712" i="10"/>
  <c r="BP1712" i="10"/>
  <c r="AZ1712" i="10"/>
  <c r="AY1712" i="10"/>
  <c r="AX1712" i="10"/>
  <c r="N1712" i="10"/>
  <c r="BR1711" i="10"/>
  <c r="BQ1711" i="10"/>
  <c r="BP1711" i="10"/>
  <c r="AZ1711" i="10"/>
  <c r="AY1711" i="10"/>
  <c r="AX1711" i="10"/>
  <c r="N1711" i="10"/>
  <c r="BR1710" i="10"/>
  <c r="BQ1710" i="10"/>
  <c r="BP1710" i="10"/>
  <c r="AZ1710" i="10"/>
  <c r="AY1710" i="10"/>
  <c r="AX1710" i="10"/>
  <c r="N1710" i="10"/>
  <c r="BR1709" i="10"/>
  <c r="BQ1709" i="10"/>
  <c r="BP1709" i="10"/>
  <c r="AZ1709" i="10"/>
  <c r="AY1709" i="10"/>
  <c r="AX1709" i="10"/>
  <c r="N1709" i="10"/>
  <c r="BR1708" i="10"/>
  <c r="BQ1708" i="10"/>
  <c r="BP1708" i="10"/>
  <c r="AZ1708" i="10"/>
  <c r="AY1708" i="10"/>
  <c r="AX1708" i="10"/>
  <c r="N1708" i="10"/>
  <c r="BR1707" i="10"/>
  <c r="BQ1707" i="10"/>
  <c r="BP1707" i="10"/>
  <c r="AZ1707" i="10"/>
  <c r="AY1707" i="10"/>
  <c r="AX1707" i="10"/>
  <c r="N1707" i="10"/>
  <c r="BR1706" i="10"/>
  <c r="BQ1706" i="10"/>
  <c r="BP1706" i="10"/>
  <c r="AZ1706" i="10"/>
  <c r="AY1706" i="10"/>
  <c r="AX1706" i="10"/>
  <c r="N1706" i="10"/>
  <c r="BR1705" i="10"/>
  <c r="BQ1705" i="10"/>
  <c r="BP1705" i="10"/>
  <c r="AZ1705" i="10"/>
  <c r="AY1705" i="10"/>
  <c r="AX1705" i="10"/>
  <c r="N1705" i="10"/>
  <c r="BR1704" i="10"/>
  <c r="BQ1704" i="10"/>
  <c r="BP1704" i="10"/>
  <c r="AZ1704" i="10"/>
  <c r="AY1704" i="10"/>
  <c r="AX1704" i="10"/>
  <c r="N1704" i="10"/>
  <c r="BR1703" i="10"/>
  <c r="BQ1703" i="10"/>
  <c r="BP1703" i="10"/>
  <c r="AZ1703" i="10"/>
  <c r="AY1703" i="10"/>
  <c r="AX1703" i="10"/>
  <c r="N1703" i="10"/>
  <c r="BR1702" i="10"/>
  <c r="BQ1702" i="10"/>
  <c r="BP1702" i="10"/>
  <c r="AZ1702" i="10"/>
  <c r="AY1702" i="10"/>
  <c r="AX1702" i="10"/>
  <c r="N1702" i="10"/>
  <c r="BR1701" i="10"/>
  <c r="BQ1701" i="10"/>
  <c r="BP1701" i="10"/>
  <c r="AZ1701" i="10"/>
  <c r="AY1701" i="10"/>
  <c r="AX1701" i="10"/>
  <c r="N1701" i="10"/>
  <c r="BR1700" i="10"/>
  <c r="BQ1700" i="10"/>
  <c r="BP1700" i="10"/>
  <c r="AZ1700" i="10"/>
  <c r="AY1700" i="10"/>
  <c r="AX1700" i="10"/>
  <c r="N1700" i="10"/>
  <c r="BR1699" i="10"/>
  <c r="BQ1699" i="10"/>
  <c r="BP1699" i="10"/>
  <c r="AZ1699" i="10"/>
  <c r="AY1699" i="10"/>
  <c r="AX1699" i="10"/>
  <c r="N1699" i="10"/>
  <c r="BR1698" i="10"/>
  <c r="BQ1698" i="10"/>
  <c r="BP1698" i="10"/>
  <c r="AZ1698" i="10"/>
  <c r="AY1698" i="10"/>
  <c r="AX1698" i="10"/>
  <c r="N1698" i="10"/>
  <c r="BR1697" i="10"/>
  <c r="BQ1697" i="10"/>
  <c r="BP1697" i="10"/>
  <c r="AZ1697" i="10"/>
  <c r="AY1697" i="10"/>
  <c r="AX1697" i="10"/>
  <c r="N1697" i="10"/>
  <c r="BR1696" i="10"/>
  <c r="BQ1696" i="10"/>
  <c r="BP1696" i="10"/>
  <c r="AZ1696" i="10"/>
  <c r="AY1696" i="10"/>
  <c r="AX1696" i="10"/>
  <c r="N1696" i="10"/>
  <c r="BR1695" i="10"/>
  <c r="BQ1695" i="10"/>
  <c r="BP1695" i="10"/>
  <c r="AZ1695" i="10"/>
  <c r="AY1695" i="10"/>
  <c r="AX1695" i="10"/>
  <c r="N1695" i="10"/>
  <c r="BR1694" i="10"/>
  <c r="BQ1694" i="10"/>
  <c r="BP1694" i="10"/>
  <c r="AZ1694" i="10"/>
  <c r="AY1694" i="10"/>
  <c r="AX1694" i="10"/>
  <c r="N1694" i="10"/>
  <c r="BR1693" i="10"/>
  <c r="BQ1693" i="10"/>
  <c r="BP1693" i="10"/>
  <c r="AZ1693" i="10"/>
  <c r="AY1693" i="10"/>
  <c r="AX1693" i="10"/>
  <c r="N1693" i="10"/>
  <c r="BR1692" i="10"/>
  <c r="BQ1692" i="10"/>
  <c r="BP1692" i="10"/>
  <c r="AZ1692" i="10"/>
  <c r="AY1692" i="10"/>
  <c r="AX1692" i="10"/>
  <c r="N1692" i="10"/>
  <c r="BR1691" i="10"/>
  <c r="BQ1691" i="10"/>
  <c r="BP1691" i="10"/>
  <c r="AZ1691" i="10"/>
  <c r="AY1691" i="10"/>
  <c r="AX1691" i="10"/>
  <c r="N1691" i="10"/>
  <c r="BR1690" i="10"/>
  <c r="BQ1690" i="10"/>
  <c r="BP1690" i="10"/>
  <c r="AZ1690" i="10"/>
  <c r="AY1690" i="10"/>
  <c r="AX1690" i="10"/>
  <c r="N1690" i="10"/>
  <c r="BR1689" i="10"/>
  <c r="BQ1689" i="10"/>
  <c r="BP1689" i="10"/>
  <c r="AZ1689" i="10"/>
  <c r="AY1689" i="10"/>
  <c r="AX1689" i="10"/>
  <c r="N1689" i="10"/>
  <c r="BR1688" i="10"/>
  <c r="BQ1688" i="10"/>
  <c r="BP1688" i="10"/>
  <c r="AZ1688" i="10"/>
  <c r="AY1688" i="10"/>
  <c r="AX1688" i="10"/>
  <c r="N1688" i="10"/>
  <c r="BR1687" i="10"/>
  <c r="BQ1687" i="10"/>
  <c r="BP1687" i="10"/>
  <c r="AZ1687" i="10"/>
  <c r="AY1687" i="10"/>
  <c r="AX1687" i="10"/>
  <c r="N1687" i="10"/>
  <c r="BR1686" i="10"/>
  <c r="BQ1686" i="10"/>
  <c r="BP1686" i="10"/>
  <c r="AZ1686" i="10"/>
  <c r="AY1686" i="10"/>
  <c r="AX1686" i="10"/>
  <c r="N1686" i="10"/>
  <c r="BR1685" i="10"/>
  <c r="BQ1685" i="10"/>
  <c r="BP1685" i="10"/>
  <c r="AZ1685" i="10"/>
  <c r="AY1685" i="10"/>
  <c r="AX1685" i="10"/>
  <c r="N1685" i="10"/>
  <c r="BR1684" i="10"/>
  <c r="BQ1684" i="10"/>
  <c r="BP1684" i="10"/>
  <c r="AZ1684" i="10"/>
  <c r="AY1684" i="10"/>
  <c r="AX1684" i="10"/>
  <c r="N1684" i="10"/>
  <c r="BR1683" i="10"/>
  <c r="BQ1683" i="10"/>
  <c r="BP1683" i="10"/>
  <c r="AZ1683" i="10"/>
  <c r="AY1683" i="10"/>
  <c r="AX1683" i="10"/>
  <c r="N1683" i="10"/>
  <c r="BR1682" i="10"/>
  <c r="BQ1682" i="10"/>
  <c r="BP1682" i="10"/>
  <c r="AZ1682" i="10"/>
  <c r="AY1682" i="10"/>
  <c r="AX1682" i="10"/>
  <c r="N1682" i="10"/>
  <c r="BR1681" i="10"/>
  <c r="BQ1681" i="10"/>
  <c r="BP1681" i="10"/>
  <c r="AZ1681" i="10"/>
  <c r="AY1681" i="10"/>
  <c r="AX1681" i="10"/>
  <c r="N1681" i="10"/>
  <c r="BR1680" i="10"/>
  <c r="BQ1680" i="10"/>
  <c r="BP1680" i="10"/>
  <c r="AZ1680" i="10"/>
  <c r="AY1680" i="10"/>
  <c r="AX1680" i="10"/>
  <c r="N1680" i="10"/>
  <c r="BR1679" i="10"/>
  <c r="BQ1679" i="10"/>
  <c r="BP1679" i="10"/>
  <c r="AZ1679" i="10"/>
  <c r="AY1679" i="10"/>
  <c r="AX1679" i="10"/>
  <c r="N1679" i="10"/>
  <c r="BR1678" i="10"/>
  <c r="BQ1678" i="10"/>
  <c r="BP1678" i="10"/>
  <c r="AZ1678" i="10"/>
  <c r="AY1678" i="10"/>
  <c r="AX1678" i="10"/>
  <c r="N1678" i="10"/>
  <c r="BR1677" i="10"/>
  <c r="BQ1677" i="10"/>
  <c r="BP1677" i="10"/>
  <c r="AZ1677" i="10"/>
  <c r="AY1677" i="10"/>
  <c r="AX1677" i="10"/>
  <c r="N1677" i="10"/>
  <c r="BR1676" i="10"/>
  <c r="BQ1676" i="10"/>
  <c r="BP1676" i="10"/>
  <c r="AZ1676" i="10"/>
  <c r="AY1676" i="10"/>
  <c r="AX1676" i="10"/>
  <c r="N1676" i="10"/>
  <c r="BR1675" i="10"/>
  <c r="BQ1675" i="10"/>
  <c r="BP1675" i="10"/>
  <c r="AZ1675" i="10"/>
  <c r="AY1675" i="10"/>
  <c r="AX1675" i="10"/>
  <c r="N1675" i="10"/>
  <c r="O1676" i="10" s="1"/>
  <c r="BR1674" i="10"/>
  <c r="BQ1674" i="10"/>
  <c r="BP1674" i="10"/>
  <c r="AZ1674" i="10"/>
  <c r="AY1674" i="10"/>
  <c r="AX1674" i="10"/>
  <c r="N1674" i="10"/>
  <c r="BR1673" i="10"/>
  <c r="BQ1673" i="10"/>
  <c r="BP1673" i="10"/>
  <c r="AZ1673" i="10"/>
  <c r="AY1673" i="10"/>
  <c r="AX1673" i="10"/>
  <c r="N1673" i="10"/>
  <c r="BR1672" i="10"/>
  <c r="BQ1672" i="10"/>
  <c r="BP1672" i="10"/>
  <c r="AZ1672" i="10"/>
  <c r="AY1672" i="10"/>
  <c r="AX1672" i="10"/>
  <c r="N1672" i="10"/>
  <c r="BR1671" i="10"/>
  <c r="BQ1671" i="10"/>
  <c r="BP1671" i="10"/>
  <c r="AZ1671" i="10"/>
  <c r="AY1671" i="10"/>
  <c r="AX1671" i="10"/>
  <c r="N1671" i="10"/>
  <c r="BR1670" i="10"/>
  <c r="BQ1670" i="10"/>
  <c r="BP1670" i="10"/>
  <c r="AZ1670" i="10"/>
  <c r="AY1670" i="10"/>
  <c r="AX1670" i="10"/>
  <c r="N1670" i="10"/>
  <c r="BR1669" i="10"/>
  <c r="BQ1669" i="10"/>
  <c r="BP1669" i="10"/>
  <c r="AZ1669" i="10"/>
  <c r="AY1669" i="10"/>
  <c r="AX1669" i="10"/>
  <c r="N1669" i="10"/>
  <c r="BR1668" i="10"/>
  <c r="BQ1668" i="10"/>
  <c r="BP1668" i="10"/>
  <c r="AZ1668" i="10"/>
  <c r="AY1668" i="10"/>
  <c r="AX1668" i="10"/>
  <c r="N1668" i="10"/>
  <c r="BR1667" i="10"/>
  <c r="BQ1667" i="10"/>
  <c r="BP1667" i="10"/>
  <c r="AZ1667" i="10"/>
  <c r="AY1667" i="10"/>
  <c r="AX1667" i="10"/>
  <c r="N1667" i="10"/>
  <c r="BR1666" i="10"/>
  <c r="BQ1666" i="10"/>
  <c r="BP1666" i="10"/>
  <c r="AZ1666" i="10"/>
  <c r="AY1666" i="10"/>
  <c r="AX1666" i="10"/>
  <c r="N1666" i="10"/>
  <c r="BR1665" i="10"/>
  <c r="BQ1665" i="10"/>
  <c r="BP1665" i="10"/>
  <c r="AZ1665" i="10"/>
  <c r="AY1665" i="10"/>
  <c r="AX1665" i="10"/>
  <c r="N1665" i="10"/>
  <c r="BR1664" i="10"/>
  <c r="BQ1664" i="10"/>
  <c r="BP1664" i="10"/>
  <c r="AZ1664" i="10"/>
  <c r="AY1664" i="10"/>
  <c r="AX1664" i="10"/>
  <c r="N1664" i="10"/>
  <c r="BR1663" i="10"/>
  <c r="BQ1663" i="10"/>
  <c r="BP1663" i="10"/>
  <c r="AZ1663" i="10"/>
  <c r="AY1663" i="10"/>
  <c r="AX1663" i="10"/>
  <c r="N1663" i="10"/>
  <c r="BR1662" i="10"/>
  <c r="BQ1662" i="10"/>
  <c r="BP1662" i="10"/>
  <c r="AZ1662" i="10"/>
  <c r="AY1662" i="10"/>
  <c r="AX1662" i="10"/>
  <c r="N1662" i="10"/>
  <c r="BR1661" i="10"/>
  <c r="BQ1661" i="10"/>
  <c r="BP1661" i="10"/>
  <c r="AZ1661" i="10"/>
  <c r="AY1661" i="10"/>
  <c r="AX1661" i="10"/>
  <c r="N1661" i="10"/>
  <c r="BR1660" i="10"/>
  <c r="BQ1660" i="10"/>
  <c r="BP1660" i="10"/>
  <c r="AZ1660" i="10"/>
  <c r="AY1660" i="10"/>
  <c r="AX1660" i="10"/>
  <c r="N1660" i="10"/>
  <c r="BR1659" i="10"/>
  <c r="BQ1659" i="10"/>
  <c r="BP1659" i="10"/>
  <c r="AZ1659" i="10"/>
  <c r="AY1659" i="10"/>
  <c r="AX1659" i="10"/>
  <c r="N1659" i="10"/>
  <c r="BR1658" i="10"/>
  <c r="BQ1658" i="10"/>
  <c r="BP1658" i="10"/>
  <c r="AZ1658" i="10"/>
  <c r="AY1658" i="10"/>
  <c r="AX1658" i="10"/>
  <c r="N1658" i="10"/>
  <c r="BR1657" i="10"/>
  <c r="BQ1657" i="10"/>
  <c r="BP1657" i="10"/>
  <c r="AZ1657" i="10"/>
  <c r="AY1657" i="10"/>
  <c r="AX1657" i="10"/>
  <c r="N1657" i="10"/>
  <c r="BR1656" i="10"/>
  <c r="BQ1656" i="10"/>
  <c r="BP1656" i="10"/>
  <c r="AZ1656" i="10"/>
  <c r="AY1656" i="10"/>
  <c r="AX1656" i="10"/>
  <c r="N1656" i="10"/>
  <c r="BR1655" i="10"/>
  <c r="BQ1655" i="10"/>
  <c r="BP1655" i="10"/>
  <c r="AZ1655" i="10"/>
  <c r="AY1655" i="10"/>
  <c r="AX1655" i="10"/>
  <c r="N1655" i="10"/>
  <c r="BR1654" i="10"/>
  <c r="BQ1654" i="10"/>
  <c r="BP1654" i="10"/>
  <c r="AZ1654" i="10"/>
  <c r="AY1654" i="10"/>
  <c r="AX1654" i="10"/>
  <c r="N1654" i="10"/>
  <c r="BR1653" i="10"/>
  <c r="BQ1653" i="10"/>
  <c r="BP1653" i="10"/>
  <c r="AZ1653" i="10"/>
  <c r="AY1653" i="10"/>
  <c r="AX1653" i="10"/>
  <c r="N1653" i="10"/>
  <c r="BR1652" i="10"/>
  <c r="BQ1652" i="10"/>
  <c r="BP1652" i="10"/>
  <c r="AZ1652" i="10"/>
  <c r="AY1652" i="10"/>
  <c r="AX1652" i="10"/>
  <c r="N1652" i="10"/>
  <c r="BR1651" i="10"/>
  <c r="BQ1651" i="10"/>
  <c r="BP1651" i="10"/>
  <c r="AZ1651" i="10"/>
  <c r="AY1651" i="10"/>
  <c r="AX1651" i="10"/>
  <c r="N1651" i="10"/>
  <c r="BR1650" i="10"/>
  <c r="BQ1650" i="10"/>
  <c r="BP1650" i="10"/>
  <c r="AZ1650" i="10"/>
  <c r="AY1650" i="10"/>
  <c r="AX1650" i="10"/>
  <c r="N1650" i="10"/>
  <c r="BR1649" i="10"/>
  <c r="BQ1649" i="10"/>
  <c r="BP1649" i="10"/>
  <c r="AZ1649" i="10"/>
  <c r="AY1649" i="10"/>
  <c r="AX1649" i="10"/>
  <c r="N1649" i="10"/>
  <c r="BR1648" i="10"/>
  <c r="BQ1648" i="10"/>
  <c r="BP1648" i="10"/>
  <c r="AZ1648" i="10"/>
  <c r="AY1648" i="10"/>
  <c r="AX1648" i="10"/>
  <c r="N1648" i="10"/>
  <c r="BR1647" i="10"/>
  <c r="BQ1647" i="10"/>
  <c r="BP1647" i="10"/>
  <c r="AZ1647" i="10"/>
  <c r="AY1647" i="10"/>
  <c r="AX1647" i="10"/>
  <c r="N1647" i="10"/>
  <c r="BR1646" i="10"/>
  <c r="BQ1646" i="10"/>
  <c r="BP1646" i="10"/>
  <c r="AZ1646" i="10"/>
  <c r="AY1646" i="10"/>
  <c r="AX1646" i="10"/>
  <c r="N1646" i="10"/>
  <c r="BR1645" i="10"/>
  <c r="BQ1645" i="10"/>
  <c r="BP1645" i="10"/>
  <c r="AZ1645" i="10"/>
  <c r="AY1645" i="10"/>
  <c r="AX1645" i="10"/>
  <c r="N1645" i="10"/>
  <c r="BR1644" i="10"/>
  <c r="BQ1644" i="10"/>
  <c r="BP1644" i="10"/>
  <c r="AZ1644" i="10"/>
  <c r="AY1644" i="10"/>
  <c r="AX1644" i="10"/>
  <c r="N1644" i="10"/>
  <c r="BR1643" i="10"/>
  <c r="BQ1643" i="10"/>
  <c r="BP1643" i="10"/>
  <c r="AZ1643" i="10"/>
  <c r="AY1643" i="10"/>
  <c r="AX1643" i="10"/>
  <c r="N1643" i="10"/>
  <c r="BR1642" i="10"/>
  <c r="BQ1642" i="10"/>
  <c r="BP1642" i="10"/>
  <c r="AZ1642" i="10"/>
  <c r="AY1642" i="10"/>
  <c r="AX1642" i="10"/>
  <c r="N1642" i="10"/>
  <c r="BR1641" i="10"/>
  <c r="BQ1641" i="10"/>
  <c r="BP1641" i="10"/>
  <c r="AZ1641" i="10"/>
  <c r="AY1641" i="10"/>
  <c r="AX1641" i="10"/>
  <c r="N1641" i="10"/>
  <c r="BR1640" i="10"/>
  <c r="BQ1640" i="10"/>
  <c r="BP1640" i="10"/>
  <c r="AZ1640" i="10"/>
  <c r="AY1640" i="10"/>
  <c r="AX1640" i="10"/>
  <c r="N1640" i="10"/>
  <c r="BR1639" i="10"/>
  <c r="BQ1639" i="10"/>
  <c r="BP1639" i="10"/>
  <c r="AZ1639" i="10"/>
  <c r="AY1639" i="10"/>
  <c r="AX1639" i="10"/>
  <c r="N1639" i="10"/>
  <c r="BR1638" i="10"/>
  <c r="BQ1638" i="10"/>
  <c r="BP1638" i="10"/>
  <c r="AZ1638" i="10"/>
  <c r="AY1638" i="10"/>
  <c r="AX1638" i="10"/>
  <c r="N1638" i="10"/>
  <c r="BR1637" i="10"/>
  <c r="BQ1637" i="10"/>
  <c r="BP1637" i="10"/>
  <c r="AZ1637" i="10"/>
  <c r="AY1637" i="10"/>
  <c r="AX1637" i="10"/>
  <c r="N1637" i="10"/>
  <c r="BR1636" i="10"/>
  <c r="BQ1636" i="10"/>
  <c r="BP1636" i="10"/>
  <c r="AZ1636" i="10"/>
  <c r="AY1636" i="10"/>
  <c r="AX1636" i="10"/>
  <c r="N1636" i="10"/>
  <c r="BR1635" i="10"/>
  <c r="BQ1635" i="10"/>
  <c r="BP1635" i="10"/>
  <c r="AZ1635" i="10"/>
  <c r="AY1635" i="10"/>
  <c r="AX1635" i="10"/>
  <c r="N1635" i="10"/>
  <c r="O1636" i="10" s="1"/>
  <c r="BR1634" i="10"/>
  <c r="BQ1634" i="10"/>
  <c r="BP1634" i="10"/>
  <c r="AZ1634" i="10"/>
  <c r="AY1634" i="10"/>
  <c r="AX1634" i="10"/>
  <c r="N1634" i="10"/>
  <c r="BR1633" i="10"/>
  <c r="BQ1633" i="10"/>
  <c r="BP1633" i="10"/>
  <c r="AZ1633" i="10"/>
  <c r="AY1633" i="10"/>
  <c r="AX1633" i="10"/>
  <c r="N1633" i="10"/>
  <c r="BR1632" i="10"/>
  <c r="BQ1632" i="10"/>
  <c r="BP1632" i="10"/>
  <c r="AZ1632" i="10"/>
  <c r="AY1632" i="10"/>
  <c r="AX1632" i="10"/>
  <c r="N1632" i="10"/>
  <c r="BR1631" i="10"/>
  <c r="BQ1631" i="10"/>
  <c r="BP1631" i="10"/>
  <c r="AZ1631" i="10"/>
  <c r="AY1631" i="10"/>
  <c r="AX1631" i="10"/>
  <c r="N1631" i="10"/>
  <c r="O1632" i="10" s="1"/>
  <c r="BR1630" i="10"/>
  <c r="BQ1630" i="10"/>
  <c r="BP1630" i="10"/>
  <c r="AZ1630" i="10"/>
  <c r="AY1630" i="10"/>
  <c r="AX1630" i="10"/>
  <c r="N1630" i="10"/>
  <c r="BR1629" i="10"/>
  <c r="BQ1629" i="10"/>
  <c r="BP1629" i="10"/>
  <c r="AZ1629" i="10"/>
  <c r="AY1629" i="10"/>
  <c r="AX1629" i="10"/>
  <c r="N1629" i="10"/>
  <c r="BR1628" i="10"/>
  <c r="BQ1628" i="10"/>
  <c r="BP1628" i="10"/>
  <c r="AZ1628" i="10"/>
  <c r="AY1628" i="10"/>
  <c r="AX1628" i="10"/>
  <c r="N1628" i="10"/>
  <c r="BR1627" i="10"/>
  <c r="BQ1627" i="10"/>
  <c r="BP1627" i="10"/>
  <c r="AZ1627" i="10"/>
  <c r="AY1627" i="10"/>
  <c r="AX1627" i="10"/>
  <c r="N1627" i="10"/>
  <c r="O1628" i="10" s="1"/>
  <c r="BR1626" i="10"/>
  <c r="BQ1626" i="10"/>
  <c r="BP1626" i="10"/>
  <c r="AZ1626" i="10"/>
  <c r="AY1626" i="10"/>
  <c r="AX1626" i="10"/>
  <c r="N1626" i="10"/>
  <c r="BR1625" i="10"/>
  <c r="BQ1625" i="10"/>
  <c r="BP1625" i="10"/>
  <c r="AZ1625" i="10"/>
  <c r="AY1625" i="10"/>
  <c r="AX1625" i="10"/>
  <c r="N1625" i="10"/>
  <c r="BR1624" i="10"/>
  <c r="BQ1624" i="10"/>
  <c r="BP1624" i="10"/>
  <c r="AZ1624" i="10"/>
  <c r="AY1624" i="10"/>
  <c r="AX1624" i="10"/>
  <c r="N1624" i="10"/>
  <c r="BR1623" i="10"/>
  <c r="BQ1623" i="10"/>
  <c r="BP1623" i="10"/>
  <c r="AZ1623" i="10"/>
  <c r="AY1623" i="10"/>
  <c r="AX1623" i="10"/>
  <c r="N1623" i="10"/>
  <c r="O1624" i="10" s="1"/>
  <c r="BR1622" i="10"/>
  <c r="BQ1622" i="10"/>
  <c r="BP1622" i="10"/>
  <c r="AZ1622" i="10"/>
  <c r="AY1622" i="10"/>
  <c r="AX1622" i="10"/>
  <c r="N1622" i="10"/>
  <c r="BR1621" i="10"/>
  <c r="BQ1621" i="10"/>
  <c r="BP1621" i="10"/>
  <c r="AZ1621" i="10"/>
  <c r="AY1621" i="10"/>
  <c r="AX1621" i="10"/>
  <c r="N1621" i="10"/>
  <c r="BR1620" i="10"/>
  <c r="BQ1620" i="10"/>
  <c r="BP1620" i="10"/>
  <c r="AZ1620" i="10"/>
  <c r="AY1620" i="10"/>
  <c r="AX1620" i="10"/>
  <c r="N1620" i="10"/>
  <c r="BR1619" i="10"/>
  <c r="BQ1619" i="10"/>
  <c r="BP1619" i="10"/>
  <c r="AZ1619" i="10"/>
  <c r="AY1619" i="10"/>
  <c r="AX1619" i="10"/>
  <c r="N1619" i="10"/>
  <c r="O1620" i="10" s="1"/>
  <c r="BR1618" i="10"/>
  <c r="BQ1618" i="10"/>
  <c r="BP1618" i="10"/>
  <c r="AZ1618" i="10"/>
  <c r="AY1618" i="10"/>
  <c r="AX1618" i="10"/>
  <c r="N1618" i="10"/>
  <c r="BR1617" i="10"/>
  <c r="BQ1617" i="10"/>
  <c r="BP1617" i="10"/>
  <c r="AZ1617" i="10"/>
  <c r="AY1617" i="10"/>
  <c r="AX1617" i="10"/>
  <c r="N1617" i="10"/>
  <c r="BR1616" i="10"/>
  <c r="BQ1616" i="10"/>
  <c r="BP1616" i="10"/>
  <c r="AZ1616" i="10"/>
  <c r="AY1616" i="10"/>
  <c r="AX1616" i="10"/>
  <c r="AH1616" i="10"/>
  <c r="AG1616" i="10"/>
  <c r="AF1616" i="10"/>
  <c r="Y1616" i="10"/>
  <c r="X1616" i="10"/>
  <c r="W1616" i="10"/>
  <c r="N1616" i="10"/>
  <c r="BR1615" i="10"/>
  <c r="BQ1615" i="10"/>
  <c r="BP1615" i="10"/>
  <c r="AZ1615" i="10"/>
  <c r="AY1615" i="10"/>
  <c r="AX1615" i="10"/>
  <c r="AH1615" i="10"/>
  <c r="AG1615" i="10"/>
  <c r="AF1615" i="10"/>
  <c r="Y1615" i="10"/>
  <c r="X1615" i="10"/>
  <c r="W1615" i="10"/>
  <c r="N1615" i="10"/>
  <c r="BR1614" i="10"/>
  <c r="BQ1614" i="10"/>
  <c r="BP1614" i="10"/>
  <c r="AZ1614" i="10"/>
  <c r="AY1614" i="10"/>
  <c r="AX1614" i="10"/>
  <c r="AH1614" i="10"/>
  <c r="AG1614" i="10"/>
  <c r="AF1614" i="10"/>
  <c r="Y1614" i="10"/>
  <c r="X1614" i="10"/>
  <c r="W1614" i="10"/>
  <c r="N1614" i="10"/>
  <c r="BR1613" i="10"/>
  <c r="BQ1613" i="10"/>
  <c r="BP1613" i="10"/>
  <c r="AZ1613" i="10"/>
  <c r="AY1613" i="10"/>
  <c r="AX1613" i="10"/>
  <c r="AH1613" i="10"/>
  <c r="AG1613" i="10"/>
  <c r="AF1613" i="10"/>
  <c r="Y1613" i="10"/>
  <c r="X1613" i="10"/>
  <c r="W1613" i="10"/>
  <c r="N1613" i="10"/>
  <c r="BR1612" i="10"/>
  <c r="BQ1612" i="10"/>
  <c r="BP1612" i="10"/>
  <c r="AZ1612" i="10"/>
  <c r="AY1612" i="10"/>
  <c r="AX1612" i="10"/>
  <c r="AH1612" i="10"/>
  <c r="AG1612" i="10"/>
  <c r="AF1612" i="10"/>
  <c r="Y1612" i="10"/>
  <c r="X1612" i="10"/>
  <c r="W1612" i="10"/>
  <c r="N1612" i="10"/>
  <c r="BR1611" i="10"/>
  <c r="BQ1611" i="10"/>
  <c r="BP1611" i="10"/>
  <c r="AZ1611" i="10"/>
  <c r="AY1611" i="10"/>
  <c r="AX1611" i="10"/>
  <c r="AH1611" i="10"/>
  <c r="AG1611" i="10"/>
  <c r="AF1611" i="10"/>
  <c r="Y1611" i="10"/>
  <c r="X1611" i="10"/>
  <c r="W1611" i="10"/>
  <c r="N1611" i="10"/>
  <c r="BR1610" i="10"/>
  <c r="BQ1610" i="10"/>
  <c r="BP1610" i="10"/>
  <c r="AZ1610" i="10"/>
  <c r="AY1610" i="10"/>
  <c r="AX1610" i="10"/>
  <c r="AH1610" i="10"/>
  <c r="AG1610" i="10"/>
  <c r="AF1610" i="10"/>
  <c r="Y1610" i="10"/>
  <c r="X1610" i="10"/>
  <c r="W1610" i="10"/>
  <c r="N1610" i="10"/>
  <c r="BR1609" i="10"/>
  <c r="BQ1609" i="10"/>
  <c r="BP1609" i="10"/>
  <c r="AZ1609" i="10"/>
  <c r="AY1609" i="10"/>
  <c r="AX1609" i="10"/>
  <c r="AH1609" i="10"/>
  <c r="AG1609" i="10"/>
  <c r="AF1609" i="10"/>
  <c r="Y1609" i="10"/>
  <c r="X1609" i="10"/>
  <c r="W1609" i="10"/>
  <c r="N1609" i="10"/>
  <c r="BR1608" i="10"/>
  <c r="BQ1608" i="10"/>
  <c r="BP1608" i="10"/>
  <c r="AZ1608" i="10"/>
  <c r="AY1608" i="10"/>
  <c r="AX1608" i="10"/>
  <c r="AH1608" i="10"/>
  <c r="AG1608" i="10"/>
  <c r="AF1608" i="10"/>
  <c r="Y1608" i="10"/>
  <c r="X1608" i="10"/>
  <c r="W1608" i="10"/>
  <c r="N1608" i="10"/>
  <c r="BR1607" i="10"/>
  <c r="BQ1607" i="10"/>
  <c r="BP1607" i="10"/>
  <c r="AZ1607" i="10"/>
  <c r="AY1607" i="10"/>
  <c r="AX1607" i="10"/>
  <c r="AH1607" i="10"/>
  <c r="AG1607" i="10"/>
  <c r="AF1607" i="10"/>
  <c r="Y1607" i="10"/>
  <c r="X1607" i="10"/>
  <c r="W1607" i="10"/>
  <c r="N1607" i="10"/>
  <c r="BR1606" i="10"/>
  <c r="BQ1606" i="10"/>
  <c r="BP1606" i="10"/>
  <c r="AZ1606" i="10"/>
  <c r="AY1606" i="10"/>
  <c r="AX1606" i="10"/>
  <c r="AH1606" i="10"/>
  <c r="AG1606" i="10"/>
  <c r="AF1606" i="10"/>
  <c r="Y1606" i="10"/>
  <c r="X1606" i="10"/>
  <c r="W1606" i="10"/>
  <c r="N1606" i="10"/>
  <c r="BR1605" i="10"/>
  <c r="BQ1605" i="10"/>
  <c r="BP1605" i="10"/>
  <c r="AZ1605" i="10"/>
  <c r="AY1605" i="10"/>
  <c r="AX1605" i="10"/>
  <c r="AH1605" i="10"/>
  <c r="AG1605" i="10"/>
  <c r="AF1605" i="10"/>
  <c r="Y1605" i="10"/>
  <c r="X1605" i="10"/>
  <c r="W1605" i="10"/>
  <c r="N1605" i="10"/>
  <c r="BR1604" i="10"/>
  <c r="BQ1604" i="10"/>
  <c r="BP1604" i="10"/>
  <c r="AZ1604" i="10"/>
  <c r="AY1604" i="10"/>
  <c r="AX1604" i="10"/>
  <c r="AH1604" i="10"/>
  <c r="AG1604" i="10"/>
  <c r="AF1604" i="10"/>
  <c r="Y1604" i="10"/>
  <c r="X1604" i="10"/>
  <c r="W1604" i="10"/>
  <c r="N1604" i="10"/>
  <c r="BR1603" i="10"/>
  <c r="BQ1603" i="10"/>
  <c r="BP1603" i="10"/>
  <c r="AZ1603" i="10"/>
  <c r="AY1603" i="10"/>
  <c r="AX1603" i="10"/>
  <c r="AH1603" i="10"/>
  <c r="AG1603" i="10"/>
  <c r="AF1603" i="10"/>
  <c r="Y1603" i="10"/>
  <c r="X1603" i="10"/>
  <c r="W1603" i="10"/>
  <c r="N1603" i="10"/>
  <c r="O1603" i="10" s="1"/>
  <c r="BR1602" i="10"/>
  <c r="BQ1602" i="10"/>
  <c r="BP1602" i="10"/>
  <c r="AZ1602" i="10"/>
  <c r="AY1602" i="10"/>
  <c r="AX1602" i="10"/>
  <c r="AH1602" i="10"/>
  <c r="AG1602" i="10"/>
  <c r="AF1602" i="10"/>
  <c r="Y1602" i="10"/>
  <c r="X1602" i="10"/>
  <c r="W1602" i="10"/>
  <c r="N1602" i="10"/>
  <c r="BR1601" i="10"/>
  <c r="BQ1601" i="10"/>
  <c r="BP1601" i="10"/>
  <c r="AZ1601" i="10"/>
  <c r="AY1601" i="10"/>
  <c r="AX1601" i="10"/>
  <c r="AH1601" i="10"/>
  <c r="AG1601" i="10"/>
  <c r="AF1601" i="10"/>
  <c r="Y1601" i="10"/>
  <c r="X1601" i="10"/>
  <c r="W1601" i="10"/>
  <c r="N1601" i="10"/>
  <c r="BR1600" i="10"/>
  <c r="BQ1600" i="10"/>
  <c r="BP1600" i="10"/>
  <c r="AZ1600" i="10"/>
  <c r="AY1600" i="10"/>
  <c r="AX1600" i="10"/>
  <c r="AH1600" i="10"/>
  <c r="AG1600" i="10"/>
  <c r="AF1600" i="10"/>
  <c r="Y1600" i="10"/>
  <c r="X1600" i="10"/>
  <c r="W1600" i="10"/>
  <c r="N1600" i="10"/>
  <c r="BR1599" i="10"/>
  <c r="BQ1599" i="10"/>
  <c r="BP1599" i="10"/>
  <c r="AZ1599" i="10"/>
  <c r="AY1599" i="10"/>
  <c r="AX1599" i="10"/>
  <c r="AH1599" i="10"/>
  <c r="AG1599" i="10"/>
  <c r="AF1599" i="10"/>
  <c r="Y1599" i="10"/>
  <c r="X1599" i="10"/>
  <c r="W1599" i="10"/>
  <c r="N1599" i="10"/>
  <c r="O1599" i="10" s="1"/>
  <c r="BR1598" i="10"/>
  <c r="BQ1598" i="10"/>
  <c r="BP1598" i="10"/>
  <c r="AZ1598" i="10"/>
  <c r="AY1598" i="10"/>
  <c r="AX1598" i="10"/>
  <c r="AH1598" i="10"/>
  <c r="AG1598" i="10"/>
  <c r="AF1598" i="10"/>
  <c r="Y1598" i="10"/>
  <c r="X1598" i="10"/>
  <c r="W1598" i="10"/>
  <c r="N1598" i="10"/>
  <c r="BR1597" i="10"/>
  <c r="BQ1597" i="10"/>
  <c r="BP1597" i="10"/>
  <c r="AZ1597" i="10"/>
  <c r="AY1597" i="10"/>
  <c r="AX1597" i="10"/>
  <c r="AH1597" i="10"/>
  <c r="AG1597" i="10"/>
  <c r="AF1597" i="10"/>
  <c r="Y1597" i="10"/>
  <c r="X1597" i="10"/>
  <c r="W1597" i="10"/>
  <c r="N1597" i="10"/>
  <c r="BR1596" i="10"/>
  <c r="BQ1596" i="10"/>
  <c r="BP1596" i="10"/>
  <c r="AZ1596" i="10"/>
  <c r="AY1596" i="10"/>
  <c r="AX1596" i="10"/>
  <c r="AH1596" i="10"/>
  <c r="AG1596" i="10"/>
  <c r="AF1596" i="10"/>
  <c r="Y1596" i="10"/>
  <c r="X1596" i="10"/>
  <c r="W1596" i="10"/>
  <c r="N1596" i="10"/>
  <c r="BR1595" i="10"/>
  <c r="BQ1595" i="10"/>
  <c r="BP1595" i="10"/>
  <c r="AZ1595" i="10"/>
  <c r="AY1595" i="10"/>
  <c r="AX1595" i="10"/>
  <c r="AH1595" i="10"/>
  <c r="AG1595" i="10"/>
  <c r="AF1595" i="10"/>
  <c r="Y1595" i="10"/>
  <c r="X1595" i="10"/>
  <c r="W1595" i="10"/>
  <c r="N1595" i="10"/>
  <c r="BR1594" i="10"/>
  <c r="BQ1594" i="10"/>
  <c r="BP1594" i="10"/>
  <c r="AZ1594" i="10"/>
  <c r="AY1594" i="10"/>
  <c r="AX1594" i="10"/>
  <c r="AH1594" i="10"/>
  <c r="AG1594" i="10"/>
  <c r="AF1594" i="10"/>
  <c r="Y1594" i="10"/>
  <c r="X1594" i="10"/>
  <c r="W1594" i="10"/>
  <c r="N1594" i="10"/>
  <c r="BR1593" i="10"/>
  <c r="BQ1593" i="10"/>
  <c r="BP1593" i="10"/>
  <c r="AZ1593" i="10"/>
  <c r="AY1593" i="10"/>
  <c r="AX1593" i="10"/>
  <c r="AH1593" i="10"/>
  <c r="AG1593" i="10"/>
  <c r="AF1593" i="10"/>
  <c r="Y1593" i="10"/>
  <c r="X1593" i="10"/>
  <c r="W1593" i="10"/>
  <c r="N1593" i="10"/>
  <c r="BR1592" i="10"/>
  <c r="BQ1592" i="10"/>
  <c r="BP1592" i="10"/>
  <c r="AZ1592" i="10"/>
  <c r="AY1592" i="10"/>
  <c r="AX1592" i="10"/>
  <c r="AH1592" i="10"/>
  <c r="AG1592" i="10"/>
  <c r="AF1592" i="10"/>
  <c r="Y1592" i="10"/>
  <c r="X1592" i="10"/>
  <c r="W1592" i="10"/>
  <c r="N1592" i="10"/>
  <c r="BR1591" i="10"/>
  <c r="BQ1591" i="10"/>
  <c r="BP1591" i="10"/>
  <c r="AZ1591" i="10"/>
  <c r="AY1591" i="10"/>
  <c r="AX1591" i="10"/>
  <c r="AH1591" i="10"/>
  <c r="AG1591" i="10"/>
  <c r="AF1591" i="10"/>
  <c r="Y1591" i="10"/>
  <c r="X1591" i="10"/>
  <c r="W1591" i="10"/>
  <c r="N1591" i="10"/>
  <c r="BR1590" i="10"/>
  <c r="BQ1590" i="10"/>
  <c r="BP1590" i="10"/>
  <c r="AZ1590" i="10"/>
  <c r="AY1590" i="10"/>
  <c r="AX1590" i="10"/>
  <c r="AH1590" i="10"/>
  <c r="AG1590" i="10"/>
  <c r="AF1590" i="10"/>
  <c r="Y1590" i="10"/>
  <c r="X1590" i="10"/>
  <c r="W1590" i="10"/>
  <c r="N1590" i="10"/>
  <c r="BR1589" i="10"/>
  <c r="BQ1589" i="10"/>
  <c r="BP1589" i="10"/>
  <c r="AZ1589" i="10"/>
  <c r="AY1589" i="10"/>
  <c r="AX1589" i="10"/>
  <c r="AH1589" i="10"/>
  <c r="AG1589" i="10"/>
  <c r="AF1589" i="10"/>
  <c r="Y1589" i="10"/>
  <c r="X1589" i="10"/>
  <c r="W1589" i="10"/>
  <c r="N1589" i="10"/>
  <c r="BR1588" i="10"/>
  <c r="BQ1588" i="10"/>
  <c r="BP1588" i="10"/>
  <c r="AZ1588" i="10"/>
  <c r="AY1588" i="10"/>
  <c r="AX1588" i="10"/>
  <c r="AH1588" i="10"/>
  <c r="AG1588" i="10"/>
  <c r="AF1588" i="10"/>
  <c r="Y1588" i="10"/>
  <c r="X1588" i="10"/>
  <c r="W1588" i="10"/>
  <c r="N1588" i="10"/>
  <c r="BR1587" i="10"/>
  <c r="BQ1587" i="10"/>
  <c r="BP1587" i="10"/>
  <c r="AZ1587" i="10"/>
  <c r="AY1587" i="10"/>
  <c r="AX1587" i="10"/>
  <c r="AH1587" i="10"/>
  <c r="AG1587" i="10"/>
  <c r="AF1587" i="10"/>
  <c r="Y1587" i="10"/>
  <c r="X1587" i="10"/>
  <c r="W1587" i="10"/>
  <c r="N1587" i="10"/>
  <c r="BR1586" i="10"/>
  <c r="BQ1586" i="10"/>
  <c r="BP1586" i="10"/>
  <c r="AZ1586" i="10"/>
  <c r="AY1586" i="10"/>
  <c r="AX1586" i="10"/>
  <c r="AH1586" i="10"/>
  <c r="AG1586" i="10"/>
  <c r="AF1586" i="10"/>
  <c r="Y1586" i="10"/>
  <c r="X1586" i="10"/>
  <c r="W1586" i="10"/>
  <c r="N1586" i="10"/>
  <c r="BR1585" i="10"/>
  <c r="BQ1585" i="10"/>
  <c r="BP1585" i="10"/>
  <c r="AZ1585" i="10"/>
  <c r="AY1585" i="10"/>
  <c r="AX1585" i="10"/>
  <c r="AH1585" i="10"/>
  <c r="AG1585" i="10"/>
  <c r="AF1585" i="10"/>
  <c r="Y1585" i="10"/>
  <c r="X1585" i="10"/>
  <c r="W1585" i="10"/>
  <c r="N1585" i="10"/>
  <c r="BR1584" i="10"/>
  <c r="BQ1584" i="10"/>
  <c r="BP1584" i="10"/>
  <c r="AZ1584" i="10"/>
  <c r="AY1584" i="10"/>
  <c r="AX1584" i="10"/>
  <c r="AH1584" i="10"/>
  <c r="AG1584" i="10"/>
  <c r="AF1584" i="10"/>
  <c r="Y1584" i="10"/>
  <c r="X1584" i="10"/>
  <c r="W1584" i="10"/>
  <c r="N1584" i="10"/>
  <c r="BR1583" i="10"/>
  <c r="BQ1583" i="10"/>
  <c r="BP1583" i="10"/>
  <c r="AZ1583" i="10"/>
  <c r="AY1583" i="10"/>
  <c r="AX1583" i="10"/>
  <c r="AH1583" i="10"/>
  <c r="AG1583" i="10"/>
  <c r="AF1583" i="10"/>
  <c r="Y1583" i="10"/>
  <c r="X1583" i="10"/>
  <c r="W1583" i="10"/>
  <c r="N1583" i="10"/>
  <c r="O1583" i="10" s="1"/>
  <c r="BR1582" i="10"/>
  <c r="BQ1582" i="10"/>
  <c r="BP1582" i="10"/>
  <c r="AZ1582" i="10"/>
  <c r="AY1582" i="10"/>
  <c r="AX1582" i="10"/>
  <c r="AH1582" i="10"/>
  <c r="AG1582" i="10"/>
  <c r="AF1582" i="10"/>
  <c r="Y1582" i="10"/>
  <c r="X1582" i="10"/>
  <c r="W1582" i="10"/>
  <c r="N1582" i="10"/>
  <c r="BR1581" i="10"/>
  <c r="BQ1581" i="10"/>
  <c r="BP1581" i="10"/>
  <c r="AZ1581" i="10"/>
  <c r="AY1581" i="10"/>
  <c r="AX1581" i="10"/>
  <c r="AH1581" i="10"/>
  <c r="AG1581" i="10"/>
  <c r="AF1581" i="10"/>
  <c r="Y1581" i="10"/>
  <c r="X1581" i="10"/>
  <c r="W1581" i="10"/>
  <c r="N1581" i="10"/>
  <c r="BR1580" i="10"/>
  <c r="BQ1580" i="10"/>
  <c r="BP1580" i="10"/>
  <c r="AZ1580" i="10"/>
  <c r="AY1580" i="10"/>
  <c r="AX1580" i="10"/>
  <c r="AH1580" i="10"/>
  <c r="AG1580" i="10"/>
  <c r="AF1580" i="10"/>
  <c r="Y1580" i="10"/>
  <c r="X1580" i="10"/>
  <c r="W1580" i="10"/>
  <c r="N1580" i="10"/>
  <c r="BR1579" i="10"/>
  <c r="BQ1579" i="10"/>
  <c r="BP1579" i="10"/>
  <c r="AZ1579" i="10"/>
  <c r="AY1579" i="10"/>
  <c r="AX1579" i="10"/>
  <c r="AH1579" i="10"/>
  <c r="AG1579" i="10"/>
  <c r="AF1579" i="10"/>
  <c r="Y1579" i="10"/>
  <c r="X1579" i="10"/>
  <c r="W1579" i="10"/>
  <c r="N1579" i="10"/>
  <c r="BR1578" i="10"/>
  <c r="BQ1578" i="10"/>
  <c r="BP1578" i="10"/>
  <c r="AZ1578" i="10"/>
  <c r="AY1578" i="10"/>
  <c r="AX1578" i="10"/>
  <c r="AH1578" i="10"/>
  <c r="AG1578" i="10"/>
  <c r="AF1578" i="10"/>
  <c r="Y1578" i="10"/>
  <c r="X1578" i="10"/>
  <c r="W1578" i="10"/>
  <c r="N1578" i="10"/>
  <c r="BR1577" i="10"/>
  <c r="BQ1577" i="10"/>
  <c r="BP1577" i="10"/>
  <c r="AZ1577" i="10"/>
  <c r="AY1577" i="10"/>
  <c r="AX1577" i="10"/>
  <c r="AH1577" i="10"/>
  <c r="AG1577" i="10"/>
  <c r="AF1577" i="10"/>
  <c r="Y1577" i="10"/>
  <c r="X1577" i="10"/>
  <c r="W1577" i="10"/>
  <c r="N1577" i="10"/>
  <c r="BR1576" i="10"/>
  <c r="BQ1576" i="10"/>
  <c r="BP1576" i="10"/>
  <c r="AZ1576" i="10"/>
  <c r="AY1576" i="10"/>
  <c r="AX1576" i="10"/>
  <c r="AH1576" i="10"/>
  <c r="AG1576" i="10"/>
  <c r="AF1576" i="10"/>
  <c r="Y1576" i="10"/>
  <c r="X1576" i="10"/>
  <c r="W1576" i="10"/>
  <c r="N1576" i="10"/>
  <c r="BR1575" i="10"/>
  <c r="BQ1575" i="10"/>
  <c r="BP1575" i="10"/>
  <c r="AZ1575" i="10"/>
  <c r="AY1575" i="10"/>
  <c r="AX1575" i="10"/>
  <c r="AH1575" i="10"/>
  <c r="AG1575" i="10"/>
  <c r="AF1575" i="10"/>
  <c r="Y1575" i="10"/>
  <c r="X1575" i="10"/>
  <c r="W1575" i="10"/>
  <c r="N1575" i="10"/>
  <c r="BR1574" i="10"/>
  <c r="BQ1574" i="10"/>
  <c r="BP1574" i="10"/>
  <c r="AZ1574" i="10"/>
  <c r="AY1574" i="10"/>
  <c r="AX1574" i="10"/>
  <c r="AH1574" i="10"/>
  <c r="AG1574" i="10"/>
  <c r="AF1574" i="10"/>
  <c r="Y1574" i="10"/>
  <c r="X1574" i="10"/>
  <c r="W1574" i="10"/>
  <c r="N1574" i="10"/>
  <c r="BR1573" i="10"/>
  <c r="BQ1573" i="10"/>
  <c r="BP1573" i="10"/>
  <c r="AZ1573" i="10"/>
  <c r="AY1573" i="10"/>
  <c r="AX1573" i="10"/>
  <c r="AH1573" i="10"/>
  <c r="AG1573" i="10"/>
  <c r="AF1573" i="10"/>
  <c r="Y1573" i="10"/>
  <c r="X1573" i="10"/>
  <c r="W1573" i="10"/>
  <c r="N1573" i="10"/>
  <c r="BR1572" i="10"/>
  <c r="BQ1572" i="10"/>
  <c r="BP1572" i="10"/>
  <c r="AZ1572" i="10"/>
  <c r="AY1572" i="10"/>
  <c r="AX1572" i="10"/>
  <c r="AH1572" i="10"/>
  <c r="AG1572" i="10"/>
  <c r="AF1572" i="10"/>
  <c r="Y1572" i="10"/>
  <c r="X1572" i="10"/>
  <c r="W1572" i="10"/>
  <c r="N1572" i="10"/>
  <c r="BR1571" i="10"/>
  <c r="BQ1571" i="10"/>
  <c r="BP1571" i="10"/>
  <c r="AZ1571" i="10"/>
  <c r="AY1571" i="10"/>
  <c r="AX1571" i="10"/>
  <c r="AH1571" i="10"/>
  <c r="AG1571" i="10"/>
  <c r="AF1571" i="10"/>
  <c r="Y1571" i="10"/>
  <c r="X1571" i="10"/>
  <c r="W1571" i="10"/>
  <c r="N1571" i="10"/>
  <c r="BR1570" i="10"/>
  <c r="BQ1570" i="10"/>
  <c r="BP1570" i="10"/>
  <c r="AZ1570" i="10"/>
  <c r="AY1570" i="10"/>
  <c r="AX1570" i="10"/>
  <c r="AH1570" i="10"/>
  <c r="AG1570" i="10"/>
  <c r="AF1570" i="10"/>
  <c r="Y1570" i="10"/>
  <c r="X1570" i="10"/>
  <c r="W1570" i="10"/>
  <c r="N1570" i="10"/>
  <c r="BR1569" i="10"/>
  <c r="BQ1569" i="10"/>
  <c r="BP1569" i="10"/>
  <c r="AZ1569" i="10"/>
  <c r="AY1569" i="10"/>
  <c r="AX1569" i="10"/>
  <c r="AH1569" i="10"/>
  <c r="AG1569" i="10"/>
  <c r="AF1569" i="10"/>
  <c r="Y1569" i="10"/>
  <c r="X1569" i="10"/>
  <c r="W1569" i="10"/>
  <c r="N1569" i="10"/>
  <c r="BR1568" i="10"/>
  <c r="BQ1568" i="10"/>
  <c r="BP1568" i="10"/>
  <c r="AZ1568" i="10"/>
  <c r="AY1568" i="10"/>
  <c r="AX1568" i="10"/>
  <c r="AH1568" i="10"/>
  <c r="AG1568" i="10"/>
  <c r="AF1568" i="10"/>
  <c r="Y1568" i="10"/>
  <c r="X1568" i="10"/>
  <c r="W1568" i="10"/>
  <c r="N1568" i="10"/>
  <c r="BR1567" i="10"/>
  <c r="BQ1567" i="10"/>
  <c r="BP1567" i="10"/>
  <c r="AZ1567" i="10"/>
  <c r="AY1567" i="10"/>
  <c r="AX1567" i="10"/>
  <c r="AH1567" i="10"/>
  <c r="AG1567" i="10"/>
  <c r="AF1567" i="10"/>
  <c r="Y1567" i="10"/>
  <c r="X1567" i="10"/>
  <c r="W1567" i="10"/>
  <c r="N1567" i="10"/>
  <c r="O1567" i="10" s="1"/>
  <c r="BR1566" i="10"/>
  <c r="BQ1566" i="10"/>
  <c r="BP1566" i="10"/>
  <c r="AZ1566" i="10"/>
  <c r="AY1566" i="10"/>
  <c r="AX1566" i="10"/>
  <c r="AH1566" i="10"/>
  <c r="AG1566" i="10"/>
  <c r="AF1566" i="10"/>
  <c r="Y1566" i="10"/>
  <c r="X1566" i="10"/>
  <c r="W1566" i="10"/>
  <c r="N1566" i="10"/>
  <c r="BR1565" i="10"/>
  <c r="BQ1565" i="10"/>
  <c r="BP1565" i="10"/>
  <c r="AZ1565" i="10"/>
  <c r="AY1565" i="10"/>
  <c r="AX1565" i="10"/>
  <c r="AH1565" i="10"/>
  <c r="AG1565" i="10"/>
  <c r="AF1565" i="10"/>
  <c r="Y1565" i="10"/>
  <c r="X1565" i="10"/>
  <c r="W1565" i="10"/>
  <c r="N1565" i="10"/>
  <c r="BR1564" i="10"/>
  <c r="BQ1564" i="10"/>
  <c r="BP1564" i="10"/>
  <c r="AZ1564" i="10"/>
  <c r="AY1564" i="10"/>
  <c r="AX1564" i="10"/>
  <c r="AH1564" i="10"/>
  <c r="AG1564" i="10"/>
  <c r="AF1564" i="10"/>
  <c r="Y1564" i="10"/>
  <c r="X1564" i="10"/>
  <c r="W1564" i="10"/>
  <c r="N1564" i="10"/>
  <c r="BR1563" i="10"/>
  <c r="BQ1563" i="10"/>
  <c r="BP1563" i="10"/>
  <c r="AZ1563" i="10"/>
  <c r="AY1563" i="10"/>
  <c r="AX1563" i="10"/>
  <c r="AH1563" i="10"/>
  <c r="AG1563" i="10"/>
  <c r="AF1563" i="10"/>
  <c r="Y1563" i="10"/>
  <c r="X1563" i="10"/>
  <c r="W1563" i="10"/>
  <c r="N1563" i="10"/>
  <c r="BR1562" i="10"/>
  <c r="BQ1562" i="10"/>
  <c r="BP1562" i="10"/>
  <c r="AZ1562" i="10"/>
  <c r="AY1562" i="10"/>
  <c r="AX1562" i="10"/>
  <c r="AH1562" i="10"/>
  <c r="AG1562" i="10"/>
  <c r="AF1562" i="10"/>
  <c r="Y1562" i="10"/>
  <c r="X1562" i="10"/>
  <c r="W1562" i="10"/>
  <c r="N1562" i="10"/>
  <c r="BR1561" i="10"/>
  <c r="BQ1561" i="10"/>
  <c r="BP1561" i="10"/>
  <c r="AZ1561" i="10"/>
  <c r="AY1561" i="10"/>
  <c r="AX1561" i="10"/>
  <c r="AH1561" i="10"/>
  <c r="AG1561" i="10"/>
  <c r="AF1561" i="10"/>
  <c r="Y1561" i="10"/>
  <c r="X1561" i="10"/>
  <c r="W1561" i="10"/>
  <c r="N1561" i="10"/>
  <c r="BR1560" i="10"/>
  <c r="BQ1560" i="10"/>
  <c r="BP1560" i="10"/>
  <c r="AZ1560" i="10"/>
  <c r="AY1560" i="10"/>
  <c r="AX1560" i="10"/>
  <c r="AH1560" i="10"/>
  <c r="AG1560" i="10"/>
  <c r="AF1560" i="10"/>
  <c r="Y1560" i="10"/>
  <c r="X1560" i="10"/>
  <c r="W1560" i="10"/>
  <c r="N1560" i="10"/>
  <c r="BR1559" i="10"/>
  <c r="BQ1559" i="10"/>
  <c r="BP1559" i="10"/>
  <c r="AZ1559" i="10"/>
  <c r="AY1559" i="10"/>
  <c r="AX1559" i="10"/>
  <c r="AH1559" i="10"/>
  <c r="AG1559" i="10"/>
  <c r="AF1559" i="10"/>
  <c r="Y1559" i="10"/>
  <c r="X1559" i="10"/>
  <c r="W1559" i="10"/>
  <c r="N1559" i="10"/>
  <c r="BR1558" i="10"/>
  <c r="BQ1558" i="10"/>
  <c r="BP1558" i="10"/>
  <c r="AZ1558" i="10"/>
  <c r="AY1558" i="10"/>
  <c r="AX1558" i="10"/>
  <c r="AH1558" i="10"/>
  <c r="AG1558" i="10"/>
  <c r="AF1558" i="10"/>
  <c r="Y1558" i="10"/>
  <c r="X1558" i="10"/>
  <c r="W1558" i="10"/>
  <c r="N1558" i="10"/>
  <c r="BR1557" i="10"/>
  <c r="BQ1557" i="10"/>
  <c r="BP1557" i="10"/>
  <c r="AZ1557" i="10"/>
  <c r="AY1557" i="10"/>
  <c r="AX1557" i="10"/>
  <c r="AH1557" i="10"/>
  <c r="AG1557" i="10"/>
  <c r="AF1557" i="10"/>
  <c r="Y1557" i="10"/>
  <c r="X1557" i="10"/>
  <c r="W1557" i="10"/>
  <c r="N1557" i="10"/>
  <c r="BR1556" i="10"/>
  <c r="BQ1556" i="10"/>
  <c r="BP1556" i="10"/>
  <c r="AZ1556" i="10"/>
  <c r="AY1556" i="10"/>
  <c r="AX1556" i="10"/>
  <c r="AH1556" i="10"/>
  <c r="AG1556" i="10"/>
  <c r="AF1556" i="10"/>
  <c r="Y1556" i="10"/>
  <c r="X1556" i="10"/>
  <c r="W1556" i="10"/>
  <c r="N1556" i="10"/>
  <c r="BR1555" i="10"/>
  <c r="BQ1555" i="10"/>
  <c r="BP1555" i="10"/>
  <c r="AZ1555" i="10"/>
  <c r="AY1555" i="10"/>
  <c r="AX1555" i="10"/>
  <c r="AH1555" i="10"/>
  <c r="AG1555" i="10"/>
  <c r="AF1555" i="10"/>
  <c r="Y1555" i="10"/>
  <c r="X1555" i="10"/>
  <c r="W1555" i="10"/>
  <c r="N1555" i="10"/>
  <c r="O1555" i="10" s="1"/>
  <c r="BR1554" i="10"/>
  <c r="BQ1554" i="10"/>
  <c r="BP1554" i="10"/>
  <c r="AZ1554" i="10"/>
  <c r="AY1554" i="10"/>
  <c r="AX1554" i="10"/>
  <c r="AH1554" i="10"/>
  <c r="AG1554" i="10"/>
  <c r="AF1554" i="10"/>
  <c r="Y1554" i="10"/>
  <c r="X1554" i="10"/>
  <c r="W1554" i="10"/>
  <c r="N1554" i="10"/>
  <c r="BR1553" i="10"/>
  <c r="BQ1553" i="10"/>
  <c r="BP1553" i="10"/>
  <c r="AZ1553" i="10"/>
  <c r="AY1553" i="10"/>
  <c r="AX1553" i="10"/>
  <c r="AH1553" i="10"/>
  <c r="AG1553" i="10"/>
  <c r="AF1553" i="10"/>
  <c r="Y1553" i="10"/>
  <c r="X1553" i="10"/>
  <c r="W1553" i="10"/>
  <c r="N1553" i="10"/>
  <c r="BR1552" i="10"/>
  <c r="BQ1552" i="10"/>
  <c r="BP1552" i="10"/>
  <c r="AZ1552" i="10"/>
  <c r="AY1552" i="10"/>
  <c r="AX1552" i="10"/>
  <c r="AH1552" i="10"/>
  <c r="AG1552" i="10"/>
  <c r="AF1552" i="10"/>
  <c r="Y1552" i="10"/>
  <c r="X1552" i="10"/>
  <c r="W1552" i="10"/>
  <c r="N1552" i="10"/>
  <c r="BR1551" i="10"/>
  <c r="BQ1551" i="10"/>
  <c r="BP1551" i="10"/>
  <c r="AZ1551" i="10"/>
  <c r="AY1551" i="10"/>
  <c r="AX1551" i="10"/>
  <c r="AH1551" i="10"/>
  <c r="AG1551" i="10"/>
  <c r="AF1551" i="10"/>
  <c r="Y1551" i="10"/>
  <c r="X1551" i="10"/>
  <c r="W1551" i="10"/>
  <c r="N1551" i="10"/>
  <c r="BR1550" i="10"/>
  <c r="BQ1550" i="10"/>
  <c r="BP1550" i="10"/>
  <c r="AZ1550" i="10"/>
  <c r="AY1550" i="10"/>
  <c r="AX1550" i="10"/>
  <c r="AH1550" i="10"/>
  <c r="AG1550" i="10"/>
  <c r="AF1550" i="10"/>
  <c r="Y1550" i="10"/>
  <c r="X1550" i="10"/>
  <c r="W1550" i="10"/>
  <c r="N1550" i="10"/>
  <c r="BR1549" i="10"/>
  <c r="BQ1549" i="10"/>
  <c r="BP1549" i="10"/>
  <c r="AZ1549" i="10"/>
  <c r="AY1549" i="10"/>
  <c r="AX1549" i="10"/>
  <c r="AH1549" i="10"/>
  <c r="AG1549" i="10"/>
  <c r="AF1549" i="10"/>
  <c r="Y1549" i="10"/>
  <c r="X1549" i="10"/>
  <c r="W1549" i="10"/>
  <c r="N1549" i="10"/>
  <c r="BR1548" i="10"/>
  <c r="BQ1548" i="10"/>
  <c r="BP1548" i="10"/>
  <c r="AZ1548" i="10"/>
  <c r="AY1548" i="10"/>
  <c r="AX1548" i="10"/>
  <c r="AH1548" i="10"/>
  <c r="AG1548" i="10"/>
  <c r="AF1548" i="10"/>
  <c r="Y1548" i="10"/>
  <c r="X1548" i="10"/>
  <c r="W1548" i="10"/>
  <c r="N1548" i="10"/>
  <c r="BR1547" i="10"/>
  <c r="BQ1547" i="10"/>
  <c r="BP1547" i="10"/>
  <c r="AZ1547" i="10"/>
  <c r="AY1547" i="10"/>
  <c r="AX1547" i="10"/>
  <c r="AH1547" i="10"/>
  <c r="AG1547" i="10"/>
  <c r="AF1547" i="10"/>
  <c r="Y1547" i="10"/>
  <c r="X1547" i="10"/>
  <c r="W1547" i="10"/>
  <c r="N1547" i="10"/>
  <c r="BR1546" i="10"/>
  <c r="BQ1546" i="10"/>
  <c r="BP1546" i="10"/>
  <c r="AZ1546" i="10"/>
  <c r="AY1546" i="10"/>
  <c r="AX1546" i="10"/>
  <c r="AH1546" i="10"/>
  <c r="AG1546" i="10"/>
  <c r="AF1546" i="10"/>
  <c r="Y1546" i="10"/>
  <c r="X1546" i="10"/>
  <c r="W1546" i="10"/>
  <c r="N1546" i="10"/>
  <c r="BR1545" i="10"/>
  <c r="BQ1545" i="10"/>
  <c r="BP1545" i="10"/>
  <c r="AZ1545" i="10"/>
  <c r="AY1545" i="10"/>
  <c r="AX1545" i="10"/>
  <c r="AH1545" i="10"/>
  <c r="AG1545" i="10"/>
  <c r="AF1545" i="10"/>
  <c r="Y1545" i="10"/>
  <c r="X1545" i="10"/>
  <c r="W1545" i="10"/>
  <c r="N1545" i="10"/>
  <c r="BR1544" i="10"/>
  <c r="BQ1544" i="10"/>
  <c r="BP1544" i="10"/>
  <c r="AZ1544" i="10"/>
  <c r="AY1544" i="10"/>
  <c r="AX1544" i="10"/>
  <c r="AH1544" i="10"/>
  <c r="AG1544" i="10"/>
  <c r="AF1544" i="10"/>
  <c r="Y1544" i="10"/>
  <c r="X1544" i="10"/>
  <c r="W1544" i="10"/>
  <c r="N1544" i="10"/>
  <c r="BR1543" i="10"/>
  <c r="BQ1543" i="10"/>
  <c r="BP1543" i="10"/>
  <c r="AZ1543" i="10"/>
  <c r="AY1543" i="10"/>
  <c r="AX1543" i="10"/>
  <c r="AH1543" i="10"/>
  <c r="AG1543" i="10"/>
  <c r="AF1543" i="10"/>
  <c r="Y1543" i="10"/>
  <c r="X1543" i="10"/>
  <c r="W1543" i="10"/>
  <c r="N1543" i="10"/>
  <c r="BR1542" i="10"/>
  <c r="BQ1542" i="10"/>
  <c r="BP1542" i="10"/>
  <c r="AZ1542" i="10"/>
  <c r="AY1542" i="10"/>
  <c r="AX1542" i="10"/>
  <c r="AH1542" i="10"/>
  <c r="AG1542" i="10"/>
  <c r="AF1542" i="10"/>
  <c r="Y1542" i="10"/>
  <c r="X1542" i="10"/>
  <c r="W1542" i="10"/>
  <c r="N1542" i="10"/>
  <c r="BR1541" i="10"/>
  <c r="BQ1541" i="10"/>
  <c r="BP1541" i="10"/>
  <c r="AZ1541" i="10"/>
  <c r="AY1541" i="10"/>
  <c r="AX1541" i="10"/>
  <c r="AH1541" i="10"/>
  <c r="AG1541" i="10"/>
  <c r="AF1541" i="10"/>
  <c r="Y1541" i="10"/>
  <c r="X1541" i="10"/>
  <c r="W1541" i="10"/>
  <c r="N1541" i="10"/>
  <c r="BR1540" i="10"/>
  <c r="BQ1540" i="10"/>
  <c r="BP1540" i="10"/>
  <c r="AZ1540" i="10"/>
  <c r="AY1540" i="10"/>
  <c r="AX1540" i="10"/>
  <c r="AH1540" i="10"/>
  <c r="AG1540" i="10"/>
  <c r="AF1540" i="10"/>
  <c r="Y1540" i="10"/>
  <c r="X1540" i="10"/>
  <c r="W1540" i="10"/>
  <c r="N1540" i="10"/>
  <c r="BR1539" i="10"/>
  <c r="BQ1539" i="10"/>
  <c r="BP1539" i="10"/>
  <c r="AZ1539" i="10"/>
  <c r="AY1539" i="10"/>
  <c r="AX1539" i="10"/>
  <c r="AH1539" i="10"/>
  <c r="AG1539" i="10"/>
  <c r="AF1539" i="10"/>
  <c r="Y1539" i="10"/>
  <c r="X1539" i="10"/>
  <c r="W1539" i="10"/>
  <c r="N1539" i="10"/>
  <c r="O1539" i="10" s="1"/>
  <c r="BR1538" i="10"/>
  <c r="BQ1538" i="10"/>
  <c r="BP1538" i="10"/>
  <c r="AZ1538" i="10"/>
  <c r="AY1538" i="10"/>
  <c r="AX1538" i="10"/>
  <c r="AH1538" i="10"/>
  <c r="AG1538" i="10"/>
  <c r="AF1538" i="10"/>
  <c r="Y1538" i="10"/>
  <c r="X1538" i="10"/>
  <c r="W1538" i="10"/>
  <c r="N1538" i="10"/>
  <c r="BR1537" i="10"/>
  <c r="BQ1537" i="10"/>
  <c r="BP1537" i="10"/>
  <c r="AZ1537" i="10"/>
  <c r="AY1537" i="10"/>
  <c r="AX1537" i="10"/>
  <c r="AH1537" i="10"/>
  <c r="AG1537" i="10"/>
  <c r="AF1537" i="10"/>
  <c r="Y1537" i="10"/>
  <c r="X1537" i="10"/>
  <c r="W1537" i="10"/>
  <c r="N1537" i="10"/>
  <c r="BR1536" i="10"/>
  <c r="BQ1536" i="10"/>
  <c r="BP1536" i="10"/>
  <c r="AZ1536" i="10"/>
  <c r="AY1536" i="10"/>
  <c r="AX1536" i="10"/>
  <c r="AH1536" i="10"/>
  <c r="AG1536" i="10"/>
  <c r="AF1536" i="10"/>
  <c r="Y1536" i="10"/>
  <c r="X1536" i="10"/>
  <c r="W1536" i="10"/>
  <c r="N1536" i="10"/>
  <c r="BR1535" i="10"/>
  <c r="BQ1535" i="10"/>
  <c r="BP1535" i="10"/>
  <c r="AZ1535" i="10"/>
  <c r="AY1535" i="10"/>
  <c r="AX1535" i="10"/>
  <c r="AH1535" i="10"/>
  <c r="AG1535" i="10"/>
  <c r="AF1535" i="10"/>
  <c r="Y1535" i="10"/>
  <c r="X1535" i="10"/>
  <c r="W1535" i="10"/>
  <c r="N1535" i="10"/>
  <c r="BR1534" i="10"/>
  <c r="BQ1534" i="10"/>
  <c r="BP1534" i="10"/>
  <c r="AZ1534" i="10"/>
  <c r="AY1534" i="10"/>
  <c r="AX1534" i="10"/>
  <c r="AH1534" i="10"/>
  <c r="AG1534" i="10"/>
  <c r="AF1534" i="10"/>
  <c r="Y1534" i="10"/>
  <c r="X1534" i="10"/>
  <c r="W1534" i="10"/>
  <c r="N1534" i="10"/>
  <c r="BR1533" i="10"/>
  <c r="BQ1533" i="10"/>
  <c r="BP1533" i="10"/>
  <c r="AZ1533" i="10"/>
  <c r="AY1533" i="10"/>
  <c r="AX1533" i="10"/>
  <c r="AH1533" i="10"/>
  <c r="AG1533" i="10"/>
  <c r="AF1533" i="10"/>
  <c r="Y1533" i="10"/>
  <c r="X1533" i="10"/>
  <c r="W1533" i="10"/>
  <c r="N1533" i="10"/>
  <c r="BR1532" i="10"/>
  <c r="BQ1532" i="10"/>
  <c r="BP1532" i="10"/>
  <c r="AZ1532" i="10"/>
  <c r="AY1532" i="10"/>
  <c r="AX1532" i="10"/>
  <c r="AH1532" i="10"/>
  <c r="AG1532" i="10"/>
  <c r="AF1532" i="10"/>
  <c r="Y1532" i="10"/>
  <c r="X1532" i="10"/>
  <c r="W1532" i="10"/>
  <c r="N1532" i="10"/>
  <c r="BR1531" i="10"/>
  <c r="BQ1531" i="10"/>
  <c r="BP1531" i="10"/>
  <c r="AZ1531" i="10"/>
  <c r="AY1531" i="10"/>
  <c r="AX1531" i="10"/>
  <c r="AH1531" i="10"/>
  <c r="AG1531" i="10"/>
  <c r="AF1531" i="10"/>
  <c r="Y1531" i="10"/>
  <c r="X1531" i="10"/>
  <c r="W1531" i="10"/>
  <c r="N1531" i="10"/>
  <c r="BR1530" i="10"/>
  <c r="BQ1530" i="10"/>
  <c r="BP1530" i="10"/>
  <c r="AZ1530" i="10"/>
  <c r="AY1530" i="10"/>
  <c r="AX1530" i="10"/>
  <c r="AH1530" i="10"/>
  <c r="AG1530" i="10"/>
  <c r="AF1530" i="10"/>
  <c r="Y1530" i="10"/>
  <c r="X1530" i="10"/>
  <c r="W1530" i="10"/>
  <c r="N1530" i="10"/>
  <c r="BR1529" i="10"/>
  <c r="BQ1529" i="10"/>
  <c r="BP1529" i="10"/>
  <c r="AZ1529" i="10"/>
  <c r="AY1529" i="10"/>
  <c r="AX1529" i="10"/>
  <c r="AH1529" i="10"/>
  <c r="AG1529" i="10"/>
  <c r="AF1529" i="10"/>
  <c r="Y1529" i="10"/>
  <c r="X1529" i="10"/>
  <c r="W1529" i="10"/>
  <c r="N1529" i="10"/>
  <c r="BR1528" i="10"/>
  <c r="BQ1528" i="10"/>
  <c r="BP1528" i="10"/>
  <c r="AZ1528" i="10"/>
  <c r="AY1528" i="10"/>
  <c r="AX1528" i="10"/>
  <c r="AH1528" i="10"/>
  <c r="AG1528" i="10"/>
  <c r="AF1528" i="10"/>
  <c r="Y1528" i="10"/>
  <c r="X1528" i="10"/>
  <c r="W1528" i="10"/>
  <c r="N1528" i="10"/>
  <c r="BR1527" i="10"/>
  <c r="BQ1527" i="10"/>
  <c r="BP1527" i="10"/>
  <c r="AZ1527" i="10"/>
  <c r="AY1527" i="10"/>
  <c r="AX1527" i="10"/>
  <c r="AH1527" i="10"/>
  <c r="AG1527" i="10"/>
  <c r="AF1527" i="10"/>
  <c r="Y1527" i="10"/>
  <c r="X1527" i="10"/>
  <c r="W1527" i="10"/>
  <c r="N1527" i="10"/>
  <c r="BR1526" i="10"/>
  <c r="BQ1526" i="10"/>
  <c r="BP1526" i="10"/>
  <c r="AZ1526" i="10"/>
  <c r="AY1526" i="10"/>
  <c r="AX1526" i="10"/>
  <c r="AH1526" i="10"/>
  <c r="AG1526" i="10"/>
  <c r="AF1526" i="10"/>
  <c r="Y1526" i="10"/>
  <c r="X1526" i="10"/>
  <c r="W1526" i="10"/>
  <c r="N1526" i="10"/>
  <c r="BR1525" i="10"/>
  <c r="BQ1525" i="10"/>
  <c r="BP1525" i="10"/>
  <c r="AZ1525" i="10"/>
  <c r="AY1525" i="10"/>
  <c r="AX1525" i="10"/>
  <c r="AH1525" i="10"/>
  <c r="AG1525" i="10"/>
  <c r="AF1525" i="10"/>
  <c r="Y1525" i="10"/>
  <c r="X1525" i="10"/>
  <c r="W1525" i="10"/>
  <c r="N1525" i="10"/>
  <c r="BR1524" i="10"/>
  <c r="BQ1524" i="10"/>
  <c r="BP1524" i="10"/>
  <c r="AZ1524" i="10"/>
  <c r="AY1524" i="10"/>
  <c r="AX1524" i="10"/>
  <c r="AH1524" i="10"/>
  <c r="AG1524" i="10"/>
  <c r="AF1524" i="10"/>
  <c r="Y1524" i="10"/>
  <c r="X1524" i="10"/>
  <c r="W1524" i="10"/>
  <c r="N1524" i="10"/>
  <c r="BR1523" i="10"/>
  <c r="BQ1523" i="10"/>
  <c r="BP1523" i="10"/>
  <c r="AZ1523" i="10"/>
  <c r="AY1523" i="10"/>
  <c r="AX1523" i="10"/>
  <c r="AH1523" i="10"/>
  <c r="AG1523" i="10"/>
  <c r="AF1523" i="10"/>
  <c r="Y1523" i="10"/>
  <c r="X1523" i="10"/>
  <c r="W1523" i="10"/>
  <c r="N1523" i="10"/>
  <c r="BR1522" i="10"/>
  <c r="BQ1522" i="10"/>
  <c r="BP1522" i="10"/>
  <c r="AZ1522" i="10"/>
  <c r="AY1522" i="10"/>
  <c r="AX1522" i="10"/>
  <c r="AH1522" i="10"/>
  <c r="AG1522" i="10"/>
  <c r="AF1522" i="10"/>
  <c r="Y1522" i="10"/>
  <c r="X1522" i="10"/>
  <c r="W1522" i="10"/>
  <c r="N1522" i="10"/>
  <c r="BR1521" i="10"/>
  <c r="BQ1521" i="10"/>
  <c r="BP1521" i="10"/>
  <c r="AZ1521" i="10"/>
  <c r="AY1521" i="10"/>
  <c r="AX1521" i="10"/>
  <c r="AH1521" i="10"/>
  <c r="AG1521" i="10"/>
  <c r="AF1521" i="10"/>
  <c r="Y1521" i="10"/>
  <c r="X1521" i="10"/>
  <c r="W1521" i="10"/>
  <c r="N1521" i="10"/>
  <c r="BR1520" i="10"/>
  <c r="BQ1520" i="10"/>
  <c r="BP1520" i="10"/>
  <c r="AZ1520" i="10"/>
  <c r="AY1520" i="10"/>
  <c r="AX1520" i="10"/>
  <c r="AH1520" i="10"/>
  <c r="AG1520" i="10"/>
  <c r="AF1520" i="10"/>
  <c r="Y1520" i="10"/>
  <c r="X1520" i="10"/>
  <c r="W1520" i="10"/>
  <c r="N1520" i="10"/>
  <c r="BR1519" i="10"/>
  <c r="BQ1519" i="10"/>
  <c r="BP1519" i="10"/>
  <c r="AZ1519" i="10"/>
  <c r="AY1519" i="10"/>
  <c r="AX1519" i="10"/>
  <c r="AH1519" i="10"/>
  <c r="AG1519" i="10"/>
  <c r="AF1519" i="10"/>
  <c r="Y1519" i="10"/>
  <c r="X1519" i="10"/>
  <c r="W1519" i="10"/>
  <c r="N1519" i="10"/>
  <c r="BR1518" i="10"/>
  <c r="BQ1518" i="10"/>
  <c r="BP1518" i="10"/>
  <c r="AZ1518" i="10"/>
  <c r="AY1518" i="10"/>
  <c r="AX1518" i="10"/>
  <c r="AH1518" i="10"/>
  <c r="AG1518" i="10"/>
  <c r="AF1518" i="10"/>
  <c r="Y1518" i="10"/>
  <c r="X1518" i="10"/>
  <c r="W1518" i="10"/>
  <c r="N1518" i="10"/>
  <c r="BR1517" i="10"/>
  <c r="BQ1517" i="10"/>
  <c r="BP1517" i="10"/>
  <c r="AZ1517" i="10"/>
  <c r="AY1517" i="10"/>
  <c r="AX1517" i="10"/>
  <c r="AH1517" i="10"/>
  <c r="AG1517" i="10"/>
  <c r="AF1517" i="10"/>
  <c r="Y1517" i="10"/>
  <c r="X1517" i="10"/>
  <c r="W1517" i="10"/>
  <c r="N1517" i="10"/>
  <c r="BR1516" i="10"/>
  <c r="BQ1516" i="10"/>
  <c r="BP1516" i="10"/>
  <c r="AZ1516" i="10"/>
  <c r="AY1516" i="10"/>
  <c r="AX1516" i="10"/>
  <c r="AH1516" i="10"/>
  <c r="AG1516" i="10"/>
  <c r="AF1516" i="10"/>
  <c r="Y1516" i="10"/>
  <c r="X1516" i="10"/>
  <c r="W1516" i="10"/>
  <c r="N1516" i="10"/>
  <c r="BR1515" i="10"/>
  <c r="BQ1515" i="10"/>
  <c r="BP1515" i="10"/>
  <c r="AZ1515" i="10"/>
  <c r="AY1515" i="10"/>
  <c r="AX1515" i="10"/>
  <c r="AH1515" i="10"/>
  <c r="AG1515" i="10"/>
  <c r="AF1515" i="10"/>
  <c r="Y1515" i="10"/>
  <c r="X1515" i="10"/>
  <c r="W1515" i="10"/>
  <c r="N1515" i="10"/>
  <c r="BR1514" i="10"/>
  <c r="BQ1514" i="10"/>
  <c r="BP1514" i="10"/>
  <c r="AZ1514" i="10"/>
  <c r="AY1514" i="10"/>
  <c r="AX1514" i="10"/>
  <c r="AH1514" i="10"/>
  <c r="AG1514" i="10"/>
  <c r="AF1514" i="10"/>
  <c r="Y1514" i="10"/>
  <c r="X1514" i="10"/>
  <c r="W1514" i="10"/>
  <c r="N1514" i="10"/>
  <c r="BR1513" i="10"/>
  <c r="BQ1513" i="10"/>
  <c r="BP1513" i="10"/>
  <c r="AZ1513" i="10"/>
  <c r="AY1513" i="10"/>
  <c r="AX1513" i="10"/>
  <c r="AH1513" i="10"/>
  <c r="AG1513" i="10"/>
  <c r="AF1513" i="10"/>
  <c r="Y1513" i="10"/>
  <c r="X1513" i="10"/>
  <c r="W1513" i="10"/>
  <c r="N1513" i="10"/>
  <c r="BR1512" i="10"/>
  <c r="BQ1512" i="10"/>
  <c r="BP1512" i="10"/>
  <c r="AZ1512" i="10"/>
  <c r="AY1512" i="10"/>
  <c r="AX1512" i="10"/>
  <c r="AH1512" i="10"/>
  <c r="AG1512" i="10"/>
  <c r="AF1512" i="10"/>
  <c r="Y1512" i="10"/>
  <c r="X1512" i="10"/>
  <c r="W1512" i="10"/>
  <c r="N1512" i="10"/>
  <c r="BR1511" i="10"/>
  <c r="BQ1511" i="10"/>
  <c r="BP1511" i="10"/>
  <c r="AZ1511" i="10"/>
  <c r="AY1511" i="10"/>
  <c r="AX1511" i="10"/>
  <c r="AH1511" i="10"/>
  <c r="AG1511" i="10"/>
  <c r="AF1511" i="10"/>
  <c r="Y1511" i="10"/>
  <c r="X1511" i="10"/>
  <c r="W1511" i="10"/>
  <c r="N1511" i="10"/>
  <c r="BR1510" i="10"/>
  <c r="BQ1510" i="10"/>
  <c r="BP1510" i="10"/>
  <c r="AZ1510" i="10"/>
  <c r="AY1510" i="10"/>
  <c r="AX1510" i="10"/>
  <c r="AH1510" i="10"/>
  <c r="AG1510" i="10"/>
  <c r="AF1510" i="10"/>
  <c r="Y1510" i="10"/>
  <c r="X1510" i="10"/>
  <c r="W1510" i="10"/>
  <c r="N1510" i="10"/>
  <c r="BR1509" i="10"/>
  <c r="BQ1509" i="10"/>
  <c r="BP1509" i="10"/>
  <c r="AZ1509" i="10"/>
  <c r="AY1509" i="10"/>
  <c r="AX1509" i="10"/>
  <c r="AH1509" i="10"/>
  <c r="AG1509" i="10"/>
  <c r="AF1509" i="10"/>
  <c r="Y1509" i="10"/>
  <c r="X1509" i="10"/>
  <c r="W1509" i="10"/>
  <c r="N1509" i="10"/>
  <c r="BR1508" i="10"/>
  <c r="BQ1508" i="10"/>
  <c r="BP1508" i="10"/>
  <c r="AZ1508" i="10"/>
  <c r="AY1508" i="10"/>
  <c r="AX1508" i="10"/>
  <c r="AH1508" i="10"/>
  <c r="AG1508" i="10"/>
  <c r="AF1508" i="10"/>
  <c r="Y1508" i="10"/>
  <c r="X1508" i="10"/>
  <c r="W1508" i="10"/>
  <c r="N1508" i="10"/>
  <c r="BR1507" i="10"/>
  <c r="BQ1507" i="10"/>
  <c r="BP1507" i="10"/>
  <c r="AZ1507" i="10"/>
  <c r="AY1507" i="10"/>
  <c r="AX1507" i="10"/>
  <c r="AH1507" i="10"/>
  <c r="AG1507" i="10"/>
  <c r="AF1507" i="10"/>
  <c r="Y1507" i="10"/>
  <c r="X1507" i="10"/>
  <c r="W1507" i="10"/>
  <c r="N1507" i="10"/>
  <c r="BR1506" i="10"/>
  <c r="BQ1506" i="10"/>
  <c r="BP1506" i="10"/>
  <c r="AZ1506" i="10"/>
  <c r="AY1506" i="10"/>
  <c r="AX1506" i="10"/>
  <c r="AH1506" i="10"/>
  <c r="AG1506" i="10"/>
  <c r="AF1506" i="10"/>
  <c r="Y1506" i="10"/>
  <c r="X1506" i="10"/>
  <c r="W1506" i="10"/>
  <c r="N1506" i="10"/>
  <c r="BR1505" i="10"/>
  <c r="BQ1505" i="10"/>
  <c r="BP1505" i="10"/>
  <c r="AZ1505" i="10"/>
  <c r="AY1505" i="10"/>
  <c r="AX1505" i="10"/>
  <c r="AH1505" i="10"/>
  <c r="AG1505" i="10"/>
  <c r="AF1505" i="10"/>
  <c r="Y1505" i="10"/>
  <c r="X1505" i="10"/>
  <c r="W1505" i="10"/>
  <c r="N1505" i="10"/>
  <c r="BR1504" i="10"/>
  <c r="BQ1504" i="10"/>
  <c r="BP1504" i="10"/>
  <c r="AZ1504" i="10"/>
  <c r="AY1504" i="10"/>
  <c r="AX1504" i="10"/>
  <c r="AH1504" i="10"/>
  <c r="AG1504" i="10"/>
  <c r="AF1504" i="10"/>
  <c r="Y1504" i="10"/>
  <c r="X1504" i="10"/>
  <c r="W1504" i="10"/>
  <c r="N1504" i="10"/>
  <c r="BR1503" i="10"/>
  <c r="BQ1503" i="10"/>
  <c r="BP1503" i="10"/>
  <c r="AZ1503" i="10"/>
  <c r="AY1503" i="10"/>
  <c r="AX1503" i="10"/>
  <c r="AH1503" i="10"/>
  <c r="AG1503" i="10"/>
  <c r="AF1503" i="10"/>
  <c r="Y1503" i="10"/>
  <c r="X1503" i="10"/>
  <c r="W1503" i="10"/>
  <c r="N1503" i="10"/>
  <c r="BR1502" i="10"/>
  <c r="BQ1502" i="10"/>
  <c r="BP1502" i="10"/>
  <c r="AZ1502" i="10"/>
  <c r="AY1502" i="10"/>
  <c r="AX1502" i="10"/>
  <c r="AH1502" i="10"/>
  <c r="AG1502" i="10"/>
  <c r="AF1502" i="10"/>
  <c r="Y1502" i="10"/>
  <c r="X1502" i="10"/>
  <c r="W1502" i="10"/>
  <c r="N1502" i="10"/>
  <c r="BR1501" i="10"/>
  <c r="BQ1501" i="10"/>
  <c r="BP1501" i="10"/>
  <c r="AZ1501" i="10"/>
  <c r="AY1501" i="10"/>
  <c r="AX1501" i="10"/>
  <c r="AH1501" i="10"/>
  <c r="AG1501" i="10"/>
  <c r="AF1501" i="10"/>
  <c r="Y1501" i="10"/>
  <c r="X1501" i="10"/>
  <c r="W1501" i="10"/>
  <c r="N1501" i="10"/>
  <c r="BR1500" i="10"/>
  <c r="BQ1500" i="10"/>
  <c r="BP1500" i="10"/>
  <c r="AZ1500" i="10"/>
  <c r="AY1500" i="10"/>
  <c r="AX1500" i="10"/>
  <c r="AH1500" i="10"/>
  <c r="AG1500" i="10"/>
  <c r="AF1500" i="10"/>
  <c r="Y1500" i="10"/>
  <c r="X1500" i="10"/>
  <c r="W1500" i="10"/>
  <c r="N1500" i="10"/>
  <c r="BR1499" i="10"/>
  <c r="BQ1499" i="10"/>
  <c r="BP1499" i="10"/>
  <c r="AZ1499" i="10"/>
  <c r="AY1499" i="10"/>
  <c r="AX1499" i="10"/>
  <c r="AH1499" i="10"/>
  <c r="AG1499" i="10"/>
  <c r="AF1499" i="10"/>
  <c r="Y1499" i="10"/>
  <c r="X1499" i="10"/>
  <c r="W1499" i="10"/>
  <c r="N1499" i="10"/>
  <c r="BR1498" i="10"/>
  <c r="BQ1498" i="10"/>
  <c r="BP1498" i="10"/>
  <c r="AZ1498" i="10"/>
  <c r="AY1498" i="10"/>
  <c r="AX1498" i="10"/>
  <c r="AH1498" i="10"/>
  <c r="AG1498" i="10"/>
  <c r="AF1498" i="10"/>
  <c r="Y1498" i="10"/>
  <c r="X1498" i="10"/>
  <c r="W1498" i="10"/>
  <c r="N1498" i="10"/>
  <c r="BR1497" i="10"/>
  <c r="BQ1497" i="10"/>
  <c r="BP1497" i="10"/>
  <c r="AZ1497" i="10"/>
  <c r="AY1497" i="10"/>
  <c r="AX1497" i="10"/>
  <c r="AH1497" i="10"/>
  <c r="AG1497" i="10"/>
  <c r="AF1497" i="10"/>
  <c r="Y1497" i="10"/>
  <c r="X1497" i="10"/>
  <c r="W1497" i="10"/>
  <c r="N1497" i="10"/>
  <c r="BR1496" i="10"/>
  <c r="BQ1496" i="10"/>
  <c r="BP1496" i="10"/>
  <c r="AZ1496" i="10"/>
  <c r="AY1496" i="10"/>
  <c r="AX1496" i="10"/>
  <c r="AH1496" i="10"/>
  <c r="AG1496" i="10"/>
  <c r="AF1496" i="10"/>
  <c r="Y1496" i="10"/>
  <c r="X1496" i="10"/>
  <c r="W1496" i="10"/>
  <c r="N1496" i="10"/>
  <c r="BR1495" i="10"/>
  <c r="BQ1495" i="10"/>
  <c r="BP1495" i="10"/>
  <c r="AZ1495" i="10"/>
  <c r="AY1495" i="10"/>
  <c r="AX1495" i="10"/>
  <c r="AH1495" i="10"/>
  <c r="AG1495" i="10"/>
  <c r="AF1495" i="10"/>
  <c r="Y1495" i="10"/>
  <c r="X1495" i="10"/>
  <c r="W1495" i="10"/>
  <c r="N1495" i="10"/>
  <c r="BR1494" i="10"/>
  <c r="BQ1494" i="10"/>
  <c r="BP1494" i="10"/>
  <c r="AZ1494" i="10"/>
  <c r="AY1494" i="10"/>
  <c r="AX1494" i="10"/>
  <c r="AH1494" i="10"/>
  <c r="AG1494" i="10"/>
  <c r="AF1494" i="10"/>
  <c r="Y1494" i="10"/>
  <c r="X1494" i="10"/>
  <c r="W1494" i="10"/>
  <c r="N1494" i="10"/>
  <c r="BR1493" i="10"/>
  <c r="BQ1493" i="10"/>
  <c r="BP1493" i="10"/>
  <c r="AZ1493" i="10"/>
  <c r="AY1493" i="10"/>
  <c r="AX1493" i="10"/>
  <c r="AH1493" i="10"/>
  <c r="AG1493" i="10"/>
  <c r="AF1493" i="10"/>
  <c r="Y1493" i="10"/>
  <c r="X1493" i="10"/>
  <c r="W1493" i="10"/>
  <c r="N1493" i="10"/>
  <c r="BR1492" i="10"/>
  <c r="BQ1492" i="10"/>
  <c r="BP1492" i="10"/>
  <c r="AZ1492" i="10"/>
  <c r="AY1492" i="10"/>
  <c r="AX1492" i="10"/>
  <c r="AH1492" i="10"/>
  <c r="AG1492" i="10"/>
  <c r="AF1492" i="10"/>
  <c r="Y1492" i="10"/>
  <c r="X1492" i="10"/>
  <c r="W1492" i="10"/>
  <c r="N1492" i="10"/>
  <c r="BR1491" i="10"/>
  <c r="BQ1491" i="10"/>
  <c r="BP1491" i="10"/>
  <c r="AZ1491" i="10"/>
  <c r="AY1491" i="10"/>
  <c r="AX1491" i="10"/>
  <c r="AH1491" i="10"/>
  <c r="AG1491" i="10"/>
  <c r="AF1491" i="10"/>
  <c r="Y1491" i="10"/>
  <c r="X1491" i="10"/>
  <c r="W1491" i="10"/>
  <c r="N1491" i="10"/>
  <c r="BR1490" i="10"/>
  <c r="BQ1490" i="10"/>
  <c r="BP1490" i="10"/>
  <c r="AZ1490" i="10"/>
  <c r="AY1490" i="10"/>
  <c r="AX1490" i="10"/>
  <c r="AH1490" i="10"/>
  <c r="AG1490" i="10"/>
  <c r="AF1490" i="10"/>
  <c r="Y1490" i="10"/>
  <c r="X1490" i="10"/>
  <c r="W1490" i="10"/>
  <c r="N1490" i="10"/>
  <c r="BR1489" i="10"/>
  <c r="BQ1489" i="10"/>
  <c r="BP1489" i="10"/>
  <c r="AZ1489" i="10"/>
  <c r="AY1489" i="10"/>
  <c r="AX1489" i="10"/>
  <c r="AH1489" i="10"/>
  <c r="AG1489" i="10"/>
  <c r="AF1489" i="10"/>
  <c r="Y1489" i="10"/>
  <c r="X1489" i="10"/>
  <c r="W1489" i="10"/>
  <c r="N1489" i="10"/>
  <c r="BR1488" i="10"/>
  <c r="BQ1488" i="10"/>
  <c r="BP1488" i="10"/>
  <c r="AZ1488" i="10"/>
  <c r="AY1488" i="10"/>
  <c r="AX1488" i="10"/>
  <c r="AH1488" i="10"/>
  <c r="AG1488" i="10"/>
  <c r="AF1488" i="10"/>
  <c r="Y1488" i="10"/>
  <c r="X1488" i="10"/>
  <c r="W1488" i="10"/>
  <c r="N1488" i="10"/>
  <c r="BR1487" i="10"/>
  <c r="BQ1487" i="10"/>
  <c r="BP1487" i="10"/>
  <c r="AZ1487" i="10"/>
  <c r="AY1487" i="10"/>
  <c r="AX1487" i="10"/>
  <c r="AH1487" i="10"/>
  <c r="AG1487" i="10"/>
  <c r="AF1487" i="10"/>
  <c r="Y1487" i="10"/>
  <c r="X1487" i="10"/>
  <c r="W1487" i="10"/>
  <c r="N1487" i="10"/>
  <c r="BR1486" i="10"/>
  <c r="BQ1486" i="10"/>
  <c r="BP1486" i="10"/>
  <c r="AZ1486" i="10"/>
  <c r="AY1486" i="10"/>
  <c r="AX1486" i="10"/>
  <c r="AH1486" i="10"/>
  <c r="AG1486" i="10"/>
  <c r="AF1486" i="10"/>
  <c r="Y1486" i="10"/>
  <c r="X1486" i="10"/>
  <c r="W1486" i="10"/>
  <c r="N1486" i="10"/>
  <c r="BR1485" i="10"/>
  <c r="BQ1485" i="10"/>
  <c r="BP1485" i="10"/>
  <c r="AZ1485" i="10"/>
  <c r="AY1485" i="10"/>
  <c r="AX1485" i="10"/>
  <c r="AH1485" i="10"/>
  <c r="AG1485" i="10"/>
  <c r="AF1485" i="10"/>
  <c r="Y1485" i="10"/>
  <c r="X1485" i="10"/>
  <c r="W1485" i="10"/>
  <c r="N1485" i="10"/>
  <c r="BR1484" i="10"/>
  <c r="BQ1484" i="10"/>
  <c r="BP1484" i="10"/>
  <c r="AZ1484" i="10"/>
  <c r="AY1484" i="10"/>
  <c r="AX1484" i="10"/>
  <c r="AH1484" i="10"/>
  <c r="AG1484" i="10"/>
  <c r="AF1484" i="10"/>
  <c r="Y1484" i="10"/>
  <c r="X1484" i="10"/>
  <c r="W1484" i="10"/>
  <c r="N1484" i="10"/>
  <c r="BR1483" i="10"/>
  <c r="BQ1483" i="10"/>
  <c r="BP1483" i="10"/>
  <c r="AZ1483" i="10"/>
  <c r="AY1483" i="10"/>
  <c r="AX1483" i="10"/>
  <c r="AH1483" i="10"/>
  <c r="AG1483" i="10"/>
  <c r="AF1483" i="10"/>
  <c r="Y1483" i="10"/>
  <c r="X1483" i="10"/>
  <c r="W1483" i="10"/>
  <c r="N1483" i="10"/>
  <c r="BR1482" i="10"/>
  <c r="BQ1482" i="10"/>
  <c r="BP1482" i="10"/>
  <c r="AZ1482" i="10"/>
  <c r="AY1482" i="10"/>
  <c r="AX1482" i="10"/>
  <c r="AH1482" i="10"/>
  <c r="AG1482" i="10"/>
  <c r="AF1482" i="10"/>
  <c r="Y1482" i="10"/>
  <c r="X1482" i="10"/>
  <c r="W1482" i="10"/>
  <c r="N1482" i="10"/>
  <c r="BR1481" i="10"/>
  <c r="BQ1481" i="10"/>
  <c r="BP1481" i="10"/>
  <c r="BI1481" i="10"/>
  <c r="BH1481" i="10"/>
  <c r="BG1481" i="10"/>
  <c r="AZ1481" i="10"/>
  <c r="AY1481" i="10"/>
  <c r="AX1481" i="10"/>
  <c r="AO1481" i="10"/>
  <c r="AH1481" i="10"/>
  <c r="AG1481" i="10"/>
  <c r="AF1481" i="10"/>
  <c r="Y1481" i="10"/>
  <c r="X1481" i="10"/>
  <c r="W1481" i="10"/>
  <c r="N1481" i="10"/>
  <c r="BR1480" i="10"/>
  <c r="BQ1480" i="10"/>
  <c r="BP1480" i="10"/>
  <c r="BI1480" i="10"/>
  <c r="BH1480" i="10"/>
  <c r="BG1480" i="10"/>
  <c r="AZ1480" i="10"/>
  <c r="AY1480" i="10"/>
  <c r="AX1480" i="10"/>
  <c r="AO1480" i="10"/>
  <c r="AH1480" i="10"/>
  <c r="AG1480" i="10"/>
  <c r="AF1480" i="10"/>
  <c r="Y1480" i="10"/>
  <c r="X1480" i="10"/>
  <c r="W1480" i="10"/>
  <c r="N1480" i="10"/>
  <c r="BR1479" i="10"/>
  <c r="BQ1479" i="10"/>
  <c r="BP1479" i="10"/>
  <c r="BI1479" i="10"/>
  <c r="BH1479" i="10"/>
  <c r="BG1479" i="10"/>
  <c r="AZ1479" i="10"/>
  <c r="AY1479" i="10"/>
  <c r="AX1479" i="10"/>
  <c r="AO1479" i="10"/>
  <c r="AH1479" i="10"/>
  <c r="AG1479" i="10"/>
  <c r="AF1479" i="10"/>
  <c r="Y1479" i="10"/>
  <c r="X1479" i="10"/>
  <c r="W1479" i="10"/>
  <c r="N1479" i="10"/>
  <c r="BR1478" i="10"/>
  <c r="BQ1478" i="10"/>
  <c r="BP1478" i="10"/>
  <c r="BI1478" i="10"/>
  <c r="BH1478" i="10"/>
  <c r="BG1478" i="10"/>
  <c r="AZ1478" i="10"/>
  <c r="AY1478" i="10"/>
  <c r="AX1478" i="10"/>
  <c r="AQ1478" i="10"/>
  <c r="AP1478" i="10"/>
  <c r="AO1478" i="10"/>
  <c r="AH1478" i="10"/>
  <c r="AG1478" i="10"/>
  <c r="AF1478" i="10"/>
  <c r="Y1478" i="10"/>
  <c r="X1478" i="10"/>
  <c r="W1478" i="10"/>
  <c r="N1478" i="10"/>
  <c r="BR1477" i="10"/>
  <c r="BQ1477" i="10"/>
  <c r="BP1477" i="10"/>
  <c r="BI1477" i="10"/>
  <c r="BH1477" i="10"/>
  <c r="BG1477" i="10"/>
  <c r="AZ1477" i="10"/>
  <c r="AY1477" i="10"/>
  <c r="AX1477" i="10"/>
  <c r="AQ1477" i="10"/>
  <c r="AP1477" i="10"/>
  <c r="AO1477" i="10"/>
  <c r="AH1477" i="10"/>
  <c r="AG1477" i="10"/>
  <c r="AF1477" i="10"/>
  <c r="Y1477" i="10"/>
  <c r="X1477" i="10"/>
  <c r="W1477" i="10"/>
  <c r="N1477" i="10"/>
  <c r="BR1476" i="10"/>
  <c r="BQ1476" i="10"/>
  <c r="BP1476" i="10"/>
  <c r="BI1476" i="10"/>
  <c r="BH1476" i="10"/>
  <c r="BG1476" i="10"/>
  <c r="AZ1476" i="10"/>
  <c r="AY1476" i="10"/>
  <c r="AX1476" i="10"/>
  <c r="AQ1476" i="10"/>
  <c r="AP1476" i="10"/>
  <c r="AO1476" i="10"/>
  <c r="AH1476" i="10"/>
  <c r="AG1476" i="10"/>
  <c r="AF1476" i="10"/>
  <c r="Y1476" i="10"/>
  <c r="X1476" i="10"/>
  <c r="W1476" i="10"/>
  <c r="N1476" i="10"/>
  <c r="BR1475" i="10"/>
  <c r="BQ1475" i="10"/>
  <c r="BP1475" i="10"/>
  <c r="BI1475" i="10"/>
  <c r="BH1475" i="10"/>
  <c r="BG1475" i="10"/>
  <c r="AZ1475" i="10"/>
  <c r="AY1475" i="10"/>
  <c r="AX1475" i="10"/>
  <c r="AQ1475" i="10"/>
  <c r="AP1475" i="10"/>
  <c r="AO1475" i="10"/>
  <c r="AH1475" i="10"/>
  <c r="AG1475" i="10"/>
  <c r="AF1475" i="10"/>
  <c r="Y1475" i="10"/>
  <c r="X1475" i="10"/>
  <c r="W1475" i="10"/>
  <c r="N1475" i="10"/>
  <c r="BR1474" i="10"/>
  <c r="BQ1474" i="10"/>
  <c r="BP1474" i="10"/>
  <c r="BI1474" i="10"/>
  <c r="BH1474" i="10"/>
  <c r="BG1474" i="10"/>
  <c r="AZ1474" i="10"/>
  <c r="AY1474" i="10"/>
  <c r="AX1474" i="10"/>
  <c r="AQ1474" i="10"/>
  <c r="AP1474" i="10"/>
  <c r="AO1474" i="10"/>
  <c r="AH1474" i="10"/>
  <c r="AG1474" i="10"/>
  <c r="AF1474" i="10"/>
  <c r="Y1474" i="10"/>
  <c r="X1474" i="10"/>
  <c r="W1474" i="10"/>
  <c r="N1474" i="10"/>
  <c r="BR1473" i="10"/>
  <c r="BQ1473" i="10"/>
  <c r="BP1473" i="10"/>
  <c r="BI1473" i="10"/>
  <c r="BH1473" i="10"/>
  <c r="BG1473" i="10"/>
  <c r="AZ1473" i="10"/>
  <c r="AY1473" i="10"/>
  <c r="AX1473" i="10"/>
  <c r="AQ1473" i="10"/>
  <c r="AP1473" i="10"/>
  <c r="AO1473" i="10"/>
  <c r="AH1473" i="10"/>
  <c r="AG1473" i="10"/>
  <c r="AF1473" i="10"/>
  <c r="Y1473" i="10"/>
  <c r="X1473" i="10"/>
  <c r="W1473" i="10"/>
  <c r="N1473" i="10"/>
  <c r="BR1472" i="10"/>
  <c r="BQ1472" i="10"/>
  <c r="BP1472" i="10"/>
  <c r="BI1472" i="10"/>
  <c r="BH1472" i="10"/>
  <c r="BG1472" i="10"/>
  <c r="AZ1472" i="10"/>
  <c r="AY1472" i="10"/>
  <c r="AX1472" i="10"/>
  <c r="AQ1472" i="10"/>
  <c r="AP1472" i="10"/>
  <c r="AO1472" i="10"/>
  <c r="AH1472" i="10"/>
  <c r="AG1472" i="10"/>
  <c r="AF1472" i="10"/>
  <c r="Y1472" i="10"/>
  <c r="X1472" i="10"/>
  <c r="W1472" i="10"/>
  <c r="N1472" i="10"/>
  <c r="BR1471" i="10"/>
  <c r="BQ1471" i="10"/>
  <c r="BP1471" i="10"/>
  <c r="BI1471" i="10"/>
  <c r="BH1471" i="10"/>
  <c r="BG1471" i="10"/>
  <c r="AZ1471" i="10"/>
  <c r="AY1471" i="10"/>
  <c r="AX1471" i="10"/>
  <c r="AQ1471" i="10"/>
  <c r="AP1471" i="10"/>
  <c r="AO1471" i="10"/>
  <c r="AH1471" i="10"/>
  <c r="AG1471" i="10"/>
  <c r="AF1471" i="10"/>
  <c r="Y1471" i="10"/>
  <c r="X1471" i="10"/>
  <c r="W1471" i="10"/>
  <c r="N1471" i="10"/>
  <c r="BR1470" i="10"/>
  <c r="BQ1470" i="10"/>
  <c r="BP1470" i="10"/>
  <c r="BI1470" i="10"/>
  <c r="BH1470" i="10"/>
  <c r="BG1470" i="10"/>
  <c r="AZ1470" i="10"/>
  <c r="AY1470" i="10"/>
  <c r="AX1470" i="10"/>
  <c r="AQ1470" i="10"/>
  <c r="AP1470" i="10"/>
  <c r="AO1470" i="10"/>
  <c r="AH1470" i="10"/>
  <c r="AG1470" i="10"/>
  <c r="AF1470" i="10"/>
  <c r="Y1470" i="10"/>
  <c r="X1470" i="10"/>
  <c r="W1470" i="10"/>
  <c r="N1470" i="10"/>
  <c r="BR1469" i="10"/>
  <c r="BQ1469" i="10"/>
  <c r="BP1469" i="10"/>
  <c r="BI1469" i="10"/>
  <c r="BH1469" i="10"/>
  <c r="BG1469" i="10"/>
  <c r="AZ1469" i="10"/>
  <c r="AY1469" i="10"/>
  <c r="AX1469" i="10"/>
  <c r="AQ1469" i="10"/>
  <c r="AP1469" i="10"/>
  <c r="AO1469" i="10"/>
  <c r="AH1469" i="10"/>
  <c r="AG1469" i="10"/>
  <c r="AF1469" i="10"/>
  <c r="Y1469" i="10"/>
  <c r="X1469" i="10"/>
  <c r="W1469" i="10"/>
  <c r="N1469" i="10"/>
  <c r="BR1468" i="10"/>
  <c r="BQ1468" i="10"/>
  <c r="BP1468" i="10"/>
  <c r="BI1468" i="10"/>
  <c r="BH1468" i="10"/>
  <c r="BG1468" i="10"/>
  <c r="AZ1468" i="10"/>
  <c r="AY1468" i="10"/>
  <c r="AX1468" i="10"/>
  <c r="AQ1468" i="10"/>
  <c r="AP1468" i="10"/>
  <c r="AO1468" i="10"/>
  <c r="AH1468" i="10"/>
  <c r="AG1468" i="10"/>
  <c r="AF1468" i="10"/>
  <c r="Y1468" i="10"/>
  <c r="X1468" i="10"/>
  <c r="W1468" i="10"/>
  <c r="N1468" i="10"/>
  <c r="BR1467" i="10"/>
  <c r="BQ1467" i="10"/>
  <c r="BP1467" i="10"/>
  <c r="BI1467" i="10"/>
  <c r="BH1467" i="10"/>
  <c r="BG1467" i="10"/>
  <c r="AZ1467" i="10"/>
  <c r="AY1467" i="10"/>
  <c r="AX1467" i="10"/>
  <c r="AQ1467" i="10"/>
  <c r="AP1467" i="10"/>
  <c r="AO1467" i="10"/>
  <c r="AH1467" i="10"/>
  <c r="AG1467" i="10"/>
  <c r="AF1467" i="10"/>
  <c r="Y1467" i="10"/>
  <c r="X1467" i="10"/>
  <c r="W1467" i="10"/>
  <c r="N1467" i="10"/>
  <c r="BR1466" i="10"/>
  <c r="BQ1466" i="10"/>
  <c r="BP1466" i="10"/>
  <c r="BI1466" i="10"/>
  <c r="BH1466" i="10"/>
  <c r="BG1466" i="10"/>
  <c r="AZ1466" i="10"/>
  <c r="AY1466" i="10"/>
  <c r="AX1466" i="10"/>
  <c r="AQ1466" i="10"/>
  <c r="AP1466" i="10"/>
  <c r="AO1466" i="10"/>
  <c r="AH1466" i="10"/>
  <c r="AG1466" i="10"/>
  <c r="AF1466" i="10"/>
  <c r="Y1466" i="10"/>
  <c r="X1466" i="10"/>
  <c r="W1466" i="10"/>
  <c r="N1466" i="10"/>
  <c r="BR1465" i="10"/>
  <c r="BQ1465" i="10"/>
  <c r="BP1465" i="10"/>
  <c r="BI1465" i="10"/>
  <c r="BH1465" i="10"/>
  <c r="BG1465" i="10"/>
  <c r="AZ1465" i="10"/>
  <c r="AY1465" i="10"/>
  <c r="AX1465" i="10"/>
  <c r="AQ1465" i="10"/>
  <c r="AP1465" i="10"/>
  <c r="AO1465" i="10"/>
  <c r="AH1465" i="10"/>
  <c r="AG1465" i="10"/>
  <c r="AF1465" i="10"/>
  <c r="Y1465" i="10"/>
  <c r="X1465" i="10"/>
  <c r="W1465" i="10"/>
  <c r="N1465" i="10"/>
  <c r="BR1464" i="10"/>
  <c r="BQ1464" i="10"/>
  <c r="BP1464" i="10"/>
  <c r="BI1464" i="10"/>
  <c r="BH1464" i="10"/>
  <c r="BG1464" i="10"/>
  <c r="AZ1464" i="10"/>
  <c r="AY1464" i="10"/>
  <c r="AX1464" i="10"/>
  <c r="AQ1464" i="10"/>
  <c r="AP1464" i="10"/>
  <c r="AO1464" i="10"/>
  <c r="AH1464" i="10"/>
  <c r="AG1464" i="10"/>
  <c r="AF1464" i="10"/>
  <c r="Y1464" i="10"/>
  <c r="X1464" i="10"/>
  <c r="W1464" i="10"/>
  <c r="N1464" i="10"/>
  <c r="BR1463" i="10"/>
  <c r="BQ1463" i="10"/>
  <c r="BP1463" i="10"/>
  <c r="BI1463" i="10"/>
  <c r="BH1463" i="10"/>
  <c r="BG1463" i="10"/>
  <c r="AZ1463" i="10"/>
  <c r="AY1463" i="10"/>
  <c r="AX1463" i="10"/>
  <c r="AQ1463" i="10"/>
  <c r="AP1463" i="10"/>
  <c r="AO1463" i="10"/>
  <c r="AH1463" i="10"/>
  <c r="AG1463" i="10"/>
  <c r="AF1463" i="10"/>
  <c r="Y1463" i="10"/>
  <c r="X1463" i="10"/>
  <c r="W1463" i="10"/>
  <c r="N1463" i="10"/>
  <c r="BR1462" i="10"/>
  <c r="BQ1462" i="10"/>
  <c r="BP1462" i="10"/>
  <c r="BI1462" i="10"/>
  <c r="BH1462" i="10"/>
  <c r="BG1462" i="10"/>
  <c r="AZ1462" i="10"/>
  <c r="AY1462" i="10"/>
  <c r="AX1462" i="10"/>
  <c r="AQ1462" i="10"/>
  <c r="AP1462" i="10"/>
  <c r="AO1462" i="10"/>
  <c r="AH1462" i="10"/>
  <c r="AG1462" i="10"/>
  <c r="AF1462" i="10"/>
  <c r="Y1462" i="10"/>
  <c r="X1462" i="10"/>
  <c r="W1462" i="10"/>
  <c r="N1462" i="10"/>
  <c r="BR1461" i="10"/>
  <c r="BQ1461" i="10"/>
  <c r="BP1461" i="10"/>
  <c r="BI1461" i="10"/>
  <c r="BH1461" i="10"/>
  <c r="BG1461" i="10"/>
  <c r="AZ1461" i="10"/>
  <c r="AY1461" i="10"/>
  <c r="AX1461" i="10"/>
  <c r="AQ1461" i="10"/>
  <c r="AP1461" i="10"/>
  <c r="AO1461" i="10"/>
  <c r="AH1461" i="10"/>
  <c r="AG1461" i="10"/>
  <c r="AF1461" i="10"/>
  <c r="Y1461" i="10"/>
  <c r="X1461" i="10"/>
  <c r="W1461" i="10"/>
  <c r="N1461" i="10"/>
  <c r="BR1460" i="10"/>
  <c r="BQ1460" i="10"/>
  <c r="BP1460" i="10"/>
  <c r="BI1460" i="10"/>
  <c r="BH1460" i="10"/>
  <c r="BG1460" i="10"/>
  <c r="AZ1460" i="10"/>
  <c r="AY1460" i="10"/>
  <c r="AX1460" i="10"/>
  <c r="AQ1460" i="10"/>
  <c r="AP1460" i="10"/>
  <c r="AO1460" i="10"/>
  <c r="AH1460" i="10"/>
  <c r="AG1460" i="10"/>
  <c r="AF1460" i="10"/>
  <c r="Y1460" i="10"/>
  <c r="X1460" i="10"/>
  <c r="W1460" i="10"/>
  <c r="N1460" i="10"/>
  <c r="BR1459" i="10"/>
  <c r="BQ1459" i="10"/>
  <c r="BP1459" i="10"/>
  <c r="BI1459" i="10"/>
  <c r="BH1459" i="10"/>
  <c r="BG1459" i="10"/>
  <c r="AZ1459" i="10"/>
  <c r="AY1459" i="10"/>
  <c r="AX1459" i="10"/>
  <c r="AQ1459" i="10"/>
  <c r="AP1459" i="10"/>
  <c r="AO1459" i="10"/>
  <c r="AH1459" i="10"/>
  <c r="AG1459" i="10"/>
  <c r="AF1459" i="10"/>
  <c r="Y1459" i="10"/>
  <c r="X1459" i="10"/>
  <c r="W1459" i="10"/>
  <c r="N1459" i="10"/>
  <c r="BR1458" i="10"/>
  <c r="BQ1458" i="10"/>
  <c r="BP1458" i="10"/>
  <c r="BI1458" i="10"/>
  <c r="BH1458" i="10"/>
  <c r="BG1458" i="10"/>
  <c r="AZ1458" i="10"/>
  <c r="AY1458" i="10"/>
  <c r="AX1458" i="10"/>
  <c r="AQ1458" i="10"/>
  <c r="AP1458" i="10"/>
  <c r="AO1458" i="10"/>
  <c r="AH1458" i="10"/>
  <c r="AG1458" i="10"/>
  <c r="AF1458" i="10"/>
  <c r="Y1458" i="10"/>
  <c r="X1458" i="10"/>
  <c r="W1458" i="10"/>
  <c r="N1458" i="10"/>
  <c r="BR1457" i="10"/>
  <c r="BQ1457" i="10"/>
  <c r="BP1457" i="10"/>
  <c r="BI1457" i="10"/>
  <c r="BH1457" i="10"/>
  <c r="BG1457" i="10"/>
  <c r="AZ1457" i="10"/>
  <c r="AY1457" i="10"/>
  <c r="AX1457" i="10"/>
  <c r="AQ1457" i="10"/>
  <c r="AP1457" i="10"/>
  <c r="AO1457" i="10"/>
  <c r="AH1457" i="10"/>
  <c r="AG1457" i="10"/>
  <c r="AF1457" i="10"/>
  <c r="Y1457" i="10"/>
  <c r="X1457" i="10"/>
  <c r="W1457" i="10"/>
  <c r="N1457" i="10"/>
  <c r="BR1456" i="10"/>
  <c r="BQ1456" i="10"/>
  <c r="BP1456" i="10"/>
  <c r="BI1456" i="10"/>
  <c r="BH1456" i="10"/>
  <c r="BG1456" i="10"/>
  <c r="AZ1456" i="10"/>
  <c r="AY1456" i="10"/>
  <c r="AX1456" i="10"/>
  <c r="AQ1456" i="10"/>
  <c r="AP1456" i="10"/>
  <c r="AO1456" i="10"/>
  <c r="AH1456" i="10"/>
  <c r="AG1456" i="10"/>
  <c r="AF1456" i="10"/>
  <c r="Y1456" i="10"/>
  <c r="X1456" i="10"/>
  <c r="W1456" i="10"/>
  <c r="N1456" i="10"/>
  <c r="BR1455" i="10"/>
  <c r="BQ1455" i="10"/>
  <c r="BP1455" i="10"/>
  <c r="BI1455" i="10"/>
  <c r="BH1455" i="10"/>
  <c r="BG1455" i="10"/>
  <c r="AZ1455" i="10"/>
  <c r="AY1455" i="10"/>
  <c r="AX1455" i="10"/>
  <c r="AQ1455" i="10"/>
  <c r="AP1455" i="10"/>
  <c r="AO1455" i="10"/>
  <c r="AH1455" i="10"/>
  <c r="AG1455" i="10"/>
  <c r="AF1455" i="10"/>
  <c r="Y1455" i="10"/>
  <c r="X1455" i="10"/>
  <c r="W1455" i="10"/>
  <c r="N1455" i="10"/>
  <c r="BR1454" i="10"/>
  <c r="BQ1454" i="10"/>
  <c r="BP1454" i="10"/>
  <c r="BI1454" i="10"/>
  <c r="BH1454" i="10"/>
  <c r="BG1454" i="10"/>
  <c r="AZ1454" i="10"/>
  <c r="AY1454" i="10"/>
  <c r="AX1454" i="10"/>
  <c r="AQ1454" i="10"/>
  <c r="AP1454" i="10"/>
  <c r="AO1454" i="10"/>
  <c r="AH1454" i="10"/>
  <c r="AG1454" i="10"/>
  <c r="AF1454" i="10"/>
  <c r="Y1454" i="10"/>
  <c r="X1454" i="10"/>
  <c r="W1454" i="10"/>
  <c r="N1454" i="10"/>
  <c r="BR1453" i="10"/>
  <c r="BQ1453" i="10"/>
  <c r="BP1453" i="10"/>
  <c r="BI1453" i="10"/>
  <c r="BH1453" i="10"/>
  <c r="BG1453" i="10"/>
  <c r="AZ1453" i="10"/>
  <c r="AY1453" i="10"/>
  <c r="AX1453" i="10"/>
  <c r="AQ1453" i="10"/>
  <c r="AP1453" i="10"/>
  <c r="AO1453" i="10"/>
  <c r="AH1453" i="10"/>
  <c r="AG1453" i="10"/>
  <c r="AF1453" i="10"/>
  <c r="Y1453" i="10"/>
  <c r="X1453" i="10"/>
  <c r="W1453" i="10"/>
  <c r="N1453" i="10"/>
  <c r="BR1452" i="10"/>
  <c r="BQ1452" i="10"/>
  <c r="BP1452" i="10"/>
  <c r="BI1452" i="10"/>
  <c r="BH1452" i="10"/>
  <c r="BG1452" i="10"/>
  <c r="AZ1452" i="10"/>
  <c r="AY1452" i="10"/>
  <c r="AX1452" i="10"/>
  <c r="AQ1452" i="10"/>
  <c r="AP1452" i="10"/>
  <c r="AO1452" i="10"/>
  <c r="AH1452" i="10"/>
  <c r="AG1452" i="10"/>
  <c r="AF1452" i="10"/>
  <c r="Y1452" i="10"/>
  <c r="X1452" i="10"/>
  <c r="W1452" i="10"/>
  <c r="N1452" i="10"/>
  <c r="BR1451" i="10"/>
  <c r="BQ1451" i="10"/>
  <c r="BP1451" i="10"/>
  <c r="BI1451" i="10"/>
  <c r="BH1451" i="10"/>
  <c r="BG1451" i="10"/>
  <c r="AZ1451" i="10"/>
  <c r="AY1451" i="10"/>
  <c r="AX1451" i="10"/>
  <c r="AQ1451" i="10"/>
  <c r="AP1451" i="10"/>
  <c r="AO1451" i="10"/>
  <c r="AH1451" i="10"/>
  <c r="AG1451" i="10"/>
  <c r="AF1451" i="10"/>
  <c r="Y1451" i="10"/>
  <c r="X1451" i="10"/>
  <c r="W1451" i="10"/>
  <c r="N1451" i="10"/>
  <c r="BR1450" i="10"/>
  <c r="BQ1450" i="10"/>
  <c r="BP1450" i="10"/>
  <c r="BI1450" i="10"/>
  <c r="BH1450" i="10"/>
  <c r="BG1450" i="10"/>
  <c r="AZ1450" i="10"/>
  <c r="AY1450" i="10"/>
  <c r="AX1450" i="10"/>
  <c r="AQ1450" i="10"/>
  <c r="AP1450" i="10"/>
  <c r="AO1450" i="10"/>
  <c r="AH1450" i="10"/>
  <c r="AG1450" i="10"/>
  <c r="AF1450" i="10"/>
  <c r="Y1450" i="10"/>
  <c r="X1450" i="10"/>
  <c r="W1450" i="10"/>
  <c r="N1450" i="10"/>
  <c r="BR1449" i="10"/>
  <c r="BQ1449" i="10"/>
  <c r="BP1449" i="10"/>
  <c r="BI1449" i="10"/>
  <c r="BH1449" i="10"/>
  <c r="BG1449" i="10"/>
  <c r="AZ1449" i="10"/>
  <c r="AY1449" i="10"/>
  <c r="AX1449" i="10"/>
  <c r="AQ1449" i="10"/>
  <c r="AP1449" i="10"/>
  <c r="AO1449" i="10"/>
  <c r="AH1449" i="10"/>
  <c r="AG1449" i="10"/>
  <c r="AF1449" i="10"/>
  <c r="Y1449" i="10"/>
  <c r="X1449" i="10"/>
  <c r="W1449" i="10"/>
  <c r="N1449" i="10"/>
  <c r="BR1448" i="10"/>
  <c r="BQ1448" i="10"/>
  <c r="BP1448" i="10"/>
  <c r="BI1448" i="10"/>
  <c r="BH1448" i="10"/>
  <c r="BG1448" i="10"/>
  <c r="AZ1448" i="10"/>
  <c r="AY1448" i="10"/>
  <c r="AX1448" i="10"/>
  <c r="AQ1448" i="10"/>
  <c r="AP1448" i="10"/>
  <c r="AO1448" i="10"/>
  <c r="AH1448" i="10"/>
  <c r="AG1448" i="10"/>
  <c r="AF1448" i="10"/>
  <c r="Y1448" i="10"/>
  <c r="X1448" i="10"/>
  <c r="W1448" i="10"/>
  <c r="N1448" i="10"/>
  <c r="BR1447" i="10"/>
  <c r="BQ1447" i="10"/>
  <c r="BP1447" i="10"/>
  <c r="BI1447" i="10"/>
  <c r="BH1447" i="10"/>
  <c r="BG1447" i="10"/>
  <c r="AZ1447" i="10"/>
  <c r="AY1447" i="10"/>
  <c r="AX1447" i="10"/>
  <c r="AQ1447" i="10"/>
  <c r="AP1447" i="10"/>
  <c r="AO1447" i="10"/>
  <c r="AH1447" i="10"/>
  <c r="AG1447" i="10"/>
  <c r="AF1447" i="10"/>
  <c r="Y1447" i="10"/>
  <c r="X1447" i="10"/>
  <c r="W1447" i="10"/>
  <c r="N1447" i="10"/>
  <c r="BR1446" i="10"/>
  <c r="BQ1446" i="10"/>
  <c r="BP1446" i="10"/>
  <c r="BI1446" i="10"/>
  <c r="BH1446" i="10"/>
  <c r="BG1446" i="10"/>
  <c r="AZ1446" i="10"/>
  <c r="AY1446" i="10"/>
  <c r="AX1446" i="10"/>
  <c r="AQ1446" i="10"/>
  <c r="AP1446" i="10"/>
  <c r="AO1446" i="10"/>
  <c r="AH1446" i="10"/>
  <c r="AG1446" i="10"/>
  <c r="AF1446" i="10"/>
  <c r="Y1446" i="10"/>
  <c r="X1446" i="10"/>
  <c r="W1446" i="10"/>
  <c r="N1446" i="10"/>
  <c r="BR1445" i="10"/>
  <c r="BQ1445" i="10"/>
  <c r="BP1445" i="10"/>
  <c r="BI1445" i="10"/>
  <c r="BH1445" i="10"/>
  <c r="BG1445" i="10"/>
  <c r="AZ1445" i="10"/>
  <c r="AY1445" i="10"/>
  <c r="AX1445" i="10"/>
  <c r="AQ1445" i="10"/>
  <c r="AP1445" i="10"/>
  <c r="AO1445" i="10"/>
  <c r="AH1445" i="10"/>
  <c r="AG1445" i="10"/>
  <c r="AF1445" i="10"/>
  <c r="Y1445" i="10"/>
  <c r="X1445" i="10"/>
  <c r="W1445" i="10"/>
  <c r="N1445" i="10"/>
  <c r="BR1444" i="10"/>
  <c r="BQ1444" i="10"/>
  <c r="BP1444" i="10"/>
  <c r="BI1444" i="10"/>
  <c r="BH1444" i="10"/>
  <c r="BG1444" i="10"/>
  <c r="AZ1444" i="10"/>
  <c r="AY1444" i="10"/>
  <c r="AX1444" i="10"/>
  <c r="AQ1444" i="10"/>
  <c r="AP1444" i="10"/>
  <c r="AO1444" i="10"/>
  <c r="AH1444" i="10"/>
  <c r="AG1444" i="10"/>
  <c r="AF1444" i="10"/>
  <c r="Y1444" i="10"/>
  <c r="X1444" i="10"/>
  <c r="W1444" i="10"/>
  <c r="N1444" i="10"/>
  <c r="BR1443" i="10"/>
  <c r="BQ1443" i="10"/>
  <c r="BP1443" i="10"/>
  <c r="BI1443" i="10"/>
  <c r="BH1443" i="10"/>
  <c r="BG1443" i="10"/>
  <c r="AZ1443" i="10"/>
  <c r="AY1443" i="10"/>
  <c r="AX1443" i="10"/>
  <c r="AQ1443" i="10"/>
  <c r="AP1443" i="10"/>
  <c r="AO1443" i="10"/>
  <c r="AH1443" i="10"/>
  <c r="AG1443" i="10"/>
  <c r="AF1443" i="10"/>
  <c r="Y1443" i="10"/>
  <c r="X1443" i="10"/>
  <c r="W1443" i="10"/>
  <c r="N1443" i="10"/>
  <c r="BR1442" i="10"/>
  <c r="BQ1442" i="10"/>
  <c r="BP1442" i="10"/>
  <c r="BI1442" i="10"/>
  <c r="BH1442" i="10"/>
  <c r="BG1442" i="10"/>
  <c r="AZ1442" i="10"/>
  <c r="AY1442" i="10"/>
  <c r="AX1442" i="10"/>
  <c r="AQ1442" i="10"/>
  <c r="AP1442" i="10"/>
  <c r="AO1442" i="10"/>
  <c r="AH1442" i="10"/>
  <c r="AG1442" i="10"/>
  <c r="AF1442" i="10"/>
  <c r="Y1442" i="10"/>
  <c r="X1442" i="10"/>
  <c r="W1442" i="10"/>
  <c r="N1442" i="10"/>
  <c r="BR1441" i="10"/>
  <c r="BQ1441" i="10"/>
  <c r="BP1441" i="10"/>
  <c r="BI1441" i="10"/>
  <c r="BH1441" i="10"/>
  <c r="BG1441" i="10"/>
  <c r="AZ1441" i="10"/>
  <c r="AY1441" i="10"/>
  <c r="AX1441" i="10"/>
  <c r="AQ1441" i="10"/>
  <c r="AP1441" i="10"/>
  <c r="AO1441" i="10"/>
  <c r="AH1441" i="10"/>
  <c r="AG1441" i="10"/>
  <c r="AF1441" i="10"/>
  <c r="Y1441" i="10"/>
  <c r="X1441" i="10"/>
  <c r="W1441" i="10"/>
  <c r="N1441" i="10"/>
  <c r="BR1440" i="10"/>
  <c r="BQ1440" i="10"/>
  <c r="BP1440" i="10"/>
  <c r="BI1440" i="10"/>
  <c r="BH1440" i="10"/>
  <c r="BG1440" i="10"/>
  <c r="AZ1440" i="10"/>
  <c r="AY1440" i="10"/>
  <c r="AX1440" i="10"/>
  <c r="AQ1440" i="10"/>
  <c r="AP1440" i="10"/>
  <c r="AO1440" i="10"/>
  <c r="AH1440" i="10"/>
  <c r="AG1440" i="10"/>
  <c r="AF1440" i="10"/>
  <c r="Y1440" i="10"/>
  <c r="X1440" i="10"/>
  <c r="W1440" i="10"/>
  <c r="N1440" i="10"/>
  <c r="BR1439" i="10"/>
  <c r="BQ1439" i="10"/>
  <c r="BP1439" i="10"/>
  <c r="BI1439" i="10"/>
  <c r="BH1439" i="10"/>
  <c r="BG1439" i="10"/>
  <c r="AZ1439" i="10"/>
  <c r="AY1439" i="10"/>
  <c r="AX1439" i="10"/>
  <c r="AQ1439" i="10"/>
  <c r="AP1439" i="10"/>
  <c r="AO1439" i="10"/>
  <c r="AH1439" i="10"/>
  <c r="AG1439" i="10"/>
  <c r="AF1439" i="10"/>
  <c r="Y1439" i="10"/>
  <c r="X1439" i="10"/>
  <c r="W1439" i="10"/>
  <c r="N1439" i="10"/>
  <c r="BR1438" i="10"/>
  <c r="BQ1438" i="10"/>
  <c r="BP1438" i="10"/>
  <c r="BI1438" i="10"/>
  <c r="BH1438" i="10"/>
  <c r="BG1438" i="10"/>
  <c r="AZ1438" i="10"/>
  <c r="AY1438" i="10"/>
  <c r="AX1438" i="10"/>
  <c r="AQ1438" i="10"/>
  <c r="AP1438" i="10"/>
  <c r="AO1438" i="10"/>
  <c r="AH1438" i="10"/>
  <c r="AG1438" i="10"/>
  <c r="AF1438" i="10"/>
  <c r="Y1438" i="10"/>
  <c r="X1438" i="10"/>
  <c r="W1438" i="10"/>
  <c r="N1438" i="10"/>
  <c r="BR1437" i="10"/>
  <c r="BQ1437" i="10"/>
  <c r="BP1437" i="10"/>
  <c r="BI1437" i="10"/>
  <c r="BH1437" i="10"/>
  <c r="BG1437" i="10"/>
  <c r="AZ1437" i="10"/>
  <c r="AY1437" i="10"/>
  <c r="AX1437" i="10"/>
  <c r="AQ1437" i="10"/>
  <c r="AP1437" i="10"/>
  <c r="AO1437" i="10"/>
  <c r="AH1437" i="10"/>
  <c r="AG1437" i="10"/>
  <c r="AF1437" i="10"/>
  <c r="Y1437" i="10"/>
  <c r="X1437" i="10"/>
  <c r="W1437" i="10"/>
  <c r="N1437" i="10"/>
  <c r="BR1436" i="10"/>
  <c r="BQ1436" i="10"/>
  <c r="BP1436" i="10"/>
  <c r="BI1436" i="10"/>
  <c r="BH1436" i="10"/>
  <c r="BG1436" i="10"/>
  <c r="AZ1436" i="10"/>
  <c r="AY1436" i="10"/>
  <c r="AX1436" i="10"/>
  <c r="AQ1436" i="10"/>
  <c r="AP1436" i="10"/>
  <c r="AO1436" i="10"/>
  <c r="AH1436" i="10"/>
  <c r="AG1436" i="10"/>
  <c r="AF1436" i="10"/>
  <c r="Y1436" i="10"/>
  <c r="X1436" i="10"/>
  <c r="W1436" i="10"/>
  <c r="N1436" i="10"/>
  <c r="BR1435" i="10"/>
  <c r="BQ1435" i="10"/>
  <c r="BP1435" i="10"/>
  <c r="BI1435" i="10"/>
  <c r="BH1435" i="10"/>
  <c r="BG1435" i="10"/>
  <c r="AZ1435" i="10"/>
  <c r="AY1435" i="10"/>
  <c r="AX1435" i="10"/>
  <c r="AQ1435" i="10"/>
  <c r="AP1435" i="10"/>
  <c r="AO1435" i="10"/>
  <c r="AH1435" i="10"/>
  <c r="AG1435" i="10"/>
  <c r="AF1435" i="10"/>
  <c r="Y1435" i="10"/>
  <c r="X1435" i="10"/>
  <c r="W1435" i="10"/>
  <c r="N1435" i="10"/>
  <c r="BR1434" i="10"/>
  <c r="BQ1434" i="10"/>
  <c r="BP1434" i="10"/>
  <c r="BI1434" i="10"/>
  <c r="BH1434" i="10"/>
  <c r="BG1434" i="10"/>
  <c r="AZ1434" i="10"/>
  <c r="AY1434" i="10"/>
  <c r="AX1434" i="10"/>
  <c r="AQ1434" i="10"/>
  <c r="AP1434" i="10"/>
  <c r="AO1434" i="10"/>
  <c r="AH1434" i="10"/>
  <c r="AG1434" i="10"/>
  <c r="AF1434" i="10"/>
  <c r="Y1434" i="10"/>
  <c r="X1434" i="10"/>
  <c r="W1434" i="10"/>
  <c r="N1434" i="10"/>
  <c r="BR1433" i="10"/>
  <c r="BQ1433" i="10"/>
  <c r="BP1433" i="10"/>
  <c r="BI1433" i="10"/>
  <c r="BH1433" i="10"/>
  <c r="BG1433" i="10"/>
  <c r="AZ1433" i="10"/>
  <c r="AY1433" i="10"/>
  <c r="AX1433" i="10"/>
  <c r="AQ1433" i="10"/>
  <c r="AP1433" i="10"/>
  <c r="AO1433" i="10"/>
  <c r="AH1433" i="10"/>
  <c r="AG1433" i="10"/>
  <c r="AF1433" i="10"/>
  <c r="Y1433" i="10"/>
  <c r="X1433" i="10"/>
  <c r="W1433" i="10"/>
  <c r="N1433" i="10"/>
  <c r="BR1432" i="10"/>
  <c r="BQ1432" i="10"/>
  <c r="BP1432" i="10"/>
  <c r="BI1432" i="10"/>
  <c r="BH1432" i="10"/>
  <c r="BG1432" i="10"/>
  <c r="AZ1432" i="10"/>
  <c r="AY1432" i="10"/>
  <c r="AX1432" i="10"/>
  <c r="AQ1432" i="10"/>
  <c r="AP1432" i="10"/>
  <c r="AO1432" i="10"/>
  <c r="AH1432" i="10"/>
  <c r="AG1432" i="10"/>
  <c r="AF1432" i="10"/>
  <c r="Y1432" i="10"/>
  <c r="X1432" i="10"/>
  <c r="W1432" i="10"/>
  <c r="N1432" i="10"/>
  <c r="BR1431" i="10"/>
  <c r="BQ1431" i="10"/>
  <c r="BP1431" i="10"/>
  <c r="BI1431" i="10"/>
  <c r="BH1431" i="10"/>
  <c r="BG1431" i="10"/>
  <c r="AZ1431" i="10"/>
  <c r="AY1431" i="10"/>
  <c r="AX1431" i="10"/>
  <c r="AQ1431" i="10"/>
  <c r="AP1431" i="10"/>
  <c r="AO1431" i="10"/>
  <c r="AH1431" i="10"/>
  <c r="AG1431" i="10"/>
  <c r="AF1431" i="10"/>
  <c r="Y1431" i="10"/>
  <c r="X1431" i="10"/>
  <c r="W1431" i="10"/>
  <c r="N1431" i="10"/>
  <c r="BR1430" i="10"/>
  <c r="BQ1430" i="10"/>
  <c r="BP1430" i="10"/>
  <c r="BI1430" i="10"/>
  <c r="BH1430" i="10"/>
  <c r="BG1430" i="10"/>
  <c r="AZ1430" i="10"/>
  <c r="AY1430" i="10"/>
  <c r="AX1430" i="10"/>
  <c r="AQ1430" i="10"/>
  <c r="AP1430" i="10"/>
  <c r="AO1430" i="10"/>
  <c r="AH1430" i="10"/>
  <c r="AG1430" i="10"/>
  <c r="AF1430" i="10"/>
  <c r="Y1430" i="10"/>
  <c r="X1430" i="10"/>
  <c r="W1430" i="10"/>
  <c r="N1430" i="10"/>
  <c r="BR1429" i="10"/>
  <c r="BQ1429" i="10"/>
  <c r="BP1429" i="10"/>
  <c r="BI1429" i="10"/>
  <c r="BH1429" i="10"/>
  <c r="BG1429" i="10"/>
  <c r="AZ1429" i="10"/>
  <c r="AY1429" i="10"/>
  <c r="AX1429" i="10"/>
  <c r="AQ1429" i="10"/>
  <c r="AP1429" i="10"/>
  <c r="AO1429" i="10"/>
  <c r="AH1429" i="10"/>
  <c r="AG1429" i="10"/>
  <c r="AF1429" i="10"/>
  <c r="Y1429" i="10"/>
  <c r="X1429" i="10"/>
  <c r="W1429" i="10"/>
  <c r="N1429" i="10"/>
  <c r="BR1428" i="10"/>
  <c r="BQ1428" i="10"/>
  <c r="BP1428" i="10"/>
  <c r="BI1428" i="10"/>
  <c r="BH1428" i="10"/>
  <c r="BG1428" i="10"/>
  <c r="AZ1428" i="10"/>
  <c r="AY1428" i="10"/>
  <c r="AX1428" i="10"/>
  <c r="AQ1428" i="10"/>
  <c r="AP1428" i="10"/>
  <c r="AO1428" i="10"/>
  <c r="AH1428" i="10"/>
  <c r="AG1428" i="10"/>
  <c r="AF1428" i="10"/>
  <c r="Y1428" i="10"/>
  <c r="X1428" i="10"/>
  <c r="W1428" i="10"/>
  <c r="N1428" i="10"/>
  <c r="BR1427" i="10"/>
  <c r="BQ1427" i="10"/>
  <c r="BP1427" i="10"/>
  <c r="BI1427" i="10"/>
  <c r="BH1427" i="10"/>
  <c r="BG1427" i="10"/>
  <c r="AZ1427" i="10"/>
  <c r="AY1427" i="10"/>
  <c r="AX1427" i="10"/>
  <c r="AQ1427" i="10"/>
  <c r="AP1427" i="10"/>
  <c r="AO1427" i="10"/>
  <c r="AH1427" i="10"/>
  <c r="AG1427" i="10"/>
  <c r="AF1427" i="10"/>
  <c r="Y1427" i="10"/>
  <c r="X1427" i="10"/>
  <c r="W1427" i="10"/>
  <c r="N1427" i="10"/>
  <c r="BR1426" i="10"/>
  <c r="BQ1426" i="10"/>
  <c r="BP1426" i="10"/>
  <c r="BI1426" i="10"/>
  <c r="BH1426" i="10"/>
  <c r="BG1426" i="10"/>
  <c r="AZ1426" i="10"/>
  <c r="AY1426" i="10"/>
  <c r="AX1426" i="10"/>
  <c r="AQ1426" i="10"/>
  <c r="AP1426" i="10"/>
  <c r="AO1426" i="10"/>
  <c r="AH1426" i="10"/>
  <c r="AG1426" i="10"/>
  <c r="AF1426" i="10"/>
  <c r="Y1426" i="10"/>
  <c r="X1426" i="10"/>
  <c r="W1426" i="10"/>
  <c r="N1426" i="10"/>
  <c r="BR1425" i="10"/>
  <c r="BQ1425" i="10"/>
  <c r="BP1425" i="10"/>
  <c r="BI1425" i="10"/>
  <c r="BH1425" i="10"/>
  <c r="BG1425" i="10"/>
  <c r="AZ1425" i="10"/>
  <c r="AY1425" i="10"/>
  <c r="AX1425" i="10"/>
  <c r="AQ1425" i="10"/>
  <c r="AP1425" i="10"/>
  <c r="AO1425" i="10"/>
  <c r="AH1425" i="10"/>
  <c r="AG1425" i="10"/>
  <c r="AF1425" i="10"/>
  <c r="Y1425" i="10"/>
  <c r="X1425" i="10"/>
  <c r="W1425" i="10"/>
  <c r="N1425" i="10"/>
  <c r="BR1424" i="10"/>
  <c r="BQ1424" i="10"/>
  <c r="BP1424" i="10"/>
  <c r="BI1424" i="10"/>
  <c r="BH1424" i="10"/>
  <c r="BG1424" i="10"/>
  <c r="AZ1424" i="10"/>
  <c r="AY1424" i="10"/>
  <c r="AX1424" i="10"/>
  <c r="AQ1424" i="10"/>
  <c r="AP1424" i="10"/>
  <c r="AO1424" i="10"/>
  <c r="AH1424" i="10"/>
  <c r="AG1424" i="10"/>
  <c r="AF1424" i="10"/>
  <c r="Y1424" i="10"/>
  <c r="X1424" i="10"/>
  <c r="W1424" i="10"/>
  <c r="N1424" i="10"/>
  <c r="BR1423" i="10"/>
  <c r="BQ1423" i="10"/>
  <c r="BP1423" i="10"/>
  <c r="BI1423" i="10"/>
  <c r="BH1423" i="10"/>
  <c r="BG1423" i="10"/>
  <c r="AZ1423" i="10"/>
  <c r="AY1423" i="10"/>
  <c r="AX1423" i="10"/>
  <c r="AQ1423" i="10"/>
  <c r="AP1423" i="10"/>
  <c r="AO1423" i="10"/>
  <c r="AH1423" i="10"/>
  <c r="AG1423" i="10"/>
  <c r="AF1423" i="10"/>
  <c r="Y1423" i="10"/>
  <c r="X1423" i="10"/>
  <c r="W1423" i="10"/>
  <c r="N1423" i="10"/>
  <c r="BR1422" i="10"/>
  <c r="BQ1422" i="10"/>
  <c r="BP1422" i="10"/>
  <c r="BI1422" i="10"/>
  <c r="BH1422" i="10"/>
  <c r="BG1422" i="10"/>
  <c r="AZ1422" i="10"/>
  <c r="AY1422" i="10"/>
  <c r="AX1422" i="10"/>
  <c r="AQ1422" i="10"/>
  <c r="AP1422" i="10"/>
  <c r="AO1422" i="10"/>
  <c r="AH1422" i="10"/>
  <c r="AG1422" i="10"/>
  <c r="AF1422" i="10"/>
  <c r="Y1422" i="10"/>
  <c r="X1422" i="10"/>
  <c r="W1422" i="10"/>
  <c r="N1422" i="10"/>
  <c r="BR1421" i="10"/>
  <c r="BQ1421" i="10"/>
  <c r="BP1421" i="10"/>
  <c r="BI1421" i="10"/>
  <c r="BH1421" i="10"/>
  <c r="BG1421" i="10"/>
  <c r="AZ1421" i="10"/>
  <c r="AY1421" i="10"/>
  <c r="AX1421" i="10"/>
  <c r="AQ1421" i="10"/>
  <c r="AP1421" i="10"/>
  <c r="AO1421" i="10"/>
  <c r="AH1421" i="10"/>
  <c r="AG1421" i="10"/>
  <c r="AF1421" i="10"/>
  <c r="Y1421" i="10"/>
  <c r="X1421" i="10"/>
  <c r="W1421" i="10"/>
  <c r="N1421" i="10"/>
  <c r="BR1420" i="10"/>
  <c r="BQ1420" i="10"/>
  <c r="BP1420" i="10"/>
  <c r="BI1420" i="10"/>
  <c r="BH1420" i="10"/>
  <c r="BG1420" i="10"/>
  <c r="AZ1420" i="10"/>
  <c r="AY1420" i="10"/>
  <c r="AX1420" i="10"/>
  <c r="AQ1420" i="10"/>
  <c r="AP1420" i="10"/>
  <c r="AO1420" i="10"/>
  <c r="AH1420" i="10"/>
  <c r="AG1420" i="10"/>
  <c r="AF1420" i="10"/>
  <c r="Y1420" i="10"/>
  <c r="X1420" i="10"/>
  <c r="W1420" i="10"/>
  <c r="N1420" i="10"/>
  <c r="BR1419" i="10"/>
  <c r="BQ1419" i="10"/>
  <c r="BP1419" i="10"/>
  <c r="BI1419" i="10"/>
  <c r="BH1419" i="10"/>
  <c r="BG1419" i="10"/>
  <c r="AZ1419" i="10"/>
  <c r="AY1419" i="10"/>
  <c r="AX1419" i="10"/>
  <c r="AQ1419" i="10"/>
  <c r="AP1419" i="10"/>
  <c r="AO1419" i="10"/>
  <c r="AH1419" i="10"/>
  <c r="AG1419" i="10"/>
  <c r="AF1419" i="10"/>
  <c r="Y1419" i="10"/>
  <c r="X1419" i="10"/>
  <c r="W1419" i="10"/>
  <c r="N1419" i="10"/>
  <c r="BR1418" i="10"/>
  <c r="BQ1418" i="10"/>
  <c r="BP1418" i="10"/>
  <c r="BI1418" i="10"/>
  <c r="BH1418" i="10"/>
  <c r="BG1418" i="10"/>
  <c r="AZ1418" i="10"/>
  <c r="AY1418" i="10"/>
  <c r="AX1418" i="10"/>
  <c r="AQ1418" i="10"/>
  <c r="AP1418" i="10"/>
  <c r="AO1418" i="10"/>
  <c r="AH1418" i="10"/>
  <c r="AG1418" i="10"/>
  <c r="AF1418" i="10"/>
  <c r="Y1418" i="10"/>
  <c r="X1418" i="10"/>
  <c r="W1418" i="10"/>
  <c r="N1418" i="10"/>
  <c r="BR1417" i="10"/>
  <c r="BQ1417" i="10"/>
  <c r="BP1417" i="10"/>
  <c r="BI1417" i="10"/>
  <c r="BH1417" i="10"/>
  <c r="BG1417" i="10"/>
  <c r="AZ1417" i="10"/>
  <c r="AY1417" i="10"/>
  <c r="AX1417" i="10"/>
  <c r="AQ1417" i="10"/>
  <c r="AP1417" i="10"/>
  <c r="AO1417" i="10"/>
  <c r="AH1417" i="10"/>
  <c r="AG1417" i="10"/>
  <c r="AF1417" i="10"/>
  <c r="Y1417" i="10"/>
  <c r="X1417" i="10"/>
  <c r="W1417" i="10"/>
  <c r="N1417" i="10"/>
  <c r="BR1416" i="10"/>
  <c r="BQ1416" i="10"/>
  <c r="BP1416" i="10"/>
  <c r="BI1416" i="10"/>
  <c r="BH1416" i="10"/>
  <c r="BG1416" i="10"/>
  <c r="AZ1416" i="10"/>
  <c r="AY1416" i="10"/>
  <c r="AX1416" i="10"/>
  <c r="AQ1416" i="10"/>
  <c r="AP1416" i="10"/>
  <c r="AO1416" i="10"/>
  <c r="AH1416" i="10"/>
  <c r="AG1416" i="10"/>
  <c r="AF1416" i="10"/>
  <c r="Y1416" i="10"/>
  <c r="X1416" i="10"/>
  <c r="W1416" i="10"/>
  <c r="N1416" i="10"/>
  <c r="BR1415" i="10"/>
  <c r="BQ1415" i="10"/>
  <c r="BP1415" i="10"/>
  <c r="BI1415" i="10"/>
  <c r="BH1415" i="10"/>
  <c r="BG1415" i="10"/>
  <c r="AZ1415" i="10"/>
  <c r="AY1415" i="10"/>
  <c r="AX1415" i="10"/>
  <c r="AQ1415" i="10"/>
  <c r="AP1415" i="10"/>
  <c r="AO1415" i="10"/>
  <c r="AH1415" i="10"/>
  <c r="AG1415" i="10"/>
  <c r="AF1415" i="10"/>
  <c r="Y1415" i="10"/>
  <c r="X1415" i="10"/>
  <c r="W1415" i="10"/>
  <c r="N1415" i="10"/>
  <c r="BR1414" i="10"/>
  <c r="BQ1414" i="10"/>
  <c r="BP1414" i="10"/>
  <c r="BI1414" i="10"/>
  <c r="BH1414" i="10"/>
  <c r="BG1414" i="10"/>
  <c r="AZ1414" i="10"/>
  <c r="AY1414" i="10"/>
  <c r="AX1414" i="10"/>
  <c r="AQ1414" i="10"/>
  <c r="AP1414" i="10"/>
  <c r="AO1414" i="10"/>
  <c r="AH1414" i="10"/>
  <c r="AG1414" i="10"/>
  <c r="AF1414" i="10"/>
  <c r="Y1414" i="10"/>
  <c r="X1414" i="10"/>
  <c r="W1414" i="10"/>
  <c r="N1414" i="10"/>
  <c r="BR1413" i="10"/>
  <c r="BQ1413" i="10"/>
  <c r="BP1413" i="10"/>
  <c r="BI1413" i="10"/>
  <c r="BH1413" i="10"/>
  <c r="BG1413" i="10"/>
  <c r="AZ1413" i="10"/>
  <c r="AY1413" i="10"/>
  <c r="AX1413" i="10"/>
  <c r="AQ1413" i="10"/>
  <c r="AP1413" i="10"/>
  <c r="AO1413" i="10"/>
  <c r="AH1413" i="10"/>
  <c r="AG1413" i="10"/>
  <c r="AF1413" i="10"/>
  <c r="Y1413" i="10"/>
  <c r="X1413" i="10"/>
  <c r="W1413" i="10"/>
  <c r="N1413" i="10"/>
  <c r="BR1412" i="10"/>
  <c r="BQ1412" i="10"/>
  <c r="BP1412" i="10"/>
  <c r="BI1412" i="10"/>
  <c r="BH1412" i="10"/>
  <c r="BG1412" i="10"/>
  <c r="AZ1412" i="10"/>
  <c r="AY1412" i="10"/>
  <c r="AX1412" i="10"/>
  <c r="AQ1412" i="10"/>
  <c r="AP1412" i="10"/>
  <c r="AO1412" i="10"/>
  <c r="AH1412" i="10"/>
  <c r="AG1412" i="10"/>
  <c r="AF1412" i="10"/>
  <c r="Y1412" i="10"/>
  <c r="X1412" i="10"/>
  <c r="W1412" i="10"/>
  <c r="N1412" i="10"/>
  <c r="BR1411" i="10"/>
  <c r="BQ1411" i="10"/>
  <c r="BP1411" i="10"/>
  <c r="BI1411" i="10"/>
  <c r="BH1411" i="10"/>
  <c r="BG1411" i="10"/>
  <c r="AZ1411" i="10"/>
  <c r="AY1411" i="10"/>
  <c r="AX1411" i="10"/>
  <c r="AQ1411" i="10"/>
  <c r="AP1411" i="10"/>
  <c r="AO1411" i="10"/>
  <c r="AH1411" i="10"/>
  <c r="AG1411" i="10"/>
  <c r="AF1411" i="10"/>
  <c r="Y1411" i="10"/>
  <c r="X1411" i="10"/>
  <c r="W1411" i="10"/>
  <c r="N1411" i="10"/>
  <c r="BR1410" i="10"/>
  <c r="BQ1410" i="10"/>
  <c r="BP1410" i="10"/>
  <c r="BI1410" i="10"/>
  <c r="BH1410" i="10"/>
  <c r="BG1410" i="10"/>
  <c r="AZ1410" i="10"/>
  <c r="AY1410" i="10"/>
  <c r="AX1410" i="10"/>
  <c r="AQ1410" i="10"/>
  <c r="AP1410" i="10"/>
  <c r="AO1410" i="10"/>
  <c r="AH1410" i="10"/>
  <c r="AG1410" i="10"/>
  <c r="AF1410" i="10"/>
  <c r="Y1410" i="10"/>
  <c r="X1410" i="10"/>
  <c r="W1410" i="10"/>
  <c r="N1410" i="10"/>
  <c r="BR1409" i="10"/>
  <c r="BQ1409" i="10"/>
  <c r="BP1409" i="10"/>
  <c r="BI1409" i="10"/>
  <c r="BH1409" i="10"/>
  <c r="BG1409" i="10"/>
  <c r="AZ1409" i="10"/>
  <c r="AY1409" i="10"/>
  <c r="AX1409" i="10"/>
  <c r="AQ1409" i="10"/>
  <c r="AP1409" i="10"/>
  <c r="AO1409" i="10"/>
  <c r="AH1409" i="10"/>
  <c r="AG1409" i="10"/>
  <c r="AF1409" i="10"/>
  <c r="Y1409" i="10"/>
  <c r="X1409" i="10"/>
  <c r="W1409" i="10"/>
  <c r="N1409" i="10"/>
  <c r="BR1408" i="10"/>
  <c r="BQ1408" i="10"/>
  <c r="BP1408" i="10"/>
  <c r="BI1408" i="10"/>
  <c r="BH1408" i="10"/>
  <c r="BG1408" i="10"/>
  <c r="AZ1408" i="10"/>
  <c r="AY1408" i="10"/>
  <c r="AX1408" i="10"/>
  <c r="AQ1408" i="10"/>
  <c r="AP1408" i="10"/>
  <c r="AO1408" i="10"/>
  <c r="AH1408" i="10"/>
  <c r="AG1408" i="10"/>
  <c r="AF1408" i="10"/>
  <c r="Y1408" i="10"/>
  <c r="X1408" i="10"/>
  <c r="W1408" i="10"/>
  <c r="N1408" i="10"/>
  <c r="BR1407" i="10"/>
  <c r="BQ1407" i="10"/>
  <c r="BP1407" i="10"/>
  <c r="BI1407" i="10"/>
  <c r="BH1407" i="10"/>
  <c r="BG1407" i="10"/>
  <c r="AZ1407" i="10"/>
  <c r="AY1407" i="10"/>
  <c r="AX1407" i="10"/>
  <c r="AQ1407" i="10"/>
  <c r="AP1407" i="10"/>
  <c r="AO1407" i="10"/>
  <c r="AH1407" i="10"/>
  <c r="AG1407" i="10"/>
  <c r="AF1407" i="10"/>
  <c r="Y1407" i="10"/>
  <c r="X1407" i="10"/>
  <c r="W1407" i="10"/>
  <c r="N1407" i="10"/>
  <c r="BR1406" i="10"/>
  <c r="BQ1406" i="10"/>
  <c r="BP1406" i="10"/>
  <c r="BI1406" i="10"/>
  <c r="BH1406" i="10"/>
  <c r="BG1406" i="10"/>
  <c r="AZ1406" i="10"/>
  <c r="AY1406" i="10"/>
  <c r="AX1406" i="10"/>
  <c r="AQ1406" i="10"/>
  <c r="AP1406" i="10"/>
  <c r="AO1406" i="10"/>
  <c r="AH1406" i="10"/>
  <c r="AG1406" i="10"/>
  <c r="AF1406" i="10"/>
  <c r="Y1406" i="10"/>
  <c r="X1406" i="10"/>
  <c r="W1406" i="10"/>
  <c r="N1406" i="10"/>
  <c r="BR1405" i="10"/>
  <c r="BQ1405" i="10"/>
  <c r="BP1405" i="10"/>
  <c r="BI1405" i="10"/>
  <c r="BH1405" i="10"/>
  <c r="BG1405" i="10"/>
  <c r="AZ1405" i="10"/>
  <c r="AY1405" i="10"/>
  <c r="AX1405" i="10"/>
  <c r="AQ1405" i="10"/>
  <c r="AP1405" i="10"/>
  <c r="AO1405" i="10"/>
  <c r="AH1405" i="10"/>
  <c r="AG1405" i="10"/>
  <c r="AF1405" i="10"/>
  <c r="Y1405" i="10"/>
  <c r="X1405" i="10"/>
  <c r="W1405" i="10"/>
  <c r="N1405" i="10"/>
  <c r="BR1404" i="10"/>
  <c r="BQ1404" i="10"/>
  <c r="BP1404" i="10"/>
  <c r="BI1404" i="10"/>
  <c r="BH1404" i="10"/>
  <c r="BG1404" i="10"/>
  <c r="AZ1404" i="10"/>
  <c r="AY1404" i="10"/>
  <c r="AX1404" i="10"/>
  <c r="AQ1404" i="10"/>
  <c r="AP1404" i="10"/>
  <c r="AO1404" i="10"/>
  <c r="AH1404" i="10"/>
  <c r="AG1404" i="10"/>
  <c r="AF1404" i="10"/>
  <c r="Y1404" i="10"/>
  <c r="X1404" i="10"/>
  <c r="W1404" i="10"/>
  <c r="N1404" i="10"/>
  <c r="BR1403" i="10"/>
  <c r="BQ1403" i="10"/>
  <c r="BP1403" i="10"/>
  <c r="BI1403" i="10"/>
  <c r="BH1403" i="10"/>
  <c r="BG1403" i="10"/>
  <c r="AZ1403" i="10"/>
  <c r="AY1403" i="10"/>
  <c r="AX1403" i="10"/>
  <c r="AQ1403" i="10"/>
  <c r="AP1403" i="10"/>
  <c r="AO1403" i="10"/>
  <c r="AH1403" i="10"/>
  <c r="AG1403" i="10"/>
  <c r="AF1403" i="10"/>
  <c r="Y1403" i="10"/>
  <c r="X1403" i="10"/>
  <c r="W1403" i="10"/>
  <c r="N1403" i="10"/>
  <c r="BR1402" i="10"/>
  <c r="BQ1402" i="10"/>
  <c r="BP1402" i="10"/>
  <c r="BI1402" i="10"/>
  <c r="BH1402" i="10"/>
  <c r="BG1402" i="10"/>
  <c r="AZ1402" i="10"/>
  <c r="AY1402" i="10"/>
  <c r="AX1402" i="10"/>
  <c r="AQ1402" i="10"/>
  <c r="AP1402" i="10"/>
  <c r="AO1402" i="10"/>
  <c r="AH1402" i="10"/>
  <c r="AG1402" i="10"/>
  <c r="AF1402" i="10"/>
  <c r="Y1402" i="10"/>
  <c r="X1402" i="10"/>
  <c r="W1402" i="10"/>
  <c r="N1402" i="10"/>
  <c r="BR1401" i="10"/>
  <c r="BQ1401" i="10"/>
  <c r="BP1401" i="10"/>
  <c r="BI1401" i="10"/>
  <c r="BH1401" i="10"/>
  <c r="BG1401" i="10"/>
  <c r="AZ1401" i="10"/>
  <c r="AY1401" i="10"/>
  <c r="AX1401" i="10"/>
  <c r="AQ1401" i="10"/>
  <c r="AP1401" i="10"/>
  <c r="AO1401" i="10"/>
  <c r="AH1401" i="10"/>
  <c r="AG1401" i="10"/>
  <c r="AF1401" i="10"/>
  <c r="Y1401" i="10"/>
  <c r="X1401" i="10"/>
  <c r="W1401" i="10"/>
  <c r="N1401" i="10"/>
  <c r="BR1400" i="10"/>
  <c r="BQ1400" i="10"/>
  <c r="BP1400" i="10"/>
  <c r="BI1400" i="10"/>
  <c r="BH1400" i="10"/>
  <c r="BG1400" i="10"/>
  <c r="AZ1400" i="10"/>
  <c r="AY1400" i="10"/>
  <c r="AX1400" i="10"/>
  <c r="AQ1400" i="10"/>
  <c r="AP1400" i="10"/>
  <c r="AO1400" i="10"/>
  <c r="AH1400" i="10"/>
  <c r="AG1400" i="10"/>
  <c r="AF1400" i="10"/>
  <c r="Y1400" i="10"/>
  <c r="X1400" i="10"/>
  <c r="W1400" i="10"/>
  <c r="N1400" i="10"/>
  <c r="BR1399" i="10"/>
  <c r="BQ1399" i="10"/>
  <c r="BP1399" i="10"/>
  <c r="BI1399" i="10"/>
  <c r="BH1399" i="10"/>
  <c r="BG1399" i="10"/>
  <c r="AZ1399" i="10"/>
  <c r="AY1399" i="10"/>
  <c r="AX1399" i="10"/>
  <c r="AQ1399" i="10"/>
  <c r="AP1399" i="10"/>
  <c r="AO1399" i="10"/>
  <c r="AH1399" i="10"/>
  <c r="AG1399" i="10"/>
  <c r="AF1399" i="10"/>
  <c r="Y1399" i="10"/>
  <c r="X1399" i="10"/>
  <c r="W1399" i="10"/>
  <c r="N1399" i="10"/>
  <c r="BR1398" i="10"/>
  <c r="BQ1398" i="10"/>
  <c r="BP1398" i="10"/>
  <c r="BI1398" i="10"/>
  <c r="BH1398" i="10"/>
  <c r="BG1398" i="10"/>
  <c r="AZ1398" i="10"/>
  <c r="AY1398" i="10"/>
  <c r="AX1398" i="10"/>
  <c r="AQ1398" i="10"/>
  <c r="AP1398" i="10"/>
  <c r="AO1398" i="10"/>
  <c r="AH1398" i="10"/>
  <c r="AG1398" i="10"/>
  <c r="AF1398" i="10"/>
  <c r="Y1398" i="10"/>
  <c r="X1398" i="10"/>
  <c r="W1398" i="10"/>
  <c r="N1398" i="10"/>
  <c r="BR1397" i="10"/>
  <c r="BQ1397" i="10"/>
  <c r="BP1397" i="10"/>
  <c r="BI1397" i="10"/>
  <c r="BH1397" i="10"/>
  <c r="BG1397" i="10"/>
  <c r="AZ1397" i="10"/>
  <c r="AY1397" i="10"/>
  <c r="AX1397" i="10"/>
  <c r="AQ1397" i="10"/>
  <c r="AP1397" i="10"/>
  <c r="AO1397" i="10"/>
  <c r="AH1397" i="10"/>
  <c r="AG1397" i="10"/>
  <c r="AF1397" i="10"/>
  <c r="Y1397" i="10"/>
  <c r="X1397" i="10"/>
  <c r="W1397" i="10"/>
  <c r="N1397" i="10"/>
  <c r="BR1396" i="10"/>
  <c r="BQ1396" i="10"/>
  <c r="BP1396" i="10"/>
  <c r="BI1396" i="10"/>
  <c r="BH1396" i="10"/>
  <c r="BG1396" i="10"/>
  <c r="AZ1396" i="10"/>
  <c r="AY1396" i="10"/>
  <c r="AX1396" i="10"/>
  <c r="AQ1396" i="10"/>
  <c r="AP1396" i="10"/>
  <c r="AO1396" i="10"/>
  <c r="AH1396" i="10"/>
  <c r="AG1396" i="10"/>
  <c r="AF1396" i="10"/>
  <c r="Y1396" i="10"/>
  <c r="X1396" i="10"/>
  <c r="W1396" i="10"/>
  <c r="N1396" i="10"/>
  <c r="BR1395" i="10"/>
  <c r="BQ1395" i="10"/>
  <c r="BP1395" i="10"/>
  <c r="BI1395" i="10"/>
  <c r="BH1395" i="10"/>
  <c r="BG1395" i="10"/>
  <c r="AZ1395" i="10"/>
  <c r="AY1395" i="10"/>
  <c r="AX1395" i="10"/>
  <c r="AQ1395" i="10"/>
  <c r="AP1395" i="10"/>
  <c r="AO1395" i="10"/>
  <c r="AH1395" i="10"/>
  <c r="AG1395" i="10"/>
  <c r="AF1395" i="10"/>
  <c r="Y1395" i="10"/>
  <c r="X1395" i="10"/>
  <c r="W1395" i="10"/>
  <c r="N1395" i="10"/>
  <c r="BR1394" i="10"/>
  <c r="BQ1394" i="10"/>
  <c r="BP1394" i="10"/>
  <c r="BI1394" i="10"/>
  <c r="BH1394" i="10"/>
  <c r="BG1394" i="10"/>
  <c r="AZ1394" i="10"/>
  <c r="AY1394" i="10"/>
  <c r="AX1394" i="10"/>
  <c r="AQ1394" i="10"/>
  <c r="AP1394" i="10"/>
  <c r="AO1394" i="10"/>
  <c r="AH1394" i="10"/>
  <c r="AG1394" i="10"/>
  <c r="AF1394" i="10"/>
  <c r="Y1394" i="10"/>
  <c r="X1394" i="10"/>
  <c r="W1394" i="10"/>
  <c r="N1394" i="10"/>
  <c r="BR1393" i="10"/>
  <c r="BQ1393" i="10"/>
  <c r="BP1393" i="10"/>
  <c r="BI1393" i="10"/>
  <c r="BH1393" i="10"/>
  <c r="BG1393" i="10"/>
  <c r="AZ1393" i="10"/>
  <c r="AY1393" i="10"/>
  <c r="AX1393" i="10"/>
  <c r="AQ1393" i="10"/>
  <c r="AP1393" i="10"/>
  <c r="AO1393" i="10"/>
  <c r="AH1393" i="10"/>
  <c r="AG1393" i="10"/>
  <c r="AF1393" i="10"/>
  <c r="Y1393" i="10"/>
  <c r="X1393" i="10"/>
  <c r="W1393" i="10"/>
  <c r="N1393" i="10"/>
  <c r="BR1392" i="10"/>
  <c r="BQ1392" i="10"/>
  <c r="BP1392" i="10"/>
  <c r="BI1392" i="10"/>
  <c r="BH1392" i="10"/>
  <c r="BG1392" i="10"/>
  <c r="AZ1392" i="10"/>
  <c r="AY1392" i="10"/>
  <c r="AX1392" i="10"/>
  <c r="AQ1392" i="10"/>
  <c r="AP1392" i="10"/>
  <c r="AO1392" i="10"/>
  <c r="AH1392" i="10"/>
  <c r="AG1392" i="10"/>
  <c r="AF1392" i="10"/>
  <c r="Y1392" i="10"/>
  <c r="X1392" i="10"/>
  <c r="W1392" i="10"/>
  <c r="N1392" i="10"/>
  <c r="BR1391" i="10"/>
  <c r="BQ1391" i="10"/>
  <c r="BP1391" i="10"/>
  <c r="BI1391" i="10"/>
  <c r="BH1391" i="10"/>
  <c r="BG1391" i="10"/>
  <c r="AZ1391" i="10"/>
  <c r="AY1391" i="10"/>
  <c r="AX1391" i="10"/>
  <c r="AQ1391" i="10"/>
  <c r="AP1391" i="10"/>
  <c r="AO1391" i="10"/>
  <c r="AH1391" i="10"/>
  <c r="AG1391" i="10"/>
  <c r="AF1391" i="10"/>
  <c r="Y1391" i="10"/>
  <c r="X1391" i="10"/>
  <c r="W1391" i="10"/>
  <c r="N1391" i="10"/>
  <c r="BR1390" i="10"/>
  <c r="BQ1390" i="10"/>
  <c r="BP1390" i="10"/>
  <c r="BI1390" i="10"/>
  <c r="BH1390" i="10"/>
  <c r="BG1390" i="10"/>
  <c r="AZ1390" i="10"/>
  <c r="AY1390" i="10"/>
  <c r="AX1390" i="10"/>
  <c r="AQ1390" i="10"/>
  <c r="AP1390" i="10"/>
  <c r="AO1390" i="10"/>
  <c r="AH1390" i="10"/>
  <c r="AG1390" i="10"/>
  <c r="AF1390" i="10"/>
  <c r="Y1390" i="10"/>
  <c r="X1390" i="10"/>
  <c r="W1390" i="10"/>
  <c r="N1390" i="10"/>
  <c r="BR1389" i="10"/>
  <c r="BQ1389" i="10"/>
  <c r="BP1389" i="10"/>
  <c r="BI1389" i="10"/>
  <c r="BH1389" i="10"/>
  <c r="BG1389" i="10"/>
  <c r="AZ1389" i="10"/>
  <c r="AY1389" i="10"/>
  <c r="AX1389" i="10"/>
  <c r="AQ1389" i="10"/>
  <c r="AP1389" i="10"/>
  <c r="AO1389" i="10"/>
  <c r="AH1389" i="10"/>
  <c r="AG1389" i="10"/>
  <c r="AF1389" i="10"/>
  <c r="Y1389" i="10"/>
  <c r="X1389" i="10"/>
  <c r="W1389" i="10"/>
  <c r="N1389" i="10"/>
  <c r="BR1388" i="10"/>
  <c r="BQ1388" i="10"/>
  <c r="BP1388" i="10"/>
  <c r="BI1388" i="10"/>
  <c r="BH1388" i="10"/>
  <c r="BG1388" i="10"/>
  <c r="AZ1388" i="10"/>
  <c r="AY1388" i="10"/>
  <c r="AX1388" i="10"/>
  <c r="AQ1388" i="10"/>
  <c r="AP1388" i="10"/>
  <c r="AO1388" i="10"/>
  <c r="AH1388" i="10"/>
  <c r="AG1388" i="10"/>
  <c r="AF1388" i="10"/>
  <c r="Y1388" i="10"/>
  <c r="X1388" i="10"/>
  <c r="W1388" i="10"/>
  <c r="N1388" i="10"/>
  <c r="BR1387" i="10"/>
  <c r="BQ1387" i="10"/>
  <c r="BP1387" i="10"/>
  <c r="BI1387" i="10"/>
  <c r="BH1387" i="10"/>
  <c r="BG1387" i="10"/>
  <c r="AZ1387" i="10"/>
  <c r="AY1387" i="10"/>
  <c r="AX1387" i="10"/>
  <c r="AQ1387" i="10"/>
  <c r="AP1387" i="10"/>
  <c r="AO1387" i="10"/>
  <c r="AH1387" i="10"/>
  <c r="AG1387" i="10"/>
  <c r="AF1387" i="10"/>
  <c r="Y1387" i="10"/>
  <c r="X1387" i="10"/>
  <c r="W1387" i="10"/>
  <c r="N1387" i="10"/>
  <c r="BR1386" i="10"/>
  <c r="BQ1386" i="10"/>
  <c r="BP1386" i="10"/>
  <c r="BI1386" i="10"/>
  <c r="BH1386" i="10"/>
  <c r="BG1386" i="10"/>
  <c r="AZ1386" i="10"/>
  <c r="AY1386" i="10"/>
  <c r="AX1386" i="10"/>
  <c r="AQ1386" i="10"/>
  <c r="AP1386" i="10"/>
  <c r="AO1386" i="10"/>
  <c r="AH1386" i="10"/>
  <c r="AG1386" i="10"/>
  <c r="AF1386" i="10"/>
  <c r="Y1386" i="10"/>
  <c r="X1386" i="10"/>
  <c r="W1386" i="10"/>
  <c r="N1386" i="10"/>
  <c r="BR1385" i="10"/>
  <c r="BQ1385" i="10"/>
  <c r="BP1385" i="10"/>
  <c r="BI1385" i="10"/>
  <c r="BH1385" i="10"/>
  <c r="BG1385" i="10"/>
  <c r="AZ1385" i="10"/>
  <c r="AY1385" i="10"/>
  <c r="AX1385" i="10"/>
  <c r="AQ1385" i="10"/>
  <c r="AP1385" i="10"/>
  <c r="AO1385" i="10"/>
  <c r="AH1385" i="10"/>
  <c r="AG1385" i="10"/>
  <c r="AF1385" i="10"/>
  <c r="Y1385" i="10"/>
  <c r="X1385" i="10"/>
  <c r="W1385" i="10"/>
  <c r="N1385" i="10"/>
  <c r="BR1384" i="10"/>
  <c r="BQ1384" i="10"/>
  <c r="BP1384" i="10"/>
  <c r="BI1384" i="10"/>
  <c r="BH1384" i="10"/>
  <c r="BG1384" i="10"/>
  <c r="AZ1384" i="10"/>
  <c r="AY1384" i="10"/>
  <c r="AX1384" i="10"/>
  <c r="AQ1384" i="10"/>
  <c r="AP1384" i="10"/>
  <c r="AO1384" i="10"/>
  <c r="AH1384" i="10"/>
  <c r="AG1384" i="10"/>
  <c r="AF1384" i="10"/>
  <c r="Y1384" i="10"/>
  <c r="X1384" i="10"/>
  <c r="W1384" i="10"/>
  <c r="N1384" i="10"/>
  <c r="BR1383" i="10"/>
  <c r="BQ1383" i="10"/>
  <c r="BP1383" i="10"/>
  <c r="BI1383" i="10"/>
  <c r="BH1383" i="10"/>
  <c r="BG1383" i="10"/>
  <c r="AZ1383" i="10"/>
  <c r="AY1383" i="10"/>
  <c r="AX1383" i="10"/>
  <c r="AQ1383" i="10"/>
  <c r="AP1383" i="10"/>
  <c r="AO1383" i="10"/>
  <c r="AH1383" i="10"/>
  <c r="AG1383" i="10"/>
  <c r="AF1383" i="10"/>
  <c r="Y1383" i="10"/>
  <c r="X1383" i="10"/>
  <c r="W1383" i="10"/>
  <c r="N1383" i="10"/>
  <c r="BR1382" i="10"/>
  <c r="BQ1382" i="10"/>
  <c r="BP1382" i="10"/>
  <c r="BI1382" i="10"/>
  <c r="BH1382" i="10"/>
  <c r="BG1382" i="10"/>
  <c r="AZ1382" i="10"/>
  <c r="AY1382" i="10"/>
  <c r="AX1382" i="10"/>
  <c r="AQ1382" i="10"/>
  <c r="AP1382" i="10"/>
  <c r="AO1382" i="10"/>
  <c r="AH1382" i="10"/>
  <c r="AG1382" i="10"/>
  <c r="AF1382" i="10"/>
  <c r="Y1382" i="10"/>
  <c r="X1382" i="10"/>
  <c r="W1382" i="10"/>
  <c r="N1382" i="10"/>
  <c r="BR1381" i="10"/>
  <c r="BQ1381" i="10"/>
  <c r="BP1381" i="10"/>
  <c r="BI1381" i="10"/>
  <c r="BH1381" i="10"/>
  <c r="BG1381" i="10"/>
  <c r="AZ1381" i="10"/>
  <c r="AY1381" i="10"/>
  <c r="AX1381" i="10"/>
  <c r="AQ1381" i="10"/>
  <c r="AP1381" i="10"/>
  <c r="AO1381" i="10"/>
  <c r="AH1381" i="10"/>
  <c r="AG1381" i="10"/>
  <c r="AF1381" i="10"/>
  <c r="Y1381" i="10"/>
  <c r="X1381" i="10"/>
  <c r="W1381" i="10"/>
  <c r="N1381" i="10"/>
  <c r="BR1380" i="10"/>
  <c r="BQ1380" i="10"/>
  <c r="BP1380" i="10"/>
  <c r="BI1380" i="10"/>
  <c r="BH1380" i="10"/>
  <c r="BG1380" i="10"/>
  <c r="AZ1380" i="10"/>
  <c r="AY1380" i="10"/>
  <c r="AX1380" i="10"/>
  <c r="AQ1380" i="10"/>
  <c r="AP1380" i="10"/>
  <c r="AO1380" i="10"/>
  <c r="AH1380" i="10"/>
  <c r="AG1380" i="10"/>
  <c r="AF1380" i="10"/>
  <c r="Y1380" i="10"/>
  <c r="X1380" i="10"/>
  <c r="W1380" i="10"/>
  <c r="N1380" i="10"/>
  <c r="BR1379" i="10"/>
  <c r="BQ1379" i="10"/>
  <c r="BP1379" i="10"/>
  <c r="BI1379" i="10"/>
  <c r="BH1379" i="10"/>
  <c r="BG1379" i="10"/>
  <c r="AZ1379" i="10"/>
  <c r="AY1379" i="10"/>
  <c r="AX1379" i="10"/>
  <c r="AQ1379" i="10"/>
  <c r="AP1379" i="10"/>
  <c r="AO1379" i="10"/>
  <c r="AH1379" i="10"/>
  <c r="AG1379" i="10"/>
  <c r="AF1379" i="10"/>
  <c r="Y1379" i="10"/>
  <c r="X1379" i="10"/>
  <c r="W1379" i="10"/>
  <c r="N1379" i="10"/>
  <c r="BR1378" i="10"/>
  <c r="BQ1378" i="10"/>
  <c r="BP1378" i="10"/>
  <c r="BI1378" i="10"/>
  <c r="BH1378" i="10"/>
  <c r="BG1378" i="10"/>
  <c r="AZ1378" i="10"/>
  <c r="AY1378" i="10"/>
  <c r="AX1378" i="10"/>
  <c r="AQ1378" i="10"/>
  <c r="AP1378" i="10"/>
  <c r="AO1378" i="10"/>
  <c r="AH1378" i="10"/>
  <c r="AG1378" i="10"/>
  <c r="AF1378" i="10"/>
  <c r="Y1378" i="10"/>
  <c r="X1378" i="10"/>
  <c r="W1378" i="10"/>
  <c r="N1378" i="10"/>
  <c r="BR1377" i="10"/>
  <c r="BQ1377" i="10"/>
  <c r="BP1377" i="10"/>
  <c r="BI1377" i="10"/>
  <c r="BH1377" i="10"/>
  <c r="BG1377" i="10"/>
  <c r="AZ1377" i="10"/>
  <c r="AY1377" i="10"/>
  <c r="AX1377" i="10"/>
  <c r="AQ1377" i="10"/>
  <c r="AP1377" i="10"/>
  <c r="AO1377" i="10"/>
  <c r="AH1377" i="10"/>
  <c r="AG1377" i="10"/>
  <c r="AF1377" i="10"/>
  <c r="Y1377" i="10"/>
  <c r="X1377" i="10"/>
  <c r="W1377" i="10"/>
  <c r="N1377" i="10"/>
  <c r="BR1376" i="10"/>
  <c r="BQ1376" i="10"/>
  <c r="BP1376" i="10"/>
  <c r="BI1376" i="10"/>
  <c r="BH1376" i="10"/>
  <c r="BG1376" i="10"/>
  <c r="AZ1376" i="10"/>
  <c r="AY1376" i="10"/>
  <c r="AX1376" i="10"/>
  <c r="AQ1376" i="10"/>
  <c r="AP1376" i="10"/>
  <c r="AO1376" i="10"/>
  <c r="AH1376" i="10"/>
  <c r="AG1376" i="10"/>
  <c r="AF1376" i="10"/>
  <c r="Y1376" i="10"/>
  <c r="X1376" i="10"/>
  <c r="W1376" i="10"/>
  <c r="N1376" i="10"/>
  <c r="BR1375" i="10"/>
  <c r="BQ1375" i="10"/>
  <c r="BP1375" i="10"/>
  <c r="BI1375" i="10"/>
  <c r="BH1375" i="10"/>
  <c r="BG1375" i="10"/>
  <c r="AZ1375" i="10"/>
  <c r="AY1375" i="10"/>
  <c r="AX1375" i="10"/>
  <c r="AQ1375" i="10"/>
  <c r="AP1375" i="10"/>
  <c r="AO1375" i="10"/>
  <c r="AH1375" i="10"/>
  <c r="AG1375" i="10"/>
  <c r="AF1375" i="10"/>
  <c r="Y1375" i="10"/>
  <c r="X1375" i="10"/>
  <c r="W1375" i="10"/>
  <c r="N1375" i="10"/>
  <c r="BR1374" i="10"/>
  <c r="BQ1374" i="10"/>
  <c r="BP1374" i="10"/>
  <c r="BI1374" i="10"/>
  <c r="BH1374" i="10"/>
  <c r="BG1374" i="10"/>
  <c r="AZ1374" i="10"/>
  <c r="AY1374" i="10"/>
  <c r="AX1374" i="10"/>
  <c r="AQ1374" i="10"/>
  <c r="AP1374" i="10"/>
  <c r="AO1374" i="10"/>
  <c r="AH1374" i="10"/>
  <c r="AG1374" i="10"/>
  <c r="AF1374" i="10"/>
  <c r="Y1374" i="10"/>
  <c r="X1374" i="10"/>
  <c r="W1374" i="10"/>
  <c r="N1374" i="10"/>
  <c r="BR1373" i="10"/>
  <c r="BQ1373" i="10"/>
  <c r="BP1373" i="10"/>
  <c r="BI1373" i="10"/>
  <c r="BH1373" i="10"/>
  <c r="BG1373" i="10"/>
  <c r="AZ1373" i="10"/>
  <c r="AY1373" i="10"/>
  <c r="AX1373" i="10"/>
  <c r="AQ1373" i="10"/>
  <c r="AP1373" i="10"/>
  <c r="AO1373" i="10"/>
  <c r="AH1373" i="10"/>
  <c r="AG1373" i="10"/>
  <c r="AF1373" i="10"/>
  <c r="Y1373" i="10"/>
  <c r="X1373" i="10"/>
  <c r="W1373" i="10"/>
  <c r="N1373" i="10"/>
  <c r="BR1372" i="10"/>
  <c r="BQ1372" i="10"/>
  <c r="BP1372" i="10"/>
  <c r="BI1372" i="10"/>
  <c r="BH1372" i="10"/>
  <c r="BG1372" i="10"/>
  <c r="AZ1372" i="10"/>
  <c r="AY1372" i="10"/>
  <c r="AX1372" i="10"/>
  <c r="AQ1372" i="10"/>
  <c r="AP1372" i="10"/>
  <c r="AO1372" i="10"/>
  <c r="AH1372" i="10"/>
  <c r="AG1372" i="10"/>
  <c r="AF1372" i="10"/>
  <c r="Y1372" i="10"/>
  <c r="X1372" i="10"/>
  <c r="W1372" i="10"/>
  <c r="N1372" i="10"/>
  <c r="BR1371" i="10"/>
  <c r="BQ1371" i="10"/>
  <c r="BP1371" i="10"/>
  <c r="BI1371" i="10"/>
  <c r="BH1371" i="10"/>
  <c r="BG1371" i="10"/>
  <c r="AZ1371" i="10"/>
  <c r="AY1371" i="10"/>
  <c r="AX1371" i="10"/>
  <c r="AQ1371" i="10"/>
  <c r="AP1371" i="10"/>
  <c r="AO1371" i="10"/>
  <c r="AH1371" i="10"/>
  <c r="AG1371" i="10"/>
  <c r="AF1371" i="10"/>
  <c r="Y1371" i="10"/>
  <c r="X1371" i="10"/>
  <c r="W1371" i="10"/>
  <c r="N1371" i="10"/>
  <c r="BR1370" i="10"/>
  <c r="BQ1370" i="10"/>
  <c r="BP1370" i="10"/>
  <c r="BI1370" i="10"/>
  <c r="BH1370" i="10"/>
  <c r="BG1370" i="10"/>
  <c r="AZ1370" i="10"/>
  <c r="AY1370" i="10"/>
  <c r="AX1370" i="10"/>
  <c r="AQ1370" i="10"/>
  <c r="AP1370" i="10"/>
  <c r="AO1370" i="10"/>
  <c r="AH1370" i="10"/>
  <c r="AG1370" i="10"/>
  <c r="AF1370" i="10"/>
  <c r="Y1370" i="10"/>
  <c r="X1370" i="10"/>
  <c r="W1370" i="10"/>
  <c r="N1370" i="10"/>
  <c r="BR1369" i="10"/>
  <c r="BQ1369" i="10"/>
  <c r="BP1369" i="10"/>
  <c r="BI1369" i="10"/>
  <c r="BH1369" i="10"/>
  <c r="BG1369" i="10"/>
  <c r="AZ1369" i="10"/>
  <c r="AY1369" i="10"/>
  <c r="AX1369" i="10"/>
  <c r="AQ1369" i="10"/>
  <c r="AP1369" i="10"/>
  <c r="AO1369" i="10"/>
  <c r="AH1369" i="10"/>
  <c r="AG1369" i="10"/>
  <c r="AF1369" i="10"/>
  <c r="Y1369" i="10"/>
  <c r="X1369" i="10"/>
  <c r="W1369" i="10"/>
  <c r="N1369" i="10"/>
  <c r="BR1368" i="10"/>
  <c r="BQ1368" i="10"/>
  <c r="BP1368" i="10"/>
  <c r="BI1368" i="10"/>
  <c r="BH1368" i="10"/>
  <c r="BG1368" i="10"/>
  <c r="AZ1368" i="10"/>
  <c r="AY1368" i="10"/>
  <c r="AX1368" i="10"/>
  <c r="AQ1368" i="10"/>
  <c r="AP1368" i="10"/>
  <c r="AO1368" i="10"/>
  <c r="AH1368" i="10"/>
  <c r="AG1368" i="10"/>
  <c r="AF1368" i="10"/>
  <c r="Y1368" i="10"/>
  <c r="X1368" i="10"/>
  <c r="W1368" i="10"/>
  <c r="N1368" i="10"/>
  <c r="BR1367" i="10"/>
  <c r="BQ1367" i="10"/>
  <c r="BP1367" i="10"/>
  <c r="BI1367" i="10"/>
  <c r="BH1367" i="10"/>
  <c r="BG1367" i="10"/>
  <c r="AZ1367" i="10"/>
  <c r="AY1367" i="10"/>
  <c r="AX1367" i="10"/>
  <c r="AQ1367" i="10"/>
  <c r="AP1367" i="10"/>
  <c r="AO1367" i="10"/>
  <c r="AH1367" i="10"/>
  <c r="AG1367" i="10"/>
  <c r="AF1367" i="10"/>
  <c r="Y1367" i="10"/>
  <c r="X1367" i="10"/>
  <c r="W1367" i="10"/>
  <c r="N1367" i="10"/>
  <c r="BR1366" i="10"/>
  <c r="BQ1366" i="10"/>
  <c r="BP1366" i="10"/>
  <c r="BI1366" i="10"/>
  <c r="BH1366" i="10"/>
  <c r="BG1366" i="10"/>
  <c r="AZ1366" i="10"/>
  <c r="AY1366" i="10"/>
  <c r="AX1366" i="10"/>
  <c r="AQ1366" i="10"/>
  <c r="AP1366" i="10"/>
  <c r="AO1366" i="10"/>
  <c r="AH1366" i="10"/>
  <c r="AG1366" i="10"/>
  <c r="AF1366" i="10"/>
  <c r="Y1366" i="10"/>
  <c r="X1366" i="10"/>
  <c r="W1366" i="10"/>
  <c r="N1366" i="10"/>
  <c r="BR1365" i="10"/>
  <c r="BQ1365" i="10"/>
  <c r="BP1365" i="10"/>
  <c r="BI1365" i="10"/>
  <c r="BH1365" i="10"/>
  <c r="BG1365" i="10"/>
  <c r="AZ1365" i="10"/>
  <c r="AY1365" i="10"/>
  <c r="AX1365" i="10"/>
  <c r="AQ1365" i="10"/>
  <c r="AP1365" i="10"/>
  <c r="AO1365" i="10"/>
  <c r="AH1365" i="10"/>
  <c r="AG1365" i="10"/>
  <c r="AF1365" i="10"/>
  <c r="Y1365" i="10"/>
  <c r="X1365" i="10"/>
  <c r="W1365" i="10"/>
  <c r="N1365" i="10"/>
  <c r="BR1364" i="10"/>
  <c r="BQ1364" i="10"/>
  <c r="BP1364" i="10"/>
  <c r="BI1364" i="10"/>
  <c r="BH1364" i="10"/>
  <c r="BG1364" i="10"/>
  <c r="AZ1364" i="10"/>
  <c r="AY1364" i="10"/>
  <c r="AX1364" i="10"/>
  <c r="AQ1364" i="10"/>
  <c r="AP1364" i="10"/>
  <c r="AO1364" i="10"/>
  <c r="AH1364" i="10"/>
  <c r="AG1364" i="10"/>
  <c r="AF1364" i="10"/>
  <c r="Y1364" i="10"/>
  <c r="X1364" i="10"/>
  <c r="W1364" i="10"/>
  <c r="N1364" i="10"/>
  <c r="BR1363" i="10"/>
  <c r="BQ1363" i="10"/>
  <c r="BP1363" i="10"/>
  <c r="BI1363" i="10"/>
  <c r="BH1363" i="10"/>
  <c r="BG1363" i="10"/>
  <c r="AZ1363" i="10"/>
  <c r="AY1363" i="10"/>
  <c r="AX1363" i="10"/>
  <c r="AQ1363" i="10"/>
  <c r="AP1363" i="10"/>
  <c r="AO1363" i="10"/>
  <c r="AH1363" i="10"/>
  <c r="AG1363" i="10"/>
  <c r="AF1363" i="10"/>
  <c r="Y1363" i="10"/>
  <c r="X1363" i="10"/>
  <c r="W1363" i="10"/>
  <c r="N1363" i="10"/>
  <c r="BR1362" i="10"/>
  <c r="BQ1362" i="10"/>
  <c r="BP1362" i="10"/>
  <c r="BI1362" i="10"/>
  <c r="BH1362" i="10"/>
  <c r="BG1362" i="10"/>
  <c r="AZ1362" i="10"/>
  <c r="AY1362" i="10"/>
  <c r="AX1362" i="10"/>
  <c r="AQ1362" i="10"/>
  <c r="AP1362" i="10"/>
  <c r="AO1362" i="10"/>
  <c r="AH1362" i="10"/>
  <c r="AG1362" i="10"/>
  <c r="AF1362" i="10"/>
  <c r="Y1362" i="10"/>
  <c r="X1362" i="10"/>
  <c r="W1362" i="10"/>
  <c r="N1362" i="10"/>
  <c r="BR1361" i="10"/>
  <c r="BQ1361" i="10"/>
  <c r="BP1361" i="10"/>
  <c r="BI1361" i="10"/>
  <c r="BH1361" i="10"/>
  <c r="BG1361" i="10"/>
  <c r="AZ1361" i="10"/>
  <c r="AY1361" i="10"/>
  <c r="AX1361" i="10"/>
  <c r="AQ1361" i="10"/>
  <c r="AP1361" i="10"/>
  <c r="AO1361" i="10"/>
  <c r="AH1361" i="10"/>
  <c r="AG1361" i="10"/>
  <c r="AF1361" i="10"/>
  <c r="Y1361" i="10"/>
  <c r="X1361" i="10"/>
  <c r="W1361" i="10"/>
  <c r="N1361" i="10"/>
  <c r="BR1360" i="10"/>
  <c r="BQ1360" i="10"/>
  <c r="BP1360" i="10"/>
  <c r="BI1360" i="10"/>
  <c r="BH1360" i="10"/>
  <c r="BG1360" i="10"/>
  <c r="AZ1360" i="10"/>
  <c r="AY1360" i="10"/>
  <c r="AX1360" i="10"/>
  <c r="AQ1360" i="10"/>
  <c r="AP1360" i="10"/>
  <c r="AO1360" i="10"/>
  <c r="AH1360" i="10"/>
  <c r="AG1360" i="10"/>
  <c r="AF1360" i="10"/>
  <c r="Y1360" i="10"/>
  <c r="X1360" i="10"/>
  <c r="W1360" i="10"/>
  <c r="N1360" i="10"/>
  <c r="BR1359" i="10"/>
  <c r="BQ1359" i="10"/>
  <c r="BP1359" i="10"/>
  <c r="BI1359" i="10"/>
  <c r="BH1359" i="10"/>
  <c r="BG1359" i="10"/>
  <c r="AZ1359" i="10"/>
  <c r="AY1359" i="10"/>
  <c r="AX1359" i="10"/>
  <c r="AQ1359" i="10"/>
  <c r="AP1359" i="10"/>
  <c r="AO1359" i="10"/>
  <c r="AH1359" i="10"/>
  <c r="AG1359" i="10"/>
  <c r="AF1359" i="10"/>
  <c r="Y1359" i="10"/>
  <c r="X1359" i="10"/>
  <c r="W1359" i="10"/>
  <c r="N1359" i="10"/>
  <c r="BR1358" i="10"/>
  <c r="BQ1358" i="10"/>
  <c r="BP1358" i="10"/>
  <c r="BI1358" i="10"/>
  <c r="BH1358" i="10"/>
  <c r="BG1358" i="10"/>
  <c r="AZ1358" i="10"/>
  <c r="AY1358" i="10"/>
  <c r="AX1358" i="10"/>
  <c r="AQ1358" i="10"/>
  <c r="AP1358" i="10"/>
  <c r="AO1358" i="10"/>
  <c r="AH1358" i="10"/>
  <c r="AG1358" i="10"/>
  <c r="AF1358" i="10"/>
  <c r="Y1358" i="10"/>
  <c r="X1358" i="10"/>
  <c r="W1358" i="10"/>
  <c r="N1358" i="10"/>
  <c r="BR1357" i="10"/>
  <c r="BQ1357" i="10"/>
  <c r="BP1357" i="10"/>
  <c r="BI1357" i="10"/>
  <c r="BH1357" i="10"/>
  <c r="BG1357" i="10"/>
  <c r="AZ1357" i="10"/>
  <c r="AY1357" i="10"/>
  <c r="AX1357" i="10"/>
  <c r="AQ1357" i="10"/>
  <c r="AP1357" i="10"/>
  <c r="AO1357" i="10"/>
  <c r="AH1357" i="10"/>
  <c r="AG1357" i="10"/>
  <c r="AF1357" i="10"/>
  <c r="Y1357" i="10"/>
  <c r="X1357" i="10"/>
  <c r="W1357" i="10"/>
  <c r="N1357" i="10"/>
  <c r="BR1356" i="10"/>
  <c r="BQ1356" i="10"/>
  <c r="BP1356" i="10"/>
  <c r="BI1356" i="10"/>
  <c r="BH1356" i="10"/>
  <c r="BG1356" i="10"/>
  <c r="AZ1356" i="10"/>
  <c r="AY1356" i="10"/>
  <c r="AX1356" i="10"/>
  <c r="AQ1356" i="10"/>
  <c r="AP1356" i="10"/>
  <c r="AO1356" i="10"/>
  <c r="AH1356" i="10"/>
  <c r="AG1356" i="10"/>
  <c r="AF1356" i="10"/>
  <c r="Y1356" i="10"/>
  <c r="X1356" i="10"/>
  <c r="W1356" i="10"/>
  <c r="N1356" i="10"/>
  <c r="BR1355" i="10"/>
  <c r="BQ1355" i="10"/>
  <c r="BP1355" i="10"/>
  <c r="BI1355" i="10"/>
  <c r="BH1355" i="10"/>
  <c r="BG1355" i="10"/>
  <c r="AZ1355" i="10"/>
  <c r="AY1355" i="10"/>
  <c r="AX1355" i="10"/>
  <c r="AQ1355" i="10"/>
  <c r="AP1355" i="10"/>
  <c r="AO1355" i="10"/>
  <c r="AH1355" i="10"/>
  <c r="AG1355" i="10"/>
  <c r="AF1355" i="10"/>
  <c r="Y1355" i="10"/>
  <c r="X1355" i="10"/>
  <c r="W1355" i="10"/>
  <c r="N1355" i="10"/>
  <c r="BR1354" i="10"/>
  <c r="BQ1354" i="10"/>
  <c r="BP1354" i="10"/>
  <c r="BI1354" i="10"/>
  <c r="BH1354" i="10"/>
  <c r="BG1354" i="10"/>
  <c r="AZ1354" i="10"/>
  <c r="AY1354" i="10"/>
  <c r="AX1354" i="10"/>
  <c r="AQ1354" i="10"/>
  <c r="AP1354" i="10"/>
  <c r="AO1354" i="10"/>
  <c r="AH1354" i="10"/>
  <c r="AG1354" i="10"/>
  <c r="AF1354" i="10"/>
  <c r="Y1354" i="10"/>
  <c r="X1354" i="10"/>
  <c r="W1354" i="10"/>
  <c r="N1354" i="10"/>
  <c r="BR1353" i="10"/>
  <c r="BQ1353" i="10"/>
  <c r="BP1353" i="10"/>
  <c r="BI1353" i="10"/>
  <c r="BH1353" i="10"/>
  <c r="BG1353" i="10"/>
  <c r="AZ1353" i="10"/>
  <c r="AY1353" i="10"/>
  <c r="AX1353" i="10"/>
  <c r="AQ1353" i="10"/>
  <c r="AP1353" i="10"/>
  <c r="AO1353" i="10"/>
  <c r="AH1353" i="10"/>
  <c r="AG1353" i="10"/>
  <c r="AF1353" i="10"/>
  <c r="Y1353" i="10"/>
  <c r="X1353" i="10"/>
  <c r="W1353" i="10"/>
  <c r="N1353" i="10"/>
  <c r="BR1352" i="10"/>
  <c r="BQ1352" i="10"/>
  <c r="BP1352" i="10"/>
  <c r="BI1352" i="10"/>
  <c r="BH1352" i="10"/>
  <c r="BG1352" i="10"/>
  <c r="AZ1352" i="10"/>
  <c r="AY1352" i="10"/>
  <c r="AX1352" i="10"/>
  <c r="AQ1352" i="10"/>
  <c r="AP1352" i="10"/>
  <c r="AO1352" i="10"/>
  <c r="AH1352" i="10"/>
  <c r="AG1352" i="10"/>
  <c r="AF1352" i="10"/>
  <c r="Y1352" i="10"/>
  <c r="X1352" i="10"/>
  <c r="W1352" i="10"/>
  <c r="N1352" i="10"/>
  <c r="BR1351" i="10"/>
  <c r="BQ1351" i="10"/>
  <c r="BP1351" i="10"/>
  <c r="BI1351" i="10"/>
  <c r="BH1351" i="10"/>
  <c r="BG1351" i="10"/>
  <c r="AZ1351" i="10"/>
  <c r="AY1351" i="10"/>
  <c r="AX1351" i="10"/>
  <c r="AQ1351" i="10"/>
  <c r="AP1351" i="10"/>
  <c r="AO1351" i="10"/>
  <c r="AH1351" i="10"/>
  <c r="AG1351" i="10"/>
  <c r="AF1351" i="10"/>
  <c r="Y1351" i="10"/>
  <c r="X1351" i="10"/>
  <c r="W1351" i="10"/>
  <c r="N1351" i="10"/>
  <c r="BR1350" i="10"/>
  <c r="BQ1350" i="10"/>
  <c r="BP1350" i="10"/>
  <c r="BI1350" i="10"/>
  <c r="BH1350" i="10"/>
  <c r="BG1350" i="10"/>
  <c r="AZ1350" i="10"/>
  <c r="AY1350" i="10"/>
  <c r="AX1350" i="10"/>
  <c r="AQ1350" i="10"/>
  <c r="AP1350" i="10"/>
  <c r="AO1350" i="10"/>
  <c r="AH1350" i="10"/>
  <c r="AG1350" i="10"/>
  <c r="AF1350" i="10"/>
  <c r="Y1350" i="10"/>
  <c r="X1350" i="10"/>
  <c r="W1350" i="10"/>
  <c r="N1350" i="10"/>
  <c r="BR1349" i="10"/>
  <c r="BQ1349" i="10"/>
  <c r="BP1349" i="10"/>
  <c r="BI1349" i="10"/>
  <c r="BH1349" i="10"/>
  <c r="BG1349" i="10"/>
  <c r="AZ1349" i="10"/>
  <c r="AY1349" i="10"/>
  <c r="AX1349" i="10"/>
  <c r="AQ1349" i="10"/>
  <c r="AP1349" i="10"/>
  <c r="AO1349" i="10"/>
  <c r="AH1349" i="10"/>
  <c r="AG1349" i="10"/>
  <c r="AF1349" i="10"/>
  <c r="Y1349" i="10"/>
  <c r="X1349" i="10"/>
  <c r="W1349" i="10"/>
  <c r="N1349" i="10"/>
  <c r="BR1348" i="10"/>
  <c r="BQ1348" i="10"/>
  <c r="BP1348" i="10"/>
  <c r="BI1348" i="10"/>
  <c r="BH1348" i="10"/>
  <c r="BG1348" i="10"/>
  <c r="AZ1348" i="10"/>
  <c r="AY1348" i="10"/>
  <c r="AX1348" i="10"/>
  <c r="AQ1348" i="10"/>
  <c r="AP1348" i="10"/>
  <c r="AO1348" i="10"/>
  <c r="AH1348" i="10"/>
  <c r="AG1348" i="10"/>
  <c r="AF1348" i="10"/>
  <c r="Y1348" i="10"/>
  <c r="X1348" i="10"/>
  <c r="W1348" i="10"/>
  <c r="N1348" i="10"/>
  <c r="BR1347" i="10"/>
  <c r="BQ1347" i="10"/>
  <c r="BP1347" i="10"/>
  <c r="BI1347" i="10"/>
  <c r="BH1347" i="10"/>
  <c r="BG1347" i="10"/>
  <c r="AZ1347" i="10"/>
  <c r="AY1347" i="10"/>
  <c r="AX1347" i="10"/>
  <c r="AQ1347" i="10"/>
  <c r="AP1347" i="10"/>
  <c r="AO1347" i="10"/>
  <c r="AH1347" i="10"/>
  <c r="AG1347" i="10"/>
  <c r="AF1347" i="10"/>
  <c r="Y1347" i="10"/>
  <c r="X1347" i="10"/>
  <c r="W1347" i="10"/>
  <c r="N1347" i="10"/>
  <c r="BR1346" i="10"/>
  <c r="BQ1346" i="10"/>
  <c r="BP1346" i="10"/>
  <c r="BI1346" i="10"/>
  <c r="BH1346" i="10"/>
  <c r="BG1346" i="10"/>
  <c r="AZ1346" i="10"/>
  <c r="AY1346" i="10"/>
  <c r="AX1346" i="10"/>
  <c r="AQ1346" i="10"/>
  <c r="AP1346" i="10"/>
  <c r="AO1346" i="10"/>
  <c r="AH1346" i="10"/>
  <c r="AG1346" i="10"/>
  <c r="AF1346" i="10"/>
  <c r="Y1346" i="10"/>
  <c r="X1346" i="10"/>
  <c r="W1346" i="10"/>
  <c r="N1346" i="10"/>
  <c r="BR1345" i="10"/>
  <c r="BQ1345" i="10"/>
  <c r="BP1345" i="10"/>
  <c r="BI1345" i="10"/>
  <c r="BH1345" i="10"/>
  <c r="BG1345" i="10"/>
  <c r="AZ1345" i="10"/>
  <c r="AY1345" i="10"/>
  <c r="AX1345" i="10"/>
  <c r="AQ1345" i="10"/>
  <c r="AP1345" i="10"/>
  <c r="AO1345" i="10"/>
  <c r="AH1345" i="10"/>
  <c r="AG1345" i="10"/>
  <c r="AF1345" i="10"/>
  <c r="Y1345" i="10"/>
  <c r="X1345" i="10"/>
  <c r="W1345" i="10"/>
  <c r="N1345" i="10"/>
  <c r="BR1344" i="10"/>
  <c r="BQ1344" i="10"/>
  <c r="BP1344" i="10"/>
  <c r="BI1344" i="10"/>
  <c r="BH1344" i="10"/>
  <c r="BG1344" i="10"/>
  <c r="AZ1344" i="10"/>
  <c r="AY1344" i="10"/>
  <c r="AX1344" i="10"/>
  <c r="AQ1344" i="10"/>
  <c r="AP1344" i="10"/>
  <c r="AO1344" i="10"/>
  <c r="AH1344" i="10"/>
  <c r="AG1344" i="10"/>
  <c r="AF1344" i="10"/>
  <c r="Y1344" i="10"/>
  <c r="X1344" i="10"/>
  <c r="W1344" i="10"/>
  <c r="N1344" i="10"/>
  <c r="BR1343" i="10"/>
  <c r="BQ1343" i="10"/>
  <c r="BP1343" i="10"/>
  <c r="BI1343" i="10"/>
  <c r="BH1343" i="10"/>
  <c r="BG1343" i="10"/>
  <c r="AZ1343" i="10"/>
  <c r="AY1343" i="10"/>
  <c r="AX1343" i="10"/>
  <c r="AQ1343" i="10"/>
  <c r="AP1343" i="10"/>
  <c r="AO1343" i="10"/>
  <c r="AH1343" i="10"/>
  <c r="AG1343" i="10"/>
  <c r="AF1343" i="10"/>
  <c r="Y1343" i="10"/>
  <c r="X1343" i="10"/>
  <c r="W1343" i="10"/>
  <c r="N1343" i="10"/>
  <c r="BR1342" i="10"/>
  <c r="BQ1342" i="10"/>
  <c r="BP1342" i="10"/>
  <c r="BI1342" i="10"/>
  <c r="BH1342" i="10"/>
  <c r="BG1342" i="10"/>
  <c r="AZ1342" i="10"/>
  <c r="AY1342" i="10"/>
  <c r="AX1342" i="10"/>
  <c r="AQ1342" i="10"/>
  <c r="AP1342" i="10"/>
  <c r="AO1342" i="10"/>
  <c r="AH1342" i="10"/>
  <c r="AG1342" i="10"/>
  <c r="AF1342" i="10"/>
  <c r="Y1342" i="10"/>
  <c r="X1342" i="10"/>
  <c r="W1342" i="10"/>
  <c r="N1342" i="10"/>
  <c r="BR1341" i="10"/>
  <c r="BQ1341" i="10"/>
  <c r="BP1341" i="10"/>
  <c r="BI1341" i="10"/>
  <c r="BH1341" i="10"/>
  <c r="BG1341" i="10"/>
  <c r="AZ1341" i="10"/>
  <c r="AY1341" i="10"/>
  <c r="AX1341" i="10"/>
  <c r="AQ1341" i="10"/>
  <c r="AP1341" i="10"/>
  <c r="AO1341" i="10"/>
  <c r="AH1341" i="10"/>
  <c r="AG1341" i="10"/>
  <c r="AF1341" i="10"/>
  <c r="Y1341" i="10"/>
  <c r="X1341" i="10"/>
  <c r="W1341" i="10"/>
  <c r="N1341" i="10"/>
  <c r="BR1340" i="10"/>
  <c r="BQ1340" i="10"/>
  <c r="BP1340" i="10"/>
  <c r="BI1340" i="10"/>
  <c r="BH1340" i="10"/>
  <c r="BG1340" i="10"/>
  <c r="AZ1340" i="10"/>
  <c r="AY1340" i="10"/>
  <c r="AX1340" i="10"/>
  <c r="AQ1340" i="10"/>
  <c r="AP1340" i="10"/>
  <c r="AO1340" i="10"/>
  <c r="AH1340" i="10"/>
  <c r="AG1340" i="10"/>
  <c r="AF1340" i="10"/>
  <c r="Y1340" i="10"/>
  <c r="X1340" i="10"/>
  <c r="W1340" i="10"/>
  <c r="N1340" i="10"/>
  <c r="BR1339" i="10"/>
  <c r="BQ1339" i="10"/>
  <c r="BP1339" i="10"/>
  <c r="BI1339" i="10"/>
  <c r="BH1339" i="10"/>
  <c r="BG1339" i="10"/>
  <c r="AZ1339" i="10"/>
  <c r="AY1339" i="10"/>
  <c r="AX1339" i="10"/>
  <c r="AQ1339" i="10"/>
  <c r="AP1339" i="10"/>
  <c r="AO1339" i="10"/>
  <c r="AH1339" i="10"/>
  <c r="AG1339" i="10"/>
  <c r="AF1339" i="10"/>
  <c r="Y1339" i="10"/>
  <c r="X1339" i="10"/>
  <c r="W1339" i="10"/>
  <c r="N1339" i="10"/>
  <c r="BR1338" i="10"/>
  <c r="BQ1338" i="10"/>
  <c r="BP1338" i="10"/>
  <c r="BI1338" i="10"/>
  <c r="BH1338" i="10"/>
  <c r="BG1338" i="10"/>
  <c r="AZ1338" i="10"/>
  <c r="AY1338" i="10"/>
  <c r="AX1338" i="10"/>
  <c r="AQ1338" i="10"/>
  <c r="AP1338" i="10"/>
  <c r="AO1338" i="10"/>
  <c r="AH1338" i="10"/>
  <c r="AG1338" i="10"/>
  <c r="AF1338" i="10"/>
  <c r="Y1338" i="10"/>
  <c r="X1338" i="10"/>
  <c r="W1338" i="10"/>
  <c r="N1338" i="10"/>
  <c r="BR1337" i="10"/>
  <c r="BQ1337" i="10"/>
  <c r="BP1337" i="10"/>
  <c r="BI1337" i="10"/>
  <c r="BH1337" i="10"/>
  <c r="BG1337" i="10"/>
  <c r="AZ1337" i="10"/>
  <c r="AY1337" i="10"/>
  <c r="AX1337" i="10"/>
  <c r="AQ1337" i="10"/>
  <c r="AP1337" i="10"/>
  <c r="AO1337" i="10"/>
  <c r="AH1337" i="10"/>
  <c r="AG1337" i="10"/>
  <c r="AF1337" i="10"/>
  <c r="Y1337" i="10"/>
  <c r="X1337" i="10"/>
  <c r="W1337" i="10"/>
  <c r="N1337" i="10"/>
  <c r="BR1336" i="10"/>
  <c r="BQ1336" i="10"/>
  <c r="BP1336" i="10"/>
  <c r="BI1336" i="10"/>
  <c r="BH1336" i="10"/>
  <c r="BG1336" i="10"/>
  <c r="AZ1336" i="10"/>
  <c r="AY1336" i="10"/>
  <c r="AX1336" i="10"/>
  <c r="AQ1336" i="10"/>
  <c r="AP1336" i="10"/>
  <c r="AO1336" i="10"/>
  <c r="AH1336" i="10"/>
  <c r="AG1336" i="10"/>
  <c r="AF1336" i="10"/>
  <c r="Y1336" i="10"/>
  <c r="X1336" i="10"/>
  <c r="W1336" i="10"/>
  <c r="N1336" i="10"/>
  <c r="BR1335" i="10"/>
  <c r="BQ1335" i="10"/>
  <c r="BP1335" i="10"/>
  <c r="BI1335" i="10"/>
  <c r="BH1335" i="10"/>
  <c r="BG1335" i="10"/>
  <c r="AZ1335" i="10"/>
  <c r="AY1335" i="10"/>
  <c r="AX1335" i="10"/>
  <c r="AQ1335" i="10"/>
  <c r="AP1335" i="10"/>
  <c r="AO1335" i="10"/>
  <c r="AH1335" i="10"/>
  <c r="AG1335" i="10"/>
  <c r="AF1335" i="10"/>
  <c r="Y1335" i="10"/>
  <c r="X1335" i="10"/>
  <c r="W1335" i="10"/>
  <c r="N1335" i="10"/>
  <c r="BR1334" i="10"/>
  <c r="BQ1334" i="10"/>
  <c r="BP1334" i="10"/>
  <c r="BI1334" i="10"/>
  <c r="BH1334" i="10"/>
  <c r="BG1334" i="10"/>
  <c r="AZ1334" i="10"/>
  <c r="AY1334" i="10"/>
  <c r="AX1334" i="10"/>
  <c r="AQ1334" i="10"/>
  <c r="AP1334" i="10"/>
  <c r="AO1334" i="10"/>
  <c r="AH1334" i="10"/>
  <c r="AG1334" i="10"/>
  <c r="AF1334" i="10"/>
  <c r="Y1334" i="10"/>
  <c r="X1334" i="10"/>
  <c r="W1334" i="10"/>
  <c r="N1334" i="10"/>
  <c r="BR1333" i="10"/>
  <c r="BQ1333" i="10"/>
  <c r="BP1333" i="10"/>
  <c r="BI1333" i="10"/>
  <c r="BH1333" i="10"/>
  <c r="BG1333" i="10"/>
  <c r="AZ1333" i="10"/>
  <c r="AY1333" i="10"/>
  <c r="AX1333" i="10"/>
  <c r="AQ1333" i="10"/>
  <c r="AP1333" i="10"/>
  <c r="AO1333" i="10"/>
  <c r="AH1333" i="10"/>
  <c r="AG1333" i="10"/>
  <c r="AF1333" i="10"/>
  <c r="Y1333" i="10"/>
  <c r="X1333" i="10"/>
  <c r="W1333" i="10"/>
  <c r="N1333" i="10"/>
  <c r="BR1332" i="10"/>
  <c r="BQ1332" i="10"/>
  <c r="BP1332" i="10"/>
  <c r="BI1332" i="10"/>
  <c r="BH1332" i="10"/>
  <c r="BG1332" i="10"/>
  <c r="AZ1332" i="10"/>
  <c r="AY1332" i="10"/>
  <c r="AX1332" i="10"/>
  <c r="AQ1332" i="10"/>
  <c r="AP1332" i="10"/>
  <c r="AO1332" i="10"/>
  <c r="AH1332" i="10"/>
  <c r="AG1332" i="10"/>
  <c r="AF1332" i="10"/>
  <c r="Y1332" i="10"/>
  <c r="X1332" i="10"/>
  <c r="W1332" i="10"/>
  <c r="N1332" i="10"/>
  <c r="BR1331" i="10"/>
  <c r="BQ1331" i="10"/>
  <c r="BP1331" i="10"/>
  <c r="BI1331" i="10"/>
  <c r="BH1331" i="10"/>
  <c r="BG1331" i="10"/>
  <c r="AZ1331" i="10"/>
  <c r="AY1331" i="10"/>
  <c r="AX1331" i="10"/>
  <c r="AQ1331" i="10"/>
  <c r="AP1331" i="10"/>
  <c r="AO1331" i="10"/>
  <c r="AH1331" i="10"/>
  <c r="AG1331" i="10"/>
  <c r="AF1331" i="10"/>
  <c r="Y1331" i="10"/>
  <c r="X1331" i="10"/>
  <c r="W1331" i="10"/>
  <c r="N1331" i="10"/>
  <c r="BR1330" i="10"/>
  <c r="BQ1330" i="10"/>
  <c r="BP1330" i="10"/>
  <c r="BI1330" i="10"/>
  <c r="BH1330" i="10"/>
  <c r="BG1330" i="10"/>
  <c r="AZ1330" i="10"/>
  <c r="AY1330" i="10"/>
  <c r="AX1330" i="10"/>
  <c r="AQ1330" i="10"/>
  <c r="AP1330" i="10"/>
  <c r="AO1330" i="10"/>
  <c r="AH1330" i="10"/>
  <c r="AG1330" i="10"/>
  <c r="AF1330" i="10"/>
  <c r="Y1330" i="10"/>
  <c r="X1330" i="10"/>
  <c r="W1330" i="10"/>
  <c r="N1330" i="10"/>
  <c r="BR1329" i="10"/>
  <c r="BQ1329" i="10"/>
  <c r="BP1329" i="10"/>
  <c r="BI1329" i="10"/>
  <c r="BH1329" i="10"/>
  <c r="BG1329" i="10"/>
  <c r="AZ1329" i="10"/>
  <c r="AY1329" i="10"/>
  <c r="AX1329" i="10"/>
  <c r="AQ1329" i="10"/>
  <c r="AP1329" i="10"/>
  <c r="AO1329" i="10"/>
  <c r="AH1329" i="10"/>
  <c r="AG1329" i="10"/>
  <c r="AF1329" i="10"/>
  <c r="Y1329" i="10"/>
  <c r="X1329" i="10"/>
  <c r="W1329" i="10"/>
  <c r="N1329" i="10"/>
  <c r="BR1328" i="10"/>
  <c r="BQ1328" i="10"/>
  <c r="BP1328" i="10"/>
  <c r="BI1328" i="10"/>
  <c r="BH1328" i="10"/>
  <c r="BG1328" i="10"/>
  <c r="AZ1328" i="10"/>
  <c r="AY1328" i="10"/>
  <c r="AX1328" i="10"/>
  <c r="AQ1328" i="10"/>
  <c r="AP1328" i="10"/>
  <c r="AO1328" i="10"/>
  <c r="AH1328" i="10"/>
  <c r="AG1328" i="10"/>
  <c r="AF1328" i="10"/>
  <c r="Y1328" i="10"/>
  <c r="X1328" i="10"/>
  <c r="W1328" i="10"/>
  <c r="N1328" i="10"/>
  <c r="BR1327" i="10"/>
  <c r="BQ1327" i="10"/>
  <c r="BP1327" i="10"/>
  <c r="BI1327" i="10"/>
  <c r="BH1327" i="10"/>
  <c r="BG1327" i="10"/>
  <c r="AZ1327" i="10"/>
  <c r="AY1327" i="10"/>
  <c r="AX1327" i="10"/>
  <c r="AQ1327" i="10"/>
  <c r="AP1327" i="10"/>
  <c r="AO1327" i="10"/>
  <c r="AH1327" i="10"/>
  <c r="AG1327" i="10"/>
  <c r="AF1327" i="10"/>
  <c r="Y1327" i="10"/>
  <c r="X1327" i="10"/>
  <c r="W1327" i="10"/>
  <c r="N1327" i="10"/>
  <c r="BR1326" i="10"/>
  <c r="BQ1326" i="10"/>
  <c r="BP1326" i="10"/>
  <c r="BI1326" i="10"/>
  <c r="BH1326" i="10"/>
  <c r="BG1326" i="10"/>
  <c r="AZ1326" i="10"/>
  <c r="AY1326" i="10"/>
  <c r="AX1326" i="10"/>
  <c r="AQ1326" i="10"/>
  <c r="AP1326" i="10"/>
  <c r="AO1326" i="10"/>
  <c r="AH1326" i="10"/>
  <c r="AG1326" i="10"/>
  <c r="AF1326" i="10"/>
  <c r="Y1326" i="10"/>
  <c r="X1326" i="10"/>
  <c r="W1326" i="10"/>
  <c r="N1326" i="10"/>
  <c r="BR1325" i="10"/>
  <c r="BQ1325" i="10"/>
  <c r="BP1325" i="10"/>
  <c r="BI1325" i="10"/>
  <c r="BH1325" i="10"/>
  <c r="BG1325" i="10"/>
  <c r="AZ1325" i="10"/>
  <c r="AY1325" i="10"/>
  <c r="AX1325" i="10"/>
  <c r="AQ1325" i="10"/>
  <c r="AP1325" i="10"/>
  <c r="AO1325" i="10"/>
  <c r="AH1325" i="10"/>
  <c r="AG1325" i="10"/>
  <c r="AF1325" i="10"/>
  <c r="Y1325" i="10"/>
  <c r="X1325" i="10"/>
  <c r="W1325" i="10"/>
  <c r="N1325" i="10"/>
  <c r="BR1324" i="10"/>
  <c r="BQ1324" i="10"/>
  <c r="BP1324" i="10"/>
  <c r="BI1324" i="10"/>
  <c r="BH1324" i="10"/>
  <c r="BG1324" i="10"/>
  <c r="AZ1324" i="10"/>
  <c r="AY1324" i="10"/>
  <c r="AX1324" i="10"/>
  <c r="AQ1324" i="10"/>
  <c r="AP1324" i="10"/>
  <c r="AO1324" i="10"/>
  <c r="AH1324" i="10"/>
  <c r="AG1324" i="10"/>
  <c r="AF1324" i="10"/>
  <c r="Y1324" i="10"/>
  <c r="X1324" i="10"/>
  <c r="W1324" i="10"/>
  <c r="N1324" i="10"/>
  <c r="BR1323" i="10"/>
  <c r="BQ1323" i="10"/>
  <c r="BP1323" i="10"/>
  <c r="BI1323" i="10"/>
  <c r="BH1323" i="10"/>
  <c r="BG1323" i="10"/>
  <c r="AZ1323" i="10"/>
  <c r="AY1323" i="10"/>
  <c r="AX1323" i="10"/>
  <c r="AQ1323" i="10"/>
  <c r="AP1323" i="10"/>
  <c r="AO1323" i="10"/>
  <c r="AH1323" i="10"/>
  <c r="AG1323" i="10"/>
  <c r="AF1323" i="10"/>
  <c r="Y1323" i="10"/>
  <c r="X1323" i="10"/>
  <c r="W1323" i="10"/>
  <c r="N1323" i="10"/>
  <c r="BR1322" i="10"/>
  <c r="BQ1322" i="10"/>
  <c r="BP1322" i="10"/>
  <c r="BI1322" i="10"/>
  <c r="BH1322" i="10"/>
  <c r="BG1322" i="10"/>
  <c r="AZ1322" i="10"/>
  <c r="AY1322" i="10"/>
  <c r="AX1322" i="10"/>
  <c r="AQ1322" i="10"/>
  <c r="AP1322" i="10"/>
  <c r="AO1322" i="10"/>
  <c r="AH1322" i="10"/>
  <c r="AG1322" i="10"/>
  <c r="AF1322" i="10"/>
  <c r="Y1322" i="10"/>
  <c r="X1322" i="10"/>
  <c r="W1322" i="10"/>
  <c r="N1322" i="10"/>
  <c r="BR1321" i="10"/>
  <c r="BQ1321" i="10"/>
  <c r="BP1321" i="10"/>
  <c r="BI1321" i="10"/>
  <c r="BH1321" i="10"/>
  <c r="BG1321" i="10"/>
  <c r="AZ1321" i="10"/>
  <c r="AY1321" i="10"/>
  <c r="AX1321" i="10"/>
  <c r="AQ1321" i="10"/>
  <c r="AP1321" i="10"/>
  <c r="AO1321" i="10"/>
  <c r="AH1321" i="10"/>
  <c r="AG1321" i="10"/>
  <c r="AF1321" i="10"/>
  <c r="Y1321" i="10"/>
  <c r="X1321" i="10"/>
  <c r="W1321" i="10"/>
  <c r="N1321" i="10"/>
  <c r="BR1320" i="10"/>
  <c r="BQ1320" i="10"/>
  <c r="BP1320" i="10"/>
  <c r="BI1320" i="10"/>
  <c r="BH1320" i="10"/>
  <c r="BG1320" i="10"/>
  <c r="AZ1320" i="10"/>
  <c r="AY1320" i="10"/>
  <c r="AX1320" i="10"/>
  <c r="AQ1320" i="10"/>
  <c r="AP1320" i="10"/>
  <c r="AO1320" i="10"/>
  <c r="AH1320" i="10"/>
  <c r="AG1320" i="10"/>
  <c r="AF1320" i="10"/>
  <c r="Y1320" i="10"/>
  <c r="X1320" i="10"/>
  <c r="W1320" i="10"/>
  <c r="N1320" i="10"/>
  <c r="BR1319" i="10"/>
  <c r="BQ1319" i="10"/>
  <c r="BP1319" i="10"/>
  <c r="BI1319" i="10"/>
  <c r="BH1319" i="10"/>
  <c r="BG1319" i="10"/>
  <c r="AZ1319" i="10"/>
  <c r="AY1319" i="10"/>
  <c r="AX1319" i="10"/>
  <c r="AQ1319" i="10"/>
  <c r="AP1319" i="10"/>
  <c r="AO1319" i="10"/>
  <c r="AH1319" i="10"/>
  <c r="AG1319" i="10"/>
  <c r="AF1319" i="10"/>
  <c r="Y1319" i="10"/>
  <c r="X1319" i="10"/>
  <c r="W1319" i="10"/>
  <c r="N1319" i="10"/>
  <c r="BR1318" i="10"/>
  <c r="BQ1318" i="10"/>
  <c r="BP1318" i="10"/>
  <c r="BI1318" i="10"/>
  <c r="BH1318" i="10"/>
  <c r="BG1318" i="10"/>
  <c r="AZ1318" i="10"/>
  <c r="AY1318" i="10"/>
  <c r="AX1318" i="10"/>
  <c r="AQ1318" i="10"/>
  <c r="AP1318" i="10"/>
  <c r="AO1318" i="10"/>
  <c r="AH1318" i="10"/>
  <c r="AG1318" i="10"/>
  <c r="AF1318" i="10"/>
  <c r="Y1318" i="10"/>
  <c r="X1318" i="10"/>
  <c r="W1318" i="10"/>
  <c r="N1318" i="10"/>
  <c r="BR1317" i="10"/>
  <c r="BQ1317" i="10"/>
  <c r="BP1317" i="10"/>
  <c r="BI1317" i="10"/>
  <c r="BH1317" i="10"/>
  <c r="BG1317" i="10"/>
  <c r="AZ1317" i="10"/>
  <c r="AY1317" i="10"/>
  <c r="AX1317" i="10"/>
  <c r="AQ1317" i="10"/>
  <c r="AP1317" i="10"/>
  <c r="AO1317" i="10"/>
  <c r="AH1317" i="10"/>
  <c r="AG1317" i="10"/>
  <c r="AF1317" i="10"/>
  <c r="Y1317" i="10"/>
  <c r="X1317" i="10"/>
  <c r="W1317" i="10"/>
  <c r="N1317" i="10"/>
  <c r="BR1316" i="10"/>
  <c r="BQ1316" i="10"/>
  <c r="BP1316" i="10"/>
  <c r="BI1316" i="10"/>
  <c r="BH1316" i="10"/>
  <c r="BG1316" i="10"/>
  <c r="AZ1316" i="10"/>
  <c r="AY1316" i="10"/>
  <c r="AX1316" i="10"/>
  <c r="AQ1316" i="10"/>
  <c r="AP1316" i="10"/>
  <c r="AO1316" i="10"/>
  <c r="AH1316" i="10"/>
  <c r="AG1316" i="10"/>
  <c r="AF1316" i="10"/>
  <c r="Y1316" i="10"/>
  <c r="X1316" i="10"/>
  <c r="W1316" i="10"/>
  <c r="N1316" i="10"/>
  <c r="BR1315" i="10"/>
  <c r="BQ1315" i="10"/>
  <c r="BP1315" i="10"/>
  <c r="BI1315" i="10"/>
  <c r="BH1315" i="10"/>
  <c r="BG1315" i="10"/>
  <c r="AZ1315" i="10"/>
  <c r="AY1315" i="10"/>
  <c r="AX1315" i="10"/>
  <c r="AQ1315" i="10"/>
  <c r="AP1315" i="10"/>
  <c r="AO1315" i="10"/>
  <c r="AH1315" i="10"/>
  <c r="AG1315" i="10"/>
  <c r="AF1315" i="10"/>
  <c r="Y1315" i="10"/>
  <c r="X1315" i="10"/>
  <c r="W1315" i="10"/>
  <c r="N1315" i="10"/>
  <c r="BR1314" i="10"/>
  <c r="BQ1314" i="10"/>
  <c r="BP1314" i="10"/>
  <c r="BI1314" i="10"/>
  <c r="BH1314" i="10"/>
  <c r="BG1314" i="10"/>
  <c r="AZ1314" i="10"/>
  <c r="AY1314" i="10"/>
  <c r="AX1314" i="10"/>
  <c r="AQ1314" i="10"/>
  <c r="AP1314" i="10"/>
  <c r="AO1314" i="10"/>
  <c r="AH1314" i="10"/>
  <c r="AG1314" i="10"/>
  <c r="AF1314" i="10"/>
  <c r="Y1314" i="10"/>
  <c r="X1314" i="10"/>
  <c r="W1314" i="10"/>
  <c r="N1314" i="10"/>
  <c r="BR1313" i="10"/>
  <c r="BQ1313" i="10"/>
  <c r="BP1313" i="10"/>
  <c r="BI1313" i="10"/>
  <c r="BH1313" i="10"/>
  <c r="BG1313" i="10"/>
  <c r="AZ1313" i="10"/>
  <c r="AY1313" i="10"/>
  <c r="AX1313" i="10"/>
  <c r="AQ1313" i="10"/>
  <c r="AP1313" i="10"/>
  <c r="AO1313" i="10"/>
  <c r="AH1313" i="10"/>
  <c r="AG1313" i="10"/>
  <c r="AF1313" i="10"/>
  <c r="Y1313" i="10"/>
  <c r="X1313" i="10"/>
  <c r="W1313" i="10"/>
  <c r="N1313" i="10"/>
  <c r="BR1312" i="10"/>
  <c r="BQ1312" i="10"/>
  <c r="BP1312" i="10"/>
  <c r="BI1312" i="10"/>
  <c r="BH1312" i="10"/>
  <c r="BG1312" i="10"/>
  <c r="AZ1312" i="10"/>
  <c r="AY1312" i="10"/>
  <c r="AX1312" i="10"/>
  <c r="AQ1312" i="10"/>
  <c r="AP1312" i="10"/>
  <c r="AO1312" i="10"/>
  <c r="AH1312" i="10"/>
  <c r="AG1312" i="10"/>
  <c r="AF1312" i="10"/>
  <c r="Y1312" i="10"/>
  <c r="X1312" i="10"/>
  <c r="W1312" i="10"/>
  <c r="N1312" i="10"/>
  <c r="BR1311" i="10"/>
  <c r="BQ1311" i="10"/>
  <c r="BP1311" i="10"/>
  <c r="BI1311" i="10"/>
  <c r="BH1311" i="10"/>
  <c r="BG1311" i="10"/>
  <c r="AZ1311" i="10"/>
  <c r="AY1311" i="10"/>
  <c r="AX1311" i="10"/>
  <c r="AQ1311" i="10"/>
  <c r="AP1311" i="10"/>
  <c r="AO1311" i="10"/>
  <c r="AH1311" i="10"/>
  <c r="AG1311" i="10"/>
  <c r="AF1311" i="10"/>
  <c r="Y1311" i="10"/>
  <c r="X1311" i="10"/>
  <c r="W1311" i="10"/>
  <c r="N1311" i="10"/>
  <c r="BR1310" i="10"/>
  <c r="BQ1310" i="10"/>
  <c r="BP1310" i="10"/>
  <c r="BI1310" i="10"/>
  <c r="BH1310" i="10"/>
  <c r="BG1310" i="10"/>
  <c r="AZ1310" i="10"/>
  <c r="AY1310" i="10"/>
  <c r="AX1310" i="10"/>
  <c r="AQ1310" i="10"/>
  <c r="AP1310" i="10"/>
  <c r="AO1310" i="10"/>
  <c r="AH1310" i="10"/>
  <c r="AG1310" i="10"/>
  <c r="AF1310" i="10"/>
  <c r="Y1310" i="10"/>
  <c r="X1310" i="10"/>
  <c r="W1310" i="10"/>
  <c r="N1310" i="10"/>
  <c r="BR1309" i="10"/>
  <c r="BQ1309" i="10"/>
  <c r="BP1309" i="10"/>
  <c r="BI1309" i="10"/>
  <c r="BH1309" i="10"/>
  <c r="BG1309" i="10"/>
  <c r="AZ1309" i="10"/>
  <c r="AY1309" i="10"/>
  <c r="AX1309" i="10"/>
  <c r="AQ1309" i="10"/>
  <c r="AP1309" i="10"/>
  <c r="AO1309" i="10"/>
  <c r="AH1309" i="10"/>
  <c r="AG1309" i="10"/>
  <c r="AF1309" i="10"/>
  <c r="Y1309" i="10"/>
  <c r="X1309" i="10"/>
  <c r="W1309" i="10"/>
  <c r="N1309" i="10"/>
  <c r="BR1308" i="10"/>
  <c r="BQ1308" i="10"/>
  <c r="BP1308" i="10"/>
  <c r="BI1308" i="10"/>
  <c r="BH1308" i="10"/>
  <c r="BG1308" i="10"/>
  <c r="AZ1308" i="10"/>
  <c r="AY1308" i="10"/>
  <c r="AX1308" i="10"/>
  <c r="AQ1308" i="10"/>
  <c r="AP1308" i="10"/>
  <c r="AO1308" i="10"/>
  <c r="AH1308" i="10"/>
  <c r="AG1308" i="10"/>
  <c r="AF1308" i="10"/>
  <c r="Y1308" i="10"/>
  <c r="X1308" i="10"/>
  <c r="W1308" i="10"/>
  <c r="N1308" i="10"/>
  <c r="BR1307" i="10"/>
  <c r="BQ1307" i="10"/>
  <c r="BP1307" i="10"/>
  <c r="BI1307" i="10"/>
  <c r="BH1307" i="10"/>
  <c r="BG1307" i="10"/>
  <c r="AZ1307" i="10"/>
  <c r="AY1307" i="10"/>
  <c r="AX1307" i="10"/>
  <c r="AQ1307" i="10"/>
  <c r="AP1307" i="10"/>
  <c r="AO1307" i="10"/>
  <c r="AH1307" i="10"/>
  <c r="AG1307" i="10"/>
  <c r="AF1307" i="10"/>
  <c r="Y1307" i="10"/>
  <c r="X1307" i="10"/>
  <c r="W1307" i="10"/>
  <c r="N1307" i="10"/>
  <c r="BR1306" i="10"/>
  <c r="BQ1306" i="10"/>
  <c r="BP1306" i="10"/>
  <c r="BI1306" i="10"/>
  <c r="BH1306" i="10"/>
  <c r="BG1306" i="10"/>
  <c r="AZ1306" i="10"/>
  <c r="AY1306" i="10"/>
  <c r="AX1306" i="10"/>
  <c r="AQ1306" i="10"/>
  <c r="AP1306" i="10"/>
  <c r="AO1306" i="10"/>
  <c r="AH1306" i="10"/>
  <c r="AG1306" i="10"/>
  <c r="AF1306" i="10"/>
  <c r="Y1306" i="10"/>
  <c r="X1306" i="10"/>
  <c r="W1306" i="10"/>
  <c r="N1306" i="10"/>
  <c r="BR1305" i="10"/>
  <c r="BQ1305" i="10"/>
  <c r="BP1305" i="10"/>
  <c r="BI1305" i="10"/>
  <c r="BH1305" i="10"/>
  <c r="BG1305" i="10"/>
  <c r="AZ1305" i="10"/>
  <c r="AY1305" i="10"/>
  <c r="AX1305" i="10"/>
  <c r="AQ1305" i="10"/>
  <c r="AP1305" i="10"/>
  <c r="AO1305" i="10"/>
  <c r="AH1305" i="10"/>
  <c r="AG1305" i="10"/>
  <c r="AF1305" i="10"/>
  <c r="Y1305" i="10"/>
  <c r="X1305" i="10"/>
  <c r="W1305" i="10"/>
  <c r="N1305" i="10"/>
  <c r="BR1304" i="10"/>
  <c r="BQ1304" i="10"/>
  <c r="BP1304" i="10"/>
  <c r="BI1304" i="10"/>
  <c r="BH1304" i="10"/>
  <c r="BG1304" i="10"/>
  <c r="AZ1304" i="10"/>
  <c r="AY1304" i="10"/>
  <c r="AX1304" i="10"/>
  <c r="AQ1304" i="10"/>
  <c r="AP1304" i="10"/>
  <c r="AO1304" i="10"/>
  <c r="AH1304" i="10"/>
  <c r="AG1304" i="10"/>
  <c r="AF1304" i="10"/>
  <c r="Y1304" i="10"/>
  <c r="X1304" i="10"/>
  <c r="W1304" i="10"/>
  <c r="N1304" i="10"/>
  <c r="BR1303" i="10"/>
  <c r="BQ1303" i="10"/>
  <c r="BP1303" i="10"/>
  <c r="BI1303" i="10"/>
  <c r="BH1303" i="10"/>
  <c r="BG1303" i="10"/>
  <c r="AZ1303" i="10"/>
  <c r="AY1303" i="10"/>
  <c r="AX1303" i="10"/>
  <c r="AQ1303" i="10"/>
  <c r="AP1303" i="10"/>
  <c r="AO1303" i="10"/>
  <c r="AH1303" i="10"/>
  <c r="AG1303" i="10"/>
  <c r="AF1303" i="10"/>
  <c r="Y1303" i="10"/>
  <c r="X1303" i="10"/>
  <c r="W1303" i="10"/>
  <c r="N1303" i="10"/>
  <c r="BR1302" i="10"/>
  <c r="BQ1302" i="10"/>
  <c r="BP1302" i="10"/>
  <c r="BI1302" i="10"/>
  <c r="BH1302" i="10"/>
  <c r="BG1302" i="10"/>
  <c r="AZ1302" i="10"/>
  <c r="AY1302" i="10"/>
  <c r="AX1302" i="10"/>
  <c r="AQ1302" i="10"/>
  <c r="AP1302" i="10"/>
  <c r="AO1302" i="10"/>
  <c r="AH1302" i="10"/>
  <c r="AG1302" i="10"/>
  <c r="AF1302" i="10"/>
  <c r="Y1302" i="10"/>
  <c r="X1302" i="10"/>
  <c r="W1302" i="10"/>
  <c r="N1302" i="10"/>
  <c r="BR1301" i="10"/>
  <c r="BQ1301" i="10"/>
  <c r="BP1301" i="10"/>
  <c r="BI1301" i="10"/>
  <c r="BH1301" i="10"/>
  <c r="BG1301" i="10"/>
  <c r="AZ1301" i="10"/>
  <c r="AY1301" i="10"/>
  <c r="AX1301" i="10"/>
  <c r="AQ1301" i="10"/>
  <c r="AP1301" i="10"/>
  <c r="AO1301" i="10"/>
  <c r="AH1301" i="10"/>
  <c r="AG1301" i="10"/>
  <c r="AF1301" i="10"/>
  <c r="Y1301" i="10"/>
  <c r="X1301" i="10"/>
  <c r="W1301" i="10"/>
  <c r="N1301" i="10"/>
  <c r="BR1300" i="10"/>
  <c r="BQ1300" i="10"/>
  <c r="BP1300" i="10"/>
  <c r="BI1300" i="10"/>
  <c r="BH1300" i="10"/>
  <c r="BG1300" i="10"/>
  <c r="AZ1300" i="10"/>
  <c r="AY1300" i="10"/>
  <c r="AX1300" i="10"/>
  <c r="AQ1300" i="10"/>
  <c r="AP1300" i="10"/>
  <c r="AO1300" i="10"/>
  <c r="AH1300" i="10"/>
  <c r="AG1300" i="10"/>
  <c r="AF1300" i="10"/>
  <c r="Y1300" i="10"/>
  <c r="X1300" i="10"/>
  <c r="W1300" i="10"/>
  <c r="N1300" i="10"/>
  <c r="BR1299" i="10"/>
  <c r="BQ1299" i="10"/>
  <c r="BP1299" i="10"/>
  <c r="BI1299" i="10"/>
  <c r="BH1299" i="10"/>
  <c r="BG1299" i="10"/>
  <c r="AZ1299" i="10"/>
  <c r="AY1299" i="10"/>
  <c r="AX1299" i="10"/>
  <c r="AQ1299" i="10"/>
  <c r="AP1299" i="10"/>
  <c r="AO1299" i="10"/>
  <c r="AH1299" i="10"/>
  <c r="AG1299" i="10"/>
  <c r="AF1299" i="10"/>
  <c r="Y1299" i="10"/>
  <c r="X1299" i="10"/>
  <c r="W1299" i="10"/>
  <c r="N1299" i="10"/>
  <c r="BR1298" i="10"/>
  <c r="BQ1298" i="10"/>
  <c r="BP1298" i="10"/>
  <c r="BI1298" i="10"/>
  <c r="BH1298" i="10"/>
  <c r="BG1298" i="10"/>
  <c r="AZ1298" i="10"/>
  <c r="AY1298" i="10"/>
  <c r="AX1298" i="10"/>
  <c r="AQ1298" i="10"/>
  <c r="AP1298" i="10"/>
  <c r="AO1298" i="10"/>
  <c r="AH1298" i="10"/>
  <c r="AG1298" i="10"/>
  <c r="AF1298" i="10"/>
  <c r="Y1298" i="10"/>
  <c r="X1298" i="10"/>
  <c r="W1298" i="10"/>
  <c r="N1298" i="10"/>
  <c r="BR1297" i="10"/>
  <c r="BQ1297" i="10"/>
  <c r="BP1297" i="10"/>
  <c r="BI1297" i="10"/>
  <c r="BH1297" i="10"/>
  <c r="BG1297" i="10"/>
  <c r="AZ1297" i="10"/>
  <c r="AY1297" i="10"/>
  <c r="AX1297" i="10"/>
  <c r="AQ1297" i="10"/>
  <c r="AP1297" i="10"/>
  <c r="AO1297" i="10"/>
  <c r="AH1297" i="10"/>
  <c r="AG1297" i="10"/>
  <c r="AF1297" i="10"/>
  <c r="Y1297" i="10"/>
  <c r="X1297" i="10"/>
  <c r="W1297" i="10"/>
  <c r="N1297" i="10"/>
  <c r="BR1296" i="10"/>
  <c r="BQ1296" i="10"/>
  <c r="BP1296" i="10"/>
  <c r="BI1296" i="10"/>
  <c r="BH1296" i="10"/>
  <c r="BG1296" i="10"/>
  <c r="AZ1296" i="10"/>
  <c r="AY1296" i="10"/>
  <c r="AX1296" i="10"/>
  <c r="AQ1296" i="10"/>
  <c r="AP1296" i="10"/>
  <c r="AO1296" i="10"/>
  <c r="AH1296" i="10"/>
  <c r="AG1296" i="10"/>
  <c r="AF1296" i="10"/>
  <c r="Y1296" i="10"/>
  <c r="X1296" i="10"/>
  <c r="W1296" i="10"/>
  <c r="N1296" i="10"/>
  <c r="BR1295" i="10"/>
  <c r="BQ1295" i="10"/>
  <c r="BP1295" i="10"/>
  <c r="BI1295" i="10"/>
  <c r="BH1295" i="10"/>
  <c r="BG1295" i="10"/>
  <c r="AZ1295" i="10"/>
  <c r="AY1295" i="10"/>
  <c r="AX1295" i="10"/>
  <c r="AQ1295" i="10"/>
  <c r="AP1295" i="10"/>
  <c r="AO1295" i="10"/>
  <c r="AH1295" i="10"/>
  <c r="AG1295" i="10"/>
  <c r="AF1295" i="10"/>
  <c r="Y1295" i="10"/>
  <c r="X1295" i="10"/>
  <c r="W1295" i="10"/>
  <c r="N1295" i="10"/>
  <c r="BR1294" i="10"/>
  <c r="BQ1294" i="10"/>
  <c r="BP1294" i="10"/>
  <c r="BI1294" i="10"/>
  <c r="BH1294" i="10"/>
  <c r="BG1294" i="10"/>
  <c r="AZ1294" i="10"/>
  <c r="AY1294" i="10"/>
  <c r="AX1294" i="10"/>
  <c r="AQ1294" i="10"/>
  <c r="AP1294" i="10"/>
  <c r="AO1294" i="10"/>
  <c r="AH1294" i="10"/>
  <c r="AG1294" i="10"/>
  <c r="AF1294" i="10"/>
  <c r="Y1294" i="10"/>
  <c r="X1294" i="10"/>
  <c r="W1294" i="10"/>
  <c r="N1294" i="10"/>
  <c r="BR1293" i="10"/>
  <c r="BQ1293" i="10"/>
  <c r="BP1293" i="10"/>
  <c r="BI1293" i="10"/>
  <c r="BH1293" i="10"/>
  <c r="BG1293" i="10"/>
  <c r="AZ1293" i="10"/>
  <c r="AY1293" i="10"/>
  <c r="AX1293" i="10"/>
  <c r="AQ1293" i="10"/>
  <c r="AP1293" i="10"/>
  <c r="AO1293" i="10"/>
  <c r="AH1293" i="10"/>
  <c r="AG1293" i="10"/>
  <c r="AF1293" i="10"/>
  <c r="Y1293" i="10"/>
  <c r="X1293" i="10"/>
  <c r="W1293" i="10"/>
  <c r="N1293" i="10"/>
  <c r="BR1292" i="10"/>
  <c r="BQ1292" i="10"/>
  <c r="BP1292" i="10"/>
  <c r="BI1292" i="10"/>
  <c r="BH1292" i="10"/>
  <c r="BG1292" i="10"/>
  <c r="AZ1292" i="10"/>
  <c r="AY1292" i="10"/>
  <c r="AX1292" i="10"/>
  <c r="AQ1292" i="10"/>
  <c r="AP1292" i="10"/>
  <c r="AO1292" i="10"/>
  <c r="AH1292" i="10"/>
  <c r="AG1292" i="10"/>
  <c r="AF1292" i="10"/>
  <c r="Y1292" i="10"/>
  <c r="X1292" i="10"/>
  <c r="W1292" i="10"/>
  <c r="N1292" i="10"/>
  <c r="BR1291" i="10"/>
  <c r="BQ1291" i="10"/>
  <c r="BP1291" i="10"/>
  <c r="BI1291" i="10"/>
  <c r="BH1291" i="10"/>
  <c r="BG1291" i="10"/>
  <c r="AZ1291" i="10"/>
  <c r="AY1291" i="10"/>
  <c r="AX1291" i="10"/>
  <c r="AQ1291" i="10"/>
  <c r="AP1291" i="10"/>
  <c r="AO1291" i="10"/>
  <c r="AH1291" i="10"/>
  <c r="AG1291" i="10"/>
  <c r="AF1291" i="10"/>
  <c r="Y1291" i="10"/>
  <c r="X1291" i="10"/>
  <c r="W1291" i="10"/>
  <c r="N1291" i="10"/>
  <c r="BR1290" i="10"/>
  <c r="BQ1290" i="10"/>
  <c r="BP1290" i="10"/>
  <c r="BI1290" i="10"/>
  <c r="BH1290" i="10"/>
  <c r="BG1290" i="10"/>
  <c r="AZ1290" i="10"/>
  <c r="AY1290" i="10"/>
  <c r="AX1290" i="10"/>
  <c r="AQ1290" i="10"/>
  <c r="AP1290" i="10"/>
  <c r="AO1290" i="10"/>
  <c r="AH1290" i="10"/>
  <c r="AG1290" i="10"/>
  <c r="AF1290" i="10"/>
  <c r="Y1290" i="10"/>
  <c r="X1290" i="10"/>
  <c r="W1290" i="10"/>
  <c r="N1290" i="10"/>
  <c r="BR1289" i="10"/>
  <c r="BQ1289" i="10"/>
  <c r="BP1289" i="10"/>
  <c r="BI1289" i="10"/>
  <c r="BH1289" i="10"/>
  <c r="BG1289" i="10"/>
  <c r="AZ1289" i="10"/>
  <c r="AY1289" i="10"/>
  <c r="AX1289" i="10"/>
  <c r="AQ1289" i="10"/>
  <c r="AP1289" i="10"/>
  <c r="AO1289" i="10"/>
  <c r="AH1289" i="10"/>
  <c r="AG1289" i="10"/>
  <c r="AF1289" i="10"/>
  <c r="Y1289" i="10"/>
  <c r="X1289" i="10"/>
  <c r="W1289" i="10"/>
  <c r="N1289" i="10"/>
  <c r="BR1288" i="10"/>
  <c r="BQ1288" i="10"/>
  <c r="BP1288" i="10"/>
  <c r="BI1288" i="10"/>
  <c r="BH1288" i="10"/>
  <c r="BG1288" i="10"/>
  <c r="AZ1288" i="10"/>
  <c r="AY1288" i="10"/>
  <c r="AX1288" i="10"/>
  <c r="AQ1288" i="10"/>
  <c r="AP1288" i="10"/>
  <c r="AO1288" i="10"/>
  <c r="AH1288" i="10"/>
  <c r="AG1288" i="10"/>
  <c r="AF1288" i="10"/>
  <c r="Y1288" i="10"/>
  <c r="X1288" i="10"/>
  <c r="W1288" i="10"/>
  <c r="N1288" i="10"/>
  <c r="BR1287" i="10"/>
  <c r="BQ1287" i="10"/>
  <c r="BP1287" i="10"/>
  <c r="BI1287" i="10"/>
  <c r="BH1287" i="10"/>
  <c r="BG1287" i="10"/>
  <c r="AZ1287" i="10"/>
  <c r="AY1287" i="10"/>
  <c r="AX1287" i="10"/>
  <c r="AQ1287" i="10"/>
  <c r="AP1287" i="10"/>
  <c r="AO1287" i="10"/>
  <c r="AH1287" i="10"/>
  <c r="AG1287" i="10"/>
  <c r="AF1287" i="10"/>
  <c r="Y1287" i="10"/>
  <c r="X1287" i="10"/>
  <c r="W1287" i="10"/>
  <c r="N1287" i="10"/>
  <c r="BR1286" i="10"/>
  <c r="BQ1286" i="10"/>
  <c r="BP1286" i="10"/>
  <c r="BI1286" i="10"/>
  <c r="BH1286" i="10"/>
  <c r="BG1286" i="10"/>
  <c r="AZ1286" i="10"/>
  <c r="AY1286" i="10"/>
  <c r="AX1286" i="10"/>
  <c r="AQ1286" i="10"/>
  <c r="AP1286" i="10"/>
  <c r="AO1286" i="10"/>
  <c r="AH1286" i="10"/>
  <c r="AG1286" i="10"/>
  <c r="AF1286" i="10"/>
  <c r="Y1286" i="10"/>
  <c r="X1286" i="10"/>
  <c r="W1286" i="10"/>
  <c r="N1286" i="10"/>
  <c r="BR1285" i="10"/>
  <c r="BQ1285" i="10"/>
  <c r="BP1285" i="10"/>
  <c r="BI1285" i="10"/>
  <c r="BH1285" i="10"/>
  <c r="BG1285" i="10"/>
  <c r="AZ1285" i="10"/>
  <c r="AY1285" i="10"/>
  <c r="AX1285" i="10"/>
  <c r="AQ1285" i="10"/>
  <c r="AP1285" i="10"/>
  <c r="AO1285" i="10"/>
  <c r="AH1285" i="10"/>
  <c r="AG1285" i="10"/>
  <c r="AF1285" i="10"/>
  <c r="Y1285" i="10"/>
  <c r="X1285" i="10"/>
  <c r="W1285" i="10"/>
  <c r="N1285" i="10"/>
  <c r="BR1284" i="10"/>
  <c r="BQ1284" i="10"/>
  <c r="BP1284" i="10"/>
  <c r="BI1284" i="10"/>
  <c r="BH1284" i="10"/>
  <c r="BG1284" i="10"/>
  <c r="AZ1284" i="10"/>
  <c r="AY1284" i="10"/>
  <c r="AX1284" i="10"/>
  <c r="AQ1284" i="10"/>
  <c r="AP1284" i="10"/>
  <c r="AO1284" i="10"/>
  <c r="AH1284" i="10"/>
  <c r="AG1284" i="10"/>
  <c r="AF1284" i="10"/>
  <c r="Y1284" i="10"/>
  <c r="X1284" i="10"/>
  <c r="W1284" i="10"/>
  <c r="N1284" i="10"/>
  <c r="BR1283" i="10"/>
  <c r="BQ1283" i="10"/>
  <c r="BP1283" i="10"/>
  <c r="BI1283" i="10"/>
  <c r="BH1283" i="10"/>
  <c r="BG1283" i="10"/>
  <c r="AZ1283" i="10"/>
  <c r="AY1283" i="10"/>
  <c r="AX1283" i="10"/>
  <c r="AQ1283" i="10"/>
  <c r="AP1283" i="10"/>
  <c r="AO1283" i="10"/>
  <c r="AH1283" i="10"/>
  <c r="AG1283" i="10"/>
  <c r="AF1283" i="10"/>
  <c r="Y1283" i="10"/>
  <c r="X1283" i="10"/>
  <c r="W1283" i="10"/>
  <c r="N1283" i="10"/>
  <c r="BR1282" i="10"/>
  <c r="BQ1282" i="10"/>
  <c r="BP1282" i="10"/>
  <c r="BI1282" i="10"/>
  <c r="BH1282" i="10"/>
  <c r="BG1282" i="10"/>
  <c r="AZ1282" i="10"/>
  <c r="AY1282" i="10"/>
  <c r="AX1282" i="10"/>
  <c r="AQ1282" i="10"/>
  <c r="AP1282" i="10"/>
  <c r="AO1282" i="10"/>
  <c r="AH1282" i="10"/>
  <c r="AG1282" i="10"/>
  <c r="AF1282" i="10"/>
  <c r="Y1282" i="10"/>
  <c r="X1282" i="10"/>
  <c r="W1282" i="10"/>
  <c r="N1282" i="10"/>
  <c r="BR1281" i="10"/>
  <c r="BQ1281" i="10"/>
  <c r="BP1281" i="10"/>
  <c r="BI1281" i="10"/>
  <c r="BH1281" i="10"/>
  <c r="BG1281" i="10"/>
  <c r="AZ1281" i="10"/>
  <c r="AY1281" i="10"/>
  <c r="AX1281" i="10"/>
  <c r="AQ1281" i="10"/>
  <c r="AP1281" i="10"/>
  <c r="AO1281" i="10"/>
  <c r="AH1281" i="10"/>
  <c r="AG1281" i="10"/>
  <c r="AF1281" i="10"/>
  <c r="Y1281" i="10"/>
  <c r="X1281" i="10"/>
  <c r="W1281" i="10"/>
  <c r="N1281" i="10"/>
  <c r="BR1280" i="10"/>
  <c r="BQ1280" i="10"/>
  <c r="BP1280" i="10"/>
  <c r="BI1280" i="10"/>
  <c r="BH1280" i="10"/>
  <c r="BG1280" i="10"/>
  <c r="AZ1280" i="10"/>
  <c r="AY1280" i="10"/>
  <c r="AX1280" i="10"/>
  <c r="AQ1280" i="10"/>
  <c r="AP1280" i="10"/>
  <c r="AO1280" i="10"/>
  <c r="AH1280" i="10"/>
  <c r="AG1280" i="10"/>
  <c r="AF1280" i="10"/>
  <c r="Y1280" i="10"/>
  <c r="X1280" i="10"/>
  <c r="W1280" i="10"/>
  <c r="N1280" i="10"/>
  <c r="BR1279" i="10"/>
  <c r="BQ1279" i="10"/>
  <c r="BP1279" i="10"/>
  <c r="BI1279" i="10"/>
  <c r="BH1279" i="10"/>
  <c r="BG1279" i="10"/>
  <c r="AZ1279" i="10"/>
  <c r="AY1279" i="10"/>
  <c r="AX1279" i="10"/>
  <c r="AQ1279" i="10"/>
  <c r="AP1279" i="10"/>
  <c r="AO1279" i="10"/>
  <c r="AH1279" i="10"/>
  <c r="AG1279" i="10"/>
  <c r="AF1279" i="10"/>
  <c r="Y1279" i="10"/>
  <c r="X1279" i="10"/>
  <c r="W1279" i="10"/>
  <c r="N1279" i="10"/>
  <c r="BR1278" i="10"/>
  <c r="BQ1278" i="10"/>
  <c r="BP1278" i="10"/>
  <c r="BI1278" i="10"/>
  <c r="BH1278" i="10"/>
  <c r="BG1278" i="10"/>
  <c r="AZ1278" i="10"/>
  <c r="AY1278" i="10"/>
  <c r="AX1278" i="10"/>
  <c r="AQ1278" i="10"/>
  <c r="AP1278" i="10"/>
  <c r="AO1278" i="10"/>
  <c r="AH1278" i="10"/>
  <c r="AG1278" i="10"/>
  <c r="AF1278" i="10"/>
  <c r="Y1278" i="10"/>
  <c r="X1278" i="10"/>
  <c r="W1278" i="10"/>
  <c r="N1278" i="10"/>
  <c r="BR1277" i="10"/>
  <c r="BQ1277" i="10"/>
  <c r="BP1277" i="10"/>
  <c r="BI1277" i="10"/>
  <c r="BH1277" i="10"/>
  <c r="BG1277" i="10"/>
  <c r="AZ1277" i="10"/>
  <c r="AY1277" i="10"/>
  <c r="AX1277" i="10"/>
  <c r="AQ1277" i="10"/>
  <c r="AP1277" i="10"/>
  <c r="AO1277" i="10"/>
  <c r="AH1277" i="10"/>
  <c r="AG1277" i="10"/>
  <c r="AF1277" i="10"/>
  <c r="Y1277" i="10"/>
  <c r="X1277" i="10"/>
  <c r="W1277" i="10"/>
  <c r="N1277" i="10"/>
  <c r="BR1276" i="10"/>
  <c r="BQ1276" i="10"/>
  <c r="BP1276" i="10"/>
  <c r="BI1276" i="10"/>
  <c r="BH1276" i="10"/>
  <c r="BG1276" i="10"/>
  <c r="AZ1276" i="10"/>
  <c r="AY1276" i="10"/>
  <c r="AX1276" i="10"/>
  <c r="AQ1276" i="10"/>
  <c r="AP1276" i="10"/>
  <c r="AO1276" i="10"/>
  <c r="AH1276" i="10"/>
  <c r="AG1276" i="10"/>
  <c r="AF1276" i="10"/>
  <c r="Y1276" i="10"/>
  <c r="X1276" i="10"/>
  <c r="W1276" i="10"/>
  <c r="N1276" i="10"/>
  <c r="BR1275" i="10"/>
  <c r="BQ1275" i="10"/>
  <c r="BP1275" i="10"/>
  <c r="BI1275" i="10"/>
  <c r="BH1275" i="10"/>
  <c r="BG1275" i="10"/>
  <c r="AZ1275" i="10"/>
  <c r="AY1275" i="10"/>
  <c r="AX1275" i="10"/>
  <c r="AQ1275" i="10"/>
  <c r="AP1275" i="10"/>
  <c r="AO1275" i="10"/>
  <c r="AH1275" i="10"/>
  <c r="AG1275" i="10"/>
  <c r="AF1275" i="10"/>
  <c r="Y1275" i="10"/>
  <c r="X1275" i="10"/>
  <c r="W1275" i="10"/>
  <c r="N1275" i="10"/>
  <c r="BR1274" i="10"/>
  <c r="BQ1274" i="10"/>
  <c r="BP1274" i="10"/>
  <c r="BI1274" i="10"/>
  <c r="BH1274" i="10"/>
  <c r="BG1274" i="10"/>
  <c r="AZ1274" i="10"/>
  <c r="AY1274" i="10"/>
  <c r="AX1274" i="10"/>
  <c r="AQ1274" i="10"/>
  <c r="AP1274" i="10"/>
  <c r="AO1274" i="10"/>
  <c r="AH1274" i="10"/>
  <c r="AG1274" i="10"/>
  <c r="AF1274" i="10"/>
  <c r="Y1274" i="10"/>
  <c r="X1274" i="10"/>
  <c r="W1274" i="10"/>
  <c r="N1274" i="10"/>
  <c r="BR1273" i="10"/>
  <c r="BQ1273" i="10"/>
  <c r="BP1273" i="10"/>
  <c r="BI1273" i="10"/>
  <c r="BH1273" i="10"/>
  <c r="BG1273" i="10"/>
  <c r="AZ1273" i="10"/>
  <c r="AY1273" i="10"/>
  <c r="AX1273" i="10"/>
  <c r="AQ1273" i="10"/>
  <c r="AP1273" i="10"/>
  <c r="AO1273" i="10"/>
  <c r="AH1273" i="10"/>
  <c r="AG1273" i="10"/>
  <c r="AF1273" i="10"/>
  <c r="Y1273" i="10"/>
  <c r="X1273" i="10"/>
  <c r="W1273" i="10"/>
  <c r="N1273" i="10"/>
  <c r="BR1272" i="10"/>
  <c r="BQ1272" i="10"/>
  <c r="BP1272" i="10"/>
  <c r="BI1272" i="10"/>
  <c r="BH1272" i="10"/>
  <c r="BG1272" i="10"/>
  <c r="AZ1272" i="10"/>
  <c r="AY1272" i="10"/>
  <c r="AX1272" i="10"/>
  <c r="AQ1272" i="10"/>
  <c r="AP1272" i="10"/>
  <c r="AO1272" i="10"/>
  <c r="AH1272" i="10"/>
  <c r="AG1272" i="10"/>
  <c r="AF1272" i="10"/>
  <c r="Y1272" i="10"/>
  <c r="X1272" i="10"/>
  <c r="W1272" i="10"/>
  <c r="N1272" i="10"/>
  <c r="BR1271" i="10"/>
  <c r="BQ1271" i="10"/>
  <c r="BP1271" i="10"/>
  <c r="BI1271" i="10"/>
  <c r="BH1271" i="10"/>
  <c r="BG1271" i="10"/>
  <c r="AZ1271" i="10"/>
  <c r="AY1271" i="10"/>
  <c r="AX1271" i="10"/>
  <c r="AQ1271" i="10"/>
  <c r="AP1271" i="10"/>
  <c r="AO1271" i="10"/>
  <c r="AH1271" i="10"/>
  <c r="AG1271" i="10"/>
  <c r="AF1271" i="10"/>
  <c r="Y1271" i="10"/>
  <c r="X1271" i="10"/>
  <c r="W1271" i="10"/>
  <c r="N1271" i="10"/>
  <c r="BR1270" i="10"/>
  <c r="BQ1270" i="10"/>
  <c r="BP1270" i="10"/>
  <c r="BI1270" i="10"/>
  <c r="BH1270" i="10"/>
  <c r="BG1270" i="10"/>
  <c r="AZ1270" i="10"/>
  <c r="AY1270" i="10"/>
  <c r="AX1270" i="10"/>
  <c r="AQ1270" i="10"/>
  <c r="AP1270" i="10"/>
  <c r="AO1270" i="10"/>
  <c r="AH1270" i="10"/>
  <c r="AG1270" i="10"/>
  <c r="AF1270" i="10"/>
  <c r="Y1270" i="10"/>
  <c r="X1270" i="10"/>
  <c r="W1270" i="10"/>
  <c r="N1270" i="10"/>
  <c r="BR1269" i="10"/>
  <c r="BQ1269" i="10"/>
  <c r="BP1269" i="10"/>
  <c r="BI1269" i="10"/>
  <c r="BH1269" i="10"/>
  <c r="BG1269" i="10"/>
  <c r="AZ1269" i="10"/>
  <c r="AY1269" i="10"/>
  <c r="AX1269" i="10"/>
  <c r="AQ1269" i="10"/>
  <c r="AP1269" i="10"/>
  <c r="AO1269" i="10"/>
  <c r="AH1269" i="10"/>
  <c r="AG1269" i="10"/>
  <c r="AF1269" i="10"/>
  <c r="Y1269" i="10"/>
  <c r="X1269" i="10"/>
  <c r="W1269" i="10"/>
  <c r="N1269" i="10"/>
  <c r="BR1268" i="10"/>
  <c r="BQ1268" i="10"/>
  <c r="BP1268" i="10"/>
  <c r="BI1268" i="10"/>
  <c r="BH1268" i="10"/>
  <c r="BG1268" i="10"/>
  <c r="AZ1268" i="10"/>
  <c r="AY1268" i="10"/>
  <c r="AX1268" i="10"/>
  <c r="AQ1268" i="10"/>
  <c r="AP1268" i="10"/>
  <c r="AO1268" i="10"/>
  <c r="AH1268" i="10"/>
  <c r="AG1268" i="10"/>
  <c r="AF1268" i="10"/>
  <c r="Y1268" i="10"/>
  <c r="X1268" i="10"/>
  <c r="W1268" i="10"/>
  <c r="N1268" i="10"/>
  <c r="BR1267" i="10"/>
  <c r="BQ1267" i="10"/>
  <c r="BP1267" i="10"/>
  <c r="BI1267" i="10"/>
  <c r="BH1267" i="10"/>
  <c r="BG1267" i="10"/>
  <c r="AZ1267" i="10"/>
  <c r="AY1267" i="10"/>
  <c r="AX1267" i="10"/>
  <c r="AQ1267" i="10"/>
  <c r="AP1267" i="10"/>
  <c r="AO1267" i="10"/>
  <c r="AH1267" i="10"/>
  <c r="AG1267" i="10"/>
  <c r="AF1267" i="10"/>
  <c r="Y1267" i="10"/>
  <c r="X1267" i="10"/>
  <c r="W1267" i="10"/>
  <c r="N1267" i="10"/>
  <c r="BR1266" i="10"/>
  <c r="BQ1266" i="10"/>
  <c r="BP1266" i="10"/>
  <c r="BI1266" i="10"/>
  <c r="BH1266" i="10"/>
  <c r="BG1266" i="10"/>
  <c r="AZ1266" i="10"/>
  <c r="AY1266" i="10"/>
  <c r="AX1266" i="10"/>
  <c r="AQ1266" i="10"/>
  <c r="AP1266" i="10"/>
  <c r="AO1266" i="10"/>
  <c r="AH1266" i="10"/>
  <c r="AG1266" i="10"/>
  <c r="AF1266" i="10"/>
  <c r="Y1266" i="10"/>
  <c r="X1266" i="10"/>
  <c r="W1266" i="10"/>
  <c r="N1266" i="10"/>
  <c r="BR1265" i="10"/>
  <c r="BQ1265" i="10"/>
  <c r="BP1265" i="10"/>
  <c r="BI1265" i="10"/>
  <c r="BH1265" i="10"/>
  <c r="BG1265" i="10"/>
  <c r="AZ1265" i="10"/>
  <c r="AY1265" i="10"/>
  <c r="AX1265" i="10"/>
  <c r="AQ1265" i="10"/>
  <c r="AP1265" i="10"/>
  <c r="AO1265" i="10"/>
  <c r="AH1265" i="10"/>
  <c r="AG1265" i="10"/>
  <c r="AF1265" i="10"/>
  <c r="Y1265" i="10"/>
  <c r="X1265" i="10"/>
  <c r="W1265" i="10"/>
  <c r="N1265" i="10"/>
  <c r="BR1264" i="10"/>
  <c r="BQ1264" i="10"/>
  <c r="BP1264" i="10"/>
  <c r="BI1264" i="10"/>
  <c r="BH1264" i="10"/>
  <c r="BG1264" i="10"/>
  <c r="AZ1264" i="10"/>
  <c r="AY1264" i="10"/>
  <c r="AX1264" i="10"/>
  <c r="AQ1264" i="10"/>
  <c r="AP1264" i="10"/>
  <c r="AO1264" i="10"/>
  <c r="AH1264" i="10"/>
  <c r="AG1264" i="10"/>
  <c r="AF1264" i="10"/>
  <c r="Y1264" i="10"/>
  <c r="X1264" i="10"/>
  <c r="W1264" i="10"/>
  <c r="N1264" i="10"/>
  <c r="BR1263" i="10"/>
  <c r="BQ1263" i="10"/>
  <c r="BP1263" i="10"/>
  <c r="BI1263" i="10"/>
  <c r="BH1263" i="10"/>
  <c r="BG1263" i="10"/>
  <c r="AZ1263" i="10"/>
  <c r="AY1263" i="10"/>
  <c r="AX1263" i="10"/>
  <c r="AQ1263" i="10"/>
  <c r="AP1263" i="10"/>
  <c r="AO1263" i="10"/>
  <c r="AH1263" i="10"/>
  <c r="AG1263" i="10"/>
  <c r="AF1263" i="10"/>
  <c r="Y1263" i="10"/>
  <c r="X1263" i="10"/>
  <c r="W1263" i="10"/>
  <c r="N1263" i="10"/>
  <c r="BR1262" i="10"/>
  <c r="BQ1262" i="10"/>
  <c r="BP1262" i="10"/>
  <c r="BI1262" i="10"/>
  <c r="BH1262" i="10"/>
  <c r="BG1262" i="10"/>
  <c r="AZ1262" i="10"/>
  <c r="AY1262" i="10"/>
  <c r="AX1262" i="10"/>
  <c r="AQ1262" i="10"/>
  <c r="AP1262" i="10"/>
  <c r="AO1262" i="10"/>
  <c r="AH1262" i="10"/>
  <c r="AG1262" i="10"/>
  <c r="AF1262" i="10"/>
  <c r="Y1262" i="10"/>
  <c r="X1262" i="10"/>
  <c r="W1262" i="10"/>
  <c r="N1262" i="10"/>
  <c r="BR1261" i="10"/>
  <c r="BQ1261" i="10"/>
  <c r="BP1261" i="10"/>
  <c r="BI1261" i="10"/>
  <c r="BH1261" i="10"/>
  <c r="BG1261" i="10"/>
  <c r="AZ1261" i="10"/>
  <c r="AY1261" i="10"/>
  <c r="AX1261" i="10"/>
  <c r="AQ1261" i="10"/>
  <c r="AP1261" i="10"/>
  <c r="AO1261" i="10"/>
  <c r="AH1261" i="10"/>
  <c r="AG1261" i="10"/>
  <c r="AF1261" i="10"/>
  <c r="Y1261" i="10"/>
  <c r="X1261" i="10"/>
  <c r="W1261" i="10"/>
  <c r="N1261" i="10"/>
  <c r="BR1260" i="10"/>
  <c r="BQ1260" i="10"/>
  <c r="BP1260" i="10"/>
  <c r="BI1260" i="10"/>
  <c r="BH1260" i="10"/>
  <c r="BG1260" i="10"/>
  <c r="AZ1260" i="10"/>
  <c r="AY1260" i="10"/>
  <c r="AX1260" i="10"/>
  <c r="AQ1260" i="10"/>
  <c r="AP1260" i="10"/>
  <c r="AO1260" i="10"/>
  <c r="AH1260" i="10"/>
  <c r="AG1260" i="10"/>
  <c r="AF1260" i="10"/>
  <c r="Y1260" i="10"/>
  <c r="X1260" i="10"/>
  <c r="W1260" i="10"/>
  <c r="N1260" i="10"/>
  <c r="BR1259" i="10"/>
  <c r="BQ1259" i="10"/>
  <c r="BP1259" i="10"/>
  <c r="BI1259" i="10"/>
  <c r="BH1259" i="10"/>
  <c r="BG1259" i="10"/>
  <c r="AZ1259" i="10"/>
  <c r="AY1259" i="10"/>
  <c r="AX1259" i="10"/>
  <c r="AQ1259" i="10"/>
  <c r="AP1259" i="10"/>
  <c r="AO1259" i="10"/>
  <c r="AH1259" i="10"/>
  <c r="AG1259" i="10"/>
  <c r="AF1259" i="10"/>
  <c r="Y1259" i="10"/>
  <c r="X1259" i="10"/>
  <c r="W1259" i="10"/>
  <c r="N1259" i="10"/>
  <c r="BR1258" i="10"/>
  <c r="BQ1258" i="10"/>
  <c r="BP1258" i="10"/>
  <c r="BI1258" i="10"/>
  <c r="BH1258" i="10"/>
  <c r="BG1258" i="10"/>
  <c r="AZ1258" i="10"/>
  <c r="AY1258" i="10"/>
  <c r="AX1258" i="10"/>
  <c r="AQ1258" i="10"/>
  <c r="AP1258" i="10"/>
  <c r="AO1258" i="10"/>
  <c r="AH1258" i="10"/>
  <c r="AG1258" i="10"/>
  <c r="AF1258" i="10"/>
  <c r="Y1258" i="10"/>
  <c r="X1258" i="10"/>
  <c r="W1258" i="10"/>
  <c r="N1258" i="10"/>
  <c r="BR1257" i="10"/>
  <c r="BQ1257" i="10"/>
  <c r="BP1257" i="10"/>
  <c r="BI1257" i="10"/>
  <c r="BH1257" i="10"/>
  <c r="BG1257" i="10"/>
  <c r="AZ1257" i="10"/>
  <c r="AY1257" i="10"/>
  <c r="AX1257" i="10"/>
  <c r="AQ1257" i="10"/>
  <c r="AP1257" i="10"/>
  <c r="AO1257" i="10"/>
  <c r="AH1257" i="10"/>
  <c r="AG1257" i="10"/>
  <c r="AF1257" i="10"/>
  <c r="Y1257" i="10"/>
  <c r="X1257" i="10"/>
  <c r="W1257" i="10"/>
  <c r="N1257" i="10"/>
  <c r="BR1256" i="10"/>
  <c r="BQ1256" i="10"/>
  <c r="BP1256" i="10"/>
  <c r="BI1256" i="10"/>
  <c r="BH1256" i="10"/>
  <c r="BG1256" i="10"/>
  <c r="AZ1256" i="10"/>
  <c r="AY1256" i="10"/>
  <c r="AX1256" i="10"/>
  <c r="AQ1256" i="10"/>
  <c r="AP1256" i="10"/>
  <c r="AO1256" i="10"/>
  <c r="AH1256" i="10"/>
  <c r="AG1256" i="10"/>
  <c r="AF1256" i="10"/>
  <c r="Y1256" i="10"/>
  <c r="X1256" i="10"/>
  <c r="W1256" i="10"/>
  <c r="N1256" i="10"/>
  <c r="BR1255" i="10"/>
  <c r="BQ1255" i="10"/>
  <c r="BP1255" i="10"/>
  <c r="BI1255" i="10"/>
  <c r="BH1255" i="10"/>
  <c r="BG1255" i="10"/>
  <c r="AZ1255" i="10"/>
  <c r="AY1255" i="10"/>
  <c r="AX1255" i="10"/>
  <c r="AQ1255" i="10"/>
  <c r="AP1255" i="10"/>
  <c r="AO1255" i="10"/>
  <c r="AH1255" i="10"/>
  <c r="AG1255" i="10"/>
  <c r="AF1255" i="10"/>
  <c r="Y1255" i="10"/>
  <c r="X1255" i="10"/>
  <c r="W1255" i="10"/>
  <c r="N1255" i="10"/>
  <c r="BR1254" i="10"/>
  <c r="BQ1254" i="10"/>
  <c r="BP1254" i="10"/>
  <c r="BI1254" i="10"/>
  <c r="BH1254" i="10"/>
  <c r="BG1254" i="10"/>
  <c r="AZ1254" i="10"/>
  <c r="AY1254" i="10"/>
  <c r="AX1254" i="10"/>
  <c r="AQ1254" i="10"/>
  <c r="AP1254" i="10"/>
  <c r="AO1254" i="10"/>
  <c r="AH1254" i="10"/>
  <c r="AG1254" i="10"/>
  <c r="AF1254" i="10"/>
  <c r="Y1254" i="10"/>
  <c r="X1254" i="10"/>
  <c r="W1254" i="10"/>
  <c r="N1254" i="10"/>
  <c r="BR1253" i="10"/>
  <c r="BQ1253" i="10"/>
  <c r="BP1253" i="10"/>
  <c r="BI1253" i="10"/>
  <c r="BH1253" i="10"/>
  <c r="BG1253" i="10"/>
  <c r="AZ1253" i="10"/>
  <c r="AY1253" i="10"/>
  <c r="AX1253" i="10"/>
  <c r="AQ1253" i="10"/>
  <c r="AP1253" i="10"/>
  <c r="AO1253" i="10"/>
  <c r="AH1253" i="10"/>
  <c r="AG1253" i="10"/>
  <c r="AF1253" i="10"/>
  <c r="Y1253" i="10"/>
  <c r="X1253" i="10"/>
  <c r="W1253" i="10"/>
  <c r="N1253" i="10"/>
  <c r="BR1252" i="10"/>
  <c r="BQ1252" i="10"/>
  <c r="BP1252" i="10"/>
  <c r="BI1252" i="10"/>
  <c r="BH1252" i="10"/>
  <c r="BG1252" i="10"/>
  <c r="AZ1252" i="10"/>
  <c r="AY1252" i="10"/>
  <c r="AX1252" i="10"/>
  <c r="AQ1252" i="10"/>
  <c r="AP1252" i="10"/>
  <c r="AO1252" i="10"/>
  <c r="AH1252" i="10"/>
  <c r="AG1252" i="10"/>
  <c r="AF1252" i="10"/>
  <c r="Y1252" i="10"/>
  <c r="X1252" i="10"/>
  <c r="W1252" i="10"/>
  <c r="N1252" i="10"/>
  <c r="BR1251" i="10"/>
  <c r="BQ1251" i="10"/>
  <c r="BP1251" i="10"/>
  <c r="BI1251" i="10"/>
  <c r="BH1251" i="10"/>
  <c r="BG1251" i="10"/>
  <c r="AZ1251" i="10"/>
  <c r="AY1251" i="10"/>
  <c r="AX1251" i="10"/>
  <c r="AQ1251" i="10"/>
  <c r="AP1251" i="10"/>
  <c r="AO1251" i="10"/>
  <c r="AH1251" i="10"/>
  <c r="AG1251" i="10"/>
  <c r="AF1251" i="10"/>
  <c r="Y1251" i="10"/>
  <c r="X1251" i="10"/>
  <c r="W1251" i="10"/>
  <c r="N1251" i="10"/>
  <c r="BR1250" i="10"/>
  <c r="BQ1250" i="10"/>
  <c r="BP1250" i="10"/>
  <c r="BI1250" i="10"/>
  <c r="BH1250" i="10"/>
  <c r="BG1250" i="10"/>
  <c r="AZ1250" i="10"/>
  <c r="AY1250" i="10"/>
  <c r="AX1250" i="10"/>
  <c r="AQ1250" i="10"/>
  <c r="AP1250" i="10"/>
  <c r="AO1250" i="10"/>
  <c r="AH1250" i="10"/>
  <c r="AG1250" i="10"/>
  <c r="AF1250" i="10"/>
  <c r="Y1250" i="10"/>
  <c r="X1250" i="10"/>
  <c r="W1250" i="10"/>
  <c r="N1250" i="10"/>
  <c r="BR1249" i="10"/>
  <c r="BQ1249" i="10"/>
  <c r="BP1249" i="10"/>
  <c r="BI1249" i="10"/>
  <c r="BH1249" i="10"/>
  <c r="BG1249" i="10"/>
  <c r="AZ1249" i="10"/>
  <c r="AY1249" i="10"/>
  <c r="AX1249" i="10"/>
  <c r="AQ1249" i="10"/>
  <c r="AP1249" i="10"/>
  <c r="AO1249" i="10"/>
  <c r="AH1249" i="10"/>
  <c r="AG1249" i="10"/>
  <c r="AF1249" i="10"/>
  <c r="Y1249" i="10"/>
  <c r="X1249" i="10"/>
  <c r="W1249" i="10"/>
  <c r="N1249" i="10"/>
  <c r="BR1248" i="10"/>
  <c r="BQ1248" i="10"/>
  <c r="BP1248" i="10"/>
  <c r="BI1248" i="10"/>
  <c r="BH1248" i="10"/>
  <c r="BG1248" i="10"/>
  <c r="AZ1248" i="10"/>
  <c r="AY1248" i="10"/>
  <c r="AX1248" i="10"/>
  <c r="AQ1248" i="10"/>
  <c r="AP1248" i="10"/>
  <c r="AO1248" i="10"/>
  <c r="AH1248" i="10"/>
  <c r="AG1248" i="10"/>
  <c r="AF1248" i="10"/>
  <c r="Y1248" i="10"/>
  <c r="X1248" i="10"/>
  <c r="W1248" i="10"/>
  <c r="N1248" i="10"/>
  <c r="BR1247" i="10"/>
  <c r="BQ1247" i="10"/>
  <c r="BP1247" i="10"/>
  <c r="BI1247" i="10"/>
  <c r="BH1247" i="10"/>
  <c r="BG1247" i="10"/>
  <c r="AZ1247" i="10"/>
  <c r="AY1247" i="10"/>
  <c r="AX1247" i="10"/>
  <c r="AQ1247" i="10"/>
  <c r="AP1247" i="10"/>
  <c r="AO1247" i="10"/>
  <c r="AH1247" i="10"/>
  <c r="AG1247" i="10"/>
  <c r="AF1247" i="10"/>
  <c r="Y1247" i="10"/>
  <c r="X1247" i="10"/>
  <c r="W1247" i="10"/>
  <c r="N1247" i="10"/>
  <c r="BR1246" i="10"/>
  <c r="BQ1246" i="10"/>
  <c r="BP1246" i="10"/>
  <c r="BI1246" i="10"/>
  <c r="BH1246" i="10"/>
  <c r="BG1246" i="10"/>
  <c r="AZ1246" i="10"/>
  <c r="AY1246" i="10"/>
  <c r="AX1246" i="10"/>
  <c r="AQ1246" i="10"/>
  <c r="AP1246" i="10"/>
  <c r="AO1246" i="10"/>
  <c r="AH1246" i="10"/>
  <c r="AG1246" i="10"/>
  <c r="AF1246" i="10"/>
  <c r="Y1246" i="10"/>
  <c r="X1246" i="10"/>
  <c r="W1246" i="10"/>
  <c r="N1246" i="10"/>
  <c r="BR1245" i="10"/>
  <c r="BQ1245" i="10"/>
  <c r="BP1245" i="10"/>
  <c r="BI1245" i="10"/>
  <c r="BH1245" i="10"/>
  <c r="BG1245" i="10"/>
  <c r="AZ1245" i="10"/>
  <c r="AY1245" i="10"/>
  <c r="AX1245" i="10"/>
  <c r="AQ1245" i="10"/>
  <c r="AP1245" i="10"/>
  <c r="AO1245" i="10"/>
  <c r="AH1245" i="10"/>
  <c r="AG1245" i="10"/>
  <c r="AF1245" i="10"/>
  <c r="Y1245" i="10"/>
  <c r="X1245" i="10"/>
  <c r="W1245" i="10"/>
  <c r="N1245" i="10"/>
  <c r="BR1244" i="10"/>
  <c r="BQ1244" i="10"/>
  <c r="BP1244" i="10"/>
  <c r="BI1244" i="10"/>
  <c r="BH1244" i="10"/>
  <c r="BG1244" i="10"/>
  <c r="AZ1244" i="10"/>
  <c r="AY1244" i="10"/>
  <c r="AX1244" i="10"/>
  <c r="AQ1244" i="10"/>
  <c r="AP1244" i="10"/>
  <c r="AO1244" i="10"/>
  <c r="AH1244" i="10"/>
  <c r="AG1244" i="10"/>
  <c r="AF1244" i="10"/>
  <c r="Y1244" i="10"/>
  <c r="X1244" i="10"/>
  <c r="W1244" i="10"/>
  <c r="N1244" i="10"/>
  <c r="BR1243" i="10"/>
  <c r="BQ1243" i="10"/>
  <c r="BP1243" i="10"/>
  <c r="BI1243" i="10"/>
  <c r="BH1243" i="10"/>
  <c r="BG1243" i="10"/>
  <c r="AZ1243" i="10"/>
  <c r="AY1243" i="10"/>
  <c r="AX1243" i="10"/>
  <c r="AQ1243" i="10"/>
  <c r="AP1243" i="10"/>
  <c r="AO1243" i="10"/>
  <c r="AH1243" i="10"/>
  <c r="AG1243" i="10"/>
  <c r="AF1243" i="10"/>
  <c r="Y1243" i="10"/>
  <c r="X1243" i="10"/>
  <c r="W1243" i="10"/>
  <c r="N1243" i="10"/>
  <c r="BR1242" i="10"/>
  <c r="BQ1242" i="10"/>
  <c r="BP1242" i="10"/>
  <c r="BI1242" i="10"/>
  <c r="BH1242" i="10"/>
  <c r="BG1242" i="10"/>
  <c r="AZ1242" i="10"/>
  <c r="AY1242" i="10"/>
  <c r="AX1242" i="10"/>
  <c r="AQ1242" i="10"/>
  <c r="AP1242" i="10"/>
  <c r="AO1242" i="10"/>
  <c r="AH1242" i="10"/>
  <c r="AG1242" i="10"/>
  <c r="AF1242" i="10"/>
  <c r="Y1242" i="10"/>
  <c r="X1242" i="10"/>
  <c r="W1242" i="10"/>
  <c r="N1242" i="10"/>
  <c r="BR1241" i="10"/>
  <c r="BQ1241" i="10"/>
  <c r="BP1241" i="10"/>
  <c r="BI1241" i="10"/>
  <c r="BH1241" i="10"/>
  <c r="BG1241" i="10"/>
  <c r="AZ1241" i="10"/>
  <c r="AY1241" i="10"/>
  <c r="AX1241" i="10"/>
  <c r="AQ1241" i="10"/>
  <c r="AP1241" i="10"/>
  <c r="AO1241" i="10"/>
  <c r="AH1241" i="10"/>
  <c r="AG1241" i="10"/>
  <c r="AF1241" i="10"/>
  <c r="Y1241" i="10"/>
  <c r="X1241" i="10"/>
  <c r="W1241" i="10"/>
  <c r="N1241" i="10"/>
  <c r="BR1240" i="10"/>
  <c r="BQ1240" i="10"/>
  <c r="BP1240" i="10"/>
  <c r="BI1240" i="10"/>
  <c r="BH1240" i="10"/>
  <c r="BG1240" i="10"/>
  <c r="AZ1240" i="10"/>
  <c r="AY1240" i="10"/>
  <c r="AX1240" i="10"/>
  <c r="AQ1240" i="10"/>
  <c r="AP1240" i="10"/>
  <c r="AO1240" i="10"/>
  <c r="AH1240" i="10"/>
  <c r="AG1240" i="10"/>
  <c r="AF1240" i="10"/>
  <c r="Y1240" i="10"/>
  <c r="X1240" i="10"/>
  <c r="W1240" i="10"/>
  <c r="N1240" i="10"/>
  <c r="BR1239" i="10"/>
  <c r="BQ1239" i="10"/>
  <c r="BP1239" i="10"/>
  <c r="BI1239" i="10"/>
  <c r="BH1239" i="10"/>
  <c r="BG1239" i="10"/>
  <c r="AZ1239" i="10"/>
  <c r="AY1239" i="10"/>
  <c r="AX1239" i="10"/>
  <c r="AQ1239" i="10"/>
  <c r="AP1239" i="10"/>
  <c r="AO1239" i="10"/>
  <c r="AH1239" i="10"/>
  <c r="AG1239" i="10"/>
  <c r="AF1239" i="10"/>
  <c r="Y1239" i="10"/>
  <c r="X1239" i="10"/>
  <c r="W1239" i="10"/>
  <c r="N1239" i="10"/>
  <c r="BR1238" i="10"/>
  <c r="BQ1238" i="10"/>
  <c r="BP1238" i="10"/>
  <c r="BI1238" i="10"/>
  <c r="BH1238" i="10"/>
  <c r="BG1238" i="10"/>
  <c r="AZ1238" i="10"/>
  <c r="AY1238" i="10"/>
  <c r="AX1238" i="10"/>
  <c r="AQ1238" i="10"/>
  <c r="AP1238" i="10"/>
  <c r="AO1238" i="10"/>
  <c r="AH1238" i="10"/>
  <c r="AG1238" i="10"/>
  <c r="AF1238" i="10"/>
  <c r="Y1238" i="10"/>
  <c r="X1238" i="10"/>
  <c r="W1238" i="10"/>
  <c r="N1238" i="10"/>
  <c r="BR1237" i="10"/>
  <c r="BQ1237" i="10"/>
  <c r="BP1237" i="10"/>
  <c r="BI1237" i="10"/>
  <c r="BH1237" i="10"/>
  <c r="BG1237" i="10"/>
  <c r="AZ1237" i="10"/>
  <c r="AY1237" i="10"/>
  <c r="AX1237" i="10"/>
  <c r="AQ1237" i="10"/>
  <c r="AP1237" i="10"/>
  <c r="AO1237" i="10"/>
  <c r="AH1237" i="10"/>
  <c r="AG1237" i="10"/>
  <c r="AF1237" i="10"/>
  <c r="Y1237" i="10"/>
  <c r="X1237" i="10"/>
  <c r="W1237" i="10"/>
  <c r="N1237" i="10"/>
  <c r="BR1236" i="10"/>
  <c r="BQ1236" i="10"/>
  <c r="BP1236" i="10"/>
  <c r="BI1236" i="10"/>
  <c r="BH1236" i="10"/>
  <c r="BG1236" i="10"/>
  <c r="AZ1236" i="10"/>
  <c r="AY1236" i="10"/>
  <c r="AX1236" i="10"/>
  <c r="AQ1236" i="10"/>
  <c r="AP1236" i="10"/>
  <c r="AO1236" i="10"/>
  <c r="AH1236" i="10"/>
  <c r="AG1236" i="10"/>
  <c r="AF1236" i="10"/>
  <c r="Y1236" i="10"/>
  <c r="X1236" i="10"/>
  <c r="W1236" i="10"/>
  <c r="N1236" i="10"/>
  <c r="BR1235" i="10"/>
  <c r="BQ1235" i="10"/>
  <c r="BP1235" i="10"/>
  <c r="BI1235" i="10"/>
  <c r="BH1235" i="10"/>
  <c r="BG1235" i="10"/>
  <c r="AZ1235" i="10"/>
  <c r="AY1235" i="10"/>
  <c r="AX1235" i="10"/>
  <c r="AQ1235" i="10"/>
  <c r="AP1235" i="10"/>
  <c r="AO1235" i="10"/>
  <c r="AH1235" i="10"/>
  <c r="AG1235" i="10"/>
  <c r="AF1235" i="10"/>
  <c r="Y1235" i="10"/>
  <c r="X1235" i="10"/>
  <c r="W1235" i="10"/>
  <c r="N1235" i="10"/>
  <c r="BR1234" i="10"/>
  <c r="BQ1234" i="10"/>
  <c r="BP1234" i="10"/>
  <c r="BI1234" i="10"/>
  <c r="BH1234" i="10"/>
  <c r="BG1234" i="10"/>
  <c r="AZ1234" i="10"/>
  <c r="AY1234" i="10"/>
  <c r="AX1234" i="10"/>
  <c r="AQ1234" i="10"/>
  <c r="AP1234" i="10"/>
  <c r="AO1234" i="10"/>
  <c r="AH1234" i="10"/>
  <c r="AG1234" i="10"/>
  <c r="AF1234" i="10"/>
  <c r="Y1234" i="10"/>
  <c r="X1234" i="10"/>
  <c r="W1234" i="10"/>
  <c r="N1234" i="10"/>
  <c r="BR1233" i="10"/>
  <c r="BQ1233" i="10"/>
  <c r="BP1233" i="10"/>
  <c r="BI1233" i="10"/>
  <c r="BH1233" i="10"/>
  <c r="BG1233" i="10"/>
  <c r="AZ1233" i="10"/>
  <c r="AY1233" i="10"/>
  <c r="AX1233" i="10"/>
  <c r="AQ1233" i="10"/>
  <c r="AP1233" i="10"/>
  <c r="AO1233" i="10"/>
  <c r="AH1233" i="10"/>
  <c r="AG1233" i="10"/>
  <c r="AF1233" i="10"/>
  <c r="Y1233" i="10"/>
  <c r="X1233" i="10"/>
  <c r="W1233" i="10"/>
  <c r="N1233" i="10"/>
  <c r="BR1232" i="10"/>
  <c r="BQ1232" i="10"/>
  <c r="BP1232" i="10"/>
  <c r="BI1232" i="10"/>
  <c r="BH1232" i="10"/>
  <c r="BG1232" i="10"/>
  <c r="AZ1232" i="10"/>
  <c r="AY1232" i="10"/>
  <c r="AX1232" i="10"/>
  <c r="AQ1232" i="10"/>
  <c r="AP1232" i="10"/>
  <c r="AO1232" i="10"/>
  <c r="AH1232" i="10"/>
  <c r="AG1232" i="10"/>
  <c r="AF1232" i="10"/>
  <c r="Y1232" i="10"/>
  <c r="X1232" i="10"/>
  <c r="W1232" i="10"/>
  <c r="N1232" i="10"/>
  <c r="BR1231" i="10"/>
  <c r="BQ1231" i="10"/>
  <c r="BP1231" i="10"/>
  <c r="BI1231" i="10"/>
  <c r="BH1231" i="10"/>
  <c r="BG1231" i="10"/>
  <c r="AZ1231" i="10"/>
  <c r="AY1231" i="10"/>
  <c r="AX1231" i="10"/>
  <c r="AQ1231" i="10"/>
  <c r="AP1231" i="10"/>
  <c r="AO1231" i="10"/>
  <c r="AH1231" i="10"/>
  <c r="AG1231" i="10"/>
  <c r="AF1231" i="10"/>
  <c r="Y1231" i="10"/>
  <c r="X1231" i="10"/>
  <c r="W1231" i="10"/>
  <c r="N1231" i="10"/>
  <c r="BR1230" i="10"/>
  <c r="BQ1230" i="10"/>
  <c r="BP1230" i="10"/>
  <c r="BI1230" i="10"/>
  <c r="BH1230" i="10"/>
  <c r="BG1230" i="10"/>
  <c r="AZ1230" i="10"/>
  <c r="AY1230" i="10"/>
  <c r="AX1230" i="10"/>
  <c r="AQ1230" i="10"/>
  <c r="AP1230" i="10"/>
  <c r="AO1230" i="10"/>
  <c r="AH1230" i="10"/>
  <c r="AG1230" i="10"/>
  <c r="AF1230" i="10"/>
  <c r="Y1230" i="10"/>
  <c r="X1230" i="10"/>
  <c r="W1230" i="10"/>
  <c r="N1230" i="10"/>
  <c r="BR1229" i="10"/>
  <c r="BQ1229" i="10"/>
  <c r="BP1229" i="10"/>
  <c r="BI1229" i="10"/>
  <c r="BH1229" i="10"/>
  <c r="BG1229" i="10"/>
  <c r="AZ1229" i="10"/>
  <c r="AY1229" i="10"/>
  <c r="AX1229" i="10"/>
  <c r="AQ1229" i="10"/>
  <c r="AP1229" i="10"/>
  <c r="AO1229" i="10"/>
  <c r="AH1229" i="10"/>
  <c r="AG1229" i="10"/>
  <c r="AF1229" i="10"/>
  <c r="Y1229" i="10"/>
  <c r="X1229" i="10"/>
  <c r="W1229" i="10"/>
  <c r="N1229" i="10"/>
  <c r="BR1228" i="10"/>
  <c r="BQ1228" i="10"/>
  <c r="BP1228" i="10"/>
  <c r="BI1228" i="10"/>
  <c r="BH1228" i="10"/>
  <c r="BG1228" i="10"/>
  <c r="AZ1228" i="10"/>
  <c r="AY1228" i="10"/>
  <c r="AX1228" i="10"/>
  <c r="AQ1228" i="10"/>
  <c r="AP1228" i="10"/>
  <c r="AO1228" i="10"/>
  <c r="AH1228" i="10"/>
  <c r="AG1228" i="10"/>
  <c r="AF1228" i="10"/>
  <c r="Y1228" i="10"/>
  <c r="X1228" i="10"/>
  <c r="W1228" i="10"/>
  <c r="N1228" i="10"/>
  <c r="BR1227" i="10"/>
  <c r="BQ1227" i="10"/>
  <c r="BP1227" i="10"/>
  <c r="BI1227" i="10"/>
  <c r="BH1227" i="10"/>
  <c r="BG1227" i="10"/>
  <c r="AZ1227" i="10"/>
  <c r="AY1227" i="10"/>
  <c r="AX1227" i="10"/>
  <c r="AQ1227" i="10"/>
  <c r="AP1227" i="10"/>
  <c r="AO1227" i="10"/>
  <c r="AH1227" i="10"/>
  <c r="AG1227" i="10"/>
  <c r="AF1227" i="10"/>
  <c r="Y1227" i="10"/>
  <c r="X1227" i="10"/>
  <c r="W1227" i="10"/>
  <c r="N1227" i="10"/>
  <c r="BR1226" i="10"/>
  <c r="BQ1226" i="10"/>
  <c r="BP1226" i="10"/>
  <c r="BI1226" i="10"/>
  <c r="BH1226" i="10"/>
  <c r="BG1226" i="10"/>
  <c r="AZ1226" i="10"/>
  <c r="AY1226" i="10"/>
  <c r="AX1226" i="10"/>
  <c r="AQ1226" i="10"/>
  <c r="AP1226" i="10"/>
  <c r="AO1226" i="10"/>
  <c r="AH1226" i="10"/>
  <c r="AG1226" i="10"/>
  <c r="AF1226" i="10"/>
  <c r="Y1226" i="10"/>
  <c r="X1226" i="10"/>
  <c r="W1226" i="10"/>
  <c r="N1226" i="10"/>
  <c r="BR1225" i="10"/>
  <c r="BQ1225" i="10"/>
  <c r="BP1225" i="10"/>
  <c r="BI1225" i="10"/>
  <c r="BH1225" i="10"/>
  <c r="BG1225" i="10"/>
  <c r="AZ1225" i="10"/>
  <c r="AY1225" i="10"/>
  <c r="AX1225" i="10"/>
  <c r="AQ1225" i="10"/>
  <c r="AP1225" i="10"/>
  <c r="AO1225" i="10"/>
  <c r="AH1225" i="10"/>
  <c r="AG1225" i="10"/>
  <c r="AF1225" i="10"/>
  <c r="Y1225" i="10"/>
  <c r="X1225" i="10"/>
  <c r="W1225" i="10"/>
  <c r="N1225" i="10"/>
  <c r="BR1224" i="10"/>
  <c r="BQ1224" i="10"/>
  <c r="BP1224" i="10"/>
  <c r="BI1224" i="10"/>
  <c r="BH1224" i="10"/>
  <c r="BG1224" i="10"/>
  <c r="AZ1224" i="10"/>
  <c r="AY1224" i="10"/>
  <c r="AX1224" i="10"/>
  <c r="AQ1224" i="10"/>
  <c r="AP1224" i="10"/>
  <c r="AO1224" i="10"/>
  <c r="AH1224" i="10"/>
  <c r="AG1224" i="10"/>
  <c r="AF1224" i="10"/>
  <c r="Y1224" i="10"/>
  <c r="X1224" i="10"/>
  <c r="W1224" i="10"/>
  <c r="N1224" i="10"/>
  <c r="BR1223" i="10"/>
  <c r="BQ1223" i="10"/>
  <c r="BP1223" i="10"/>
  <c r="BI1223" i="10"/>
  <c r="BH1223" i="10"/>
  <c r="BG1223" i="10"/>
  <c r="AZ1223" i="10"/>
  <c r="AY1223" i="10"/>
  <c r="AX1223" i="10"/>
  <c r="AQ1223" i="10"/>
  <c r="AP1223" i="10"/>
  <c r="AO1223" i="10"/>
  <c r="AH1223" i="10"/>
  <c r="AG1223" i="10"/>
  <c r="AF1223" i="10"/>
  <c r="Y1223" i="10"/>
  <c r="X1223" i="10"/>
  <c r="W1223" i="10"/>
  <c r="N1223" i="10"/>
  <c r="BR1222" i="10"/>
  <c r="BQ1222" i="10"/>
  <c r="BP1222" i="10"/>
  <c r="BI1222" i="10"/>
  <c r="BH1222" i="10"/>
  <c r="BG1222" i="10"/>
  <c r="AZ1222" i="10"/>
  <c r="AY1222" i="10"/>
  <c r="AX1222" i="10"/>
  <c r="AQ1222" i="10"/>
  <c r="AP1222" i="10"/>
  <c r="AO1222" i="10"/>
  <c r="AH1222" i="10"/>
  <c r="AG1222" i="10"/>
  <c r="AF1222" i="10"/>
  <c r="Y1222" i="10"/>
  <c r="X1222" i="10"/>
  <c r="W1222" i="10"/>
  <c r="N1222" i="10"/>
  <c r="BR1221" i="10"/>
  <c r="BQ1221" i="10"/>
  <c r="BP1221" i="10"/>
  <c r="BI1221" i="10"/>
  <c r="BH1221" i="10"/>
  <c r="BG1221" i="10"/>
  <c r="AZ1221" i="10"/>
  <c r="AY1221" i="10"/>
  <c r="AX1221" i="10"/>
  <c r="AQ1221" i="10"/>
  <c r="AP1221" i="10"/>
  <c r="AO1221" i="10"/>
  <c r="AH1221" i="10"/>
  <c r="AG1221" i="10"/>
  <c r="AF1221" i="10"/>
  <c r="Y1221" i="10"/>
  <c r="X1221" i="10"/>
  <c r="W1221" i="10"/>
  <c r="N1221" i="10"/>
  <c r="BR1220" i="10"/>
  <c r="BQ1220" i="10"/>
  <c r="BP1220" i="10"/>
  <c r="BI1220" i="10"/>
  <c r="BH1220" i="10"/>
  <c r="BG1220" i="10"/>
  <c r="AZ1220" i="10"/>
  <c r="AY1220" i="10"/>
  <c r="AX1220" i="10"/>
  <c r="AQ1220" i="10"/>
  <c r="AP1220" i="10"/>
  <c r="AO1220" i="10"/>
  <c r="AH1220" i="10"/>
  <c r="AG1220" i="10"/>
  <c r="AF1220" i="10"/>
  <c r="Y1220" i="10"/>
  <c r="X1220" i="10"/>
  <c r="W1220" i="10"/>
  <c r="N1220" i="10"/>
  <c r="BR1219" i="10"/>
  <c r="BQ1219" i="10"/>
  <c r="BP1219" i="10"/>
  <c r="BI1219" i="10"/>
  <c r="BH1219" i="10"/>
  <c r="BG1219" i="10"/>
  <c r="AZ1219" i="10"/>
  <c r="AY1219" i="10"/>
  <c r="AX1219" i="10"/>
  <c r="AQ1219" i="10"/>
  <c r="AP1219" i="10"/>
  <c r="AO1219" i="10"/>
  <c r="AH1219" i="10"/>
  <c r="AG1219" i="10"/>
  <c r="AF1219" i="10"/>
  <c r="Y1219" i="10"/>
  <c r="X1219" i="10"/>
  <c r="W1219" i="10"/>
  <c r="N1219" i="10"/>
  <c r="BR1218" i="10"/>
  <c r="BQ1218" i="10"/>
  <c r="BP1218" i="10"/>
  <c r="BI1218" i="10"/>
  <c r="BH1218" i="10"/>
  <c r="BG1218" i="10"/>
  <c r="AZ1218" i="10"/>
  <c r="AY1218" i="10"/>
  <c r="AX1218" i="10"/>
  <c r="AQ1218" i="10"/>
  <c r="AP1218" i="10"/>
  <c r="AO1218" i="10"/>
  <c r="AH1218" i="10"/>
  <c r="AG1218" i="10"/>
  <c r="AF1218" i="10"/>
  <c r="Y1218" i="10"/>
  <c r="X1218" i="10"/>
  <c r="W1218" i="10"/>
  <c r="N1218" i="10"/>
  <c r="BR1217" i="10"/>
  <c r="BQ1217" i="10"/>
  <c r="BP1217" i="10"/>
  <c r="BI1217" i="10"/>
  <c r="BH1217" i="10"/>
  <c r="BG1217" i="10"/>
  <c r="AZ1217" i="10"/>
  <c r="AY1217" i="10"/>
  <c r="AX1217" i="10"/>
  <c r="AQ1217" i="10"/>
  <c r="AP1217" i="10"/>
  <c r="AO1217" i="10"/>
  <c r="AH1217" i="10"/>
  <c r="AG1217" i="10"/>
  <c r="AF1217" i="10"/>
  <c r="Y1217" i="10"/>
  <c r="X1217" i="10"/>
  <c r="W1217" i="10"/>
  <c r="N1217" i="10"/>
  <c r="BR1216" i="10"/>
  <c r="BQ1216" i="10"/>
  <c r="BP1216" i="10"/>
  <c r="BI1216" i="10"/>
  <c r="BH1216" i="10"/>
  <c r="BG1216" i="10"/>
  <c r="AZ1216" i="10"/>
  <c r="AY1216" i="10"/>
  <c r="AX1216" i="10"/>
  <c r="AQ1216" i="10"/>
  <c r="AP1216" i="10"/>
  <c r="AO1216" i="10"/>
  <c r="AH1216" i="10"/>
  <c r="AG1216" i="10"/>
  <c r="AF1216" i="10"/>
  <c r="Y1216" i="10"/>
  <c r="X1216" i="10"/>
  <c r="W1216" i="10"/>
  <c r="N1216" i="10"/>
  <c r="BR1215" i="10"/>
  <c r="BQ1215" i="10"/>
  <c r="BP1215" i="10"/>
  <c r="BI1215" i="10"/>
  <c r="BH1215" i="10"/>
  <c r="BG1215" i="10"/>
  <c r="AZ1215" i="10"/>
  <c r="AY1215" i="10"/>
  <c r="AX1215" i="10"/>
  <c r="AQ1215" i="10"/>
  <c r="AP1215" i="10"/>
  <c r="AO1215" i="10"/>
  <c r="AH1215" i="10"/>
  <c r="AG1215" i="10"/>
  <c r="AF1215" i="10"/>
  <c r="Y1215" i="10"/>
  <c r="X1215" i="10"/>
  <c r="W1215" i="10"/>
  <c r="N1215" i="10"/>
  <c r="BR1214" i="10"/>
  <c r="BQ1214" i="10"/>
  <c r="BP1214" i="10"/>
  <c r="BI1214" i="10"/>
  <c r="BH1214" i="10"/>
  <c r="BG1214" i="10"/>
  <c r="AZ1214" i="10"/>
  <c r="AY1214" i="10"/>
  <c r="AX1214" i="10"/>
  <c r="AQ1214" i="10"/>
  <c r="AP1214" i="10"/>
  <c r="AO1214" i="10"/>
  <c r="AH1214" i="10"/>
  <c r="AG1214" i="10"/>
  <c r="AF1214" i="10"/>
  <c r="Y1214" i="10"/>
  <c r="X1214" i="10"/>
  <c r="W1214" i="10"/>
  <c r="N1214" i="10"/>
  <c r="BR1213" i="10"/>
  <c r="BQ1213" i="10"/>
  <c r="BP1213" i="10"/>
  <c r="BI1213" i="10"/>
  <c r="BH1213" i="10"/>
  <c r="BG1213" i="10"/>
  <c r="AZ1213" i="10"/>
  <c r="AY1213" i="10"/>
  <c r="AX1213" i="10"/>
  <c r="AQ1213" i="10"/>
  <c r="AP1213" i="10"/>
  <c r="AO1213" i="10"/>
  <c r="AH1213" i="10"/>
  <c r="AG1213" i="10"/>
  <c r="AF1213" i="10"/>
  <c r="Y1213" i="10"/>
  <c r="X1213" i="10"/>
  <c r="W1213" i="10"/>
  <c r="N1213" i="10"/>
  <c r="BR1212" i="10"/>
  <c r="BQ1212" i="10"/>
  <c r="BP1212" i="10"/>
  <c r="BI1212" i="10"/>
  <c r="BH1212" i="10"/>
  <c r="BG1212" i="10"/>
  <c r="AZ1212" i="10"/>
  <c r="AY1212" i="10"/>
  <c r="AX1212" i="10"/>
  <c r="AQ1212" i="10"/>
  <c r="AP1212" i="10"/>
  <c r="AO1212" i="10"/>
  <c r="AH1212" i="10"/>
  <c r="AG1212" i="10"/>
  <c r="AF1212" i="10"/>
  <c r="Y1212" i="10"/>
  <c r="X1212" i="10"/>
  <c r="W1212" i="10"/>
  <c r="N1212" i="10"/>
  <c r="BR1211" i="10"/>
  <c r="BQ1211" i="10"/>
  <c r="BP1211" i="10"/>
  <c r="BI1211" i="10"/>
  <c r="BH1211" i="10"/>
  <c r="BG1211" i="10"/>
  <c r="AZ1211" i="10"/>
  <c r="AY1211" i="10"/>
  <c r="AX1211" i="10"/>
  <c r="AQ1211" i="10"/>
  <c r="AP1211" i="10"/>
  <c r="AO1211" i="10"/>
  <c r="AH1211" i="10"/>
  <c r="AG1211" i="10"/>
  <c r="AF1211" i="10"/>
  <c r="Y1211" i="10"/>
  <c r="X1211" i="10"/>
  <c r="W1211" i="10"/>
  <c r="N1211" i="10"/>
  <c r="BR1210" i="10"/>
  <c r="BQ1210" i="10"/>
  <c r="BP1210" i="10"/>
  <c r="BI1210" i="10"/>
  <c r="BH1210" i="10"/>
  <c r="BG1210" i="10"/>
  <c r="AZ1210" i="10"/>
  <c r="AY1210" i="10"/>
  <c r="AX1210" i="10"/>
  <c r="AQ1210" i="10"/>
  <c r="AP1210" i="10"/>
  <c r="AO1210" i="10"/>
  <c r="AH1210" i="10"/>
  <c r="AG1210" i="10"/>
  <c r="AF1210" i="10"/>
  <c r="Y1210" i="10"/>
  <c r="X1210" i="10"/>
  <c r="W1210" i="10"/>
  <c r="N1210" i="10"/>
  <c r="BR1209" i="10"/>
  <c r="BQ1209" i="10"/>
  <c r="BP1209" i="10"/>
  <c r="BI1209" i="10"/>
  <c r="BH1209" i="10"/>
  <c r="BG1209" i="10"/>
  <c r="AZ1209" i="10"/>
  <c r="AY1209" i="10"/>
  <c r="AX1209" i="10"/>
  <c r="AQ1209" i="10"/>
  <c r="AP1209" i="10"/>
  <c r="AO1209" i="10"/>
  <c r="AH1209" i="10"/>
  <c r="AG1209" i="10"/>
  <c r="AF1209" i="10"/>
  <c r="Y1209" i="10"/>
  <c r="X1209" i="10"/>
  <c r="W1209" i="10"/>
  <c r="N1209" i="10"/>
  <c r="BR1208" i="10"/>
  <c r="BQ1208" i="10"/>
  <c r="BP1208" i="10"/>
  <c r="BI1208" i="10"/>
  <c r="BH1208" i="10"/>
  <c r="BG1208" i="10"/>
  <c r="AZ1208" i="10"/>
  <c r="AY1208" i="10"/>
  <c r="AX1208" i="10"/>
  <c r="AQ1208" i="10"/>
  <c r="AP1208" i="10"/>
  <c r="AO1208" i="10"/>
  <c r="AH1208" i="10"/>
  <c r="AG1208" i="10"/>
  <c r="AF1208" i="10"/>
  <c r="Y1208" i="10"/>
  <c r="X1208" i="10"/>
  <c r="W1208" i="10"/>
  <c r="N1208" i="10"/>
  <c r="BR1207" i="10"/>
  <c r="BQ1207" i="10"/>
  <c r="BP1207" i="10"/>
  <c r="BI1207" i="10"/>
  <c r="BH1207" i="10"/>
  <c r="BG1207" i="10"/>
  <c r="AZ1207" i="10"/>
  <c r="AY1207" i="10"/>
  <c r="AX1207" i="10"/>
  <c r="AQ1207" i="10"/>
  <c r="AP1207" i="10"/>
  <c r="AO1207" i="10"/>
  <c r="AH1207" i="10"/>
  <c r="AG1207" i="10"/>
  <c r="AF1207" i="10"/>
  <c r="Y1207" i="10"/>
  <c r="X1207" i="10"/>
  <c r="W1207" i="10"/>
  <c r="N1207" i="10"/>
  <c r="BR1206" i="10"/>
  <c r="BQ1206" i="10"/>
  <c r="BP1206" i="10"/>
  <c r="BI1206" i="10"/>
  <c r="BH1206" i="10"/>
  <c r="BG1206" i="10"/>
  <c r="AZ1206" i="10"/>
  <c r="AY1206" i="10"/>
  <c r="AX1206" i="10"/>
  <c r="AQ1206" i="10"/>
  <c r="AP1206" i="10"/>
  <c r="AO1206" i="10"/>
  <c r="AH1206" i="10"/>
  <c r="AG1206" i="10"/>
  <c r="AF1206" i="10"/>
  <c r="Y1206" i="10"/>
  <c r="X1206" i="10"/>
  <c r="W1206" i="10"/>
  <c r="N1206" i="10"/>
  <c r="BR1205" i="10"/>
  <c r="BQ1205" i="10"/>
  <c r="BP1205" i="10"/>
  <c r="BI1205" i="10"/>
  <c r="BH1205" i="10"/>
  <c r="BG1205" i="10"/>
  <c r="AZ1205" i="10"/>
  <c r="AY1205" i="10"/>
  <c r="AX1205" i="10"/>
  <c r="AQ1205" i="10"/>
  <c r="AP1205" i="10"/>
  <c r="AO1205" i="10"/>
  <c r="AH1205" i="10"/>
  <c r="AG1205" i="10"/>
  <c r="AF1205" i="10"/>
  <c r="Y1205" i="10"/>
  <c r="X1205" i="10"/>
  <c r="W1205" i="10"/>
  <c r="N1205" i="10"/>
  <c r="BR1204" i="10"/>
  <c r="BQ1204" i="10"/>
  <c r="BP1204" i="10"/>
  <c r="BI1204" i="10"/>
  <c r="BH1204" i="10"/>
  <c r="BG1204" i="10"/>
  <c r="AZ1204" i="10"/>
  <c r="AY1204" i="10"/>
  <c r="AX1204" i="10"/>
  <c r="AQ1204" i="10"/>
  <c r="AP1204" i="10"/>
  <c r="AO1204" i="10"/>
  <c r="AH1204" i="10"/>
  <c r="AG1204" i="10"/>
  <c r="AF1204" i="10"/>
  <c r="Y1204" i="10"/>
  <c r="X1204" i="10"/>
  <c r="W1204" i="10"/>
  <c r="N1204" i="10"/>
  <c r="BR1203" i="10"/>
  <c r="BQ1203" i="10"/>
  <c r="BP1203" i="10"/>
  <c r="BI1203" i="10"/>
  <c r="BH1203" i="10"/>
  <c r="BG1203" i="10"/>
  <c r="AZ1203" i="10"/>
  <c r="AY1203" i="10"/>
  <c r="AX1203" i="10"/>
  <c r="AQ1203" i="10"/>
  <c r="AP1203" i="10"/>
  <c r="AO1203" i="10"/>
  <c r="AH1203" i="10"/>
  <c r="AG1203" i="10"/>
  <c r="AF1203" i="10"/>
  <c r="Y1203" i="10"/>
  <c r="X1203" i="10"/>
  <c r="W1203" i="10"/>
  <c r="N1203" i="10"/>
  <c r="BR1202" i="10"/>
  <c r="BQ1202" i="10"/>
  <c r="BP1202" i="10"/>
  <c r="BI1202" i="10"/>
  <c r="BH1202" i="10"/>
  <c r="BG1202" i="10"/>
  <c r="AZ1202" i="10"/>
  <c r="AY1202" i="10"/>
  <c r="AX1202" i="10"/>
  <c r="AQ1202" i="10"/>
  <c r="AP1202" i="10"/>
  <c r="AO1202" i="10"/>
  <c r="AH1202" i="10"/>
  <c r="AG1202" i="10"/>
  <c r="AF1202" i="10"/>
  <c r="Y1202" i="10"/>
  <c r="X1202" i="10"/>
  <c r="W1202" i="10"/>
  <c r="N1202" i="10"/>
  <c r="BR1201" i="10"/>
  <c r="BQ1201" i="10"/>
  <c r="BP1201" i="10"/>
  <c r="BI1201" i="10"/>
  <c r="BH1201" i="10"/>
  <c r="BG1201" i="10"/>
  <c r="AZ1201" i="10"/>
  <c r="AY1201" i="10"/>
  <c r="AX1201" i="10"/>
  <c r="AQ1201" i="10"/>
  <c r="AP1201" i="10"/>
  <c r="AO1201" i="10"/>
  <c r="AH1201" i="10"/>
  <c r="AG1201" i="10"/>
  <c r="AF1201" i="10"/>
  <c r="Y1201" i="10"/>
  <c r="X1201" i="10"/>
  <c r="W1201" i="10"/>
  <c r="N1201" i="10"/>
  <c r="BR1200" i="10"/>
  <c r="BQ1200" i="10"/>
  <c r="BP1200" i="10"/>
  <c r="BI1200" i="10"/>
  <c r="BH1200" i="10"/>
  <c r="BG1200" i="10"/>
  <c r="AZ1200" i="10"/>
  <c r="AY1200" i="10"/>
  <c r="AX1200" i="10"/>
  <c r="AQ1200" i="10"/>
  <c r="AP1200" i="10"/>
  <c r="AO1200" i="10"/>
  <c r="AH1200" i="10"/>
  <c r="AG1200" i="10"/>
  <c r="AF1200" i="10"/>
  <c r="Y1200" i="10"/>
  <c r="X1200" i="10"/>
  <c r="W1200" i="10"/>
  <c r="N1200" i="10"/>
  <c r="BR1199" i="10"/>
  <c r="BQ1199" i="10"/>
  <c r="BP1199" i="10"/>
  <c r="BI1199" i="10"/>
  <c r="BH1199" i="10"/>
  <c r="BG1199" i="10"/>
  <c r="AZ1199" i="10"/>
  <c r="AY1199" i="10"/>
  <c r="AX1199" i="10"/>
  <c r="AQ1199" i="10"/>
  <c r="AP1199" i="10"/>
  <c r="AO1199" i="10"/>
  <c r="AH1199" i="10"/>
  <c r="AG1199" i="10"/>
  <c r="AF1199" i="10"/>
  <c r="Y1199" i="10"/>
  <c r="X1199" i="10"/>
  <c r="W1199" i="10"/>
  <c r="N1199" i="10"/>
  <c r="BR1198" i="10"/>
  <c r="BQ1198" i="10"/>
  <c r="BP1198" i="10"/>
  <c r="BI1198" i="10"/>
  <c r="BH1198" i="10"/>
  <c r="BG1198" i="10"/>
  <c r="AZ1198" i="10"/>
  <c r="AY1198" i="10"/>
  <c r="AX1198" i="10"/>
  <c r="AQ1198" i="10"/>
  <c r="AP1198" i="10"/>
  <c r="AO1198" i="10"/>
  <c r="AH1198" i="10"/>
  <c r="AG1198" i="10"/>
  <c r="AF1198" i="10"/>
  <c r="Y1198" i="10"/>
  <c r="X1198" i="10"/>
  <c r="W1198" i="10"/>
  <c r="N1198" i="10"/>
  <c r="BR1197" i="10"/>
  <c r="BQ1197" i="10"/>
  <c r="BP1197" i="10"/>
  <c r="BI1197" i="10"/>
  <c r="BH1197" i="10"/>
  <c r="BG1197" i="10"/>
  <c r="AZ1197" i="10"/>
  <c r="AY1197" i="10"/>
  <c r="AX1197" i="10"/>
  <c r="AQ1197" i="10"/>
  <c r="AP1197" i="10"/>
  <c r="AO1197" i="10"/>
  <c r="AH1197" i="10"/>
  <c r="AG1197" i="10"/>
  <c r="AF1197" i="10"/>
  <c r="Y1197" i="10"/>
  <c r="X1197" i="10"/>
  <c r="W1197" i="10"/>
  <c r="N1197" i="10"/>
  <c r="BR1196" i="10"/>
  <c r="BQ1196" i="10"/>
  <c r="BP1196" i="10"/>
  <c r="BI1196" i="10"/>
  <c r="BH1196" i="10"/>
  <c r="BG1196" i="10"/>
  <c r="AZ1196" i="10"/>
  <c r="AY1196" i="10"/>
  <c r="AX1196" i="10"/>
  <c r="AQ1196" i="10"/>
  <c r="AP1196" i="10"/>
  <c r="AO1196" i="10"/>
  <c r="AH1196" i="10"/>
  <c r="AG1196" i="10"/>
  <c r="AF1196" i="10"/>
  <c r="Y1196" i="10"/>
  <c r="X1196" i="10"/>
  <c r="W1196" i="10"/>
  <c r="N1196" i="10"/>
  <c r="BR1195" i="10"/>
  <c r="BQ1195" i="10"/>
  <c r="BP1195" i="10"/>
  <c r="BI1195" i="10"/>
  <c r="BH1195" i="10"/>
  <c r="BG1195" i="10"/>
  <c r="AZ1195" i="10"/>
  <c r="AY1195" i="10"/>
  <c r="AX1195" i="10"/>
  <c r="AQ1195" i="10"/>
  <c r="AP1195" i="10"/>
  <c r="AO1195" i="10"/>
  <c r="AH1195" i="10"/>
  <c r="AG1195" i="10"/>
  <c r="AF1195" i="10"/>
  <c r="Y1195" i="10"/>
  <c r="X1195" i="10"/>
  <c r="W1195" i="10"/>
  <c r="N1195" i="10"/>
  <c r="BR1194" i="10"/>
  <c r="BQ1194" i="10"/>
  <c r="BP1194" i="10"/>
  <c r="BI1194" i="10"/>
  <c r="BH1194" i="10"/>
  <c r="BG1194" i="10"/>
  <c r="AZ1194" i="10"/>
  <c r="AY1194" i="10"/>
  <c r="AX1194" i="10"/>
  <c r="AQ1194" i="10"/>
  <c r="AP1194" i="10"/>
  <c r="AO1194" i="10"/>
  <c r="AH1194" i="10"/>
  <c r="AG1194" i="10"/>
  <c r="AF1194" i="10"/>
  <c r="Y1194" i="10"/>
  <c r="X1194" i="10"/>
  <c r="W1194" i="10"/>
  <c r="N1194" i="10"/>
  <c r="BR1193" i="10"/>
  <c r="BQ1193" i="10"/>
  <c r="BP1193" i="10"/>
  <c r="BI1193" i="10"/>
  <c r="BH1193" i="10"/>
  <c r="BG1193" i="10"/>
  <c r="AZ1193" i="10"/>
  <c r="AY1193" i="10"/>
  <c r="AX1193" i="10"/>
  <c r="AQ1193" i="10"/>
  <c r="AP1193" i="10"/>
  <c r="AO1193" i="10"/>
  <c r="AH1193" i="10"/>
  <c r="AG1193" i="10"/>
  <c r="AF1193" i="10"/>
  <c r="Y1193" i="10"/>
  <c r="X1193" i="10"/>
  <c r="W1193" i="10"/>
  <c r="N1193" i="10"/>
  <c r="BR1192" i="10"/>
  <c r="BQ1192" i="10"/>
  <c r="BP1192" i="10"/>
  <c r="BI1192" i="10"/>
  <c r="BH1192" i="10"/>
  <c r="BG1192" i="10"/>
  <c r="AZ1192" i="10"/>
  <c r="AY1192" i="10"/>
  <c r="AX1192" i="10"/>
  <c r="AQ1192" i="10"/>
  <c r="AP1192" i="10"/>
  <c r="AO1192" i="10"/>
  <c r="AH1192" i="10"/>
  <c r="AG1192" i="10"/>
  <c r="AF1192" i="10"/>
  <c r="Y1192" i="10"/>
  <c r="X1192" i="10"/>
  <c r="W1192" i="10"/>
  <c r="N1192" i="10"/>
  <c r="BR1191" i="10"/>
  <c r="BQ1191" i="10"/>
  <c r="BP1191" i="10"/>
  <c r="BI1191" i="10"/>
  <c r="BH1191" i="10"/>
  <c r="BG1191" i="10"/>
  <c r="AZ1191" i="10"/>
  <c r="AY1191" i="10"/>
  <c r="AX1191" i="10"/>
  <c r="AQ1191" i="10"/>
  <c r="AP1191" i="10"/>
  <c r="AO1191" i="10"/>
  <c r="AH1191" i="10"/>
  <c r="AG1191" i="10"/>
  <c r="AF1191" i="10"/>
  <c r="Y1191" i="10"/>
  <c r="X1191" i="10"/>
  <c r="W1191" i="10"/>
  <c r="N1191" i="10"/>
  <c r="BR1190" i="10"/>
  <c r="BQ1190" i="10"/>
  <c r="BP1190" i="10"/>
  <c r="BI1190" i="10"/>
  <c r="BH1190" i="10"/>
  <c r="BG1190" i="10"/>
  <c r="AZ1190" i="10"/>
  <c r="AY1190" i="10"/>
  <c r="AX1190" i="10"/>
  <c r="AQ1190" i="10"/>
  <c r="AP1190" i="10"/>
  <c r="AO1190" i="10"/>
  <c r="AH1190" i="10"/>
  <c r="AG1190" i="10"/>
  <c r="AF1190" i="10"/>
  <c r="Y1190" i="10"/>
  <c r="X1190" i="10"/>
  <c r="W1190" i="10"/>
  <c r="N1190" i="10"/>
  <c r="BR1189" i="10"/>
  <c r="BQ1189" i="10"/>
  <c r="BP1189" i="10"/>
  <c r="BI1189" i="10"/>
  <c r="BH1189" i="10"/>
  <c r="BG1189" i="10"/>
  <c r="AZ1189" i="10"/>
  <c r="AY1189" i="10"/>
  <c r="AX1189" i="10"/>
  <c r="AQ1189" i="10"/>
  <c r="AP1189" i="10"/>
  <c r="AO1189" i="10"/>
  <c r="AH1189" i="10"/>
  <c r="AG1189" i="10"/>
  <c r="AF1189" i="10"/>
  <c r="Y1189" i="10"/>
  <c r="X1189" i="10"/>
  <c r="W1189" i="10"/>
  <c r="N1189" i="10"/>
  <c r="BR1188" i="10"/>
  <c r="BQ1188" i="10"/>
  <c r="BP1188" i="10"/>
  <c r="BI1188" i="10"/>
  <c r="BH1188" i="10"/>
  <c r="BG1188" i="10"/>
  <c r="AZ1188" i="10"/>
  <c r="AY1188" i="10"/>
  <c r="AX1188" i="10"/>
  <c r="AQ1188" i="10"/>
  <c r="AP1188" i="10"/>
  <c r="AO1188" i="10"/>
  <c r="AH1188" i="10"/>
  <c r="AG1188" i="10"/>
  <c r="AF1188" i="10"/>
  <c r="Y1188" i="10"/>
  <c r="X1188" i="10"/>
  <c r="W1188" i="10"/>
  <c r="N1188" i="10"/>
  <c r="BR1187" i="10"/>
  <c r="BQ1187" i="10"/>
  <c r="BP1187" i="10"/>
  <c r="BI1187" i="10"/>
  <c r="BH1187" i="10"/>
  <c r="BG1187" i="10"/>
  <c r="AZ1187" i="10"/>
  <c r="AY1187" i="10"/>
  <c r="AX1187" i="10"/>
  <c r="AQ1187" i="10"/>
  <c r="AP1187" i="10"/>
  <c r="AO1187" i="10"/>
  <c r="AH1187" i="10"/>
  <c r="AG1187" i="10"/>
  <c r="AF1187" i="10"/>
  <c r="Y1187" i="10"/>
  <c r="X1187" i="10"/>
  <c r="W1187" i="10"/>
  <c r="N1187" i="10"/>
  <c r="BR1186" i="10"/>
  <c r="BQ1186" i="10"/>
  <c r="BP1186" i="10"/>
  <c r="BI1186" i="10"/>
  <c r="BH1186" i="10"/>
  <c r="BG1186" i="10"/>
  <c r="AZ1186" i="10"/>
  <c r="AY1186" i="10"/>
  <c r="AX1186" i="10"/>
  <c r="AQ1186" i="10"/>
  <c r="AP1186" i="10"/>
  <c r="AO1186" i="10"/>
  <c r="AH1186" i="10"/>
  <c r="AG1186" i="10"/>
  <c r="AF1186" i="10"/>
  <c r="Y1186" i="10"/>
  <c r="X1186" i="10"/>
  <c r="W1186" i="10"/>
  <c r="N1186" i="10"/>
  <c r="BR1185" i="10"/>
  <c r="BQ1185" i="10"/>
  <c r="BP1185" i="10"/>
  <c r="BI1185" i="10"/>
  <c r="BH1185" i="10"/>
  <c r="BG1185" i="10"/>
  <c r="AZ1185" i="10"/>
  <c r="AY1185" i="10"/>
  <c r="AX1185" i="10"/>
  <c r="AQ1185" i="10"/>
  <c r="AP1185" i="10"/>
  <c r="AO1185" i="10"/>
  <c r="AH1185" i="10"/>
  <c r="AG1185" i="10"/>
  <c r="AF1185" i="10"/>
  <c r="Y1185" i="10"/>
  <c r="X1185" i="10"/>
  <c r="W1185" i="10"/>
  <c r="N1185" i="10"/>
  <c r="BR1184" i="10"/>
  <c r="BQ1184" i="10"/>
  <c r="BP1184" i="10"/>
  <c r="BI1184" i="10"/>
  <c r="BH1184" i="10"/>
  <c r="BG1184" i="10"/>
  <c r="AZ1184" i="10"/>
  <c r="AY1184" i="10"/>
  <c r="AX1184" i="10"/>
  <c r="AQ1184" i="10"/>
  <c r="AP1184" i="10"/>
  <c r="AO1184" i="10"/>
  <c r="AH1184" i="10"/>
  <c r="AG1184" i="10"/>
  <c r="AF1184" i="10"/>
  <c r="Y1184" i="10"/>
  <c r="X1184" i="10"/>
  <c r="W1184" i="10"/>
  <c r="N1184" i="10"/>
  <c r="BR1183" i="10"/>
  <c r="BQ1183" i="10"/>
  <c r="BP1183" i="10"/>
  <c r="BI1183" i="10"/>
  <c r="BH1183" i="10"/>
  <c r="BG1183" i="10"/>
  <c r="AZ1183" i="10"/>
  <c r="AY1183" i="10"/>
  <c r="AX1183" i="10"/>
  <c r="AQ1183" i="10"/>
  <c r="AP1183" i="10"/>
  <c r="AO1183" i="10"/>
  <c r="AH1183" i="10"/>
  <c r="AG1183" i="10"/>
  <c r="AF1183" i="10"/>
  <c r="Y1183" i="10"/>
  <c r="X1183" i="10"/>
  <c r="W1183" i="10"/>
  <c r="N1183" i="10"/>
  <c r="BR1182" i="10"/>
  <c r="BQ1182" i="10"/>
  <c r="BP1182" i="10"/>
  <c r="BI1182" i="10"/>
  <c r="BH1182" i="10"/>
  <c r="BG1182" i="10"/>
  <c r="AZ1182" i="10"/>
  <c r="AY1182" i="10"/>
  <c r="AX1182" i="10"/>
  <c r="AQ1182" i="10"/>
  <c r="AP1182" i="10"/>
  <c r="AO1182" i="10"/>
  <c r="AH1182" i="10"/>
  <c r="AG1182" i="10"/>
  <c r="AF1182" i="10"/>
  <c r="Y1182" i="10"/>
  <c r="X1182" i="10"/>
  <c r="W1182" i="10"/>
  <c r="N1182" i="10"/>
  <c r="BR1181" i="10"/>
  <c r="BQ1181" i="10"/>
  <c r="BP1181" i="10"/>
  <c r="BI1181" i="10"/>
  <c r="BH1181" i="10"/>
  <c r="BG1181" i="10"/>
  <c r="AZ1181" i="10"/>
  <c r="AY1181" i="10"/>
  <c r="AX1181" i="10"/>
  <c r="AQ1181" i="10"/>
  <c r="AP1181" i="10"/>
  <c r="AO1181" i="10"/>
  <c r="AH1181" i="10"/>
  <c r="AG1181" i="10"/>
  <c r="AF1181" i="10"/>
  <c r="Y1181" i="10"/>
  <c r="X1181" i="10"/>
  <c r="W1181" i="10"/>
  <c r="N1181" i="10"/>
  <c r="BR1180" i="10"/>
  <c r="BQ1180" i="10"/>
  <c r="BP1180" i="10"/>
  <c r="BI1180" i="10"/>
  <c r="BH1180" i="10"/>
  <c r="BG1180" i="10"/>
  <c r="AZ1180" i="10"/>
  <c r="AY1180" i="10"/>
  <c r="AX1180" i="10"/>
  <c r="AQ1180" i="10"/>
  <c r="AP1180" i="10"/>
  <c r="AO1180" i="10"/>
  <c r="AH1180" i="10"/>
  <c r="AG1180" i="10"/>
  <c r="AF1180" i="10"/>
  <c r="Y1180" i="10"/>
  <c r="X1180" i="10"/>
  <c r="W1180" i="10"/>
  <c r="N1180" i="10"/>
  <c r="BR1179" i="10"/>
  <c r="BQ1179" i="10"/>
  <c r="BP1179" i="10"/>
  <c r="BI1179" i="10"/>
  <c r="BH1179" i="10"/>
  <c r="BG1179" i="10"/>
  <c r="AZ1179" i="10"/>
  <c r="AY1179" i="10"/>
  <c r="AX1179" i="10"/>
  <c r="AQ1179" i="10"/>
  <c r="AP1179" i="10"/>
  <c r="AO1179" i="10"/>
  <c r="AH1179" i="10"/>
  <c r="AG1179" i="10"/>
  <c r="AF1179" i="10"/>
  <c r="Y1179" i="10"/>
  <c r="X1179" i="10"/>
  <c r="W1179" i="10"/>
  <c r="N1179" i="10"/>
  <c r="BR1178" i="10"/>
  <c r="BQ1178" i="10"/>
  <c r="BP1178" i="10"/>
  <c r="BI1178" i="10"/>
  <c r="BH1178" i="10"/>
  <c r="BG1178" i="10"/>
  <c r="AZ1178" i="10"/>
  <c r="AY1178" i="10"/>
  <c r="AX1178" i="10"/>
  <c r="AQ1178" i="10"/>
  <c r="AP1178" i="10"/>
  <c r="AO1178" i="10"/>
  <c r="AH1178" i="10"/>
  <c r="AG1178" i="10"/>
  <c r="AF1178" i="10"/>
  <c r="Y1178" i="10"/>
  <c r="X1178" i="10"/>
  <c r="W1178" i="10"/>
  <c r="N1178" i="10"/>
  <c r="BR1177" i="10"/>
  <c r="BQ1177" i="10"/>
  <c r="BP1177" i="10"/>
  <c r="BI1177" i="10"/>
  <c r="BH1177" i="10"/>
  <c r="BG1177" i="10"/>
  <c r="AZ1177" i="10"/>
  <c r="AY1177" i="10"/>
  <c r="AX1177" i="10"/>
  <c r="AQ1177" i="10"/>
  <c r="AP1177" i="10"/>
  <c r="AO1177" i="10"/>
  <c r="AH1177" i="10"/>
  <c r="AG1177" i="10"/>
  <c r="AF1177" i="10"/>
  <c r="Y1177" i="10"/>
  <c r="X1177" i="10"/>
  <c r="W1177" i="10"/>
  <c r="N1177" i="10"/>
  <c r="BR1176" i="10"/>
  <c r="BQ1176" i="10"/>
  <c r="BP1176" i="10"/>
  <c r="BI1176" i="10"/>
  <c r="BH1176" i="10"/>
  <c r="BG1176" i="10"/>
  <c r="AZ1176" i="10"/>
  <c r="AY1176" i="10"/>
  <c r="AX1176" i="10"/>
  <c r="AQ1176" i="10"/>
  <c r="AP1176" i="10"/>
  <c r="AO1176" i="10"/>
  <c r="AH1176" i="10"/>
  <c r="AG1176" i="10"/>
  <c r="AF1176" i="10"/>
  <c r="Y1176" i="10"/>
  <c r="X1176" i="10"/>
  <c r="W1176" i="10"/>
  <c r="N1176" i="10"/>
  <c r="BR1175" i="10"/>
  <c r="BQ1175" i="10"/>
  <c r="BP1175" i="10"/>
  <c r="BI1175" i="10"/>
  <c r="BH1175" i="10"/>
  <c r="BG1175" i="10"/>
  <c r="AZ1175" i="10"/>
  <c r="AY1175" i="10"/>
  <c r="AX1175" i="10"/>
  <c r="AQ1175" i="10"/>
  <c r="AP1175" i="10"/>
  <c r="AO1175" i="10"/>
  <c r="AH1175" i="10"/>
  <c r="AG1175" i="10"/>
  <c r="AF1175" i="10"/>
  <c r="Y1175" i="10"/>
  <c r="X1175" i="10"/>
  <c r="W1175" i="10"/>
  <c r="N1175" i="10"/>
  <c r="BR1174" i="10"/>
  <c r="BQ1174" i="10"/>
  <c r="BP1174" i="10"/>
  <c r="BI1174" i="10"/>
  <c r="BH1174" i="10"/>
  <c r="BG1174" i="10"/>
  <c r="AZ1174" i="10"/>
  <c r="AY1174" i="10"/>
  <c r="AX1174" i="10"/>
  <c r="AQ1174" i="10"/>
  <c r="AP1174" i="10"/>
  <c r="AO1174" i="10"/>
  <c r="AH1174" i="10"/>
  <c r="AG1174" i="10"/>
  <c r="AF1174" i="10"/>
  <c r="Y1174" i="10"/>
  <c r="X1174" i="10"/>
  <c r="W1174" i="10"/>
  <c r="N1174" i="10"/>
  <c r="BR1173" i="10"/>
  <c r="BQ1173" i="10"/>
  <c r="BP1173" i="10"/>
  <c r="BI1173" i="10"/>
  <c r="BH1173" i="10"/>
  <c r="BG1173" i="10"/>
  <c r="AZ1173" i="10"/>
  <c r="AY1173" i="10"/>
  <c r="AX1173" i="10"/>
  <c r="AQ1173" i="10"/>
  <c r="AP1173" i="10"/>
  <c r="AO1173" i="10"/>
  <c r="AH1173" i="10"/>
  <c r="AG1173" i="10"/>
  <c r="AF1173" i="10"/>
  <c r="Y1173" i="10"/>
  <c r="X1173" i="10"/>
  <c r="W1173" i="10"/>
  <c r="N1173" i="10"/>
  <c r="BR1172" i="10"/>
  <c r="BQ1172" i="10"/>
  <c r="BP1172" i="10"/>
  <c r="BI1172" i="10"/>
  <c r="BH1172" i="10"/>
  <c r="BG1172" i="10"/>
  <c r="AZ1172" i="10"/>
  <c r="AY1172" i="10"/>
  <c r="AX1172" i="10"/>
  <c r="AQ1172" i="10"/>
  <c r="AP1172" i="10"/>
  <c r="AO1172" i="10"/>
  <c r="AH1172" i="10"/>
  <c r="AG1172" i="10"/>
  <c r="AF1172" i="10"/>
  <c r="Y1172" i="10"/>
  <c r="X1172" i="10"/>
  <c r="W1172" i="10"/>
  <c r="N1172" i="10"/>
  <c r="BR1171" i="10"/>
  <c r="BQ1171" i="10"/>
  <c r="BP1171" i="10"/>
  <c r="BI1171" i="10"/>
  <c r="BH1171" i="10"/>
  <c r="BG1171" i="10"/>
  <c r="AZ1171" i="10"/>
  <c r="AY1171" i="10"/>
  <c r="AX1171" i="10"/>
  <c r="AQ1171" i="10"/>
  <c r="AP1171" i="10"/>
  <c r="AO1171" i="10"/>
  <c r="AH1171" i="10"/>
  <c r="AG1171" i="10"/>
  <c r="AF1171" i="10"/>
  <c r="Y1171" i="10"/>
  <c r="X1171" i="10"/>
  <c r="W1171" i="10"/>
  <c r="N1171" i="10"/>
  <c r="BR1170" i="10"/>
  <c r="BQ1170" i="10"/>
  <c r="BP1170" i="10"/>
  <c r="BI1170" i="10"/>
  <c r="BH1170" i="10"/>
  <c r="BG1170" i="10"/>
  <c r="AZ1170" i="10"/>
  <c r="AY1170" i="10"/>
  <c r="AX1170" i="10"/>
  <c r="AQ1170" i="10"/>
  <c r="AP1170" i="10"/>
  <c r="AO1170" i="10"/>
  <c r="AH1170" i="10"/>
  <c r="AG1170" i="10"/>
  <c r="AF1170" i="10"/>
  <c r="Y1170" i="10"/>
  <c r="X1170" i="10"/>
  <c r="W1170" i="10"/>
  <c r="N1170" i="10"/>
  <c r="BR1169" i="10"/>
  <c r="BQ1169" i="10"/>
  <c r="BP1169" i="10"/>
  <c r="BI1169" i="10"/>
  <c r="BH1169" i="10"/>
  <c r="BG1169" i="10"/>
  <c r="AZ1169" i="10"/>
  <c r="AY1169" i="10"/>
  <c r="AX1169" i="10"/>
  <c r="AQ1169" i="10"/>
  <c r="AP1169" i="10"/>
  <c r="AO1169" i="10"/>
  <c r="AH1169" i="10"/>
  <c r="AG1169" i="10"/>
  <c r="AF1169" i="10"/>
  <c r="Y1169" i="10"/>
  <c r="X1169" i="10"/>
  <c r="W1169" i="10"/>
  <c r="N1169" i="10"/>
  <c r="BR1168" i="10"/>
  <c r="BQ1168" i="10"/>
  <c r="BP1168" i="10"/>
  <c r="BI1168" i="10"/>
  <c r="BH1168" i="10"/>
  <c r="BG1168" i="10"/>
  <c r="AZ1168" i="10"/>
  <c r="AY1168" i="10"/>
  <c r="AX1168" i="10"/>
  <c r="AQ1168" i="10"/>
  <c r="AP1168" i="10"/>
  <c r="AO1168" i="10"/>
  <c r="AH1168" i="10"/>
  <c r="AG1168" i="10"/>
  <c r="AF1168" i="10"/>
  <c r="Y1168" i="10"/>
  <c r="X1168" i="10"/>
  <c r="W1168" i="10"/>
  <c r="N1168" i="10"/>
  <c r="BR1167" i="10"/>
  <c r="BQ1167" i="10"/>
  <c r="BP1167" i="10"/>
  <c r="BI1167" i="10"/>
  <c r="BH1167" i="10"/>
  <c r="BG1167" i="10"/>
  <c r="AZ1167" i="10"/>
  <c r="AY1167" i="10"/>
  <c r="AX1167" i="10"/>
  <c r="AQ1167" i="10"/>
  <c r="AP1167" i="10"/>
  <c r="AO1167" i="10"/>
  <c r="AH1167" i="10"/>
  <c r="AG1167" i="10"/>
  <c r="AF1167" i="10"/>
  <c r="Y1167" i="10"/>
  <c r="X1167" i="10"/>
  <c r="W1167" i="10"/>
  <c r="N1167" i="10"/>
  <c r="BR1166" i="10"/>
  <c r="BQ1166" i="10"/>
  <c r="BP1166" i="10"/>
  <c r="BI1166" i="10"/>
  <c r="BH1166" i="10"/>
  <c r="BG1166" i="10"/>
  <c r="AZ1166" i="10"/>
  <c r="AY1166" i="10"/>
  <c r="AX1166" i="10"/>
  <c r="AQ1166" i="10"/>
  <c r="AP1166" i="10"/>
  <c r="AO1166" i="10"/>
  <c r="AH1166" i="10"/>
  <c r="AG1166" i="10"/>
  <c r="AF1166" i="10"/>
  <c r="Y1166" i="10"/>
  <c r="X1166" i="10"/>
  <c r="W1166" i="10"/>
  <c r="N1166" i="10"/>
  <c r="BR1165" i="10"/>
  <c r="BQ1165" i="10"/>
  <c r="BP1165" i="10"/>
  <c r="BI1165" i="10"/>
  <c r="BH1165" i="10"/>
  <c r="BG1165" i="10"/>
  <c r="AZ1165" i="10"/>
  <c r="AY1165" i="10"/>
  <c r="AX1165" i="10"/>
  <c r="AQ1165" i="10"/>
  <c r="AP1165" i="10"/>
  <c r="AO1165" i="10"/>
  <c r="AH1165" i="10"/>
  <c r="AG1165" i="10"/>
  <c r="AF1165" i="10"/>
  <c r="Y1165" i="10"/>
  <c r="X1165" i="10"/>
  <c r="W1165" i="10"/>
  <c r="N1165" i="10"/>
  <c r="BR1164" i="10"/>
  <c r="BQ1164" i="10"/>
  <c r="BP1164" i="10"/>
  <c r="BI1164" i="10"/>
  <c r="BH1164" i="10"/>
  <c r="BG1164" i="10"/>
  <c r="AZ1164" i="10"/>
  <c r="AY1164" i="10"/>
  <c r="AX1164" i="10"/>
  <c r="AQ1164" i="10"/>
  <c r="AP1164" i="10"/>
  <c r="AO1164" i="10"/>
  <c r="AH1164" i="10"/>
  <c r="AG1164" i="10"/>
  <c r="AF1164" i="10"/>
  <c r="Y1164" i="10"/>
  <c r="X1164" i="10"/>
  <c r="W1164" i="10"/>
  <c r="N1164" i="10"/>
  <c r="BR1163" i="10"/>
  <c r="BQ1163" i="10"/>
  <c r="BP1163" i="10"/>
  <c r="BI1163" i="10"/>
  <c r="BH1163" i="10"/>
  <c r="BG1163" i="10"/>
  <c r="AZ1163" i="10"/>
  <c r="AY1163" i="10"/>
  <c r="AX1163" i="10"/>
  <c r="AQ1163" i="10"/>
  <c r="AP1163" i="10"/>
  <c r="AO1163" i="10"/>
  <c r="AH1163" i="10"/>
  <c r="AG1163" i="10"/>
  <c r="AF1163" i="10"/>
  <c r="Y1163" i="10"/>
  <c r="X1163" i="10"/>
  <c r="W1163" i="10"/>
  <c r="N1163" i="10"/>
  <c r="BR1162" i="10"/>
  <c r="BQ1162" i="10"/>
  <c r="BP1162" i="10"/>
  <c r="BI1162" i="10"/>
  <c r="BH1162" i="10"/>
  <c r="BG1162" i="10"/>
  <c r="AZ1162" i="10"/>
  <c r="AY1162" i="10"/>
  <c r="AX1162" i="10"/>
  <c r="AQ1162" i="10"/>
  <c r="AP1162" i="10"/>
  <c r="AO1162" i="10"/>
  <c r="AH1162" i="10"/>
  <c r="AG1162" i="10"/>
  <c r="AF1162" i="10"/>
  <c r="Y1162" i="10"/>
  <c r="X1162" i="10"/>
  <c r="W1162" i="10"/>
  <c r="N1162" i="10"/>
  <c r="BR1161" i="10"/>
  <c r="BQ1161" i="10"/>
  <c r="BP1161" i="10"/>
  <c r="BI1161" i="10"/>
  <c r="BH1161" i="10"/>
  <c r="BG1161" i="10"/>
  <c r="AZ1161" i="10"/>
  <c r="AY1161" i="10"/>
  <c r="AX1161" i="10"/>
  <c r="AQ1161" i="10"/>
  <c r="AP1161" i="10"/>
  <c r="AO1161" i="10"/>
  <c r="AH1161" i="10"/>
  <c r="AG1161" i="10"/>
  <c r="AF1161" i="10"/>
  <c r="Y1161" i="10"/>
  <c r="X1161" i="10"/>
  <c r="W1161" i="10"/>
  <c r="N1161" i="10"/>
  <c r="BR1160" i="10"/>
  <c r="BQ1160" i="10"/>
  <c r="BP1160" i="10"/>
  <c r="BI1160" i="10"/>
  <c r="BH1160" i="10"/>
  <c r="BG1160" i="10"/>
  <c r="AZ1160" i="10"/>
  <c r="AY1160" i="10"/>
  <c r="AX1160" i="10"/>
  <c r="AQ1160" i="10"/>
  <c r="AP1160" i="10"/>
  <c r="AO1160" i="10"/>
  <c r="AH1160" i="10"/>
  <c r="AG1160" i="10"/>
  <c r="AF1160" i="10"/>
  <c r="Y1160" i="10"/>
  <c r="X1160" i="10"/>
  <c r="W1160" i="10"/>
  <c r="N1160" i="10"/>
  <c r="BR1159" i="10"/>
  <c r="BQ1159" i="10"/>
  <c r="BP1159" i="10"/>
  <c r="BI1159" i="10"/>
  <c r="BH1159" i="10"/>
  <c r="BG1159" i="10"/>
  <c r="AZ1159" i="10"/>
  <c r="AY1159" i="10"/>
  <c r="AX1159" i="10"/>
  <c r="AQ1159" i="10"/>
  <c r="AP1159" i="10"/>
  <c r="AO1159" i="10"/>
  <c r="AH1159" i="10"/>
  <c r="AG1159" i="10"/>
  <c r="AF1159" i="10"/>
  <c r="Y1159" i="10"/>
  <c r="X1159" i="10"/>
  <c r="W1159" i="10"/>
  <c r="N1159" i="10"/>
  <c r="BR1158" i="10"/>
  <c r="BQ1158" i="10"/>
  <c r="BP1158" i="10"/>
  <c r="BI1158" i="10"/>
  <c r="BH1158" i="10"/>
  <c r="BG1158" i="10"/>
  <c r="AZ1158" i="10"/>
  <c r="AY1158" i="10"/>
  <c r="AX1158" i="10"/>
  <c r="AQ1158" i="10"/>
  <c r="AP1158" i="10"/>
  <c r="AO1158" i="10"/>
  <c r="AH1158" i="10"/>
  <c r="AG1158" i="10"/>
  <c r="AF1158" i="10"/>
  <c r="Y1158" i="10"/>
  <c r="X1158" i="10"/>
  <c r="W1158" i="10"/>
  <c r="N1158" i="10"/>
  <c r="BR1157" i="10"/>
  <c r="BQ1157" i="10"/>
  <c r="BP1157" i="10"/>
  <c r="BI1157" i="10"/>
  <c r="BH1157" i="10"/>
  <c r="BG1157" i="10"/>
  <c r="AZ1157" i="10"/>
  <c r="AY1157" i="10"/>
  <c r="AX1157" i="10"/>
  <c r="AQ1157" i="10"/>
  <c r="AP1157" i="10"/>
  <c r="AO1157" i="10"/>
  <c r="AH1157" i="10"/>
  <c r="AG1157" i="10"/>
  <c r="AF1157" i="10"/>
  <c r="Y1157" i="10"/>
  <c r="X1157" i="10"/>
  <c r="W1157" i="10"/>
  <c r="N1157" i="10"/>
  <c r="BR1156" i="10"/>
  <c r="BQ1156" i="10"/>
  <c r="BP1156" i="10"/>
  <c r="BI1156" i="10"/>
  <c r="BH1156" i="10"/>
  <c r="BG1156" i="10"/>
  <c r="AZ1156" i="10"/>
  <c r="AY1156" i="10"/>
  <c r="AX1156" i="10"/>
  <c r="AQ1156" i="10"/>
  <c r="AP1156" i="10"/>
  <c r="AO1156" i="10"/>
  <c r="AH1156" i="10"/>
  <c r="AG1156" i="10"/>
  <c r="AF1156" i="10"/>
  <c r="Y1156" i="10"/>
  <c r="X1156" i="10"/>
  <c r="W1156" i="10"/>
  <c r="N1156" i="10"/>
  <c r="BR1155" i="10"/>
  <c r="BQ1155" i="10"/>
  <c r="BP1155" i="10"/>
  <c r="BI1155" i="10"/>
  <c r="BH1155" i="10"/>
  <c r="BG1155" i="10"/>
  <c r="AZ1155" i="10"/>
  <c r="AY1155" i="10"/>
  <c r="AX1155" i="10"/>
  <c r="AQ1155" i="10"/>
  <c r="AP1155" i="10"/>
  <c r="AO1155" i="10"/>
  <c r="AH1155" i="10"/>
  <c r="AG1155" i="10"/>
  <c r="AF1155" i="10"/>
  <c r="Y1155" i="10"/>
  <c r="X1155" i="10"/>
  <c r="W1155" i="10"/>
  <c r="N1155" i="10"/>
  <c r="BR1154" i="10"/>
  <c r="BQ1154" i="10"/>
  <c r="BP1154" i="10"/>
  <c r="BI1154" i="10"/>
  <c r="BH1154" i="10"/>
  <c r="BG1154" i="10"/>
  <c r="AZ1154" i="10"/>
  <c r="AY1154" i="10"/>
  <c r="AX1154" i="10"/>
  <c r="AQ1154" i="10"/>
  <c r="AP1154" i="10"/>
  <c r="AO1154" i="10"/>
  <c r="AH1154" i="10"/>
  <c r="AG1154" i="10"/>
  <c r="AF1154" i="10"/>
  <c r="Y1154" i="10"/>
  <c r="X1154" i="10"/>
  <c r="W1154" i="10"/>
  <c r="N1154" i="10"/>
  <c r="BR1153" i="10"/>
  <c r="BQ1153" i="10"/>
  <c r="BP1153" i="10"/>
  <c r="BI1153" i="10"/>
  <c r="BH1153" i="10"/>
  <c r="BG1153" i="10"/>
  <c r="AZ1153" i="10"/>
  <c r="AY1153" i="10"/>
  <c r="AX1153" i="10"/>
  <c r="AQ1153" i="10"/>
  <c r="AP1153" i="10"/>
  <c r="AO1153" i="10"/>
  <c r="AH1153" i="10"/>
  <c r="AG1153" i="10"/>
  <c r="AF1153" i="10"/>
  <c r="Y1153" i="10"/>
  <c r="X1153" i="10"/>
  <c r="W1153" i="10"/>
  <c r="N1153" i="10"/>
  <c r="BR1152" i="10"/>
  <c r="BQ1152" i="10"/>
  <c r="BP1152" i="10"/>
  <c r="BI1152" i="10"/>
  <c r="BH1152" i="10"/>
  <c r="BG1152" i="10"/>
  <c r="AZ1152" i="10"/>
  <c r="AY1152" i="10"/>
  <c r="AX1152" i="10"/>
  <c r="AQ1152" i="10"/>
  <c r="AP1152" i="10"/>
  <c r="AO1152" i="10"/>
  <c r="AH1152" i="10"/>
  <c r="AG1152" i="10"/>
  <c r="AF1152" i="10"/>
  <c r="Y1152" i="10"/>
  <c r="X1152" i="10"/>
  <c r="W1152" i="10"/>
  <c r="N1152" i="10"/>
  <c r="BR1151" i="10"/>
  <c r="BQ1151" i="10"/>
  <c r="BP1151" i="10"/>
  <c r="BI1151" i="10"/>
  <c r="BH1151" i="10"/>
  <c r="BG1151" i="10"/>
  <c r="AZ1151" i="10"/>
  <c r="AY1151" i="10"/>
  <c r="AX1151" i="10"/>
  <c r="AQ1151" i="10"/>
  <c r="AP1151" i="10"/>
  <c r="AO1151" i="10"/>
  <c r="AH1151" i="10"/>
  <c r="AG1151" i="10"/>
  <c r="AF1151" i="10"/>
  <c r="Y1151" i="10"/>
  <c r="X1151" i="10"/>
  <c r="W1151" i="10"/>
  <c r="N1151" i="10"/>
  <c r="BR1150" i="10"/>
  <c r="BQ1150" i="10"/>
  <c r="BP1150" i="10"/>
  <c r="BI1150" i="10"/>
  <c r="BH1150" i="10"/>
  <c r="BG1150" i="10"/>
  <c r="AZ1150" i="10"/>
  <c r="AY1150" i="10"/>
  <c r="AX1150" i="10"/>
  <c r="AQ1150" i="10"/>
  <c r="AP1150" i="10"/>
  <c r="AO1150" i="10"/>
  <c r="AH1150" i="10"/>
  <c r="AG1150" i="10"/>
  <c r="AF1150" i="10"/>
  <c r="Y1150" i="10"/>
  <c r="X1150" i="10"/>
  <c r="W1150" i="10"/>
  <c r="N1150" i="10"/>
  <c r="BR1149" i="10"/>
  <c r="BQ1149" i="10"/>
  <c r="BP1149" i="10"/>
  <c r="BI1149" i="10"/>
  <c r="BH1149" i="10"/>
  <c r="BG1149" i="10"/>
  <c r="AZ1149" i="10"/>
  <c r="AY1149" i="10"/>
  <c r="AX1149" i="10"/>
  <c r="AQ1149" i="10"/>
  <c r="AP1149" i="10"/>
  <c r="AO1149" i="10"/>
  <c r="AH1149" i="10"/>
  <c r="AG1149" i="10"/>
  <c r="AF1149" i="10"/>
  <c r="Y1149" i="10"/>
  <c r="X1149" i="10"/>
  <c r="W1149" i="10"/>
  <c r="N1149" i="10"/>
  <c r="BR1148" i="10"/>
  <c r="BQ1148" i="10"/>
  <c r="BP1148" i="10"/>
  <c r="BI1148" i="10"/>
  <c r="BH1148" i="10"/>
  <c r="BG1148" i="10"/>
  <c r="AZ1148" i="10"/>
  <c r="AY1148" i="10"/>
  <c r="AX1148" i="10"/>
  <c r="AQ1148" i="10"/>
  <c r="AP1148" i="10"/>
  <c r="AO1148" i="10"/>
  <c r="AH1148" i="10"/>
  <c r="AG1148" i="10"/>
  <c r="AF1148" i="10"/>
  <c r="Y1148" i="10"/>
  <c r="X1148" i="10"/>
  <c r="W1148" i="10"/>
  <c r="N1148" i="10"/>
  <c r="BR1147" i="10"/>
  <c r="BQ1147" i="10"/>
  <c r="BP1147" i="10"/>
  <c r="BI1147" i="10"/>
  <c r="BH1147" i="10"/>
  <c r="BG1147" i="10"/>
  <c r="AZ1147" i="10"/>
  <c r="AY1147" i="10"/>
  <c r="AX1147" i="10"/>
  <c r="AQ1147" i="10"/>
  <c r="AP1147" i="10"/>
  <c r="AO1147" i="10"/>
  <c r="AH1147" i="10"/>
  <c r="AG1147" i="10"/>
  <c r="AF1147" i="10"/>
  <c r="Y1147" i="10"/>
  <c r="X1147" i="10"/>
  <c r="W1147" i="10"/>
  <c r="N1147" i="10"/>
  <c r="BR1146" i="10"/>
  <c r="BQ1146" i="10"/>
  <c r="BP1146" i="10"/>
  <c r="BI1146" i="10"/>
  <c r="BH1146" i="10"/>
  <c r="BG1146" i="10"/>
  <c r="AZ1146" i="10"/>
  <c r="AY1146" i="10"/>
  <c r="AX1146" i="10"/>
  <c r="AQ1146" i="10"/>
  <c r="AP1146" i="10"/>
  <c r="AO1146" i="10"/>
  <c r="AH1146" i="10"/>
  <c r="AG1146" i="10"/>
  <c r="AF1146" i="10"/>
  <c r="Y1146" i="10"/>
  <c r="X1146" i="10"/>
  <c r="W1146" i="10"/>
  <c r="N1146" i="10"/>
  <c r="BR1145" i="10"/>
  <c r="BQ1145" i="10"/>
  <c r="BP1145" i="10"/>
  <c r="BI1145" i="10"/>
  <c r="BH1145" i="10"/>
  <c r="BG1145" i="10"/>
  <c r="AZ1145" i="10"/>
  <c r="AY1145" i="10"/>
  <c r="AX1145" i="10"/>
  <c r="AQ1145" i="10"/>
  <c r="AP1145" i="10"/>
  <c r="AO1145" i="10"/>
  <c r="AH1145" i="10"/>
  <c r="AG1145" i="10"/>
  <c r="AF1145" i="10"/>
  <c r="Y1145" i="10"/>
  <c r="X1145" i="10"/>
  <c r="W1145" i="10"/>
  <c r="N1145" i="10"/>
  <c r="BR1144" i="10"/>
  <c r="BQ1144" i="10"/>
  <c r="BP1144" i="10"/>
  <c r="BI1144" i="10"/>
  <c r="BH1144" i="10"/>
  <c r="BG1144" i="10"/>
  <c r="AZ1144" i="10"/>
  <c r="AY1144" i="10"/>
  <c r="AX1144" i="10"/>
  <c r="AQ1144" i="10"/>
  <c r="AP1144" i="10"/>
  <c r="AO1144" i="10"/>
  <c r="AH1144" i="10"/>
  <c r="AG1144" i="10"/>
  <c r="AF1144" i="10"/>
  <c r="Y1144" i="10"/>
  <c r="X1144" i="10"/>
  <c r="W1144" i="10"/>
  <c r="N1144" i="10"/>
  <c r="BR1143" i="10"/>
  <c r="BQ1143" i="10"/>
  <c r="BP1143" i="10"/>
  <c r="BI1143" i="10"/>
  <c r="BH1143" i="10"/>
  <c r="BG1143" i="10"/>
  <c r="AZ1143" i="10"/>
  <c r="AY1143" i="10"/>
  <c r="AX1143" i="10"/>
  <c r="AQ1143" i="10"/>
  <c r="AP1143" i="10"/>
  <c r="AO1143" i="10"/>
  <c r="AH1143" i="10"/>
  <c r="AG1143" i="10"/>
  <c r="AF1143" i="10"/>
  <c r="Y1143" i="10"/>
  <c r="X1143" i="10"/>
  <c r="W1143" i="10"/>
  <c r="N1143" i="10"/>
  <c r="BR1142" i="10"/>
  <c r="BQ1142" i="10"/>
  <c r="BP1142" i="10"/>
  <c r="BI1142" i="10"/>
  <c r="BH1142" i="10"/>
  <c r="BG1142" i="10"/>
  <c r="AZ1142" i="10"/>
  <c r="AY1142" i="10"/>
  <c r="AX1142" i="10"/>
  <c r="AQ1142" i="10"/>
  <c r="AP1142" i="10"/>
  <c r="AO1142" i="10"/>
  <c r="AH1142" i="10"/>
  <c r="AG1142" i="10"/>
  <c r="AF1142" i="10"/>
  <c r="Y1142" i="10"/>
  <c r="X1142" i="10"/>
  <c r="W1142" i="10"/>
  <c r="N1142" i="10"/>
  <c r="BR1141" i="10"/>
  <c r="BQ1141" i="10"/>
  <c r="BP1141" i="10"/>
  <c r="BI1141" i="10"/>
  <c r="BH1141" i="10"/>
  <c r="BG1141" i="10"/>
  <c r="AZ1141" i="10"/>
  <c r="AY1141" i="10"/>
  <c r="AX1141" i="10"/>
  <c r="AQ1141" i="10"/>
  <c r="AP1141" i="10"/>
  <c r="AO1141" i="10"/>
  <c r="AH1141" i="10"/>
  <c r="AG1141" i="10"/>
  <c r="AF1141" i="10"/>
  <c r="Y1141" i="10"/>
  <c r="X1141" i="10"/>
  <c r="W1141" i="10"/>
  <c r="N1141" i="10"/>
  <c r="BR1140" i="10"/>
  <c r="BQ1140" i="10"/>
  <c r="BP1140" i="10"/>
  <c r="BI1140" i="10"/>
  <c r="BH1140" i="10"/>
  <c r="BG1140" i="10"/>
  <c r="AZ1140" i="10"/>
  <c r="AY1140" i="10"/>
  <c r="AX1140" i="10"/>
  <c r="AQ1140" i="10"/>
  <c r="AP1140" i="10"/>
  <c r="AO1140" i="10"/>
  <c r="AH1140" i="10"/>
  <c r="AG1140" i="10"/>
  <c r="AF1140" i="10"/>
  <c r="Y1140" i="10"/>
  <c r="X1140" i="10"/>
  <c r="W1140" i="10"/>
  <c r="N1140" i="10"/>
  <c r="BR1139" i="10"/>
  <c r="BQ1139" i="10"/>
  <c r="BP1139" i="10"/>
  <c r="BI1139" i="10"/>
  <c r="BH1139" i="10"/>
  <c r="BG1139" i="10"/>
  <c r="AZ1139" i="10"/>
  <c r="AY1139" i="10"/>
  <c r="AX1139" i="10"/>
  <c r="AQ1139" i="10"/>
  <c r="AP1139" i="10"/>
  <c r="AO1139" i="10"/>
  <c r="AH1139" i="10"/>
  <c r="AG1139" i="10"/>
  <c r="AF1139" i="10"/>
  <c r="Y1139" i="10"/>
  <c r="X1139" i="10"/>
  <c r="W1139" i="10"/>
  <c r="N1139" i="10"/>
  <c r="BR1138" i="10"/>
  <c r="BQ1138" i="10"/>
  <c r="BP1138" i="10"/>
  <c r="BI1138" i="10"/>
  <c r="BH1138" i="10"/>
  <c r="BG1138" i="10"/>
  <c r="AZ1138" i="10"/>
  <c r="AY1138" i="10"/>
  <c r="AX1138" i="10"/>
  <c r="AQ1138" i="10"/>
  <c r="AP1138" i="10"/>
  <c r="AO1138" i="10"/>
  <c r="AH1138" i="10"/>
  <c r="AG1138" i="10"/>
  <c r="AF1138" i="10"/>
  <c r="Y1138" i="10"/>
  <c r="X1138" i="10"/>
  <c r="W1138" i="10"/>
  <c r="N1138" i="10"/>
  <c r="BR1137" i="10"/>
  <c r="BQ1137" i="10"/>
  <c r="BP1137" i="10"/>
  <c r="BI1137" i="10"/>
  <c r="BH1137" i="10"/>
  <c r="BG1137" i="10"/>
  <c r="AZ1137" i="10"/>
  <c r="AY1137" i="10"/>
  <c r="AX1137" i="10"/>
  <c r="AQ1137" i="10"/>
  <c r="AP1137" i="10"/>
  <c r="AO1137" i="10"/>
  <c r="AH1137" i="10"/>
  <c r="AG1137" i="10"/>
  <c r="AF1137" i="10"/>
  <c r="Y1137" i="10"/>
  <c r="X1137" i="10"/>
  <c r="W1137" i="10"/>
  <c r="N1137" i="10"/>
  <c r="BR1136" i="10"/>
  <c r="BQ1136" i="10"/>
  <c r="BP1136" i="10"/>
  <c r="BI1136" i="10"/>
  <c r="BH1136" i="10"/>
  <c r="BG1136" i="10"/>
  <c r="AZ1136" i="10"/>
  <c r="AY1136" i="10"/>
  <c r="AX1136" i="10"/>
  <c r="AQ1136" i="10"/>
  <c r="AP1136" i="10"/>
  <c r="AO1136" i="10"/>
  <c r="AH1136" i="10"/>
  <c r="AG1136" i="10"/>
  <c r="AF1136" i="10"/>
  <c r="Y1136" i="10"/>
  <c r="X1136" i="10"/>
  <c r="W1136" i="10"/>
  <c r="N1136" i="10"/>
  <c r="BR1135" i="10"/>
  <c r="BQ1135" i="10"/>
  <c r="BP1135" i="10"/>
  <c r="BI1135" i="10"/>
  <c r="BH1135" i="10"/>
  <c r="BG1135" i="10"/>
  <c r="AZ1135" i="10"/>
  <c r="AY1135" i="10"/>
  <c r="AX1135" i="10"/>
  <c r="AQ1135" i="10"/>
  <c r="AP1135" i="10"/>
  <c r="AO1135" i="10"/>
  <c r="AH1135" i="10"/>
  <c r="AG1135" i="10"/>
  <c r="AF1135" i="10"/>
  <c r="Y1135" i="10"/>
  <c r="X1135" i="10"/>
  <c r="W1135" i="10"/>
  <c r="N1135" i="10"/>
  <c r="BR1134" i="10"/>
  <c r="BQ1134" i="10"/>
  <c r="BP1134" i="10"/>
  <c r="BI1134" i="10"/>
  <c r="BH1134" i="10"/>
  <c r="BG1134" i="10"/>
  <c r="AZ1134" i="10"/>
  <c r="AY1134" i="10"/>
  <c r="AX1134" i="10"/>
  <c r="AQ1134" i="10"/>
  <c r="AP1134" i="10"/>
  <c r="AO1134" i="10"/>
  <c r="AH1134" i="10"/>
  <c r="AG1134" i="10"/>
  <c r="AF1134" i="10"/>
  <c r="Y1134" i="10"/>
  <c r="X1134" i="10"/>
  <c r="W1134" i="10"/>
  <c r="N1134" i="10"/>
  <c r="BR1133" i="10"/>
  <c r="BQ1133" i="10"/>
  <c r="BP1133" i="10"/>
  <c r="BI1133" i="10"/>
  <c r="BH1133" i="10"/>
  <c r="BG1133" i="10"/>
  <c r="AZ1133" i="10"/>
  <c r="AY1133" i="10"/>
  <c r="AX1133" i="10"/>
  <c r="AQ1133" i="10"/>
  <c r="AP1133" i="10"/>
  <c r="AO1133" i="10"/>
  <c r="AH1133" i="10"/>
  <c r="AG1133" i="10"/>
  <c r="AF1133" i="10"/>
  <c r="Y1133" i="10"/>
  <c r="X1133" i="10"/>
  <c r="W1133" i="10"/>
  <c r="N1133" i="10"/>
  <c r="BR1132" i="10"/>
  <c r="BQ1132" i="10"/>
  <c r="BP1132" i="10"/>
  <c r="BI1132" i="10"/>
  <c r="BH1132" i="10"/>
  <c r="BG1132" i="10"/>
  <c r="AZ1132" i="10"/>
  <c r="AY1132" i="10"/>
  <c r="AX1132" i="10"/>
  <c r="AQ1132" i="10"/>
  <c r="AP1132" i="10"/>
  <c r="AO1132" i="10"/>
  <c r="AH1132" i="10"/>
  <c r="AG1132" i="10"/>
  <c r="AF1132" i="10"/>
  <c r="Y1132" i="10"/>
  <c r="X1132" i="10"/>
  <c r="W1132" i="10"/>
  <c r="N1132" i="10"/>
  <c r="BR1131" i="10"/>
  <c r="BQ1131" i="10"/>
  <c r="BP1131" i="10"/>
  <c r="BI1131" i="10"/>
  <c r="BH1131" i="10"/>
  <c r="BG1131" i="10"/>
  <c r="AZ1131" i="10"/>
  <c r="AY1131" i="10"/>
  <c r="AX1131" i="10"/>
  <c r="AQ1131" i="10"/>
  <c r="AP1131" i="10"/>
  <c r="AO1131" i="10"/>
  <c r="AH1131" i="10"/>
  <c r="AG1131" i="10"/>
  <c r="AF1131" i="10"/>
  <c r="Y1131" i="10"/>
  <c r="X1131" i="10"/>
  <c r="W1131" i="10"/>
  <c r="N1131" i="10"/>
  <c r="BR1130" i="10"/>
  <c r="BQ1130" i="10"/>
  <c r="BP1130" i="10"/>
  <c r="BI1130" i="10"/>
  <c r="BH1130" i="10"/>
  <c r="BG1130" i="10"/>
  <c r="AZ1130" i="10"/>
  <c r="AY1130" i="10"/>
  <c r="AX1130" i="10"/>
  <c r="AQ1130" i="10"/>
  <c r="AP1130" i="10"/>
  <c r="AO1130" i="10"/>
  <c r="AH1130" i="10"/>
  <c r="AG1130" i="10"/>
  <c r="AF1130" i="10"/>
  <c r="Y1130" i="10"/>
  <c r="X1130" i="10"/>
  <c r="W1130" i="10"/>
  <c r="N1130" i="10"/>
  <c r="BR1129" i="10"/>
  <c r="BQ1129" i="10"/>
  <c r="BP1129" i="10"/>
  <c r="BI1129" i="10"/>
  <c r="BH1129" i="10"/>
  <c r="BG1129" i="10"/>
  <c r="AZ1129" i="10"/>
  <c r="AY1129" i="10"/>
  <c r="AX1129" i="10"/>
  <c r="AQ1129" i="10"/>
  <c r="AP1129" i="10"/>
  <c r="AO1129" i="10"/>
  <c r="AH1129" i="10"/>
  <c r="AG1129" i="10"/>
  <c r="AF1129" i="10"/>
  <c r="Y1129" i="10"/>
  <c r="X1129" i="10"/>
  <c r="W1129" i="10"/>
  <c r="N1129" i="10"/>
  <c r="BR1128" i="10"/>
  <c r="BQ1128" i="10"/>
  <c r="BP1128" i="10"/>
  <c r="BI1128" i="10"/>
  <c r="BH1128" i="10"/>
  <c r="BG1128" i="10"/>
  <c r="AZ1128" i="10"/>
  <c r="AY1128" i="10"/>
  <c r="AX1128" i="10"/>
  <c r="AQ1128" i="10"/>
  <c r="AP1128" i="10"/>
  <c r="AO1128" i="10"/>
  <c r="AH1128" i="10"/>
  <c r="AG1128" i="10"/>
  <c r="AF1128" i="10"/>
  <c r="Y1128" i="10"/>
  <c r="X1128" i="10"/>
  <c r="W1128" i="10"/>
  <c r="N1128" i="10"/>
  <c r="BR1127" i="10"/>
  <c r="BQ1127" i="10"/>
  <c r="BP1127" i="10"/>
  <c r="BI1127" i="10"/>
  <c r="BH1127" i="10"/>
  <c r="BG1127" i="10"/>
  <c r="AZ1127" i="10"/>
  <c r="AY1127" i="10"/>
  <c r="AX1127" i="10"/>
  <c r="AQ1127" i="10"/>
  <c r="AP1127" i="10"/>
  <c r="AO1127" i="10"/>
  <c r="AH1127" i="10"/>
  <c r="AG1127" i="10"/>
  <c r="AF1127" i="10"/>
  <c r="Y1127" i="10"/>
  <c r="X1127" i="10"/>
  <c r="W1127" i="10"/>
  <c r="N1127" i="10"/>
  <c r="BR1126" i="10"/>
  <c r="BQ1126" i="10"/>
  <c r="BP1126" i="10"/>
  <c r="BI1126" i="10"/>
  <c r="BH1126" i="10"/>
  <c r="BG1126" i="10"/>
  <c r="AZ1126" i="10"/>
  <c r="AY1126" i="10"/>
  <c r="AX1126" i="10"/>
  <c r="AQ1126" i="10"/>
  <c r="AP1126" i="10"/>
  <c r="AO1126" i="10"/>
  <c r="AH1126" i="10"/>
  <c r="AG1126" i="10"/>
  <c r="AF1126" i="10"/>
  <c r="Y1126" i="10"/>
  <c r="X1126" i="10"/>
  <c r="W1126" i="10"/>
  <c r="N1126" i="10"/>
  <c r="BR1125" i="10"/>
  <c r="BQ1125" i="10"/>
  <c r="BP1125" i="10"/>
  <c r="BI1125" i="10"/>
  <c r="BH1125" i="10"/>
  <c r="BG1125" i="10"/>
  <c r="AZ1125" i="10"/>
  <c r="AY1125" i="10"/>
  <c r="AX1125" i="10"/>
  <c r="AQ1125" i="10"/>
  <c r="AP1125" i="10"/>
  <c r="AO1125" i="10"/>
  <c r="AH1125" i="10"/>
  <c r="AG1125" i="10"/>
  <c r="AF1125" i="10"/>
  <c r="Y1125" i="10"/>
  <c r="X1125" i="10"/>
  <c r="W1125" i="10"/>
  <c r="N1125" i="10"/>
  <c r="BR1124" i="10"/>
  <c r="BQ1124" i="10"/>
  <c r="BP1124" i="10"/>
  <c r="BI1124" i="10"/>
  <c r="BH1124" i="10"/>
  <c r="BG1124" i="10"/>
  <c r="AZ1124" i="10"/>
  <c r="AY1124" i="10"/>
  <c r="AX1124" i="10"/>
  <c r="AQ1124" i="10"/>
  <c r="AP1124" i="10"/>
  <c r="AO1124" i="10"/>
  <c r="AH1124" i="10"/>
  <c r="AG1124" i="10"/>
  <c r="AF1124" i="10"/>
  <c r="Y1124" i="10"/>
  <c r="X1124" i="10"/>
  <c r="W1124" i="10"/>
  <c r="N1124" i="10"/>
  <c r="BR1123" i="10"/>
  <c r="BQ1123" i="10"/>
  <c r="BP1123" i="10"/>
  <c r="BI1123" i="10"/>
  <c r="BH1123" i="10"/>
  <c r="BG1123" i="10"/>
  <c r="AZ1123" i="10"/>
  <c r="AY1123" i="10"/>
  <c r="AX1123" i="10"/>
  <c r="AQ1123" i="10"/>
  <c r="AP1123" i="10"/>
  <c r="AO1123" i="10"/>
  <c r="AH1123" i="10"/>
  <c r="AG1123" i="10"/>
  <c r="AF1123" i="10"/>
  <c r="Y1123" i="10"/>
  <c r="X1123" i="10"/>
  <c r="W1123" i="10"/>
  <c r="N1123" i="10"/>
  <c r="BR1122" i="10"/>
  <c r="BQ1122" i="10"/>
  <c r="BP1122" i="10"/>
  <c r="BI1122" i="10"/>
  <c r="BH1122" i="10"/>
  <c r="BG1122" i="10"/>
  <c r="AZ1122" i="10"/>
  <c r="AY1122" i="10"/>
  <c r="AX1122" i="10"/>
  <c r="AQ1122" i="10"/>
  <c r="AP1122" i="10"/>
  <c r="AO1122" i="10"/>
  <c r="AH1122" i="10"/>
  <c r="AG1122" i="10"/>
  <c r="AF1122" i="10"/>
  <c r="Y1122" i="10"/>
  <c r="X1122" i="10"/>
  <c r="W1122" i="10"/>
  <c r="N1122" i="10"/>
  <c r="BR1121" i="10"/>
  <c r="BQ1121" i="10"/>
  <c r="BP1121" i="10"/>
  <c r="BI1121" i="10"/>
  <c r="BH1121" i="10"/>
  <c r="BG1121" i="10"/>
  <c r="AZ1121" i="10"/>
  <c r="AY1121" i="10"/>
  <c r="AX1121" i="10"/>
  <c r="AQ1121" i="10"/>
  <c r="AP1121" i="10"/>
  <c r="AO1121" i="10"/>
  <c r="AH1121" i="10"/>
  <c r="AG1121" i="10"/>
  <c r="AF1121" i="10"/>
  <c r="Y1121" i="10"/>
  <c r="X1121" i="10"/>
  <c r="W1121" i="10"/>
  <c r="N1121" i="10"/>
  <c r="BR1120" i="10"/>
  <c r="BQ1120" i="10"/>
  <c r="BP1120" i="10"/>
  <c r="BI1120" i="10"/>
  <c r="BH1120" i="10"/>
  <c r="BG1120" i="10"/>
  <c r="AZ1120" i="10"/>
  <c r="AY1120" i="10"/>
  <c r="AX1120" i="10"/>
  <c r="AQ1120" i="10"/>
  <c r="AP1120" i="10"/>
  <c r="AO1120" i="10"/>
  <c r="AH1120" i="10"/>
  <c r="AG1120" i="10"/>
  <c r="AF1120" i="10"/>
  <c r="Y1120" i="10"/>
  <c r="X1120" i="10"/>
  <c r="W1120" i="10"/>
  <c r="N1120" i="10"/>
  <c r="BR1119" i="10"/>
  <c r="BQ1119" i="10"/>
  <c r="BP1119" i="10"/>
  <c r="BI1119" i="10"/>
  <c r="BH1119" i="10"/>
  <c r="BG1119" i="10"/>
  <c r="AZ1119" i="10"/>
  <c r="AY1119" i="10"/>
  <c r="AX1119" i="10"/>
  <c r="AQ1119" i="10"/>
  <c r="AP1119" i="10"/>
  <c r="AO1119" i="10"/>
  <c r="AH1119" i="10"/>
  <c r="AG1119" i="10"/>
  <c r="AF1119" i="10"/>
  <c r="Y1119" i="10"/>
  <c r="X1119" i="10"/>
  <c r="W1119" i="10"/>
  <c r="N1119" i="10"/>
  <c r="BR1118" i="10"/>
  <c r="BQ1118" i="10"/>
  <c r="BP1118" i="10"/>
  <c r="BI1118" i="10"/>
  <c r="BH1118" i="10"/>
  <c r="BG1118" i="10"/>
  <c r="AZ1118" i="10"/>
  <c r="AY1118" i="10"/>
  <c r="AX1118" i="10"/>
  <c r="AQ1118" i="10"/>
  <c r="AP1118" i="10"/>
  <c r="AO1118" i="10"/>
  <c r="AH1118" i="10"/>
  <c r="AG1118" i="10"/>
  <c r="AF1118" i="10"/>
  <c r="Y1118" i="10"/>
  <c r="X1118" i="10"/>
  <c r="W1118" i="10"/>
  <c r="N1118" i="10"/>
  <c r="BR1117" i="10"/>
  <c r="BQ1117" i="10"/>
  <c r="BP1117" i="10"/>
  <c r="BI1117" i="10"/>
  <c r="BH1117" i="10"/>
  <c r="BG1117" i="10"/>
  <c r="AZ1117" i="10"/>
  <c r="AY1117" i="10"/>
  <c r="AX1117" i="10"/>
  <c r="AQ1117" i="10"/>
  <c r="AP1117" i="10"/>
  <c r="AO1117" i="10"/>
  <c r="AH1117" i="10"/>
  <c r="AG1117" i="10"/>
  <c r="AF1117" i="10"/>
  <c r="Y1117" i="10"/>
  <c r="X1117" i="10"/>
  <c r="W1117" i="10"/>
  <c r="N1117" i="10"/>
  <c r="BR1116" i="10"/>
  <c r="BQ1116" i="10"/>
  <c r="BP1116" i="10"/>
  <c r="BI1116" i="10"/>
  <c r="BH1116" i="10"/>
  <c r="BG1116" i="10"/>
  <c r="AZ1116" i="10"/>
  <c r="AY1116" i="10"/>
  <c r="AX1116" i="10"/>
  <c r="AQ1116" i="10"/>
  <c r="AP1116" i="10"/>
  <c r="AO1116" i="10"/>
  <c r="AH1116" i="10"/>
  <c r="AG1116" i="10"/>
  <c r="AF1116" i="10"/>
  <c r="Y1116" i="10"/>
  <c r="X1116" i="10"/>
  <c r="W1116" i="10"/>
  <c r="N1116" i="10"/>
  <c r="BR1115" i="10"/>
  <c r="BQ1115" i="10"/>
  <c r="BP1115" i="10"/>
  <c r="BI1115" i="10"/>
  <c r="BH1115" i="10"/>
  <c r="BG1115" i="10"/>
  <c r="AZ1115" i="10"/>
  <c r="AY1115" i="10"/>
  <c r="AX1115" i="10"/>
  <c r="AQ1115" i="10"/>
  <c r="AP1115" i="10"/>
  <c r="AO1115" i="10"/>
  <c r="AH1115" i="10"/>
  <c r="AG1115" i="10"/>
  <c r="AF1115" i="10"/>
  <c r="Y1115" i="10"/>
  <c r="X1115" i="10"/>
  <c r="W1115" i="10"/>
  <c r="N1115" i="10"/>
  <c r="BR1114" i="10"/>
  <c r="BQ1114" i="10"/>
  <c r="BP1114" i="10"/>
  <c r="BI1114" i="10"/>
  <c r="BH1114" i="10"/>
  <c r="BG1114" i="10"/>
  <c r="AZ1114" i="10"/>
  <c r="AY1114" i="10"/>
  <c r="AX1114" i="10"/>
  <c r="AQ1114" i="10"/>
  <c r="AP1114" i="10"/>
  <c r="AO1114" i="10"/>
  <c r="AH1114" i="10"/>
  <c r="AG1114" i="10"/>
  <c r="AF1114" i="10"/>
  <c r="Y1114" i="10"/>
  <c r="X1114" i="10"/>
  <c r="W1114" i="10"/>
  <c r="N1114" i="10"/>
  <c r="BR1113" i="10"/>
  <c r="BQ1113" i="10"/>
  <c r="BP1113" i="10"/>
  <c r="BI1113" i="10"/>
  <c r="BH1113" i="10"/>
  <c r="BG1113" i="10"/>
  <c r="AZ1113" i="10"/>
  <c r="AY1113" i="10"/>
  <c r="AX1113" i="10"/>
  <c r="AQ1113" i="10"/>
  <c r="AP1113" i="10"/>
  <c r="AO1113" i="10"/>
  <c r="AH1113" i="10"/>
  <c r="AG1113" i="10"/>
  <c r="AF1113" i="10"/>
  <c r="Y1113" i="10"/>
  <c r="X1113" i="10"/>
  <c r="W1113" i="10"/>
  <c r="N1113" i="10"/>
  <c r="BR1112" i="10"/>
  <c r="BQ1112" i="10"/>
  <c r="BP1112" i="10"/>
  <c r="BI1112" i="10"/>
  <c r="BH1112" i="10"/>
  <c r="BG1112" i="10"/>
  <c r="AZ1112" i="10"/>
  <c r="AY1112" i="10"/>
  <c r="AX1112" i="10"/>
  <c r="AQ1112" i="10"/>
  <c r="AP1112" i="10"/>
  <c r="AO1112" i="10"/>
  <c r="AH1112" i="10"/>
  <c r="AG1112" i="10"/>
  <c r="AF1112" i="10"/>
  <c r="Y1112" i="10"/>
  <c r="X1112" i="10"/>
  <c r="W1112" i="10"/>
  <c r="N1112" i="10"/>
  <c r="BR1111" i="10"/>
  <c r="BQ1111" i="10"/>
  <c r="BP1111" i="10"/>
  <c r="BI1111" i="10"/>
  <c r="BH1111" i="10"/>
  <c r="BG1111" i="10"/>
  <c r="AZ1111" i="10"/>
  <c r="AY1111" i="10"/>
  <c r="AX1111" i="10"/>
  <c r="AQ1111" i="10"/>
  <c r="AP1111" i="10"/>
  <c r="AO1111" i="10"/>
  <c r="AH1111" i="10"/>
  <c r="AG1111" i="10"/>
  <c r="AF1111" i="10"/>
  <c r="Y1111" i="10"/>
  <c r="X1111" i="10"/>
  <c r="W1111" i="10"/>
  <c r="N1111" i="10"/>
  <c r="BR1110" i="10"/>
  <c r="BQ1110" i="10"/>
  <c r="BP1110" i="10"/>
  <c r="BI1110" i="10"/>
  <c r="BH1110" i="10"/>
  <c r="BG1110" i="10"/>
  <c r="AZ1110" i="10"/>
  <c r="AY1110" i="10"/>
  <c r="AX1110" i="10"/>
  <c r="AQ1110" i="10"/>
  <c r="AP1110" i="10"/>
  <c r="AO1110" i="10"/>
  <c r="AH1110" i="10"/>
  <c r="AG1110" i="10"/>
  <c r="AF1110" i="10"/>
  <c r="Y1110" i="10"/>
  <c r="X1110" i="10"/>
  <c r="W1110" i="10"/>
  <c r="N1110" i="10"/>
  <c r="BR1109" i="10"/>
  <c r="BQ1109" i="10"/>
  <c r="BP1109" i="10"/>
  <c r="BI1109" i="10"/>
  <c r="BH1109" i="10"/>
  <c r="BG1109" i="10"/>
  <c r="AZ1109" i="10"/>
  <c r="AY1109" i="10"/>
  <c r="AX1109" i="10"/>
  <c r="AQ1109" i="10"/>
  <c r="AP1109" i="10"/>
  <c r="AO1109" i="10"/>
  <c r="AH1109" i="10"/>
  <c r="AG1109" i="10"/>
  <c r="AF1109" i="10"/>
  <c r="Y1109" i="10"/>
  <c r="X1109" i="10"/>
  <c r="W1109" i="10"/>
  <c r="N1109" i="10"/>
  <c r="BR1108" i="10"/>
  <c r="BQ1108" i="10"/>
  <c r="BP1108" i="10"/>
  <c r="BI1108" i="10"/>
  <c r="BH1108" i="10"/>
  <c r="BG1108" i="10"/>
  <c r="AZ1108" i="10"/>
  <c r="AY1108" i="10"/>
  <c r="AX1108" i="10"/>
  <c r="AQ1108" i="10"/>
  <c r="AP1108" i="10"/>
  <c r="AO1108" i="10"/>
  <c r="AH1108" i="10"/>
  <c r="AG1108" i="10"/>
  <c r="AF1108" i="10"/>
  <c r="Y1108" i="10"/>
  <c r="X1108" i="10"/>
  <c r="W1108" i="10"/>
  <c r="N1108" i="10"/>
  <c r="BR1107" i="10"/>
  <c r="BQ1107" i="10"/>
  <c r="BP1107" i="10"/>
  <c r="BI1107" i="10"/>
  <c r="BH1107" i="10"/>
  <c r="BG1107" i="10"/>
  <c r="AZ1107" i="10"/>
  <c r="AY1107" i="10"/>
  <c r="AX1107" i="10"/>
  <c r="AQ1107" i="10"/>
  <c r="AP1107" i="10"/>
  <c r="AO1107" i="10"/>
  <c r="AH1107" i="10"/>
  <c r="AG1107" i="10"/>
  <c r="AF1107" i="10"/>
  <c r="Y1107" i="10"/>
  <c r="X1107" i="10"/>
  <c r="W1107" i="10"/>
  <c r="N1107" i="10"/>
  <c r="BR1106" i="10"/>
  <c r="BQ1106" i="10"/>
  <c r="BP1106" i="10"/>
  <c r="BI1106" i="10"/>
  <c r="BH1106" i="10"/>
  <c r="BG1106" i="10"/>
  <c r="AZ1106" i="10"/>
  <c r="AY1106" i="10"/>
  <c r="AX1106" i="10"/>
  <c r="AQ1106" i="10"/>
  <c r="AP1106" i="10"/>
  <c r="AO1106" i="10"/>
  <c r="AH1106" i="10"/>
  <c r="AG1106" i="10"/>
  <c r="AF1106" i="10"/>
  <c r="Y1106" i="10"/>
  <c r="X1106" i="10"/>
  <c r="W1106" i="10"/>
  <c r="N1106" i="10"/>
  <c r="BR1105" i="10"/>
  <c r="BQ1105" i="10"/>
  <c r="BP1105" i="10"/>
  <c r="BI1105" i="10"/>
  <c r="BH1105" i="10"/>
  <c r="BG1105" i="10"/>
  <c r="AZ1105" i="10"/>
  <c r="AY1105" i="10"/>
  <c r="AX1105" i="10"/>
  <c r="AQ1105" i="10"/>
  <c r="AP1105" i="10"/>
  <c r="AO1105" i="10"/>
  <c r="AH1105" i="10"/>
  <c r="AG1105" i="10"/>
  <c r="AF1105" i="10"/>
  <c r="Y1105" i="10"/>
  <c r="X1105" i="10"/>
  <c r="W1105" i="10"/>
  <c r="N1105" i="10"/>
  <c r="BR1104" i="10"/>
  <c r="BQ1104" i="10"/>
  <c r="BP1104" i="10"/>
  <c r="BI1104" i="10"/>
  <c r="BH1104" i="10"/>
  <c r="BG1104" i="10"/>
  <c r="AZ1104" i="10"/>
  <c r="AY1104" i="10"/>
  <c r="AX1104" i="10"/>
  <c r="AQ1104" i="10"/>
  <c r="AP1104" i="10"/>
  <c r="AO1104" i="10"/>
  <c r="AH1104" i="10"/>
  <c r="AG1104" i="10"/>
  <c r="AF1104" i="10"/>
  <c r="Y1104" i="10"/>
  <c r="X1104" i="10"/>
  <c r="W1104" i="10"/>
  <c r="N1104" i="10"/>
  <c r="BR1103" i="10"/>
  <c r="BQ1103" i="10"/>
  <c r="BP1103" i="10"/>
  <c r="BI1103" i="10"/>
  <c r="BH1103" i="10"/>
  <c r="BG1103" i="10"/>
  <c r="AZ1103" i="10"/>
  <c r="AY1103" i="10"/>
  <c r="AX1103" i="10"/>
  <c r="AQ1103" i="10"/>
  <c r="AP1103" i="10"/>
  <c r="AO1103" i="10"/>
  <c r="AH1103" i="10"/>
  <c r="AG1103" i="10"/>
  <c r="AF1103" i="10"/>
  <c r="Y1103" i="10"/>
  <c r="X1103" i="10"/>
  <c r="W1103" i="10"/>
  <c r="N1103" i="10"/>
  <c r="BR1102" i="10"/>
  <c r="BQ1102" i="10"/>
  <c r="BP1102" i="10"/>
  <c r="BI1102" i="10"/>
  <c r="BH1102" i="10"/>
  <c r="BG1102" i="10"/>
  <c r="AZ1102" i="10"/>
  <c r="AY1102" i="10"/>
  <c r="AX1102" i="10"/>
  <c r="AQ1102" i="10"/>
  <c r="AP1102" i="10"/>
  <c r="AO1102" i="10"/>
  <c r="AH1102" i="10"/>
  <c r="AG1102" i="10"/>
  <c r="AF1102" i="10"/>
  <c r="Y1102" i="10"/>
  <c r="X1102" i="10"/>
  <c r="W1102" i="10"/>
  <c r="N1102" i="10"/>
  <c r="BR1101" i="10"/>
  <c r="BQ1101" i="10"/>
  <c r="BP1101" i="10"/>
  <c r="BI1101" i="10"/>
  <c r="BH1101" i="10"/>
  <c r="BG1101" i="10"/>
  <c r="AZ1101" i="10"/>
  <c r="AY1101" i="10"/>
  <c r="AX1101" i="10"/>
  <c r="AQ1101" i="10"/>
  <c r="AP1101" i="10"/>
  <c r="AO1101" i="10"/>
  <c r="AH1101" i="10"/>
  <c r="AG1101" i="10"/>
  <c r="AF1101" i="10"/>
  <c r="Y1101" i="10"/>
  <c r="X1101" i="10"/>
  <c r="W1101" i="10"/>
  <c r="N1101" i="10"/>
  <c r="BR1100" i="10"/>
  <c r="BQ1100" i="10"/>
  <c r="BP1100" i="10"/>
  <c r="BI1100" i="10"/>
  <c r="BH1100" i="10"/>
  <c r="BG1100" i="10"/>
  <c r="AZ1100" i="10"/>
  <c r="AY1100" i="10"/>
  <c r="AX1100" i="10"/>
  <c r="AQ1100" i="10"/>
  <c r="AP1100" i="10"/>
  <c r="AO1100" i="10"/>
  <c r="AH1100" i="10"/>
  <c r="AG1100" i="10"/>
  <c r="AF1100" i="10"/>
  <c r="Y1100" i="10"/>
  <c r="X1100" i="10"/>
  <c r="W1100" i="10"/>
  <c r="N1100" i="10"/>
  <c r="BR1099" i="10"/>
  <c r="BQ1099" i="10"/>
  <c r="BP1099" i="10"/>
  <c r="BI1099" i="10"/>
  <c r="BH1099" i="10"/>
  <c r="BG1099" i="10"/>
  <c r="AZ1099" i="10"/>
  <c r="AY1099" i="10"/>
  <c r="AX1099" i="10"/>
  <c r="AQ1099" i="10"/>
  <c r="AP1099" i="10"/>
  <c r="AO1099" i="10"/>
  <c r="AH1099" i="10"/>
  <c r="AG1099" i="10"/>
  <c r="AF1099" i="10"/>
  <c r="Y1099" i="10"/>
  <c r="X1099" i="10"/>
  <c r="W1099" i="10"/>
  <c r="N1099" i="10"/>
  <c r="BR1098" i="10"/>
  <c r="BQ1098" i="10"/>
  <c r="BP1098" i="10"/>
  <c r="BI1098" i="10"/>
  <c r="BH1098" i="10"/>
  <c r="BG1098" i="10"/>
  <c r="AZ1098" i="10"/>
  <c r="AY1098" i="10"/>
  <c r="AX1098" i="10"/>
  <c r="AQ1098" i="10"/>
  <c r="AP1098" i="10"/>
  <c r="AO1098" i="10"/>
  <c r="AH1098" i="10"/>
  <c r="AG1098" i="10"/>
  <c r="AF1098" i="10"/>
  <c r="Y1098" i="10"/>
  <c r="X1098" i="10"/>
  <c r="W1098" i="10"/>
  <c r="N1098" i="10"/>
  <c r="BR1097" i="10"/>
  <c r="BQ1097" i="10"/>
  <c r="BP1097" i="10"/>
  <c r="BI1097" i="10"/>
  <c r="BH1097" i="10"/>
  <c r="BG1097" i="10"/>
  <c r="AZ1097" i="10"/>
  <c r="AY1097" i="10"/>
  <c r="AX1097" i="10"/>
  <c r="AQ1097" i="10"/>
  <c r="AP1097" i="10"/>
  <c r="AO1097" i="10"/>
  <c r="AH1097" i="10"/>
  <c r="AG1097" i="10"/>
  <c r="AF1097" i="10"/>
  <c r="Y1097" i="10"/>
  <c r="X1097" i="10"/>
  <c r="W1097" i="10"/>
  <c r="N1097" i="10"/>
  <c r="BR1096" i="10"/>
  <c r="BQ1096" i="10"/>
  <c r="BP1096" i="10"/>
  <c r="BI1096" i="10"/>
  <c r="BH1096" i="10"/>
  <c r="BG1096" i="10"/>
  <c r="AZ1096" i="10"/>
  <c r="AY1096" i="10"/>
  <c r="AX1096" i="10"/>
  <c r="AQ1096" i="10"/>
  <c r="AP1096" i="10"/>
  <c r="AO1096" i="10"/>
  <c r="AH1096" i="10"/>
  <c r="AG1096" i="10"/>
  <c r="AF1096" i="10"/>
  <c r="Y1096" i="10"/>
  <c r="X1096" i="10"/>
  <c r="W1096" i="10"/>
  <c r="N1096" i="10"/>
  <c r="BR1095" i="10"/>
  <c r="BQ1095" i="10"/>
  <c r="BP1095" i="10"/>
  <c r="BI1095" i="10"/>
  <c r="BH1095" i="10"/>
  <c r="BG1095" i="10"/>
  <c r="AZ1095" i="10"/>
  <c r="AY1095" i="10"/>
  <c r="AX1095" i="10"/>
  <c r="AQ1095" i="10"/>
  <c r="AP1095" i="10"/>
  <c r="AO1095" i="10"/>
  <c r="AH1095" i="10"/>
  <c r="AG1095" i="10"/>
  <c r="AF1095" i="10"/>
  <c r="Y1095" i="10"/>
  <c r="X1095" i="10"/>
  <c r="W1095" i="10"/>
  <c r="N1095" i="10"/>
  <c r="BR1094" i="10"/>
  <c r="BQ1094" i="10"/>
  <c r="BP1094" i="10"/>
  <c r="BI1094" i="10"/>
  <c r="BH1094" i="10"/>
  <c r="BG1094" i="10"/>
  <c r="AZ1094" i="10"/>
  <c r="AY1094" i="10"/>
  <c r="AX1094" i="10"/>
  <c r="AQ1094" i="10"/>
  <c r="AP1094" i="10"/>
  <c r="AO1094" i="10"/>
  <c r="AH1094" i="10"/>
  <c r="AG1094" i="10"/>
  <c r="AF1094" i="10"/>
  <c r="Y1094" i="10"/>
  <c r="X1094" i="10"/>
  <c r="W1094" i="10"/>
  <c r="N1094" i="10"/>
  <c r="BR1093" i="10"/>
  <c r="BQ1093" i="10"/>
  <c r="BP1093" i="10"/>
  <c r="BI1093" i="10"/>
  <c r="BH1093" i="10"/>
  <c r="BG1093" i="10"/>
  <c r="AZ1093" i="10"/>
  <c r="AY1093" i="10"/>
  <c r="AX1093" i="10"/>
  <c r="AQ1093" i="10"/>
  <c r="AP1093" i="10"/>
  <c r="AO1093" i="10"/>
  <c r="AH1093" i="10"/>
  <c r="AG1093" i="10"/>
  <c r="AF1093" i="10"/>
  <c r="Y1093" i="10"/>
  <c r="X1093" i="10"/>
  <c r="W1093" i="10"/>
  <c r="N1093" i="10"/>
  <c r="BR1092" i="10"/>
  <c r="BQ1092" i="10"/>
  <c r="BP1092" i="10"/>
  <c r="BI1092" i="10"/>
  <c r="BH1092" i="10"/>
  <c r="BG1092" i="10"/>
  <c r="AZ1092" i="10"/>
  <c r="AY1092" i="10"/>
  <c r="AX1092" i="10"/>
  <c r="AQ1092" i="10"/>
  <c r="AP1092" i="10"/>
  <c r="AO1092" i="10"/>
  <c r="AH1092" i="10"/>
  <c r="AG1092" i="10"/>
  <c r="AF1092" i="10"/>
  <c r="Y1092" i="10"/>
  <c r="X1092" i="10"/>
  <c r="W1092" i="10"/>
  <c r="N1092" i="10"/>
  <c r="BR1091" i="10"/>
  <c r="BQ1091" i="10"/>
  <c r="BP1091" i="10"/>
  <c r="BI1091" i="10"/>
  <c r="BH1091" i="10"/>
  <c r="BG1091" i="10"/>
  <c r="AZ1091" i="10"/>
  <c r="AY1091" i="10"/>
  <c r="AX1091" i="10"/>
  <c r="AQ1091" i="10"/>
  <c r="AP1091" i="10"/>
  <c r="AO1091" i="10"/>
  <c r="AH1091" i="10"/>
  <c r="AG1091" i="10"/>
  <c r="AF1091" i="10"/>
  <c r="Y1091" i="10"/>
  <c r="X1091" i="10"/>
  <c r="W1091" i="10"/>
  <c r="N1091" i="10"/>
  <c r="BR1090" i="10"/>
  <c r="BQ1090" i="10"/>
  <c r="BP1090" i="10"/>
  <c r="BI1090" i="10"/>
  <c r="BH1090" i="10"/>
  <c r="BG1090" i="10"/>
  <c r="AZ1090" i="10"/>
  <c r="AY1090" i="10"/>
  <c r="AX1090" i="10"/>
  <c r="AQ1090" i="10"/>
  <c r="AP1090" i="10"/>
  <c r="AO1090" i="10"/>
  <c r="AH1090" i="10"/>
  <c r="AG1090" i="10"/>
  <c r="AF1090" i="10"/>
  <c r="Y1090" i="10"/>
  <c r="X1090" i="10"/>
  <c r="W1090" i="10"/>
  <c r="N1090" i="10"/>
  <c r="BR1089" i="10"/>
  <c r="BQ1089" i="10"/>
  <c r="BP1089" i="10"/>
  <c r="BI1089" i="10"/>
  <c r="BH1089" i="10"/>
  <c r="BG1089" i="10"/>
  <c r="AZ1089" i="10"/>
  <c r="AY1089" i="10"/>
  <c r="AX1089" i="10"/>
  <c r="AQ1089" i="10"/>
  <c r="AP1089" i="10"/>
  <c r="AO1089" i="10"/>
  <c r="AH1089" i="10"/>
  <c r="AG1089" i="10"/>
  <c r="AF1089" i="10"/>
  <c r="Y1089" i="10"/>
  <c r="X1089" i="10"/>
  <c r="W1089" i="10"/>
  <c r="N1089" i="10"/>
  <c r="BR1088" i="10"/>
  <c r="BQ1088" i="10"/>
  <c r="BP1088" i="10"/>
  <c r="BI1088" i="10"/>
  <c r="BH1088" i="10"/>
  <c r="BG1088" i="10"/>
  <c r="AZ1088" i="10"/>
  <c r="AY1088" i="10"/>
  <c r="AX1088" i="10"/>
  <c r="AQ1088" i="10"/>
  <c r="AP1088" i="10"/>
  <c r="AO1088" i="10"/>
  <c r="AH1088" i="10"/>
  <c r="AG1088" i="10"/>
  <c r="AF1088" i="10"/>
  <c r="Y1088" i="10"/>
  <c r="X1088" i="10"/>
  <c r="W1088" i="10"/>
  <c r="N1088" i="10"/>
  <c r="BR1087" i="10"/>
  <c r="BQ1087" i="10"/>
  <c r="BP1087" i="10"/>
  <c r="BI1087" i="10"/>
  <c r="BH1087" i="10"/>
  <c r="BG1087" i="10"/>
  <c r="AZ1087" i="10"/>
  <c r="AY1087" i="10"/>
  <c r="AX1087" i="10"/>
  <c r="AQ1087" i="10"/>
  <c r="AP1087" i="10"/>
  <c r="AO1087" i="10"/>
  <c r="AH1087" i="10"/>
  <c r="AG1087" i="10"/>
  <c r="AF1087" i="10"/>
  <c r="Y1087" i="10"/>
  <c r="X1087" i="10"/>
  <c r="W1087" i="10"/>
  <c r="N1087" i="10"/>
  <c r="BR1086" i="10"/>
  <c r="BQ1086" i="10"/>
  <c r="BP1086" i="10"/>
  <c r="BI1086" i="10"/>
  <c r="BH1086" i="10"/>
  <c r="BG1086" i="10"/>
  <c r="AZ1086" i="10"/>
  <c r="AY1086" i="10"/>
  <c r="AX1086" i="10"/>
  <c r="AQ1086" i="10"/>
  <c r="AP1086" i="10"/>
  <c r="AO1086" i="10"/>
  <c r="AH1086" i="10"/>
  <c r="AG1086" i="10"/>
  <c r="AF1086" i="10"/>
  <c r="Y1086" i="10"/>
  <c r="X1086" i="10"/>
  <c r="W1086" i="10"/>
  <c r="N1086" i="10"/>
  <c r="BR1085" i="10"/>
  <c r="BQ1085" i="10"/>
  <c r="BP1085" i="10"/>
  <c r="BI1085" i="10"/>
  <c r="BH1085" i="10"/>
  <c r="BG1085" i="10"/>
  <c r="AZ1085" i="10"/>
  <c r="AY1085" i="10"/>
  <c r="AX1085" i="10"/>
  <c r="AQ1085" i="10"/>
  <c r="AP1085" i="10"/>
  <c r="AO1085" i="10"/>
  <c r="AH1085" i="10"/>
  <c r="AG1085" i="10"/>
  <c r="AF1085" i="10"/>
  <c r="Y1085" i="10"/>
  <c r="X1085" i="10"/>
  <c r="W1085" i="10"/>
  <c r="N1085" i="10"/>
  <c r="BR1084" i="10"/>
  <c r="BQ1084" i="10"/>
  <c r="BP1084" i="10"/>
  <c r="BI1084" i="10"/>
  <c r="BH1084" i="10"/>
  <c r="BG1084" i="10"/>
  <c r="AZ1084" i="10"/>
  <c r="AY1084" i="10"/>
  <c r="AX1084" i="10"/>
  <c r="AQ1084" i="10"/>
  <c r="AP1084" i="10"/>
  <c r="AO1084" i="10"/>
  <c r="AH1084" i="10"/>
  <c r="AG1084" i="10"/>
  <c r="AF1084" i="10"/>
  <c r="Y1084" i="10"/>
  <c r="X1084" i="10"/>
  <c r="W1084" i="10"/>
  <c r="N1084" i="10"/>
  <c r="BR1083" i="10"/>
  <c r="BQ1083" i="10"/>
  <c r="BP1083" i="10"/>
  <c r="BI1083" i="10"/>
  <c r="BH1083" i="10"/>
  <c r="BG1083" i="10"/>
  <c r="AZ1083" i="10"/>
  <c r="AY1083" i="10"/>
  <c r="AX1083" i="10"/>
  <c r="AQ1083" i="10"/>
  <c r="AP1083" i="10"/>
  <c r="AO1083" i="10"/>
  <c r="AH1083" i="10"/>
  <c r="AG1083" i="10"/>
  <c r="AF1083" i="10"/>
  <c r="Y1083" i="10"/>
  <c r="X1083" i="10"/>
  <c r="W1083" i="10"/>
  <c r="N1083" i="10"/>
  <c r="BR1082" i="10"/>
  <c r="BQ1082" i="10"/>
  <c r="BP1082" i="10"/>
  <c r="BI1082" i="10"/>
  <c r="BH1082" i="10"/>
  <c r="BG1082" i="10"/>
  <c r="AZ1082" i="10"/>
  <c r="AY1082" i="10"/>
  <c r="AX1082" i="10"/>
  <c r="AQ1082" i="10"/>
  <c r="AP1082" i="10"/>
  <c r="AO1082" i="10"/>
  <c r="AH1082" i="10"/>
  <c r="AG1082" i="10"/>
  <c r="AF1082" i="10"/>
  <c r="Y1082" i="10"/>
  <c r="X1082" i="10"/>
  <c r="W1082" i="10"/>
  <c r="N1082" i="10"/>
  <c r="BR1081" i="10"/>
  <c r="BQ1081" i="10"/>
  <c r="BP1081" i="10"/>
  <c r="BI1081" i="10"/>
  <c r="BH1081" i="10"/>
  <c r="BG1081" i="10"/>
  <c r="AZ1081" i="10"/>
  <c r="AY1081" i="10"/>
  <c r="AX1081" i="10"/>
  <c r="AQ1081" i="10"/>
  <c r="AP1081" i="10"/>
  <c r="AO1081" i="10"/>
  <c r="AH1081" i="10"/>
  <c r="AG1081" i="10"/>
  <c r="AF1081" i="10"/>
  <c r="Y1081" i="10"/>
  <c r="X1081" i="10"/>
  <c r="W1081" i="10"/>
  <c r="N1081" i="10"/>
  <c r="BR1080" i="10"/>
  <c r="BQ1080" i="10"/>
  <c r="BP1080" i="10"/>
  <c r="BI1080" i="10"/>
  <c r="BH1080" i="10"/>
  <c r="BG1080" i="10"/>
  <c r="AZ1080" i="10"/>
  <c r="AY1080" i="10"/>
  <c r="AX1080" i="10"/>
  <c r="AQ1080" i="10"/>
  <c r="AP1080" i="10"/>
  <c r="AO1080" i="10"/>
  <c r="AH1080" i="10"/>
  <c r="AG1080" i="10"/>
  <c r="AF1080" i="10"/>
  <c r="Y1080" i="10"/>
  <c r="X1080" i="10"/>
  <c r="W1080" i="10"/>
  <c r="N1080" i="10"/>
  <c r="BR1079" i="10"/>
  <c r="BQ1079" i="10"/>
  <c r="BP1079" i="10"/>
  <c r="BI1079" i="10"/>
  <c r="BH1079" i="10"/>
  <c r="BG1079" i="10"/>
  <c r="AZ1079" i="10"/>
  <c r="AY1079" i="10"/>
  <c r="AX1079" i="10"/>
  <c r="AQ1079" i="10"/>
  <c r="AP1079" i="10"/>
  <c r="AO1079" i="10"/>
  <c r="AH1079" i="10"/>
  <c r="AG1079" i="10"/>
  <c r="AF1079" i="10"/>
  <c r="Y1079" i="10"/>
  <c r="X1079" i="10"/>
  <c r="W1079" i="10"/>
  <c r="N1079" i="10"/>
  <c r="BR1078" i="10"/>
  <c r="BQ1078" i="10"/>
  <c r="BP1078" i="10"/>
  <c r="BI1078" i="10"/>
  <c r="BH1078" i="10"/>
  <c r="BG1078" i="10"/>
  <c r="AZ1078" i="10"/>
  <c r="AY1078" i="10"/>
  <c r="AX1078" i="10"/>
  <c r="AQ1078" i="10"/>
  <c r="AP1078" i="10"/>
  <c r="AO1078" i="10"/>
  <c r="AH1078" i="10"/>
  <c r="AG1078" i="10"/>
  <c r="AF1078" i="10"/>
  <c r="Y1078" i="10"/>
  <c r="X1078" i="10"/>
  <c r="W1078" i="10"/>
  <c r="N1078" i="10"/>
  <c r="BR1077" i="10"/>
  <c r="BQ1077" i="10"/>
  <c r="BP1077" i="10"/>
  <c r="BI1077" i="10"/>
  <c r="BH1077" i="10"/>
  <c r="BG1077" i="10"/>
  <c r="AZ1077" i="10"/>
  <c r="AY1077" i="10"/>
  <c r="AX1077" i="10"/>
  <c r="AQ1077" i="10"/>
  <c r="AP1077" i="10"/>
  <c r="AO1077" i="10"/>
  <c r="AH1077" i="10"/>
  <c r="AG1077" i="10"/>
  <c r="AF1077" i="10"/>
  <c r="Y1077" i="10"/>
  <c r="X1077" i="10"/>
  <c r="W1077" i="10"/>
  <c r="N1077" i="10"/>
  <c r="BR1076" i="10"/>
  <c r="BQ1076" i="10"/>
  <c r="BP1076" i="10"/>
  <c r="BI1076" i="10"/>
  <c r="BH1076" i="10"/>
  <c r="BG1076" i="10"/>
  <c r="AZ1076" i="10"/>
  <c r="AY1076" i="10"/>
  <c r="AX1076" i="10"/>
  <c r="AQ1076" i="10"/>
  <c r="AP1076" i="10"/>
  <c r="AO1076" i="10"/>
  <c r="AH1076" i="10"/>
  <c r="AG1076" i="10"/>
  <c r="AF1076" i="10"/>
  <c r="Y1076" i="10"/>
  <c r="X1076" i="10"/>
  <c r="W1076" i="10"/>
  <c r="N1076" i="10"/>
  <c r="BR1075" i="10"/>
  <c r="BQ1075" i="10"/>
  <c r="BP1075" i="10"/>
  <c r="BI1075" i="10"/>
  <c r="BH1075" i="10"/>
  <c r="BG1075" i="10"/>
  <c r="AZ1075" i="10"/>
  <c r="AY1075" i="10"/>
  <c r="AX1075" i="10"/>
  <c r="AQ1075" i="10"/>
  <c r="AP1075" i="10"/>
  <c r="AO1075" i="10"/>
  <c r="AH1075" i="10"/>
  <c r="AG1075" i="10"/>
  <c r="AF1075" i="10"/>
  <c r="Y1075" i="10"/>
  <c r="X1075" i="10"/>
  <c r="W1075" i="10"/>
  <c r="N1075" i="10"/>
  <c r="BR1074" i="10"/>
  <c r="BQ1074" i="10"/>
  <c r="BP1074" i="10"/>
  <c r="BI1074" i="10"/>
  <c r="BH1074" i="10"/>
  <c r="BG1074" i="10"/>
  <c r="AZ1074" i="10"/>
  <c r="AY1074" i="10"/>
  <c r="AX1074" i="10"/>
  <c r="AQ1074" i="10"/>
  <c r="AP1074" i="10"/>
  <c r="AO1074" i="10"/>
  <c r="AH1074" i="10"/>
  <c r="AG1074" i="10"/>
  <c r="AF1074" i="10"/>
  <c r="Y1074" i="10"/>
  <c r="X1074" i="10"/>
  <c r="W1074" i="10"/>
  <c r="N1074" i="10"/>
  <c r="BR1073" i="10"/>
  <c r="BQ1073" i="10"/>
  <c r="BP1073" i="10"/>
  <c r="BI1073" i="10"/>
  <c r="BH1073" i="10"/>
  <c r="BG1073" i="10"/>
  <c r="AZ1073" i="10"/>
  <c r="AY1073" i="10"/>
  <c r="AX1073" i="10"/>
  <c r="AQ1073" i="10"/>
  <c r="AP1073" i="10"/>
  <c r="AO1073" i="10"/>
  <c r="AH1073" i="10"/>
  <c r="AG1073" i="10"/>
  <c r="AF1073" i="10"/>
  <c r="Y1073" i="10"/>
  <c r="X1073" i="10"/>
  <c r="W1073" i="10"/>
  <c r="N1073" i="10"/>
  <c r="BR1072" i="10"/>
  <c r="BQ1072" i="10"/>
  <c r="BP1072" i="10"/>
  <c r="BI1072" i="10"/>
  <c r="BH1072" i="10"/>
  <c r="BG1072" i="10"/>
  <c r="AZ1072" i="10"/>
  <c r="AY1072" i="10"/>
  <c r="AX1072" i="10"/>
  <c r="AQ1072" i="10"/>
  <c r="AP1072" i="10"/>
  <c r="AO1072" i="10"/>
  <c r="AH1072" i="10"/>
  <c r="AG1072" i="10"/>
  <c r="AF1072" i="10"/>
  <c r="Y1072" i="10"/>
  <c r="X1072" i="10"/>
  <c r="W1072" i="10"/>
  <c r="N1072" i="10"/>
  <c r="BR1071" i="10"/>
  <c r="BQ1071" i="10"/>
  <c r="BP1071" i="10"/>
  <c r="BI1071" i="10"/>
  <c r="BH1071" i="10"/>
  <c r="BG1071" i="10"/>
  <c r="AZ1071" i="10"/>
  <c r="AY1071" i="10"/>
  <c r="AX1071" i="10"/>
  <c r="AQ1071" i="10"/>
  <c r="AP1071" i="10"/>
  <c r="AO1071" i="10"/>
  <c r="AH1071" i="10"/>
  <c r="AG1071" i="10"/>
  <c r="AF1071" i="10"/>
  <c r="Y1071" i="10"/>
  <c r="X1071" i="10"/>
  <c r="W1071" i="10"/>
  <c r="N1071" i="10"/>
  <c r="BR1070" i="10"/>
  <c r="BQ1070" i="10"/>
  <c r="BP1070" i="10"/>
  <c r="BI1070" i="10"/>
  <c r="BH1070" i="10"/>
  <c r="BG1070" i="10"/>
  <c r="AZ1070" i="10"/>
  <c r="AY1070" i="10"/>
  <c r="AX1070" i="10"/>
  <c r="AQ1070" i="10"/>
  <c r="AP1070" i="10"/>
  <c r="AO1070" i="10"/>
  <c r="AH1070" i="10"/>
  <c r="AG1070" i="10"/>
  <c r="AF1070" i="10"/>
  <c r="Y1070" i="10"/>
  <c r="X1070" i="10"/>
  <c r="W1070" i="10"/>
  <c r="N1070" i="10"/>
  <c r="BR1069" i="10"/>
  <c r="BQ1069" i="10"/>
  <c r="BP1069" i="10"/>
  <c r="BI1069" i="10"/>
  <c r="BH1069" i="10"/>
  <c r="BG1069" i="10"/>
  <c r="AZ1069" i="10"/>
  <c r="AY1069" i="10"/>
  <c r="AX1069" i="10"/>
  <c r="AQ1069" i="10"/>
  <c r="AP1069" i="10"/>
  <c r="AO1069" i="10"/>
  <c r="AH1069" i="10"/>
  <c r="AG1069" i="10"/>
  <c r="AF1069" i="10"/>
  <c r="Y1069" i="10"/>
  <c r="X1069" i="10"/>
  <c r="W1069" i="10"/>
  <c r="N1069" i="10"/>
  <c r="BR1068" i="10"/>
  <c r="BQ1068" i="10"/>
  <c r="BP1068" i="10"/>
  <c r="BI1068" i="10"/>
  <c r="BH1068" i="10"/>
  <c r="BG1068" i="10"/>
  <c r="AZ1068" i="10"/>
  <c r="AY1068" i="10"/>
  <c r="AX1068" i="10"/>
  <c r="AQ1068" i="10"/>
  <c r="AP1068" i="10"/>
  <c r="AO1068" i="10"/>
  <c r="AH1068" i="10"/>
  <c r="AG1068" i="10"/>
  <c r="AF1068" i="10"/>
  <c r="Y1068" i="10"/>
  <c r="X1068" i="10"/>
  <c r="W1068" i="10"/>
  <c r="N1068" i="10"/>
  <c r="BR1067" i="10"/>
  <c r="BQ1067" i="10"/>
  <c r="BP1067" i="10"/>
  <c r="BI1067" i="10"/>
  <c r="BH1067" i="10"/>
  <c r="BG1067" i="10"/>
  <c r="AZ1067" i="10"/>
  <c r="AY1067" i="10"/>
  <c r="AX1067" i="10"/>
  <c r="AQ1067" i="10"/>
  <c r="AP1067" i="10"/>
  <c r="AO1067" i="10"/>
  <c r="AH1067" i="10"/>
  <c r="AG1067" i="10"/>
  <c r="AF1067" i="10"/>
  <c r="Y1067" i="10"/>
  <c r="X1067" i="10"/>
  <c r="W1067" i="10"/>
  <c r="N1067" i="10"/>
  <c r="BR1066" i="10"/>
  <c r="BQ1066" i="10"/>
  <c r="BP1066" i="10"/>
  <c r="BI1066" i="10"/>
  <c r="BH1066" i="10"/>
  <c r="BG1066" i="10"/>
  <c r="AZ1066" i="10"/>
  <c r="AY1066" i="10"/>
  <c r="AX1066" i="10"/>
  <c r="AQ1066" i="10"/>
  <c r="AP1066" i="10"/>
  <c r="AO1066" i="10"/>
  <c r="AH1066" i="10"/>
  <c r="AG1066" i="10"/>
  <c r="AF1066" i="10"/>
  <c r="Y1066" i="10"/>
  <c r="X1066" i="10"/>
  <c r="W1066" i="10"/>
  <c r="N1066" i="10"/>
  <c r="BR1065" i="10"/>
  <c r="BQ1065" i="10"/>
  <c r="BP1065" i="10"/>
  <c r="BI1065" i="10"/>
  <c r="BH1065" i="10"/>
  <c r="BG1065" i="10"/>
  <c r="AZ1065" i="10"/>
  <c r="AY1065" i="10"/>
  <c r="AX1065" i="10"/>
  <c r="AQ1065" i="10"/>
  <c r="AP1065" i="10"/>
  <c r="AO1065" i="10"/>
  <c r="AH1065" i="10"/>
  <c r="AG1065" i="10"/>
  <c r="AF1065" i="10"/>
  <c r="Y1065" i="10"/>
  <c r="X1065" i="10"/>
  <c r="W1065" i="10"/>
  <c r="N1065" i="10"/>
  <c r="BR1064" i="10"/>
  <c r="BQ1064" i="10"/>
  <c r="BP1064" i="10"/>
  <c r="BI1064" i="10"/>
  <c r="BH1064" i="10"/>
  <c r="BG1064" i="10"/>
  <c r="AZ1064" i="10"/>
  <c r="AY1064" i="10"/>
  <c r="AX1064" i="10"/>
  <c r="AQ1064" i="10"/>
  <c r="AP1064" i="10"/>
  <c r="AO1064" i="10"/>
  <c r="AH1064" i="10"/>
  <c r="AG1064" i="10"/>
  <c r="AF1064" i="10"/>
  <c r="Y1064" i="10"/>
  <c r="X1064" i="10"/>
  <c r="W1064" i="10"/>
  <c r="N1064" i="10"/>
  <c r="BR1063" i="10"/>
  <c r="BQ1063" i="10"/>
  <c r="BP1063" i="10"/>
  <c r="BI1063" i="10"/>
  <c r="BH1063" i="10"/>
  <c r="BG1063" i="10"/>
  <c r="AZ1063" i="10"/>
  <c r="AY1063" i="10"/>
  <c r="AX1063" i="10"/>
  <c r="AQ1063" i="10"/>
  <c r="AP1063" i="10"/>
  <c r="AO1063" i="10"/>
  <c r="AH1063" i="10"/>
  <c r="AG1063" i="10"/>
  <c r="AF1063" i="10"/>
  <c r="Y1063" i="10"/>
  <c r="X1063" i="10"/>
  <c r="W1063" i="10"/>
  <c r="N1063" i="10"/>
  <c r="BR1062" i="10"/>
  <c r="BQ1062" i="10"/>
  <c r="BP1062" i="10"/>
  <c r="BI1062" i="10"/>
  <c r="BH1062" i="10"/>
  <c r="BG1062" i="10"/>
  <c r="AZ1062" i="10"/>
  <c r="AY1062" i="10"/>
  <c r="AX1062" i="10"/>
  <c r="AQ1062" i="10"/>
  <c r="AP1062" i="10"/>
  <c r="AO1062" i="10"/>
  <c r="AH1062" i="10"/>
  <c r="AG1062" i="10"/>
  <c r="AF1062" i="10"/>
  <c r="Y1062" i="10"/>
  <c r="X1062" i="10"/>
  <c r="W1062" i="10"/>
  <c r="N1062" i="10"/>
  <c r="BR1061" i="10"/>
  <c r="BQ1061" i="10"/>
  <c r="BP1061" i="10"/>
  <c r="BI1061" i="10"/>
  <c r="BH1061" i="10"/>
  <c r="BG1061" i="10"/>
  <c r="AZ1061" i="10"/>
  <c r="AY1061" i="10"/>
  <c r="AX1061" i="10"/>
  <c r="AQ1061" i="10"/>
  <c r="AP1061" i="10"/>
  <c r="AO1061" i="10"/>
  <c r="AH1061" i="10"/>
  <c r="AG1061" i="10"/>
  <c r="AF1061" i="10"/>
  <c r="Y1061" i="10"/>
  <c r="X1061" i="10"/>
  <c r="W1061" i="10"/>
  <c r="N1061" i="10"/>
  <c r="BR1060" i="10"/>
  <c r="BQ1060" i="10"/>
  <c r="BP1060" i="10"/>
  <c r="BI1060" i="10"/>
  <c r="BH1060" i="10"/>
  <c r="BG1060" i="10"/>
  <c r="AZ1060" i="10"/>
  <c r="AY1060" i="10"/>
  <c r="AX1060" i="10"/>
  <c r="AQ1060" i="10"/>
  <c r="AP1060" i="10"/>
  <c r="AO1060" i="10"/>
  <c r="AH1060" i="10"/>
  <c r="AG1060" i="10"/>
  <c r="AF1060" i="10"/>
  <c r="Y1060" i="10"/>
  <c r="X1060" i="10"/>
  <c r="W1060" i="10"/>
  <c r="N1060" i="10"/>
  <c r="BR1059" i="10"/>
  <c r="BQ1059" i="10"/>
  <c r="BP1059" i="10"/>
  <c r="BI1059" i="10"/>
  <c r="BH1059" i="10"/>
  <c r="BG1059" i="10"/>
  <c r="AZ1059" i="10"/>
  <c r="AY1059" i="10"/>
  <c r="AX1059" i="10"/>
  <c r="AQ1059" i="10"/>
  <c r="AP1059" i="10"/>
  <c r="AO1059" i="10"/>
  <c r="AH1059" i="10"/>
  <c r="AG1059" i="10"/>
  <c r="AF1059" i="10"/>
  <c r="Y1059" i="10"/>
  <c r="X1059" i="10"/>
  <c r="W1059" i="10"/>
  <c r="N1059" i="10"/>
  <c r="BR1058" i="10"/>
  <c r="BQ1058" i="10"/>
  <c r="BP1058" i="10"/>
  <c r="BI1058" i="10"/>
  <c r="BH1058" i="10"/>
  <c r="BG1058" i="10"/>
  <c r="AZ1058" i="10"/>
  <c r="AY1058" i="10"/>
  <c r="AX1058" i="10"/>
  <c r="AQ1058" i="10"/>
  <c r="AP1058" i="10"/>
  <c r="AO1058" i="10"/>
  <c r="AH1058" i="10"/>
  <c r="AG1058" i="10"/>
  <c r="AF1058" i="10"/>
  <c r="Y1058" i="10"/>
  <c r="X1058" i="10"/>
  <c r="W1058" i="10"/>
  <c r="N1058" i="10"/>
  <c r="BR1057" i="10"/>
  <c r="BQ1057" i="10"/>
  <c r="BP1057" i="10"/>
  <c r="BI1057" i="10"/>
  <c r="BH1057" i="10"/>
  <c r="BG1057" i="10"/>
  <c r="AZ1057" i="10"/>
  <c r="AY1057" i="10"/>
  <c r="AX1057" i="10"/>
  <c r="AQ1057" i="10"/>
  <c r="AP1057" i="10"/>
  <c r="AO1057" i="10"/>
  <c r="AH1057" i="10"/>
  <c r="AG1057" i="10"/>
  <c r="AF1057" i="10"/>
  <c r="Y1057" i="10"/>
  <c r="X1057" i="10"/>
  <c r="W1057" i="10"/>
  <c r="N1057" i="10"/>
  <c r="BR1056" i="10"/>
  <c r="BQ1056" i="10"/>
  <c r="BP1056" i="10"/>
  <c r="BI1056" i="10"/>
  <c r="BH1056" i="10"/>
  <c r="BG1056" i="10"/>
  <c r="AZ1056" i="10"/>
  <c r="AY1056" i="10"/>
  <c r="AX1056" i="10"/>
  <c r="AQ1056" i="10"/>
  <c r="AP1056" i="10"/>
  <c r="AO1056" i="10"/>
  <c r="AH1056" i="10"/>
  <c r="AG1056" i="10"/>
  <c r="AF1056" i="10"/>
  <c r="Y1056" i="10"/>
  <c r="X1056" i="10"/>
  <c r="W1056" i="10"/>
  <c r="N1056" i="10"/>
  <c r="BR1055" i="10"/>
  <c r="BQ1055" i="10"/>
  <c r="BP1055" i="10"/>
  <c r="BI1055" i="10"/>
  <c r="BH1055" i="10"/>
  <c r="BG1055" i="10"/>
  <c r="AZ1055" i="10"/>
  <c r="AY1055" i="10"/>
  <c r="AX1055" i="10"/>
  <c r="AQ1055" i="10"/>
  <c r="AP1055" i="10"/>
  <c r="AO1055" i="10"/>
  <c r="AH1055" i="10"/>
  <c r="AG1055" i="10"/>
  <c r="AF1055" i="10"/>
  <c r="Y1055" i="10"/>
  <c r="X1055" i="10"/>
  <c r="W1055" i="10"/>
  <c r="N1055" i="10"/>
  <c r="BR1054" i="10"/>
  <c r="BQ1054" i="10"/>
  <c r="BP1054" i="10"/>
  <c r="BI1054" i="10"/>
  <c r="BH1054" i="10"/>
  <c r="BG1054" i="10"/>
  <c r="AZ1054" i="10"/>
  <c r="AY1054" i="10"/>
  <c r="AX1054" i="10"/>
  <c r="AQ1054" i="10"/>
  <c r="AP1054" i="10"/>
  <c r="AO1054" i="10"/>
  <c r="AH1054" i="10"/>
  <c r="AG1054" i="10"/>
  <c r="AF1054" i="10"/>
  <c r="Y1054" i="10"/>
  <c r="X1054" i="10"/>
  <c r="W1054" i="10"/>
  <c r="N1054" i="10"/>
  <c r="BR1053" i="10"/>
  <c r="BQ1053" i="10"/>
  <c r="BP1053" i="10"/>
  <c r="BI1053" i="10"/>
  <c r="BH1053" i="10"/>
  <c r="BG1053" i="10"/>
  <c r="AZ1053" i="10"/>
  <c r="AY1053" i="10"/>
  <c r="AX1053" i="10"/>
  <c r="AQ1053" i="10"/>
  <c r="AP1053" i="10"/>
  <c r="AO1053" i="10"/>
  <c r="AH1053" i="10"/>
  <c r="AG1053" i="10"/>
  <c r="AF1053" i="10"/>
  <c r="Y1053" i="10"/>
  <c r="X1053" i="10"/>
  <c r="W1053" i="10"/>
  <c r="N1053" i="10"/>
  <c r="BR1052" i="10"/>
  <c r="BQ1052" i="10"/>
  <c r="BP1052" i="10"/>
  <c r="BI1052" i="10"/>
  <c r="BH1052" i="10"/>
  <c r="BG1052" i="10"/>
  <c r="AZ1052" i="10"/>
  <c r="AY1052" i="10"/>
  <c r="AX1052" i="10"/>
  <c r="AQ1052" i="10"/>
  <c r="AP1052" i="10"/>
  <c r="AO1052" i="10"/>
  <c r="AH1052" i="10"/>
  <c r="AG1052" i="10"/>
  <c r="AF1052" i="10"/>
  <c r="Y1052" i="10"/>
  <c r="X1052" i="10"/>
  <c r="W1052" i="10"/>
  <c r="N1052" i="10"/>
  <c r="BR1051" i="10"/>
  <c r="BQ1051" i="10"/>
  <c r="BP1051" i="10"/>
  <c r="BI1051" i="10"/>
  <c r="BH1051" i="10"/>
  <c r="BG1051" i="10"/>
  <c r="AZ1051" i="10"/>
  <c r="AY1051" i="10"/>
  <c r="AX1051" i="10"/>
  <c r="AQ1051" i="10"/>
  <c r="AP1051" i="10"/>
  <c r="AO1051" i="10"/>
  <c r="AH1051" i="10"/>
  <c r="AG1051" i="10"/>
  <c r="AF1051" i="10"/>
  <c r="Y1051" i="10"/>
  <c r="X1051" i="10"/>
  <c r="W1051" i="10"/>
  <c r="N1051" i="10"/>
  <c r="BR1050" i="10"/>
  <c r="BQ1050" i="10"/>
  <c r="BP1050" i="10"/>
  <c r="BI1050" i="10"/>
  <c r="BH1050" i="10"/>
  <c r="BG1050" i="10"/>
  <c r="AZ1050" i="10"/>
  <c r="AY1050" i="10"/>
  <c r="AX1050" i="10"/>
  <c r="AQ1050" i="10"/>
  <c r="AP1050" i="10"/>
  <c r="AO1050" i="10"/>
  <c r="AH1050" i="10"/>
  <c r="AG1050" i="10"/>
  <c r="AF1050" i="10"/>
  <c r="Y1050" i="10"/>
  <c r="X1050" i="10"/>
  <c r="W1050" i="10"/>
  <c r="N1050" i="10"/>
  <c r="BR1049" i="10"/>
  <c r="BQ1049" i="10"/>
  <c r="BP1049" i="10"/>
  <c r="BI1049" i="10"/>
  <c r="BH1049" i="10"/>
  <c r="BG1049" i="10"/>
  <c r="AZ1049" i="10"/>
  <c r="AY1049" i="10"/>
  <c r="AX1049" i="10"/>
  <c r="AQ1049" i="10"/>
  <c r="AP1049" i="10"/>
  <c r="AO1049" i="10"/>
  <c r="AH1049" i="10"/>
  <c r="AG1049" i="10"/>
  <c r="AF1049" i="10"/>
  <c r="Y1049" i="10"/>
  <c r="X1049" i="10"/>
  <c r="W1049" i="10"/>
  <c r="N1049" i="10"/>
  <c r="BR1048" i="10"/>
  <c r="BQ1048" i="10"/>
  <c r="BP1048" i="10"/>
  <c r="BI1048" i="10"/>
  <c r="BH1048" i="10"/>
  <c r="BG1048" i="10"/>
  <c r="AZ1048" i="10"/>
  <c r="AY1048" i="10"/>
  <c r="AX1048" i="10"/>
  <c r="AQ1048" i="10"/>
  <c r="AP1048" i="10"/>
  <c r="AO1048" i="10"/>
  <c r="AH1048" i="10"/>
  <c r="AG1048" i="10"/>
  <c r="AF1048" i="10"/>
  <c r="Y1048" i="10"/>
  <c r="X1048" i="10"/>
  <c r="W1048" i="10"/>
  <c r="N1048" i="10"/>
  <c r="BR1047" i="10"/>
  <c r="BQ1047" i="10"/>
  <c r="BP1047" i="10"/>
  <c r="BI1047" i="10"/>
  <c r="BH1047" i="10"/>
  <c r="BG1047" i="10"/>
  <c r="AZ1047" i="10"/>
  <c r="AY1047" i="10"/>
  <c r="AX1047" i="10"/>
  <c r="AQ1047" i="10"/>
  <c r="AP1047" i="10"/>
  <c r="AO1047" i="10"/>
  <c r="AH1047" i="10"/>
  <c r="AG1047" i="10"/>
  <c r="AF1047" i="10"/>
  <c r="Y1047" i="10"/>
  <c r="X1047" i="10"/>
  <c r="W1047" i="10"/>
  <c r="N1047" i="10"/>
  <c r="BR1046" i="10"/>
  <c r="BQ1046" i="10"/>
  <c r="BP1046" i="10"/>
  <c r="BI1046" i="10"/>
  <c r="BH1046" i="10"/>
  <c r="BG1046" i="10"/>
  <c r="AZ1046" i="10"/>
  <c r="AY1046" i="10"/>
  <c r="AX1046" i="10"/>
  <c r="AQ1046" i="10"/>
  <c r="AP1046" i="10"/>
  <c r="AO1046" i="10"/>
  <c r="AH1046" i="10"/>
  <c r="AG1046" i="10"/>
  <c r="AF1046" i="10"/>
  <c r="Y1046" i="10"/>
  <c r="X1046" i="10"/>
  <c r="W1046" i="10"/>
  <c r="N1046" i="10"/>
  <c r="BR1045" i="10"/>
  <c r="BQ1045" i="10"/>
  <c r="BP1045" i="10"/>
  <c r="BI1045" i="10"/>
  <c r="BH1045" i="10"/>
  <c r="BG1045" i="10"/>
  <c r="AZ1045" i="10"/>
  <c r="AY1045" i="10"/>
  <c r="AX1045" i="10"/>
  <c r="AQ1045" i="10"/>
  <c r="AP1045" i="10"/>
  <c r="AO1045" i="10"/>
  <c r="AH1045" i="10"/>
  <c r="AG1045" i="10"/>
  <c r="AF1045" i="10"/>
  <c r="Y1045" i="10"/>
  <c r="X1045" i="10"/>
  <c r="W1045" i="10"/>
  <c r="N1045" i="10"/>
  <c r="BR1044" i="10"/>
  <c r="BQ1044" i="10"/>
  <c r="BP1044" i="10"/>
  <c r="BI1044" i="10"/>
  <c r="BH1044" i="10"/>
  <c r="BG1044" i="10"/>
  <c r="AZ1044" i="10"/>
  <c r="AY1044" i="10"/>
  <c r="AX1044" i="10"/>
  <c r="AQ1044" i="10"/>
  <c r="AP1044" i="10"/>
  <c r="AO1044" i="10"/>
  <c r="AH1044" i="10"/>
  <c r="AG1044" i="10"/>
  <c r="AF1044" i="10"/>
  <c r="Y1044" i="10"/>
  <c r="X1044" i="10"/>
  <c r="W1044" i="10"/>
  <c r="N1044" i="10"/>
  <c r="BR1043" i="10"/>
  <c r="BQ1043" i="10"/>
  <c r="BP1043" i="10"/>
  <c r="BI1043" i="10"/>
  <c r="BH1043" i="10"/>
  <c r="BG1043" i="10"/>
  <c r="AZ1043" i="10"/>
  <c r="AY1043" i="10"/>
  <c r="AX1043" i="10"/>
  <c r="AQ1043" i="10"/>
  <c r="AP1043" i="10"/>
  <c r="AO1043" i="10"/>
  <c r="AH1043" i="10"/>
  <c r="AG1043" i="10"/>
  <c r="AF1043" i="10"/>
  <c r="Y1043" i="10"/>
  <c r="X1043" i="10"/>
  <c r="W1043" i="10"/>
  <c r="N1043" i="10"/>
  <c r="BR1042" i="10"/>
  <c r="BQ1042" i="10"/>
  <c r="BP1042" i="10"/>
  <c r="BI1042" i="10"/>
  <c r="BH1042" i="10"/>
  <c r="BG1042" i="10"/>
  <c r="AZ1042" i="10"/>
  <c r="AY1042" i="10"/>
  <c r="AX1042" i="10"/>
  <c r="AQ1042" i="10"/>
  <c r="AP1042" i="10"/>
  <c r="AO1042" i="10"/>
  <c r="AH1042" i="10"/>
  <c r="AG1042" i="10"/>
  <c r="AF1042" i="10"/>
  <c r="Y1042" i="10"/>
  <c r="X1042" i="10"/>
  <c r="W1042" i="10"/>
  <c r="N1042" i="10"/>
  <c r="BR1041" i="10"/>
  <c r="BQ1041" i="10"/>
  <c r="BP1041" i="10"/>
  <c r="BI1041" i="10"/>
  <c r="BH1041" i="10"/>
  <c r="BG1041" i="10"/>
  <c r="AZ1041" i="10"/>
  <c r="AY1041" i="10"/>
  <c r="AX1041" i="10"/>
  <c r="AQ1041" i="10"/>
  <c r="AP1041" i="10"/>
  <c r="AO1041" i="10"/>
  <c r="AH1041" i="10"/>
  <c r="AG1041" i="10"/>
  <c r="AF1041" i="10"/>
  <c r="Y1041" i="10"/>
  <c r="X1041" i="10"/>
  <c r="W1041" i="10"/>
  <c r="N1041" i="10"/>
  <c r="BR1040" i="10"/>
  <c r="BQ1040" i="10"/>
  <c r="BP1040" i="10"/>
  <c r="BI1040" i="10"/>
  <c r="BH1040" i="10"/>
  <c r="BG1040" i="10"/>
  <c r="AZ1040" i="10"/>
  <c r="AY1040" i="10"/>
  <c r="AX1040" i="10"/>
  <c r="AQ1040" i="10"/>
  <c r="AP1040" i="10"/>
  <c r="AO1040" i="10"/>
  <c r="AH1040" i="10"/>
  <c r="AG1040" i="10"/>
  <c r="AF1040" i="10"/>
  <c r="Y1040" i="10"/>
  <c r="X1040" i="10"/>
  <c r="W1040" i="10"/>
  <c r="N1040" i="10"/>
  <c r="BR1039" i="10"/>
  <c r="BQ1039" i="10"/>
  <c r="BP1039" i="10"/>
  <c r="BI1039" i="10"/>
  <c r="BH1039" i="10"/>
  <c r="BG1039" i="10"/>
  <c r="AZ1039" i="10"/>
  <c r="AY1039" i="10"/>
  <c r="AX1039" i="10"/>
  <c r="AQ1039" i="10"/>
  <c r="AP1039" i="10"/>
  <c r="AO1039" i="10"/>
  <c r="AH1039" i="10"/>
  <c r="AG1039" i="10"/>
  <c r="AF1039" i="10"/>
  <c r="Y1039" i="10"/>
  <c r="X1039" i="10"/>
  <c r="W1039" i="10"/>
  <c r="N1039" i="10"/>
  <c r="BR1038" i="10"/>
  <c r="BQ1038" i="10"/>
  <c r="BP1038" i="10"/>
  <c r="BI1038" i="10"/>
  <c r="BH1038" i="10"/>
  <c r="BG1038" i="10"/>
  <c r="AZ1038" i="10"/>
  <c r="AY1038" i="10"/>
  <c r="AX1038" i="10"/>
  <c r="AQ1038" i="10"/>
  <c r="AP1038" i="10"/>
  <c r="AO1038" i="10"/>
  <c r="AH1038" i="10"/>
  <c r="AG1038" i="10"/>
  <c r="AF1038" i="10"/>
  <c r="Y1038" i="10"/>
  <c r="X1038" i="10"/>
  <c r="W1038" i="10"/>
  <c r="N1038" i="10"/>
  <c r="BR1037" i="10"/>
  <c r="BQ1037" i="10"/>
  <c r="BP1037" i="10"/>
  <c r="BI1037" i="10"/>
  <c r="BH1037" i="10"/>
  <c r="BG1037" i="10"/>
  <c r="AZ1037" i="10"/>
  <c r="AY1037" i="10"/>
  <c r="AX1037" i="10"/>
  <c r="AQ1037" i="10"/>
  <c r="AP1037" i="10"/>
  <c r="AO1037" i="10"/>
  <c r="AH1037" i="10"/>
  <c r="AG1037" i="10"/>
  <c r="AF1037" i="10"/>
  <c r="Y1037" i="10"/>
  <c r="X1037" i="10"/>
  <c r="W1037" i="10"/>
  <c r="N1037" i="10"/>
  <c r="BR1036" i="10"/>
  <c r="BQ1036" i="10"/>
  <c r="BP1036" i="10"/>
  <c r="BI1036" i="10"/>
  <c r="BH1036" i="10"/>
  <c r="BG1036" i="10"/>
  <c r="AZ1036" i="10"/>
  <c r="AY1036" i="10"/>
  <c r="AX1036" i="10"/>
  <c r="AQ1036" i="10"/>
  <c r="AP1036" i="10"/>
  <c r="AO1036" i="10"/>
  <c r="AH1036" i="10"/>
  <c r="AG1036" i="10"/>
  <c r="AF1036" i="10"/>
  <c r="Y1036" i="10"/>
  <c r="X1036" i="10"/>
  <c r="W1036" i="10"/>
  <c r="N1036" i="10"/>
  <c r="BR1035" i="10"/>
  <c r="BQ1035" i="10"/>
  <c r="BP1035" i="10"/>
  <c r="BI1035" i="10"/>
  <c r="BH1035" i="10"/>
  <c r="BG1035" i="10"/>
  <c r="AZ1035" i="10"/>
  <c r="AY1035" i="10"/>
  <c r="AX1035" i="10"/>
  <c r="AQ1035" i="10"/>
  <c r="AP1035" i="10"/>
  <c r="AO1035" i="10"/>
  <c r="AH1035" i="10"/>
  <c r="AG1035" i="10"/>
  <c r="AF1035" i="10"/>
  <c r="Y1035" i="10"/>
  <c r="X1035" i="10"/>
  <c r="W1035" i="10"/>
  <c r="N1035" i="10"/>
  <c r="BR1034" i="10"/>
  <c r="BQ1034" i="10"/>
  <c r="BP1034" i="10"/>
  <c r="BI1034" i="10"/>
  <c r="BH1034" i="10"/>
  <c r="BG1034" i="10"/>
  <c r="AZ1034" i="10"/>
  <c r="AY1034" i="10"/>
  <c r="AX1034" i="10"/>
  <c r="AQ1034" i="10"/>
  <c r="AP1034" i="10"/>
  <c r="AO1034" i="10"/>
  <c r="AH1034" i="10"/>
  <c r="AG1034" i="10"/>
  <c r="AF1034" i="10"/>
  <c r="Y1034" i="10"/>
  <c r="X1034" i="10"/>
  <c r="W1034" i="10"/>
  <c r="N1034" i="10"/>
  <c r="BR1033" i="10"/>
  <c r="BQ1033" i="10"/>
  <c r="BP1033" i="10"/>
  <c r="BI1033" i="10"/>
  <c r="BH1033" i="10"/>
  <c r="BG1033" i="10"/>
  <c r="AZ1033" i="10"/>
  <c r="AY1033" i="10"/>
  <c r="AX1033" i="10"/>
  <c r="AQ1033" i="10"/>
  <c r="AP1033" i="10"/>
  <c r="AO1033" i="10"/>
  <c r="AH1033" i="10"/>
  <c r="AG1033" i="10"/>
  <c r="AF1033" i="10"/>
  <c r="Y1033" i="10"/>
  <c r="X1033" i="10"/>
  <c r="W1033" i="10"/>
  <c r="N1033" i="10"/>
  <c r="BR1032" i="10"/>
  <c r="BQ1032" i="10"/>
  <c r="BP1032" i="10"/>
  <c r="BI1032" i="10"/>
  <c r="BH1032" i="10"/>
  <c r="BG1032" i="10"/>
  <c r="AZ1032" i="10"/>
  <c r="AY1032" i="10"/>
  <c r="AX1032" i="10"/>
  <c r="AQ1032" i="10"/>
  <c r="AP1032" i="10"/>
  <c r="AO1032" i="10"/>
  <c r="AH1032" i="10"/>
  <c r="AG1032" i="10"/>
  <c r="AF1032" i="10"/>
  <c r="Y1032" i="10"/>
  <c r="X1032" i="10"/>
  <c r="W1032" i="10"/>
  <c r="N1032" i="10"/>
  <c r="BR1031" i="10"/>
  <c r="BQ1031" i="10"/>
  <c r="BP1031" i="10"/>
  <c r="BI1031" i="10"/>
  <c r="BH1031" i="10"/>
  <c r="BG1031" i="10"/>
  <c r="AZ1031" i="10"/>
  <c r="AY1031" i="10"/>
  <c r="AX1031" i="10"/>
  <c r="AQ1031" i="10"/>
  <c r="AP1031" i="10"/>
  <c r="AO1031" i="10"/>
  <c r="AH1031" i="10"/>
  <c r="AG1031" i="10"/>
  <c r="AF1031" i="10"/>
  <c r="Y1031" i="10"/>
  <c r="X1031" i="10"/>
  <c r="W1031" i="10"/>
  <c r="N1031" i="10"/>
  <c r="BR1030" i="10"/>
  <c r="BQ1030" i="10"/>
  <c r="BP1030" i="10"/>
  <c r="BI1030" i="10"/>
  <c r="BH1030" i="10"/>
  <c r="BG1030" i="10"/>
  <c r="AZ1030" i="10"/>
  <c r="AY1030" i="10"/>
  <c r="AX1030" i="10"/>
  <c r="AQ1030" i="10"/>
  <c r="AP1030" i="10"/>
  <c r="AO1030" i="10"/>
  <c r="AH1030" i="10"/>
  <c r="AG1030" i="10"/>
  <c r="AF1030" i="10"/>
  <c r="Y1030" i="10"/>
  <c r="X1030" i="10"/>
  <c r="W1030" i="10"/>
  <c r="N1030" i="10"/>
  <c r="BR1029" i="10"/>
  <c r="BQ1029" i="10"/>
  <c r="BP1029" i="10"/>
  <c r="BI1029" i="10"/>
  <c r="BH1029" i="10"/>
  <c r="BG1029" i="10"/>
  <c r="AZ1029" i="10"/>
  <c r="AY1029" i="10"/>
  <c r="AX1029" i="10"/>
  <c r="AQ1029" i="10"/>
  <c r="AP1029" i="10"/>
  <c r="AO1029" i="10"/>
  <c r="AH1029" i="10"/>
  <c r="AG1029" i="10"/>
  <c r="AF1029" i="10"/>
  <c r="Y1029" i="10"/>
  <c r="X1029" i="10"/>
  <c r="W1029" i="10"/>
  <c r="N1029" i="10"/>
  <c r="BR1028" i="10"/>
  <c r="BQ1028" i="10"/>
  <c r="BP1028" i="10"/>
  <c r="BI1028" i="10"/>
  <c r="BH1028" i="10"/>
  <c r="BG1028" i="10"/>
  <c r="AZ1028" i="10"/>
  <c r="AY1028" i="10"/>
  <c r="AX1028" i="10"/>
  <c r="AQ1028" i="10"/>
  <c r="AP1028" i="10"/>
  <c r="AO1028" i="10"/>
  <c r="AH1028" i="10"/>
  <c r="AG1028" i="10"/>
  <c r="AF1028" i="10"/>
  <c r="Y1028" i="10"/>
  <c r="X1028" i="10"/>
  <c r="W1028" i="10"/>
  <c r="N1028" i="10"/>
  <c r="BR1027" i="10"/>
  <c r="BQ1027" i="10"/>
  <c r="BP1027" i="10"/>
  <c r="BI1027" i="10"/>
  <c r="BH1027" i="10"/>
  <c r="BG1027" i="10"/>
  <c r="AZ1027" i="10"/>
  <c r="AY1027" i="10"/>
  <c r="AX1027" i="10"/>
  <c r="AQ1027" i="10"/>
  <c r="AP1027" i="10"/>
  <c r="AO1027" i="10"/>
  <c r="AH1027" i="10"/>
  <c r="AG1027" i="10"/>
  <c r="AF1027" i="10"/>
  <c r="Y1027" i="10"/>
  <c r="X1027" i="10"/>
  <c r="W1027" i="10"/>
  <c r="N1027" i="10"/>
  <c r="BR1026" i="10"/>
  <c r="BQ1026" i="10"/>
  <c r="BP1026" i="10"/>
  <c r="BI1026" i="10"/>
  <c r="BH1026" i="10"/>
  <c r="BG1026" i="10"/>
  <c r="AZ1026" i="10"/>
  <c r="AY1026" i="10"/>
  <c r="AX1026" i="10"/>
  <c r="AQ1026" i="10"/>
  <c r="AP1026" i="10"/>
  <c r="AO1026" i="10"/>
  <c r="AH1026" i="10"/>
  <c r="AG1026" i="10"/>
  <c r="AF1026" i="10"/>
  <c r="Y1026" i="10"/>
  <c r="X1026" i="10"/>
  <c r="W1026" i="10"/>
  <c r="N1026" i="10"/>
  <c r="BR1025" i="10"/>
  <c r="BQ1025" i="10"/>
  <c r="BP1025" i="10"/>
  <c r="BI1025" i="10"/>
  <c r="BH1025" i="10"/>
  <c r="BG1025" i="10"/>
  <c r="AZ1025" i="10"/>
  <c r="AY1025" i="10"/>
  <c r="AX1025" i="10"/>
  <c r="AQ1025" i="10"/>
  <c r="AP1025" i="10"/>
  <c r="AO1025" i="10"/>
  <c r="AH1025" i="10"/>
  <c r="AG1025" i="10"/>
  <c r="AF1025" i="10"/>
  <c r="Y1025" i="10"/>
  <c r="X1025" i="10"/>
  <c r="W1025" i="10"/>
  <c r="N1025" i="10"/>
  <c r="BR1024" i="10"/>
  <c r="BQ1024" i="10"/>
  <c r="BP1024" i="10"/>
  <c r="BI1024" i="10"/>
  <c r="BH1024" i="10"/>
  <c r="BG1024" i="10"/>
  <c r="AZ1024" i="10"/>
  <c r="AY1024" i="10"/>
  <c r="AX1024" i="10"/>
  <c r="AQ1024" i="10"/>
  <c r="AP1024" i="10"/>
  <c r="AO1024" i="10"/>
  <c r="AH1024" i="10"/>
  <c r="AG1024" i="10"/>
  <c r="AF1024" i="10"/>
  <c r="Y1024" i="10"/>
  <c r="X1024" i="10"/>
  <c r="W1024" i="10"/>
  <c r="N1024" i="10"/>
  <c r="BR1023" i="10"/>
  <c r="BQ1023" i="10"/>
  <c r="BP1023" i="10"/>
  <c r="BI1023" i="10"/>
  <c r="BH1023" i="10"/>
  <c r="BG1023" i="10"/>
  <c r="AZ1023" i="10"/>
  <c r="AY1023" i="10"/>
  <c r="AX1023" i="10"/>
  <c r="AQ1023" i="10"/>
  <c r="AP1023" i="10"/>
  <c r="AO1023" i="10"/>
  <c r="AH1023" i="10"/>
  <c r="AG1023" i="10"/>
  <c r="AF1023" i="10"/>
  <c r="Y1023" i="10"/>
  <c r="X1023" i="10"/>
  <c r="W1023" i="10"/>
  <c r="N1023" i="10"/>
  <c r="BR1022" i="10"/>
  <c r="BQ1022" i="10"/>
  <c r="BP1022" i="10"/>
  <c r="BI1022" i="10"/>
  <c r="BH1022" i="10"/>
  <c r="BG1022" i="10"/>
  <c r="AZ1022" i="10"/>
  <c r="AY1022" i="10"/>
  <c r="AX1022" i="10"/>
  <c r="AQ1022" i="10"/>
  <c r="AP1022" i="10"/>
  <c r="AO1022" i="10"/>
  <c r="AH1022" i="10"/>
  <c r="AG1022" i="10"/>
  <c r="AF1022" i="10"/>
  <c r="Y1022" i="10"/>
  <c r="X1022" i="10"/>
  <c r="W1022" i="10"/>
  <c r="N1022" i="10"/>
  <c r="BR1021" i="10"/>
  <c r="BQ1021" i="10"/>
  <c r="BP1021" i="10"/>
  <c r="BI1021" i="10"/>
  <c r="BH1021" i="10"/>
  <c r="BG1021" i="10"/>
  <c r="AZ1021" i="10"/>
  <c r="AY1021" i="10"/>
  <c r="AX1021" i="10"/>
  <c r="AQ1021" i="10"/>
  <c r="AP1021" i="10"/>
  <c r="AO1021" i="10"/>
  <c r="AH1021" i="10"/>
  <c r="AG1021" i="10"/>
  <c r="AF1021" i="10"/>
  <c r="Y1021" i="10"/>
  <c r="X1021" i="10"/>
  <c r="W1021" i="10"/>
  <c r="N1021" i="10"/>
  <c r="BR1020" i="10"/>
  <c r="BQ1020" i="10"/>
  <c r="BP1020" i="10"/>
  <c r="BI1020" i="10"/>
  <c r="BH1020" i="10"/>
  <c r="BG1020" i="10"/>
  <c r="AZ1020" i="10"/>
  <c r="AY1020" i="10"/>
  <c r="AX1020" i="10"/>
  <c r="AQ1020" i="10"/>
  <c r="AP1020" i="10"/>
  <c r="AO1020" i="10"/>
  <c r="AH1020" i="10"/>
  <c r="AG1020" i="10"/>
  <c r="AF1020" i="10"/>
  <c r="Y1020" i="10"/>
  <c r="X1020" i="10"/>
  <c r="W1020" i="10"/>
  <c r="N1020" i="10"/>
  <c r="BR1019" i="10"/>
  <c r="BQ1019" i="10"/>
  <c r="BP1019" i="10"/>
  <c r="BI1019" i="10"/>
  <c r="BH1019" i="10"/>
  <c r="BG1019" i="10"/>
  <c r="AZ1019" i="10"/>
  <c r="AY1019" i="10"/>
  <c r="AX1019" i="10"/>
  <c r="AQ1019" i="10"/>
  <c r="AP1019" i="10"/>
  <c r="AO1019" i="10"/>
  <c r="AH1019" i="10"/>
  <c r="AG1019" i="10"/>
  <c r="AF1019" i="10"/>
  <c r="Y1019" i="10"/>
  <c r="X1019" i="10"/>
  <c r="W1019" i="10"/>
  <c r="N1019" i="10"/>
  <c r="BR1018" i="10"/>
  <c r="BQ1018" i="10"/>
  <c r="BP1018" i="10"/>
  <c r="BI1018" i="10"/>
  <c r="BH1018" i="10"/>
  <c r="BG1018" i="10"/>
  <c r="AZ1018" i="10"/>
  <c r="AY1018" i="10"/>
  <c r="AX1018" i="10"/>
  <c r="AQ1018" i="10"/>
  <c r="AP1018" i="10"/>
  <c r="AO1018" i="10"/>
  <c r="AH1018" i="10"/>
  <c r="AG1018" i="10"/>
  <c r="AF1018" i="10"/>
  <c r="Y1018" i="10"/>
  <c r="X1018" i="10"/>
  <c r="W1018" i="10"/>
  <c r="N1018" i="10"/>
  <c r="BR1017" i="10"/>
  <c r="BQ1017" i="10"/>
  <c r="BP1017" i="10"/>
  <c r="BI1017" i="10"/>
  <c r="BH1017" i="10"/>
  <c r="BG1017" i="10"/>
  <c r="AZ1017" i="10"/>
  <c r="AY1017" i="10"/>
  <c r="AX1017" i="10"/>
  <c r="AQ1017" i="10"/>
  <c r="AP1017" i="10"/>
  <c r="AO1017" i="10"/>
  <c r="AH1017" i="10"/>
  <c r="AG1017" i="10"/>
  <c r="AF1017" i="10"/>
  <c r="Y1017" i="10"/>
  <c r="X1017" i="10"/>
  <c r="W1017" i="10"/>
  <c r="N1017" i="10"/>
  <c r="BR1016" i="10"/>
  <c r="BQ1016" i="10"/>
  <c r="BP1016" i="10"/>
  <c r="BI1016" i="10"/>
  <c r="BH1016" i="10"/>
  <c r="BG1016" i="10"/>
  <c r="AZ1016" i="10"/>
  <c r="AY1016" i="10"/>
  <c r="AX1016" i="10"/>
  <c r="AQ1016" i="10"/>
  <c r="AP1016" i="10"/>
  <c r="AO1016" i="10"/>
  <c r="AH1016" i="10"/>
  <c r="AG1016" i="10"/>
  <c r="AF1016" i="10"/>
  <c r="Y1016" i="10"/>
  <c r="X1016" i="10"/>
  <c r="W1016" i="10"/>
  <c r="N1016" i="10"/>
  <c r="BR1015" i="10"/>
  <c r="BQ1015" i="10"/>
  <c r="BP1015" i="10"/>
  <c r="BI1015" i="10"/>
  <c r="BH1015" i="10"/>
  <c r="BG1015" i="10"/>
  <c r="AZ1015" i="10"/>
  <c r="AY1015" i="10"/>
  <c r="AX1015" i="10"/>
  <c r="AQ1015" i="10"/>
  <c r="AP1015" i="10"/>
  <c r="AO1015" i="10"/>
  <c r="AH1015" i="10"/>
  <c r="AG1015" i="10"/>
  <c r="AF1015" i="10"/>
  <c r="Y1015" i="10"/>
  <c r="X1015" i="10"/>
  <c r="W1015" i="10"/>
  <c r="N1015" i="10"/>
  <c r="BR1014" i="10"/>
  <c r="BQ1014" i="10"/>
  <c r="BP1014" i="10"/>
  <c r="BI1014" i="10"/>
  <c r="BH1014" i="10"/>
  <c r="BG1014" i="10"/>
  <c r="AZ1014" i="10"/>
  <c r="AY1014" i="10"/>
  <c r="AX1014" i="10"/>
  <c r="AQ1014" i="10"/>
  <c r="AP1014" i="10"/>
  <c r="AO1014" i="10"/>
  <c r="AH1014" i="10"/>
  <c r="AG1014" i="10"/>
  <c r="AF1014" i="10"/>
  <c r="Y1014" i="10"/>
  <c r="X1014" i="10"/>
  <c r="W1014" i="10"/>
  <c r="N1014" i="10"/>
  <c r="BR1013" i="10"/>
  <c r="BQ1013" i="10"/>
  <c r="BP1013" i="10"/>
  <c r="BI1013" i="10"/>
  <c r="BH1013" i="10"/>
  <c r="BG1013" i="10"/>
  <c r="AZ1013" i="10"/>
  <c r="AY1013" i="10"/>
  <c r="AX1013" i="10"/>
  <c r="AQ1013" i="10"/>
  <c r="AP1013" i="10"/>
  <c r="AO1013" i="10"/>
  <c r="AH1013" i="10"/>
  <c r="AG1013" i="10"/>
  <c r="AF1013" i="10"/>
  <c r="Y1013" i="10"/>
  <c r="X1013" i="10"/>
  <c r="W1013" i="10"/>
  <c r="N1013" i="10"/>
  <c r="BR1012" i="10"/>
  <c r="BQ1012" i="10"/>
  <c r="BP1012" i="10"/>
  <c r="BI1012" i="10"/>
  <c r="BH1012" i="10"/>
  <c r="BG1012" i="10"/>
  <c r="AZ1012" i="10"/>
  <c r="AY1012" i="10"/>
  <c r="AX1012" i="10"/>
  <c r="AQ1012" i="10"/>
  <c r="AP1012" i="10"/>
  <c r="AO1012" i="10"/>
  <c r="AH1012" i="10"/>
  <c r="AG1012" i="10"/>
  <c r="AF1012" i="10"/>
  <c r="Y1012" i="10"/>
  <c r="X1012" i="10"/>
  <c r="W1012" i="10"/>
  <c r="N1012" i="10"/>
  <c r="BR1011" i="10"/>
  <c r="BQ1011" i="10"/>
  <c r="BP1011" i="10"/>
  <c r="BI1011" i="10"/>
  <c r="BH1011" i="10"/>
  <c r="BG1011" i="10"/>
  <c r="AZ1011" i="10"/>
  <c r="AY1011" i="10"/>
  <c r="AX1011" i="10"/>
  <c r="AQ1011" i="10"/>
  <c r="AP1011" i="10"/>
  <c r="AO1011" i="10"/>
  <c r="AH1011" i="10"/>
  <c r="AG1011" i="10"/>
  <c r="AF1011" i="10"/>
  <c r="Y1011" i="10"/>
  <c r="X1011" i="10"/>
  <c r="W1011" i="10"/>
  <c r="N1011" i="10"/>
  <c r="BR1010" i="10"/>
  <c r="BQ1010" i="10"/>
  <c r="BP1010" i="10"/>
  <c r="BI1010" i="10"/>
  <c r="BH1010" i="10"/>
  <c r="BG1010" i="10"/>
  <c r="AZ1010" i="10"/>
  <c r="AY1010" i="10"/>
  <c r="AX1010" i="10"/>
  <c r="AQ1010" i="10"/>
  <c r="AP1010" i="10"/>
  <c r="AO1010" i="10"/>
  <c r="AH1010" i="10"/>
  <c r="AG1010" i="10"/>
  <c r="AF1010" i="10"/>
  <c r="Y1010" i="10"/>
  <c r="X1010" i="10"/>
  <c r="W1010" i="10"/>
  <c r="N1010" i="10"/>
  <c r="BR1009" i="10"/>
  <c r="BQ1009" i="10"/>
  <c r="BP1009" i="10"/>
  <c r="BI1009" i="10"/>
  <c r="BH1009" i="10"/>
  <c r="BG1009" i="10"/>
  <c r="AZ1009" i="10"/>
  <c r="AY1009" i="10"/>
  <c r="AX1009" i="10"/>
  <c r="AQ1009" i="10"/>
  <c r="AP1009" i="10"/>
  <c r="AO1009" i="10"/>
  <c r="AH1009" i="10"/>
  <c r="AG1009" i="10"/>
  <c r="AF1009" i="10"/>
  <c r="Y1009" i="10"/>
  <c r="X1009" i="10"/>
  <c r="W1009" i="10"/>
  <c r="N1009" i="10"/>
  <c r="BR1008" i="10"/>
  <c r="BQ1008" i="10"/>
  <c r="BP1008" i="10"/>
  <c r="BI1008" i="10"/>
  <c r="BH1008" i="10"/>
  <c r="BG1008" i="10"/>
  <c r="AZ1008" i="10"/>
  <c r="AY1008" i="10"/>
  <c r="AX1008" i="10"/>
  <c r="AQ1008" i="10"/>
  <c r="AP1008" i="10"/>
  <c r="AO1008" i="10"/>
  <c r="AH1008" i="10"/>
  <c r="AG1008" i="10"/>
  <c r="AF1008" i="10"/>
  <c r="Y1008" i="10"/>
  <c r="X1008" i="10"/>
  <c r="W1008" i="10"/>
  <c r="N1008" i="10"/>
  <c r="BR1007" i="10"/>
  <c r="BQ1007" i="10"/>
  <c r="BP1007" i="10"/>
  <c r="BI1007" i="10"/>
  <c r="BH1007" i="10"/>
  <c r="BG1007" i="10"/>
  <c r="AZ1007" i="10"/>
  <c r="AY1007" i="10"/>
  <c r="AX1007" i="10"/>
  <c r="AQ1007" i="10"/>
  <c r="AP1007" i="10"/>
  <c r="AO1007" i="10"/>
  <c r="AH1007" i="10"/>
  <c r="AG1007" i="10"/>
  <c r="AF1007" i="10"/>
  <c r="Y1007" i="10"/>
  <c r="X1007" i="10"/>
  <c r="W1007" i="10"/>
  <c r="N1007" i="10"/>
  <c r="BR1006" i="10"/>
  <c r="BQ1006" i="10"/>
  <c r="BP1006" i="10"/>
  <c r="BI1006" i="10"/>
  <c r="BH1006" i="10"/>
  <c r="BG1006" i="10"/>
  <c r="AZ1006" i="10"/>
  <c r="AY1006" i="10"/>
  <c r="AX1006" i="10"/>
  <c r="AQ1006" i="10"/>
  <c r="AP1006" i="10"/>
  <c r="AO1006" i="10"/>
  <c r="AH1006" i="10"/>
  <c r="AG1006" i="10"/>
  <c r="AF1006" i="10"/>
  <c r="Y1006" i="10"/>
  <c r="X1006" i="10"/>
  <c r="W1006" i="10"/>
  <c r="N1006" i="10"/>
  <c r="BR1005" i="10"/>
  <c r="BQ1005" i="10"/>
  <c r="BP1005" i="10"/>
  <c r="BI1005" i="10"/>
  <c r="BH1005" i="10"/>
  <c r="BG1005" i="10"/>
  <c r="AZ1005" i="10"/>
  <c r="AY1005" i="10"/>
  <c r="AX1005" i="10"/>
  <c r="AQ1005" i="10"/>
  <c r="AP1005" i="10"/>
  <c r="AO1005" i="10"/>
  <c r="AH1005" i="10"/>
  <c r="AG1005" i="10"/>
  <c r="AF1005" i="10"/>
  <c r="Y1005" i="10"/>
  <c r="X1005" i="10"/>
  <c r="W1005" i="10"/>
  <c r="N1005" i="10"/>
  <c r="BR1004" i="10"/>
  <c r="BQ1004" i="10"/>
  <c r="BP1004" i="10"/>
  <c r="BI1004" i="10"/>
  <c r="BH1004" i="10"/>
  <c r="BG1004" i="10"/>
  <c r="AZ1004" i="10"/>
  <c r="AY1004" i="10"/>
  <c r="AX1004" i="10"/>
  <c r="AQ1004" i="10"/>
  <c r="AP1004" i="10"/>
  <c r="AO1004" i="10"/>
  <c r="AH1004" i="10"/>
  <c r="AG1004" i="10"/>
  <c r="AF1004" i="10"/>
  <c r="Y1004" i="10"/>
  <c r="X1004" i="10"/>
  <c r="W1004" i="10"/>
  <c r="N1004" i="10"/>
  <c r="BR1003" i="10"/>
  <c r="BQ1003" i="10"/>
  <c r="BP1003" i="10"/>
  <c r="BI1003" i="10"/>
  <c r="BH1003" i="10"/>
  <c r="BG1003" i="10"/>
  <c r="AZ1003" i="10"/>
  <c r="AY1003" i="10"/>
  <c r="AX1003" i="10"/>
  <c r="AQ1003" i="10"/>
  <c r="AP1003" i="10"/>
  <c r="AO1003" i="10"/>
  <c r="AH1003" i="10"/>
  <c r="AG1003" i="10"/>
  <c r="AF1003" i="10"/>
  <c r="Y1003" i="10"/>
  <c r="X1003" i="10"/>
  <c r="W1003" i="10"/>
  <c r="N1003" i="10"/>
  <c r="BR1002" i="10"/>
  <c r="BQ1002" i="10"/>
  <c r="BP1002" i="10"/>
  <c r="BI1002" i="10"/>
  <c r="BH1002" i="10"/>
  <c r="BG1002" i="10"/>
  <c r="AZ1002" i="10"/>
  <c r="AY1002" i="10"/>
  <c r="AX1002" i="10"/>
  <c r="AQ1002" i="10"/>
  <c r="AP1002" i="10"/>
  <c r="AO1002" i="10"/>
  <c r="AH1002" i="10"/>
  <c r="AG1002" i="10"/>
  <c r="AF1002" i="10"/>
  <c r="Y1002" i="10"/>
  <c r="X1002" i="10"/>
  <c r="W1002" i="10"/>
  <c r="N1002" i="10"/>
  <c r="BR1001" i="10"/>
  <c r="BQ1001" i="10"/>
  <c r="BP1001" i="10"/>
  <c r="BI1001" i="10"/>
  <c r="BH1001" i="10"/>
  <c r="BG1001" i="10"/>
  <c r="AZ1001" i="10"/>
  <c r="AY1001" i="10"/>
  <c r="AX1001" i="10"/>
  <c r="AQ1001" i="10"/>
  <c r="AP1001" i="10"/>
  <c r="AO1001" i="10"/>
  <c r="AH1001" i="10"/>
  <c r="AG1001" i="10"/>
  <c r="AF1001" i="10"/>
  <c r="Y1001" i="10"/>
  <c r="X1001" i="10"/>
  <c r="W1001" i="10"/>
  <c r="N1001" i="10"/>
  <c r="BR1000" i="10"/>
  <c r="BQ1000" i="10"/>
  <c r="BP1000" i="10"/>
  <c r="BI1000" i="10"/>
  <c r="BH1000" i="10"/>
  <c r="BG1000" i="10"/>
  <c r="AZ1000" i="10"/>
  <c r="AY1000" i="10"/>
  <c r="AX1000" i="10"/>
  <c r="AQ1000" i="10"/>
  <c r="AP1000" i="10"/>
  <c r="AO1000" i="10"/>
  <c r="AH1000" i="10"/>
  <c r="AG1000" i="10"/>
  <c r="AF1000" i="10"/>
  <c r="Y1000" i="10"/>
  <c r="X1000" i="10"/>
  <c r="W1000" i="10"/>
  <c r="N1000" i="10"/>
  <c r="BR999" i="10"/>
  <c r="BQ999" i="10"/>
  <c r="BP999" i="10"/>
  <c r="BI999" i="10"/>
  <c r="BH999" i="10"/>
  <c r="BG999" i="10"/>
  <c r="AZ999" i="10"/>
  <c r="AY999" i="10"/>
  <c r="AX999" i="10"/>
  <c r="AQ999" i="10"/>
  <c r="AP999" i="10"/>
  <c r="AO999" i="10"/>
  <c r="AH999" i="10"/>
  <c r="AG999" i="10"/>
  <c r="AF999" i="10"/>
  <c r="Y999" i="10"/>
  <c r="X999" i="10"/>
  <c r="W999" i="10"/>
  <c r="N999" i="10"/>
  <c r="BR998" i="10"/>
  <c r="BQ998" i="10"/>
  <c r="BP998" i="10"/>
  <c r="BI998" i="10"/>
  <c r="BH998" i="10"/>
  <c r="BG998" i="10"/>
  <c r="AZ998" i="10"/>
  <c r="AY998" i="10"/>
  <c r="AX998" i="10"/>
  <c r="AQ998" i="10"/>
  <c r="AP998" i="10"/>
  <c r="AO998" i="10"/>
  <c r="AH998" i="10"/>
  <c r="AG998" i="10"/>
  <c r="AF998" i="10"/>
  <c r="Y998" i="10"/>
  <c r="X998" i="10"/>
  <c r="W998" i="10"/>
  <c r="N998" i="10"/>
  <c r="BR997" i="10"/>
  <c r="BQ997" i="10"/>
  <c r="BP997" i="10"/>
  <c r="BI997" i="10"/>
  <c r="BH997" i="10"/>
  <c r="BG997" i="10"/>
  <c r="AZ997" i="10"/>
  <c r="AY997" i="10"/>
  <c r="AX997" i="10"/>
  <c r="AQ997" i="10"/>
  <c r="AP997" i="10"/>
  <c r="AO997" i="10"/>
  <c r="AH997" i="10"/>
  <c r="AG997" i="10"/>
  <c r="AF997" i="10"/>
  <c r="Y997" i="10"/>
  <c r="X997" i="10"/>
  <c r="W997" i="10"/>
  <c r="N997" i="10"/>
  <c r="BR996" i="10"/>
  <c r="BQ996" i="10"/>
  <c r="BP996" i="10"/>
  <c r="BI996" i="10"/>
  <c r="BH996" i="10"/>
  <c r="BG996" i="10"/>
  <c r="AZ996" i="10"/>
  <c r="AY996" i="10"/>
  <c r="AX996" i="10"/>
  <c r="AQ996" i="10"/>
  <c r="AP996" i="10"/>
  <c r="AO996" i="10"/>
  <c r="AH996" i="10"/>
  <c r="AG996" i="10"/>
  <c r="AF996" i="10"/>
  <c r="Y996" i="10"/>
  <c r="X996" i="10"/>
  <c r="W996" i="10"/>
  <c r="N996" i="10"/>
  <c r="BR995" i="10"/>
  <c r="BQ995" i="10"/>
  <c r="BP995" i="10"/>
  <c r="BI995" i="10"/>
  <c r="BH995" i="10"/>
  <c r="BG995" i="10"/>
  <c r="AZ995" i="10"/>
  <c r="AY995" i="10"/>
  <c r="AX995" i="10"/>
  <c r="AQ995" i="10"/>
  <c r="AP995" i="10"/>
  <c r="AO995" i="10"/>
  <c r="AH995" i="10"/>
  <c r="AG995" i="10"/>
  <c r="AF995" i="10"/>
  <c r="Y995" i="10"/>
  <c r="X995" i="10"/>
  <c r="W995" i="10"/>
  <c r="N995" i="10"/>
  <c r="BR994" i="10"/>
  <c r="BQ994" i="10"/>
  <c r="BP994" i="10"/>
  <c r="BI994" i="10"/>
  <c r="BH994" i="10"/>
  <c r="BG994" i="10"/>
  <c r="AZ994" i="10"/>
  <c r="AY994" i="10"/>
  <c r="AX994" i="10"/>
  <c r="AQ994" i="10"/>
  <c r="AP994" i="10"/>
  <c r="AO994" i="10"/>
  <c r="AH994" i="10"/>
  <c r="AG994" i="10"/>
  <c r="AF994" i="10"/>
  <c r="Y994" i="10"/>
  <c r="X994" i="10"/>
  <c r="W994" i="10"/>
  <c r="N994" i="10"/>
  <c r="BR993" i="10"/>
  <c r="BQ993" i="10"/>
  <c r="BP993" i="10"/>
  <c r="BI993" i="10"/>
  <c r="BH993" i="10"/>
  <c r="BG993" i="10"/>
  <c r="AZ993" i="10"/>
  <c r="AY993" i="10"/>
  <c r="AX993" i="10"/>
  <c r="AQ993" i="10"/>
  <c r="AP993" i="10"/>
  <c r="AO993" i="10"/>
  <c r="AH993" i="10"/>
  <c r="AG993" i="10"/>
  <c r="AF993" i="10"/>
  <c r="Y993" i="10"/>
  <c r="X993" i="10"/>
  <c r="W993" i="10"/>
  <c r="N993" i="10"/>
  <c r="BR992" i="10"/>
  <c r="BQ992" i="10"/>
  <c r="BP992" i="10"/>
  <c r="BI992" i="10"/>
  <c r="BH992" i="10"/>
  <c r="BG992" i="10"/>
  <c r="AZ992" i="10"/>
  <c r="AY992" i="10"/>
  <c r="AX992" i="10"/>
  <c r="AQ992" i="10"/>
  <c r="AP992" i="10"/>
  <c r="AO992" i="10"/>
  <c r="AH992" i="10"/>
  <c r="AG992" i="10"/>
  <c r="AF992" i="10"/>
  <c r="Y992" i="10"/>
  <c r="X992" i="10"/>
  <c r="W992" i="10"/>
  <c r="N992" i="10"/>
  <c r="BR991" i="10"/>
  <c r="BQ991" i="10"/>
  <c r="BP991" i="10"/>
  <c r="BI991" i="10"/>
  <c r="BH991" i="10"/>
  <c r="BG991" i="10"/>
  <c r="AZ991" i="10"/>
  <c r="AY991" i="10"/>
  <c r="AX991" i="10"/>
  <c r="AQ991" i="10"/>
  <c r="AP991" i="10"/>
  <c r="AO991" i="10"/>
  <c r="AH991" i="10"/>
  <c r="AG991" i="10"/>
  <c r="AF991" i="10"/>
  <c r="Y991" i="10"/>
  <c r="X991" i="10"/>
  <c r="W991" i="10"/>
  <c r="N991" i="10"/>
  <c r="BR990" i="10"/>
  <c r="BQ990" i="10"/>
  <c r="BP990" i="10"/>
  <c r="BI990" i="10"/>
  <c r="BH990" i="10"/>
  <c r="BG990" i="10"/>
  <c r="AZ990" i="10"/>
  <c r="AY990" i="10"/>
  <c r="AX990" i="10"/>
  <c r="AQ990" i="10"/>
  <c r="AP990" i="10"/>
  <c r="AO990" i="10"/>
  <c r="AH990" i="10"/>
  <c r="AG990" i="10"/>
  <c r="AF990" i="10"/>
  <c r="Y990" i="10"/>
  <c r="X990" i="10"/>
  <c r="W990" i="10"/>
  <c r="N990" i="10"/>
  <c r="BR989" i="10"/>
  <c r="BQ989" i="10"/>
  <c r="BP989" i="10"/>
  <c r="BI989" i="10"/>
  <c r="BH989" i="10"/>
  <c r="BG989" i="10"/>
  <c r="AZ989" i="10"/>
  <c r="AY989" i="10"/>
  <c r="AX989" i="10"/>
  <c r="AQ989" i="10"/>
  <c r="AP989" i="10"/>
  <c r="AO989" i="10"/>
  <c r="AH989" i="10"/>
  <c r="AG989" i="10"/>
  <c r="AF989" i="10"/>
  <c r="Y989" i="10"/>
  <c r="X989" i="10"/>
  <c r="W989" i="10"/>
  <c r="N989" i="10"/>
  <c r="BR988" i="10"/>
  <c r="BQ988" i="10"/>
  <c r="BP988" i="10"/>
  <c r="BI988" i="10"/>
  <c r="BH988" i="10"/>
  <c r="BG988" i="10"/>
  <c r="AZ988" i="10"/>
  <c r="AY988" i="10"/>
  <c r="AX988" i="10"/>
  <c r="AQ988" i="10"/>
  <c r="AP988" i="10"/>
  <c r="AO988" i="10"/>
  <c r="AH988" i="10"/>
  <c r="AG988" i="10"/>
  <c r="AF988" i="10"/>
  <c r="Y988" i="10"/>
  <c r="X988" i="10"/>
  <c r="W988" i="10"/>
  <c r="N988" i="10"/>
  <c r="BR987" i="10"/>
  <c r="BQ987" i="10"/>
  <c r="BP987" i="10"/>
  <c r="BI987" i="10"/>
  <c r="BH987" i="10"/>
  <c r="BG987" i="10"/>
  <c r="AZ987" i="10"/>
  <c r="AY987" i="10"/>
  <c r="AX987" i="10"/>
  <c r="AQ987" i="10"/>
  <c r="AP987" i="10"/>
  <c r="AO987" i="10"/>
  <c r="AH987" i="10"/>
  <c r="AG987" i="10"/>
  <c r="AF987" i="10"/>
  <c r="Y987" i="10"/>
  <c r="X987" i="10"/>
  <c r="W987" i="10"/>
  <c r="N987" i="10"/>
  <c r="BR986" i="10"/>
  <c r="BQ986" i="10"/>
  <c r="BP986" i="10"/>
  <c r="BI986" i="10"/>
  <c r="BH986" i="10"/>
  <c r="BG986" i="10"/>
  <c r="AZ986" i="10"/>
  <c r="AY986" i="10"/>
  <c r="AX986" i="10"/>
  <c r="AQ986" i="10"/>
  <c r="AP986" i="10"/>
  <c r="AO986" i="10"/>
  <c r="AH986" i="10"/>
  <c r="AG986" i="10"/>
  <c r="AF986" i="10"/>
  <c r="Y986" i="10"/>
  <c r="X986" i="10"/>
  <c r="W986" i="10"/>
  <c r="N986" i="10"/>
  <c r="BR985" i="10"/>
  <c r="BQ985" i="10"/>
  <c r="BP985" i="10"/>
  <c r="BI985" i="10"/>
  <c r="BH985" i="10"/>
  <c r="BG985" i="10"/>
  <c r="AZ985" i="10"/>
  <c r="AY985" i="10"/>
  <c r="AX985" i="10"/>
  <c r="AQ985" i="10"/>
  <c r="AP985" i="10"/>
  <c r="AO985" i="10"/>
  <c r="AH985" i="10"/>
  <c r="AG985" i="10"/>
  <c r="AF985" i="10"/>
  <c r="Y985" i="10"/>
  <c r="X985" i="10"/>
  <c r="W985" i="10"/>
  <c r="N985" i="10"/>
  <c r="BR984" i="10"/>
  <c r="BQ984" i="10"/>
  <c r="BP984" i="10"/>
  <c r="BI984" i="10"/>
  <c r="BH984" i="10"/>
  <c r="BG984" i="10"/>
  <c r="AZ984" i="10"/>
  <c r="AY984" i="10"/>
  <c r="AX984" i="10"/>
  <c r="AQ984" i="10"/>
  <c r="AP984" i="10"/>
  <c r="AO984" i="10"/>
  <c r="AH984" i="10"/>
  <c r="AG984" i="10"/>
  <c r="AF984" i="10"/>
  <c r="Y984" i="10"/>
  <c r="X984" i="10"/>
  <c r="W984" i="10"/>
  <c r="N984" i="10"/>
  <c r="BR983" i="10"/>
  <c r="BQ983" i="10"/>
  <c r="BP983" i="10"/>
  <c r="BI983" i="10"/>
  <c r="BH983" i="10"/>
  <c r="BG983" i="10"/>
  <c r="AZ983" i="10"/>
  <c r="AY983" i="10"/>
  <c r="AX983" i="10"/>
  <c r="AQ983" i="10"/>
  <c r="AP983" i="10"/>
  <c r="AO983" i="10"/>
  <c r="AH983" i="10"/>
  <c r="AG983" i="10"/>
  <c r="AF983" i="10"/>
  <c r="Y983" i="10"/>
  <c r="X983" i="10"/>
  <c r="W983" i="10"/>
  <c r="N983" i="10"/>
  <c r="BR982" i="10"/>
  <c r="BQ982" i="10"/>
  <c r="BP982" i="10"/>
  <c r="BI982" i="10"/>
  <c r="BH982" i="10"/>
  <c r="BG982" i="10"/>
  <c r="AZ982" i="10"/>
  <c r="AY982" i="10"/>
  <c r="AX982" i="10"/>
  <c r="AQ982" i="10"/>
  <c r="AP982" i="10"/>
  <c r="AO982" i="10"/>
  <c r="AH982" i="10"/>
  <c r="AG982" i="10"/>
  <c r="AF982" i="10"/>
  <c r="Y982" i="10"/>
  <c r="X982" i="10"/>
  <c r="W982" i="10"/>
  <c r="N982" i="10"/>
  <c r="BR981" i="10"/>
  <c r="BQ981" i="10"/>
  <c r="BP981" i="10"/>
  <c r="BI981" i="10"/>
  <c r="BH981" i="10"/>
  <c r="BG981" i="10"/>
  <c r="AZ981" i="10"/>
  <c r="AY981" i="10"/>
  <c r="AX981" i="10"/>
  <c r="AQ981" i="10"/>
  <c r="AP981" i="10"/>
  <c r="AO981" i="10"/>
  <c r="AH981" i="10"/>
  <c r="AG981" i="10"/>
  <c r="AF981" i="10"/>
  <c r="Y981" i="10"/>
  <c r="X981" i="10"/>
  <c r="W981" i="10"/>
  <c r="N981" i="10"/>
  <c r="BR980" i="10"/>
  <c r="BQ980" i="10"/>
  <c r="BP980" i="10"/>
  <c r="BI980" i="10"/>
  <c r="BH980" i="10"/>
  <c r="BG980" i="10"/>
  <c r="AZ980" i="10"/>
  <c r="AY980" i="10"/>
  <c r="AX980" i="10"/>
  <c r="AQ980" i="10"/>
  <c r="AP980" i="10"/>
  <c r="AO980" i="10"/>
  <c r="AH980" i="10"/>
  <c r="AG980" i="10"/>
  <c r="AF980" i="10"/>
  <c r="Y980" i="10"/>
  <c r="X980" i="10"/>
  <c r="W980" i="10"/>
  <c r="N980" i="10"/>
  <c r="BR979" i="10"/>
  <c r="BQ979" i="10"/>
  <c r="BP979" i="10"/>
  <c r="BI979" i="10"/>
  <c r="BH979" i="10"/>
  <c r="BG979" i="10"/>
  <c r="AZ979" i="10"/>
  <c r="AY979" i="10"/>
  <c r="AX979" i="10"/>
  <c r="AQ979" i="10"/>
  <c r="AP979" i="10"/>
  <c r="AO979" i="10"/>
  <c r="AH979" i="10"/>
  <c r="AG979" i="10"/>
  <c r="AF979" i="10"/>
  <c r="Y979" i="10"/>
  <c r="X979" i="10"/>
  <c r="W979" i="10"/>
  <c r="N979" i="10"/>
  <c r="BR978" i="10"/>
  <c r="BQ978" i="10"/>
  <c r="BP978" i="10"/>
  <c r="BI978" i="10"/>
  <c r="BH978" i="10"/>
  <c r="BG978" i="10"/>
  <c r="AZ978" i="10"/>
  <c r="AY978" i="10"/>
  <c r="AX978" i="10"/>
  <c r="AQ978" i="10"/>
  <c r="AP978" i="10"/>
  <c r="AO978" i="10"/>
  <c r="AH978" i="10"/>
  <c r="AG978" i="10"/>
  <c r="AF978" i="10"/>
  <c r="Y978" i="10"/>
  <c r="X978" i="10"/>
  <c r="W978" i="10"/>
  <c r="N978" i="10"/>
  <c r="BR977" i="10"/>
  <c r="BQ977" i="10"/>
  <c r="BP977" i="10"/>
  <c r="BI977" i="10"/>
  <c r="BH977" i="10"/>
  <c r="BG977" i="10"/>
  <c r="AZ977" i="10"/>
  <c r="AY977" i="10"/>
  <c r="AX977" i="10"/>
  <c r="AQ977" i="10"/>
  <c r="AP977" i="10"/>
  <c r="AO977" i="10"/>
  <c r="AH977" i="10"/>
  <c r="AG977" i="10"/>
  <c r="AF977" i="10"/>
  <c r="Y977" i="10"/>
  <c r="X977" i="10"/>
  <c r="W977" i="10"/>
  <c r="N977" i="10"/>
  <c r="BR976" i="10"/>
  <c r="BQ976" i="10"/>
  <c r="BP976" i="10"/>
  <c r="BI976" i="10"/>
  <c r="BH976" i="10"/>
  <c r="BG976" i="10"/>
  <c r="AZ976" i="10"/>
  <c r="AY976" i="10"/>
  <c r="AX976" i="10"/>
  <c r="AQ976" i="10"/>
  <c r="AP976" i="10"/>
  <c r="AO976" i="10"/>
  <c r="AH976" i="10"/>
  <c r="AG976" i="10"/>
  <c r="AF976" i="10"/>
  <c r="Y976" i="10"/>
  <c r="X976" i="10"/>
  <c r="W976" i="10"/>
  <c r="N976" i="10"/>
  <c r="BR975" i="10"/>
  <c r="BQ975" i="10"/>
  <c r="BP975" i="10"/>
  <c r="BI975" i="10"/>
  <c r="BH975" i="10"/>
  <c r="BG975" i="10"/>
  <c r="AZ975" i="10"/>
  <c r="AY975" i="10"/>
  <c r="AX975" i="10"/>
  <c r="AQ975" i="10"/>
  <c r="AP975" i="10"/>
  <c r="AO975" i="10"/>
  <c r="AH975" i="10"/>
  <c r="AG975" i="10"/>
  <c r="AF975" i="10"/>
  <c r="Y975" i="10"/>
  <c r="X975" i="10"/>
  <c r="W975" i="10"/>
  <c r="N975" i="10"/>
  <c r="BR974" i="10"/>
  <c r="BQ974" i="10"/>
  <c r="BP974" i="10"/>
  <c r="BI974" i="10"/>
  <c r="BH974" i="10"/>
  <c r="BG974" i="10"/>
  <c r="AZ974" i="10"/>
  <c r="AY974" i="10"/>
  <c r="AX974" i="10"/>
  <c r="AQ974" i="10"/>
  <c r="AP974" i="10"/>
  <c r="AO974" i="10"/>
  <c r="AH974" i="10"/>
  <c r="AG974" i="10"/>
  <c r="AF974" i="10"/>
  <c r="Y974" i="10"/>
  <c r="X974" i="10"/>
  <c r="W974" i="10"/>
  <c r="N974" i="10"/>
  <c r="BR973" i="10"/>
  <c r="BQ973" i="10"/>
  <c r="BP973" i="10"/>
  <c r="BI973" i="10"/>
  <c r="BH973" i="10"/>
  <c r="BG973" i="10"/>
  <c r="AZ973" i="10"/>
  <c r="AY973" i="10"/>
  <c r="AX973" i="10"/>
  <c r="AQ973" i="10"/>
  <c r="AP973" i="10"/>
  <c r="AO973" i="10"/>
  <c r="AH973" i="10"/>
  <c r="AG973" i="10"/>
  <c r="AF973" i="10"/>
  <c r="Y973" i="10"/>
  <c r="X973" i="10"/>
  <c r="W973" i="10"/>
  <c r="N973" i="10"/>
  <c r="BR972" i="10"/>
  <c r="BQ972" i="10"/>
  <c r="BP972" i="10"/>
  <c r="BI972" i="10"/>
  <c r="BH972" i="10"/>
  <c r="BG972" i="10"/>
  <c r="AZ972" i="10"/>
  <c r="AY972" i="10"/>
  <c r="AX972" i="10"/>
  <c r="AQ972" i="10"/>
  <c r="AP972" i="10"/>
  <c r="AO972" i="10"/>
  <c r="AH972" i="10"/>
  <c r="AG972" i="10"/>
  <c r="AF972" i="10"/>
  <c r="Y972" i="10"/>
  <c r="X972" i="10"/>
  <c r="W972" i="10"/>
  <c r="N972" i="10"/>
  <c r="BR971" i="10"/>
  <c r="BQ971" i="10"/>
  <c r="BP971" i="10"/>
  <c r="BI971" i="10"/>
  <c r="BH971" i="10"/>
  <c r="BG971" i="10"/>
  <c r="AZ971" i="10"/>
  <c r="AY971" i="10"/>
  <c r="AX971" i="10"/>
  <c r="AQ971" i="10"/>
  <c r="AP971" i="10"/>
  <c r="AO971" i="10"/>
  <c r="AH971" i="10"/>
  <c r="AG971" i="10"/>
  <c r="AF971" i="10"/>
  <c r="Y971" i="10"/>
  <c r="X971" i="10"/>
  <c r="W971" i="10"/>
  <c r="N971" i="10"/>
  <c r="BR970" i="10"/>
  <c r="BQ970" i="10"/>
  <c r="BP970" i="10"/>
  <c r="BI970" i="10"/>
  <c r="BH970" i="10"/>
  <c r="BG970" i="10"/>
  <c r="AZ970" i="10"/>
  <c r="AY970" i="10"/>
  <c r="AX970" i="10"/>
  <c r="AQ970" i="10"/>
  <c r="AP970" i="10"/>
  <c r="AO970" i="10"/>
  <c r="AH970" i="10"/>
  <c r="AG970" i="10"/>
  <c r="AF970" i="10"/>
  <c r="Y970" i="10"/>
  <c r="X970" i="10"/>
  <c r="W970" i="10"/>
  <c r="N970" i="10"/>
  <c r="BR969" i="10"/>
  <c r="BQ969" i="10"/>
  <c r="BP969" i="10"/>
  <c r="BI969" i="10"/>
  <c r="BH969" i="10"/>
  <c r="BG969" i="10"/>
  <c r="AZ969" i="10"/>
  <c r="AY969" i="10"/>
  <c r="AX969" i="10"/>
  <c r="AQ969" i="10"/>
  <c r="AP969" i="10"/>
  <c r="AO969" i="10"/>
  <c r="AH969" i="10"/>
  <c r="AG969" i="10"/>
  <c r="AF969" i="10"/>
  <c r="Y969" i="10"/>
  <c r="X969" i="10"/>
  <c r="W969" i="10"/>
  <c r="N969" i="10"/>
  <c r="BR968" i="10"/>
  <c r="BQ968" i="10"/>
  <c r="BP968" i="10"/>
  <c r="BI968" i="10"/>
  <c r="BH968" i="10"/>
  <c r="BG968" i="10"/>
  <c r="AZ968" i="10"/>
  <c r="AY968" i="10"/>
  <c r="AX968" i="10"/>
  <c r="AQ968" i="10"/>
  <c r="AP968" i="10"/>
  <c r="AO968" i="10"/>
  <c r="AH968" i="10"/>
  <c r="AG968" i="10"/>
  <c r="AF968" i="10"/>
  <c r="Y968" i="10"/>
  <c r="X968" i="10"/>
  <c r="W968" i="10"/>
  <c r="N968" i="10"/>
  <c r="BR967" i="10"/>
  <c r="BQ967" i="10"/>
  <c r="BP967" i="10"/>
  <c r="BI967" i="10"/>
  <c r="BH967" i="10"/>
  <c r="BG967" i="10"/>
  <c r="AZ967" i="10"/>
  <c r="AY967" i="10"/>
  <c r="AX967" i="10"/>
  <c r="AQ967" i="10"/>
  <c r="AP967" i="10"/>
  <c r="AO967" i="10"/>
  <c r="AH967" i="10"/>
  <c r="AG967" i="10"/>
  <c r="AF967" i="10"/>
  <c r="Y967" i="10"/>
  <c r="X967" i="10"/>
  <c r="W967" i="10"/>
  <c r="N967" i="10"/>
  <c r="BR966" i="10"/>
  <c r="BQ966" i="10"/>
  <c r="BP966" i="10"/>
  <c r="BI966" i="10"/>
  <c r="BH966" i="10"/>
  <c r="BG966" i="10"/>
  <c r="AZ966" i="10"/>
  <c r="AY966" i="10"/>
  <c r="AX966" i="10"/>
  <c r="AQ966" i="10"/>
  <c r="AP966" i="10"/>
  <c r="AO966" i="10"/>
  <c r="AH966" i="10"/>
  <c r="AG966" i="10"/>
  <c r="AF966" i="10"/>
  <c r="Y966" i="10"/>
  <c r="X966" i="10"/>
  <c r="W966" i="10"/>
  <c r="N966" i="10"/>
  <c r="BR965" i="10"/>
  <c r="BQ965" i="10"/>
  <c r="BP965" i="10"/>
  <c r="BI965" i="10"/>
  <c r="BH965" i="10"/>
  <c r="BG965" i="10"/>
  <c r="AZ965" i="10"/>
  <c r="AY965" i="10"/>
  <c r="AX965" i="10"/>
  <c r="AQ965" i="10"/>
  <c r="AP965" i="10"/>
  <c r="AO965" i="10"/>
  <c r="AH965" i="10"/>
  <c r="AG965" i="10"/>
  <c r="AF965" i="10"/>
  <c r="Y965" i="10"/>
  <c r="X965" i="10"/>
  <c r="W965" i="10"/>
  <c r="N965" i="10"/>
  <c r="BR964" i="10"/>
  <c r="BQ964" i="10"/>
  <c r="BP964" i="10"/>
  <c r="BI964" i="10"/>
  <c r="BH964" i="10"/>
  <c r="BG964" i="10"/>
  <c r="AZ964" i="10"/>
  <c r="AY964" i="10"/>
  <c r="AX964" i="10"/>
  <c r="AQ964" i="10"/>
  <c r="AP964" i="10"/>
  <c r="AO964" i="10"/>
  <c r="AH964" i="10"/>
  <c r="AG964" i="10"/>
  <c r="AF964" i="10"/>
  <c r="Y964" i="10"/>
  <c r="X964" i="10"/>
  <c r="W964" i="10"/>
  <c r="N964" i="10"/>
  <c r="BR963" i="10"/>
  <c r="BQ963" i="10"/>
  <c r="BP963" i="10"/>
  <c r="BI963" i="10"/>
  <c r="BH963" i="10"/>
  <c r="BG963" i="10"/>
  <c r="AZ963" i="10"/>
  <c r="AY963" i="10"/>
  <c r="AX963" i="10"/>
  <c r="AQ963" i="10"/>
  <c r="AP963" i="10"/>
  <c r="AO963" i="10"/>
  <c r="AH963" i="10"/>
  <c r="AG963" i="10"/>
  <c r="AF963" i="10"/>
  <c r="Y963" i="10"/>
  <c r="X963" i="10"/>
  <c r="W963" i="10"/>
  <c r="N963" i="10"/>
  <c r="BR962" i="10"/>
  <c r="BQ962" i="10"/>
  <c r="BP962" i="10"/>
  <c r="BI962" i="10"/>
  <c r="BH962" i="10"/>
  <c r="BG962" i="10"/>
  <c r="AZ962" i="10"/>
  <c r="AY962" i="10"/>
  <c r="AX962" i="10"/>
  <c r="AQ962" i="10"/>
  <c r="AP962" i="10"/>
  <c r="AO962" i="10"/>
  <c r="AH962" i="10"/>
  <c r="AG962" i="10"/>
  <c r="AF962" i="10"/>
  <c r="Y962" i="10"/>
  <c r="X962" i="10"/>
  <c r="W962" i="10"/>
  <c r="N962" i="10"/>
  <c r="BR961" i="10"/>
  <c r="BQ961" i="10"/>
  <c r="BP961" i="10"/>
  <c r="BI961" i="10"/>
  <c r="BH961" i="10"/>
  <c r="BG961" i="10"/>
  <c r="AZ961" i="10"/>
  <c r="AY961" i="10"/>
  <c r="AX961" i="10"/>
  <c r="AQ961" i="10"/>
  <c r="AP961" i="10"/>
  <c r="AO961" i="10"/>
  <c r="AH961" i="10"/>
  <c r="AG961" i="10"/>
  <c r="AF961" i="10"/>
  <c r="Y961" i="10"/>
  <c r="X961" i="10"/>
  <c r="W961" i="10"/>
  <c r="N961" i="10"/>
  <c r="BR960" i="10"/>
  <c r="BQ960" i="10"/>
  <c r="BP960" i="10"/>
  <c r="BI960" i="10"/>
  <c r="BH960" i="10"/>
  <c r="BG960" i="10"/>
  <c r="AZ960" i="10"/>
  <c r="AY960" i="10"/>
  <c r="AX960" i="10"/>
  <c r="AQ960" i="10"/>
  <c r="AP960" i="10"/>
  <c r="AO960" i="10"/>
  <c r="AH960" i="10"/>
  <c r="AG960" i="10"/>
  <c r="AF960" i="10"/>
  <c r="Y960" i="10"/>
  <c r="X960" i="10"/>
  <c r="W960" i="10"/>
  <c r="N960" i="10"/>
  <c r="BR959" i="10"/>
  <c r="BQ959" i="10"/>
  <c r="BP959" i="10"/>
  <c r="BI959" i="10"/>
  <c r="BH959" i="10"/>
  <c r="BG959" i="10"/>
  <c r="AZ959" i="10"/>
  <c r="AY959" i="10"/>
  <c r="AX959" i="10"/>
  <c r="AQ959" i="10"/>
  <c r="AP959" i="10"/>
  <c r="AO959" i="10"/>
  <c r="AH959" i="10"/>
  <c r="AG959" i="10"/>
  <c r="AF959" i="10"/>
  <c r="Y959" i="10"/>
  <c r="X959" i="10"/>
  <c r="W959" i="10"/>
  <c r="N959" i="10"/>
  <c r="BR958" i="10"/>
  <c r="BQ958" i="10"/>
  <c r="BP958" i="10"/>
  <c r="BI958" i="10"/>
  <c r="BH958" i="10"/>
  <c r="BG958" i="10"/>
  <c r="AZ958" i="10"/>
  <c r="AY958" i="10"/>
  <c r="AX958" i="10"/>
  <c r="AQ958" i="10"/>
  <c r="AP958" i="10"/>
  <c r="AO958" i="10"/>
  <c r="AH958" i="10"/>
  <c r="AG958" i="10"/>
  <c r="AF958" i="10"/>
  <c r="Y958" i="10"/>
  <c r="X958" i="10"/>
  <c r="W958" i="10"/>
  <c r="N958" i="10"/>
  <c r="BR957" i="10"/>
  <c r="BQ957" i="10"/>
  <c r="BP957" i="10"/>
  <c r="BI957" i="10"/>
  <c r="BH957" i="10"/>
  <c r="BG957" i="10"/>
  <c r="AZ957" i="10"/>
  <c r="AY957" i="10"/>
  <c r="AX957" i="10"/>
  <c r="AQ957" i="10"/>
  <c r="AP957" i="10"/>
  <c r="AO957" i="10"/>
  <c r="AH957" i="10"/>
  <c r="AG957" i="10"/>
  <c r="AF957" i="10"/>
  <c r="Y957" i="10"/>
  <c r="X957" i="10"/>
  <c r="W957" i="10"/>
  <c r="N957" i="10"/>
  <c r="BR956" i="10"/>
  <c r="BQ956" i="10"/>
  <c r="BP956" i="10"/>
  <c r="BI956" i="10"/>
  <c r="BH956" i="10"/>
  <c r="BG956" i="10"/>
  <c r="AZ956" i="10"/>
  <c r="AY956" i="10"/>
  <c r="AX956" i="10"/>
  <c r="AQ956" i="10"/>
  <c r="AP956" i="10"/>
  <c r="AO956" i="10"/>
  <c r="AH956" i="10"/>
  <c r="AG956" i="10"/>
  <c r="AF956" i="10"/>
  <c r="Y956" i="10"/>
  <c r="X956" i="10"/>
  <c r="W956" i="10"/>
  <c r="N956" i="10"/>
  <c r="BR955" i="10"/>
  <c r="BQ955" i="10"/>
  <c r="BP955" i="10"/>
  <c r="BI955" i="10"/>
  <c r="BH955" i="10"/>
  <c r="BG955" i="10"/>
  <c r="AZ955" i="10"/>
  <c r="AY955" i="10"/>
  <c r="AX955" i="10"/>
  <c r="AQ955" i="10"/>
  <c r="AP955" i="10"/>
  <c r="AO955" i="10"/>
  <c r="AH955" i="10"/>
  <c r="AG955" i="10"/>
  <c r="AF955" i="10"/>
  <c r="Y955" i="10"/>
  <c r="X955" i="10"/>
  <c r="W955" i="10"/>
  <c r="N955" i="10"/>
  <c r="BR954" i="10"/>
  <c r="BQ954" i="10"/>
  <c r="BP954" i="10"/>
  <c r="BI954" i="10"/>
  <c r="BH954" i="10"/>
  <c r="BG954" i="10"/>
  <c r="AZ954" i="10"/>
  <c r="AY954" i="10"/>
  <c r="AX954" i="10"/>
  <c r="AQ954" i="10"/>
  <c r="AP954" i="10"/>
  <c r="AO954" i="10"/>
  <c r="AH954" i="10"/>
  <c r="AG954" i="10"/>
  <c r="AF954" i="10"/>
  <c r="Y954" i="10"/>
  <c r="X954" i="10"/>
  <c r="W954" i="10"/>
  <c r="N954" i="10"/>
  <c r="BR953" i="10"/>
  <c r="BQ953" i="10"/>
  <c r="BP953" i="10"/>
  <c r="BI953" i="10"/>
  <c r="BH953" i="10"/>
  <c r="BG953" i="10"/>
  <c r="AZ953" i="10"/>
  <c r="AY953" i="10"/>
  <c r="AX953" i="10"/>
  <c r="AQ953" i="10"/>
  <c r="AP953" i="10"/>
  <c r="AO953" i="10"/>
  <c r="AH953" i="10"/>
  <c r="AG953" i="10"/>
  <c r="AF953" i="10"/>
  <c r="Y953" i="10"/>
  <c r="X953" i="10"/>
  <c r="W953" i="10"/>
  <c r="N953" i="10"/>
  <c r="BR952" i="10"/>
  <c r="BQ952" i="10"/>
  <c r="BP952" i="10"/>
  <c r="BI952" i="10"/>
  <c r="BH952" i="10"/>
  <c r="BG952" i="10"/>
  <c r="AZ952" i="10"/>
  <c r="AY952" i="10"/>
  <c r="AX952" i="10"/>
  <c r="AQ952" i="10"/>
  <c r="AP952" i="10"/>
  <c r="AO952" i="10"/>
  <c r="AH952" i="10"/>
  <c r="AG952" i="10"/>
  <c r="AF952" i="10"/>
  <c r="Y952" i="10"/>
  <c r="X952" i="10"/>
  <c r="W952" i="10"/>
  <c r="N952" i="10"/>
  <c r="BR951" i="10"/>
  <c r="BQ951" i="10"/>
  <c r="BP951" i="10"/>
  <c r="BI951" i="10"/>
  <c r="BH951" i="10"/>
  <c r="BG951" i="10"/>
  <c r="AZ951" i="10"/>
  <c r="AY951" i="10"/>
  <c r="AX951" i="10"/>
  <c r="AQ951" i="10"/>
  <c r="AP951" i="10"/>
  <c r="AO951" i="10"/>
  <c r="AH951" i="10"/>
  <c r="AG951" i="10"/>
  <c r="AF951" i="10"/>
  <c r="Y951" i="10"/>
  <c r="X951" i="10"/>
  <c r="W951" i="10"/>
  <c r="N951" i="10"/>
  <c r="BR950" i="10"/>
  <c r="BQ950" i="10"/>
  <c r="BP950" i="10"/>
  <c r="BI950" i="10"/>
  <c r="BH950" i="10"/>
  <c r="BG950" i="10"/>
  <c r="AZ950" i="10"/>
  <c r="AY950" i="10"/>
  <c r="AX950" i="10"/>
  <c r="AQ950" i="10"/>
  <c r="AP950" i="10"/>
  <c r="AO950" i="10"/>
  <c r="AH950" i="10"/>
  <c r="AG950" i="10"/>
  <c r="AF950" i="10"/>
  <c r="Y950" i="10"/>
  <c r="X950" i="10"/>
  <c r="W950" i="10"/>
  <c r="N950" i="10"/>
  <c r="BR949" i="10"/>
  <c r="BQ949" i="10"/>
  <c r="BP949" i="10"/>
  <c r="BI949" i="10"/>
  <c r="BH949" i="10"/>
  <c r="BG949" i="10"/>
  <c r="AZ949" i="10"/>
  <c r="AY949" i="10"/>
  <c r="AX949" i="10"/>
  <c r="AQ949" i="10"/>
  <c r="AP949" i="10"/>
  <c r="AO949" i="10"/>
  <c r="AH949" i="10"/>
  <c r="AG949" i="10"/>
  <c r="AF949" i="10"/>
  <c r="Y949" i="10"/>
  <c r="X949" i="10"/>
  <c r="W949" i="10"/>
  <c r="N949" i="10"/>
  <c r="BR948" i="10"/>
  <c r="BQ948" i="10"/>
  <c r="BP948" i="10"/>
  <c r="BI948" i="10"/>
  <c r="BH948" i="10"/>
  <c r="BG948" i="10"/>
  <c r="AZ948" i="10"/>
  <c r="AY948" i="10"/>
  <c r="AX948" i="10"/>
  <c r="AQ948" i="10"/>
  <c r="AP948" i="10"/>
  <c r="AO948" i="10"/>
  <c r="AH948" i="10"/>
  <c r="AG948" i="10"/>
  <c r="AF948" i="10"/>
  <c r="Y948" i="10"/>
  <c r="X948" i="10"/>
  <c r="W948" i="10"/>
  <c r="N948" i="10"/>
  <c r="BR947" i="10"/>
  <c r="BQ947" i="10"/>
  <c r="BP947" i="10"/>
  <c r="BI947" i="10"/>
  <c r="BH947" i="10"/>
  <c r="BG947" i="10"/>
  <c r="AZ947" i="10"/>
  <c r="AY947" i="10"/>
  <c r="AX947" i="10"/>
  <c r="AQ947" i="10"/>
  <c r="AP947" i="10"/>
  <c r="AO947" i="10"/>
  <c r="AH947" i="10"/>
  <c r="AG947" i="10"/>
  <c r="AF947" i="10"/>
  <c r="Y947" i="10"/>
  <c r="X947" i="10"/>
  <c r="W947" i="10"/>
  <c r="N947" i="10"/>
  <c r="BR946" i="10"/>
  <c r="BQ946" i="10"/>
  <c r="BP946" i="10"/>
  <c r="BI946" i="10"/>
  <c r="BH946" i="10"/>
  <c r="BG946" i="10"/>
  <c r="AZ946" i="10"/>
  <c r="AY946" i="10"/>
  <c r="AX946" i="10"/>
  <c r="AQ946" i="10"/>
  <c r="AP946" i="10"/>
  <c r="AO946" i="10"/>
  <c r="AH946" i="10"/>
  <c r="AG946" i="10"/>
  <c r="AF946" i="10"/>
  <c r="Y946" i="10"/>
  <c r="X946" i="10"/>
  <c r="W946" i="10"/>
  <c r="N946" i="10"/>
  <c r="BR945" i="10"/>
  <c r="BQ945" i="10"/>
  <c r="BP945" i="10"/>
  <c r="BI945" i="10"/>
  <c r="BH945" i="10"/>
  <c r="BG945" i="10"/>
  <c r="AZ945" i="10"/>
  <c r="AY945" i="10"/>
  <c r="AX945" i="10"/>
  <c r="AQ945" i="10"/>
  <c r="AP945" i="10"/>
  <c r="AO945" i="10"/>
  <c r="AH945" i="10"/>
  <c r="AG945" i="10"/>
  <c r="AF945" i="10"/>
  <c r="Y945" i="10"/>
  <c r="X945" i="10"/>
  <c r="W945" i="10"/>
  <c r="N945" i="10"/>
  <c r="BR944" i="10"/>
  <c r="BQ944" i="10"/>
  <c r="BP944" i="10"/>
  <c r="BI944" i="10"/>
  <c r="BH944" i="10"/>
  <c r="BG944" i="10"/>
  <c r="AZ944" i="10"/>
  <c r="AY944" i="10"/>
  <c r="AX944" i="10"/>
  <c r="AQ944" i="10"/>
  <c r="AP944" i="10"/>
  <c r="AO944" i="10"/>
  <c r="AH944" i="10"/>
  <c r="AG944" i="10"/>
  <c r="AF944" i="10"/>
  <c r="Y944" i="10"/>
  <c r="X944" i="10"/>
  <c r="W944" i="10"/>
  <c r="N944" i="10"/>
  <c r="BR943" i="10"/>
  <c r="BQ943" i="10"/>
  <c r="BP943" i="10"/>
  <c r="BI943" i="10"/>
  <c r="BH943" i="10"/>
  <c r="BG943" i="10"/>
  <c r="AZ943" i="10"/>
  <c r="AY943" i="10"/>
  <c r="AX943" i="10"/>
  <c r="AQ943" i="10"/>
  <c r="AP943" i="10"/>
  <c r="AO943" i="10"/>
  <c r="AH943" i="10"/>
  <c r="AG943" i="10"/>
  <c r="AF943" i="10"/>
  <c r="Y943" i="10"/>
  <c r="X943" i="10"/>
  <c r="W943" i="10"/>
  <c r="N943" i="10"/>
  <c r="BR942" i="10"/>
  <c r="BQ942" i="10"/>
  <c r="BP942" i="10"/>
  <c r="BI942" i="10"/>
  <c r="BH942" i="10"/>
  <c r="BG942" i="10"/>
  <c r="AZ942" i="10"/>
  <c r="AY942" i="10"/>
  <c r="AX942" i="10"/>
  <c r="AQ942" i="10"/>
  <c r="AP942" i="10"/>
  <c r="AO942" i="10"/>
  <c r="AH942" i="10"/>
  <c r="AG942" i="10"/>
  <c r="AF942" i="10"/>
  <c r="Y942" i="10"/>
  <c r="X942" i="10"/>
  <c r="W942" i="10"/>
  <c r="N942" i="10"/>
  <c r="BR941" i="10"/>
  <c r="BQ941" i="10"/>
  <c r="BP941" i="10"/>
  <c r="BI941" i="10"/>
  <c r="BH941" i="10"/>
  <c r="BG941" i="10"/>
  <c r="AZ941" i="10"/>
  <c r="AY941" i="10"/>
  <c r="AX941" i="10"/>
  <c r="AQ941" i="10"/>
  <c r="AP941" i="10"/>
  <c r="AO941" i="10"/>
  <c r="AH941" i="10"/>
  <c r="AG941" i="10"/>
  <c r="AF941" i="10"/>
  <c r="Y941" i="10"/>
  <c r="X941" i="10"/>
  <c r="W941" i="10"/>
  <c r="N941" i="10"/>
  <c r="BR940" i="10"/>
  <c r="BQ940" i="10"/>
  <c r="BP940" i="10"/>
  <c r="BI940" i="10"/>
  <c r="BH940" i="10"/>
  <c r="BG940" i="10"/>
  <c r="AZ940" i="10"/>
  <c r="AY940" i="10"/>
  <c r="AX940" i="10"/>
  <c r="AQ940" i="10"/>
  <c r="AP940" i="10"/>
  <c r="AO940" i="10"/>
  <c r="AH940" i="10"/>
  <c r="AG940" i="10"/>
  <c r="AF940" i="10"/>
  <c r="Y940" i="10"/>
  <c r="X940" i="10"/>
  <c r="W940" i="10"/>
  <c r="N940" i="10"/>
  <c r="BR939" i="10"/>
  <c r="BQ939" i="10"/>
  <c r="BP939" i="10"/>
  <c r="BI939" i="10"/>
  <c r="BH939" i="10"/>
  <c r="BG939" i="10"/>
  <c r="AZ939" i="10"/>
  <c r="AY939" i="10"/>
  <c r="AX939" i="10"/>
  <c r="AQ939" i="10"/>
  <c r="AP939" i="10"/>
  <c r="AO939" i="10"/>
  <c r="AH939" i="10"/>
  <c r="AG939" i="10"/>
  <c r="AF939" i="10"/>
  <c r="Y939" i="10"/>
  <c r="X939" i="10"/>
  <c r="W939" i="10"/>
  <c r="N939" i="10"/>
  <c r="BR938" i="10"/>
  <c r="BQ938" i="10"/>
  <c r="BP938" i="10"/>
  <c r="BI938" i="10"/>
  <c r="BH938" i="10"/>
  <c r="BG938" i="10"/>
  <c r="AZ938" i="10"/>
  <c r="AY938" i="10"/>
  <c r="AX938" i="10"/>
  <c r="AQ938" i="10"/>
  <c r="AP938" i="10"/>
  <c r="AO938" i="10"/>
  <c r="AH938" i="10"/>
  <c r="AG938" i="10"/>
  <c r="AF938" i="10"/>
  <c r="Y938" i="10"/>
  <c r="X938" i="10"/>
  <c r="W938" i="10"/>
  <c r="N938" i="10"/>
  <c r="BR937" i="10"/>
  <c r="BQ937" i="10"/>
  <c r="BP937" i="10"/>
  <c r="BI937" i="10"/>
  <c r="BH937" i="10"/>
  <c r="BG937" i="10"/>
  <c r="AZ937" i="10"/>
  <c r="AY937" i="10"/>
  <c r="AX937" i="10"/>
  <c r="AQ937" i="10"/>
  <c r="AP937" i="10"/>
  <c r="AO937" i="10"/>
  <c r="AH937" i="10"/>
  <c r="AG937" i="10"/>
  <c r="AF937" i="10"/>
  <c r="Y937" i="10"/>
  <c r="X937" i="10"/>
  <c r="W937" i="10"/>
  <c r="N937" i="10"/>
  <c r="BR936" i="10"/>
  <c r="BQ936" i="10"/>
  <c r="BP936" i="10"/>
  <c r="BI936" i="10"/>
  <c r="BH936" i="10"/>
  <c r="BG936" i="10"/>
  <c r="AZ936" i="10"/>
  <c r="AY936" i="10"/>
  <c r="AX936" i="10"/>
  <c r="AQ936" i="10"/>
  <c r="AP936" i="10"/>
  <c r="AO936" i="10"/>
  <c r="AH936" i="10"/>
  <c r="AG936" i="10"/>
  <c r="AF936" i="10"/>
  <c r="Y936" i="10"/>
  <c r="X936" i="10"/>
  <c r="W936" i="10"/>
  <c r="N936" i="10"/>
  <c r="BR935" i="10"/>
  <c r="BQ935" i="10"/>
  <c r="BP935" i="10"/>
  <c r="BI935" i="10"/>
  <c r="BH935" i="10"/>
  <c r="BG935" i="10"/>
  <c r="AZ935" i="10"/>
  <c r="AY935" i="10"/>
  <c r="AX935" i="10"/>
  <c r="AQ935" i="10"/>
  <c r="AP935" i="10"/>
  <c r="AO935" i="10"/>
  <c r="AH935" i="10"/>
  <c r="AG935" i="10"/>
  <c r="AF935" i="10"/>
  <c r="Y935" i="10"/>
  <c r="X935" i="10"/>
  <c r="W935" i="10"/>
  <c r="N935" i="10"/>
  <c r="BR934" i="10"/>
  <c r="BQ934" i="10"/>
  <c r="BP934" i="10"/>
  <c r="BI934" i="10"/>
  <c r="BH934" i="10"/>
  <c r="BG934" i="10"/>
  <c r="AZ934" i="10"/>
  <c r="AY934" i="10"/>
  <c r="AX934" i="10"/>
  <c r="AQ934" i="10"/>
  <c r="AP934" i="10"/>
  <c r="AO934" i="10"/>
  <c r="AH934" i="10"/>
  <c r="AG934" i="10"/>
  <c r="AF934" i="10"/>
  <c r="Y934" i="10"/>
  <c r="X934" i="10"/>
  <c r="W934" i="10"/>
  <c r="N934" i="10"/>
  <c r="BR933" i="10"/>
  <c r="BQ933" i="10"/>
  <c r="BP933" i="10"/>
  <c r="BI933" i="10"/>
  <c r="BH933" i="10"/>
  <c r="BG933" i="10"/>
  <c r="AZ933" i="10"/>
  <c r="AY933" i="10"/>
  <c r="AX933" i="10"/>
  <c r="AQ933" i="10"/>
  <c r="AP933" i="10"/>
  <c r="AO933" i="10"/>
  <c r="AH933" i="10"/>
  <c r="AG933" i="10"/>
  <c r="AF933" i="10"/>
  <c r="Y933" i="10"/>
  <c r="X933" i="10"/>
  <c r="W933" i="10"/>
  <c r="N933" i="10"/>
  <c r="BR932" i="10"/>
  <c r="BQ932" i="10"/>
  <c r="BP932" i="10"/>
  <c r="BI932" i="10"/>
  <c r="BH932" i="10"/>
  <c r="BG932" i="10"/>
  <c r="AZ932" i="10"/>
  <c r="AY932" i="10"/>
  <c r="AX932" i="10"/>
  <c r="AQ932" i="10"/>
  <c r="AP932" i="10"/>
  <c r="AO932" i="10"/>
  <c r="AH932" i="10"/>
  <c r="AG932" i="10"/>
  <c r="AF932" i="10"/>
  <c r="Y932" i="10"/>
  <c r="X932" i="10"/>
  <c r="W932" i="10"/>
  <c r="N932" i="10"/>
  <c r="BR931" i="10"/>
  <c r="BQ931" i="10"/>
  <c r="BP931" i="10"/>
  <c r="BI931" i="10"/>
  <c r="BH931" i="10"/>
  <c r="BG931" i="10"/>
  <c r="AZ931" i="10"/>
  <c r="AY931" i="10"/>
  <c r="AX931" i="10"/>
  <c r="AQ931" i="10"/>
  <c r="AP931" i="10"/>
  <c r="AO931" i="10"/>
  <c r="AH931" i="10"/>
  <c r="AG931" i="10"/>
  <c r="AF931" i="10"/>
  <c r="Y931" i="10"/>
  <c r="X931" i="10"/>
  <c r="W931" i="10"/>
  <c r="N931" i="10"/>
  <c r="BR930" i="10"/>
  <c r="BQ930" i="10"/>
  <c r="BP930" i="10"/>
  <c r="BI930" i="10"/>
  <c r="BH930" i="10"/>
  <c r="BG930" i="10"/>
  <c r="AZ930" i="10"/>
  <c r="AY930" i="10"/>
  <c r="AX930" i="10"/>
  <c r="AQ930" i="10"/>
  <c r="AP930" i="10"/>
  <c r="AO930" i="10"/>
  <c r="AH930" i="10"/>
  <c r="AG930" i="10"/>
  <c r="AF930" i="10"/>
  <c r="Y930" i="10"/>
  <c r="X930" i="10"/>
  <c r="W930" i="10"/>
  <c r="N930" i="10"/>
  <c r="BR929" i="10"/>
  <c r="BQ929" i="10"/>
  <c r="BP929" i="10"/>
  <c r="BI929" i="10"/>
  <c r="BH929" i="10"/>
  <c r="BG929" i="10"/>
  <c r="AZ929" i="10"/>
  <c r="AY929" i="10"/>
  <c r="AX929" i="10"/>
  <c r="AQ929" i="10"/>
  <c r="AP929" i="10"/>
  <c r="AO929" i="10"/>
  <c r="AH929" i="10"/>
  <c r="AG929" i="10"/>
  <c r="AF929" i="10"/>
  <c r="Y929" i="10"/>
  <c r="X929" i="10"/>
  <c r="W929" i="10"/>
  <c r="N929" i="10"/>
  <c r="BR928" i="10"/>
  <c r="BQ928" i="10"/>
  <c r="BP928" i="10"/>
  <c r="BI928" i="10"/>
  <c r="BH928" i="10"/>
  <c r="BG928" i="10"/>
  <c r="AZ928" i="10"/>
  <c r="AY928" i="10"/>
  <c r="AX928" i="10"/>
  <c r="AQ928" i="10"/>
  <c r="AP928" i="10"/>
  <c r="AO928" i="10"/>
  <c r="AH928" i="10"/>
  <c r="AG928" i="10"/>
  <c r="AF928" i="10"/>
  <c r="Y928" i="10"/>
  <c r="X928" i="10"/>
  <c r="W928" i="10"/>
  <c r="N928" i="10"/>
  <c r="BR927" i="10"/>
  <c r="BQ927" i="10"/>
  <c r="BP927" i="10"/>
  <c r="BI927" i="10"/>
  <c r="BH927" i="10"/>
  <c r="BG927" i="10"/>
  <c r="AZ927" i="10"/>
  <c r="AY927" i="10"/>
  <c r="AX927" i="10"/>
  <c r="AQ927" i="10"/>
  <c r="AP927" i="10"/>
  <c r="AO927" i="10"/>
  <c r="AH927" i="10"/>
  <c r="AG927" i="10"/>
  <c r="AF927" i="10"/>
  <c r="Y927" i="10"/>
  <c r="X927" i="10"/>
  <c r="W927" i="10"/>
  <c r="N927" i="10"/>
  <c r="BR926" i="10"/>
  <c r="BQ926" i="10"/>
  <c r="BP926" i="10"/>
  <c r="BI926" i="10"/>
  <c r="BH926" i="10"/>
  <c r="BG926" i="10"/>
  <c r="AZ926" i="10"/>
  <c r="AY926" i="10"/>
  <c r="AX926" i="10"/>
  <c r="AQ926" i="10"/>
  <c r="AP926" i="10"/>
  <c r="AO926" i="10"/>
  <c r="AH926" i="10"/>
  <c r="AG926" i="10"/>
  <c r="AF926" i="10"/>
  <c r="Y926" i="10"/>
  <c r="X926" i="10"/>
  <c r="W926" i="10"/>
  <c r="N926" i="10"/>
  <c r="BR925" i="10"/>
  <c r="BQ925" i="10"/>
  <c r="BP925" i="10"/>
  <c r="BI925" i="10"/>
  <c r="BH925" i="10"/>
  <c r="BG925" i="10"/>
  <c r="AZ925" i="10"/>
  <c r="AY925" i="10"/>
  <c r="AX925" i="10"/>
  <c r="AQ925" i="10"/>
  <c r="AP925" i="10"/>
  <c r="AO925" i="10"/>
  <c r="AH925" i="10"/>
  <c r="AG925" i="10"/>
  <c r="AF925" i="10"/>
  <c r="Y925" i="10"/>
  <c r="X925" i="10"/>
  <c r="W925" i="10"/>
  <c r="N925" i="10"/>
  <c r="BR924" i="10"/>
  <c r="BQ924" i="10"/>
  <c r="BP924" i="10"/>
  <c r="BI924" i="10"/>
  <c r="BH924" i="10"/>
  <c r="BG924" i="10"/>
  <c r="AZ924" i="10"/>
  <c r="AY924" i="10"/>
  <c r="AX924" i="10"/>
  <c r="AQ924" i="10"/>
  <c r="AP924" i="10"/>
  <c r="AO924" i="10"/>
  <c r="AH924" i="10"/>
  <c r="AG924" i="10"/>
  <c r="AF924" i="10"/>
  <c r="Y924" i="10"/>
  <c r="X924" i="10"/>
  <c r="W924" i="10"/>
  <c r="N924" i="10"/>
  <c r="BR923" i="10"/>
  <c r="BQ923" i="10"/>
  <c r="BP923" i="10"/>
  <c r="BI923" i="10"/>
  <c r="BH923" i="10"/>
  <c r="BG923" i="10"/>
  <c r="AZ923" i="10"/>
  <c r="AY923" i="10"/>
  <c r="AX923" i="10"/>
  <c r="AQ923" i="10"/>
  <c r="AP923" i="10"/>
  <c r="AO923" i="10"/>
  <c r="AH923" i="10"/>
  <c r="AG923" i="10"/>
  <c r="AF923" i="10"/>
  <c r="Y923" i="10"/>
  <c r="X923" i="10"/>
  <c r="W923" i="10"/>
  <c r="N923" i="10"/>
  <c r="BR922" i="10"/>
  <c r="BQ922" i="10"/>
  <c r="BP922" i="10"/>
  <c r="BI922" i="10"/>
  <c r="BH922" i="10"/>
  <c r="BG922" i="10"/>
  <c r="AZ922" i="10"/>
  <c r="AY922" i="10"/>
  <c r="AX922" i="10"/>
  <c r="AQ922" i="10"/>
  <c r="AP922" i="10"/>
  <c r="AO922" i="10"/>
  <c r="AH922" i="10"/>
  <c r="AG922" i="10"/>
  <c r="AF922" i="10"/>
  <c r="Y922" i="10"/>
  <c r="X922" i="10"/>
  <c r="W922" i="10"/>
  <c r="N922" i="10"/>
  <c r="BR921" i="10"/>
  <c r="BQ921" i="10"/>
  <c r="BP921" i="10"/>
  <c r="BI921" i="10"/>
  <c r="BH921" i="10"/>
  <c r="BG921" i="10"/>
  <c r="AZ921" i="10"/>
  <c r="AY921" i="10"/>
  <c r="AX921" i="10"/>
  <c r="AQ921" i="10"/>
  <c r="AP921" i="10"/>
  <c r="AO921" i="10"/>
  <c r="AH921" i="10"/>
  <c r="AG921" i="10"/>
  <c r="AF921" i="10"/>
  <c r="Y921" i="10"/>
  <c r="X921" i="10"/>
  <c r="W921" i="10"/>
  <c r="N921" i="10"/>
  <c r="BR920" i="10"/>
  <c r="BQ920" i="10"/>
  <c r="BP920" i="10"/>
  <c r="BI920" i="10"/>
  <c r="BH920" i="10"/>
  <c r="BG920" i="10"/>
  <c r="AZ920" i="10"/>
  <c r="AY920" i="10"/>
  <c r="AX920" i="10"/>
  <c r="AQ920" i="10"/>
  <c r="AP920" i="10"/>
  <c r="AO920" i="10"/>
  <c r="AH920" i="10"/>
  <c r="AG920" i="10"/>
  <c r="AF920" i="10"/>
  <c r="Y920" i="10"/>
  <c r="X920" i="10"/>
  <c r="W920" i="10"/>
  <c r="N920" i="10"/>
  <c r="BR919" i="10"/>
  <c r="BQ919" i="10"/>
  <c r="BP919" i="10"/>
  <c r="BI919" i="10"/>
  <c r="BH919" i="10"/>
  <c r="BG919" i="10"/>
  <c r="AZ919" i="10"/>
  <c r="AY919" i="10"/>
  <c r="AX919" i="10"/>
  <c r="AQ919" i="10"/>
  <c r="AP919" i="10"/>
  <c r="AO919" i="10"/>
  <c r="AH919" i="10"/>
  <c r="AG919" i="10"/>
  <c r="AF919" i="10"/>
  <c r="Y919" i="10"/>
  <c r="X919" i="10"/>
  <c r="W919" i="10"/>
  <c r="N919" i="10"/>
  <c r="O920" i="10" s="1"/>
  <c r="BR918" i="10"/>
  <c r="BQ918" i="10"/>
  <c r="BP918" i="10"/>
  <c r="BI918" i="10"/>
  <c r="BH918" i="10"/>
  <c r="BG918" i="10"/>
  <c r="AZ918" i="10"/>
  <c r="AY918" i="10"/>
  <c r="AX918" i="10"/>
  <c r="AQ918" i="10"/>
  <c r="AP918" i="10"/>
  <c r="AO918" i="10"/>
  <c r="AH918" i="10"/>
  <c r="AG918" i="10"/>
  <c r="AF918" i="10"/>
  <c r="Y918" i="10"/>
  <c r="X918" i="10"/>
  <c r="W918" i="10"/>
  <c r="N918" i="10"/>
  <c r="BR917" i="10"/>
  <c r="BQ917" i="10"/>
  <c r="BP917" i="10"/>
  <c r="BI917" i="10"/>
  <c r="BH917" i="10"/>
  <c r="BG917" i="10"/>
  <c r="AZ917" i="10"/>
  <c r="AY917" i="10"/>
  <c r="AX917" i="10"/>
  <c r="AQ917" i="10"/>
  <c r="AP917" i="10"/>
  <c r="AO917" i="10"/>
  <c r="AH917" i="10"/>
  <c r="AG917" i="10"/>
  <c r="AF917" i="10"/>
  <c r="Y917" i="10"/>
  <c r="X917" i="10"/>
  <c r="W917" i="10"/>
  <c r="N917" i="10"/>
  <c r="BR916" i="10"/>
  <c r="BQ916" i="10"/>
  <c r="BP916" i="10"/>
  <c r="BI916" i="10"/>
  <c r="BH916" i="10"/>
  <c r="BG916" i="10"/>
  <c r="AZ916" i="10"/>
  <c r="AY916" i="10"/>
  <c r="AX916" i="10"/>
  <c r="AQ916" i="10"/>
  <c r="AP916" i="10"/>
  <c r="AO916" i="10"/>
  <c r="AH916" i="10"/>
  <c r="AG916" i="10"/>
  <c r="AF916" i="10"/>
  <c r="Y916" i="10"/>
  <c r="X916" i="10"/>
  <c r="W916" i="10"/>
  <c r="N916" i="10"/>
  <c r="BR915" i="10"/>
  <c r="BQ915" i="10"/>
  <c r="BP915" i="10"/>
  <c r="BI915" i="10"/>
  <c r="BH915" i="10"/>
  <c r="BG915" i="10"/>
  <c r="AZ915" i="10"/>
  <c r="AY915" i="10"/>
  <c r="AX915" i="10"/>
  <c r="AQ915" i="10"/>
  <c r="AP915" i="10"/>
  <c r="AO915" i="10"/>
  <c r="AH915" i="10"/>
  <c r="AG915" i="10"/>
  <c r="AF915" i="10"/>
  <c r="Y915" i="10"/>
  <c r="X915" i="10"/>
  <c r="W915" i="10"/>
  <c r="N915" i="10"/>
  <c r="O916" i="10" s="1"/>
  <c r="BR914" i="10"/>
  <c r="BQ914" i="10"/>
  <c r="BP914" i="10"/>
  <c r="BI914" i="10"/>
  <c r="BH914" i="10"/>
  <c r="BG914" i="10"/>
  <c r="AZ914" i="10"/>
  <c r="AY914" i="10"/>
  <c r="AX914" i="10"/>
  <c r="AQ914" i="10"/>
  <c r="AP914" i="10"/>
  <c r="AO914" i="10"/>
  <c r="AH914" i="10"/>
  <c r="AG914" i="10"/>
  <c r="AF914" i="10"/>
  <c r="Y914" i="10"/>
  <c r="X914" i="10"/>
  <c r="W914" i="10"/>
  <c r="N914" i="10"/>
  <c r="BR913" i="10"/>
  <c r="BQ913" i="10"/>
  <c r="BP913" i="10"/>
  <c r="BI913" i="10"/>
  <c r="BH913" i="10"/>
  <c r="BG913" i="10"/>
  <c r="AZ913" i="10"/>
  <c r="AY913" i="10"/>
  <c r="AX913" i="10"/>
  <c r="AQ913" i="10"/>
  <c r="AP913" i="10"/>
  <c r="AO913" i="10"/>
  <c r="AH913" i="10"/>
  <c r="AG913" i="10"/>
  <c r="AF913" i="10"/>
  <c r="Y913" i="10"/>
  <c r="X913" i="10"/>
  <c r="W913" i="10"/>
  <c r="N913" i="10"/>
  <c r="BR912" i="10"/>
  <c r="BQ912" i="10"/>
  <c r="BP912" i="10"/>
  <c r="BI912" i="10"/>
  <c r="BH912" i="10"/>
  <c r="BG912" i="10"/>
  <c r="AZ912" i="10"/>
  <c r="AY912" i="10"/>
  <c r="AX912" i="10"/>
  <c r="AQ912" i="10"/>
  <c r="AP912" i="10"/>
  <c r="AO912" i="10"/>
  <c r="AH912" i="10"/>
  <c r="AG912" i="10"/>
  <c r="AF912" i="10"/>
  <c r="Y912" i="10"/>
  <c r="X912" i="10"/>
  <c r="W912" i="10"/>
  <c r="N912" i="10"/>
  <c r="BR911" i="10"/>
  <c r="BQ911" i="10"/>
  <c r="BP911" i="10"/>
  <c r="BI911" i="10"/>
  <c r="BH911" i="10"/>
  <c r="BG911" i="10"/>
  <c r="AZ911" i="10"/>
  <c r="AY911" i="10"/>
  <c r="AX911" i="10"/>
  <c r="AQ911" i="10"/>
  <c r="AP911" i="10"/>
  <c r="AO911" i="10"/>
  <c r="AH911" i="10"/>
  <c r="AG911" i="10"/>
  <c r="AF911" i="10"/>
  <c r="Y911" i="10"/>
  <c r="X911" i="10"/>
  <c r="W911" i="10"/>
  <c r="N911" i="10"/>
  <c r="BR910" i="10"/>
  <c r="BQ910" i="10"/>
  <c r="BP910" i="10"/>
  <c r="BI910" i="10"/>
  <c r="BH910" i="10"/>
  <c r="BG910" i="10"/>
  <c r="AZ910" i="10"/>
  <c r="AY910" i="10"/>
  <c r="AX910" i="10"/>
  <c r="AQ910" i="10"/>
  <c r="AP910" i="10"/>
  <c r="AO910" i="10"/>
  <c r="AH910" i="10"/>
  <c r="AG910" i="10"/>
  <c r="AF910" i="10"/>
  <c r="Y910" i="10"/>
  <c r="X910" i="10"/>
  <c r="W910" i="10"/>
  <c r="N910" i="10"/>
  <c r="BR909" i="10"/>
  <c r="BQ909" i="10"/>
  <c r="BP909" i="10"/>
  <c r="BI909" i="10"/>
  <c r="BH909" i="10"/>
  <c r="BG909" i="10"/>
  <c r="AZ909" i="10"/>
  <c r="AY909" i="10"/>
  <c r="AX909" i="10"/>
  <c r="AQ909" i="10"/>
  <c r="AP909" i="10"/>
  <c r="AO909" i="10"/>
  <c r="AH909" i="10"/>
  <c r="AG909" i="10"/>
  <c r="AF909" i="10"/>
  <c r="Y909" i="10"/>
  <c r="X909" i="10"/>
  <c r="W909" i="10"/>
  <c r="N909" i="10"/>
  <c r="BR908" i="10"/>
  <c r="BQ908" i="10"/>
  <c r="BP908" i="10"/>
  <c r="BI908" i="10"/>
  <c r="BH908" i="10"/>
  <c r="BG908" i="10"/>
  <c r="AZ908" i="10"/>
  <c r="AY908" i="10"/>
  <c r="AX908" i="10"/>
  <c r="AQ908" i="10"/>
  <c r="AP908" i="10"/>
  <c r="AO908" i="10"/>
  <c r="AH908" i="10"/>
  <c r="AG908" i="10"/>
  <c r="AF908" i="10"/>
  <c r="Y908" i="10"/>
  <c r="X908" i="10"/>
  <c r="W908" i="10"/>
  <c r="N908" i="10"/>
  <c r="BR907" i="10"/>
  <c r="BQ907" i="10"/>
  <c r="BP907" i="10"/>
  <c r="BI907" i="10"/>
  <c r="BH907" i="10"/>
  <c r="BG907" i="10"/>
  <c r="AZ907" i="10"/>
  <c r="AY907" i="10"/>
  <c r="AX907" i="10"/>
  <c r="AQ907" i="10"/>
  <c r="AP907" i="10"/>
  <c r="AO907" i="10"/>
  <c r="AH907" i="10"/>
  <c r="AG907" i="10"/>
  <c r="AF907" i="10"/>
  <c r="Y907" i="10"/>
  <c r="X907" i="10"/>
  <c r="W907" i="10"/>
  <c r="N907" i="10"/>
  <c r="BR906" i="10"/>
  <c r="BQ906" i="10"/>
  <c r="BP906" i="10"/>
  <c r="BI906" i="10"/>
  <c r="BH906" i="10"/>
  <c r="BG906" i="10"/>
  <c r="AZ906" i="10"/>
  <c r="AY906" i="10"/>
  <c r="AX906" i="10"/>
  <c r="AQ906" i="10"/>
  <c r="AP906" i="10"/>
  <c r="AO906" i="10"/>
  <c r="AH906" i="10"/>
  <c r="AG906" i="10"/>
  <c r="AF906" i="10"/>
  <c r="Y906" i="10"/>
  <c r="X906" i="10"/>
  <c r="W906" i="10"/>
  <c r="N906" i="10"/>
  <c r="BR905" i="10"/>
  <c r="BQ905" i="10"/>
  <c r="BP905" i="10"/>
  <c r="BI905" i="10"/>
  <c r="BH905" i="10"/>
  <c r="BG905" i="10"/>
  <c r="AZ905" i="10"/>
  <c r="AY905" i="10"/>
  <c r="AX905" i="10"/>
  <c r="AQ905" i="10"/>
  <c r="AP905" i="10"/>
  <c r="AO905" i="10"/>
  <c r="AH905" i="10"/>
  <c r="AG905" i="10"/>
  <c r="AF905" i="10"/>
  <c r="Y905" i="10"/>
  <c r="X905" i="10"/>
  <c r="W905" i="10"/>
  <c r="N905" i="10"/>
  <c r="BR904" i="10"/>
  <c r="BQ904" i="10"/>
  <c r="BP904" i="10"/>
  <c r="BI904" i="10"/>
  <c r="BH904" i="10"/>
  <c r="BG904" i="10"/>
  <c r="AZ904" i="10"/>
  <c r="AY904" i="10"/>
  <c r="AX904" i="10"/>
  <c r="AQ904" i="10"/>
  <c r="AP904" i="10"/>
  <c r="AO904" i="10"/>
  <c r="AH904" i="10"/>
  <c r="AG904" i="10"/>
  <c r="AF904" i="10"/>
  <c r="Y904" i="10"/>
  <c r="X904" i="10"/>
  <c r="W904" i="10"/>
  <c r="N904" i="10"/>
  <c r="BR903" i="10"/>
  <c r="BQ903" i="10"/>
  <c r="BP903" i="10"/>
  <c r="BI903" i="10"/>
  <c r="BH903" i="10"/>
  <c r="BG903" i="10"/>
  <c r="AZ903" i="10"/>
  <c r="AY903" i="10"/>
  <c r="AX903" i="10"/>
  <c r="AQ903" i="10"/>
  <c r="AP903" i="10"/>
  <c r="AO903" i="10"/>
  <c r="AH903" i="10"/>
  <c r="AG903" i="10"/>
  <c r="AF903" i="10"/>
  <c r="Y903" i="10"/>
  <c r="X903" i="10"/>
  <c r="W903" i="10"/>
  <c r="N903" i="10"/>
  <c r="BR902" i="10"/>
  <c r="BQ902" i="10"/>
  <c r="BP902" i="10"/>
  <c r="BI902" i="10"/>
  <c r="BH902" i="10"/>
  <c r="BG902" i="10"/>
  <c r="AZ902" i="10"/>
  <c r="AY902" i="10"/>
  <c r="AX902" i="10"/>
  <c r="AQ902" i="10"/>
  <c r="AP902" i="10"/>
  <c r="AO902" i="10"/>
  <c r="AH902" i="10"/>
  <c r="AG902" i="10"/>
  <c r="AF902" i="10"/>
  <c r="Y902" i="10"/>
  <c r="X902" i="10"/>
  <c r="W902" i="10"/>
  <c r="N902" i="10"/>
  <c r="BR901" i="10"/>
  <c r="BQ901" i="10"/>
  <c r="BP901" i="10"/>
  <c r="BI901" i="10"/>
  <c r="BH901" i="10"/>
  <c r="BG901" i="10"/>
  <c r="AZ901" i="10"/>
  <c r="AY901" i="10"/>
  <c r="AX901" i="10"/>
  <c r="AQ901" i="10"/>
  <c r="AP901" i="10"/>
  <c r="AO901" i="10"/>
  <c r="AH901" i="10"/>
  <c r="AG901" i="10"/>
  <c r="AF901" i="10"/>
  <c r="Y901" i="10"/>
  <c r="X901" i="10"/>
  <c r="W901" i="10"/>
  <c r="N901" i="10"/>
  <c r="BR900" i="10"/>
  <c r="BQ900" i="10"/>
  <c r="BP900" i="10"/>
  <c r="BI900" i="10"/>
  <c r="BH900" i="10"/>
  <c r="BG900" i="10"/>
  <c r="AZ900" i="10"/>
  <c r="AY900" i="10"/>
  <c r="AX900" i="10"/>
  <c r="AQ900" i="10"/>
  <c r="AP900" i="10"/>
  <c r="AO900" i="10"/>
  <c r="AH900" i="10"/>
  <c r="AG900" i="10"/>
  <c r="AF900" i="10"/>
  <c r="Y900" i="10"/>
  <c r="X900" i="10"/>
  <c r="W900" i="10"/>
  <c r="N900" i="10"/>
  <c r="BR899" i="10"/>
  <c r="BQ899" i="10"/>
  <c r="BP899" i="10"/>
  <c r="BI899" i="10"/>
  <c r="BH899" i="10"/>
  <c r="BG899" i="10"/>
  <c r="AZ899" i="10"/>
  <c r="AY899" i="10"/>
  <c r="AX899" i="10"/>
  <c r="AQ899" i="10"/>
  <c r="AP899" i="10"/>
  <c r="AO899" i="10"/>
  <c r="AH899" i="10"/>
  <c r="AG899" i="10"/>
  <c r="AF899" i="10"/>
  <c r="Y899" i="10"/>
  <c r="X899" i="10"/>
  <c r="W899" i="10"/>
  <c r="N899" i="10"/>
  <c r="BR898" i="10"/>
  <c r="BQ898" i="10"/>
  <c r="BP898" i="10"/>
  <c r="BI898" i="10"/>
  <c r="BH898" i="10"/>
  <c r="BG898" i="10"/>
  <c r="AZ898" i="10"/>
  <c r="AY898" i="10"/>
  <c r="AX898" i="10"/>
  <c r="AQ898" i="10"/>
  <c r="AP898" i="10"/>
  <c r="AO898" i="10"/>
  <c r="AH898" i="10"/>
  <c r="AG898" i="10"/>
  <c r="AF898" i="10"/>
  <c r="Y898" i="10"/>
  <c r="X898" i="10"/>
  <c r="W898" i="10"/>
  <c r="N898" i="10"/>
  <c r="BR897" i="10"/>
  <c r="BQ897" i="10"/>
  <c r="BP897" i="10"/>
  <c r="BI897" i="10"/>
  <c r="BH897" i="10"/>
  <c r="BG897" i="10"/>
  <c r="AZ897" i="10"/>
  <c r="AY897" i="10"/>
  <c r="AX897" i="10"/>
  <c r="AQ897" i="10"/>
  <c r="AP897" i="10"/>
  <c r="AO897" i="10"/>
  <c r="AH897" i="10"/>
  <c r="AG897" i="10"/>
  <c r="AF897" i="10"/>
  <c r="Y897" i="10"/>
  <c r="X897" i="10"/>
  <c r="W897" i="10"/>
  <c r="N897" i="10"/>
  <c r="BR896" i="10"/>
  <c r="BQ896" i="10"/>
  <c r="BP896" i="10"/>
  <c r="BI896" i="10"/>
  <c r="BH896" i="10"/>
  <c r="BG896" i="10"/>
  <c r="AZ896" i="10"/>
  <c r="AY896" i="10"/>
  <c r="AX896" i="10"/>
  <c r="AQ896" i="10"/>
  <c r="AP896" i="10"/>
  <c r="AO896" i="10"/>
  <c r="AH896" i="10"/>
  <c r="AG896" i="10"/>
  <c r="AF896" i="10"/>
  <c r="Y896" i="10"/>
  <c r="X896" i="10"/>
  <c r="W896" i="10"/>
  <c r="N896" i="10"/>
  <c r="BR895" i="10"/>
  <c r="BQ895" i="10"/>
  <c r="BP895" i="10"/>
  <c r="BI895" i="10"/>
  <c r="BH895" i="10"/>
  <c r="BG895" i="10"/>
  <c r="AZ895" i="10"/>
  <c r="AY895" i="10"/>
  <c r="AX895" i="10"/>
  <c r="AQ895" i="10"/>
  <c r="AP895" i="10"/>
  <c r="AO895" i="10"/>
  <c r="AH895" i="10"/>
  <c r="AG895" i="10"/>
  <c r="AF895" i="10"/>
  <c r="Y895" i="10"/>
  <c r="X895" i="10"/>
  <c r="W895" i="10"/>
  <c r="N895" i="10"/>
  <c r="BR894" i="10"/>
  <c r="BQ894" i="10"/>
  <c r="BP894" i="10"/>
  <c r="BI894" i="10"/>
  <c r="BH894" i="10"/>
  <c r="BG894" i="10"/>
  <c r="AZ894" i="10"/>
  <c r="AY894" i="10"/>
  <c r="AX894" i="10"/>
  <c r="AQ894" i="10"/>
  <c r="AP894" i="10"/>
  <c r="AO894" i="10"/>
  <c r="AH894" i="10"/>
  <c r="AG894" i="10"/>
  <c r="AF894" i="10"/>
  <c r="Y894" i="10"/>
  <c r="X894" i="10"/>
  <c r="W894" i="10"/>
  <c r="N894" i="10"/>
  <c r="BR893" i="10"/>
  <c r="BQ893" i="10"/>
  <c r="BP893" i="10"/>
  <c r="BI893" i="10"/>
  <c r="BH893" i="10"/>
  <c r="BG893" i="10"/>
  <c r="AZ893" i="10"/>
  <c r="AY893" i="10"/>
  <c r="AX893" i="10"/>
  <c r="AQ893" i="10"/>
  <c r="AP893" i="10"/>
  <c r="AO893" i="10"/>
  <c r="AH893" i="10"/>
  <c r="AG893" i="10"/>
  <c r="AF893" i="10"/>
  <c r="Y893" i="10"/>
  <c r="X893" i="10"/>
  <c r="W893" i="10"/>
  <c r="N893" i="10"/>
  <c r="BR892" i="10"/>
  <c r="BQ892" i="10"/>
  <c r="BP892" i="10"/>
  <c r="BI892" i="10"/>
  <c r="BH892" i="10"/>
  <c r="BG892" i="10"/>
  <c r="AZ892" i="10"/>
  <c r="AY892" i="10"/>
  <c r="AX892" i="10"/>
  <c r="AQ892" i="10"/>
  <c r="AP892" i="10"/>
  <c r="AO892" i="10"/>
  <c r="AH892" i="10"/>
  <c r="AG892" i="10"/>
  <c r="AF892" i="10"/>
  <c r="Y892" i="10"/>
  <c r="X892" i="10"/>
  <c r="W892" i="10"/>
  <c r="N892" i="10"/>
  <c r="BR891" i="10"/>
  <c r="BQ891" i="10"/>
  <c r="BP891" i="10"/>
  <c r="BI891" i="10"/>
  <c r="BH891" i="10"/>
  <c r="BG891" i="10"/>
  <c r="AZ891" i="10"/>
  <c r="AY891" i="10"/>
  <c r="AX891" i="10"/>
  <c r="AQ891" i="10"/>
  <c r="AP891" i="10"/>
  <c r="AO891" i="10"/>
  <c r="AH891" i="10"/>
  <c r="AG891" i="10"/>
  <c r="AF891" i="10"/>
  <c r="Y891" i="10"/>
  <c r="X891" i="10"/>
  <c r="W891" i="10"/>
  <c r="N891" i="10"/>
  <c r="BR890" i="10"/>
  <c r="BQ890" i="10"/>
  <c r="BP890" i="10"/>
  <c r="BI890" i="10"/>
  <c r="BH890" i="10"/>
  <c r="BG890" i="10"/>
  <c r="AZ890" i="10"/>
  <c r="AY890" i="10"/>
  <c r="AX890" i="10"/>
  <c r="AQ890" i="10"/>
  <c r="AP890" i="10"/>
  <c r="AO890" i="10"/>
  <c r="AH890" i="10"/>
  <c r="AG890" i="10"/>
  <c r="AF890" i="10"/>
  <c r="Y890" i="10"/>
  <c r="X890" i="10"/>
  <c r="W890" i="10"/>
  <c r="N890" i="10"/>
  <c r="BR889" i="10"/>
  <c r="BQ889" i="10"/>
  <c r="BP889" i="10"/>
  <c r="BI889" i="10"/>
  <c r="BH889" i="10"/>
  <c r="BG889" i="10"/>
  <c r="AZ889" i="10"/>
  <c r="AY889" i="10"/>
  <c r="AX889" i="10"/>
  <c r="AQ889" i="10"/>
  <c r="AP889" i="10"/>
  <c r="AO889" i="10"/>
  <c r="AH889" i="10"/>
  <c r="AG889" i="10"/>
  <c r="AF889" i="10"/>
  <c r="Y889" i="10"/>
  <c r="X889" i="10"/>
  <c r="W889" i="10"/>
  <c r="N889" i="10"/>
  <c r="BR888" i="10"/>
  <c r="BQ888" i="10"/>
  <c r="BP888" i="10"/>
  <c r="BI888" i="10"/>
  <c r="BH888" i="10"/>
  <c r="BG888" i="10"/>
  <c r="AZ888" i="10"/>
  <c r="AY888" i="10"/>
  <c r="AX888" i="10"/>
  <c r="AQ888" i="10"/>
  <c r="AP888" i="10"/>
  <c r="AO888" i="10"/>
  <c r="AH888" i="10"/>
  <c r="AG888" i="10"/>
  <c r="AF888" i="10"/>
  <c r="Y888" i="10"/>
  <c r="X888" i="10"/>
  <c r="W888" i="10"/>
  <c r="N888" i="10"/>
  <c r="BR887" i="10"/>
  <c r="BQ887" i="10"/>
  <c r="BP887" i="10"/>
  <c r="BI887" i="10"/>
  <c r="BH887" i="10"/>
  <c r="BG887" i="10"/>
  <c r="AZ887" i="10"/>
  <c r="AY887" i="10"/>
  <c r="AX887" i="10"/>
  <c r="AQ887" i="10"/>
  <c r="AP887" i="10"/>
  <c r="AO887" i="10"/>
  <c r="AH887" i="10"/>
  <c r="AG887" i="10"/>
  <c r="AF887" i="10"/>
  <c r="Y887" i="10"/>
  <c r="X887" i="10"/>
  <c r="W887" i="10"/>
  <c r="N887" i="10"/>
  <c r="BR886" i="10"/>
  <c r="BQ886" i="10"/>
  <c r="BP886" i="10"/>
  <c r="BI886" i="10"/>
  <c r="BH886" i="10"/>
  <c r="BG886" i="10"/>
  <c r="AZ886" i="10"/>
  <c r="AY886" i="10"/>
  <c r="AX886" i="10"/>
  <c r="AQ886" i="10"/>
  <c r="AP886" i="10"/>
  <c r="AO886" i="10"/>
  <c r="AH886" i="10"/>
  <c r="AG886" i="10"/>
  <c r="AF886" i="10"/>
  <c r="Y886" i="10"/>
  <c r="X886" i="10"/>
  <c r="W886" i="10"/>
  <c r="N886" i="10"/>
  <c r="BR885" i="10"/>
  <c r="BQ885" i="10"/>
  <c r="BP885" i="10"/>
  <c r="BI885" i="10"/>
  <c r="BH885" i="10"/>
  <c r="BG885" i="10"/>
  <c r="AZ885" i="10"/>
  <c r="AY885" i="10"/>
  <c r="AX885" i="10"/>
  <c r="AQ885" i="10"/>
  <c r="AP885" i="10"/>
  <c r="AO885" i="10"/>
  <c r="AH885" i="10"/>
  <c r="AG885" i="10"/>
  <c r="AF885" i="10"/>
  <c r="Y885" i="10"/>
  <c r="X885" i="10"/>
  <c r="W885" i="10"/>
  <c r="N885" i="10"/>
  <c r="BR884" i="10"/>
  <c r="BQ884" i="10"/>
  <c r="BP884" i="10"/>
  <c r="BI884" i="10"/>
  <c r="BH884" i="10"/>
  <c r="BG884" i="10"/>
  <c r="AZ884" i="10"/>
  <c r="AY884" i="10"/>
  <c r="AX884" i="10"/>
  <c r="AQ884" i="10"/>
  <c r="AP884" i="10"/>
  <c r="AO884" i="10"/>
  <c r="AH884" i="10"/>
  <c r="AG884" i="10"/>
  <c r="AF884" i="10"/>
  <c r="Y884" i="10"/>
  <c r="X884" i="10"/>
  <c r="W884" i="10"/>
  <c r="N884" i="10"/>
  <c r="BR883" i="10"/>
  <c r="BQ883" i="10"/>
  <c r="BP883" i="10"/>
  <c r="BI883" i="10"/>
  <c r="BH883" i="10"/>
  <c r="BG883" i="10"/>
  <c r="AZ883" i="10"/>
  <c r="AY883" i="10"/>
  <c r="AX883" i="10"/>
  <c r="AQ883" i="10"/>
  <c r="AP883" i="10"/>
  <c r="AO883" i="10"/>
  <c r="AH883" i="10"/>
  <c r="AG883" i="10"/>
  <c r="AF883" i="10"/>
  <c r="Y883" i="10"/>
  <c r="X883" i="10"/>
  <c r="W883" i="10"/>
  <c r="N883" i="10"/>
  <c r="BR882" i="10"/>
  <c r="BQ882" i="10"/>
  <c r="BP882" i="10"/>
  <c r="BI882" i="10"/>
  <c r="BH882" i="10"/>
  <c r="BG882" i="10"/>
  <c r="AZ882" i="10"/>
  <c r="AY882" i="10"/>
  <c r="AX882" i="10"/>
  <c r="AQ882" i="10"/>
  <c r="AP882" i="10"/>
  <c r="AO882" i="10"/>
  <c r="AH882" i="10"/>
  <c r="AG882" i="10"/>
  <c r="AF882" i="10"/>
  <c r="Y882" i="10"/>
  <c r="X882" i="10"/>
  <c r="W882" i="10"/>
  <c r="N882" i="10"/>
  <c r="BR881" i="10"/>
  <c r="BQ881" i="10"/>
  <c r="BP881" i="10"/>
  <c r="BI881" i="10"/>
  <c r="BH881" i="10"/>
  <c r="BG881" i="10"/>
  <c r="AZ881" i="10"/>
  <c r="AY881" i="10"/>
  <c r="AX881" i="10"/>
  <c r="AQ881" i="10"/>
  <c r="AP881" i="10"/>
  <c r="AO881" i="10"/>
  <c r="AH881" i="10"/>
  <c r="AG881" i="10"/>
  <c r="AF881" i="10"/>
  <c r="Y881" i="10"/>
  <c r="X881" i="10"/>
  <c r="W881" i="10"/>
  <c r="N881" i="10"/>
  <c r="BR880" i="10"/>
  <c r="BQ880" i="10"/>
  <c r="BP880" i="10"/>
  <c r="BI880" i="10"/>
  <c r="BH880" i="10"/>
  <c r="BG880" i="10"/>
  <c r="AZ880" i="10"/>
  <c r="AY880" i="10"/>
  <c r="AX880" i="10"/>
  <c r="AQ880" i="10"/>
  <c r="AP880" i="10"/>
  <c r="AO880" i="10"/>
  <c r="AH880" i="10"/>
  <c r="AG880" i="10"/>
  <c r="AF880" i="10"/>
  <c r="Y880" i="10"/>
  <c r="X880" i="10"/>
  <c r="W880" i="10"/>
  <c r="N880" i="10"/>
  <c r="BR879" i="10"/>
  <c r="BQ879" i="10"/>
  <c r="BP879" i="10"/>
  <c r="BI879" i="10"/>
  <c r="BH879" i="10"/>
  <c r="BG879" i="10"/>
  <c r="AZ879" i="10"/>
  <c r="AY879" i="10"/>
  <c r="AX879" i="10"/>
  <c r="AQ879" i="10"/>
  <c r="AP879" i="10"/>
  <c r="AO879" i="10"/>
  <c r="AH879" i="10"/>
  <c r="AG879" i="10"/>
  <c r="AF879" i="10"/>
  <c r="Y879" i="10"/>
  <c r="X879" i="10"/>
  <c r="W879" i="10"/>
  <c r="N879" i="10"/>
  <c r="BR878" i="10"/>
  <c r="BQ878" i="10"/>
  <c r="BP878" i="10"/>
  <c r="BI878" i="10"/>
  <c r="BH878" i="10"/>
  <c r="BG878" i="10"/>
  <c r="AZ878" i="10"/>
  <c r="AY878" i="10"/>
  <c r="AX878" i="10"/>
  <c r="AQ878" i="10"/>
  <c r="AP878" i="10"/>
  <c r="AO878" i="10"/>
  <c r="AH878" i="10"/>
  <c r="AG878" i="10"/>
  <c r="AF878" i="10"/>
  <c r="Y878" i="10"/>
  <c r="X878" i="10"/>
  <c r="W878" i="10"/>
  <c r="N878" i="10"/>
  <c r="BR877" i="10"/>
  <c r="BQ877" i="10"/>
  <c r="BP877" i="10"/>
  <c r="BI877" i="10"/>
  <c r="BH877" i="10"/>
  <c r="BG877" i="10"/>
  <c r="AZ877" i="10"/>
  <c r="AY877" i="10"/>
  <c r="AX877" i="10"/>
  <c r="AQ877" i="10"/>
  <c r="AP877" i="10"/>
  <c r="AO877" i="10"/>
  <c r="AH877" i="10"/>
  <c r="AG877" i="10"/>
  <c r="AF877" i="10"/>
  <c r="Y877" i="10"/>
  <c r="X877" i="10"/>
  <c r="W877" i="10"/>
  <c r="N877" i="10"/>
  <c r="BR876" i="10"/>
  <c r="BQ876" i="10"/>
  <c r="BP876" i="10"/>
  <c r="BI876" i="10"/>
  <c r="BH876" i="10"/>
  <c r="BG876" i="10"/>
  <c r="AZ876" i="10"/>
  <c r="AY876" i="10"/>
  <c r="AX876" i="10"/>
  <c r="AQ876" i="10"/>
  <c r="AP876" i="10"/>
  <c r="AO876" i="10"/>
  <c r="AH876" i="10"/>
  <c r="AG876" i="10"/>
  <c r="AF876" i="10"/>
  <c r="Y876" i="10"/>
  <c r="X876" i="10"/>
  <c r="W876" i="10"/>
  <c r="N876" i="10"/>
  <c r="BR875" i="10"/>
  <c r="BQ875" i="10"/>
  <c r="BP875" i="10"/>
  <c r="BI875" i="10"/>
  <c r="BH875" i="10"/>
  <c r="BG875" i="10"/>
  <c r="AZ875" i="10"/>
  <c r="AY875" i="10"/>
  <c r="AX875" i="10"/>
  <c r="AQ875" i="10"/>
  <c r="AP875" i="10"/>
  <c r="AO875" i="10"/>
  <c r="AH875" i="10"/>
  <c r="AG875" i="10"/>
  <c r="AF875" i="10"/>
  <c r="Y875" i="10"/>
  <c r="X875" i="10"/>
  <c r="W875" i="10"/>
  <c r="N875" i="10"/>
  <c r="BR874" i="10"/>
  <c r="BQ874" i="10"/>
  <c r="BP874" i="10"/>
  <c r="BI874" i="10"/>
  <c r="BH874" i="10"/>
  <c r="BG874" i="10"/>
  <c r="AZ874" i="10"/>
  <c r="AY874" i="10"/>
  <c r="AX874" i="10"/>
  <c r="AQ874" i="10"/>
  <c r="AP874" i="10"/>
  <c r="AO874" i="10"/>
  <c r="AH874" i="10"/>
  <c r="AG874" i="10"/>
  <c r="AF874" i="10"/>
  <c r="Y874" i="10"/>
  <c r="X874" i="10"/>
  <c r="W874" i="10"/>
  <c r="N874" i="10"/>
  <c r="BR873" i="10"/>
  <c r="BQ873" i="10"/>
  <c r="BP873" i="10"/>
  <c r="BI873" i="10"/>
  <c r="BH873" i="10"/>
  <c r="BG873" i="10"/>
  <c r="AZ873" i="10"/>
  <c r="AY873" i="10"/>
  <c r="AX873" i="10"/>
  <c r="AQ873" i="10"/>
  <c r="AP873" i="10"/>
  <c r="AO873" i="10"/>
  <c r="AH873" i="10"/>
  <c r="AG873" i="10"/>
  <c r="AF873" i="10"/>
  <c r="Y873" i="10"/>
  <c r="X873" i="10"/>
  <c r="W873" i="10"/>
  <c r="N873" i="10"/>
  <c r="BR872" i="10"/>
  <c r="BQ872" i="10"/>
  <c r="BP872" i="10"/>
  <c r="BI872" i="10"/>
  <c r="BH872" i="10"/>
  <c r="BG872" i="10"/>
  <c r="AZ872" i="10"/>
  <c r="AY872" i="10"/>
  <c r="AX872" i="10"/>
  <c r="AQ872" i="10"/>
  <c r="AP872" i="10"/>
  <c r="AO872" i="10"/>
  <c r="AH872" i="10"/>
  <c r="AG872" i="10"/>
  <c r="AF872" i="10"/>
  <c r="Y872" i="10"/>
  <c r="X872" i="10"/>
  <c r="W872" i="10"/>
  <c r="N872" i="10"/>
  <c r="BR871" i="10"/>
  <c r="BQ871" i="10"/>
  <c r="BP871" i="10"/>
  <c r="BI871" i="10"/>
  <c r="BH871" i="10"/>
  <c r="BG871" i="10"/>
  <c r="AZ871" i="10"/>
  <c r="AY871" i="10"/>
  <c r="AX871" i="10"/>
  <c r="AQ871" i="10"/>
  <c r="AP871" i="10"/>
  <c r="AO871" i="10"/>
  <c r="AH871" i="10"/>
  <c r="AG871" i="10"/>
  <c r="AF871" i="10"/>
  <c r="Y871" i="10"/>
  <c r="X871" i="10"/>
  <c r="W871" i="10"/>
  <c r="N871" i="10"/>
  <c r="BR870" i="10"/>
  <c r="BQ870" i="10"/>
  <c r="BP870" i="10"/>
  <c r="BI870" i="10"/>
  <c r="BH870" i="10"/>
  <c r="BG870" i="10"/>
  <c r="AZ870" i="10"/>
  <c r="AY870" i="10"/>
  <c r="AX870" i="10"/>
  <c r="AQ870" i="10"/>
  <c r="AP870" i="10"/>
  <c r="AO870" i="10"/>
  <c r="AH870" i="10"/>
  <c r="AG870" i="10"/>
  <c r="AF870" i="10"/>
  <c r="Y870" i="10"/>
  <c r="X870" i="10"/>
  <c r="W870" i="10"/>
  <c r="N870" i="10"/>
  <c r="BR869" i="10"/>
  <c r="BQ869" i="10"/>
  <c r="BP869" i="10"/>
  <c r="BI869" i="10"/>
  <c r="BH869" i="10"/>
  <c r="BG869" i="10"/>
  <c r="AZ869" i="10"/>
  <c r="AY869" i="10"/>
  <c r="AX869" i="10"/>
  <c r="AQ869" i="10"/>
  <c r="AP869" i="10"/>
  <c r="AO869" i="10"/>
  <c r="AH869" i="10"/>
  <c r="AG869" i="10"/>
  <c r="AF869" i="10"/>
  <c r="Y869" i="10"/>
  <c r="X869" i="10"/>
  <c r="W869" i="10"/>
  <c r="N869" i="10"/>
  <c r="BR868" i="10"/>
  <c r="BQ868" i="10"/>
  <c r="BP868" i="10"/>
  <c r="BI868" i="10"/>
  <c r="BH868" i="10"/>
  <c r="BG868" i="10"/>
  <c r="AZ868" i="10"/>
  <c r="AY868" i="10"/>
  <c r="AX868" i="10"/>
  <c r="AQ868" i="10"/>
  <c r="AP868" i="10"/>
  <c r="AO868" i="10"/>
  <c r="AH868" i="10"/>
  <c r="AG868" i="10"/>
  <c r="AF868" i="10"/>
  <c r="Y868" i="10"/>
  <c r="X868" i="10"/>
  <c r="W868" i="10"/>
  <c r="N868" i="10"/>
  <c r="BR867" i="10"/>
  <c r="BQ867" i="10"/>
  <c r="BP867" i="10"/>
  <c r="BI867" i="10"/>
  <c r="BH867" i="10"/>
  <c r="BG867" i="10"/>
  <c r="AZ867" i="10"/>
  <c r="AY867" i="10"/>
  <c r="AX867" i="10"/>
  <c r="AQ867" i="10"/>
  <c r="AP867" i="10"/>
  <c r="AO867" i="10"/>
  <c r="AH867" i="10"/>
  <c r="AG867" i="10"/>
  <c r="AF867" i="10"/>
  <c r="Y867" i="10"/>
  <c r="X867" i="10"/>
  <c r="W867" i="10"/>
  <c r="N867" i="10"/>
  <c r="BR866" i="10"/>
  <c r="BQ866" i="10"/>
  <c r="BP866" i="10"/>
  <c r="BI866" i="10"/>
  <c r="BH866" i="10"/>
  <c r="BG866" i="10"/>
  <c r="AZ866" i="10"/>
  <c r="AY866" i="10"/>
  <c r="AX866" i="10"/>
  <c r="AQ866" i="10"/>
  <c r="AP866" i="10"/>
  <c r="AO866" i="10"/>
  <c r="AH866" i="10"/>
  <c r="AG866" i="10"/>
  <c r="AF866" i="10"/>
  <c r="Y866" i="10"/>
  <c r="X866" i="10"/>
  <c r="W866" i="10"/>
  <c r="N866" i="10"/>
  <c r="BR865" i="10"/>
  <c r="BQ865" i="10"/>
  <c r="BP865" i="10"/>
  <c r="BI865" i="10"/>
  <c r="BH865" i="10"/>
  <c r="BG865" i="10"/>
  <c r="AZ865" i="10"/>
  <c r="AY865" i="10"/>
  <c r="AX865" i="10"/>
  <c r="AQ865" i="10"/>
  <c r="AP865" i="10"/>
  <c r="AO865" i="10"/>
  <c r="AH865" i="10"/>
  <c r="AG865" i="10"/>
  <c r="AF865" i="10"/>
  <c r="Y865" i="10"/>
  <c r="X865" i="10"/>
  <c r="W865" i="10"/>
  <c r="N865" i="10"/>
  <c r="BR864" i="10"/>
  <c r="BQ864" i="10"/>
  <c r="BP864" i="10"/>
  <c r="BI864" i="10"/>
  <c r="BH864" i="10"/>
  <c r="BG864" i="10"/>
  <c r="AZ864" i="10"/>
  <c r="AY864" i="10"/>
  <c r="AX864" i="10"/>
  <c r="AQ864" i="10"/>
  <c r="AP864" i="10"/>
  <c r="AO864" i="10"/>
  <c r="AH864" i="10"/>
  <c r="AG864" i="10"/>
  <c r="AF864" i="10"/>
  <c r="Y864" i="10"/>
  <c r="X864" i="10"/>
  <c r="W864" i="10"/>
  <c r="N864" i="10"/>
  <c r="BR863" i="10"/>
  <c r="BQ863" i="10"/>
  <c r="BP863" i="10"/>
  <c r="BI863" i="10"/>
  <c r="BH863" i="10"/>
  <c r="BG863" i="10"/>
  <c r="AZ863" i="10"/>
  <c r="AY863" i="10"/>
  <c r="AX863" i="10"/>
  <c r="AQ863" i="10"/>
  <c r="AP863" i="10"/>
  <c r="AO863" i="10"/>
  <c r="AH863" i="10"/>
  <c r="AG863" i="10"/>
  <c r="AF863" i="10"/>
  <c r="Y863" i="10"/>
  <c r="X863" i="10"/>
  <c r="W863" i="10"/>
  <c r="N863" i="10"/>
  <c r="BR862" i="10"/>
  <c r="BQ862" i="10"/>
  <c r="BP862" i="10"/>
  <c r="BI862" i="10"/>
  <c r="BH862" i="10"/>
  <c r="BG862" i="10"/>
  <c r="AZ862" i="10"/>
  <c r="AY862" i="10"/>
  <c r="AX862" i="10"/>
  <c r="AQ862" i="10"/>
  <c r="AP862" i="10"/>
  <c r="AO862" i="10"/>
  <c r="AH862" i="10"/>
  <c r="AG862" i="10"/>
  <c r="AF862" i="10"/>
  <c r="Y862" i="10"/>
  <c r="X862" i="10"/>
  <c r="W862" i="10"/>
  <c r="N862" i="10"/>
  <c r="BR861" i="10"/>
  <c r="BQ861" i="10"/>
  <c r="BP861" i="10"/>
  <c r="BI861" i="10"/>
  <c r="BH861" i="10"/>
  <c r="BG861" i="10"/>
  <c r="AZ861" i="10"/>
  <c r="AY861" i="10"/>
  <c r="AX861" i="10"/>
  <c r="AQ861" i="10"/>
  <c r="AP861" i="10"/>
  <c r="AO861" i="10"/>
  <c r="AH861" i="10"/>
  <c r="AG861" i="10"/>
  <c r="AF861" i="10"/>
  <c r="Y861" i="10"/>
  <c r="X861" i="10"/>
  <c r="W861" i="10"/>
  <c r="N861" i="10"/>
  <c r="BR860" i="10"/>
  <c r="BQ860" i="10"/>
  <c r="BP860" i="10"/>
  <c r="BI860" i="10"/>
  <c r="BH860" i="10"/>
  <c r="BG860" i="10"/>
  <c r="AZ860" i="10"/>
  <c r="AY860" i="10"/>
  <c r="AX860" i="10"/>
  <c r="AQ860" i="10"/>
  <c r="AP860" i="10"/>
  <c r="AO860" i="10"/>
  <c r="AH860" i="10"/>
  <c r="AG860" i="10"/>
  <c r="AF860" i="10"/>
  <c r="Y860" i="10"/>
  <c r="X860" i="10"/>
  <c r="W860" i="10"/>
  <c r="N860" i="10"/>
  <c r="BR859" i="10"/>
  <c r="BQ859" i="10"/>
  <c r="BP859" i="10"/>
  <c r="BI859" i="10"/>
  <c r="BH859" i="10"/>
  <c r="BG859" i="10"/>
  <c r="AZ859" i="10"/>
  <c r="AY859" i="10"/>
  <c r="AX859" i="10"/>
  <c r="AQ859" i="10"/>
  <c r="AP859" i="10"/>
  <c r="AO859" i="10"/>
  <c r="AH859" i="10"/>
  <c r="AG859" i="10"/>
  <c r="AF859" i="10"/>
  <c r="Y859" i="10"/>
  <c r="X859" i="10"/>
  <c r="W859" i="10"/>
  <c r="N859" i="10"/>
  <c r="BR858" i="10"/>
  <c r="BQ858" i="10"/>
  <c r="BP858" i="10"/>
  <c r="BI858" i="10"/>
  <c r="BH858" i="10"/>
  <c r="BG858" i="10"/>
  <c r="AZ858" i="10"/>
  <c r="AY858" i="10"/>
  <c r="AX858" i="10"/>
  <c r="AQ858" i="10"/>
  <c r="AP858" i="10"/>
  <c r="AO858" i="10"/>
  <c r="AH858" i="10"/>
  <c r="AG858" i="10"/>
  <c r="AF858" i="10"/>
  <c r="Y858" i="10"/>
  <c r="X858" i="10"/>
  <c r="W858" i="10"/>
  <c r="N858" i="10"/>
  <c r="BR857" i="10"/>
  <c r="BQ857" i="10"/>
  <c r="BP857" i="10"/>
  <c r="BI857" i="10"/>
  <c r="BH857" i="10"/>
  <c r="BG857" i="10"/>
  <c r="AZ857" i="10"/>
  <c r="AY857" i="10"/>
  <c r="AX857" i="10"/>
  <c r="AQ857" i="10"/>
  <c r="AP857" i="10"/>
  <c r="AO857" i="10"/>
  <c r="AH857" i="10"/>
  <c r="AG857" i="10"/>
  <c r="AF857" i="10"/>
  <c r="Y857" i="10"/>
  <c r="X857" i="10"/>
  <c r="W857" i="10"/>
  <c r="N857" i="10"/>
  <c r="BR856" i="10"/>
  <c r="BQ856" i="10"/>
  <c r="BP856" i="10"/>
  <c r="BI856" i="10"/>
  <c r="BH856" i="10"/>
  <c r="BG856" i="10"/>
  <c r="AZ856" i="10"/>
  <c r="AY856" i="10"/>
  <c r="AX856" i="10"/>
  <c r="AQ856" i="10"/>
  <c r="AP856" i="10"/>
  <c r="AO856" i="10"/>
  <c r="AH856" i="10"/>
  <c r="AG856" i="10"/>
  <c r="AF856" i="10"/>
  <c r="Y856" i="10"/>
  <c r="X856" i="10"/>
  <c r="W856" i="10"/>
  <c r="N856" i="10"/>
  <c r="BR855" i="10"/>
  <c r="BQ855" i="10"/>
  <c r="BP855" i="10"/>
  <c r="BI855" i="10"/>
  <c r="BH855" i="10"/>
  <c r="BG855" i="10"/>
  <c r="AZ855" i="10"/>
  <c r="AY855" i="10"/>
  <c r="AX855" i="10"/>
  <c r="AQ855" i="10"/>
  <c r="AP855" i="10"/>
  <c r="AO855" i="10"/>
  <c r="AH855" i="10"/>
  <c r="AG855" i="10"/>
  <c r="AF855" i="10"/>
  <c r="Y855" i="10"/>
  <c r="X855" i="10"/>
  <c r="W855" i="10"/>
  <c r="N855" i="10"/>
  <c r="BR854" i="10"/>
  <c r="BQ854" i="10"/>
  <c r="BP854" i="10"/>
  <c r="BI854" i="10"/>
  <c r="BH854" i="10"/>
  <c r="BG854" i="10"/>
  <c r="AZ854" i="10"/>
  <c r="AY854" i="10"/>
  <c r="AX854" i="10"/>
  <c r="AQ854" i="10"/>
  <c r="AP854" i="10"/>
  <c r="AO854" i="10"/>
  <c r="AH854" i="10"/>
  <c r="AG854" i="10"/>
  <c r="AF854" i="10"/>
  <c r="Y854" i="10"/>
  <c r="X854" i="10"/>
  <c r="W854" i="10"/>
  <c r="N854" i="10"/>
  <c r="BR853" i="10"/>
  <c r="BQ853" i="10"/>
  <c r="BP853" i="10"/>
  <c r="BI853" i="10"/>
  <c r="BH853" i="10"/>
  <c r="BG853" i="10"/>
  <c r="AZ853" i="10"/>
  <c r="AY853" i="10"/>
  <c r="AX853" i="10"/>
  <c r="AQ853" i="10"/>
  <c r="AP853" i="10"/>
  <c r="AO853" i="10"/>
  <c r="AH853" i="10"/>
  <c r="AG853" i="10"/>
  <c r="AF853" i="10"/>
  <c r="Y853" i="10"/>
  <c r="X853" i="10"/>
  <c r="W853" i="10"/>
  <c r="N853" i="10"/>
  <c r="BR852" i="10"/>
  <c r="BQ852" i="10"/>
  <c r="BP852" i="10"/>
  <c r="BI852" i="10"/>
  <c r="BH852" i="10"/>
  <c r="BG852" i="10"/>
  <c r="AZ852" i="10"/>
  <c r="AY852" i="10"/>
  <c r="AX852" i="10"/>
  <c r="AQ852" i="10"/>
  <c r="AP852" i="10"/>
  <c r="AO852" i="10"/>
  <c r="AH852" i="10"/>
  <c r="AG852" i="10"/>
  <c r="AF852" i="10"/>
  <c r="Y852" i="10"/>
  <c r="X852" i="10"/>
  <c r="W852" i="10"/>
  <c r="N852" i="10"/>
  <c r="BR851" i="10"/>
  <c r="BQ851" i="10"/>
  <c r="BP851" i="10"/>
  <c r="BI851" i="10"/>
  <c r="BH851" i="10"/>
  <c r="BG851" i="10"/>
  <c r="AZ851" i="10"/>
  <c r="AY851" i="10"/>
  <c r="AX851" i="10"/>
  <c r="AQ851" i="10"/>
  <c r="AP851" i="10"/>
  <c r="AO851" i="10"/>
  <c r="AH851" i="10"/>
  <c r="AG851" i="10"/>
  <c r="AF851" i="10"/>
  <c r="Y851" i="10"/>
  <c r="X851" i="10"/>
  <c r="W851" i="10"/>
  <c r="N851" i="10"/>
  <c r="BR850" i="10"/>
  <c r="BQ850" i="10"/>
  <c r="BP850" i="10"/>
  <c r="BI850" i="10"/>
  <c r="BH850" i="10"/>
  <c r="BG850" i="10"/>
  <c r="AZ850" i="10"/>
  <c r="AY850" i="10"/>
  <c r="AX850" i="10"/>
  <c r="AQ850" i="10"/>
  <c r="AP850" i="10"/>
  <c r="AO850" i="10"/>
  <c r="AH850" i="10"/>
  <c r="AG850" i="10"/>
  <c r="AF850" i="10"/>
  <c r="Y850" i="10"/>
  <c r="X850" i="10"/>
  <c r="W850" i="10"/>
  <c r="N850" i="10"/>
  <c r="BR849" i="10"/>
  <c r="BQ849" i="10"/>
  <c r="BP849" i="10"/>
  <c r="BI849" i="10"/>
  <c r="BH849" i="10"/>
  <c r="BG849" i="10"/>
  <c r="AZ849" i="10"/>
  <c r="AY849" i="10"/>
  <c r="AX849" i="10"/>
  <c r="AQ849" i="10"/>
  <c r="AP849" i="10"/>
  <c r="AO849" i="10"/>
  <c r="AH849" i="10"/>
  <c r="AG849" i="10"/>
  <c r="AF849" i="10"/>
  <c r="Y849" i="10"/>
  <c r="X849" i="10"/>
  <c r="W849" i="10"/>
  <c r="N849" i="10"/>
  <c r="BR848" i="10"/>
  <c r="BQ848" i="10"/>
  <c r="BP848" i="10"/>
  <c r="BI848" i="10"/>
  <c r="BH848" i="10"/>
  <c r="BG848" i="10"/>
  <c r="AZ848" i="10"/>
  <c r="AY848" i="10"/>
  <c r="AX848" i="10"/>
  <c r="AQ848" i="10"/>
  <c r="AP848" i="10"/>
  <c r="AO848" i="10"/>
  <c r="AH848" i="10"/>
  <c r="AG848" i="10"/>
  <c r="AF848" i="10"/>
  <c r="Y848" i="10"/>
  <c r="X848" i="10"/>
  <c r="W848" i="10"/>
  <c r="N848" i="10"/>
  <c r="BR847" i="10"/>
  <c r="BQ847" i="10"/>
  <c r="BP847" i="10"/>
  <c r="BI847" i="10"/>
  <c r="BH847" i="10"/>
  <c r="BG847" i="10"/>
  <c r="AZ847" i="10"/>
  <c r="AY847" i="10"/>
  <c r="AX847" i="10"/>
  <c r="AQ847" i="10"/>
  <c r="AP847" i="10"/>
  <c r="AO847" i="10"/>
  <c r="AH847" i="10"/>
  <c r="AG847" i="10"/>
  <c r="AF847" i="10"/>
  <c r="Y847" i="10"/>
  <c r="X847" i="10"/>
  <c r="W847" i="10"/>
  <c r="N847" i="10"/>
  <c r="BR846" i="10"/>
  <c r="BQ846" i="10"/>
  <c r="BP846" i="10"/>
  <c r="BI846" i="10"/>
  <c r="BH846" i="10"/>
  <c r="BG846" i="10"/>
  <c r="AZ846" i="10"/>
  <c r="AY846" i="10"/>
  <c r="AX846" i="10"/>
  <c r="AQ846" i="10"/>
  <c r="AP846" i="10"/>
  <c r="AO846" i="10"/>
  <c r="AH846" i="10"/>
  <c r="AG846" i="10"/>
  <c r="AF846" i="10"/>
  <c r="Y846" i="10"/>
  <c r="X846" i="10"/>
  <c r="W846" i="10"/>
  <c r="N846" i="10"/>
  <c r="BR845" i="10"/>
  <c r="BQ845" i="10"/>
  <c r="BP845" i="10"/>
  <c r="BI845" i="10"/>
  <c r="BH845" i="10"/>
  <c r="BG845" i="10"/>
  <c r="AZ845" i="10"/>
  <c r="AY845" i="10"/>
  <c r="AX845" i="10"/>
  <c r="AQ845" i="10"/>
  <c r="AP845" i="10"/>
  <c r="AO845" i="10"/>
  <c r="AH845" i="10"/>
  <c r="AG845" i="10"/>
  <c r="AF845" i="10"/>
  <c r="Y845" i="10"/>
  <c r="X845" i="10"/>
  <c r="W845" i="10"/>
  <c r="N845" i="10"/>
  <c r="BR844" i="10"/>
  <c r="BQ844" i="10"/>
  <c r="BP844" i="10"/>
  <c r="BI844" i="10"/>
  <c r="BH844" i="10"/>
  <c r="BG844" i="10"/>
  <c r="AZ844" i="10"/>
  <c r="AY844" i="10"/>
  <c r="AX844" i="10"/>
  <c r="AQ844" i="10"/>
  <c r="AP844" i="10"/>
  <c r="AO844" i="10"/>
  <c r="AH844" i="10"/>
  <c r="AG844" i="10"/>
  <c r="AF844" i="10"/>
  <c r="Y844" i="10"/>
  <c r="X844" i="10"/>
  <c r="W844" i="10"/>
  <c r="N844" i="10"/>
  <c r="BR843" i="10"/>
  <c r="BQ843" i="10"/>
  <c r="BP843" i="10"/>
  <c r="BI843" i="10"/>
  <c r="BH843" i="10"/>
  <c r="BG843" i="10"/>
  <c r="AZ843" i="10"/>
  <c r="AY843" i="10"/>
  <c r="AX843" i="10"/>
  <c r="AQ843" i="10"/>
  <c r="AP843" i="10"/>
  <c r="AO843" i="10"/>
  <c r="AH843" i="10"/>
  <c r="AG843" i="10"/>
  <c r="AF843" i="10"/>
  <c r="Y843" i="10"/>
  <c r="X843" i="10"/>
  <c r="W843" i="10"/>
  <c r="N843" i="10"/>
  <c r="BR842" i="10"/>
  <c r="BQ842" i="10"/>
  <c r="BP842" i="10"/>
  <c r="BI842" i="10"/>
  <c r="BH842" i="10"/>
  <c r="BG842" i="10"/>
  <c r="AZ842" i="10"/>
  <c r="AY842" i="10"/>
  <c r="AX842" i="10"/>
  <c r="AQ842" i="10"/>
  <c r="AP842" i="10"/>
  <c r="AO842" i="10"/>
  <c r="AH842" i="10"/>
  <c r="AG842" i="10"/>
  <c r="AF842" i="10"/>
  <c r="Y842" i="10"/>
  <c r="X842" i="10"/>
  <c r="W842" i="10"/>
  <c r="N842" i="10"/>
  <c r="BR841" i="10"/>
  <c r="BQ841" i="10"/>
  <c r="BP841" i="10"/>
  <c r="BI841" i="10"/>
  <c r="BH841" i="10"/>
  <c r="BG841" i="10"/>
  <c r="AZ841" i="10"/>
  <c r="AY841" i="10"/>
  <c r="AX841" i="10"/>
  <c r="AQ841" i="10"/>
  <c r="AP841" i="10"/>
  <c r="AO841" i="10"/>
  <c r="AH841" i="10"/>
  <c r="AG841" i="10"/>
  <c r="AF841" i="10"/>
  <c r="Y841" i="10"/>
  <c r="X841" i="10"/>
  <c r="W841" i="10"/>
  <c r="N841" i="10"/>
  <c r="BR840" i="10"/>
  <c r="BQ840" i="10"/>
  <c r="BP840" i="10"/>
  <c r="BI840" i="10"/>
  <c r="BH840" i="10"/>
  <c r="BG840" i="10"/>
  <c r="AZ840" i="10"/>
  <c r="AY840" i="10"/>
  <c r="AX840" i="10"/>
  <c r="AQ840" i="10"/>
  <c r="AP840" i="10"/>
  <c r="AO840" i="10"/>
  <c r="AH840" i="10"/>
  <c r="AG840" i="10"/>
  <c r="AF840" i="10"/>
  <c r="Y840" i="10"/>
  <c r="X840" i="10"/>
  <c r="W840" i="10"/>
  <c r="N840" i="10"/>
  <c r="BR839" i="10"/>
  <c r="BQ839" i="10"/>
  <c r="BP839" i="10"/>
  <c r="BI839" i="10"/>
  <c r="BH839" i="10"/>
  <c r="BG839" i="10"/>
  <c r="AZ839" i="10"/>
  <c r="AY839" i="10"/>
  <c r="AX839" i="10"/>
  <c r="AQ839" i="10"/>
  <c r="AP839" i="10"/>
  <c r="AO839" i="10"/>
  <c r="AH839" i="10"/>
  <c r="AG839" i="10"/>
  <c r="AF839" i="10"/>
  <c r="Y839" i="10"/>
  <c r="X839" i="10"/>
  <c r="W839" i="10"/>
  <c r="N839" i="10"/>
  <c r="BR838" i="10"/>
  <c r="BQ838" i="10"/>
  <c r="BP838" i="10"/>
  <c r="BI838" i="10"/>
  <c r="BH838" i="10"/>
  <c r="BG838" i="10"/>
  <c r="AZ838" i="10"/>
  <c r="AY838" i="10"/>
  <c r="AX838" i="10"/>
  <c r="AQ838" i="10"/>
  <c r="AP838" i="10"/>
  <c r="AO838" i="10"/>
  <c r="AH838" i="10"/>
  <c r="AG838" i="10"/>
  <c r="AF838" i="10"/>
  <c r="Y838" i="10"/>
  <c r="X838" i="10"/>
  <c r="W838" i="10"/>
  <c r="N838" i="10"/>
  <c r="BR837" i="10"/>
  <c r="BQ837" i="10"/>
  <c r="BP837" i="10"/>
  <c r="BI837" i="10"/>
  <c r="BH837" i="10"/>
  <c r="BG837" i="10"/>
  <c r="AZ837" i="10"/>
  <c r="AY837" i="10"/>
  <c r="AX837" i="10"/>
  <c r="AQ837" i="10"/>
  <c r="AP837" i="10"/>
  <c r="AO837" i="10"/>
  <c r="AH837" i="10"/>
  <c r="AG837" i="10"/>
  <c r="AF837" i="10"/>
  <c r="Y837" i="10"/>
  <c r="X837" i="10"/>
  <c r="W837" i="10"/>
  <c r="N837" i="10"/>
  <c r="BR836" i="10"/>
  <c r="BQ836" i="10"/>
  <c r="BP836" i="10"/>
  <c r="BI836" i="10"/>
  <c r="BH836" i="10"/>
  <c r="BG836" i="10"/>
  <c r="AZ836" i="10"/>
  <c r="AY836" i="10"/>
  <c r="AX836" i="10"/>
  <c r="AQ836" i="10"/>
  <c r="AP836" i="10"/>
  <c r="AO836" i="10"/>
  <c r="AH836" i="10"/>
  <c r="AG836" i="10"/>
  <c r="AF836" i="10"/>
  <c r="Y836" i="10"/>
  <c r="X836" i="10"/>
  <c r="W836" i="10"/>
  <c r="N836" i="10"/>
  <c r="BR835" i="10"/>
  <c r="BQ835" i="10"/>
  <c r="BP835" i="10"/>
  <c r="BI835" i="10"/>
  <c r="BH835" i="10"/>
  <c r="BG835" i="10"/>
  <c r="AZ835" i="10"/>
  <c r="AY835" i="10"/>
  <c r="AX835" i="10"/>
  <c r="AQ835" i="10"/>
  <c r="AP835" i="10"/>
  <c r="AO835" i="10"/>
  <c r="AH835" i="10"/>
  <c r="AG835" i="10"/>
  <c r="AF835" i="10"/>
  <c r="Y835" i="10"/>
  <c r="X835" i="10"/>
  <c r="W835" i="10"/>
  <c r="N835" i="10"/>
  <c r="BR834" i="10"/>
  <c r="BQ834" i="10"/>
  <c r="BP834" i="10"/>
  <c r="BI834" i="10"/>
  <c r="BH834" i="10"/>
  <c r="BG834" i="10"/>
  <c r="AZ834" i="10"/>
  <c r="AY834" i="10"/>
  <c r="AX834" i="10"/>
  <c r="AQ834" i="10"/>
  <c r="AP834" i="10"/>
  <c r="AO834" i="10"/>
  <c r="AH834" i="10"/>
  <c r="AG834" i="10"/>
  <c r="AF834" i="10"/>
  <c r="Y834" i="10"/>
  <c r="X834" i="10"/>
  <c r="W834" i="10"/>
  <c r="N834" i="10"/>
  <c r="BR833" i="10"/>
  <c r="BQ833" i="10"/>
  <c r="BP833" i="10"/>
  <c r="BI833" i="10"/>
  <c r="BH833" i="10"/>
  <c r="BG833" i="10"/>
  <c r="AZ833" i="10"/>
  <c r="AY833" i="10"/>
  <c r="AX833" i="10"/>
  <c r="AQ833" i="10"/>
  <c r="AP833" i="10"/>
  <c r="AO833" i="10"/>
  <c r="AH833" i="10"/>
  <c r="AG833" i="10"/>
  <c r="AF833" i="10"/>
  <c r="Y833" i="10"/>
  <c r="X833" i="10"/>
  <c r="W833" i="10"/>
  <c r="N833" i="10"/>
  <c r="BR832" i="10"/>
  <c r="BQ832" i="10"/>
  <c r="BP832" i="10"/>
  <c r="BI832" i="10"/>
  <c r="BH832" i="10"/>
  <c r="BG832" i="10"/>
  <c r="AZ832" i="10"/>
  <c r="AY832" i="10"/>
  <c r="AX832" i="10"/>
  <c r="AQ832" i="10"/>
  <c r="AP832" i="10"/>
  <c r="AO832" i="10"/>
  <c r="AH832" i="10"/>
  <c r="AG832" i="10"/>
  <c r="AF832" i="10"/>
  <c r="Y832" i="10"/>
  <c r="X832" i="10"/>
  <c r="W832" i="10"/>
  <c r="N832" i="10"/>
  <c r="BR831" i="10"/>
  <c r="BQ831" i="10"/>
  <c r="BP831" i="10"/>
  <c r="BI831" i="10"/>
  <c r="BH831" i="10"/>
  <c r="BG831" i="10"/>
  <c r="AZ831" i="10"/>
  <c r="AY831" i="10"/>
  <c r="AX831" i="10"/>
  <c r="AQ831" i="10"/>
  <c r="AP831" i="10"/>
  <c r="AO831" i="10"/>
  <c r="AH831" i="10"/>
  <c r="AG831" i="10"/>
  <c r="AF831" i="10"/>
  <c r="Y831" i="10"/>
  <c r="X831" i="10"/>
  <c r="W831" i="10"/>
  <c r="N831" i="10"/>
  <c r="BR830" i="10"/>
  <c r="BQ830" i="10"/>
  <c r="BP830" i="10"/>
  <c r="BI830" i="10"/>
  <c r="BH830" i="10"/>
  <c r="BG830" i="10"/>
  <c r="AZ830" i="10"/>
  <c r="AY830" i="10"/>
  <c r="AX830" i="10"/>
  <c r="AQ830" i="10"/>
  <c r="AP830" i="10"/>
  <c r="AO830" i="10"/>
  <c r="AH830" i="10"/>
  <c r="AG830" i="10"/>
  <c r="AF830" i="10"/>
  <c r="Y830" i="10"/>
  <c r="X830" i="10"/>
  <c r="W830" i="10"/>
  <c r="N830" i="10"/>
  <c r="BR829" i="10"/>
  <c r="BQ829" i="10"/>
  <c r="BP829" i="10"/>
  <c r="BI829" i="10"/>
  <c r="BH829" i="10"/>
  <c r="BG829" i="10"/>
  <c r="AZ829" i="10"/>
  <c r="AY829" i="10"/>
  <c r="AX829" i="10"/>
  <c r="AQ829" i="10"/>
  <c r="AP829" i="10"/>
  <c r="AO829" i="10"/>
  <c r="AH829" i="10"/>
  <c r="AG829" i="10"/>
  <c r="AF829" i="10"/>
  <c r="Y829" i="10"/>
  <c r="X829" i="10"/>
  <c r="W829" i="10"/>
  <c r="N829" i="10"/>
  <c r="BR828" i="10"/>
  <c r="BQ828" i="10"/>
  <c r="BP828" i="10"/>
  <c r="BI828" i="10"/>
  <c r="BH828" i="10"/>
  <c r="BG828" i="10"/>
  <c r="AZ828" i="10"/>
  <c r="AY828" i="10"/>
  <c r="AX828" i="10"/>
  <c r="AQ828" i="10"/>
  <c r="AP828" i="10"/>
  <c r="AO828" i="10"/>
  <c r="AH828" i="10"/>
  <c r="AG828" i="10"/>
  <c r="AF828" i="10"/>
  <c r="Y828" i="10"/>
  <c r="X828" i="10"/>
  <c r="W828" i="10"/>
  <c r="N828" i="10"/>
  <c r="BR827" i="10"/>
  <c r="BQ827" i="10"/>
  <c r="BP827" i="10"/>
  <c r="BI827" i="10"/>
  <c r="BH827" i="10"/>
  <c r="BG827" i="10"/>
  <c r="AZ827" i="10"/>
  <c r="AY827" i="10"/>
  <c r="AX827" i="10"/>
  <c r="AQ827" i="10"/>
  <c r="AP827" i="10"/>
  <c r="AO827" i="10"/>
  <c r="AH827" i="10"/>
  <c r="AG827" i="10"/>
  <c r="AF827" i="10"/>
  <c r="Y827" i="10"/>
  <c r="X827" i="10"/>
  <c r="W827" i="10"/>
  <c r="N827" i="10"/>
  <c r="BR826" i="10"/>
  <c r="BQ826" i="10"/>
  <c r="BP826" i="10"/>
  <c r="BI826" i="10"/>
  <c r="BH826" i="10"/>
  <c r="BG826" i="10"/>
  <c r="AZ826" i="10"/>
  <c r="AY826" i="10"/>
  <c r="AX826" i="10"/>
  <c r="AQ826" i="10"/>
  <c r="AP826" i="10"/>
  <c r="AO826" i="10"/>
  <c r="AH826" i="10"/>
  <c r="AG826" i="10"/>
  <c r="AF826" i="10"/>
  <c r="Y826" i="10"/>
  <c r="X826" i="10"/>
  <c r="W826" i="10"/>
  <c r="N826" i="10"/>
  <c r="BR825" i="10"/>
  <c r="BQ825" i="10"/>
  <c r="BP825" i="10"/>
  <c r="BI825" i="10"/>
  <c r="BH825" i="10"/>
  <c r="BG825" i="10"/>
  <c r="AZ825" i="10"/>
  <c r="AY825" i="10"/>
  <c r="AX825" i="10"/>
  <c r="AQ825" i="10"/>
  <c r="AP825" i="10"/>
  <c r="AO825" i="10"/>
  <c r="AH825" i="10"/>
  <c r="AG825" i="10"/>
  <c r="AF825" i="10"/>
  <c r="Y825" i="10"/>
  <c r="X825" i="10"/>
  <c r="W825" i="10"/>
  <c r="N825" i="10"/>
  <c r="BR824" i="10"/>
  <c r="BQ824" i="10"/>
  <c r="BP824" i="10"/>
  <c r="BI824" i="10"/>
  <c r="BH824" i="10"/>
  <c r="BG824" i="10"/>
  <c r="AZ824" i="10"/>
  <c r="AY824" i="10"/>
  <c r="AX824" i="10"/>
  <c r="AQ824" i="10"/>
  <c r="AP824" i="10"/>
  <c r="AO824" i="10"/>
  <c r="AH824" i="10"/>
  <c r="AG824" i="10"/>
  <c r="AF824" i="10"/>
  <c r="Y824" i="10"/>
  <c r="X824" i="10"/>
  <c r="W824" i="10"/>
  <c r="N824" i="10"/>
  <c r="BR823" i="10"/>
  <c r="BQ823" i="10"/>
  <c r="BP823" i="10"/>
  <c r="BI823" i="10"/>
  <c r="BH823" i="10"/>
  <c r="BG823" i="10"/>
  <c r="AZ823" i="10"/>
  <c r="AY823" i="10"/>
  <c r="AX823" i="10"/>
  <c r="AQ823" i="10"/>
  <c r="AP823" i="10"/>
  <c r="AO823" i="10"/>
  <c r="AH823" i="10"/>
  <c r="AG823" i="10"/>
  <c r="AF823" i="10"/>
  <c r="Y823" i="10"/>
  <c r="X823" i="10"/>
  <c r="W823" i="10"/>
  <c r="N823" i="10"/>
  <c r="BR822" i="10"/>
  <c r="BQ822" i="10"/>
  <c r="BP822" i="10"/>
  <c r="BI822" i="10"/>
  <c r="BH822" i="10"/>
  <c r="BG822" i="10"/>
  <c r="AZ822" i="10"/>
  <c r="AY822" i="10"/>
  <c r="AX822" i="10"/>
  <c r="AQ822" i="10"/>
  <c r="AP822" i="10"/>
  <c r="AO822" i="10"/>
  <c r="AH822" i="10"/>
  <c r="AG822" i="10"/>
  <c r="AF822" i="10"/>
  <c r="Y822" i="10"/>
  <c r="X822" i="10"/>
  <c r="W822" i="10"/>
  <c r="N822" i="10"/>
  <c r="BR821" i="10"/>
  <c r="BQ821" i="10"/>
  <c r="BP821" i="10"/>
  <c r="BI821" i="10"/>
  <c r="BH821" i="10"/>
  <c r="BG821" i="10"/>
  <c r="AZ821" i="10"/>
  <c r="AY821" i="10"/>
  <c r="AX821" i="10"/>
  <c r="AQ821" i="10"/>
  <c r="AP821" i="10"/>
  <c r="AO821" i="10"/>
  <c r="AH821" i="10"/>
  <c r="AG821" i="10"/>
  <c r="AF821" i="10"/>
  <c r="Y821" i="10"/>
  <c r="X821" i="10"/>
  <c r="W821" i="10"/>
  <c r="N821" i="10"/>
  <c r="BR820" i="10"/>
  <c r="BQ820" i="10"/>
  <c r="BP820" i="10"/>
  <c r="BI820" i="10"/>
  <c r="BH820" i="10"/>
  <c r="BG820" i="10"/>
  <c r="AZ820" i="10"/>
  <c r="AY820" i="10"/>
  <c r="AX820" i="10"/>
  <c r="AQ820" i="10"/>
  <c r="AP820" i="10"/>
  <c r="AO820" i="10"/>
  <c r="AH820" i="10"/>
  <c r="AG820" i="10"/>
  <c r="AF820" i="10"/>
  <c r="Y820" i="10"/>
  <c r="X820" i="10"/>
  <c r="W820" i="10"/>
  <c r="N820" i="10"/>
  <c r="BR819" i="10"/>
  <c r="BQ819" i="10"/>
  <c r="BP819" i="10"/>
  <c r="BI819" i="10"/>
  <c r="BH819" i="10"/>
  <c r="BG819" i="10"/>
  <c r="AZ819" i="10"/>
  <c r="AY819" i="10"/>
  <c r="AX819" i="10"/>
  <c r="AQ819" i="10"/>
  <c r="AP819" i="10"/>
  <c r="AO819" i="10"/>
  <c r="AH819" i="10"/>
  <c r="AG819" i="10"/>
  <c r="AF819" i="10"/>
  <c r="Y819" i="10"/>
  <c r="X819" i="10"/>
  <c r="W819" i="10"/>
  <c r="N819" i="10"/>
  <c r="BR818" i="10"/>
  <c r="BQ818" i="10"/>
  <c r="BP818" i="10"/>
  <c r="BI818" i="10"/>
  <c r="BH818" i="10"/>
  <c r="BG818" i="10"/>
  <c r="AZ818" i="10"/>
  <c r="AY818" i="10"/>
  <c r="AX818" i="10"/>
  <c r="AQ818" i="10"/>
  <c r="AP818" i="10"/>
  <c r="AO818" i="10"/>
  <c r="AH818" i="10"/>
  <c r="AG818" i="10"/>
  <c r="AF818" i="10"/>
  <c r="Y818" i="10"/>
  <c r="X818" i="10"/>
  <c r="W818" i="10"/>
  <c r="N818" i="10"/>
  <c r="BR817" i="10"/>
  <c r="BQ817" i="10"/>
  <c r="BP817" i="10"/>
  <c r="BI817" i="10"/>
  <c r="BH817" i="10"/>
  <c r="BG817" i="10"/>
  <c r="AZ817" i="10"/>
  <c r="AY817" i="10"/>
  <c r="AX817" i="10"/>
  <c r="AQ817" i="10"/>
  <c r="AP817" i="10"/>
  <c r="AO817" i="10"/>
  <c r="AH817" i="10"/>
  <c r="AG817" i="10"/>
  <c r="AF817" i="10"/>
  <c r="Y817" i="10"/>
  <c r="X817" i="10"/>
  <c r="W817" i="10"/>
  <c r="N817" i="10"/>
  <c r="BR816" i="10"/>
  <c r="BQ816" i="10"/>
  <c r="BP816" i="10"/>
  <c r="BI816" i="10"/>
  <c r="BH816" i="10"/>
  <c r="BG816" i="10"/>
  <c r="AZ816" i="10"/>
  <c r="AY816" i="10"/>
  <c r="AX816" i="10"/>
  <c r="AQ816" i="10"/>
  <c r="AP816" i="10"/>
  <c r="AO816" i="10"/>
  <c r="AH816" i="10"/>
  <c r="AG816" i="10"/>
  <c r="AF816" i="10"/>
  <c r="Y816" i="10"/>
  <c r="X816" i="10"/>
  <c r="W816" i="10"/>
  <c r="N816" i="10"/>
  <c r="BR815" i="10"/>
  <c r="BQ815" i="10"/>
  <c r="BP815" i="10"/>
  <c r="BI815" i="10"/>
  <c r="BH815" i="10"/>
  <c r="BG815" i="10"/>
  <c r="AZ815" i="10"/>
  <c r="AY815" i="10"/>
  <c r="AX815" i="10"/>
  <c r="AQ815" i="10"/>
  <c r="AP815" i="10"/>
  <c r="AO815" i="10"/>
  <c r="AH815" i="10"/>
  <c r="AG815" i="10"/>
  <c r="AF815" i="10"/>
  <c r="Y815" i="10"/>
  <c r="X815" i="10"/>
  <c r="W815" i="10"/>
  <c r="N815" i="10"/>
  <c r="BR814" i="10"/>
  <c r="BQ814" i="10"/>
  <c r="BP814" i="10"/>
  <c r="BI814" i="10"/>
  <c r="BH814" i="10"/>
  <c r="BG814" i="10"/>
  <c r="AZ814" i="10"/>
  <c r="AY814" i="10"/>
  <c r="AX814" i="10"/>
  <c r="AQ814" i="10"/>
  <c r="AP814" i="10"/>
  <c r="AO814" i="10"/>
  <c r="AH814" i="10"/>
  <c r="AG814" i="10"/>
  <c r="AF814" i="10"/>
  <c r="Y814" i="10"/>
  <c r="X814" i="10"/>
  <c r="W814" i="10"/>
  <c r="N814" i="10"/>
  <c r="BR813" i="10"/>
  <c r="BQ813" i="10"/>
  <c r="BP813" i="10"/>
  <c r="BI813" i="10"/>
  <c r="BH813" i="10"/>
  <c r="BG813" i="10"/>
  <c r="AZ813" i="10"/>
  <c r="AY813" i="10"/>
  <c r="AX813" i="10"/>
  <c r="AQ813" i="10"/>
  <c r="AP813" i="10"/>
  <c r="AO813" i="10"/>
  <c r="AH813" i="10"/>
  <c r="AG813" i="10"/>
  <c r="AF813" i="10"/>
  <c r="Y813" i="10"/>
  <c r="X813" i="10"/>
  <c r="W813" i="10"/>
  <c r="N813" i="10"/>
  <c r="BR812" i="10"/>
  <c r="BQ812" i="10"/>
  <c r="BP812" i="10"/>
  <c r="BI812" i="10"/>
  <c r="BH812" i="10"/>
  <c r="BG812" i="10"/>
  <c r="AZ812" i="10"/>
  <c r="AY812" i="10"/>
  <c r="AX812" i="10"/>
  <c r="AQ812" i="10"/>
  <c r="AP812" i="10"/>
  <c r="AO812" i="10"/>
  <c r="AH812" i="10"/>
  <c r="AG812" i="10"/>
  <c r="AF812" i="10"/>
  <c r="Y812" i="10"/>
  <c r="X812" i="10"/>
  <c r="W812" i="10"/>
  <c r="N812" i="10"/>
  <c r="BR811" i="10"/>
  <c r="BQ811" i="10"/>
  <c r="BP811" i="10"/>
  <c r="BI811" i="10"/>
  <c r="BH811" i="10"/>
  <c r="BG811" i="10"/>
  <c r="AZ811" i="10"/>
  <c r="AY811" i="10"/>
  <c r="AX811" i="10"/>
  <c r="AQ811" i="10"/>
  <c r="AP811" i="10"/>
  <c r="AO811" i="10"/>
  <c r="AH811" i="10"/>
  <c r="AG811" i="10"/>
  <c r="AF811" i="10"/>
  <c r="Y811" i="10"/>
  <c r="X811" i="10"/>
  <c r="W811" i="10"/>
  <c r="N811" i="10"/>
  <c r="BR810" i="10"/>
  <c r="BQ810" i="10"/>
  <c r="BP810" i="10"/>
  <c r="BI810" i="10"/>
  <c r="BH810" i="10"/>
  <c r="BG810" i="10"/>
  <c r="AZ810" i="10"/>
  <c r="AY810" i="10"/>
  <c r="AX810" i="10"/>
  <c r="AQ810" i="10"/>
  <c r="AP810" i="10"/>
  <c r="AO810" i="10"/>
  <c r="AH810" i="10"/>
  <c r="AG810" i="10"/>
  <c r="AF810" i="10"/>
  <c r="Y810" i="10"/>
  <c r="X810" i="10"/>
  <c r="W810" i="10"/>
  <c r="N810" i="10"/>
  <c r="BR809" i="10"/>
  <c r="BQ809" i="10"/>
  <c r="BP809" i="10"/>
  <c r="BI809" i="10"/>
  <c r="BH809" i="10"/>
  <c r="BG809" i="10"/>
  <c r="AZ809" i="10"/>
  <c r="AY809" i="10"/>
  <c r="AX809" i="10"/>
  <c r="AQ809" i="10"/>
  <c r="AP809" i="10"/>
  <c r="AO809" i="10"/>
  <c r="AH809" i="10"/>
  <c r="AG809" i="10"/>
  <c r="AF809" i="10"/>
  <c r="Y809" i="10"/>
  <c r="X809" i="10"/>
  <c r="W809" i="10"/>
  <c r="N809" i="10"/>
  <c r="BR808" i="10"/>
  <c r="BQ808" i="10"/>
  <c r="BP808" i="10"/>
  <c r="BI808" i="10"/>
  <c r="BH808" i="10"/>
  <c r="BG808" i="10"/>
  <c r="AZ808" i="10"/>
  <c r="AY808" i="10"/>
  <c r="AX808" i="10"/>
  <c r="AQ808" i="10"/>
  <c r="AP808" i="10"/>
  <c r="AO808" i="10"/>
  <c r="AH808" i="10"/>
  <c r="AG808" i="10"/>
  <c r="AF808" i="10"/>
  <c r="Y808" i="10"/>
  <c r="X808" i="10"/>
  <c r="W808" i="10"/>
  <c r="N808" i="10"/>
  <c r="BR807" i="10"/>
  <c r="BQ807" i="10"/>
  <c r="BP807" i="10"/>
  <c r="BI807" i="10"/>
  <c r="BH807" i="10"/>
  <c r="BG807" i="10"/>
  <c r="AZ807" i="10"/>
  <c r="AY807" i="10"/>
  <c r="AX807" i="10"/>
  <c r="AQ807" i="10"/>
  <c r="AP807" i="10"/>
  <c r="AO807" i="10"/>
  <c r="AH807" i="10"/>
  <c r="AG807" i="10"/>
  <c r="AF807" i="10"/>
  <c r="Y807" i="10"/>
  <c r="X807" i="10"/>
  <c r="W807" i="10"/>
  <c r="N807" i="10"/>
  <c r="BR806" i="10"/>
  <c r="BQ806" i="10"/>
  <c r="BP806" i="10"/>
  <c r="BI806" i="10"/>
  <c r="BH806" i="10"/>
  <c r="BG806" i="10"/>
  <c r="AZ806" i="10"/>
  <c r="AY806" i="10"/>
  <c r="AX806" i="10"/>
  <c r="AQ806" i="10"/>
  <c r="AP806" i="10"/>
  <c r="AO806" i="10"/>
  <c r="AH806" i="10"/>
  <c r="AG806" i="10"/>
  <c r="AF806" i="10"/>
  <c r="Y806" i="10"/>
  <c r="X806" i="10"/>
  <c r="W806" i="10"/>
  <c r="N806" i="10"/>
  <c r="BR805" i="10"/>
  <c r="BQ805" i="10"/>
  <c r="BP805" i="10"/>
  <c r="BI805" i="10"/>
  <c r="BH805" i="10"/>
  <c r="BG805" i="10"/>
  <c r="AZ805" i="10"/>
  <c r="AY805" i="10"/>
  <c r="AX805" i="10"/>
  <c r="AQ805" i="10"/>
  <c r="AP805" i="10"/>
  <c r="AO805" i="10"/>
  <c r="AH805" i="10"/>
  <c r="AG805" i="10"/>
  <c r="AF805" i="10"/>
  <c r="Y805" i="10"/>
  <c r="X805" i="10"/>
  <c r="W805" i="10"/>
  <c r="N805" i="10"/>
  <c r="BR804" i="10"/>
  <c r="BQ804" i="10"/>
  <c r="BP804" i="10"/>
  <c r="BI804" i="10"/>
  <c r="BH804" i="10"/>
  <c r="BG804" i="10"/>
  <c r="AZ804" i="10"/>
  <c r="AY804" i="10"/>
  <c r="AX804" i="10"/>
  <c r="AQ804" i="10"/>
  <c r="AP804" i="10"/>
  <c r="AO804" i="10"/>
  <c r="AH804" i="10"/>
  <c r="AG804" i="10"/>
  <c r="AF804" i="10"/>
  <c r="Y804" i="10"/>
  <c r="X804" i="10"/>
  <c r="W804" i="10"/>
  <c r="N804" i="10"/>
  <c r="BR803" i="10"/>
  <c r="BQ803" i="10"/>
  <c r="BP803" i="10"/>
  <c r="BI803" i="10"/>
  <c r="BH803" i="10"/>
  <c r="BG803" i="10"/>
  <c r="AZ803" i="10"/>
  <c r="AY803" i="10"/>
  <c r="AX803" i="10"/>
  <c r="AQ803" i="10"/>
  <c r="AP803" i="10"/>
  <c r="AO803" i="10"/>
  <c r="AH803" i="10"/>
  <c r="AG803" i="10"/>
  <c r="AF803" i="10"/>
  <c r="Y803" i="10"/>
  <c r="X803" i="10"/>
  <c r="W803" i="10"/>
  <c r="N803" i="10"/>
  <c r="BR802" i="10"/>
  <c r="BQ802" i="10"/>
  <c r="BP802" i="10"/>
  <c r="BI802" i="10"/>
  <c r="BH802" i="10"/>
  <c r="BG802" i="10"/>
  <c r="AZ802" i="10"/>
  <c r="AY802" i="10"/>
  <c r="AX802" i="10"/>
  <c r="AQ802" i="10"/>
  <c r="AP802" i="10"/>
  <c r="AO802" i="10"/>
  <c r="AH802" i="10"/>
  <c r="AG802" i="10"/>
  <c r="AF802" i="10"/>
  <c r="Y802" i="10"/>
  <c r="X802" i="10"/>
  <c r="W802" i="10"/>
  <c r="N802" i="10"/>
  <c r="BR801" i="10"/>
  <c r="BQ801" i="10"/>
  <c r="BP801" i="10"/>
  <c r="BI801" i="10"/>
  <c r="BH801" i="10"/>
  <c r="BG801" i="10"/>
  <c r="AZ801" i="10"/>
  <c r="AY801" i="10"/>
  <c r="AX801" i="10"/>
  <c r="AQ801" i="10"/>
  <c r="AP801" i="10"/>
  <c r="AO801" i="10"/>
  <c r="AH801" i="10"/>
  <c r="AG801" i="10"/>
  <c r="AF801" i="10"/>
  <c r="Y801" i="10"/>
  <c r="X801" i="10"/>
  <c r="W801" i="10"/>
  <c r="N801" i="10"/>
  <c r="BR800" i="10"/>
  <c r="BQ800" i="10"/>
  <c r="BP800" i="10"/>
  <c r="BI800" i="10"/>
  <c r="BH800" i="10"/>
  <c r="BG800" i="10"/>
  <c r="AZ800" i="10"/>
  <c r="AY800" i="10"/>
  <c r="AX800" i="10"/>
  <c r="AQ800" i="10"/>
  <c r="AP800" i="10"/>
  <c r="AO800" i="10"/>
  <c r="AH800" i="10"/>
  <c r="AG800" i="10"/>
  <c r="AF800" i="10"/>
  <c r="Y800" i="10"/>
  <c r="X800" i="10"/>
  <c r="W800" i="10"/>
  <c r="N800" i="10"/>
  <c r="BR799" i="10"/>
  <c r="BQ799" i="10"/>
  <c r="BP799" i="10"/>
  <c r="BI799" i="10"/>
  <c r="BH799" i="10"/>
  <c r="BG799" i="10"/>
  <c r="AZ799" i="10"/>
  <c r="AY799" i="10"/>
  <c r="AX799" i="10"/>
  <c r="AQ799" i="10"/>
  <c r="AP799" i="10"/>
  <c r="AO799" i="10"/>
  <c r="AH799" i="10"/>
  <c r="AG799" i="10"/>
  <c r="AF799" i="10"/>
  <c r="Y799" i="10"/>
  <c r="X799" i="10"/>
  <c r="W799" i="10"/>
  <c r="N799" i="10"/>
  <c r="BR798" i="10"/>
  <c r="BQ798" i="10"/>
  <c r="BP798" i="10"/>
  <c r="BI798" i="10"/>
  <c r="BH798" i="10"/>
  <c r="BG798" i="10"/>
  <c r="AZ798" i="10"/>
  <c r="AY798" i="10"/>
  <c r="AX798" i="10"/>
  <c r="AQ798" i="10"/>
  <c r="AP798" i="10"/>
  <c r="AO798" i="10"/>
  <c r="AH798" i="10"/>
  <c r="AG798" i="10"/>
  <c r="AF798" i="10"/>
  <c r="Y798" i="10"/>
  <c r="X798" i="10"/>
  <c r="W798" i="10"/>
  <c r="N798" i="10"/>
  <c r="BR797" i="10"/>
  <c r="BQ797" i="10"/>
  <c r="BP797" i="10"/>
  <c r="BI797" i="10"/>
  <c r="BH797" i="10"/>
  <c r="BG797" i="10"/>
  <c r="AZ797" i="10"/>
  <c r="AY797" i="10"/>
  <c r="AX797" i="10"/>
  <c r="AQ797" i="10"/>
  <c r="AP797" i="10"/>
  <c r="AO797" i="10"/>
  <c r="AH797" i="10"/>
  <c r="AG797" i="10"/>
  <c r="AF797" i="10"/>
  <c r="Y797" i="10"/>
  <c r="X797" i="10"/>
  <c r="W797" i="10"/>
  <c r="N797" i="10"/>
  <c r="BR796" i="10"/>
  <c r="BQ796" i="10"/>
  <c r="BP796" i="10"/>
  <c r="BI796" i="10"/>
  <c r="BH796" i="10"/>
  <c r="BG796" i="10"/>
  <c r="AZ796" i="10"/>
  <c r="AY796" i="10"/>
  <c r="AX796" i="10"/>
  <c r="AQ796" i="10"/>
  <c r="AP796" i="10"/>
  <c r="AO796" i="10"/>
  <c r="AH796" i="10"/>
  <c r="AG796" i="10"/>
  <c r="AF796" i="10"/>
  <c r="Y796" i="10"/>
  <c r="X796" i="10"/>
  <c r="W796" i="10"/>
  <c r="N796" i="10"/>
  <c r="BR795" i="10"/>
  <c r="BQ795" i="10"/>
  <c r="BP795" i="10"/>
  <c r="BI795" i="10"/>
  <c r="BH795" i="10"/>
  <c r="BG795" i="10"/>
  <c r="AZ795" i="10"/>
  <c r="AY795" i="10"/>
  <c r="AX795" i="10"/>
  <c r="AQ795" i="10"/>
  <c r="AP795" i="10"/>
  <c r="AO795" i="10"/>
  <c r="AH795" i="10"/>
  <c r="AG795" i="10"/>
  <c r="AF795" i="10"/>
  <c r="Y795" i="10"/>
  <c r="X795" i="10"/>
  <c r="W795" i="10"/>
  <c r="N795" i="10"/>
  <c r="BR794" i="10"/>
  <c r="BQ794" i="10"/>
  <c r="BP794" i="10"/>
  <c r="BI794" i="10"/>
  <c r="BH794" i="10"/>
  <c r="BG794" i="10"/>
  <c r="AZ794" i="10"/>
  <c r="AY794" i="10"/>
  <c r="AX794" i="10"/>
  <c r="AQ794" i="10"/>
  <c r="AP794" i="10"/>
  <c r="AO794" i="10"/>
  <c r="AH794" i="10"/>
  <c r="AG794" i="10"/>
  <c r="AF794" i="10"/>
  <c r="Y794" i="10"/>
  <c r="X794" i="10"/>
  <c r="W794" i="10"/>
  <c r="N794" i="10"/>
  <c r="BR793" i="10"/>
  <c r="BQ793" i="10"/>
  <c r="BP793" i="10"/>
  <c r="BI793" i="10"/>
  <c r="BH793" i="10"/>
  <c r="BG793" i="10"/>
  <c r="AZ793" i="10"/>
  <c r="AY793" i="10"/>
  <c r="AX793" i="10"/>
  <c r="AQ793" i="10"/>
  <c r="AP793" i="10"/>
  <c r="AO793" i="10"/>
  <c r="AH793" i="10"/>
  <c r="AG793" i="10"/>
  <c r="AF793" i="10"/>
  <c r="Y793" i="10"/>
  <c r="X793" i="10"/>
  <c r="W793" i="10"/>
  <c r="N793" i="10"/>
  <c r="BR792" i="10"/>
  <c r="BQ792" i="10"/>
  <c r="BP792" i="10"/>
  <c r="BI792" i="10"/>
  <c r="BH792" i="10"/>
  <c r="BG792" i="10"/>
  <c r="AZ792" i="10"/>
  <c r="AY792" i="10"/>
  <c r="AX792" i="10"/>
  <c r="AQ792" i="10"/>
  <c r="AP792" i="10"/>
  <c r="AO792" i="10"/>
  <c r="AH792" i="10"/>
  <c r="AG792" i="10"/>
  <c r="AF792" i="10"/>
  <c r="Y792" i="10"/>
  <c r="X792" i="10"/>
  <c r="W792" i="10"/>
  <c r="N792" i="10"/>
  <c r="BR791" i="10"/>
  <c r="BQ791" i="10"/>
  <c r="BP791" i="10"/>
  <c r="BI791" i="10"/>
  <c r="BH791" i="10"/>
  <c r="BG791" i="10"/>
  <c r="AZ791" i="10"/>
  <c r="AY791" i="10"/>
  <c r="AX791" i="10"/>
  <c r="AQ791" i="10"/>
  <c r="AP791" i="10"/>
  <c r="AO791" i="10"/>
  <c r="AH791" i="10"/>
  <c r="AG791" i="10"/>
  <c r="AF791" i="10"/>
  <c r="Y791" i="10"/>
  <c r="X791" i="10"/>
  <c r="W791" i="10"/>
  <c r="N791" i="10"/>
  <c r="BR790" i="10"/>
  <c r="BQ790" i="10"/>
  <c r="BP790" i="10"/>
  <c r="BI790" i="10"/>
  <c r="BH790" i="10"/>
  <c r="BG790" i="10"/>
  <c r="AZ790" i="10"/>
  <c r="AY790" i="10"/>
  <c r="AX790" i="10"/>
  <c r="AQ790" i="10"/>
  <c r="AP790" i="10"/>
  <c r="AO790" i="10"/>
  <c r="AH790" i="10"/>
  <c r="AG790" i="10"/>
  <c r="AF790" i="10"/>
  <c r="Y790" i="10"/>
  <c r="X790" i="10"/>
  <c r="W790" i="10"/>
  <c r="N790" i="10"/>
  <c r="BR789" i="10"/>
  <c r="BQ789" i="10"/>
  <c r="BP789" i="10"/>
  <c r="BI789" i="10"/>
  <c r="BH789" i="10"/>
  <c r="BG789" i="10"/>
  <c r="AZ789" i="10"/>
  <c r="AY789" i="10"/>
  <c r="AX789" i="10"/>
  <c r="AQ789" i="10"/>
  <c r="AP789" i="10"/>
  <c r="AO789" i="10"/>
  <c r="AH789" i="10"/>
  <c r="AG789" i="10"/>
  <c r="AF789" i="10"/>
  <c r="Y789" i="10"/>
  <c r="X789" i="10"/>
  <c r="W789" i="10"/>
  <c r="N789" i="10"/>
  <c r="BR788" i="10"/>
  <c r="BQ788" i="10"/>
  <c r="BP788" i="10"/>
  <c r="BI788" i="10"/>
  <c r="BH788" i="10"/>
  <c r="BG788" i="10"/>
  <c r="AZ788" i="10"/>
  <c r="AY788" i="10"/>
  <c r="AX788" i="10"/>
  <c r="AQ788" i="10"/>
  <c r="AP788" i="10"/>
  <c r="AO788" i="10"/>
  <c r="AH788" i="10"/>
  <c r="AG788" i="10"/>
  <c r="AF788" i="10"/>
  <c r="Y788" i="10"/>
  <c r="X788" i="10"/>
  <c r="W788" i="10"/>
  <c r="N788" i="10"/>
  <c r="BR787" i="10"/>
  <c r="BQ787" i="10"/>
  <c r="BP787" i="10"/>
  <c r="BI787" i="10"/>
  <c r="BH787" i="10"/>
  <c r="BG787" i="10"/>
  <c r="AZ787" i="10"/>
  <c r="AY787" i="10"/>
  <c r="AX787" i="10"/>
  <c r="AQ787" i="10"/>
  <c r="AP787" i="10"/>
  <c r="AO787" i="10"/>
  <c r="AH787" i="10"/>
  <c r="AG787" i="10"/>
  <c r="AF787" i="10"/>
  <c r="Y787" i="10"/>
  <c r="X787" i="10"/>
  <c r="W787" i="10"/>
  <c r="N787" i="10"/>
  <c r="BR786" i="10"/>
  <c r="BQ786" i="10"/>
  <c r="BP786" i="10"/>
  <c r="BI786" i="10"/>
  <c r="BH786" i="10"/>
  <c r="BG786" i="10"/>
  <c r="AZ786" i="10"/>
  <c r="AY786" i="10"/>
  <c r="AX786" i="10"/>
  <c r="AQ786" i="10"/>
  <c r="AP786" i="10"/>
  <c r="AO786" i="10"/>
  <c r="AH786" i="10"/>
  <c r="AG786" i="10"/>
  <c r="AF786" i="10"/>
  <c r="Y786" i="10"/>
  <c r="X786" i="10"/>
  <c r="W786" i="10"/>
  <c r="N786" i="10"/>
  <c r="BR785" i="10"/>
  <c r="BQ785" i="10"/>
  <c r="BP785" i="10"/>
  <c r="BI785" i="10"/>
  <c r="BH785" i="10"/>
  <c r="BG785" i="10"/>
  <c r="AZ785" i="10"/>
  <c r="AY785" i="10"/>
  <c r="AX785" i="10"/>
  <c r="AQ785" i="10"/>
  <c r="AP785" i="10"/>
  <c r="AO785" i="10"/>
  <c r="AH785" i="10"/>
  <c r="AG785" i="10"/>
  <c r="AF785" i="10"/>
  <c r="Y785" i="10"/>
  <c r="X785" i="10"/>
  <c r="W785" i="10"/>
  <c r="N785" i="10"/>
  <c r="BR784" i="10"/>
  <c r="BQ784" i="10"/>
  <c r="BP784" i="10"/>
  <c r="BI784" i="10"/>
  <c r="BH784" i="10"/>
  <c r="BG784" i="10"/>
  <c r="AZ784" i="10"/>
  <c r="AY784" i="10"/>
  <c r="AX784" i="10"/>
  <c r="AQ784" i="10"/>
  <c r="AP784" i="10"/>
  <c r="AO784" i="10"/>
  <c r="AH784" i="10"/>
  <c r="AG784" i="10"/>
  <c r="AF784" i="10"/>
  <c r="Y784" i="10"/>
  <c r="X784" i="10"/>
  <c r="W784" i="10"/>
  <c r="N784" i="10"/>
  <c r="BR783" i="10"/>
  <c r="BQ783" i="10"/>
  <c r="BP783" i="10"/>
  <c r="BI783" i="10"/>
  <c r="BH783" i="10"/>
  <c r="BG783" i="10"/>
  <c r="AZ783" i="10"/>
  <c r="AY783" i="10"/>
  <c r="AX783" i="10"/>
  <c r="AQ783" i="10"/>
  <c r="AP783" i="10"/>
  <c r="AO783" i="10"/>
  <c r="AH783" i="10"/>
  <c r="AG783" i="10"/>
  <c r="AF783" i="10"/>
  <c r="Y783" i="10"/>
  <c r="X783" i="10"/>
  <c r="W783" i="10"/>
  <c r="N783" i="10"/>
  <c r="BR782" i="10"/>
  <c r="BQ782" i="10"/>
  <c r="BP782" i="10"/>
  <c r="BI782" i="10"/>
  <c r="BH782" i="10"/>
  <c r="BG782" i="10"/>
  <c r="AZ782" i="10"/>
  <c r="AY782" i="10"/>
  <c r="AX782" i="10"/>
  <c r="AQ782" i="10"/>
  <c r="AP782" i="10"/>
  <c r="AO782" i="10"/>
  <c r="AH782" i="10"/>
  <c r="AG782" i="10"/>
  <c r="AF782" i="10"/>
  <c r="Y782" i="10"/>
  <c r="X782" i="10"/>
  <c r="W782" i="10"/>
  <c r="N782" i="10"/>
  <c r="BR781" i="10"/>
  <c r="BQ781" i="10"/>
  <c r="BP781" i="10"/>
  <c r="BI781" i="10"/>
  <c r="BH781" i="10"/>
  <c r="BG781" i="10"/>
  <c r="AZ781" i="10"/>
  <c r="AY781" i="10"/>
  <c r="AX781" i="10"/>
  <c r="AQ781" i="10"/>
  <c r="AP781" i="10"/>
  <c r="AO781" i="10"/>
  <c r="AH781" i="10"/>
  <c r="AG781" i="10"/>
  <c r="AF781" i="10"/>
  <c r="Y781" i="10"/>
  <c r="X781" i="10"/>
  <c r="W781" i="10"/>
  <c r="N781" i="10"/>
  <c r="BR780" i="10"/>
  <c r="BQ780" i="10"/>
  <c r="BP780" i="10"/>
  <c r="BI780" i="10"/>
  <c r="BH780" i="10"/>
  <c r="BG780" i="10"/>
  <c r="AZ780" i="10"/>
  <c r="AY780" i="10"/>
  <c r="AX780" i="10"/>
  <c r="AQ780" i="10"/>
  <c r="AP780" i="10"/>
  <c r="AO780" i="10"/>
  <c r="AH780" i="10"/>
  <c r="AG780" i="10"/>
  <c r="AF780" i="10"/>
  <c r="Y780" i="10"/>
  <c r="X780" i="10"/>
  <c r="W780" i="10"/>
  <c r="N780" i="10"/>
  <c r="BR779" i="10"/>
  <c r="BQ779" i="10"/>
  <c r="BP779" i="10"/>
  <c r="BI779" i="10"/>
  <c r="BH779" i="10"/>
  <c r="BG779" i="10"/>
  <c r="AZ779" i="10"/>
  <c r="AY779" i="10"/>
  <c r="AX779" i="10"/>
  <c r="AQ779" i="10"/>
  <c r="AP779" i="10"/>
  <c r="AO779" i="10"/>
  <c r="AH779" i="10"/>
  <c r="AG779" i="10"/>
  <c r="AF779" i="10"/>
  <c r="Y779" i="10"/>
  <c r="X779" i="10"/>
  <c r="W779" i="10"/>
  <c r="N779" i="10"/>
  <c r="BR778" i="10"/>
  <c r="BQ778" i="10"/>
  <c r="BP778" i="10"/>
  <c r="BI778" i="10"/>
  <c r="BH778" i="10"/>
  <c r="BG778" i="10"/>
  <c r="AZ778" i="10"/>
  <c r="AY778" i="10"/>
  <c r="AX778" i="10"/>
  <c r="AQ778" i="10"/>
  <c r="AP778" i="10"/>
  <c r="AO778" i="10"/>
  <c r="AH778" i="10"/>
  <c r="AG778" i="10"/>
  <c r="AF778" i="10"/>
  <c r="Y778" i="10"/>
  <c r="X778" i="10"/>
  <c r="W778" i="10"/>
  <c r="N778" i="10"/>
  <c r="BR777" i="10"/>
  <c r="BQ777" i="10"/>
  <c r="BP777" i="10"/>
  <c r="BI777" i="10"/>
  <c r="BH777" i="10"/>
  <c r="BG777" i="10"/>
  <c r="AZ777" i="10"/>
  <c r="AY777" i="10"/>
  <c r="AX777" i="10"/>
  <c r="AQ777" i="10"/>
  <c r="AP777" i="10"/>
  <c r="AO777" i="10"/>
  <c r="AH777" i="10"/>
  <c r="AG777" i="10"/>
  <c r="AF777" i="10"/>
  <c r="Y777" i="10"/>
  <c r="X777" i="10"/>
  <c r="W777" i="10"/>
  <c r="N777" i="10"/>
  <c r="BR776" i="10"/>
  <c r="BQ776" i="10"/>
  <c r="BP776" i="10"/>
  <c r="BI776" i="10"/>
  <c r="BH776" i="10"/>
  <c r="BG776" i="10"/>
  <c r="AZ776" i="10"/>
  <c r="AY776" i="10"/>
  <c r="AX776" i="10"/>
  <c r="AQ776" i="10"/>
  <c r="AP776" i="10"/>
  <c r="AO776" i="10"/>
  <c r="AH776" i="10"/>
  <c r="AG776" i="10"/>
  <c r="AF776" i="10"/>
  <c r="Y776" i="10"/>
  <c r="X776" i="10"/>
  <c r="W776" i="10"/>
  <c r="N776" i="10"/>
  <c r="BR775" i="10"/>
  <c r="BQ775" i="10"/>
  <c r="BP775" i="10"/>
  <c r="BI775" i="10"/>
  <c r="BH775" i="10"/>
  <c r="BG775" i="10"/>
  <c r="AZ775" i="10"/>
  <c r="AY775" i="10"/>
  <c r="AX775" i="10"/>
  <c r="AQ775" i="10"/>
  <c r="AP775" i="10"/>
  <c r="AO775" i="10"/>
  <c r="AH775" i="10"/>
  <c r="AG775" i="10"/>
  <c r="AF775" i="10"/>
  <c r="Y775" i="10"/>
  <c r="X775" i="10"/>
  <c r="W775" i="10"/>
  <c r="N775" i="10"/>
  <c r="BR774" i="10"/>
  <c r="BQ774" i="10"/>
  <c r="BP774" i="10"/>
  <c r="BI774" i="10"/>
  <c r="BH774" i="10"/>
  <c r="BG774" i="10"/>
  <c r="AZ774" i="10"/>
  <c r="AY774" i="10"/>
  <c r="AX774" i="10"/>
  <c r="AQ774" i="10"/>
  <c r="AP774" i="10"/>
  <c r="AO774" i="10"/>
  <c r="AH774" i="10"/>
  <c r="AG774" i="10"/>
  <c r="AF774" i="10"/>
  <c r="Y774" i="10"/>
  <c r="X774" i="10"/>
  <c r="W774" i="10"/>
  <c r="N774" i="10"/>
  <c r="BR773" i="10"/>
  <c r="BQ773" i="10"/>
  <c r="BP773" i="10"/>
  <c r="BI773" i="10"/>
  <c r="BH773" i="10"/>
  <c r="BG773" i="10"/>
  <c r="AZ773" i="10"/>
  <c r="AY773" i="10"/>
  <c r="AX773" i="10"/>
  <c r="AQ773" i="10"/>
  <c r="AP773" i="10"/>
  <c r="AO773" i="10"/>
  <c r="AH773" i="10"/>
  <c r="AG773" i="10"/>
  <c r="AF773" i="10"/>
  <c r="Y773" i="10"/>
  <c r="X773" i="10"/>
  <c r="W773" i="10"/>
  <c r="N773" i="10"/>
  <c r="BR772" i="10"/>
  <c r="BQ772" i="10"/>
  <c r="BP772" i="10"/>
  <c r="BI772" i="10"/>
  <c r="BH772" i="10"/>
  <c r="BG772" i="10"/>
  <c r="AZ772" i="10"/>
  <c r="AY772" i="10"/>
  <c r="AX772" i="10"/>
  <c r="AQ772" i="10"/>
  <c r="AP772" i="10"/>
  <c r="AO772" i="10"/>
  <c r="AH772" i="10"/>
  <c r="AG772" i="10"/>
  <c r="AF772" i="10"/>
  <c r="Y772" i="10"/>
  <c r="X772" i="10"/>
  <c r="W772" i="10"/>
  <c r="N772" i="10"/>
  <c r="BR771" i="10"/>
  <c r="BQ771" i="10"/>
  <c r="BP771" i="10"/>
  <c r="BI771" i="10"/>
  <c r="BH771" i="10"/>
  <c r="BG771" i="10"/>
  <c r="AZ771" i="10"/>
  <c r="AY771" i="10"/>
  <c r="AX771" i="10"/>
  <c r="AQ771" i="10"/>
  <c r="AP771" i="10"/>
  <c r="AO771" i="10"/>
  <c r="AH771" i="10"/>
  <c r="AG771" i="10"/>
  <c r="AF771" i="10"/>
  <c r="Y771" i="10"/>
  <c r="X771" i="10"/>
  <c r="W771" i="10"/>
  <c r="N771" i="10"/>
  <c r="BR770" i="10"/>
  <c r="BQ770" i="10"/>
  <c r="BP770" i="10"/>
  <c r="BI770" i="10"/>
  <c r="BH770" i="10"/>
  <c r="BG770" i="10"/>
  <c r="AZ770" i="10"/>
  <c r="AY770" i="10"/>
  <c r="AX770" i="10"/>
  <c r="AQ770" i="10"/>
  <c r="AP770" i="10"/>
  <c r="AO770" i="10"/>
  <c r="AH770" i="10"/>
  <c r="AG770" i="10"/>
  <c r="AF770" i="10"/>
  <c r="Y770" i="10"/>
  <c r="X770" i="10"/>
  <c r="W770" i="10"/>
  <c r="N770" i="10"/>
  <c r="BR769" i="10"/>
  <c r="BQ769" i="10"/>
  <c r="BP769" i="10"/>
  <c r="BI769" i="10"/>
  <c r="BH769" i="10"/>
  <c r="BG769" i="10"/>
  <c r="AZ769" i="10"/>
  <c r="AY769" i="10"/>
  <c r="AX769" i="10"/>
  <c r="AQ769" i="10"/>
  <c r="AP769" i="10"/>
  <c r="AO769" i="10"/>
  <c r="AH769" i="10"/>
  <c r="AG769" i="10"/>
  <c r="AF769" i="10"/>
  <c r="Y769" i="10"/>
  <c r="X769" i="10"/>
  <c r="W769" i="10"/>
  <c r="N769" i="10"/>
  <c r="BR768" i="10"/>
  <c r="BQ768" i="10"/>
  <c r="BP768" i="10"/>
  <c r="BI768" i="10"/>
  <c r="BH768" i="10"/>
  <c r="BG768" i="10"/>
  <c r="AZ768" i="10"/>
  <c r="AY768" i="10"/>
  <c r="AX768" i="10"/>
  <c r="AQ768" i="10"/>
  <c r="AP768" i="10"/>
  <c r="AO768" i="10"/>
  <c r="AH768" i="10"/>
  <c r="AG768" i="10"/>
  <c r="AF768" i="10"/>
  <c r="Y768" i="10"/>
  <c r="X768" i="10"/>
  <c r="W768" i="10"/>
  <c r="N768" i="10"/>
  <c r="BR767" i="10"/>
  <c r="BQ767" i="10"/>
  <c r="BP767" i="10"/>
  <c r="BI767" i="10"/>
  <c r="BH767" i="10"/>
  <c r="BG767" i="10"/>
  <c r="AZ767" i="10"/>
  <c r="AY767" i="10"/>
  <c r="AX767" i="10"/>
  <c r="AQ767" i="10"/>
  <c r="AP767" i="10"/>
  <c r="AO767" i="10"/>
  <c r="AH767" i="10"/>
  <c r="AG767" i="10"/>
  <c r="AF767" i="10"/>
  <c r="Y767" i="10"/>
  <c r="X767" i="10"/>
  <c r="W767" i="10"/>
  <c r="N767" i="10"/>
  <c r="BR766" i="10"/>
  <c r="BQ766" i="10"/>
  <c r="BP766" i="10"/>
  <c r="BI766" i="10"/>
  <c r="BH766" i="10"/>
  <c r="BG766" i="10"/>
  <c r="AZ766" i="10"/>
  <c r="AY766" i="10"/>
  <c r="AX766" i="10"/>
  <c r="AQ766" i="10"/>
  <c r="AP766" i="10"/>
  <c r="AO766" i="10"/>
  <c r="AH766" i="10"/>
  <c r="AG766" i="10"/>
  <c r="AF766" i="10"/>
  <c r="Y766" i="10"/>
  <c r="X766" i="10"/>
  <c r="W766" i="10"/>
  <c r="N766" i="10"/>
  <c r="BR765" i="10"/>
  <c r="BQ765" i="10"/>
  <c r="BP765" i="10"/>
  <c r="BI765" i="10"/>
  <c r="BH765" i="10"/>
  <c r="BG765" i="10"/>
  <c r="AZ765" i="10"/>
  <c r="AY765" i="10"/>
  <c r="AX765" i="10"/>
  <c r="AQ765" i="10"/>
  <c r="AP765" i="10"/>
  <c r="AO765" i="10"/>
  <c r="AH765" i="10"/>
  <c r="AG765" i="10"/>
  <c r="AF765" i="10"/>
  <c r="Y765" i="10"/>
  <c r="X765" i="10"/>
  <c r="W765" i="10"/>
  <c r="N765" i="10"/>
  <c r="BR764" i="10"/>
  <c r="BQ764" i="10"/>
  <c r="BP764" i="10"/>
  <c r="BI764" i="10"/>
  <c r="BH764" i="10"/>
  <c r="BG764" i="10"/>
  <c r="AZ764" i="10"/>
  <c r="AY764" i="10"/>
  <c r="AX764" i="10"/>
  <c r="AQ764" i="10"/>
  <c r="AP764" i="10"/>
  <c r="AO764" i="10"/>
  <c r="AH764" i="10"/>
  <c r="AG764" i="10"/>
  <c r="AF764" i="10"/>
  <c r="Y764" i="10"/>
  <c r="X764" i="10"/>
  <c r="W764" i="10"/>
  <c r="N764" i="10"/>
  <c r="BR763" i="10"/>
  <c r="BQ763" i="10"/>
  <c r="BP763" i="10"/>
  <c r="BI763" i="10"/>
  <c r="BH763" i="10"/>
  <c r="BG763" i="10"/>
  <c r="AZ763" i="10"/>
  <c r="AY763" i="10"/>
  <c r="AX763" i="10"/>
  <c r="AQ763" i="10"/>
  <c r="AP763" i="10"/>
  <c r="AO763" i="10"/>
  <c r="AH763" i="10"/>
  <c r="AG763" i="10"/>
  <c r="AF763" i="10"/>
  <c r="Y763" i="10"/>
  <c r="X763" i="10"/>
  <c r="W763" i="10"/>
  <c r="N763" i="10"/>
  <c r="BR762" i="10"/>
  <c r="BQ762" i="10"/>
  <c r="BP762" i="10"/>
  <c r="BI762" i="10"/>
  <c r="BH762" i="10"/>
  <c r="BG762" i="10"/>
  <c r="AZ762" i="10"/>
  <c r="AY762" i="10"/>
  <c r="AX762" i="10"/>
  <c r="AQ762" i="10"/>
  <c r="AP762" i="10"/>
  <c r="AO762" i="10"/>
  <c r="AH762" i="10"/>
  <c r="AG762" i="10"/>
  <c r="AF762" i="10"/>
  <c r="Y762" i="10"/>
  <c r="X762" i="10"/>
  <c r="W762" i="10"/>
  <c r="N762" i="10"/>
  <c r="BR761" i="10"/>
  <c r="BQ761" i="10"/>
  <c r="BP761" i="10"/>
  <c r="BI761" i="10"/>
  <c r="BH761" i="10"/>
  <c r="BG761" i="10"/>
  <c r="AZ761" i="10"/>
  <c r="AY761" i="10"/>
  <c r="AX761" i="10"/>
  <c r="AQ761" i="10"/>
  <c r="AP761" i="10"/>
  <c r="AO761" i="10"/>
  <c r="AH761" i="10"/>
  <c r="AG761" i="10"/>
  <c r="AF761" i="10"/>
  <c r="Y761" i="10"/>
  <c r="X761" i="10"/>
  <c r="W761" i="10"/>
  <c r="N761" i="10"/>
  <c r="BR760" i="10"/>
  <c r="BQ760" i="10"/>
  <c r="BP760" i="10"/>
  <c r="BI760" i="10"/>
  <c r="BH760" i="10"/>
  <c r="BG760" i="10"/>
  <c r="AZ760" i="10"/>
  <c r="AY760" i="10"/>
  <c r="AX760" i="10"/>
  <c r="AQ760" i="10"/>
  <c r="AP760" i="10"/>
  <c r="AO760" i="10"/>
  <c r="AH760" i="10"/>
  <c r="AG760" i="10"/>
  <c r="AF760" i="10"/>
  <c r="Y760" i="10"/>
  <c r="X760" i="10"/>
  <c r="W760" i="10"/>
  <c r="N760" i="10"/>
  <c r="BR759" i="10"/>
  <c r="BQ759" i="10"/>
  <c r="BP759" i="10"/>
  <c r="BI759" i="10"/>
  <c r="BH759" i="10"/>
  <c r="BG759" i="10"/>
  <c r="AZ759" i="10"/>
  <c r="AY759" i="10"/>
  <c r="AX759" i="10"/>
  <c r="AQ759" i="10"/>
  <c r="AP759" i="10"/>
  <c r="AO759" i="10"/>
  <c r="AH759" i="10"/>
  <c r="AG759" i="10"/>
  <c r="AF759" i="10"/>
  <c r="Y759" i="10"/>
  <c r="X759" i="10"/>
  <c r="W759" i="10"/>
  <c r="N759" i="10"/>
  <c r="BR758" i="10"/>
  <c r="BQ758" i="10"/>
  <c r="BP758" i="10"/>
  <c r="BI758" i="10"/>
  <c r="BH758" i="10"/>
  <c r="BG758" i="10"/>
  <c r="AZ758" i="10"/>
  <c r="AY758" i="10"/>
  <c r="AX758" i="10"/>
  <c r="AQ758" i="10"/>
  <c r="AP758" i="10"/>
  <c r="AO758" i="10"/>
  <c r="AH758" i="10"/>
  <c r="AG758" i="10"/>
  <c r="AF758" i="10"/>
  <c r="Y758" i="10"/>
  <c r="X758" i="10"/>
  <c r="W758" i="10"/>
  <c r="N758" i="10"/>
  <c r="BR757" i="10"/>
  <c r="BQ757" i="10"/>
  <c r="BP757" i="10"/>
  <c r="BI757" i="10"/>
  <c r="BH757" i="10"/>
  <c r="BG757" i="10"/>
  <c r="AZ757" i="10"/>
  <c r="AY757" i="10"/>
  <c r="AX757" i="10"/>
  <c r="AQ757" i="10"/>
  <c r="AP757" i="10"/>
  <c r="AO757" i="10"/>
  <c r="AH757" i="10"/>
  <c r="AG757" i="10"/>
  <c r="AF757" i="10"/>
  <c r="Y757" i="10"/>
  <c r="X757" i="10"/>
  <c r="W757" i="10"/>
  <c r="N757" i="10"/>
  <c r="BR756" i="10"/>
  <c r="BQ756" i="10"/>
  <c r="BP756" i="10"/>
  <c r="BI756" i="10"/>
  <c r="BH756" i="10"/>
  <c r="BG756" i="10"/>
  <c r="AZ756" i="10"/>
  <c r="AY756" i="10"/>
  <c r="AX756" i="10"/>
  <c r="AQ756" i="10"/>
  <c r="AP756" i="10"/>
  <c r="AO756" i="10"/>
  <c r="AH756" i="10"/>
  <c r="AG756" i="10"/>
  <c r="AF756" i="10"/>
  <c r="Y756" i="10"/>
  <c r="X756" i="10"/>
  <c r="W756" i="10"/>
  <c r="N756" i="10"/>
  <c r="BR755" i="10"/>
  <c r="BQ755" i="10"/>
  <c r="BP755" i="10"/>
  <c r="BI755" i="10"/>
  <c r="BH755" i="10"/>
  <c r="BG755" i="10"/>
  <c r="AZ755" i="10"/>
  <c r="AY755" i="10"/>
  <c r="AX755" i="10"/>
  <c r="AQ755" i="10"/>
  <c r="AP755" i="10"/>
  <c r="AO755" i="10"/>
  <c r="AH755" i="10"/>
  <c r="AG755" i="10"/>
  <c r="AF755" i="10"/>
  <c r="Y755" i="10"/>
  <c r="X755" i="10"/>
  <c r="W755" i="10"/>
  <c r="N755" i="10"/>
  <c r="BR754" i="10"/>
  <c r="BQ754" i="10"/>
  <c r="BP754" i="10"/>
  <c r="BI754" i="10"/>
  <c r="BH754" i="10"/>
  <c r="BG754" i="10"/>
  <c r="AZ754" i="10"/>
  <c r="AY754" i="10"/>
  <c r="AX754" i="10"/>
  <c r="AQ754" i="10"/>
  <c r="AP754" i="10"/>
  <c r="AO754" i="10"/>
  <c r="AH754" i="10"/>
  <c r="AG754" i="10"/>
  <c r="AF754" i="10"/>
  <c r="Y754" i="10"/>
  <c r="X754" i="10"/>
  <c r="W754" i="10"/>
  <c r="N754" i="10"/>
  <c r="BR753" i="10"/>
  <c r="BQ753" i="10"/>
  <c r="BP753" i="10"/>
  <c r="BI753" i="10"/>
  <c r="BH753" i="10"/>
  <c r="BG753" i="10"/>
  <c r="AZ753" i="10"/>
  <c r="AY753" i="10"/>
  <c r="AX753" i="10"/>
  <c r="AQ753" i="10"/>
  <c r="AP753" i="10"/>
  <c r="AO753" i="10"/>
  <c r="AH753" i="10"/>
  <c r="AG753" i="10"/>
  <c r="AF753" i="10"/>
  <c r="Y753" i="10"/>
  <c r="X753" i="10"/>
  <c r="W753" i="10"/>
  <c r="N753" i="10"/>
  <c r="BR752" i="10"/>
  <c r="BQ752" i="10"/>
  <c r="BP752" i="10"/>
  <c r="BI752" i="10"/>
  <c r="BH752" i="10"/>
  <c r="BG752" i="10"/>
  <c r="AZ752" i="10"/>
  <c r="AY752" i="10"/>
  <c r="AX752" i="10"/>
  <c r="AQ752" i="10"/>
  <c r="AP752" i="10"/>
  <c r="AO752" i="10"/>
  <c r="AH752" i="10"/>
  <c r="AG752" i="10"/>
  <c r="AF752" i="10"/>
  <c r="Y752" i="10"/>
  <c r="X752" i="10"/>
  <c r="W752" i="10"/>
  <c r="N752" i="10"/>
  <c r="BR751" i="10"/>
  <c r="BQ751" i="10"/>
  <c r="BP751" i="10"/>
  <c r="BI751" i="10"/>
  <c r="BH751" i="10"/>
  <c r="BG751" i="10"/>
  <c r="AZ751" i="10"/>
  <c r="AY751" i="10"/>
  <c r="AX751" i="10"/>
  <c r="AQ751" i="10"/>
  <c r="AP751" i="10"/>
  <c r="AO751" i="10"/>
  <c r="AH751" i="10"/>
  <c r="AG751" i="10"/>
  <c r="AF751" i="10"/>
  <c r="Y751" i="10"/>
  <c r="X751" i="10"/>
  <c r="W751" i="10"/>
  <c r="N751" i="10"/>
  <c r="BR750" i="10"/>
  <c r="BQ750" i="10"/>
  <c r="BP750" i="10"/>
  <c r="BI750" i="10"/>
  <c r="BH750" i="10"/>
  <c r="BG750" i="10"/>
  <c r="AZ750" i="10"/>
  <c r="AY750" i="10"/>
  <c r="AX750" i="10"/>
  <c r="AQ750" i="10"/>
  <c r="AP750" i="10"/>
  <c r="AO750" i="10"/>
  <c r="AH750" i="10"/>
  <c r="AG750" i="10"/>
  <c r="AF750" i="10"/>
  <c r="Y750" i="10"/>
  <c r="X750" i="10"/>
  <c r="W750" i="10"/>
  <c r="N750" i="10"/>
  <c r="BR749" i="10"/>
  <c r="BQ749" i="10"/>
  <c r="BP749" i="10"/>
  <c r="BI749" i="10"/>
  <c r="BH749" i="10"/>
  <c r="BG749" i="10"/>
  <c r="AZ749" i="10"/>
  <c r="AY749" i="10"/>
  <c r="AX749" i="10"/>
  <c r="AQ749" i="10"/>
  <c r="AP749" i="10"/>
  <c r="AO749" i="10"/>
  <c r="AH749" i="10"/>
  <c r="AG749" i="10"/>
  <c r="AF749" i="10"/>
  <c r="Y749" i="10"/>
  <c r="X749" i="10"/>
  <c r="W749" i="10"/>
  <c r="N749" i="10"/>
  <c r="BR748" i="10"/>
  <c r="BQ748" i="10"/>
  <c r="BP748" i="10"/>
  <c r="BI748" i="10"/>
  <c r="BH748" i="10"/>
  <c r="BG748" i="10"/>
  <c r="AZ748" i="10"/>
  <c r="AY748" i="10"/>
  <c r="AX748" i="10"/>
  <c r="AQ748" i="10"/>
  <c r="AP748" i="10"/>
  <c r="AO748" i="10"/>
  <c r="AH748" i="10"/>
  <c r="AG748" i="10"/>
  <c r="AF748" i="10"/>
  <c r="Y748" i="10"/>
  <c r="X748" i="10"/>
  <c r="W748" i="10"/>
  <c r="N748" i="10"/>
  <c r="BR747" i="10"/>
  <c r="BQ747" i="10"/>
  <c r="BP747" i="10"/>
  <c r="BI747" i="10"/>
  <c r="BH747" i="10"/>
  <c r="BG747" i="10"/>
  <c r="AZ747" i="10"/>
  <c r="AY747" i="10"/>
  <c r="AX747" i="10"/>
  <c r="AQ747" i="10"/>
  <c r="AP747" i="10"/>
  <c r="AO747" i="10"/>
  <c r="AH747" i="10"/>
  <c r="AG747" i="10"/>
  <c r="AF747" i="10"/>
  <c r="Y747" i="10"/>
  <c r="X747" i="10"/>
  <c r="W747" i="10"/>
  <c r="N747" i="10"/>
  <c r="BR746" i="10"/>
  <c r="BQ746" i="10"/>
  <c r="BP746" i="10"/>
  <c r="BI746" i="10"/>
  <c r="BH746" i="10"/>
  <c r="BG746" i="10"/>
  <c r="AZ746" i="10"/>
  <c r="AY746" i="10"/>
  <c r="AX746" i="10"/>
  <c r="AQ746" i="10"/>
  <c r="AP746" i="10"/>
  <c r="AO746" i="10"/>
  <c r="AH746" i="10"/>
  <c r="AG746" i="10"/>
  <c r="AF746" i="10"/>
  <c r="Y746" i="10"/>
  <c r="X746" i="10"/>
  <c r="W746" i="10"/>
  <c r="N746" i="10"/>
  <c r="BR745" i="10"/>
  <c r="BQ745" i="10"/>
  <c r="BP745" i="10"/>
  <c r="BI745" i="10"/>
  <c r="BH745" i="10"/>
  <c r="BG745" i="10"/>
  <c r="AZ745" i="10"/>
  <c r="AY745" i="10"/>
  <c r="AX745" i="10"/>
  <c r="AQ745" i="10"/>
  <c r="AP745" i="10"/>
  <c r="AO745" i="10"/>
  <c r="AH745" i="10"/>
  <c r="AG745" i="10"/>
  <c r="AF745" i="10"/>
  <c r="Y745" i="10"/>
  <c r="X745" i="10"/>
  <c r="W745" i="10"/>
  <c r="N745" i="10"/>
  <c r="BR744" i="10"/>
  <c r="BQ744" i="10"/>
  <c r="BP744" i="10"/>
  <c r="BI744" i="10"/>
  <c r="BH744" i="10"/>
  <c r="BG744" i="10"/>
  <c r="AZ744" i="10"/>
  <c r="AY744" i="10"/>
  <c r="AX744" i="10"/>
  <c r="AQ744" i="10"/>
  <c r="AP744" i="10"/>
  <c r="AO744" i="10"/>
  <c r="AH744" i="10"/>
  <c r="AG744" i="10"/>
  <c r="AF744" i="10"/>
  <c r="Y744" i="10"/>
  <c r="X744" i="10"/>
  <c r="W744" i="10"/>
  <c r="N744" i="10"/>
  <c r="BR743" i="10"/>
  <c r="BQ743" i="10"/>
  <c r="BP743" i="10"/>
  <c r="BI743" i="10"/>
  <c r="BH743" i="10"/>
  <c r="BG743" i="10"/>
  <c r="AZ743" i="10"/>
  <c r="AY743" i="10"/>
  <c r="AX743" i="10"/>
  <c r="AQ743" i="10"/>
  <c r="AP743" i="10"/>
  <c r="AO743" i="10"/>
  <c r="AH743" i="10"/>
  <c r="AG743" i="10"/>
  <c r="AF743" i="10"/>
  <c r="Y743" i="10"/>
  <c r="X743" i="10"/>
  <c r="W743" i="10"/>
  <c r="N743" i="10"/>
  <c r="BR742" i="10"/>
  <c r="BQ742" i="10"/>
  <c r="BP742" i="10"/>
  <c r="BI742" i="10"/>
  <c r="BH742" i="10"/>
  <c r="BG742" i="10"/>
  <c r="AZ742" i="10"/>
  <c r="AY742" i="10"/>
  <c r="AX742" i="10"/>
  <c r="AQ742" i="10"/>
  <c r="AP742" i="10"/>
  <c r="AO742" i="10"/>
  <c r="AH742" i="10"/>
  <c r="AG742" i="10"/>
  <c r="AF742" i="10"/>
  <c r="Y742" i="10"/>
  <c r="X742" i="10"/>
  <c r="W742" i="10"/>
  <c r="N742" i="10"/>
  <c r="BR741" i="10"/>
  <c r="BQ741" i="10"/>
  <c r="BP741" i="10"/>
  <c r="BI741" i="10"/>
  <c r="BH741" i="10"/>
  <c r="BG741" i="10"/>
  <c r="AZ741" i="10"/>
  <c r="AY741" i="10"/>
  <c r="AX741" i="10"/>
  <c r="AQ741" i="10"/>
  <c r="AP741" i="10"/>
  <c r="AO741" i="10"/>
  <c r="AH741" i="10"/>
  <c r="AG741" i="10"/>
  <c r="AF741" i="10"/>
  <c r="Y741" i="10"/>
  <c r="X741" i="10"/>
  <c r="W741" i="10"/>
  <c r="N741" i="10"/>
  <c r="BR740" i="10"/>
  <c r="BQ740" i="10"/>
  <c r="BP740" i="10"/>
  <c r="BI740" i="10"/>
  <c r="BH740" i="10"/>
  <c r="BG740" i="10"/>
  <c r="AZ740" i="10"/>
  <c r="AY740" i="10"/>
  <c r="AX740" i="10"/>
  <c r="AQ740" i="10"/>
  <c r="AP740" i="10"/>
  <c r="AO740" i="10"/>
  <c r="AH740" i="10"/>
  <c r="AG740" i="10"/>
  <c r="AF740" i="10"/>
  <c r="Y740" i="10"/>
  <c r="X740" i="10"/>
  <c r="W740" i="10"/>
  <c r="N740" i="10"/>
  <c r="BR739" i="10"/>
  <c r="BQ739" i="10"/>
  <c r="BP739" i="10"/>
  <c r="BI739" i="10"/>
  <c r="BH739" i="10"/>
  <c r="BG739" i="10"/>
  <c r="AZ739" i="10"/>
  <c r="AY739" i="10"/>
  <c r="AX739" i="10"/>
  <c r="AQ739" i="10"/>
  <c r="AP739" i="10"/>
  <c r="AO739" i="10"/>
  <c r="AH739" i="10"/>
  <c r="AG739" i="10"/>
  <c r="AF739" i="10"/>
  <c r="Y739" i="10"/>
  <c r="X739" i="10"/>
  <c r="W739" i="10"/>
  <c r="N739" i="10"/>
  <c r="BR738" i="10"/>
  <c r="BQ738" i="10"/>
  <c r="BP738" i="10"/>
  <c r="BI738" i="10"/>
  <c r="BH738" i="10"/>
  <c r="BG738" i="10"/>
  <c r="AZ738" i="10"/>
  <c r="AY738" i="10"/>
  <c r="AX738" i="10"/>
  <c r="AQ738" i="10"/>
  <c r="AP738" i="10"/>
  <c r="AO738" i="10"/>
  <c r="AH738" i="10"/>
  <c r="AG738" i="10"/>
  <c r="AF738" i="10"/>
  <c r="Y738" i="10"/>
  <c r="X738" i="10"/>
  <c r="W738" i="10"/>
  <c r="N738" i="10"/>
  <c r="BR737" i="10"/>
  <c r="BQ737" i="10"/>
  <c r="BP737" i="10"/>
  <c r="BI737" i="10"/>
  <c r="BH737" i="10"/>
  <c r="BG737" i="10"/>
  <c r="AZ737" i="10"/>
  <c r="AY737" i="10"/>
  <c r="AX737" i="10"/>
  <c r="AQ737" i="10"/>
  <c r="AP737" i="10"/>
  <c r="AO737" i="10"/>
  <c r="AH737" i="10"/>
  <c r="AG737" i="10"/>
  <c r="AF737" i="10"/>
  <c r="Y737" i="10"/>
  <c r="X737" i="10"/>
  <c r="W737" i="10"/>
  <c r="N737" i="10"/>
  <c r="BR736" i="10"/>
  <c r="BQ736" i="10"/>
  <c r="BP736" i="10"/>
  <c r="BI736" i="10"/>
  <c r="BH736" i="10"/>
  <c r="BG736" i="10"/>
  <c r="AZ736" i="10"/>
  <c r="AY736" i="10"/>
  <c r="AX736" i="10"/>
  <c r="AQ736" i="10"/>
  <c r="AP736" i="10"/>
  <c r="AO736" i="10"/>
  <c r="AH736" i="10"/>
  <c r="AG736" i="10"/>
  <c r="AF736" i="10"/>
  <c r="Y736" i="10"/>
  <c r="X736" i="10"/>
  <c r="W736" i="10"/>
  <c r="N736" i="10"/>
  <c r="BR735" i="10"/>
  <c r="BQ735" i="10"/>
  <c r="BP735" i="10"/>
  <c r="BI735" i="10"/>
  <c r="BH735" i="10"/>
  <c r="BG735" i="10"/>
  <c r="AZ735" i="10"/>
  <c r="AY735" i="10"/>
  <c r="AX735" i="10"/>
  <c r="AQ735" i="10"/>
  <c r="AP735" i="10"/>
  <c r="AO735" i="10"/>
  <c r="AH735" i="10"/>
  <c r="AG735" i="10"/>
  <c r="AF735" i="10"/>
  <c r="Y735" i="10"/>
  <c r="X735" i="10"/>
  <c r="W735" i="10"/>
  <c r="N735" i="10"/>
  <c r="BR734" i="10"/>
  <c r="BQ734" i="10"/>
  <c r="BP734" i="10"/>
  <c r="BI734" i="10"/>
  <c r="BH734" i="10"/>
  <c r="BG734" i="10"/>
  <c r="AZ734" i="10"/>
  <c r="AY734" i="10"/>
  <c r="AX734" i="10"/>
  <c r="AQ734" i="10"/>
  <c r="AP734" i="10"/>
  <c r="AO734" i="10"/>
  <c r="AH734" i="10"/>
  <c r="AG734" i="10"/>
  <c r="AF734" i="10"/>
  <c r="Y734" i="10"/>
  <c r="X734" i="10"/>
  <c r="W734" i="10"/>
  <c r="N734" i="10"/>
  <c r="BR733" i="10"/>
  <c r="BQ733" i="10"/>
  <c r="BP733" i="10"/>
  <c r="BI733" i="10"/>
  <c r="BH733" i="10"/>
  <c r="BG733" i="10"/>
  <c r="AZ733" i="10"/>
  <c r="AY733" i="10"/>
  <c r="AX733" i="10"/>
  <c r="AQ733" i="10"/>
  <c r="AP733" i="10"/>
  <c r="AO733" i="10"/>
  <c r="AH733" i="10"/>
  <c r="AG733" i="10"/>
  <c r="AF733" i="10"/>
  <c r="Y733" i="10"/>
  <c r="X733" i="10"/>
  <c r="W733" i="10"/>
  <c r="N733" i="10"/>
  <c r="BR732" i="10"/>
  <c r="BQ732" i="10"/>
  <c r="BP732" i="10"/>
  <c r="BI732" i="10"/>
  <c r="BH732" i="10"/>
  <c r="BG732" i="10"/>
  <c r="AZ732" i="10"/>
  <c r="AY732" i="10"/>
  <c r="AX732" i="10"/>
  <c r="AQ732" i="10"/>
  <c r="AP732" i="10"/>
  <c r="AO732" i="10"/>
  <c r="AH732" i="10"/>
  <c r="AG732" i="10"/>
  <c r="AF732" i="10"/>
  <c r="Y732" i="10"/>
  <c r="X732" i="10"/>
  <c r="W732" i="10"/>
  <c r="N732" i="10"/>
  <c r="BR731" i="10"/>
  <c r="BQ731" i="10"/>
  <c r="BP731" i="10"/>
  <c r="BI731" i="10"/>
  <c r="BH731" i="10"/>
  <c r="BG731" i="10"/>
  <c r="AZ731" i="10"/>
  <c r="AY731" i="10"/>
  <c r="AX731" i="10"/>
  <c r="AQ731" i="10"/>
  <c r="AP731" i="10"/>
  <c r="AO731" i="10"/>
  <c r="AH731" i="10"/>
  <c r="AG731" i="10"/>
  <c r="AF731" i="10"/>
  <c r="Y731" i="10"/>
  <c r="X731" i="10"/>
  <c r="W731" i="10"/>
  <c r="N731" i="10"/>
  <c r="BR730" i="10"/>
  <c r="BQ730" i="10"/>
  <c r="BP730" i="10"/>
  <c r="BI730" i="10"/>
  <c r="BH730" i="10"/>
  <c r="BG730" i="10"/>
  <c r="AZ730" i="10"/>
  <c r="AY730" i="10"/>
  <c r="AX730" i="10"/>
  <c r="AQ730" i="10"/>
  <c r="AP730" i="10"/>
  <c r="AO730" i="10"/>
  <c r="AH730" i="10"/>
  <c r="AG730" i="10"/>
  <c r="AF730" i="10"/>
  <c r="Y730" i="10"/>
  <c r="X730" i="10"/>
  <c r="W730" i="10"/>
  <c r="N730" i="10"/>
  <c r="BR729" i="10"/>
  <c r="BQ729" i="10"/>
  <c r="BP729" i="10"/>
  <c r="BI729" i="10"/>
  <c r="BH729" i="10"/>
  <c r="BG729" i="10"/>
  <c r="AZ729" i="10"/>
  <c r="AY729" i="10"/>
  <c r="AX729" i="10"/>
  <c r="AQ729" i="10"/>
  <c r="AP729" i="10"/>
  <c r="AO729" i="10"/>
  <c r="AH729" i="10"/>
  <c r="AG729" i="10"/>
  <c r="AF729" i="10"/>
  <c r="Y729" i="10"/>
  <c r="X729" i="10"/>
  <c r="W729" i="10"/>
  <c r="N729" i="10"/>
  <c r="BR728" i="10"/>
  <c r="BQ728" i="10"/>
  <c r="BP728" i="10"/>
  <c r="BI728" i="10"/>
  <c r="BH728" i="10"/>
  <c r="BG728" i="10"/>
  <c r="AZ728" i="10"/>
  <c r="AY728" i="10"/>
  <c r="AX728" i="10"/>
  <c r="AQ728" i="10"/>
  <c r="AP728" i="10"/>
  <c r="AO728" i="10"/>
  <c r="AH728" i="10"/>
  <c r="AG728" i="10"/>
  <c r="AF728" i="10"/>
  <c r="Y728" i="10"/>
  <c r="X728" i="10"/>
  <c r="W728" i="10"/>
  <c r="N728" i="10"/>
  <c r="BR727" i="10"/>
  <c r="BQ727" i="10"/>
  <c r="BP727" i="10"/>
  <c r="BI727" i="10"/>
  <c r="BH727" i="10"/>
  <c r="BG727" i="10"/>
  <c r="AZ727" i="10"/>
  <c r="AY727" i="10"/>
  <c r="AX727" i="10"/>
  <c r="AQ727" i="10"/>
  <c r="AP727" i="10"/>
  <c r="AO727" i="10"/>
  <c r="AH727" i="10"/>
  <c r="AG727" i="10"/>
  <c r="AF727" i="10"/>
  <c r="Y727" i="10"/>
  <c r="X727" i="10"/>
  <c r="W727" i="10"/>
  <c r="N727" i="10"/>
  <c r="BR726" i="10"/>
  <c r="BQ726" i="10"/>
  <c r="BP726" i="10"/>
  <c r="BI726" i="10"/>
  <c r="BH726" i="10"/>
  <c r="BG726" i="10"/>
  <c r="AZ726" i="10"/>
  <c r="AY726" i="10"/>
  <c r="AX726" i="10"/>
  <c r="AQ726" i="10"/>
  <c r="AP726" i="10"/>
  <c r="AO726" i="10"/>
  <c r="AH726" i="10"/>
  <c r="AG726" i="10"/>
  <c r="AF726" i="10"/>
  <c r="Y726" i="10"/>
  <c r="X726" i="10"/>
  <c r="W726" i="10"/>
  <c r="N726" i="10"/>
  <c r="BR725" i="10"/>
  <c r="BQ725" i="10"/>
  <c r="BP725" i="10"/>
  <c r="BI725" i="10"/>
  <c r="BH725" i="10"/>
  <c r="BG725" i="10"/>
  <c r="AZ725" i="10"/>
  <c r="AY725" i="10"/>
  <c r="AX725" i="10"/>
  <c r="AQ725" i="10"/>
  <c r="AP725" i="10"/>
  <c r="AO725" i="10"/>
  <c r="AH725" i="10"/>
  <c r="AG725" i="10"/>
  <c r="AF725" i="10"/>
  <c r="Y725" i="10"/>
  <c r="X725" i="10"/>
  <c r="W725" i="10"/>
  <c r="N725" i="10"/>
  <c r="BR724" i="10"/>
  <c r="BQ724" i="10"/>
  <c r="BP724" i="10"/>
  <c r="BI724" i="10"/>
  <c r="BH724" i="10"/>
  <c r="BG724" i="10"/>
  <c r="AZ724" i="10"/>
  <c r="AY724" i="10"/>
  <c r="AX724" i="10"/>
  <c r="AQ724" i="10"/>
  <c r="AP724" i="10"/>
  <c r="AO724" i="10"/>
  <c r="AH724" i="10"/>
  <c r="AG724" i="10"/>
  <c r="AF724" i="10"/>
  <c r="Y724" i="10"/>
  <c r="X724" i="10"/>
  <c r="W724" i="10"/>
  <c r="N724" i="10"/>
  <c r="BR723" i="10"/>
  <c r="BQ723" i="10"/>
  <c r="BP723" i="10"/>
  <c r="BI723" i="10"/>
  <c r="BH723" i="10"/>
  <c r="BG723" i="10"/>
  <c r="AZ723" i="10"/>
  <c r="AY723" i="10"/>
  <c r="AX723" i="10"/>
  <c r="AQ723" i="10"/>
  <c r="AP723" i="10"/>
  <c r="AO723" i="10"/>
  <c r="AH723" i="10"/>
  <c r="AG723" i="10"/>
  <c r="AF723" i="10"/>
  <c r="Y723" i="10"/>
  <c r="X723" i="10"/>
  <c r="W723" i="10"/>
  <c r="N723" i="10"/>
  <c r="BR722" i="10"/>
  <c r="BQ722" i="10"/>
  <c r="BP722" i="10"/>
  <c r="BI722" i="10"/>
  <c r="BH722" i="10"/>
  <c r="BG722" i="10"/>
  <c r="AZ722" i="10"/>
  <c r="AY722" i="10"/>
  <c r="AX722" i="10"/>
  <c r="AQ722" i="10"/>
  <c r="AP722" i="10"/>
  <c r="AO722" i="10"/>
  <c r="AH722" i="10"/>
  <c r="AG722" i="10"/>
  <c r="AF722" i="10"/>
  <c r="Y722" i="10"/>
  <c r="X722" i="10"/>
  <c r="W722" i="10"/>
  <c r="N722" i="10"/>
  <c r="BR721" i="10"/>
  <c r="BQ721" i="10"/>
  <c r="BP721" i="10"/>
  <c r="BI721" i="10"/>
  <c r="BH721" i="10"/>
  <c r="BG721" i="10"/>
  <c r="AZ721" i="10"/>
  <c r="AY721" i="10"/>
  <c r="AX721" i="10"/>
  <c r="AQ721" i="10"/>
  <c r="AP721" i="10"/>
  <c r="AO721" i="10"/>
  <c r="AH721" i="10"/>
  <c r="AG721" i="10"/>
  <c r="AF721" i="10"/>
  <c r="Y721" i="10"/>
  <c r="X721" i="10"/>
  <c r="W721" i="10"/>
  <c r="N721" i="10"/>
  <c r="BR720" i="10"/>
  <c r="BQ720" i="10"/>
  <c r="BP720" i="10"/>
  <c r="BI720" i="10"/>
  <c r="BH720" i="10"/>
  <c r="BG720" i="10"/>
  <c r="AZ720" i="10"/>
  <c r="AY720" i="10"/>
  <c r="AX720" i="10"/>
  <c r="AQ720" i="10"/>
  <c r="AP720" i="10"/>
  <c r="AO720" i="10"/>
  <c r="AH720" i="10"/>
  <c r="AG720" i="10"/>
  <c r="AF720" i="10"/>
  <c r="Y720" i="10"/>
  <c r="X720" i="10"/>
  <c r="W720" i="10"/>
  <c r="N720" i="10"/>
  <c r="BR719" i="10"/>
  <c r="BQ719" i="10"/>
  <c r="BP719" i="10"/>
  <c r="BI719" i="10"/>
  <c r="BH719" i="10"/>
  <c r="BG719" i="10"/>
  <c r="AZ719" i="10"/>
  <c r="AY719" i="10"/>
  <c r="AX719" i="10"/>
  <c r="AQ719" i="10"/>
  <c r="AP719" i="10"/>
  <c r="AO719" i="10"/>
  <c r="AH719" i="10"/>
  <c r="AG719" i="10"/>
  <c r="AF719" i="10"/>
  <c r="Y719" i="10"/>
  <c r="X719" i="10"/>
  <c r="W719" i="10"/>
  <c r="N719" i="10"/>
  <c r="BR718" i="10"/>
  <c r="BQ718" i="10"/>
  <c r="BP718" i="10"/>
  <c r="BI718" i="10"/>
  <c r="BH718" i="10"/>
  <c r="BG718" i="10"/>
  <c r="AZ718" i="10"/>
  <c r="AY718" i="10"/>
  <c r="AX718" i="10"/>
  <c r="AQ718" i="10"/>
  <c r="AP718" i="10"/>
  <c r="AO718" i="10"/>
  <c r="AH718" i="10"/>
  <c r="AG718" i="10"/>
  <c r="AF718" i="10"/>
  <c r="Y718" i="10"/>
  <c r="X718" i="10"/>
  <c r="W718" i="10"/>
  <c r="N718" i="10"/>
  <c r="BR717" i="10"/>
  <c r="BQ717" i="10"/>
  <c r="BP717" i="10"/>
  <c r="BI717" i="10"/>
  <c r="BH717" i="10"/>
  <c r="BG717" i="10"/>
  <c r="AZ717" i="10"/>
  <c r="AY717" i="10"/>
  <c r="AX717" i="10"/>
  <c r="AQ717" i="10"/>
  <c r="AP717" i="10"/>
  <c r="AO717" i="10"/>
  <c r="AH717" i="10"/>
  <c r="AG717" i="10"/>
  <c r="AF717" i="10"/>
  <c r="Y717" i="10"/>
  <c r="X717" i="10"/>
  <c r="W717" i="10"/>
  <c r="N717" i="10"/>
  <c r="BR716" i="10"/>
  <c r="BQ716" i="10"/>
  <c r="BP716" i="10"/>
  <c r="BI716" i="10"/>
  <c r="BH716" i="10"/>
  <c r="BG716" i="10"/>
  <c r="AZ716" i="10"/>
  <c r="AY716" i="10"/>
  <c r="AX716" i="10"/>
  <c r="AQ716" i="10"/>
  <c r="AP716" i="10"/>
  <c r="AO716" i="10"/>
  <c r="AH716" i="10"/>
  <c r="AG716" i="10"/>
  <c r="AF716" i="10"/>
  <c r="Y716" i="10"/>
  <c r="X716" i="10"/>
  <c r="W716" i="10"/>
  <c r="N716" i="10"/>
  <c r="BR715" i="10"/>
  <c r="BQ715" i="10"/>
  <c r="BP715" i="10"/>
  <c r="BI715" i="10"/>
  <c r="BH715" i="10"/>
  <c r="BG715" i="10"/>
  <c r="AZ715" i="10"/>
  <c r="AY715" i="10"/>
  <c r="AX715" i="10"/>
  <c r="AQ715" i="10"/>
  <c r="AP715" i="10"/>
  <c r="AO715" i="10"/>
  <c r="AH715" i="10"/>
  <c r="AG715" i="10"/>
  <c r="AF715" i="10"/>
  <c r="Y715" i="10"/>
  <c r="X715" i="10"/>
  <c r="W715" i="10"/>
  <c r="N715" i="10"/>
  <c r="BR714" i="10"/>
  <c r="BQ714" i="10"/>
  <c r="BP714" i="10"/>
  <c r="BI714" i="10"/>
  <c r="BH714" i="10"/>
  <c r="BG714" i="10"/>
  <c r="AZ714" i="10"/>
  <c r="AY714" i="10"/>
  <c r="AX714" i="10"/>
  <c r="AQ714" i="10"/>
  <c r="AP714" i="10"/>
  <c r="AO714" i="10"/>
  <c r="AH714" i="10"/>
  <c r="AG714" i="10"/>
  <c r="AF714" i="10"/>
  <c r="Y714" i="10"/>
  <c r="X714" i="10"/>
  <c r="W714" i="10"/>
  <c r="N714" i="10"/>
  <c r="BR713" i="10"/>
  <c r="BQ713" i="10"/>
  <c r="BP713" i="10"/>
  <c r="BI713" i="10"/>
  <c r="BH713" i="10"/>
  <c r="BG713" i="10"/>
  <c r="AZ713" i="10"/>
  <c r="AY713" i="10"/>
  <c r="AX713" i="10"/>
  <c r="AQ713" i="10"/>
  <c r="AP713" i="10"/>
  <c r="AO713" i="10"/>
  <c r="AH713" i="10"/>
  <c r="AG713" i="10"/>
  <c r="AF713" i="10"/>
  <c r="Y713" i="10"/>
  <c r="X713" i="10"/>
  <c r="W713" i="10"/>
  <c r="N713" i="10"/>
  <c r="BR712" i="10"/>
  <c r="BQ712" i="10"/>
  <c r="BP712" i="10"/>
  <c r="BI712" i="10"/>
  <c r="BH712" i="10"/>
  <c r="BG712" i="10"/>
  <c r="AZ712" i="10"/>
  <c r="AY712" i="10"/>
  <c r="AX712" i="10"/>
  <c r="AQ712" i="10"/>
  <c r="AP712" i="10"/>
  <c r="AO712" i="10"/>
  <c r="AH712" i="10"/>
  <c r="AG712" i="10"/>
  <c r="AF712" i="10"/>
  <c r="Y712" i="10"/>
  <c r="X712" i="10"/>
  <c r="W712" i="10"/>
  <c r="N712" i="10"/>
  <c r="BR711" i="10"/>
  <c r="BQ711" i="10"/>
  <c r="BP711" i="10"/>
  <c r="BI711" i="10"/>
  <c r="BH711" i="10"/>
  <c r="BG711" i="10"/>
  <c r="AZ711" i="10"/>
  <c r="AY711" i="10"/>
  <c r="AX711" i="10"/>
  <c r="AQ711" i="10"/>
  <c r="AP711" i="10"/>
  <c r="AO711" i="10"/>
  <c r="AH711" i="10"/>
  <c r="AG711" i="10"/>
  <c r="AF711" i="10"/>
  <c r="Y711" i="10"/>
  <c r="X711" i="10"/>
  <c r="W711" i="10"/>
  <c r="N711" i="10"/>
  <c r="BR710" i="10"/>
  <c r="BQ710" i="10"/>
  <c r="BP710" i="10"/>
  <c r="BI710" i="10"/>
  <c r="BH710" i="10"/>
  <c r="BG710" i="10"/>
  <c r="AZ710" i="10"/>
  <c r="AY710" i="10"/>
  <c r="AX710" i="10"/>
  <c r="AQ710" i="10"/>
  <c r="AP710" i="10"/>
  <c r="AO710" i="10"/>
  <c r="AH710" i="10"/>
  <c r="AG710" i="10"/>
  <c r="AF710" i="10"/>
  <c r="Y710" i="10"/>
  <c r="X710" i="10"/>
  <c r="W710" i="10"/>
  <c r="N710" i="10"/>
  <c r="BR709" i="10"/>
  <c r="BQ709" i="10"/>
  <c r="BP709" i="10"/>
  <c r="BI709" i="10"/>
  <c r="BH709" i="10"/>
  <c r="BG709" i="10"/>
  <c r="AZ709" i="10"/>
  <c r="AY709" i="10"/>
  <c r="AX709" i="10"/>
  <c r="AQ709" i="10"/>
  <c r="AP709" i="10"/>
  <c r="AO709" i="10"/>
  <c r="AH709" i="10"/>
  <c r="AG709" i="10"/>
  <c r="AF709" i="10"/>
  <c r="Y709" i="10"/>
  <c r="X709" i="10"/>
  <c r="W709" i="10"/>
  <c r="N709" i="10"/>
  <c r="BR708" i="10"/>
  <c r="BQ708" i="10"/>
  <c r="BP708" i="10"/>
  <c r="BI708" i="10"/>
  <c r="BH708" i="10"/>
  <c r="BG708" i="10"/>
  <c r="AZ708" i="10"/>
  <c r="AY708" i="10"/>
  <c r="AX708" i="10"/>
  <c r="AQ708" i="10"/>
  <c r="AP708" i="10"/>
  <c r="AO708" i="10"/>
  <c r="AH708" i="10"/>
  <c r="AG708" i="10"/>
  <c r="AF708" i="10"/>
  <c r="Y708" i="10"/>
  <c r="X708" i="10"/>
  <c r="W708" i="10"/>
  <c r="N708" i="10"/>
  <c r="BR707" i="10"/>
  <c r="BQ707" i="10"/>
  <c r="BP707" i="10"/>
  <c r="BI707" i="10"/>
  <c r="BH707" i="10"/>
  <c r="BG707" i="10"/>
  <c r="AZ707" i="10"/>
  <c r="AY707" i="10"/>
  <c r="AX707" i="10"/>
  <c r="AQ707" i="10"/>
  <c r="AP707" i="10"/>
  <c r="AO707" i="10"/>
  <c r="AH707" i="10"/>
  <c r="AG707" i="10"/>
  <c r="AF707" i="10"/>
  <c r="Y707" i="10"/>
  <c r="X707" i="10"/>
  <c r="W707" i="10"/>
  <c r="N707" i="10"/>
  <c r="BR706" i="10"/>
  <c r="BQ706" i="10"/>
  <c r="BP706" i="10"/>
  <c r="BI706" i="10"/>
  <c r="BH706" i="10"/>
  <c r="BG706" i="10"/>
  <c r="AZ706" i="10"/>
  <c r="AY706" i="10"/>
  <c r="AX706" i="10"/>
  <c r="AQ706" i="10"/>
  <c r="AP706" i="10"/>
  <c r="AO706" i="10"/>
  <c r="AH706" i="10"/>
  <c r="AG706" i="10"/>
  <c r="AF706" i="10"/>
  <c r="Y706" i="10"/>
  <c r="X706" i="10"/>
  <c r="W706" i="10"/>
  <c r="N706" i="10"/>
  <c r="BR705" i="10"/>
  <c r="BQ705" i="10"/>
  <c r="BP705" i="10"/>
  <c r="BI705" i="10"/>
  <c r="BH705" i="10"/>
  <c r="BG705" i="10"/>
  <c r="AZ705" i="10"/>
  <c r="AY705" i="10"/>
  <c r="AX705" i="10"/>
  <c r="AQ705" i="10"/>
  <c r="AP705" i="10"/>
  <c r="AO705" i="10"/>
  <c r="AH705" i="10"/>
  <c r="AG705" i="10"/>
  <c r="AF705" i="10"/>
  <c r="Y705" i="10"/>
  <c r="X705" i="10"/>
  <c r="W705" i="10"/>
  <c r="N705" i="10"/>
  <c r="BR704" i="10"/>
  <c r="BQ704" i="10"/>
  <c r="BP704" i="10"/>
  <c r="BI704" i="10"/>
  <c r="BH704" i="10"/>
  <c r="BG704" i="10"/>
  <c r="AZ704" i="10"/>
  <c r="AY704" i="10"/>
  <c r="AX704" i="10"/>
  <c r="AQ704" i="10"/>
  <c r="AP704" i="10"/>
  <c r="AO704" i="10"/>
  <c r="AH704" i="10"/>
  <c r="AG704" i="10"/>
  <c r="AF704" i="10"/>
  <c r="Y704" i="10"/>
  <c r="X704" i="10"/>
  <c r="W704" i="10"/>
  <c r="N704" i="10"/>
  <c r="BR703" i="10"/>
  <c r="BQ703" i="10"/>
  <c r="BP703" i="10"/>
  <c r="BI703" i="10"/>
  <c r="BH703" i="10"/>
  <c r="BG703" i="10"/>
  <c r="AZ703" i="10"/>
  <c r="AY703" i="10"/>
  <c r="AX703" i="10"/>
  <c r="AQ703" i="10"/>
  <c r="AP703" i="10"/>
  <c r="AO703" i="10"/>
  <c r="AH703" i="10"/>
  <c r="AG703" i="10"/>
  <c r="AF703" i="10"/>
  <c r="Y703" i="10"/>
  <c r="X703" i="10"/>
  <c r="W703" i="10"/>
  <c r="N703" i="10"/>
  <c r="BR702" i="10"/>
  <c r="BQ702" i="10"/>
  <c r="BP702" i="10"/>
  <c r="BI702" i="10"/>
  <c r="BH702" i="10"/>
  <c r="BG702" i="10"/>
  <c r="AZ702" i="10"/>
  <c r="AY702" i="10"/>
  <c r="AX702" i="10"/>
  <c r="AQ702" i="10"/>
  <c r="AP702" i="10"/>
  <c r="AO702" i="10"/>
  <c r="AH702" i="10"/>
  <c r="AG702" i="10"/>
  <c r="AF702" i="10"/>
  <c r="Y702" i="10"/>
  <c r="X702" i="10"/>
  <c r="W702" i="10"/>
  <c r="N702" i="10"/>
  <c r="BR701" i="10"/>
  <c r="BQ701" i="10"/>
  <c r="BP701" i="10"/>
  <c r="BI701" i="10"/>
  <c r="BH701" i="10"/>
  <c r="BG701" i="10"/>
  <c r="AZ701" i="10"/>
  <c r="AY701" i="10"/>
  <c r="AX701" i="10"/>
  <c r="AQ701" i="10"/>
  <c r="AP701" i="10"/>
  <c r="AO701" i="10"/>
  <c r="AH701" i="10"/>
  <c r="AG701" i="10"/>
  <c r="AF701" i="10"/>
  <c r="Y701" i="10"/>
  <c r="X701" i="10"/>
  <c r="W701" i="10"/>
  <c r="N701" i="10"/>
  <c r="BR700" i="10"/>
  <c r="BQ700" i="10"/>
  <c r="BP700" i="10"/>
  <c r="BI700" i="10"/>
  <c r="BH700" i="10"/>
  <c r="BG700" i="10"/>
  <c r="AZ700" i="10"/>
  <c r="AY700" i="10"/>
  <c r="AX700" i="10"/>
  <c r="AQ700" i="10"/>
  <c r="AP700" i="10"/>
  <c r="AO700" i="10"/>
  <c r="AH700" i="10"/>
  <c r="AG700" i="10"/>
  <c r="AF700" i="10"/>
  <c r="Y700" i="10"/>
  <c r="X700" i="10"/>
  <c r="W700" i="10"/>
  <c r="N700" i="10"/>
  <c r="BR699" i="10"/>
  <c r="BQ699" i="10"/>
  <c r="BP699" i="10"/>
  <c r="BI699" i="10"/>
  <c r="BH699" i="10"/>
  <c r="BG699" i="10"/>
  <c r="AZ699" i="10"/>
  <c r="AY699" i="10"/>
  <c r="AX699" i="10"/>
  <c r="AQ699" i="10"/>
  <c r="AP699" i="10"/>
  <c r="AO699" i="10"/>
  <c r="AH699" i="10"/>
  <c r="AG699" i="10"/>
  <c r="AF699" i="10"/>
  <c r="Y699" i="10"/>
  <c r="X699" i="10"/>
  <c r="W699" i="10"/>
  <c r="N699" i="10"/>
  <c r="BR698" i="10"/>
  <c r="BQ698" i="10"/>
  <c r="BP698" i="10"/>
  <c r="BI698" i="10"/>
  <c r="BH698" i="10"/>
  <c r="BG698" i="10"/>
  <c r="AZ698" i="10"/>
  <c r="AY698" i="10"/>
  <c r="AX698" i="10"/>
  <c r="AQ698" i="10"/>
  <c r="AP698" i="10"/>
  <c r="AO698" i="10"/>
  <c r="AH698" i="10"/>
  <c r="AG698" i="10"/>
  <c r="AF698" i="10"/>
  <c r="Y698" i="10"/>
  <c r="X698" i="10"/>
  <c r="W698" i="10"/>
  <c r="N698" i="10"/>
  <c r="BR697" i="10"/>
  <c r="BQ697" i="10"/>
  <c r="BP697" i="10"/>
  <c r="BI697" i="10"/>
  <c r="BH697" i="10"/>
  <c r="BG697" i="10"/>
  <c r="AZ697" i="10"/>
  <c r="AY697" i="10"/>
  <c r="AX697" i="10"/>
  <c r="AQ697" i="10"/>
  <c r="AP697" i="10"/>
  <c r="AO697" i="10"/>
  <c r="AH697" i="10"/>
  <c r="AG697" i="10"/>
  <c r="AF697" i="10"/>
  <c r="Y697" i="10"/>
  <c r="X697" i="10"/>
  <c r="W697" i="10"/>
  <c r="N697" i="10"/>
  <c r="BR696" i="10"/>
  <c r="BQ696" i="10"/>
  <c r="BP696" i="10"/>
  <c r="BI696" i="10"/>
  <c r="BH696" i="10"/>
  <c r="BG696" i="10"/>
  <c r="AZ696" i="10"/>
  <c r="AY696" i="10"/>
  <c r="AX696" i="10"/>
  <c r="AQ696" i="10"/>
  <c r="AP696" i="10"/>
  <c r="AO696" i="10"/>
  <c r="AH696" i="10"/>
  <c r="AG696" i="10"/>
  <c r="AF696" i="10"/>
  <c r="Y696" i="10"/>
  <c r="X696" i="10"/>
  <c r="W696" i="10"/>
  <c r="N696" i="10"/>
  <c r="BR695" i="10"/>
  <c r="BQ695" i="10"/>
  <c r="BP695" i="10"/>
  <c r="BI695" i="10"/>
  <c r="BH695" i="10"/>
  <c r="BG695" i="10"/>
  <c r="AZ695" i="10"/>
  <c r="AY695" i="10"/>
  <c r="AX695" i="10"/>
  <c r="AQ695" i="10"/>
  <c r="AP695" i="10"/>
  <c r="AO695" i="10"/>
  <c r="AH695" i="10"/>
  <c r="AG695" i="10"/>
  <c r="AF695" i="10"/>
  <c r="Y695" i="10"/>
  <c r="X695" i="10"/>
  <c r="W695" i="10"/>
  <c r="N695" i="10"/>
  <c r="BR694" i="10"/>
  <c r="BQ694" i="10"/>
  <c r="BP694" i="10"/>
  <c r="BI694" i="10"/>
  <c r="BH694" i="10"/>
  <c r="BG694" i="10"/>
  <c r="AZ694" i="10"/>
  <c r="AY694" i="10"/>
  <c r="AX694" i="10"/>
  <c r="AQ694" i="10"/>
  <c r="AP694" i="10"/>
  <c r="AO694" i="10"/>
  <c r="AH694" i="10"/>
  <c r="AG694" i="10"/>
  <c r="AF694" i="10"/>
  <c r="Y694" i="10"/>
  <c r="X694" i="10"/>
  <c r="W694" i="10"/>
  <c r="N694" i="10"/>
  <c r="BR693" i="10"/>
  <c r="BQ693" i="10"/>
  <c r="BP693" i="10"/>
  <c r="BI693" i="10"/>
  <c r="BH693" i="10"/>
  <c r="BG693" i="10"/>
  <c r="AZ693" i="10"/>
  <c r="AY693" i="10"/>
  <c r="AX693" i="10"/>
  <c r="AQ693" i="10"/>
  <c r="AP693" i="10"/>
  <c r="AO693" i="10"/>
  <c r="AH693" i="10"/>
  <c r="AG693" i="10"/>
  <c r="AF693" i="10"/>
  <c r="Y693" i="10"/>
  <c r="X693" i="10"/>
  <c r="W693" i="10"/>
  <c r="N693" i="10"/>
  <c r="BR692" i="10"/>
  <c r="BQ692" i="10"/>
  <c r="BP692" i="10"/>
  <c r="BI692" i="10"/>
  <c r="BH692" i="10"/>
  <c r="BG692" i="10"/>
  <c r="AZ692" i="10"/>
  <c r="AY692" i="10"/>
  <c r="AX692" i="10"/>
  <c r="AQ692" i="10"/>
  <c r="AP692" i="10"/>
  <c r="AO692" i="10"/>
  <c r="AH692" i="10"/>
  <c r="AG692" i="10"/>
  <c r="AF692" i="10"/>
  <c r="Y692" i="10"/>
  <c r="X692" i="10"/>
  <c r="W692" i="10"/>
  <c r="N692" i="10"/>
  <c r="BR691" i="10"/>
  <c r="BQ691" i="10"/>
  <c r="BP691" i="10"/>
  <c r="BI691" i="10"/>
  <c r="BH691" i="10"/>
  <c r="BG691" i="10"/>
  <c r="AZ691" i="10"/>
  <c r="AY691" i="10"/>
  <c r="AX691" i="10"/>
  <c r="AQ691" i="10"/>
  <c r="AP691" i="10"/>
  <c r="AO691" i="10"/>
  <c r="AH691" i="10"/>
  <c r="AG691" i="10"/>
  <c r="AF691" i="10"/>
  <c r="Y691" i="10"/>
  <c r="X691" i="10"/>
  <c r="W691" i="10"/>
  <c r="N691" i="10"/>
  <c r="BR690" i="10"/>
  <c r="BQ690" i="10"/>
  <c r="BP690" i="10"/>
  <c r="BI690" i="10"/>
  <c r="BH690" i="10"/>
  <c r="BG690" i="10"/>
  <c r="AZ690" i="10"/>
  <c r="AY690" i="10"/>
  <c r="AX690" i="10"/>
  <c r="AQ690" i="10"/>
  <c r="AP690" i="10"/>
  <c r="AO690" i="10"/>
  <c r="AH690" i="10"/>
  <c r="AG690" i="10"/>
  <c r="AF690" i="10"/>
  <c r="Y690" i="10"/>
  <c r="X690" i="10"/>
  <c r="W690" i="10"/>
  <c r="N690" i="10"/>
  <c r="BR689" i="10"/>
  <c r="BQ689" i="10"/>
  <c r="BP689" i="10"/>
  <c r="BI689" i="10"/>
  <c r="BH689" i="10"/>
  <c r="BG689" i="10"/>
  <c r="AZ689" i="10"/>
  <c r="AY689" i="10"/>
  <c r="AX689" i="10"/>
  <c r="AQ689" i="10"/>
  <c r="AP689" i="10"/>
  <c r="AO689" i="10"/>
  <c r="AH689" i="10"/>
  <c r="AG689" i="10"/>
  <c r="AF689" i="10"/>
  <c r="Y689" i="10"/>
  <c r="X689" i="10"/>
  <c r="W689" i="10"/>
  <c r="N689" i="10"/>
  <c r="BR688" i="10"/>
  <c r="BQ688" i="10"/>
  <c r="BP688" i="10"/>
  <c r="BI688" i="10"/>
  <c r="BH688" i="10"/>
  <c r="BG688" i="10"/>
  <c r="AZ688" i="10"/>
  <c r="AY688" i="10"/>
  <c r="AX688" i="10"/>
  <c r="AQ688" i="10"/>
  <c r="AP688" i="10"/>
  <c r="AO688" i="10"/>
  <c r="AH688" i="10"/>
  <c r="AG688" i="10"/>
  <c r="AF688" i="10"/>
  <c r="Y688" i="10"/>
  <c r="X688" i="10"/>
  <c r="W688" i="10"/>
  <c r="N688" i="10"/>
  <c r="BR687" i="10"/>
  <c r="BQ687" i="10"/>
  <c r="BP687" i="10"/>
  <c r="BI687" i="10"/>
  <c r="BH687" i="10"/>
  <c r="BG687" i="10"/>
  <c r="AZ687" i="10"/>
  <c r="AY687" i="10"/>
  <c r="AX687" i="10"/>
  <c r="AQ687" i="10"/>
  <c r="AP687" i="10"/>
  <c r="AO687" i="10"/>
  <c r="AH687" i="10"/>
  <c r="AG687" i="10"/>
  <c r="AF687" i="10"/>
  <c r="Y687" i="10"/>
  <c r="X687" i="10"/>
  <c r="W687" i="10"/>
  <c r="N687" i="10"/>
  <c r="BR686" i="10"/>
  <c r="BQ686" i="10"/>
  <c r="BP686" i="10"/>
  <c r="BI686" i="10"/>
  <c r="BH686" i="10"/>
  <c r="BG686" i="10"/>
  <c r="AZ686" i="10"/>
  <c r="AY686" i="10"/>
  <c r="AX686" i="10"/>
  <c r="AQ686" i="10"/>
  <c r="AP686" i="10"/>
  <c r="AO686" i="10"/>
  <c r="AH686" i="10"/>
  <c r="AG686" i="10"/>
  <c r="AF686" i="10"/>
  <c r="Y686" i="10"/>
  <c r="X686" i="10"/>
  <c r="W686" i="10"/>
  <c r="N686" i="10"/>
  <c r="BR685" i="10"/>
  <c r="BQ685" i="10"/>
  <c r="BP685" i="10"/>
  <c r="BI685" i="10"/>
  <c r="BH685" i="10"/>
  <c r="BG685" i="10"/>
  <c r="AZ685" i="10"/>
  <c r="AY685" i="10"/>
  <c r="AX685" i="10"/>
  <c r="AQ685" i="10"/>
  <c r="AP685" i="10"/>
  <c r="AO685" i="10"/>
  <c r="AH685" i="10"/>
  <c r="AG685" i="10"/>
  <c r="AF685" i="10"/>
  <c r="Y685" i="10"/>
  <c r="X685" i="10"/>
  <c r="W685" i="10"/>
  <c r="N685" i="10"/>
  <c r="BR684" i="10"/>
  <c r="BQ684" i="10"/>
  <c r="BP684" i="10"/>
  <c r="BI684" i="10"/>
  <c r="BH684" i="10"/>
  <c r="BG684" i="10"/>
  <c r="AZ684" i="10"/>
  <c r="AY684" i="10"/>
  <c r="AX684" i="10"/>
  <c r="AQ684" i="10"/>
  <c r="AP684" i="10"/>
  <c r="AO684" i="10"/>
  <c r="AH684" i="10"/>
  <c r="AG684" i="10"/>
  <c r="AF684" i="10"/>
  <c r="Y684" i="10"/>
  <c r="X684" i="10"/>
  <c r="W684" i="10"/>
  <c r="N684" i="10"/>
  <c r="BR683" i="10"/>
  <c r="BQ683" i="10"/>
  <c r="BP683" i="10"/>
  <c r="BI683" i="10"/>
  <c r="BH683" i="10"/>
  <c r="BG683" i="10"/>
  <c r="AZ683" i="10"/>
  <c r="AY683" i="10"/>
  <c r="AX683" i="10"/>
  <c r="AQ683" i="10"/>
  <c r="AP683" i="10"/>
  <c r="AO683" i="10"/>
  <c r="AH683" i="10"/>
  <c r="AG683" i="10"/>
  <c r="AF683" i="10"/>
  <c r="Y683" i="10"/>
  <c r="X683" i="10"/>
  <c r="W683" i="10"/>
  <c r="N683" i="10"/>
  <c r="BR682" i="10"/>
  <c r="BQ682" i="10"/>
  <c r="BP682" i="10"/>
  <c r="BI682" i="10"/>
  <c r="BH682" i="10"/>
  <c r="BG682" i="10"/>
  <c r="AZ682" i="10"/>
  <c r="AY682" i="10"/>
  <c r="AX682" i="10"/>
  <c r="AQ682" i="10"/>
  <c r="AP682" i="10"/>
  <c r="AO682" i="10"/>
  <c r="AH682" i="10"/>
  <c r="AG682" i="10"/>
  <c r="AF682" i="10"/>
  <c r="Y682" i="10"/>
  <c r="X682" i="10"/>
  <c r="W682" i="10"/>
  <c r="N682" i="10"/>
  <c r="BR681" i="10"/>
  <c r="BQ681" i="10"/>
  <c r="BP681" i="10"/>
  <c r="BI681" i="10"/>
  <c r="BH681" i="10"/>
  <c r="BG681" i="10"/>
  <c r="AZ681" i="10"/>
  <c r="AY681" i="10"/>
  <c r="AX681" i="10"/>
  <c r="AQ681" i="10"/>
  <c r="AP681" i="10"/>
  <c r="AO681" i="10"/>
  <c r="AH681" i="10"/>
  <c r="AG681" i="10"/>
  <c r="AF681" i="10"/>
  <c r="Y681" i="10"/>
  <c r="X681" i="10"/>
  <c r="W681" i="10"/>
  <c r="N681" i="10"/>
  <c r="BR680" i="10"/>
  <c r="BQ680" i="10"/>
  <c r="BP680" i="10"/>
  <c r="BI680" i="10"/>
  <c r="BH680" i="10"/>
  <c r="BG680" i="10"/>
  <c r="AZ680" i="10"/>
  <c r="AY680" i="10"/>
  <c r="AX680" i="10"/>
  <c r="AQ680" i="10"/>
  <c r="AP680" i="10"/>
  <c r="AO680" i="10"/>
  <c r="AH680" i="10"/>
  <c r="AG680" i="10"/>
  <c r="AF680" i="10"/>
  <c r="Y680" i="10"/>
  <c r="X680" i="10"/>
  <c r="W680" i="10"/>
  <c r="N680" i="10"/>
  <c r="BR679" i="10"/>
  <c r="BQ679" i="10"/>
  <c r="BP679" i="10"/>
  <c r="BI679" i="10"/>
  <c r="BH679" i="10"/>
  <c r="BG679" i="10"/>
  <c r="AZ679" i="10"/>
  <c r="AY679" i="10"/>
  <c r="AX679" i="10"/>
  <c r="AQ679" i="10"/>
  <c r="AP679" i="10"/>
  <c r="AO679" i="10"/>
  <c r="AH679" i="10"/>
  <c r="AG679" i="10"/>
  <c r="AF679" i="10"/>
  <c r="Y679" i="10"/>
  <c r="X679" i="10"/>
  <c r="W679" i="10"/>
  <c r="N679" i="10"/>
  <c r="BR678" i="10"/>
  <c r="BQ678" i="10"/>
  <c r="BP678" i="10"/>
  <c r="BI678" i="10"/>
  <c r="BH678" i="10"/>
  <c r="BG678" i="10"/>
  <c r="AZ678" i="10"/>
  <c r="AY678" i="10"/>
  <c r="AX678" i="10"/>
  <c r="AQ678" i="10"/>
  <c r="AP678" i="10"/>
  <c r="AO678" i="10"/>
  <c r="AH678" i="10"/>
  <c r="AG678" i="10"/>
  <c r="AF678" i="10"/>
  <c r="Y678" i="10"/>
  <c r="X678" i="10"/>
  <c r="W678" i="10"/>
  <c r="N678" i="10"/>
  <c r="BR677" i="10"/>
  <c r="BQ677" i="10"/>
  <c r="BP677" i="10"/>
  <c r="BI677" i="10"/>
  <c r="BH677" i="10"/>
  <c r="BG677" i="10"/>
  <c r="AZ677" i="10"/>
  <c r="AY677" i="10"/>
  <c r="AX677" i="10"/>
  <c r="AQ677" i="10"/>
  <c r="AP677" i="10"/>
  <c r="AO677" i="10"/>
  <c r="AH677" i="10"/>
  <c r="AG677" i="10"/>
  <c r="AF677" i="10"/>
  <c r="Y677" i="10"/>
  <c r="X677" i="10"/>
  <c r="W677" i="10"/>
  <c r="N677" i="10"/>
  <c r="BR676" i="10"/>
  <c r="BQ676" i="10"/>
  <c r="BP676" i="10"/>
  <c r="BI676" i="10"/>
  <c r="BH676" i="10"/>
  <c r="BG676" i="10"/>
  <c r="AZ676" i="10"/>
  <c r="AY676" i="10"/>
  <c r="AX676" i="10"/>
  <c r="AQ676" i="10"/>
  <c r="AP676" i="10"/>
  <c r="AO676" i="10"/>
  <c r="AH676" i="10"/>
  <c r="AG676" i="10"/>
  <c r="AF676" i="10"/>
  <c r="Y676" i="10"/>
  <c r="X676" i="10"/>
  <c r="W676" i="10"/>
  <c r="N676" i="10"/>
  <c r="BR675" i="10"/>
  <c r="BQ675" i="10"/>
  <c r="BP675" i="10"/>
  <c r="BI675" i="10"/>
  <c r="BH675" i="10"/>
  <c r="BG675" i="10"/>
  <c r="AZ675" i="10"/>
  <c r="AY675" i="10"/>
  <c r="AX675" i="10"/>
  <c r="AQ675" i="10"/>
  <c r="AP675" i="10"/>
  <c r="AO675" i="10"/>
  <c r="AH675" i="10"/>
  <c r="AG675" i="10"/>
  <c r="AF675" i="10"/>
  <c r="Y675" i="10"/>
  <c r="X675" i="10"/>
  <c r="W675" i="10"/>
  <c r="N675" i="10"/>
  <c r="BR674" i="10"/>
  <c r="BQ674" i="10"/>
  <c r="BP674" i="10"/>
  <c r="BI674" i="10"/>
  <c r="BH674" i="10"/>
  <c r="BG674" i="10"/>
  <c r="AZ674" i="10"/>
  <c r="AY674" i="10"/>
  <c r="AX674" i="10"/>
  <c r="AQ674" i="10"/>
  <c r="AP674" i="10"/>
  <c r="AO674" i="10"/>
  <c r="AH674" i="10"/>
  <c r="AG674" i="10"/>
  <c r="AF674" i="10"/>
  <c r="Y674" i="10"/>
  <c r="X674" i="10"/>
  <c r="W674" i="10"/>
  <c r="N674" i="10"/>
  <c r="BR673" i="10"/>
  <c r="BQ673" i="10"/>
  <c r="BP673" i="10"/>
  <c r="BI673" i="10"/>
  <c r="BH673" i="10"/>
  <c r="BG673" i="10"/>
  <c r="AZ673" i="10"/>
  <c r="AY673" i="10"/>
  <c r="AX673" i="10"/>
  <c r="AQ673" i="10"/>
  <c r="AP673" i="10"/>
  <c r="AO673" i="10"/>
  <c r="AH673" i="10"/>
  <c r="AG673" i="10"/>
  <c r="AF673" i="10"/>
  <c r="Y673" i="10"/>
  <c r="X673" i="10"/>
  <c r="W673" i="10"/>
  <c r="N673" i="10"/>
  <c r="BR672" i="10"/>
  <c r="BQ672" i="10"/>
  <c r="BP672" i="10"/>
  <c r="BI672" i="10"/>
  <c r="BH672" i="10"/>
  <c r="BG672" i="10"/>
  <c r="AZ672" i="10"/>
  <c r="AY672" i="10"/>
  <c r="AX672" i="10"/>
  <c r="AQ672" i="10"/>
  <c r="AP672" i="10"/>
  <c r="AO672" i="10"/>
  <c r="AH672" i="10"/>
  <c r="AG672" i="10"/>
  <c r="AF672" i="10"/>
  <c r="Y672" i="10"/>
  <c r="X672" i="10"/>
  <c r="W672" i="10"/>
  <c r="N672" i="10"/>
  <c r="BR671" i="10"/>
  <c r="BQ671" i="10"/>
  <c r="BP671" i="10"/>
  <c r="BI671" i="10"/>
  <c r="BH671" i="10"/>
  <c r="BG671" i="10"/>
  <c r="AZ671" i="10"/>
  <c r="AY671" i="10"/>
  <c r="AX671" i="10"/>
  <c r="AQ671" i="10"/>
  <c r="AP671" i="10"/>
  <c r="AO671" i="10"/>
  <c r="AH671" i="10"/>
  <c r="AG671" i="10"/>
  <c r="AF671" i="10"/>
  <c r="Y671" i="10"/>
  <c r="X671" i="10"/>
  <c r="W671" i="10"/>
  <c r="N671" i="10"/>
  <c r="BR670" i="10"/>
  <c r="BQ670" i="10"/>
  <c r="BP670" i="10"/>
  <c r="BI670" i="10"/>
  <c r="BH670" i="10"/>
  <c r="BG670" i="10"/>
  <c r="AZ670" i="10"/>
  <c r="AY670" i="10"/>
  <c r="AX670" i="10"/>
  <c r="AQ670" i="10"/>
  <c r="AP670" i="10"/>
  <c r="AO670" i="10"/>
  <c r="AH670" i="10"/>
  <c r="AG670" i="10"/>
  <c r="AF670" i="10"/>
  <c r="Y670" i="10"/>
  <c r="X670" i="10"/>
  <c r="W670" i="10"/>
  <c r="N670" i="10"/>
  <c r="BR669" i="10"/>
  <c r="BQ669" i="10"/>
  <c r="BP669" i="10"/>
  <c r="BI669" i="10"/>
  <c r="BH669" i="10"/>
  <c r="BG669" i="10"/>
  <c r="AZ669" i="10"/>
  <c r="AY669" i="10"/>
  <c r="AX669" i="10"/>
  <c r="AQ669" i="10"/>
  <c r="AP669" i="10"/>
  <c r="AO669" i="10"/>
  <c r="AH669" i="10"/>
  <c r="AG669" i="10"/>
  <c r="AF669" i="10"/>
  <c r="Y669" i="10"/>
  <c r="X669" i="10"/>
  <c r="W669" i="10"/>
  <c r="N669" i="10"/>
  <c r="BR668" i="10"/>
  <c r="BQ668" i="10"/>
  <c r="BP668" i="10"/>
  <c r="BI668" i="10"/>
  <c r="BH668" i="10"/>
  <c r="BG668" i="10"/>
  <c r="AZ668" i="10"/>
  <c r="AY668" i="10"/>
  <c r="AX668" i="10"/>
  <c r="AQ668" i="10"/>
  <c r="AP668" i="10"/>
  <c r="AO668" i="10"/>
  <c r="AH668" i="10"/>
  <c r="AG668" i="10"/>
  <c r="AF668" i="10"/>
  <c r="Y668" i="10"/>
  <c r="X668" i="10"/>
  <c r="W668" i="10"/>
  <c r="N668" i="10"/>
  <c r="BR667" i="10"/>
  <c r="BQ667" i="10"/>
  <c r="BP667" i="10"/>
  <c r="BI667" i="10"/>
  <c r="BH667" i="10"/>
  <c r="BG667" i="10"/>
  <c r="AZ667" i="10"/>
  <c r="AY667" i="10"/>
  <c r="AX667" i="10"/>
  <c r="AQ667" i="10"/>
  <c r="AP667" i="10"/>
  <c r="AO667" i="10"/>
  <c r="AH667" i="10"/>
  <c r="AG667" i="10"/>
  <c r="AF667" i="10"/>
  <c r="Y667" i="10"/>
  <c r="X667" i="10"/>
  <c r="W667" i="10"/>
  <c r="N667" i="10"/>
  <c r="BR666" i="10"/>
  <c r="BQ666" i="10"/>
  <c r="BP666" i="10"/>
  <c r="BI666" i="10"/>
  <c r="BH666" i="10"/>
  <c r="BG666" i="10"/>
  <c r="AZ666" i="10"/>
  <c r="AY666" i="10"/>
  <c r="AX666" i="10"/>
  <c r="AQ666" i="10"/>
  <c r="AP666" i="10"/>
  <c r="AO666" i="10"/>
  <c r="AH666" i="10"/>
  <c r="AG666" i="10"/>
  <c r="AF666" i="10"/>
  <c r="Y666" i="10"/>
  <c r="X666" i="10"/>
  <c r="W666" i="10"/>
  <c r="N666" i="10"/>
  <c r="BR665" i="10"/>
  <c r="BQ665" i="10"/>
  <c r="BP665" i="10"/>
  <c r="BI665" i="10"/>
  <c r="BH665" i="10"/>
  <c r="BG665" i="10"/>
  <c r="AZ665" i="10"/>
  <c r="AY665" i="10"/>
  <c r="AX665" i="10"/>
  <c r="AQ665" i="10"/>
  <c r="AP665" i="10"/>
  <c r="AO665" i="10"/>
  <c r="AH665" i="10"/>
  <c r="AG665" i="10"/>
  <c r="AF665" i="10"/>
  <c r="Y665" i="10"/>
  <c r="X665" i="10"/>
  <c r="W665" i="10"/>
  <c r="N665" i="10"/>
  <c r="BR664" i="10"/>
  <c r="BQ664" i="10"/>
  <c r="BP664" i="10"/>
  <c r="BI664" i="10"/>
  <c r="BH664" i="10"/>
  <c r="BG664" i="10"/>
  <c r="AZ664" i="10"/>
  <c r="AY664" i="10"/>
  <c r="AX664" i="10"/>
  <c r="AQ664" i="10"/>
  <c r="AP664" i="10"/>
  <c r="AO664" i="10"/>
  <c r="AH664" i="10"/>
  <c r="AG664" i="10"/>
  <c r="AF664" i="10"/>
  <c r="Y664" i="10"/>
  <c r="X664" i="10"/>
  <c r="W664" i="10"/>
  <c r="N664" i="10"/>
  <c r="BR663" i="10"/>
  <c r="BQ663" i="10"/>
  <c r="BP663" i="10"/>
  <c r="BI663" i="10"/>
  <c r="BH663" i="10"/>
  <c r="BG663" i="10"/>
  <c r="AZ663" i="10"/>
  <c r="AY663" i="10"/>
  <c r="AX663" i="10"/>
  <c r="AQ663" i="10"/>
  <c r="AP663" i="10"/>
  <c r="AO663" i="10"/>
  <c r="AH663" i="10"/>
  <c r="AG663" i="10"/>
  <c r="AF663" i="10"/>
  <c r="Y663" i="10"/>
  <c r="X663" i="10"/>
  <c r="W663" i="10"/>
  <c r="N663" i="10"/>
  <c r="BR662" i="10"/>
  <c r="BQ662" i="10"/>
  <c r="BP662" i="10"/>
  <c r="BI662" i="10"/>
  <c r="BH662" i="10"/>
  <c r="BG662" i="10"/>
  <c r="AZ662" i="10"/>
  <c r="AY662" i="10"/>
  <c r="AX662" i="10"/>
  <c r="AQ662" i="10"/>
  <c r="AP662" i="10"/>
  <c r="AO662" i="10"/>
  <c r="AH662" i="10"/>
  <c r="AG662" i="10"/>
  <c r="AF662" i="10"/>
  <c r="Y662" i="10"/>
  <c r="X662" i="10"/>
  <c r="W662" i="10"/>
  <c r="N662" i="10"/>
  <c r="BR661" i="10"/>
  <c r="BQ661" i="10"/>
  <c r="BP661" i="10"/>
  <c r="BI661" i="10"/>
  <c r="BH661" i="10"/>
  <c r="BG661" i="10"/>
  <c r="AZ661" i="10"/>
  <c r="AY661" i="10"/>
  <c r="AX661" i="10"/>
  <c r="AQ661" i="10"/>
  <c r="AP661" i="10"/>
  <c r="AO661" i="10"/>
  <c r="AH661" i="10"/>
  <c r="AG661" i="10"/>
  <c r="AF661" i="10"/>
  <c r="Y661" i="10"/>
  <c r="X661" i="10"/>
  <c r="W661" i="10"/>
  <c r="N661" i="10"/>
  <c r="BR660" i="10"/>
  <c r="BQ660" i="10"/>
  <c r="BP660" i="10"/>
  <c r="BI660" i="10"/>
  <c r="BH660" i="10"/>
  <c r="BG660" i="10"/>
  <c r="AZ660" i="10"/>
  <c r="AY660" i="10"/>
  <c r="AX660" i="10"/>
  <c r="AQ660" i="10"/>
  <c r="AP660" i="10"/>
  <c r="AO660" i="10"/>
  <c r="AH660" i="10"/>
  <c r="AG660" i="10"/>
  <c r="AF660" i="10"/>
  <c r="Y660" i="10"/>
  <c r="X660" i="10"/>
  <c r="W660" i="10"/>
  <c r="N660" i="10"/>
  <c r="BR659" i="10"/>
  <c r="BQ659" i="10"/>
  <c r="BP659" i="10"/>
  <c r="BI659" i="10"/>
  <c r="BH659" i="10"/>
  <c r="BG659" i="10"/>
  <c r="AZ659" i="10"/>
  <c r="AY659" i="10"/>
  <c r="AX659" i="10"/>
  <c r="AQ659" i="10"/>
  <c r="AP659" i="10"/>
  <c r="AO659" i="10"/>
  <c r="AH659" i="10"/>
  <c r="AG659" i="10"/>
  <c r="AF659" i="10"/>
  <c r="Y659" i="10"/>
  <c r="X659" i="10"/>
  <c r="W659" i="10"/>
  <c r="N659" i="10"/>
  <c r="BR658" i="10"/>
  <c r="BQ658" i="10"/>
  <c r="BP658" i="10"/>
  <c r="BI658" i="10"/>
  <c r="BH658" i="10"/>
  <c r="BG658" i="10"/>
  <c r="AZ658" i="10"/>
  <c r="AY658" i="10"/>
  <c r="AX658" i="10"/>
  <c r="AQ658" i="10"/>
  <c r="AP658" i="10"/>
  <c r="AO658" i="10"/>
  <c r="AH658" i="10"/>
  <c r="AG658" i="10"/>
  <c r="AF658" i="10"/>
  <c r="Y658" i="10"/>
  <c r="X658" i="10"/>
  <c r="W658" i="10"/>
  <c r="N658" i="10"/>
  <c r="BR657" i="10"/>
  <c r="BQ657" i="10"/>
  <c r="BP657" i="10"/>
  <c r="BI657" i="10"/>
  <c r="BH657" i="10"/>
  <c r="BG657" i="10"/>
  <c r="AZ657" i="10"/>
  <c r="AY657" i="10"/>
  <c r="AX657" i="10"/>
  <c r="AQ657" i="10"/>
  <c r="AP657" i="10"/>
  <c r="AO657" i="10"/>
  <c r="AH657" i="10"/>
  <c r="AG657" i="10"/>
  <c r="AF657" i="10"/>
  <c r="Y657" i="10"/>
  <c r="X657" i="10"/>
  <c r="W657" i="10"/>
  <c r="N657" i="10"/>
  <c r="BR656" i="10"/>
  <c r="BQ656" i="10"/>
  <c r="BP656" i="10"/>
  <c r="BI656" i="10"/>
  <c r="BH656" i="10"/>
  <c r="BG656" i="10"/>
  <c r="AZ656" i="10"/>
  <c r="AY656" i="10"/>
  <c r="AX656" i="10"/>
  <c r="AQ656" i="10"/>
  <c r="AP656" i="10"/>
  <c r="AO656" i="10"/>
  <c r="AH656" i="10"/>
  <c r="AG656" i="10"/>
  <c r="AF656" i="10"/>
  <c r="Y656" i="10"/>
  <c r="X656" i="10"/>
  <c r="W656" i="10"/>
  <c r="N656" i="10"/>
  <c r="BR655" i="10"/>
  <c r="BQ655" i="10"/>
  <c r="BP655" i="10"/>
  <c r="BI655" i="10"/>
  <c r="BH655" i="10"/>
  <c r="BG655" i="10"/>
  <c r="AZ655" i="10"/>
  <c r="AY655" i="10"/>
  <c r="AX655" i="10"/>
  <c r="AQ655" i="10"/>
  <c r="AP655" i="10"/>
  <c r="AO655" i="10"/>
  <c r="AH655" i="10"/>
  <c r="AG655" i="10"/>
  <c r="AF655" i="10"/>
  <c r="Y655" i="10"/>
  <c r="X655" i="10"/>
  <c r="W655" i="10"/>
  <c r="N655" i="10"/>
  <c r="BR654" i="10"/>
  <c r="BQ654" i="10"/>
  <c r="BP654" i="10"/>
  <c r="BI654" i="10"/>
  <c r="BH654" i="10"/>
  <c r="BG654" i="10"/>
  <c r="AZ654" i="10"/>
  <c r="AY654" i="10"/>
  <c r="AX654" i="10"/>
  <c r="AQ654" i="10"/>
  <c r="AP654" i="10"/>
  <c r="AO654" i="10"/>
  <c r="AH654" i="10"/>
  <c r="AG654" i="10"/>
  <c r="AF654" i="10"/>
  <c r="Y654" i="10"/>
  <c r="X654" i="10"/>
  <c r="W654" i="10"/>
  <c r="N654" i="10"/>
  <c r="BR653" i="10"/>
  <c r="BQ653" i="10"/>
  <c r="BP653" i="10"/>
  <c r="BI653" i="10"/>
  <c r="BH653" i="10"/>
  <c r="BG653" i="10"/>
  <c r="AZ653" i="10"/>
  <c r="AY653" i="10"/>
  <c r="AX653" i="10"/>
  <c r="AQ653" i="10"/>
  <c r="AP653" i="10"/>
  <c r="AO653" i="10"/>
  <c r="AH653" i="10"/>
  <c r="AG653" i="10"/>
  <c r="AF653" i="10"/>
  <c r="Y653" i="10"/>
  <c r="X653" i="10"/>
  <c r="W653" i="10"/>
  <c r="N653" i="10"/>
  <c r="BR652" i="10"/>
  <c r="BQ652" i="10"/>
  <c r="BP652" i="10"/>
  <c r="BI652" i="10"/>
  <c r="BH652" i="10"/>
  <c r="BG652" i="10"/>
  <c r="AZ652" i="10"/>
  <c r="AY652" i="10"/>
  <c r="AX652" i="10"/>
  <c r="AQ652" i="10"/>
  <c r="AP652" i="10"/>
  <c r="AO652" i="10"/>
  <c r="AH652" i="10"/>
  <c r="AG652" i="10"/>
  <c r="AF652" i="10"/>
  <c r="Y652" i="10"/>
  <c r="X652" i="10"/>
  <c r="W652" i="10"/>
  <c r="N652" i="10"/>
  <c r="BR651" i="10"/>
  <c r="BQ651" i="10"/>
  <c r="BP651" i="10"/>
  <c r="BI651" i="10"/>
  <c r="BH651" i="10"/>
  <c r="BG651" i="10"/>
  <c r="AZ651" i="10"/>
  <c r="AY651" i="10"/>
  <c r="AX651" i="10"/>
  <c r="AQ651" i="10"/>
  <c r="AP651" i="10"/>
  <c r="AO651" i="10"/>
  <c r="AH651" i="10"/>
  <c r="AG651" i="10"/>
  <c r="AF651" i="10"/>
  <c r="Y651" i="10"/>
  <c r="X651" i="10"/>
  <c r="W651" i="10"/>
  <c r="N651" i="10"/>
  <c r="BR650" i="10"/>
  <c r="BQ650" i="10"/>
  <c r="BP650" i="10"/>
  <c r="BI650" i="10"/>
  <c r="BH650" i="10"/>
  <c r="BG650" i="10"/>
  <c r="AZ650" i="10"/>
  <c r="AY650" i="10"/>
  <c r="AX650" i="10"/>
  <c r="AQ650" i="10"/>
  <c r="AP650" i="10"/>
  <c r="AO650" i="10"/>
  <c r="AH650" i="10"/>
  <c r="AG650" i="10"/>
  <c r="AF650" i="10"/>
  <c r="Y650" i="10"/>
  <c r="X650" i="10"/>
  <c r="W650" i="10"/>
  <c r="N650" i="10"/>
  <c r="BR649" i="10"/>
  <c r="BQ649" i="10"/>
  <c r="BP649" i="10"/>
  <c r="BI649" i="10"/>
  <c r="BH649" i="10"/>
  <c r="BG649" i="10"/>
  <c r="AZ649" i="10"/>
  <c r="AY649" i="10"/>
  <c r="AX649" i="10"/>
  <c r="AQ649" i="10"/>
  <c r="AP649" i="10"/>
  <c r="AO649" i="10"/>
  <c r="AH649" i="10"/>
  <c r="AG649" i="10"/>
  <c r="AF649" i="10"/>
  <c r="Y649" i="10"/>
  <c r="X649" i="10"/>
  <c r="W649" i="10"/>
  <c r="N649" i="10"/>
  <c r="BR648" i="10"/>
  <c r="BQ648" i="10"/>
  <c r="BP648" i="10"/>
  <c r="BI648" i="10"/>
  <c r="BH648" i="10"/>
  <c r="BG648" i="10"/>
  <c r="AZ648" i="10"/>
  <c r="AY648" i="10"/>
  <c r="AX648" i="10"/>
  <c r="AQ648" i="10"/>
  <c r="AP648" i="10"/>
  <c r="AO648" i="10"/>
  <c r="AH648" i="10"/>
  <c r="AG648" i="10"/>
  <c r="AF648" i="10"/>
  <c r="Y648" i="10"/>
  <c r="X648" i="10"/>
  <c r="W648" i="10"/>
  <c r="N648" i="10"/>
  <c r="BR647" i="10"/>
  <c r="BQ647" i="10"/>
  <c r="BP647" i="10"/>
  <c r="BI647" i="10"/>
  <c r="BH647" i="10"/>
  <c r="BG647" i="10"/>
  <c r="AZ647" i="10"/>
  <c r="AY647" i="10"/>
  <c r="AX647" i="10"/>
  <c r="AQ647" i="10"/>
  <c r="AP647" i="10"/>
  <c r="AO647" i="10"/>
  <c r="AH647" i="10"/>
  <c r="AG647" i="10"/>
  <c r="AF647" i="10"/>
  <c r="Y647" i="10"/>
  <c r="X647" i="10"/>
  <c r="W647" i="10"/>
  <c r="N647" i="10"/>
  <c r="BR646" i="10"/>
  <c r="BQ646" i="10"/>
  <c r="BP646" i="10"/>
  <c r="BI646" i="10"/>
  <c r="BH646" i="10"/>
  <c r="BG646" i="10"/>
  <c r="AZ646" i="10"/>
  <c r="AY646" i="10"/>
  <c r="AX646" i="10"/>
  <c r="AQ646" i="10"/>
  <c r="AP646" i="10"/>
  <c r="AO646" i="10"/>
  <c r="AH646" i="10"/>
  <c r="AG646" i="10"/>
  <c r="AF646" i="10"/>
  <c r="Y646" i="10"/>
  <c r="X646" i="10"/>
  <c r="W646" i="10"/>
  <c r="N646" i="10"/>
  <c r="BR645" i="10"/>
  <c r="BQ645" i="10"/>
  <c r="BP645" i="10"/>
  <c r="BI645" i="10"/>
  <c r="BH645" i="10"/>
  <c r="BG645" i="10"/>
  <c r="AZ645" i="10"/>
  <c r="AY645" i="10"/>
  <c r="AX645" i="10"/>
  <c r="AQ645" i="10"/>
  <c r="AP645" i="10"/>
  <c r="AO645" i="10"/>
  <c r="AH645" i="10"/>
  <c r="AG645" i="10"/>
  <c r="AF645" i="10"/>
  <c r="Y645" i="10"/>
  <c r="X645" i="10"/>
  <c r="W645" i="10"/>
  <c r="N645" i="10"/>
  <c r="BR644" i="10"/>
  <c r="BQ644" i="10"/>
  <c r="BP644" i="10"/>
  <c r="BI644" i="10"/>
  <c r="BH644" i="10"/>
  <c r="BG644" i="10"/>
  <c r="AZ644" i="10"/>
  <c r="AY644" i="10"/>
  <c r="AX644" i="10"/>
  <c r="AQ644" i="10"/>
  <c r="AP644" i="10"/>
  <c r="AO644" i="10"/>
  <c r="AH644" i="10"/>
  <c r="AG644" i="10"/>
  <c r="AF644" i="10"/>
  <c r="Y644" i="10"/>
  <c r="X644" i="10"/>
  <c r="W644" i="10"/>
  <c r="N644" i="10"/>
  <c r="BR643" i="10"/>
  <c r="BQ643" i="10"/>
  <c r="BP643" i="10"/>
  <c r="BI643" i="10"/>
  <c r="BH643" i="10"/>
  <c r="BG643" i="10"/>
  <c r="AZ643" i="10"/>
  <c r="AY643" i="10"/>
  <c r="AX643" i="10"/>
  <c r="AQ643" i="10"/>
  <c r="AP643" i="10"/>
  <c r="AO643" i="10"/>
  <c r="AH643" i="10"/>
  <c r="AG643" i="10"/>
  <c r="AF643" i="10"/>
  <c r="Y643" i="10"/>
  <c r="X643" i="10"/>
  <c r="W643" i="10"/>
  <c r="N643" i="10"/>
  <c r="BR642" i="10"/>
  <c r="BQ642" i="10"/>
  <c r="BP642" i="10"/>
  <c r="BI642" i="10"/>
  <c r="BH642" i="10"/>
  <c r="BG642" i="10"/>
  <c r="AZ642" i="10"/>
  <c r="AY642" i="10"/>
  <c r="AX642" i="10"/>
  <c r="AQ642" i="10"/>
  <c r="AP642" i="10"/>
  <c r="AO642" i="10"/>
  <c r="AH642" i="10"/>
  <c r="AG642" i="10"/>
  <c r="AF642" i="10"/>
  <c r="Y642" i="10"/>
  <c r="X642" i="10"/>
  <c r="W642" i="10"/>
  <c r="N642" i="10"/>
  <c r="BR641" i="10"/>
  <c r="BQ641" i="10"/>
  <c r="BP641" i="10"/>
  <c r="BI641" i="10"/>
  <c r="BH641" i="10"/>
  <c r="BG641" i="10"/>
  <c r="AZ641" i="10"/>
  <c r="AY641" i="10"/>
  <c r="AX641" i="10"/>
  <c r="AQ641" i="10"/>
  <c r="AP641" i="10"/>
  <c r="AO641" i="10"/>
  <c r="AH641" i="10"/>
  <c r="AG641" i="10"/>
  <c r="AF641" i="10"/>
  <c r="Y641" i="10"/>
  <c r="X641" i="10"/>
  <c r="W641" i="10"/>
  <c r="N641" i="10"/>
  <c r="BR640" i="10"/>
  <c r="BQ640" i="10"/>
  <c r="BP640" i="10"/>
  <c r="BI640" i="10"/>
  <c r="BH640" i="10"/>
  <c r="BG640" i="10"/>
  <c r="AZ640" i="10"/>
  <c r="AY640" i="10"/>
  <c r="AX640" i="10"/>
  <c r="AQ640" i="10"/>
  <c r="AP640" i="10"/>
  <c r="AO640" i="10"/>
  <c r="AH640" i="10"/>
  <c r="AG640" i="10"/>
  <c r="AF640" i="10"/>
  <c r="Y640" i="10"/>
  <c r="X640" i="10"/>
  <c r="W640" i="10"/>
  <c r="N640" i="10"/>
  <c r="BR639" i="10"/>
  <c r="BQ639" i="10"/>
  <c r="BP639" i="10"/>
  <c r="BI639" i="10"/>
  <c r="BH639" i="10"/>
  <c r="BG639" i="10"/>
  <c r="AZ639" i="10"/>
  <c r="AY639" i="10"/>
  <c r="AX639" i="10"/>
  <c r="AQ639" i="10"/>
  <c r="AP639" i="10"/>
  <c r="AO639" i="10"/>
  <c r="AH639" i="10"/>
  <c r="AG639" i="10"/>
  <c r="AF639" i="10"/>
  <c r="Y639" i="10"/>
  <c r="X639" i="10"/>
  <c r="W639" i="10"/>
  <c r="N639" i="10"/>
  <c r="BR638" i="10"/>
  <c r="BQ638" i="10"/>
  <c r="BP638" i="10"/>
  <c r="BI638" i="10"/>
  <c r="BH638" i="10"/>
  <c r="BG638" i="10"/>
  <c r="AZ638" i="10"/>
  <c r="AY638" i="10"/>
  <c r="AX638" i="10"/>
  <c r="AQ638" i="10"/>
  <c r="AP638" i="10"/>
  <c r="AO638" i="10"/>
  <c r="AH638" i="10"/>
  <c r="AG638" i="10"/>
  <c r="AF638" i="10"/>
  <c r="Y638" i="10"/>
  <c r="X638" i="10"/>
  <c r="W638" i="10"/>
  <c r="N638" i="10"/>
  <c r="BR637" i="10"/>
  <c r="BQ637" i="10"/>
  <c r="BP637" i="10"/>
  <c r="BI637" i="10"/>
  <c r="BH637" i="10"/>
  <c r="BG637" i="10"/>
  <c r="AZ637" i="10"/>
  <c r="AY637" i="10"/>
  <c r="AX637" i="10"/>
  <c r="AQ637" i="10"/>
  <c r="AP637" i="10"/>
  <c r="AO637" i="10"/>
  <c r="AH637" i="10"/>
  <c r="AG637" i="10"/>
  <c r="AF637" i="10"/>
  <c r="Y637" i="10"/>
  <c r="X637" i="10"/>
  <c r="W637" i="10"/>
  <c r="N637" i="10"/>
  <c r="BR636" i="10"/>
  <c r="BQ636" i="10"/>
  <c r="BP636" i="10"/>
  <c r="BI636" i="10"/>
  <c r="BH636" i="10"/>
  <c r="BG636" i="10"/>
  <c r="AZ636" i="10"/>
  <c r="AY636" i="10"/>
  <c r="AX636" i="10"/>
  <c r="AQ636" i="10"/>
  <c r="AP636" i="10"/>
  <c r="AO636" i="10"/>
  <c r="AH636" i="10"/>
  <c r="AG636" i="10"/>
  <c r="AF636" i="10"/>
  <c r="Y636" i="10"/>
  <c r="X636" i="10"/>
  <c r="W636" i="10"/>
  <c r="N636" i="10"/>
  <c r="BR635" i="10"/>
  <c r="BQ635" i="10"/>
  <c r="BP635" i="10"/>
  <c r="BI635" i="10"/>
  <c r="BH635" i="10"/>
  <c r="BG635" i="10"/>
  <c r="AZ635" i="10"/>
  <c r="AY635" i="10"/>
  <c r="AX635" i="10"/>
  <c r="AQ635" i="10"/>
  <c r="AP635" i="10"/>
  <c r="AO635" i="10"/>
  <c r="AH635" i="10"/>
  <c r="AG635" i="10"/>
  <c r="AF635" i="10"/>
  <c r="Y635" i="10"/>
  <c r="X635" i="10"/>
  <c r="W635" i="10"/>
  <c r="N635" i="10"/>
  <c r="BR634" i="10"/>
  <c r="BQ634" i="10"/>
  <c r="BP634" i="10"/>
  <c r="BI634" i="10"/>
  <c r="BH634" i="10"/>
  <c r="BG634" i="10"/>
  <c r="AZ634" i="10"/>
  <c r="AY634" i="10"/>
  <c r="AX634" i="10"/>
  <c r="AQ634" i="10"/>
  <c r="AP634" i="10"/>
  <c r="AO634" i="10"/>
  <c r="AH634" i="10"/>
  <c r="AG634" i="10"/>
  <c r="AF634" i="10"/>
  <c r="Y634" i="10"/>
  <c r="X634" i="10"/>
  <c r="W634" i="10"/>
  <c r="N634" i="10"/>
  <c r="BR633" i="10"/>
  <c r="BQ633" i="10"/>
  <c r="BP633" i="10"/>
  <c r="BI633" i="10"/>
  <c r="BH633" i="10"/>
  <c r="BG633" i="10"/>
  <c r="AZ633" i="10"/>
  <c r="AY633" i="10"/>
  <c r="AX633" i="10"/>
  <c r="AQ633" i="10"/>
  <c r="AP633" i="10"/>
  <c r="AO633" i="10"/>
  <c r="AH633" i="10"/>
  <c r="AG633" i="10"/>
  <c r="AF633" i="10"/>
  <c r="Y633" i="10"/>
  <c r="X633" i="10"/>
  <c r="W633" i="10"/>
  <c r="N633" i="10"/>
  <c r="BR632" i="10"/>
  <c r="BQ632" i="10"/>
  <c r="BP632" i="10"/>
  <c r="BI632" i="10"/>
  <c r="BH632" i="10"/>
  <c r="BG632" i="10"/>
  <c r="AZ632" i="10"/>
  <c r="AY632" i="10"/>
  <c r="AX632" i="10"/>
  <c r="AQ632" i="10"/>
  <c r="AP632" i="10"/>
  <c r="AO632" i="10"/>
  <c r="AH632" i="10"/>
  <c r="AG632" i="10"/>
  <c r="AF632" i="10"/>
  <c r="Y632" i="10"/>
  <c r="X632" i="10"/>
  <c r="W632" i="10"/>
  <c r="N632" i="10"/>
  <c r="BR631" i="10"/>
  <c r="BQ631" i="10"/>
  <c r="BP631" i="10"/>
  <c r="BI631" i="10"/>
  <c r="BH631" i="10"/>
  <c r="BG631" i="10"/>
  <c r="AZ631" i="10"/>
  <c r="AY631" i="10"/>
  <c r="AX631" i="10"/>
  <c r="AQ631" i="10"/>
  <c r="AP631" i="10"/>
  <c r="AO631" i="10"/>
  <c r="AH631" i="10"/>
  <c r="AG631" i="10"/>
  <c r="AF631" i="10"/>
  <c r="Y631" i="10"/>
  <c r="X631" i="10"/>
  <c r="W631" i="10"/>
  <c r="N631" i="10"/>
  <c r="BR630" i="10"/>
  <c r="BQ630" i="10"/>
  <c r="BP630" i="10"/>
  <c r="BI630" i="10"/>
  <c r="BH630" i="10"/>
  <c r="BG630" i="10"/>
  <c r="AZ630" i="10"/>
  <c r="AY630" i="10"/>
  <c r="AX630" i="10"/>
  <c r="AQ630" i="10"/>
  <c r="AP630" i="10"/>
  <c r="AO630" i="10"/>
  <c r="AH630" i="10"/>
  <c r="AG630" i="10"/>
  <c r="AF630" i="10"/>
  <c r="Y630" i="10"/>
  <c r="X630" i="10"/>
  <c r="W630" i="10"/>
  <c r="N630" i="10"/>
  <c r="BR629" i="10"/>
  <c r="BQ629" i="10"/>
  <c r="BP629" i="10"/>
  <c r="BI629" i="10"/>
  <c r="BH629" i="10"/>
  <c r="BG629" i="10"/>
  <c r="AZ629" i="10"/>
  <c r="AY629" i="10"/>
  <c r="AX629" i="10"/>
  <c r="AQ629" i="10"/>
  <c r="AP629" i="10"/>
  <c r="AO629" i="10"/>
  <c r="AH629" i="10"/>
  <c r="AG629" i="10"/>
  <c r="AF629" i="10"/>
  <c r="Y629" i="10"/>
  <c r="X629" i="10"/>
  <c r="W629" i="10"/>
  <c r="N629" i="10"/>
  <c r="BR628" i="10"/>
  <c r="BQ628" i="10"/>
  <c r="BP628" i="10"/>
  <c r="BI628" i="10"/>
  <c r="BH628" i="10"/>
  <c r="BG628" i="10"/>
  <c r="AZ628" i="10"/>
  <c r="AY628" i="10"/>
  <c r="AX628" i="10"/>
  <c r="AQ628" i="10"/>
  <c r="AP628" i="10"/>
  <c r="AO628" i="10"/>
  <c r="AH628" i="10"/>
  <c r="AG628" i="10"/>
  <c r="AF628" i="10"/>
  <c r="Y628" i="10"/>
  <c r="X628" i="10"/>
  <c r="W628" i="10"/>
  <c r="N628" i="10"/>
  <c r="BR627" i="10"/>
  <c r="BQ627" i="10"/>
  <c r="BP627" i="10"/>
  <c r="BI627" i="10"/>
  <c r="BH627" i="10"/>
  <c r="BG627" i="10"/>
  <c r="AZ627" i="10"/>
  <c r="AY627" i="10"/>
  <c r="AX627" i="10"/>
  <c r="AQ627" i="10"/>
  <c r="AP627" i="10"/>
  <c r="AO627" i="10"/>
  <c r="AH627" i="10"/>
  <c r="AG627" i="10"/>
  <c r="AF627" i="10"/>
  <c r="Y627" i="10"/>
  <c r="X627" i="10"/>
  <c r="W627" i="10"/>
  <c r="N627" i="10"/>
  <c r="BR626" i="10"/>
  <c r="BQ626" i="10"/>
  <c r="BP626" i="10"/>
  <c r="BI626" i="10"/>
  <c r="BH626" i="10"/>
  <c r="BG626" i="10"/>
  <c r="AZ626" i="10"/>
  <c r="AY626" i="10"/>
  <c r="AX626" i="10"/>
  <c r="AQ626" i="10"/>
  <c r="AP626" i="10"/>
  <c r="AO626" i="10"/>
  <c r="AH626" i="10"/>
  <c r="AG626" i="10"/>
  <c r="AF626" i="10"/>
  <c r="Y626" i="10"/>
  <c r="X626" i="10"/>
  <c r="W626" i="10"/>
  <c r="N626" i="10"/>
  <c r="BR625" i="10"/>
  <c r="BQ625" i="10"/>
  <c r="BP625" i="10"/>
  <c r="BI625" i="10"/>
  <c r="BH625" i="10"/>
  <c r="BG625" i="10"/>
  <c r="AZ625" i="10"/>
  <c r="AY625" i="10"/>
  <c r="AX625" i="10"/>
  <c r="AQ625" i="10"/>
  <c r="AP625" i="10"/>
  <c r="AO625" i="10"/>
  <c r="AH625" i="10"/>
  <c r="AG625" i="10"/>
  <c r="AF625" i="10"/>
  <c r="Y625" i="10"/>
  <c r="X625" i="10"/>
  <c r="W625" i="10"/>
  <c r="N625" i="10"/>
  <c r="BR624" i="10"/>
  <c r="BQ624" i="10"/>
  <c r="BP624" i="10"/>
  <c r="BI624" i="10"/>
  <c r="BH624" i="10"/>
  <c r="BG624" i="10"/>
  <c r="AZ624" i="10"/>
  <c r="AY624" i="10"/>
  <c r="AX624" i="10"/>
  <c r="AQ624" i="10"/>
  <c r="AP624" i="10"/>
  <c r="AO624" i="10"/>
  <c r="AH624" i="10"/>
  <c r="AG624" i="10"/>
  <c r="AF624" i="10"/>
  <c r="Y624" i="10"/>
  <c r="X624" i="10"/>
  <c r="W624" i="10"/>
  <c r="N624" i="10"/>
  <c r="BR623" i="10"/>
  <c r="BQ623" i="10"/>
  <c r="BP623" i="10"/>
  <c r="BI623" i="10"/>
  <c r="BH623" i="10"/>
  <c r="BG623" i="10"/>
  <c r="AZ623" i="10"/>
  <c r="AY623" i="10"/>
  <c r="AX623" i="10"/>
  <c r="AQ623" i="10"/>
  <c r="AP623" i="10"/>
  <c r="AO623" i="10"/>
  <c r="AH623" i="10"/>
  <c r="AG623" i="10"/>
  <c r="AF623" i="10"/>
  <c r="Y623" i="10"/>
  <c r="X623" i="10"/>
  <c r="W623" i="10"/>
  <c r="N623" i="10"/>
  <c r="BR622" i="10"/>
  <c r="BQ622" i="10"/>
  <c r="BP622" i="10"/>
  <c r="BI622" i="10"/>
  <c r="BH622" i="10"/>
  <c r="BG622" i="10"/>
  <c r="AZ622" i="10"/>
  <c r="AY622" i="10"/>
  <c r="AX622" i="10"/>
  <c r="AQ622" i="10"/>
  <c r="AP622" i="10"/>
  <c r="AO622" i="10"/>
  <c r="AH622" i="10"/>
  <c r="AG622" i="10"/>
  <c r="AF622" i="10"/>
  <c r="Y622" i="10"/>
  <c r="X622" i="10"/>
  <c r="W622" i="10"/>
  <c r="N622" i="10"/>
  <c r="BR621" i="10"/>
  <c r="BQ621" i="10"/>
  <c r="BP621" i="10"/>
  <c r="BI621" i="10"/>
  <c r="BH621" i="10"/>
  <c r="BG621" i="10"/>
  <c r="AZ621" i="10"/>
  <c r="AY621" i="10"/>
  <c r="AX621" i="10"/>
  <c r="AQ621" i="10"/>
  <c r="AP621" i="10"/>
  <c r="AO621" i="10"/>
  <c r="AH621" i="10"/>
  <c r="AG621" i="10"/>
  <c r="AF621" i="10"/>
  <c r="Y621" i="10"/>
  <c r="X621" i="10"/>
  <c r="W621" i="10"/>
  <c r="N621" i="10"/>
  <c r="BR620" i="10"/>
  <c r="BQ620" i="10"/>
  <c r="BP620" i="10"/>
  <c r="BI620" i="10"/>
  <c r="BH620" i="10"/>
  <c r="BG620" i="10"/>
  <c r="AZ620" i="10"/>
  <c r="AY620" i="10"/>
  <c r="AX620" i="10"/>
  <c r="AQ620" i="10"/>
  <c r="AP620" i="10"/>
  <c r="AO620" i="10"/>
  <c r="AH620" i="10"/>
  <c r="AG620" i="10"/>
  <c r="AF620" i="10"/>
  <c r="Y620" i="10"/>
  <c r="X620" i="10"/>
  <c r="W620" i="10"/>
  <c r="N620" i="10"/>
  <c r="BR619" i="10"/>
  <c r="BQ619" i="10"/>
  <c r="BP619" i="10"/>
  <c r="BI619" i="10"/>
  <c r="BH619" i="10"/>
  <c r="BG619" i="10"/>
  <c r="AZ619" i="10"/>
  <c r="AY619" i="10"/>
  <c r="AX619" i="10"/>
  <c r="AQ619" i="10"/>
  <c r="AP619" i="10"/>
  <c r="AO619" i="10"/>
  <c r="AH619" i="10"/>
  <c r="AG619" i="10"/>
  <c r="AF619" i="10"/>
  <c r="Y619" i="10"/>
  <c r="X619" i="10"/>
  <c r="W619" i="10"/>
  <c r="N619" i="10"/>
  <c r="BR618" i="10"/>
  <c r="BQ618" i="10"/>
  <c r="BP618" i="10"/>
  <c r="BI618" i="10"/>
  <c r="BH618" i="10"/>
  <c r="BG618" i="10"/>
  <c r="AZ618" i="10"/>
  <c r="AY618" i="10"/>
  <c r="AX618" i="10"/>
  <c r="AQ618" i="10"/>
  <c r="AP618" i="10"/>
  <c r="AO618" i="10"/>
  <c r="AH618" i="10"/>
  <c r="AG618" i="10"/>
  <c r="AF618" i="10"/>
  <c r="Y618" i="10"/>
  <c r="X618" i="10"/>
  <c r="W618" i="10"/>
  <c r="N618" i="10"/>
  <c r="BR617" i="10"/>
  <c r="BQ617" i="10"/>
  <c r="BP617" i="10"/>
  <c r="BI617" i="10"/>
  <c r="BH617" i="10"/>
  <c r="BG617" i="10"/>
  <c r="AZ617" i="10"/>
  <c r="AY617" i="10"/>
  <c r="AX617" i="10"/>
  <c r="AQ617" i="10"/>
  <c r="AP617" i="10"/>
  <c r="AO617" i="10"/>
  <c r="AH617" i="10"/>
  <c r="AG617" i="10"/>
  <c r="AF617" i="10"/>
  <c r="Y617" i="10"/>
  <c r="X617" i="10"/>
  <c r="W617" i="10"/>
  <c r="N617" i="10"/>
  <c r="BR616" i="10"/>
  <c r="BQ616" i="10"/>
  <c r="BP616" i="10"/>
  <c r="BI616" i="10"/>
  <c r="BH616" i="10"/>
  <c r="BG616" i="10"/>
  <c r="AZ616" i="10"/>
  <c r="AY616" i="10"/>
  <c r="AX616" i="10"/>
  <c r="AQ616" i="10"/>
  <c r="AP616" i="10"/>
  <c r="AO616" i="10"/>
  <c r="AH616" i="10"/>
  <c r="AG616" i="10"/>
  <c r="AF616" i="10"/>
  <c r="Y616" i="10"/>
  <c r="X616" i="10"/>
  <c r="W616" i="10"/>
  <c r="N616" i="10"/>
  <c r="BR615" i="10"/>
  <c r="BQ615" i="10"/>
  <c r="BP615" i="10"/>
  <c r="BI615" i="10"/>
  <c r="BH615" i="10"/>
  <c r="BG615" i="10"/>
  <c r="AZ615" i="10"/>
  <c r="AY615" i="10"/>
  <c r="AX615" i="10"/>
  <c r="AQ615" i="10"/>
  <c r="AP615" i="10"/>
  <c r="AO615" i="10"/>
  <c r="AH615" i="10"/>
  <c r="AG615" i="10"/>
  <c r="AF615" i="10"/>
  <c r="Y615" i="10"/>
  <c r="X615" i="10"/>
  <c r="W615" i="10"/>
  <c r="N615" i="10"/>
  <c r="BR614" i="10"/>
  <c r="BQ614" i="10"/>
  <c r="BP614" i="10"/>
  <c r="BI614" i="10"/>
  <c r="BH614" i="10"/>
  <c r="BG614" i="10"/>
  <c r="AZ614" i="10"/>
  <c r="AY614" i="10"/>
  <c r="AX614" i="10"/>
  <c r="AQ614" i="10"/>
  <c r="AP614" i="10"/>
  <c r="AO614" i="10"/>
  <c r="AH614" i="10"/>
  <c r="AG614" i="10"/>
  <c r="AF614" i="10"/>
  <c r="Y614" i="10"/>
  <c r="X614" i="10"/>
  <c r="W614" i="10"/>
  <c r="N614" i="10"/>
  <c r="BR613" i="10"/>
  <c r="BQ613" i="10"/>
  <c r="BP613" i="10"/>
  <c r="BI613" i="10"/>
  <c r="BH613" i="10"/>
  <c r="BG613" i="10"/>
  <c r="AZ613" i="10"/>
  <c r="AY613" i="10"/>
  <c r="AX613" i="10"/>
  <c r="AQ613" i="10"/>
  <c r="AP613" i="10"/>
  <c r="AO613" i="10"/>
  <c r="AH613" i="10"/>
  <c r="AG613" i="10"/>
  <c r="AF613" i="10"/>
  <c r="Y613" i="10"/>
  <c r="X613" i="10"/>
  <c r="W613" i="10"/>
  <c r="N613" i="10"/>
  <c r="BR612" i="10"/>
  <c r="BQ612" i="10"/>
  <c r="BP612" i="10"/>
  <c r="BI612" i="10"/>
  <c r="BH612" i="10"/>
  <c r="BG612" i="10"/>
  <c r="AZ612" i="10"/>
  <c r="AY612" i="10"/>
  <c r="AX612" i="10"/>
  <c r="AQ612" i="10"/>
  <c r="AP612" i="10"/>
  <c r="AO612" i="10"/>
  <c r="AH612" i="10"/>
  <c r="AG612" i="10"/>
  <c r="AF612" i="10"/>
  <c r="Y612" i="10"/>
  <c r="X612" i="10"/>
  <c r="W612" i="10"/>
  <c r="N612" i="10"/>
  <c r="BR611" i="10"/>
  <c r="BQ611" i="10"/>
  <c r="BP611" i="10"/>
  <c r="BI611" i="10"/>
  <c r="BH611" i="10"/>
  <c r="BG611" i="10"/>
  <c r="AZ611" i="10"/>
  <c r="AY611" i="10"/>
  <c r="AX611" i="10"/>
  <c r="AQ611" i="10"/>
  <c r="AP611" i="10"/>
  <c r="AO611" i="10"/>
  <c r="AH611" i="10"/>
  <c r="AG611" i="10"/>
  <c r="AF611" i="10"/>
  <c r="Y611" i="10"/>
  <c r="X611" i="10"/>
  <c r="W611" i="10"/>
  <c r="N611" i="10"/>
  <c r="BR610" i="10"/>
  <c r="BQ610" i="10"/>
  <c r="BP610" i="10"/>
  <c r="BI610" i="10"/>
  <c r="BH610" i="10"/>
  <c r="BG610" i="10"/>
  <c r="AZ610" i="10"/>
  <c r="AY610" i="10"/>
  <c r="AX610" i="10"/>
  <c r="AQ610" i="10"/>
  <c r="AP610" i="10"/>
  <c r="AO610" i="10"/>
  <c r="AH610" i="10"/>
  <c r="AG610" i="10"/>
  <c r="AF610" i="10"/>
  <c r="Y610" i="10"/>
  <c r="X610" i="10"/>
  <c r="W610" i="10"/>
  <c r="N610" i="10"/>
  <c r="BR609" i="10"/>
  <c r="BQ609" i="10"/>
  <c r="BP609" i="10"/>
  <c r="BI609" i="10"/>
  <c r="BH609" i="10"/>
  <c r="BG609" i="10"/>
  <c r="AZ609" i="10"/>
  <c r="AY609" i="10"/>
  <c r="AX609" i="10"/>
  <c r="AQ609" i="10"/>
  <c r="AP609" i="10"/>
  <c r="AO609" i="10"/>
  <c r="AH609" i="10"/>
  <c r="AG609" i="10"/>
  <c r="AF609" i="10"/>
  <c r="Y609" i="10"/>
  <c r="X609" i="10"/>
  <c r="W609" i="10"/>
  <c r="N609" i="10"/>
  <c r="BR608" i="10"/>
  <c r="BQ608" i="10"/>
  <c r="BP608" i="10"/>
  <c r="BI608" i="10"/>
  <c r="BH608" i="10"/>
  <c r="BG608" i="10"/>
  <c r="AZ608" i="10"/>
  <c r="AY608" i="10"/>
  <c r="AX608" i="10"/>
  <c r="AQ608" i="10"/>
  <c r="AP608" i="10"/>
  <c r="AO608" i="10"/>
  <c r="AH608" i="10"/>
  <c r="AG608" i="10"/>
  <c r="AF608" i="10"/>
  <c r="Y608" i="10"/>
  <c r="X608" i="10"/>
  <c r="W608" i="10"/>
  <c r="N608" i="10"/>
  <c r="BR607" i="10"/>
  <c r="BQ607" i="10"/>
  <c r="BP607" i="10"/>
  <c r="BI607" i="10"/>
  <c r="BH607" i="10"/>
  <c r="BG607" i="10"/>
  <c r="AZ607" i="10"/>
  <c r="AY607" i="10"/>
  <c r="AX607" i="10"/>
  <c r="AQ607" i="10"/>
  <c r="AP607" i="10"/>
  <c r="AO607" i="10"/>
  <c r="AH607" i="10"/>
  <c r="AG607" i="10"/>
  <c r="AF607" i="10"/>
  <c r="Y607" i="10"/>
  <c r="X607" i="10"/>
  <c r="W607" i="10"/>
  <c r="N607" i="10"/>
  <c r="O608" i="10" s="1"/>
  <c r="BR606" i="10"/>
  <c r="BQ606" i="10"/>
  <c r="BP606" i="10"/>
  <c r="BI606" i="10"/>
  <c r="BH606" i="10"/>
  <c r="BG606" i="10"/>
  <c r="AZ606" i="10"/>
  <c r="AY606" i="10"/>
  <c r="AX606" i="10"/>
  <c r="AQ606" i="10"/>
  <c r="AP606" i="10"/>
  <c r="AO606" i="10"/>
  <c r="AH606" i="10"/>
  <c r="AG606" i="10"/>
  <c r="AF606" i="10"/>
  <c r="Y606" i="10"/>
  <c r="X606" i="10"/>
  <c r="W606" i="10"/>
  <c r="N606" i="10"/>
  <c r="BR605" i="10"/>
  <c r="BQ605" i="10"/>
  <c r="BP605" i="10"/>
  <c r="BI605" i="10"/>
  <c r="BH605" i="10"/>
  <c r="BG605" i="10"/>
  <c r="AZ605" i="10"/>
  <c r="AY605" i="10"/>
  <c r="AX605" i="10"/>
  <c r="AQ605" i="10"/>
  <c r="AP605" i="10"/>
  <c r="AO605" i="10"/>
  <c r="AH605" i="10"/>
  <c r="AG605" i="10"/>
  <c r="AF605" i="10"/>
  <c r="Y605" i="10"/>
  <c r="X605" i="10"/>
  <c r="W605" i="10"/>
  <c r="N605" i="10"/>
  <c r="BR604" i="10"/>
  <c r="BQ604" i="10"/>
  <c r="BP604" i="10"/>
  <c r="BI604" i="10"/>
  <c r="BH604" i="10"/>
  <c r="BG604" i="10"/>
  <c r="AZ604" i="10"/>
  <c r="AY604" i="10"/>
  <c r="AX604" i="10"/>
  <c r="AQ604" i="10"/>
  <c r="AP604" i="10"/>
  <c r="AO604" i="10"/>
  <c r="AH604" i="10"/>
  <c r="AG604" i="10"/>
  <c r="AF604" i="10"/>
  <c r="Y604" i="10"/>
  <c r="X604" i="10"/>
  <c r="W604" i="10"/>
  <c r="N604" i="10"/>
  <c r="BR603" i="10"/>
  <c r="BQ603" i="10"/>
  <c r="BP603" i="10"/>
  <c r="BI603" i="10"/>
  <c r="BH603" i="10"/>
  <c r="BG603" i="10"/>
  <c r="AZ603" i="10"/>
  <c r="AY603" i="10"/>
  <c r="AX603" i="10"/>
  <c r="AQ603" i="10"/>
  <c r="AP603" i="10"/>
  <c r="AO603" i="10"/>
  <c r="AH603" i="10"/>
  <c r="AG603" i="10"/>
  <c r="AF603" i="10"/>
  <c r="Y603" i="10"/>
  <c r="X603" i="10"/>
  <c r="W603" i="10"/>
  <c r="N603" i="10"/>
  <c r="BR602" i="10"/>
  <c r="BQ602" i="10"/>
  <c r="BP602" i="10"/>
  <c r="BI602" i="10"/>
  <c r="BH602" i="10"/>
  <c r="BG602" i="10"/>
  <c r="AZ602" i="10"/>
  <c r="AY602" i="10"/>
  <c r="AX602" i="10"/>
  <c r="AQ602" i="10"/>
  <c r="AP602" i="10"/>
  <c r="AO602" i="10"/>
  <c r="AH602" i="10"/>
  <c r="AG602" i="10"/>
  <c r="AF602" i="10"/>
  <c r="Y602" i="10"/>
  <c r="X602" i="10"/>
  <c r="W602" i="10"/>
  <c r="N602" i="10"/>
  <c r="BR601" i="10"/>
  <c r="BQ601" i="10"/>
  <c r="BP601" i="10"/>
  <c r="BI601" i="10"/>
  <c r="BH601" i="10"/>
  <c r="BG601" i="10"/>
  <c r="AZ601" i="10"/>
  <c r="AY601" i="10"/>
  <c r="AX601" i="10"/>
  <c r="AQ601" i="10"/>
  <c r="AP601" i="10"/>
  <c r="AO601" i="10"/>
  <c r="AH601" i="10"/>
  <c r="AG601" i="10"/>
  <c r="AF601" i="10"/>
  <c r="Y601" i="10"/>
  <c r="X601" i="10"/>
  <c r="W601" i="10"/>
  <c r="N601" i="10"/>
  <c r="BR600" i="10"/>
  <c r="BQ600" i="10"/>
  <c r="BP600" i="10"/>
  <c r="BI600" i="10"/>
  <c r="BH600" i="10"/>
  <c r="BG600" i="10"/>
  <c r="AZ600" i="10"/>
  <c r="AY600" i="10"/>
  <c r="AX600" i="10"/>
  <c r="AQ600" i="10"/>
  <c r="AP600" i="10"/>
  <c r="AO600" i="10"/>
  <c r="AH600" i="10"/>
  <c r="AG600" i="10"/>
  <c r="AF600" i="10"/>
  <c r="Y600" i="10"/>
  <c r="X600" i="10"/>
  <c r="W600" i="10"/>
  <c r="N600" i="10"/>
  <c r="BR599" i="10"/>
  <c r="BQ599" i="10"/>
  <c r="BP599" i="10"/>
  <c r="BI599" i="10"/>
  <c r="BH599" i="10"/>
  <c r="BG599" i="10"/>
  <c r="AZ599" i="10"/>
  <c r="AY599" i="10"/>
  <c r="AX599" i="10"/>
  <c r="AQ599" i="10"/>
  <c r="AP599" i="10"/>
  <c r="AO599" i="10"/>
  <c r="AH599" i="10"/>
  <c r="AG599" i="10"/>
  <c r="AF599" i="10"/>
  <c r="Y599" i="10"/>
  <c r="X599" i="10"/>
  <c r="W599" i="10"/>
  <c r="N599" i="10"/>
  <c r="BR598" i="10"/>
  <c r="BQ598" i="10"/>
  <c r="BP598" i="10"/>
  <c r="BI598" i="10"/>
  <c r="BH598" i="10"/>
  <c r="BG598" i="10"/>
  <c r="AZ598" i="10"/>
  <c r="AY598" i="10"/>
  <c r="AX598" i="10"/>
  <c r="AQ598" i="10"/>
  <c r="AP598" i="10"/>
  <c r="AO598" i="10"/>
  <c r="AH598" i="10"/>
  <c r="AG598" i="10"/>
  <c r="AF598" i="10"/>
  <c r="Y598" i="10"/>
  <c r="X598" i="10"/>
  <c r="W598" i="10"/>
  <c r="N598" i="10"/>
  <c r="BR597" i="10"/>
  <c r="BQ597" i="10"/>
  <c r="BP597" i="10"/>
  <c r="BI597" i="10"/>
  <c r="BH597" i="10"/>
  <c r="BG597" i="10"/>
  <c r="AZ597" i="10"/>
  <c r="AY597" i="10"/>
  <c r="AX597" i="10"/>
  <c r="AQ597" i="10"/>
  <c r="AP597" i="10"/>
  <c r="AO597" i="10"/>
  <c r="AH597" i="10"/>
  <c r="AG597" i="10"/>
  <c r="AF597" i="10"/>
  <c r="Y597" i="10"/>
  <c r="X597" i="10"/>
  <c r="W597" i="10"/>
  <c r="N597" i="10"/>
  <c r="BR596" i="10"/>
  <c r="BQ596" i="10"/>
  <c r="BP596" i="10"/>
  <c r="BI596" i="10"/>
  <c r="BH596" i="10"/>
  <c r="BG596" i="10"/>
  <c r="AZ596" i="10"/>
  <c r="AY596" i="10"/>
  <c r="AX596" i="10"/>
  <c r="AQ596" i="10"/>
  <c r="AP596" i="10"/>
  <c r="AO596" i="10"/>
  <c r="AH596" i="10"/>
  <c r="AG596" i="10"/>
  <c r="AF596" i="10"/>
  <c r="Y596" i="10"/>
  <c r="X596" i="10"/>
  <c r="W596" i="10"/>
  <c r="N596" i="10"/>
  <c r="BR595" i="10"/>
  <c r="BQ595" i="10"/>
  <c r="BP595" i="10"/>
  <c r="BI595" i="10"/>
  <c r="BH595" i="10"/>
  <c r="BG595" i="10"/>
  <c r="AZ595" i="10"/>
  <c r="AY595" i="10"/>
  <c r="AX595" i="10"/>
  <c r="AQ595" i="10"/>
  <c r="AP595" i="10"/>
  <c r="AO595" i="10"/>
  <c r="AH595" i="10"/>
  <c r="AG595" i="10"/>
  <c r="AF595" i="10"/>
  <c r="Y595" i="10"/>
  <c r="X595" i="10"/>
  <c r="W595" i="10"/>
  <c r="N595" i="10"/>
  <c r="BR594" i="10"/>
  <c r="BQ594" i="10"/>
  <c r="BP594" i="10"/>
  <c r="BI594" i="10"/>
  <c r="BH594" i="10"/>
  <c r="BG594" i="10"/>
  <c r="AZ594" i="10"/>
  <c r="AY594" i="10"/>
  <c r="AX594" i="10"/>
  <c r="AQ594" i="10"/>
  <c r="AP594" i="10"/>
  <c r="AO594" i="10"/>
  <c r="AH594" i="10"/>
  <c r="AG594" i="10"/>
  <c r="AF594" i="10"/>
  <c r="Y594" i="10"/>
  <c r="X594" i="10"/>
  <c r="W594" i="10"/>
  <c r="N594" i="10"/>
  <c r="BR593" i="10"/>
  <c r="BQ593" i="10"/>
  <c r="BP593" i="10"/>
  <c r="BI593" i="10"/>
  <c r="BH593" i="10"/>
  <c r="BG593" i="10"/>
  <c r="AZ593" i="10"/>
  <c r="AY593" i="10"/>
  <c r="AX593" i="10"/>
  <c r="AQ593" i="10"/>
  <c r="AP593" i="10"/>
  <c r="AO593" i="10"/>
  <c r="AH593" i="10"/>
  <c r="AG593" i="10"/>
  <c r="AF593" i="10"/>
  <c r="Y593" i="10"/>
  <c r="X593" i="10"/>
  <c r="W593" i="10"/>
  <c r="N593" i="10"/>
  <c r="BR592" i="10"/>
  <c r="BQ592" i="10"/>
  <c r="BP592" i="10"/>
  <c r="BI592" i="10"/>
  <c r="BH592" i="10"/>
  <c r="BG592" i="10"/>
  <c r="AZ592" i="10"/>
  <c r="AY592" i="10"/>
  <c r="AX592" i="10"/>
  <c r="AQ592" i="10"/>
  <c r="AP592" i="10"/>
  <c r="AO592" i="10"/>
  <c r="AH592" i="10"/>
  <c r="AG592" i="10"/>
  <c r="AF592" i="10"/>
  <c r="Y592" i="10"/>
  <c r="X592" i="10"/>
  <c r="W592" i="10"/>
  <c r="N592" i="10"/>
  <c r="BR591" i="10"/>
  <c r="BQ591" i="10"/>
  <c r="BP591" i="10"/>
  <c r="BI591" i="10"/>
  <c r="BH591" i="10"/>
  <c r="BG591" i="10"/>
  <c r="AZ591" i="10"/>
  <c r="AY591" i="10"/>
  <c r="AX591" i="10"/>
  <c r="AQ591" i="10"/>
  <c r="AP591" i="10"/>
  <c r="AO591" i="10"/>
  <c r="AH591" i="10"/>
  <c r="AG591" i="10"/>
  <c r="AF591" i="10"/>
  <c r="Y591" i="10"/>
  <c r="X591" i="10"/>
  <c r="W591" i="10"/>
  <c r="N591" i="10"/>
  <c r="BR590" i="10"/>
  <c r="BQ590" i="10"/>
  <c r="BP590" i="10"/>
  <c r="BI590" i="10"/>
  <c r="BH590" i="10"/>
  <c r="BG590" i="10"/>
  <c r="AZ590" i="10"/>
  <c r="AY590" i="10"/>
  <c r="AX590" i="10"/>
  <c r="AQ590" i="10"/>
  <c r="AP590" i="10"/>
  <c r="AO590" i="10"/>
  <c r="AH590" i="10"/>
  <c r="AG590" i="10"/>
  <c r="AF590" i="10"/>
  <c r="Y590" i="10"/>
  <c r="X590" i="10"/>
  <c r="W590" i="10"/>
  <c r="N590" i="10"/>
  <c r="BR589" i="10"/>
  <c r="BQ589" i="10"/>
  <c r="BP589" i="10"/>
  <c r="BI589" i="10"/>
  <c r="BH589" i="10"/>
  <c r="BG589" i="10"/>
  <c r="AZ589" i="10"/>
  <c r="AY589" i="10"/>
  <c r="AX589" i="10"/>
  <c r="AQ589" i="10"/>
  <c r="AP589" i="10"/>
  <c r="AO589" i="10"/>
  <c r="AH589" i="10"/>
  <c r="AG589" i="10"/>
  <c r="AF589" i="10"/>
  <c r="Y589" i="10"/>
  <c r="X589" i="10"/>
  <c r="W589" i="10"/>
  <c r="N589" i="10"/>
  <c r="BR588" i="10"/>
  <c r="BQ588" i="10"/>
  <c r="BP588" i="10"/>
  <c r="BI588" i="10"/>
  <c r="BH588" i="10"/>
  <c r="BG588" i="10"/>
  <c r="AZ588" i="10"/>
  <c r="AY588" i="10"/>
  <c r="AX588" i="10"/>
  <c r="AQ588" i="10"/>
  <c r="AP588" i="10"/>
  <c r="AO588" i="10"/>
  <c r="AH588" i="10"/>
  <c r="AG588" i="10"/>
  <c r="AF588" i="10"/>
  <c r="Y588" i="10"/>
  <c r="X588" i="10"/>
  <c r="W588" i="10"/>
  <c r="N588" i="10"/>
  <c r="BR587" i="10"/>
  <c r="BQ587" i="10"/>
  <c r="BP587" i="10"/>
  <c r="BI587" i="10"/>
  <c r="BH587" i="10"/>
  <c r="BG587" i="10"/>
  <c r="AZ587" i="10"/>
  <c r="AY587" i="10"/>
  <c r="AX587" i="10"/>
  <c r="AQ587" i="10"/>
  <c r="AP587" i="10"/>
  <c r="AO587" i="10"/>
  <c r="AH587" i="10"/>
  <c r="AG587" i="10"/>
  <c r="AF587" i="10"/>
  <c r="Y587" i="10"/>
  <c r="X587" i="10"/>
  <c r="W587" i="10"/>
  <c r="N587" i="10"/>
  <c r="BR586" i="10"/>
  <c r="BQ586" i="10"/>
  <c r="BP586" i="10"/>
  <c r="BI586" i="10"/>
  <c r="BH586" i="10"/>
  <c r="BG586" i="10"/>
  <c r="AZ586" i="10"/>
  <c r="AY586" i="10"/>
  <c r="AX586" i="10"/>
  <c r="AQ586" i="10"/>
  <c r="AP586" i="10"/>
  <c r="AO586" i="10"/>
  <c r="AH586" i="10"/>
  <c r="AG586" i="10"/>
  <c r="AF586" i="10"/>
  <c r="Y586" i="10"/>
  <c r="X586" i="10"/>
  <c r="W586" i="10"/>
  <c r="N586" i="10"/>
  <c r="BR585" i="10"/>
  <c r="BQ585" i="10"/>
  <c r="BP585" i="10"/>
  <c r="BI585" i="10"/>
  <c r="BH585" i="10"/>
  <c r="BG585" i="10"/>
  <c r="AZ585" i="10"/>
  <c r="AY585" i="10"/>
  <c r="AX585" i="10"/>
  <c r="AQ585" i="10"/>
  <c r="AP585" i="10"/>
  <c r="AO585" i="10"/>
  <c r="AH585" i="10"/>
  <c r="AG585" i="10"/>
  <c r="AF585" i="10"/>
  <c r="Y585" i="10"/>
  <c r="X585" i="10"/>
  <c r="W585" i="10"/>
  <c r="N585" i="10"/>
  <c r="BR584" i="10"/>
  <c r="BQ584" i="10"/>
  <c r="BP584" i="10"/>
  <c r="BI584" i="10"/>
  <c r="BH584" i="10"/>
  <c r="BG584" i="10"/>
  <c r="AZ584" i="10"/>
  <c r="AY584" i="10"/>
  <c r="AX584" i="10"/>
  <c r="AQ584" i="10"/>
  <c r="AP584" i="10"/>
  <c r="AO584" i="10"/>
  <c r="AH584" i="10"/>
  <c r="AG584" i="10"/>
  <c r="AF584" i="10"/>
  <c r="Y584" i="10"/>
  <c r="X584" i="10"/>
  <c r="W584" i="10"/>
  <c r="N584" i="10"/>
  <c r="BR583" i="10"/>
  <c r="BQ583" i="10"/>
  <c r="BP583" i="10"/>
  <c r="BI583" i="10"/>
  <c r="BH583" i="10"/>
  <c r="BG583" i="10"/>
  <c r="AZ583" i="10"/>
  <c r="AY583" i="10"/>
  <c r="AX583" i="10"/>
  <c r="AQ583" i="10"/>
  <c r="AP583" i="10"/>
  <c r="AO583" i="10"/>
  <c r="AH583" i="10"/>
  <c r="AG583" i="10"/>
  <c r="AF583" i="10"/>
  <c r="Y583" i="10"/>
  <c r="X583" i="10"/>
  <c r="W583" i="10"/>
  <c r="N583" i="10"/>
  <c r="BR582" i="10"/>
  <c r="BQ582" i="10"/>
  <c r="BP582" i="10"/>
  <c r="BI582" i="10"/>
  <c r="BH582" i="10"/>
  <c r="BG582" i="10"/>
  <c r="AZ582" i="10"/>
  <c r="AY582" i="10"/>
  <c r="AX582" i="10"/>
  <c r="AQ582" i="10"/>
  <c r="AP582" i="10"/>
  <c r="AO582" i="10"/>
  <c r="AH582" i="10"/>
  <c r="AG582" i="10"/>
  <c r="AF582" i="10"/>
  <c r="Y582" i="10"/>
  <c r="X582" i="10"/>
  <c r="W582" i="10"/>
  <c r="N582" i="10"/>
  <c r="BR581" i="10"/>
  <c r="BQ581" i="10"/>
  <c r="BP581" i="10"/>
  <c r="BI581" i="10"/>
  <c r="BH581" i="10"/>
  <c r="BG581" i="10"/>
  <c r="AZ581" i="10"/>
  <c r="AY581" i="10"/>
  <c r="AX581" i="10"/>
  <c r="AQ581" i="10"/>
  <c r="AP581" i="10"/>
  <c r="AO581" i="10"/>
  <c r="AH581" i="10"/>
  <c r="AG581" i="10"/>
  <c r="AF581" i="10"/>
  <c r="Y581" i="10"/>
  <c r="X581" i="10"/>
  <c r="W581" i="10"/>
  <c r="N581" i="10"/>
  <c r="BR580" i="10"/>
  <c r="BQ580" i="10"/>
  <c r="BP580" i="10"/>
  <c r="BI580" i="10"/>
  <c r="BH580" i="10"/>
  <c r="BG580" i="10"/>
  <c r="AZ580" i="10"/>
  <c r="AY580" i="10"/>
  <c r="AX580" i="10"/>
  <c r="AQ580" i="10"/>
  <c r="AP580" i="10"/>
  <c r="AO580" i="10"/>
  <c r="AH580" i="10"/>
  <c r="AG580" i="10"/>
  <c r="AF580" i="10"/>
  <c r="Y580" i="10"/>
  <c r="X580" i="10"/>
  <c r="W580" i="10"/>
  <c r="N580" i="10"/>
  <c r="BR579" i="10"/>
  <c r="BQ579" i="10"/>
  <c r="BP579" i="10"/>
  <c r="BI579" i="10"/>
  <c r="BH579" i="10"/>
  <c r="BG579" i="10"/>
  <c r="AZ579" i="10"/>
  <c r="AY579" i="10"/>
  <c r="AX579" i="10"/>
  <c r="AQ579" i="10"/>
  <c r="AP579" i="10"/>
  <c r="AO579" i="10"/>
  <c r="AH579" i="10"/>
  <c r="AG579" i="10"/>
  <c r="AF579" i="10"/>
  <c r="Y579" i="10"/>
  <c r="X579" i="10"/>
  <c r="W579" i="10"/>
  <c r="N579" i="10"/>
  <c r="BR578" i="10"/>
  <c r="BQ578" i="10"/>
  <c r="BP578" i="10"/>
  <c r="BI578" i="10"/>
  <c r="BH578" i="10"/>
  <c r="BG578" i="10"/>
  <c r="AZ578" i="10"/>
  <c r="AY578" i="10"/>
  <c r="AX578" i="10"/>
  <c r="AQ578" i="10"/>
  <c r="AP578" i="10"/>
  <c r="AO578" i="10"/>
  <c r="AH578" i="10"/>
  <c r="AG578" i="10"/>
  <c r="AF578" i="10"/>
  <c r="Y578" i="10"/>
  <c r="X578" i="10"/>
  <c r="W578" i="10"/>
  <c r="N578" i="10"/>
  <c r="BR577" i="10"/>
  <c r="BQ577" i="10"/>
  <c r="BP577" i="10"/>
  <c r="BI577" i="10"/>
  <c r="BH577" i="10"/>
  <c r="BG577" i="10"/>
  <c r="AZ577" i="10"/>
  <c r="AY577" i="10"/>
  <c r="AX577" i="10"/>
  <c r="AQ577" i="10"/>
  <c r="AP577" i="10"/>
  <c r="AO577" i="10"/>
  <c r="AH577" i="10"/>
  <c r="AG577" i="10"/>
  <c r="AF577" i="10"/>
  <c r="Y577" i="10"/>
  <c r="X577" i="10"/>
  <c r="W577" i="10"/>
  <c r="N577" i="10"/>
  <c r="BR576" i="10"/>
  <c r="BQ576" i="10"/>
  <c r="BP576" i="10"/>
  <c r="BI576" i="10"/>
  <c r="BH576" i="10"/>
  <c r="BG576" i="10"/>
  <c r="AZ576" i="10"/>
  <c r="AY576" i="10"/>
  <c r="AX576" i="10"/>
  <c r="AQ576" i="10"/>
  <c r="AP576" i="10"/>
  <c r="AO576" i="10"/>
  <c r="AH576" i="10"/>
  <c r="AG576" i="10"/>
  <c r="AF576" i="10"/>
  <c r="Y576" i="10"/>
  <c r="X576" i="10"/>
  <c r="W576" i="10"/>
  <c r="N576" i="10"/>
  <c r="BR575" i="10"/>
  <c r="BQ575" i="10"/>
  <c r="BP575" i="10"/>
  <c r="BI575" i="10"/>
  <c r="BH575" i="10"/>
  <c r="BG575" i="10"/>
  <c r="AZ575" i="10"/>
  <c r="AY575" i="10"/>
  <c r="AX575" i="10"/>
  <c r="AQ575" i="10"/>
  <c r="AP575" i="10"/>
  <c r="AO575" i="10"/>
  <c r="AH575" i="10"/>
  <c r="AG575" i="10"/>
  <c r="AF575" i="10"/>
  <c r="Y575" i="10"/>
  <c r="X575" i="10"/>
  <c r="W575" i="10"/>
  <c r="N575" i="10"/>
  <c r="BR574" i="10"/>
  <c r="BQ574" i="10"/>
  <c r="BP574" i="10"/>
  <c r="BI574" i="10"/>
  <c r="BH574" i="10"/>
  <c r="BG574" i="10"/>
  <c r="AZ574" i="10"/>
  <c r="AY574" i="10"/>
  <c r="AX574" i="10"/>
  <c r="AQ574" i="10"/>
  <c r="AP574" i="10"/>
  <c r="AO574" i="10"/>
  <c r="AH574" i="10"/>
  <c r="AG574" i="10"/>
  <c r="AF574" i="10"/>
  <c r="Y574" i="10"/>
  <c r="X574" i="10"/>
  <c r="W574" i="10"/>
  <c r="N574" i="10"/>
  <c r="BR573" i="10"/>
  <c r="BQ573" i="10"/>
  <c r="BP573" i="10"/>
  <c r="BI573" i="10"/>
  <c r="BH573" i="10"/>
  <c r="BG573" i="10"/>
  <c r="AZ573" i="10"/>
  <c r="AY573" i="10"/>
  <c r="AX573" i="10"/>
  <c r="AQ573" i="10"/>
  <c r="AP573" i="10"/>
  <c r="AO573" i="10"/>
  <c r="AH573" i="10"/>
  <c r="AG573" i="10"/>
  <c r="AF573" i="10"/>
  <c r="Y573" i="10"/>
  <c r="X573" i="10"/>
  <c r="W573" i="10"/>
  <c r="N573" i="10"/>
  <c r="BR572" i="10"/>
  <c r="BQ572" i="10"/>
  <c r="BP572" i="10"/>
  <c r="BI572" i="10"/>
  <c r="BH572" i="10"/>
  <c r="BG572" i="10"/>
  <c r="AZ572" i="10"/>
  <c r="AY572" i="10"/>
  <c r="AX572" i="10"/>
  <c r="AQ572" i="10"/>
  <c r="AP572" i="10"/>
  <c r="AO572" i="10"/>
  <c r="AH572" i="10"/>
  <c r="AG572" i="10"/>
  <c r="AF572" i="10"/>
  <c r="Y572" i="10"/>
  <c r="X572" i="10"/>
  <c r="W572" i="10"/>
  <c r="N572" i="10"/>
  <c r="BR571" i="10"/>
  <c r="BQ571" i="10"/>
  <c r="BP571" i="10"/>
  <c r="BI571" i="10"/>
  <c r="BH571" i="10"/>
  <c r="BG571" i="10"/>
  <c r="AZ571" i="10"/>
  <c r="AY571" i="10"/>
  <c r="AX571" i="10"/>
  <c r="AQ571" i="10"/>
  <c r="AP571" i="10"/>
  <c r="AO571" i="10"/>
  <c r="AH571" i="10"/>
  <c r="AG571" i="10"/>
  <c r="AF571" i="10"/>
  <c r="Y571" i="10"/>
  <c r="X571" i="10"/>
  <c r="W571" i="10"/>
  <c r="N571" i="10"/>
  <c r="BR570" i="10"/>
  <c r="BQ570" i="10"/>
  <c r="BP570" i="10"/>
  <c r="BI570" i="10"/>
  <c r="BH570" i="10"/>
  <c r="BG570" i="10"/>
  <c r="AZ570" i="10"/>
  <c r="AY570" i="10"/>
  <c r="AX570" i="10"/>
  <c r="AQ570" i="10"/>
  <c r="AP570" i="10"/>
  <c r="AO570" i="10"/>
  <c r="AH570" i="10"/>
  <c r="AG570" i="10"/>
  <c r="AF570" i="10"/>
  <c r="Y570" i="10"/>
  <c r="X570" i="10"/>
  <c r="W570" i="10"/>
  <c r="N570" i="10"/>
  <c r="BR569" i="10"/>
  <c r="BQ569" i="10"/>
  <c r="BP569" i="10"/>
  <c r="BI569" i="10"/>
  <c r="BH569" i="10"/>
  <c r="BG569" i="10"/>
  <c r="AZ569" i="10"/>
  <c r="AY569" i="10"/>
  <c r="AX569" i="10"/>
  <c r="AQ569" i="10"/>
  <c r="AP569" i="10"/>
  <c r="AO569" i="10"/>
  <c r="AH569" i="10"/>
  <c r="AG569" i="10"/>
  <c r="AF569" i="10"/>
  <c r="Y569" i="10"/>
  <c r="X569" i="10"/>
  <c r="W569" i="10"/>
  <c r="N569" i="10"/>
  <c r="BR568" i="10"/>
  <c r="BQ568" i="10"/>
  <c r="BP568" i="10"/>
  <c r="BI568" i="10"/>
  <c r="BH568" i="10"/>
  <c r="BG568" i="10"/>
  <c r="AZ568" i="10"/>
  <c r="AY568" i="10"/>
  <c r="AX568" i="10"/>
  <c r="AQ568" i="10"/>
  <c r="AP568" i="10"/>
  <c r="AO568" i="10"/>
  <c r="AH568" i="10"/>
  <c r="AG568" i="10"/>
  <c r="AF568" i="10"/>
  <c r="Y568" i="10"/>
  <c r="X568" i="10"/>
  <c r="W568" i="10"/>
  <c r="N568" i="10"/>
  <c r="BR567" i="10"/>
  <c r="BQ567" i="10"/>
  <c r="BP567" i="10"/>
  <c r="BI567" i="10"/>
  <c r="BH567" i="10"/>
  <c r="BG567" i="10"/>
  <c r="AZ567" i="10"/>
  <c r="AY567" i="10"/>
  <c r="AX567" i="10"/>
  <c r="AQ567" i="10"/>
  <c r="AP567" i="10"/>
  <c r="AO567" i="10"/>
  <c r="AH567" i="10"/>
  <c r="AG567" i="10"/>
  <c r="AF567" i="10"/>
  <c r="Y567" i="10"/>
  <c r="X567" i="10"/>
  <c r="W567" i="10"/>
  <c r="N567" i="10"/>
  <c r="BR566" i="10"/>
  <c r="BQ566" i="10"/>
  <c r="BP566" i="10"/>
  <c r="BI566" i="10"/>
  <c r="BH566" i="10"/>
  <c r="BG566" i="10"/>
  <c r="AZ566" i="10"/>
  <c r="AY566" i="10"/>
  <c r="AX566" i="10"/>
  <c r="AQ566" i="10"/>
  <c r="AP566" i="10"/>
  <c r="AO566" i="10"/>
  <c r="AH566" i="10"/>
  <c r="AG566" i="10"/>
  <c r="AF566" i="10"/>
  <c r="Y566" i="10"/>
  <c r="X566" i="10"/>
  <c r="W566" i="10"/>
  <c r="N566" i="10"/>
  <c r="BR565" i="10"/>
  <c r="BQ565" i="10"/>
  <c r="BP565" i="10"/>
  <c r="BI565" i="10"/>
  <c r="BH565" i="10"/>
  <c r="BG565" i="10"/>
  <c r="AZ565" i="10"/>
  <c r="AY565" i="10"/>
  <c r="AX565" i="10"/>
  <c r="AQ565" i="10"/>
  <c r="AP565" i="10"/>
  <c r="AO565" i="10"/>
  <c r="AH565" i="10"/>
  <c r="AG565" i="10"/>
  <c r="AF565" i="10"/>
  <c r="Y565" i="10"/>
  <c r="X565" i="10"/>
  <c r="W565" i="10"/>
  <c r="N565" i="10"/>
  <c r="BR564" i="10"/>
  <c r="BQ564" i="10"/>
  <c r="BP564" i="10"/>
  <c r="BI564" i="10"/>
  <c r="BH564" i="10"/>
  <c r="BG564" i="10"/>
  <c r="AZ564" i="10"/>
  <c r="AY564" i="10"/>
  <c r="AX564" i="10"/>
  <c r="AQ564" i="10"/>
  <c r="AP564" i="10"/>
  <c r="AO564" i="10"/>
  <c r="AH564" i="10"/>
  <c r="AG564" i="10"/>
  <c r="AF564" i="10"/>
  <c r="Y564" i="10"/>
  <c r="X564" i="10"/>
  <c r="W564" i="10"/>
  <c r="N564" i="10"/>
  <c r="BR563" i="10"/>
  <c r="BQ563" i="10"/>
  <c r="BP563" i="10"/>
  <c r="BI563" i="10"/>
  <c r="BH563" i="10"/>
  <c r="BG563" i="10"/>
  <c r="AZ563" i="10"/>
  <c r="AY563" i="10"/>
  <c r="AX563" i="10"/>
  <c r="AQ563" i="10"/>
  <c r="AP563" i="10"/>
  <c r="AO563" i="10"/>
  <c r="AH563" i="10"/>
  <c r="AG563" i="10"/>
  <c r="AF563" i="10"/>
  <c r="Y563" i="10"/>
  <c r="X563" i="10"/>
  <c r="W563" i="10"/>
  <c r="N563" i="10"/>
  <c r="BR562" i="10"/>
  <c r="BQ562" i="10"/>
  <c r="BP562" i="10"/>
  <c r="BI562" i="10"/>
  <c r="BH562" i="10"/>
  <c r="BG562" i="10"/>
  <c r="AZ562" i="10"/>
  <c r="AY562" i="10"/>
  <c r="AX562" i="10"/>
  <c r="AQ562" i="10"/>
  <c r="AP562" i="10"/>
  <c r="AO562" i="10"/>
  <c r="AH562" i="10"/>
  <c r="AG562" i="10"/>
  <c r="AF562" i="10"/>
  <c r="Y562" i="10"/>
  <c r="X562" i="10"/>
  <c r="W562" i="10"/>
  <c r="N562" i="10"/>
  <c r="BR561" i="10"/>
  <c r="BQ561" i="10"/>
  <c r="BP561" i="10"/>
  <c r="BI561" i="10"/>
  <c r="BH561" i="10"/>
  <c r="BG561" i="10"/>
  <c r="AZ561" i="10"/>
  <c r="AY561" i="10"/>
  <c r="AX561" i="10"/>
  <c r="AQ561" i="10"/>
  <c r="AP561" i="10"/>
  <c r="AO561" i="10"/>
  <c r="AH561" i="10"/>
  <c r="AG561" i="10"/>
  <c r="AF561" i="10"/>
  <c r="Y561" i="10"/>
  <c r="X561" i="10"/>
  <c r="W561" i="10"/>
  <c r="N561" i="10"/>
  <c r="BR560" i="10"/>
  <c r="BQ560" i="10"/>
  <c r="BP560" i="10"/>
  <c r="BI560" i="10"/>
  <c r="BH560" i="10"/>
  <c r="BG560" i="10"/>
  <c r="AZ560" i="10"/>
  <c r="AY560" i="10"/>
  <c r="AX560" i="10"/>
  <c r="AQ560" i="10"/>
  <c r="AP560" i="10"/>
  <c r="AO560" i="10"/>
  <c r="AH560" i="10"/>
  <c r="AG560" i="10"/>
  <c r="AF560" i="10"/>
  <c r="Y560" i="10"/>
  <c r="X560" i="10"/>
  <c r="W560" i="10"/>
  <c r="N560" i="10"/>
  <c r="BR559" i="10"/>
  <c r="BQ559" i="10"/>
  <c r="BP559" i="10"/>
  <c r="BI559" i="10"/>
  <c r="BH559" i="10"/>
  <c r="BG559" i="10"/>
  <c r="AZ559" i="10"/>
  <c r="AY559" i="10"/>
  <c r="AX559" i="10"/>
  <c r="AQ559" i="10"/>
  <c r="AP559" i="10"/>
  <c r="AO559" i="10"/>
  <c r="AH559" i="10"/>
  <c r="AG559" i="10"/>
  <c r="AF559" i="10"/>
  <c r="Y559" i="10"/>
  <c r="X559" i="10"/>
  <c r="W559" i="10"/>
  <c r="N559" i="10"/>
  <c r="BR558" i="10"/>
  <c r="BQ558" i="10"/>
  <c r="BP558" i="10"/>
  <c r="BI558" i="10"/>
  <c r="BH558" i="10"/>
  <c r="BG558" i="10"/>
  <c r="AZ558" i="10"/>
  <c r="AY558" i="10"/>
  <c r="AX558" i="10"/>
  <c r="AQ558" i="10"/>
  <c r="AP558" i="10"/>
  <c r="AO558" i="10"/>
  <c r="AH558" i="10"/>
  <c r="AG558" i="10"/>
  <c r="AF558" i="10"/>
  <c r="Y558" i="10"/>
  <c r="X558" i="10"/>
  <c r="W558" i="10"/>
  <c r="N558" i="10"/>
  <c r="BR557" i="10"/>
  <c r="BQ557" i="10"/>
  <c r="BP557" i="10"/>
  <c r="BI557" i="10"/>
  <c r="BH557" i="10"/>
  <c r="BG557" i="10"/>
  <c r="AZ557" i="10"/>
  <c r="AY557" i="10"/>
  <c r="AX557" i="10"/>
  <c r="AQ557" i="10"/>
  <c r="AP557" i="10"/>
  <c r="AO557" i="10"/>
  <c r="AH557" i="10"/>
  <c r="AG557" i="10"/>
  <c r="AF557" i="10"/>
  <c r="Y557" i="10"/>
  <c r="X557" i="10"/>
  <c r="W557" i="10"/>
  <c r="N557" i="10"/>
  <c r="BR556" i="10"/>
  <c r="BQ556" i="10"/>
  <c r="BP556" i="10"/>
  <c r="BI556" i="10"/>
  <c r="BH556" i="10"/>
  <c r="BG556" i="10"/>
  <c r="AZ556" i="10"/>
  <c r="AY556" i="10"/>
  <c r="AX556" i="10"/>
  <c r="AQ556" i="10"/>
  <c r="AP556" i="10"/>
  <c r="AO556" i="10"/>
  <c r="AH556" i="10"/>
  <c r="AG556" i="10"/>
  <c r="AF556" i="10"/>
  <c r="Y556" i="10"/>
  <c r="X556" i="10"/>
  <c r="W556" i="10"/>
  <c r="N556" i="10"/>
  <c r="BR555" i="10"/>
  <c r="BQ555" i="10"/>
  <c r="BP555" i="10"/>
  <c r="BI555" i="10"/>
  <c r="BH555" i="10"/>
  <c r="BG555" i="10"/>
  <c r="AZ555" i="10"/>
  <c r="AY555" i="10"/>
  <c r="AX555" i="10"/>
  <c r="AQ555" i="10"/>
  <c r="AP555" i="10"/>
  <c r="AO555" i="10"/>
  <c r="AH555" i="10"/>
  <c r="AG555" i="10"/>
  <c r="AF555" i="10"/>
  <c r="Y555" i="10"/>
  <c r="X555" i="10"/>
  <c r="W555" i="10"/>
  <c r="N555" i="10"/>
  <c r="BR554" i="10"/>
  <c r="BQ554" i="10"/>
  <c r="BP554" i="10"/>
  <c r="BI554" i="10"/>
  <c r="BH554" i="10"/>
  <c r="BG554" i="10"/>
  <c r="AZ554" i="10"/>
  <c r="AY554" i="10"/>
  <c r="AX554" i="10"/>
  <c r="AQ554" i="10"/>
  <c r="AP554" i="10"/>
  <c r="AO554" i="10"/>
  <c r="AH554" i="10"/>
  <c r="AG554" i="10"/>
  <c r="AF554" i="10"/>
  <c r="Y554" i="10"/>
  <c r="X554" i="10"/>
  <c r="W554" i="10"/>
  <c r="N554" i="10"/>
  <c r="BR553" i="10"/>
  <c r="BQ553" i="10"/>
  <c r="BP553" i="10"/>
  <c r="BI553" i="10"/>
  <c r="BH553" i="10"/>
  <c r="BG553" i="10"/>
  <c r="AZ553" i="10"/>
  <c r="AY553" i="10"/>
  <c r="AX553" i="10"/>
  <c r="AQ553" i="10"/>
  <c r="AP553" i="10"/>
  <c r="AO553" i="10"/>
  <c r="AH553" i="10"/>
  <c r="AG553" i="10"/>
  <c r="AF553" i="10"/>
  <c r="Y553" i="10"/>
  <c r="X553" i="10"/>
  <c r="W553" i="10"/>
  <c r="N553" i="10"/>
  <c r="BR552" i="10"/>
  <c r="BQ552" i="10"/>
  <c r="BP552" i="10"/>
  <c r="BI552" i="10"/>
  <c r="BH552" i="10"/>
  <c r="BG552" i="10"/>
  <c r="AZ552" i="10"/>
  <c r="AY552" i="10"/>
  <c r="AX552" i="10"/>
  <c r="AQ552" i="10"/>
  <c r="AP552" i="10"/>
  <c r="AO552" i="10"/>
  <c r="AH552" i="10"/>
  <c r="AG552" i="10"/>
  <c r="AF552" i="10"/>
  <c r="Y552" i="10"/>
  <c r="X552" i="10"/>
  <c r="W552" i="10"/>
  <c r="N552" i="10"/>
  <c r="BR551" i="10"/>
  <c r="BQ551" i="10"/>
  <c r="BP551" i="10"/>
  <c r="BI551" i="10"/>
  <c r="BH551" i="10"/>
  <c r="BG551" i="10"/>
  <c r="AZ551" i="10"/>
  <c r="AY551" i="10"/>
  <c r="AX551" i="10"/>
  <c r="AQ551" i="10"/>
  <c r="AP551" i="10"/>
  <c r="AO551" i="10"/>
  <c r="AH551" i="10"/>
  <c r="AG551" i="10"/>
  <c r="AF551" i="10"/>
  <c r="Y551" i="10"/>
  <c r="X551" i="10"/>
  <c r="W551" i="10"/>
  <c r="N551" i="10"/>
  <c r="BR550" i="10"/>
  <c r="BQ550" i="10"/>
  <c r="BP550" i="10"/>
  <c r="BI550" i="10"/>
  <c r="BH550" i="10"/>
  <c r="BG550" i="10"/>
  <c r="AZ550" i="10"/>
  <c r="AY550" i="10"/>
  <c r="AX550" i="10"/>
  <c r="AQ550" i="10"/>
  <c r="AP550" i="10"/>
  <c r="AO550" i="10"/>
  <c r="AH550" i="10"/>
  <c r="AG550" i="10"/>
  <c r="AF550" i="10"/>
  <c r="Y550" i="10"/>
  <c r="X550" i="10"/>
  <c r="W550" i="10"/>
  <c r="N550" i="10"/>
  <c r="BR549" i="10"/>
  <c r="BQ549" i="10"/>
  <c r="BP549" i="10"/>
  <c r="BI549" i="10"/>
  <c r="BH549" i="10"/>
  <c r="BG549" i="10"/>
  <c r="AZ549" i="10"/>
  <c r="AY549" i="10"/>
  <c r="AX549" i="10"/>
  <c r="AQ549" i="10"/>
  <c r="AP549" i="10"/>
  <c r="AO549" i="10"/>
  <c r="AH549" i="10"/>
  <c r="AG549" i="10"/>
  <c r="AF549" i="10"/>
  <c r="Y549" i="10"/>
  <c r="X549" i="10"/>
  <c r="W549" i="10"/>
  <c r="N549" i="10"/>
  <c r="BR548" i="10"/>
  <c r="BQ548" i="10"/>
  <c r="BP548" i="10"/>
  <c r="BI548" i="10"/>
  <c r="BH548" i="10"/>
  <c r="BG548" i="10"/>
  <c r="AZ548" i="10"/>
  <c r="AY548" i="10"/>
  <c r="AX548" i="10"/>
  <c r="AQ548" i="10"/>
  <c r="AP548" i="10"/>
  <c r="AO548" i="10"/>
  <c r="AH548" i="10"/>
  <c r="AG548" i="10"/>
  <c r="AF548" i="10"/>
  <c r="Y548" i="10"/>
  <c r="X548" i="10"/>
  <c r="W548" i="10"/>
  <c r="N548" i="10"/>
  <c r="BR547" i="10"/>
  <c r="BQ547" i="10"/>
  <c r="BP547" i="10"/>
  <c r="BI547" i="10"/>
  <c r="BH547" i="10"/>
  <c r="BG547" i="10"/>
  <c r="AZ547" i="10"/>
  <c r="AY547" i="10"/>
  <c r="AX547" i="10"/>
  <c r="AQ547" i="10"/>
  <c r="AP547" i="10"/>
  <c r="AO547" i="10"/>
  <c r="AH547" i="10"/>
  <c r="AG547" i="10"/>
  <c r="AF547" i="10"/>
  <c r="Y547" i="10"/>
  <c r="X547" i="10"/>
  <c r="W547" i="10"/>
  <c r="N547" i="10"/>
  <c r="BR546" i="10"/>
  <c r="BQ546" i="10"/>
  <c r="BP546" i="10"/>
  <c r="BI546" i="10"/>
  <c r="BH546" i="10"/>
  <c r="BG546" i="10"/>
  <c r="AZ546" i="10"/>
  <c r="AY546" i="10"/>
  <c r="AX546" i="10"/>
  <c r="AQ546" i="10"/>
  <c r="AP546" i="10"/>
  <c r="AO546" i="10"/>
  <c r="AH546" i="10"/>
  <c r="AG546" i="10"/>
  <c r="AF546" i="10"/>
  <c r="Y546" i="10"/>
  <c r="X546" i="10"/>
  <c r="W546" i="10"/>
  <c r="N546" i="10"/>
  <c r="BR545" i="10"/>
  <c r="BQ545" i="10"/>
  <c r="BP545" i="10"/>
  <c r="BI545" i="10"/>
  <c r="BH545" i="10"/>
  <c r="BG545" i="10"/>
  <c r="AZ545" i="10"/>
  <c r="AY545" i="10"/>
  <c r="AX545" i="10"/>
  <c r="AQ545" i="10"/>
  <c r="AP545" i="10"/>
  <c r="AO545" i="10"/>
  <c r="AH545" i="10"/>
  <c r="AG545" i="10"/>
  <c r="AF545" i="10"/>
  <c r="Y545" i="10"/>
  <c r="X545" i="10"/>
  <c r="W545" i="10"/>
  <c r="N545" i="10"/>
  <c r="BR544" i="10"/>
  <c r="BQ544" i="10"/>
  <c r="BP544" i="10"/>
  <c r="BI544" i="10"/>
  <c r="BH544" i="10"/>
  <c r="BG544" i="10"/>
  <c r="AZ544" i="10"/>
  <c r="AY544" i="10"/>
  <c r="AX544" i="10"/>
  <c r="AQ544" i="10"/>
  <c r="AP544" i="10"/>
  <c r="AO544" i="10"/>
  <c r="AH544" i="10"/>
  <c r="AG544" i="10"/>
  <c r="AF544" i="10"/>
  <c r="Y544" i="10"/>
  <c r="X544" i="10"/>
  <c r="W544" i="10"/>
  <c r="N544" i="10"/>
  <c r="BR543" i="10"/>
  <c r="BQ543" i="10"/>
  <c r="BP543" i="10"/>
  <c r="BI543" i="10"/>
  <c r="BH543" i="10"/>
  <c r="BG543" i="10"/>
  <c r="AZ543" i="10"/>
  <c r="AY543" i="10"/>
  <c r="AX543" i="10"/>
  <c r="AQ543" i="10"/>
  <c r="AP543" i="10"/>
  <c r="AO543" i="10"/>
  <c r="AH543" i="10"/>
  <c r="AG543" i="10"/>
  <c r="AF543" i="10"/>
  <c r="Y543" i="10"/>
  <c r="X543" i="10"/>
  <c r="W543" i="10"/>
  <c r="N543" i="10"/>
  <c r="BR542" i="10"/>
  <c r="BQ542" i="10"/>
  <c r="BP542" i="10"/>
  <c r="BI542" i="10"/>
  <c r="BH542" i="10"/>
  <c r="BG542" i="10"/>
  <c r="AZ542" i="10"/>
  <c r="AY542" i="10"/>
  <c r="AX542" i="10"/>
  <c r="AQ542" i="10"/>
  <c r="AP542" i="10"/>
  <c r="AO542" i="10"/>
  <c r="AH542" i="10"/>
  <c r="AG542" i="10"/>
  <c r="AF542" i="10"/>
  <c r="Y542" i="10"/>
  <c r="X542" i="10"/>
  <c r="W542" i="10"/>
  <c r="N542" i="10"/>
  <c r="BR541" i="10"/>
  <c r="BQ541" i="10"/>
  <c r="BP541" i="10"/>
  <c r="BI541" i="10"/>
  <c r="BH541" i="10"/>
  <c r="BG541" i="10"/>
  <c r="AZ541" i="10"/>
  <c r="AY541" i="10"/>
  <c r="AX541" i="10"/>
  <c r="AQ541" i="10"/>
  <c r="AP541" i="10"/>
  <c r="AO541" i="10"/>
  <c r="AH541" i="10"/>
  <c r="AG541" i="10"/>
  <c r="AF541" i="10"/>
  <c r="Y541" i="10"/>
  <c r="X541" i="10"/>
  <c r="W541" i="10"/>
  <c r="N541" i="10"/>
  <c r="BR540" i="10"/>
  <c r="BQ540" i="10"/>
  <c r="BP540" i="10"/>
  <c r="BI540" i="10"/>
  <c r="BH540" i="10"/>
  <c r="BG540" i="10"/>
  <c r="AZ540" i="10"/>
  <c r="AY540" i="10"/>
  <c r="AX540" i="10"/>
  <c r="AQ540" i="10"/>
  <c r="AP540" i="10"/>
  <c r="AO540" i="10"/>
  <c r="AH540" i="10"/>
  <c r="AG540" i="10"/>
  <c r="AF540" i="10"/>
  <c r="Y540" i="10"/>
  <c r="X540" i="10"/>
  <c r="W540" i="10"/>
  <c r="N540" i="10"/>
  <c r="BR539" i="10"/>
  <c r="BQ539" i="10"/>
  <c r="BP539" i="10"/>
  <c r="BI539" i="10"/>
  <c r="BH539" i="10"/>
  <c r="BG539" i="10"/>
  <c r="AZ539" i="10"/>
  <c r="AY539" i="10"/>
  <c r="AX539" i="10"/>
  <c r="AQ539" i="10"/>
  <c r="AP539" i="10"/>
  <c r="AO539" i="10"/>
  <c r="AH539" i="10"/>
  <c r="AG539" i="10"/>
  <c r="AF539" i="10"/>
  <c r="Y539" i="10"/>
  <c r="X539" i="10"/>
  <c r="W539" i="10"/>
  <c r="N539" i="10"/>
  <c r="BR538" i="10"/>
  <c r="BQ538" i="10"/>
  <c r="BP538" i="10"/>
  <c r="BI538" i="10"/>
  <c r="BH538" i="10"/>
  <c r="BG538" i="10"/>
  <c r="AZ538" i="10"/>
  <c r="AY538" i="10"/>
  <c r="AX538" i="10"/>
  <c r="AQ538" i="10"/>
  <c r="AP538" i="10"/>
  <c r="AO538" i="10"/>
  <c r="AH538" i="10"/>
  <c r="AG538" i="10"/>
  <c r="AF538" i="10"/>
  <c r="Y538" i="10"/>
  <c r="X538" i="10"/>
  <c r="W538" i="10"/>
  <c r="N538" i="10"/>
  <c r="BR537" i="10"/>
  <c r="BQ537" i="10"/>
  <c r="BP537" i="10"/>
  <c r="BI537" i="10"/>
  <c r="BH537" i="10"/>
  <c r="BG537" i="10"/>
  <c r="AZ537" i="10"/>
  <c r="AY537" i="10"/>
  <c r="AX537" i="10"/>
  <c r="AQ537" i="10"/>
  <c r="AP537" i="10"/>
  <c r="AO537" i="10"/>
  <c r="AH537" i="10"/>
  <c r="AG537" i="10"/>
  <c r="AF537" i="10"/>
  <c r="Y537" i="10"/>
  <c r="X537" i="10"/>
  <c r="W537" i="10"/>
  <c r="N537" i="10"/>
  <c r="BR536" i="10"/>
  <c r="BQ536" i="10"/>
  <c r="BP536" i="10"/>
  <c r="BI536" i="10"/>
  <c r="BH536" i="10"/>
  <c r="BG536" i="10"/>
  <c r="AZ536" i="10"/>
  <c r="AY536" i="10"/>
  <c r="AX536" i="10"/>
  <c r="AQ536" i="10"/>
  <c r="AP536" i="10"/>
  <c r="AO536" i="10"/>
  <c r="AH536" i="10"/>
  <c r="AG536" i="10"/>
  <c r="AF536" i="10"/>
  <c r="Y536" i="10"/>
  <c r="X536" i="10"/>
  <c r="W536" i="10"/>
  <c r="N536" i="10"/>
  <c r="BR535" i="10"/>
  <c r="BQ535" i="10"/>
  <c r="BP535" i="10"/>
  <c r="BI535" i="10"/>
  <c r="BH535" i="10"/>
  <c r="BG535" i="10"/>
  <c r="AZ535" i="10"/>
  <c r="AY535" i="10"/>
  <c r="AX535" i="10"/>
  <c r="AQ535" i="10"/>
  <c r="AP535" i="10"/>
  <c r="AO535" i="10"/>
  <c r="AH535" i="10"/>
  <c r="AG535" i="10"/>
  <c r="AF535" i="10"/>
  <c r="Y535" i="10"/>
  <c r="X535" i="10"/>
  <c r="W535" i="10"/>
  <c r="N535" i="10"/>
  <c r="BR534" i="10"/>
  <c r="BQ534" i="10"/>
  <c r="BP534" i="10"/>
  <c r="BI534" i="10"/>
  <c r="BH534" i="10"/>
  <c r="BG534" i="10"/>
  <c r="AZ534" i="10"/>
  <c r="AY534" i="10"/>
  <c r="AX534" i="10"/>
  <c r="AQ534" i="10"/>
  <c r="AP534" i="10"/>
  <c r="AO534" i="10"/>
  <c r="AH534" i="10"/>
  <c r="AG534" i="10"/>
  <c r="AF534" i="10"/>
  <c r="Y534" i="10"/>
  <c r="X534" i="10"/>
  <c r="W534" i="10"/>
  <c r="N534" i="10"/>
  <c r="BR533" i="10"/>
  <c r="BQ533" i="10"/>
  <c r="BP533" i="10"/>
  <c r="BI533" i="10"/>
  <c r="BH533" i="10"/>
  <c r="BG533" i="10"/>
  <c r="AZ533" i="10"/>
  <c r="AY533" i="10"/>
  <c r="AX533" i="10"/>
  <c r="AQ533" i="10"/>
  <c r="AP533" i="10"/>
  <c r="AO533" i="10"/>
  <c r="AH533" i="10"/>
  <c r="AG533" i="10"/>
  <c r="AF533" i="10"/>
  <c r="Y533" i="10"/>
  <c r="X533" i="10"/>
  <c r="W533" i="10"/>
  <c r="N533" i="10"/>
  <c r="BR532" i="10"/>
  <c r="BQ532" i="10"/>
  <c r="BP532" i="10"/>
  <c r="BI532" i="10"/>
  <c r="BH532" i="10"/>
  <c r="BG532" i="10"/>
  <c r="AZ532" i="10"/>
  <c r="AY532" i="10"/>
  <c r="AX532" i="10"/>
  <c r="AQ532" i="10"/>
  <c r="AP532" i="10"/>
  <c r="AO532" i="10"/>
  <c r="AH532" i="10"/>
  <c r="AG532" i="10"/>
  <c r="AF532" i="10"/>
  <c r="Y532" i="10"/>
  <c r="X532" i="10"/>
  <c r="W532" i="10"/>
  <c r="N532" i="10"/>
  <c r="BR531" i="10"/>
  <c r="BQ531" i="10"/>
  <c r="BP531" i="10"/>
  <c r="BI531" i="10"/>
  <c r="BH531" i="10"/>
  <c r="BG531" i="10"/>
  <c r="AZ531" i="10"/>
  <c r="AY531" i="10"/>
  <c r="AX531" i="10"/>
  <c r="AQ531" i="10"/>
  <c r="AP531" i="10"/>
  <c r="AO531" i="10"/>
  <c r="AH531" i="10"/>
  <c r="AG531" i="10"/>
  <c r="AF531" i="10"/>
  <c r="Y531" i="10"/>
  <c r="X531" i="10"/>
  <c r="W531" i="10"/>
  <c r="N531" i="10"/>
  <c r="BR530" i="10"/>
  <c r="BQ530" i="10"/>
  <c r="BP530" i="10"/>
  <c r="BI530" i="10"/>
  <c r="BH530" i="10"/>
  <c r="BG530" i="10"/>
  <c r="AZ530" i="10"/>
  <c r="AY530" i="10"/>
  <c r="AX530" i="10"/>
  <c r="AQ530" i="10"/>
  <c r="AP530" i="10"/>
  <c r="AO530" i="10"/>
  <c r="AH530" i="10"/>
  <c r="AG530" i="10"/>
  <c r="AF530" i="10"/>
  <c r="Y530" i="10"/>
  <c r="X530" i="10"/>
  <c r="W530" i="10"/>
  <c r="N530" i="10"/>
  <c r="BR529" i="10"/>
  <c r="BQ529" i="10"/>
  <c r="BP529" i="10"/>
  <c r="BI529" i="10"/>
  <c r="BH529" i="10"/>
  <c r="BG529" i="10"/>
  <c r="AZ529" i="10"/>
  <c r="AY529" i="10"/>
  <c r="AX529" i="10"/>
  <c r="AQ529" i="10"/>
  <c r="AP529" i="10"/>
  <c r="AO529" i="10"/>
  <c r="AH529" i="10"/>
  <c r="AG529" i="10"/>
  <c r="AF529" i="10"/>
  <c r="Y529" i="10"/>
  <c r="X529" i="10"/>
  <c r="W529" i="10"/>
  <c r="N529" i="10"/>
  <c r="BR528" i="10"/>
  <c r="BQ528" i="10"/>
  <c r="BP528" i="10"/>
  <c r="BI528" i="10"/>
  <c r="BH528" i="10"/>
  <c r="BG528" i="10"/>
  <c r="AZ528" i="10"/>
  <c r="AY528" i="10"/>
  <c r="AX528" i="10"/>
  <c r="AQ528" i="10"/>
  <c r="AP528" i="10"/>
  <c r="AO528" i="10"/>
  <c r="AH528" i="10"/>
  <c r="AG528" i="10"/>
  <c r="AF528" i="10"/>
  <c r="Y528" i="10"/>
  <c r="X528" i="10"/>
  <c r="W528" i="10"/>
  <c r="N528" i="10"/>
  <c r="BR527" i="10"/>
  <c r="BQ527" i="10"/>
  <c r="BP527" i="10"/>
  <c r="BI527" i="10"/>
  <c r="BH527" i="10"/>
  <c r="BG527" i="10"/>
  <c r="AZ527" i="10"/>
  <c r="AY527" i="10"/>
  <c r="AX527" i="10"/>
  <c r="AQ527" i="10"/>
  <c r="AP527" i="10"/>
  <c r="AO527" i="10"/>
  <c r="AH527" i="10"/>
  <c r="AG527" i="10"/>
  <c r="AF527" i="10"/>
  <c r="Y527" i="10"/>
  <c r="X527" i="10"/>
  <c r="W527" i="10"/>
  <c r="N527" i="10"/>
  <c r="BR526" i="10"/>
  <c r="BQ526" i="10"/>
  <c r="BP526" i="10"/>
  <c r="BI526" i="10"/>
  <c r="BH526" i="10"/>
  <c r="BG526" i="10"/>
  <c r="AZ526" i="10"/>
  <c r="AY526" i="10"/>
  <c r="AX526" i="10"/>
  <c r="AQ526" i="10"/>
  <c r="AP526" i="10"/>
  <c r="AO526" i="10"/>
  <c r="AH526" i="10"/>
  <c r="AG526" i="10"/>
  <c r="AF526" i="10"/>
  <c r="Y526" i="10"/>
  <c r="X526" i="10"/>
  <c r="W526" i="10"/>
  <c r="N526" i="10"/>
  <c r="BR525" i="10"/>
  <c r="BQ525" i="10"/>
  <c r="BP525" i="10"/>
  <c r="BI525" i="10"/>
  <c r="BH525" i="10"/>
  <c r="BG525" i="10"/>
  <c r="AZ525" i="10"/>
  <c r="AY525" i="10"/>
  <c r="AX525" i="10"/>
  <c r="AQ525" i="10"/>
  <c r="AP525" i="10"/>
  <c r="AO525" i="10"/>
  <c r="AH525" i="10"/>
  <c r="AG525" i="10"/>
  <c r="AF525" i="10"/>
  <c r="Y525" i="10"/>
  <c r="X525" i="10"/>
  <c r="W525" i="10"/>
  <c r="N525" i="10"/>
  <c r="BR524" i="10"/>
  <c r="BQ524" i="10"/>
  <c r="BP524" i="10"/>
  <c r="BI524" i="10"/>
  <c r="BH524" i="10"/>
  <c r="BG524" i="10"/>
  <c r="AZ524" i="10"/>
  <c r="AY524" i="10"/>
  <c r="AX524" i="10"/>
  <c r="AQ524" i="10"/>
  <c r="AP524" i="10"/>
  <c r="AO524" i="10"/>
  <c r="AH524" i="10"/>
  <c r="AG524" i="10"/>
  <c r="AF524" i="10"/>
  <c r="Y524" i="10"/>
  <c r="X524" i="10"/>
  <c r="W524" i="10"/>
  <c r="N524" i="10"/>
  <c r="BR523" i="10"/>
  <c r="BQ523" i="10"/>
  <c r="BP523" i="10"/>
  <c r="BI523" i="10"/>
  <c r="BH523" i="10"/>
  <c r="BG523" i="10"/>
  <c r="AZ523" i="10"/>
  <c r="AY523" i="10"/>
  <c r="AX523" i="10"/>
  <c r="AQ523" i="10"/>
  <c r="AP523" i="10"/>
  <c r="AO523" i="10"/>
  <c r="AH523" i="10"/>
  <c r="AG523" i="10"/>
  <c r="AF523" i="10"/>
  <c r="Y523" i="10"/>
  <c r="X523" i="10"/>
  <c r="W523" i="10"/>
  <c r="N523" i="10"/>
  <c r="BR522" i="10"/>
  <c r="BQ522" i="10"/>
  <c r="BP522" i="10"/>
  <c r="BI522" i="10"/>
  <c r="BH522" i="10"/>
  <c r="BG522" i="10"/>
  <c r="AZ522" i="10"/>
  <c r="AY522" i="10"/>
  <c r="AX522" i="10"/>
  <c r="AQ522" i="10"/>
  <c r="AP522" i="10"/>
  <c r="AO522" i="10"/>
  <c r="AH522" i="10"/>
  <c r="AG522" i="10"/>
  <c r="AF522" i="10"/>
  <c r="Y522" i="10"/>
  <c r="X522" i="10"/>
  <c r="W522" i="10"/>
  <c r="N522" i="10"/>
  <c r="BR521" i="10"/>
  <c r="BQ521" i="10"/>
  <c r="BP521" i="10"/>
  <c r="BI521" i="10"/>
  <c r="BH521" i="10"/>
  <c r="BG521" i="10"/>
  <c r="AZ521" i="10"/>
  <c r="AY521" i="10"/>
  <c r="AX521" i="10"/>
  <c r="AQ521" i="10"/>
  <c r="AP521" i="10"/>
  <c r="AO521" i="10"/>
  <c r="AH521" i="10"/>
  <c r="AG521" i="10"/>
  <c r="AF521" i="10"/>
  <c r="Y521" i="10"/>
  <c r="X521" i="10"/>
  <c r="W521" i="10"/>
  <c r="N521" i="10"/>
  <c r="BR520" i="10"/>
  <c r="BQ520" i="10"/>
  <c r="BP520" i="10"/>
  <c r="BI520" i="10"/>
  <c r="BH520" i="10"/>
  <c r="BG520" i="10"/>
  <c r="AZ520" i="10"/>
  <c r="AY520" i="10"/>
  <c r="AX520" i="10"/>
  <c r="AQ520" i="10"/>
  <c r="AP520" i="10"/>
  <c r="AO520" i="10"/>
  <c r="AH520" i="10"/>
  <c r="AG520" i="10"/>
  <c r="AF520" i="10"/>
  <c r="Y520" i="10"/>
  <c r="X520" i="10"/>
  <c r="W520" i="10"/>
  <c r="N520" i="10"/>
  <c r="BR519" i="10"/>
  <c r="BQ519" i="10"/>
  <c r="BP519" i="10"/>
  <c r="BI519" i="10"/>
  <c r="BH519" i="10"/>
  <c r="BG519" i="10"/>
  <c r="AZ519" i="10"/>
  <c r="AY519" i="10"/>
  <c r="AX519" i="10"/>
  <c r="AQ519" i="10"/>
  <c r="AP519" i="10"/>
  <c r="AO519" i="10"/>
  <c r="AH519" i="10"/>
  <c r="AG519" i="10"/>
  <c r="AF519" i="10"/>
  <c r="Y519" i="10"/>
  <c r="X519" i="10"/>
  <c r="W519" i="10"/>
  <c r="N519" i="10"/>
  <c r="BR518" i="10"/>
  <c r="BQ518" i="10"/>
  <c r="BP518" i="10"/>
  <c r="BI518" i="10"/>
  <c r="BH518" i="10"/>
  <c r="BG518" i="10"/>
  <c r="AZ518" i="10"/>
  <c r="AY518" i="10"/>
  <c r="AX518" i="10"/>
  <c r="AQ518" i="10"/>
  <c r="AP518" i="10"/>
  <c r="AO518" i="10"/>
  <c r="AH518" i="10"/>
  <c r="AG518" i="10"/>
  <c r="AF518" i="10"/>
  <c r="Y518" i="10"/>
  <c r="X518" i="10"/>
  <c r="W518" i="10"/>
  <c r="N518" i="10"/>
  <c r="BR517" i="10"/>
  <c r="BQ517" i="10"/>
  <c r="BP517" i="10"/>
  <c r="BI517" i="10"/>
  <c r="BH517" i="10"/>
  <c r="BG517" i="10"/>
  <c r="AZ517" i="10"/>
  <c r="AY517" i="10"/>
  <c r="AX517" i="10"/>
  <c r="AQ517" i="10"/>
  <c r="AP517" i="10"/>
  <c r="AO517" i="10"/>
  <c r="AH517" i="10"/>
  <c r="AG517" i="10"/>
  <c r="AF517" i="10"/>
  <c r="Y517" i="10"/>
  <c r="X517" i="10"/>
  <c r="W517" i="10"/>
  <c r="N517" i="10"/>
  <c r="BR516" i="10"/>
  <c r="BQ516" i="10"/>
  <c r="BP516" i="10"/>
  <c r="BI516" i="10"/>
  <c r="BH516" i="10"/>
  <c r="BG516" i="10"/>
  <c r="AZ516" i="10"/>
  <c r="AY516" i="10"/>
  <c r="AX516" i="10"/>
  <c r="AQ516" i="10"/>
  <c r="AP516" i="10"/>
  <c r="AO516" i="10"/>
  <c r="AH516" i="10"/>
  <c r="AG516" i="10"/>
  <c r="AF516" i="10"/>
  <c r="Y516" i="10"/>
  <c r="X516" i="10"/>
  <c r="W516" i="10"/>
  <c r="N516" i="10"/>
  <c r="BR515" i="10"/>
  <c r="BQ515" i="10"/>
  <c r="BP515" i="10"/>
  <c r="BI515" i="10"/>
  <c r="BH515" i="10"/>
  <c r="BG515" i="10"/>
  <c r="AZ515" i="10"/>
  <c r="AY515" i="10"/>
  <c r="AX515" i="10"/>
  <c r="AQ515" i="10"/>
  <c r="AP515" i="10"/>
  <c r="AO515" i="10"/>
  <c r="AH515" i="10"/>
  <c r="AG515" i="10"/>
  <c r="AF515" i="10"/>
  <c r="Y515" i="10"/>
  <c r="X515" i="10"/>
  <c r="W515" i="10"/>
  <c r="N515" i="10"/>
  <c r="BR514" i="10"/>
  <c r="BQ514" i="10"/>
  <c r="BP514" i="10"/>
  <c r="BI514" i="10"/>
  <c r="BH514" i="10"/>
  <c r="BG514" i="10"/>
  <c r="AZ514" i="10"/>
  <c r="AY514" i="10"/>
  <c r="AX514" i="10"/>
  <c r="AQ514" i="10"/>
  <c r="AP514" i="10"/>
  <c r="AO514" i="10"/>
  <c r="AH514" i="10"/>
  <c r="AG514" i="10"/>
  <c r="AF514" i="10"/>
  <c r="Y514" i="10"/>
  <c r="X514" i="10"/>
  <c r="W514" i="10"/>
  <c r="N514" i="10"/>
  <c r="BR513" i="10"/>
  <c r="BQ513" i="10"/>
  <c r="BP513" i="10"/>
  <c r="BI513" i="10"/>
  <c r="BH513" i="10"/>
  <c r="BG513" i="10"/>
  <c r="AZ513" i="10"/>
  <c r="AY513" i="10"/>
  <c r="AX513" i="10"/>
  <c r="AQ513" i="10"/>
  <c r="AP513" i="10"/>
  <c r="AO513" i="10"/>
  <c r="AH513" i="10"/>
  <c r="AG513" i="10"/>
  <c r="AF513" i="10"/>
  <c r="Y513" i="10"/>
  <c r="X513" i="10"/>
  <c r="W513" i="10"/>
  <c r="N513" i="10"/>
  <c r="BR512" i="10"/>
  <c r="BQ512" i="10"/>
  <c r="BP512" i="10"/>
  <c r="BI512" i="10"/>
  <c r="BH512" i="10"/>
  <c r="BG512" i="10"/>
  <c r="AZ512" i="10"/>
  <c r="AY512" i="10"/>
  <c r="AX512" i="10"/>
  <c r="AQ512" i="10"/>
  <c r="AP512" i="10"/>
  <c r="AO512" i="10"/>
  <c r="AH512" i="10"/>
  <c r="AG512" i="10"/>
  <c r="AF512" i="10"/>
  <c r="Y512" i="10"/>
  <c r="X512" i="10"/>
  <c r="W512" i="10"/>
  <c r="N512" i="10"/>
  <c r="BR511" i="10"/>
  <c r="BQ511" i="10"/>
  <c r="BP511" i="10"/>
  <c r="BI511" i="10"/>
  <c r="BH511" i="10"/>
  <c r="BG511" i="10"/>
  <c r="AZ511" i="10"/>
  <c r="AY511" i="10"/>
  <c r="AX511" i="10"/>
  <c r="AQ511" i="10"/>
  <c r="AP511" i="10"/>
  <c r="AO511" i="10"/>
  <c r="AH511" i="10"/>
  <c r="AG511" i="10"/>
  <c r="AF511" i="10"/>
  <c r="Y511" i="10"/>
  <c r="X511" i="10"/>
  <c r="W511" i="10"/>
  <c r="N511" i="10"/>
  <c r="BR510" i="10"/>
  <c r="BQ510" i="10"/>
  <c r="BP510" i="10"/>
  <c r="BI510" i="10"/>
  <c r="BH510" i="10"/>
  <c r="BG510" i="10"/>
  <c r="AZ510" i="10"/>
  <c r="AY510" i="10"/>
  <c r="AX510" i="10"/>
  <c r="AQ510" i="10"/>
  <c r="AP510" i="10"/>
  <c r="AO510" i="10"/>
  <c r="AH510" i="10"/>
  <c r="AG510" i="10"/>
  <c r="AF510" i="10"/>
  <c r="Y510" i="10"/>
  <c r="X510" i="10"/>
  <c r="W510" i="10"/>
  <c r="N510" i="10"/>
  <c r="BR509" i="10"/>
  <c r="BQ509" i="10"/>
  <c r="BP509" i="10"/>
  <c r="BI509" i="10"/>
  <c r="BH509" i="10"/>
  <c r="BG509" i="10"/>
  <c r="AZ509" i="10"/>
  <c r="AY509" i="10"/>
  <c r="AX509" i="10"/>
  <c r="AQ509" i="10"/>
  <c r="AP509" i="10"/>
  <c r="AO509" i="10"/>
  <c r="AH509" i="10"/>
  <c r="AG509" i="10"/>
  <c r="AF509" i="10"/>
  <c r="Y509" i="10"/>
  <c r="X509" i="10"/>
  <c r="W509" i="10"/>
  <c r="N509" i="10"/>
  <c r="BR508" i="10"/>
  <c r="BQ508" i="10"/>
  <c r="BP508" i="10"/>
  <c r="BI508" i="10"/>
  <c r="BH508" i="10"/>
  <c r="BG508" i="10"/>
  <c r="AZ508" i="10"/>
  <c r="AY508" i="10"/>
  <c r="AX508" i="10"/>
  <c r="AQ508" i="10"/>
  <c r="AP508" i="10"/>
  <c r="AO508" i="10"/>
  <c r="AH508" i="10"/>
  <c r="AG508" i="10"/>
  <c r="AF508" i="10"/>
  <c r="Y508" i="10"/>
  <c r="X508" i="10"/>
  <c r="W508" i="10"/>
  <c r="N508" i="10"/>
  <c r="BR507" i="10"/>
  <c r="BQ507" i="10"/>
  <c r="BP507" i="10"/>
  <c r="BI507" i="10"/>
  <c r="BH507" i="10"/>
  <c r="BG507" i="10"/>
  <c r="AZ507" i="10"/>
  <c r="AY507" i="10"/>
  <c r="AX507" i="10"/>
  <c r="AQ507" i="10"/>
  <c r="AP507" i="10"/>
  <c r="AO507" i="10"/>
  <c r="AH507" i="10"/>
  <c r="AG507" i="10"/>
  <c r="AF507" i="10"/>
  <c r="Y507" i="10"/>
  <c r="X507" i="10"/>
  <c r="W507" i="10"/>
  <c r="N507" i="10"/>
  <c r="BR506" i="10"/>
  <c r="BQ506" i="10"/>
  <c r="BP506" i="10"/>
  <c r="BI506" i="10"/>
  <c r="BH506" i="10"/>
  <c r="BG506" i="10"/>
  <c r="AZ506" i="10"/>
  <c r="AY506" i="10"/>
  <c r="AX506" i="10"/>
  <c r="AQ506" i="10"/>
  <c r="AP506" i="10"/>
  <c r="AO506" i="10"/>
  <c r="AH506" i="10"/>
  <c r="AG506" i="10"/>
  <c r="AF506" i="10"/>
  <c r="Y506" i="10"/>
  <c r="X506" i="10"/>
  <c r="W506" i="10"/>
  <c r="N506" i="10"/>
  <c r="BR505" i="10"/>
  <c r="BQ505" i="10"/>
  <c r="BP505" i="10"/>
  <c r="BI505" i="10"/>
  <c r="BH505" i="10"/>
  <c r="BG505" i="10"/>
  <c r="AZ505" i="10"/>
  <c r="AY505" i="10"/>
  <c r="AX505" i="10"/>
  <c r="AQ505" i="10"/>
  <c r="AP505" i="10"/>
  <c r="AO505" i="10"/>
  <c r="AH505" i="10"/>
  <c r="AG505" i="10"/>
  <c r="AF505" i="10"/>
  <c r="Y505" i="10"/>
  <c r="X505" i="10"/>
  <c r="W505" i="10"/>
  <c r="N505" i="10"/>
  <c r="BR504" i="10"/>
  <c r="BQ504" i="10"/>
  <c r="BP504" i="10"/>
  <c r="BI504" i="10"/>
  <c r="BH504" i="10"/>
  <c r="BG504" i="10"/>
  <c r="AZ504" i="10"/>
  <c r="AY504" i="10"/>
  <c r="AX504" i="10"/>
  <c r="AQ504" i="10"/>
  <c r="AP504" i="10"/>
  <c r="AO504" i="10"/>
  <c r="AH504" i="10"/>
  <c r="AG504" i="10"/>
  <c r="AF504" i="10"/>
  <c r="Y504" i="10"/>
  <c r="X504" i="10"/>
  <c r="W504" i="10"/>
  <c r="N504" i="10"/>
  <c r="BR503" i="10"/>
  <c r="BQ503" i="10"/>
  <c r="BP503" i="10"/>
  <c r="BI503" i="10"/>
  <c r="BH503" i="10"/>
  <c r="BG503" i="10"/>
  <c r="AZ503" i="10"/>
  <c r="AY503" i="10"/>
  <c r="AX503" i="10"/>
  <c r="AQ503" i="10"/>
  <c r="AP503" i="10"/>
  <c r="AO503" i="10"/>
  <c r="AH503" i="10"/>
  <c r="AG503" i="10"/>
  <c r="AF503" i="10"/>
  <c r="Y503" i="10"/>
  <c r="X503" i="10"/>
  <c r="W503" i="10"/>
  <c r="N503" i="10"/>
  <c r="BR502" i="10"/>
  <c r="BQ502" i="10"/>
  <c r="BP502" i="10"/>
  <c r="BI502" i="10"/>
  <c r="BH502" i="10"/>
  <c r="BG502" i="10"/>
  <c r="AZ502" i="10"/>
  <c r="AY502" i="10"/>
  <c r="AX502" i="10"/>
  <c r="AQ502" i="10"/>
  <c r="AP502" i="10"/>
  <c r="AO502" i="10"/>
  <c r="AH502" i="10"/>
  <c r="AG502" i="10"/>
  <c r="AF502" i="10"/>
  <c r="Y502" i="10"/>
  <c r="X502" i="10"/>
  <c r="W502" i="10"/>
  <c r="N502" i="10"/>
  <c r="BR501" i="10"/>
  <c r="BQ501" i="10"/>
  <c r="BP501" i="10"/>
  <c r="BI501" i="10"/>
  <c r="BH501" i="10"/>
  <c r="BG501" i="10"/>
  <c r="AZ501" i="10"/>
  <c r="AY501" i="10"/>
  <c r="AX501" i="10"/>
  <c r="AQ501" i="10"/>
  <c r="AP501" i="10"/>
  <c r="AO501" i="10"/>
  <c r="AH501" i="10"/>
  <c r="AG501" i="10"/>
  <c r="AF501" i="10"/>
  <c r="Y501" i="10"/>
  <c r="X501" i="10"/>
  <c r="W501" i="10"/>
  <c r="N501" i="10"/>
  <c r="BR500" i="10"/>
  <c r="BQ500" i="10"/>
  <c r="BP500" i="10"/>
  <c r="BI500" i="10"/>
  <c r="BH500" i="10"/>
  <c r="BG500" i="10"/>
  <c r="AZ500" i="10"/>
  <c r="AY500" i="10"/>
  <c r="AX500" i="10"/>
  <c r="AQ500" i="10"/>
  <c r="AP500" i="10"/>
  <c r="AO500" i="10"/>
  <c r="AH500" i="10"/>
  <c r="AG500" i="10"/>
  <c r="AF500" i="10"/>
  <c r="Y500" i="10"/>
  <c r="X500" i="10"/>
  <c r="W500" i="10"/>
  <c r="N500" i="10"/>
  <c r="BR499" i="10"/>
  <c r="BQ499" i="10"/>
  <c r="BP499" i="10"/>
  <c r="BI499" i="10"/>
  <c r="BH499" i="10"/>
  <c r="BG499" i="10"/>
  <c r="AZ499" i="10"/>
  <c r="AY499" i="10"/>
  <c r="AX499" i="10"/>
  <c r="AQ499" i="10"/>
  <c r="AP499" i="10"/>
  <c r="AO499" i="10"/>
  <c r="AH499" i="10"/>
  <c r="AG499" i="10"/>
  <c r="AF499" i="10"/>
  <c r="Y499" i="10"/>
  <c r="X499" i="10"/>
  <c r="W499" i="10"/>
  <c r="N499" i="10"/>
  <c r="BR498" i="10"/>
  <c r="BQ498" i="10"/>
  <c r="BP498" i="10"/>
  <c r="BI498" i="10"/>
  <c r="BH498" i="10"/>
  <c r="BG498" i="10"/>
  <c r="AZ498" i="10"/>
  <c r="AY498" i="10"/>
  <c r="AX498" i="10"/>
  <c r="AQ498" i="10"/>
  <c r="AP498" i="10"/>
  <c r="AO498" i="10"/>
  <c r="AH498" i="10"/>
  <c r="AG498" i="10"/>
  <c r="AF498" i="10"/>
  <c r="Y498" i="10"/>
  <c r="X498" i="10"/>
  <c r="W498" i="10"/>
  <c r="N498" i="10"/>
  <c r="BR497" i="10"/>
  <c r="BQ497" i="10"/>
  <c r="BP497" i="10"/>
  <c r="BI497" i="10"/>
  <c r="BH497" i="10"/>
  <c r="BG497" i="10"/>
  <c r="AZ497" i="10"/>
  <c r="AY497" i="10"/>
  <c r="AX497" i="10"/>
  <c r="AQ497" i="10"/>
  <c r="AP497" i="10"/>
  <c r="AO497" i="10"/>
  <c r="AH497" i="10"/>
  <c r="AG497" i="10"/>
  <c r="AF497" i="10"/>
  <c r="Y497" i="10"/>
  <c r="X497" i="10"/>
  <c r="W497" i="10"/>
  <c r="N497" i="10"/>
  <c r="BR496" i="10"/>
  <c r="BQ496" i="10"/>
  <c r="BP496" i="10"/>
  <c r="BI496" i="10"/>
  <c r="BH496" i="10"/>
  <c r="BG496" i="10"/>
  <c r="AZ496" i="10"/>
  <c r="AY496" i="10"/>
  <c r="AX496" i="10"/>
  <c r="AQ496" i="10"/>
  <c r="AP496" i="10"/>
  <c r="AO496" i="10"/>
  <c r="AH496" i="10"/>
  <c r="AG496" i="10"/>
  <c r="AF496" i="10"/>
  <c r="Y496" i="10"/>
  <c r="X496" i="10"/>
  <c r="W496" i="10"/>
  <c r="N496" i="10"/>
  <c r="BR495" i="10"/>
  <c r="BQ495" i="10"/>
  <c r="BP495" i="10"/>
  <c r="BI495" i="10"/>
  <c r="BH495" i="10"/>
  <c r="BG495" i="10"/>
  <c r="AZ495" i="10"/>
  <c r="AY495" i="10"/>
  <c r="AX495" i="10"/>
  <c r="AQ495" i="10"/>
  <c r="AP495" i="10"/>
  <c r="AO495" i="10"/>
  <c r="AH495" i="10"/>
  <c r="AG495" i="10"/>
  <c r="AF495" i="10"/>
  <c r="Y495" i="10"/>
  <c r="X495" i="10"/>
  <c r="W495" i="10"/>
  <c r="N495" i="10"/>
  <c r="BR494" i="10"/>
  <c r="BQ494" i="10"/>
  <c r="BP494" i="10"/>
  <c r="BI494" i="10"/>
  <c r="BH494" i="10"/>
  <c r="BG494" i="10"/>
  <c r="AZ494" i="10"/>
  <c r="AY494" i="10"/>
  <c r="AX494" i="10"/>
  <c r="AQ494" i="10"/>
  <c r="AP494" i="10"/>
  <c r="AO494" i="10"/>
  <c r="AH494" i="10"/>
  <c r="AG494" i="10"/>
  <c r="AF494" i="10"/>
  <c r="Y494" i="10"/>
  <c r="X494" i="10"/>
  <c r="W494" i="10"/>
  <c r="N494" i="10"/>
  <c r="BR493" i="10"/>
  <c r="BQ493" i="10"/>
  <c r="BP493" i="10"/>
  <c r="BI493" i="10"/>
  <c r="BH493" i="10"/>
  <c r="BG493" i="10"/>
  <c r="AZ493" i="10"/>
  <c r="AY493" i="10"/>
  <c r="AX493" i="10"/>
  <c r="AQ493" i="10"/>
  <c r="AP493" i="10"/>
  <c r="AO493" i="10"/>
  <c r="AH493" i="10"/>
  <c r="AG493" i="10"/>
  <c r="AF493" i="10"/>
  <c r="Y493" i="10"/>
  <c r="X493" i="10"/>
  <c r="W493" i="10"/>
  <c r="N493" i="10"/>
  <c r="BR492" i="10"/>
  <c r="BQ492" i="10"/>
  <c r="BP492" i="10"/>
  <c r="BI492" i="10"/>
  <c r="BH492" i="10"/>
  <c r="BG492" i="10"/>
  <c r="AZ492" i="10"/>
  <c r="AY492" i="10"/>
  <c r="AX492" i="10"/>
  <c r="AQ492" i="10"/>
  <c r="AP492" i="10"/>
  <c r="AO492" i="10"/>
  <c r="AH492" i="10"/>
  <c r="AG492" i="10"/>
  <c r="AF492" i="10"/>
  <c r="Y492" i="10"/>
  <c r="X492" i="10"/>
  <c r="W492" i="10"/>
  <c r="N492" i="10"/>
  <c r="BR491" i="10"/>
  <c r="BQ491" i="10"/>
  <c r="BP491" i="10"/>
  <c r="BI491" i="10"/>
  <c r="BH491" i="10"/>
  <c r="BG491" i="10"/>
  <c r="AZ491" i="10"/>
  <c r="AY491" i="10"/>
  <c r="AX491" i="10"/>
  <c r="AQ491" i="10"/>
  <c r="AP491" i="10"/>
  <c r="AO491" i="10"/>
  <c r="AH491" i="10"/>
  <c r="AG491" i="10"/>
  <c r="AF491" i="10"/>
  <c r="Y491" i="10"/>
  <c r="X491" i="10"/>
  <c r="W491" i="10"/>
  <c r="N491" i="10"/>
  <c r="BR490" i="10"/>
  <c r="BQ490" i="10"/>
  <c r="BP490" i="10"/>
  <c r="BI490" i="10"/>
  <c r="BH490" i="10"/>
  <c r="BG490" i="10"/>
  <c r="AZ490" i="10"/>
  <c r="AY490" i="10"/>
  <c r="AX490" i="10"/>
  <c r="AQ490" i="10"/>
  <c r="AP490" i="10"/>
  <c r="AO490" i="10"/>
  <c r="AH490" i="10"/>
  <c r="AG490" i="10"/>
  <c r="AF490" i="10"/>
  <c r="Y490" i="10"/>
  <c r="X490" i="10"/>
  <c r="W490" i="10"/>
  <c r="N490" i="10"/>
  <c r="BR489" i="10"/>
  <c r="BQ489" i="10"/>
  <c r="BP489" i="10"/>
  <c r="BI489" i="10"/>
  <c r="BH489" i="10"/>
  <c r="BG489" i="10"/>
  <c r="AZ489" i="10"/>
  <c r="AY489" i="10"/>
  <c r="AX489" i="10"/>
  <c r="AQ489" i="10"/>
  <c r="AP489" i="10"/>
  <c r="AO489" i="10"/>
  <c r="AH489" i="10"/>
  <c r="AG489" i="10"/>
  <c r="AF489" i="10"/>
  <c r="Y489" i="10"/>
  <c r="X489" i="10"/>
  <c r="W489" i="10"/>
  <c r="N489" i="10"/>
  <c r="BR488" i="10"/>
  <c r="BQ488" i="10"/>
  <c r="BP488" i="10"/>
  <c r="BI488" i="10"/>
  <c r="BH488" i="10"/>
  <c r="BG488" i="10"/>
  <c r="AZ488" i="10"/>
  <c r="AY488" i="10"/>
  <c r="AX488" i="10"/>
  <c r="AQ488" i="10"/>
  <c r="AP488" i="10"/>
  <c r="AO488" i="10"/>
  <c r="AH488" i="10"/>
  <c r="AG488" i="10"/>
  <c r="AF488" i="10"/>
  <c r="Y488" i="10"/>
  <c r="X488" i="10"/>
  <c r="W488" i="10"/>
  <c r="N488" i="10"/>
  <c r="BR487" i="10"/>
  <c r="BQ487" i="10"/>
  <c r="BP487" i="10"/>
  <c r="BI487" i="10"/>
  <c r="BH487" i="10"/>
  <c r="BG487" i="10"/>
  <c r="AZ487" i="10"/>
  <c r="AY487" i="10"/>
  <c r="AX487" i="10"/>
  <c r="AQ487" i="10"/>
  <c r="AP487" i="10"/>
  <c r="AO487" i="10"/>
  <c r="AH487" i="10"/>
  <c r="AG487" i="10"/>
  <c r="AF487" i="10"/>
  <c r="Y487" i="10"/>
  <c r="X487" i="10"/>
  <c r="W487" i="10"/>
  <c r="N487" i="10"/>
  <c r="BR486" i="10"/>
  <c r="BQ486" i="10"/>
  <c r="BP486" i="10"/>
  <c r="BI486" i="10"/>
  <c r="BH486" i="10"/>
  <c r="BG486" i="10"/>
  <c r="AZ486" i="10"/>
  <c r="AY486" i="10"/>
  <c r="AX486" i="10"/>
  <c r="AQ486" i="10"/>
  <c r="AP486" i="10"/>
  <c r="AO486" i="10"/>
  <c r="AH486" i="10"/>
  <c r="AG486" i="10"/>
  <c r="AF486" i="10"/>
  <c r="Y486" i="10"/>
  <c r="X486" i="10"/>
  <c r="W486" i="10"/>
  <c r="N486" i="10"/>
  <c r="BR485" i="10"/>
  <c r="BQ485" i="10"/>
  <c r="BP485" i="10"/>
  <c r="BI485" i="10"/>
  <c r="BH485" i="10"/>
  <c r="BG485" i="10"/>
  <c r="AZ485" i="10"/>
  <c r="AY485" i="10"/>
  <c r="AX485" i="10"/>
  <c r="AQ485" i="10"/>
  <c r="AP485" i="10"/>
  <c r="AO485" i="10"/>
  <c r="AH485" i="10"/>
  <c r="AG485" i="10"/>
  <c r="AF485" i="10"/>
  <c r="Y485" i="10"/>
  <c r="X485" i="10"/>
  <c r="W485" i="10"/>
  <c r="N485" i="10"/>
  <c r="BR484" i="10"/>
  <c r="BQ484" i="10"/>
  <c r="BP484" i="10"/>
  <c r="BI484" i="10"/>
  <c r="BH484" i="10"/>
  <c r="BG484" i="10"/>
  <c r="AZ484" i="10"/>
  <c r="AY484" i="10"/>
  <c r="AX484" i="10"/>
  <c r="AQ484" i="10"/>
  <c r="AP484" i="10"/>
  <c r="AO484" i="10"/>
  <c r="AH484" i="10"/>
  <c r="AG484" i="10"/>
  <c r="AF484" i="10"/>
  <c r="Y484" i="10"/>
  <c r="X484" i="10"/>
  <c r="W484" i="10"/>
  <c r="N484" i="10"/>
  <c r="BR483" i="10"/>
  <c r="BQ483" i="10"/>
  <c r="BP483" i="10"/>
  <c r="BI483" i="10"/>
  <c r="BH483" i="10"/>
  <c r="BG483" i="10"/>
  <c r="AZ483" i="10"/>
  <c r="AY483" i="10"/>
  <c r="AX483" i="10"/>
  <c r="AQ483" i="10"/>
  <c r="AP483" i="10"/>
  <c r="AO483" i="10"/>
  <c r="AH483" i="10"/>
  <c r="AG483" i="10"/>
  <c r="AF483" i="10"/>
  <c r="Y483" i="10"/>
  <c r="X483" i="10"/>
  <c r="W483" i="10"/>
  <c r="N483" i="10"/>
  <c r="BR482" i="10"/>
  <c r="BQ482" i="10"/>
  <c r="BP482" i="10"/>
  <c r="BI482" i="10"/>
  <c r="BH482" i="10"/>
  <c r="BG482" i="10"/>
  <c r="AZ482" i="10"/>
  <c r="AY482" i="10"/>
  <c r="AX482" i="10"/>
  <c r="AQ482" i="10"/>
  <c r="AP482" i="10"/>
  <c r="AO482" i="10"/>
  <c r="AH482" i="10"/>
  <c r="AG482" i="10"/>
  <c r="AF482" i="10"/>
  <c r="Y482" i="10"/>
  <c r="X482" i="10"/>
  <c r="W482" i="10"/>
  <c r="N482" i="10"/>
  <c r="BR481" i="10"/>
  <c r="BQ481" i="10"/>
  <c r="BP481" i="10"/>
  <c r="BI481" i="10"/>
  <c r="BH481" i="10"/>
  <c r="BG481" i="10"/>
  <c r="AZ481" i="10"/>
  <c r="AY481" i="10"/>
  <c r="AX481" i="10"/>
  <c r="AQ481" i="10"/>
  <c r="AP481" i="10"/>
  <c r="AO481" i="10"/>
  <c r="AH481" i="10"/>
  <c r="AG481" i="10"/>
  <c r="AF481" i="10"/>
  <c r="Y481" i="10"/>
  <c r="X481" i="10"/>
  <c r="W481" i="10"/>
  <c r="N481" i="10"/>
  <c r="BR480" i="10"/>
  <c r="BQ480" i="10"/>
  <c r="BP480" i="10"/>
  <c r="BI480" i="10"/>
  <c r="BH480" i="10"/>
  <c r="BG480" i="10"/>
  <c r="AZ480" i="10"/>
  <c r="AY480" i="10"/>
  <c r="AX480" i="10"/>
  <c r="AQ480" i="10"/>
  <c r="AP480" i="10"/>
  <c r="AO480" i="10"/>
  <c r="AH480" i="10"/>
  <c r="AG480" i="10"/>
  <c r="AF480" i="10"/>
  <c r="Y480" i="10"/>
  <c r="X480" i="10"/>
  <c r="W480" i="10"/>
  <c r="N480" i="10"/>
  <c r="BR479" i="10"/>
  <c r="BQ479" i="10"/>
  <c r="BP479" i="10"/>
  <c r="BI479" i="10"/>
  <c r="BH479" i="10"/>
  <c r="BG479" i="10"/>
  <c r="AZ479" i="10"/>
  <c r="AY479" i="10"/>
  <c r="AX479" i="10"/>
  <c r="AQ479" i="10"/>
  <c r="AP479" i="10"/>
  <c r="AO479" i="10"/>
  <c r="AH479" i="10"/>
  <c r="AG479" i="10"/>
  <c r="AF479" i="10"/>
  <c r="Y479" i="10"/>
  <c r="X479" i="10"/>
  <c r="W479" i="10"/>
  <c r="N479" i="10"/>
  <c r="BR478" i="10"/>
  <c r="BQ478" i="10"/>
  <c r="BP478" i="10"/>
  <c r="BI478" i="10"/>
  <c r="BH478" i="10"/>
  <c r="BG478" i="10"/>
  <c r="AZ478" i="10"/>
  <c r="AY478" i="10"/>
  <c r="AX478" i="10"/>
  <c r="AQ478" i="10"/>
  <c r="AP478" i="10"/>
  <c r="AO478" i="10"/>
  <c r="AH478" i="10"/>
  <c r="AG478" i="10"/>
  <c r="AF478" i="10"/>
  <c r="Y478" i="10"/>
  <c r="X478" i="10"/>
  <c r="W478" i="10"/>
  <c r="N478" i="10"/>
  <c r="BR477" i="10"/>
  <c r="BQ477" i="10"/>
  <c r="BP477" i="10"/>
  <c r="BI477" i="10"/>
  <c r="BH477" i="10"/>
  <c r="BG477" i="10"/>
  <c r="AZ477" i="10"/>
  <c r="AY477" i="10"/>
  <c r="AX477" i="10"/>
  <c r="AQ477" i="10"/>
  <c r="AP477" i="10"/>
  <c r="AO477" i="10"/>
  <c r="AH477" i="10"/>
  <c r="AG477" i="10"/>
  <c r="AF477" i="10"/>
  <c r="Y477" i="10"/>
  <c r="X477" i="10"/>
  <c r="W477" i="10"/>
  <c r="N477" i="10"/>
  <c r="BR476" i="10"/>
  <c r="BQ476" i="10"/>
  <c r="BP476" i="10"/>
  <c r="BI476" i="10"/>
  <c r="BH476" i="10"/>
  <c r="BG476" i="10"/>
  <c r="AZ476" i="10"/>
  <c r="AY476" i="10"/>
  <c r="AX476" i="10"/>
  <c r="AQ476" i="10"/>
  <c r="AP476" i="10"/>
  <c r="AO476" i="10"/>
  <c r="AH476" i="10"/>
  <c r="AG476" i="10"/>
  <c r="AF476" i="10"/>
  <c r="Y476" i="10"/>
  <c r="X476" i="10"/>
  <c r="W476" i="10"/>
  <c r="N476" i="10"/>
  <c r="BR475" i="10"/>
  <c r="BQ475" i="10"/>
  <c r="BP475" i="10"/>
  <c r="BI475" i="10"/>
  <c r="BH475" i="10"/>
  <c r="BG475" i="10"/>
  <c r="AZ475" i="10"/>
  <c r="AY475" i="10"/>
  <c r="AX475" i="10"/>
  <c r="AQ475" i="10"/>
  <c r="AP475" i="10"/>
  <c r="AO475" i="10"/>
  <c r="AH475" i="10"/>
  <c r="AG475" i="10"/>
  <c r="AF475" i="10"/>
  <c r="Y475" i="10"/>
  <c r="X475" i="10"/>
  <c r="W475" i="10"/>
  <c r="N475" i="10"/>
  <c r="BR474" i="10"/>
  <c r="BQ474" i="10"/>
  <c r="BP474" i="10"/>
  <c r="BI474" i="10"/>
  <c r="BH474" i="10"/>
  <c r="BG474" i="10"/>
  <c r="AZ474" i="10"/>
  <c r="AY474" i="10"/>
  <c r="AX474" i="10"/>
  <c r="AQ474" i="10"/>
  <c r="AP474" i="10"/>
  <c r="AO474" i="10"/>
  <c r="AH474" i="10"/>
  <c r="AG474" i="10"/>
  <c r="AF474" i="10"/>
  <c r="Y474" i="10"/>
  <c r="X474" i="10"/>
  <c r="W474" i="10"/>
  <c r="N474" i="10"/>
  <c r="BR473" i="10"/>
  <c r="BQ473" i="10"/>
  <c r="BP473" i="10"/>
  <c r="BI473" i="10"/>
  <c r="BH473" i="10"/>
  <c r="BG473" i="10"/>
  <c r="AZ473" i="10"/>
  <c r="AY473" i="10"/>
  <c r="AX473" i="10"/>
  <c r="AQ473" i="10"/>
  <c r="AP473" i="10"/>
  <c r="AO473" i="10"/>
  <c r="AH473" i="10"/>
  <c r="AG473" i="10"/>
  <c r="AF473" i="10"/>
  <c r="Y473" i="10"/>
  <c r="X473" i="10"/>
  <c r="W473" i="10"/>
  <c r="N473" i="10"/>
  <c r="BR472" i="10"/>
  <c r="BQ472" i="10"/>
  <c r="BP472" i="10"/>
  <c r="BI472" i="10"/>
  <c r="BH472" i="10"/>
  <c r="BG472" i="10"/>
  <c r="AZ472" i="10"/>
  <c r="AY472" i="10"/>
  <c r="AX472" i="10"/>
  <c r="AQ472" i="10"/>
  <c r="AP472" i="10"/>
  <c r="AO472" i="10"/>
  <c r="AH472" i="10"/>
  <c r="AG472" i="10"/>
  <c r="AF472" i="10"/>
  <c r="Y472" i="10"/>
  <c r="X472" i="10"/>
  <c r="W472" i="10"/>
  <c r="N472" i="10"/>
  <c r="BR471" i="10"/>
  <c r="BQ471" i="10"/>
  <c r="BP471" i="10"/>
  <c r="BI471" i="10"/>
  <c r="BH471" i="10"/>
  <c r="BG471" i="10"/>
  <c r="AZ471" i="10"/>
  <c r="AY471" i="10"/>
  <c r="AX471" i="10"/>
  <c r="AQ471" i="10"/>
  <c r="AP471" i="10"/>
  <c r="AO471" i="10"/>
  <c r="AH471" i="10"/>
  <c r="AG471" i="10"/>
  <c r="AF471" i="10"/>
  <c r="Y471" i="10"/>
  <c r="X471" i="10"/>
  <c r="W471" i="10"/>
  <c r="N471" i="10"/>
  <c r="BR470" i="10"/>
  <c r="BQ470" i="10"/>
  <c r="BP470" i="10"/>
  <c r="BI470" i="10"/>
  <c r="BH470" i="10"/>
  <c r="BG470" i="10"/>
  <c r="AZ470" i="10"/>
  <c r="AY470" i="10"/>
  <c r="AX470" i="10"/>
  <c r="AQ470" i="10"/>
  <c r="AP470" i="10"/>
  <c r="AO470" i="10"/>
  <c r="AH470" i="10"/>
  <c r="AG470" i="10"/>
  <c r="AF470" i="10"/>
  <c r="Y470" i="10"/>
  <c r="X470" i="10"/>
  <c r="W470" i="10"/>
  <c r="N470" i="10"/>
  <c r="BR469" i="10"/>
  <c r="BQ469" i="10"/>
  <c r="BP469" i="10"/>
  <c r="BI469" i="10"/>
  <c r="BH469" i="10"/>
  <c r="BG469" i="10"/>
  <c r="AZ469" i="10"/>
  <c r="AY469" i="10"/>
  <c r="AX469" i="10"/>
  <c r="AQ469" i="10"/>
  <c r="AP469" i="10"/>
  <c r="AO469" i="10"/>
  <c r="AH469" i="10"/>
  <c r="AG469" i="10"/>
  <c r="AF469" i="10"/>
  <c r="Y469" i="10"/>
  <c r="X469" i="10"/>
  <c r="W469" i="10"/>
  <c r="N469" i="10"/>
  <c r="BR468" i="10"/>
  <c r="BQ468" i="10"/>
  <c r="BP468" i="10"/>
  <c r="BI468" i="10"/>
  <c r="BH468" i="10"/>
  <c r="BG468" i="10"/>
  <c r="AZ468" i="10"/>
  <c r="AY468" i="10"/>
  <c r="AX468" i="10"/>
  <c r="AQ468" i="10"/>
  <c r="AP468" i="10"/>
  <c r="AO468" i="10"/>
  <c r="AH468" i="10"/>
  <c r="AG468" i="10"/>
  <c r="AF468" i="10"/>
  <c r="Y468" i="10"/>
  <c r="X468" i="10"/>
  <c r="W468" i="10"/>
  <c r="N468" i="10"/>
  <c r="BR467" i="10"/>
  <c r="BQ467" i="10"/>
  <c r="BP467" i="10"/>
  <c r="BI467" i="10"/>
  <c r="BH467" i="10"/>
  <c r="BG467" i="10"/>
  <c r="AZ467" i="10"/>
  <c r="AY467" i="10"/>
  <c r="AX467" i="10"/>
  <c r="AQ467" i="10"/>
  <c r="AP467" i="10"/>
  <c r="AO467" i="10"/>
  <c r="AH467" i="10"/>
  <c r="AG467" i="10"/>
  <c r="AF467" i="10"/>
  <c r="Y467" i="10"/>
  <c r="X467" i="10"/>
  <c r="W467" i="10"/>
  <c r="N467" i="10"/>
  <c r="BR466" i="10"/>
  <c r="BQ466" i="10"/>
  <c r="BP466" i="10"/>
  <c r="BI466" i="10"/>
  <c r="BH466" i="10"/>
  <c r="BG466" i="10"/>
  <c r="AZ466" i="10"/>
  <c r="AY466" i="10"/>
  <c r="AX466" i="10"/>
  <c r="AQ466" i="10"/>
  <c r="AP466" i="10"/>
  <c r="AO466" i="10"/>
  <c r="AH466" i="10"/>
  <c r="AG466" i="10"/>
  <c r="AF466" i="10"/>
  <c r="Y466" i="10"/>
  <c r="X466" i="10"/>
  <c r="W466" i="10"/>
  <c r="N466" i="10"/>
  <c r="BR465" i="10"/>
  <c r="BQ465" i="10"/>
  <c r="BP465" i="10"/>
  <c r="BI465" i="10"/>
  <c r="BH465" i="10"/>
  <c r="BG465" i="10"/>
  <c r="AZ465" i="10"/>
  <c r="AY465" i="10"/>
  <c r="AX465" i="10"/>
  <c r="AQ465" i="10"/>
  <c r="AP465" i="10"/>
  <c r="AO465" i="10"/>
  <c r="AH465" i="10"/>
  <c r="AG465" i="10"/>
  <c r="AF465" i="10"/>
  <c r="Y465" i="10"/>
  <c r="X465" i="10"/>
  <c r="W465" i="10"/>
  <c r="N465" i="10"/>
  <c r="BR464" i="10"/>
  <c r="BQ464" i="10"/>
  <c r="BP464" i="10"/>
  <c r="BI464" i="10"/>
  <c r="BH464" i="10"/>
  <c r="BG464" i="10"/>
  <c r="AZ464" i="10"/>
  <c r="AY464" i="10"/>
  <c r="AX464" i="10"/>
  <c r="AQ464" i="10"/>
  <c r="AP464" i="10"/>
  <c r="AO464" i="10"/>
  <c r="AH464" i="10"/>
  <c r="AG464" i="10"/>
  <c r="AF464" i="10"/>
  <c r="Y464" i="10"/>
  <c r="X464" i="10"/>
  <c r="W464" i="10"/>
  <c r="N464" i="10"/>
  <c r="BR463" i="10"/>
  <c r="BQ463" i="10"/>
  <c r="BP463" i="10"/>
  <c r="BI463" i="10"/>
  <c r="BH463" i="10"/>
  <c r="BG463" i="10"/>
  <c r="AZ463" i="10"/>
  <c r="AY463" i="10"/>
  <c r="AX463" i="10"/>
  <c r="AQ463" i="10"/>
  <c r="AP463" i="10"/>
  <c r="AO463" i="10"/>
  <c r="AH463" i="10"/>
  <c r="AG463" i="10"/>
  <c r="AF463" i="10"/>
  <c r="Y463" i="10"/>
  <c r="X463" i="10"/>
  <c r="W463" i="10"/>
  <c r="N463" i="10"/>
  <c r="BR462" i="10"/>
  <c r="BQ462" i="10"/>
  <c r="BP462" i="10"/>
  <c r="BI462" i="10"/>
  <c r="BH462" i="10"/>
  <c r="BG462" i="10"/>
  <c r="AZ462" i="10"/>
  <c r="AY462" i="10"/>
  <c r="AX462" i="10"/>
  <c r="AQ462" i="10"/>
  <c r="AP462" i="10"/>
  <c r="AO462" i="10"/>
  <c r="AH462" i="10"/>
  <c r="AG462" i="10"/>
  <c r="AF462" i="10"/>
  <c r="Y462" i="10"/>
  <c r="X462" i="10"/>
  <c r="W462" i="10"/>
  <c r="N462" i="10"/>
  <c r="BR461" i="10"/>
  <c r="BQ461" i="10"/>
  <c r="BP461" i="10"/>
  <c r="BI461" i="10"/>
  <c r="BH461" i="10"/>
  <c r="BG461" i="10"/>
  <c r="AZ461" i="10"/>
  <c r="AY461" i="10"/>
  <c r="AX461" i="10"/>
  <c r="AQ461" i="10"/>
  <c r="AP461" i="10"/>
  <c r="AO461" i="10"/>
  <c r="AH461" i="10"/>
  <c r="AG461" i="10"/>
  <c r="AF461" i="10"/>
  <c r="Y461" i="10"/>
  <c r="X461" i="10"/>
  <c r="W461" i="10"/>
  <c r="N461" i="10"/>
  <c r="BR460" i="10"/>
  <c r="BQ460" i="10"/>
  <c r="BP460" i="10"/>
  <c r="BI460" i="10"/>
  <c r="BH460" i="10"/>
  <c r="BG460" i="10"/>
  <c r="AZ460" i="10"/>
  <c r="AY460" i="10"/>
  <c r="AX460" i="10"/>
  <c r="AQ460" i="10"/>
  <c r="AP460" i="10"/>
  <c r="AO460" i="10"/>
  <c r="AH460" i="10"/>
  <c r="AG460" i="10"/>
  <c r="AF460" i="10"/>
  <c r="Y460" i="10"/>
  <c r="X460" i="10"/>
  <c r="W460" i="10"/>
  <c r="N460" i="10"/>
  <c r="BR459" i="10"/>
  <c r="BQ459" i="10"/>
  <c r="BP459" i="10"/>
  <c r="BI459" i="10"/>
  <c r="BH459" i="10"/>
  <c r="BG459" i="10"/>
  <c r="AZ459" i="10"/>
  <c r="AY459" i="10"/>
  <c r="AX459" i="10"/>
  <c r="AQ459" i="10"/>
  <c r="AP459" i="10"/>
  <c r="AO459" i="10"/>
  <c r="AH459" i="10"/>
  <c r="AG459" i="10"/>
  <c r="AF459" i="10"/>
  <c r="Y459" i="10"/>
  <c r="X459" i="10"/>
  <c r="W459" i="10"/>
  <c r="N459" i="10"/>
  <c r="BR458" i="10"/>
  <c r="BQ458" i="10"/>
  <c r="BP458" i="10"/>
  <c r="BI458" i="10"/>
  <c r="BH458" i="10"/>
  <c r="BG458" i="10"/>
  <c r="AZ458" i="10"/>
  <c r="AY458" i="10"/>
  <c r="AX458" i="10"/>
  <c r="AQ458" i="10"/>
  <c r="AP458" i="10"/>
  <c r="AO458" i="10"/>
  <c r="AH458" i="10"/>
  <c r="AG458" i="10"/>
  <c r="AF458" i="10"/>
  <c r="Y458" i="10"/>
  <c r="X458" i="10"/>
  <c r="W458" i="10"/>
  <c r="N458" i="10"/>
  <c r="BR457" i="10"/>
  <c r="BQ457" i="10"/>
  <c r="BP457" i="10"/>
  <c r="BI457" i="10"/>
  <c r="BH457" i="10"/>
  <c r="BG457" i="10"/>
  <c r="AZ457" i="10"/>
  <c r="AY457" i="10"/>
  <c r="AX457" i="10"/>
  <c r="AQ457" i="10"/>
  <c r="AP457" i="10"/>
  <c r="AO457" i="10"/>
  <c r="AH457" i="10"/>
  <c r="AG457" i="10"/>
  <c r="AF457" i="10"/>
  <c r="Y457" i="10"/>
  <c r="X457" i="10"/>
  <c r="W457" i="10"/>
  <c r="N457" i="10"/>
  <c r="BR456" i="10"/>
  <c r="BQ456" i="10"/>
  <c r="BP456" i="10"/>
  <c r="BI456" i="10"/>
  <c r="BH456" i="10"/>
  <c r="BG456" i="10"/>
  <c r="AZ456" i="10"/>
  <c r="AY456" i="10"/>
  <c r="AX456" i="10"/>
  <c r="AQ456" i="10"/>
  <c r="AP456" i="10"/>
  <c r="AO456" i="10"/>
  <c r="AH456" i="10"/>
  <c r="AG456" i="10"/>
  <c r="AF456" i="10"/>
  <c r="Y456" i="10"/>
  <c r="X456" i="10"/>
  <c r="W456" i="10"/>
  <c r="N456" i="10"/>
  <c r="BR455" i="10"/>
  <c r="BQ455" i="10"/>
  <c r="BP455" i="10"/>
  <c r="BI455" i="10"/>
  <c r="BH455" i="10"/>
  <c r="BG455" i="10"/>
  <c r="AZ455" i="10"/>
  <c r="AY455" i="10"/>
  <c r="AX455" i="10"/>
  <c r="AQ455" i="10"/>
  <c r="AP455" i="10"/>
  <c r="AO455" i="10"/>
  <c r="AH455" i="10"/>
  <c r="AG455" i="10"/>
  <c r="AF455" i="10"/>
  <c r="Y455" i="10"/>
  <c r="X455" i="10"/>
  <c r="W455" i="10"/>
  <c r="N455" i="10"/>
  <c r="BR454" i="10"/>
  <c r="BQ454" i="10"/>
  <c r="BP454" i="10"/>
  <c r="BI454" i="10"/>
  <c r="BH454" i="10"/>
  <c r="BG454" i="10"/>
  <c r="AZ454" i="10"/>
  <c r="AY454" i="10"/>
  <c r="AX454" i="10"/>
  <c r="AQ454" i="10"/>
  <c r="AP454" i="10"/>
  <c r="AO454" i="10"/>
  <c r="AH454" i="10"/>
  <c r="AG454" i="10"/>
  <c r="AF454" i="10"/>
  <c r="Y454" i="10"/>
  <c r="X454" i="10"/>
  <c r="W454" i="10"/>
  <c r="N454" i="10"/>
  <c r="BR453" i="10"/>
  <c r="BQ453" i="10"/>
  <c r="BP453" i="10"/>
  <c r="BI453" i="10"/>
  <c r="BH453" i="10"/>
  <c r="BG453" i="10"/>
  <c r="AZ453" i="10"/>
  <c r="AY453" i="10"/>
  <c r="AX453" i="10"/>
  <c r="AQ453" i="10"/>
  <c r="AP453" i="10"/>
  <c r="AO453" i="10"/>
  <c r="AH453" i="10"/>
  <c r="AG453" i="10"/>
  <c r="AF453" i="10"/>
  <c r="Y453" i="10"/>
  <c r="X453" i="10"/>
  <c r="W453" i="10"/>
  <c r="N453" i="10"/>
  <c r="BR452" i="10"/>
  <c r="BQ452" i="10"/>
  <c r="BP452" i="10"/>
  <c r="BI452" i="10"/>
  <c r="BH452" i="10"/>
  <c r="BG452" i="10"/>
  <c r="AZ452" i="10"/>
  <c r="AY452" i="10"/>
  <c r="AX452" i="10"/>
  <c r="AQ452" i="10"/>
  <c r="AP452" i="10"/>
  <c r="AO452" i="10"/>
  <c r="AH452" i="10"/>
  <c r="AG452" i="10"/>
  <c r="AF452" i="10"/>
  <c r="Y452" i="10"/>
  <c r="X452" i="10"/>
  <c r="W452" i="10"/>
  <c r="N452" i="10"/>
  <c r="BR451" i="10"/>
  <c r="BQ451" i="10"/>
  <c r="BP451" i="10"/>
  <c r="BI451" i="10"/>
  <c r="BH451" i="10"/>
  <c r="BG451" i="10"/>
  <c r="AZ451" i="10"/>
  <c r="AY451" i="10"/>
  <c r="AX451" i="10"/>
  <c r="AQ451" i="10"/>
  <c r="AP451" i="10"/>
  <c r="AO451" i="10"/>
  <c r="AH451" i="10"/>
  <c r="AG451" i="10"/>
  <c r="AF451" i="10"/>
  <c r="Y451" i="10"/>
  <c r="X451" i="10"/>
  <c r="W451" i="10"/>
  <c r="N451" i="10"/>
  <c r="BR450" i="10"/>
  <c r="BQ450" i="10"/>
  <c r="BP450" i="10"/>
  <c r="BI450" i="10"/>
  <c r="BH450" i="10"/>
  <c r="BG450" i="10"/>
  <c r="AZ450" i="10"/>
  <c r="AY450" i="10"/>
  <c r="AX450" i="10"/>
  <c r="AQ450" i="10"/>
  <c r="AP450" i="10"/>
  <c r="AO450" i="10"/>
  <c r="AH450" i="10"/>
  <c r="AG450" i="10"/>
  <c r="AF450" i="10"/>
  <c r="Y450" i="10"/>
  <c r="X450" i="10"/>
  <c r="W450" i="10"/>
  <c r="N450" i="10"/>
  <c r="BR449" i="10"/>
  <c r="BQ449" i="10"/>
  <c r="BP449" i="10"/>
  <c r="BI449" i="10"/>
  <c r="BH449" i="10"/>
  <c r="BG449" i="10"/>
  <c r="AZ449" i="10"/>
  <c r="AY449" i="10"/>
  <c r="AX449" i="10"/>
  <c r="AQ449" i="10"/>
  <c r="AP449" i="10"/>
  <c r="AO449" i="10"/>
  <c r="AH449" i="10"/>
  <c r="AG449" i="10"/>
  <c r="AF449" i="10"/>
  <c r="Y449" i="10"/>
  <c r="X449" i="10"/>
  <c r="W449" i="10"/>
  <c r="N449" i="10"/>
  <c r="BR448" i="10"/>
  <c r="BQ448" i="10"/>
  <c r="BP448" i="10"/>
  <c r="BI448" i="10"/>
  <c r="BH448" i="10"/>
  <c r="BG448" i="10"/>
  <c r="AZ448" i="10"/>
  <c r="AY448" i="10"/>
  <c r="AX448" i="10"/>
  <c r="AQ448" i="10"/>
  <c r="AP448" i="10"/>
  <c r="AO448" i="10"/>
  <c r="AH448" i="10"/>
  <c r="AG448" i="10"/>
  <c r="AF448" i="10"/>
  <c r="Y448" i="10"/>
  <c r="X448" i="10"/>
  <c r="W448" i="10"/>
  <c r="N448" i="10"/>
  <c r="BR447" i="10"/>
  <c r="BQ447" i="10"/>
  <c r="BP447" i="10"/>
  <c r="BI447" i="10"/>
  <c r="BH447" i="10"/>
  <c r="BG447" i="10"/>
  <c r="AZ447" i="10"/>
  <c r="AY447" i="10"/>
  <c r="AX447" i="10"/>
  <c r="AQ447" i="10"/>
  <c r="AP447" i="10"/>
  <c r="AO447" i="10"/>
  <c r="AH447" i="10"/>
  <c r="AG447" i="10"/>
  <c r="AF447" i="10"/>
  <c r="Y447" i="10"/>
  <c r="X447" i="10"/>
  <c r="W447" i="10"/>
  <c r="N447" i="10"/>
  <c r="BR446" i="10"/>
  <c r="BQ446" i="10"/>
  <c r="BP446" i="10"/>
  <c r="BI446" i="10"/>
  <c r="BH446" i="10"/>
  <c r="BG446" i="10"/>
  <c r="AZ446" i="10"/>
  <c r="AY446" i="10"/>
  <c r="AX446" i="10"/>
  <c r="AQ446" i="10"/>
  <c r="AP446" i="10"/>
  <c r="AO446" i="10"/>
  <c r="AH446" i="10"/>
  <c r="AG446" i="10"/>
  <c r="AF446" i="10"/>
  <c r="Y446" i="10"/>
  <c r="X446" i="10"/>
  <c r="W446" i="10"/>
  <c r="N446" i="10"/>
  <c r="BR445" i="10"/>
  <c r="BQ445" i="10"/>
  <c r="BP445" i="10"/>
  <c r="BI445" i="10"/>
  <c r="BH445" i="10"/>
  <c r="BG445" i="10"/>
  <c r="AZ445" i="10"/>
  <c r="AY445" i="10"/>
  <c r="AX445" i="10"/>
  <c r="AQ445" i="10"/>
  <c r="AP445" i="10"/>
  <c r="AO445" i="10"/>
  <c r="AH445" i="10"/>
  <c r="AG445" i="10"/>
  <c r="AF445" i="10"/>
  <c r="Y445" i="10"/>
  <c r="X445" i="10"/>
  <c r="W445" i="10"/>
  <c r="N445" i="10"/>
  <c r="BR444" i="10"/>
  <c r="BQ444" i="10"/>
  <c r="BP444" i="10"/>
  <c r="BI444" i="10"/>
  <c r="BH444" i="10"/>
  <c r="BG444" i="10"/>
  <c r="AZ444" i="10"/>
  <c r="AY444" i="10"/>
  <c r="AX444" i="10"/>
  <c r="AQ444" i="10"/>
  <c r="AP444" i="10"/>
  <c r="AO444" i="10"/>
  <c r="AH444" i="10"/>
  <c r="AG444" i="10"/>
  <c r="AF444" i="10"/>
  <c r="Y444" i="10"/>
  <c r="X444" i="10"/>
  <c r="W444" i="10"/>
  <c r="N444" i="10"/>
  <c r="BR443" i="10"/>
  <c r="BQ443" i="10"/>
  <c r="BP443" i="10"/>
  <c r="BI443" i="10"/>
  <c r="BH443" i="10"/>
  <c r="BG443" i="10"/>
  <c r="AZ443" i="10"/>
  <c r="AY443" i="10"/>
  <c r="AX443" i="10"/>
  <c r="AQ443" i="10"/>
  <c r="AP443" i="10"/>
  <c r="AO443" i="10"/>
  <c r="AH443" i="10"/>
  <c r="AG443" i="10"/>
  <c r="AF443" i="10"/>
  <c r="Y443" i="10"/>
  <c r="X443" i="10"/>
  <c r="W443" i="10"/>
  <c r="N443" i="10"/>
  <c r="BR442" i="10"/>
  <c r="BQ442" i="10"/>
  <c r="BP442" i="10"/>
  <c r="BI442" i="10"/>
  <c r="BH442" i="10"/>
  <c r="BG442" i="10"/>
  <c r="AZ442" i="10"/>
  <c r="AY442" i="10"/>
  <c r="AX442" i="10"/>
  <c r="AQ442" i="10"/>
  <c r="AP442" i="10"/>
  <c r="AO442" i="10"/>
  <c r="AH442" i="10"/>
  <c r="AG442" i="10"/>
  <c r="AF442" i="10"/>
  <c r="Y442" i="10"/>
  <c r="X442" i="10"/>
  <c r="W442" i="10"/>
  <c r="N442" i="10"/>
  <c r="BR441" i="10"/>
  <c r="BQ441" i="10"/>
  <c r="BP441" i="10"/>
  <c r="BI441" i="10"/>
  <c r="BH441" i="10"/>
  <c r="BG441" i="10"/>
  <c r="AZ441" i="10"/>
  <c r="AY441" i="10"/>
  <c r="AX441" i="10"/>
  <c r="AQ441" i="10"/>
  <c r="AP441" i="10"/>
  <c r="AO441" i="10"/>
  <c r="AH441" i="10"/>
  <c r="AG441" i="10"/>
  <c r="AF441" i="10"/>
  <c r="Y441" i="10"/>
  <c r="X441" i="10"/>
  <c r="W441" i="10"/>
  <c r="N441" i="10"/>
  <c r="BR440" i="10"/>
  <c r="BQ440" i="10"/>
  <c r="BP440" i="10"/>
  <c r="BI440" i="10"/>
  <c r="BH440" i="10"/>
  <c r="BG440" i="10"/>
  <c r="AZ440" i="10"/>
  <c r="AY440" i="10"/>
  <c r="AX440" i="10"/>
  <c r="AQ440" i="10"/>
  <c r="AP440" i="10"/>
  <c r="AO440" i="10"/>
  <c r="AH440" i="10"/>
  <c r="AG440" i="10"/>
  <c r="AF440" i="10"/>
  <c r="Y440" i="10"/>
  <c r="X440" i="10"/>
  <c r="W440" i="10"/>
  <c r="N440" i="10"/>
  <c r="BR439" i="10"/>
  <c r="BQ439" i="10"/>
  <c r="BP439" i="10"/>
  <c r="BI439" i="10"/>
  <c r="BH439" i="10"/>
  <c r="BG439" i="10"/>
  <c r="AZ439" i="10"/>
  <c r="AY439" i="10"/>
  <c r="AX439" i="10"/>
  <c r="AQ439" i="10"/>
  <c r="AP439" i="10"/>
  <c r="AO439" i="10"/>
  <c r="AH439" i="10"/>
  <c r="AG439" i="10"/>
  <c r="AF439" i="10"/>
  <c r="Y439" i="10"/>
  <c r="X439" i="10"/>
  <c r="W439" i="10"/>
  <c r="N439" i="10"/>
  <c r="BR438" i="10"/>
  <c r="BQ438" i="10"/>
  <c r="BP438" i="10"/>
  <c r="BI438" i="10"/>
  <c r="BH438" i="10"/>
  <c r="BG438" i="10"/>
  <c r="AZ438" i="10"/>
  <c r="AY438" i="10"/>
  <c r="AX438" i="10"/>
  <c r="AQ438" i="10"/>
  <c r="AP438" i="10"/>
  <c r="AO438" i="10"/>
  <c r="AH438" i="10"/>
  <c r="AG438" i="10"/>
  <c r="AF438" i="10"/>
  <c r="Y438" i="10"/>
  <c r="X438" i="10"/>
  <c r="W438" i="10"/>
  <c r="N438" i="10"/>
  <c r="BR437" i="10"/>
  <c r="BQ437" i="10"/>
  <c r="BP437" i="10"/>
  <c r="BI437" i="10"/>
  <c r="BH437" i="10"/>
  <c r="BG437" i="10"/>
  <c r="AZ437" i="10"/>
  <c r="AY437" i="10"/>
  <c r="AX437" i="10"/>
  <c r="AQ437" i="10"/>
  <c r="AP437" i="10"/>
  <c r="AO437" i="10"/>
  <c r="AH437" i="10"/>
  <c r="AG437" i="10"/>
  <c r="AF437" i="10"/>
  <c r="Y437" i="10"/>
  <c r="X437" i="10"/>
  <c r="W437" i="10"/>
  <c r="N437" i="10"/>
  <c r="BR436" i="10"/>
  <c r="BQ436" i="10"/>
  <c r="BP436" i="10"/>
  <c r="BI436" i="10"/>
  <c r="BH436" i="10"/>
  <c r="BG436" i="10"/>
  <c r="AZ436" i="10"/>
  <c r="AY436" i="10"/>
  <c r="AX436" i="10"/>
  <c r="AQ436" i="10"/>
  <c r="AP436" i="10"/>
  <c r="AO436" i="10"/>
  <c r="AH436" i="10"/>
  <c r="AG436" i="10"/>
  <c r="AF436" i="10"/>
  <c r="Y436" i="10"/>
  <c r="X436" i="10"/>
  <c r="W436" i="10"/>
  <c r="N436" i="10"/>
  <c r="BR435" i="10"/>
  <c r="BQ435" i="10"/>
  <c r="BP435" i="10"/>
  <c r="BI435" i="10"/>
  <c r="BH435" i="10"/>
  <c r="BG435" i="10"/>
  <c r="AZ435" i="10"/>
  <c r="AY435" i="10"/>
  <c r="AX435" i="10"/>
  <c r="AQ435" i="10"/>
  <c r="AP435" i="10"/>
  <c r="AO435" i="10"/>
  <c r="AH435" i="10"/>
  <c r="AG435" i="10"/>
  <c r="AF435" i="10"/>
  <c r="Y435" i="10"/>
  <c r="X435" i="10"/>
  <c r="W435" i="10"/>
  <c r="N435" i="10"/>
  <c r="BR434" i="10"/>
  <c r="BQ434" i="10"/>
  <c r="BP434" i="10"/>
  <c r="BI434" i="10"/>
  <c r="BH434" i="10"/>
  <c r="BG434" i="10"/>
  <c r="AZ434" i="10"/>
  <c r="AY434" i="10"/>
  <c r="AX434" i="10"/>
  <c r="AQ434" i="10"/>
  <c r="AP434" i="10"/>
  <c r="AO434" i="10"/>
  <c r="AH434" i="10"/>
  <c r="AG434" i="10"/>
  <c r="AF434" i="10"/>
  <c r="Y434" i="10"/>
  <c r="X434" i="10"/>
  <c r="W434" i="10"/>
  <c r="N434" i="10"/>
  <c r="BR433" i="10"/>
  <c r="BQ433" i="10"/>
  <c r="BP433" i="10"/>
  <c r="BI433" i="10"/>
  <c r="BH433" i="10"/>
  <c r="BG433" i="10"/>
  <c r="AZ433" i="10"/>
  <c r="AY433" i="10"/>
  <c r="AX433" i="10"/>
  <c r="AQ433" i="10"/>
  <c r="AP433" i="10"/>
  <c r="AO433" i="10"/>
  <c r="AH433" i="10"/>
  <c r="AG433" i="10"/>
  <c r="AF433" i="10"/>
  <c r="Y433" i="10"/>
  <c r="X433" i="10"/>
  <c r="W433" i="10"/>
  <c r="N433" i="10"/>
  <c r="BR432" i="10"/>
  <c r="BQ432" i="10"/>
  <c r="BP432" i="10"/>
  <c r="BI432" i="10"/>
  <c r="BH432" i="10"/>
  <c r="BG432" i="10"/>
  <c r="AZ432" i="10"/>
  <c r="AY432" i="10"/>
  <c r="AX432" i="10"/>
  <c r="AQ432" i="10"/>
  <c r="AP432" i="10"/>
  <c r="AO432" i="10"/>
  <c r="AH432" i="10"/>
  <c r="AG432" i="10"/>
  <c r="AF432" i="10"/>
  <c r="Y432" i="10"/>
  <c r="X432" i="10"/>
  <c r="W432" i="10"/>
  <c r="N432" i="10"/>
  <c r="BR431" i="10"/>
  <c r="BQ431" i="10"/>
  <c r="BP431" i="10"/>
  <c r="BI431" i="10"/>
  <c r="BH431" i="10"/>
  <c r="BG431" i="10"/>
  <c r="AZ431" i="10"/>
  <c r="AY431" i="10"/>
  <c r="AX431" i="10"/>
  <c r="AQ431" i="10"/>
  <c r="AP431" i="10"/>
  <c r="AO431" i="10"/>
  <c r="AH431" i="10"/>
  <c r="AG431" i="10"/>
  <c r="AF431" i="10"/>
  <c r="Y431" i="10"/>
  <c r="X431" i="10"/>
  <c r="W431" i="10"/>
  <c r="N431" i="10"/>
  <c r="BR430" i="10"/>
  <c r="BQ430" i="10"/>
  <c r="BP430" i="10"/>
  <c r="BI430" i="10"/>
  <c r="BH430" i="10"/>
  <c r="BG430" i="10"/>
  <c r="AZ430" i="10"/>
  <c r="AY430" i="10"/>
  <c r="AX430" i="10"/>
  <c r="AQ430" i="10"/>
  <c r="AP430" i="10"/>
  <c r="AO430" i="10"/>
  <c r="AH430" i="10"/>
  <c r="AG430" i="10"/>
  <c r="AF430" i="10"/>
  <c r="Y430" i="10"/>
  <c r="X430" i="10"/>
  <c r="W430" i="10"/>
  <c r="N430" i="10"/>
  <c r="BR429" i="10"/>
  <c r="BQ429" i="10"/>
  <c r="BP429" i="10"/>
  <c r="BI429" i="10"/>
  <c r="BH429" i="10"/>
  <c r="BG429" i="10"/>
  <c r="AZ429" i="10"/>
  <c r="AY429" i="10"/>
  <c r="AX429" i="10"/>
  <c r="AQ429" i="10"/>
  <c r="AP429" i="10"/>
  <c r="AO429" i="10"/>
  <c r="AH429" i="10"/>
  <c r="AG429" i="10"/>
  <c r="AF429" i="10"/>
  <c r="Y429" i="10"/>
  <c r="X429" i="10"/>
  <c r="W429" i="10"/>
  <c r="N429" i="10"/>
  <c r="BR428" i="10"/>
  <c r="BQ428" i="10"/>
  <c r="BP428" i="10"/>
  <c r="BI428" i="10"/>
  <c r="BH428" i="10"/>
  <c r="BG428" i="10"/>
  <c r="AZ428" i="10"/>
  <c r="AY428" i="10"/>
  <c r="AX428" i="10"/>
  <c r="AQ428" i="10"/>
  <c r="AP428" i="10"/>
  <c r="AO428" i="10"/>
  <c r="AH428" i="10"/>
  <c r="AG428" i="10"/>
  <c r="AF428" i="10"/>
  <c r="Y428" i="10"/>
  <c r="X428" i="10"/>
  <c r="W428" i="10"/>
  <c r="N428" i="10"/>
  <c r="BR427" i="10"/>
  <c r="BQ427" i="10"/>
  <c r="BP427" i="10"/>
  <c r="BI427" i="10"/>
  <c r="BH427" i="10"/>
  <c r="BG427" i="10"/>
  <c r="AZ427" i="10"/>
  <c r="AY427" i="10"/>
  <c r="AX427" i="10"/>
  <c r="AQ427" i="10"/>
  <c r="AP427" i="10"/>
  <c r="AO427" i="10"/>
  <c r="AH427" i="10"/>
  <c r="AG427" i="10"/>
  <c r="AF427" i="10"/>
  <c r="Y427" i="10"/>
  <c r="X427" i="10"/>
  <c r="W427" i="10"/>
  <c r="N427" i="10"/>
  <c r="BR426" i="10"/>
  <c r="BQ426" i="10"/>
  <c r="BP426" i="10"/>
  <c r="BI426" i="10"/>
  <c r="BH426" i="10"/>
  <c r="BG426" i="10"/>
  <c r="AZ426" i="10"/>
  <c r="AY426" i="10"/>
  <c r="AX426" i="10"/>
  <c r="AQ426" i="10"/>
  <c r="AP426" i="10"/>
  <c r="AO426" i="10"/>
  <c r="AH426" i="10"/>
  <c r="AG426" i="10"/>
  <c r="AF426" i="10"/>
  <c r="Y426" i="10"/>
  <c r="X426" i="10"/>
  <c r="W426" i="10"/>
  <c r="N426" i="10"/>
  <c r="BR425" i="10"/>
  <c r="BQ425" i="10"/>
  <c r="BP425" i="10"/>
  <c r="BI425" i="10"/>
  <c r="BH425" i="10"/>
  <c r="BG425" i="10"/>
  <c r="AZ425" i="10"/>
  <c r="AY425" i="10"/>
  <c r="AX425" i="10"/>
  <c r="AQ425" i="10"/>
  <c r="AP425" i="10"/>
  <c r="AO425" i="10"/>
  <c r="AH425" i="10"/>
  <c r="AG425" i="10"/>
  <c r="AF425" i="10"/>
  <c r="Y425" i="10"/>
  <c r="X425" i="10"/>
  <c r="W425" i="10"/>
  <c r="N425" i="10"/>
  <c r="BR424" i="10"/>
  <c r="BQ424" i="10"/>
  <c r="BP424" i="10"/>
  <c r="BI424" i="10"/>
  <c r="BH424" i="10"/>
  <c r="BG424" i="10"/>
  <c r="AZ424" i="10"/>
  <c r="AY424" i="10"/>
  <c r="AX424" i="10"/>
  <c r="AQ424" i="10"/>
  <c r="AP424" i="10"/>
  <c r="AO424" i="10"/>
  <c r="AH424" i="10"/>
  <c r="AG424" i="10"/>
  <c r="AF424" i="10"/>
  <c r="Y424" i="10"/>
  <c r="X424" i="10"/>
  <c r="W424" i="10"/>
  <c r="N424" i="10"/>
  <c r="BR423" i="10"/>
  <c r="BQ423" i="10"/>
  <c r="BP423" i="10"/>
  <c r="BI423" i="10"/>
  <c r="BH423" i="10"/>
  <c r="BG423" i="10"/>
  <c r="AZ423" i="10"/>
  <c r="AY423" i="10"/>
  <c r="AX423" i="10"/>
  <c r="AQ423" i="10"/>
  <c r="AP423" i="10"/>
  <c r="AO423" i="10"/>
  <c r="AH423" i="10"/>
  <c r="AG423" i="10"/>
  <c r="AF423" i="10"/>
  <c r="Y423" i="10"/>
  <c r="X423" i="10"/>
  <c r="W423" i="10"/>
  <c r="N423" i="10"/>
  <c r="BR422" i="10"/>
  <c r="BQ422" i="10"/>
  <c r="BP422" i="10"/>
  <c r="BI422" i="10"/>
  <c r="BH422" i="10"/>
  <c r="BG422" i="10"/>
  <c r="AZ422" i="10"/>
  <c r="AY422" i="10"/>
  <c r="AX422" i="10"/>
  <c r="AQ422" i="10"/>
  <c r="AP422" i="10"/>
  <c r="AO422" i="10"/>
  <c r="AH422" i="10"/>
  <c r="AG422" i="10"/>
  <c r="AF422" i="10"/>
  <c r="Y422" i="10"/>
  <c r="X422" i="10"/>
  <c r="W422" i="10"/>
  <c r="N422" i="10"/>
  <c r="BR421" i="10"/>
  <c r="BQ421" i="10"/>
  <c r="BP421" i="10"/>
  <c r="BI421" i="10"/>
  <c r="BH421" i="10"/>
  <c r="BG421" i="10"/>
  <c r="AZ421" i="10"/>
  <c r="AY421" i="10"/>
  <c r="AX421" i="10"/>
  <c r="AQ421" i="10"/>
  <c r="AP421" i="10"/>
  <c r="AO421" i="10"/>
  <c r="AH421" i="10"/>
  <c r="AG421" i="10"/>
  <c r="AF421" i="10"/>
  <c r="Y421" i="10"/>
  <c r="X421" i="10"/>
  <c r="W421" i="10"/>
  <c r="N421" i="10"/>
  <c r="BR420" i="10"/>
  <c r="BQ420" i="10"/>
  <c r="BP420" i="10"/>
  <c r="BI420" i="10"/>
  <c r="BH420" i="10"/>
  <c r="BG420" i="10"/>
  <c r="AZ420" i="10"/>
  <c r="AY420" i="10"/>
  <c r="AX420" i="10"/>
  <c r="AQ420" i="10"/>
  <c r="AP420" i="10"/>
  <c r="AO420" i="10"/>
  <c r="AH420" i="10"/>
  <c r="AG420" i="10"/>
  <c r="AF420" i="10"/>
  <c r="Y420" i="10"/>
  <c r="X420" i="10"/>
  <c r="W420" i="10"/>
  <c r="N420" i="10"/>
  <c r="BR419" i="10"/>
  <c r="BQ419" i="10"/>
  <c r="BP419" i="10"/>
  <c r="BI419" i="10"/>
  <c r="BH419" i="10"/>
  <c r="BG419" i="10"/>
  <c r="AZ419" i="10"/>
  <c r="AY419" i="10"/>
  <c r="AX419" i="10"/>
  <c r="AQ419" i="10"/>
  <c r="AP419" i="10"/>
  <c r="AO419" i="10"/>
  <c r="AH419" i="10"/>
  <c r="AG419" i="10"/>
  <c r="AF419" i="10"/>
  <c r="Y419" i="10"/>
  <c r="X419" i="10"/>
  <c r="W419" i="10"/>
  <c r="N419" i="10"/>
  <c r="BR418" i="10"/>
  <c r="BQ418" i="10"/>
  <c r="BP418" i="10"/>
  <c r="BI418" i="10"/>
  <c r="BH418" i="10"/>
  <c r="BG418" i="10"/>
  <c r="AZ418" i="10"/>
  <c r="AY418" i="10"/>
  <c r="AX418" i="10"/>
  <c r="AQ418" i="10"/>
  <c r="AP418" i="10"/>
  <c r="AO418" i="10"/>
  <c r="AH418" i="10"/>
  <c r="AG418" i="10"/>
  <c r="AF418" i="10"/>
  <c r="Y418" i="10"/>
  <c r="X418" i="10"/>
  <c r="W418" i="10"/>
  <c r="N418" i="10"/>
  <c r="BR417" i="10"/>
  <c r="BQ417" i="10"/>
  <c r="BP417" i="10"/>
  <c r="BI417" i="10"/>
  <c r="BH417" i="10"/>
  <c r="BG417" i="10"/>
  <c r="AZ417" i="10"/>
  <c r="AY417" i="10"/>
  <c r="AX417" i="10"/>
  <c r="AQ417" i="10"/>
  <c r="AP417" i="10"/>
  <c r="AO417" i="10"/>
  <c r="AH417" i="10"/>
  <c r="AG417" i="10"/>
  <c r="AF417" i="10"/>
  <c r="Y417" i="10"/>
  <c r="X417" i="10"/>
  <c r="W417" i="10"/>
  <c r="N417" i="10"/>
  <c r="BR416" i="10"/>
  <c r="BQ416" i="10"/>
  <c r="BP416" i="10"/>
  <c r="BI416" i="10"/>
  <c r="BH416" i="10"/>
  <c r="BG416" i="10"/>
  <c r="AZ416" i="10"/>
  <c r="AY416" i="10"/>
  <c r="AX416" i="10"/>
  <c r="AQ416" i="10"/>
  <c r="AP416" i="10"/>
  <c r="AO416" i="10"/>
  <c r="AH416" i="10"/>
  <c r="AG416" i="10"/>
  <c r="AF416" i="10"/>
  <c r="Y416" i="10"/>
  <c r="X416" i="10"/>
  <c r="W416" i="10"/>
  <c r="N416" i="10"/>
  <c r="BR415" i="10"/>
  <c r="BQ415" i="10"/>
  <c r="BP415" i="10"/>
  <c r="BI415" i="10"/>
  <c r="BH415" i="10"/>
  <c r="BG415" i="10"/>
  <c r="AZ415" i="10"/>
  <c r="AY415" i="10"/>
  <c r="AX415" i="10"/>
  <c r="AQ415" i="10"/>
  <c r="AP415" i="10"/>
  <c r="AO415" i="10"/>
  <c r="AH415" i="10"/>
  <c r="AG415" i="10"/>
  <c r="AF415" i="10"/>
  <c r="Y415" i="10"/>
  <c r="X415" i="10"/>
  <c r="W415" i="10"/>
  <c r="N415" i="10"/>
  <c r="BR414" i="10"/>
  <c r="BQ414" i="10"/>
  <c r="BP414" i="10"/>
  <c r="BI414" i="10"/>
  <c r="BH414" i="10"/>
  <c r="BG414" i="10"/>
  <c r="AZ414" i="10"/>
  <c r="AY414" i="10"/>
  <c r="AX414" i="10"/>
  <c r="AQ414" i="10"/>
  <c r="AP414" i="10"/>
  <c r="AO414" i="10"/>
  <c r="AH414" i="10"/>
  <c r="AG414" i="10"/>
  <c r="AF414" i="10"/>
  <c r="Y414" i="10"/>
  <c r="X414" i="10"/>
  <c r="W414" i="10"/>
  <c r="N414" i="10"/>
  <c r="BR413" i="10"/>
  <c r="BQ413" i="10"/>
  <c r="BP413" i="10"/>
  <c r="BI413" i="10"/>
  <c r="BH413" i="10"/>
  <c r="BG413" i="10"/>
  <c r="AZ413" i="10"/>
  <c r="AY413" i="10"/>
  <c r="AX413" i="10"/>
  <c r="AQ413" i="10"/>
  <c r="AP413" i="10"/>
  <c r="AO413" i="10"/>
  <c r="AH413" i="10"/>
  <c r="AG413" i="10"/>
  <c r="AF413" i="10"/>
  <c r="Y413" i="10"/>
  <c r="X413" i="10"/>
  <c r="W413" i="10"/>
  <c r="N413" i="10"/>
  <c r="BR412" i="10"/>
  <c r="BQ412" i="10"/>
  <c r="BP412" i="10"/>
  <c r="BI412" i="10"/>
  <c r="BH412" i="10"/>
  <c r="BG412" i="10"/>
  <c r="AZ412" i="10"/>
  <c r="AY412" i="10"/>
  <c r="AX412" i="10"/>
  <c r="AQ412" i="10"/>
  <c r="AP412" i="10"/>
  <c r="AO412" i="10"/>
  <c r="AH412" i="10"/>
  <c r="AG412" i="10"/>
  <c r="AF412" i="10"/>
  <c r="Y412" i="10"/>
  <c r="X412" i="10"/>
  <c r="W412" i="10"/>
  <c r="N412" i="10"/>
  <c r="BR411" i="10"/>
  <c r="BQ411" i="10"/>
  <c r="BP411" i="10"/>
  <c r="BI411" i="10"/>
  <c r="BH411" i="10"/>
  <c r="BG411" i="10"/>
  <c r="AZ411" i="10"/>
  <c r="AY411" i="10"/>
  <c r="AX411" i="10"/>
  <c r="AQ411" i="10"/>
  <c r="AP411" i="10"/>
  <c r="AO411" i="10"/>
  <c r="AH411" i="10"/>
  <c r="AG411" i="10"/>
  <c r="AF411" i="10"/>
  <c r="Y411" i="10"/>
  <c r="X411" i="10"/>
  <c r="W411" i="10"/>
  <c r="N411" i="10"/>
  <c r="BR410" i="10"/>
  <c r="BQ410" i="10"/>
  <c r="BP410" i="10"/>
  <c r="BI410" i="10"/>
  <c r="BH410" i="10"/>
  <c r="BG410" i="10"/>
  <c r="AZ410" i="10"/>
  <c r="AY410" i="10"/>
  <c r="AX410" i="10"/>
  <c r="AQ410" i="10"/>
  <c r="AP410" i="10"/>
  <c r="AO410" i="10"/>
  <c r="AH410" i="10"/>
  <c r="AG410" i="10"/>
  <c r="AF410" i="10"/>
  <c r="Y410" i="10"/>
  <c r="X410" i="10"/>
  <c r="W410" i="10"/>
  <c r="N410" i="10"/>
  <c r="BR409" i="10"/>
  <c r="BQ409" i="10"/>
  <c r="BP409" i="10"/>
  <c r="BI409" i="10"/>
  <c r="BH409" i="10"/>
  <c r="BG409" i="10"/>
  <c r="AZ409" i="10"/>
  <c r="AY409" i="10"/>
  <c r="AX409" i="10"/>
  <c r="AQ409" i="10"/>
  <c r="AP409" i="10"/>
  <c r="AO409" i="10"/>
  <c r="AH409" i="10"/>
  <c r="AG409" i="10"/>
  <c r="AF409" i="10"/>
  <c r="Y409" i="10"/>
  <c r="X409" i="10"/>
  <c r="W409" i="10"/>
  <c r="N409" i="10"/>
  <c r="BR408" i="10"/>
  <c r="BQ408" i="10"/>
  <c r="BP408" i="10"/>
  <c r="BI408" i="10"/>
  <c r="BH408" i="10"/>
  <c r="BG408" i="10"/>
  <c r="AZ408" i="10"/>
  <c r="AY408" i="10"/>
  <c r="AX408" i="10"/>
  <c r="AQ408" i="10"/>
  <c r="AP408" i="10"/>
  <c r="AO408" i="10"/>
  <c r="AH408" i="10"/>
  <c r="AG408" i="10"/>
  <c r="AF408" i="10"/>
  <c r="Y408" i="10"/>
  <c r="X408" i="10"/>
  <c r="W408" i="10"/>
  <c r="N408" i="10"/>
  <c r="BR407" i="10"/>
  <c r="BQ407" i="10"/>
  <c r="BP407" i="10"/>
  <c r="BI407" i="10"/>
  <c r="BH407" i="10"/>
  <c r="BG407" i="10"/>
  <c r="AZ407" i="10"/>
  <c r="AY407" i="10"/>
  <c r="AX407" i="10"/>
  <c r="AQ407" i="10"/>
  <c r="AP407" i="10"/>
  <c r="AO407" i="10"/>
  <c r="AH407" i="10"/>
  <c r="AG407" i="10"/>
  <c r="AF407" i="10"/>
  <c r="Y407" i="10"/>
  <c r="X407" i="10"/>
  <c r="W407" i="10"/>
  <c r="N407" i="10"/>
  <c r="BR406" i="10"/>
  <c r="BQ406" i="10"/>
  <c r="BP406" i="10"/>
  <c r="BI406" i="10"/>
  <c r="BH406" i="10"/>
  <c r="BG406" i="10"/>
  <c r="AZ406" i="10"/>
  <c r="AY406" i="10"/>
  <c r="AX406" i="10"/>
  <c r="AQ406" i="10"/>
  <c r="AP406" i="10"/>
  <c r="AO406" i="10"/>
  <c r="AH406" i="10"/>
  <c r="AG406" i="10"/>
  <c r="AF406" i="10"/>
  <c r="Y406" i="10"/>
  <c r="X406" i="10"/>
  <c r="W406" i="10"/>
  <c r="N406" i="10"/>
  <c r="BR405" i="10"/>
  <c r="BQ405" i="10"/>
  <c r="BP405" i="10"/>
  <c r="BI405" i="10"/>
  <c r="BH405" i="10"/>
  <c r="BG405" i="10"/>
  <c r="AZ405" i="10"/>
  <c r="AY405" i="10"/>
  <c r="AX405" i="10"/>
  <c r="AQ405" i="10"/>
  <c r="AP405" i="10"/>
  <c r="AO405" i="10"/>
  <c r="AH405" i="10"/>
  <c r="AG405" i="10"/>
  <c r="AF405" i="10"/>
  <c r="Y405" i="10"/>
  <c r="X405" i="10"/>
  <c r="W405" i="10"/>
  <c r="N405" i="10"/>
  <c r="BR404" i="10"/>
  <c r="BQ404" i="10"/>
  <c r="BP404" i="10"/>
  <c r="BI404" i="10"/>
  <c r="BH404" i="10"/>
  <c r="BG404" i="10"/>
  <c r="AZ404" i="10"/>
  <c r="AY404" i="10"/>
  <c r="AX404" i="10"/>
  <c r="AQ404" i="10"/>
  <c r="AP404" i="10"/>
  <c r="AO404" i="10"/>
  <c r="AH404" i="10"/>
  <c r="AG404" i="10"/>
  <c r="AF404" i="10"/>
  <c r="Y404" i="10"/>
  <c r="X404" i="10"/>
  <c r="W404" i="10"/>
  <c r="N404" i="10"/>
  <c r="BR403" i="10"/>
  <c r="BQ403" i="10"/>
  <c r="BP403" i="10"/>
  <c r="BI403" i="10"/>
  <c r="BH403" i="10"/>
  <c r="BG403" i="10"/>
  <c r="AZ403" i="10"/>
  <c r="AY403" i="10"/>
  <c r="AX403" i="10"/>
  <c r="AQ403" i="10"/>
  <c r="AP403" i="10"/>
  <c r="AO403" i="10"/>
  <c r="AH403" i="10"/>
  <c r="AG403" i="10"/>
  <c r="AF403" i="10"/>
  <c r="Y403" i="10"/>
  <c r="X403" i="10"/>
  <c r="W403" i="10"/>
  <c r="N403" i="10"/>
  <c r="BR402" i="10"/>
  <c r="BQ402" i="10"/>
  <c r="BP402" i="10"/>
  <c r="BI402" i="10"/>
  <c r="BH402" i="10"/>
  <c r="BG402" i="10"/>
  <c r="AZ402" i="10"/>
  <c r="AY402" i="10"/>
  <c r="AX402" i="10"/>
  <c r="AQ402" i="10"/>
  <c r="AP402" i="10"/>
  <c r="AO402" i="10"/>
  <c r="AH402" i="10"/>
  <c r="AG402" i="10"/>
  <c r="AF402" i="10"/>
  <c r="Y402" i="10"/>
  <c r="X402" i="10"/>
  <c r="W402" i="10"/>
  <c r="N402" i="10"/>
  <c r="BR401" i="10"/>
  <c r="BQ401" i="10"/>
  <c r="BP401" i="10"/>
  <c r="BI401" i="10"/>
  <c r="BH401" i="10"/>
  <c r="BG401" i="10"/>
  <c r="AZ401" i="10"/>
  <c r="AY401" i="10"/>
  <c r="AX401" i="10"/>
  <c r="AQ401" i="10"/>
  <c r="AP401" i="10"/>
  <c r="AO401" i="10"/>
  <c r="AH401" i="10"/>
  <c r="AG401" i="10"/>
  <c r="AF401" i="10"/>
  <c r="Y401" i="10"/>
  <c r="X401" i="10"/>
  <c r="W401" i="10"/>
  <c r="N401" i="10"/>
  <c r="BR400" i="10"/>
  <c r="BQ400" i="10"/>
  <c r="BP400" i="10"/>
  <c r="BI400" i="10"/>
  <c r="BH400" i="10"/>
  <c r="BG400" i="10"/>
  <c r="AZ400" i="10"/>
  <c r="AY400" i="10"/>
  <c r="AX400" i="10"/>
  <c r="AQ400" i="10"/>
  <c r="AP400" i="10"/>
  <c r="AO400" i="10"/>
  <c r="AH400" i="10"/>
  <c r="AG400" i="10"/>
  <c r="AF400" i="10"/>
  <c r="Y400" i="10"/>
  <c r="X400" i="10"/>
  <c r="W400" i="10"/>
  <c r="N400" i="10"/>
  <c r="BR399" i="10"/>
  <c r="BQ399" i="10"/>
  <c r="BP399" i="10"/>
  <c r="BI399" i="10"/>
  <c r="BH399" i="10"/>
  <c r="BG399" i="10"/>
  <c r="AZ399" i="10"/>
  <c r="AY399" i="10"/>
  <c r="AX399" i="10"/>
  <c r="AQ399" i="10"/>
  <c r="AP399" i="10"/>
  <c r="AO399" i="10"/>
  <c r="AH399" i="10"/>
  <c r="AG399" i="10"/>
  <c r="AF399" i="10"/>
  <c r="Y399" i="10"/>
  <c r="X399" i="10"/>
  <c r="W399" i="10"/>
  <c r="N399" i="10"/>
  <c r="BR398" i="10"/>
  <c r="BQ398" i="10"/>
  <c r="BP398" i="10"/>
  <c r="BI398" i="10"/>
  <c r="BH398" i="10"/>
  <c r="BG398" i="10"/>
  <c r="AZ398" i="10"/>
  <c r="AY398" i="10"/>
  <c r="AX398" i="10"/>
  <c r="AQ398" i="10"/>
  <c r="AP398" i="10"/>
  <c r="AO398" i="10"/>
  <c r="AH398" i="10"/>
  <c r="AG398" i="10"/>
  <c r="AF398" i="10"/>
  <c r="Y398" i="10"/>
  <c r="X398" i="10"/>
  <c r="W398" i="10"/>
  <c r="N398" i="10"/>
  <c r="BR397" i="10"/>
  <c r="BQ397" i="10"/>
  <c r="BP397" i="10"/>
  <c r="BI397" i="10"/>
  <c r="BH397" i="10"/>
  <c r="BG397" i="10"/>
  <c r="AZ397" i="10"/>
  <c r="AY397" i="10"/>
  <c r="AX397" i="10"/>
  <c r="AQ397" i="10"/>
  <c r="AP397" i="10"/>
  <c r="AO397" i="10"/>
  <c r="AH397" i="10"/>
  <c r="AG397" i="10"/>
  <c r="AF397" i="10"/>
  <c r="Y397" i="10"/>
  <c r="X397" i="10"/>
  <c r="W397" i="10"/>
  <c r="N397" i="10"/>
  <c r="BR396" i="10"/>
  <c r="BQ396" i="10"/>
  <c r="BP396" i="10"/>
  <c r="BI396" i="10"/>
  <c r="BH396" i="10"/>
  <c r="BG396" i="10"/>
  <c r="AZ396" i="10"/>
  <c r="AY396" i="10"/>
  <c r="AX396" i="10"/>
  <c r="AQ396" i="10"/>
  <c r="AP396" i="10"/>
  <c r="AO396" i="10"/>
  <c r="AH396" i="10"/>
  <c r="AG396" i="10"/>
  <c r="AF396" i="10"/>
  <c r="Y396" i="10"/>
  <c r="X396" i="10"/>
  <c r="W396" i="10"/>
  <c r="N396" i="10"/>
  <c r="BR395" i="10"/>
  <c r="BQ395" i="10"/>
  <c r="BP395" i="10"/>
  <c r="BI395" i="10"/>
  <c r="BH395" i="10"/>
  <c r="BG395" i="10"/>
  <c r="AZ395" i="10"/>
  <c r="AY395" i="10"/>
  <c r="AX395" i="10"/>
  <c r="AQ395" i="10"/>
  <c r="AP395" i="10"/>
  <c r="AO395" i="10"/>
  <c r="AH395" i="10"/>
  <c r="AG395" i="10"/>
  <c r="AF395" i="10"/>
  <c r="Y395" i="10"/>
  <c r="X395" i="10"/>
  <c r="W395" i="10"/>
  <c r="N395" i="10"/>
  <c r="BR394" i="10"/>
  <c r="BQ394" i="10"/>
  <c r="BP394" i="10"/>
  <c r="BI394" i="10"/>
  <c r="BH394" i="10"/>
  <c r="BG394" i="10"/>
  <c r="AZ394" i="10"/>
  <c r="AY394" i="10"/>
  <c r="AX394" i="10"/>
  <c r="AQ394" i="10"/>
  <c r="AP394" i="10"/>
  <c r="AO394" i="10"/>
  <c r="AH394" i="10"/>
  <c r="AG394" i="10"/>
  <c r="AF394" i="10"/>
  <c r="Y394" i="10"/>
  <c r="X394" i="10"/>
  <c r="W394" i="10"/>
  <c r="N394" i="10"/>
  <c r="BR393" i="10"/>
  <c r="BQ393" i="10"/>
  <c r="BP393" i="10"/>
  <c r="BI393" i="10"/>
  <c r="BH393" i="10"/>
  <c r="BG393" i="10"/>
  <c r="AZ393" i="10"/>
  <c r="AY393" i="10"/>
  <c r="AX393" i="10"/>
  <c r="AQ393" i="10"/>
  <c r="AP393" i="10"/>
  <c r="AO393" i="10"/>
  <c r="AH393" i="10"/>
  <c r="AG393" i="10"/>
  <c r="AF393" i="10"/>
  <c r="Y393" i="10"/>
  <c r="X393" i="10"/>
  <c r="W393" i="10"/>
  <c r="N393" i="10"/>
  <c r="BR392" i="10"/>
  <c r="BQ392" i="10"/>
  <c r="BP392" i="10"/>
  <c r="BI392" i="10"/>
  <c r="BH392" i="10"/>
  <c r="BG392" i="10"/>
  <c r="AZ392" i="10"/>
  <c r="AY392" i="10"/>
  <c r="AX392" i="10"/>
  <c r="AQ392" i="10"/>
  <c r="AP392" i="10"/>
  <c r="AO392" i="10"/>
  <c r="AH392" i="10"/>
  <c r="AG392" i="10"/>
  <c r="AF392" i="10"/>
  <c r="Y392" i="10"/>
  <c r="X392" i="10"/>
  <c r="W392" i="10"/>
  <c r="N392" i="10"/>
  <c r="BR391" i="10"/>
  <c r="BQ391" i="10"/>
  <c r="BP391" i="10"/>
  <c r="BI391" i="10"/>
  <c r="BH391" i="10"/>
  <c r="BG391" i="10"/>
  <c r="AZ391" i="10"/>
  <c r="AY391" i="10"/>
  <c r="AX391" i="10"/>
  <c r="AQ391" i="10"/>
  <c r="AP391" i="10"/>
  <c r="AO391" i="10"/>
  <c r="AH391" i="10"/>
  <c r="AG391" i="10"/>
  <c r="AF391" i="10"/>
  <c r="Y391" i="10"/>
  <c r="X391" i="10"/>
  <c r="W391" i="10"/>
  <c r="N391" i="10"/>
  <c r="BR390" i="10"/>
  <c r="BQ390" i="10"/>
  <c r="BP390" i="10"/>
  <c r="BI390" i="10"/>
  <c r="BH390" i="10"/>
  <c r="BG390" i="10"/>
  <c r="AZ390" i="10"/>
  <c r="AY390" i="10"/>
  <c r="AX390" i="10"/>
  <c r="AQ390" i="10"/>
  <c r="AP390" i="10"/>
  <c r="AO390" i="10"/>
  <c r="AH390" i="10"/>
  <c r="AG390" i="10"/>
  <c r="AF390" i="10"/>
  <c r="Y390" i="10"/>
  <c r="X390" i="10"/>
  <c r="W390" i="10"/>
  <c r="N390" i="10"/>
  <c r="BR389" i="10"/>
  <c r="BQ389" i="10"/>
  <c r="BP389" i="10"/>
  <c r="BI389" i="10"/>
  <c r="BH389" i="10"/>
  <c r="BG389" i="10"/>
  <c r="AZ389" i="10"/>
  <c r="AY389" i="10"/>
  <c r="AX389" i="10"/>
  <c r="AQ389" i="10"/>
  <c r="AP389" i="10"/>
  <c r="AO389" i="10"/>
  <c r="AH389" i="10"/>
  <c r="AG389" i="10"/>
  <c r="AF389" i="10"/>
  <c r="Y389" i="10"/>
  <c r="X389" i="10"/>
  <c r="W389" i="10"/>
  <c r="N389" i="10"/>
  <c r="BR388" i="10"/>
  <c r="BQ388" i="10"/>
  <c r="BP388" i="10"/>
  <c r="BI388" i="10"/>
  <c r="BH388" i="10"/>
  <c r="BG388" i="10"/>
  <c r="AZ388" i="10"/>
  <c r="AY388" i="10"/>
  <c r="AX388" i="10"/>
  <c r="AQ388" i="10"/>
  <c r="AP388" i="10"/>
  <c r="AO388" i="10"/>
  <c r="AH388" i="10"/>
  <c r="AG388" i="10"/>
  <c r="AF388" i="10"/>
  <c r="Y388" i="10"/>
  <c r="X388" i="10"/>
  <c r="W388" i="10"/>
  <c r="N388" i="10"/>
  <c r="BR387" i="10"/>
  <c r="BQ387" i="10"/>
  <c r="BP387" i="10"/>
  <c r="BI387" i="10"/>
  <c r="BH387" i="10"/>
  <c r="BG387" i="10"/>
  <c r="AZ387" i="10"/>
  <c r="AY387" i="10"/>
  <c r="AX387" i="10"/>
  <c r="AQ387" i="10"/>
  <c r="AP387" i="10"/>
  <c r="AO387" i="10"/>
  <c r="AH387" i="10"/>
  <c r="AG387" i="10"/>
  <c r="AF387" i="10"/>
  <c r="Y387" i="10"/>
  <c r="X387" i="10"/>
  <c r="W387" i="10"/>
  <c r="N387" i="10"/>
  <c r="BR386" i="10"/>
  <c r="BQ386" i="10"/>
  <c r="BP386" i="10"/>
  <c r="BI386" i="10"/>
  <c r="BH386" i="10"/>
  <c r="BG386" i="10"/>
  <c r="AZ386" i="10"/>
  <c r="AY386" i="10"/>
  <c r="AX386" i="10"/>
  <c r="AQ386" i="10"/>
  <c r="AP386" i="10"/>
  <c r="AO386" i="10"/>
  <c r="AH386" i="10"/>
  <c r="AG386" i="10"/>
  <c r="AF386" i="10"/>
  <c r="Y386" i="10"/>
  <c r="X386" i="10"/>
  <c r="W386" i="10"/>
  <c r="N386" i="10"/>
  <c r="BR385" i="10"/>
  <c r="BQ385" i="10"/>
  <c r="BP385" i="10"/>
  <c r="BI385" i="10"/>
  <c r="BH385" i="10"/>
  <c r="BG385" i="10"/>
  <c r="AZ385" i="10"/>
  <c r="AY385" i="10"/>
  <c r="AX385" i="10"/>
  <c r="AQ385" i="10"/>
  <c r="AP385" i="10"/>
  <c r="AO385" i="10"/>
  <c r="AH385" i="10"/>
  <c r="AG385" i="10"/>
  <c r="AF385" i="10"/>
  <c r="Y385" i="10"/>
  <c r="X385" i="10"/>
  <c r="W385" i="10"/>
  <c r="N385" i="10"/>
  <c r="BR384" i="10"/>
  <c r="BQ384" i="10"/>
  <c r="BP384" i="10"/>
  <c r="BI384" i="10"/>
  <c r="BH384" i="10"/>
  <c r="BG384" i="10"/>
  <c r="AZ384" i="10"/>
  <c r="AY384" i="10"/>
  <c r="AX384" i="10"/>
  <c r="AQ384" i="10"/>
  <c r="AP384" i="10"/>
  <c r="AO384" i="10"/>
  <c r="AH384" i="10"/>
  <c r="AG384" i="10"/>
  <c r="AF384" i="10"/>
  <c r="Y384" i="10"/>
  <c r="X384" i="10"/>
  <c r="W384" i="10"/>
  <c r="N384" i="10"/>
  <c r="BR383" i="10"/>
  <c r="BQ383" i="10"/>
  <c r="BP383" i="10"/>
  <c r="BI383" i="10"/>
  <c r="BH383" i="10"/>
  <c r="BG383" i="10"/>
  <c r="AZ383" i="10"/>
  <c r="AY383" i="10"/>
  <c r="AX383" i="10"/>
  <c r="AQ383" i="10"/>
  <c r="AP383" i="10"/>
  <c r="AO383" i="10"/>
  <c r="AH383" i="10"/>
  <c r="AG383" i="10"/>
  <c r="AF383" i="10"/>
  <c r="Y383" i="10"/>
  <c r="X383" i="10"/>
  <c r="W383" i="10"/>
  <c r="N383" i="10"/>
  <c r="BR382" i="10"/>
  <c r="BQ382" i="10"/>
  <c r="BP382" i="10"/>
  <c r="BI382" i="10"/>
  <c r="BH382" i="10"/>
  <c r="BG382" i="10"/>
  <c r="AZ382" i="10"/>
  <c r="AY382" i="10"/>
  <c r="AX382" i="10"/>
  <c r="AQ382" i="10"/>
  <c r="AP382" i="10"/>
  <c r="AO382" i="10"/>
  <c r="AH382" i="10"/>
  <c r="AG382" i="10"/>
  <c r="AF382" i="10"/>
  <c r="Y382" i="10"/>
  <c r="X382" i="10"/>
  <c r="W382" i="10"/>
  <c r="N382" i="10"/>
  <c r="BR381" i="10"/>
  <c r="BQ381" i="10"/>
  <c r="BP381" i="10"/>
  <c r="BI381" i="10"/>
  <c r="BH381" i="10"/>
  <c r="BG381" i="10"/>
  <c r="AZ381" i="10"/>
  <c r="AY381" i="10"/>
  <c r="AX381" i="10"/>
  <c r="AQ381" i="10"/>
  <c r="AP381" i="10"/>
  <c r="AO381" i="10"/>
  <c r="AH381" i="10"/>
  <c r="AG381" i="10"/>
  <c r="AF381" i="10"/>
  <c r="Y381" i="10"/>
  <c r="X381" i="10"/>
  <c r="W381" i="10"/>
  <c r="N381" i="10"/>
  <c r="BR380" i="10"/>
  <c r="BQ380" i="10"/>
  <c r="BP380" i="10"/>
  <c r="BI380" i="10"/>
  <c r="BH380" i="10"/>
  <c r="BG380" i="10"/>
  <c r="AZ380" i="10"/>
  <c r="AY380" i="10"/>
  <c r="AX380" i="10"/>
  <c r="AQ380" i="10"/>
  <c r="AP380" i="10"/>
  <c r="AO380" i="10"/>
  <c r="AH380" i="10"/>
  <c r="AG380" i="10"/>
  <c r="AF380" i="10"/>
  <c r="Y380" i="10"/>
  <c r="X380" i="10"/>
  <c r="W380" i="10"/>
  <c r="N380" i="10"/>
  <c r="BR379" i="10"/>
  <c r="BQ379" i="10"/>
  <c r="BP379" i="10"/>
  <c r="BI379" i="10"/>
  <c r="BH379" i="10"/>
  <c r="BG379" i="10"/>
  <c r="AZ379" i="10"/>
  <c r="AY379" i="10"/>
  <c r="AX379" i="10"/>
  <c r="AQ379" i="10"/>
  <c r="AP379" i="10"/>
  <c r="AO379" i="10"/>
  <c r="AH379" i="10"/>
  <c r="AG379" i="10"/>
  <c r="AF379" i="10"/>
  <c r="Y379" i="10"/>
  <c r="X379" i="10"/>
  <c r="W379" i="10"/>
  <c r="N379" i="10"/>
  <c r="BR378" i="10"/>
  <c r="BQ378" i="10"/>
  <c r="BP378" i="10"/>
  <c r="BI378" i="10"/>
  <c r="BH378" i="10"/>
  <c r="BG378" i="10"/>
  <c r="AZ378" i="10"/>
  <c r="AY378" i="10"/>
  <c r="AX378" i="10"/>
  <c r="AQ378" i="10"/>
  <c r="AP378" i="10"/>
  <c r="AO378" i="10"/>
  <c r="AH378" i="10"/>
  <c r="AG378" i="10"/>
  <c r="AF378" i="10"/>
  <c r="Y378" i="10"/>
  <c r="X378" i="10"/>
  <c r="W378" i="10"/>
  <c r="N378" i="10"/>
  <c r="BR377" i="10"/>
  <c r="BQ377" i="10"/>
  <c r="BP377" i="10"/>
  <c r="BI377" i="10"/>
  <c r="BH377" i="10"/>
  <c r="BG377" i="10"/>
  <c r="AZ377" i="10"/>
  <c r="AY377" i="10"/>
  <c r="AX377" i="10"/>
  <c r="AQ377" i="10"/>
  <c r="AP377" i="10"/>
  <c r="AO377" i="10"/>
  <c r="AH377" i="10"/>
  <c r="AG377" i="10"/>
  <c r="AF377" i="10"/>
  <c r="Y377" i="10"/>
  <c r="X377" i="10"/>
  <c r="W377" i="10"/>
  <c r="N377" i="10"/>
  <c r="BR376" i="10"/>
  <c r="BQ376" i="10"/>
  <c r="BP376" i="10"/>
  <c r="BI376" i="10"/>
  <c r="BH376" i="10"/>
  <c r="BG376" i="10"/>
  <c r="AZ376" i="10"/>
  <c r="AY376" i="10"/>
  <c r="AX376" i="10"/>
  <c r="AQ376" i="10"/>
  <c r="AP376" i="10"/>
  <c r="AO376" i="10"/>
  <c r="AH376" i="10"/>
  <c r="AG376" i="10"/>
  <c r="AF376" i="10"/>
  <c r="Y376" i="10"/>
  <c r="X376" i="10"/>
  <c r="W376" i="10"/>
  <c r="N376" i="10"/>
  <c r="BR375" i="10"/>
  <c r="BQ375" i="10"/>
  <c r="BP375" i="10"/>
  <c r="BI375" i="10"/>
  <c r="BH375" i="10"/>
  <c r="BG375" i="10"/>
  <c r="AZ375" i="10"/>
  <c r="AY375" i="10"/>
  <c r="AX375" i="10"/>
  <c r="AQ375" i="10"/>
  <c r="AP375" i="10"/>
  <c r="AO375" i="10"/>
  <c r="AH375" i="10"/>
  <c r="AG375" i="10"/>
  <c r="AF375" i="10"/>
  <c r="Y375" i="10"/>
  <c r="X375" i="10"/>
  <c r="W375" i="10"/>
  <c r="N375" i="10"/>
  <c r="BR374" i="10"/>
  <c r="BQ374" i="10"/>
  <c r="BP374" i="10"/>
  <c r="BI374" i="10"/>
  <c r="BH374" i="10"/>
  <c r="BG374" i="10"/>
  <c r="AZ374" i="10"/>
  <c r="AY374" i="10"/>
  <c r="AX374" i="10"/>
  <c r="AQ374" i="10"/>
  <c r="AP374" i="10"/>
  <c r="AO374" i="10"/>
  <c r="AH374" i="10"/>
  <c r="AG374" i="10"/>
  <c r="AF374" i="10"/>
  <c r="Y374" i="10"/>
  <c r="X374" i="10"/>
  <c r="W374" i="10"/>
  <c r="N374" i="10"/>
  <c r="BR373" i="10"/>
  <c r="BQ373" i="10"/>
  <c r="BP373" i="10"/>
  <c r="BI373" i="10"/>
  <c r="BH373" i="10"/>
  <c r="BG373" i="10"/>
  <c r="AZ373" i="10"/>
  <c r="AY373" i="10"/>
  <c r="AX373" i="10"/>
  <c r="AQ373" i="10"/>
  <c r="AP373" i="10"/>
  <c r="AO373" i="10"/>
  <c r="AH373" i="10"/>
  <c r="AG373" i="10"/>
  <c r="AF373" i="10"/>
  <c r="Y373" i="10"/>
  <c r="X373" i="10"/>
  <c r="W373" i="10"/>
  <c r="N373" i="10"/>
  <c r="BR372" i="10"/>
  <c r="BQ372" i="10"/>
  <c r="BP372" i="10"/>
  <c r="BI372" i="10"/>
  <c r="BH372" i="10"/>
  <c r="BG372" i="10"/>
  <c r="AZ372" i="10"/>
  <c r="AY372" i="10"/>
  <c r="AX372" i="10"/>
  <c r="AQ372" i="10"/>
  <c r="AP372" i="10"/>
  <c r="AO372" i="10"/>
  <c r="AH372" i="10"/>
  <c r="AG372" i="10"/>
  <c r="AF372" i="10"/>
  <c r="Y372" i="10"/>
  <c r="X372" i="10"/>
  <c r="W372" i="10"/>
  <c r="N372" i="10"/>
  <c r="BR371" i="10"/>
  <c r="BQ371" i="10"/>
  <c r="BP371" i="10"/>
  <c r="BI371" i="10"/>
  <c r="BH371" i="10"/>
  <c r="BG371" i="10"/>
  <c r="AZ371" i="10"/>
  <c r="AY371" i="10"/>
  <c r="AX371" i="10"/>
  <c r="AQ371" i="10"/>
  <c r="AP371" i="10"/>
  <c r="AO371" i="10"/>
  <c r="AH371" i="10"/>
  <c r="AG371" i="10"/>
  <c r="AF371" i="10"/>
  <c r="Y371" i="10"/>
  <c r="X371" i="10"/>
  <c r="W371" i="10"/>
  <c r="N371" i="10"/>
  <c r="BR370" i="10"/>
  <c r="BQ370" i="10"/>
  <c r="BP370" i="10"/>
  <c r="BI370" i="10"/>
  <c r="BH370" i="10"/>
  <c r="BG370" i="10"/>
  <c r="AZ370" i="10"/>
  <c r="AY370" i="10"/>
  <c r="AX370" i="10"/>
  <c r="AQ370" i="10"/>
  <c r="AP370" i="10"/>
  <c r="AO370" i="10"/>
  <c r="AH370" i="10"/>
  <c r="AG370" i="10"/>
  <c r="AF370" i="10"/>
  <c r="Y370" i="10"/>
  <c r="X370" i="10"/>
  <c r="W370" i="10"/>
  <c r="N370" i="10"/>
  <c r="BR369" i="10"/>
  <c r="BQ369" i="10"/>
  <c r="BP369" i="10"/>
  <c r="BI369" i="10"/>
  <c r="BH369" i="10"/>
  <c r="BG369" i="10"/>
  <c r="AZ369" i="10"/>
  <c r="AY369" i="10"/>
  <c r="AX369" i="10"/>
  <c r="AQ369" i="10"/>
  <c r="AP369" i="10"/>
  <c r="AO369" i="10"/>
  <c r="AH369" i="10"/>
  <c r="AG369" i="10"/>
  <c r="AF369" i="10"/>
  <c r="Y369" i="10"/>
  <c r="X369" i="10"/>
  <c r="W369" i="10"/>
  <c r="N369" i="10"/>
  <c r="BR368" i="10"/>
  <c r="BQ368" i="10"/>
  <c r="BP368" i="10"/>
  <c r="BI368" i="10"/>
  <c r="BH368" i="10"/>
  <c r="BG368" i="10"/>
  <c r="AZ368" i="10"/>
  <c r="AY368" i="10"/>
  <c r="AX368" i="10"/>
  <c r="AQ368" i="10"/>
  <c r="AP368" i="10"/>
  <c r="AO368" i="10"/>
  <c r="AH368" i="10"/>
  <c r="AG368" i="10"/>
  <c r="AF368" i="10"/>
  <c r="Y368" i="10"/>
  <c r="X368" i="10"/>
  <c r="W368" i="10"/>
  <c r="N368" i="10"/>
  <c r="BR367" i="10"/>
  <c r="BQ367" i="10"/>
  <c r="BP367" i="10"/>
  <c r="BI367" i="10"/>
  <c r="BH367" i="10"/>
  <c r="BG367" i="10"/>
  <c r="AZ367" i="10"/>
  <c r="AY367" i="10"/>
  <c r="AX367" i="10"/>
  <c r="AQ367" i="10"/>
  <c r="AP367" i="10"/>
  <c r="AO367" i="10"/>
  <c r="AH367" i="10"/>
  <c r="AG367" i="10"/>
  <c r="AF367" i="10"/>
  <c r="Y367" i="10"/>
  <c r="X367" i="10"/>
  <c r="W367" i="10"/>
  <c r="N367" i="10"/>
  <c r="BR366" i="10"/>
  <c r="BQ366" i="10"/>
  <c r="BP366" i="10"/>
  <c r="BI366" i="10"/>
  <c r="BH366" i="10"/>
  <c r="BG366" i="10"/>
  <c r="AZ366" i="10"/>
  <c r="AY366" i="10"/>
  <c r="AX366" i="10"/>
  <c r="AQ366" i="10"/>
  <c r="AP366" i="10"/>
  <c r="AO366" i="10"/>
  <c r="AH366" i="10"/>
  <c r="AG366" i="10"/>
  <c r="AF366" i="10"/>
  <c r="Y366" i="10"/>
  <c r="X366" i="10"/>
  <c r="W366" i="10"/>
  <c r="N366" i="10"/>
  <c r="BR365" i="10"/>
  <c r="BQ365" i="10"/>
  <c r="BP365" i="10"/>
  <c r="BI365" i="10"/>
  <c r="BH365" i="10"/>
  <c r="BG365" i="10"/>
  <c r="AZ365" i="10"/>
  <c r="AY365" i="10"/>
  <c r="AX365" i="10"/>
  <c r="AQ365" i="10"/>
  <c r="AP365" i="10"/>
  <c r="AO365" i="10"/>
  <c r="AH365" i="10"/>
  <c r="AG365" i="10"/>
  <c r="AF365" i="10"/>
  <c r="Y365" i="10"/>
  <c r="X365" i="10"/>
  <c r="W365" i="10"/>
  <c r="N365" i="10"/>
  <c r="BR364" i="10"/>
  <c r="BQ364" i="10"/>
  <c r="BP364" i="10"/>
  <c r="BI364" i="10"/>
  <c r="BH364" i="10"/>
  <c r="BG364" i="10"/>
  <c r="AZ364" i="10"/>
  <c r="AY364" i="10"/>
  <c r="AX364" i="10"/>
  <c r="AQ364" i="10"/>
  <c r="AP364" i="10"/>
  <c r="AO364" i="10"/>
  <c r="AH364" i="10"/>
  <c r="AG364" i="10"/>
  <c r="AF364" i="10"/>
  <c r="Y364" i="10"/>
  <c r="X364" i="10"/>
  <c r="W364" i="10"/>
  <c r="N364" i="10"/>
  <c r="BR363" i="10"/>
  <c r="BQ363" i="10"/>
  <c r="BP363" i="10"/>
  <c r="BI363" i="10"/>
  <c r="BH363" i="10"/>
  <c r="BG363" i="10"/>
  <c r="AZ363" i="10"/>
  <c r="AY363" i="10"/>
  <c r="AX363" i="10"/>
  <c r="AQ363" i="10"/>
  <c r="AP363" i="10"/>
  <c r="AO363" i="10"/>
  <c r="AH363" i="10"/>
  <c r="AG363" i="10"/>
  <c r="AF363" i="10"/>
  <c r="Y363" i="10"/>
  <c r="X363" i="10"/>
  <c r="W363" i="10"/>
  <c r="N363" i="10"/>
  <c r="BR362" i="10"/>
  <c r="BQ362" i="10"/>
  <c r="BP362" i="10"/>
  <c r="BI362" i="10"/>
  <c r="BH362" i="10"/>
  <c r="BG362" i="10"/>
  <c r="AZ362" i="10"/>
  <c r="AY362" i="10"/>
  <c r="AX362" i="10"/>
  <c r="AQ362" i="10"/>
  <c r="AP362" i="10"/>
  <c r="AO362" i="10"/>
  <c r="AH362" i="10"/>
  <c r="AG362" i="10"/>
  <c r="AF362" i="10"/>
  <c r="Y362" i="10"/>
  <c r="X362" i="10"/>
  <c r="W362" i="10"/>
  <c r="N362" i="10"/>
  <c r="BR361" i="10"/>
  <c r="BQ361" i="10"/>
  <c r="BP361" i="10"/>
  <c r="BI361" i="10"/>
  <c r="BH361" i="10"/>
  <c r="BG361" i="10"/>
  <c r="AZ361" i="10"/>
  <c r="AY361" i="10"/>
  <c r="AX361" i="10"/>
  <c r="AQ361" i="10"/>
  <c r="AP361" i="10"/>
  <c r="AO361" i="10"/>
  <c r="AH361" i="10"/>
  <c r="AG361" i="10"/>
  <c r="AF361" i="10"/>
  <c r="Y361" i="10"/>
  <c r="X361" i="10"/>
  <c r="W361" i="10"/>
  <c r="N361" i="10"/>
  <c r="BR360" i="10"/>
  <c r="BQ360" i="10"/>
  <c r="BP360" i="10"/>
  <c r="BI360" i="10"/>
  <c r="BH360" i="10"/>
  <c r="BG360" i="10"/>
  <c r="AZ360" i="10"/>
  <c r="AY360" i="10"/>
  <c r="AX360" i="10"/>
  <c r="AQ360" i="10"/>
  <c r="AP360" i="10"/>
  <c r="AO360" i="10"/>
  <c r="AH360" i="10"/>
  <c r="AG360" i="10"/>
  <c r="AF360" i="10"/>
  <c r="Y360" i="10"/>
  <c r="X360" i="10"/>
  <c r="W360" i="10"/>
  <c r="N360" i="10"/>
  <c r="BR359" i="10"/>
  <c r="BQ359" i="10"/>
  <c r="BP359" i="10"/>
  <c r="BI359" i="10"/>
  <c r="BH359" i="10"/>
  <c r="BG359" i="10"/>
  <c r="AZ359" i="10"/>
  <c r="AY359" i="10"/>
  <c r="AX359" i="10"/>
  <c r="AQ359" i="10"/>
  <c r="AP359" i="10"/>
  <c r="AO359" i="10"/>
  <c r="AH359" i="10"/>
  <c r="AG359" i="10"/>
  <c r="AF359" i="10"/>
  <c r="Y359" i="10"/>
  <c r="X359" i="10"/>
  <c r="W359" i="10"/>
  <c r="N359" i="10"/>
  <c r="BR358" i="10"/>
  <c r="BQ358" i="10"/>
  <c r="BP358" i="10"/>
  <c r="BI358" i="10"/>
  <c r="BH358" i="10"/>
  <c r="BG358" i="10"/>
  <c r="AZ358" i="10"/>
  <c r="AY358" i="10"/>
  <c r="AX358" i="10"/>
  <c r="AQ358" i="10"/>
  <c r="AP358" i="10"/>
  <c r="AO358" i="10"/>
  <c r="AH358" i="10"/>
  <c r="AG358" i="10"/>
  <c r="AF358" i="10"/>
  <c r="Y358" i="10"/>
  <c r="X358" i="10"/>
  <c r="W358" i="10"/>
  <c r="N358" i="10"/>
  <c r="BR357" i="10"/>
  <c r="BQ357" i="10"/>
  <c r="BP357" i="10"/>
  <c r="BI357" i="10"/>
  <c r="BH357" i="10"/>
  <c r="BG357" i="10"/>
  <c r="AZ357" i="10"/>
  <c r="AY357" i="10"/>
  <c r="AX357" i="10"/>
  <c r="AQ357" i="10"/>
  <c r="AP357" i="10"/>
  <c r="AO357" i="10"/>
  <c r="AH357" i="10"/>
  <c r="AG357" i="10"/>
  <c r="AF357" i="10"/>
  <c r="Y357" i="10"/>
  <c r="X357" i="10"/>
  <c r="W357" i="10"/>
  <c r="N357" i="10"/>
  <c r="BR356" i="10"/>
  <c r="BQ356" i="10"/>
  <c r="BP356" i="10"/>
  <c r="BI356" i="10"/>
  <c r="BH356" i="10"/>
  <c r="BG356" i="10"/>
  <c r="AZ356" i="10"/>
  <c r="AY356" i="10"/>
  <c r="AX356" i="10"/>
  <c r="AQ356" i="10"/>
  <c r="AP356" i="10"/>
  <c r="AO356" i="10"/>
  <c r="AH356" i="10"/>
  <c r="AG356" i="10"/>
  <c r="AF356" i="10"/>
  <c r="Y356" i="10"/>
  <c r="X356" i="10"/>
  <c r="W356" i="10"/>
  <c r="N356" i="10"/>
  <c r="BR355" i="10"/>
  <c r="BQ355" i="10"/>
  <c r="BP355" i="10"/>
  <c r="BI355" i="10"/>
  <c r="BH355" i="10"/>
  <c r="BG355" i="10"/>
  <c r="AZ355" i="10"/>
  <c r="AY355" i="10"/>
  <c r="AX355" i="10"/>
  <c r="AQ355" i="10"/>
  <c r="AP355" i="10"/>
  <c r="AO355" i="10"/>
  <c r="AH355" i="10"/>
  <c r="AG355" i="10"/>
  <c r="AF355" i="10"/>
  <c r="Y355" i="10"/>
  <c r="X355" i="10"/>
  <c r="W355" i="10"/>
  <c r="N355" i="10"/>
  <c r="BR354" i="10"/>
  <c r="BQ354" i="10"/>
  <c r="BP354" i="10"/>
  <c r="BI354" i="10"/>
  <c r="BH354" i="10"/>
  <c r="BG354" i="10"/>
  <c r="AZ354" i="10"/>
  <c r="AY354" i="10"/>
  <c r="AX354" i="10"/>
  <c r="AQ354" i="10"/>
  <c r="AP354" i="10"/>
  <c r="AO354" i="10"/>
  <c r="AH354" i="10"/>
  <c r="AG354" i="10"/>
  <c r="AF354" i="10"/>
  <c r="Y354" i="10"/>
  <c r="X354" i="10"/>
  <c r="W354" i="10"/>
  <c r="N354" i="10"/>
  <c r="BR353" i="10"/>
  <c r="BQ353" i="10"/>
  <c r="BP353" i="10"/>
  <c r="BI353" i="10"/>
  <c r="BH353" i="10"/>
  <c r="BG353" i="10"/>
  <c r="AZ353" i="10"/>
  <c r="AY353" i="10"/>
  <c r="AX353" i="10"/>
  <c r="AQ353" i="10"/>
  <c r="AP353" i="10"/>
  <c r="AO353" i="10"/>
  <c r="AH353" i="10"/>
  <c r="AG353" i="10"/>
  <c r="AF353" i="10"/>
  <c r="Y353" i="10"/>
  <c r="X353" i="10"/>
  <c r="W353" i="10"/>
  <c r="N353" i="10"/>
  <c r="BR352" i="10"/>
  <c r="BQ352" i="10"/>
  <c r="BP352" i="10"/>
  <c r="BI352" i="10"/>
  <c r="BH352" i="10"/>
  <c r="BG352" i="10"/>
  <c r="AZ352" i="10"/>
  <c r="AY352" i="10"/>
  <c r="AX352" i="10"/>
  <c r="AQ352" i="10"/>
  <c r="AP352" i="10"/>
  <c r="AO352" i="10"/>
  <c r="AH352" i="10"/>
  <c r="AG352" i="10"/>
  <c r="AF352" i="10"/>
  <c r="Y352" i="10"/>
  <c r="X352" i="10"/>
  <c r="W352" i="10"/>
  <c r="N352" i="10"/>
  <c r="BR351" i="10"/>
  <c r="BQ351" i="10"/>
  <c r="BP351" i="10"/>
  <c r="BI351" i="10"/>
  <c r="BH351" i="10"/>
  <c r="BG351" i="10"/>
  <c r="AZ351" i="10"/>
  <c r="AY351" i="10"/>
  <c r="AX351" i="10"/>
  <c r="AQ351" i="10"/>
  <c r="AP351" i="10"/>
  <c r="AO351" i="10"/>
  <c r="AH351" i="10"/>
  <c r="AG351" i="10"/>
  <c r="AF351" i="10"/>
  <c r="Y351" i="10"/>
  <c r="X351" i="10"/>
  <c r="W351" i="10"/>
  <c r="N351" i="10"/>
  <c r="BR350" i="10"/>
  <c r="BQ350" i="10"/>
  <c r="BP350" i="10"/>
  <c r="BI350" i="10"/>
  <c r="BH350" i="10"/>
  <c r="BG350" i="10"/>
  <c r="AZ350" i="10"/>
  <c r="AY350" i="10"/>
  <c r="AX350" i="10"/>
  <c r="AQ350" i="10"/>
  <c r="AP350" i="10"/>
  <c r="AO350" i="10"/>
  <c r="AH350" i="10"/>
  <c r="AG350" i="10"/>
  <c r="AF350" i="10"/>
  <c r="Y350" i="10"/>
  <c r="X350" i="10"/>
  <c r="W350" i="10"/>
  <c r="N350" i="10"/>
  <c r="BR349" i="10"/>
  <c r="BQ349" i="10"/>
  <c r="BP349" i="10"/>
  <c r="BI349" i="10"/>
  <c r="BH349" i="10"/>
  <c r="BG349" i="10"/>
  <c r="AZ349" i="10"/>
  <c r="AY349" i="10"/>
  <c r="AX349" i="10"/>
  <c r="AQ349" i="10"/>
  <c r="AP349" i="10"/>
  <c r="AO349" i="10"/>
  <c r="AH349" i="10"/>
  <c r="AG349" i="10"/>
  <c r="AF349" i="10"/>
  <c r="Y349" i="10"/>
  <c r="X349" i="10"/>
  <c r="W349" i="10"/>
  <c r="N349" i="10"/>
  <c r="BR348" i="10"/>
  <c r="BQ348" i="10"/>
  <c r="BP348" i="10"/>
  <c r="BI348" i="10"/>
  <c r="BH348" i="10"/>
  <c r="BG348" i="10"/>
  <c r="AZ348" i="10"/>
  <c r="AY348" i="10"/>
  <c r="AX348" i="10"/>
  <c r="AQ348" i="10"/>
  <c r="AP348" i="10"/>
  <c r="AO348" i="10"/>
  <c r="AH348" i="10"/>
  <c r="AG348" i="10"/>
  <c r="AF348" i="10"/>
  <c r="Y348" i="10"/>
  <c r="X348" i="10"/>
  <c r="W348" i="10"/>
  <c r="N348" i="10"/>
  <c r="BR347" i="10"/>
  <c r="BQ347" i="10"/>
  <c r="BP347" i="10"/>
  <c r="BI347" i="10"/>
  <c r="BH347" i="10"/>
  <c r="BG347" i="10"/>
  <c r="AZ347" i="10"/>
  <c r="AY347" i="10"/>
  <c r="AX347" i="10"/>
  <c r="AQ347" i="10"/>
  <c r="AP347" i="10"/>
  <c r="AO347" i="10"/>
  <c r="AH347" i="10"/>
  <c r="AG347" i="10"/>
  <c r="AF347" i="10"/>
  <c r="Y347" i="10"/>
  <c r="X347" i="10"/>
  <c r="W347" i="10"/>
  <c r="N347" i="10"/>
  <c r="BR346" i="10"/>
  <c r="BQ346" i="10"/>
  <c r="BP346" i="10"/>
  <c r="BI346" i="10"/>
  <c r="BH346" i="10"/>
  <c r="BG346" i="10"/>
  <c r="AZ346" i="10"/>
  <c r="AY346" i="10"/>
  <c r="AX346" i="10"/>
  <c r="AQ346" i="10"/>
  <c r="AP346" i="10"/>
  <c r="AO346" i="10"/>
  <c r="AH346" i="10"/>
  <c r="AG346" i="10"/>
  <c r="AF346" i="10"/>
  <c r="Y346" i="10"/>
  <c r="X346" i="10"/>
  <c r="W346" i="10"/>
  <c r="N346" i="10"/>
  <c r="BR345" i="10"/>
  <c r="BQ345" i="10"/>
  <c r="BP345" i="10"/>
  <c r="BI345" i="10"/>
  <c r="BH345" i="10"/>
  <c r="BG345" i="10"/>
  <c r="AZ345" i="10"/>
  <c r="AY345" i="10"/>
  <c r="AX345" i="10"/>
  <c r="AQ345" i="10"/>
  <c r="AP345" i="10"/>
  <c r="AO345" i="10"/>
  <c r="AH345" i="10"/>
  <c r="AG345" i="10"/>
  <c r="AF345" i="10"/>
  <c r="Y345" i="10"/>
  <c r="X345" i="10"/>
  <c r="W345" i="10"/>
  <c r="N345" i="10"/>
  <c r="BR344" i="10"/>
  <c r="BQ344" i="10"/>
  <c r="BP344" i="10"/>
  <c r="BI344" i="10"/>
  <c r="BH344" i="10"/>
  <c r="BG344" i="10"/>
  <c r="AZ344" i="10"/>
  <c r="AY344" i="10"/>
  <c r="AX344" i="10"/>
  <c r="AQ344" i="10"/>
  <c r="AP344" i="10"/>
  <c r="AO344" i="10"/>
  <c r="AH344" i="10"/>
  <c r="AG344" i="10"/>
  <c r="AF344" i="10"/>
  <c r="Y344" i="10"/>
  <c r="X344" i="10"/>
  <c r="W344" i="10"/>
  <c r="N344" i="10"/>
  <c r="BR343" i="10"/>
  <c r="BQ343" i="10"/>
  <c r="BP343" i="10"/>
  <c r="BI343" i="10"/>
  <c r="BH343" i="10"/>
  <c r="BG343" i="10"/>
  <c r="AZ343" i="10"/>
  <c r="AY343" i="10"/>
  <c r="AX343" i="10"/>
  <c r="AQ343" i="10"/>
  <c r="AP343" i="10"/>
  <c r="AO343" i="10"/>
  <c r="AH343" i="10"/>
  <c r="AG343" i="10"/>
  <c r="AF343" i="10"/>
  <c r="Y343" i="10"/>
  <c r="X343" i="10"/>
  <c r="W343" i="10"/>
  <c r="N343" i="10"/>
  <c r="BR342" i="10"/>
  <c r="BQ342" i="10"/>
  <c r="BP342" i="10"/>
  <c r="BI342" i="10"/>
  <c r="BH342" i="10"/>
  <c r="BG342" i="10"/>
  <c r="AZ342" i="10"/>
  <c r="AY342" i="10"/>
  <c r="AX342" i="10"/>
  <c r="AQ342" i="10"/>
  <c r="AP342" i="10"/>
  <c r="AO342" i="10"/>
  <c r="AH342" i="10"/>
  <c r="AG342" i="10"/>
  <c r="AF342" i="10"/>
  <c r="Y342" i="10"/>
  <c r="X342" i="10"/>
  <c r="W342" i="10"/>
  <c r="N342" i="10"/>
  <c r="BR341" i="10"/>
  <c r="BQ341" i="10"/>
  <c r="BP341" i="10"/>
  <c r="BI341" i="10"/>
  <c r="BH341" i="10"/>
  <c r="BG341" i="10"/>
  <c r="AZ341" i="10"/>
  <c r="AY341" i="10"/>
  <c r="AX341" i="10"/>
  <c r="AQ341" i="10"/>
  <c r="AP341" i="10"/>
  <c r="AO341" i="10"/>
  <c r="AH341" i="10"/>
  <c r="AG341" i="10"/>
  <c r="AF341" i="10"/>
  <c r="Y341" i="10"/>
  <c r="X341" i="10"/>
  <c r="W341" i="10"/>
  <c r="N341" i="10"/>
  <c r="BR340" i="10"/>
  <c r="BQ340" i="10"/>
  <c r="BP340" i="10"/>
  <c r="BI340" i="10"/>
  <c r="BH340" i="10"/>
  <c r="BG340" i="10"/>
  <c r="AZ340" i="10"/>
  <c r="AY340" i="10"/>
  <c r="AX340" i="10"/>
  <c r="AQ340" i="10"/>
  <c r="AP340" i="10"/>
  <c r="AO340" i="10"/>
  <c r="AH340" i="10"/>
  <c r="AG340" i="10"/>
  <c r="AF340" i="10"/>
  <c r="Y340" i="10"/>
  <c r="X340" i="10"/>
  <c r="W340" i="10"/>
  <c r="N340" i="10"/>
  <c r="BR339" i="10"/>
  <c r="BQ339" i="10"/>
  <c r="BP339" i="10"/>
  <c r="BI339" i="10"/>
  <c r="BH339" i="10"/>
  <c r="BG339" i="10"/>
  <c r="AZ339" i="10"/>
  <c r="AY339" i="10"/>
  <c r="AX339" i="10"/>
  <c r="AQ339" i="10"/>
  <c r="AP339" i="10"/>
  <c r="AO339" i="10"/>
  <c r="AH339" i="10"/>
  <c r="AG339" i="10"/>
  <c r="AF339" i="10"/>
  <c r="Y339" i="10"/>
  <c r="X339" i="10"/>
  <c r="W339" i="10"/>
  <c r="N339" i="10"/>
  <c r="BR338" i="10"/>
  <c r="BQ338" i="10"/>
  <c r="BP338" i="10"/>
  <c r="BI338" i="10"/>
  <c r="BH338" i="10"/>
  <c r="BG338" i="10"/>
  <c r="AZ338" i="10"/>
  <c r="AY338" i="10"/>
  <c r="AX338" i="10"/>
  <c r="AQ338" i="10"/>
  <c r="AP338" i="10"/>
  <c r="AO338" i="10"/>
  <c r="AH338" i="10"/>
  <c r="AG338" i="10"/>
  <c r="AF338" i="10"/>
  <c r="Y338" i="10"/>
  <c r="X338" i="10"/>
  <c r="W338" i="10"/>
  <c r="N338" i="10"/>
  <c r="BR337" i="10"/>
  <c r="BQ337" i="10"/>
  <c r="BP337" i="10"/>
  <c r="BI337" i="10"/>
  <c r="BH337" i="10"/>
  <c r="BG337" i="10"/>
  <c r="AZ337" i="10"/>
  <c r="AY337" i="10"/>
  <c r="AX337" i="10"/>
  <c r="AQ337" i="10"/>
  <c r="AP337" i="10"/>
  <c r="AO337" i="10"/>
  <c r="AH337" i="10"/>
  <c r="AG337" i="10"/>
  <c r="AF337" i="10"/>
  <c r="Y337" i="10"/>
  <c r="X337" i="10"/>
  <c r="W337" i="10"/>
  <c r="N337" i="10"/>
  <c r="BR336" i="10"/>
  <c r="BQ336" i="10"/>
  <c r="BP336" i="10"/>
  <c r="BI336" i="10"/>
  <c r="BH336" i="10"/>
  <c r="BG336" i="10"/>
  <c r="AZ336" i="10"/>
  <c r="AY336" i="10"/>
  <c r="AX336" i="10"/>
  <c r="AQ336" i="10"/>
  <c r="AP336" i="10"/>
  <c r="AO336" i="10"/>
  <c r="AH336" i="10"/>
  <c r="AG336" i="10"/>
  <c r="AF336" i="10"/>
  <c r="Y336" i="10"/>
  <c r="X336" i="10"/>
  <c r="W336" i="10"/>
  <c r="N336" i="10"/>
  <c r="BR335" i="10"/>
  <c r="BQ335" i="10"/>
  <c r="BP335" i="10"/>
  <c r="BI335" i="10"/>
  <c r="BH335" i="10"/>
  <c r="BG335" i="10"/>
  <c r="AZ335" i="10"/>
  <c r="AY335" i="10"/>
  <c r="AX335" i="10"/>
  <c r="AQ335" i="10"/>
  <c r="AP335" i="10"/>
  <c r="AO335" i="10"/>
  <c r="AH335" i="10"/>
  <c r="AG335" i="10"/>
  <c r="AF335" i="10"/>
  <c r="Y335" i="10"/>
  <c r="X335" i="10"/>
  <c r="W335" i="10"/>
  <c r="N335" i="10"/>
  <c r="BR334" i="10"/>
  <c r="BQ334" i="10"/>
  <c r="BP334" i="10"/>
  <c r="BI334" i="10"/>
  <c r="BH334" i="10"/>
  <c r="BG334" i="10"/>
  <c r="AZ334" i="10"/>
  <c r="AY334" i="10"/>
  <c r="AX334" i="10"/>
  <c r="AQ334" i="10"/>
  <c r="AP334" i="10"/>
  <c r="AO334" i="10"/>
  <c r="AH334" i="10"/>
  <c r="AG334" i="10"/>
  <c r="AF334" i="10"/>
  <c r="Y334" i="10"/>
  <c r="X334" i="10"/>
  <c r="W334" i="10"/>
  <c r="N334" i="10"/>
  <c r="BR333" i="10"/>
  <c r="BQ333" i="10"/>
  <c r="BP333" i="10"/>
  <c r="BI333" i="10"/>
  <c r="BH333" i="10"/>
  <c r="BG333" i="10"/>
  <c r="AZ333" i="10"/>
  <c r="AY333" i="10"/>
  <c r="AX333" i="10"/>
  <c r="AQ333" i="10"/>
  <c r="AP333" i="10"/>
  <c r="AO333" i="10"/>
  <c r="AH333" i="10"/>
  <c r="AG333" i="10"/>
  <c r="AF333" i="10"/>
  <c r="Y333" i="10"/>
  <c r="X333" i="10"/>
  <c r="W333" i="10"/>
  <c r="N333" i="10"/>
  <c r="BR332" i="10"/>
  <c r="BQ332" i="10"/>
  <c r="BP332" i="10"/>
  <c r="BI332" i="10"/>
  <c r="BH332" i="10"/>
  <c r="BG332" i="10"/>
  <c r="AZ332" i="10"/>
  <c r="AY332" i="10"/>
  <c r="AX332" i="10"/>
  <c r="AQ332" i="10"/>
  <c r="AP332" i="10"/>
  <c r="AO332" i="10"/>
  <c r="AH332" i="10"/>
  <c r="AG332" i="10"/>
  <c r="AF332" i="10"/>
  <c r="Y332" i="10"/>
  <c r="X332" i="10"/>
  <c r="W332" i="10"/>
  <c r="N332" i="10"/>
  <c r="BR331" i="10"/>
  <c r="BQ331" i="10"/>
  <c r="BP331" i="10"/>
  <c r="BI331" i="10"/>
  <c r="BH331" i="10"/>
  <c r="BG331" i="10"/>
  <c r="AZ331" i="10"/>
  <c r="AY331" i="10"/>
  <c r="AX331" i="10"/>
  <c r="AQ331" i="10"/>
  <c r="AP331" i="10"/>
  <c r="AO331" i="10"/>
  <c r="AH331" i="10"/>
  <c r="AG331" i="10"/>
  <c r="AF331" i="10"/>
  <c r="Y331" i="10"/>
  <c r="X331" i="10"/>
  <c r="W331" i="10"/>
  <c r="N331" i="10"/>
  <c r="BR330" i="10"/>
  <c r="BQ330" i="10"/>
  <c r="BP330" i="10"/>
  <c r="BI330" i="10"/>
  <c r="BH330" i="10"/>
  <c r="BG330" i="10"/>
  <c r="AZ330" i="10"/>
  <c r="AY330" i="10"/>
  <c r="AX330" i="10"/>
  <c r="AQ330" i="10"/>
  <c r="AP330" i="10"/>
  <c r="AO330" i="10"/>
  <c r="AH330" i="10"/>
  <c r="AG330" i="10"/>
  <c r="AF330" i="10"/>
  <c r="Y330" i="10"/>
  <c r="X330" i="10"/>
  <c r="W330" i="10"/>
  <c r="N330" i="10"/>
  <c r="BR329" i="10"/>
  <c r="BQ329" i="10"/>
  <c r="BP329" i="10"/>
  <c r="BI329" i="10"/>
  <c r="BH329" i="10"/>
  <c r="BG329" i="10"/>
  <c r="AZ329" i="10"/>
  <c r="AY329" i="10"/>
  <c r="AX329" i="10"/>
  <c r="AQ329" i="10"/>
  <c r="AP329" i="10"/>
  <c r="AO329" i="10"/>
  <c r="AH329" i="10"/>
  <c r="AG329" i="10"/>
  <c r="AF329" i="10"/>
  <c r="Y329" i="10"/>
  <c r="X329" i="10"/>
  <c r="W329" i="10"/>
  <c r="N329" i="10"/>
  <c r="BR328" i="10"/>
  <c r="BQ328" i="10"/>
  <c r="BP328" i="10"/>
  <c r="BI328" i="10"/>
  <c r="BH328" i="10"/>
  <c r="BG328" i="10"/>
  <c r="AZ328" i="10"/>
  <c r="AY328" i="10"/>
  <c r="AX328" i="10"/>
  <c r="AQ328" i="10"/>
  <c r="AP328" i="10"/>
  <c r="AO328" i="10"/>
  <c r="AH328" i="10"/>
  <c r="AG328" i="10"/>
  <c r="AF328" i="10"/>
  <c r="Y328" i="10"/>
  <c r="X328" i="10"/>
  <c r="W328" i="10"/>
  <c r="N328" i="10"/>
  <c r="BR327" i="10"/>
  <c r="BQ327" i="10"/>
  <c r="BP327" i="10"/>
  <c r="BI327" i="10"/>
  <c r="BH327" i="10"/>
  <c r="BG327" i="10"/>
  <c r="AZ327" i="10"/>
  <c r="AY327" i="10"/>
  <c r="AX327" i="10"/>
  <c r="AQ327" i="10"/>
  <c r="AP327" i="10"/>
  <c r="AO327" i="10"/>
  <c r="AH327" i="10"/>
  <c r="AG327" i="10"/>
  <c r="AF327" i="10"/>
  <c r="Y327" i="10"/>
  <c r="X327" i="10"/>
  <c r="W327" i="10"/>
  <c r="N327" i="10"/>
  <c r="BR326" i="10"/>
  <c r="BQ326" i="10"/>
  <c r="BP326" i="10"/>
  <c r="BI326" i="10"/>
  <c r="BH326" i="10"/>
  <c r="BG326" i="10"/>
  <c r="AZ326" i="10"/>
  <c r="AY326" i="10"/>
  <c r="AX326" i="10"/>
  <c r="AQ326" i="10"/>
  <c r="AP326" i="10"/>
  <c r="AO326" i="10"/>
  <c r="AH326" i="10"/>
  <c r="AG326" i="10"/>
  <c r="AF326" i="10"/>
  <c r="Y326" i="10"/>
  <c r="X326" i="10"/>
  <c r="W326" i="10"/>
  <c r="N326" i="10"/>
  <c r="BR325" i="10"/>
  <c r="BQ325" i="10"/>
  <c r="BP325" i="10"/>
  <c r="BI325" i="10"/>
  <c r="BH325" i="10"/>
  <c r="BG325" i="10"/>
  <c r="AZ325" i="10"/>
  <c r="AY325" i="10"/>
  <c r="AX325" i="10"/>
  <c r="AQ325" i="10"/>
  <c r="AP325" i="10"/>
  <c r="AO325" i="10"/>
  <c r="AH325" i="10"/>
  <c r="AG325" i="10"/>
  <c r="AF325" i="10"/>
  <c r="Y325" i="10"/>
  <c r="X325" i="10"/>
  <c r="W325" i="10"/>
  <c r="N325" i="10"/>
  <c r="BR324" i="10"/>
  <c r="BQ324" i="10"/>
  <c r="BP324" i="10"/>
  <c r="BI324" i="10"/>
  <c r="BH324" i="10"/>
  <c r="BG324" i="10"/>
  <c r="AZ324" i="10"/>
  <c r="AY324" i="10"/>
  <c r="AX324" i="10"/>
  <c r="AQ324" i="10"/>
  <c r="AP324" i="10"/>
  <c r="AO324" i="10"/>
  <c r="AH324" i="10"/>
  <c r="AG324" i="10"/>
  <c r="AF324" i="10"/>
  <c r="Y324" i="10"/>
  <c r="X324" i="10"/>
  <c r="W324" i="10"/>
  <c r="N324" i="10"/>
  <c r="BR323" i="10"/>
  <c r="BQ323" i="10"/>
  <c r="BP323" i="10"/>
  <c r="BI323" i="10"/>
  <c r="BH323" i="10"/>
  <c r="BG323" i="10"/>
  <c r="AZ323" i="10"/>
  <c r="AY323" i="10"/>
  <c r="AX323" i="10"/>
  <c r="AQ323" i="10"/>
  <c r="AP323" i="10"/>
  <c r="AO323" i="10"/>
  <c r="AH323" i="10"/>
  <c r="AG323" i="10"/>
  <c r="AF323" i="10"/>
  <c r="Y323" i="10"/>
  <c r="X323" i="10"/>
  <c r="W323" i="10"/>
  <c r="N323" i="10"/>
  <c r="BR322" i="10"/>
  <c r="BQ322" i="10"/>
  <c r="BP322" i="10"/>
  <c r="BI322" i="10"/>
  <c r="BH322" i="10"/>
  <c r="BG322" i="10"/>
  <c r="AZ322" i="10"/>
  <c r="AY322" i="10"/>
  <c r="AX322" i="10"/>
  <c r="AQ322" i="10"/>
  <c r="AP322" i="10"/>
  <c r="AO322" i="10"/>
  <c r="AH322" i="10"/>
  <c r="AG322" i="10"/>
  <c r="AF322" i="10"/>
  <c r="Y322" i="10"/>
  <c r="X322" i="10"/>
  <c r="W322" i="10"/>
  <c r="N322" i="10"/>
  <c r="BR321" i="10"/>
  <c r="BQ321" i="10"/>
  <c r="BP321" i="10"/>
  <c r="BI321" i="10"/>
  <c r="BH321" i="10"/>
  <c r="BG321" i="10"/>
  <c r="AZ321" i="10"/>
  <c r="AY321" i="10"/>
  <c r="AX321" i="10"/>
  <c r="AQ321" i="10"/>
  <c r="AP321" i="10"/>
  <c r="AO321" i="10"/>
  <c r="AH321" i="10"/>
  <c r="AG321" i="10"/>
  <c r="AF321" i="10"/>
  <c r="Y321" i="10"/>
  <c r="X321" i="10"/>
  <c r="W321" i="10"/>
  <c r="N321" i="10"/>
  <c r="BR320" i="10"/>
  <c r="BQ320" i="10"/>
  <c r="BP320" i="10"/>
  <c r="BI320" i="10"/>
  <c r="BH320" i="10"/>
  <c r="BG320" i="10"/>
  <c r="AZ320" i="10"/>
  <c r="AY320" i="10"/>
  <c r="AX320" i="10"/>
  <c r="AQ320" i="10"/>
  <c r="AP320" i="10"/>
  <c r="AO320" i="10"/>
  <c r="AH320" i="10"/>
  <c r="AG320" i="10"/>
  <c r="AF320" i="10"/>
  <c r="Y320" i="10"/>
  <c r="X320" i="10"/>
  <c r="W320" i="10"/>
  <c r="N320" i="10"/>
  <c r="BR319" i="10"/>
  <c r="BQ319" i="10"/>
  <c r="BP319" i="10"/>
  <c r="BI319" i="10"/>
  <c r="BH319" i="10"/>
  <c r="BG319" i="10"/>
  <c r="AZ319" i="10"/>
  <c r="AY319" i="10"/>
  <c r="AX319" i="10"/>
  <c r="AQ319" i="10"/>
  <c r="AP319" i="10"/>
  <c r="AO319" i="10"/>
  <c r="AH319" i="10"/>
  <c r="AG319" i="10"/>
  <c r="AF319" i="10"/>
  <c r="Y319" i="10"/>
  <c r="X319" i="10"/>
  <c r="W319" i="10"/>
  <c r="N319" i="10"/>
  <c r="BR318" i="10"/>
  <c r="BQ318" i="10"/>
  <c r="BP318" i="10"/>
  <c r="BI318" i="10"/>
  <c r="BH318" i="10"/>
  <c r="BG318" i="10"/>
  <c r="AZ318" i="10"/>
  <c r="AY318" i="10"/>
  <c r="AX318" i="10"/>
  <c r="AQ318" i="10"/>
  <c r="AP318" i="10"/>
  <c r="AO318" i="10"/>
  <c r="AH318" i="10"/>
  <c r="AG318" i="10"/>
  <c r="AF318" i="10"/>
  <c r="Y318" i="10"/>
  <c r="X318" i="10"/>
  <c r="W318" i="10"/>
  <c r="N318" i="10"/>
  <c r="BR317" i="10"/>
  <c r="BQ317" i="10"/>
  <c r="BP317" i="10"/>
  <c r="BI317" i="10"/>
  <c r="BH317" i="10"/>
  <c r="BG317" i="10"/>
  <c r="AZ317" i="10"/>
  <c r="AY317" i="10"/>
  <c r="AX317" i="10"/>
  <c r="AQ317" i="10"/>
  <c r="AP317" i="10"/>
  <c r="AO317" i="10"/>
  <c r="AH317" i="10"/>
  <c r="AG317" i="10"/>
  <c r="AF317" i="10"/>
  <c r="Y317" i="10"/>
  <c r="X317" i="10"/>
  <c r="W317" i="10"/>
  <c r="N317" i="10"/>
  <c r="BR316" i="10"/>
  <c r="BQ316" i="10"/>
  <c r="BP316" i="10"/>
  <c r="BI316" i="10"/>
  <c r="BH316" i="10"/>
  <c r="BG316" i="10"/>
  <c r="AZ316" i="10"/>
  <c r="AY316" i="10"/>
  <c r="AX316" i="10"/>
  <c r="AQ316" i="10"/>
  <c r="AP316" i="10"/>
  <c r="AO316" i="10"/>
  <c r="AH316" i="10"/>
  <c r="AG316" i="10"/>
  <c r="AF316" i="10"/>
  <c r="Y316" i="10"/>
  <c r="X316" i="10"/>
  <c r="W316" i="10"/>
  <c r="N316" i="10"/>
  <c r="BR315" i="10"/>
  <c r="BQ315" i="10"/>
  <c r="BP315" i="10"/>
  <c r="BI315" i="10"/>
  <c r="BH315" i="10"/>
  <c r="BG315" i="10"/>
  <c r="AZ315" i="10"/>
  <c r="AY315" i="10"/>
  <c r="AX315" i="10"/>
  <c r="AQ315" i="10"/>
  <c r="AP315" i="10"/>
  <c r="AO315" i="10"/>
  <c r="AH315" i="10"/>
  <c r="AG315" i="10"/>
  <c r="AF315" i="10"/>
  <c r="Y315" i="10"/>
  <c r="X315" i="10"/>
  <c r="W315" i="10"/>
  <c r="N315" i="10"/>
  <c r="BR314" i="10"/>
  <c r="BQ314" i="10"/>
  <c r="BP314" i="10"/>
  <c r="BI314" i="10"/>
  <c r="BH314" i="10"/>
  <c r="BG314" i="10"/>
  <c r="AZ314" i="10"/>
  <c r="AY314" i="10"/>
  <c r="AX314" i="10"/>
  <c r="AQ314" i="10"/>
  <c r="AP314" i="10"/>
  <c r="AO314" i="10"/>
  <c r="AH314" i="10"/>
  <c r="AG314" i="10"/>
  <c r="AF314" i="10"/>
  <c r="Y314" i="10"/>
  <c r="X314" i="10"/>
  <c r="W314" i="10"/>
  <c r="N314" i="10"/>
  <c r="BR313" i="10"/>
  <c r="BQ313" i="10"/>
  <c r="BP313" i="10"/>
  <c r="BI313" i="10"/>
  <c r="BH313" i="10"/>
  <c r="BG313" i="10"/>
  <c r="AZ313" i="10"/>
  <c r="AY313" i="10"/>
  <c r="AX313" i="10"/>
  <c r="AQ313" i="10"/>
  <c r="AP313" i="10"/>
  <c r="AO313" i="10"/>
  <c r="AH313" i="10"/>
  <c r="AG313" i="10"/>
  <c r="AF313" i="10"/>
  <c r="Y313" i="10"/>
  <c r="X313" i="10"/>
  <c r="W313" i="10"/>
  <c r="N313" i="10"/>
  <c r="BR312" i="10"/>
  <c r="BQ312" i="10"/>
  <c r="BP312" i="10"/>
  <c r="BI312" i="10"/>
  <c r="BH312" i="10"/>
  <c r="BG312" i="10"/>
  <c r="AZ312" i="10"/>
  <c r="AY312" i="10"/>
  <c r="AX312" i="10"/>
  <c r="AQ312" i="10"/>
  <c r="AP312" i="10"/>
  <c r="AO312" i="10"/>
  <c r="AH312" i="10"/>
  <c r="AG312" i="10"/>
  <c r="AF312" i="10"/>
  <c r="Y312" i="10"/>
  <c r="X312" i="10"/>
  <c r="W312" i="10"/>
  <c r="N312" i="10"/>
  <c r="BR311" i="10"/>
  <c r="BQ311" i="10"/>
  <c r="BP311" i="10"/>
  <c r="BI311" i="10"/>
  <c r="BH311" i="10"/>
  <c r="BG311" i="10"/>
  <c r="AZ311" i="10"/>
  <c r="AY311" i="10"/>
  <c r="AX311" i="10"/>
  <c r="AQ311" i="10"/>
  <c r="AP311" i="10"/>
  <c r="AO311" i="10"/>
  <c r="AH311" i="10"/>
  <c r="AG311" i="10"/>
  <c r="AF311" i="10"/>
  <c r="Y311" i="10"/>
  <c r="X311" i="10"/>
  <c r="W311" i="10"/>
  <c r="N311" i="10"/>
  <c r="BR310" i="10"/>
  <c r="BQ310" i="10"/>
  <c r="BP310" i="10"/>
  <c r="BI310" i="10"/>
  <c r="BH310" i="10"/>
  <c r="BG310" i="10"/>
  <c r="AZ310" i="10"/>
  <c r="AY310" i="10"/>
  <c r="AX310" i="10"/>
  <c r="AQ310" i="10"/>
  <c r="AP310" i="10"/>
  <c r="AO310" i="10"/>
  <c r="AH310" i="10"/>
  <c r="AG310" i="10"/>
  <c r="AF310" i="10"/>
  <c r="Y310" i="10"/>
  <c r="X310" i="10"/>
  <c r="W310" i="10"/>
  <c r="N310" i="10"/>
  <c r="BR309" i="10"/>
  <c r="BQ309" i="10"/>
  <c r="BP309" i="10"/>
  <c r="BI309" i="10"/>
  <c r="BH309" i="10"/>
  <c r="BG309" i="10"/>
  <c r="AZ309" i="10"/>
  <c r="AY309" i="10"/>
  <c r="AX309" i="10"/>
  <c r="AQ309" i="10"/>
  <c r="AP309" i="10"/>
  <c r="AO309" i="10"/>
  <c r="AH309" i="10"/>
  <c r="AG309" i="10"/>
  <c r="AF309" i="10"/>
  <c r="Y309" i="10"/>
  <c r="X309" i="10"/>
  <c r="W309" i="10"/>
  <c r="N309" i="10"/>
  <c r="BR308" i="10"/>
  <c r="BQ308" i="10"/>
  <c r="BP308" i="10"/>
  <c r="BI308" i="10"/>
  <c r="BH308" i="10"/>
  <c r="BG308" i="10"/>
  <c r="AZ308" i="10"/>
  <c r="AY308" i="10"/>
  <c r="AX308" i="10"/>
  <c r="AQ308" i="10"/>
  <c r="AP308" i="10"/>
  <c r="AO308" i="10"/>
  <c r="AH308" i="10"/>
  <c r="AG308" i="10"/>
  <c r="AF308" i="10"/>
  <c r="Y308" i="10"/>
  <c r="X308" i="10"/>
  <c r="W308" i="10"/>
  <c r="N308" i="10"/>
  <c r="O309" i="10" s="1"/>
  <c r="BR307" i="10"/>
  <c r="BQ307" i="10"/>
  <c r="BP307" i="10"/>
  <c r="BI307" i="10"/>
  <c r="BH307" i="10"/>
  <c r="BG307" i="10"/>
  <c r="AZ307" i="10"/>
  <c r="AY307" i="10"/>
  <c r="AX307" i="10"/>
  <c r="AQ307" i="10"/>
  <c r="AP307" i="10"/>
  <c r="AO307" i="10"/>
  <c r="AH307" i="10"/>
  <c r="AG307" i="10"/>
  <c r="AF307" i="10"/>
  <c r="Y307" i="10"/>
  <c r="X307" i="10"/>
  <c r="W307" i="10"/>
  <c r="N307" i="10"/>
  <c r="O308" i="10" s="1"/>
  <c r="BR306" i="10"/>
  <c r="BQ306" i="10"/>
  <c r="BP306" i="10"/>
  <c r="BI306" i="10"/>
  <c r="BH306" i="10"/>
  <c r="BG306" i="10"/>
  <c r="AZ306" i="10"/>
  <c r="AY306" i="10"/>
  <c r="AX306" i="10"/>
  <c r="AQ306" i="10"/>
  <c r="AP306" i="10"/>
  <c r="AO306" i="10"/>
  <c r="AH306" i="10"/>
  <c r="AG306" i="10"/>
  <c r="AF306" i="10"/>
  <c r="Y306" i="10"/>
  <c r="X306" i="10"/>
  <c r="W306" i="10"/>
  <c r="N306" i="10"/>
  <c r="BR305" i="10"/>
  <c r="BQ305" i="10"/>
  <c r="BP305" i="10"/>
  <c r="BI305" i="10"/>
  <c r="BH305" i="10"/>
  <c r="BG305" i="10"/>
  <c r="AZ305" i="10"/>
  <c r="AY305" i="10"/>
  <c r="AX305" i="10"/>
  <c r="AQ305" i="10"/>
  <c r="AP305" i="10"/>
  <c r="AO305" i="10"/>
  <c r="AH305" i="10"/>
  <c r="AG305" i="10"/>
  <c r="AF305" i="10"/>
  <c r="Y305" i="10"/>
  <c r="X305" i="10"/>
  <c r="W305" i="10"/>
  <c r="N305" i="10"/>
  <c r="BR304" i="10"/>
  <c r="BQ304" i="10"/>
  <c r="BP304" i="10"/>
  <c r="BI304" i="10"/>
  <c r="BH304" i="10"/>
  <c r="BG304" i="10"/>
  <c r="AZ304" i="10"/>
  <c r="AY304" i="10"/>
  <c r="AX304" i="10"/>
  <c r="AQ304" i="10"/>
  <c r="AP304" i="10"/>
  <c r="AO304" i="10"/>
  <c r="AH304" i="10"/>
  <c r="AG304" i="10"/>
  <c r="AF304" i="10"/>
  <c r="Y304" i="10"/>
  <c r="X304" i="10"/>
  <c r="W304" i="10"/>
  <c r="N304" i="10"/>
  <c r="BR303" i="10"/>
  <c r="BQ303" i="10"/>
  <c r="BP303" i="10"/>
  <c r="BI303" i="10"/>
  <c r="BH303" i="10"/>
  <c r="BG303" i="10"/>
  <c r="AZ303" i="10"/>
  <c r="AY303" i="10"/>
  <c r="AX303" i="10"/>
  <c r="AQ303" i="10"/>
  <c r="AP303" i="10"/>
  <c r="AO303" i="10"/>
  <c r="AH303" i="10"/>
  <c r="AG303" i="10"/>
  <c r="AF303" i="10"/>
  <c r="Y303" i="10"/>
  <c r="X303" i="10"/>
  <c r="W303" i="10"/>
  <c r="N303" i="10"/>
  <c r="O304" i="10" s="1"/>
  <c r="BR302" i="10"/>
  <c r="BQ302" i="10"/>
  <c r="BP302" i="10"/>
  <c r="BI302" i="10"/>
  <c r="BH302" i="10"/>
  <c r="BG302" i="10"/>
  <c r="AZ302" i="10"/>
  <c r="AY302" i="10"/>
  <c r="AX302" i="10"/>
  <c r="AQ302" i="10"/>
  <c r="AP302" i="10"/>
  <c r="AO302" i="10"/>
  <c r="AH302" i="10"/>
  <c r="AG302" i="10"/>
  <c r="AF302" i="10"/>
  <c r="Y302" i="10"/>
  <c r="X302" i="10"/>
  <c r="W302" i="10"/>
  <c r="N302" i="10"/>
  <c r="BR301" i="10"/>
  <c r="BQ301" i="10"/>
  <c r="BP301" i="10"/>
  <c r="BI301" i="10"/>
  <c r="BH301" i="10"/>
  <c r="BG301" i="10"/>
  <c r="AZ301" i="10"/>
  <c r="AY301" i="10"/>
  <c r="AX301" i="10"/>
  <c r="AQ301" i="10"/>
  <c r="AP301" i="10"/>
  <c r="AO301" i="10"/>
  <c r="AH301" i="10"/>
  <c r="AG301" i="10"/>
  <c r="AF301" i="10"/>
  <c r="Y301" i="10"/>
  <c r="X301" i="10"/>
  <c r="W301" i="10"/>
  <c r="N301" i="10"/>
  <c r="BR300" i="10"/>
  <c r="BQ300" i="10"/>
  <c r="BP300" i="10"/>
  <c r="BI300" i="10"/>
  <c r="BH300" i="10"/>
  <c r="BG300" i="10"/>
  <c r="AZ300" i="10"/>
  <c r="AY300" i="10"/>
  <c r="AX300" i="10"/>
  <c r="AQ300" i="10"/>
  <c r="AP300" i="10"/>
  <c r="AO300" i="10"/>
  <c r="AH300" i="10"/>
  <c r="AG300" i="10"/>
  <c r="AF300" i="10"/>
  <c r="Y300" i="10"/>
  <c r="X300" i="10"/>
  <c r="W300" i="10"/>
  <c r="N300" i="10"/>
  <c r="O301" i="10" s="1"/>
  <c r="BR299" i="10"/>
  <c r="BQ299" i="10"/>
  <c r="BP299" i="10"/>
  <c r="BI299" i="10"/>
  <c r="BH299" i="10"/>
  <c r="BG299" i="10"/>
  <c r="AZ299" i="10"/>
  <c r="AY299" i="10"/>
  <c r="AX299" i="10"/>
  <c r="AQ299" i="10"/>
  <c r="AP299" i="10"/>
  <c r="AO299" i="10"/>
  <c r="AH299" i="10"/>
  <c r="AG299" i="10"/>
  <c r="AF299" i="10"/>
  <c r="Y299" i="10"/>
  <c r="X299" i="10"/>
  <c r="W299" i="10"/>
  <c r="N299" i="10"/>
  <c r="O300" i="10" s="1"/>
  <c r="BR298" i="10"/>
  <c r="BQ298" i="10"/>
  <c r="BP298" i="10"/>
  <c r="BI298" i="10"/>
  <c r="BH298" i="10"/>
  <c r="BG298" i="10"/>
  <c r="AZ298" i="10"/>
  <c r="AY298" i="10"/>
  <c r="AX298" i="10"/>
  <c r="AQ298" i="10"/>
  <c r="AP298" i="10"/>
  <c r="AO298" i="10"/>
  <c r="AH298" i="10"/>
  <c r="AG298" i="10"/>
  <c r="AF298" i="10"/>
  <c r="Y298" i="10"/>
  <c r="X298" i="10"/>
  <c r="W298" i="10"/>
  <c r="N298" i="10"/>
  <c r="BR297" i="10"/>
  <c r="BQ297" i="10"/>
  <c r="BP297" i="10"/>
  <c r="BI297" i="10"/>
  <c r="BH297" i="10"/>
  <c r="BG297" i="10"/>
  <c r="AZ297" i="10"/>
  <c r="AY297" i="10"/>
  <c r="AX297" i="10"/>
  <c r="AQ297" i="10"/>
  <c r="AP297" i="10"/>
  <c r="AO297" i="10"/>
  <c r="AH297" i="10"/>
  <c r="AG297" i="10"/>
  <c r="AF297" i="10"/>
  <c r="Y297" i="10"/>
  <c r="X297" i="10"/>
  <c r="W297" i="10"/>
  <c r="N297" i="10"/>
  <c r="BR296" i="10"/>
  <c r="BQ296" i="10"/>
  <c r="BP296" i="10"/>
  <c r="BI296" i="10"/>
  <c r="BH296" i="10"/>
  <c r="BG296" i="10"/>
  <c r="AZ296" i="10"/>
  <c r="AY296" i="10"/>
  <c r="AX296" i="10"/>
  <c r="AQ296" i="10"/>
  <c r="AP296" i="10"/>
  <c r="AO296" i="10"/>
  <c r="AH296" i="10"/>
  <c r="AG296" i="10"/>
  <c r="AF296" i="10"/>
  <c r="Y296" i="10"/>
  <c r="X296" i="10"/>
  <c r="W296" i="10"/>
  <c r="N296" i="10"/>
  <c r="BR295" i="10"/>
  <c r="BQ295" i="10"/>
  <c r="BP295" i="10"/>
  <c r="BI295" i="10"/>
  <c r="BH295" i="10"/>
  <c r="BG295" i="10"/>
  <c r="AZ295" i="10"/>
  <c r="AY295" i="10"/>
  <c r="AX295" i="10"/>
  <c r="AQ295" i="10"/>
  <c r="AP295" i="10"/>
  <c r="AO295" i="10"/>
  <c r="AH295" i="10"/>
  <c r="AG295" i="10"/>
  <c r="AF295" i="10"/>
  <c r="Y295" i="10"/>
  <c r="X295" i="10"/>
  <c r="W295" i="10"/>
  <c r="N295" i="10"/>
  <c r="O296" i="10" s="1"/>
  <c r="BR294" i="10"/>
  <c r="BQ294" i="10"/>
  <c r="BP294" i="10"/>
  <c r="BI294" i="10"/>
  <c r="BH294" i="10"/>
  <c r="BG294" i="10"/>
  <c r="AZ294" i="10"/>
  <c r="AY294" i="10"/>
  <c r="AX294" i="10"/>
  <c r="AQ294" i="10"/>
  <c r="AP294" i="10"/>
  <c r="AO294" i="10"/>
  <c r="AH294" i="10"/>
  <c r="AG294" i="10"/>
  <c r="AF294" i="10"/>
  <c r="Y294" i="10"/>
  <c r="X294" i="10"/>
  <c r="W294" i="10"/>
  <c r="N294" i="10"/>
  <c r="BR293" i="10"/>
  <c r="BQ293" i="10"/>
  <c r="BP293" i="10"/>
  <c r="BI293" i="10"/>
  <c r="BH293" i="10"/>
  <c r="BG293" i="10"/>
  <c r="AZ293" i="10"/>
  <c r="AY293" i="10"/>
  <c r="AX293" i="10"/>
  <c r="AQ293" i="10"/>
  <c r="AP293" i="10"/>
  <c r="AO293" i="10"/>
  <c r="AH293" i="10"/>
  <c r="AG293" i="10"/>
  <c r="AF293" i="10"/>
  <c r="Y293" i="10"/>
  <c r="X293" i="10"/>
  <c r="W293" i="10"/>
  <c r="N293" i="10"/>
  <c r="BR292" i="10"/>
  <c r="BQ292" i="10"/>
  <c r="BP292" i="10"/>
  <c r="BI292" i="10"/>
  <c r="BH292" i="10"/>
  <c r="BG292" i="10"/>
  <c r="AZ292" i="10"/>
  <c r="AY292" i="10"/>
  <c r="AX292" i="10"/>
  <c r="AQ292" i="10"/>
  <c r="AP292" i="10"/>
  <c r="AO292" i="10"/>
  <c r="AH292" i="10"/>
  <c r="AG292" i="10"/>
  <c r="AF292" i="10"/>
  <c r="Y292" i="10"/>
  <c r="X292" i="10"/>
  <c r="W292" i="10"/>
  <c r="N292" i="10"/>
  <c r="O293" i="10" s="1"/>
  <c r="BR291" i="10"/>
  <c r="BQ291" i="10"/>
  <c r="BP291" i="10"/>
  <c r="BI291" i="10"/>
  <c r="BH291" i="10"/>
  <c r="BG291" i="10"/>
  <c r="AZ291" i="10"/>
  <c r="AY291" i="10"/>
  <c r="AX291" i="10"/>
  <c r="AQ291" i="10"/>
  <c r="AP291" i="10"/>
  <c r="AO291" i="10"/>
  <c r="AH291" i="10"/>
  <c r="AG291" i="10"/>
  <c r="AF291" i="10"/>
  <c r="Y291" i="10"/>
  <c r="X291" i="10"/>
  <c r="W291" i="10"/>
  <c r="N291" i="10"/>
  <c r="O292" i="10" s="1"/>
  <c r="BR290" i="10"/>
  <c r="BQ290" i="10"/>
  <c r="BP290" i="10"/>
  <c r="BI290" i="10"/>
  <c r="BH290" i="10"/>
  <c r="BG290" i="10"/>
  <c r="AZ290" i="10"/>
  <c r="AY290" i="10"/>
  <c r="AX290" i="10"/>
  <c r="AQ290" i="10"/>
  <c r="AP290" i="10"/>
  <c r="AO290" i="10"/>
  <c r="AH290" i="10"/>
  <c r="AG290" i="10"/>
  <c r="AF290" i="10"/>
  <c r="Y290" i="10"/>
  <c r="X290" i="10"/>
  <c r="W290" i="10"/>
  <c r="N290" i="10"/>
  <c r="BR289" i="10"/>
  <c r="BQ289" i="10"/>
  <c r="BP289" i="10"/>
  <c r="BI289" i="10"/>
  <c r="BH289" i="10"/>
  <c r="BG289" i="10"/>
  <c r="AZ289" i="10"/>
  <c r="AY289" i="10"/>
  <c r="AX289" i="10"/>
  <c r="AQ289" i="10"/>
  <c r="AP289" i="10"/>
  <c r="AO289" i="10"/>
  <c r="AH289" i="10"/>
  <c r="AG289" i="10"/>
  <c r="AF289" i="10"/>
  <c r="Y289" i="10"/>
  <c r="X289" i="10"/>
  <c r="W289" i="10"/>
  <c r="N289" i="10"/>
  <c r="BR288" i="10"/>
  <c r="BQ288" i="10"/>
  <c r="BP288" i="10"/>
  <c r="BI288" i="10"/>
  <c r="BH288" i="10"/>
  <c r="BG288" i="10"/>
  <c r="AZ288" i="10"/>
  <c r="AY288" i="10"/>
  <c r="AX288" i="10"/>
  <c r="AQ288" i="10"/>
  <c r="AP288" i="10"/>
  <c r="AO288" i="10"/>
  <c r="AH288" i="10"/>
  <c r="AG288" i="10"/>
  <c r="AF288" i="10"/>
  <c r="Y288" i="10"/>
  <c r="X288" i="10"/>
  <c r="W288" i="10"/>
  <c r="N288" i="10"/>
  <c r="O289" i="10" s="1"/>
  <c r="BR287" i="10"/>
  <c r="BQ287" i="10"/>
  <c r="BP287" i="10"/>
  <c r="BI287" i="10"/>
  <c r="BH287" i="10"/>
  <c r="BG287" i="10"/>
  <c r="AZ287" i="10"/>
  <c r="AY287" i="10"/>
  <c r="AX287" i="10"/>
  <c r="AQ287" i="10"/>
  <c r="AP287" i="10"/>
  <c r="AO287" i="10"/>
  <c r="AH287" i="10"/>
  <c r="AG287" i="10"/>
  <c r="AF287" i="10"/>
  <c r="Y287" i="10"/>
  <c r="X287" i="10"/>
  <c r="W287" i="10"/>
  <c r="N287" i="10"/>
  <c r="O288" i="10" s="1"/>
  <c r="BR286" i="10"/>
  <c r="BQ286" i="10"/>
  <c r="BP286" i="10"/>
  <c r="BI286" i="10"/>
  <c r="BH286" i="10"/>
  <c r="BG286" i="10"/>
  <c r="AZ286" i="10"/>
  <c r="AY286" i="10"/>
  <c r="AX286" i="10"/>
  <c r="AQ286" i="10"/>
  <c r="AP286" i="10"/>
  <c r="AO286" i="10"/>
  <c r="AH286" i="10"/>
  <c r="AG286" i="10"/>
  <c r="AF286" i="10"/>
  <c r="Y286" i="10"/>
  <c r="X286" i="10"/>
  <c r="W286" i="10"/>
  <c r="N286" i="10"/>
  <c r="BR285" i="10"/>
  <c r="BQ285" i="10"/>
  <c r="BP285" i="10"/>
  <c r="BI285" i="10"/>
  <c r="BH285" i="10"/>
  <c r="BG285" i="10"/>
  <c r="AZ285" i="10"/>
  <c r="AY285" i="10"/>
  <c r="AX285" i="10"/>
  <c r="AQ285" i="10"/>
  <c r="AP285" i="10"/>
  <c r="AO285" i="10"/>
  <c r="AH285" i="10"/>
  <c r="AG285" i="10"/>
  <c r="AF285" i="10"/>
  <c r="Y285" i="10"/>
  <c r="X285" i="10"/>
  <c r="W285" i="10"/>
  <c r="N285" i="10"/>
  <c r="BR284" i="10"/>
  <c r="BQ284" i="10"/>
  <c r="BP284" i="10"/>
  <c r="BI284" i="10"/>
  <c r="BH284" i="10"/>
  <c r="BG284" i="10"/>
  <c r="AZ284" i="10"/>
  <c r="AY284" i="10"/>
  <c r="AX284" i="10"/>
  <c r="AQ284" i="10"/>
  <c r="AP284" i="10"/>
  <c r="AO284" i="10"/>
  <c r="AH284" i="10"/>
  <c r="AG284" i="10"/>
  <c r="AF284" i="10"/>
  <c r="Y284" i="10"/>
  <c r="X284" i="10"/>
  <c r="W284" i="10"/>
  <c r="N284" i="10"/>
  <c r="O285" i="10" s="1"/>
  <c r="BR283" i="10"/>
  <c r="BQ283" i="10"/>
  <c r="BP283" i="10"/>
  <c r="BI283" i="10"/>
  <c r="BH283" i="10"/>
  <c r="BG283" i="10"/>
  <c r="AZ283" i="10"/>
  <c r="AY283" i="10"/>
  <c r="AX283" i="10"/>
  <c r="AQ283" i="10"/>
  <c r="AP283" i="10"/>
  <c r="AO283" i="10"/>
  <c r="AH283" i="10"/>
  <c r="AG283" i="10"/>
  <c r="AF283" i="10"/>
  <c r="Y283" i="10"/>
  <c r="X283" i="10"/>
  <c r="W283" i="10"/>
  <c r="N283" i="10"/>
  <c r="BR282" i="10"/>
  <c r="BQ282" i="10"/>
  <c r="BP282" i="10"/>
  <c r="BI282" i="10"/>
  <c r="BH282" i="10"/>
  <c r="BG282" i="10"/>
  <c r="AZ282" i="10"/>
  <c r="AY282" i="10"/>
  <c r="AX282" i="10"/>
  <c r="AQ282" i="10"/>
  <c r="AP282" i="10"/>
  <c r="AO282" i="10"/>
  <c r="AH282" i="10"/>
  <c r="AG282" i="10"/>
  <c r="AF282" i="10"/>
  <c r="Y282" i="10"/>
  <c r="X282" i="10"/>
  <c r="W282" i="10"/>
  <c r="N282" i="10"/>
  <c r="BR281" i="10"/>
  <c r="BQ281" i="10"/>
  <c r="BP281" i="10"/>
  <c r="BI281" i="10"/>
  <c r="BH281" i="10"/>
  <c r="BG281" i="10"/>
  <c r="AZ281" i="10"/>
  <c r="AY281" i="10"/>
  <c r="AX281" i="10"/>
  <c r="AQ281" i="10"/>
  <c r="AP281" i="10"/>
  <c r="AO281" i="10"/>
  <c r="AH281" i="10"/>
  <c r="AG281" i="10"/>
  <c r="AF281" i="10"/>
  <c r="Y281" i="10"/>
  <c r="X281" i="10"/>
  <c r="W281" i="10"/>
  <c r="N281" i="10"/>
  <c r="BR280" i="10"/>
  <c r="BQ280" i="10"/>
  <c r="BP280" i="10"/>
  <c r="BI280" i="10"/>
  <c r="BH280" i="10"/>
  <c r="BG280" i="10"/>
  <c r="AZ280" i="10"/>
  <c r="AY280" i="10"/>
  <c r="AX280" i="10"/>
  <c r="AQ280" i="10"/>
  <c r="AP280" i="10"/>
  <c r="AO280" i="10"/>
  <c r="AH280" i="10"/>
  <c r="AG280" i="10"/>
  <c r="AF280" i="10"/>
  <c r="Y280" i="10"/>
  <c r="X280" i="10"/>
  <c r="W280" i="10"/>
  <c r="N280" i="10"/>
  <c r="BR279" i="10"/>
  <c r="BQ279" i="10"/>
  <c r="BP279" i="10"/>
  <c r="BI279" i="10"/>
  <c r="BH279" i="10"/>
  <c r="BG279" i="10"/>
  <c r="AZ279" i="10"/>
  <c r="AY279" i="10"/>
  <c r="AX279" i="10"/>
  <c r="AQ279" i="10"/>
  <c r="AP279" i="10"/>
  <c r="AO279" i="10"/>
  <c r="AH279" i="10"/>
  <c r="AG279" i="10"/>
  <c r="AF279" i="10"/>
  <c r="Y279" i="10"/>
  <c r="X279" i="10"/>
  <c r="W279" i="10"/>
  <c r="N279" i="10"/>
  <c r="O280" i="10" s="1"/>
  <c r="BR278" i="10"/>
  <c r="BQ278" i="10"/>
  <c r="BP278" i="10"/>
  <c r="BI278" i="10"/>
  <c r="BH278" i="10"/>
  <c r="BG278" i="10"/>
  <c r="AZ278" i="10"/>
  <c r="AY278" i="10"/>
  <c r="AX278" i="10"/>
  <c r="AQ278" i="10"/>
  <c r="AP278" i="10"/>
  <c r="AO278" i="10"/>
  <c r="AH278" i="10"/>
  <c r="AG278" i="10"/>
  <c r="AF278" i="10"/>
  <c r="Y278" i="10"/>
  <c r="X278" i="10"/>
  <c r="W278" i="10"/>
  <c r="N278" i="10"/>
  <c r="BR277" i="10"/>
  <c r="BQ277" i="10"/>
  <c r="BP277" i="10"/>
  <c r="BI277" i="10"/>
  <c r="BH277" i="10"/>
  <c r="BG277" i="10"/>
  <c r="AZ277" i="10"/>
  <c r="AY277" i="10"/>
  <c r="AX277" i="10"/>
  <c r="AQ277" i="10"/>
  <c r="AP277" i="10"/>
  <c r="AO277" i="10"/>
  <c r="AH277" i="10"/>
  <c r="AG277" i="10"/>
  <c r="AF277" i="10"/>
  <c r="Y277" i="10"/>
  <c r="X277" i="10"/>
  <c r="W277" i="10"/>
  <c r="N277" i="10"/>
  <c r="BR276" i="10"/>
  <c r="BQ276" i="10"/>
  <c r="BP276" i="10"/>
  <c r="BI276" i="10"/>
  <c r="BH276" i="10"/>
  <c r="BG276" i="10"/>
  <c r="AZ276" i="10"/>
  <c r="AY276" i="10"/>
  <c r="AX276" i="10"/>
  <c r="AQ276" i="10"/>
  <c r="AP276" i="10"/>
  <c r="AO276" i="10"/>
  <c r="AH276" i="10"/>
  <c r="AG276" i="10"/>
  <c r="AF276" i="10"/>
  <c r="Y276" i="10"/>
  <c r="X276" i="10"/>
  <c r="W276" i="10"/>
  <c r="N276" i="10"/>
  <c r="BR275" i="10"/>
  <c r="BQ275" i="10"/>
  <c r="BP275" i="10"/>
  <c r="BI275" i="10"/>
  <c r="BH275" i="10"/>
  <c r="BG275" i="10"/>
  <c r="AZ275" i="10"/>
  <c r="AY275" i="10"/>
  <c r="AX275" i="10"/>
  <c r="AQ275" i="10"/>
  <c r="AP275" i="10"/>
  <c r="AO275" i="10"/>
  <c r="AH275" i="10"/>
  <c r="AG275" i="10"/>
  <c r="AF275" i="10"/>
  <c r="Y275" i="10"/>
  <c r="X275" i="10"/>
  <c r="W275" i="10"/>
  <c r="N275" i="10"/>
  <c r="BR274" i="10"/>
  <c r="BQ274" i="10"/>
  <c r="BP274" i="10"/>
  <c r="BI274" i="10"/>
  <c r="BH274" i="10"/>
  <c r="BG274" i="10"/>
  <c r="AZ274" i="10"/>
  <c r="AY274" i="10"/>
  <c r="AX274" i="10"/>
  <c r="AQ274" i="10"/>
  <c r="AP274" i="10"/>
  <c r="AO274" i="10"/>
  <c r="AH274" i="10"/>
  <c r="AG274" i="10"/>
  <c r="AF274" i="10"/>
  <c r="Y274" i="10"/>
  <c r="X274" i="10"/>
  <c r="W274" i="10"/>
  <c r="N274" i="10"/>
  <c r="BR273" i="10"/>
  <c r="BQ273" i="10"/>
  <c r="BP273" i="10"/>
  <c r="BI273" i="10"/>
  <c r="BH273" i="10"/>
  <c r="BG273" i="10"/>
  <c r="AZ273" i="10"/>
  <c r="AY273" i="10"/>
  <c r="AX273" i="10"/>
  <c r="AQ273" i="10"/>
  <c r="AP273" i="10"/>
  <c r="AO273" i="10"/>
  <c r="AH273" i="10"/>
  <c r="AG273" i="10"/>
  <c r="AF273" i="10"/>
  <c r="Y273" i="10"/>
  <c r="X273" i="10"/>
  <c r="W273" i="10"/>
  <c r="N273" i="10"/>
  <c r="BR272" i="10"/>
  <c r="BQ272" i="10"/>
  <c r="BP272" i="10"/>
  <c r="BI272" i="10"/>
  <c r="BH272" i="10"/>
  <c r="BG272" i="10"/>
  <c r="AZ272" i="10"/>
  <c r="AY272" i="10"/>
  <c r="AX272" i="10"/>
  <c r="AQ272" i="10"/>
  <c r="AP272" i="10"/>
  <c r="AO272" i="10"/>
  <c r="AH272" i="10"/>
  <c r="AG272" i="10"/>
  <c r="AF272" i="10"/>
  <c r="Y272" i="10"/>
  <c r="X272" i="10"/>
  <c r="W272" i="10"/>
  <c r="N272" i="10"/>
  <c r="BR271" i="10"/>
  <c r="BQ271" i="10"/>
  <c r="BP271" i="10"/>
  <c r="BI271" i="10"/>
  <c r="BH271" i="10"/>
  <c r="BG271" i="10"/>
  <c r="AZ271" i="10"/>
  <c r="AY271" i="10"/>
  <c r="AX271" i="10"/>
  <c r="AQ271" i="10"/>
  <c r="AP271" i="10"/>
  <c r="AO271" i="10"/>
  <c r="AH271" i="10"/>
  <c r="AG271" i="10"/>
  <c r="AF271" i="10"/>
  <c r="Y271" i="10"/>
  <c r="X271" i="10"/>
  <c r="W271" i="10"/>
  <c r="N271" i="10"/>
  <c r="O272" i="10" s="1"/>
  <c r="BR270" i="10"/>
  <c r="BQ270" i="10"/>
  <c r="BP270" i="10"/>
  <c r="BI270" i="10"/>
  <c r="BH270" i="10"/>
  <c r="BG270" i="10"/>
  <c r="AZ270" i="10"/>
  <c r="AY270" i="10"/>
  <c r="AX270" i="10"/>
  <c r="AQ270" i="10"/>
  <c r="AP270" i="10"/>
  <c r="AO270" i="10"/>
  <c r="AH270" i="10"/>
  <c r="AG270" i="10"/>
  <c r="AF270" i="10"/>
  <c r="Y270" i="10"/>
  <c r="X270" i="10"/>
  <c r="W270" i="10"/>
  <c r="N270" i="10"/>
  <c r="BR269" i="10"/>
  <c r="BQ269" i="10"/>
  <c r="BP269" i="10"/>
  <c r="BI269" i="10"/>
  <c r="BH269" i="10"/>
  <c r="BG269" i="10"/>
  <c r="AZ269" i="10"/>
  <c r="AY269" i="10"/>
  <c r="AX269" i="10"/>
  <c r="AQ269" i="10"/>
  <c r="AP269" i="10"/>
  <c r="AO269" i="10"/>
  <c r="AH269" i="10"/>
  <c r="AG269" i="10"/>
  <c r="AF269" i="10"/>
  <c r="Y269" i="10"/>
  <c r="X269" i="10"/>
  <c r="W269" i="10"/>
  <c r="N269" i="10"/>
  <c r="BR268" i="10"/>
  <c r="BQ268" i="10"/>
  <c r="BP268" i="10"/>
  <c r="BI268" i="10"/>
  <c r="BH268" i="10"/>
  <c r="BG268" i="10"/>
  <c r="AZ268" i="10"/>
  <c r="AY268" i="10"/>
  <c r="AX268" i="10"/>
  <c r="AQ268" i="10"/>
  <c r="AP268" i="10"/>
  <c r="AO268" i="10"/>
  <c r="AH268" i="10"/>
  <c r="AG268" i="10"/>
  <c r="AF268" i="10"/>
  <c r="Y268" i="10"/>
  <c r="X268" i="10"/>
  <c r="W268" i="10"/>
  <c r="N268" i="10"/>
  <c r="O269" i="10" s="1"/>
  <c r="BR267" i="10"/>
  <c r="BQ267" i="10"/>
  <c r="BP267" i="10"/>
  <c r="BI267" i="10"/>
  <c r="BH267" i="10"/>
  <c r="BG267" i="10"/>
  <c r="AZ267" i="10"/>
  <c r="AY267" i="10"/>
  <c r="AX267" i="10"/>
  <c r="AQ267" i="10"/>
  <c r="AP267" i="10"/>
  <c r="AO267" i="10"/>
  <c r="AH267" i="10"/>
  <c r="AG267" i="10"/>
  <c r="AF267" i="10"/>
  <c r="Y267" i="10"/>
  <c r="X267" i="10"/>
  <c r="W267" i="10"/>
  <c r="N267" i="10"/>
  <c r="BR266" i="10"/>
  <c r="BQ266" i="10"/>
  <c r="BP266" i="10"/>
  <c r="BI266" i="10"/>
  <c r="BH266" i="10"/>
  <c r="BG266" i="10"/>
  <c r="AZ266" i="10"/>
  <c r="AY266" i="10"/>
  <c r="AX266" i="10"/>
  <c r="AQ266" i="10"/>
  <c r="AP266" i="10"/>
  <c r="AO266" i="10"/>
  <c r="AH266" i="10"/>
  <c r="AG266" i="10"/>
  <c r="AF266" i="10"/>
  <c r="Y266" i="10"/>
  <c r="X266" i="10"/>
  <c r="W266" i="10"/>
  <c r="N266" i="10"/>
  <c r="BR265" i="10"/>
  <c r="BQ265" i="10"/>
  <c r="BP265" i="10"/>
  <c r="BI265" i="10"/>
  <c r="BH265" i="10"/>
  <c r="BG265" i="10"/>
  <c r="AZ265" i="10"/>
  <c r="AY265" i="10"/>
  <c r="AX265" i="10"/>
  <c r="AQ265" i="10"/>
  <c r="AP265" i="10"/>
  <c r="AO265" i="10"/>
  <c r="AH265" i="10"/>
  <c r="AG265" i="10"/>
  <c r="AF265" i="10"/>
  <c r="Y265" i="10"/>
  <c r="X265" i="10"/>
  <c r="W265" i="10"/>
  <c r="N265" i="10"/>
  <c r="BR264" i="10"/>
  <c r="BQ264" i="10"/>
  <c r="BP264" i="10"/>
  <c r="BI264" i="10"/>
  <c r="BH264" i="10"/>
  <c r="BG264" i="10"/>
  <c r="AZ264" i="10"/>
  <c r="AY264" i="10"/>
  <c r="AX264" i="10"/>
  <c r="AQ264" i="10"/>
  <c r="AP264" i="10"/>
  <c r="AO264" i="10"/>
  <c r="AH264" i="10"/>
  <c r="AG264" i="10"/>
  <c r="AF264" i="10"/>
  <c r="Y264" i="10"/>
  <c r="X264" i="10"/>
  <c r="W264" i="10"/>
  <c r="N264" i="10"/>
  <c r="O265" i="10" s="1"/>
  <c r="BR263" i="10"/>
  <c r="BQ263" i="10"/>
  <c r="BP263" i="10"/>
  <c r="BI263" i="10"/>
  <c r="BH263" i="10"/>
  <c r="BG263" i="10"/>
  <c r="AZ263" i="10"/>
  <c r="AY263" i="10"/>
  <c r="AX263" i="10"/>
  <c r="AQ263" i="10"/>
  <c r="AP263" i="10"/>
  <c r="AO263" i="10"/>
  <c r="AH263" i="10"/>
  <c r="AG263" i="10"/>
  <c r="AF263" i="10"/>
  <c r="Y263" i="10"/>
  <c r="X263" i="10"/>
  <c r="W263" i="10"/>
  <c r="N263" i="10"/>
  <c r="O264" i="10" s="1"/>
  <c r="BR262" i="10"/>
  <c r="BQ262" i="10"/>
  <c r="BP262" i="10"/>
  <c r="BI262" i="10"/>
  <c r="BH262" i="10"/>
  <c r="BG262" i="10"/>
  <c r="AZ262" i="10"/>
  <c r="AY262" i="10"/>
  <c r="AX262" i="10"/>
  <c r="AQ262" i="10"/>
  <c r="AP262" i="10"/>
  <c r="AO262" i="10"/>
  <c r="AH262" i="10"/>
  <c r="AG262" i="10"/>
  <c r="AF262" i="10"/>
  <c r="Y262" i="10"/>
  <c r="X262" i="10"/>
  <c r="W262" i="10"/>
  <c r="N262" i="10"/>
  <c r="BR261" i="10"/>
  <c r="BQ261" i="10"/>
  <c r="BP261" i="10"/>
  <c r="BI261" i="10"/>
  <c r="BH261" i="10"/>
  <c r="BG261" i="10"/>
  <c r="AZ261" i="10"/>
  <c r="AY261" i="10"/>
  <c r="AX261" i="10"/>
  <c r="AQ261" i="10"/>
  <c r="AP261" i="10"/>
  <c r="AO261" i="10"/>
  <c r="AH261" i="10"/>
  <c r="AG261" i="10"/>
  <c r="AF261" i="10"/>
  <c r="Y261" i="10"/>
  <c r="X261" i="10"/>
  <c r="W261" i="10"/>
  <c r="N261" i="10"/>
  <c r="BR260" i="10"/>
  <c r="BQ260" i="10"/>
  <c r="BP260" i="10"/>
  <c r="BI260" i="10"/>
  <c r="BH260" i="10"/>
  <c r="BG260" i="10"/>
  <c r="AZ260" i="10"/>
  <c r="AY260" i="10"/>
  <c r="AX260" i="10"/>
  <c r="AQ260" i="10"/>
  <c r="AP260" i="10"/>
  <c r="AO260" i="10"/>
  <c r="AH260" i="10"/>
  <c r="AG260" i="10"/>
  <c r="AF260" i="10"/>
  <c r="Y260" i="10"/>
  <c r="X260" i="10"/>
  <c r="W260" i="10"/>
  <c r="N260" i="10"/>
  <c r="O261" i="10" s="1"/>
  <c r="BR259" i="10"/>
  <c r="BQ259" i="10"/>
  <c r="BP259" i="10"/>
  <c r="BI259" i="10"/>
  <c r="BH259" i="10"/>
  <c r="BG259" i="10"/>
  <c r="AZ259" i="10"/>
  <c r="AY259" i="10"/>
  <c r="AX259" i="10"/>
  <c r="AQ259" i="10"/>
  <c r="AP259" i="10"/>
  <c r="AO259" i="10"/>
  <c r="AH259" i="10"/>
  <c r="AG259" i="10"/>
  <c r="AF259" i="10"/>
  <c r="Y259" i="10"/>
  <c r="X259" i="10"/>
  <c r="W259" i="10"/>
  <c r="N259" i="10"/>
  <c r="O260" i="10" s="1"/>
  <c r="BR258" i="10"/>
  <c r="BQ258" i="10"/>
  <c r="BP258" i="10"/>
  <c r="BI258" i="10"/>
  <c r="BH258" i="10"/>
  <c r="BG258" i="10"/>
  <c r="AZ258" i="10"/>
  <c r="AY258" i="10"/>
  <c r="AX258" i="10"/>
  <c r="AQ258" i="10"/>
  <c r="AP258" i="10"/>
  <c r="AO258" i="10"/>
  <c r="AH258" i="10"/>
  <c r="AG258" i="10"/>
  <c r="AF258" i="10"/>
  <c r="Y258" i="10"/>
  <c r="X258" i="10"/>
  <c r="W258" i="10"/>
  <c r="N258" i="10"/>
  <c r="BR257" i="10"/>
  <c r="BQ257" i="10"/>
  <c r="BP257" i="10"/>
  <c r="BI257" i="10"/>
  <c r="BH257" i="10"/>
  <c r="BG257" i="10"/>
  <c r="AZ257" i="10"/>
  <c r="AY257" i="10"/>
  <c r="AX257" i="10"/>
  <c r="AQ257" i="10"/>
  <c r="AP257" i="10"/>
  <c r="AO257" i="10"/>
  <c r="AH257" i="10"/>
  <c r="AG257" i="10"/>
  <c r="AF257" i="10"/>
  <c r="Y257" i="10"/>
  <c r="X257" i="10"/>
  <c r="W257" i="10"/>
  <c r="N257" i="10"/>
  <c r="BR256" i="10"/>
  <c r="BQ256" i="10"/>
  <c r="BP256" i="10"/>
  <c r="BI256" i="10"/>
  <c r="BH256" i="10"/>
  <c r="BG256" i="10"/>
  <c r="AZ256" i="10"/>
  <c r="AY256" i="10"/>
  <c r="AX256" i="10"/>
  <c r="AQ256" i="10"/>
  <c r="AP256" i="10"/>
  <c r="AO256" i="10"/>
  <c r="AH256" i="10"/>
  <c r="AG256" i="10"/>
  <c r="AF256" i="10"/>
  <c r="Y256" i="10"/>
  <c r="X256" i="10"/>
  <c r="W256" i="10"/>
  <c r="N256" i="10"/>
  <c r="O257" i="10" s="1"/>
  <c r="BR255" i="10"/>
  <c r="BQ255" i="10"/>
  <c r="BP255" i="10"/>
  <c r="BI255" i="10"/>
  <c r="BH255" i="10"/>
  <c r="BG255" i="10"/>
  <c r="AZ255" i="10"/>
  <c r="AY255" i="10"/>
  <c r="AX255" i="10"/>
  <c r="AQ255" i="10"/>
  <c r="AP255" i="10"/>
  <c r="AO255" i="10"/>
  <c r="AH255" i="10"/>
  <c r="AG255" i="10"/>
  <c r="AF255" i="10"/>
  <c r="Y255" i="10"/>
  <c r="X255" i="10"/>
  <c r="W255" i="10"/>
  <c r="N255" i="10"/>
  <c r="O256" i="10" s="1"/>
  <c r="BR254" i="10"/>
  <c r="BQ254" i="10"/>
  <c r="BP254" i="10"/>
  <c r="BI254" i="10"/>
  <c r="BH254" i="10"/>
  <c r="BG254" i="10"/>
  <c r="AZ254" i="10"/>
  <c r="AY254" i="10"/>
  <c r="AX254" i="10"/>
  <c r="AQ254" i="10"/>
  <c r="AP254" i="10"/>
  <c r="AO254" i="10"/>
  <c r="AH254" i="10"/>
  <c r="AG254" i="10"/>
  <c r="AF254" i="10"/>
  <c r="Y254" i="10"/>
  <c r="X254" i="10"/>
  <c r="W254" i="10"/>
  <c r="N254" i="10"/>
  <c r="BR253" i="10"/>
  <c r="BQ253" i="10"/>
  <c r="BP253" i="10"/>
  <c r="BI253" i="10"/>
  <c r="BH253" i="10"/>
  <c r="BG253" i="10"/>
  <c r="AZ253" i="10"/>
  <c r="AY253" i="10"/>
  <c r="AX253" i="10"/>
  <c r="AQ253" i="10"/>
  <c r="AP253" i="10"/>
  <c r="AO253" i="10"/>
  <c r="AH253" i="10"/>
  <c r="AG253" i="10"/>
  <c r="AF253" i="10"/>
  <c r="Y253" i="10"/>
  <c r="X253" i="10"/>
  <c r="W253" i="10"/>
  <c r="N253" i="10"/>
  <c r="BR252" i="10"/>
  <c r="BQ252" i="10"/>
  <c r="BP252" i="10"/>
  <c r="BI252" i="10"/>
  <c r="BH252" i="10"/>
  <c r="BG252" i="10"/>
  <c r="AZ252" i="10"/>
  <c r="AY252" i="10"/>
  <c r="AX252" i="10"/>
  <c r="AQ252" i="10"/>
  <c r="AP252" i="10"/>
  <c r="AO252" i="10"/>
  <c r="AH252" i="10"/>
  <c r="AG252" i="10"/>
  <c r="AF252" i="10"/>
  <c r="Y252" i="10"/>
  <c r="X252" i="10"/>
  <c r="W252" i="10"/>
  <c r="N252" i="10"/>
  <c r="O253" i="10" s="1"/>
  <c r="BR251" i="10"/>
  <c r="BQ251" i="10"/>
  <c r="BP251" i="10"/>
  <c r="BI251" i="10"/>
  <c r="BH251" i="10"/>
  <c r="BG251" i="10"/>
  <c r="AZ251" i="10"/>
  <c r="AY251" i="10"/>
  <c r="AX251" i="10"/>
  <c r="AQ251" i="10"/>
  <c r="AP251" i="10"/>
  <c r="AO251" i="10"/>
  <c r="AH251" i="10"/>
  <c r="AG251" i="10"/>
  <c r="AF251" i="10"/>
  <c r="Y251" i="10"/>
  <c r="X251" i="10"/>
  <c r="W251" i="10"/>
  <c r="N251" i="10"/>
  <c r="BR250" i="10"/>
  <c r="BQ250" i="10"/>
  <c r="BP250" i="10"/>
  <c r="BI250" i="10"/>
  <c r="BH250" i="10"/>
  <c r="BG250" i="10"/>
  <c r="AZ250" i="10"/>
  <c r="AY250" i="10"/>
  <c r="AX250" i="10"/>
  <c r="AQ250" i="10"/>
  <c r="AP250" i="10"/>
  <c r="AO250" i="10"/>
  <c r="AH250" i="10"/>
  <c r="AG250" i="10"/>
  <c r="AF250" i="10"/>
  <c r="Y250" i="10"/>
  <c r="X250" i="10"/>
  <c r="W250" i="10"/>
  <c r="N250" i="10"/>
  <c r="BR249" i="10"/>
  <c r="BQ249" i="10"/>
  <c r="BP249" i="10"/>
  <c r="BI249" i="10"/>
  <c r="BH249" i="10"/>
  <c r="BG249" i="10"/>
  <c r="AZ249" i="10"/>
  <c r="AY249" i="10"/>
  <c r="AX249" i="10"/>
  <c r="AQ249" i="10"/>
  <c r="AP249" i="10"/>
  <c r="AO249" i="10"/>
  <c r="AH249" i="10"/>
  <c r="AG249" i="10"/>
  <c r="AF249" i="10"/>
  <c r="Y249" i="10"/>
  <c r="X249" i="10"/>
  <c r="W249" i="10"/>
  <c r="N249" i="10"/>
  <c r="BR248" i="10"/>
  <c r="BQ248" i="10"/>
  <c r="BP248" i="10"/>
  <c r="BI248" i="10"/>
  <c r="BH248" i="10"/>
  <c r="BG248" i="10"/>
  <c r="AZ248" i="10"/>
  <c r="AY248" i="10"/>
  <c r="AX248" i="10"/>
  <c r="AQ248" i="10"/>
  <c r="AP248" i="10"/>
  <c r="AO248" i="10"/>
  <c r="AH248" i="10"/>
  <c r="AG248" i="10"/>
  <c r="AF248" i="10"/>
  <c r="Y248" i="10"/>
  <c r="X248" i="10"/>
  <c r="W248" i="10"/>
  <c r="N248" i="10"/>
  <c r="O249" i="10" s="1"/>
  <c r="BR247" i="10"/>
  <c r="BQ247" i="10"/>
  <c r="BP247" i="10"/>
  <c r="BI247" i="10"/>
  <c r="BH247" i="10"/>
  <c r="BG247" i="10"/>
  <c r="AZ247" i="10"/>
  <c r="AY247" i="10"/>
  <c r="AX247" i="10"/>
  <c r="AQ247" i="10"/>
  <c r="AP247" i="10"/>
  <c r="AO247" i="10"/>
  <c r="AH247" i="10"/>
  <c r="AG247" i="10"/>
  <c r="AF247" i="10"/>
  <c r="Y247" i="10"/>
  <c r="X247" i="10"/>
  <c r="W247" i="10"/>
  <c r="N247" i="10"/>
  <c r="BR246" i="10"/>
  <c r="BQ246" i="10"/>
  <c r="BP246" i="10"/>
  <c r="BI246" i="10"/>
  <c r="BH246" i="10"/>
  <c r="BG246" i="10"/>
  <c r="AZ246" i="10"/>
  <c r="AY246" i="10"/>
  <c r="AX246" i="10"/>
  <c r="AQ246" i="10"/>
  <c r="AP246" i="10"/>
  <c r="AO246" i="10"/>
  <c r="AH246" i="10"/>
  <c r="AG246" i="10"/>
  <c r="AF246" i="10"/>
  <c r="Y246" i="10"/>
  <c r="X246" i="10"/>
  <c r="W246" i="10"/>
  <c r="N246" i="10"/>
  <c r="BR245" i="10"/>
  <c r="BQ245" i="10"/>
  <c r="BP245" i="10"/>
  <c r="BI245" i="10"/>
  <c r="BH245" i="10"/>
  <c r="BG245" i="10"/>
  <c r="AZ245" i="10"/>
  <c r="AY245" i="10"/>
  <c r="AX245" i="10"/>
  <c r="AQ245" i="10"/>
  <c r="AP245" i="10"/>
  <c r="AO245" i="10"/>
  <c r="AH245" i="10"/>
  <c r="AG245" i="10"/>
  <c r="AF245" i="10"/>
  <c r="Y245" i="10"/>
  <c r="X245" i="10"/>
  <c r="W245" i="10"/>
  <c r="N245" i="10"/>
  <c r="BR244" i="10"/>
  <c r="BQ244" i="10"/>
  <c r="BP244" i="10"/>
  <c r="BI244" i="10"/>
  <c r="BH244" i="10"/>
  <c r="BG244" i="10"/>
  <c r="AZ244" i="10"/>
  <c r="AY244" i="10"/>
  <c r="AX244" i="10"/>
  <c r="AQ244" i="10"/>
  <c r="AP244" i="10"/>
  <c r="AO244" i="10"/>
  <c r="AH244" i="10"/>
  <c r="AG244" i="10"/>
  <c r="AF244" i="10"/>
  <c r="Y244" i="10"/>
  <c r="X244" i="10"/>
  <c r="W244" i="10"/>
  <c r="N244" i="10"/>
  <c r="O245" i="10" s="1"/>
  <c r="BR243" i="10"/>
  <c r="BQ243" i="10"/>
  <c r="BP243" i="10"/>
  <c r="BI243" i="10"/>
  <c r="BH243" i="10"/>
  <c r="BG243" i="10"/>
  <c r="AZ243" i="10"/>
  <c r="AY243" i="10"/>
  <c r="AX243" i="10"/>
  <c r="AQ243" i="10"/>
  <c r="AP243" i="10"/>
  <c r="AO243" i="10"/>
  <c r="AH243" i="10"/>
  <c r="AG243" i="10"/>
  <c r="AF243" i="10"/>
  <c r="Y243" i="10"/>
  <c r="X243" i="10"/>
  <c r="W243" i="10"/>
  <c r="N243" i="10"/>
  <c r="BR242" i="10"/>
  <c r="BQ242" i="10"/>
  <c r="BP242" i="10"/>
  <c r="BI242" i="10"/>
  <c r="BH242" i="10"/>
  <c r="BG242" i="10"/>
  <c r="AZ242" i="10"/>
  <c r="AY242" i="10"/>
  <c r="AX242" i="10"/>
  <c r="AQ242" i="10"/>
  <c r="AP242" i="10"/>
  <c r="AO242" i="10"/>
  <c r="AH242" i="10"/>
  <c r="AG242" i="10"/>
  <c r="AF242" i="10"/>
  <c r="Y242" i="10"/>
  <c r="X242" i="10"/>
  <c r="W242" i="10"/>
  <c r="N242" i="10"/>
  <c r="BR241" i="10"/>
  <c r="BQ241" i="10"/>
  <c r="BP241" i="10"/>
  <c r="BI241" i="10"/>
  <c r="BH241" i="10"/>
  <c r="BG241" i="10"/>
  <c r="AZ241" i="10"/>
  <c r="AY241" i="10"/>
  <c r="AX241" i="10"/>
  <c r="AQ241" i="10"/>
  <c r="AP241" i="10"/>
  <c r="AO241" i="10"/>
  <c r="AH241" i="10"/>
  <c r="AG241" i="10"/>
  <c r="AF241" i="10"/>
  <c r="Y241" i="10"/>
  <c r="X241" i="10"/>
  <c r="W241" i="10"/>
  <c r="N241" i="10"/>
  <c r="BR240" i="10"/>
  <c r="BQ240" i="10"/>
  <c r="BP240" i="10"/>
  <c r="BI240" i="10"/>
  <c r="BH240" i="10"/>
  <c r="BG240" i="10"/>
  <c r="AZ240" i="10"/>
  <c r="AY240" i="10"/>
  <c r="AX240" i="10"/>
  <c r="AQ240" i="10"/>
  <c r="AP240" i="10"/>
  <c r="AO240" i="10"/>
  <c r="AH240" i="10"/>
  <c r="AG240" i="10"/>
  <c r="AF240" i="10"/>
  <c r="Y240" i="10"/>
  <c r="X240" i="10"/>
  <c r="W240" i="10"/>
  <c r="N240" i="10"/>
  <c r="O241" i="10" s="1"/>
  <c r="BR239" i="10"/>
  <c r="BQ239" i="10"/>
  <c r="BP239" i="10"/>
  <c r="BI239" i="10"/>
  <c r="BH239" i="10"/>
  <c r="BG239" i="10"/>
  <c r="AZ239" i="10"/>
  <c r="AY239" i="10"/>
  <c r="AX239" i="10"/>
  <c r="AQ239" i="10"/>
  <c r="AP239" i="10"/>
  <c r="AO239" i="10"/>
  <c r="AH239" i="10"/>
  <c r="AG239" i="10"/>
  <c r="AF239" i="10"/>
  <c r="Y239" i="10"/>
  <c r="X239" i="10"/>
  <c r="W239" i="10"/>
  <c r="N239" i="10"/>
  <c r="BR238" i="10"/>
  <c r="BQ238" i="10"/>
  <c r="BP238" i="10"/>
  <c r="BI238" i="10"/>
  <c r="BH238" i="10"/>
  <c r="BG238" i="10"/>
  <c r="AZ238" i="10"/>
  <c r="AY238" i="10"/>
  <c r="AX238" i="10"/>
  <c r="AQ238" i="10"/>
  <c r="AP238" i="10"/>
  <c r="AO238" i="10"/>
  <c r="AH238" i="10"/>
  <c r="AG238" i="10"/>
  <c r="AF238" i="10"/>
  <c r="Y238" i="10"/>
  <c r="X238" i="10"/>
  <c r="W238" i="10"/>
  <c r="N238" i="10"/>
  <c r="BR237" i="10"/>
  <c r="BQ237" i="10"/>
  <c r="BP237" i="10"/>
  <c r="BI237" i="10"/>
  <c r="BH237" i="10"/>
  <c r="BG237" i="10"/>
  <c r="AZ237" i="10"/>
  <c r="AY237" i="10"/>
  <c r="AX237" i="10"/>
  <c r="AQ237" i="10"/>
  <c r="AP237" i="10"/>
  <c r="AO237" i="10"/>
  <c r="AH237" i="10"/>
  <c r="AG237" i="10"/>
  <c r="AF237" i="10"/>
  <c r="Y237" i="10"/>
  <c r="X237" i="10"/>
  <c r="W237" i="10"/>
  <c r="N237" i="10"/>
  <c r="BR236" i="10"/>
  <c r="BQ236" i="10"/>
  <c r="BP236" i="10"/>
  <c r="BI236" i="10"/>
  <c r="BH236" i="10"/>
  <c r="BG236" i="10"/>
  <c r="AZ236" i="10"/>
  <c r="AY236" i="10"/>
  <c r="AX236" i="10"/>
  <c r="AQ236" i="10"/>
  <c r="AP236" i="10"/>
  <c r="AO236" i="10"/>
  <c r="AH236" i="10"/>
  <c r="AG236" i="10"/>
  <c r="AF236" i="10"/>
  <c r="Y236" i="10"/>
  <c r="X236" i="10"/>
  <c r="W236" i="10"/>
  <c r="N236" i="10"/>
  <c r="O237" i="10" s="1"/>
  <c r="BR235" i="10"/>
  <c r="BQ235" i="10"/>
  <c r="BP235" i="10"/>
  <c r="BI235" i="10"/>
  <c r="BH235" i="10"/>
  <c r="BG235" i="10"/>
  <c r="AZ235" i="10"/>
  <c r="AY235" i="10"/>
  <c r="AX235" i="10"/>
  <c r="AQ235" i="10"/>
  <c r="AP235" i="10"/>
  <c r="AO235" i="10"/>
  <c r="AH235" i="10"/>
  <c r="AG235" i="10"/>
  <c r="AF235" i="10"/>
  <c r="Y235" i="10"/>
  <c r="X235" i="10"/>
  <c r="W235" i="10"/>
  <c r="N235" i="10"/>
  <c r="BR234" i="10"/>
  <c r="BQ234" i="10"/>
  <c r="BP234" i="10"/>
  <c r="BI234" i="10"/>
  <c r="BH234" i="10"/>
  <c r="BG234" i="10"/>
  <c r="AZ234" i="10"/>
  <c r="AY234" i="10"/>
  <c r="AX234" i="10"/>
  <c r="AQ234" i="10"/>
  <c r="AP234" i="10"/>
  <c r="AO234" i="10"/>
  <c r="AH234" i="10"/>
  <c r="AG234" i="10"/>
  <c r="AF234" i="10"/>
  <c r="Y234" i="10"/>
  <c r="X234" i="10"/>
  <c r="W234" i="10"/>
  <c r="N234" i="10"/>
  <c r="BR233" i="10"/>
  <c r="BQ233" i="10"/>
  <c r="BP233" i="10"/>
  <c r="BI233" i="10"/>
  <c r="BH233" i="10"/>
  <c r="BG233" i="10"/>
  <c r="AZ233" i="10"/>
  <c r="AY233" i="10"/>
  <c r="AX233" i="10"/>
  <c r="AQ233" i="10"/>
  <c r="AP233" i="10"/>
  <c r="AO233" i="10"/>
  <c r="AH233" i="10"/>
  <c r="AG233" i="10"/>
  <c r="AF233" i="10"/>
  <c r="Y233" i="10"/>
  <c r="X233" i="10"/>
  <c r="W233" i="10"/>
  <c r="N233" i="10"/>
  <c r="BR232" i="10"/>
  <c r="BQ232" i="10"/>
  <c r="BP232" i="10"/>
  <c r="BI232" i="10"/>
  <c r="BH232" i="10"/>
  <c r="BG232" i="10"/>
  <c r="AZ232" i="10"/>
  <c r="AY232" i="10"/>
  <c r="AX232" i="10"/>
  <c r="AQ232" i="10"/>
  <c r="AP232" i="10"/>
  <c r="AO232" i="10"/>
  <c r="AH232" i="10"/>
  <c r="AG232" i="10"/>
  <c r="AF232" i="10"/>
  <c r="Y232" i="10"/>
  <c r="X232" i="10"/>
  <c r="W232" i="10"/>
  <c r="N232" i="10"/>
  <c r="BR231" i="10"/>
  <c r="BQ231" i="10"/>
  <c r="BP231" i="10"/>
  <c r="BI231" i="10"/>
  <c r="BH231" i="10"/>
  <c r="BG231" i="10"/>
  <c r="AZ231" i="10"/>
  <c r="AY231" i="10"/>
  <c r="AX231" i="10"/>
  <c r="AQ231" i="10"/>
  <c r="AP231" i="10"/>
  <c r="AO231" i="10"/>
  <c r="AH231" i="10"/>
  <c r="AG231" i="10"/>
  <c r="AF231" i="10"/>
  <c r="Y231" i="10"/>
  <c r="X231" i="10"/>
  <c r="W231" i="10"/>
  <c r="N231" i="10"/>
  <c r="O232" i="10" s="1"/>
  <c r="BR230" i="10"/>
  <c r="BQ230" i="10"/>
  <c r="BP230" i="10"/>
  <c r="BI230" i="10"/>
  <c r="BH230" i="10"/>
  <c r="BG230" i="10"/>
  <c r="AZ230" i="10"/>
  <c r="AY230" i="10"/>
  <c r="AX230" i="10"/>
  <c r="AQ230" i="10"/>
  <c r="AP230" i="10"/>
  <c r="AO230" i="10"/>
  <c r="AH230" i="10"/>
  <c r="AG230" i="10"/>
  <c r="AF230" i="10"/>
  <c r="Y230" i="10"/>
  <c r="X230" i="10"/>
  <c r="W230" i="10"/>
  <c r="N230" i="10"/>
  <c r="BR229" i="10"/>
  <c r="BQ229" i="10"/>
  <c r="BP229" i="10"/>
  <c r="BI229" i="10"/>
  <c r="BH229" i="10"/>
  <c r="BG229" i="10"/>
  <c r="AZ229" i="10"/>
  <c r="AY229" i="10"/>
  <c r="AX229" i="10"/>
  <c r="AQ229" i="10"/>
  <c r="AP229" i="10"/>
  <c r="AO229" i="10"/>
  <c r="AH229" i="10"/>
  <c r="AG229" i="10"/>
  <c r="AF229" i="10"/>
  <c r="Y229" i="10"/>
  <c r="X229" i="10"/>
  <c r="W229" i="10"/>
  <c r="N229" i="10"/>
  <c r="BR228" i="10"/>
  <c r="BQ228" i="10"/>
  <c r="BP228" i="10"/>
  <c r="BI228" i="10"/>
  <c r="BH228" i="10"/>
  <c r="BG228" i="10"/>
  <c r="AZ228" i="10"/>
  <c r="AY228" i="10"/>
  <c r="AX228" i="10"/>
  <c r="AQ228" i="10"/>
  <c r="AP228" i="10"/>
  <c r="AO228" i="10"/>
  <c r="AH228" i="10"/>
  <c r="AG228" i="10"/>
  <c r="AF228" i="10"/>
  <c r="Y228" i="10"/>
  <c r="X228" i="10"/>
  <c r="W228" i="10"/>
  <c r="N228" i="10"/>
  <c r="O229" i="10" s="1"/>
  <c r="BR227" i="10"/>
  <c r="BQ227" i="10"/>
  <c r="BP227" i="10"/>
  <c r="BI227" i="10"/>
  <c r="BH227" i="10"/>
  <c r="BG227" i="10"/>
  <c r="AZ227" i="10"/>
  <c r="AY227" i="10"/>
  <c r="AX227" i="10"/>
  <c r="AQ227" i="10"/>
  <c r="AP227" i="10"/>
  <c r="AO227" i="10"/>
  <c r="AH227" i="10"/>
  <c r="AG227" i="10"/>
  <c r="AF227" i="10"/>
  <c r="Y227" i="10"/>
  <c r="X227" i="10"/>
  <c r="W227" i="10"/>
  <c r="N227" i="10"/>
  <c r="O228" i="10" s="1"/>
  <c r="BR226" i="10"/>
  <c r="BQ226" i="10"/>
  <c r="BP226" i="10"/>
  <c r="BI226" i="10"/>
  <c r="BH226" i="10"/>
  <c r="BG226" i="10"/>
  <c r="AZ226" i="10"/>
  <c r="AY226" i="10"/>
  <c r="AX226" i="10"/>
  <c r="AQ226" i="10"/>
  <c r="AP226" i="10"/>
  <c r="AO226" i="10"/>
  <c r="AH226" i="10"/>
  <c r="AG226" i="10"/>
  <c r="AF226" i="10"/>
  <c r="Y226" i="10"/>
  <c r="X226" i="10"/>
  <c r="W226" i="10"/>
  <c r="N226" i="10"/>
  <c r="BR225" i="10"/>
  <c r="BQ225" i="10"/>
  <c r="BP225" i="10"/>
  <c r="BI225" i="10"/>
  <c r="BH225" i="10"/>
  <c r="BG225" i="10"/>
  <c r="AZ225" i="10"/>
  <c r="AY225" i="10"/>
  <c r="AX225" i="10"/>
  <c r="AQ225" i="10"/>
  <c r="AP225" i="10"/>
  <c r="AO225" i="10"/>
  <c r="AH225" i="10"/>
  <c r="AG225" i="10"/>
  <c r="AF225" i="10"/>
  <c r="Y225" i="10"/>
  <c r="X225" i="10"/>
  <c r="W225" i="10"/>
  <c r="N225" i="10"/>
  <c r="BR224" i="10"/>
  <c r="BQ224" i="10"/>
  <c r="BP224" i="10"/>
  <c r="BI224" i="10"/>
  <c r="BH224" i="10"/>
  <c r="BG224" i="10"/>
  <c r="AZ224" i="10"/>
  <c r="AY224" i="10"/>
  <c r="AX224" i="10"/>
  <c r="AQ224" i="10"/>
  <c r="AP224" i="10"/>
  <c r="AO224" i="10"/>
  <c r="AH224" i="10"/>
  <c r="AG224" i="10"/>
  <c r="AF224" i="10"/>
  <c r="Y224" i="10"/>
  <c r="X224" i="10"/>
  <c r="W224" i="10"/>
  <c r="N224" i="10"/>
  <c r="O225" i="10" s="1"/>
  <c r="BR223" i="10"/>
  <c r="BQ223" i="10"/>
  <c r="BP223" i="10"/>
  <c r="BI223" i="10"/>
  <c r="BH223" i="10"/>
  <c r="BG223" i="10"/>
  <c r="AZ223" i="10"/>
  <c r="AY223" i="10"/>
  <c r="AX223" i="10"/>
  <c r="AQ223" i="10"/>
  <c r="AP223" i="10"/>
  <c r="AO223" i="10"/>
  <c r="AH223" i="10"/>
  <c r="AG223" i="10"/>
  <c r="AF223" i="10"/>
  <c r="Y223" i="10"/>
  <c r="X223" i="10"/>
  <c r="W223" i="10"/>
  <c r="N223" i="10"/>
  <c r="O224" i="10" s="1"/>
  <c r="BR222" i="10"/>
  <c r="BQ222" i="10"/>
  <c r="BP222" i="10"/>
  <c r="BI222" i="10"/>
  <c r="BH222" i="10"/>
  <c r="BG222" i="10"/>
  <c r="AZ222" i="10"/>
  <c r="AY222" i="10"/>
  <c r="AX222" i="10"/>
  <c r="AQ222" i="10"/>
  <c r="AP222" i="10"/>
  <c r="AO222" i="10"/>
  <c r="AH222" i="10"/>
  <c r="AG222" i="10"/>
  <c r="AF222" i="10"/>
  <c r="Y222" i="10"/>
  <c r="X222" i="10"/>
  <c r="W222" i="10"/>
  <c r="N222" i="10"/>
  <c r="BR221" i="10"/>
  <c r="BQ221" i="10"/>
  <c r="BP221" i="10"/>
  <c r="BI221" i="10"/>
  <c r="BH221" i="10"/>
  <c r="BG221" i="10"/>
  <c r="AZ221" i="10"/>
  <c r="AY221" i="10"/>
  <c r="AX221" i="10"/>
  <c r="AQ221" i="10"/>
  <c r="AP221" i="10"/>
  <c r="AO221" i="10"/>
  <c r="AH221" i="10"/>
  <c r="AG221" i="10"/>
  <c r="AF221" i="10"/>
  <c r="Y221" i="10"/>
  <c r="X221" i="10"/>
  <c r="W221" i="10"/>
  <c r="N221" i="10"/>
  <c r="BR220" i="10"/>
  <c r="BQ220" i="10"/>
  <c r="BP220" i="10"/>
  <c r="BI220" i="10"/>
  <c r="BH220" i="10"/>
  <c r="BG220" i="10"/>
  <c r="AZ220" i="10"/>
  <c r="AY220" i="10"/>
  <c r="AX220" i="10"/>
  <c r="AQ220" i="10"/>
  <c r="AP220" i="10"/>
  <c r="AO220" i="10"/>
  <c r="AH220" i="10"/>
  <c r="AG220" i="10"/>
  <c r="AF220" i="10"/>
  <c r="Y220" i="10"/>
  <c r="X220" i="10"/>
  <c r="W220" i="10"/>
  <c r="N220" i="10"/>
  <c r="O221" i="10" s="1"/>
  <c r="BR219" i="10"/>
  <c r="BQ219" i="10"/>
  <c r="BP219" i="10"/>
  <c r="BI219" i="10"/>
  <c r="BH219" i="10"/>
  <c r="BG219" i="10"/>
  <c r="AZ219" i="10"/>
  <c r="AY219" i="10"/>
  <c r="AX219" i="10"/>
  <c r="AQ219" i="10"/>
  <c r="AP219" i="10"/>
  <c r="AO219" i="10"/>
  <c r="AH219" i="10"/>
  <c r="AG219" i="10"/>
  <c r="AF219" i="10"/>
  <c r="Y219" i="10"/>
  <c r="X219" i="10"/>
  <c r="W219" i="10"/>
  <c r="N219" i="10"/>
  <c r="BR218" i="10"/>
  <c r="BQ218" i="10"/>
  <c r="BP218" i="10"/>
  <c r="BI218" i="10"/>
  <c r="BH218" i="10"/>
  <c r="BG218" i="10"/>
  <c r="AZ218" i="10"/>
  <c r="AY218" i="10"/>
  <c r="AX218" i="10"/>
  <c r="AQ218" i="10"/>
  <c r="AP218" i="10"/>
  <c r="AO218" i="10"/>
  <c r="AH218" i="10"/>
  <c r="AG218" i="10"/>
  <c r="AF218" i="10"/>
  <c r="Y218" i="10"/>
  <c r="X218" i="10"/>
  <c r="W218" i="10"/>
  <c r="N218" i="10"/>
  <c r="BR217" i="10"/>
  <c r="BQ217" i="10"/>
  <c r="BP217" i="10"/>
  <c r="BI217" i="10"/>
  <c r="BH217" i="10"/>
  <c r="BG217" i="10"/>
  <c r="AZ217" i="10"/>
  <c r="AY217" i="10"/>
  <c r="AX217" i="10"/>
  <c r="AQ217" i="10"/>
  <c r="AP217" i="10"/>
  <c r="AO217" i="10"/>
  <c r="AH217" i="10"/>
  <c r="AG217" i="10"/>
  <c r="AF217" i="10"/>
  <c r="Y217" i="10"/>
  <c r="X217" i="10"/>
  <c r="W217" i="10"/>
  <c r="N217" i="10"/>
  <c r="BR216" i="10"/>
  <c r="BQ216" i="10"/>
  <c r="BP216" i="10"/>
  <c r="BI216" i="10"/>
  <c r="BH216" i="10"/>
  <c r="BG216" i="10"/>
  <c r="AZ216" i="10"/>
  <c r="AY216" i="10"/>
  <c r="AX216" i="10"/>
  <c r="AQ216" i="10"/>
  <c r="AP216" i="10"/>
  <c r="AO216" i="10"/>
  <c r="AH216" i="10"/>
  <c r="AG216" i="10"/>
  <c r="AF216" i="10"/>
  <c r="Y216" i="10"/>
  <c r="X216" i="10"/>
  <c r="W216" i="10"/>
  <c r="N216" i="10"/>
  <c r="O217" i="10" s="1"/>
  <c r="BR215" i="10"/>
  <c r="BQ215" i="10"/>
  <c r="BP215" i="10"/>
  <c r="BI215" i="10"/>
  <c r="BH215" i="10"/>
  <c r="BG215" i="10"/>
  <c r="AZ215" i="10"/>
  <c r="AY215" i="10"/>
  <c r="AX215" i="10"/>
  <c r="AQ215" i="10"/>
  <c r="AP215" i="10"/>
  <c r="AO215" i="10"/>
  <c r="AH215" i="10"/>
  <c r="AG215" i="10"/>
  <c r="AF215" i="10"/>
  <c r="Y215" i="10"/>
  <c r="X215" i="10"/>
  <c r="W215" i="10"/>
  <c r="N215" i="10"/>
  <c r="O216" i="10" s="1"/>
  <c r="BR214" i="10"/>
  <c r="BQ214" i="10"/>
  <c r="BP214" i="10"/>
  <c r="BI214" i="10"/>
  <c r="BH214" i="10"/>
  <c r="BG214" i="10"/>
  <c r="AZ214" i="10"/>
  <c r="AY214" i="10"/>
  <c r="AX214" i="10"/>
  <c r="AQ214" i="10"/>
  <c r="AP214" i="10"/>
  <c r="AO214" i="10"/>
  <c r="AH214" i="10"/>
  <c r="AG214" i="10"/>
  <c r="AF214" i="10"/>
  <c r="Y214" i="10"/>
  <c r="X214" i="10"/>
  <c r="W214" i="10"/>
  <c r="N214" i="10"/>
  <c r="BR213" i="10"/>
  <c r="BQ213" i="10"/>
  <c r="BP213" i="10"/>
  <c r="BI213" i="10"/>
  <c r="BH213" i="10"/>
  <c r="BG213" i="10"/>
  <c r="AZ213" i="10"/>
  <c r="AY213" i="10"/>
  <c r="AX213" i="10"/>
  <c r="AQ213" i="10"/>
  <c r="AP213" i="10"/>
  <c r="AO213" i="10"/>
  <c r="AH213" i="10"/>
  <c r="AG213" i="10"/>
  <c r="AF213" i="10"/>
  <c r="Y213" i="10"/>
  <c r="X213" i="10"/>
  <c r="W213" i="10"/>
  <c r="N213" i="10"/>
  <c r="BR212" i="10"/>
  <c r="BQ212" i="10"/>
  <c r="BP212" i="10"/>
  <c r="BI212" i="10"/>
  <c r="BH212" i="10"/>
  <c r="BG212" i="10"/>
  <c r="AZ212" i="10"/>
  <c r="AY212" i="10"/>
  <c r="AX212" i="10"/>
  <c r="AQ212" i="10"/>
  <c r="AP212" i="10"/>
  <c r="AO212" i="10"/>
  <c r="AH212" i="10"/>
  <c r="AG212" i="10"/>
  <c r="AF212" i="10"/>
  <c r="Y212" i="10"/>
  <c r="X212" i="10"/>
  <c r="W212" i="10"/>
  <c r="N212" i="10"/>
  <c r="BR211" i="10"/>
  <c r="BQ211" i="10"/>
  <c r="BP211" i="10"/>
  <c r="BI211" i="10"/>
  <c r="BH211" i="10"/>
  <c r="BG211" i="10"/>
  <c r="AZ211" i="10"/>
  <c r="AY211" i="10"/>
  <c r="AX211" i="10"/>
  <c r="AQ211" i="10"/>
  <c r="AP211" i="10"/>
  <c r="AO211" i="10"/>
  <c r="AH211" i="10"/>
  <c r="AG211" i="10"/>
  <c r="AF211" i="10"/>
  <c r="Y211" i="10"/>
  <c r="X211" i="10"/>
  <c r="W211" i="10"/>
  <c r="N211" i="10"/>
  <c r="O212" i="10" s="1"/>
  <c r="BR210" i="10"/>
  <c r="BQ210" i="10"/>
  <c r="BP210" i="10"/>
  <c r="BI210" i="10"/>
  <c r="BH210" i="10"/>
  <c r="BG210" i="10"/>
  <c r="AZ210" i="10"/>
  <c r="AY210" i="10"/>
  <c r="AX210" i="10"/>
  <c r="AQ210" i="10"/>
  <c r="AP210" i="10"/>
  <c r="AO210" i="10"/>
  <c r="AH210" i="10"/>
  <c r="AG210" i="10"/>
  <c r="AF210" i="10"/>
  <c r="Y210" i="10"/>
  <c r="X210" i="10"/>
  <c r="W210" i="10"/>
  <c r="N210" i="10"/>
  <c r="BR209" i="10"/>
  <c r="BQ209" i="10"/>
  <c r="BP209" i="10"/>
  <c r="BI209" i="10"/>
  <c r="BH209" i="10"/>
  <c r="BG209" i="10"/>
  <c r="AZ209" i="10"/>
  <c r="AY209" i="10"/>
  <c r="AX209" i="10"/>
  <c r="AQ209" i="10"/>
  <c r="AP209" i="10"/>
  <c r="AO209" i="10"/>
  <c r="AH209" i="10"/>
  <c r="AG209" i="10"/>
  <c r="AF209" i="10"/>
  <c r="Y209" i="10"/>
  <c r="X209" i="10"/>
  <c r="W209" i="10"/>
  <c r="N209" i="10"/>
  <c r="BR208" i="10"/>
  <c r="BQ208" i="10"/>
  <c r="BP208" i="10"/>
  <c r="BI208" i="10"/>
  <c r="BH208" i="10"/>
  <c r="BG208" i="10"/>
  <c r="AZ208" i="10"/>
  <c r="AY208" i="10"/>
  <c r="AX208" i="10"/>
  <c r="AQ208" i="10"/>
  <c r="AP208" i="10"/>
  <c r="AO208" i="10"/>
  <c r="AH208" i="10"/>
  <c r="AG208" i="10"/>
  <c r="AF208" i="10"/>
  <c r="Y208" i="10"/>
  <c r="X208" i="10"/>
  <c r="W208" i="10"/>
  <c r="N208" i="10"/>
  <c r="BR207" i="10"/>
  <c r="BQ207" i="10"/>
  <c r="BP207" i="10"/>
  <c r="BI207" i="10"/>
  <c r="BH207" i="10"/>
  <c r="BG207" i="10"/>
  <c r="AZ207" i="10"/>
  <c r="AY207" i="10"/>
  <c r="AX207" i="10"/>
  <c r="AQ207" i="10"/>
  <c r="AP207" i="10"/>
  <c r="AO207" i="10"/>
  <c r="AH207" i="10"/>
  <c r="AG207" i="10"/>
  <c r="AF207" i="10"/>
  <c r="Y207" i="10"/>
  <c r="X207" i="10"/>
  <c r="W207" i="10"/>
  <c r="N207" i="10"/>
  <c r="O208" i="10" s="1"/>
  <c r="BR206" i="10"/>
  <c r="BQ206" i="10"/>
  <c r="BP206" i="10"/>
  <c r="BI206" i="10"/>
  <c r="BH206" i="10"/>
  <c r="BG206" i="10"/>
  <c r="AZ206" i="10"/>
  <c r="AY206" i="10"/>
  <c r="AX206" i="10"/>
  <c r="AQ206" i="10"/>
  <c r="AP206" i="10"/>
  <c r="AO206" i="10"/>
  <c r="AH206" i="10"/>
  <c r="AG206" i="10"/>
  <c r="AF206" i="10"/>
  <c r="Y206" i="10"/>
  <c r="X206" i="10"/>
  <c r="W206" i="10"/>
  <c r="N206" i="10"/>
  <c r="BR205" i="10"/>
  <c r="BQ205" i="10"/>
  <c r="BP205" i="10"/>
  <c r="BI205" i="10"/>
  <c r="BH205" i="10"/>
  <c r="BG205" i="10"/>
  <c r="AZ205" i="10"/>
  <c r="AY205" i="10"/>
  <c r="AX205" i="10"/>
  <c r="AQ205" i="10"/>
  <c r="AP205" i="10"/>
  <c r="AO205" i="10"/>
  <c r="AH205" i="10"/>
  <c r="AG205" i="10"/>
  <c r="AF205" i="10"/>
  <c r="Y205" i="10"/>
  <c r="X205" i="10"/>
  <c r="W205" i="10"/>
  <c r="N205" i="10"/>
  <c r="BR204" i="10"/>
  <c r="BQ204" i="10"/>
  <c r="BP204" i="10"/>
  <c r="BI204" i="10"/>
  <c r="BH204" i="10"/>
  <c r="BG204" i="10"/>
  <c r="AZ204" i="10"/>
  <c r="AY204" i="10"/>
  <c r="AX204" i="10"/>
  <c r="AQ204" i="10"/>
  <c r="AP204" i="10"/>
  <c r="AO204" i="10"/>
  <c r="AH204" i="10"/>
  <c r="AG204" i="10"/>
  <c r="AF204" i="10"/>
  <c r="Y204" i="10"/>
  <c r="X204" i="10"/>
  <c r="W204" i="10"/>
  <c r="N204" i="10"/>
  <c r="O205" i="10" s="1"/>
  <c r="BR203" i="10"/>
  <c r="BQ203" i="10"/>
  <c r="BP203" i="10"/>
  <c r="BI203" i="10"/>
  <c r="BH203" i="10"/>
  <c r="BG203" i="10"/>
  <c r="AZ203" i="10"/>
  <c r="AY203" i="10"/>
  <c r="AX203" i="10"/>
  <c r="AQ203" i="10"/>
  <c r="AP203" i="10"/>
  <c r="AO203" i="10"/>
  <c r="AH203" i="10"/>
  <c r="AG203" i="10"/>
  <c r="AF203" i="10"/>
  <c r="Y203" i="10"/>
  <c r="X203" i="10"/>
  <c r="W203" i="10"/>
  <c r="N203" i="10"/>
  <c r="O204" i="10" s="1"/>
  <c r="BR202" i="10"/>
  <c r="BQ202" i="10"/>
  <c r="BP202" i="10"/>
  <c r="BI202" i="10"/>
  <c r="BH202" i="10"/>
  <c r="BG202" i="10"/>
  <c r="AZ202" i="10"/>
  <c r="AY202" i="10"/>
  <c r="AX202" i="10"/>
  <c r="AQ202" i="10"/>
  <c r="AP202" i="10"/>
  <c r="AO202" i="10"/>
  <c r="AH202" i="10"/>
  <c r="AG202" i="10"/>
  <c r="AF202" i="10"/>
  <c r="Y202" i="10"/>
  <c r="X202" i="10"/>
  <c r="W202" i="10"/>
  <c r="N202" i="10"/>
  <c r="BR201" i="10"/>
  <c r="BQ201" i="10"/>
  <c r="BP201" i="10"/>
  <c r="BI201" i="10"/>
  <c r="BH201" i="10"/>
  <c r="BG201" i="10"/>
  <c r="AZ201" i="10"/>
  <c r="AY201" i="10"/>
  <c r="AX201" i="10"/>
  <c r="AQ201" i="10"/>
  <c r="AP201" i="10"/>
  <c r="AO201" i="10"/>
  <c r="AH201" i="10"/>
  <c r="AG201" i="10"/>
  <c r="AF201" i="10"/>
  <c r="Y201" i="10"/>
  <c r="X201" i="10"/>
  <c r="W201" i="10"/>
  <c r="N201" i="10"/>
  <c r="BR200" i="10"/>
  <c r="BQ200" i="10"/>
  <c r="BP200" i="10"/>
  <c r="BI200" i="10"/>
  <c r="BH200" i="10"/>
  <c r="BG200" i="10"/>
  <c r="AZ200" i="10"/>
  <c r="AY200" i="10"/>
  <c r="AX200" i="10"/>
  <c r="AQ200" i="10"/>
  <c r="AP200" i="10"/>
  <c r="AO200" i="10"/>
  <c r="AH200" i="10"/>
  <c r="AG200" i="10"/>
  <c r="AF200" i="10"/>
  <c r="Y200" i="10"/>
  <c r="X200" i="10"/>
  <c r="W200" i="10"/>
  <c r="N200" i="10"/>
  <c r="O201" i="10" s="1"/>
  <c r="BR199" i="10"/>
  <c r="BQ199" i="10"/>
  <c r="BP199" i="10"/>
  <c r="BI199" i="10"/>
  <c r="BH199" i="10"/>
  <c r="BG199" i="10"/>
  <c r="AZ199" i="10"/>
  <c r="AY199" i="10"/>
  <c r="AX199" i="10"/>
  <c r="AQ199" i="10"/>
  <c r="AP199" i="10"/>
  <c r="AO199" i="10"/>
  <c r="AH199" i="10"/>
  <c r="AG199" i="10"/>
  <c r="AF199" i="10"/>
  <c r="Y199" i="10"/>
  <c r="X199" i="10"/>
  <c r="W199" i="10"/>
  <c r="N199" i="10"/>
  <c r="O200" i="10" s="1"/>
  <c r="BR198" i="10"/>
  <c r="BQ198" i="10"/>
  <c r="BP198" i="10"/>
  <c r="BI198" i="10"/>
  <c r="BH198" i="10"/>
  <c r="BG198" i="10"/>
  <c r="AZ198" i="10"/>
  <c r="AY198" i="10"/>
  <c r="AX198" i="10"/>
  <c r="AQ198" i="10"/>
  <c r="AP198" i="10"/>
  <c r="AO198" i="10"/>
  <c r="AH198" i="10"/>
  <c r="AG198" i="10"/>
  <c r="AF198" i="10"/>
  <c r="Y198" i="10"/>
  <c r="X198" i="10"/>
  <c r="W198" i="10"/>
  <c r="N198" i="10"/>
  <c r="BR197" i="10"/>
  <c r="BQ197" i="10"/>
  <c r="BP197" i="10"/>
  <c r="BI197" i="10"/>
  <c r="BH197" i="10"/>
  <c r="BG197" i="10"/>
  <c r="AZ197" i="10"/>
  <c r="AY197" i="10"/>
  <c r="AX197" i="10"/>
  <c r="AQ197" i="10"/>
  <c r="AP197" i="10"/>
  <c r="AO197" i="10"/>
  <c r="AH197" i="10"/>
  <c r="AG197" i="10"/>
  <c r="AF197" i="10"/>
  <c r="Y197" i="10"/>
  <c r="X197" i="10"/>
  <c r="W197" i="10"/>
  <c r="N197" i="10"/>
  <c r="BR196" i="10"/>
  <c r="BQ196" i="10"/>
  <c r="BP196" i="10"/>
  <c r="BI196" i="10"/>
  <c r="BH196" i="10"/>
  <c r="BG196" i="10"/>
  <c r="AZ196" i="10"/>
  <c r="AY196" i="10"/>
  <c r="AX196" i="10"/>
  <c r="AQ196" i="10"/>
  <c r="AP196" i="10"/>
  <c r="AO196" i="10"/>
  <c r="AH196" i="10"/>
  <c r="AG196" i="10"/>
  <c r="AF196" i="10"/>
  <c r="Y196" i="10"/>
  <c r="X196" i="10"/>
  <c r="W196" i="10"/>
  <c r="N196" i="10"/>
  <c r="O197" i="10" s="1"/>
  <c r="BR195" i="10"/>
  <c r="BQ195" i="10"/>
  <c r="BP195" i="10"/>
  <c r="BI195" i="10"/>
  <c r="BH195" i="10"/>
  <c r="BG195" i="10"/>
  <c r="AZ195" i="10"/>
  <c r="AY195" i="10"/>
  <c r="AX195" i="10"/>
  <c r="AQ195" i="10"/>
  <c r="AP195" i="10"/>
  <c r="AO195" i="10"/>
  <c r="AH195" i="10"/>
  <c r="AG195" i="10"/>
  <c r="AF195" i="10"/>
  <c r="Y195" i="10"/>
  <c r="X195" i="10"/>
  <c r="W195" i="10"/>
  <c r="N195" i="10"/>
  <c r="BR194" i="10"/>
  <c r="BQ194" i="10"/>
  <c r="BP194" i="10"/>
  <c r="BI194" i="10"/>
  <c r="BH194" i="10"/>
  <c r="BG194" i="10"/>
  <c r="AZ194" i="10"/>
  <c r="AY194" i="10"/>
  <c r="AX194" i="10"/>
  <c r="AQ194" i="10"/>
  <c r="AP194" i="10"/>
  <c r="AO194" i="10"/>
  <c r="AH194" i="10"/>
  <c r="AG194" i="10"/>
  <c r="AF194" i="10"/>
  <c r="Y194" i="10"/>
  <c r="X194" i="10"/>
  <c r="W194" i="10"/>
  <c r="N194" i="10"/>
  <c r="BR193" i="10"/>
  <c r="BQ193" i="10"/>
  <c r="BP193" i="10"/>
  <c r="BI193" i="10"/>
  <c r="BH193" i="10"/>
  <c r="BG193" i="10"/>
  <c r="AZ193" i="10"/>
  <c r="AY193" i="10"/>
  <c r="AX193" i="10"/>
  <c r="AQ193" i="10"/>
  <c r="AP193" i="10"/>
  <c r="AO193" i="10"/>
  <c r="AH193" i="10"/>
  <c r="AG193" i="10"/>
  <c r="AF193" i="10"/>
  <c r="Y193" i="10"/>
  <c r="X193" i="10"/>
  <c r="W193" i="10"/>
  <c r="N193" i="10"/>
  <c r="BR192" i="10"/>
  <c r="BQ192" i="10"/>
  <c r="BP192" i="10"/>
  <c r="BI192" i="10"/>
  <c r="BH192" i="10"/>
  <c r="BG192" i="10"/>
  <c r="AZ192" i="10"/>
  <c r="AY192" i="10"/>
  <c r="AX192" i="10"/>
  <c r="AQ192" i="10"/>
  <c r="AP192" i="10"/>
  <c r="AO192" i="10"/>
  <c r="AH192" i="10"/>
  <c r="AG192" i="10"/>
  <c r="AF192" i="10"/>
  <c r="Y192" i="10"/>
  <c r="X192" i="10"/>
  <c r="W192" i="10"/>
  <c r="N192" i="10"/>
  <c r="BR191" i="10"/>
  <c r="BQ191" i="10"/>
  <c r="BP191" i="10"/>
  <c r="BI191" i="10"/>
  <c r="BH191" i="10"/>
  <c r="BG191" i="10"/>
  <c r="AZ191" i="10"/>
  <c r="AY191" i="10"/>
  <c r="AX191" i="10"/>
  <c r="AQ191" i="10"/>
  <c r="AP191" i="10"/>
  <c r="AO191" i="10"/>
  <c r="AH191" i="10"/>
  <c r="AG191" i="10"/>
  <c r="AF191" i="10"/>
  <c r="Y191" i="10"/>
  <c r="X191" i="10"/>
  <c r="W191" i="10"/>
  <c r="N191" i="10"/>
  <c r="O192" i="10" s="1"/>
  <c r="BR190" i="10"/>
  <c r="BQ190" i="10"/>
  <c r="BP190" i="10"/>
  <c r="BI190" i="10"/>
  <c r="BH190" i="10"/>
  <c r="BG190" i="10"/>
  <c r="AZ190" i="10"/>
  <c r="AY190" i="10"/>
  <c r="AX190" i="10"/>
  <c r="AQ190" i="10"/>
  <c r="AP190" i="10"/>
  <c r="AO190" i="10"/>
  <c r="AH190" i="10"/>
  <c r="AG190" i="10"/>
  <c r="AF190" i="10"/>
  <c r="Y190" i="10"/>
  <c r="X190" i="10"/>
  <c r="W190" i="10"/>
  <c r="N190" i="10"/>
  <c r="BR189" i="10"/>
  <c r="BQ189" i="10"/>
  <c r="BP189" i="10"/>
  <c r="BI189" i="10"/>
  <c r="BH189" i="10"/>
  <c r="BG189" i="10"/>
  <c r="AZ189" i="10"/>
  <c r="AY189" i="10"/>
  <c r="AX189" i="10"/>
  <c r="AQ189" i="10"/>
  <c r="AP189" i="10"/>
  <c r="AO189" i="10"/>
  <c r="AH189" i="10"/>
  <c r="AG189" i="10"/>
  <c r="AF189" i="10"/>
  <c r="Y189" i="10"/>
  <c r="X189" i="10"/>
  <c r="W189" i="10"/>
  <c r="N189" i="10"/>
  <c r="BR188" i="10"/>
  <c r="BQ188" i="10"/>
  <c r="BP188" i="10"/>
  <c r="BI188" i="10"/>
  <c r="BH188" i="10"/>
  <c r="BG188" i="10"/>
  <c r="AZ188" i="10"/>
  <c r="AY188" i="10"/>
  <c r="AX188" i="10"/>
  <c r="AQ188" i="10"/>
  <c r="AP188" i="10"/>
  <c r="AO188" i="10"/>
  <c r="AH188" i="10"/>
  <c r="AG188" i="10"/>
  <c r="AF188" i="10"/>
  <c r="Y188" i="10"/>
  <c r="X188" i="10"/>
  <c r="W188" i="10"/>
  <c r="N188" i="10"/>
  <c r="BR187" i="10"/>
  <c r="BQ187" i="10"/>
  <c r="BP187" i="10"/>
  <c r="BI187" i="10"/>
  <c r="BH187" i="10"/>
  <c r="BG187" i="10"/>
  <c r="AZ187" i="10"/>
  <c r="AY187" i="10"/>
  <c r="AX187" i="10"/>
  <c r="AQ187" i="10"/>
  <c r="AP187" i="10"/>
  <c r="AO187" i="10"/>
  <c r="AH187" i="10"/>
  <c r="AG187" i="10"/>
  <c r="AF187" i="10"/>
  <c r="Y187" i="10"/>
  <c r="X187" i="10"/>
  <c r="W187" i="10"/>
  <c r="N187" i="10"/>
  <c r="O188" i="10" s="1"/>
  <c r="BR186" i="10"/>
  <c r="BQ186" i="10"/>
  <c r="BP186" i="10"/>
  <c r="BI186" i="10"/>
  <c r="BH186" i="10"/>
  <c r="BG186" i="10"/>
  <c r="AZ186" i="10"/>
  <c r="AY186" i="10"/>
  <c r="AX186" i="10"/>
  <c r="AQ186" i="10"/>
  <c r="AP186" i="10"/>
  <c r="AO186" i="10"/>
  <c r="AH186" i="10"/>
  <c r="AG186" i="10"/>
  <c r="AF186" i="10"/>
  <c r="Y186" i="10"/>
  <c r="X186" i="10"/>
  <c r="W186" i="10"/>
  <c r="N186" i="10"/>
  <c r="BR185" i="10"/>
  <c r="BQ185" i="10"/>
  <c r="BP185" i="10"/>
  <c r="BI185" i="10"/>
  <c r="BH185" i="10"/>
  <c r="BG185" i="10"/>
  <c r="AZ185" i="10"/>
  <c r="AY185" i="10"/>
  <c r="AX185" i="10"/>
  <c r="AQ185" i="10"/>
  <c r="AP185" i="10"/>
  <c r="AO185" i="10"/>
  <c r="AH185" i="10"/>
  <c r="AG185" i="10"/>
  <c r="AF185" i="10"/>
  <c r="Y185" i="10"/>
  <c r="X185" i="10"/>
  <c r="W185" i="10"/>
  <c r="N185" i="10"/>
  <c r="BR184" i="10"/>
  <c r="BQ184" i="10"/>
  <c r="BP184" i="10"/>
  <c r="BI184" i="10"/>
  <c r="BH184" i="10"/>
  <c r="BG184" i="10"/>
  <c r="AZ184" i="10"/>
  <c r="AY184" i="10"/>
  <c r="AX184" i="10"/>
  <c r="AQ184" i="10"/>
  <c r="AP184" i="10"/>
  <c r="AO184" i="10"/>
  <c r="AH184" i="10"/>
  <c r="AG184" i="10"/>
  <c r="AF184" i="10"/>
  <c r="Y184" i="10"/>
  <c r="X184" i="10"/>
  <c r="W184" i="10"/>
  <c r="N184" i="10"/>
  <c r="O185" i="10" s="1"/>
  <c r="BR183" i="10"/>
  <c r="BQ183" i="10"/>
  <c r="BP183" i="10"/>
  <c r="BI183" i="10"/>
  <c r="BH183" i="10"/>
  <c r="BG183" i="10"/>
  <c r="AZ183" i="10"/>
  <c r="AY183" i="10"/>
  <c r="AX183" i="10"/>
  <c r="AQ183" i="10"/>
  <c r="AP183" i="10"/>
  <c r="AO183" i="10"/>
  <c r="AH183" i="10"/>
  <c r="AG183" i="10"/>
  <c r="AF183" i="10"/>
  <c r="Y183" i="10"/>
  <c r="X183" i="10"/>
  <c r="W183" i="10"/>
  <c r="N183" i="10"/>
  <c r="O184" i="10" s="1"/>
  <c r="BR182" i="10"/>
  <c r="BQ182" i="10"/>
  <c r="BP182" i="10"/>
  <c r="BI182" i="10"/>
  <c r="BH182" i="10"/>
  <c r="BG182" i="10"/>
  <c r="AZ182" i="10"/>
  <c r="AY182" i="10"/>
  <c r="AX182" i="10"/>
  <c r="AQ182" i="10"/>
  <c r="AP182" i="10"/>
  <c r="AO182" i="10"/>
  <c r="AH182" i="10"/>
  <c r="AG182" i="10"/>
  <c r="AF182" i="10"/>
  <c r="Y182" i="10"/>
  <c r="X182" i="10"/>
  <c r="W182" i="10"/>
  <c r="N182" i="10"/>
  <c r="BR181" i="10"/>
  <c r="BQ181" i="10"/>
  <c r="BP181" i="10"/>
  <c r="BI181" i="10"/>
  <c r="BH181" i="10"/>
  <c r="BG181" i="10"/>
  <c r="AZ181" i="10"/>
  <c r="AY181" i="10"/>
  <c r="AX181" i="10"/>
  <c r="AQ181" i="10"/>
  <c r="AP181" i="10"/>
  <c r="AO181" i="10"/>
  <c r="AH181" i="10"/>
  <c r="AG181" i="10"/>
  <c r="AF181" i="10"/>
  <c r="Y181" i="10"/>
  <c r="X181" i="10"/>
  <c r="W181" i="10"/>
  <c r="N181" i="10"/>
  <c r="BR180" i="10"/>
  <c r="BQ180" i="10"/>
  <c r="BP180" i="10"/>
  <c r="BI180" i="10"/>
  <c r="BH180" i="10"/>
  <c r="BG180" i="10"/>
  <c r="AZ180" i="10"/>
  <c r="AY180" i="10"/>
  <c r="AX180" i="10"/>
  <c r="AQ180" i="10"/>
  <c r="AP180" i="10"/>
  <c r="AO180" i="10"/>
  <c r="AH180" i="10"/>
  <c r="AG180" i="10"/>
  <c r="AF180" i="10"/>
  <c r="Y180" i="10"/>
  <c r="X180" i="10"/>
  <c r="W180" i="10"/>
  <c r="N180" i="10"/>
  <c r="O181" i="10" s="1"/>
  <c r="BR179" i="10"/>
  <c r="BQ179" i="10"/>
  <c r="BP179" i="10"/>
  <c r="BI179" i="10"/>
  <c r="BH179" i="10"/>
  <c r="BG179" i="10"/>
  <c r="AZ179" i="10"/>
  <c r="AY179" i="10"/>
  <c r="AX179" i="10"/>
  <c r="AQ179" i="10"/>
  <c r="AP179" i="10"/>
  <c r="AO179" i="10"/>
  <c r="AH179" i="10"/>
  <c r="AG179" i="10"/>
  <c r="AF179" i="10"/>
  <c r="Y179" i="10"/>
  <c r="X179" i="10"/>
  <c r="W179" i="10"/>
  <c r="N179" i="10"/>
  <c r="O180" i="10" s="1"/>
  <c r="BR178" i="10"/>
  <c r="BQ178" i="10"/>
  <c r="BP178" i="10"/>
  <c r="BI178" i="10"/>
  <c r="BH178" i="10"/>
  <c r="BG178" i="10"/>
  <c r="AZ178" i="10"/>
  <c r="AY178" i="10"/>
  <c r="AX178" i="10"/>
  <c r="AQ178" i="10"/>
  <c r="AP178" i="10"/>
  <c r="AO178" i="10"/>
  <c r="AH178" i="10"/>
  <c r="AG178" i="10"/>
  <c r="AF178" i="10"/>
  <c r="Y178" i="10"/>
  <c r="X178" i="10"/>
  <c r="W178" i="10"/>
  <c r="N178" i="10"/>
  <c r="BR177" i="10"/>
  <c r="BQ177" i="10"/>
  <c r="BP177" i="10"/>
  <c r="BI177" i="10"/>
  <c r="BH177" i="10"/>
  <c r="BG177" i="10"/>
  <c r="AZ177" i="10"/>
  <c r="AY177" i="10"/>
  <c r="AX177" i="10"/>
  <c r="AQ177" i="10"/>
  <c r="AP177" i="10"/>
  <c r="AO177" i="10"/>
  <c r="AH177" i="10"/>
  <c r="AG177" i="10"/>
  <c r="AF177" i="10"/>
  <c r="Y177" i="10"/>
  <c r="X177" i="10"/>
  <c r="W177" i="10"/>
  <c r="N177" i="10"/>
  <c r="BR176" i="10"/>
  <c r="BQ176" i="10"/>
  <c r="BP176" i="10"/>
  <c r="BI176" i="10"/>
  <c r="BH176" i="10"/>
  <c r="BG176" i="10"/>
  <c r="AZ176" i="10"/>
  <c r="AY176" i="10"/>
  <c r="AX176" i="10"/>
  <c r="AQ176" i="10"/>
  <c r="AP176" i="10"/>
  <c r="AO176" i="10"/>
  <c r="AH176" i="10"/>
  <c r="AG176" i="10"/>
  <c r="AF176" i="10"/>
  <c r="Y176" i="10"/>
  <c r="X176" i="10"/>
  <c r="W176" i="10"/>
  <c r="N176" i="10"/>
  <c r="O177" i="10" s="1"/>
  <c r="BR175" i="10"/>
  <c r="BQ175" i="10"/>
  <c r="BP175" i="10"/>
  <c r="BI175" i="10"/>
  <c r="BH175" i="10"/>
  <c r="BG175" i="10"/>
  <c r="AZ175" i="10"/>
  <c r="AY175" i="10"/>
  <c r="AX175" i="10"/>
  <c r="AQ175" i="10"/>
  <c r="AP175" i="10"/>
  <c r="AO175" i="10"/>
  <c r="AH175" i="10"/>
  <c r="AG175" i="10"/>
  <c r="AF175" i="10"/>
  <c r="Y175" i="10"/>
  <c r="X175" i="10"/>
  <c r="W175" i="10"/>
  <c r="N175" i="10"/>
  <c r="BR174" i="10"/>
  <c r="BQ174" i="10"/>
  <c r="BP174" i="10"/>
  <c r="BI174" i="10"/>
  <c r="BH174" i="10"/>
  <c r="BG174" i="10"/>
  <c r="AZ174" i="10"/>
  <c r="AY174" i="10"/>
  <c r="AX174" i="10"/>
  <c r="AQ174" i="10"/>
  <c r="AP174" i="10"/>
  <c r="AO174" i="10"/>
  <c r="AH174" i="10"/>
  <c r="AG174" i="10"/>
  <c r="AF174" i="10"/>
  <c r="Y174" i="10"/>
  <c r="X174" i="10"/>
  <c r="W174" i="10"/>
  <c r="N174" i="10"/>
  <c r="BR173" i="10"/>
  <c r="BQ173" i="10"/>
  <c r="BP173" i="10"/>
  <c r="BI173" i="10"/>
  <c r="BH173" i="10"/>
  <c r="BG173" i="10"/>
  <c r="AZ173" i="10"/>
  <c r="AY173" i="10"/>
  <c r="AX173" i="10"/>
  <c r="AQ173" i="10"/>
  <c r="AP173" i="10"/>
  <c r="AO173" i="10"/>
  <c r="AH173" i="10"/>
  <c r="AG173" i="10"/>
  <c r="AF173" i="10"/>
  <c r="Y173" i="10"/>
  <c r="X173" i="10"/>
  <c r="W173" i="10"/>
  <c r="N173" i="10"/>
  <c r="BR172" i="10"/>
  <c r="BQ172" i="10"/>
  <c r="BP172" i="10"/>
  <c r="BI172" i="10"/>
  <c r="BH172" i="10"/>
  <c r="BG172" i="10"/>
  <c r="AZ172" i="10"/>
  <c r="AY172" i="10"/>
  <c r="AX172" i="10"/>
  <c r="AQ172" i="10"/>
  <c r="AP172" i="10"/>
  <c r="AO172" i="10"/>
  <c r="AH172" i="10"/>
  <c r="AG172" i="10"/>
  <c r="AF172" i="10"/>
  <c r="Y172" i="10"/>
  <c r="X172" i="10"/>
  <c r="W172" i="10"/>
  <c r="N172" i="10"/>
  <c r="BR171" i="10"/>
  <c r="BQ171" i="10"/>
  <c r="BP171" i="10"/>
  <c r="BI171" i="10"/>
  <c r="BH171" i="10"/>
  <c r="BG171" i="10"/>
  <c r="AZ171" i="10"/>
  <c r="AY171" i="10"/>
  <c r="AX171" i="10"/>
  <c r="AQ171" i="10"/>
  <c r="AP171" i="10"/>
  <c r="AO171" i="10"/>
  <c r="AH171" i="10"/>
  <c r="AG171" i="10"/>
  <c r="AF171" i="10"/>
  <c r="Y171" i="10"/>
  <c r="X171" i="10"/>
  <c r="W171" i="10"/>
  <c r="N171" i="10"/>
  <c r="O172" i="10" s="1"/>
  <c r="BR170" i="10"/>
  <c r="BQ170" i="10"/>
  <c r="BP170" i="10"/>
  <c r="BI170" i="10"/>
  <c r="BH170" i="10"/>
  <c r="BG170" i="10"/>
  <c r="AZ170" i="10"/>
  <c r="AY170" i="10"/>
  <c r="AX170" i="10"/>
  <c r="AQ170" i="10"/>
  <c r="AP170" i="10"/>
  <c r="AO170" i="10"/>
  <c r="AH170" i="10"/>
  <c r="AG170" i="10"/>
  <c r="AF170" i="10"/>
  <c r="Y170" i="10"/>
  <c r="X170" i="10"/>
  <c r="W170" i="10"/>
  <c r="N170" i="10"/>
  <c r="BR169" i="10"/>
  <c r="BQ169" i="10"/>
  <c r="BP169" i="10"/>
  <c r="BI169" i="10"/>
  <c r="BH169" i="10"/>
  <c r="BG169" i="10"/>
  <c r="AZ169" i="10"/>
  <c r="AY169" i="10"/>
  <c r="AX169" i="10"/>
  <c r="AQ169" i="10"/>
  <c r="AP169" i="10"/>
  <c r="AO169" i="10"/>
  <c r="AH169" i="10"/>
  <c r="AG169" i="10"/>
  <c r="AF169" i="10"/>
  <c r="Y169" i="10"/>
  <c r="X169" i="10"/>
  <c r="W169" i="10"/>
  <c r="N169" i="10"/>
  <c r="BR168" i="10"/>
  <c r="BQ168" i="10"/>
  <c r="BP168" i="10"/>
  <c r="BI168" i="10"/>
  <c r="BH168" i="10"/>
  <c r="BG168" i="10"/>
  <c r="AZ168" i="10"/>
  <c r="AY168" i="10"/>
  <c r="AX168" i="10"/>
  <c r="AQ168" i="10"/>
  <c r="AP168" i="10"/>
  <c r="AO168" i="10"/>
  <c r="AH168" i="10"/>
  <c r="AG168" i="10"/>
  <c r="AF168" i="10"/>
  <c r="Y168" i="10"/>
  <c r="X168" i="10"/>
  <c r="W168" i="10"/>
  <c r="N168" i="10"/>
  <c r="BR167" i="10"/>
  <c r="BQ167" i="10"/>
  <c r="BP167" i="10"/>
  <c r="BI167" i="10"/>
  <c r="BH167" i="10"/>
  <c r="BG167" i="10"/>
  <c r="AZ167" i="10"/>
  <c r="AY167" i="10"/>
  <c r="AX167" i="10"/>
  <c r="AQ167" i="10"/>
  <c r="AP167" i="10"/>
  <c r="AO167" i="10"/>
  <c r="AH167" i="10"/>
  <c r="AG167" i="10"/>
  <c r="AF167" i="10"/>
  <c r="Y167" i="10"/>
  <c r="X167" i="10"/>
  <c r="W167" i="10"/>
  <c r="N167" i="10"/>
  <c r="O168" i="10" s="1"/>
  <c r="BR166" i="10"/>
  <c r="BQ166" i="10"/>
  <c r="BP166" i="10"/>
  <c r="BI166" i="10"/>
  <c r="BH166" i="10"/>
  <c r="BG166" i="10"/>
  <c r="AZ166" i="10"/>
  <c r="AY166" i="10"/>
  <c r="AX166" i="10"/>
  <c r="AQ166" i="10"/>
  <c r="AP166" i="10"/>
  <c r="AO166" i="10"/>
  <c r="AH166" i="10"/>
  <c r="AG166" i="10"/>
  <c r="AF166" i="10"/>
  <c r="Y166" i="10"/>
  <c r="X166" i="10"/>
  <c r="W166" i="10"/>
  <c r="N166" i="10"/>
  <c r="BR165" i="10"/>
  <c r="BQ165" i="10"/>
  <c r="BP165" i="10"/>
  <c r="BI165" i="10"/>
  <c r="BH165" i="10"/>
  <c r="BG165" i="10"/>
  <c r="AZ165" i="10"/>
  <c r="AY165" i="10"/>
  <c r="AX165" i="10"/>
  <c r="AQ165" i="10"/>
  <c r="AP165" i="10"/>
  <c r="AO165" i="10"/>
  <c r="AH165" i="10"/>
  <c r="AG165" i="10"/>
  <c r="AF165" i="10"/>
  <c r="Y165" i="10"/>
  <c r="X165" i="10"/>
  <c r="W165" i="10"/>
  <c r="N165" i="10"/>
  <c r="BR164" i="10"/>
  <c r="BQ164" i="10"/>
  <c r="BP164" i="10"/>
  <c r="BI164" i="10"/>
  <c r="BH164" i="10"/>
  <c r="BG164" i="10"/>
  <c r="AZ164" i="10"/>
  <c r="AY164" i="10"/>
  <c r="AX164" i="10"/>
  <c r="AQ164" i="10"/>
  <c r="AP164" i="10"/>
  <c r="AO164" i="10"/>
  <c r="AH164" i="10"/>
  <c r="AG164" i="10"/>
  <c r="AF164" i="10"/>
  <c r="Y164" i="10"/>
  <c r="X164" i="10"/>
  <c r="W164" i="10"/>
  <c r="N164" i="10"/>
  <c r="BR163" i="10"/>
  <c r="BQ163" i="10"/>
  <c r="BP163" i="10"/>
  <c r="BI163" i="10"/>
  <c r="BH163" i="10"/>
  <c r="BG163" i="10"/>
  <c r="AZ163" i="10"/>
  <c r="AY163" i="10"/>
  <c r="AX163" i="10"/>
  <c r="AQ163" i="10"/>
  <c r="AP163" i="10"/>
  <c r="AO163" i="10"/>
  <c r="AH163" i="10"/>
  <c r="AG163" i="10"/>
  <c r="AF163" i="10"/>
  <c r="Y163" i="10"/>
  <c r="X163" i="10"/>
  <c r="W163" i="10"/>
  <c r="N163" i="10"/>
  <c r="O164" i="10" s="1"/>
  <c r="BR162" i="10"/>
  <c r="BQ162" i="10"/>
  <c r="BP162" i="10"/>
  <c r="BI162" i="10"/>
  <c r="BH162" i="10"/>
  <c r="BG162" i="10"/>
  <c r="AZ162" i="10"/>
  <c r="AY162" i="10"/>
  <c r="AX162" i="10"/>
  <c r="AQ162" i="10"/>
  <c r="AP162" i="10"/>
  <c r="AO162" i="10"/>
  <c r="AH162" i="10"/>
  <c r="AG162" i="10"/>
  <c r="AF162" i="10"/>
  <c r="Y162" i="10"/>
  <c r="X162" i="10"/>
  <c r="W162" i="10"/>
  <c r="N162" i="10"/>
  <c r="BR161" i="10"/>
  <c r="BQ161" i="10"/>
  <c r="BP161" i="10"/>
  <c r="BI161" i="10"/>
  <c r="BH161" i="10"/>
  <c r="BG161" i="10"/>
  <c r="AZ161" i="10"/>
  <c r="AY161" i="10"/>
  <c r="AX161" i="10"/>
  <c r="AQ161" i="10"/>
  <c r="AP161" i="10"/>
  <c r="AO161" i="10"/>
  <c r="AH161" i="10"/>
  <c r="AG161" i="10"/>
  <c r="AF161" i="10"/>
  <c r="Y161" i="10"/>
  <c r="X161" i="10"/>
  <c r="W161" i="10"/>
  <c r="N161" i="10"/>
  <c r="BR160" i="10"/>
  <c r="BQ160" i="10"/>
  <c r="BP160" i="10"/>
  <c r="BI160" i="10"/>
  <c r="BH160" i="10"/>
  <c r="BG160" i="10"/>
  <c r="AZ160" i="10"/>
  <c r="AY160" i="10"/>
  <c r="AX160" i="10"/>
  <c r="AQ160" i="10"/>
  <c r="AP160" i="10"/>
  <c r="AO160" i="10"/>
  <c r="AH160" i="10"/>
  <c r="AG160" i="10"/>
  <c r="AF160" i="10"/>
  <c r="Y160" i="10"/>
  <c r="X160" i="10"/>
  <c r="W160" i="10"/>
  <c r="N160" i="10"/>
  <c r="O161" i="10" s="1"/>
  <c r="BR159" i="10"/>
  <c r="BQ159" i="10"/>
  <c r="BP159" i="10"/>
  <c r="BI159" i="10"/>
  <c r="BH159" i="10"/>
  <c r="BG159" i="10"/>
  <c r="AZ159" i="10"/>
  <c r="AY159" i="10"/>
  <c r="AX159" i="10"/>
  <c r="AQ159" i="10"/>
  <c r="AP159" i="10"/>
  <c r="AO159" i="10"/>
  <c r="AH159" i="10"/>
  <c r="AG159" i="10"/>
  <c r="AF159" i="10"/>
  <c r="Y159" i="10"/>
  <c r="X159" i="10"/>
  <c r="W159" i="10"/>
  <c r="N159" i="10"/>
  <c r="O160" i="10" s="1"/>
  <c r="BR158" i="10"/>
  <c r="BQ158" i="10"/>
  <c r="BP158" i="10"/>
  <c r="BI158" i="10"/>
  <c r="BH158" i="10"/>
  <c r="BG158" i="10"/>
  <c r="AZ158" i="10"/>
  <c r="AY158" i="10"/>
  <c r="AX158" i="10"/>
  <c r="AQ158" i="10"/>
  <c r="AP158" i="10"/>
  <c r="AO158" i="10"/>
  <c r="AH158" i="10"/>
  <c r="AG158" i="10"/>
  <c r="AF158" i="10"/>
  <c r="Y158" i="10"/>
  <c r="X158" i="10"/>
  <c r="W158" i="10"/>
  <c r="N158" i="10"/>
  <c r="BR157" i="10"/>
  <c r="BQ157" i="10"/>
  <c r="BP157" i="10"/>
  <c r="BI157" i="10"/>
  <c r="BH157" i="10"/>
  <c r="BG157" i="10"/>
  <c r="AZ157" i="10"/>
  <c r="AY157" i="10"/>
  <c r="AX157" i="10"/>
  <c r="AQ157" i="10"/>
  <c r="AP157" i="10"/>
  <c r="AO157" i="10"/>
  <c r="AH157" i="10"/>
  <c r="AG157" i="10"/>
  <c r="AF157" i="10"/>
  <c r="Y157" i="10"/>
  <c r="X157" i="10"/>
  <c r="W157" i="10"/>
  <c r="N157" i="10"/>
  <c r="BR156" i="10"/>
  <c r="BQ156" i="10"/>
  <c r="BP156" i="10"/>
  <c r="BI156" i="10"/>
  <c r="BH156" i="10"/>
  <c r="BG156" i="10"/>
  <c r="AZ156" i="10"/>
  <c r="AY156" i="10"/>
  <c r="AX156" i="10"/>
  <c r="AQ156" i="10"/>
  <c r="AP156" i="10"/>
  <c r="AO156" i="10"/>
  <c r="AH156" i="10"/>
  <c r="AG156" i="10"/>
  <c r="AF156" i="10"/>
  <c r="Y156" i="10"/>
  <c r="X156" i="10"/>
  <c r="W156" i="10"/>
  <c r="N156" i="10"/>
  <c r="BR155" i="10"/>
  <c r="BQ155" i="10"/>
  <c r="BP155" i="10"/>
  <c r="BI155" i="10"/>
  <c r="BH155" i="10"/>
  <c r="BG155" i="10"/>
  <c r="AZ155" i="10"/>
  <c r="AY155" i="10"/>
  <c r="AX155" i="10"/>
  <c r="AQ155" i="10"/>
  <c r="AP155" i="10"/>
  <c r="AO155" i="10"/>
  <c r="AH155" i="10"/>
  <c r="AG155" i="10"/>
  <c r="AF155" i="10"/>
  <c r="Y155" i="10"/>
  <c r="X155" i="10"/>
  <c r="W155" i="10"/>
  <c r="N155" i="10"/>
  <c r="O156" i="10" s="1"/>
  <c r="BR154" i="10"/>
  <c r="BQ154" i="10"/>
  <c r="BP154" i="10"/>
  <c r="BI154" i="10"/>
  <c r="BH154" i="10"/>
  <c r="BG154" i="10"/>
  <c r="AZ154" i="10"/>
  <c r="AY154" i="10"/>
  <c r="AX154" i="10"/>
  <c r="AQ154" i="10"/>
  <c r="AP154" i="10"/>
  <c r="AO154" i="10"/>
  <c r="AH154" i="10"/>
  <c r="AG154" i="10"/>
  <c r="AF154" i="10"/>
  <c r="Y154" i="10"/>
  <c r="X154" i="10"/>
  <c r="W154" i="10"/>
  <c r="N154" i="10"/>
  <c r="BR153" i="10"/>
  <c r="BQ153" i="10"/>
  <c r="BP153" i="10"/>
  <c r="BI153" i="10"/>
  <c r="BH153" i="10"/>
  <c r="BG153" i="10"/>
  <c r="AZ153" i="10"/>
  <c r="AY153" i="10"/>
  <c r="AX153" i="10"/>
  <c r="AQ153" i="10"/>
  <c r="AP153" i="10"/>
  <c r="AO153" i="10"/>
  <c r="AH153" i="10"/>
  <c r="AG153" i="10"/>
  <c r="AF153" i="10"/>
  <c r="Y153" i="10"/>
  <c r="X153" i="10"/>
  <c r="W153" i="10"/>
  <c r="N153" i="10"/>
  <c r="BR152" i="10"/>
  <c r="BQ152" i="10"/>
  <c r="BP152" i="10"/>
  <c r="BI152" i="10"/>
  <c r="BH152" i="10"/>
  <c r="BG152" i="10"/>
  <c r="AZ152" i="10"/>
  <c r="AY152" i="10"/>
  <c r="AX152" i="10"/>
  <c r="AQ152" i="10"/>
  <c r="AP152" i="10"/>
  <c r="AO152" i="10"/>
  <c r="AH152" i="10"/>
  <c r="AG152" i="10"/>
  <c r="AF152" i="10"/>
  <c r="Y152" i="10"/>
  <c r="X152" i="10"/>
  <c r="W152" i="10"/>
  <c r="N152" i="10"/>
  <c r="BR151" i="10"/>
  <c r="BQ151" i="10"/>
  <c r="BP151" i="10"/>
  <c r="BI151" i="10"/>
  <c r="BH151" i="10"/>
  <c r="BG151" i="10"/>
  <c r="AZ151" i="10"/>
  <c r="AY151" i="10"/>
  <c r="AX151" i="10"/>
  <c r="AQ151" i="10"/>
  <c r="AP151" i="10"/>
  <c r="AO151" i="10"/>
  <c r="AH151" i="10"/>
  <c r="AG151" i="10"/>
  <c r="AF151" i="10"/>
  <c r="Y151" i="10"/>
  <c r="X151" i="10"/>
  <c r="W151" i="10"/>
  <c r="N151" i="10"/>
  <c r="O152" i="10" s="1"/>
  <c r="BR150" i="10"/>
  <c r="BQ150" i="10"/>
  <c r="BP150" i="10"/>
  <c r="BI150" i="10"/>
  <c r="BH150" i="10"/>
  <c r="BG150" i="10"/>
  <c r="AZ150" i="10"/>
  <c r="AY150" i="10"/>
  <c r="AX150" i="10"/>
  <c r="AQ150" i="10"/>
  <c r="AP150" i="10"/>
  <c r="AO150" i="10"/>
  <c r="AH150" i="10"/>
  <c r="AG150" i="10"/>
  <c r="AF150" i="10"/>
  <c r="Y150" i="10"/>
  <c r="X150" i="10"/>
  <c r="W150" i="10"/>
  <c r="N150" i="10"/>
  <c r="BR149" i="10"/>
  <c r="BQ149" i="10"/>
  <c r="BP149" i="10"/>
  <c r="BI149" i="10"/>
  <c r="BH149" i="10"/>
  <c r="BG149" i="10"/>
  <c r="AZ149" i="10"/>
  <c r="AY149" i="10"/>
  <c r="AX149" i="10"/>
  <c r="AQ149" i="10"/>
  <c r="AP149" i="10"/>
  <c r="AO149" i="10"/>
  <c r="AH149" i="10"/>
  <c r="AG149" i="10"/>
  <c r="AF149" i="10"/>
  <c r="Y149" i="10"/>
  <c r="X149" i="10"/>
  <c r="W149" i="10"/>
  <c r="N149" i="10"/>
  <c r="BR148" i="10"/>
  <c r="BQ148" i="10"/>
  <c r="BP148" i="10"/>
  <c r="BI148" i="10"/>
  <c r="BH148" i="10"/>
  <c r="BG148" i="10"/>
  <c r="AZ148" i="10"/>
  <c r="AY148" i="10"/>
  <c r="AX148" i="10"/>
  <c r="AQ148" i="10"/>
  <c r="AP148" i="10"/>
  <c r="AO148" i="10"/>
  <c r="AH148" i="10"/>
  <c r="AG148" i="10"/>
  <c r="AF148" i="10"/>
  <c r="Y148" i="10"/>
  <c r="X148" i="10"/>
  <c r="W148" i="10"/>
  <c r="N148" i="10"/>
  <c r="O149" i="10" s="1"/>
  <c r="BR147" i="10"/>
  <c r="BQ147" i="10"/>
  <c r="BP147" i="10"/>
  <c r="BI147" i="10"/>
  <c r="BH147" i="10"/>
  <c r="BG147" i="10"/>
  <c r="AZ147" i="10"/>
  <c r="AY147" i="10"/>
  <c r="AX147" i="10"/>
  <c r="AQ147" i="10"/>
  <c r="AP147" i="10"/>
  <c r="AO147" i="10"/>
  <c r="AH147" i="10"/>
  <c r="AG147" i="10"/>
  <c r="AF147" i="10"/>
  <c r="Y147" i="10"/>
  <c r="X147" i="10"/>
  <c r="W147" i="10"/>
  <c r="N147" i="10"/>
  <c r="BR146" i="10"/>
  <c r="BQ146" i="10"/>
  <c r="BP146" i="10"/>
  <c r="BI146" i="10"/>
  <c r="BH146" i="10"/>
  <c r="BG146" i="10"/>
  <c r="AZ146" i="10"/>
  <c r="AY146" i="10"/>
  <c r="AX146" i="10"/>
  <c r="AQ146" i="10"/>
  <c r="AP146" i="10"/>
  <c r="AO146" i="10"/>
  <c r="AH146" i="10"/>
  <c r="AG146" i="10"/>
  <c r="AF146" i="10"/>
  <c r="Y146" i="10"/>
  <c r="X146" i="10"/>
  <c r="W146" i="10"/>
  <c r="N146" i="10"/>
  <c r="BR145" i="10"/>
  <c r="BQ145" i="10"/>
  <c r="BP145" i="10"/>
  <c r="BI145" i="10"/>
  <c r="BH145" i="10"/>
  <c r="BG145" i="10"/>
  <c r="AZ145" i="10"/>
  <c r="AY145" i="10"/>
  <c r="AX145" i="10"/>
  <c r="AQ145" i="10"/>
  <c r="AP145" i="10"/>
  <c r="AO145" i="10"/>
  <c r="AH145" i="10"/>
  <c r="AG145" i="10"/>
  <c r="AF145" i="10"/>
  <c r="Y145" i="10"/>
  <c r="X145" i="10"/>
  <c r="W145" i="10"/>
  <c r="N145" i="10"/>
  <c r="BR144" i="10"/>
  <c r="BQ144" i="10"/>
  <c r="BP144" i="10"/>
  <c r="BI144" i="10"/>
  <c r="BH144" i="10"/>
  <c r="BG144" i="10"/>
  <c r="AZ144" i="10"/>
  <c r="AY144" i="10"/>
  <c r="AX144" i="10"/>
  <c r="AQ144" i="10"/>
  <c r="AP144" i="10"/>
  <c r="AO144" i="10"/>
  <c r="AH144" i="10"/>
  <c r="AG144" i="10"/>
  <c r="AF144" i="10"/>
  <c r="Y144" i="10"/>
  <c r="X144" i="10"/>
  <c r="W144" i="10"/>
  <c r="N144" i="10"/>
  <c r="BR143" i="10"/>
  <c r="BQ143" i="10"/>
  <c r="BP143" i="10"/>
  <c r="BI143" i="10"/>
  <c r="BH143" i="10"/>
  <c r="BG143" i="10"/>
  <c r="AZ143" i="10"/>
  <c r="AY143" i="10"/>
  <c r="AX143" i="10"/>
  <c r="AQ143" i="10"/>
  <c r="AP143" i="10"/>
  <c r="AO143" i="10"/>
  <c r="AH143" i="10"/>
  <c r="AG143" i="10"/>
  <c r="AF143" i="10"/>
  <c r="Y143" i="10"/>
  <c r="X143" i="10"/>
  <c r="W143" i="10"/>
  <c r="N143" i="10"/>
  <c r="O144" i="10" s="1"/>
  <c r="BR142" i="10"/>
  <c r="BQ142" i="10"/>
  <c r="BP142" i="10"/>
  <c r="BI142" i="10"/>
  <c r="BH142" i="10"/>
  <c r="BG142" i="10"/>
  <c r="AZ142" i="10"/>
  <c r="AY142" i="10"/>
  <c r="AX142" i="10"/>
  <c r="AQ142" i="10"/>
  <c r="AP142" i="10"/>
  <c r="AO142" i="10"/>
  <c r="AH142" i="10"/>
  <c r="AG142" i="10"/>
  <c r="AF142" i="10"/>
  <c r="Y142" i="10"/>
  <c r="X142" i="10"/>
  <c r="W142" i="10"/>
  <c r="N142" i="10"/>
  <c r="BR141" i="10"/>
  <c r="BQ141" i="10"/>
  <c r="BP141" i="10"/>
  <c r="BI141" i="10"/>
  <c r="BH141" i="10"/>
  <c r="BG141" i="10"/>
  <c r="AZ141" i="10"/>
  <c r="AY141" i="10"/>
  <c r="AX141" i="10"/>
  <c r="AQ141" i="10"/>
  <c r="AP141" i="10"/>
  <c r="AO141" i="10"/>
  <c r="AH141" i="10"/>
  <c r="AG141" i="10"/>
  <c r="AF141" i="10"/>
  <c r="Y141" i="10"/>
  <c r="X141" i="10"/>
  <c r="W141" i="10"/>
  <c r="N141" i="10"/>
  <c r="BR140" i="10"/>
  <c r="BQ140" i="10"/>
  <c r="BP140" i="10"/>
  <c r="BI140" i="10"/>
  <c r="BH140" i="10"/>
  <c r="BG140" i="10"/>
  <c r="AZ140" i="10"/>
  <c r="AY140" i="10"/>
  <c r="AX140" i="10"/>
  <c r="AQ140" i="10"/>
  <c r="AP140" i="10"/>
  <c r="AO140" i="10"/>
  <c r="AH140" i="10"/>
  <c r="AG140" i="10"/>
  <c r="AF140" i="10"/>
  <c r="Y140" i="10"/>
  <c r="X140" i="10"/>
  <c r="W140" i="10"/>
  <c r="N140" i="10"/>
  <c r="O141" i="10" s="1"/>
  <c r="BR139" i="10"/>
  <c r="BQ139" i="10"/>
  <c r="BP139" i="10"/>
  <c r="BI139" i="10"/>
  <c r="BH139" i="10"/>
  <c r="BG139" i="10"/>
  <c r="AZ139" i="10"/>
  <c r="AY139" i="10"/>
  <c r="AX139" i="10"/>
  <c r="AQ139" i="10"/>
  <c r="AP139" i="10"/>
  <c r="AO139" i="10"/>
  <c r="AH139" i="10"/>
  <c r="AG139" i="10"/>
  <c r="AF139" i="10"/>
  <c r="Y139" i="10"/>
  <c r="X139" i="10"/>
  <c r="W139" i="10"/>
  <c r="N139" i="10"/>
  <c r="O140" i="10" s="1"/>
  <c r="BR138" i="10"/>
  <c r="BQ138" i="10"/>
  <c r="BP138" i="10"/>
  <c r="BI138" i="10"/>
  <c r="BH138" i="10"/>
  <c r="BG138" i="10"/>
  <c r="AZ138" i="10"/>
  <c r="AY138" i="10"/>
  <c r="AX138" i="10"/>
  <c r="AQ138" i="10"/>
  <c r="AP138" i="10"/>
  <c r="AO138" i="10"/>
  <c r="AH138" i="10"/>
  <c r="AG138" i="10"/>
  <c r="AF138" i="10"/>
  <c r="Y138" i="10"/>
  <c r="X138" i="10"/>
  <c r="W138" i="10"/>
  <c r="N138" i="10"/>
  <c r="BR137" i="10"/>
  <c r="BQ137" i="10"/>
  <c r="BP137" i="10"/>
  <c r="BI137" i="10"/>
  <c r="BH137" i="10"/>
  <c r="BG137" i="10"/>
  <c r="AZ137" i="10"/>
  <c r="AY137" i="10"/>
  <c r="AX137" i="10"/>
  <c r="AQ137" i="10"/>
  <c r="AP137" i="10"/>
  <c r="AO137" i="10"/>
  <c r="AH137" i="10"/>
  <c r="AG137" i="10"/>
  <c r="AF137" i="10"/>
  <c r="Y137" i="10"/>
  <c r="X137" i="10"/>
  <c r="W137" i="10"/>
  <c r="N137" i="10"/>
  <c r="BR136" i="10"/>
  <c r="BQ136" i="10"/>
  <c r="BP136" i="10"/>
  <c r="BI136" i="10"/>
  <c r="BH136" i="10"/>
  <c r="BG136" i="10"/>
  <c r="AZ136" i="10"/>
  <c r="AY136" i="10"/>
  <c r="AX136" i="10"/>
  <c r="AQ136" i="10"/>
  <c r="AP136" i="10"/>
  <c r="AO136" i="10"/>
  <c r="AH136" i="10"/>
  <c r="AG136" i="10"/>
  <c r="AF136" i="10"/>
  <c r="Y136" i="10"/>
  <c r="X136" i="10"/>
  <c r="W136" i="10"/>
  <c r="N136" i="10"/>
  <c r="O137" i="10" s="1"/>
  <c r="BR135" i="10"/>
  <c r="BQ135" i="10"/>
  <c r="BP135" i="10"/>
  <c r="BI135" i="10"/>
  <c r="BH135" i="10"/>
  <c r="BG135" i="10"/>
  <c r="AZ135" i="10"/>
  <c r="AY135" i="10"/>
  <c r="AX135" i="10"/>
  <c r="AQ135" i="10"/>
  <c r="AP135" i="10"/>
  <c r="AO135" i="10"/>
  <c r="AH135" i="10"/>
  <c r="AG135" i="10"/>
  <c r="AF135" i="10"/>
  <c r="Y135" i="10"/>
  <c r="X135" i="10"/>
  <c r="W135" i="10"/>
  <c r="N135" i="10"/>
  <c r="BR134" i="10"/>
  <c r="BQ134" i="10"/>
  <c r="BP134" i="10"/>
  <c r="BI134" i="10"/>
  <c r="BH134" i="10"/>
  <c r="BG134" i="10"/>
  <c r="AZ134" i="10"/>
  <c r="AY134" i="10"/>
  <c r="AX134" i="10"/>
  <c r="AQ134" i="10"/>
  <c r="AP134" i="10"/>
  <c r="AO134" i="10"/>
  <c r="AH134" i="10"/>
  <c r="AG134" i="10"/>
  <c r="AF134" i="10"/>
  <c r="Y134" i="10"/>
  <c r="X134" i="10"/>
  <c r="W134" i="10"/>
  <c r="N134" i="10"/>
  <c r="BR133" i="10"/>
  <c r="BQ133" i="10"/>
  <c r="BP133" i="10"/>
  <c r="BI133" i="10"/>
  <c r="BH133" i="10"/>
  <c r="BG133" i="10"/>
  <c r="AZ133" i="10"/>
  <c r="AY133" i="10"/>
  <c r="AX133" i="10"/>
  <c r="AQ133" i="10"/>
  <c r="AP133" i="10"/>
  <c r="AO133" i="10"/>
  <c r="AH133" i="10"/>
  <c r="AG133" i="10"/>
  <c r="AF133" i="10"/>
  <c r="Y133" i="10"/>
  <c r="X133" i="10"/>
  <c r="W133" i="10"/>
  <c r="N133" i="10"/>
  <c r="BR132" i="10"/>
  <c r="BQ132" i="10"/>
  <c r="BP132" i="10"/>
  <c r="BI132" i="10"/>
  <c r="BH132" i="10"/>
  <c r="BG132" i="10"/>
  <c r="AZ132" i="10"/>
  <c r="AY132" i="10"/>
  <c r="AX132" i="10"/>
  <c r="AQ132" i="10"/>
  <c r="AP132" i="10"/>
  <c r="AO132" i="10"/>
  <c r="AH132" i="10"/>
  <c r="AG132" i="10"/>
  <c r="AF132" i="10"/>
  <c r="Y132" i="10"/>
  <c r="X132" i="10"/>
  <c r="W132" i="10"/>
  <c r="N132" i="10"/>
  <c r="O133" i="10" s="1"/>
  <c r="BR131" i="10"/>
  <c r="BQ131" i="10"/>
  <c r="BP131" i="10"/>
  <c r="BI131" i="10"/>
  <c r="BH131" i="10"/>
  <c r="BG131" i="10"/>
  <c r="AZ131" i="10"/>
  <c r="AY131" i="10"/>
  <c r="AX131" i="10"/>
  <c r="AQ131" i="10"/>
  <c r="AP131" i="10"/>
  <c r="AO131" i="10"/>
  <c r="AH131" i="10"/>
  <c r="AG131" i="10"/>
  <c r="AF131" i="10"/>
  <c r="Y131" i="10"/>
  <c r="X131" i="10"/>
  <c r="W131" i="10"/>
  <c r="N131" i="10"/>
  <c r="BR130" i="10"/>
  <c r="BQ130" i="10"/>
  <c r="BP130" i="10"/>
  <c r="BI130" i="10"/>
  <c r="BH130" i="10"/>
  <c r="BG130" i="10"/>
  <c r="AZ130" i="10"/>
  <c r="AY130" i="10"/>
  <c r="AX130" i="10"/>
  <c r="AQ130" i="10"/>
  <c r="AP130" i="10"/>
  <c r="AO130" i="10"/>
  <c r="AH130" i="10"/>
  <c r="AG130" i="10"/>
  <c r="AF130" i="10"/>
  <c r="Y130" i="10"/>
  <c r="X130" i="10"/>
  <c r="W130" i="10"/>
  <c r="N130" i="10"/>
  <c r="BR129" i="10"/>
  <c r="BQ129" i="10"/>
  <c r="BP129" i="10"/>
  <c r="BI129" i="10"/>
  <c r="BH129" i="10"/>
  <c r="BG129" i="10"/>
  <c r="AZ129" i="10"/>
  <c r="AY129" i="10"/>
  <c r="AX129" i="10"/>
  <c r="AQ129" i="10"/>
  <c r="AP129" i="10"/>
  <c r="AO129" i="10"/>
  <c r="AH129" i="10"/>
  <c r="AG129" i="10"/>
  <c r="AF129" i="10"/>
  <c r="Y129" i="10"/>
  <c r="X129" i="10"/>
  <c r="W129" i="10"/>
  <c r="N129" i="10"/>
  <c r="BR128" i="10"/>
  <c r="BQ128" i="10"/>
  <c r="BP128" i="10"/>
  <c r="BI128" i="10"/>
  <c r="BH128" i="10"/>
  <c r="BG128" i="10"/>
  <c r="AZ128" i="10"/>
  <c r="AY128" i="10"/>
  <c r="AX128" i="10"/>
  <c r="AQ128" i="10"/>
  <c r="AP128" i="10"/>
  <c r="AO128" i="10"/>
  <c r="AH128" i="10"/>
  <c r="AG128" i="10"/>
  <c r="AF128" i="10"/>
  <c r="Y128" i="10"/>
  <c r="X128" i="10"/>
  <c r="W128" i="10"/>
  <c r="N128" i="10"/>
  <c r="O129" i="10" s="1"/>
  <c r="BR127" i="10"/>
  <c r="BQ127" i="10"/>
  <c r="BP127" i="10"/>
  <c r="BI127" i="10"/>
  <c r="BH127" i="10"/>
  <c r="BG127" i="10"/>
  <c r="AZ127" i="10"/>
  <c r="AY127" i="10"/>
  <c r="AX127" i="10"/>
  <c r="AQ127" i="10"/>
  <c r="AP127" i="10"/>
  <c r="AO127" i="10"/>
  <c r="AH127" i="10"/>
  <c r="AG127" i="10"/>
  <c r="AF127" i="10"/>
  <c r="Y127" i="10"/>
  <c r="X127" i="10"/>
  <c r="W127" i="10"/>
  <c r="N127" i="10"/>
  <c r="BR126" i="10"/>
  <c r="BQ126" i="10"/>
  <c r="BP126" i="10"/>
  <c r="BI126" i="10"/>
  <c r="BH126" i="10"/>
  <c r="BG126" i="10"/>
  <c r="AZ126" i="10"/>
  <c r="AY126" i="10"/>
  <c r="AX126" i="10"/>
  <c r="AQ126" i="10"/>
  <c r="AP126" i="10"/>
  <c r="AO126" i="10"/>
  <c r="AH126" i="10"/>
  <c r="AG126" i="10"/>
  <c r="AF126" i="10"/>
  <c r="Y126" i="10"/>
  <c r="X126" i="10"/>
  <c r="W126" i="10"/>
  <c r="N126" i="10"/>
  <c r="BR125" i="10"/>
  <c r="BQ125" i="10"/>
  <c r="BP125" i="10"/>
  <c r="BI125" i="10"/>
  <c r="BH125" i="10"/>
  <c r="BG125" i="10"/>
  <c r="AZ125" i="10"/>
  <c r="AY125" i="10"/>
  <c r="AX125" i="10"/>
  <c r="AQ125" i="10"/>
  <c r="AP125" i="10"/>
  <c r="AO125" i="10"/>
  <c r="AH125" i="10"/>
  <c r="AG125" i="10"/>
  <c r="AF125" i="10"/>
  <c r="Y125" i="10"/>
  <c r="X125" i="10"/>
  <c r="W125" i="10"/>
  <c r="N125" i="10"/>
  <c r="BR124" i="10"/>
  <c r="BQ124" i="10"/>
  <c r="BP124" i="10"/>
  <c r="BI124" i="10"/>
  <c r="BH124" i="10"/>
  <c r="BG124" i="10"/>
  <c r="AZ124" i="10"/>
  <c r="AY124" i="10"/>
  <c r="AX124" i="10"/>
  <c r="AQ124" i="10"/>
  <c r="AP124" i="10"/>
  <c r="AO124" i="10"/>
  <c r="AH124" i="10"/>
  <c r="AG124" i="10"/>
  <c r="AF124" i="10"/>
  <c r="Y124" i="10"/>
  <c r="X124" i="10"/>
  <c r="W124" i="10"/>
  <c r="N124" i="10"/>
  <c r="O125" i="10" s="1"/>
  <c r="BR123" i="10"/>
  <c r="BQ123" i="10"/>
  <c r="BP123" i="10"/>
  <c r="BI123" i="10"/>
  <c r="BH123" i="10"/>
  <c r="BG123" i="10"/>
  <c r="AZ123" i="10"/>
  <c r="AY123" i="10"/>
  <c r="AX123" i="10"/>
  <c r="AQ123" i="10"/>
  <c r="AP123" i="10"/>
  <c r="AO123" i="10"/>
  <c r="AH123" i="10"/>
  <c r="AG123" i="10"/>
  <c r="AF123" i="10"/>
  <c r="Y123" i="10"/>
  <c r="X123" i="10"/>
  <c r="W123" i="10"/>
  <c r="N123" i="10"/>
  <c r="BR122" i="10"/>
  <c r="BQ122" i="10"/>
  <c r="BP122" i="10"/>
  <c r="BI122" i="10"/>
  <c r="BH122" i="10"/>
  <c r="BG122" i="10"/>
  <c r="AZ122" i="10"/>
  <c r="AY122" i="10"/>
  <c r="AX122" i="10"/>
  <c r="AQ122" i="10"/>
  <c r="AP122" i="10"/>
  <c r="AO122" i="10"/>
  <c r="AH122" i="10"/>
  <c r="AG122" i="10"/>
  <c r="AF122" i="10"/>
  <c r="Y122" i="10"/>
  <c r="X122" i="10"/>
  <c r="W122" i="10"/>
  <c r="N122" i="10"/>
  <c r="BR121" i="10"/>
  <c r="BQ121" i="10"/>
  <c r="BP121" i="10"/>
  <c r="BI121" i="10"/>
  <c r="BH121" i="10"/>
  <c r="BG121" i="10"/>
  <c r="AZ121" i="10"/>
  <c r="AY121" i="10"/>
  <c r="AX121" i="10"/>
  <c r="AQ121" i="10"/>
  <c r="AP121" i="10"/>
  <c r="AO121" i="10"/>
  <c r="AH121" i="10"/>
  <c r="AG121" i="10"/>
  <c r="AF121" i="10"/>
  <c r="Y121" i="10"/>
  <c r="X121" i="10"/>
  <c r="W121" i="10"/>
  <c r="N121" i="10"/>
  <c r="BR120" i="10"/>
  <c r="BQ120" i="10"/>
  <c r="BP120" i="10"/>
  <c r="BI120" i="10"/>
  <c r="BH120" i="10"/>
  <c r="BG120" i="10"/>
  <c r="AZ120" i="10"/>
  <c r="AY120" i="10"/>
  <c r="AX120" i="10"/>
  <c r="AQ120" i="10"/>
  <c r="AP120" i="10"/>
  <c r="AO120" i="10"/>
  <c r="AH120" i="10"/>
  <c r="AG120" i="10"/>
  <c r="AF120" i="10"/>
  <c r="Y120" i="10"/>
  <c r="X120" i="10"/>
  <c r="W120" i="10"/>
  <c r="N120" i="10"/>
  <c r="O121" i="10" s="1"/>
  <c r="BR119" i="10"/>
  <c r="BQ119" i="10"/>
  <c r="BP119" i="10"/>
  <c r="BI119" i="10"/>
  <c r="BH119" i="10"/>
  <c r="BG119" i="10"/>
  <c r="AZ119" i="10"/>
  <c r="AY119" i="10"/>
  <c r="AX119" i="10"/>
  <c r="AQ119" i="10"/>
  <c r="AP119" i="10"/>
  <c r="AO119" i="10"/>
  <c r="AH119" i="10"/>
  <c r="AG119" i="10"/>
  <c r="AF119" i="10"/>
  <c r="Y119" i="10"/>
  <c r="X119" i="10"/>
  <c r="W119" i="10"/>
  <c r="N119" i="10"/>
  <c r="BR118" i="10"/>
  <c r="BQ118" i="10"/>
  <c r="BP118" i="10"/>
  <c r="BI118" i="10"/>
  <c r="BH118" i="10"/>
  <c r="BG118" i="10"/>
  <c r="AZ118" i="10"/>
  <c r="AY118" i="10"/>
  <c r="AX118" i="10"/>
  <c r="AQ118" i="10"/>
  <c r="AP118" i="10"/>
  <c r="AO118" i="10"/>
  <c r="AH118" i="10"/>
  <c r="AG118" i="10"/>
  <c r="AF118" i="10"/>
  <c r="Y118" i="10"/>
  <c r="X118" i="10"/>
  <c r="W118" i="10"/>
  <c r="N118" i="10"/>
  <c r="BR117" i="10"/>
  <c r="BQ117" i="10"/>
  <c r="BP117" i="10"/>
  <c r="BI117" i="10"/>
  <c r="BH117" i="10"/>
  <c r="BG117" i="10"/>
  <c r="AZ117" i="10"/>
  <c r="AY117" i="10"/>
  <c r="AX117" i="10"/>
  <c r="AQ117" i="10"/>
  <c r="AP117" i="10"/>
  <c r="AO117" i="10"/>
  <c r="AH117" i="10"/>
  <c r="AG117" i="10"/>
  <c r="AF117" i="10"/>
  <c r="Y117" i="10"/>
  <c r="X117" i="10"/>
  <c r="W117" i="10"/>
  <c r="N117" i="10"/>
  <c r="BR116" i="10"/>
  <c r="BQ116" i="10"/>
  <c r="BP116" i="10"/>
  <c r="BI116" i="10"/>
  <c r="BH116" i="10"/>
  <c r="BG116" i="10"/>
  <c r="AZ116" i="10"/>
  <c r="AY116" i="10"/>
  <c r="AX116" i="10"/>
  <c r="AQ116" i="10"/>
  <c r="AP116" i="10"/>
  <c r="AO116" i="10"/>
  <c r="AH116" i="10"/>
  <c r="AG116" i="10"/>
  <c r="AF116" i="10"/>
  <c r="Y116" i="10"/>
  <c r="X116" i="10"/>
  <c r="W116" i="10"/>
  <c r="N116" i="10"/>
  <c r="O117" i="10" s="1"/>
  <c r="BR115" i="10"/>
  <c r="BQ115" i="10"/>
  <c r="BP115" i="10"/>
  <c r="BI115" i="10"/>
  <c r="BH115" i="10"/>
  <c r="BG115" i="10"/>
  <c r="AZ115" i="10"/>
  <c r="AY115" i="10"/>
  <c r="AX115" i="10"/>
  <c r="AQ115" i="10"/>
  <c r="AP115" i="10"/>
  <c r="AO115" i="10"/>
  <c r="AH115" i="10"/>
  <c r="AG115" i="10"/>
  <c r="AF115" i="10"/>
  <c r="Y115" i="10"/>
  <c r="X115" i="10"/>
  <c r="W115" i="10"/>
  <c r="N115" i="10"/>
  <c r="BR114" i="10"/>
  <c r="BQ114" i="10"/>
  <c r="BP114" i="10"/>
  <c r="BI114" i="10"/>
  <c r="BH114" i="10"/>
  <c r="BG114" i="10"/>
  <c r="AZ114" i="10"/>
  <c r="AY114" i="10"/>
  <c r="AX114" i="10"/>
  <c r="AQ114" i="10"/>
  <c r="AP114" i="10"/>
  <c r="AO114" i="10"/>
  <c r="AH114" i="10"/>
  <c r="AG114" i="10"/>
  <c r="AF114" i="10"/>
  <c r="Y114" i="10"/>
  <c r="X114" i="10"/>
  <c r="W114" i="10"/>
  <c r="N114" i="10"/>
  <c r="BR113" i="10"/>
  <c r="BQ113" i="10"/>
  <c r="BP113" i="10"/>
  <c r="BI113" i="10"/>
  <c r="BH113" i="10"/>
  <c r="BG113" i="10"/>
  <c r="AZ113" i="10"/>
  <c r="AY113" i="10"/>
  <c r="AX113" i="10"/>
  <c r="AQ113" i="10"/>
  <c r="AP113" i="10"/>
  <c r="AO113" i="10"/>
  <c r="AH113" i="10"/>
  <c r="AG113" i="10"/>
  <c r="AF113" i="10"/>
  <c r="Y113" i="10"/>
  <c r="X113" i="10"/>
  <c r="W113" i="10"/>
  <c r="N113" i="10"/>
  <c r="BR112" i="10"/>
  <c r="BQ112" i="10"/>
  <c r="BP112" i="10"/>
  <c r="BI112" i="10"/>
  <c r="BH112" i="10"/>
  <c r="BG112" i="10"/>
  <c r="AZ112" i="10"/>
  <c r="AY112" i="10"/>
  <c r="AX112" i="10"/>
  <c r="AQ112" i="10"/>
  <c r="AP112" i="10"/>
  <c r="AO112" i="10"/>
  <c r="AH112" i="10"/>
  <c r="AG112" i="10"/>
  <c r="AF112" i="10"/>
  <c r="Y112" i="10"/>
  <c r="X112" i="10"/>
  <c r="W112" i="10"/>
  <c r="N112" i="10"/>
  <c r="BR111" i="10"/>
  <c r="BQ111" i="10"/>
  <c r="BP111" i="10"/>
  <c r="BI111" i="10"/>
  <c r="BH111" i="10"/>
  <c r="BG111" i="10"/>
  <c r="AZ111" i="10"/>
  <c r="AY111" i="10"/>
  <c r="AX111" i="10"/>
  <c r="AQ111" i="10"/>
  <c r="AP111" i="10"/>
  <c r="AO111" i="10"/>
  <c r="AH111" i="10"/>
  <c r="AG111" i="10"/>
  <c r="AF111" i="10"/>
  <c r="Y111" i="10"/>
  <c r="X111" i="10"/>
  <c r="W111" i="10"/>
  <c r="N111" i="10"/>
  <c r="BR110" i="10"/>
  <c r="BQ110" i="10"/>
  <c r="BP110" i="10"/>
  <c r="BI110" i="10"/>
  <c r="BH110" i="10"/>
  <c r="BG110" i="10"/>
  <c r="AZ110" i="10"/>
  <c r="AY110" i="10"/>
  <c r="AX110" i="10"/>
  <c r="AQ110" i="10"/>
  <c r="AP110" i="10"/>
  <c r="AO110" i="10"/>
  <c r="AH110" i="10"/>
  <c r="AG110" i="10"/>
  <c r="AF110" i="10"/>
  <c r="Y110" i="10"/>
  <c r="X110" i="10"/>
  <c r="W110" i="10"/>
  <c r="N110" i="10"/>
  <c r="BR109" i="10"/>
  <c r="BQ109" i="10"/>
  <c r="BP109" i="10"/>
  <c r="BI109" i="10"/>
  <c r="BH109" i="10"/>
  <c r="BG109" i="10"/>
  <c r="AZ109" i="10"/>
  <c r="AY109" i="10"/>
  <c r="AX109" i="10"/>
  <c r="AQ109" i="10"/>
  <c r="AP109" i="10"/>
  <c r="AO109" i="10"/>
  <c r="AH109" i="10"/>
  <c r="AG109" i="10"/>
  <c r="AF109" i="10"/>
  <c r="Y109" i="10"/>
  <c r="X109" i="10"/>
  <c r="W109" i="10"/>
  <c r="N109" i="10"/>
  <c r="BR108" i="10"/>
  <c r="BQ108" i="10"/>
  <c r="BP108" i="10"/>
  <c r="BI108" i="10"/>
  <c r="BH108" i="10"/>
  <c r="BG108" i="10"/>
  <c r="AZ108" i="10"/>
  <c r="AY108" i="10"/>
  <c r="AX108" i="10"/>
  <c r="AQ108" i="10"/>
  <c r="AP108" i="10"/>
  <c r="AO108" i="10"/>
  <c r="AH108" i="10"/>
  <c r="AG108" i="10"/>
  <c r="AF108" i="10"/>
  <c r="Y108" i="10"/>
  <c r="X108" i="10"/>
  <c r="W108" i="10"/>
  <c r="N108" i="10"/>
  <c r="BR107" i="10"/>
  <c r="BQ107" i="10"/>
  <c r="BP107" i="10"/>
  <c r="BI107" i="10"/>
  <c r="BH107" i="10"/>
  <c r="BG107" i="10"/>
  <c r="AZ107" i="10"/>
  <c r="AY107" i="10"/>
  <c r="AX107" i="10"/>
  <c r="AQ107" i="10"/>
  <c r="AP107" i="10"/>
  <c r="AO107" i="10"/>
  <c r="AH107" i="10"/>
  <c r="AG107" i="10"/>
  <c r="AF107" i="10"/>
  <c r="Y107" i="10"/>
  <c r="X107" i="10"/>
  <c r="W107" i="10"/>
  <c r="N107" i="10"/>
  <c r="O108" i="10" s="1"/>
  <c r="BR106" i="10"/>
  <c r="BQ106" i="10"/>
  <c r="BP106" i="10"/>
  <c r="BI106" i="10"/>
  <c r="BH106" i="10"/>
  <c r="BG106" i="10"/>
  <c r="AZ106" i="10"/>
  <c r="AY106" i="10"/>
  <c r="AX106" i="10"/>
  <c r="AQ106" i="10"/>
  <c r="AP106" i="10"/>
  <c r="AO106" i="10"/>
  <c r="AH106" i="10"/>
  <c r="AG106" i="10"/>
  <c r="AF106" i="10"/>
  <c r="Y106" i="10"/>
  <c r="X106" i="10"/>
  <c r="W106" i="10"/>
  <c r="N106" i="10"/>
  <c r="BR105" i="10"/>
  <c r="BQ105" i="10"/>
  <c r="BP105" i="10"/>
  <c r="BI105" i="10"/>
  <c r="BH105" i="10"/>
  <c r="BG105" i="10"/>
  <c r="AZ105" i="10"/>
  <c r="AY105" i="10"/>
  <c r="AX105" i="10"/>
  <c r="AQ105" i="10"/>
  <c r="AP105" i="10"/>
  <c r="AO105" i="10"/>
  <c r="AH105" i="10"/>
  <c r="AG105" i="10"/>
  <c r="AF105" i="10"/>
  <c r="Y105" i="10"/>
  <c r="X105" i="10"/>
  <c r="W105" i="10"/>
  <c r="N105" i="10"/>
  <c r="BR104" i="10"/>
  <c r="BQ104" i="10"/>
  <c r="BP104" i="10"/>
  <c r="BI104" i="10"/>
  <c r="BH104" i="10"/>
  <c r="BG104" i="10"/>
  <c r="AZ104" i="10"/>
  <c r="AY104" i="10"/>
  <c r="AX104" i="10"/>
  <c r="AQ104" i="10"/>
  <c r="AP104" i="10"/>
  <c r="AO104" i="10"/>
  <c r="AH104" i="10"/>
  <c r="AG104" i="10"/>
  <c r="AF104" i="10"/>
  <c r="Y104" i="10"/>
  <c r="X104" i="10"/>
  <c r="W104" i="10"/>
  <c r="N104" i="10"/>
  <c r="O105" i="10" s="1"/>
  <c r="BR103" i="10"/>
  <c r="BQ103" i="10"/>
  <c r="BP103" i="10"/>
  <c r="BI103" i="10"/>
  <c r="BH103" i="10"/>
  <c r="BG103" i="10"/>
  <c r="AZ103" i="10"/>
  <c r="AY103" i="10"/>
  <c r="AX103" i="10"/>
  <c r="AQ103" i="10"/>
  <c r="AP103" i="10"/>
  <c r="AO103" i="10"/>
  <c r="AH103" i="10"/>
  <c r="AG103" i="10"/>
  <c r="AF103" i="10"/>
  <c r="Y103" i="10"/>
  <c r="X103" i="10"/>
  <c r="W103" i="10"/>
  <c r="N103" i="10"/>
  <c r="BR102" i="10"/>
  <c r="BQ102" i="10"/>
  <c r="BP102" i="10"/>
  <c r="BI102" i="10"/>
  <c r="BH102" i="10"/>
  <c r="BG102" i="10"/>
  <c r="AZ102" i="10"/>
  <c r="AY102" i="10"/>
  <c r="AX102" i="10"/>
  <c r="AQ102" i="10"/>
  <c r="AP102" i="10"/>
  <c r="AO102" i="10"/>
  <c r="AH102" i="10"/>
  <c r="AG102" i="10"/>
  <c r="AF102" i="10"/>
  <c r="Y102" i="10"/>
  <c r="X102" i="10"/>
  <c r="W102" i="10"/>
  <c r="N102" i="10"/>
  <c r="BR101" i="10"/>
  <c r="BQ101" i="10"/>
  <c r="BP101" i="10"/>
  <c r="BI101" i="10"/>
  <c r="BH101" i="10"/>
  <c r="BG101" i="10"/>
  <c r="AZ101" i="10"/>
  <c r="AY101" i="10"/>
  <c r="AX101" i="10"/>
  <c r="AQ101" i="10"/>
  <c r="AP101" i="10"/>
  <c r="AO101" i="10"/>
  <c r="AH101" i="10"/>
  <c r="AG101" i="10"/>
  <c r="AF101" i="10"/>
  <c r="Y101" i="10"/>
  <c r="X101" i="10"/>
  <c r="W101" i="10"/>
  <c r="N101" i="10"/>
  <c r="BR100" i="10"/>
  <c r="BQ100" i="10"/>
  <c r="BP100" i="10"/>
  <c r="BI100" i="10"/>
  <c r="BH100" i="10"/>
  <c r="BG100" i="10"/>
  <c r="AZ100" i="10"/>
  <c r="AY100" i="10"/>
  <c r="AX100" i="10"/>
  <c r="AQ100" i="10"/>
  <c r="AP100" i="10"/>
  <c r="AO100" i="10"/>
  <c r="AH100" i="10"/>
  <c r="AG100" i="10"/>
  <c r="AF100" i="10"/>
  <c r="Y100" i="10"/>
  <c r="X100" i="10"/>
  <c r="W100" i="10"/>
  <c r="N100" i="10"/>
  <c r="O101" i="10" s="1"/>
  <c r="BR99" i="10"/>
  <c r="BQ99" i="10"/>
  <c r="BP99" i="10"/>
  <c r="BI99" i="10"/>
  <c r="BH99" i="10"/>
  <c r="BG99" i="10"/>
  <c r="AZ99" i="10"/>
  <c r="AY99" i="10"/>
  <c r="AX99" i="10"/>
  <c r="AQ99" i="10"/>
  <c r="AP99" i="10"/>
  <c r="AO99" i="10"/>
  <c r="AH99" i="10"/>
  <c r="AG99" i="10"/>
  <c r="AF99" i="10"/>
  <c r="Y99" i="10"/>
  <c r="X99" i="10"/>
  <c r="W99" i="10"/>
  <c r="N99" i="10"/>
  <c r="BR98" i="10"/>
  <c r="BQ98" i="10"/>
  <c r="BP98" i="10"/>
  <c r="BI98" i="10"/>
  <c r="BH98" i="10"/>
  <c r="BG98" i="10"/>
  <c r="AZ98" i="10"/>
  <c r="AY98" i="10"/>
  <c r="AX98" i="10"/>
  <c r="AQ98" i="10"/>
  <c r="AP98" i="10"/>
  <c r="AO98" i="10"/>
  <c r="AH98" i="10"/>
  <c r="AG98" i="10"/>
  <c r="AF98" i="10"/>
  <c r="Y98" i="10"/>
  <c r="X98" i="10"/>
  <c r="W98" i="10"/>
  <c r="N98" i="10"/>
  <c r="BR97" i="10"/>
  <c r="BQ97" i="10"/>
  <c r="BP97" i="10"/>
  <c r="BI97" i="10"/>
  <c r="BH97" i="10"/>
  <c r="BG97" i="10"/>
  <c r="AZ97" i="10"/>
  <c r="AY97" i="10"/>
  <c r="AX97" i="10"/>
  <c r="AQ97" i="10"/>
  <c r="AP97" i="10"/>
  <c r="AO97" i="10"/>
  <c r="AH97" i="10"/>
  <c r="AG97" i="10"/>
  <c r="AF97" i="10"/>
  <c r="Y97" i="10"/>
  <c r="X97" i="10"/>
  <c r="W97" i="10"/>
  <c r="N97" i="10"/>
  <c r="BR96" i="10"/>
  <c r="BQ96" i="10"/>
  <c r="BP96" i="10"/>
  <c r="BI96" i="10"/>
  <c r="BH96" i="10"/>
  <c r="BG96" i="10"/>
  <c r="AZ96" i="10"/>
  <c r="AY96" i="10"/>
  <c r="AX96" i="10"/>
  <c r="AQ96" i="10"/>
  <c r="AP96" i="10"/>
  <c r="AO96" i="10"/>
  <c r="AH96" i="10"/>
  <c r="AG96" i="10"/>
  <c r="AF96" i="10"/>
  <c r="Y96" i="10"/>
  <c r="X96" i="10"/>
  <c r="W96" i="10"/>
  <c r="N96" i="10"/>
  <c r="BR95" i="10"/>
  <c r="BQ95" i="10"/>
  <c r="BP95" i="10"/>
  <c r="BI95" i="10"/>
  <c r="BH95" i="10"/>
  <c r="BG95" i="10"/>
  <c r="AZ95" i="10"/>
  <c r="AY95" i="10"/>
  <c r="AX95" i="10"/>
  <c r="AQ95" i="10"/>
  <c r="AP95" i="10"/>
  <c r="AO95" i="10"/>
  <c r="AH95" i="10"/>
  <c r="AG95" i="10"/>
  <c r="AF95" i="10"/>
  <c r="Y95" i="10"/>
  <c r="X95" i="10"/>
  <c r="W95" i="10"/>
  <c r="N95" i="10"/>
  <c r="O96" i="10" s="1"/>
  <c r="BR94" i="10"/>
  <c r="BQ94" i="10"/>
  <c r="BP94" i="10"/>
  <c r="BI94" i="10"/>
  <c r="BH94" i="10"/>
  <c r="BG94" i="10"/>
  <c r="AZ94" i="10"/>
  <c r="AY94" i="10"/>
  <c r="AX94" i="10"/>
  <c r="AQ94" i="10"/>
  <c r="AP94" i="10"/>
  <c r="AO94" i="10"/>
  <c r="AH94" i="10"/>
  <c r="AG94" i="10"/>
  <c r="AF94" i="10"/>
  <c r="Y94" i="10"/>
  <c r="X94" i="10"/>
  <c r="W94" i="10"/>
  <c r="N94" i="10"/>
  <c r="BR93" i="10"/>
  <c r="BQ93" i="10"/>
  <c r="BP93" i="10"/>
  <c r="BI93" i="10"/>
  <c r="BH93" i="10"/>
  <c r="BG93" i="10"/>
  <c r="AZ93" i="10"/>
  <c r="AY93" i="10"/>
  <c r="AX93" i="10"/>
  <c r="AQ93" i="10"/>
  <c r="AP93" i="10"/>
  <c r="AO93" i="10"/>
  <c r="AH93" i="10"/>
  <c r="AG93" i="10"/>
  <c r="AF93" i="10"/>
  <c r="Y93" i="10"/>
  <c r="X93" i="10"/>
  <c r="W93" i="10"/>
  <c r="N93" i="10"/>
  <c r="BR92" i="10"/>
  <c r="BQ92" i="10"/>
  <c r="BP92" i="10"/>
  <c r="BI92" i="10"/>
  <c r="BH92" i="10"/>
  <c r="BG92" i="10"/>
  <c r="AZ92" i="10"/>
  <c r="AY92" i="10"/>
  <c r="AX92" i="10"/>
  <c r="AQ92" i="10"/>
  <c r="AP92" i="10"/>
  <c r="AO92" i="10"/>
  <c r="AH92" i="10"/>
  <c r="AG92" i="10"/>
  <c r="AF92" i="10"/>
  <c r="Y92" i="10"/>
  <c r="X92" i="10"/>
  <c r="W92" i="10"/>
  <c r="N92" i="10"/>
  <c r="O93" i="10" s="1"/>
  <c r="BR91" i="10"/>
  <c r="BQ91" i="10"/>
  <c r="BP91" i="10"/>
  <c r="BI91" i="10"/>
  <c r="BH91" i="10"/>
  <c r="BG91" i="10"/>
  <c r="AZ91" i="10"/>
  <c r="AY91" i="10"/>
  <c r="AX91" i="10"/>
  <c r="AQ91" i="10"/>
  <c r="AP91" i="10"/>
  <c r="AO91" i="10"/>
  <c r="AH91" i="10"/>
  <c r="AG91" i="10"/>
  <c r="AF91" i="10"/>
  <c r="Y91" i="10"/>
  <c r="X91" i="10"/>
  <c r="W91" i="10"/>
  <c r="N91" i="10"/>
  <c r="O92" i="10" s="1"/>
  <c r="BR90" i="10"/>
  <c r="BQ90" i="10"/>
  <c r="BP90" i="10"/>
  <c r="BI90" i="10"/>
  <c r="BH90" i="10"/>
  <c r="BG90" i="10"/>
  <c r="AZ90" i="10"/>
  <c r="AY90" i="10"/>
  <c r="AX90" i="10"/>
  <c r="AQ90" i="10"/>
  <c r="AP90" i="10"/>
  <c r="AO90" i="10"/>
  <c r="AH90" i="10"/>
  <c r="AG90" i="10"/>
  <c r="AF90" i="10"/>
  <c r="Y90" i="10"/>
  <c r="X90" i="10"/>
  <c r="W90" i="10"/>
  <c r="N90" i="10"/>
  <c r="BR89" i="10"/>
  <c r="BQ89" i="10"/>
  <c r="BP89" i="10"/>
  <c r="BI89" i="10"/>
  <c r="BH89" i="10"/>
  <c r="BG89" i="10"/>
  <c r="AZ89" i="10"/>
  <c r="AY89" i="10"/>
  <c r="AX89" i="10"/>
  <c r="AQ89" i="10"/>
  <c r="AP89" i="10"/>
  <c r="AO89" i="10"/>
  <c r="AH89" i="10"/>
  <c r="AG89" i="10"/>
  <c r="AF89" i="10"/>
  <c r="Y89" i="10"/>
  <c r="X89" i="10"/>
  <c r="W89" i="10"/>
  <c r="N89" i="10"/>
  <c r="BR88" i="10"/>
  <c r="BQ88" i="10"/>
  <c r="BP88" i="10"/>
  <c r="BI88" i="10"/>
  <c r="BH88" i="10"/>
  <c r="BG88" i="10"/>
  <c r="AZ88" i="10"/>
  <c r="AY88" i="10"/>
  <c r="AX88" i="10"/>
  <c r="AQ88" i="10"/>
  <c r="AP88" i="10"/>
  <c r="AO88" i="10"/>
  <c r="AH88" i="10"/>
  <c r="AG88" i="10"/>
  <c r="AF88" i="10"/>
  <c r="Y88" i="10"/>
  <c r="X88" i="10"/>
  <c r="W88" i="10"/>
  <c r="N88" i="10"/>
  <c r="BR87" i="10"/>
  <c r="BQ87" i="10"/>
  <c r="BP87" i="10"/>
  <c r="BI87" i="10"/>
  <c r="BH87" i="10"/>
  <c r="BG87" i="10"/>
  <c r="AZ87" i="10"/>
  <c r="AY87" i="10"/>
  <c r="AX87" i="10"/>
  <c r="AQ87" i="10"/>
  <c r="AP87" i="10"/>
  <c r="AO87" i="10"/>
  <c r="AH87" i="10"/>
  <c r="AG87" i="10"/>
  <c r="AF87" i="10"/>
  <c r="Y87" i="10"/>
  <c r="X87" i="10"/>
  <c r="W87" i="10"/>
  <c r="N87" i="10"/>
  <c r="O88" i="10" s="1"/>
  <c r="BR86" i="10"/>
  <c r="BQ86" i="10"/>
  <c r="BP86" i="10"/>
  <c r="BI86" i="10"/>
  <c r="BH86" i="10"/>
  <c r="BG86" i="10"/>
  <c r="AZ86" i="10"/>
  <c r="AY86" i="10"/>
  <c r="AX86" i="10"/>
  <c r="AQ86" i="10"/>
  <c r="AP86" i="10"/>
  <c r="AO86" i="10"/>
  <c r="AH86" i="10"/>
  <c r="AG86" i="10"/>
  <c r="AF86" i="10"/>
  <c r="Y86" i="10"/>
  <c r="X86" i="10"/>
  <c r="W86" i="10"/>
  <c r="N86" i="10"/>
  <c r="BR85" i="10"/>
  <c r="BQ85" i="10"/>
  <c r="BP85" i="10"/>
  <c r="BI85" i="10"/>
  <c r="BH85" i="10"/>
  <c r="BG85" i="10"/>
  <c r="AZ85" i="10"/>
  <c r="AY85" i="10"/>
  <c r="AX85" i="10"/>
  <c r="AQ85" i="10"/>
  <c r="AP85" i="10"/>
  <c r="AO85" i="10"/>
  <c r="AH85" i="10"/>
  <c r="AG85" i="10"/>
  <c r="AF85" i="10"/>
  <c r="Y85" i="10"/>
  <c r="X85" i="10"/>
  <c r="W85" i="10"/>
  <c r="N85" i="10"/>
  <c r="BR84" i="10"/>
  <c r="BQ84" i="10"/>
  <c r="BP84" i="10"/>
  <c r="BI84" i="10"/>
  <c r="BH84" i="10"/>
  <c r="BG84" i="10"/>
  <c r="AZ84" i="10"/>
  <c r="AY84" i="10"/>
  <c r="AX84" i="10"/>
  <c r="AQ84" i="10"/>
  <c r="AP84" i="10"/>
  <c r="AO84" i="10"/>
  <c r="AH84" i="10"/>
  <c r="AG84" i="10"/>
  <c r="AF84" i="10"/>
  <c r="Y84" i="10"/>
  <c r="X84" i="10"/>
  <c r="W84" i="10"/>
  <c r="N84" i="10"/>
  <c r="O85" i="10" s="1"/>
  <c r="BR83" i="10"/>
  <c r="BQ83" i="10"/>
  <c r="BP83" i="10"/>
  <c r="BI83" i="10"/>
  <c r="BH83" i="10"/>
  <c r="BG83" i="10"/>
  <c r="AZ83" i="10"/>
  <c r="AY83" i="10"/>
  <c r="AX83" i="10"/>
  <c r="AQ83" i="10"/>
  <c r="AP83" i="10"/>
  <c r="AO83" i="10"/>
  <c r="AH83" i="10"/>
  <c r="AG83" i="10"/>
  <c r="AF83" i="10"/>
  <c r="Y83" i="10"/>
  <c r="X83" i="10"/>
  <c r="W83" i="10"/>
  <c r="N83" i="10"/>
  <c r="O84" i="10" s="1"/>
  <c r="BR82" i="10"/>
  <c r="BQ82" i="10"/>
  <c r="BP82" i="10"/>
  <c r="BI82" i="10"/>
  <c r="BH82" i="10"/>
  <c r="BG82" i="10"/>
  <c r="AZ82" i="10"/>
  <c r="AY82" i="10"/>
  <c r="AX82" i="10"/>
  <c r="AQ82" i="10"/>
  <c r="AP82" i="10"/>
  <c r="AO82" i="10"/>
  <c r="AH82" i="10"/>
  <c r="AG82" i="10"/>
  <c r="AF82" i="10"/>
  <c r="Y82" i="10"/>
  <c r="X82" i="10"/>
  <c r="W82" i="10"/>
  <c r="N82" i="10"/>
  <c r="BR81" i="10"/>
  <c r="BQ81" i="10"/>
  <c r="BP81" i="10"/>
  <c r="BI81" i="10"/>
  <c r="BH81" i="10"/>
  <c r="BG81" i="10"/>
  <c r="AZ81" i="10"/>
  <c r="AY81" i="10"/>
  <c r="AX81" i="10"/>
  <c r="AQ81" i="10"/>
  <c r="AP81" i="10"/>
  <c r="AO81" i="10"/>
  <c r="AH81" i="10"/>
  <c r="AG81" i="10"/>
  <c r="AF81" i="10"/>
  <c r="Y81" i="10"/>
  <c r="X81" i="10"/>
  <c r="W81" i="10"/>
  <c r="N81" i="10"/>
  <c r="BR80" i="10"/>
  <c r="BQ80" i="10"/>
  <c r="BP80" i="10"/>
  <c r="BI80" i="10"/>
  <c r="BH80" i="10"/>
  <c r="BG80" i="10"/>
  <c r="AZ80" i="10"/>
  <c r="AY80" i="10"/>
  <c r="AX80" i="10"/>
  <c r="AQ80" i="10"/>
  <c r="AP80" i="10"/>
  <c r="AO80" i="10"/>
  <c r="AH80" i="10"/>
  <c r="AG80" i="10"/>
  <c r="AF80" i="10"/>
  <c r="Y80" i="10"/>
  <c r="X80" i="10"/>
  <c r="W80" i="10"/>
  <c r="N80" i="10"/>
  <c r="O81" i="10" s="1"/>
  <c r="BR79" i="10"/>
  <c r="BQ79" i="10"/>
  <c r="BP79" i="10"/>
  <c r="BI79" i="10"/>
  <c r="BH79" i="10"/>
  <c r="BG79" i="10"/>
  <c r="AZ79" i="10"/>
  <c r="AY79" i="10"/>
  <c r="AX79" i="10"/>
  <c r="AQ79" i="10"/>
  <c r="AP79" i="10"/>
  <c r="AO79" i="10"/>
  <c r="AH79" i="10"/>
  <c r="AG79" i="10"/>
  <c r="AF79" i="10"/>
  <c r="Y79" i="10"/>
  <c r="X79" i="10"/>
  <c r="W79" i="10"/>
  <c r="N79" i="10"/>
  <c r="BR78" i="10"/>
  <c r="BQ78" i="10"/>
  <c r="BP78" i="10"/>
  <c r="BI78" i="10"/>
  <c r="BH78" i="10"/>
  <c r="BG78" i="10"/>
  <c r="AZ78" i="10"/>
  <c r="AY78" i="10"/>
  <c r="AX78" i="10"/>
  <c r="AQ78" i="10"/>
  <c r="AP78" i="10"/>
  <c r="AO78" i="10"/>
  <c r="AH78" i="10"/>
  <c r="AG78" i="10"/>
  <c r="AF78" i="10"/>
  <c r="Y78" i="10"/>
  <c r="X78" i="10"/>
  <c r="W78" i="10"/>
  <c r="N78" i="10"/>
  <c r="BR77" i="10"/>
  <c r="BQ77" i="10"/>
  <c r="BP77" i="10"/>
  <c r="BI77" i="10"/>
  <c r="BH77" i="10"/>
  <c r="BG77" i="10"/>
  <c r="AZ77" i="10"/>
  <c r="AY77" i="10"/>
  <c r="AX77" i="10"/>
  <c r="AQ77" i="10"/>
  <c r="AP77" i="10"/>
  <c r="AO77" i="10"/>
  <c r="AH77" i="10"/>
  <c r="AG77" i="10"/>
  <c r="AF77" i="10"/>
  <c r="Y77" i="10"/>
  <c r="X77" i="10"/>
  <c r="W77" i="10"/>
  <c r="N77" i="10"/>
  <c r="BR76" i="10"/>
  <c r="BQ76" i="10"/>
  <c r="BP76" i="10"/>
  <c r="BI76" i="10"/>
  <c r="BH76" i="10"/>
  <c r="BG76" i="10"/>
  <c r="AZ76" i="10"/>
  <c r="AY76" i="10"/>
  <c r="AX76" i="10"/>
  <c r="AQ76" i="10"/>
  <c r="AP76" i="10"/>
  <c r="AO76" i="10"/>
  <c r="AH76" i="10"/>
  <c r="AG76" i="10"/>
  <c r="AF76" i="10"/>
  <c r="Y76" i="10"/>
  <c r="X76" i="10"/>
  <c r="W76" i="10"/>
  <c r="N76" i="10"/>
  <c r="O77" i="10" s="1"/>
  <c r="BR75" i="10"/>
  <c r="BQ75" i="10"/>
  <c r="BP75" i="10"/>
  <c r="BI75" i="10"/>
  <c r="BH75" i="10"/>
  <c r="BG75" i="10"/>
  <c r="AZ75" i="10"/>
  <c r="AY75" i="10"/>
  <c r="AX75" i="10"/>
  <c r="AQ75" i="10"/>
  <c r="AP75" i="10"/>
  <c r="AO75" i="10"/>
  <c r="AH75" i="10"/>
  <c r="AG75" i="10"/>
  <c r="AF75" i="10"/>
  <c r="Y75" i="10"/>
  <c r="X75" i="10"/>
  <c r="W75" i="10"/>
  <c r="N75" i="10"/>
  <c r="BR74" i="10"/>
  <c r="BQ74" i="10"/>
  <c r="BP74" i="10"/>
  <c r="BI74" i="10"/>
  <c r="BH74" i="10"/>
  <c r="BG74" i="10"/>
  <c r="AZ74" i="10"/>
  <c r="AY74" i="10"/>
  <c r="AX74" i="10"/>
  <c r="AQ74" i="10"/>
  <c r="AP74" i="10"/>
  <c r="AO74" i="10"/>
  <c r="AH74" i="10"/>
  <c r="AG74" i="10"/>
  <c r="AF74" i="10"/>
  <c r="Y74" i="10"/>
  <c r="X74" i="10"/>
  <c r="W74" i="10"/>
  <c r="N74" i="10"/>
  <c r="BR73" i="10"/>
  <c r="BQ73" i="10"/>
  <c r="BP73" i="10"/>
  <c r="BI73" i="10"/>
  <c r="BH73" i="10"/>
  <c r="BG73" i="10"/>
  <c r="AZ73" i="10"/>
  <c r="AY73" i="10"/>
  <c r="AX73" i="10"/>
  <c r="AQ73" i="10"/>
  <c r="AP73" i="10"/>
  <c r="AO73" i="10"/>
  <c r="AH73" i="10"/>
  <c r="AG73" i="10"/>
  <c r="AF73" i="10"/>
  <c r="Y73" i="10"/>
  <c r="X73" i="10"/>
  <c r="W73" i="10"/>
  <c r="N73" i="10"/>
  <c r="BR72" i="10"/>
  <c r="BQ72" i="10"/>
  <c r="BP72" i="10"/>
  <c r="BI72" i="10"/>
  <c r="BH72" i="10"/>
  <c r="BG72" i="10"/>
  <c r="AZ72" i="10"/>
  <c r="AY72" i="10"/>
  <c r="AX72" i="10"/>
  <c r="AQ72" i="10"/>
  <c r="AP72" i="10"/>
  <c r="AO72" i="10"/>
  <c r="AH72" i="10"/>
  <c r="AG72" i="10"/>
  <c r="AF72" i="10"/>
  <c r="Y72" i="10"/>
  <c r="X72" i="10"/>
  <c r="W72" i="10"/>
  <c r="N72" i="10"/>
  <c r="O73" i="10" s="1"/>
  <c r="BR71" i="10"/>
  <c r="BQ71" i="10"/>
  <c r="BP71" i="10"/>
  <c r="BI71" i="10"/>
  <c r="BH71" i="10"/>
  <c r="BG71" i="10"/>
  <c r="AZ71" i="10"/>
  <c r="AY71" i="10"/>
  <c r="AX71" i="10"/>
  <c r="AQ71" i="10"/>
  <c r="AP71" i="10"/>
  <c r="AO71" i="10"/>
  <c r="AH71" i="10"/>
  <c r="AG71" i="10"/>
  <c r="AF71" i="10"/>
  <c r="Y71" i="10"/>
  <c r="X71" i="10"/>
  <c r="W71" i="10"/>
  <c r="N71" i="10"/>
  <c r="BR70" i="10"/>
  <c r="BQ70" i="10"/>
  <c r="BP70" i="10"/>
  <c r="BI70" i="10"/>
  <c r="BH70" i="10"/>
  <c r="BG70" i="10"/>
  <c r="AZ70" i="10"/>
  <c r="AY70" i="10"/>
  <c r="AX70" i="10"/>
  <c r="AQ70" i="10"/>
  <c r="AP70" i="10"/>
  <c r="AO70" i="10"/>
  <c r="AH70" i="10"/>
  <c r="AG70" i="10"/>
  <c r="AF70" i="10"/>
  <c r="Y70" i="10"/>
  <c r="X70" i="10"/>
  <c r="W70" i="10"/>
  <c r="N70" i="10"/>
  <c r="BR69" i="10"/>
  <c r="BQ69" i="10"/>
  <c r="BP69" i="10"/>
  <c r="BI69" i="10"/>
  <c r="BH69" i="10"/>
  <c r="BG69" i="10"/>
  <c r="AZ69" i="10"/>
  <c r="AY69" i="10"/>
  <c r="AX69" i="10"/>
  <c r="AQ69" i="10"/>
  <c r="AP69" i="10"/>
  <c r="AO69" i="10"/>
  <c r="AH69" i="10"/>
  <c r="AG69" i="10"/>
  <c r="AF69" i="10"/>
  <c r="Y69" i="10"/>
  <c r="X69" i="10"/>
  <c r="W69" i="10"/>
  <c r="N69" i="10"/>
  <c r="BR68" i="10"/>
  <c r="BQ68" i="10"/>
  <c r="BP68" i="10"/>
  <c r="BI68" i="10"/>
  <c r="BH68" i="10"/>
  <c r="BG68" i="10"/>
  <c r="AZ68" i="10"/>
  <c r="AY68" i="10"/>
  <c r="AX68" i="10"/>
  <c r="AQ68" i="10"/>
  <c r="AP68" i="10"/>
  <c r="AO68" i="10"/>
  <c r="AH68" i="10"/>
  <c r="AG68" i="10"/>
  <c r="AF68" i="10"/>
  <c r="Y68" i="10"/>
  <c r="X68" i="10"/>
  <c r="W68" i="10"/>
  <c r="N68" i="10"/>
  <c r="O69" i="10" s="1"/>
  <c r="BR67" i="10"/>
  <c r="BQ67" i="10"/>
  <c r="BP67" i="10"/>
  <c r="BI67" i="10"/>
  <c r="BH67" i="10"/>
  <c r="BG67" i="10"/>
  <c r="AZ67" i="10"/>
  <c r="AY67" i="10"/>
  <c r="AX67" i="10"/>
  <c r="AQ67" i="10"/>
  <c r="AP67" i="10"/>
  <c r="AO67" i="10"/>
  <c r="AH67" i="10"/>
  <c r="AG67" i="10"/>
  <c r="AF67" i="10"/>
  <c r="Y67" i="10"/>
  <c r="X67" i="10"/>
  <c r="W67" i="10"/>
  <c r="N67" i="10"/>
  <c r="BR66" i="10"/>
  <c r="BQ66" i="10"/>
  <c r="BP66" i="10"/>
  <c r="BI66" i="10"/>
  <c r="BH66" i="10"/>
  <c r="BG66" i="10"/>
  <c r="AZ66" i="10"/>
  <c r="AY66" i="10"/>
  <c r="AX66" i="10"/>
  <c r="AQ66" i="10"/>
  <c r="AP66" i="10"/>
  <c r="AO66" i="10"/>
  <c r="AH66" i="10"/>
  <c r="AG66" i="10"/>
  <c r="AF66" i="10"/>
  <c r="Y66" i="10"/>
  <c r="X66" i="10"/>
  <c r="W66" i="10"/>
  <c r="N66" i="10"/>
  <c r="BR65" i="10"/>
  <c r="BQ65" i="10"/>
  <c r="BP65" i="10"/>
  <c r="BI65" i="10"/>
  <c r="BH65" i="10"/>
  <c r="BG65" i="10"/>
  <c r="AZ65" i="10"/>
  <c r="AY65" i="10"/>
  <c r="AX65" i="10"/>
  <c r="AQ65" i="10"/>
  <c r="AP65" i="10"/>
  <c r="AO65" i="10"/>
  <c r="AH65" i="10"/>
  <c r="AG65" i="10"/>
  <c r="AF65" i="10"/>
  <c r="Y65" i="10"/>
  <c r="X65" i="10"/>
  <c r="W65" i="10"/>
  <c r="N65" i="10"/>
  <c r="BR64" i="10"/>
  <c r="BQ64" i="10"/>
  <c r="BP64" i="10"/>
  <c r="BI64" i="10"/>
  <c r="BH64" i="10"/>
  <c r="BG64" i="10"/>
  <c r="AZ64" i="10"/>
  <c r="AY64" i="10"/>
  <c r="AX64" i="10"/>
  <c r="AQ64" i="10"/>
  <c r="AP64" i="10"/>
  <c r="AO64" i="10"/>
  <c r="AH64" i="10"/>
  <c r="AG64" i="10"/>
  <c r="AF64" i="10"/>
  <c r="Y64" i="10"/>
  <c r="X64" i="10"/>
  <c r="W64" i="10"/>
  <c r="N64" i="10"/>
  <c r="O65" i="10" s="1"/>
  <c r="BR63" i="10"/>
  <c r="BQ63" i="10"/>
  <c r="BP63" i="10"/>
  <c r="BI63" i="10"/>
  <c r="BH63" i="10"/>
  <c r="BG63" i="10"/>
  <c r="AZ63" i="10"/>
  <c r="AY63" i="10"/>
  <c r="AX63" i="10"/>
  <c r="AQ63" i="10"/>
  <c r="AP63" i="10"/>
  <c r="AO63" i="10"/>
  <c r="AH63" i="10"/>
  <c r="AG63" i="10"/>
  <c r="AF63" i="10"/>
  <c r="Y63" i="10"/>
  <c r="X63" i="10"/>
  <c r="W63" i="10"/>
  <c r="N63" i="10"/>
  <c r="O64" i="10" s="1"/>
  <c r="BR62" i="10"/>
  <c r="BQ62" i="10"/>
  <c r="BP62" i="10"/>
  <c r="BI62" i="10"/>
  <c r="BH62" i="10"/>
  <c r="BG62" i="10"/>
  <c r="AZ62" i="10"/>
  <c r="AY62" i="10"/>
  <c r="AX62" i="10"/>
  <c r="AQ62" i="10"/>
  <c r="AP62" i="10"/>
  <c r="AO62" i="10"/>
  <c r="AH62" i="10"/>
  <c r="AG62" i="10"/>
  <c r="AF62" i="10"/>
  <c r="Y62" i="10"/>
  <c r="X62" i="10"/>
  <c r="W62" i="10"/>
  <c r="N62" i="10"/>
  <c r="BR61" i="10"/>
  <c r="BQ61" i="10"/>
  <c r="BP61" i="10"/>
  <c r="BI61" i="10"/>
  <c r="BH61" i="10"/>
  <c r="BG61" i="10"/>
  <c r="AZ61" i="10"/>
  <c r="AY61" i="10"/>
  <c r="AX61" i="10"/>
  <c r="AQ61" i="10"/>
  <c r="AP61" i="10"/>
  <c r="AO61" i="10"/>
  <c r="AH61" i="10"/>
  <c r="AG61" i="10"/>
  <c r="AF61" i="10"/>
  <c r="Y61" i="10"/>
  <c r="X61" i="10"/>
  <c r="W61" i="10"/>
  <c r="N61" i="10"/>
  <c r="BR60" i="10"/>
  <c r="BQ60" i="10"/>
  <c r="BP60" i="10"/>
  <c r="BI60" i="10"/>
  <c r="BH60" i="10"/>
  <c r="BG60" i="10"/>
  <c r="AZ60" i="10"/>
  <c r="AY60" i="10"/>
  <c r="AX60" i="10"/>
  <c r="AQ60" i="10"/>
  <c r="AP60" i="10"/>
  <c r="AO60" i="10"/>
  <c r="AH60" i="10"/>
  <c r="AG60" i="10"/>
  <c r="AF60" i="10"/>
  <c r="Y60" i="10"/>
  <c r="X60" i="10"/>
  <c r="W60" i="10"/>
  <c r="N60" i="10"/>
  <c r="BR59" i="10"/>
  <c r="BQ59" i="10"/>
  <c r="BP59" i="10"/>
  <c r="BI59" i="10"/>
  <c r="BH59" i="10"/>
  <c r="BG59" i="10"/>
  <c r="AZ59" i="10"/>
  <c r="AY59" i="10"/>
  <c r="AX59" i="10"/>
  <c r="AQ59" i="10"/>
  <c r="AP59" i="10"/>
  <c r="AO59" i="10"/>
  <c r="AH59" i="10"/>
  <c r="AG59" i="10"/>
  <c r="AF59" i="10"/>
  <c r="Y59" i="10"/>
  <c r="X59" i="10"/>
  <c r="W59" i="10"/>
  <c r="N59" i="10"/>
  <c r="O60" i="10" s="1"/>
  <c r="BR58" i="10"/>
  <c r="BQ58" i="10"/>
  <c r="BP58" i="10"/>
  <c r="BI58" i="10"/>
  <c r="BH58" i="10"/>
  <c r="BG58" i="10"/>
  <c r="AZ58" i="10"/>
  <c r="AY58" i="10"/>
  <c r="AX58" i="10"/>
  <c r="AQ58" i="10"/>
  <c r="AP58" i="10"/>
  <c r="AO58" i="10"/>
  <c r="AH58" i="10"/>
  <c r="AG58" i="10"/>
  <c r="AF58" i="10"/>
  <c r="Y58" i="10"/>
  <c r="X58" i="10"/>
  <c r="W58" i="10"/>
  <c r="N58" i="10"/>
  <c r="BR57" i="10"/>
  <c r="BQ57" i="10"/>
  <c r="BP57" i="10"/>
  <c r="BI57" i="10"/>
  <c r="BH57" i="10"/>
  <c r="BG57" i="10"/>
  <c r="AZ57" i="10"/>
  <c r="AY57" i="10"/>
  <c r="AX57" i="10"/>
  <c r="AQ57" i="10"/>
  <c r="AP57" i="10"/>
  <c r="AO57" i="10"/>
  <c r="AH57" i="10"/>
  <c r="AG57" i="10"/>
  <c r="AF57" i="10"/>
  <c r="Y57" i="10"/>
  <c r="X57" i="10"/>
  <c r="W57" i="10"/>
  <c r="N57" i="10"/>
  <c r="BR56" i="10"/>
  <c r="BQ56" i="10"/>
  <c r="BP56" i="10"/>
  <c r="BI56" i="10"/>
  <c r="BH56" i="10"/>
  <c r="BG56" i="10"/>
  <c r="AZ56" i="10"/>
  <c r="AY56" i="10"/>
  <c r="AX56" i="10"/>
  <c r="AQ56" i="10"/>
  <c r="AP56" i="10"/>
  <c r="AO56" i="10"/>
  <c r="AH56" i="10"/>
  <c r="AG56" i="10"/>
  <c r="AF56" i="10"/>
  <c r="Y56" i="10"/>
  <c r="X56" i="10"/>
  <c r="W56" i="10"/>
  <c r="N56" i="10"/>
  <c r="BR55" i="10"/>
  <c r="BQ55" i="10"/>
  <c r="BP55" i="10"/>
  <c r="BI55" i="10"/>
  <c r="BH55" i="10"/>
  <c r="BG55" i="10"/>
  <c r="AZ55" i="10"/>
  <c r="AY55" i="10"/>
  <c r="AX55" i="10"/>
  <c r="AQ55" i="10"/>
  <c r="AP55" i="10"/>
  <c r="AO55" i="10"/>
  <c r="AH55" i="10"/>
  <c r="AG55" i="10"/>
  <c r="AF55" i="10"/>
  <c r="Y55" i="10"/>
  <c r="X55" i="10"/>
  <c r="W55" i="10"/>
  <c r="N55" i="10"/>
  <c r="BR54" i="10"/>
  <c r="BQ54" i="10"/>
  <c r="BP54" i="10"/>
  <c r="BI54" i="10"/>
  <c r="BH54" i="10"/>
  <c r="BG54" i="10"/>
  <c r="AZ54" i="10"/>
  <c r="AY54" i="10"/>
  <c r="AX54" i="10"/>
  <c r="AQ54" i="10"/>
  <c r="AP54" i="10"/>
  <c r="AO54" i="10"/>
  <c r="AH54" i="10"/>
  <c r="AG54" i="10"/>
  <c r="AF54" i="10"/>
  <c r="Y54" i="10"/>
  <c r="X54" i="10"/>
  <c r="W54" i="10"/>
  <c r="N54" i="10"/>
  <c r="BR53" i="10"/>
  <c r="BQ53" i="10"/>
  <c r="BP53" i="10"/>
  <c r="BI53" i="10"/>
  <c r="BH53" i="10"/>
  <c r="BG53" i="10"/>
  <c r="AZ53" i="10"/>
  <c r="AY53" i="10"/>
  <c r="AX53" i="10"/>
  <c r="AQ53" i="10"/>
  <c r="AP53" i="10"/>
  <c r="AO53" i="10"/>
  <c r="AH53" i="10"/>
  <c r="AG53" i="10"/>
  <c r="AF53" i="10"/>
  <c r="Y53" i="10"/>
  <c r="X53" i="10"/>
  <c r="W53" i="10"/>
  <c r="N53" i="10"/>
  <c r="BR52" i="10"/>
  <c r="BQ52" i="10"/>
  <c r="BP52" i="10"/>
  <c r="BI52" i="10"/>
  <c r="BH52" i="10"/>
  <c r="BG52" i="10"/>
  <c r="AZ52" i="10"/>
  <c r="AY52" i="10"/>
  <c r="AX52" i="10"/>
  <c r="AQ52" i="10"/>
  <c r="AP52" i="10"/>
  <c r="AO52" i="10"/>
  <c r="AH52" i="10"/>
  <c r="AG52" i="10"/>
  <c r="AF52" i="10"/>
  <c r="Y52" i="10"/>
  <c r="X52" i="10"/>
  <c r="W52" i="10"/>
  <c r="N52" i="10"/>
  <c r="BR51" i="10"/>
  <c r="BQ51" i="10"/>
  <c r="BP51" i="10"/>
  <c r="BI51" i="10"/>
  <c r="BH51" i="10"/>
  <c r="BG51" i="10"/>
  <c r="AZ51" i="10"/>
  <c r="AY51" i="10"/>
  <c r="AX51" i="10"/>
  <c r="AQ51" i="10"/>
  <c r="AP51" i="10"/>
  <c r="AO51" i="10"/>
  <c r="AH51" i="10"/>
  <c r="AG51" i="10"/>
  <c r="AF51" i="10"/>
  <c r="Y51" i="10"/>
  <c r="X51" i="10"/>
  <c r="W51" i="10"/>
  <c r="N51" i="10"/>
  <c r="O52" i="10" s="1"/>
  <c r="BR50" i="10"/>
  <c r="BQ50" i="10"/>
  <c r="BP50" i="10"/>
  <c r="BI50" i="10"/>
  <c r="BH50" i="10"/>
  <c r="BG50" i="10"/>
  <c r="AZ50" i="10"/>
  <c r="AY50" i="10"/>
  <c r="AX50" i="10"/>
  <c r="AQ50" i="10"/>
  <c r="AP50" i="10"/>
  <c r="AO50" i="10"/>
  <c r="AH50" i="10"/>
  <c r="AG50" i="10"/>
  <c r="AF50" i="10"/>
  <c r="Y50" i="10"/>
  <c r="X50" i="10"/>
  <c r="W50" i="10"/>
  <c r="N50" i="10"/>
  <c r="BR49" i="10"/>
  <c r="BQ49" i="10"/>
  <c r="BP49" i="10"/>
  <c r="BI49" i="10"/>
  <c r="BH49" i="10"/>
  <c r="BG49" i="10"/>
  <c r="AZ49" i="10"/>
  <c r="AY49" i="10"/>
  <c r="AX49" i="10"/>
  <c r="AQ49" i="10"/>
  <c r="AP49" i="10"/>
  <c r="AO49" i="10"/>
  <c r="AH49" i="10"/>
  <c r="AG49" i="10"/>
  <c r="AF49" i="10"/>
  <c r="Y49" i="10"/>
  <c r="X49" i="10"/>
  <c r="W49" i="10"/>
  <c r="N49" i="10"/>
  <c r="BR48" i="10"/>
  <c r="BQ48" i="10"/>
  <c r="BP48" i="10"/>
  <c r="BI48" i="10"/>
  <c r="BH48" i="10"/>
  <c r="BG48" i="10"/>
  <c r="AZ48" i="10"/>
  <c r="AY48" i="10"/>
  <c r="AX48" i="10"/>
  <c r="AQ48" i="10"/>
  <c r="AP48" i="10"/>
  <c r="AO48" i="10"/>
  <c r="AH48" i="10"/>
  <c r="AG48" i="10"/>
  <c r="AF48" i="10"/>
  <c r="Y48" i="10"/>
  <c r="X48" i="10"/>
  <c r="W48" i="10"/>
  <c r="N48" i="10"/>
  <c r="BR47" i="10"/>
  <c r="BQ47" i="10"/>
  <c r="BP47" i="10"/>
  <c r="BI47" i="10"/>
  <c r="BH47" i="10"/>
  <c r="BG47" i="10"/>
  <c r="AZ47" i="10"/>
  <c r="AY47" i="10"/>
  <c r="AX47" i="10"/>
  <c r="AQ47" i="10"/>
  <c r="AP47" i="10"/>
  <c r="AO47" i="10"/>
  <c r="AH47" i="10"/>
  <c r="AG47" i="10"/>
  <c r="AF47" i="10"/>
  <c r="Y47" i="10"/>
  <c r="X47" i="10"/>
  <c r="W47" i="10"/>
  <c r="N47" i="10"/>
  <c r="O48" i="10" s="1"/>
  <c r="BR46" i="10"/>
  <c r="BQ46" i="10"/>
  <c r="BP46" i="10"/>
  <c r="BI46" i="10"/>
  <c r="BH46" i="10"/>
  <c r="BG46" i="10"/>
  <c r="AZ46" i="10"/>
  <c r="AY46" i="10"/>
  <c r="AX46" i="10"/>
  <c r="AQ46" i="10"/>
  <c r="AP46" i="10"/>
  <c r="AO46" i="10"/>
  <c r="AH46" i="10"/>
  <c r="AG46" i="10"/>
  <c r="AF46" i="10"/>
  <c r="Y46" i="10"/>
  <c r="X46" i="10"/>
  <c r="W46" i="10"/>
  <c r="N46" i="10"/>
  <c r="BR45" i="10"/>
  <c r="BQ45" i="10"/>
  <c r="BP45" i="10"/>
  <c r="BI45" i="10"/>
  <c r="BH45" i="10"/>
  <c r="BG45" i="10"/>
  <c r="AZ45" i="10"/>
  <c r="AY45" i="10"/>
  <c r="AX45" i="10"/>
  <c r="AQ45" i="10"/>
  <c r="AP45" i="10"/>
  <c r="AO45" i="10"/>
  <c r="AH45" i="10"/>
  <c r="AG45" i="10"/>
  <c r="AF45" i="10"/>
  <c r="Y45" i="10"/>
  <c r="X45" i="10"/>
  <c r="W45" i="10"/>
  <c r="N45" i="10"/>
  <c r="BR44" i="10"/>
  <c r="BQ44" i="10"/>
  <c r="BP44" i="10"/>
  <c r="BI44" i="10"/>
  <c r="BH44" i="10"/>
  <c r="BG44" i="10"/>
  <c r="AZ44" i="10"/>
  <c r="AY44" i="10"/>
  <c r="AX44" i="10"/>
  <c r="AQ44" i="10"/>
  <c r="AP44" i="10"/>
  <c r="AO44" i="10"/>
  <c r="AH44" i="10"/>
  <c r="AG44" i="10"/>
  <c r="AF44" i="10"/>
  <c r="Y44" i="10"/>
  <c r="X44" i="10"/>
  <c r="W44" i="10"/>
  <c r="N44" i="10"/>
  <c r="BR43" i="10"/>
  <c r="BQ43" i="10"/>
  <c r="BP43" i="10"/>
  <c r="BI43" i="10"/>
  <c r="BH43" i="10"/>
  <c r="BG43" i="10"/>
  <c r="AZ43" i="10"/>
  <c r="AY43" i="10"/>
  <c r="AX43" i="10"/>
  <c r="AQ43" i="10"/>
  <c r="AP43" i="10"/>
  <c r="AO43" i="10"/>
  <c r="AH43" i="10"/>
  <c r="AG43" i="10"/>
  <c r="AF43" i="10"/>
  <c r="Y43" i="10"/>
  <c r="X43" i="10"/>
  <c r="W43" i="10"/>
  <c r="N43" i="10"/>
  <c r="O44" i="10" s="1"/>
  <c r="BR42" i="10"/>
  <c r="BQ42" i="10"/>
  <c r="BP42" i="10"/>
  <c r="BI42" i="10"/>
  <c r="BH42" i="10"/>
  <c r="BG42" i="10"/>
  <c r="AZ42" i="10"/>
  <c r="AY42" i="10"/>
  <c r="AX42" i="10"/>
  <c r="AQ42" i="10"/>
  <c r="AP42" i="10"/>
  <c r="AO42" i="10"/>
  <c r="AH42" i="10"/>
  <c r="AG42" i="10"/>
  <c r="AF42" i="10"/>
  <c r="Y42" i="10"/>
  <c r="X42" i="10"/>
  <c r="W42" i="10"/>
  <c r="N42" i="10"/>
  <c r="BR41" i="10"/>
  <c r="BQ41" i="10"/>
  <c r="BP41" i="10"/>
  <c r="BI41" i="10"/>
  <c r="BH41" i="10"/>
  <c r="BG41" i="10"/>
  <c r="AZ41" i="10"/>
  <c r="AY41" i="10"/>
  <c r="AX41" i="10"/>
  <c r="AQ41" i="10"/>
  <c r="AP41" i="10"/>
  <c r="AO41" i="10"/>
  <c r="AH41" i="10"/>
  <c r="AG41" i="10"/>
  <c r="AF41" i="10"/>
  <c r="Y41" i="10"/>
  <c r="X41" i="10"/>
  <c r="W41" i="10"/>
  <c r="N41" i="10"/>
  <c r="BR40" i="10"/>
  <c r="BQ40" i="10"/>
  <c r="BP40" i="10"/>
  <c r="BI40" i="10"/>
  <c r="BH40" i="10"/>
  <c r="BG40" i="10"/>
  <c r="AZ40" i="10"/>
  <c r="AY40" i="10"/>
  <c r="AX40" i="10"/>
  <c r="AQ40" i="10"/>
  <c r="AP40" i="10"/>
  <c r="AO40" i="10"/>
  <c r="AH40" i="10"/>
  <c r="AG40" i="10"/>
  <c r="AF40" i="10"/>
  <c r="Y40" i="10"/>
  <c r="X40" i="10"/>
  <c r="W40" i="10"/>
  <c r="N40" i="10"/>
  <c r="O41" i="10" s="1"/>
  <c r="BR39" i="10"/>
  <c r="BQ39" i="10"/>
  <c r="BP39" i="10"/>
  <c r="BI39" i="10"/>
  <c r="BH39" i="10"/>
  <c r="BG39" i="10"/>
  <c r="AZ39" i="10"/>
  <c r="AY39" i="10"/>
  <c r="AX39" i="10"/>
  <c r="AQ39" i="10"/>
  <c r="AP39" i="10"/>
  <c r="AO39" i="10"/>
  <c r="AH39" i="10"/>
  <c r="AG39" i="10"/>
  <c r="AF39" i="10"/>
  <c r="Y39" i="10"/>
  <c r="X39" i="10"/>
  <c r="W39" i="10"/>
  <c r="N39" i="10"/>
  <c r="BR38" i="10"/>
  <c r="BQ38" i="10"/>
  <c r="BP38" i="10"/>
  <c r="BI38" i="10"/>
  <c r="BH38" i="10"/>
  <c r="BG38" i="10"/>
  <c r="AZ38" i="10"/>
  <c r="AY38" i="10"/>
  <c r="AX38" i="10"/>
  <c r="AQ38" i="10"/>
  <c r="AP38" i="10"/>
  <c r="AO38" i="10"/>
  <c r="AH38" i="10"/>
  <c r="AG38" i="10"/>
  <c r="AF38" i="10"/>
  <c r="Y38" i="10"/>
  <c r="X38" i="10"/>
  <c r="W38" i="10"/>
  <c r="N38" i="10"/>
  <c r="BR37" i="10"/>
  <c r="BQ37" i="10"/>
  <c r="BP37" i="10"/>
  <c r="BI37" i="10"/>
  <c r="BH37" i="10"/>
  <c r="BG37" i="10"/>
  <c r="AZ37" i="10"/>
  <c r="AY37" i="10"/>
  <c r="AX37" i="10"/>
  <c r="AQ37" i="10"/>
  <c r="AP37" i="10"/>
  <c r="AO37" i="10"/>
  <c r="AH37" i="10"/>
  <c r="AG37" i="10"/>
  <c r="AF37" i="10"/>
  <c r="Y37" i="10"/>
  <c r="X37" i="10"/>
  <c r="W37" i="10"/>
  <c r="N37" i="10"/>
  <c r="BR36" i="10"/>
  <c r="BQ36" i="10"/>
  <c r="BP36" i="10"/>
  <c r="BI36" i="10"/>
  <c r="BH36" i="10"/>
  <c r="BG36" i="10"/>
  <c r="AZ36" i="10"/>
  <c r="AY36" i="10"/>
  <c r="AX36" i="10"/>
  <c r="AQ36" i="10"/>
  <c r="AP36" i="10"/>
  <c r="AO36" i="10"/>
  <c r="AH36" i="10"/>
  <c r="AG36" i="10"/>
  <c r="AF36" i="10"/>
  <c r="Y36" i="10"/>
  <c r="X36" i="10"/>
  <c r="W36" i="10"/>
  <c r="N36" i="10"/>
  <c r="O37" i="10" s="1"/>
  <c r="BR35" i="10"/>
  <c r="BQ35" i="10"/>
  <c r="BP35" i="10"/>
  <c r="BI35" i="10"/>
  <c r="BH35" i="10"/>
  <c r="BG35" i="10"/>
  <c r="AZ35" i="10"/>
  <c r="AY35" i="10"/>
  <c r="AX35" i="10"/>
  <c r="AQ35" i="10"/>
  <c r="AP35" i="10"/>
  <c r="AO35" i="10"/>
  <c r="AH35" i="10"/>
  <c r="AG35" i="10"/>
  <c r="AF35" i="10"/>
  <c r="Y35" i="10"/>
  <c r="X35" i="10"/>
  <c r="W35" i="10"/>
  <c r="N35" i="10"/>
  <c r="BR34" i="10"/>
  <c r="BQ34" i="10"/>
  <c r="BP34" i="10"/>
  <c r="BI34" i="10"/>
  <c r="BH34" i="10"/>
  <c r="BG34" i="10"/>
  <c r="AZ34" i="10"/>
  <c r="AY34" i="10"/>
  <c r="AX34" i="10"/>
  <c r="AQ34" i="10"/>
  <c r="AP34" i="10"/>
  <c r="AO34" i="10"/>
  <c r="AH34" i="10"/>
  <c r="AG34" i="10"/>
  <c r="AF34" i="10"/>
  <c r="Y34" i="10"/>
  <c r="X34" i="10"/>
  <c r="W34" i="10"/>
  <c r="N34" i="10"/>
  <c r="BR33" i="10"/>
  <c r="BQ33" i="10"/>
  <c r="BP33" i="10"/>
  <c r="BI33" i="10"/>
  <c r="BH33" i="10"/>
  <c r="BG33" i="10"/>
  <c r="AZ33" i="10"/>
  <c r="AY33" i="10"/>
  <c r="AX33" i="10"/>
  <c r="AQ33" i="10"/>
  <c r="AP33" i="10"/>
  <c r="AO33" i="10"/>
  <c r="AH33" i="10"/>
  <c r="AG33" i="10"/>
  <c r="AF33" i="10"/>
  <c r="Y33" i="10"/>
  <c r="X33" i="10"/>
  <c r="W33" i="10"/>
  <c r="N33" i="10"/>
  <c r="BR32" i="10"/>
  <c r="BQ32" i="10"/>
  <c r="BP32" i="10"/>
  <c r="BI32" i="10"/>
  <c r="BH32" i="10"/>
  <c r="BG32" i="10"/>
  <c r="AZ32" i="10"/>
  <c r="AY32" i="10"/>
  <c r="AX32" i="10"/>
  <c r="AQ32" i="10"/>
  <c r="AP32" i="10"/>
  <c r="AO32" i="10"/>
  <c r="AH32" i="10"/>
  <c r="AG32" i="10"/>
  <c r="AF32" i="10"/>
  <c r="Y32" i="10"/>
  <c r="X32" i="10"/>
  <c r="W32" i="10"/>
  <c r="N32" i="10"/>
  <c r="BR31" i="10"/>
  <c r="BQ31" i="10"/>
  <c r="BP31" i="10"/>
  <c r="BI31" i="10"/>
  <c r="BH31" i="10"/>
  <c r="BG31" i="10"/>
  <c r="AZ31" i="10"/>
  <c r="AY31" i="10"/>
  <c r="AX31" i="10"/>
  <c r="AQ31" i="10"/>
  <c r="AP31" i="10"/>
  <c r="AO31" i="10"/>
  <c r="AH31" i="10"/>
  <c r="AG31" i="10"/>
  <c r="AF31" i="10"/>
  <c r="Y31" i="10"/>
  <c r="X31" i="10"/>
  <c r="W31" i="10"/>
  <c r="N31" i="10"/>
  <c r="O32" i="10" s="1"/>
  <c r="BR30" i="10"/>
  <c r="BQ30" i="10"/>
  <c r="BP30" i="10"/>
  <c r="BI30" i="10"/>
  <c r="BH30" i="10"/>
  <c r="BG30" i="10"/>
  <c r="AZ30" i="10"/>
  <c r="AY30" i="10"/>
  <c r="AX30" i="10"/>
  <c r="AQ30" i="10"/>
  <c r="AP30" i="10"/>
  <c r="AO30" i="10"/>
  <c r="AH30" i="10"/>
  <c r="AG30" i="10"/>
  <c r="AF30" i="10"/>
  <c r="Y30" i="10"/>
  <c r="X30" i="10"/>
  <c r="W30" i="10"/>
  <c r="N30" i="10"/>
  <c r="BR29" i="10"/>
  <c r="BQ29" i="10"/>
  <c r="BP29" i="10"/>
  <c r="BI29" i="10"/>
  <c r="BH29" i="10"/>
  <c r="BG29" i="10"/>
  <c r="AZ29" i="10"/>
  <c r="AY29" i="10"/>
  <c r="AX29" i="10"/>
  <c r="AQ29" i="10"/>
  <c r="AP29" i="10"/>
  <c r="AO29" i="10"/>
  <c r="AH29" i="10"/>
  <c r="AG29" i="10"/>
  <c r="AF29" i="10"/>
  <c r="Y29" i="10"/>
  <c r="X29" i="10"/>
  <c r="W29" i="10"/>
  <c r="N29" i="10"/>
  <c r="BR28" i="10"/>
  <c r="BQ28" i="10"/>
  <c r="BP28" i="10"/>
  <c r="BI28" i="10"/>
  <c r="BH28" i="10"/>
  <c r="BG28" i="10"/>
  <c r="AZ28" i="10"/>
  <c r="AY28" i="10"/>
  <c r="AX28" i="10"/>
  <c r="AQ28" i="10"/>
  <c r="AP28" i="10"/>
  <c r="AO28" i="10"/>
  <c r="AH28" i="10"/>
  <c r="AG28" i="10"/>
  <c r="AF28" i="10"/>
  <c r="Y28" i="10"/>
  <c r="X28" i="10"/>
  <c r="W28" i="10"/>
  <c r="N28" i="10"/>
  <c r="BR27" i="10"/>
  <c r="BQ27" i="10"/>
  <c r="BP27" i="10"/>
  <c r="BI27" i="10"/>
  <c r="BH27" i="10"/>
  <c r="BG27" i="10"/>
  <c r="AZ27" i="10"/>
  <c r="AY27" i="10"/>
  <c r="AX27" i="10"/>
  <c r="AQ27" i="10"/>
  <c r="AP27" i="10"/>
  <c r="AO27" i="10"/>
  <c r="AH27" i="10"/>
  <c r="AG27" i="10"/>
  <c r="AF27" i="10"/>
  <c r="Y27" i="10"/>
  <c r="X27" i="10"/>
  <c r="W27" i="10"/>
  <c r="N27" i="10"/>
  <c r="O28" i="10" s="1"/>
  <c r="BR26" i="10"/>
  <c r="BQ26" i="10"/>
  <c r="BP26" i="10"/>
  <c r="BI26" i="10"/>
  <c r="BH26" i="10"/>
  <c r="BG26" i="10"/>
  <c r="AZ26" i="10"/>
  <c r="AY26" i="10"/>
  <c r="AX26" i="10"/>
  <c r="AQ26" i="10"/>
  <c r="AP26" i="10"/>
  <c r="AO26" i="10"/>
  <c r="AH26" i="10"/>
  <c r="AG26" i="10"/>
  <c r="AF26" i="10"/>
  <c r="Y26" i="10"/>
  <c r="X26" i="10"/>
  <c r="W26" i="10"/>
  <c r="N26" i="10"/>
  <c r="BR25" i="10"/>
  <c r="BQ25" i="10"/>
  <c r="BP25" i="10"/>
  <c r="BI25" i="10"/>
  <c r="BH25" i="10"/>
  <c r="BG25" i="10"/>
  <c r="AZ25" i="10"/>
  <c r="AY25" i="10"/>
  <c r="AX25" i="10"/>
  <c r="AQ25" i="10"/>
  <c r="AP25" i="10"/>
  <c r="AO25" i="10"/>
  <c r="AH25" i="10"/>
  <c r="AG25" i="10"/>
  <c r="AF25" i="10"/>
  <c r="Y25" i="10"/>
  <c r="X25" i="10"/>
  <c r="W25" i="10"/>
  <c r="N25" i="10"/>
  <c r="BR24" i="10"/>
  <c r="BQ24" i="10"/>
  <c r="BP24" i="10"/>
  <c r="BI24" i="10"/>
  <c r="BH24" i="10"/>
  <c r="BG24" i="10"/>
  <c r="AZ24" i="10"/>
  <c r="AY24" i="10"/>
  <c r="AX24" i="10"/>
  <c r="AQ24" i="10"/>
  <c r="AP24" i="10"/>
  <c r="AO24" i="10"/>
  <c r="AH24" i="10"/>
  <c r="AG24" i="10"/>
  <c r="AF24" i="10"/>
  <c r="Y24" i="10"/>
  <c r="X24" i="10"/>
  <c r="W24" i="10"/>
  <c r="N24" i="10"/>
  <c r="BR23" i="10"/>
  <c r="BQ23" i="10"/>
  <c r="BP23" i="10"/>
  <c r="BI23" i="10"/>
  <c r="BH23" i="10"/>
  <c r="BG23" i="10"/>
  <c r="AZ23" i="10"/>
  <c r="AY23" i="10"/>
  <c r="AX23" i="10"/>
  <c r="AQ23" i="10"/>
  <c r="AP23" i="10"/>
  <c r="AO23" i="10"/>
  <c r="AH23" i="10"/>
  <c r="AG23" i="10"/>
  <c r="AF23" i="10"/>
  <c r="Y23" i="10"/>
  <c r="X23" i="10"/>
  <c r="W23" i="10"/>
  <c r="N23" i="10"/>
  <c r="BR22" i="10"/>
  <c r="BQ22" i="10"/>
  <c r="BP22" i="10"/>
  <c r="BI22" i="10"/>
  <c r="BH22" i="10"/>
  <c r="BG22" i="10"/>
  <c r="AZ22" i="10"/>
  <c r="AY22" i="10"/>
  <c r="AX22" i="10"/>
  <c r="AQ22" i="10"/>
  <c r="AP22" i="10"/>
  <c r="AO22" i="10"/>
  <c r="AH22" i="10"/>
  <c r="AG22" i="10"/>
  <c r="AF22" i="10"/>
  <c r="Y22" i="10"/>
  <c r="X22" i="10"/>
  <c r="W22" i="10"/>
  <c r="N22" i="10"/>
  <c r="BR21" i="10"/>
  <c r="BQ21" i="10"/>
  <c r="BP21" i="10"/>
  <c r="BI21" i="10"/>
  <c r="BH21" i="10"/>
  <c r="BG21" i="10"/>
  <c r="AZ21" i="10"/>
  <c r="AY21" i="10"/>
  <c r="AX21" i="10"/>
  <c r="AQ21" i="10"/>
  <c r="AP21" i="10"/>
  <c r="AO21" i="10"/>
  <c r="AH21" i="10"/>
  <c r="AG21" i="10"/>
  <c r="AF21" i="10"/>
  <c r="Y21" i="10"/>
  <c r="X21" i="10"/>
  <c r="W21" i="10"/>
  <c r="N21" i="10"/>
  <c r="BR20" i="10"/>
  <c r="BQ20" i="10"/>
  <c r="BP20" i="10"/>
  <c r="BI20" i="10"/>
  <c r="BH20" i="10"/>
  <c r="BG20" i="10"/>
  <c r="AZ20" i="10"/>
  <c r="AY20" i="10"/>
  <c r="AX20" i="10"/>
  <c r="AQ20" i="10"/>
  <c r="AP20" i="10"/>
  <c r="AO20" i="10"/>
  <c r="AH20" i="10"/>
  <c r="AG20" i="10"/>
  <c r="AF20" i="10"/>
  <c r="Y20" i="10"/>
  <c r="X20" i="10"/>
  <c r="W20" i="10"/>
  <c r="N20" i="10"/>
  <c r="BR19" i="10"/>
  <c r="BQ19" i="10"/>
  <c r="BP19" i="10"/>
  <c r="BI19" i="10"/>
  <c r="BH19" i="10"/>
  <c r="BG19" i="10"/>
  <c r="AZ19" i="10"/>
  <c r="AY19" i="10"/>
  <c r="AX19" i="10"/>
  <c r="AQ19" i="10"/>
  <c r="AP19" i="10"/>
  <c r="AO19" i="10"/>
  <c r="AH19" i="10"/>
  <c r="AG19" i="10"/>
  <c r="AF19" i="10"/>
  <c r="Y19" i="10"/>
  <c r="X19" i="10"/>
  <c r="W19" i="10"/>
  <c r="N19" i="10"/>
  <c r="O20" i="10" s="1"/>
  <c r="BR18" i="10"/>
  <c r="BQ18" i="10"/>
  <c r="BP18" i="10"/>
  <c r="BI18" i="10"/>
  <c r="BH18" i="10"/>
  <c r="BG18" i="10"/>
  <c r="AZ18" i="10"/>
  <c r="AY18" i="10"/>
  <c r="AX18" i="10"/>
  <c r="AQ18" i="10"/>
  <c r="AP18" i="10"/>
  <c r="AO18" i="10"/>
  <c r="AH18" i="10"/>
  <c r="AG18" i="10"/>
  <c r="AF18" i="10"/>
  <c r="Y18" i="10"/>
  <c r="X18" i="10"/>
  <c r="W18" i="10"/>
  <c r="N18" i="10"/>
  <c r="BR17" i="10"/>
  <c r="BQ17" i="10"/>
  <c r="BP17" i="10"/>
  <c r="BI17" i="10"/>
  <c r="BH17" i="10"/>
  <c r="BG17" i="10"/>
  <c r="AZ17" i="10"/>
  <c r="AY17" i="10"/>
  <c r="AX17" i="10"/>
  <c r="AQ17" i="10"/>
  <c r="AP17" i="10"/>
  <c r="AO17" i="10"/>
  <c r="AH17" i="10"/>
  <c r="AG17" i="10"/>
  <c r="AF17" i="10"/>
  <c r="Y17" i="10"/>
  <c r="X17" i="10"/>
  <c r="W17" i="10"/>
  <c r="N17" i="10"/>
  <c r="BR16" i="10"/>
  <c r="BQ16" i="10"/>
  <c r="BP16" i="10"/>
  <c r="BI16" i="10"/>
  <c r="BH16" i="10"/>
  <c r="BG16" i="10"/>
  <c r="AZ16" i="10"/>
  <c r="AY16" i="10"/>
  <c r="AX16" i="10"/>
  <c r="AQ16" i="10"/>
  <c r="AP16" i="10"/>
  <c r="AO16" i="10"/>
  <c r="AH16" i="10"/>
  <c r="AG16" i="10"/>
  <c r="AF16" i="10"/>
  <c r="Y16" i="10"/>
  <c r="X16" i="10"/>
  <c r="W16" i="10"/>
  <c r="N16" i="10"/>
  <c r="O17" i="10" s="1"/>
  <c r="BR15" i="10"/>
  <c r="BQ15" i="10"/>
  <c r="BP15" i="10"/>
  <c r="BI15" i="10"/>
  <c r="BH15" i="10"/>
  <c r="BG15" i="10"/>
  <c r="AZ15" i="10"/>
  <c r="AY15" i="10"/>
  <c r="AX15" i="10"/>
  <c r="AQ15" i="10"/>
  <c r="AP15" i="10"/>
  <c r="AO15" i="10"/>
  <c r="AH15" i="10"/>
  <c r="AG15" i="10"/>
  <c r="AF15" i="10"/>
  <c r="Y15" i="10"/>
  <c r="X15" i="10"/>
  <c r="W15" i="10"/>
  <c r="N15" i="10"/>
  <c r="O16" i="10" s="1"/>
  <c r="BR14" i="10"/>
  <c r="BQ14" i="10"/>
  <c r="BP14" i="10"/>
  <c r="BI14" i="10"/>
  <c r="BH14" i="10"/>
  <c r="BG14" i="10"/>
  <c r="AZ14" i="10"/>
  <c r="AY14" i="10"/>
  <c r="AX14" i="10"/>
  <c r="AQ14" i="10"/>
  <c r="AP14" i="10"/>
  <c r="AO14" i="10"/>
  <c r="AH14" i="10"/>
  <c r="AG14" i="10"/>
  <c r="AF14" i="10"/>
  <c r="Y14" i="10"/>
  <c r="X14" i="10"/>
  <c r="W14" i="10"/>
  <c r="N14" i="10"/>
  <c r="BR13" i="10"/>
  <c r="BQ13" i="10"/>
  <c r="BP13" i="10"/>
  <c r="BI13" i="10"/>
  <c r="BH13" i="10"/>
  <c r="BG13" i="10"/>
  <c r="AZ13" i="10"/>
  <c r="AY13" i="10"/>
  <c r="AX13" i="10"/>
  <c r="AQ13" i="10"/>
  <c r="AP13" i="10"/>
  <c r="AO13" i="10"/>
  <c r="AH13" i="10"/>
  <c r="AG13" i="10"/>
  <c r="AF13" i="10"/>
  <c r="Y13" i="10"/>
  <c r="X13" i="10"/>
  <c r="W13" i="10"/>
  <c r="N13" i="10"/>
  <c r="BR12" i="10"/>
  <c r="BQ12" i="10"/>
  <c r="BP12" i="10"/>
  <c r="BI12" i="10"/>
  <c r="BH12" i="10"/>
  <c r="BG12" i="10"/>
  <c r="AZ12" i="10"/>
  <c r="AY12" i="10"/>
  <c r="AX12" i="10"/>
  <c r="AQ12" i="10"/>
  <c r="AP12" i="10"/>
  <c r="AO12" i="10"/>
  <c r="AH12" i="10"/>
  <c r="AG12" i="10"/>
  <c r="AF12" i="10"/>
  <c r="Y12" i="10"/>
  <c r="X12" i="10"/>
  <c r="W12" i="10"/>
  <c r="N12" i="10"/>
  <c r="BT11" i="10"/>
  <c r="BR11" i="10"/>
  <c r="BQ11" i="10"/>
  <c r="BP11" i="10"/>
  <c r="BK11" i="10"/>
  <c r="BI11" i="10"/>
  <c r="BH11" i="10"/>
  <c r="BG11" i="10"/>
  <c r="AZ11" i="10"/>
  <c r="AY11" i="10"/>
  <c r="AX11" i="10"/>
  <c r="AQ11" i="10"/>
  <c r="AP11" i="10"/>
  <c r="AO11" i="10"/>
  <c r="AJ11" i="10"/>
  <c r="AH11" i="10"/>
  <c r="AG11" i="10"/>
  <c r="AF11" i="10"/>
  <c r="AA11" i="10"/>
  <c r="Y11" i="10"/>
  <c r="X11" i="10"/>
  <c r="W11" i="10"/>
  <c r="N11" i="10"/>
  <c r="BT10" i="10"/>
  <c r="BR10" i="10"/>
  <c r="BQ10" i="10"/>
  <c r="BP10" i="10"/>
  <c r="BK10" i="10"/>
  <c r="BI10" i="10"/>
  <c r="BH10" i="10"/>
  <c r="BG10" i="10"/>
  <c r="AZ10" i="10"/>
  <c r="AY10" i="10"/>
  <c r="AX10" i="10"/>
  <c r="AQ10" i="10"/>
  <c r="AP10" i="10"/>
  <c r="AO10" i="10"/>
  <c r="AJ10" i="10"/>
  <c r="AH10" i="10"/>
  <c r="AG10" i="10"/>
  <c r="AF10" i="10"/>
  <c r="AA10" i="10"/>
  <c r="Y10" i="10"/>
  <c r="X10" i="10"/>
  <c r="W10" i="10"/>
  <c r="N10" i="10"/>
  <c r="BT9" i="10"/>
  <c r="BR9" i="10"/>
  <c r="BQ9" i="10"/>
  <c r="BP9" i="10"/>
  <c r="BK9" i="10"/>
  <c r="BI9" i="10"/>
  <c r="BH9" i="10"/>
  <c r="BG9" i="10"/>
  <c r="BB9" i="10"/>
  <c r="AZ9" i="10"/>
  <c r="AY9" i="10"/>
  <c r="AX9" i="10"/>
  <c r="AS9" i="10"/>
  <c r="AQ9" i="10"/>
  <c r="AP9" i="10"/>
  <c r="AO9" i="10"/>
  <c r="AJ9" i="10"/>
  <c r="AH9" i="10"/>
  <c r="AG9" i="10"/>
  <c r="AF9" i="10"/>
  <c r="AA9" i="10"/>
  <c r="Y9" i="10"/>
  <c r="X9" i="10"/>
  <c r="W9" i="10"/>
  <c r="R9" i="10"/>
  <c r="N9" i="10"/>
  <c r="BT8" i="10"/>
  <c r="BR8" i="10"/>
  <c r="BQ8" i="10"/>
  <c r="BP8" i="10"/>
  <c r="BK8" i="10"/>
  <c r="BI8" i="10"/>
  <c r="BH8" i="10"/>
  <c r="BG8" i="10"/>
  <c r="AZ8" i="10"/>
  <c r="AY8" i="10"/>
  <c r="AX8" i="10"/>
  <c r="AQ8" i="10"/>
  <c r="AP8" i="10"/>
  <c r="AO8" i="10"/>
  <c r="AJ8" i="10"/>
  <c r="AH8" i="10"/>
  <c r="AG8" i="10"/>
  <c r="AF8" i="10"/>
  <c r="AA8" i="10"/>
  <c r="Y8" i="10"/>
  <c r="X8" i="10"/>
  <c r="W8" i="10"/>
  <c r="N8" i="10"/>
  <c r="BT7" i="10"/>
  <c r="BR7" i="10"/>
  <c r="BQ7" i="10"/>
  <c r="BP7" i="10"/>
  <c r="BK7" i="10"/>
  <c r="BI7" i="10"/>
  <c r="BH7" i="10"/>
  <c r="BG7" i="10"/>
  <c r="AZ7" i="10"/>
  <c r="AY7" i="10"/>
  <c r="AX7" i="10"/>
  <c r="AQ7" i="10"/>
  <c r="AP7" i="10"/>
  <c r="AO7" i="10"/>
  <c r="AJ7" i="10"/>
  <c r="AH7" i="10"/>
  <c r="AG7" i="10"/>
  <c r="AF7" i="10"/>
  <c r="AA7" i="10"/>
  <c r="Y7" i="10"/>
  <c r="X7" i="10"/>
  <c r="W7" i="10"/>
  <c r="N7" i="10"/>
  <c r="BT6" i="10"/>
  <c r="BR6" i="10"/>
  <c r="BQ6" i="10"/>
  <c r="BP6" i="10"/>
  <c r="BK6" i="10"/>
  <c r="BI6" i="10"/>
  <c r="BH6" i="10"/>
  <c r="BG6" i="10"/>
  <c r="BB6" i="10"/>
  <c r="AZ6" i="10"/>
  <c r="AY6" i="10"/>
  <c r="AX6" i="10"/>
  <c r="AS6" i="10"/>
  <c r="AQ6" i="10"/>
  <c r="AP6" i="10"/>
  <c r="AO6" i="10"/>
  <c r="AJ6" i="10"/>
  <c r="AH6" i="10"/>
  <c r="AG6" i="10"/>
  <c r="AF6" i="10"/>
  <c r="AA6" i="10"/>
  <c r="Y6" i="10"/>
  <c r="X6" i="10"/>
  <c r="W6" i="10"/>
  <c r="R6" i="10"/>
  <c r="N6" i="10"/>
  <c r="BT5" i="10"/>
  <c r="BR5" i="10"/>
  <c r="BQ5" i="10"/>
  <c r="BP5" i="10"/>
  <c r="BK5" i="10"/>
  <c r="BI5" i="10"/>
  <c r="BH5" i="10"/>
  <c r="BG5" i="10"/>
  <c r="BB5" i="10"/>
  <c r="AZ5" i="10"/>
  <c r="AY5" i="10"/>
  <c r="AX5" i="10"/>
  <c r="AS5" i="10"/>
  <c r="AQ5" i="10"/>
  <c r="AP5" i="10"/>
  <c r="AO5" i="10"/>
  <c r="AJ5" i="10"/>
  <c r="AH5" i="10"/>
  <c r="AG5" i="10"/>
  <c r="AF5" i="10"/>
  <c r="AA5" i="10"/>
  <c r="Y5" i="10"/>
  <c r="X5" i="10"/>
  <c r="W5" i="10"/>
  <c r="R5" i="10"/>
  <c r="N5" i="10"/>
  <c r="BT4" i="10"/>
  <c r="BP4" i="10"/>
  <c r="BK4" i="10"/>
  <c r="BG4" i="10"/>
  <c r="AX4" i="10"/>
  <c r="AO4" i="10"/>
  <c r="AJ4" i="10"/>
  <c r="AF4" i="10"/>
  <c r="AA4" i="10"/>
  <c r="W4" i="10"/>
  <c r="N4" i="10"/>
  <c r="F1183" i="8"/>
  <c r="E1183" i="8"/>
  <c r="D1183" i="8"/>
  <c r="F1182" i="8"/>
  <c r="E1182" i="8"/>
  <c r="D1182" i="8"/>
  <c r="F1181" i="8"/>
  <c r="E1181" i="8"/>
  <c r="D1181" i="8"/>
  <c r="F1180" i="8"/>
  <c r="E1180" i="8"/>
  <c r="D1180" i="8"/>
  <c r="F1179" i="8"/>
  <c r="E1179" i="8"/>
  <c r="D1179" i="8"/>
  <c r="F1178" i="8"/>
  <c r="E1178" i="8"/>
  <c r="D1178" i="8"/>
  <c r="F1177" i="8"/>
  <c r="E1177" i="8"/>
  <c r="D1177" i="8"/>
  <c r="F1176" i="8"/>
  <c r="E1176" i="8"/>
  <c r="D1176" i="8"/>
  <c r="F1175" i="8"/>
  <c r="E1175" i="8"/>
  <c r="D1175" i="8"/>
  <c r="F1174" i="8"/>
  <c r="E1174" i="8"/>
  <c r="D1174" i="8"/>
  <c r="F1173" i="8"/>
  <c r="E1173" i="8"/>
  <c r="D1173" i="8"/>
  <c r="F1172" i="8"/>
  <c r="E1172" i="8"/>
  <c r="D1172" i="8"/>
  <c r="F1171" i="8"/>
  <c r="E1171" i="8"/>
  <c r="D1171" i="8"/>
  <c r="F1170" i="8"/>
  <c r="E1170" i="8"/>
  <c r="D1170" i="8"/>
  <c r="F1169" i="8"/>
  <c r="E1169" i="8"/>
  <c r="D1169" i="8"/>
  <c r="F1168" i="8"/>
  <c r="E1168" i="8"/>
  <c r="D1168" i="8"/>
  <c r="F1167" i="8"/>
  <c r="E1167" i="8"/>
  <c r="D1167" i="8"/>
  <c r="F1166" i="8"/>
  <c r="E1166" i="8"/>
  <c r="D1166" i="8"/>
  <c r="F1165" i="8"/>
  <c r="E1165" i="8"/>
  <c r="D1165" i="8"/>
  <c r="F1164" i="8"/>
  <c r="E1164" i="8"/>
  <c r="D1164" i="8"/>
  <c r="F1163" i="8"/>
  <c r="E1163" i="8"/>
  <c r="D1163" i="8"/>
  <c r="F1162" i="8"/>
  <c r="E1162" i="8"/>
  <c r="D1162" i="8"/>
  <c r="F1161" i="8"/>
  <c r="E1161" i="8"/>
  <c r="D1161" i="8"/>
  <c r="F1160" i="8"/>
  <c r="E1160" i="8"/>
  <c r="D1160" i="8"/>
  <c r="F1159" i="8"/>
  <c r="E1159" i="8"/>
  <c r="D1159" i="8"/>
  <c r="F1158" i="8"/>
  <c r="E1158" i="8"/>
  <c r="D1158" i="8"/>
  <c r="F1157" i="8"/>
  <c r="E1157" i="8"/>
  <c r="D1157" i="8"/>
  <c r="F1156" i="8"/>
  <c r="E1156" i="8"/>
  <c r="D1156" i="8"/>
  <c r="F1155" i="8"/>
  <c r="E1155" i="8"/>
  <c r="D1155" i="8"/>
  <c r="F1154" i="8"/>
  <c r="E1154" i="8"/>
  <c r="D1154" i="8"/>
  <c r="F1153" i="8"/>
  <c r="E1153" i="8"/>
  <c r="D1153" i="8"/>
  <c r="F1152" i="8"/>
  <c r="E1152" i="8"/>
  <c r="D1152" i="8"/>
  <c r="F1151" i="8"/>
  <c r="E1151" i="8"/>
  <c r="D1151" i="8"/>
  <c r="F1150" i="8"/>
  <c r="E1150" i="8"/>
  <c r="D1150" i="8"/>
  <c r="F1149" i="8"/>
  <c r="E1149" i="8"/>
  <c r="D1149" i="8"/>
  <c r="F1148" i="8"/>
  <c r="E1148" i="8"/>
  <c r="D1148" i="8"/>
  <c r="F1147" i="8"/>
  <c r="E1147" i="8"/>
  <c r="D1147" i="8"/>
  <c r="F1146" i="8"/>
  <c r="E1146" i="8"/>
  <c r="D1146" i="8"/>
  <c r="F1145" i="8"/>
  <c r="E1145" i="8"/>
  <c r="D1145" i="8"/>
  <c r="F1144" i="8"/>
  <c r="E1144" i="8"/>
  <c r="D1144" i="8"/>
  <c r="F1143" i="8"/>
  <c r="E1143" i="8"/>
  <c r="D1143" i="8"/>
  <c r="F1142" i="8"/>
  <c r="E1142" i="8"/>
  <c r="D1142" i="8"/>
  <c r="F1141" i="8"/>
  <c r="E1141" i="8"/>
  <c r="D1141" i="8"/>
  <c r="F1140" i="8"/>
  <c r="E1140" i="8"/>
  <c r="D1140" i="8"/>
  <c r="F1139" i="8"/>
  <c r="E1139" i="8"/>
  <c r="D1139" i="8"/>
  <c r="F1138" i="8"/>
  <c r="E1138" i="8"/>
  <c r="D1138" i="8"/>
  <c r="F1137" i="8"/>
  <c r="E1137" i="8"/>
  <c r="D1137" i="8"/>
  <c r="F1136" i="8"/>
  <c r="E1136" i="8"/>
  <c r="D1136" i="8"/>
  <c r="F1135" i="8"/>
  <c r="E1135" i="8"/>
  <c r="D1135" i="8"/>
  <c r="F1134" i="8"/>
  <c r="E1134" i="8"/>
  <c r="D1134" i="8"/>
  <c r="F1133" i="8"/>
  <c r="E1133" i="8"/>
  <c r="D1133" i="8"/>
  <c r="F1132" i="8"/>
  <c r="E1132" i="8"/>
  <c r="D1132" i="8"/>
  <c r="F1131" i="8"/>
  <c r="E1131" i="8"/>
  <c r="D1131" i="8"/>
  <c r="F1130" i="8"/>
  <c r="E1130" i="8"/>
  <c r="D1130" i="8"/>
  <c r="F1129" i="8"/>
  <c r="E1129" i="8"/>
  <c r="D1129" i="8"/>
  <c r="F1128" i="8"/>
  <c r="E1128" i="8"/>
  <c r="D1128" i="8"/>
  <c r="F1127" i="8"/>
  <c r="E1127" i="8"/>
  <c r="D1127" i="8"/>
  <c r="F1126" i="8"/>
  <c r="E1126" i="8"/>
  <c r="D1126" i="8"/>
  <c r="F1125" i="8"/>
  <c r="E1125" i="8"/>
  <c r="D1125" i="8"/>
  <c r="F1124" i="8"/>
  <c r="E1124" i="8"/>
  <c r="D1124" i="8"/>
  <c r="F1123" i="8"/>
  <c r="E1123" i="8"/>
  <c r="D1123" i="8"/>
  <c r="F1122" i="8"/>
  <c r="E1122" i="8"/>
  <c r="D1122" i="8"/>
  <c r="F1121" i="8"/>
  <c r="E1121" i="8"/>
  <c r="D1121" i="8"/>
  <c r="F1120" i="8"/>
  <c r="E1120" i="8"/>
  <c r="D1120" i="8"/>
  <c r="F1119" i="8"/>
  <c r="E1119" i="8"/>
  <c r="D1119" i="8"/>
  <c r="F1118" i="8"/>
  <c r="E1118" i="8"/>
  <c r="D1118" i="8"/>
  <c r="F1117" i="8"/>
  <c r="E1117" i="8"/>
  <c r="D1117" i="8"/>
  <c r="F1116" i="8"/>
  <c r="E1116" i="8"/>
  <c r="D1116" i="8"/>
  <c r="F1115" i="8"/>
  <c r="E1115" i="8"/>
  <c r="D1115" i="8"/>
  <c r="F1114" i="8"/>
  <c r="E1114" i="8"/>
  <c r="D1114" i="8"/>
  <c r="F1113" i="8"/>
  <c r="E1113" i="8"/>
  <c r="D1113" i="8"/>
  <c r="F1112" i="8"/>
  <c r="E1112" i="8"/>
  <c r="D1112" i="8"/>
  <c r="F1111" i="8"/>
  <c r="E1111" i="8"/>
  <c r="D1111" i="8"/>
  <c r="F1110" i="8"/>
  <c r="E1110" i="8"/>
  <c r="D1110" i="8"/>
  <c r="F1109" i="8"/>
  <c r="E1109" i="8"/>
  <c r="D1109" i="8"/>
  <c r="F1108" i="8"/>
  <c r="E1108" i="8"/>
  <c r="D1108" i="8"/>
  <c r="F1107" i="8"/>
  <c r="E1107" i="8"/>
  <c r="D1107" i="8"/>
  <c r="F1106" i="8"/>
  <c r="E1106" i="8"/>
  <c r="D1106" i="8"/>
  <c r="F1105" i="8"/>
  <c r="E1105" i="8"/>
  <c r="D1105" i="8"/>
  <c r="F1104" i="8"/>
  <c r="E1104" i="8"/>
  <c r="D1104" i="8"/>
  <c r="F1103" i="8"/>
  <c r="E1103" i="8"/>
  <c r="D1103" i="8"/>
  <c r="F1102" i="8"/>
  <c r="E1102" i="8"/>
  <c r="D1102" i="8"/>
  <c r="F1101" i="8"/>
  <c r="E1101" i="8"/>
  <c r="D1101" i="8"/>
  <c r="F1100" i="8"/>
  <c r="E1100" i="8"/>
  <c r="D1100" i="8"/>
  <c r="F1099" i="8"/>
  <c r="E1099" i="8"/>
  <c r="D1099" i="8"/>
  <c r="F1098" i="8"/>
  <c r="E1098" i="8"/>
  <c r="D1098" i="8"/>
  <c r="F1097" i="8"/>
  <c r="E1097" i="8"/>
  <c r="D1097" i="8"/>
  <c r="F1096" i="8"/>
  <c r="E1096" i="8"/>
  <c r="D1096" i="8"/>
  <c r="F1095" i="8"/>
  <c r="E1095" i="8"/>
  <c r="D1095" i="8"/>
  <c r="F1094" i="8"/>
  <c r="E1094" i="8"/>
  <c r="D1094" i="8"/>
  <c r="F1093" i="8"/>
  <c r="E1093" i="8"/>
  <c r="D1093" i="8"/>
  <c r="F1092" i="8"/>
  <c r="E1092" i="8"/>
  <c r="D1092" i="8"/>
  <c r="F1091" i="8"/>
  <c r="E1091" i="8"/>
  <c r="D1091" i="8"/>
  <c r="F1090" i="8"/>
  <c r="E1090" i="8"/>
  <c r="D1090" i="8"/>
  <c r="F1089" i="8"/>
  <c r="E1089" i="8"/>
  <c r="D1089" i="8"/>
  <c r="F1088" i="8"/>
  <c r="E1088" i="8"/>
  <c r="D1088" i="8"/>
  <c r="F1087" i="8"/>
  <c r="E1087" i="8"/>
  <c r="D1087" i="8"/>
  <c r="F1086" i="8"/>
  <c r="E1086" i="8"/>
  <c r="D1086" i="8"/>
  <c r="F1085" i="8"/>
  <c r="E1085" i="8"/>
  <c r="D1085" i="8"/>
  <c r="F1084" i="8"/>
  <c r="E1084" i="8"/>
  <c r="D1084" i="8"/>
  <c r="F1083" i="8"/>
  <c r="E1083" i="8"/>
  <c r="D1083" i="8"/>
  <c r="F1082" i="8"/>
  <c r="E1082" i="8"/>
  <c r="D1082" i="8"/>
  <c r="F1081" i="8"/>
  <c r="E1081" i="8"/>
  <c r="D1081" i="8"/>
  <c r="F1080" i="8"/>
  <c r="E1080" i="8"/>
  <c r="D1080" i="8"/>
  <c r="F1079" i="8"/>
  <c r="E1079" i="8"/>
  <c r="D1079" i="8"/>
  <c r="F1078" i="8"/>
  <c r="E1078" i="8"/>
  <c r="D1078" i="8"/>
  <c r="F1077" i="8"/>
  <c r="E1077" i="8"/>
  <c r="D1077" i="8"/>
  <c r="F1076" i="8"/>
  <c r="E1076" i="8"/>
  <c r="D1076" i="8"/>
  <c r="F1075" i="8"/>
  <c r="E1075" i="8"/>
  <c r="D1075" i="8"/>
  <c r="F1074" i="8"/>
  <c r="E1074" i="8"/>
  <c r="D1074" i="8"/>
  <c r="F1073" i="8"/>
  <c r="E1073" i="8"/>
  <c r="D1073" i="8"/>
  <c r="F1072" i="8"/>
  <c r="E1072" i="8"/>
  <c r="D1072" i="8"/>
  <c r="F1071" i="8"/>
  <c r="E1071" i="8"/>
  <c r="D1071" i="8"/>
  <c r="F1070" i="8"/>
  <c r="E1070" i="8"/>
  <c r="D1070" i="8"/>
  <c r="F1069" i="8"/>
  <c r="E1069" i="8"/>
  <c r="D1069" i="8"/>
  <c r="F1068" i="8"/>
  <c r="E1068" i="8"/>
  <c r="D1068" i="8"/>
  <c r="F1067" i="8"/>
  <c r="E1067" i="8"/>
  <c r="D1067" i="8"/>
  <c r="F1066" i="8"/>
  <c r="E1066" i="8"/>
  <c r="D1066" i="8"/>
  <c r="F1065" i="8"/>
  <c r="E1065" i="8"/>
  <c r="D1065" i="8"/>
  <c r="F1064" i="8"/>
  <c r="E1064" i="8"/>
  <c r="D1064" i="8"/>
  <c r="F1063" i="8"/>
  <c r="E1063" i="8"/>
  <c r="D1063" i="8"/>
  <c r="F1062" i="8"/>
  <c r="E1062" i="8"/>
  <c r="D1062" i="8"/>
  <c r="F1061" i="8"/>
  <c r="E1061" i="8"/>
  <c r="D1061" i="8"/>
  <c r="F1060" i="8"/>
  <c r="E1060" i="8"/>
  <c r="D1060" i="8"/>
  <c r="F1059" i="8"/>
  <c r="E1059" i="8"/>
  <c r="D1059" i="8"/>
  <c r="F1058" i="8"/>
  <c r="E1058" i="8"/>
  <c r="D1058" i="8"/>
  <c r="F1057" i="8"/>
  <c r="E1057" i="8"/>
  <c r="D1057" i="8"/>
  <c r="F1056" i="8"/>
  <c r="E1056" i="8"/>
  <c r="D1056" i="8"/>
  <c r="F1055" i="8"/>
  <c r="E1055" i="8"/>
  <c r="D1055" i="8"/>
  <c r="F1054" i="8"/>
  <c r="E1054" i="8"/>
  <c r="D1054" i="8"/>
  <c r="F1053" i="8"/>
  <c r="E1053" i="8"/>
  <c r="D1053" i="8"/>
  <c r="F1052" i="8"/>
  <c r="E1052" i="8"/>
  <c r="D1052" i="8"/>
  <c r="F1051" i="8"/>
  <c r="E1051" i="8"/>
  <c r="D1051" i="8"/>
  <c r="F1050" i="8"/>
  <c r="E1050" i="8"/>
  <c r="D1050" i="8"/>
  <c r="F1049" i="8"/>
  <c r="E1049" i="8"/>
  <c r="D1049" i="8"/>
  <c r="F1048" i="8"/>
  <c r="E1048" i="8"/>
  <c r="D1048" i="8"/>
  <c r="F1047" i="8"/>
  <c r="E1047" i="8"/>
  <c r="D1047" i="8"/>
  <c r="F1046" i="8"/>
  <c r="E1046" i="8"/>
  <c r="D1046" i="8"/>
  <c r="F1045" i="8"/>
  <c r="E1045" i="8"/>
  <c r="D1045" i="8"/>
  <c r="F1044" i="8"/>
  <c r="E1044" i="8"/>
  <c r="D1044" i="8"/>
  <c r="F1043" i="8"/>
  <c r="E1043" i="8"/>
  <c r="D1043" i="8"/>
  <c r="F1042" i="8"/>
  <c r="E1042" i="8"/>
  <c r="D1042" i="8"/>
  <c r="F1041" i="8"/>
  <c r="E1041" i="8"/>
  <c r="D1041" i="8"/>
  <c r="F1040" i="8"/>
  <c r="E1040" i="8"/>
  <c r="D1040" i="8"/>
  <c r="F1039" i="8"/>
  <c r="E1039" i="8"/>
  <c r="D1039" i="8"/>
  <c r="F1038" i="8"/>
  <c r="E1038" i="8"/>
  <c r="D1038" i="8"/>
  <c r="F1037" i="8"/>
  <c r="E1037" i="8"/>
  <c r="D1037" i="8"/>
  <c r="F1036" i="8"/>
  <c r="E1036" i="8"/>
  <c r="D1036" i="8"/>
  <c r="F1035" i="8"/>
  <c r="E1035" i="8"/>
  <c r="D1035" i="8"/>
  <c r="F1034" i="8"/>
  <c r="E1034" i="8"/>
  <c r="D1034" i="8"/>
  <c r="F1033" i="8"/>
  <c r="E1033" i="8"/>
  <c r="D1033" i="8"/>
  <c r="F1032" i="8"/>
  <c r="E1032" i="8"/>
  <c r="D1032" i="8"/>
  <c r="F1031" i="8"/>
  <c r="E1031" i="8"/>
  <c r="D1031" i="8"/>
  <c r="F1030" i="8"/>
  <c r="E1030" i="8"/>
  <c r="D1030" i="8"/>
  <c r="F1029" i="8"/>
  <c r="E1029" i="8"/>
  <c r="D1029" i="8"/>
  <c r="F1028" i="8"/>
  <c r="E1028" i="8"/>
  <c r="D1028" i="8"/>
  <c r="F1027" i="8"/>
  <c r="E1027" i="8"/>
  <c r="D1027" i="8"/>
  <c r="F1026" i="8"/>
  <c r="E1026" i="8"/>
  <c r="D1026" i="8"/>
  <c r="F1025" i="8"/>
  <c r="E1025" i="8"/>
  <c r="D1025" i="8"/>
  <c r="F1024" i="8"/>
  <c r="E1024" i="8"/>
  <c r="D1024" i="8"/>
  <c r="F1023" i="8"/>
  <c r="E1023" i="8"/>
  <c r="D1023" i="8"/>
  <c r="F1022" i="8"/>
  <c r="E1022" i="8"/>
  <c r="D1022" i="8"/>
  <c r="F1021" i="8"/>
  <c r="E1021" i="8"/>
  <c r="D1021" i="8"/>
  <c r="F1020" i="8"/>
  <c r="E1020" i="8"/>
  <c r="D1020" i="8"/>
  <c r="F1019" i="8"/>
  <c r="E1019" i="8"/>
  <c r="D1019" i="8"/>
  <c r="F1018" i="8"/>
  <c r="E1018" i="8"/>
  <c r="D1018" i="8"/>
  <c r="F1017" i="8"/>
  <c r="E1017" i="8"/>
  <c r="D1017" i="8"/>
  <c r="F1016" i="8"/>
  <c r="E1016" i="8"/>
  <c r="D1016" i="8"/>
  <c r="F1015" i="8"/>
  <c r="E1015" i="8"/>
  <c r="D1015" i="8"/>
  <c r="F1014" i="8"/>
  <c r="E1014" i="8"/>
  <c r="D1014" i="8"/>
  <c r="F1013" i="8"/>
  <c r="E1013" i="8"/>
  <c r="D1013" i="8"/>
  <c r="F1012" i="8"/>
  <c r="E1012" i="8"/>
  <c r="D1012" i="8"/>
  <c r="F1011" i="8"/>
  <c r="E1011" i="8"/>
  <c r="D1011" i="8"/>
  <c r="F1010" i="8"/>
  <c r="E1010" i="8"/>
  <c r="D1010" i="8"/>
  <c r="F1009" i="8"/>
  <c r="E1009" i="8"/>
  <c r="D1009" i="8"/>
  <c r="F1008" i="8"/>
  <c r="E1008" i="8"/>
  <c r="D1008" i="8"/>
  <c r="F1007" i="8"/>
  <c r="E1007" i="8"/>
  <c r="D1007" i="8"/>
  <c r="F1006" i="8"/>
  <c r="E1006" i="8"/>
  <c r="D1006" i="8"/>
  <c r="F1005" i="8"/>
  <c r="E1005" i="8"/>
  <c r="D1005" i="8"/>
  <c r="F1004" i="8"/>
  <c r="E1004" i="8"/>
  <c r="D1004" i="8"/>
  <c r="F1003" i="8"/>
  <c r="E1003" i="8"/>
  <c r="D1003" i="8"/>
  <c r="F1002" i="8"/>
  <c r="E1002" i="8"/>
  <c r="D1002" i="8"/>
  <c r="F1001" i="8"/>
  <c r="E1001" i="8"/>
  <c r="D1001" i="8"/>
  <c r="F1000" i="8"/>
  <c r="E1000" i="8"/>
  <c r="D1000" i="8"/>
  <c r="F999" i="8"/>
  <c r="E999" i="8"/>
  <c r="D999" i="8"/>
  <c r="F998" i="8"/>
  <c r="E998" i="8"/>
  <c r="D998" i="8"/>
  <c r="F997" i="8"/>
  <c r="E997" i="8"/>
  <c r="D997" i="8"/>
  <c r="F996" i="8"/>
  <c r="E996" i="8"/>
  <c r="D996" i="8"/>
  <c r="F995" i="8"/>
  <c r="E995" i="8"/>
  <c r="D995" i="8"/>
  <c r="F994" i="8"/>
  <c r="E994" i="8"/>
  <c r="D994" i="8"/>
  <c r="F993" i="8"/>
  <c r="E993" i="8"/>
  <c r="D993" i="8"/>
  <c r="F992" i="8"/>
  <c r="E992" i="8"/>
  <c r="D992" i="8"/>
  <c r="F991" i="8"/>
  <c r="E991" i="8"/>
  <c r="D991" i="8"/>
  <c r="F990" i="8"/>
  <c r="E990" i="8"/>
  <c r="D990" i="8"/>
  <c r="F989" i="8"/>
  <c r="E989" i="8"/>
  <c r="D989" i="8"/>
  <c r="F988" i="8"/>
  <c r="E988" i="8"/>
  <c r="D988" i="8"/>
  <c r="F987" i="8"/>
  <c r="E987" i="8"/>
  <c r="D987" i="8"/>
  <c r="F986" i="8"/>
  <c r="E986" i="8"/>
  <c r="D986" i="8"/>
  <c r="F985" i="8"/>
  <c r="E985" i="8"/>
  <c r="D985" i="8"/>
  <c r="F984" i="8"/>
  <c r="E984" i="8"/>
  <c r="D984" i="8"/>
  <c r="F983" i="8"/>
  <c r="E983" i="8"/>
  <c r="D983" i="8"/>
  <c r="F982" i="8"/>
  <c r="E982" i="8"/>
  <c r="D982" i="8"/>
  <c r="F981" i="8"/>
  <c r="E981" i="8"/>
  <c r="D981" i="8"/>
  <c r="F980" i="8"/>
  <c r="E980" i="8"/>
  <c r="D980" i="8"/>
  <c r="F979" i="8"/>
  <c r="E979" i="8"/>
  <c r="D979" i="8"/>
  <c r="F978" i="8"/>
  <c r="E978" i="8"/>
  <c r="D978" i="8"/>
  <c r="F977" i="8"/>
  <c r="E977" i="8"/>
  <c r="D977" i="8"/>
  <c r="F976" i="8"/>
  <c r="E976" i="8"/>
  <c r="D976" i="8"/>
  <c r="F975" i="8"/>
  <c r="E975" i="8"/>
  <c r="D975" i="8"/>
  <c r="F974" i="8"/>
  <c r="E974" i="8"/>
  <c r="D974" i="8"/>
  <c r="F973" i="8"/>
  <c r="E973" i="8"/>
  <c r="D973" i="8"/>
  <c r="F972" i="8"/>
  <c r="E972" i="8"/>
  <c r="D972" i="8"/>
  <c r="F971" i="8"/>
  <c r="E971" i="8"/>
  <c r="D971" i="8"/>
  <c r="F970" i="8"/>
  <c r="E970" i="8"/>
  <c r="D970" i="8"/>
  <c r="F969" i="8"/>
  <c r="E969" i="8"/>
  <c r="D969" i="8"/>
  <c r="F968" i="8"/>
  <c r="E968" i="8"/>
  <c r="D968" i="8"/>
  <c r="F967" i="8"/>
  <c r="E967" i="8"/>
  <c r="D967" i="8"/>
  <c r="F966" i="8"/>
  <c r="E966" i="8"/>
  <c r="D966" i="8"/>
  <c r="F965" i="8"/>
  <c r="E965" i="8"/>
  <c r="D965" i="8"/>
  <c r="F964" i="8"/>
  <c r="E964" i="8"/>
  <c r="D964" i="8"/>
  <c r="F963" i="8"/>
  <c r="E963" i="8"/>
  <c r="D963" i="8"/>
  <c r="F962" i="8"/>
  <c r="E962" i="8"/>
  <c r="D962" i="8"/>
  <c r="F961" i="8"/>
  <c r="E961" i="8"/>
  <c r="D961" i="8"/>
  <c r="F960" i="8"/>
  <c r="E960" i="8"/>
  <c r="D960" i="8"/>
  <c r="F959" i="8"/>
  <c r="E959" i="8"/>
  <c r="D959" i="8"/>
  <c r="F958" i="8"/>
  <c r="E958" i="8"/>
  <c r="D958" i="8"/>
  <c r="F957" i="8"/>
  <c r="E957" i="8"/>
  <c r="D957" i="8"/>
  <c r="F956" i="8"/>
  <c r="E956" i="8"/>
  <c r="D956" i="8"/>
  <c r="F955" i="8"/>
  <c r="E955" i="8"/>
  <c r="D955" i="8"/>
  <c r="F954" i="8"/>
  <c r="E954" i="8"/>
  <c r="D954" i="8"/>
  <c r="F953" i="8"/>
  <c r="E953" i="8"/>
  <c r="D953" i="8"/>
  <c r="F952" i="8"/>
  <c r="E952" i="8"/>
  <c r="D952" i="8"/>
  <c r="F951" i="8"/>
  <c r="E951" i="8"/>
  <c r="D951" i="8"/>
  <c r="F950" i="8"/>
  <c r="E950" i="8"/>
  <c r="D950" i="8"/>
  <c r="F949" i="8"/>
  <c r="E949" i="8"/>
  <c r="D949" i="8"/>
  <c r="F948" i="8"/>
  <c r="E948" i="8"/>
  <c r="D948" i="8"/>
  <c r="F947" i="8"/>
  <c r="E947" i="8"/>
  <c r="D947" i="8"/>
  <c r="F946" i="8"/>
  <c r="E946" i="8"/>
  <c r="D946" i="8"/>
  <c r="F945" i="8"/>
  <c r="E945" i="8"/>
  <c r="D945" i="8"/>
  <c r="F944" i="8"/>
  <c r="E944" i="8"/>
  <c r="D944" i="8"/>
  <c r="F943" i="8"/>
  <c r="E943" i="8"/>
  <c r="D943" i="8"/>
  <c r="F942" i="8"/>
  <c r="E942" i="8"/>
  <c r="D942" i="8"/>
  <c r="F941" i="8"/>
  <c r="E941" i="8"/>
  <c r="D941" i="8"/>
  <c r="F940" i="8"/>
  <c r="E940" i="8"/>
  <c r="D940" i="8"/>
  <c r="F939" i="8"/>
  <c r="E939" i="8"/>
  <c r="D939" i="8"/>
  <c r="F938" i="8"/>
  <c r="E938" i="8"/>
  <c r="D938" i="8"/>
  <c r="F937" i="8"/>
  <c r="E937" i="8"/>
  <c r="D937" i="8"/>
  <c r="F936" i="8"/>
  <c r="E936" i="8"/>
  <c r="D936" i="8"/>
  <c r="F935" i="8"/>
  <c r="E935" i="8"/>
  <c r="D935" i="8"/>
  <c r="F934" i="8"/>
  <c r="E934" i="8"/>
  <c r="D934" i="8"/>
  <c r="F933" i="8"/>
  <c r="E933" i="8"/>
  <c r="D933" i="8"/>
  <c r="F932" i="8"/>
  <c r="E932" i="8"/>
  <c r="D932" i="8"/>
  <c r="F931" i="8"/>
  <c r="E931" i="8"/>
  <c r="D931" i="8"/>
  <c r="F930" i="8"/>
  <c r="E930" i="8"/>
  <c r="D930" i="8"/>
  <c r="F929" i="8"/>
  <c r="E929" i="8"/>
  <c r="D929" i="8"/>
  <c r="F928" i="8"/>
  <c r="E928" i="8"/>
  <c r="D928" i="8"/>
  <c r="F927" i="8"/>
  <c r="E927" i="8"/>
  <c r="D927" i="8"/>
  <c r="F926" i="8"/>
  <c r="E926" i="8"/>
  <c r="D926" i="8"/>
  <c r="F925" i="8"/>
  <c r="E925" i="8"/>
  <c r="D925" i="8"/>
  <c r="F924" i="8"/>
  <c r="E924" i="8"/>
  <c r="D924" i="8"/>
  <c r="F923" i="8"/>
  <c r="E923" i="8"/>
  <c r="D923" i="8"/>
  <c r="F922" i="8"/>
  <c r="E922" i="8"/>
  <c r="D922" i="8"/>
  <c r="F921" i="8"/>
  <c r="E921" i="8"/>
  <c r="D921" i="8"/>
  <c r="F920" i="8"/>
  <c r="E920" i="8"/>
  <c r="D920" i="8"/>
  <c r="F919" i="8"/>
  <c r="E919" i="8"/>
  <c r="D919" i="8"/>
  <c r="F918" i="8"/>
  <c r="E918" i="8"/>
  <c r="D918" i="8"/>
  <c r="F917" i="8"/>
  <c r="E917" i="8"/>
  <c r="D917" i="8"/>
  <c r="F916" i="8"/>
  <c r="E916" i="8"/>
  <c r="D916" i="8"/>
  <c r="F915" i="8"/>
  <c r="E915" i="8"/>
  <c r="D915" i="8"/>
  <c r="F914" i="8"/>
  <c r="E914" i="8"/>
  <c r="D914" i="8"/>
  <c r="F913" i="8"/>
  <c r="E913" i="8"/>
  <c r="D913" i="8"/>
  <c r="F912" i="8"/>
  <c r="E912" i="8"/>
  <c r="D912" i="8"/>
  <c r="F911" i="8"/>
  <c r="E911" i="8"/>
  <c r="D911" i="8"/>
  <c r="F910" i="8"/>
  <c r="E910" i="8"/>
  <c r="D910" i="8"/>
  <c r="F909" i="8"/>
  <c r="E909" i="8"/>
  <c r="D909" i="8"/>
  <c r="F908" i="8"/>
  <c r="E908" i="8"/>
  <c r="D908" i="8"/>
  <c r="F907" i="8"/>
  <c r="E907" i="8"/>
  <c r="D907" i="8"/>
  <c r="F906" i="8"/>
  <c r="E906" i="8"/>
  <c r="D906" i="8"/>
  <c r="F905" i="8"/>
  <c r="E905" i="8"/>
  <c r="D905" i="8"/>
  <c r="F904" i="8"/>
  <c r="E904" i="8"/>
  <c r="D904" i="8"/>
  <c r="F903" i="8"/>
  <c r="E903" i="8"/>
  <c r="D903" i="8"/>
  <c r="F902" i="8"/>
  <c r="E902" i="8"/>
  <c r="D902" i="8"/>
  <c r="F901" i="8"/>
  <c r="E901" i="8"/>
  <c r="D901" i="8"/>
  <c r="F900" i="8"/>
  <c r="E900" i="8"/>
  <c r="D900" i="8"/>
  <c r="F899" i="8"/>
  <c r="E899" i="8"/>
  <c r="D899" i="8"/>
  <c r="F898" i="8"/>
  <c r="E898" i="8"/>
  <c r="D898" i="8"/>
  <c r="F897" i="8"/>
  <c r="E897" i="8"/>
  <c r="D897" i="8"/>
  <c r="F896" i="8"/>
  <c r="E896" i="8"/>
  <c r="D896" i="8"/>
  <c r="F895" i="8"/>
  <c r="E895" i="8"/>
  <c r="D895" i="8"/>
  <c r="F894" i="8"/>
  <c r="E894" i="8"/>
  <c r="D894" i="8"/>
  <c r="F893" i="8"/>
  <c r="E893" i="8"/>
  <c r="D893" i="8"/>
  <c r="F892" i="8"/>
  <c r="E892" i="8"/>
  <c r="D892" i="8"/>
  <c r="F891" i="8"/>
  <c r="E891" i="8"/>
  <c r="D891" i="8"/>
  <c r="F890" i="8"/>
  <c r="E890" i="8"/>
  <c r="D890" i="8"/>
  <c r="F889" i="8"/>
  <c r="E889" i="8"/>
  <c r="D889" i="8"/>
  <c r="F888" i="8"/>
  <c r="E888" i="8"/>
  <c r="D888" i="8"/>
  <c r="F887" i="8"/>
  <c r="E887" i="8"/>
  <c r="D887" i="8"/>
  <c r="F886" i="8"/>
  <c r="E886" i="8"/>
  <c r="D886" i="8"/>
  <c r="F885" i="8"/>
  <c r="E885" i="8"/>
  <c r="D885" i="8"/>
  <c r="F884" i="8"/>
  <c r="E884" i="8"/>
  <c r="D884" i="8"/>
  <c r="F883" i="8"/>
  <c r="E883" i="8"/>
  <c r="D883" i="8"/>
  <c r="F882" i="8"/>
  <c r="E882" i="8"/>
  <c r="D882" i="8"/>
  <c r="F881" i="8"/>
  <c r="E881" i="8"/>
  <c r="D881" i="8"/>
  <c r="F880" i="8"/>
  <c r="E880" i="8"/>
  <c r="D880" i="8"/>
  <c r="F879" i="8"/>
  <c r="E879" i="8"/>
  <c r="D879" i="8"/>
  <c r="F878" i="8"/>
  <c r="E878" i="8"/>
  <c r="D878" i="8"/>
  <c r="F877" i="8"/>
  <c r="E877" i="8"/>
  <c r="D877" i="8"/>
  <c r="F876" i="8"/>
  <c r="E876" i="8"/>
  <c r="D876" i="8"/>
  <c r="F875" i="8"/>
  <c r="E875" i="8"/>
  <c r="D875" i="8"/>
  <c r="F874" i="8"/>
  <c r="E874" i="8"/>
  <c r="D874" i="8"/>
  <c r="F873" i="8"/>
  <c r="E873" i="8"/>
  <c r="D873" i="8"/>
  <c r="F872" i="8"/>
  <c r="E872" i="8"/>
  <c r="D872" i="8"/>
  <c r="F871" i="8"/>
  <c r="E871" i="8"/>
  <c r="D871" i="8"/>
  <c r="F870" i="8"/>
  <c r="E870" i="8"/>
  <c r="D870" i="8"/>
  <c r="F869" i="8"/>
  <c r="E869" i="8"/>
  <c r="D869" i="8"/>
  <c r="F868" i="8"/>
  <c r="E868" i="8"/>
  <c r="D868" i="8"/>
  <c r="F867" i="8"/>
  <c r="E867" i="8"/>
  <c r="D867" i="8"/>
  <c r="F866" i="8"/>
  <c r="E866" i="8"/>
  <c r="D866" i="8"/>
  <c r="F865" i="8"/>
  <c r="E865" i="8"/>
  <c r="D865" i="8"/>
  <c r="F864" i="8"/>
  <c r="E864" i="8"/>
  <c r="D864" i="8"/>
  <c r="F863" i="8"/>
  <c r="E863" i="8"/>
  <c r="D863" i="8"/>
  <c r="F862" i="8"/>
  <c r="E862" i="8"/>
  <c r="D862" i="8"/>
  <c r="F861" i="8"/>
  <c r="E861" i="8"/>
  <c r="D861" i="8"/>
  <c r="F860" i="8"/>
  <c r="E860" i="8"/>
  <c r="D860" i="8"/>
  <c r="F859" i="8"/>
  <c r="E859" i="8"/>
  <c r="D859" i="8"/>
  <c r="F858" i="8"/>
  <c r="E858" i="8"/>
  <c r="D858" i="8"/>
  <c r="F857" i="8"/>
  <c r="E857" i="8"/>
  <c r="D857" i="8"/>
  <c r="F856" i="8"/>
  <c r="E856" i="8"/>
  <c r="D856" i="8"/>
  <c r="F855" i="8"/>
  <c r="E855" i="8"/>
  <c r="D855" i="8"/>
  <c r="F854" i="8"/>
  <c r="E854" i="8"/>
  <c r="D854" i="8"/>
  <c r="F853" i="8"/>
  <c r="E853" i="8"/>
  <c r="D853" i="8"/>
  <c r="F852" i="8"/>
  <c r="E852" i="8"/>
  <c r="D852" i="8"/>
  <c r="F851" i="8"/>
  <c r="E851" i="8"/>
  <c r="D851" i="8"/>
  <c r="F850" i="8"/>
  <c r="E850" i="8"/>
  <c r="D850" i="8"/>
  <c r="F849" i="8"/>
  <c r="E849" i="8"/>
  <c r="D849" i="8"/>
  <c r="F848" i="8"/>
  <c r="E848" i="8"/>
  <c r="D848" i="8"/>
  <c r="F847" i="8"/>
  <c r="E847" i="8"/>
  <c r="D847" i="8"/>
  <c r="F846" i="8"/>
  <c r="E846" i="8"/>
  <c r="D846" i="8"/>
  <c r="F845" i="8"/>
  <c r="E845" i="8"/>
  <c r="D845" i="8"/>
  <c r="F844" i="8"/>
  <c r="E844" i="8"/>
  <c r="D844" i="8"/>
  <c r="F843" i="8"/>
  <c r="E843" i="8"/>
  <c r="D843" i="8"/>
  <c r="F842" i="8"/>
  <c r="E842" i="8"/>
  <c r="D842" i="8"/>
  <c r="F841" i="8"/>
  <c r="E841" i="8"/>
  <c r="D841" i="8"/>
  <c r="F840" i="8"/>
  <c r="E840" i="8"/>
  <c r="D840" i="8"/>
  <c r="F839" i="8"/>
  <c r="E839" i="8"/>
  <c r="D839" i="8"/>
  <c r="F838" i="8"/>
  <c r="E838" i="8"/>
  <c r="D838" i="8"/>
  <c r="F837" i="8"/>
  <c r="E837" i="8"/>
  <c r="D837" i="8"/>
  <c r="F836" i="8"/>
  <c r="E836" i="8"/>
  <c r="D836" i="8"/>
  <c r="F835" i="8"/>
  <c r="E835" i="8"/>
  <c r="D835" i="8"/>
  <c r="F834" i="8"/>
  <c r="E834" i="8"/>
  <c r="D834" i="8"/>
  <c r="F833" i="8"/>
  <c r="E833" i="8"/>
  <c r="D833" i="8"/>
  <c r="F832" i="8"/>
  <c r="E832" i="8"/>
  <c r="D832" i="8"/>
  <c r="F831" i="8"/>
  <c r="E831" i="8"/>
  <c r="D831" i="8"/>
  <c r="F830" i="8"/>
  <c r="E830" i="8"/>
  <c r="D830" i="8"/>
  <c r="F829" i="8"/>
  <c r="E829" i="8"/>
  <c r="D829" i="8"/>
  <c r="F828" i="8"/>
  <c r="E828" i="8"/>
  <c r="D828" i="8"/>
  <c r="F827" i="8"/>
  <c r="E827" i="8"/>
  <c r="D827" i="8"/>
  <c r="F826" i="8"/>
  <c r="E826" i="8"/>
  <c r="D826" i="8"/>
  <c r="F825" i="8"/>
  <c r="E825" i="8"/>
  <c r="D825" i="8"/>
  <c r="F824" i="8"/>
  <c r="E824" i="8"/>
  <c r="D824" i="8"/>
  <c r="F823" i="8"/>
  <c r="E823" i="8"/>
  <c r="D823" i="8"/>
  <c r="F822" i="8"/>
  <c r="E822" i="8"/>
  <c r="D822" i="8"/>
  <c r="F821" i="8"/>
  <c r="E821" i="8"/>
  <c r="D821" i="8"/>
  <c r="F820" i="8"/>
  <c r="E820" i="8"/>
  <c r="D820" i="8"/>
  <c r="F819" i="8"/>
  <c r="E819" i="8"/>
  <c r="D819" i="8"/>
  <c r="F818" i="8"/>
  <c r="E818" i="8"/>
  <c r="D818" i="8"/>
  <c r="F817" i="8"/>
  <c r="E817" i="8"/>
  <c r="D817" i="8"/>
  <c r="F816" i="8"/>
  <c r="E816" i="8"/>
  <c r="D816" i="8"/>
  <c r="F815" i="8"/>
  <c r="E815" i="8"/>
  <c r="D815" i="8"/>
  <c r="F814" i="8"/>
  <c r="E814" i="8"/>
  <c r="D814" i="8"/>
  <c r="F813" i="8"/>
  <c r="E813" i="8"/>
  <c r="D813" i="8"/>
  <c r="F812" i="8"/>
  <c r="E812" i="8"/>
  <c r="D812" i="8"/>
  <c r="F811" i="8"/>
  <c r="E811" i="8"/>
  <c r="D811" i="8"/>
  <c r="F810" i="8"/>
  <c r="E810" i="8"/>
  <c r="D810" i="8"/>
  <c r="F809" i="8"/>
  <c r="E809" i="8"/>
  <c r="D809" i="8"/>
  <c r="F808" i="8"/>
  <c r="E808" i="8"/>
  <c r="D808" i="8"/>
  <c r="F807" i="8"/>
  <c r="E807" i="8"/>
  <c r="D807" i="8"/>
  <c r="F806" i="8"/>
  <c r="E806" i="8"/>
  <c r="D806" i="8"/>
  <c r="F805" i="8"/>
  <c r="E805" i="8"/>
  <c r="D805" i="8"/>
  <c r="F804" i="8"/>
  <c r="E804" i="8"/>
  <c r="D804" i="8"/>
  <c r="F803" i="8"/>
  <c r="E803" i="8"/>
  <c r="D803" i="8"/>
  <c r="F802" i="8"/>
  <c r="E802" i="8"/>
  <c r="D802" i="8"/>
  <c r="F801" i="8"/>
  <c r="E801" i="8"/>
  <c r="D801" i="8"/>
  <c r="F800" i="8"/>
  <c r="E800" i="8"/>
  <c r="D800" i="8"/>
  <c r="F799" i="8"/>
  <c r="E799" i="8"/>
  <c r="D799" i="8"/>
  <c r="F798" i="8"/>
  <c r="E798" i="8"/>
  <c r="D798" i="8"/>
  <c r="F797" i="8"/>
  <c r="E797" i="8"/>
  <c r="D797" i="8"/>
  <c r="F796" i="8"/>
  <c r="E796" i="8"/>
  <c r="D796" i="8"/>
  <c r="F795" i="8"/>
  <c r="E795" i="8"/>
  <c r="D795" i="8"/>
  <c r="F794" i="8"/>
  <c r="E794" i="8"/>
  <c r="D794" i="8"/>
  <c r="F793" i="8"/>
  <c r="E793" i="8"/>
  <c r="D793" i="8"/>
  <c r="F792" i="8"/>
  <c r="E792" i="8"/>
  <c r="D792" i="8"/>
  <c r="F791" i="8"/>
  <c r="E791" i="8"/>
  <c r="D791" i="8"/>
  <c r="F790" i="8"/>
  <c r="E790" i="8"/>
  <c r="D790" i="8"/>
  <c r="F789" i="8"/>
  <c r="E789" i="8"/>
  <c r="D789" i="8"/>
  <c r="F788" i="8"/>
  <c r="E788" i="8"/>
  <c r="D788" i="8"/>
  <c r="F787" i="8"/>
  <c r="E787" i="8"/>
  <c r="D787" i="8"/>
  <c r="F786" i="8"/>
  <c r="E786" i="8"/>
  <c r="D786" i="8"/>
  <c r="F785" i="8"/>
  <c r="E785" i="8"/>
  <c r="D785" i="8"/>
  <c r="F784" i="8"/>
  <c r="E784" i="8"/>
  <c r="D784" i="8"/>
  <c r="F783" i="8"/>
  <c r="E783" i="8"/>
  <c r="D783" i="8"/>
  <c r="F782" i="8"/>
  <c r="E782" i="8"/>
  <c r="D782" i="8"/>
  <c r="F781" i="8"/>
  <c r="E781" i="8"/>
  <c r="D781" i="8"/>
  <c r="F780" i="8"/>
  <c r="E780" i="8"/>
  <c r="D780" i="8"/>
  <c r="F779" i="8"/>
  <c r="E779" i="8"/>
  <c r="D779" i="8"/>
  <c r="F778" i="8"/>
  <c r="E778" i="8"/>
  <c r="D778" i="8"/>
  <c r="F777" i="8"/>
  <c r="E777" i="8"/>
  <c r="D777" i="8"/>
  <c r="F776" i="8"/>
  <c r="E776" i="8"/>
  <c r="D776" i="8"/>
  <c r="F775" i="8"/>
  <c r="E775" i="8"/>
  <c r="D775" i="8"/>
  <c r="F774" i="8"/>
  <c r="E774" i="8"/>
  <c r="D774" i="8"/>
  <c r="F773" i="8"/>
  <c r="E773" i="8"/>
  <c r="D773" i="8"/>
  <c r="F772" i="8"/>
  <c r="E772" i="8"/>
  <c r="D772" i="8"/>
  <c r="F771" i="8"/>
  <c r="E771" i="8"/>
  <c r="D771" i="8"/>
  <c r="F770" i="8"/>
  <c r="E770" i="8"/>
  <c r="D770" i="8"/>
  <c r="F769" i="8"/>
  <c r="E769" i="8"/>
  <c r="D769" i="8"/>
  <c r="F768" i="8"/>
  <c r="E768" i="8"/>
  <c r="D768" i="8"/>
  <c r="F767" i="8"/>
  <c r="E767" i="8"/>
  <c r="D767" i="8"/>
  <c r="F766" i="8"/>
  <c r="E766" i="8"/>
  <c r="D766" i="8"/>
  <c r="F765" i="8"/>
  <c r="E765" i="8"/>
  <c r="D765" i="8"/>
  <c r="F764" i="8"/>
  <c r="E764" i="8"/>
  <c r="D764" i="8"/>
  <c r="F763" i="8"/>
  <c r="E763" i="8"/>
  <c r="D763" i="8"/>
  <c r="F762" i="8"/>
  <c r="E762" i="8"/>
  <c r="D762" i="8"/>
  <c r="F761" i="8"/>
  <c r="E761" i="8"/>
  <c r="D761" i="8"/>
  <c r="F760" i="8"/>
  <c r="E760" i="8"/>
  <c r="D760" i="8"/>
  <c r="F759" i="8"/>
  <c r="E759" i="8"/>
  <c r="D759" i="8"/>
  <c r="F758" i="8"/>
  <c r="E758" i="8"/>
  <c r="D758" i="8"/>
  <c r="F757" i="8"/>
  <c r="E757" i="8"/>
  <c r="D757" i="8"/>
  <c r="F756" i="8"/>
  <c r="E756" i="8"/>
  <c r="D756" i="8"/>
  <c r="F755" i="8"/>
  <c r="E755" i="8"/>
  <c r="D755" i="8"/>
  <c r="F754" i="8"/>
  <c r="E754" i="8"/>
  <c r="D754" i="8"/>
  <c r="F753" i="8"/>
  <c r="E753" i="8"/>
  <c r="D753" i="8"/>
  <c r="F752" i="8"/>
  <c r="E752" i="8"/>
  <c r="D752" i="8"/>
  <c r="F751" i="8"/>
  <c r="E751" i="8"/>
  <c r="D751" i="8"/>
  <c r="F750" i="8"/>
  <c r="E750" i="8"/>
  <c r="D750" i="8"/>
  <c r="F749" i="8"/>
  <c r="E749" i="8"/>
  <c r="D749" i="8"/>
  <c r="F748" i="8"/>
  <c r="E748" i="8"/>
  <c r="D748" i="8"/>
  <c r="F747" i="8"/>
  <c r="E747" i="8"/>
  <c r="D747" i="8"/>
  <c r="F746" i="8"/>
  <c r="E746" i="8"/>
  <c r="D746" i="8"/>
  <c r="F745" i="8"/>
  <c r="E745" i="8"/>
  <c r="D745" i="8"/>
  <c r="F744" i="8"/>
  <c r="E744" i="8"/>
  <c r="D744" i="8"/>
  <c r="F743" i="8"/>
  <c r="E743" i="8"/>
  <c r="D743" i="8"/>
  <c r="F742" i="8"/>
  <c r="E742" i="8"/>
  <c r="D742" i="8"/>
  <c r="F741" i="8"/>
  <c r="E741" i="8"/>
  <c r="D741" i="8"/>
  <c r="F740" i="8"/>
  <c r="E740" i="8"/>
  <c r="D740" i="8"/>
  <c r="F739" i="8"/>
  <c r="E739" i="8"/>
  <c r="D739" i="8"/>
  <c r="F738" i="8"/>
  <c r="E738" i="8"/>
  <c r="D738" i="8"/>
  <c r="F737" i="8"/>
  <c r="E737" i="8"/>
  <c r="D737" i="8"/>
  <c r="F736" i="8"/>
  <c r="E736" i="8"/>
  <c r="D736" i="8"/>
  <c r="F735" i="8"/>
  <c r="E735" i="8"/>
  <c r="D735" i="8"/>
  <c r="F734" i="8"/>
  <c r="E734" i="8"/>
  <c r="D734" i="8"/>
  <c r="F733" i="8"/>
  <c r="E733" i="8"/>
  <c r="D733" i="8"/>
  <c r="F732" i="8"/>
  <c r="E732" i="8"/>
  <c r="D732" i="8"/>
  <c r="F731" i="8"/>
  <c r="E731" i="8"/>
  <c r="D731" i="8"/>
  <c r="F730" i="8"/>
  <c r="E730" i="8"/>
  <c r="D730" i="8"/>
  <c r="F729" i="8"/>
  <c r="E729" i="8"/>
  <c r="D729" i="8"/>
  <c r="F728" i="8"/>
  <c r="E728" i="8"/>
  <c r="D728" i="8"/>
  <c r="F727" i="8"/>
  <c r="E727" i="8"/>
  <c r="D727" i="8"/>
  <c r="F726" i="8"/>
  <c r="E726" i="8"/>
  <c r="D726" i="8"/>
  <c r="F725" i="8"/>
  <c r="E725" i="8"/>
  <c r="D725" i="8"/>
  <c r="F724" i="8"/>
  <c r="E724" i="8"/>
  <c r="D724" i="8"/>
  <c r="F723" i="8"/>
  <c r="E723" i="8"/>
  <c r="D723" i="8"/>
  <c r="F722" i="8"/>
  <c r="E722" i="8"/>
  <c r="D722" i="8"/>
  <c r="F721" i="8"/>
  <c r="E721" i="8"/>
  <c r="D721" i="8"/>
  <c r="F720" i="8"/>
  <c r="E720" i="8"/>
  <c r="D720" i="8"/>
  <c r="F719" i="8"/>
  <c r="E719" i="8"/>
  <c r="D719" i="8"/>
  <c r="F718" i="8"/>
  <c r="E718" i="8"/>
  <c r="D718" i="8"/>
  <c r="F717" i="8"/>
  <c r="E717" i="8"/>
  <c r="D717" i="8"/>
  <c r="F716" i="8"/>
  <c r="E716" i="8"/>
  <c r="D716" i="8"/>
  <c r="F715" i="8"/>
  <c r="E715" i="8"/>
  <c r="D715" i="8"/>
  <c r="F714" i="8"/>
  <c r="E714" i="8"/>
  <c r="D714" i="8"/>
  <c r="F713" i="8"/>
  <c r="E713" i="8"/>
  <c r="D713" i="8"/>
  <c r="F712" i="8"/>
  <c r="E712" i="8"/>
  <c r="D712" i="8"/>
  <c r="F711" i="8"/>
  <c r="E711" i="8"/>
  <c r="D711" i="8"/>
  <c r="F710" i="8"/>
  <c r="E710" i="8"/>
  <c r="D710" i="8"/>
  <c r="F709" i="8"/>
  <c r="E709" i="8"/>
  <c r="D709" i="8"/>
  <c r="F708" i="8"/>
  <c r="E708" i="8"/>
  <c r="D708" i="8"/>
  <c r="F707" i="8"/>
  <c r="E707" i="8"/>
  <c r="D707" i="8"/>
  <c r="F706" i="8"/>
  <c r="E706" i="8"/>
  <c r="D706" i="8"/>
  <c r="F705" i="8"/>
  <c r="E705" i="8"/>
  <c r="D705" i="8"/>
  <c r="F704" i="8"/>
  <c r="E704" i="8"/>
  <c r="D704" i="8"/>
  <c r="F703" i="8"/>
  <c r="E703" i="8"/>
  <c r="D703" i="8"/>
  <c r="F702" i="8"/>
  <c r="E702" i="8"/>
  <c r="D702" i="8"/>
  <c r="F701" i="8"/>
  <c r="E701" i="8"/>
  <c r="D701" i="8"/>
  <c r="F700" i="8"/>
  <c r="E700" i="8"/>
  <c r="D700" i="8"/>
  <c r="F699" i="8"/>
  <c r="E699" i="8"/>
  <c r="D699" i="8"/>
  <c r="F698" i="8"/>
  <c r="E698" i="8"/>
  <c r="D698" i="8"/>
  <c r="F697" i="8"/>
  <c r="E697" i="8"/>
  <c r="D697" i="8"/>
  <c r="F696" i="8"/>
  <c r="E696" i="8"/>
  <c r="D696" i="8"/>
  <c r="F695" i="8"/>
  <c r="E695" i="8"/>
  <c r="D695" i="8"/>
  <c r="F694" i="8"/>
  <c r="E694" i="8"/>
  <c r="D694" i="8"/>
  <c r="F693" i="8"/>
  <c r="E693" i="8"/>
  <c r="D693" i="8"/>
  <c r="F692" i="8"/>
  <c r="E692" i="8"/>
  <c r="D692" i="8"/>
  <c r="F691" i="8"/>
  <c r="E691" i="8"/>
  <c r="D691" i="8"/>
  <c r="F690" i="8"/>
  <c r="E690" i="8"/>
  <c r="D690" i="8"/>
  <c r="F689" i="8"/>
  <c r="E689" i="8"/>
  <c r="D689" i="8"/>
  <c r="F688" i="8"/>
  <c r="E688" i="8"/>
  <c r="D688" i="8"/>
  <c r="F687" i="8"/>
  <c r="E687" i="8"/>
  <c r="D687" i="8"/>
  <c r="F686" i="8"/>
  <c r="E686" i="8"/>
  <c r="D686" i="8"/>
  <c r="F685" i="8"/>
  <c r="E685" i="8"/>
  <c r="D685" i="8"/>
  <c r="F684" i="8"/>
  <c r="E684" i="8"/>
  <c r="D684" i="8"/>
  <c r="F683" i="8"/>
  <c r="E683" i="8"/>
  <c r="D683" i="8"/>
  <c r="F682" i="8"/>
  <c r="E682" i="8"/>
  <c r="D682" i="8"/>
  <c r="F681" i="8"/>
  <c r="E681" i="8"/>
  <c r="D681" i="8"/>
  <c r="F680" i="8"/>
  <c r="E680" i="8"/>
  <c r="D680" i="8"/>
  <c r="F679" i="8"/>
  <c r="E679" i="8"/>
  <c r="D679" i="8"/>
  <c r="F678" i="8"/>
  <c r="E678" i="8"/>
  <c r="D678" i="8"/>
  <c r="F677" i="8"/>
  <c r="E677" i="8"/>
  <c r="D677" i="8"/>
  <c r="F676" i="8"/>
  <c r="E676" i="8"/>
  <c r="D676" i="8"/>
  <c r="F675" i="8"/>
  <c r="E675" i="8"/>
  <c r="D675" i="8"/>
  <c r="F674" i="8"/>
  <c r="E674" i="8"/>
  <c r="D674" i="8"/>
  <c r="F673" i="8"/>
  <c r="E673" i="8"/>
  <c r="D673" i="8"/>
  <c r="F672" i="8"/>
  <c r="E672" i="8"/>
  <c r="D672" i="8"/>
  <c r="F671" i="8"/>
  <c r="E671" i="8"/>
  <c r="D671" i="8"/>
  <c r="F670" i="8"/>
  <c r="E670" i="8"/>
  <c r="D670" i="8"/>
  <c r="F669" i="8"/>
  <c r="E669" i="8"/>
  <c r="D669" i="8"/>
  <c r="F668" i="8"/>
  <c r="E668" i="8"/>
  <c r="D668" i="8"/>
  <c r="F667" i="8"/>
  <c r="E667" i="8"/>
  <c r="D667" i="8"/>
  <c r="F666" i="8"/>
  <c r="E666" i="8"/>
  <c r="D666" i="8"/>
  <c r="F665" i="8"/>
  <c r="E665" i="8"/>
  <c r="D665" i="8"/>
  <c r="F664" i="8"/>
  <c r="E664" i="8"/>
  <c r="D664" i="8"/>
  <c r="F663" i="8"/>
  <c r="E663" i="8"/>
  <c r="D663" i="8"/>
  <c r="F662" i="8"/>
  <c r="E662" i="8"/>
  <c r="D662" i="8"/>
  <c r="F661" i="8"/>
  <c r="E661" i="8"/>
  <c r="D661" i="8"/>
  <c r="F660" i="8"/>
  <c r="E660" i="8"/>
  <c r="D660" i="8"/>
  <c r="F659" i="8"/>
  <c r="E659" i="8"/>
  <c r="D659" i="8"/>
  <c r="F658" i="8"/>
  <c r="E658" i="8"/>
  <c r="D658" i="8"/>
  <c r="F657" i="8"/>
  <c r="E657" i="8"/>
  <c r="D657" i="8"/>
  <c r="F656" i="8"/>
  <c r="E656" i="8"/>
  <c r="D656" i="8"/>
  <c r="F655" i="8"/>
  <c r="E655" i="8"/>
  <c r="D655" i="8"/>
  <c r="F654" i="8"/>
  <c r="E654" i="8"/>
  <c r="D654" i="8"/>
  <c r="F653" i="8"/>
  <c r="E653" i="8"/>
  <c r="D653" i="8"/>
  <c r="F652" i="8"/>
  <c r="E652" i="8"/>
  <c r="D652" i="8"/>
  <c r="F651" i="8"/>
  <c r="E651" i="8"/>
  <c r="D651" i="8"/>
  <c r="F650" i="8"/>
  <c r="E650" i="8"/>
  <c r="D650" i="8"/>
  <c r="F649" i="8"/>
  <c r="E649" i="8"/>
  <c r="D649" i="8"/>
  <c r="F648" i="8"/>
  <c r="E648" i="8"/>
  <c r="D648" i="8"/>
  <c r="F647" i="8"/>
  <c r="E647" i="8"/>
  <c r="D647" i="8"/>
  <c r="F646" i="8"/>
  <c r="E646" i="8"/>
  <c r="D646" i="8"/>
  <c r="F645" i="8"/>
  <c r="E645" i="8"/>
  <c r="D645" i="8"/>
  <c r="F644" i="8"/>
  <c r="E644" i="8"/>
  <c r="D644" i="8"/>
  <c r="F643" i="8"/>
  <c r="E643" i="8"/>
  <c r="D643" i="8"/>
  <c r="F642" i="8"/>
  <c r="E642" i="8"/>
  <c r="D642" i="8"/>
  <c r="F641" i="8"/>
  <c r="E641" i="8"/>
  <c r="D641" i="8"/>
  <c r="F640" i="8"/>
  <c r="E640" i="8"/>
  <c r="D640" i="8"/>
  <c r="F639" i="8"/>
  <c r="E639" i="8"/>
  <c r="D639" i="8"/>
  <c r="F638" i="8"/>
  <c r="E638" i="8"/>
  <c r="D638" i="8"/>
  <c r="F637" i="8"/>
  <c r="E637" i="8"/>
  <c r="D637" i="8"/>
  <c r="F636" i="8"/>
  <c r="E636" i="8"/>
  <c r="D636" i="8"/>
  <c r="F635" i="8"/>
  <c r="E635" i="8"/>
  <c r="D635" i="8"/>
  <c r="F634" i="8"/>
  <c r="E634" i="8"/>
  <c r="D634" i="8"/>
  <c r="F633" i="8"/>
  <c r="E633" i="8"/>
  <c r="D633" i="8"/>
  <c r="F632" i="8"/>
  <c r="E632" i="8"/>
  <c r="D632" i="8"/>
  <c r="F631" i="8"/>
  <c r="E631" i="8"/>
  <c r="D631" i="8"/>
  <c r="F630" i="8"/>
  <c r="E630" i="8"/>
  <c r="D630" i="8"/>
  <c r="F629" i="8"/>
  <c r="E629" i="8"/>
  <c r="D629" i="8"/>
  <c r="F628" i="8"/>
  <c r="E628" i="8"/>
  <c r="D628" i="8"/>
  <c r="F627" i="8"/>
  <c r="E627" i="8"/>
  <c r="D627" i="8"/>
  <c r="F626" i="8"/>
  <c r="E626" i="8"/>
  <c r="D626" i="8"/>
  <c r="F625" i="8"/>
  <c r="E625" i="8"/>
  <c r="D625" i="8"/>
  <c r="F624" i="8"/>
  <c r="E624" i="8"/>
  <c r="D624" i="8"/>
  <c r="F623" i="8"/>
  <c r="E623" i="8"/>
  <c r="D623" i="8"/>
  <c r="F622" i="8"/>
  <c r="E622" i="8"/>
  <c r="D622" i="8"/>
  <c r="F621" i="8"/>
  <c r="E621" i="8"/>
  <c r="D621" i="8"/>
  <c r="F620" i="8"/>
  <c r="E620" i="8"/>
  <c r="D620" i="8"/>
  <c r="F619" i="8"/>
  <c r="E619" i="8"/>
  <c r="D619" i="8"/>
  <c r="F618" i="8"/>
  <c r="E618" i="8"/>
  <c r="D618" i="8"/>
  <c r="F617" i="8"/>
  <c r="E617" i="8"/>
  <c r="D617" i="8"/>
  <c r="F616" i="8"/>
  <c r="E616" i="8"/>
  <c r="D616" i="8"/>
  <c r="F615" i="8"/>
  <c r="E615" i="8"/>
  <c r="D615" i="8"/>
  <c r="F614" i="8"/>
  <c r="E614" i="8"/>
  <c r="D614" i="8"/>
  <c r="F613" i="8"/>
  <c r="E613" i="8"/>
  <c r="D613" i="8"/>
  <c r="F612" i="8"/>
  <c r="E612" i="8"/>
  <c r="D612" i="8"/>
  <c r="F611" i="8"/>
  <c r="E611" i="8"/>
  <c r="D611" i="8"/>
  <c r="F610" i="8"/>
  <c r="E610" i="8"/>
  <c r="D610" i="8"/>
  <c r="F609" i="8"/>
  <c r="E609" i="8"/>
  <c r="D609" i="8"/>
  <c r="F608" i="8"/>
  <c r="E608" i="8"/>
  <c r="D608" i="8"/>
  <c r="F607" i="8"/>
  <c r="E607" i="8"/>
  <c r="D607" i="8"/>
  <c r="F606" i="8"/>
  <c r="E606" i="8"/>
  <c r="D606" i="8"/>
  <c r="F605" i="8"/>
  <c r="E605" i="8"/>
  <c r="D605" i="8"/>
  <c r="F604" i="8"/>
  <c r="E604" i="8"/>
  <c r="D604" i="8"/>
  <c r="F603" i="8"/>
  <c r="E603" i="8"/>
  <c r="D603" i="8"/>
  <c r="F602" i="8"/>
  <c r="E602" i="8"/>
  <c r="D602" i="8"/>
  <c r="F601" i="8"/>
  <c r="E601" i="8"/>
  <c r="D601" i="8"/>
  <c r="F600" i="8"/>
  <c r="E600" i="8"/>
  <c r="D600" i="8"/>
  <c r="F599" i="8"/>
  <c r="E599" i="8"/>
  <c r="D599" i="8"/>
  <c r="F598" i="8"/>
  <c r="E598" i="8"/>
  <c r="D598" i="8"/>
  <c r="F597" i="8"/>
  <c r="E597" i="8"/>
  <c r="D597" i="8"/>
  <c r="F596" i="8"/>
  <c r="E596" i="8"/>
  <c r="D596" i="8"/>
  <c r="F595" i="8"/>
  <c r="E595" i="8"/>
  <c r="D595" i="8"/>
  <c r="F594" i="8"/>
  <c r="E594" i="8"/>
  <c r="D594" i="8"/>
  <c r="F593" i="8"/>
  <c r="E593" i="8"/>
  <c r="D593" i="8"/>
  <c r="F592" i="8"/>
  <c r="E592" i="8"/>
  <c r="D592" i="8"/>
  <c r="F591" i="8"/>
  <c r="E591" i="8"/>
  <c r="D591" i="8"/>
  <c r="F590" i="8"/>
  <c r="E590" i="8"/>
  <c r="D590" i="8"/>
  <c r="F589" i="8"/>
  <c r="E589" i="8"/>
  <c r="D589" i="8"/>
  <c r="F588" i="8"/>
  <c r="E588" i="8"/>
  <c r="D588" i="8"/>
  <c r="F587" i="8"/>
  <c r="E587" i="8"/>
  <c r="D587" i="8"/>
  <c r="F586" i="8"/>
  <c r="E586" i="8"/>
  <c r="D586" i="8"/>
  <c r="F585" i="8"/>
  <c r="E585" i="8"/>
  <c r="D585" i="8"/>
  <c r="F584" i="8"/>
  <c r="E584" i="8"/>
  <c r="D584" i="8"/>
  <c r="F583" i="8"/>
  <c r="E583" i="8"/>
  <c r="D583" i="8"/>
  <c r="F582" i="8"/>
  <c r="E582" i="8"/>
  <c r="D582" i="8"/>
  <c r="F581" i="8"/>
  <c r="E581" i="8"/>
  <c r="D581" i="8"/>
  <c r="F580" i="8"/>
  <c r="E580" i="8"/>
  <c r="D580" i="8"/>
  <c r="F579" i="8"/>
  <c r="E579" i="8"/>
  <c r="D579" i="8"/>
  <c r="F578" i="8"/>
  <c r="E578" i="8"/>
  <c r="D578" i="8"/>
  <c r="F577" i="8"/>
  <c r="E577" i="8"/>
  <c r="D577" i="8"/>
  <c r="F576" i="8"/>
  <c r="E576" i="8"/>
  <c r="D576" i="8"/>
  <c r="F575" i="8"/>
  <c r="E575" i="8"/>
  <c r="D575" i="8"/>
  <c r="F574" i="8"/>
  <c r="E574" i="8"/>
  <c r="D574" i="8"/>
  <c r="F573" i="8"/>
  <c r="E573" i="8"/>
  <c r="D573" i="8"/>
  <c r="F572" i="8"/>
  <c r="E572" i="8"/>
  <c r="D572" i="8"/>
  <c r="F571" i="8"/>
  <c r="E571" i="8"/>
  <c r="D571" i="8"/>
  <c r="F570" i="8"/>
  <c r="E570" i="8"/>
  <c r="D570" i="8"/>
  <c r="F569" i="8"/>
  <c r="E569" i="8"/>
  <c r="D569" i="8"/>
  <c r="F568" i="8"/>
  <c r="E568" i="8"/>
  <c r="D568" i="8"/>
  <c r="F567" i="8"/>
  <c r="E567" i="8"/>
  <c r="D567" i="8"/>
  <c r="F566" i="8"/>
  <c r="E566" i="8"/>
  <c r="D566" i="8"/>
  <c r="F565" i="8"/>
  <c r="E565" i="8"/>
  <c r="D565" i="8"/>
  <c r="F564" i="8"/>
  <c r="E564" i="8"/>
  <c r="D564" i="8"/>
  <c r="F563" i="8"/>
  <c r="E563" i="8"/>
  <c r="D563" i="8"/>
  <c r="F562" i="8"/>
  <c r="E562" i="8"/>
  <c r="D562" i="8"/>
  <c r="F561" i="8"/>
  <c r="E561" i="8"/>
  <c r="D561" i="8"/>
  <c r="F560" i="8"/>
  <c r="E560" i="8"/>
  <c r="D560" i="8"/>
  <c r="F559" i="8"/>
  <c r="E559" i="8"/>
  <c r="D559" i="8"/>
  <c r="F558" i="8"/>
  <c r="E558" i="8"/>
  <c r="D558" i="8"/>
  <c r="F557" i="8"/>
  <c r="E557" i="8"/>
  <c r="D557" i="8"/>
  <c r="F556" i="8"/>
  <c r="E556" i="8"/>
  <c r="D556" i="8"/>
  <c r="F555" i="8"/>
  <c r="E555" i="8"/>
  <c r="D555" i="8"/>
  <c r="F554" i="8"/>
  <c r="E554" i="8"/>
  <c r="D554" i="8"/>
  <c r="F553" i="8"/>
  <c r="E553" i="8"/>
  <c r="D553" i="8"/>
  <c r="F552" i="8"/>
  <c r="E552" i="8"/>
  <c r="D552" i="8"/>
  <c r="F551" i="8"/>
  <c r="E551" i="8"/>
  <c r="D551" i="8"/>
  <c r="F550" i="8"/>
  <c r="E550" i="8"/>
  <c r="D550" i="8"/>
  <c r="F549" i="8"/>
  <c r="E549" i="8"/>
  <c r="D549" i="8"/>
  <c r="F548" i="8"/>
  <c r="E548" i="8"/>
  <c r="D548" i="8"/>
  <c r="F547" i="8"/>
  <c r="E547" i="8"/>
  <c r="D547" i="8"/>
  <c r="F546" i="8"/>
  <c r="E546" i="8"/>
  <c r="D546" i="8"/>
  <c r="F545" i="8"/>
  <c r="E545" i="8"/>
  <c r="D545" i="8"/>
  <c r="F544" i="8"/>
  <c r="E544" i="8"/>
  <c r="D544" i="8"/>
  <c r="F543" i="8"/>
  <c r="E543" i="8"/>
  <c r="D543" i="8"/>
  <c r="F542" i="8"/>
  <c r="E542" i="8"/>
  <c r="D542" i="8"/>
  <c r="F541" i="8"/>
  <c r="E541" i="8"/>
  <c r="D541" i="8"/>
  <c r="F540" i="8"/>
  <c r="E540" i="8"/>
  <c r="D540" i="8"/>
  <c r="F539" i="8"/>
  <c r="E539" i="8"/>
  <c r="D539" i="8"/>
  <c r="F538" i="8"/>
  <c r="E538" i="8"/>
  <c r="D538" i="8"/>
  <c r="F537" i="8"/>
  <c r="E537" i="8"/>
  <c r="D537" i="8"/>
  <c r="F536" i="8"/>
  <c r="E536" i="8"/>
  <c r="D536" i="8"/>
  <c r="F535" i="8"/>
  <c r="E535" i="8"/>
  <c r="D535" i="8"/>
  <c r="F534" i="8"/>
  <c r="E534" i="8"/>
  <c r="D534" i="8"/>
  <c r="F533" i="8"/>
  <c r="E533" i="8"/>
  <c r="D533" i="8"/>
  <c r="F532" i="8"/>
  <c r="E532" i="8"/>
  <c r="D532" i="8"/>
  <c r="F531" i="8"/>
  <c r="E531" i="8"/>
  <c r="D531" i="8"/>
  <c r="F530" i="8"/>
  <c r="E530" i="8"/>
  <c r="D530" i="8"/>
  <c r="F529" i="8"/>
  <c r="E529" i="8"/>
  <c r="D529" i="8"/>
  <c r="F528" i="8"/>
  <c r="E528" i="8"/>
  <c r="D528" i="8"/>
  <c r="F527" i="8"/>
  <c r="E527" i="8"/>
  <c r="D527" i="8"/>
  <c r="F526" i="8"/>
  <c r="E526" i="8"/>
  <c r="D526" i="8"/>
  <c r="F525" i="8"/>
  <c r="E525" i="8"/>
  <c r="D525" i="8"/>
  <c r="F524" i="8"/>
  <c r="E524" i="8"/>
  <c r="D524" i="8"/>
  <c r="F523" i="8"/>
  <c r="E523" i="8"/>
  <c r="D523" i="8"/>
  <c r="F522" i="8"/>
  <c r="E522" i="8"/>
  <c r="D522" i="8"/>
  <c r="F521" i="8"/>
  <c r="E521" i="8"/>
  <c r="D521" i="8"/>
  <c r="F520" i="8"/>
  <c r="E520" i="8"/>
  <c r="D520" i="8"/>
  <c r="F519" i="8"/>
  <c r="E519" i="8"/>
  <c r="D519" i="8"/>
  <c r="F518" i="8"/>
  <c r="E518" i="8"/>
  <c r="D518" i="8"/>
  <c r="F517" i="8"/>
  <c r="E517" i="8"/>
  <c r="D517" i="8"/>
  <c r="F516" i="8"/>
  <c r="E516" i="8"/>
  <c r="D516" i="8"/>
  <c r="F515" i="8"/>
  <c r="E515" i="8"/>
  <c r="D515" i="8"/>
  <c r="F514" i="8"/>
  <c r="E514" i="8"/>
  <c r="D514" i="8"/>
  <c r="F513" i="8"/>
  <c r="E513" i="8"/>
  <c r="D513" i="8"/>
  <c r="F512" i="8"/>
  <c r="E512" i="8"/>
  <c r="D512" i="8"/>
  <c r="F511" i="8"/>
  <c r="E511" i="8"/>
  <c r="D511" i="8"/>
  <c r="F510" i="8"/>
  <c r="E510" i="8"/>
  <c r="D510" i="8"/>
  <c r="F509" i="8"/>
  <c r="E509" i="8"/>
  <c r="D509" i="8"/>
  <c r="F508" i="8"/>
  <c r="E508" i="8"/>
  <c r="D508" i="8"/>
  <c r="F507" i="8"/>
  <c r="E507" i="8"/>
  <c r="D507" i="8"/>
  <c r="F506" i="8"/>
  <c r="E506" i="8"/>
  <c r="D506" i="8"/>
  <c r="F505" i="8"/>
  <c r="E505" i="8"/>
  <c r="D505" i="8"/>
  <c r="F504" i="8"/>
  <c r="E504" i="8"/>
  <c r="D504" i="8"/>
  <c r="F503" i="8"/>
  <c r="E503" i="8"/>
  <c r="D503" i="8"/>
  <c r="F502" i="8"/>
  <c r="E502" i="8"/>
  <c r="D502" i="8"/>
  <c r="F501" i="8"/>
  <c r="E501" i="8"/>
  <c r="D501" i="8"/>
  <c r="F500" i="8"/>
  <c r="E500" i="8"/>
  <c r="D500" i="8"/>
  <c r="F499" i="8"/>
  <c r="E499" i="8"/>
  <c r="D499" i="8"/>
  <c r="F498" i="8"/>
  <c r="E498" i="8"/>
  <c r="D498" i="8"/>
  <c r="F497" i="8"/>
  <c r="E497" i="8"/>
  <c r="D497" i="8"/>
  <c r="F496" i="8"/>
  <c r="E496" i="8"/>
  <c r="D496" i="8"/>
  <c r="F495" i="8"/>
  <c r="E495" i="8"/>
  <c r="D495" i="8"/>
  <c r="F494" i="8"/>
  <c r="E494" i="8"/>
  <c r="D494" i="8"/>
  <c r="F493" i="8"/>
  <c r="E493" i="8"/>
  <c r="D493" i="8"/>
  <c r="F492" i="8"/>
  <c r="E492" i="8"/>
  <c r="D492" i="8"/>
  <c r="F491" i="8"/>
  <c r="E491" i="8"/>
  <c r="D491" i="8"/>
  <c r="F490" i="8"/>
  <c r="E490" i="8"/>
  <c r="D490" i="8"/>
  <c r="F489" i="8"/>
  <c r="E489" i="8"/>
  <c r="D489" i="8"/>
  <c r="F488" i="8"/>
  <c r="E488" i="8"/>
  <c r="D488" i="8"/>
  <c r="F487" i="8"/>
  <c r="E487" i="8"/>
  <c r="D487" i="8"/>
  <c r="F486" i="8"/>
  <c r="E486" i="8"/>
  <c r="D486" i="8"/>
  <c r="F485" i="8"/>
  <c r="E485" i="8"/>
  <c r="D485" i="8"/>
  <c r="F484" i="8"/>
  <c r="E484" i="8"/>
  <c r="D484" i="8"/>
  <c r="F483" i="8"/>
  <c r="E483" i="8"/>
  <c r="D483" i="8"/>
  <c r="F482" i="8"/>
  <c r="E482" i="8"/>
  <c r="D482" i="8"/>
  <c r="F481" i="8"/>
  <c r="E481" i="8"/>
  <c r="D481" i="8"/>
  <c r="F480" i="8"/>
  <c r="E480" i="8"/>
  <c r="D480" i="8"/>
  <c r="F479" i="8"/>
  <c r="E479" i="8"/>
  <c r="D479" i="8"/>
  <c r="F478" i="8"/>
  <c r="E478" i="8"/>
  <c r="D478" i="8"/>
  <c r="F477" i="8"/>
  <c r="E477" i="8"/>
  <c r="D477" i="8"/>
  <c r="F476" i="8"/>
  <c r="E476" i="8"/>
  <c r="D476" i="8"/>
  <c r="F475" i="8"/>
  <c r="E475" i="8"/>
  <c r="D475" i="8"/>
  <c r="F474" i="8"/>
  <c r="E474" i="8"/>
  <c r="D474" i="8"/>
  <c r="F473" i="8"/>
  <c r="E473" i="8"/>
  <c r="D473" i="8"/>
  <c r="F472" i="8"/>
  <c r="E472" i="8"/>
  <c r="D472" i="8"/>
  <c r="F471" i="8"/>
  <c r="E471" i="8"/>
  <c r="D471" i="8"/>
  <c r="F470" i="8"/>
  <c r="E470" i="8"/>
  <c r="D470" i="8"/>
  <c r="F469" i="8"/>
  <c r="E469" i="8"/>
  <c r="D469" i="8"/>
  <c r="F468" i="8"/>
  <c r="E468" i="8"/>
  <c r="D468" i="8"/>
  <c r="F467" i="8"/>
  <c r="E467" i="8"/>
  <c r="D467" i="8"/>
  <c r="F466" i="8"/>
  <c r="E466" i="8"/>
  <c r="D466" i="8"/>
  <c r="F465" i="8"/>
  <c r="E465" i="8"/>
  <c r="D465" i="8"/>
  <c r="F464" i="8"/>
  <c r="E464" i="8"/>
  <c r="D464" i="8"/>
  <c r="F463" i="8"/>
  <c r="E463" i="8"/>
  <c r="D463" i="8"/>
  <c r="F462" i="8"/>
  <c r="E462" i="8"/>
  <c r="D462" i="8"/>
  <c r="F461" i="8"/>
  <c r="E461" i="8"/>
  <c r="D461" i="8"/>
  <c r="F460" i="8"/>
  <c r="E460" i="8"/>
  <c r="D460" i="8"/>
  <c r="F459" i="8"/>
  <c r="E459" i="8"/>
  <c r="D459" i="8"/>
  <c r="F458" i="8"/>
  <c r="E458" i="8"/>
  <c r="D458" i="8"/>
  <c r="F457" i="8"/>
  <c r="E457" i="8"/>
  <c r="D457" i="8"/>
  <c r="F456" i="8"/>
  <c r="E456" i="8"/>
  <c r="D456" i="8"/>
  <c r="F455" i="8"/>
  <c r="E455" i="8"/>
  <c r="D455" i="8"/>
  <c r="F454" i="8"/>
  <c r="E454" i="8"/>
  <c r="D454" i="8"/>
  <c r="F453" i="8"/>
  <c r="E453" i="8"/>
  <c r="D453" i="8"/>
  <c r="F452" i="8"/>
  <c r="E452" i="8"/>
  <c r="D452" i="8"/>
  <c r="F451" i="8"/>
  <c r="E451" i="8"/>
  <c r="D451" i="8"/>
  <c r="F450" i="8"/>
  <c r="E450" i="8"/>
  <c r="D450" i="8"/>
  <c r="F449" i="8"/>
  <c r="E449" i="8"/>
  <c r="D449" i="8"/>
  <c r="F448" i="8"/>
  <c r="E448" i="8"/>
  <c r="D448" i="8"/>
  <c r="F447" i="8"/>
  <c r="E447" i="8"/>
  <c r="D447" i="8"/>
  <c r="F446" i="8"/>
  <c r="E446" i="8"/>
  <c r="D446" i="8"/>
  <c r="F445" i="8"/>
  <c r="E445" i="8"/>
  <c r="D445" i="8"/>
  <c r="F444" i="8"/>
  <c r="E444" i="8"/>
  <c r="D444" i="8"/>
  <c r="F443" i="8"/>
  <c r="E443" i="8"/>
  <c r="D443" i="8"/>
  <c r="F442" i="8"/>
  <c r="E442" i="8"/>
  <c r="D442" i="8"/>
  <c r="F441" i="8"/>
  <c r="E441" i="8"/>
  <c r="D441" i="8"/>
  <c r="F440" i="8"/>
  <c r="E440" i="8"/>
  <c r="D440" i="8"/>
  <c r="F439" i="8"/>
  <c r="E439" i="8"/>
  <c r="D439" i="8"/>
  <c r="F438" i="8"/>
  <c r="E438" i="8"/>
  <c r="D438" i="8"/>
  <c r="F437" i="8"/>
  <c r="E437" i="8"/>
  <c r="D437" i="8"/>
  <c r="F436" i="8"/>
  <c r="E436" i="8"/>
  <c r="D436" i="8"/>
  <c r="F435" i="8"/>
  <c r="E435" i="8"/>
  <c r="D435" i="8"/>
  <c r="F434" i="8"/>
  <c r="E434" i="8"/>
  <c r="D434" i="8"/>
  <c r="F433" i="8"/>
  <c r="E433" i="8"/>
  <c r="D433" i="8"/>
  <c r="F432" i="8"/>
  <c r="E432" i="8"/>
  <c r="D432" i="8"/>
  <c r="F431" i="8"/>
  <c r="E431" i="8"/>
  <c r="D431" i="8"/>
  <c r="F430" i="8"/>
  <c r="E430" i="8"/>
  <c r="D430" i="8"/>
  <c r="F429" i="8"/>
  <c r="E429" i="8"/>
  <c r="D429" i="8"/>
  <c r="F428" i="8"/>
  <c r="E428" i="8"/>
  <c r="D428" i="8"/>
  <c r="F427" i="8"/>
  <c r="E427" i="8"/>
  <c r="D427" i="8"/>
  <c r="F426" i="8"/>
  <c r="E426" i="8"/>
  <c r="D426" i="8"/>
  <c r="F425" i="8"/>
  <c r="E425" i="8"/>
  <c r="D425" i="8"/>
  <c r="F424" i="8"/>
  <c r="E424" i="8"/>
  <c r="D424" i="8"/>
  <c r="F423" i="8"/>
  <c r="E423" i="8"/>
  <c r="D423" i="8"/>
  <c r="F422" i="8"/>
  <c r="E422" i="8"/>
  <c r="D422" i="8"/>
  <c r="F421" i="8"/>
  <c r="E421" i="8"/>
  <c r="D421" i="8"/>
  <c r="F420" i="8"/>
  <c r="E420" i="8"/>
  <c r="D420" i="8"/>
  <c r="F419" i="8"/>
  <c r="E419" i="8"/>
  <c r="D419" i="8"/>
  <c r="F418" i="8"/>
  <c r="E418" i="8"/>
  <c r="D418" i="8"/>
  <c r="F417" i="8"/>
  <c r="E417" i="8"/>
  <c r="D417" i="8"/>
  <c r="F416" i="8"/>
  <c r="E416" i="8"/>
  <c r="D416" i="8"/>
  <c r="F415" i="8"/>
  <c r="E415" i="8"/>
  <c r="D415" i="8"/>
  <c r="F414" i="8"/>
  <c r="E414" i="8"/>
  <c r="D414" i="8"/>
  <c r="F413" i="8"/>
  <c r="E413" i="8"/>
  <c r="D413" i="8"/>
  <c r="F412" i="8"/>
  <c r="E412" i="8"/>
  <c r="D412" i="8"/>
  <c r="F411" i="8"/>
  <c r="E411" i="8"/>
  <c r="D411" i="8"/>
  <c r="F410" i="8"/>
  <c r="E410" i="8"/>
  <c r="D410" i="8"/>
  <c r="F409" i="8"/>
  <c r="E409" i="8"/>
  <c r="D409" i="8"/>
  <c r="F408" i="8"/>
  <c r="E408" i="8"/>
  <c r="D408" i="8"/>
  <c r="F407" i="8"/>
  <c r="E407" i="8"/>
  <c r="D407" i="8"/>
  <c r="F406" i="8"/>
  <c r="E406" i="8"/>
  <c r="D406" i="8"/>
  <c r="F405" i="8"/>
  <c r="E405" i="8"/>
  <c r="D405" i="8"/>
  <c r="F404" i="8"/>
  <c r="E404" i="8"/>
  <c r="D404" i="8"/>
  <c r="F403" i="8"/>
  <c r="E403" i="8"/>
  <c r="D403" i="8"/>
  <c r="F402" i="8"/>
  <c r="E402" i="8"/>
  <c r="D402" i="8"/>
  <c r="F401" i="8"/>
  <c r="E401" i="8"/>
  <c r="D401" i="8"/>
  <c r="F400" i="8"/>
  <c r="E400" i="8"/>
  <c r="D400" i="8"/>
  <c r="F399" i="8"/>
  <c r="E399" i="8"/>
  <c r="D399" i="8"/>
  <c r="F398" i="8"/>
  <c r="E398" i="8"/>
  <c r="D398" i="8"/>
  <c r="F397" i="8"/>
  <c r="E397" i="8"/>
  <c r="D397" i="8"/>
  <c r="F396" i="8"/>
  <c r="E396" i="8"/>
  <c r="D396" i="8"/>
  <c r="F395" i="8"/>
  <c r="E395" i="8"/>
  <c r="D395" i="8"/>
  <c r="F394" i="8"/>
  <c r="E394" i="8"/>
  <c r="D394" i="8"/>
  <c r="F393" i="8"/>
  <c r="E393" i="8"/>
  <c r="D393" i="8"/>
  <c r="F392" i="8"/>
  <c r="E392" i="8"/>
  <c r="D392" i="8"/>
  <c r="F391" i="8"/>
  <c r="E391" i="8"/>
  <c r="D391" i="8"/>
  <c r="F390" i="8"/>
  <c r="E390" i="8"/>
  <c r="D390" i="8"/>
  <c r="F389" i="8"/>
  <c r="E389" i="8"/>
  <c r="D389" i="8"/>
  <c r="F388" i="8"/>
  <c r="E388" i="8"/>
  <c r="D388" i="8"/>
  <c r="F387" i="8"/>
  <c r="E387" i="8"/>
  <c r="D387" i="8"/>
  <c r="F386" i="8"/>
  <c r="E386" i="8"/>
  <c r="D386" i="8"/>
  <c r="F385" i="8"/>
  <c r="E385" i="8"/>
  <c r="D385" i="8"/>
  <c r="F384" i="8"/>
  <c r="E384" i="8"/>
  <c r="D384" i="8"/>
  <c r="F383" i="8"/>
  <c r="E383" i="8"/>
  <c r="D383" i="8"/>
  <c r="F382" i="8"/>
  <c r="E382" i="8"/>
  <c r="D382" i="8"/>
  <c r="F381" i="8"/>
  <c r="E381" i="8"/>
  <c r="D381" i="8"/>
  <c r="F380" i="8"/>
  <c r="E380" i="8"/>
  <c r="D380" i="8"/>
  <c r="F379" i="8"/>
  <c r="E379" i="8"/>
  <c r="D379" i="8"/>
  <c r="F378" i="8"/>
  <c r="E378" i="8"/>
  <c r="D378" i="8"/>
  <c r="F377" i="8"/>
  <c r="E377" i="8"/>
  <c r="D377" i="8"/>
  <c r="F376" i="8"/>
  <c r="E376" i="8"/>
  <c r="D376" i="8"/>
  <c r="F375" i="8"/>
  <c r="E375" i="8"/>
  <c r="D375" i="8"/>
  <c r="F374" i="8"/>
  <c r="E374" i="8"/>
  <c r="D374" i="8"/>
  <c r="F373" i="8"/>
  <c r="E373" i="8"/>
  <c r="D373" i="8"/>
  <c r="F372" i="8"/>
  <c r="E372" i="8"/>
  <c r="D372" i="8"/>
  <c r="F371" i="8"/>
  <c r="E371" i="8"/>
  <c r="D371" i="8"/>
  <c r="F370" i="8"/>
  <c r="E370" i="8"/>
  <c r="D370" i="8"/>
  <c r="F369" i="8"/>
  <c r="E369" i="8"/>
  <c r="D369" i="8"/>
  <c r="F368" i="8"/>
  <c r="E368" i="8"/>
  <c r="D368" i="8"/>
  <c r="F367" i="8"/>
  <c r="E367" i="8"/>
  <c r="D367" i="8"/>
  <c r="F366" i="8"/>
  <c r="E366" i="8"/>
  <c r="D366" i="8"/>
  <c r="F365" i="8"/>
  <c r="E365" i="8"/>
  <c r="D365" i="8"/>
  <c r="F364" i="8"/>
  <c r="E364" i="8"/>
  <c r="D364" i="8"/>
  <c r="F363" i="8"/>
  <c r="E363" i="8"/>
  <c r="D363" i="8"/>
  <c r="F362" i="8"/>
  <c r="E362" i="8"/>
  <c r="D362" i="8"/>
  <c r="F361" i="8"/>
  <c r="E361" i="8"/>
  <c r="D361" i="8"/>
  <c r="F360" i="8"/>
  <c r="E360" i="8"/>
  <c r="D360" i="8"/>
  <c r="F359" i="8"/>
  <c r="E359" i="8"/>
  <c r="D359" i="8"/>
  <c r="F358" i="8"/>
  <c r="E358" i="8"/>
  <c r="D358" i="8"/>
  <c r="F357" i="8"/>
  <c r="E357" i="8"/>
  <c r="D357" i="8"/>
  <c r="F356" i="8"/>
  <c r="E356" i="8"/>
  <c r="D356" i="8"/>
  <c r="F355" i="8"/>
  <c r="E355" i="8"/>
  <c r="D355" i="8"/>
  <c r="F354" i="8"/>
  <c r="E354" i="8"/>
  <c r="D354" i="8"/>
  <c r="F353" i="8"/>
  <c r="E353" i="8"/>
  <c r="D353" i="8"/>
  <c r="F352" i="8"/>
  <c r="E352" i="8"/>
  <c r="D352" i="8"/>
  <c r="F351" i="8"/>
  <c r="E351" i="8"/>
  <c r="D351" i="8"/>
  <c r="F350" i="8"/>
  <c r="E350" i="8"/>
  <c r="D350" i="8"/>
  <c r="F349" i="8"/>
  <c r="E349" i="8"/>
  <c r="D349" i="8"/>
  <c r="F348" i="8"/>
  <c r="E348" i="8"/>
  <c r="D348" i="8"/>
  <c r="F347" i="8"/>
  <c r="E347" i="8"/>
  <c r="D347" i="8"/>
  <c r="F346" i="8"/>
  <c r="E346" i="8"/>
  <c r="D346" i="8"/>
  <c r="F345" i="8"/>
  <c r="E345" i="8"/>
  <c r="D345" i="8"/>
  <c r="F344" i="8"/>
  <c r="E344" i="8"/>
  <c r="D344" i="8"/>
  <c r="F343" i="8"/>
  <c r="E343" i="8"/>
  <c r="D343" i="8"/>
  <c r="F342" i="8"/>
  <c r="E342" i="8"/>
  <c r="D342" i="8"/>
  <c r="F341" i="8"/>
  <c r="E341" i="8"/>
  <c r="D341" i="8"/>
  <c r="F340" i="8"/>
  <c r="E340" i="8"/>
  <c r="D340" i="8"/>
  <c r="F339" i="8"/>
  <c r="E339" i="8"/>
  <c r="D339" i="8"/>
  <c r="F338" i="8"/>
  <c r="E338" i="8"/>
  <c r="D338" i="8"/>
  <c r="F337" i="8"/>
  <c r="E337" i="8"/>
  <c r="D337" i="8"/>
  <c r="F336" i="8"/>
  <c r="E336" i="8"/>
  <c r="D336" i="8"/>
  <c r="F335" i="8"/>
  <c r="E335" i="8"/>
  <c r="D335" i="8"/>
  <c r="F334" i="8"/>
  <c r="E334" i="8"/>
  <c r="D334" i="8"/>
  <c r="F333" i="8"/>
  <c r="E333" i="8"/>
  <c r="D333" i="8"/>
  <c r="F332" i="8"/>
  <c r="E332" i="8"/>
  <c r="D332" i="8"/>
  <c r="F331" i="8"/>
  <c r="E331" i="8"/>
  <c r="D331" i="8"/>
  <c r="F330" i="8"/>
  <c r="E330" i="8"/>
  <c r="D330" i="8"/>
  <c r="F329" i="8"/>
  <c r="E329" i="8"/>
  <c r="D329" i="8"/>
  <c r="F328" i="8"/>
  <c r="E328" i="8"/>
  <c r="D328" i="8"/>
  <c r="F327" i="8"/>
  <c r="E327" i="8"/>
  <c r="D327" i="8"/>
  <c r="F326" i="8"/>
  <c r="E326" i="8"/>
  <c r="D326" i="8"/>
  <c r="F325" i="8"/>
  <c r="E325" i="8"/>
  <c r="D325" i="8"/>
  <c r="F324" i="8"/>
  <c r="E324" i="8"/>
  <c r="D324" i="8"/>
  <c r="F323" i="8"/>
  <c r="E323" i="8"/>
  <c r="D323" i="8"/>
  <c r="F322" i="8"/>
  <c r="E322" i="8"/>
  <c r="D322" i="8"/>
  <c r="F321" i="8"/>
  <c r="E321" i="8"/>
  <c r="D321" i="8"/>
  <c r="F320" i="8"/>
  <c r="E320" i="8"/>
  <c r="D320" i="8"/>
  <c r="F319" i="8"/>
  <c r="E319" i="8"/>
  <c r="D319" i="8"/>
  <c r="F318" i="8"/>
  <c r="E318" i="8"/>
  <c r="D318" i="8"/>
  <c r="F317" i="8"/>
  <c r="E317" i="8"/>
  <c r="D317" i="8"/>
  <c r="F316" i="8"/>
  <c r="E316" i="8"/>
  <c r="D316" i="8"/>
  <c r="F315" i="8"/>
  <c r="E315" i="8"/>
  <c r="D315" i="8"/>
  <c r="F314" i="8"/>
  <c r="E314" i="8"/>
  <c r="D314" i="8"/>
  <c r="F313" i="8"/>
  <c r="E313" i="8"/>
  <c r="D313" i="8"/>
  <c r="F312" i="8"/>
  <c r="E312" i="8"/>
  <c r="D312" i="8"/>
  <c r="F311" i="8"/>
  <c r="E311" i="8"/>
  <c r="D311" i="8"/>
  <c r="F310" i="8"/>
  <c r="E310" i="8"/>
  <c r="D310" i="8"/>
  <c r="F309" i="8"/>
  <c r="E309" i="8"/>
  <c r="D309" i="8"/>
  <c r="F308" i="8"/>
  <c r="E308" i="8"/>
  <c r="D308" i="8"/>
  <c r="F307" i="8"/>
  <c r="E307" i="8"/>
  <c r="D307" i="8"/>
  <c r="F306" i="8"/>
  <c r="E306" i="8"/>
  <c r="D306" i="8"/>
  <c r="F305" i="8"/>
  <c r="E305" i="8"/>
  <c r="D305" i="8"/>
  <c r="F304" i="8"/>
  <c r="E304" i="8"/>
  <c r="D304" i="8"/>
  <c r="F303" i="8"/>
  <c r="E303" i="8"/>
  <c r="D303" i="8"/>
  <c r="F302" i="8"/>
  <c r="E302" i="8"/>
  <c r="D302" i="8"/>
  <c r="F301" i="8"/>
  <c r="E301" i="8"/>
  <c r="D301" i="8"/>
  <c r="F300" i="8"/>
  <c r="E300" i="8"/>
  <c r="D300" i="8"/>
  <c r="F299" i="8"/>
  <c r="E299" i="8"/>
  <c r="D299" i="8"/>
  <c r="F298" i="8"/>
  <c r="E298" i="8"/>
  <c r="D298" i="8"/>
  <c r="F297" i="8"/>
  <c r="E297" i="8"/>
  <c r="D297" i="8"/>
  <c r="F296" i="8"/>
  <c r="E296" i="8"/>
  <c r="D296" i="8"/>
  <c r="F295" i="8"/>
  <c r="E295" i="8"/>
  <c r="D295" i="8"/>
  <c r="F294" i="8"/>
  <c r="E294" i="8"/>
  <c r="D294" i="8"/>
  <c r="F293" i="8"/>
  <c r="E293" i="8"/>
  <c r="D293" i="8"/>
  <c r="F292" i="8"/>
  <c r="E292" i="8"/>
  <c r="D292" i="8"/>
  <c r="F291" i="8"/>
  <c r="E291" i="8"/>
  <c r="D291" i="8"/>
  <c r="F290" i="8"/>
  <c r="E290" i="8"/>
  <c r="D290" i="8"/>
  <c r="F289" i="8"/>
  <c r="E289" i="8"/>
  <c r="D289" i="8"/>
  <c r="F288" i="8"/>
  <c r="E288" i="8"/>
  <c r="D288" i="8"/>
  <c r="F287" i="8"/>
  <c r="E287" i="8"/>
  <c r="D287" i="8"/>
  <c r="F286" i="8"/>
  <c r="E286" i="8"/>
  <c r="D286" i="8"/>
  <c r="F285" i="8"/>
  <c r="E285" i="8"/>
  <c r="D285" i="8"/>
  <c r="F284" i="8"/>
  <c r="E284" i="8"/>
  <c r="D284" i="8"/>
  <c r="F283" i="8"/>
  <c r="E283" i="8"/>
  <c r="D283" i="8"/>
  <c r="F282" i="8"/>
  <c r="E282" i="8"/>
  <c r="D282" i="8"/>
  <c r="F281" i="8"/>
  <c r="E281" i="8"/>
  <c r="D281" i="8"/>
  <c r="F280" i="8"/>
  <c r="E280" i="8"/>
  <c r="D280" i="8"/>
  <c r="F279" i="8"/>
  <c r="E279" i="8"/>
  <c r="D279" i="8"/>
  <c r="F278" i="8"/>
  <c r="E278" i="8"/>
  <c r="D278" i="8"/>
  <c r="F277" i="8"/>
  <c r="E277" i="8"/>
  <c r="D277" i="8"/>
  <c r="F276" i="8"/>
  <c r="E276" i="8"/>
  <c r="D276" i="8"/>
  <c r="F275" i="8"/>
  <c r="E275" i="8"/>
  <c r="D275" i="8"/>
  <c r="F274" i="8"/>
  <c r="E274" i="8"/>
  <c r="D274" i="8"/>
  <c r="F273" i="8"/>
  <c r="E273" i="8"/>
  <c r="D273" i="8"/>
  <c r="F272" i="8"/>
  <c r="E272" i="8"/>
  <c r="D272" i="8"/>
  <c r="F271" i="8"/>
  <c r="E271" i="8"/>
  <c r="D271" i="8"/>
  <c r="F270" i="8"/>
  <c r="E270" i="8"/>
  <c r="D270" i="8"/>
  <c r="F269" i="8"/>
  <c r="E269" i="8"/>
  <c r="D269" i="8"/>
  <c r="F268" i="8"/>
  <c r="E268" i="8"/>
  <c r="D268" i="8"/>
  <c r="F267" i="8"/>
  <c r="E267" i="8"/>
  <c r="D267" i="8"/>
  <c r="F266" i="8"/>
  <c r="E266" i="8"/>
  <c r="D266" i="8"/>
  <c r="F265" i="8"/>
  <c r="E265" i="8"/>
  <c r="D265" i="8"/>
  <c r="F264" i="8"/>
  <c r="E264" i="8"/>
  <c r="D264" i="8"/>
  <c r="F263" i="8"/>
  <c r="E263" i="8"/>
  <c r="D263" i="8"/>
  <c r="F262" i="8"/>
  <c r="E262" i="8"/>
  <c r="D262" i="8"/>
  <c r="F261" i="8"/>
  <c r="E261" i="8"/>
  <c r="D261" i="8"/>
  <c r="F260" i="8"/>
  <c r="E260" i="8"/>
  <c r="D260" i="8"/>
  <c r="F259" i="8"/>
  <c r="E259" i="8"/>
  <c r="D259" i="8"/>
  <c r="F258" i="8"/>
  <c r="E258" i="8"/>
  <c r="D258" i="8"/>
  <c r="F257" i="8"/>
  <c r="E257" i="8"/>
  <c r="D257" i="8"/>
  <c r="F256" i="8"/>
  <c r="E256" i="8"/>
  <c r="D256" i="8"/>
  <c r="F255" i="8"/>
  <c r="E255" i="8"/>
  <c r="D255" i="8"/>
  <c r="F254" i="8"/>
  <c r="E254" i="8"/>
  <c r="D254" i="8"/>
  <c r="F253" i="8"/>
  <c r="E253" i="8"/>
  <c r="D253" i="8"/>
  <c r="F252" i="8"/>
  <c r="E252" i="8"/>
  <c r="D252" i="8"/>
  <c r="F251" i="8"/>
  <c r="E251" i="8"/>
  <c r="D251" i="8"/>
  <c r="F250" i="8"/>
  <c r="E250" i="8"/>
  <c r="D250" i="8"/>
  <c r="F249" i="8"/>
  <c r="E249" i="8"/>
  <c r="D249" i="8"/>
  <c r="F248" i="8"/>
  <c r="E248" i="8"/>
  <c r="D248" i="8"/>
  <c r="F247" i="8"/>
  <c r="E247" i="8"/>
  <c r="D247" i="8"/>
  <c r="F246" i="8"/>
  <c r="E246" i="8"/>
  <c r="D246" i="8"/>
  <c r="F245" i="8"/>
  <c r="E245" i="8"/>
  <c r="D245" i="8"/>
  <c r="F244" i="8"/>
  <c r="E244" i="8"/>
  <c r="D244" i="8"/>
  <c r="F243" i="8"/>
  <c r="E243" i="8"/>
  <c r="D243" i="8"/>
  <c r="F242" i="8"/>
  <c r="E242" i="8"/>
  <c r="D242" i="8"/>
  <c r="F241" i="8"/>
  <c r="E241" i="8"/>
  <c r="D241" i="8"/>
  <c r="F240" i="8"/>
  <c r="E240" i="8"/>
  <c r="D240" i="8"/>
  <c r="F239" i="8"/>
  <c r="E239" i="8"/>
  <c r="D239" i="8"/>
  <c r="F238" i="8"/>
  <c r="E238" i="8"/>
  <c r="D238" i="8"/>
  <c r="F237" i="8"/>
  <c r="E237" i="8"/>
  <c r="D237" i="8"/>
  <c r="F236" i="8"/>
  <c r="E236" i="8"/>
  <c r="D236" i="8"/>
  <c r="F235" i="8"/>
  <c r="E235" i="8"/>
  <c r="D235" i="8"/>
  <c r="F234" i="8"/>
  <c r="E234" i="8"/>
  <c r="D234" i="8"/>
  <c r="F233" i="8"/>
  <c r="E233" i="8"/>
  <c r="D233" i="8"/>
  <c r="F232" i="8"/>
  <c r="E232" i="8"/>
  <c r="D232" i="8"/>
  <c r="F231" i="8"/>
  <c r="E231" i="8"/>
  <c r="D231" i="8"/>
  <c r="F230" i="8"/>
  <c r="E230" i="8"/>
  <c r="D230" i="8"/>
  <c r="F229" i="8"/>
  <c r="E229" i="8"/>
  <c r="D229" i="8"/>
  <c r="F228" i="8"/>
  <c r="E228" i="8"/>
  <c r="D228" i="8"/>
  <c r="F227" i="8"/>
  <c r="E227" i="8"/>
  <c r="D227" i="8"/>
  <c r="F226" i="8"/>
  <c r="E226" i="8"/>
  <c r="D226" i="8"/>
  <c r="F225" i="8"/>
  <c r="E225" i="8"/>
  <c r="D225" i="8"/>
  <c r="F224" i="8"/>
  <c r="E224" i="8"/>
  <c r="D224" i="8"/>
  <c r="F223" i="8"/>
  <c r="E223" i="8"/>
  <c r="D223" i="8"/>
  <c r="F222" i="8"/>
  <c r="E222" i="8"/>
  <c r="D222" i="8"/>
  <c r="F221" i="8"/>
  <c r="E221" i="8"/>
  <c r="D221" i="8"/>
  <c r="F220" i="8"/>
  <c r="E220" i="8"/>
  <c r="D220" i="8"/>
  <c r="F219" i="8"/>
  <c r="E219" i="8"/>
  <c r="D219" i="8"/>
  <c r="F218" i="8"/>
  <c r="E218" i="8"/>
  <c r="D218" i="8"/>
  <c r="F217" i="8"/>
  <c r="E217" i="8"/>
  <c r="D217" i="8"/>
  <c r="F216" i="8"/>
  <c r="E216" i="8"/>
  <c r="D216" i="8"/>
  <c r="F215" i="8"/>
  <c r="E215" i="8"/>
  <c r="D215" i="8"/>
  <c r="F214" i="8"/>
  <c r="E214" i="8"/>
  <c r="D214" i="8"/>
  <c r="F213" i="8"/>
  <c r="E213" i="8"/>
  <c r="D213" i="8"/>
  <c r="F212" i="8"/>
  <c r="E212" i="8"/>
  <c r="D212" i="8"/>
  <c r="F211" i="8"/>
  <c r="E211" i="8"/>
  <c r="D211" i="8"/>
  <c r="F210" i="8"/>
  <c r="E210" i="8"/>
  <c r="D210" i="8"/>
  <c r="F209" i="8"/>
  <c r="E209" i="8"/>
  <c r="D209" i="8"/>
  <c r="F208" i="8"/>
  <c r="E208" i="8"/>
  <c r="D208" i="8"/>
  <c r="F207" i="8"/>
  <c r="E207" i="8"/>
  <c r="D207" i="8"/>
  <c r="F206" i="8"/>
  <c r="E206" i="8"/>
  <c r="D206" i="8"/>
  <c r="F205" i="8"/>
  <c r="E205" i="8"/>
  <c r="D205" i="8"/>
  <c r="F204" i="8"/>
  <c r="E204" i="8"/>
  <c r="D204" i="8"/>
  <c r="F203" i="8"/>
  <c r="E203" i="8"/>
  <c r="D203" i="8"/>
  <c r="F202" i="8"/>
  <c r="E202" i="8"/>
  <c r="D202" i="8"/>
  <c r="F201" i="8"/>
  <c r="E201" i="8"/>
  <c r="D201" i="8"/>
  <c r="F200" i="8"/>
  <c r="E200" i="8"/>
  <c r="D200" i="8"/>
  <c r="F199" i="8"/>
  <c r="E199" i="8"/>
  <c r="D199" i="8"/>
  <c r="F198" i="8"/>
  <c r="E198" i="8"/>
  <c r="D198" i="8"/>
  <c r="F197" i="8"/>
  <c r="E197" i="8"/>
  <c r="D197" i="8"/>
  <c r="F196" i="8"/>
  <c r="E196" i="8"/>
  <c r="D196" i="8"/>
  <c r="F195" i="8"/>
  <c r="E195" i="8"/>
  <c r="D195" i="8"/>
  <c r="F194" i="8"/>
  <c r="E194" i="8"/>
  <c r="D194" i="8"/>
  <c r="F193" i="8"/>
  <c r="E193" i="8"/>
  <c r="D193" i="8"/>
  <c r="F192" i="8"/>
  <c r="E192" i="8"/>
  <c r="D192" i="8"/>
  <c r="F191" i="8"/>
  <c r="E191" i="8"/>
  <c r="D191" i="8"/>
  <c r="F190" i="8"/>
  <c r="E190" i="8"/>
  <c r="D190" i="8"/>
  <c r="F189" i="8"/>
  <c r="E189" i="8"/>
  <c r="D189" i="8"/>
  <c r="F188" i="8"/>
  <c r="E188" i="8"/>
  <c r="D188" i="8"/>
  <c r="F187" i="8"/>
  <c r="E187" i="8"/>
  <c r="D187" i="8"/>
  <c r="F186" i="8"/>
  <c r="E186" i="8"/>
  <c r="D186" i="8"/>
  <c r="F185" i="8"/>
  <c r="E185" i="8"/>
  <c r="D185" i="8"/>
  <c r="F184" i="8"/>
  <c r="E184" i="8"/>
  <c r="D184" i="8"/>
  <c r="F183" i="8"/>
  <c r="E183" i="8"/>
  <c r="D183" i="8"/>
  <c r="F182" i="8"/>
  <c r="E182" i="8"/>
  <c r="D182" i="8"/>
  <c r="F181" i="8"/>
  <c r="E181" i="8"/>
  <c r="D181" i="8"/>
  <c r="F180" i="8"/>
  <c r="E180" i="8"/>
  <c r="D180" i="8"/>
  <c r="F179" i="8"/>
  <c r="E179" i="8"/>
  <c r="D179" i="8"/>
  <c r="F178" i="8"/>
  <c r="E178" i="8"/>
  <c r="D178" i="8"/>
  <c r="F177" i="8"/>
  <c r="E177" i="8"/>
  <c r="D177" i="8"/>
  <c r="F176" i="8"/>
  <c r="E176" i="8"/>
  <c r="D176" i="8"/>
  <c r="F175" i="8"/>
  <c r="E175" i="8"/>
  <c r="D175" i="8"/>
  <c r="F174" i="8"/>
  <c r="E174" i="8"/>
  <c r="D174" i="8"/>
  <c r="F173" i="8"/>
  <c r="E173" i="8"/>
  <c r="D173" i="8"/>
  <c r="F172" i="8"/>
  <c r="E172" i="8"/>
  <c r="D172" i="8"/>
  <c r="F171" i="8"/>
  <c r="E171" i="8"/>
  <c r="D171" i="8"/>
  <c r="F170" i="8"/>
  <c r="E170" i="8"/>
  <c r="D170" i="8"/>
  <c r="F169" i="8"/>
  <c r="E169" i="8"/>
  <c r="D169" i="8"/>
  <c r="F168" i="8"/>
  <c r="E168" i="8"/>
  <c r="D168" i="8"/>
  <c r="F167" i="8"/>
  <c r="E167" i="8"/>
  <c r="D167" i="8"/>
  <c r="F166" i="8"/>
  <c r="E166" i="8"/>
  <c r="D166" i="8"/>
  <c r="F165" i="8"/>
  <c r="E165" i="8"/>
  <c r="D165" i="8"/>
  <c r="F164" i="8"/>
  <c r="E164" i="8"/>
  <c r="D164" i="8"/>
  <c r="F163" i="8"/>
  <c r="E163" i="8"/>
  <c r="D163" i="8"/>
  <c r="F162" i="8"/>
  <c r="E162" i="8"/>
  <c r="D162" i="8"/>
  <c r="F161" i="8"/>
  <c r="E161" i="8"/>
  <c r="D161" i="8"/>
  <c r="F160" i="8"/>
  <c r="E160" i="8"/>
  <c r="D160" i="8"/>
  <c r="F159" i="8"/>
  <c r="E159" i="8"/>
  <c r="D159" i="8"/>
  <c r="F158" i="8"/>
  <c r="E158" i="8"/>
  <c r="D158" i="8"/>
  <c r="F157" i="8"/>
  <c r="E157" i="8"/>
  <c r="D157" i="8"/>
  <c r="F156" i="8"/>
  <c r="E156" i="8"/>
  <c r="D156" i="8"/>
  <c r="F155" i="8"/>
  <c r="E155" i="8"/>
  <c r="D155" i="8"/>
  <c r="F154" i="8"/>
  <c r="E154" i="8"/>
  <c r="D154" i="8"/>
  <c r="F153" i="8"/>
  <c r="E153" i="8"/>
  <c r="D153" i="8"/>
  <c r="F152" i="8"/>
  <c r="E152" i="8"/>
  <c r="D152" i="8"/>
  <c r="F151" i="8"/>
  <c r="E151" i="8"/>
  <c r="D151" i="8"/>
  <c r="F150" i="8"/>
  <c r="E150" i="8"/>
  <c r="D150" i="8"/>
  <c r="F149" i="8"/>
  <c r="E149" i="8"/>
  <c r="D149" i="8"/>
  <c r="F148" i="8"/>
  <c r="E148" i="8"/>
  <c r="D148" i="8"/>
  <c r="F147" i="8"/>
  <c r="E147" i="8"/>
  <c r="D147" i="8"/>
  <c r="F146" i="8"/>
  <c r="E146" i="8"/>
  <c r="D146" i="8"/>
  <c r="F145" i="8"/>
  <c r="E145" i="8"/>
  <c r="D145" i="8"/>
  <c r="F144" i="8"/>
  <c r="E144" i="8"/>
  <c r="D144" i="8"/>
  <c r="F143" i="8"/>
  <c r="E143" i="8"/>
  <c r="D143" i="8"/>
  <c r="F142" i="8"/>
  <c r="E142" i="8"/>
  <c r="D142" i="8"/>
  <c r="F141" i="8"/>
  <c r="E141" i="8"/>
  <c r="D141" i="8"/>
  <c r="F140" i="8"/>
  <c r="E140" i="8"/>
  <c r="D140" i="8"/>
  <c r="F139" i="8"/>
  <c r="E139" i="8"/>
  <c r="D139" i="8"/>
  <c r="F138" i="8"/>
  <c r="E138" i="8"/>
  <c r="D138" i="8"/>
  <c r="F137" i="8"/>
  <c r="E137" i="8"/>
  <c r="D137" i="8"/>
  <c r="F136" i="8"/>
  <c r="E136" i="8"/>
  <c r="D136" i="8"/>
  <c r="F135" i="8"/>
  <c r="E135" i="8"/>
  <c r="D135" i="8"/>
  <c r="F134" i="8"/>
  <c r="E134" i="8"/>
  <c r="D134" i="8"/>
  <c r="F133" i="8"/>
  <c r="E133" i="8"/>
  <c r="D133" i="8"/>
  <c r="F132" i="8"/>
  <c r="E132" i="8"/>
  <c r="D132" i="8"/>
  <c r="F131" i="8"/>
  <c r="E131" i="8"/>
  <c r="D131" i="8"/>
  <c r="F130" i="8"/>
  <c r="E130" i="8"/>
  <c r="D130" i="8"/>
  <c r="F129" i="8"/>
  <c r="E129" i="8"/>
  <c r="D129" i="8"/>
  <c r="F128" i="8"/>
  <c r="E128" i="8"/>
  <c r="D128" i="8"/>
  <c r="F127" i="8"/>
  <c r="E127" i="8"/>
  <c r="D127" i="8"/>
  <c r="F126" i="8"/>
  <c r="E126" i="8"/>
  <c r="D126" i="8"/>
  <c r="F125" i="8"/>
  <c r="E125" i="8"/>
  <c r="D125" i="8"/>
  <c r="F124" i="8"/>
  <c r="E124" i="8"/>
  <c r="D124" i="8"/>
  <c r="F123" i="8"/>
  <c r="E123" i="8"/>
  <c r="D123" i="8"/>
  <c r="F122" i="8"/>
  <c r="E122" i="8"/>
  <c r="D122" i="8"/>
  <c r="F121" i="8"/>
  <c r="E121" i="8"/>
  <c r="D121" i="8"/>
  <c r="F120" i="8"/>
  <c r="E120" i="8"/>
  <c r="D120" i="8"/>
  <c r="F119" i="8"/>
  <c r="E119" i="8"/>
  <c r="D119" i="8"/>
  <c r="F118" i="8"/>
  <c r="E118" i="8"/>
  <c r="D118" i="8"/>
  <c r="F117" i="8"/>
  <c r="E117" i="8"/>
  <c r="D117" i="8"/>
  <c r="F116" i="8"/>
  <c r="E116" i="8"/>
  <c r="D116" i="8"/>
  <c r="F115" i="8"/>
  <c r="E115" i="8"/>
  <c r="D115" i="8"/>
  <c r="F114" i="8"/>
  <c r="E114" i="8"/>
  <c r="D114" i="8"/>
  <c r="F113" i="8"/>
  <c r="E113" i="8"/>
  <c r="D113" i="8"/>
  <c r="F112" i="8"/>
  <c r="E112" i="8"/>
  <c r="D112" i="8"/>
  <c r="F111" i="8"/>
  <c r="E111" i="8"/>
  <c r="D111" i="8"/>
  <c r="F110" i="8"/>
  <c r="E110" i="8"/>
  <c r="D110" i="8"/>
  <c r="F109" i="8"/>
  <c r="E109" i="8"/>
  <c r="D109" i="8"/>
  <c r="F108" i="8"/>
  <c r="E108" i="8"/>
  <c r="D108" i="8"/>
  <c r="F107" i="8"/>
  <c r="E107" i="8"/>
  <c r="D107" i="8"/>
  <c r="F106" i="8"/>
  <c r="E106" i="8"/>
  <c r="D106" i="8"/>
  <c r="F105" i="8"/>
  <c r="E105" i="8"/>
  <c r="D105" i="8"/>
  <c r="F104" i="8"/>
  <c r="E104" i="8"/>
  <c r="D104" i="8"/>
  <c r="F103" i="8"/>
  <c r="E103" i="8"/>
  <c r="D103" i="8"/>
  <c r="F102" i="8"/>
  <c r="E102" i="8"/>
  <c r="D102" i="8"/>
  <c r="F101" i="8"/>
  <c r="E101" i="8"/>
  <c r="D101" i="8"/>
  <c r="F100" i="8"/>
  <c r="E100" i="8"/>
  <c r="D100" i="8"/>
  <c r="F99" i="8"/>
  <c r="E99" i="8"/>
  <c r="D99" i="8"/>
  <c r="F98" i="8"/>
  <c r="E98" i="8"/>
  <c r="D98" i="8"/>
  <c r="F97" i="8"/>
  <c r="E97" i="8"/>
  <c r="D97" i="8"/>
  <c r="F96" i="8"/>
  <c r="E96" i="8"/>
  <c r="D96" i="8"/>
  <c r="F95" i="8"/>
  <c r="E95" i="8"/>
  <c r="D95" i="8"/>
  <c r="F94" i="8"/>
  <c r="E94" i="8"/>
  <c r="D94" i="8"/>
  <c r="F93" i="8"/>
  <c r="E93" i="8"/>
  <c r="D93" i="8"/>
  <c r="F92" i="8"/>
  <c r="E92" i="8"/>
  <c r="D92" i="8"/>
  <c r="F91" i="8"/>
  <c r="E91" i="8"/>
  <c r="D91" i="8"/>
  <c r="F90" i="8"/>
  <c r="E90" i="8"/>
  <c r="D90" i="8"/>
  <c r="F89" i="8"/>
  <c r="E89" i="8"/>
  <c r="D89" i="8"/>
  <c r="F88" i="8"/>
  <c r="E88" i="8"/>
  <c r="D88" i="8"/>
  <c r="F87" i="8"/>
  <c r="E87" i="8"/>
  <c r="D87" i="8"/>
  <c r="F86" i="8"/>
  <c r="E86" i="8"/>
  <c r="D86" i="8"/>
  <c r="F85" i="8"/>
  <c r="E85" i="8"/>
  <c r="D85" i="8"/>
  <c r="F84" i="8"/>
  <c r="E84" i="8"/>
  <c r="D84" i="8"/>
  <c r="F83" i="8"/>
  <c r="E83" i="8"/>
  <c r="D83" i="8"/>
  <c r="F82" i="8"/>
  <c r="E82" i="8"/>
  <c r="D82" i="8"/>
  <c r="F81" i="8"/>
  <c r="E81" i="8"/>
  <c r="D81" i="8"/>
  <c r="F80" i="8"/>
  <c r="E80" i="8"/>
  <c r="D80" i="8"/>
  <c r="F79" i="8"/>
  <c r="E79" i="8"/>
  <c r="D79" i="8"/>
  <c r="F78" i="8"/>
  <c r="E78" i="8"/>
  <c r="D78" i="8"/>
  <c r="F77" i="8"/>
  <c r="E77" i="8"/>
  <c r="D77" i="8"/>
  <c r="F76" i="8"/>
  <c r="E76" i="8"/>
  <c r="D76" i="8"/>
  <c r="F75" i="8"/>
  <c r="E75" i="8"/>
  <c r="D75" i="8"/>
  <c r="F74" i="8"/>
  <c r="E74" i="8"/>
  <c r="D74" i="8"/>
  <c r="F73" i="8"/>
  <c r="E73" i="8"/>
  <c r="D73" i="8"/>
  <c r="F72" i="8"/>
  <c r="E72" i="8"/>
  <c r="D72" i="8"/>
  <c r="F71" i="8"/>
  <c r="E71" i="8"/>
  <c r="D71" i="8"/>
  <c r="F70" i="8"/>
  <c r="E70" i="8"/>
  <c r="D70" i="8"/>
  <c r="F69" i="8"/>
  <c r="E69" i="8"/>
  <c r="D69" i="8"/>
  <c r="F68" i="8"/>
  <c r="E68" i="8"/>
  <c r="D68" i="8"/>
  <c r="F67" i="8"/>
  <c r="E67" i="8"/>
  <c r="D67" i="8"/>
  <c r="F66" i="8"/>
  <c r="E66" i="8"/>
  <c r="D66" i="8"/>
  <c r="F65" i="8"/>
  <c r="E65" i="8"/>
  <c r="D65" i="8"/>
  <c r="F64" i="8"/>
  <c r="E64" i="8"/>
  <c r="D64" i="8"/>
  <c r="F63" i="8"/>
  <c r="E63" i="8"/>
  <c r="D63" i="8"/>
  <c r="F62" i="8"/>
  <c r="E62" i="8"/>
  <c r="D62" i="8"/>
  <c r="F61" i="8"/>
  <c r="E61" i="8"/>
  <c r="D61" i="8"/>
  <c r="F60" i="8"/>
  <c r="E60" i="8"/>
  <c r="D60" i="8"/>
  <c r="F59" i="8"/>
  <c r="E59" i="8"/>
  <c r="D59" i="8"/>
  <c r="F58" i="8"/>
  <c r="E58" i="8"/>
  <c r="D58" i="8"/>
  <c r="F57" i="8"/>
  <c r="E57" i="8"/>
  <c r="D57" i="8"/>
  <c r="F56" i="8"/>
  <c r="E56" i="8"/>
  <c r="D56" i="8"/>
  <c r="F55" i="8"/>
  <c r="E55" i="8"/>
  <c r="D55" i="8"/>
  <c r="F54" i="8"/>
  <c r="E54" i="8"/>
  <c r="D54" i="8"/>
  <c r="F53" i="8"/>
  <c r="E53" i="8"/>
  <c r="D53" i="8"/>
  <c r="F52" i="8"/>
  <c r="E52" i="8"/>
  <c r="D52" i="8"/>
  <c r="F51" i="8"/>
  <c r="E51" i="8"/>
  <c r="D51" i="8"/>
  <c r="F50" i="8"/>
  <c r="E50" i="8"/>
  <c r="D50" i="8"/>
  <c r="F49" i="8"/>
  <c r="E49" i="8"/>
  <c r="D49" i="8"/>
  <c r="F48" i="8"/>
  <c r="E48" i="8"/>
  <c r="D48" i="8"/>
  <c r="F47" i="8"/>
  <c r="E47" i="8"/>
  <c r="D47" i="8"/>
  <c r="F46" i="8"/>
  <c r="E46" i="8"/>
  <c r="D46" i="8"/>
  <c r="F45" i="8"/>
  <c r="E45" i="8"/>
  <c r="D45" i="8"/>
  <c r="F44" i="8"/>
  <c r="E44" i="8"/>
  <c r="D44" i="8"/>
  <c r="F43" i="8"/>
  <c r="E43" i="8"/>
  <c r="D43" i="8"/>
  <c r="F42" i="8"/>
  <c r="E42" i="8"/>
  <c r="D42" i="8"/>
  <c r="F41" i="8"/>
  <c r="E41" i="8"/>
  <c r="D41" i="8"/>
  <c r="F40" i="8"/>
  <c r="E40" i="8"/>
  <c r="D40" i="8"/>
  <c r="F39" i="8"/>
  <c r="E39" i="8"/>
  <c r="D39" i="8"/>
  <c r="F38" i="8"/>
  <c r="E38" i="8"/>
  <c r="D38" i="8"/>
  <c r="F37" i="8"/>
  <c r="E37" i="8"/>
  <c r="D37" i="8"/>
  <c r="F36" i="8"/>
  <c r="E36" i="8"/>
  <c r="D36" i="8"/>
  <c r="F35" i="8"/>
  <c r="E35" i="8"/>
  <c r="D35" i="8"/>
  <c r="F34" i="8"/>
  <c r="E34" i="8"/>
  <c r="D34" i="8"/>
  <c r="F33" i="8"/>
  <c r="E33" i="8"/>
  <c r="D33" i="8"/>
  <c r="F32" i="8"/>
  <c r="E32" i="8"/>
  <c r="D32" i="8"/>
  <c r="F31" i="8"/>
  <c r="E31" i="8"/>
  <c r="D31" i="8"/>
  <c r="F30" i="8"/>
  <c r="E30" i="8"/>
  <c r="D30" i="8"/>
  <c r="F29" i="8"/>
  <c r="E29" i="8"/>
  <c r="D29" i="8"/>
  <c r="F28" i="8"/>
  <c r="E28" i="8"/>
  <c r="D28" i="8"/>
  <c r="F27" i="8"/>
  <c r="E27" i="8"/>
  <c r="D27" i="8"/>
  <c r="F26" i="8"/>
  <c r="E26" i="8"/>
  <c r="D26" i="8"/>
  <c r="F25" i="8"/>
  <c r="E25" i="8"/>
  <c r="D25" i="8"/>
  <c r="F24" i="8"/>
  <c r="E24" i="8"/>
  <c r="D24" i="8"/>
  <c r="F23" i="8"/>
  <c r="E23" i="8"/>
  <c r="D23" i="8"/>
  <c r="F22" i="8"/>
  <c r="E22" i="8"/>
  <c r="D22" i="8"/>
  <c r="F21" i="8"/>
  <c r="E21" i="8"/>
  <c r="D21" i="8"/>
  <c r="F20" i="8"/>
  <c r="E20" i="8"/>
  <c r="D20" i="8"/>
  <c r="F19" i="8"/>
  <c r="E19" i="8"/>
  <c r="D19" i="8"/>
  <c r="F18" i="8"/>
  <c r="E18" i="8"/>
  <c r="D18" i="8"/>
  <c r="F17" i="8"/>
  <c r="E17" i="8"/>
  <c r="D17" i="8"/>
  <c r="F16" i="8"/>
  <c r="E16" i="8"/>
  <c r="D16" i="8"/>
  <c r="F15" i="8"/>
  <c r="E15" i="8"/>
  <c r="D15" i="8"/>
  <c r="F14" i="8"/>
  <c r="E14" i="8"/>
  <c r="D14" i="8"/>
  <c r="F13" i="8"/>
  <c r="E13" i="8"/>
  <c r="D13" i="8"/>
  <c r="F12" i="8"/>
  <c r="E12" i="8"/>
  <c r="D12" i="8"/>
  <c r="F11" i="8"/>
  <c r="E11" i="8"/>
  <c r="D11" i="8"/>
  <c r="H10" i="8"/>
  <c r="F10" i="8"/>
  <c r="E10" i="8"/>
  <c r="D10" i="8"/>
  <c r="H9" i="8"/>
  <c r="F9" i="8"/>
  <c r="E9" i="8"/>
  <c r="D9" i="8"/>
  <c r="H8" i="8"/>
  <c r="F8" i="8"/>
  <c r="E8" i="8"/>
  <c r="D8" i="8"/>
  <c r="H7" i="8"/>
  <c r="F7" i="8"/>
  <c r="E7" i="8"/>
  <c r="D7" i="8"/>
  <c r="H6" i="8"/>
  <c r="F6" i="8"/>
  <c r="E6" i="8"/>
  <c r="D6" i="8"/>
  <c r="H5" i="8"/>
  <c r="F5" i="8"/>
  <c r="E5" i="8"/>
  <c r="D5" i="8"/>
  <c r="H4" i="8"/>
  <c r="F4" i="8"/>
  <c r="E4" i="8"/>
  <c r="D4" i="8"/>
  <c r="H3" i="8"/>
  <c r="D3" i="8"/>
  <c r="G603" i="7"/>
  <c r="F603" i="7"/>
  <c r="E603" i="7"/>
  <c r="C603" i="7"/>
  <c r="G602" i="7"/>
  <c r="F602" i="7"/>
  <c r="E602" i="7"/>
  <c r="C602" i="7"/>
  <c r="G601" i="7"/>
  <c r="F601" i="7"/>
  <c r="E601" i="7"/>
  <c r="C601" i="7"/>
  <c r="G600" i="7"/>
  <c r="F600" i="7"/>
  <c r="E600" i="7"/>
  <c r="C600" i="7"/>
  <c r="G599" i="7"/>
  <c r="F599" i="7"/>
  <c r="E599" i="7"/>
  <c r="C599" i="7"/>
  <c r="G598" i="7"/>
  <c r="F598" i="7"/>
  <c r="E598" i="7"/>
  <c r="C598" i="7"/>
  <c r="G597" i="7"/>
  <c r="F597" i="7"/>
  <c r="E597" i="7"/>
  <c r="C597" i="7"/>
  <c r="G596" i="7"/>
  <c r="F596" i="7"/>
  <c r="E596" i="7"/>
  <c r="C596" i="7"/>
  <c r="G595" i="7"/>
  <c r="F595" i="7"/>
  <c r="E595" i="7"/>
  <c r="C595" i="7"/>
  <c r="G594" i="7"/>
  <c r="F594" i="7"/>
  <c r="E594" i="7"/>
  <c r="C594" i="7"/>
  <c r="G593" i="7"/>
  <c r="F593" i="7"/>
  <c r="E593" i="7"/>
  <c r="C593" i="7"/>
  <c r="G592" i="7"/>
  <c r="F592" i="7"/>
  <c r="E592" i="7"/>
  <c r="C592" i="7"/>
  <c r="G591" i="7"/>
  <c r="F591" i="7"/>
  <c r="E591" i="7"/>
  <c r="C591" i="7"/>
  <c r="G590" i="7"/>
  <c r="F590" i="7"/>
  <c r="E590" i="7"/>
  <c r="C590" i="7"/>
  <c r="G589" i="7"/>
  <c r="F589" i="7"/>
  <c r="E589" i="7"/>
  <c r="C589" i="7"/>
  <c r="G588" i="7"/>
  <c r="F588" i="7"/>
  <c r="E588" i="7"/>
  <c r="C588" i="7"/>
  <c r="G587" i="7"/>
  <c r="F587" i="7"/>
  <c r="E587" i="7"/>
  <c r="C587" i="7"/>
  <c r="G586" i="7"/>
  <c r="F586" i="7"/>
  <c r="E586" i="7"/>
  <c r="C586" i="7"/>
  <c r="G585" i="7"/>
  <c r="F585" i="7"/>
  <c r="E585" i="7"/>
  <c r="C585" i="7"/>
  <c r="G584" i="7"/>
  <c r="F584" i="7"/>
  <c r="E584" i="7"/>
  <c r="C584" i="7"/>
  <c r="G583" i="7"/>
  <c r="F583" i="7"/>
  <c r="E583" i="7"/>
  <c r="C583" i="7"/>
  <c r="G582" i="7"/>
  <c r="F582" i="7"/>
  <c r="E582" i="7"/>
  <c r="C582" i="7"/>
  <c r="G581" i="7"/>
  <c r="F581" i="7"/>
  <c r="E581" i="7"/>
  <c r="C581" i="7"/>
  <c r="G580" i="7"/>
  <c r="F580" i="7"/>
  <c r="E580" i="7"/>
  <c r="C580" i="7"/>
  <c r="G579" i="7"/>
  <c r="F579" i="7"/>
  <c r="E579" i="7"/>
  <c r="C579" i="7"/>
  <c r="G578" i="7"/>
  <c r="F578" i="7"/>
  <c r="E578" i="7"/>
  <c r="C578" i="7"/>
  <c r="G577" i="7"/>
  <c r="F577" i="7"/>
  <c r="E577" i="7"/>
  <c r="C577" i="7"/>
  <c r="G576" i="7"/>
  <c r="F576" i="7"/>
  <c r="E576" i="7"/>
  <c r="C576" i="7"/>
  <c r="G575" i="7"/>
  <c r="F575" i="7"/>
  <c r="E575" i="7"/>
  <c r="C575" i="7"/>
  <c r="G574" i="7"/>
  <c r="F574" i="7"/>
  <c r="E574" i="7"/>
  <c r="C574" i="7"/>
  <c r="G573" i="7"/>
  <c r="F573" i="7"/>
  <c r="E573" i="7"/>
  <c r="C573" i="7"/>
  <c r="G572" i="7"/>
  <c r="F572" i="7"/>
  <c r="E572" i="7"/>
  <c r="C572" i="7"/>
  <c r="G571" i="7"/>
  <c r="F571" i="7"/>
  <c r="E571" i="7"/>
  <c r="C571" i="7"/>
  <c r="G570" i="7"/>
  <c r="F570" i="7"/>
  <c r="E570" i="7"/>
  <c r="C570" i="7"/>
  <c r="G569" i="7"/>
  <c r="F569" i="7"/>
  <c r="E569" i="7"/>
  <c r="C569" i="7"/>
  <c r="G568" i="7"/>
  <c r="F568" i="7"/>
  <c r="E568" i="7"/>
  <c r="C568" i="7"/>
  <c r="G567" i="7"/>
  <c r="F567" i="7"/>
  <c r="E567" i="7"/>
  <c r="C567" i="7"/>
  <c r="G566" i="7"/>
  <c r="F566" i="7"/>
  <c r="E566" i="7"/>
  <c r="C566" i="7"/>
  <c r="G565" i="7"/>
  <c r="F565" i="7"/>
  <c r="E565" i="7"/>
  <c r="C565" i="7"/>
  <c r="G564" i="7"/>
  <c r="F564" i="7"/>
  <c r="E564" i="7"/>
  <c r="C564" i="7"/>
  <c r="G563" i="7"/>
  <c r="F563" i="7"/>
  <c r="E563" i="7"/>
  <c r="C563" i="7"/>
  <c r="G562" i="7"/>
  <c r="F562" i="7"/>
  <c r="E562" i="7"/>
  <c r="C562" i="7"/>
  <c r="G561" i="7"/>
  <c r="F561" i="7"/>
  <c r="E561" i="7"/>
  <c r="C561" i="7"/>
  <c r="G560" i="7"/>
  <c r="F560" i="7"/>
  <c r="E560" i="7"/>
  <c r="C560" i="7"/>
  <c r="G559" i="7"/>
  <c r="F559" i="7"/>
  <c r="E559" i="7"/>
  <c r="C559" i="7"/>
  <c r="G558" i="7"/>
  <c r="F558" i="7"/>
  <c r="E558" i="7"/>
  <c r="C558" i="7"/>
  <c r="G557" i="7"/>
  <c r="F557" i="7"/>
  <c r="E557" i="7"/>
  <c r="C557" i="7"/>
  <c r="G556" i="7"/>
  <c r="F556" i="7"/>
  <c r="E556" i="7"/>
  <c r="C556" i="7"/>
  <c r="G555" i="7"/>
  <c r="F555" i="7"/>
  <c r="E555" i="7"/>
  <c r="C555" i="7"/>
  <c r="G554" i="7"/>
  <c r="F554" i="7"/>
  <c r="E554" i="7"/>
  <c r="C554" i="7"/>
  <c r="G553" i="7"/>
  <c r="F553" i="7"/>
  <c r="E553" i="7"/>
  <c r="C553" i="7"/>
  <c r="G552" i="7"/>
  <c r="F552" i="7"/>
  <c r="E552" i="7"/>
  <c r="C552" i="7"/>
  <c r="G551" i="7"/>
  <c r="F551" i="7"/>
  <c r="E551" i="7"/>
  <c r="C551" i="7"/>
  <c r="G550" i="7"/>
  <c r="F550" i="7"/>
  <c r="E550" i="7"/>
  <c r="C550" i="7"/>
  <c r="G549" i="7"/>
  <c r="F549" i="7"/>
  <c r="E549" i="7"/>
  <c r="C549" i="7"/>
  <c r="G548" i="7"/>
  <c r="F548" i="7"/>
  <c r="E548" i="7"/>
  <c r="C548" i="7"/>
  <c r="G547" i="7"/>
  <c r="F547" i="7"/>
  <c r="E547" i="7"/>
  <c r="C547" i="7"/>
  <c r="G546" i="7"/>
  <c r="F546" i="7"/>
  <c r="E546" i="7"/>
  <c r="C546" i="7"/>
  <c r="G545" i="7"/>
  <c r="F545" i="7"/>
  <c r="E545" i="7"/>
  <c r="C545" i="7"/>
  <c r="G544" i="7"/>
  <c r="F544" i="7"/>
  <c r="E544" i="7"/>
  <c r="C544" i="7"/>
  <c r="G543" i="7"/>
  <c r="F543" i="7"/>
  <c r="E543" i="7"/>
  <c r="C543" i="7"/>
  <c r="G542" i="7"/>
  <c r="F542" i="7"/>
  <c r="E542" i="7"/>
  <c r="C542" i="7"/>
  <c r="G541" i="7"/>
  <c r="F541" i="7"/>
  <c r="E541" i="7"/>
  <c r="C541" i="7"/>
  <c r="G540" i="7"/>
  <c r="F540" i="7"/>
  <c r="E540" i="7"/>
  <c r="C540" i="7"/>
  <c r="G539" i="7"/>
  <c r="F539" i="7"/>
  <c r="E539" i="7"/>
  <c r="C539" i="7"/>
  <c r="G538" i="7"/>
  <c r="F538" i="7"/>
  <c r="E538" i="7"/>
  <c r="C538" i="7"/>
  <c r="G537" i="7"/>
  <c r="F537" i="7"/>
  <c r="E537" i="7"/>
  <c r="C537" i="7"/>
  <c r="G536" i="7"/>
  <c r="F536" i="7"/>
  <c r="E536" i="7"/>
  <c r="C536" i="7"/>
  <c r="G535" i="7"/>
  <c r="F535" i="7"/>
  <c r="E535" i="7"/>
  <c r="C535" i="7"/>
  <c r="G534" i="7"/>
  <c r="F534" i="7"/>
  <c r="E534" i="7"/>
  <c r="C534" i="7"/>
  <c r="G533" i="7"/>
  <c r="F533" i="7"/>
  <c r="E533" i="7"/>
  <c r="C533" i="7"/>
  <c r="G532" i="7"/>
  <c r="F532" i="7"/>
  <c r="E532" i="7"/>
  <c r="C532" i="7"/>
  <c r="G531" i="7"/>
  <c r="F531" i="7"/>
  <c r="E531" i="7"/>
  <c r="C531" i="7"/>
  <c r="G530" i="7"/>
  <c r="F530" i="7"/>
  <c r="E530" i="7"/>
  <c r="C530" i="7"/>
  <c r="G529" i="7"/>
  <c r="F529" i="7"/>
  <c r="E529" i="7"/>
  <c r="C529" i="7"/>
  <c r="G528" i="7"/>
  <c r="F528" i="7"/>
  <c r="E528" i="7"/>
  <c r="C528" i="7"/>
  <c r="G527" i="7"/>
  <c r="F527" i="7"/>
  <c r="E527" i="7"/>
  <c r="C527" i="7"/>
  <c r="G526" i="7"/>
  <c r="F526" i="7"/>
  <c r="E526" i="7"/>
  <c r="C526" i="7"/>
  <c r="G525" i="7"/>
  <c r="F525" i="7"/>
  <c r="E525" i="7"/>
  <c r="C525" i="7"/>
  <c r="G524" i="7"/>
  <c r="F524" i="7"/>
  <c r="E524" i="7"/>
  <c r="C524" i="7"/>
  <c r="G523" i="7"/>
  <c r="F523" i="7"/>
  <c r="E523" i="7"/>
  <c r="C523" i="7"/>
  <c r="G522" i="7"/>
  <c r="F522" i="7"/>
  <c r="E522" i="7"/>
  <c r="C522" i="7"/>
  <c r="G521" i="7"/>
  <c r="F521" i="7"/>
  <c r="E521" i="7"/>
  <c r="C521" i="7"/>
  <c r="G520" i="7"/>
  <c r="F520" i="7"/>
  <c r="E520" i="7"/>
  <c r="C520" i="7"/>
  <c r="G519" i="7"/>
  <c r="F519" i="7"/>
  <c r="E519" i="7"/>
  <c r="C519" i="7"/>
  <c r="G518" i="7"/>
  <c r="F518" i="7"/>
  <c r="E518" i="7"/>
  <c r="C518" i="7"/>
  <c r="G517" i="7"/>
  <c r="F517" i="7"/>
  <c r="E517" i="7"/>
  <c r="C517" i="7"/>
  <c r="G516" i="7"/>
  <c r="F516" i="7"/>
  <c r="E516" i="7"/>
  <c r="C516" i="7"/>
  <c r="G515" i="7"/>
  <c r="F515" i="7"/>
  <c r="E515" i="7"/>
  <c r="C515" i="7"/>
  <c r="G514" i="7"/>
  <c r="F514" i="7"/>
  <c r="E514" i="7"/>
  <c r="C514" i="7"/>
  <c r="G513" i="7"/>
  <c r="F513" i="7"/>
  <c r="E513" i="7"/>
  <c r="C513" i="7"/>
  <c r="G512" i="7"/>
  <c r="F512" i="7"/>
  <c r="E512" i="7"/>
  <c r="C512" i="7"/>
  <c r="G511" i="7"/>
  <c r="F511" i="7"/>
  <c r="E511" i="7"/>
  <c r="C511" i="7"/>
  <c r="G510" i="7"/>
  <c r="F510" i="7"/>
  <c r="E510" i="7"/>
  <c r="C510" i="7"/>
  <c r="G509" i="7"/>
  <c r="F509" i="7"/>
  <c r="E509" i="7"/>
  <c r="C509" i="7"/>
  <c r="G508" i="7"/>
  <c r="F508" i="7"/>
  <c r="E508" i="7"/>
  <c r="C508" i="7"/>
  <c r="G507" i="7"/>
  <c r="F507" i="7"/>
  <c r="E507" i="7"/>
  <c r="C507" i="7"/>
  <c r="G506" i="7"/>
  <c r="F506" i="7"/>
  <c r="E506" i="7"/>
  <c r="C506" i="7"/>
  <c r="G505" i="7"/>
  <c r="F505" i="7"/>
  <c r="E505" i="7"/>
  <c r="C505" i="7"/>
  <c r="G504" i="7"/>
  <c r="F504" i="7"/>
  <c r="E504" i="7"/>
  <c r="C504" i="7"/>
  <c r="G503" i="7"/>
  <c r="F503" i="7"/>
  <c r="E503" i="7"/>
  <c r="C503" i="7"/>
  <c r="G502" i="7"/>
  <c r="F502" i="7"/>
  <c r="E502" i="7"/>
  <c r="C502" i="7"/>
  <c r="G501" i="7"/>
  <c r="F501" i="7"/>
  <c r="E501" i="7"/>
  <c r="C501" i="7"/>
  <c r="G500" i="7"/>
  <c r="F500" i="7"/>
  <c r="E500" i="7"/>
  <c r="C500" i="7"/>
  <c r="G499" i="7"/>
  <c r="F499" i="7"/>
  <c r="E499" i="7"/>
  <c r="C499" i="7"/>
  <c r="G498" i="7"/>
  <c r="F498" i="7"/>
  <c r="E498" i="7"/>
  <c r="C498" i="7"/>
  <c r="G497" i="7"/>
  <c r="F497" i="7"/>
  <c r="E497" i="7"/>
  <c r="C497" i="7"/>
  <c r="G496" i="7"/>
  <c r="F496" i="7"/>
  <c r="E496" i="7"/>
  <c r="C496" i="7"/>
  <c r="G495" i="7"/>
  <c r="F495" i="7"/>
  <c r="E495" i="7"/>
  <c r="C495" i="7"/>
  <c r="G494" i="7"/>
  <c r="F494" i="7"/>
  <c r="E494" i="7"/>
  <c r="C494" i="7"/>
  <c r="G493" i="7"/>
  <c r="F493" i="7"/>
  <c r="E493" i="7"/>
  <c r="C493" i="7"/>
  <c r="G492" i="7"/>
  <c r="F492" i="7"/>
  <c r="E492" i="7"/>
  <c r="C492" i="7"/>
  <c r="G491" i="7"/>
  <c r="F491" i="7"/>
  <c r="E491" i="7"/>
  <c r="C491" i="7"/>
  <c r="G490" i="7"/>
  <c r="F490" i="7"/>
  <c r="E490" i="7"/>
  <c r="C490" i="7"/>
  <c r="G489" i="7"/>
  <c r="F489" i="7"/>
  <c r="E489" i="7"/>
  <c r="C489" i="7"/>
  <c r="G488" i="7"/>
  <c r="F488" i="7"/>
  <c r="E488" i="7"/>
  <c r="C488" i="7"/>
  <c r="G487" i="7"/>
  <c r="F487" i="7"/>
  <c r="E487" i="7"/>
  <c r="C487" i="7"/>
  <c r="G486" i="7"/>
  <c r="F486" i="7"/>
  <c r="E486" i="7"/>
  <c r="C486" i="7"/>
  <c r="G485" i="7"/>
  <c r="F485" i="7"/>
  <c r="E485" i="7"/>
  <c r="C485" i="7"/>
  <c r="G484" i="7"/>
  <c r="F484" i="7"/>
  <c r="E484" i="7"/>
  <c r="C484" i="7"/>
  <c r="G483" i="7"/>
  <c r="F483" i="7"/>
  <c r="E483" i="7"/>
  <c r="C483" i="7"/>
  <c r="G482" i="7"/>
  <c r="F482" i="7"/>
  <c r="E482" i="7"/>
  <c r="C482" i="7"/>
  <c r="G481" i="7"/>
  <c r="F481" i="7"/>
  <c r="E481" i="7"/>
  <c r="C481" i="7"/>
  <c r="G480" i="7"/>
  <c r="F480" i="7"/>
  <c r="E480" i="7"/>
  <c r="C480" i="7"/>
  <c r="G479" i="7"/>
  <c r="F479" i="7"/>
  <c r="E479" i="7"/>
  <c r="C479" i="7"/>
  <c r="G478" i="7"/>
  <c r="F478" i="7"/>
  <c r="E478" i="7"/>
  <c r="C478" i="7"/>
  <c r="G477" i="7"/>
  <c r="F477" i="7"/>
  <c r="E477" i="7"/>
  <c r="C477" i="7"/>
  <c r="G476" i="7"/>
  <c r="F476" i="7"/>
  <c r="E476" i="7"/>
  <c r="C476" i="7"/>
  <c r="G475" i="7"/>
  <c r="F475" i="7"/>
  <c r="E475" i="7"/>
  <c r="C475" i="7"/>
  <c r="G474" i="7"/>
  <c r="F474" i="7"/>
  <c r="E474" i="7"/>
  <c r="C474" i="7"/>
  <c r="G473" i="7"/>
  <c r="F473" i="7"/>
  <c r="E473" i="7"/>
  <c r="C473" i="7"/>
  <c r="G472" i="7"/>
  <c r="F472" i="7"/>
  <c r="E472" i="7"/>
  <c r="C472" i="7"/>
  <c r="G471" i="7"/>
  <c r="F471" i="7"/>
  <c r="E471" i="7"/>
  <c r="C471" i="7"/>
  <c r="G470" i="7"/>
  <c r="F470" i="7"/>
  <c r="E470" i="7"/>
  <c r="C470" i="7"/>
  <c r="G469" i="7"/>
  <c r="F469" i="7"/>
  <c r="E469" i="7"/>
  <c r="C469" i="7"/>
  <c r="G468" i="7"/>
  <c r="F468" i="7"/>
  <c r="E468" i="7"/>
  <c r="C468" i="7"/>
  <c r="G467" i="7"/>
  <c r="F467" i="7"/>
  <c r="E467" i="7"/>
  <c r="C467" i="7"/>
  <c r="G466" i="7"/>
  <c r="F466" i="7"/>
  <c r="E466" i="7"/>
  <c r="C466" i="7"/>
  <c r="G465" i="7"/>
  <c r="F465" i="7"/>
  <c r="E465" i="7"/>
  <c r="C465" i="7"/>
  <c r="G464" i="7"/>
  <c r="F464" i="7"/>
  <c r="E464" i="7"/>
  <c r="C464" i="7"/>
  <c r="G463" i="7"/>
  <c r="F463" i="7"/>
  <c r="E463" i="7"/>
  <c r="C463" i="7"/>
  <c r="G462" i="7"/>
  <c r="F462" i="7"/>
  <c r="E462" i="7"/>
  <c r="C462" i="7"/>
  <c r="G461" i="7"/>
  <c r="F461" i="7"/>
  <c r="E461" i="7"/>
  <c r="C461" i="7"/>
  <c r="G460" i="7"/>
  <c r="F460" i="7"/>
  <c r="E460" i="7"/>
  <c r="C460" i="7"/>
  <c r="G459" i="7"/>
  <c r="F459" i="7"/>
  <c r="E459" i="7"/>
  <c r="C459" i="7"/>
  <c r="G458" i="7"/>
  <c r="F458" i="7"/>
  <c r="E458" i="7"/>
  <c r="C458" i="7"/>
  <c r="G457" i="7"/>
  <c r="F457" i="7"/>
  <c r="E457" i="7"/>
  <c r="C457" i="7"/>
  <c r="G456" i="7"/>
  <c r="F456" i="7"/>
  <c r="E456" i="7"/>
  <c r="C456" i="7"/>
  <c r="G455" i="7"/>
  <c r="F455" i="7"/>
  <c r="E455" i="7"/>
  <c r="C455" i="7"/>
  <c r="G454" i="7"/>
  <c r="F454" i="7"/>
  <c r="E454" i="7"/>
  <c r="C454" i="7"/>
  <c r="G453" i="7"/>
  <c r="F453" i="7"/>
  <c r="E453" i="7"/>
  <c r="C453" i="7"/>
  <c r="G452" i="7"/>
  <c r="F452" i="7"/>
  <c r="E452" i="7"/>
  <c r="C452" i="7"/>
  <c r="G451" i="7"/>
  <c r="F451" i="7"/>
  <c r="E451" i="7"/>
  <c r="C451" i="7"/>
  <c r="G450" i="7"/>
  <c r="F450" i="7"/>
  <c r="E450" i="7"/>
  <c r="C450" i="7"/>
  <c r="G449" i="7"/>
  <c r="F449" i="7"/>
  <c r="E449" i="7"/>
  <c r="C449" i="7"/>
  <c r="G448" i="7"/>
  <c r="F448" i="7"/>
  <c r="E448" i="7"/>
  <c r="C448" i="7"/>
  <c r="G447" i="7"/>
  <c r="F447" i="7"/>
  <c r="E447" i="7"/>
  <c r="C447" i="7"/>
  <c r="G446" i="7"/>
  <c r="F446" i="7"/>
  <c r="E446" i="7"/>
  <c r="C446" i="7"/>
  <c r="G445" i="7"/>
  <c r="F445" i="7"/>
  <c r="E445" i="7"/>
  <c r="C445" i="7"/>
  <c r="G444" i="7"/>
  <c r="F444" i="7"/>
  <c r="E444" i="7"/>
  <c r="C444" i="7"/>
  <c r="G443" i="7"/>
  <c r="F443" i="7"/>
  <c r="E443" i="7"/>
  <c r="C443" i="7"/>
  <c r="G442" i="7"/>
  <c r="F442" i="7"/>
  <c r="E442" i="7"/>
  <c r="C442" i="7"/>
  <c r="G441" i="7"/>
  <c r="F441" i="7"/>
  <c r="E441" i="7"/>
  <c r="C441" i="7"/>
  <c r="G440" i="7"/>
  <c r="F440" i="7"/>
  <c r="E440" i="7"/>
  <c r="C440" i="7"/>
  <c r="G439" i="7"/>
  <c r="F439" i="7"/>
  <c r="E439" i="7"/>
  <c r="C439" i="7"/>
  <c r="G438" i="7"/>
  <c r="F438" i="7"/>
  <c r="E438" i="7"/>
  <c r="C438" i="7"/>
  <c r="G437" i="7"/>
  <c r="F437" i="7"/>
  <c r="E437" i="7"/>
  <c r="C437" i="7"/>
  <c r="G436" i="7"/>
  <c r="F436" i="7"/>
  <c r="E436" i="7"/>
  <c r="C436" i="7"/>
  <c r="G435" i="7"/>
  <c r="F435" i="7"/>
  <c r="E435" i="7"/>
  <c r="C435" i="7"/>
  <c r="G434" i="7"/>
  <c r="F434" i="7"/>
  <c r="E434" i="7"/>
  <c r="C434" i="7"/>
  <c r="G433" i="7"/>
  <c r="F433" i="7"/>
  <c r="E433" i="7"/>
  <c r="C433" i="7"/>
  <c r="G432" i="7"/>
  <c r="F432" i="7"/>
  <c r="E432" i="7"/>
  <c r="C432" i="7"/>
  <c r="G431" i="7"/>
  <c r="F431" i="7"/>
  <c r="E431" i="7"/>
  <c r="C431" i="7"/>
  <c r="G430" i="7"/>
  <c r="F430" i="7"/>
  <c r="E430" i="7"/>
  <c r="C430" i="7"/>
  <c r="G429" i="7"/>
  <c r="F429" i="7"/>
  <c r="E429" i="7"/>
  <c r="C429" i="7"/>
  <c r="G428" i="7"/>
  <c r="F428" i="7"/>
  <c r="E428" i="7"/>
  <c r="C428" i="7"/>
  <c r="G427" i="7"/>
  <c r="F427" i="7"/>
  <c r="E427" i="7"/>
  <c r="C427" i="7"/>
  <c r="G426" i="7"/>
  <c r="F426" i="7"/>
  <c r="E426" i="7"/>
  <c r="C426" i="7"/>
  <c r="G425" i="7"/>
  <c r="F425" i="7"/>
  <c r="E425" i="7"/>
  <c r="C425" i="7"/>
  <c r="G424" i="7"/>
  <c r="F424" i="7"/>
  <c r="E424" i="7"/>
  <c r="C424" i="7"/>
  <c r="G423" i="7"/>
  <c r="F423" i="7"/>
  <c r="E423" i="7"/>
  <c r="C423" i="7"/>
  <c r="G422" i="7"/>
  <c r="F422" i="7"/>
  <c r="E422" i="7"/>
  <c r="C422" i="7"/>
  <c r="G421" i="7"/>
  <c r="F421" i="7"/>
  <c r="E421" i="7"/>
  <c r="C421" i="7"/>
  <c r="G420" i="7"/>
  <c r="F420" i="7"/>
  <c r="E420" i="7"/>
  <c r="C420" i="7"/>
  <c r="G419" i="7"/>
  <c r="F419" i="7"/>
  <c r="E419" i="7"/>
  <c r="C419" i="7"/>
  <c r="G418" i="7"/>
  <c r="F418" i="7"/>
  <c r="E418" i="7"/>
  <c r="C418" i="7"/>
  <c r="G417" i="7"/>
  <c r="F417" i="7"/>
  <c r="E417" i="7"/>
  <c r="C417" i="7"/>
  <c r="G416" i="7"/>
  <c r="F416" i="7"/>
  <c r="E416" i="7"/>
  <c r="C416" i="7"/>
  <c r="G415" i="7"/>
  <c r="F415" i="7"/>
  <c r="E415" i="7"/>
  <c r="C415" i="7"/>
  <c r="G414" i="7"/>
  <c r="F414" i="7"/>
  <c r="E414" i="7"/>
  <c r="C414" i="7"/>
  <c r="G413" i="7"/>
  <c r="F413" i="7"/>
  <c r="E413" i="7"/>
  <c r="C413" i="7"/>
  <c r="G412" i="7"/>
  <c r="F412" i="7"/>
  <c r="E412" i="7"/>
  <c r="C412" i="7"/>
  <c r="G411" i="7"/>
  <c r="F411" i="7"/>
  <c r="E411" i="7"/>
  <c r="C411" i="7"/>
  <c r="G410" i="7"/>
  <c r="F410" i="7"/>
  <c r="E410" i="7"/>
  <c r="C410" i="7"/>
  <c r="G409" i="7"/>
  <c r="F409" i="7"/>
  <c r="E409" i="7"/>
  <c r="C409" i="7"/>
  <c r="G408" i="7"/>
  <c r="F408" i="7"/>
  <c r="E408" i="7"/>
  <c r="C408" i="7"/>
  <c r="G407" i="7"/>
  <c r="F407" i="7"/>
  <c r="E407" i="7"/>
  <c r="C407" i="7"/>
  <c r="G406" i="7"/>
  <c r="F406" i="7"/>
  <c r="E406" i="7"/>
  <c r="C406" i="7"/>
  <c r="G405" i="7"/>
  <c r="F405" i="7"/>
  <c r="E405" i="7"/>
  <c r="C405" i="7"/>
  <c r="G404" i="7"/>
  <c r="F404" i="7"/>
  <c r="E404" i="7"/>
  <c r="C404" i="7"/>
  <c r="G403" i="7"/>
  <c r="F403" i="7"/>
  <c r="E403" i="7"/>
  <c r="C403" i="7"/>
  <c r="G402" i="7"/>
  <c r="F402" i="7"/>
  <c r="E402" i="7"/>
  <c r="C402" i="7"/>
  <c r="G401" i="7"/>
  <c r="F401" i="7"/>
  <c r="E401" i="7"/>
  <c r="C401" i="7"/>
  <c r="G400" i="7"/>
  <c r="F400" i="7"/>
  <c r="E400" i="7"/>
  <c r="C400" i="7"/>
  <c r="G399" i="7"/>
  <c r="F399" i="7"/>
  <c r="E399" i="7"/>
  <c r="C399" i="7"/>
  <c r="G398" i="7"/>
  <c r="F398" i="7"/>
  <c r="E398" i="7"/>
  <c r="C398" i="7"/>
  <c r="G397" i="7"/>
  <c r="F397" i="7"/>
  <c r="E397" i="7"/>
  <c r="C397" i="7"/>
  <c r="G396" i="7"/>
  <c r="F396" i="7"/>
  <c r="E396" i="7"/>
  <c r="C396" i="7"/>
  <c r="G395" i="7"/>
  <c r="F395" i="7"/>
  <c r="E395" i="7"/>
  <c r="C395" i="7"/>
  <c r="G394" i="7"/>
  <c r="F394" i="7"/>
  <c r="E394" i="7"/>
  <c r="C394" i="7"/>
  <c r="G393" i="7"/>
  <c r="F393" i="7"/>
  <c r="E393" i="7"/>
  <c r="C393" i="7"/>
  <c r="G392" i="7"/>
  <c r="F392" i="7"/>
  <c r="E392" i="7"/>
  <c r="C392" i="7"/>
  <c r="G391" i="7"/>
  <c r="F391" i="7"/>
  <c r="E391" i="7"/>
  <c r="C391" i="7"/>
  <c r="G390" i="7"/>
  <c r="F390" i="7"/>
  <c r="E390" i="7"/>
  <c r="C390" i="7"/>
  <c r="G389" i="7"/>
  <c r="F389" i="7"/>
  <c r="E389" i="7"/>
  <c r="C389" i="7"/>
  <c r="G388" i="7"/>
  <c r="F388" i="7"/>
  <c r="E388" i="7"/>
  <c r="C388" i="7"/>
  <c r="G387" i="7"/>
  <c r="F387" i="7"/>
  <c r="E387" i="7"/>
  <c r="C387" i="7"/>
  <c r="G386" i="7"/>
  <c r="F386" i="7"/>
  <c r="E386" i="7"/>
  <c r="C386" i="7"/>
  <c r="G385" i="7"/>
  <c r="F385" i="7"/>
  <c r="E385" i="7"/>
  <c r="C385" i="7"/>
  <c r="G384" i="7"/>
  <c r="F384" i="7"/>
  <c r="E384" i="7"/>
  <c r="C384" i="7"/>
  <c r="G383" i="7"/>
  <c r="F383" i="7"/>
  <c r="E383" i="7"/>
  <c r="C383" i="7"/>
  <c r="G382" i="7"/>
  <c r="F382" i="7"/>
  <c r="E382" i="7"/>
  <c r="C382" i="7"/>
  <c r="G381" i="7"/>
  <c r="F381" i="7"/>
  <c r="E381" i="7"/>
  <c r="C381" i="7"/>
  <c r="G380" i="7"/>
  <c r="F380" i="7"/>
  <c r="E380" i="7"/>
  <c r="C380" i="7"/>
  <c r="G379" i="7"/>
  <c r="F379" i="7"/>
  <c r="E379" i="7"/>
  <c r="C379" i="7"/>
  <c r="G378" i="7"/>
  <c r="F378" i="7"/>
  <c r="E378" i="7"/>
  <c r="C378" i="7"/>
  <c r="G377" i="7"/>
  <c r="F377" i="7"/>
  <c r="E377" i="7"/>
  <c r="C377" i="7"/>
  <c r="G376" i="7"/>
  <c r="F376" i="7"/>
  <c r="E376" i="7"/>
  <c r="C376" i="7"/>
  <c r="G375" i="7"/>
  <c r="F375" i="7"/>
  <c r="E375" i="7"/>
  <c r="C375" i="7"/>
  <c r="G374" i="7"/>
  <c r="F374" i="7"/>
  <c r="E374" i="7"/>
  <c r="C374" i="7"/>
  <c r="G373" i="7"/>
  <c r="F373" i="7"/>
  <c r="E373" i="7"/>
  <c r="C373" i="7"/>
  <c r="G372" i="7"/>
  <c r="F372" i="7"/>
  <c r="E372" i="7"/>
  <c r="C372" i="7"/>
  <c r="G371" i="7"/>
  <c r="F371" i="7"/>
  <c r="E371" i="7"/>
  <c r="C371" i="7"/>
  <c r="G370" i="7"/>
  <c r="F370" i="7"/>
  <c r="E370" i="7"/>
  <c r="C370" i="7"/>
  <c r="G369" i="7"/>
  <c r="F369" i="7"/>
  <c r="E369" i="7"/>
  <c r="C369" i="7"/>
  <c r="G368" i="7"/>
  <c r="F368" i="7"/>
  <c r="E368" i="7"/>
  <c r="C368" i="7"/>
  <c r="G367" i="7"/>
  <c r="F367" i="7"/>
  <c r="E367" i="7"/>
  <c r="C367" i="7"/>
  <c r="G366" i="7"/>
  <c r="F366" i="7"/>
  <c r="E366" i="7"/>
  <c r="C366" i="7"/>
  <c r="G365" i="7"/>
  <c r="F365" i="7"/>
  <c r="E365" i="7"/>
  <c r="C365" i="7"/>
  <c r="G364" i="7"/>
  <c r="F364" i="7"/>
  <c r="E364" i="7"/>
  <c r="C364" i="7"/>
  <c r="G363" i="7"/>
  <c r="F363" i="7"/>
  <c r="E363" i="7"/>
  <c r="C363" i="7"/>
  <c r="G362" i="7"/>
  <c r="F362" i="7"/>
  <c r="E362" i="7"/>
  <c r="C362" i="7"/>
  <c r="G361" i="7"/>
  <c r="F361" i="7"/>
  <c r="E361" i="7"/>
  <c r="C361" i="7"/>
  <c r="G360" i="7"/>
  <c r="F360" i="7"/>
  <c r="E360" i="7"/>
  <c r="C360" i="7"/>
  <c r="G359" i="7"/>
  <c r="F359" i="7"/>
  <c r="E359" i="7"/>
  <c r="C359" i="7"/>
  <c r="G358" i="7"/>
  <c r="F358" i="7"/>
  <c r="E358" i="7"/>
  <c r="C358" i="7"/>
  <c r="G357" i="7"/>
  <c r="F357" i="7"/>
  <c r="E357" i="7"/>
  <c r="C357" i="7"/>
  <c r="G356" i="7"/>
  <c r="F356" i="7"/>
  <c r="E356" i="7"/>
  <c r="C356" i="7"/>
  <c r="G355" i="7"/>
  <c r="F355" i="7"/>
  <c r="E355" i="7"/>
  <c r="C355" i="7"/>
  <c r="G354" i="7"/>
  <c r="F354" i="7"/>
  <c r="E354" i="7"/>
  <c r="C354" i="7"/>
  <c r="G353" i="7"/>
  <c r="F353" i="7"/>
  <c r="E353" i="7"/>
  <c r="C353" i="7"/>
  <c r="G352" i="7"/>
  <c r="F352" i="7"/>
  <c r="E352" i="7"/>
  <c r="C352" i="7"/>
  <c r="G351" i="7"/>
  <c r="F351" i="7"/>
  <c r="E351" i="7"/>
  <c r="C351" i="7"/>
  <c r="G350" i="7"/>
  <c r="F350" i="7"/>
  <c r="E350" i="7"/>
  <c r="C350" i="7"/>
  <c r="G349" i="7"/>
  <c r="F349" i="7"/>
  <c r="E349" i="7"/>
  <c r="C349" i="7"/>
  <c r="G348" i="7"/>
  <c r="F348" i="7"/>
  <c r="E348" i="7"/>
  <c r="C348" i="7"/>
  <c r="G347" i="7"/>
  <c r="F347" i="7"/>
  <c r="E347" i="7"/>
  <c r="C347" i="7"/>
  <c r="G346" i="7"/>
  <c r="F346" i="7"/>
  <c r="E346" i="7"/>
  <c r="C346" i="7"/>
  <c r="G345" i="7"/>
  <c r="F345" i="7"/>
  <c r="E345" i="7"/>
  <c r="C345" i="7"/>
  <c r="G344" i="7"/>
  <c r="F344" i="7"/>
  <c r="E344" i="7"/>
  <c r="C344" i="7"/>
  <c r="G343" i="7"/>
  <c r="F343" i="7"/>
  <c r="E343" i="7"/>
  <c r="C343" i="7"/>
  <c r="G342" i="7"/>
  <c r="F342" i="7"/>
  <c r="E342" i="7"/>
  <c r="C342" i="7"/>
  <c r="G341" i="7"/>
  <c r="F341" i="7"/>
  <c r="E341" i="7"/>
  <c r="C341" i="7"/>
  <c r="G340" i="7"/>
  <c r="F340" i="7"/>
  <c r="E340" i="7"/>
  <c r="C340" i="7"/>
  <c r="G339" i="7"/>
  <c r="F339" i="7"/>
  <c r="E339" i="7"/>
  <c r="C339" i="7"/>
  <c r="G338" i="7"/>
  <c r="F338" i="7"/>
  <c r="E338" i="7"/>
  <c r="C338" i="7"/>
  <c r="G337" i="7"/>
  <c r="F337" i="7"/>
  <c r="E337" i="7"/>
  <c r="C337" i="7"/>
  <c r="G336" i="7"/>
  <c r="F336" i="7"/>
  <c r="E336" i="7"/>
  <c r="C336" i="7"/>
  <c r="G335" i="7"/>
  <c r="F335" i="7"/>
  <c r="E335" i="7"/>
  <c r="C335" i="7"/>
  <c r="G334" i="7"/>
  <c r="F334" i="7"/>
  <c r="E334" i="7"/>
  <c r="C334" i="7"/>
  <c r="G333" i="7"/>
  <c r="F333" i="7"/>
  <c r="E333" i="7"/>
  <c r="C333" i="7"/>
  <c r="G332" i="7"/>
  <c r="F332" i="7"/>
  <c r="E332" i="7"/>
  <c r="C332" i="7"/>
  <c r="G331" i="7"/>
  <c r="F331" i="7"/>
  <c r="E331" i="7"/>
  <c r="C331" i="7"/>
  <c r="G330" i="7"/>
  <c r="F330" i="7"/>
  <c r="E330" i="7"/>
  <c r="C330" i="7"/>
  <c r="G329" i="7"/>
  <c r="F329" i="7"/>
  <c r="E329" i="7"/>
  <c r="C329" i="7"/>
  <c r="G328" i="7"/>
  <c r="F328" i="7"/>
  <c r="E328" i="7"/>
  <c r="C328" i="7"/>
  <c r="G327" i="7"/>
  <c r="F327" i="7"/>
  <c r="E327" i="7"/>
  <c r="C327" i="7"/>
  <c r="G326" i="7"/>
  <c r="F326" i="7"/>
  <c r="E326" i="7"/>
  <c r="C326" i="7"/>
  <c r="G325" i="7"/>
  <c r="F325" i="7"/>
  <c r="E325" i="7"/>
  <c r="C325" i="7"/>
  <c r="G324" i="7"/>
  <c r="F324" i="7"/>
  <c r="E324" i="7"/>
  <c r="C324" i="7"/>
  <c r="G323" i="7"/>
  <c r="F323" i="7"/>
  <c r="E323" i="7"/>
  <c r="C323" i="7"/>
  <c r="G322" i="7"/>
  <c r="F322" i="7"/>
  <c r="E322" i="7"/>
  <c r="C322" i="7"/>
  <c r="G321" i="7"/>
  <c r="F321" i="7"/>
  <c r="E321" i="7"/>
  <c r="C321" i="7"/>
  <c r="G320" i="7"/>
  <c r="F320" i="7"/>
  <c r="E320" i="7"/>
  <c r="C320" i="7"/>
  <c r="G319" i="7"/>
  <c r="F319" i="7"/>
  <c r="E319" i="7"/>
  <c r="C319" i="7"/>
  <c r="G318" i="7"/>
  <c r="F318" i="7"/>
  <c r="E318" i="7"/>
  <c r="C318" i="7"/>
  <c r="G317" i="7"/>
  <c r="F317" i="7"/>
  <c r="E317" i="7"/>
  <c r="C317" i="7"/>
  <c r="G316" i="7"/>
  <c r="F316" i="7"/>
  <c r="E316" i="7"/>
  <c r="C316" i="7"/>
  <c r="G315" i="7"/>
  <c r="F315" i="7"/>
  <c r="E315" i="7"/>
  <c r="C315" i="7"/>
  <c r="G314" i="7"/>
  <c r="F314" i="7"/>
  <c r="E314" i="7"/>
  <c r="C314" i="7"/>
  <c r="G313" i="7"/>
  <c r="F313" i="7"/>
  <c r="E313" i="7"/>
  <c r="C313" i="7"/>
  <c r="G312" i="7"/>
  <c r="F312" i="7"/>
  <c r="E312" i="7"/>
  <c r="C312" i="7"/>
  <c r="G311" i="7"/>
  <c r="F311" i="7"/>
  <c r="E311" i="7"/>
  <c r="C311" i="7"/>
  <c r="G310" i="7"/>
  <c r="F310" i="7"/>
  <c r="E310" i="7"/>
  <c r="C310" i="7"/>
  <c r="G309" i="7"/>
  <c r="F309" i="7"/>
  <c r="E309" i="7"/>
  <c r="C309" i="7"/>
  <c r="G308" i="7"/>
  <c r="F308" i="7"/>
  <c r="E308" i="7"/>
  <c r="C308" i="7"/>
  <c r="G307" i="7"/>
  <c r="F307" i="7"/>
  <c r="E307" i="7"/>
  <c r="C307" i="7"/>
  <c r="G306" i="7"/>
  <c r="F306" i="7"/>
  <c r="E306" i="7"/>
  <c r="C306" i="7"/>
  <c r="G305" i="7"/>
  <c r="F305" i="7"/>
  <c r="E305" i="7"/>
  <c r="C305" i="7"/>
  <c r="G304" i="7"/>
  <c r="F304" i="7"/>
  <c r="E304" i="7"/>
  <c r="C304" i="7"/>
  <c r="G303" i="7"/>
  <c r="F303" i="7"/>
  <c r="E303" i="7"/>
  <c r="C303" i="7"/>
  <c r="G302" i="7"/>
  <c r="F302" i="7"/>
  <c r="E302" i="7"/>
  <c r="C302" i="7"/>
  <c r="G301" i="7"/>
  <c r="F301" i="7"/>
  <c r="E301" i="7"/>
  <c r="C301" i="7"/>
  <c r="G300" i="7"/>
  <c r="F300" i="7"/>
  <c r="E300" i="7"/>
  <c r="C300" i="7"/>
  <c r="G299" i="7"/>
  <c r="F299" i="7"/>
  <c r="E299" i="7"/>
  <c r="C299" i="7"/>
  <c r="G298" i="7"/>
  <c r="F298" i="7"/>
  <c r="E298" i="7"/>
  <c r="C298" i="7"/>
  <c r="G297" i="7"/>
  <c r="F297" i="7"/>
  <c r="E297" i="7"/>
  <c r="C297" i="7"/>
  <c r="G296" i="7"/>
  <c r="F296" i="7"/>
  <c r="E296" i="7"/>
  <c r="C296" i="7"/>
  <c r="G295" i="7"/>
  <c r="F295" i="7"/>
  <c r="E295" i="7"/>
  <c r="C295" i="7"/>
  <c r="G294" i="7"/>
  <c r="F294" i="7"/>
  <c r="E294" i="7"/>
  <c r="C294" i="7"/>
  <c r="G293" i="7"/>
  <c r="F293" i="7"/>
  <c r="E293" i="7"/>
  <c r="C293" i="7"/>
  <c r="G292" i="7"/>
  <c r="F292" i="7"/>
  <c r="E292" i="7"/>
  <c r="C292" i="7"/>
  <c r="G291" i="7"/>
  <c r="F291" i="7"/>
  <c r="E291" i="7"/>
  <c r="C291" i="7"/>
  <c r="G290" i="7"/>
  <c r="F290" i="7"/>
  <c r="E290" i="7"/>
  <c r="C290" i="7"/>
  <c r="G289" i="7"/>
  <c r="F289" i="7"/>
  <c r="E289" i="7"/>
  <c r="C289" i="7"/>
  <c r="G288" i="7"/>
  <c r="F288" i="7"/>
  <c r="E288" i="7"/>
  <c r="C288" i="7"/>
  <c r="G287" i="7"/>
  <c r="F287" i="7"/>
  <c r="E287" i="7"/>
  <c r="C287" i="7"/>
  <c r="G286" i="7"/>
  <c r="F286" i="7"/>
  <c r="E286" i="7"/>
  <c r="C286" i="7"/>
  <c r="G285" i="7"/>
  <c r="F285" i="7"/>
  <c r="E285" i="7"/>
  <c r="C285" i="7"/>
  <c r="G284" i="7"/>
  <c r="F284" i="7"/>
  <c r="E284" i="7"/>
  <c r="C284" i="7"/>
  <c r="G283" i="7"/>
  <c r="F283" i="7"/>
  <c r="E283" i="7"/>
  <c r="C283" i="7"/>
  <c r="G282" i="7"/>
  <c r="F282" i="7"/>
  <c r="E282" i="7"/>
  <c r="C282" i="7"/>
  <c r="G281" i="7"/>
  <c r="F281" i="7"/>
  <c r="E281" i="7"/>
  <c r="C281" i="7"/>
  <c r="G280" i="7"/>
  <c r="F280" i="7"/>
  <c r="E280" i="7"/>
  <c r="C280" i="7"/>
  <c r="G279" i="7"/>
  <c r="F279" i="7"/>
  <c r="E279" i="7"/>
  <c r="C279" i="7"/>
  <c r="G278" i="7"/>
  <c r="F278" i="7"/>
  <c r="E278" i="7"/>
  <c r="C278" i="7"/>
  <c r="G277" i="7"/>
  <c r="F277" i="7"/>
  <c r="E277" i="7"/>
  <c r="C277" i="7"/>
  <c r="G276" i="7"/>
  <c r="F276" i="7"/>
  <c r="E276" i="7"/>
  <c r="C276" i="7"/>
  <c r="G275" i="7"/>
  <c r="F275" i="7"/>
  <c r="E275" i="7"/>
  <c r="C275" i="7"/>
  <c r="G274" i="7"/>
  <c r="F274" i="7"/>
  <c r="E274" i="7"/>
  <c r="C274" i="7"/>
  <c r="G273" i="7"/>
  <c r="F273" i="7"/>
  <c r="E273" i="7"/>
  <c r="C273" i="7"/>
  <c r="G272" i="7"/>
  <c r="F272" i="7"/>
  <c r="E272" i="7"/>
  <c r="C272" i="7"/>
  <c r="G271" i="7"/>
  <c r="F271" i="7"/>
  <c r="E271" i="7"/>
  <c r="C271" i="7"/>
  <c r="G270" i="7"/>
  <c r="F270" i="7"/>
  <c r="E270" i="7"/>
  <c r="C270" i="7"/>
  <c r="G269" i="7"/>
  <c r="F269" i="7"/>
  <c r="E269" i="7"/>
  <c r="C269" i="7"/>
  <c r="G268" i="7"/>
  <c r="F268" i="7"/>
  <c r="E268" i="7"/>
  <c r="C268" i="7"/>
  <c r="G267" i="7"/>
  <c r="F267" i="7"/>
  <c r="E267" i="7"/>
  <c r="C267" i="7"/>
  <c r="G266" i="7"/>
  <c r="F266" i="7"/>
  <c r="E266" i="7"/>
  <c r="C266" i="7"/>
  <c r="G265" i="7"/>
  <c r="F265" i="7"/>
  <c r="E265" i="7"/>
  <c r="C265" i="7"/>
  <c r="G264" i="7"/>
  <c r="F264" i="7"/>
  <c r="E264" i="7"/>
  <c r="C264" i="7"/>
  <c r="G263" i="7"/>
  <c r="F263" i="7"/>
  <c r="E263" i="7"/>
  <c r="C263" i="7"/>
  <c r="G262" i="7"/>
  <c r="F262" i="7"/>
  <c r="E262" i="7"/>
  <c r="C262" i="7"/>
  <c r="G261" i="7"/>
  <c r="F261" i="7"/>
  <c r="E261" i="7"/>
  <c r="C261" i="7"/>
  <c r="G260" i="7"/>
  <c r="F260" i="7"/>
  <c r="E260" i="7"/>
  <c r="C260" i="7"/>
  <c r="G259" i="7"/>
  <c r="F259" i="7"/>
  <c r="E259" i="7"/>
  <c r="C259" i="7"/>
  <c r="G258" i="7"/>
  <c r="F258" i="7"/>
  <c r="E258" i="7"/>
  <c r="C258" i="7"/>
  <c r="G257" i="7"/>
  <c r="F257" i="7"/>
  <c r="E257" i="7"/>
  <c r="C257" i="7"/>
  <c r="G256" i="7"/>
  <c r="F256" i="7"/>
  <c r="E256" i="7"/>
  <c r="C256" i="7"/>
  <c r="G255" i="7"/>
  <c r="F255" i="7"/>
  <c r="E255" i="7"/>
  <c r="C255" i="7"/>
  <c r="G254" i="7"/>
  <c r="F254" i="7"/>
  <c r="E254" i="7"/>
  <c r="C254" i="7"/>
  <c r="G253" i="7"/>
  <c r="F253" i="7"/>
  <c r="E253" i="7"/>
  <c r="C253" i="7"/>
  <c r="G252" i="7"/>
  <c r="F252" i="7"/>
  <c r="E252" i="7"/>
  <c r="C252" i="7"/>
  <c r="G251" i="7"/>
  <c r="F251" i="7"/>
  <c r="E251" i="7"/>
  <c r="C251" i="7"/>
  <c r="G250" i="7"/>
  <c r="F250" i="7"/>
  <c r="E250" i="7"/>
  <c r="C250" i="7"/>
  <c r="G249" i="7"/>
  <c r="F249" i="7"/>
  <c r="E249" i="7"/>
  <c r="C249" i="7"/>
  <c r="G248" i="7"/>
  <c r="F248" i="7"/>
  <c r="E248" i="7"/>
  <c r="C248" i="7"/>
  <c r="G247" i="7"/>
  <c r="F247" i="7"/>
  <c r="E247" i="7"/>
  <c r="C247" i="7"/>
  <c r="G246" i="7"/>
  <c r="F246" i="7"/>
  <c r="E246" i="7"/>
  <c r="C246" i="7"/>
  <c r="G245" i="7"/>
  <c r="F245" i="7"/>
  <c r="E245" i="7"/>
  <c r="C245" i="7"/>
  <c r="G244" i="7"/>
  <c r="F244" i="7"/>
  <c r="E244" i="7"/>
  <c r="C244" i="7"/>
  <c r="G243" i="7"/>
  <c r="F243" i="7"/>
  <c r="E243" i="7"/>
  <c r="C243" i="7"/>
  <c r="G242" i="7"/>
  <c r="F242" i="7"/>
  <c r="E242" i="7"/>
  <c r="C242" i="7"/>
  <c r="G241" i="7"/>
  <c r="F241" i="7"/>
  <c r="E241" i="7"/>
  <c r="C241" i="7"/>
  <c r="G240" i="7"/>
  <c r="F240" i="7"/>
  <c r="E240" i="7"/>
  <c r="C240" i="7"/>
  <c r="G239" i="7"/>
  <c r="F239" i="7"/>
  <c r="E239" i="7"/>
  <c r="C239" i="7"/>
  <c r="G238" i="7"/>
  <c r="F238" i="7"/>
  <c r="E238" i="7"/>
  <c r="C238" i="7"/>
  <c r="G237" i="7"/>
  <c r="F237" i="7"/>
  <c r="E237" i="7"/>
  <c r="C237" i="7"/>
  <c r="G236" i="7"/>
  <c r="F236" i="7"/>
  <c r="E236" i="7"/>
  <c r="C236" i="7"/>
  <c r="G235" i="7"/>
  <c r="F235" i="7"/>
  <c r="E235" i="7"/>
  <c r="C235" i="7"/>
  <c r="G234" i="7"/>
  <c r="F234" i="7"/>
  <c r="E234" i="7"/>
  <c r="C234" i="7"/>
  <c r="G233" i="7"/>
  <c r="F233" i="7"/>
  <c r="E233" i="7"/>
  <c r="C233" i="7"/>
  <c r="G232" i="7"/>
  <c r="F232" i="7"/>
  <c r="E232" i="7"/>
  <c r="C232" i="7"/>
  <c r="G231" i="7"/>
  <c r="F231" i="7"/>
  <c r="E231" i="7"/>
  <c r="C231" i="7"/>
  <c r="G230" i="7"/>
  <c r="F230" i="7"/>
  <c r="E230" i="7"/>
  <c r="C230" i="7"/>
  <c r="G229" i="7"/>
  <c r="F229" i="7"/>
  <c r="E229" i="7"/>
  <c r="C229" i="7"/>
  <c r="G228" i="7"/>
  <c r="F228" i="7"/>
  <c r="E228" i="7"/>
  <c r="C228" i="7"/>
  <c r="G227" i="7"/>
  <c r="F227" i="7"/>
  <c r="E227" i="7"/>
  <c r="C227" i="7"/>
  <c r="G226" i="7"/>
  <c r="F226" i="7"/>
  <c r="E226" i="7"/>
  <c r="C226" i="7"/>
  <c r="G225" i="7"/>
  <c r="F225" i="7"/>
  <c r="E225" i="7"/>
  <c r="C225" i="7"/>
  <c r="G224" i="7"/>
  <c r="F224" i="7"/>
  <c r="E224" i="7"/>
  <c r="C224" i="7"/>
  <c r="G223" i="7"/>
  <c r="F223" i="7"/>
  <c r="E223" i="7"/>
  <c r="C223" i="7"/>
  <c r="G222" i="7"/>
  <c r="F222" i="7"/>
  <c r="E222" i="7"/>
  <c r="C222" i="7"/>
  <c r="G221" i="7"/>
  <c r="F221" i="7"/>
  <c r="E221" i="7"/>
  <c r="C221" i="7"/>
  <c r="G220" i="7"/>
  <c r="F220" i="7"/>
  <c r="E220" i="7"/>
  <c r="C220" i="7"/>
  <c r="G219" i="7"/>
  <c r="F219" i="7"/>
  <c r="E219" i="7"/>
  <c r="C219" i="7"/>
  <c r="G218" i="7"/>
  <c r="F218" i="7"/>
  <c r="E218" i="7"/>
  <c r="C218" i="7"/>
  <c r="G217" i="7"/>
  <c r="F217" i="7"/>
  <c r="E217" i="7"/>
  <c r="C217" i="7"/>
  <c r="G216" i="7"/>
  <c r="F216" i="7"/>
  <c r="E216" i="7"/>
  <c r="C216" i="7"/>
  <c r="G215" i="7"/>
  <c r="F215" i="7"/>
  <c r="E215" i="7"/>
  <c r="C215" i="7"/>
  <c r="G214" i="7"/>
  <c r="F214" i="7"/>
  <c r="E214" i="7"/>
  <c r="C214" i="7"/>
  <c r="G213" i="7"/>
  <c r="F213" i="7"/>
  <c r="E213" i="7"/>
  <c r="C213" i="7"/>
  <c r="G212" i="7"/>
  <c r="F212" i="7"/>
  <c r="E212" i="7"/>
  <c r="C212" i="7"/>
  <c r="G211" i="7"/>
  <c r="F211" i="7"/>
  <c r="E211" i="7"/>
  <c r="C211" i="7"/>
  <c r="G210" i="7"/>
  <c r="F210" i="7"/>
  <c r="E210" i="7"/>
  <c r="C210" i="7"/>
  <c r="G209" i="7"/>
  <c r="F209" i="7"/>
  <c r="E209" i="7"/>
  <c r="C209" i="7"/>
  <c r="G208" i="7"/>
  <c r="F208" i="7"/>
  <c r="E208" i="7"/>
  <c r="C208" i="7"/>
  <c r="G207" i="7"/>
  <c r="F207" i="7"/>
  <c r="E207" i="7"/>
  <c r="C207" i="7"/>
  <c r="G206" i="7"/>
  <c r="F206" i="7"/>
  <c r="E206" i="7"/>
  <c r="C206" i="7"/>
  <c r="G205" i="7"/>
  <c r="F205" i="7"/>
  <c r="E205" i="7"/>
  <c r="C205" i="7"/>
  <c r="G204" i="7"/>
  <c r="F204" i="7"/>
  <c r="E204" i="7"/>
  <c r="C204" i="7"/>
  <c r="G203" i="7"/>
  <c r="F203" i="7"/>
  <c r="E203" i="7"/>
  <c r="C203" i="7"/>
  <c r="G202" i="7"/>
  <c r="F202" i="7"/>
  <c r="E202" i="7"/>
  <c r="C202" i="7"/>
  <c r="G201" i="7"/>
  <c r="F201" i="7"/>
  <c r="E201" i="7"/>
  <c r="C201" i="7"/>
  <c r="G200" i="7"/>
  <c r="F200" i="7"/>
  <c r="E200" i="7"/>
  <c r="C200" i="7"/>
  <c r="G199" i="7"/>
  <c r="F199" i="7"/>
  <c r="E199" i="7"/>
  <c r="C199" i="7"/>
  <c r="G198" i="7"/>
  <c r="F198" i="7"/>
  <c r="E198" i="7"/>
  <c r="C198" i="7"/>
  <c r="G197" i="7"/>
  <c r="F197" i="7"/>
  <c r="E197" i="7"/>
  <c r="C197" i="7"/>
  <c r="G196" i="7"/>
  <c r="F196" i="7"/>
  <c r="E196" i="7"/>
  <c r="C196" i="7"/>
  <c r="G195" i="7"/>
  <c r="F195" i="7"/>
  <c r="E195" i="7"/>
  <c r="C195" i="7"/>
  <c r="G194" i="7"/>
  <c r="F194" i="7"/>
  <c r="E194" i="7"/>
  <c r="C194" i="7"/>
  <c r="G193" i="7"/>
  <c r="F193" i="7"/>
  <c r="E193" i="7"/>
  <c r="C193" i="7"/>
  <c r="G192" i="7"/>
  <c r="F192" i="7"/>
  <c r="E192" i="7"/>
  <c r="C192" i="7"/>
  <c r="G191" i="7"/>
  <c r="F191" i="7"/>
  <c r="E191" i="7"/>
  <c r="C191" i="7"/>
  <c r="G190" i="7"/>
  <c r="F190" i="7"/>
  <c r="E190" i="7"/>
  <c r="C190" i="7"/>
  <c r="G189" i="7"/>
  <c r="F189" i="7"/>
  <c r="E189" i="7"/>
  <c r="C189" i="7"/>
  <c r="G188" i="7"/>
  <c r="F188" i="7"/>
  <c r="E188" i="7"/>
  <c r="C188" i="7"/>
  <c r="G187" i="7"/>
  <c r="F187" i="7"/>
  <c r="E187" i="7"/>
  <c r="C187" i="7"/>
  <c r="G186" i="7"/>
  <c r="F186" i="7"/>
  <c r="E186" i="7"/>
  <c r="C186" i="7"/>
  <c r="G185" i="7"/>
  <c r="F185" i="7"/>
  <c r="E185" i="7"/>
  <c r="C185" i="7"/>
  <c r="G184" i="7"/>
  <c r="F184" i="7"/>
  <c r="E184" i="7"/>
  <c r="C184" i="7"/>
  <c r="G183" i="7"/>
  <c r="F183" i="7"/>
  <c r="E183" i="7"/>
  <c r="C183" i="7"/>
  <c r="G182" i="7"/>
  <c r="F182" i="7"/>
  <c r="E182" i="7"/>
  <c r="C182" i="7"/>
  <c r="G181" i="7"/>
  <c r="F181" i="7"/>
  <c r="E181" i="7"/>
  <c r="C181" i="7"/>
  <c r="G180" i="7"/>
  <c r="F180" i="7"/>
  <c r="E180" i="7"/>
  <c r="C180" i="7"/>
  <c r="G179" i="7"/>
  <c r="F179" i="7"/>
  <c r="E179" i="7"/>
  <c r="C179" i="7"/>
  <c r="G178" i="7"/>
  <c r="F178" i="7"/>
  <c r="E178" i="7"/>
  <c r="C178" i="7"/>
  <c r="G177" i="7"/>
  <c r="F177" i="7"/>
  <c r="E177" i="7"/>
  <c r="C177" i="7"/>
  <c r="G176" i="7"/>
  <c r="F176" i="7"/>
  <c r="E176" i="7"/>
  <c r="C176" i="7"/>
  <c r="G175" i="7"/>
  <c r="F175" i="7"/>
  <c r="E175" i="7"/>
  <c r="C175" i="7"/>
  <c r="G174" i="7"/>
  <c r="F174" i="7"/>
  <c r="E174" i="7"/>
  <c r="C174" i="7"/>
  <c r="G173" i="7"/>
  <c r="F173" i="7"/>
  <c r="E173" i="7"/>
  <c r="C173" i="7"/>
  <c r="G172" i="7"/>
  <c r="F172" i="7"/>
  <c r="E172" i="7"/>
  <c r="C172" i="7"/>
  <c r="G171" i="7"/>
  <c r="F171" i="7"/>
  <c r="E171" i="7"/>
  <c r="C171" i="7"/>
  <c r="G170" i="7"/>
  <c r="F170" i="7"/>
  <c r="E170" i="7"/>
  <c r="C170" i="7"/>
  <c r="G169" i="7"/>
  <c r="F169" i="7"/>
  <c r="E169" i="7"/>
  <c r="C169" i="7"/>
  <c r="G168" i="7"/>
  <c r="F168" i="7"/>
  <c r="E168" i="7"/>
  <c r="C168" i="7"/>
  <c r="G167" i="7"/>
  <c r="F167" i="7"/>
  <c r="E167" i="7"/>
  <c r="C167" i="7"/>
  <c r="G166" i="7"/>
  <c r="F166" i="7"/>
  <c r="E166" i="7"/>
  <c r="C166" i="7"/>
  <c r="G165" i="7"/>
  <c r="F165" i="7"/>
  <c r="E165" i="7"/>
  <c r="C165" i="7"/>
  <c r="G164" i="7"/>
  <c r="F164" i="7"/>
  <c r="E164" i="7"/>
  <c r="C164" i="7"/>
  <c r="G163" i="7"/>
  <c r="F163" i="7"/>
  <c r="E163" i="7"/>
  <c r="C163" i="7"/>
  <c r="G162" i="7"/>
  <c r="F162" i="7"/>
  <c r="E162" i="7"/>
  <c r="C162" i="7"/>
  <c r="G161" i="7"/>
  <c r="F161" i="7"/>
  <c r="E161" i="7"/>
  <c r="C161" i="7"/>
  <c r="G160" i="7"/>
  <c r="F160" i="7"/>
  <c r="E160" i="7"/>
  <c r="C160" i="7"/>
  <c r="G159" i="7"/>
  <c r="F159" i="7"/>
  <c r="E159" i="7"/>
  <c r="C159" i="7"/>
  <c r="G158" i="7"/>
  <c r="F158" i="7"/>
  <c r="E158" i="7"/>
  <c r="C158" i="7"/>
  <c r="G157" i="7"/>
  <c r="F157" i="7"/>
  <c r="E157" i="7"/>
  <c r="C157" i="7"/>
  <c r="G156" i="7"/>
  <c r="F156" i="7"/>
  <c r="E156" i="7"/>
  <c r="C156" i="7"/>
  <c r="G155" i="7"/>
  <c r="F155" i="7"/>
  <c r="E155" i="7"/>
  <c r="C155" i="7"/>
  <c r="G154" i="7"/>
  <c r="F154" i="7"/>
  <c r="E154" i="7"/>
  <c r="C154" i="7"/>
  <c r="G153" i="7"/>
  <c r="F153" i="7"/>
  <c r="E153" i="7"/>
  <c r="C153" i="7"/>
  <c r="G152" i="7"/>
  <c r="F152" i="7"/>
  <c r="E152" i="7"/>
  <c r="C152" i="7"/>
  <c r="G151" i="7"/>
  <c r="F151" i="7"/>
  <c r="E151" i="7"/>
  <c r="C151" i="7"/>
  <c r="G150" i="7"/>
  <c r="F150" i="7"/>
  <c r="E150" i="7"/>
  <c r="C150" i="7"/>
  <c r="G149" i="7"/>
  <c r="F149" i="7"/>
  <c r="E149" i="7"/>
  <c r="C149" i="7"/>
  <c r="G148" i="7"/>
  <c r="F148" i="7"/>
  <c r="E148" i="7"/>
  <c r="C148" i="7"/>
  <c r="G147" i="7"/>
  <c r="F147" i="7"/>
  <c r="E147" i="7"/>
  <c r="C147" i="7"/>
  <c r="G146" i="7"/>
  <c r="F146" i="7"/>
  <c r="E146" i="7"/>
  <c r="C146" i="7"/>
  <c r="G145" i="7"/>
  <c r="F145" i="7"/>
  <c r="E145" i="7"/>
  <c r="C145" i="7"/>
  <c r="G144" i="7"/>
  <c r="F144" i="7"/>
  <c r="E144" i="7"/>
  <c r="C144" i="7"/>
  <c r="G143" i="7"/>
  <c r="F143" i="7"/>
  <c r="E143" i="7"/>
  <c r="C143" i="7"/>
  <c r="G142" i="7"/>
  <c r="F142" i="7"/>
  <c r="E142" i="7"/>
  <c r="C142" i="7"/>
  <c r="G141" i="7"/>
  <c r="F141" i="7"/>
  <c r="E141" i="7"/>
  <c r="C141" i="7"/>
  <c r="G140" i="7"/>
  <c r="F140" i="7"/>
  <c r="E140" i="7"/>
  <c r="C140" i="7"/>
  <c r="G139" i="7"/>
  <c r="F139" i="7"/>
  <c r="E139" i="7"/>
  <c r="C139" i="7"/>
  <c r="G138" i="7"/>
  <c r="F138" i="7"/>
  <c r="E138" i="7"/>
  <c r="C138" i="7"/>
  <c r="G137" i="7"/>
  <c r="F137" i="7"/>
  <c r="E137" i="7"/>
  <c r="C137" i="7"/>
  <c r="G136" i="7"/>
  <c r="F136" i="7"/>
  <c r="E136" i="7"/>
  <c r="C136" i="7"/>
  <c r="G135" i="7"/>
  <c r="F135" i="7"/>
  <c r="E135" i="7"/>
  <c r="C135" i="7"/>
  <c r="G134" i="7"/>
  <c r="F134" i="7"/>
  <c r="E134" i="7"/>
  <c r="C134" i="7"/>
  <c r="G133" i="7"/>
  <c r="F133" i="7"/>
  <c r="E133" i="7"/>
  <c r="C133" i="7"/>
  <c r="G132" i="7"/>
  <c r="F132" i="7"/>
  <c r="E132" i="7"/>
  <c r="C132" i="7"/>
  <c r="G131" i="7"/>
  <c r="F131" i="7"/>
  <c r="E131" i="7"/>
  <c r="C131" i="7"/>
  <c r="G130" i="7"/>
  <c r="F130" i="7"/>
  <c r="E130" i="7"/>
  <c r="C130" i="7"/>
  <c r="G129" i="7"/>
  <c r="F129" i="7"/>
  <c r="E129" i="7"/>
  <c r="C129" i="7"/>
  <c r="G128" i="7"/>
  <c r="F128" i="7"/>
  <c r="E128" i="7"/>
  <c r="C128" i="7"/>
  <c r="G127" i="7"/>
  <c r="F127" i="7"/>
  <c r="E127" i="7"/>
  <c r="C127" i="7"/>
  <c r="G126" i="7"/>
  <c r="F126" i="7"/>
  <c r="E126" i="7"/>
  <c r="C126" i="7"/>
  <c r="G125" i="7"/>
  <c r="F125" i="7"/>
  <c r="E125" i="7"/>
  <c r="C125" i="7"/>
  <c r="G124" i="7"/>
  <c r="F124" i="7"/>
  <c r="E124" i="7"/>
  <c r="C124" i="7"/>
  <c r="G123" i="7"/>
  <c r="F123" i="7"/>
  <c r="E123" i="7"/>
  <c r="C123" i="7"/>
  <c r="G122" i="7"/>
  <c r="F122" i="7"/>
  <c r="E122" i="7"/>
  <c r="C122" i="7"/>
  <c r="G121" i="7"/>
  <c r="F121" i="7"/>
  <c r="E121" i="7"/>
  <c r="C121" i="7"/>
  <c r="G120" i="7"/>
  <c r="F120" i="7"/>
  <c r="E120" i="7"/>
  <c r="C120" i="7"/>
  <c r="G119" i="7"/>
  <c r="F119" i="7"/>
  <c r="E119" i="7"/>
  <c r="C119" i="7"/>
  <c r="G118" i="7"/>
  <c r="F118" i="7"/>
  <c r="E118" i="7"/>
  <c r="C118" i="7"/>
  <c r="G117" i="7"/>
  <c r="F117" i="7"/>
  <c r="E117" i="7"/>
  <c r="C117" i="7"/>
  <c r="G116" i="7"/>
  <c r="F116" i="7"/>
  <c r="E116" i="7"/>
  <c r="C116" i="7"/>
  <c r="G115" i="7"/>
  <c r="F115" i="7"/>
  <c r="E115" i="7"/>
  <c r="C115" i="7"/>
  <c r="G114" i="7"/>
  <c r="F114" i="7"/>
  <c r="E114" i="7"/>
  <c r="C114" i="7"/>
  <c r="G113" i="7"/>
  <c r="F113" i="7"/>
  <c r="E113" i="7"/>
  <c r="C113" i="7"/>
  <c r="G112" i="7"/>
  <c r="F112" i="7"/>
  <c r="E112" i="7"/>
  <c r="C112" i="7"/>
  <c r="G111" i="7"/>
  <c r="F111" i="7"/>
  <c r="E111" i="7"/>
  <c r="C111" i="7"/>
  <c r="G110" i="7"/>
  <c r="F110" i="7"/>
  <c r="E110" i="7"/>
  <c r="C110" i="7"/>
  <c r="G109" i="7"/>
  <c r="F109" i="7"/>
  <c r="E109" i="7"/>
  <c r="C109" i="7"/>
  <c r="G108" i="7"/>
  <c r="F108" i="7"/>
  <c r="E108" i="7"/>
  <c r="C108" i="7"/>
  <c r="G107" i="7"/>
  <c r="F107" i="7"/>
  <c r="E107" i="7"/>
  <c r="C107" i="7"/>
  <c r="G106" i="7"/>
  <c r="F106" i="7"/>
  <c r="E106" i="7"/>
  <c r="C106" i="7"/>
  <c r="G105" i="7"/>
  <c r="F105" i="7"/>
  <c r="E105" i="7"/>
  <c r="C105" i="7"/>
  <c r="G104" i="7"/>
  <c r="F104" i="7"/>
  <c r="E104" i="7"/>
  <c r="C104" i="7"/>
  <c r="G103" i="7"/>
  <c r="F103" i="7"/>
  <c r="E103" i="7"/>
  <c r="C103" i="7"/>
  <c r="G102" i="7"/>
  <c r="F102" i="7"/>
  <c r="E102" i="7"/>
  <c r="C102" i="7"/>
  <c r="G101" i="7"/>
  <c r="F101" i="7"/>
  <c r="E101" i="7"/>
  <c r="C101" i="7"/>
  <c r="G100" i="7"/>
  <c r="F100" i="7"/>
  <c r="E100" i="7"/>
  <c r="C100" i="7"/>
  <c r="G99" i="7"/>
  <c r="F99" i="7"/>
  <c r="E99" i="7"/>
  <c r="C99" i="7"/>
  <c r="G98" i="7"/>
  <c r="F98" i="7"/>
  <c r="E98" i="7"/>
  <c r="C98" i="7"/>
  <c r="G97" i="7"/>
  <c r="F97" i="7"/>
  <c r="E97" i="7"/>
  <c r="C97" i="7"/>
  <c r="G96" i="7"/>
  <c r="F96" i="7"/>
  <c r="E96" i="7"/>
  <c r="C96" i="7"/>
  <c r="G95" i="7"/>
  <c r="F95" i="7"/>
  <c r="E95" i="7"/>
  <c r="C95" i="7"/>
  <c r="G94" i="7"/>
  <c r="F94" i="7"/>
  <c r="E94" i="7"/>
  <c r="C94" i="7"/>
  <c r="G93" i="7"/>
  <c r="F93" i="7"/>
  <c r="E93" i="7"/>
  <c r="C93" i="7"/>
  <c r="G92" i="7"/>
  <c r="F92" i="7"/>
  <c r="E92" i="7"/>
  <c r="C92" i="7"/>
  <c r="G91" i="7"/>
  <c r="F91" i="7"/>
  <c r="E91" i="7"/>
  <c r="C91" i="7"/>
  <c r="G90" i="7"/>
  <c r="F90" i="7"/>
  <c r="E90" i="7"/>
  <c r="C90" i="7"/>
  <c r="G89" i="7"/>
  <c r="F89" i="7"/>
  <c r="E89" i="7"/>
  <c r="C89" i="7"/>
  <c r="G88" i="7"/>
  <c r="F88" i="7"/>
  <c r="E88" i="7"/>
  <c r="C88" i="7"/>
  <c r="G87" i="7"/>
  <c r="F87" i="7"/>
  <c r="E87" i="7"/>
  <c r="C87" i="7"/>
  <c r="G86" i="7"/>
  <c r="F86" i="7"/>
  <c r="E86" i="7"/>
  <c r="C86" i="7"/>
  <c r="G85" i="7"/>
  <c r="F85" i="7"/>
  <c r="E85" i="7"/>
  <c r="C85" i="7"/>
  <c r="G84" i="7"/>
  <c r="F84" i="7"/>
  <c r="E84" i="7"/>
  <c r="C84" i="7"/>
  <c r="G83" i="7"/>
  <c r="F83" i="7"/>
  <c r="E83" i="7"/>
  <c r="C83" i="7"/>
  <c r="G82" i="7"/>
  <c r="F82" i="7"/>
  <c r="E82" i="7"/>
  <c r="C82" i="7"/>
  <c r="G81" i="7"/>
  <c r="F81" i="7"/>
  <c r="E81" i="7"/>
  <c r="C81" i="7"/>
  <c r="G80" i="7"/>
  <c r="F80" i="7"/>
  <c r="E80" i="7"/>
  <c r="C80" i="7"/>
  <c r="G79" i="7"/>
  <c r="F79" i="7"/>
  <c r="E79" i="7"/>
  <c r="C79" i="7"/>
  <c r="G78" i="7"/>
  <c r="F78" i="7"/>
  <c r="E78" i="7"/>
  <c r="C78" i="7"/>
  <c r="G77" i="7"/>
  <c r="F77" i="7"/>
  <c r="E77" i="7"/>
  <c r="C77" i="7"/>
  <c r="G76" i="7"/>
  <c r="F76" i="7"/>
  <c r="E76" i="7"/>
  <c r="C76" i="7"/>
  <c r="G75" i="7"/>
  <c r="F75" i="7"/>
  <c r="E75" i="7"/>
  <c r="C75" i="7"/>
  <c r="G74" i="7"/>
  <c r="F74" i="7"/>
  <c r="E74" i="7"/>
  <c r="C74" i="7"/>
  <c r="G73" i="7"/>
  <c r="F73" i="7"/>
  <c r="E73" i="7"/>
  <c r="C73" i="7"/>
  <c r="G72" i="7"/>
  <c r="F72" i="7"/>
  <c r="E72" i="7"/>
  <c r="C72" i="7"/>
  <c r="G71" i="7"/>
  <c r="F71" i="7"/>
  <c r="E71" i="7"/>
  <c r="C71" i="7"/>
  <c r="G70" i="7"/>
  <c r="F70" i="7"/>
  <c r="E70" i="7"/>
  <c r="C70" i="7"/>
  <c r="G69" i="7"/>
  <c r="F69" i="7"/>
  <c r="E69" i="7"/>
  <c r="C69" i="7"/>
  <c r="G68" i="7"/>
  <c r="F68" i="7"/>
  <c r="E68" i="7"/>
  <c r="C68" i="7"/>
  <c r="G67" i="7"/>
  <c r="F67" i="7"/>
  <c r="E67" i="7"/>
  <c r="C67" i="7"/>
  <c r="G66" i="7"/>
  <c r="F66" i="7"/>
  <c r="E66" i="7"/>
  <c r="C66" i="7"/>
  <c r="G65" i="7"/>
  <c r="F65" i="7"/>
  <c r="E65" i="7"/>
  <c r="C65" i="7"/>
  <c r="G64" i="7"/>
  <c r="F64" i="7"/>
  <c r="E64" i="7"/>
  <c r="C64" i="7"/>
  <c r="G63" i="7"/>
  <c r="F63" i="7"/>
  <c r="E63" i="7"/>
  <c r="C63" i="7"/>
  <c r="G62" i="7"/>
  <c r="F62" i="7"/>
  <c r="E62" i="7"/>
  <c r="C62" i="7"/>
  <c r="G61" i="7"/>
  <c r="F61" i="7"/>
  <c r="E61" i="7"/>
  <c r="C61" i="7"/>
  <c r="G60" i="7"/>
  <c r="F60" i="7"/>
  <c r="E60" i="7"/>
  <c r="C60" i="7"/>
  <c r="G59" i="7"/>
  <c r="F59" i="7"/>
  <c r="E59" i="7"/>
  <c r="C59" i="7"/>
  <c r="G58" i="7"/>
  <c r="F58" i="7"/>
  <c r="E58" i="7"/>
  <c r="C58" i="7"/>
  <c r="G57" i="7"/>
  <c r="F57" i="7"/>
  <c r="E57" i="7"/>
  <c r="C57" i="7"/>
  <c r="G56" i="7"/>
  <c r="F56" i="7"/>
  <c r="E56" i="7"/>
  <c r="C56" i="7"/>
  <c r="G55" i="7"/>
  <c r="F55" i="7"/>
  <c r="E55" i="7"/>
  <c r="C55" i="7"/>
  <c r="G54" i="7"/>
  <c r="F54" i="7"/>
  <c r="E54" i="7"/>
  <c r="C54" i="7"/>
  <c r="G53" i="7"/>
  <c r="F53" i="7"/>
  <c r="E53" i="7"/>
  <c r="C53" i="7"/>
  <c r="G52" i="7"/>
  <c r="F52" i="7"/>
  <c r="E52" i="7"/>
  <c r="C52" i="7"/>
  <c r="G51" i="7"/>
  <c r="F51" i="7"/>
  <c r="E51" i="7"/>
  <c r="C51" i="7"/>
  <c r="G50" i="7"/>
  <c r="F50" i="7"/>
  <c r="E50" i="7"/>
  <c r="C50" i="7"/>
  <c r="G49" i="7"/>
  <c r="F49" i="7"/>
  <c r="E49" i="7"/>
  <c r="C49" i="7"/>
  <c r="G48" i="7"/>
  <c r="F48" i="7"/>
  <c r="E48" i="7"/>
  <c r="C48" i="7"/>
  <c r="G47" i="7"/>
  <c r="F47" i="7"/>
  <c r="E47" i="7"/>
  <c r="C47" i="7"/>
  <c r="G46" i="7"/>
  <c r="F46" i="7"/>
  <c r="E46" i="7"/>
  <c r="C46" i="7"/>
  <c r="G45" i="7"/>
  <c r="F45" i="7"/>
  <c r="E45" i="7"/>
  <c r="C45" i="7"/>
  <c r="G44" i="7"/>
  <c r="F44" i="7"/>
  <c r="E44" i="7"/>
  <c r="C44" i="7"/>
  <c r="G43" i="7"/>
  <c r="F43" i="7"/>
  <c r="E43" i="7"/>
  <c r="C43" i="7"/>
  <c r="G42" i="7"/>
  <c r="F42" i="7"/>
  <c r="E42" i="7"/>
  <c r="C42" i="7"/>
  <c r="G41" i="7"/>
  <c r="F41" i="7"/>
  <c r="E41" i="7"/>
  <c r="C41" i="7"/>
  <c r="G40" i="7"/>
  <c r="F40" i="7"/>
  <c r="E40" i="7"/>
  <c r="C40" i="7"/>
  <c r="G39" i="7"/>
  <c r="F39" i="7"/>
  <c r="E39" i="7"/>
  <c r="C39" i="7"/>
  <c r="G38" i="7"/>
  <c r="F38" i="7"/>
  <c r="E38" i="7"/>
  <c r="C38" i="7"/>
  <c r="G37" i="7"/>
  <c r="F37" i="7"/>
  <c r="E37" i="7"/>
  <c r="C37" i="7"/>
  <c r="G36" i="7"/>
  <c r="F36" i="7"/>
  <c r="E36" i="7"/>
  <c r="C36" i="7"/>
  <c r="G35" i="7"/>
  <c r="F35" i="7"/>
  <c r="E35" i="7"/>
  <c r="C35" i="7"/>
  <c r="G34" i="7"/>
  <c r="F34" i="7"/>
  <c r="E34" i="7"/>
  <c r="C34" i="7"/>
  <c r="G33" i="7"/>
  <c r="F33" i="7"/>
  <c r="E33" i="7"/>
  <c r="C33" i="7"/>
  <c r="G32" i="7"/>
  <c r="F32" i="7"/>
  <c r="E32" i="7"/>
  <c r="C32" i="7"/>
  <c r="G31" i="7"/>
  <c r="F31" i="7"/>
  <c r="E31" i="7"/>
  <c r="C31" i="7"/>
  <c r="G30" i="7"/>
  <c r="F30" i="7"/>
  <c r="E30" i="7"/>
  <c r="C30" i="7"/>
  <c r="G29" i="7"/>
  <c r="F29" i="7"/>
  <c r="E29" i="7"/>
  <c r="C29" i="7"/>
  <c r="G28" i="7"/>
  <c r="F28" i="7"/>
  <c r="E28" i="7"/>
  <c r="C28" i="7"/>
  <c r="G27" i="7"/>
  <c r="F27" i="7"/>
  <c r="E27" i="7"/>
  <c r="C27" i="7"/>
  <c r="G26" i="7"/>
  <c r="F26" i="7"/>
  <c r="E26" i="7"/>
  <c r="C26" i="7"/>
  <c r="G25" i="7"/>
  <c r="F25" i="7"/>
  <c r="E25" i="7"/>
  <c r="C25" i="7"/>
  <c r="G24" i="7"/>
  <c r="F24" i="7"/>
  <c r="E24" i="7"/>
  <c r="C24" i="7"/>
  <c r="G23" i="7"/>
  <c r="F23" i="7"/>
  <c r="E23" i="7"/>
  <c r="C23" i="7"/>
  <c r="G22" i="7"/>
  <c r="F22" i="7"/>
  <c r="E22" i="7"/>
  <c r="C22" i="7"/>
  <c r="G21" i="7"/>
  <c r="F21" i="7"/>
  <c r="E21" i="7"/>
  <c r="C21" i="7"/>
  <c r="G20" i="7"/>
  <c r="F20" i="7"/>
  <c r="E20" i="7"/>
  <c r="C20" i="7"/>
  <c r="G19" i="7"/>
  <c r="F19" i="7"/>
  <c r="E19" i="7"/>
  <c r="C19" i="7"/>
  <c r="G18" i="7"/>
  <c r="F18" i="7"/>
  <c r="E18" i="7"/>
  <c r="C18" i="7"/>
  <c r="G17" i="7"/>
  <c r="F17" i="7"/>
  <c r="E17" i="7"/>
  <c r="C17" i="7"/>
  <c r="G16" i="7"/>
  <c r="F16" i="7"/>
  <c r="E16" i="7"/>
  <c r="C16" i="7"/>
  <c r="G15" i="7"/>
  <c r="F15" i="7"/>
  <c r="E15" i="7"/>
  <c r="C15" i="7"/>
  <c r="G14" i="7"/>
  <c r="F14" i="7"/>
  <c r="E14" i="7"/>
  <c r="C14" i="7"/>
  <c r="G13" i="7"/>
  <c r="F13" i="7"/>
  <c r="E13" i="7"/>
  <c r="C13" i="7"/>
  <c r="G12" i="7"/>
  <c r="F12" i="7"/>
  <c r="E12" i="7"/>
  <c r="C12" i="7"/>
  <c r="G11" i="7"/>
  <c r="F11" i="7"/>
  <c r="E11" i="7"/>
  <c r="C11" i="7"/>
  <c r="I10" i="7"/>
  <c r="G10" i="7"/>
  <c r="F10" i="7"/>
  <c r="E10" i="7"/>
  <c r="C10" i="7"/>
  <c r="I9" i="7"/>
  <c r="G9" i="7"/>
  <c r="F9" i="7"/>
  <c r="E9" i="7"/>
  <c r="C9" i="7"/>
  <c r="I8" i="7"/>
  <c r="G8" i="7"/>
  <c r="F8" i="7"/>
  <c r="E8" i="7"/>
  <c r="C8" i="7"/>
  <c r="I7" i="7"/>
  <c r="G7" i="7"/>
  <c r="F7" i="7"/>
  <c r="E7" i="7"/>
  <c r="C7" i="7"/>
  <c r="I6" i="7"/>
  <c r="G6" i="7"/>
  <c r="F6" i="7"/>
  <c r="E6" i="7"/>
  <c r="C6" i="7"/>
  <c r="I5" i="7"/>
  <c r="G5" i="7"/>
  <c r="F5" i="7"/>
  <c r="E5" i="7"/>
  <c r="C5" i="7"/>
  <c r="I4" i="7"/>
  <c r="G4" i="7"/>
  <c r="F4" i="7"/>
  <c r="E4" i="7"/>
  <c r="C4" i="7"/>
  <c r="I3" i="7"/>
  <c r="E3" i="7"/>
  <c r="C3" i="7"/>
  <c r="G1877" i="6"/>
  <c r="F1877" i="6"/>
  <c r="E1877" i="6"/>
  <c r="C1877" i="6"/>
  <c r="G1876" i="6"/>
  <c r="F1876" i="6"/>
  <c r="E1876" i="6"/>
  <c r="C1876" i="6"/>
  <c r="G1875" i="6"/>
  <c r="F1875" i="6"/>
  <c r="E1875" i="6"/>
  <c r="C1875" i="6"/>
  <c r="G1874" i="6"/>
  <c r="F1874" i="6"/>
  <c r="E1874" i="6"/>
  <c r="C1874" i="6"/>
  <c r="G1873" i="6"/>
  <c r="F1873" i="6"/>
  <c r="E1873" i="6"/>
  <c r="C1873" i="6"/>
  <c r="G1872" i="6"/>
  <c r="F1872" i="6"/>
  <c r="E1872" i="6"/>
  <c r="C1872" i="6"/>
  <c r="G1871" i="6"/>
  <c r="F1871" i="6"/>
  <c r="E1871" i="6"/>
  <c r="C1871" i="6"/>
  <c r="G1870" i="6"/>
  <c r="F1870" i="6"/>
  <c r="E1870" i="6"/>
  <c r="C1870" i="6"/>
  <c r="G1869" i="6"/>
  <c r="F1869" i="6"/>
  <c r="E1869" i="6"/>
  <c r="C1869" i="6"/>
  <c r="G1868" i="6"/>
  <c r="F1868" i="6"/>
  <c r="E1868" i="6"/>
  <c r="C1868" i="6"/>
  <c r="G1867" i="6"/>
  <c r="F1867" i="6"/>
  <c r="E1867" i="6"/>
  <c r="C1867" i="6"/>
  <c r="G1866" i="6"/>
  <c r="F1866" i="6"/>
  <c r="E1866" i="6"/>
  <c r="C1866" i="6"/>
  <c r="G1865" i="6"/>
  <c r="F1865" i="6"/>
  <c r="E1865" i="6"/>
  <c r="C1865" i="6"/>
  <c r="G1864" i="6"/>
  <c r="F1864" i="6"/>
  <c r="E1864" i="6"/>
  <c r="C1864" i="6"/>
  <c r="G1863" i="6"/>
  <c r="F1863" i="6"/>
  <c r="E1863" i="6"/>
  <c r="C1863" i="6"/>
  <c r="G1862" i="6"/>
  <c r="F1862" i="6"/>
  <c r="E1862" i="6"/>
  <c r="C1862" i="6"/>
  <c r="G1861" i="6"/>
  <c r="F1861" i="6"/>
  <c r="E1861" i="6"/>
  <c r="C1861" i="6"/>
  <c r="G1860" i="6"/>
  <c r="F1860" i="6"/>
  <c r="E1860" i="6"/>
  <c r="C1860" i="6"/>
  <c r="G1859" i="6"/>
  <c r="F1859" i="6"/>
  <c r="E1859" i="6"/>
  <c r="C1859" i="6"/>
  <c r="G1858" i="6"/>
  <c r="F1858" i="6"/>
  <c r="E1858" i="6"/>
  <c r="C1858" i="6"/>
  <c r="G1857" i="6"/>
  <c r="F1857" i="6"/>
  <c r="E1857" i="6"/>
  <c r="C1857" i="6"/>
  <c r="G1856" i="6"/>
  <c r="F1856" i="6"/>
  <c r="E1856" i="6"/>
  <c r="C1856" i="6"/>
  <c r="G1855" i="6"/>
  <c r="F1855" i="6"/>
  <c r="E1855" i="6"/>
  <c r="C1855" i="6"/>
  <c r="G1854" i="6"/>
  <c r="F1854" i="6"/>
  <c r="E1854" i="6"/>
  <c r="C1854" i="6"/>
  <c r="G1853" i="6"/>
  <c r="F1853" i="6"/>
  <c r="E1853" i="6"/>
  <c r="C1853" i="6"/>
  <c r="G1852" i="6"/>
  <c r="F1852" i="6"/>
  <c r="E1852" i="6"/>
  <c r="C1852" i="6"/>
  <c r="G1851" i="6"/>
  <c r="F1851" i="6"/>
  <c r="E1851" i="6"/>
  <c r="C1851" i="6"/>
  <c r="G1850" i="6"/>
  <c r="F1850" i="6"/>
  <c r="E1850" i="6"/>
  <c r="C1850" i="6"/>
  <c r="G1849" i="6"/>
  <c r="F1849" i="6"/>
  <c r="E1849" i="6"/>
  <c r="C1849" i="6"/>
  <c r="G1848" i="6"/>
  <c r="F1848" i="6"/>
  <c r="E1848" i="6"/>
  <c r="C1848" i="6"/>
  <c r="G1847" i="6"/>
  <c r="F1847" i="6"/>
  <c r="E1847" i="6"/>
  <c r="C1847" i="6"/>
  <c r="G1846" i="6"/>
  <c r="F1846" i="6"/>
  <c r="E1846" i="6"/>
  <c r="C1846" i="6"/>
  <c r="G1845" i="6"/>
  <c r="F1845" i="6"/>
  <c r="E1845" i="6"/>
  <c r="C1845" i="6"/>
  <c r="G1844" i="6"/>
  <c r="F1844" i="6"/>
  <c r="E1844" i="6"/>
  <c r="C1844" i="6"/>
  <c r="G1843" i="6"/>
  <c r="F1843" i="6"/>
  <c r="E1843" i="6"/>
  <c r="C1843" i="6"/>
  <c r="G1842" i="6"/>
  <c r="F1842" i="6"/>
  <c r="E1842" i="6"/>
  <c r="C1842" i="6"/>
  <c r="G1841" i="6"/>
  <c r="F1841" i="6"/>
  <c r="E1841" i="6"/>
  <c r="C1841" i="6"/>
  <c r="G1840" i="6"/>
  <c r="F1840" i="6"/>
  <c r="E1840" i="6"/>
  <c r="C1840" i="6"/>
  <c r="G1839" i="6"/>
  <c r="F1839" i="6"/>
  <c r="E1839" i="6"/>
  <c r="C1839" i="6"/>
  <c r="G1838" i="6"/>
  <c r="F1838" i="6"/>
  <c r="E1838" i="6"/>
  <c r="C1838" i="6"/>
  <c r="G1837" i="6"/>
  <c r="F1837" i="6"/>
  <c r="E1837" i="6"/>
  <c r="C1837" i="6"/>
  <c r="G1836" i="6"/>
  <c r="F1836" i="6"/>
  <c r="E1836" i="6"/>
  <c r="C1836" i="6"/>
  <c r="G1835" i="6"/>
  <c r="F1835" i="6"/>
  <c r="E1835" i="6"/>
  <c r="C1835" i="6"/>
  <c r="G1834" i="6"/>
  <c r="F1834" i="6"/>
  <c r="E1834" i="6"/>
  <c r="C1834" i="6"/>
  <c r="G1833" i="6"/>
  <c r="F1833" i="6"/>
  <c r="E1833" i="6"/>
  <c r="C1833" i="6"/>
  <c r="G1832" i="6"/>
  <c r="F1832" i="6"/>
  <c r="E1832" i="6"/>
  <c r="C1832" i="6"/>
  <c r="G1831" i="6"/>
  <c r="F1831" i="6"/>
  <c r="E1831" i="6"/>
  <c r="C1831" i="6"/>
  <c r="G1830" i="6"/>
  <c r="F1830" i="6"/>
  <c r="E1830" i="6"/>
  <c r="C1830" i="6"/>
  <c r="G1829" i="6"/>
  <c r="F1829" i="6"/>
  <c r="E1829" i="6"/>
  <c r="C1829" i="6"/>
  <c r="G1828" i="6"/>
  <c r="F1828" i="6"/>
  <c r="E1828" i="6"/>
  <c r="C1828" i="6"/>
  <c r="G1827" i="6"/>
  <c r="F1827" i="6"/>
  <c r="E1827" i="6"/>
  <c r="C1827" i="6"/>
  <c r="G1826" i="6"/>
  <c r="F1826" i="6"/>
  <c r="E1826" i="6"/>
  <c r="C1826" i="6"/>
  <c r="G1825" i="6"/>
  <c r="F1825" i="6"/>
  <c r="E1825" i="6"/>
  <c r="C1825" i="6"/>
  <c r="G1824" i="6"/>
  <c r="F1824" i="6"/>
  <c r="E1824" i="6"/>
  <c r="C1824" i="6"/>
  <c r="G1823" i="6"/>
  <c r="F1823" i="6"/>
  <c r="E1823" i="6"/>
  <c r="C1823" i="6"/>
  <c r="G1822" i="6"/>
  <c r="F1822" i="6"/>
  <c r="E1822" i="6"/>
  <c r="C1822" i="6"/>
  <c r="G1821" i="6"/>
  <c r="F1821" i="6"/>
  <c r="E1821" i="6"/>
  <c r="C1821" i="6"/>
  <c r="G1820" i="6"/>
  <c r="F1820" i="6"/>
  <c r="E1820" i="6"/>
  <c r="C1820" i="6"/>
  <c r="G1819" i="6"/>
  <c r="F1819" i="6"/>
  <c r="E1819" i="6"/>
  <c r="C1819" i="6"/>
  <c r="G1818" i="6"/>
  <c r="F1818" i="6"/>
  <c r="E1818" i="6"/>
  <c r="C1818" i="6"/>
  <c r="G1817" i="6"/>
  <c r="F1817" i="6"/>
  <c r="E1817" i="6"/>
  <c r="C1817" i="6"/>
  <c r="G1816" i="6"/>
  <c r="F1816" i="6"/>
  <c r="E1816" i="6"/>
  <c r="C1816" i="6"/>
  <c r="G1815" i="6"/>
  <c r="F1815" i="6"/>
  <c r="E1815" i="6"/>
  <c r="C1815" i="6"/>
  <c r="G1814" i="6"/>
  <c r="F1814" i="6"/>
  <c r="E1814" i="6"/>
  <c r="C1814" i="6"/>
  <c r="G1813" i="6"/>
  <c r="F1813" i="6"/>
  <c r="E1813" i="6"/>
  <c r="C1813" i="6"/>
  <c r="G1812" i="6"/>
  <c r="F1812" i="6"/>
  <c r="E1812" i="6"/>
  <c r="C1812" i="6"/>
  <c r="G1811" i="6"/>
  <c r="F1811" i="6"/>
  <c r="E1811" i="6"/>
  <c r="C1811" i="6"/>
  <c r="G1810" i="6"/>
  <c r="F1810" i="6"/>
  <c r="E1810" i="6"/>
  <c r="C1810" i="6"/>
  <c r="G1809" i="6"/>
  <c r="F1809" i="6"/>
  <c r="E1809" i="6"/>
  <c r="C1809" i="6"/>
  <c r="G1808" i="6"/>
  <c r="F1808" i="6"/>
  <c r="E1808" i="6"/>
  <c r="C1808" i="6"/>
  <c r="G1807" i="6"/>
  <c r="F1807" i="6"/>
  <c r="E1807" i="6"/>
  <c r="C1807" i="6"/>
  <c r="G1806" i="6"/>
  <c r="F1806" i="6"/>
  <c r="E1806" i="6"/>
  <c r="C1806" i="6"/>
  <c r="G1805" i="6"/>
  <c r="F1805" i="6"/>
  <c r="E1805" i="6"/>
  <c r="C1805" i="6"/>
  <c r="G1804" i="6"/>
  <c r="F1804" i="6"/>
  <c r="E1804" i="6"/>
  <c r="C1804" i="6"/>
  <c r="G1803" i="6"/>
  <c r="F1803" i="6"/>
  <c r="E1803" i="6"/>
  <c r="C1803" i="6"/>
  <c r="G1802" i="6"/>
  <c r="F1802" i="6"/>
  <c r="E1802" i="6"/>
  <c r="C1802" i="6"/>
  <c r="G1801" i="6"/>
  <c r="F1801" i="6"/>
  <c r="E1801" i="6"/>
  <c r="C1801" i="6"/>
  <c r="G1800" i="6"/>
  <c r="F1800" i="6"/>
  <c r="E1800" i="6"/>
  <c r="C1800" i="6"/>
  <c r="G1799" i="6"/>
  <c r="F1799" i="6"/>
  <c r="E1799" i="6"/>
  <c r="C1799" i="6"/>
  <c r="G1798" i="6"/>
  <c r="F1798" i="6"/>
  <c r="E1798" i="6"/>
  <c r="C1798" i="6"/>
  <c r="G1797" i="6"/>
  <c r="F1797" i="6"/>
  <c r="E1797" i="6"/>
  <c r="C1797" i="6"/>
  <c r="G1796" i="6"/>
  <c r="F1796" i="6"/>
  <c r="E1796" i="6"/>
  <c r="C1796" i="6"/>
  <c r="G1795" i="6"/>
  <c r="F1795" i="6"/>
  <c r="E1795" i="6"/>
  <c r="C1795" i="6"/>
  <c r="G1794" i="6"/>
  <c r="F1794" i="6"/>
  <c r="E1794" i="6"/>
  <c r="C1794" i="6"/>
  <c r="G1793" i="6"/>
  <c r="F1793" i="6"/>
  <c r="E1793" i="6"/>
  <c r="C1793" i="6"/>
  <c r="G1792" i="6"/>
  <c r="F1792" i="6"/>
  <c r="E1792" i="6"/>
  <c r="C1792" i="6"/>
  <c r="G1791" i="6"/>
  <c r="F1791" i="6"/>
  <c r="E1791" i="6"/>
  <c r="C1791" i="6"/>
  <c r="G1790" i="6"/>
  <c r="F1790" i="6"/>
  <c r="E1790" i="6"/>
  <c r="C1790" i="6"/>
  <c r="G1789" i="6"/>
  <c r="F1789" i="6"/>
  <c r="E1789" i="6"/>
  <c r="C1789" i="6"/>
  <c r="G1788" i="6"/>
  <c r="F1788" i="6"/>
  <c r="E1788" i="6"/>
  <c r="C1788" i="6"/>
  <c r="G1787" i="6"/>
  <c r="F1787" i="6"/>
  <c r="E1787" i="6"/>
  <c r="C1787" i="6"/>
  <c r="G1786" i="6"/>
  <c r="F1786" i="6"/>
  <c r="E1786" i="6"/>
  <c r="C1786" i="6"/>
  <c r="G1785" i="6"/>
  <c r="F1785" i="6"/>
  <c r="E1785" i="6"/>
  <c r="C1785" i="6"/>
  <c r="G1784" i="6"/>
  <c r="F1784" i="6"/>
  <c r="E1784" i="6"/>
  <c r="C1784" i="6"/>
  <c r="G1783" i="6"/>
  <c r="F1783" i="6"/>
  <c r="E1783" i="6"/>
  <c r="C1783" i="6"/>
  <c r="G1782" i="6"/>
  <c r="F1782" i="6"/>
  <c r="E1782" i="6"/>
  <c r="C1782" i="6"/>
  <c r="G1781" i="6"/>
  <c r="F1781" i="6"/>
  <c r="E1781" i="6"/>
  <c r="C1781" i="6"/>
  <c r="G1780" i="6"/>
  <c r="F1780" i="6"/>
  <c r="E1780" i="6"/>
  <c r="C1780" i="6"/>
  <c r="G1779" i="6"/>
  <c r="F1779" i="6"/>
  <c r="E1779" i="6"/>
  <c r="C1779" i="6"/>
  <c r="G1778" i="6"/>
  <c r="F1778" i="6"/>
  <c r="E1778" i="6"/>
  <c r="C1778" i="6"/>
  <c r="G1777" i="6"/>
  <c r="F1777" i="6"/>
  <c r="E1777" i="6"/>
  <c r="C1777" i="6"/>
  <c r="G1776" i="6"/>
  <c r="F1776" i="6"/>
  <c r="E1776" i="6"/>
  <c r="C1776" i="6"/>
  <c r="G1775" i="6"/>
  <c r="F1775" i="6"/>
  <c r="E1775" i="6"/>
  <c r="C1775" i="6"/>
  <c r="G1774" i="6"/>
  <c r="F1774" i="6"/>
  <c r="E1774" i="6"/>
  <c r="C1774" i="6"/>
  <c r="G1773" i="6"/>
  <c r="F1773" i="6"/>
  <c r="E1773" i="6"/>
  <c r="C1773" i="6"/>
  <c r="G1772" i="6"/>
  <c r="F1772" i="6"/>
  <c r="E1772" i="6"/>
  <c r="C1772" i="6"/>
  <c r="G1771" i="6"/>
  <c r="F1771" i="6"/>
  <c r="E1771" i="6"/>
  <c r="C1771" i="6"/>
  <c r="G1770" i="6"/>
  <c r="F1770" i="6"/>
  <c r="E1770" i="6"/>
  <c r="C1770" i="6"/>
  <c r="G1769" i="6"/>
  <c r="F1769" i="6"/>
  <c r="E1769" i="6"/>
  <c r="C1769" i="6"/>
  <c r="G1768" i="6"/>
  <c r="F1768" i="6"/>
  <c r="E1768" i="6"/>
  <c r="C1768" i="6"/>
  <c r="G1767" i="6"/>
  <c r="F1767" i="6"/>
  <c r="E1767" i="6"/>
  <c r="C1767" i="6"/>
  <c r="G1766" i="6"/>
  <c r="F1766" i="6"/>
  <c r="E1766" i="6"/>
  <c r="C1766" i="6"/>
  <c r="G1765" i="6"/>
  <c r="F1765" i="6"/>
  <c r="E1765" i="6"/>
  <c r="C1765" i="6"/>
  <c r="G1764" i="6"/>
  <c r="F1764" i="6"/>
  <c r="E1764" i="6"/>
  <c r="C1764" i="6"/>
  <c r="G1763" i="6"/>
  <c r="F1763" i="6"/>
  <c r="E1763" i="6"/>
  <c r="C1763" i="6"/>
  <c r="G1762" i="6"/>
  <c r="F1762" i="6"/>
  <c r="E1762" i="6"/>
  <c r="C1762" i="6"/>
  <c r="G1761" i="6"/>
  <c r="F1761" i="6"/>
  <c r="E1761" i="6"/>
  <c r="C1761" i="6"/>
  <c r="G1760" i="6"/>
  <c r="F1760" i="6"/>
  <c r="E1760" i="6"/>
  <c r="C1760" i="6"/>
  <c r="G1759" i="6"/>
  <c r="F1759" i="6"/>
  <c r="E1759" i="6"/>
  <c r="C1759" i="6"/>
  <c r="G1758" i="6"/>
  <c r="F1758" i="6"/>
  <c r="E1758" i="6"/>
  <c r="C1758" i="6"/>
  <c r="G1757" i="6"/>
  <c r="F1757" i="6"/>
  <c r="E1757" i="6"/>
  <c r="C1757" i="6"/>
  <c r="G1756" i="6"/>
  <c r="F1756" i="6"/>
  <c r="E1756" i="6"/>
  <c r="C1756" i="6"/>
  <c r="G1755" i="6"/>
  <c r="F1755" i="6"/>
  <c r="E1755" i="6"/>
  <c r="C1755" i="6"/>
  <c r="G1754" i="6"/>
  <c r="F1754" i="6"/>
  <c r="E1754" i="6"/>
  <c r="C1754" i="6"/>
  <c r="G1753" i="6"/>
  <c r="F1753" i="6"/>
  <c r="E1753" i="6"/>
  <c r="C1753" i="6"/>
  <c r="G1752" i="6"/>
  <c r="F1752" i="6"/>
  <c r="E1752" i="6"/>
  <c r="C1752" i="6"/>
  <c r="G1751" i="6"/>
  <c r="F1751" i="6"/>
  <c r="E1751" i="6"/>
  <c r="C1751" i="6"/>
  <c r="G1750" i="6"/>
  <c r="F1750" i="6"/>
  <c r="E1750" i="6"/>
  <c r="C1750" i="6"/>
  <c r="G1749" i="6"/>
  <c r="F1749" i="6"/>
  <c r="E1749" i="6"/>
  <c r="C1749" i="6"/>
  <c r="G1748" i="6"/>
  <c r="F1748" i="6"/>
  <c r="E1748" i="6"/>
  <c r="C1748" i="6"/>
  <c r="G1747" i="6"/>
  <c r="F1747" i="6"/>
  <c r="E1747" i="6"/>
  <c r="C1747" i="6"/>
  <c r="G1746" i="6"/>
  <c r="F1746" i="6"/>
  <c r="E1746" i="6"/>
  <c r="C1746" i="6"/>
  <c r="G1745" i="6"/>
  <c r="F1745" i="6"/>
  <c r="E1745" i="6"/>
  <c r="C1745" i="6"/>
  <c r="G1744" i="6"/>
  <c r="F1744" i="6"/>
  <c r="E1744" i="6"/>
  <c r="C1744" i="6"/>
  <c r="G1743" i="6"/>
  <c r="F1743" i="6"/>
  <c r="E1743" i="6"/>
  <c r="C1743" i="6"/>
  <c r="G1742" i="6"/>
  <c r="F1742" i="6"/>
  <c r="E1742" i="6"/>
  <c r="C1742" i="6"/>
  <c r="G1741" i="6"/>
  <c r="F1741" i="6"/>
  <c r="E1741" i="6"/>
  <c r="C1741" i="6"/>
  <c r="G1740" i="6"/>
  <c r="F1740" i="6"/>
  <c r="E1740" i="6"/>
  <c r="C1740" i="6"/>
  <c r="G1739" i="6"/>
  <c r="F1739" i="6"/>
  <c r="E1739" i="6"/>
  <c r="C1739" i="6"/>
  <c r="G1738" i="6"/>
  <c r="F1738" i="6"/>
  <c r="E1738" i="6"/>
  <c r="C1738" i="6"/>
  <c r="G1737" i="6"/>
  <c r="F1737" i="6"/>
  <c r="E1737" i="6"/>
  <c r="C1737" i="6"/>
  <c r="G1736" i="6"/>
  <c r="F1736" i="6"/>
  <c r="E1736" i="6"/>
  <c r="C1736" i="6"/>
  <c r="G1735" i="6"/>
  <c r="F1735" i="6"/>
  <c r="E1735" i="6"/>
  <c r="C1735" i="6"/>
  <c r="G1734" i="6"/>
  <c r="F1734" i="6"/>
  <c r="E1734" i="6"/>
  <c r="C1734" i="6"/>
  <c r="G1733" i="6"/>
  <c r="F1733" i="6"/>
  <c r="E1733" i="6"/>
  <c r="C1733" i="6"/>
  <c r="G1732" i="6"/>
  <c r="F1732" i="6"/>
  <c r="E1732" i="6"/>
  <c r="C1732" i="6"/>
  <c r="G1731" i="6"/>
  <c r="F1731" i="6"/>
  <c r="E1731" i="6"/>
  <c r="C1731" i="6"/>
  <c r="G1730" i="6"/>
  <c r="F1730" i="6"/>
  <c r="E1730" i="6"/>
  <c r="C1730" i="6"/>
  <c r="G1729" i="6"/>
  <c r="F1729" i="6"/>
  <c r="E1729" i="6"/>
  <c r="C1729" i="6"/>
  <c r="G1728" i="6"/>
  <c r="F1728" i="6"/>
  <c r="E1728" i="6"/>
  <c r="C1728" i="6"/>
  <c r="G1727" i="6"/>
  <c r="F1727" i="6"/>
  <c r="E1727" i="6"/>
  <c r="C1727" i="6"/>
  <c r="G1726" i="6"/>
  <c r="F1726" i="6"/>
  <c r="E1726" i="6"/>
  <c r="C1726" i="6"/>
  <c r="G1725" i="6"/>
  <c r="F1725" i="6"/>
  <c r="E1725" i="6"/>
  <c r="C1725" i="6"/>
  <c r="G1724" i="6"/>
  <c r="F1724" i="6"/>
  <c r="E1724" i="6"/>
  <c r="C1724" i="6"/>
  <c r="G1723" i="6"/>
  <c r="F1723" i="6"/>
  <c r="E1723" i="6"/>
  <c r="C1723" i="6"/>
  <c r="G1722" i="6"/>
  <c r="F1722" i="6"/>
  <c r="E1722" i="6"/>
  <c r="C1722" i="6"/>
  <c r="G1721" i="6"/>
  <c r="F1721" i="6"/>
  <c r="E1721" i="6"/>
  <c r="C1721" i="6"/>
  <c r="G1720" i="6"/>
  <c r="F1720" i="6"/>
  <c r="E1720" i="6"/>
  <c r="C1720" i="6"/>
  <c r="G1719" i="6"/>
  <c r="F1719" i="6"/>
  <c r="E1719" i="6"/>
  <c r="C1719" i="6"/>
  <c r="G1718" i="6"/>
  <c r="F1718" i="6"/>
  <c r="E1718" i="6"/>
  <c r="C1718" i="6"/>
  <c r="G1717" i="6"/>
  <c r="F1717" i="6"/>
  <c r="E1717" i="6"/>
  <c r="C1717" i="6"/>
  <c r="G1716" i="6"/>
  <c r="F1716" i="6"/>
  <c r="E1716" i="6"/>
  <c r="C1716" i="6"/>
  <c r="G1715" i="6"/>
  <c r="F1715" i="6"/>
  <c r="E1715" i="6"/>
  <c r="C1715" i="6"/>
  <c r="G1714" i="6"/>
  <c r="F1714" i="6"/>
  <c r="E1714" i="6"/>
  <c r="C1714" i="6"/>
  <c r="G1713" i="6"/>
  <c r="F1713" i="6"/>
  <c r="E1713" i="6"/>
  <c r="C1713" i="6"/>
  <c r="G1712" i="6"/>
  <c r="F1712" i="6"/>
  <c r="E1712" i="6"/>
  <c r="C1712" i="6"/>
  <c r="G1711" i="6"/>
  <c r="F1711" i="6"/>
  <c r="E1711" i="6"/>
  <c r="C1711" i="6"/>
  <c r="G1710" i="6"/>
  <c r="F1710" i="6"/>
  <c r="E1710" i="6"/>
  <c r="C1710" i="6"/>
  <c r="G1709" i="6"/>
  <c r="F1709" i="6"/>
  <c r="E1709" i="6"/>
  <c r="C1709" i="6"/>
  <c r="G1708" i="6"/>
  <c r="F1708" i="6"/>
  <c r="E1708" i="6"/>
  <c r="C1708" i="6"/>
  <c r="G1707" i="6"/>
  <c r="F1707" i="6"/>
  <c r="E1707" i="6"/>
  <c r="C1707" i="6"/>
  <c r="G1706" i="6"/>
  <c r="F1706" i="6"/>
  <c r="E1706" i="6"/>
  <c r="C1706" i="6"/>
  <c r="G1705" i="6"/>
  <c r="F1705" i="6"/>
  <c r="E1705" i="6"/>
  <c r="C1705" i="6"/>
  <c r="G1704" i="6"/>
  <c r="F1704" i="6"/>
  <c r="E1704" i="6"/>
  <c r="C1704" i="6"/>
  <c r="G1703" i="6"/>
  <c r="F1703" i="6"/>
  <c r="E1703" i="6"/>
  <c r="C1703" i="6"/>
  <c r="G1702" i="6"/>
  <c r="F1702" i="6"/>
  <c r="E1702" i="6"/>
  <c r="C1702" i="6"/>
  <c r="G1701" i="6"/>
  <c r="F1701" i="6"/>
  <c r="E1701" i="6"/>
  <c r="C1701" i="6"/>
  <c r="G1700" i="6"/>
  <c r="F1700" i="6"/>
  <c r="E1700" i="6"/>
  <c r="C1700" i="6"/>
  <c r="G1699" i="6"/>
  <c r="F1699" i="6"/>
  <c r="E1699" i="6"/>
  <c r="C1699" i="6"/>
  <c r="G1698" i="6"/>
  <c r="F1698" i="6"/>
  <c r="E1698" i="6"/>
  <c r="C1698" i="6"/>
  <c r="G1697" i="6"/>
  <c r="F1697" i="6"/>
  <c r="E1697" i="6"/>
  <c r="C1697" i="6"/>
  <c r="G1696" i="6"/>
  <c r="F1696" i="6"/>
  <c r="E1696" i="6"/>
  <c r="C1696" i="6"/>
  <c r="G1695" i="6"/>
  <c r="F1695" i="6"/>
  <c r="E1695" i="6"/>
  <c r="C1695" i="6"/>
  <c r="G1694" i="6"/>
  <c r="F1694" i="6"/>
  <c r="E1694" i="6"/>
  <c r="C1694" i="6"/>
  <c r="G1693" i="6"/>
  <c r="F1693" i="6"/>
  <c r="E1693" i="6"/>
  <c r="C1693" i="6"/>
  <c r="G1692" i="6"/>
  <c r="F1692" i="6"/>
  <c r="E1692" i="6"/>
  <c r="C1692" i="6"/>
  <c r="G1691" i="6"/>
  <c r="F1691" i="6"/>
  <c r="E1691" i="6"/>
  <c r="C1691" i="6"/>
  <c r="G1690" i="6"/>
  <c r="F1690" i="6"/>
  <c r="E1690" i="6"/>
  <c r="C1690" i="6"/>
  <c r="G1689" i="6"/>
  <c r="F1689" i="6"/>
  <c r="E1689" i="6"/>
  <c r="C1689" i="6"/>
  <c r="G1688" i="6"/>
  <c r="F1688" i="6"/>
  <c r="E1688" i="6"/>
  <c r="C1688" i="6"/>
  <c r="G1687" i="6"/>
  <c r="F1687" i="6"/>
  <c r="E1687" i="6"/>
  <c r="C1687" i="6"/>
  <c r="G1686" i="6"/>
  <c r="F1686" i="6"/>
  <c r="E1686" i="6"/>
  <c r="C1686" i="6"/>
  <c r="G1685" i="6"/>
  <c r="F1685" i="6"/>
  <c r="E1685" i="6"/>
  <c r="C1685" i="6"/>
  <c r="G1684" i="6"/>
  <c r="F1684" i="6"/>
  <c r="E1684" i="6"/>
  <c r="C1684" i="6"/>
  <c r="G1683" i="6"/>
  <c r="F1683" i="6"/>
  <c r="E1683" i="6"/>
  <c r="C1683" i="6"/>
  <c r="G1682" i="6"/>
  <c r="F1682" i="6"/>
  <c r="E1682" i="6"/>
  <c r="C1682" i="6"/>
  <c r="G1681" i="6"/>
  <c r="F1681" i="6"/>
  <c r="E1681" i="6"/>
  <c r="C1681" i="6"/>
  <c r="G1680" i="6"/>
  <c r="F1680" i="6"/>
  <c r="E1680" i="6"/>
  <c r="C1680" i="6"/>
  <c r="G1679" i="6"/>
  <c r="F1679" i="6"/>
  <c r="E1679" i="6"/>
  <c r="C1679" i="6"/>
  <c r="G1678" i="6"/>
  <c r="F1678" i="6"/>
  <c r="E1678" i="6"/>
  <c r="C1678" i="6"/>
  <c r="G1677" i="6"/>
  <c r="F1677" i="6"/>
  <c r="E1677" i="6"/>
  <c r="C1677" i="6"/>
  <c r="G1676" i="6"/>
  <c r="F1676" i="6"/>
  <c r="E1676" i="6"/>
  <c r="C1676" i="6"/>
  <c r="G1675" i="6"/>
  <c r="F1675" i="6"/>
  <c r="E1675" i="6"/>
  <c r="C1675" i="6"/>
  <c r="G1674" i="6"/>
  <c r="F1674" i="6"/>
  <c r="E1674" i="6"/>
  <c r="C1674" i="6"/>
  <c r="G1673" i="6"/>
  <c r="F1673" i="6"/>
  <c r="E1673" i="6"/>
  <c r="C1673" i="6"/>
  <c r="G1672" i="6"/>
  <c r="F1672" i="6"/>
  <c r="E1672" i="6"/>
  <c r="C1672" i="6"/>
  <c r="G1671" i="6"/>
  <c r="F1671" i="6"/>
  <c r="E1671" i="6"/>
  <c r="C1671" i="6"/>
  <c r="G1670" i="6"/>
  <c r="F1670" i="6"/>
  <c r="E1670" i="6"/>
  <c r="C1670" i="6"/>
  <c r="G1669" i="6"/>
  <c r="F1669" i="6"/>
  <c r="E1669" i="6"/>
  <c r="C1669" i="6"/>
  <c r="G1668" i="6"/>
  <c r="F1668" i="6"/>
  <c r="E1668" i="6"/>
  <c r="C1668" i="6"/>
  <c r="G1667" i="6"/>
  <c r="F1667" i="6"/>
  <c r="E1667" i="6"/>
  <c r="C1667" i="6"/>
  <c r="G1666" i="6"/>
  <c r="F1666" i="6"/>
  <c r="E1666" i="6"/>
  <c r="C1666" i="6"/>
  <c r="G1665" i="6"/>
  <c r="F1665" i="6"/>
  <c r="E1665" i="6"/>
  <c r="C1665" i="6"/>
  <c r="G1664" i="6"/>
  <c r="F1664" i="6"/>
  <c r="E1664" i="6"/>
  <c r="C1664" i="6"/>
  <c r="G1663" i="6"/>
  <c r="F1663" i="6"/>
  <c r="E1663" i="6"/>
  <c r="C1663" i="6"/>
  <c r="G1662" i="6"/>
  <c r="F1662" i="6"/>
  <c r="E1662" i="6"/>
  <c r="C1662" i="6"/>
  <c r="G1661" i="6"/>
  <c r="F1661" i="6"/>
  <c r="E1661" i="6"/>
  <c r="C1661" i="6"/>
  <c r="G1660" i="6"/>
  <c r="F1660" i="6"/>
  <c r="E1660" i="6"/>
  <c r="C1660" i="6"/>
  <c r="G1659" i="6"/>
  <c r="F1659" i="6"/>
  <c r="E1659" i="6"/>
  <c r="C1659" i="6"/>
  <c r="G1658" i="6"/>
  <c r="F1658" i="6"/>
  <c r="E1658" i="6"/>
  <c r="C1658" i="6"/>
  <c r="G1657" i="6"/>
  <c r="F1657" i="6"/>
  <c r="E1657" i="6"/>
  <c r="C1657" i="6"/>
  <c r="G1656" i="6"/>
  <c r="F1656" i="6"/>
  <c r="E1656" i="6"/>
  <c r="C1656" i="6"/>
  <c r="G1655" i="6"/>
  <c r="F1655" i="6"/>
  <c r="E1655" i="6"/>
  <c r="C1655" i="6"/>
  <c r="G1654" i="6"/>
  <c r="F1654" i="6"/>
  <c r="E1654" i="6"/>
  <c r="C1654" i="6"/>
  <c r="G1653" i="6"/>
  <c r="F1653" i="6"/>
  <c r="E1653" i="6"/>
  <c r="C1653" i="6"/>
  <c r="G1652" i="6"/>
  <c r="F1652" i="6"/>
  <c r="E1652" i="6"/>
  <c r="C1652" i="6"/>
  <c r="G1651" i="6"/>
  <c r="F1651" i="6"/>
  <c r="E1651" i="6"/>
  <c r="C1651" i="6"/>
  <c r="G1650" i="6"/>
  <c r="F1650" i="6"/>
  <c r="E1650" i="6"/>
  <c r="C1650" i="6"/>
  <c r="G1649" i="6"/>
  <c r="F1649" i="6"/>
  <c r="E1649" i="6"/>
  <c r="C1649" i="6"/>
  <c r="G1648" i="6"/>
  <c r="F1648" i="6"/>
  <c r="E1648" i="6"/>
  <c r="C1648" i="6"/>
  <c r="G1647" i="6"/>
  <c r="F1647" i="6"/>
  <c r="E1647" i="6"/>
  <c r="C1647" i="6"/>
  <c r="G1646" i="6"/>
  <c r="F1646" i="6"/>
  <c r="E1646" i="6"/>
  <c r="C1646" i="6"/>
  <c r="G1645" i="6"/>
  <c r="F1645" i="6"/>
  <c r="E1645" i="6"/>
  <c r="C1645" i="6"/>
  <c r="G1644" i="6"/>
  <c r="F1644" i="6"/>
  <c r="E1644" i="6"/>
  <c r="C1644" i="6"/>
  <c r="G1643" i="6"/>
  <c r="F1643" i="6"/>
  <c r="E1643" i="6"/>
  <c r="C1643" i="6"/>
  <c r="G1642" i="6"/>
  <c r="F1642" i="6"/>
  <c r="E1642" i="6"/>
  <c r="C1642" i="6"/>
  <c r="G1641" i="6"/>
  <c r="F1641" i="6"/>
  <c r="E1641" i="6"/>
  <c r="C1641" i="6"/>
  <c r="G1640" i="6"/>
  <c r="F1640" i="6"/>
  <c r="E1640" i="6"/>
  <c r="C1640" i="6"/>
  <c r="G1639" i="6"/>
  <c r="F1639" i="6"/>
  <c r="E1639" i="6"/>
  <c r="C1639" i="6"/>
  <c r="G1638" i="6"/>
  <c r="F1638" i="6"/>
  <c r="E1638" i="6"/>
  <c r="C1638" i="6"/>
  <c r="G1637" i="6"/>
  <c r="F1637" i="6"/>
  <c r="E1637" i="6"/>
  <c r="C1637" i="6"/>
  <c r="G1636" i="6"/>
  <c r="F1636" i="6"/>
  <c r="E1636" i="6"/>
  <c r="C1636" i="6"/>
  <c r="G1635" i="6"/>
  <c r="F1635" i="6"/>
  <c r="E1635" i="6"/>
  <c r="C1635" i="6"/>
  <c r="G1634" i="6"/>
  <c r="F1634" i="6"/>
  <c r="E1634" i="6"/>
  <c r="C1634" i="6"/>
  <c r="G1633" i="6"/>
  <c r="F1633" i="6"/>
  <c r="E1633" i="6"/>
  <c r="C1633" i="6"/>
  <c r="G1632" i="6"/>
  <c r="F1632" i="6"/>
  <c r="E1632" i="6"/>
  <c r="C1632" i="6"/>
  <c r="G1631" i="6"/>
  <c r="F1631" i="6"/>
  <c r="E1631" i="6"/>
  <c r="C1631" i="6"/>
  <c r="G1630" i="6"/>
  <c r="F1630" i="6"/>
  <c r="E1630" i="6"/>
  <c r="C1630" i="6"/>
  <c r="G1629" i="6"/>
  <c r="F1629" i="6"/>
  <c r="E1629" i="6"/>
  <c r="C1629" i="6"/>
  <c r="G1628" i="6"/>
  <c r="F1628" i="6"/>
  <c r="E1628" i="6"/>
  <c r="C1628" i="6"/>
  <c r="G1627" i="6"/>
  <c r="F1627" i="6"/>
  <c r="E1627" i="6"/>
  <c r="C1627" i="6"/>
  <c r="G1626" i="6"/>
  <c r="F1626" i="6"/>
  <c r="E1626" i="6"/>
  <c r="C1626" i="6"/>
  <c r="G1625" i="6"/>
  <c r="F1625" i="6"/>
  <c r="E1625" i="6"/>
  <c r="C1625" i="6"/>
  <c r="G1624" i="6"/>
  <c r="F1624" i="6"/>
  <c r="E1624" i="6"/>
  <c r="C1624" i="6"/>
  <c r="G1623" i="6"/>
  <c r="F1623" i="6"/>
  <c r="E1623" i="6"/>
  <c r="C1623" i="6"/>
  <c r="G1622" i="6"/>
  <c r="F1622" i="6"/>
  <c r="E1622" i="6"/>
  <c r="C1622" i="6"/>
  <c r="G1621" i="6"/>
  <c r="F1621" i="6"/>
  <c r="E1621" i="6"/>
  <c r="C1621" i="6"/>
  <c r="G1620" i="6"/>
  <c r="F1620" i="6"/>
  <c r="E1620" i="6"/>
  <c r="C1620" i="6"/>
  <c r="G1619" i="6"/>
  <c r="F1619" i="6"/>
  <c r="E1619" i="6"/>
  <c r="C1619" i="6"/>
  <c r="G1618" i="6"/>
  <c r="F1618" i="6"/>
  <c r="E1618" i="6"/>
  <c r="C1618" i="6"/>
  <c r="G1617" i="6"/>
  <c r="F1617" i="6"/>
  <c r="E1617" i="6"/>
  <c r="C1617" i="6"/>
  <c r="G1616" i="6"/>
  <c r="F1616" i="6"/>
  <c r="E1616" i="6"/>
  <c r="C1616" i="6"/>
  <c r="G1615" i="6"/>
  <c r="F1615" i="6"/>
  <c r="E1615" i="6"/>
  <c r="C1615" i="6"/>
  <c r="G1614" i="6"/>
  <c r="F1614" i="6"/>
  <c r="E1614" i="6"/>
  <c r="C1614" i="6"/>
  <c r="G1613" i="6"/>
  <c r="F1613" i="6"/>
  <c r="E1613" i="6"/>
  <c r="C1613" i="6"/>
  <c r="G1612" i="6"/>
  <c r="F1612" i="6"/>
  <c r="E1612" i="6"/>
  <c r="C1612" i="6"/>
  <c r="G1611" i="6"/>
  <c r="F1611" i="6"/>
  <c r="E1611" i="6"/>
  <c r="C1611" i="6"/>
  <c r="G1610" i="6"/>
  <c r="F1610" i="6"/>
  <c r="E1610" i="6"/>
  <c r="C1610" i="6"/>
  <c r="G1609" i="6"/>
  <c r="F1609" i="6"/>
  <c r="E1609" i="6"/>
  <c r="C1609" i="6"/>
  <c r="G1608" i="6"/>
  <c r="F1608" i="6"/>
  <c r="E1608" i="6"/>
  <c r="C1608" i="6"/>
  <c r="G1607" i="6"/>
  <c r="F1607" i="6"/>
  <c r="E1607" i="6"/>
  <c r="C1607" i="6"/>
  <c r="G1606" i="6"/>
  <c r="F1606" i="6"/>
  <c r="E1606" i="6"/>
  <c r="C1606" i="6"/>
  <c r="G1605" i="6"/>
  <c r="F1605" i="6"/>
  <c r="E1605" i="6"/>
  <c r="C1605" i="6"/>
  <c r="G1604" i="6"/>
  <c r="F1604" i="6"/>
  <c r="E1604" i="6"/>
  <c r="C1604" i="6"/>
  <c r="G1603" i="6"/>
  <c r="F1603" i="6"/>
  <c r="E1603" i="6"/>
  <c r="C1603" i="6"/>
  <c r="G1602" i="6"/>
  <c r="F1602" i="6"/>
  <c r="E1602" i="6"/>
  <c r="C1602" i="6"/>
  <c r="G1601" i="6"/>
  <c r="F1601" i="6"/>
  <c r="E1601" i="6"/>
  <c r="C1601" i="6"/>
  <c r="G1600" i="6"/>
  <c r="F1600" i="6"/>
  <c r="E1600" i="6"/>
  <c r="C1600" i="6"/>
  <c r="G1599" i="6"/>
  <c r="F1599" i="6"/>
  <c r="E1599" i="6"/>
  <c r="C1599" i="6"/>
  <c r="G1598" i="6"/>
  <c r="F1598" i="6"/>
  <c r="E1598" i="6"/>
  <c r="C1598" i="6"/>
  <c r="G1597" i="6"/>
  <c r="F1597" i="6"/>
  <c r="E1597" i="6"/>
  <c r="C1597" i="6"/>
  <c r="G1596" i="6"/>
  <c r="F1596" i="6"/>
  <c r="E1596" i="6"/>
  <c r="C1596" i="6"/>
  <c r="G1595" i="6"/>
  <c r="F1595" i="6"/>
  <c r="E1595" i="6"/>
  <c r="C1595" i="6"/>
  <c r="G1594" i="6"/>
  <c r="F1594" i="6"/>
  <c r="E1594" i="6"/>
  <c r="C1594" i="6"/>
  <c r="G1593" i="6"/>
  <c r="F1593" i="6"/>
  <c r="E1593" i="6"/>
  <c r="C1593" i="6"/>
  <c r="G1592" i="6"/>
  <c r="F1592" i="6"/>
  <c r="E1592" i="6"/>
  <c r="C1592" i="6"/>
  <c r="G1591" i="6"/>
  <c r="F1591" i="6"/>
  <c r="E1591" i="6"/>
  <c r="C1591" i="6"/>
  <c r="G1590" i="6"/>
  <c r="F1590" i="6"/>
  <c r="E1590" i="6"/>
  <c r="C1590" i="6"/>
  <c r="G1589" i="6"/>
  <c r="F1589" i="6"/>
  <c r="E1589" i="6"/>
  <c r="C1589" i="6"/>
  <c r="G1588" i="6"/>
  <c r="F1588" i="6"/>
  <c r="E1588" i="6"/>
  <c r="C1588" i="6"/>
  <c r="G1587" i="6"/>
  <c r="F1587" i="6"/>
  <c r="E1587" i="6"/>
  <c r="C1587" i="6"/>
  <c r="G1586" i="6"/>
  <c r="F1586" i="6"/>
  <c r="E1586" i="6"/>
  <c r="C1586" i="6"/>
  <c r="G1585" i="6"/>
  <c r="F1585" i="6"/>
  <c r="E1585" i="6"/>
  <c r="C1585" i="6"/>
  <c r="G1584" i="6"/>
  <c r="F1584" i="6"/>
  <c r="E1584" i="6"/>
  <c r="C1584" i="6"/>
  <c r="G1583" i="6"/>
  <c r="F1583" i="6"/>
  <c r="E1583" i="6"/>
  <c r="C1583" i="6"/>
  <c r="G1582" i="6"/>
  <c r="F1582" i="6"/>
  <c r="E1582" i="6"/>
  <c r="C1582" i="6"/>
  <c r="G1581" i="6"/>
  <c r="F1581" i="6"/>
  <c r="E1581" i="6"/>
  <c r="C1581" i="6"/>
  <c r="G1580" i="6"/>
  <c r="F1580" i="6"/>
  <c r="E1580" i="6"/>
  <c r="C1580" i="6"/>
  <c r="G1579" i="6"/>
  <c r="F1579" i="6"/>
  <c r="E1579" i="6"/>
  <c r="C1579" i="6"/>
  <c r="G1578" i="6"/>
  <c r="F1578" i="6"/>
  <c r="E1578" i="6"/>
  <c r="C1578" i="6"/>
  <c r="G1577" i="6"/>
  <c r="F1577" i="6"/>
  <c r="E1577" i="6"/>
  <c r="C1577" i="6"/>
  <c r="G1576" i="6"/>
  <c r="F1576" i="6"/>
  <c r="E1576" i="6"/>
  <c r="C1576" i="6"/>
  <c r="G1575" i="6"/>
  <c r="F1575" i="6"/>
  <c r="E1575" i="6"/>
  <c r="C1575" i="6"/>
  <c r="G1574" i="6"/>
  <c r="F1574" i="6"/>
  <c r="E1574" i="6"/>
  <c r="C1574" i="6"/>
  <c r="G1573" i="6"/>
  <c r="F1573" i="6"/>
  <c r="E1573" i="6"/>
  <c r="C1573" i="6"/>
  <c r="G1572" i="6"/>
  <c r="F1572" i="6"/>
  <c r="E1572" i="6"/>
  <c r="C1572" i="6"/>
  <c r="G1571" i="6"/>
  <c r="F1571" i="6"/>
  <c r="E1571" i="6"/>
  <c r="C1571" i="6"/>
  <c r="G1570" i="6"/>
  <c r="F1570" i="6"/>
  <c r="E1570" i="6"/>
  <c r="C1570" i="6"/>
  <c r="G1569" i="6"/>
  <c r="F1569" i="6"/>
  <c r="E1569" i="6"/>
  <c r="C1569" i="6"/>
  <c r="G1568" i="6"/>
  <c r="F1568" i="6"/>
  <c r="E1568" i="6"/>
  <c r="C1568" i="6"/>
  <c r="G1567" i="6"/>
  <c r="F1567" i="6"/>
  <c r="E1567" i="6"/>
  <c r="C1567" i="6"/>
  <c r="G1566" i="6"/>
  <c r="F1566" i="6"/>
  <c r="E1566" i="6"/>
  <c r="C1566" i="6"/>
  <c r="G1565" i="6"/>
  <c r="F1565" i="6"/>
  <c r="E1565" i="6"/>
  <c r="C1565" i="6"/>
  <c r="G1564" i="6"/>
  <c r="F1564" i="6"/>
  <c r="E1564" i="6"/>
  <c r="C1564" i="6"/>
  <c r="G1563" i="6"/>
  <c r="F1563" i="6"/>
  <c r="E1563" i="6"/>
  <c r="C1563" i="6"/>
  <c r="G1562" i="6"/>
  <c r="F1562" i="6"/>
  <c r="E1562" i="6"/>
  <c r="C1562" i="6"/>
  <c r="G1561" i="6"/>
  <c r="F1561" i="6"/>
  <c r="E1561" i="6"/>
  <c r="C1561" i="6"/>
  <c r="G1560" i="6"/>
  <c r="F1560" i="6"/>
  <c r="E1560" i="6"/>
  <c r="C1560" i="6"/>
  <c r="G1559" i="6"/>
  <c r="F1559" i="6"/>
  <c r="E1559" i="6"/>
  <c r="C1559" i="6"/>
  <c r="G1558" i="6"/>
  <c r="F1558" i="6"/>
  <c r="E1558" i="6"/>
  <c r="C1558" i="6"/>
  <c r="G1557" i="6"/>
  <c r="F1557" i="6"/>
  <c r="E1557" i="6"/>
  <c r="C1557" i="6"/>
  <c r="G1556" i="6"/>
  <c r="F1556" i="6"/>
  <c r="E1556" i="6"/>
  <c r="C1556" i="6"/>
  <c r="G1555" i="6"/>
  <c r="F1555" i="6"/>
  <c r="E1555" i="6"/>
  <c r="C1555" i="6"/>
  <c r="G1554" i="6"/>
  <c r="F1554" i="6"/>
  <c r="E1554" i="6"/>
  <c r="C1554" i="6"/>
  <c r="G1553" i="6"/>
  <c r="F1553" i="6"/>
  <c r="E1553" i="6"/>
  <c r="C1553" i="6"/>
  <c r="G1552" i="6"/>
  <c r="F1552" i="6"/>
  <c r="E1552" i="6"/>
  <c r="C1552" i="6"/>
  <c r="G1551" i="6"/>
  <c r="F1551" i="6"/>
  <c r="E1551" i="6"/>
  <c r="C1551" i="6"/>
  <c r="G1550" i="6"/>
  <c r="F1550" i="6"/>
  <c r="E1550" i="6"/>
  <c r="C1550" i="6"/>
  <c r="G1549" i="6"/>
  <c r="F1549" i="6"/>
  <c r="E1549" i="6"/>
  <c r="C1549" i="6"/>
  <c r="G1548" i="6"/>
  <c r="F1548" i="6"/>
  <c r="E1548" i="6"/>
  <c r="C1548" i="6"/>
  <c r="G1547" i="6"/>
  <c r="F1547" i="6"/>
  <c r="E1547" i="6"/>
  <c r="C1547" i="6"/>
  <c r="G1546" i="6"/>
  <c r="F1546" i="6"/>
  <c r="E1546" i="6"/>
  <c r="C1546" i="6"/>
  <c r="G1545" i="6"/>
  <c r="F1545" i="6"/>
  <c r="E1545" i="6"/>
  <c r="C1545" i="6"/>
  <c r="G1544" i="6"/>
  <c r="F1544" i="6"/>
  <c r="E1544" i="6"/>
  <c r="C1544" i="6"/>
  <c r="G1543" i="6"/>
  <c r="F1543" i="6"/>
  <c r="E1543" i="6"/>
  <c r="C1543" i="6"/>
  <c r="G1542" i="6"/>
  <c r="F1542" i="6"/>
  <c r="E1542" i="6"/>
  <c r="C1542" i="6"/>
  <c r="G1541" i="6"/>
  <c r="F1541" i="6"/>
  <c r="E1541" i="6"/>
  <c r="C1541" i="6"/>
  <c r="G1540" i="6"/>
  <c r="F1540" i="6"/>
  <c r="E1540" i="6"/>
  <c r="C1540" i="6"/>
  <c r="G1539" i="6"/>
  <c r="F1539" i="6"/>
  <c r="E1539" i="6"/>
  <c r="C1539" i="6"/>
  <c r="G1538" i="6"/>
  <c r="F1538" i="6"/>
  <c r="E1538" i="6"/>
  <c r="C1538" i="6"/>
  <c r="G1537" i="6"/>
  <c r="F1537" i="6"/>
  <c r="E1537" i="6"/>
  <c r="C1537" i="6"/>
  <c r="G1536" i="6"/>
  <c r="F1536" i="6"/>
  <c r="E1536" i="6"/>
  <c r="C1536" i="6"/>
  <c r="G1535" i="6"/>
  <c r="F1535" i="6"/>
  <c r="E1535" i="6"/>
  <c r="C1535" i="6"/>
  <c r="G1534" i="6"/>
  <c r="F1534" i="6"/>
  <c r="E1534" i="6"/>
  <c r="C1534" i="6"/>
  <c r="G1533" i="6"/>
  <c r="F1533" i="6"/>
  <c r="E1533" i="6"/>
  <c r="C1533" i="6"/>
  <c r="G1532" i="6"/>
  <c r="F1532" i="6"/>
  <c r="E1532" i="6"/>
  <c r="C1532" i="6"/>
  <c r="G1531" i="6"/>
  <c r="F1531" i="6"/>
  <c r="E1531" i="6"/>
  <c r="C1531" i="6"/>
  <c r="G1530" i="6"/>
  <c r="F1530" i="6"/>
  <c r="E1530" i="6"/>
  <c r="C1530" i="6"/>
  <c r="G1529" i="6"/>
  <c r="F1529" i="6"/>
  <c r="E1529" i="6"/>
  <c r="C1529" i="6"/>
  <c r="G1528" i="6"/>
  <c r="F1528" i="6"/>
  <c r="E1528" i="6"/>
  <c r="C1528" i="6"/>
  <c r="G1527" i="6"/>
  <c r="F1527" i="6"/>
  <c r="E1527" i="6"/>
  <c r="C1527" i="6"/>
  <c r="G1526" i="6"/>
  <c r="F1526" i="6"/>
  <c r="E1526" i="6"/>
  <c r="C1526" i="6"/>
  <c r="G1525" i="6"/>
  <c r="F1525" i="6"/>
  <c r="E1525" i="6"/>
  <c r="C1525" i="6"/>
  <c r="G1524" i="6"/>
  <c r="F1524" i="6"/>
  <c r="E1524" i="6"/>
  <c r="C1524" i="6"/>
  <c r="G1523" i="6"/>
  <c r="F1523" i="6"/>
  <c r="E1523" i="6"/>
  <c r="C1523" i="6"/>
  <c r="G1522" i="6"/>
  <c r="F1522" i="6"/>
  <c r="E1522" i="6"/>
  <c r="C1522" i="6"/>
  <c r="G1521" i="6"/>
  <c r="F1521" i="6"/>
  <c r="E1521" i="6"/>
  <c r="C1521" i="6"/>
  <c r="G1520" i="6"/>
  <c r="F1520" i="6"/>
  <c r="E1520" i="6"/>
  <c r="C1520" i="6"/>
  <c r="G1519" i="6"/>
  <c r="F1519" i="6"/>
  <c r="E1519" i="6"/>
  <c r="C1519" i="6"/>
  <c r="G1518" i="6"/>
  <c r="F1518" i="6"/>
  <c r="E1518" i="6"/>
  <c r="C1518" i="6"/>
  <c r="G1517" i="6"/>
  <c r="F1517" i="6"/>
  <c r="E1517" i="6"/>
  <c r="C1517" i="6"/>
  <c r="G1516" i="6"/>
  <c r="F1516" i="6"/>
  <c r="E1516" i="6"/>
  <c r="C1516" i="6"/>
  <c r="G1515" i="6"/>
  <c r="F1515" i="6"/>
  <c r="E1515" i="6"/>
  <c r="C1515" i="6"/>
  <c r="G1514" i="6"/>
  <c r="F1514" i="6"/>
  <c r="E1514" i="6"/>
  <c r="C1514" i="6"/>
  <c r="G1513" i="6"/>
  <c r="F1513" i="6"/>
  <c r="E1513" i="6"/>
  <c r="C1513" i="6"/>
  <c r="G1512" i="6"/>
  <c r="F1512" i="6"/>
  <c r="E1512" i="6"/>
  <c r="C1512" i="6"/>
  <c r="G1511" i="6"/>
  <c r="F1511" i="6"/>
  <c r="E1511" i="6"/>
  <c r="C1511" i="6"/>
  <c r="G1510" i="6"/>
  <c r="F1510" i="6"/>
  <c r="E1510" i="6"/>
  <c r="C1510" i="6"/>
  <c r="G1509" i="6"/>
  <c r="F1509" i="6"/>
  <c r="E1509" i="6"/>
  <c r="C1509" i="6"/>
  <c r="G1508" i="6"/>
  <c r="F1508" i="6"/>
  <c r="E1508" i="6"/>
  <c r="C1508" i="6"/>
  <c r="G1507" i="6"/>
  <c r="F1507" i="6"/>
  <c r="E1507" i="6"/>
  <c r="C1507" i="6"/>
  <c r="G1506" i="6"/>
  <c r="F1506" i="6"/>
  <c r="E1506" i="6"/>
  <c r="C1506" i="6"/>
  <c r="G1505" i="6"/>
  <c r="F1505" i="6"/>
  <c r="E1505" i="6"/>
  <c r="C1505" i="6"/>
  <c r="G1504" i="6"/>
  <c r="F1504" i="6"/>
  <c r="E1504" i="6"/>
  <c r="C1504" i="6"/>
  <c r="G1503" i="6"/>
  <c r="F1503" i="6"/>
  <c r="E1503" i="6"/>
  <c r="C1503" i="6"/>
  <c r="G1502" i="6"/>
  <c r="F1502" i="6"/>
  <c r="E1502" i="6"/>
  <c r="C1502" i="6"/>
  <c r="G1501" i="6"/>
  <c r="F1501" i="6"/>
  <c r="E1501" i="6"/>
  <c r="C1501" i="6"/>
  <c r="G1500" i="6"/>
  <c r="F1500" i="6"/>
  <c r="E1500" i="6"/>
  <c r="C1500" i="6"/>
  <c r="G1499" i="6"/>
  <c r="F1499" i="6"/>
  <c r="E1499" i="6"/>
  <c r="C1499" i="6"/>
  <c r="G1498" i="6"/>
  <c r="F1498" i="6"/>
  <c r="E1498" i="6"/>
  <c r="C1498" i="6"/>
  <c r="G1497" i="6"/>
  <c r="F1497" i="6"/>
  <c r="E1497" i="6"/>
  <c r="C1497" i="6"/>
  <c r="G1496" i="6"/>
  <c r="F1496" i="6"/>
  <c r="E1496" i="6"/>
  <c r="C1496" i="6"/>
  <c r="G1495" i="6"/>
  <c r="F1495" i="6"/>
  <c r="E1495" i="6"/>
  <c r="C1495" i="6"/>
  <c r="G1494" i="6"/>
  <c r="F1494" i="6"/>
  <c r="E1494" i="6"/>
  <c r="C1494" i="6"/>
  <c r="G1493" i="6"/>
  <c r="F1493" i="6"/>
  <c r="E1493" i="6"/>
  <c r="C1493" i="6"/>
  <c r="G1492" i="6"/>
  <c r="F1492" i="6"/>
  <c r="E1492" i="6"/>
  <c r="C1492" i="6"/>
  <c r="G1491" i="6"/>
  <c r="F1491" i="6"/>
  <c r="E1491" i="6"/>
  <c r="C1491" i="6"/>
  <c r="G1490" i="6"/>
  <c r="F1490" i="6"/>
  <c r="E1490" i="6"/>
  <c r="C1490" i="6"/>
  <c r="G1489" i="6"/>
  <c r="F1489" i="6"/>
  <c r="E1489" i="6"/>
  <c r="C1489" i="6"/>
  <c r="G1488" i="6"/>
  <c r="F1488" i="6"/>
  <c r="E1488" i="6"/>
  <c r="C1488" i="6"/>
  <c r="G1487" i="6"/>
  <c r="F1487" i="6"/>
  <c r="E1487" i="6"/>
  <c r="C1487" i="6"/>
  <c r="G1486" i="6"/>
  <c r="F1486" i="6"/>
  <c r="E1486" i="6"/>
  <c r="C1486" i="6"/>
  <c r="G1485" i="6"/>
  <c r="F1485" i="6"/>
  <c r="E1485" i="6"/>
  <c r="C1485" i="6"/>
  <c r="G1484" i="6"/>
  <c r="F1484" i="6"/>
  <c r="E1484" i="6"/>
  <c r="C1484" i="6"/>
  <c r="G1483" i="6"/>
  <c r="F1483" i="6"/>
  <c r="E1483" i="6"/>
  <c r="C1483" i="6"/>
  <c r="G1482" i="6"/>
  <c r="F1482" i="6"/>
  <c r="E1482" i="6"/>
  <c r="C1482" i="6"/>
  <c r="G1481" i="6"/>
  <c r="F1481" i="6"/>
  <c r="E1481" i="6"/>
  <c r="C1481" i="6"/>
  <c r="G1480" i="6"/>
  <c r="F1480" i="6"/>
  <c r="E1480" i="6"/>
  <c r="C1480" i="6"/>
  <c r="G1479" i="6"/>
  <c r="F1479" i="6"/>
  <c r="E1479" i="6"/>
  <c r="C1479" i="6"/>
  <c r="G1478" i="6"/>
  <c r="F1478" i="6"/>
  <c r="E1478" i="6"/>
  <c r="C1478" i="6"/>
  <c r="G1477" i="6"/>
  <c r="F1477" i="6"/>
  <c r="E1477" i="6"/>
  <c r="C1477" i="6"/>
  <c r="G1476" i="6"/>
  <c r="F1476" i="6"/>
  <c r="E1476" i="6"/>
  <c r="C1476" i="6"/>
  <c r="G1475" i="6"/>
  <c r="F1475" i="6"/>
  <c r="E1475" i="6"/>
  <c r="C1475" i="6"/>
  <c r="G1474" i="6"/>
  <c r="F1474" i="6"/>
  <c r="E1474" i="6"/>
  <c r="C1474" i="6"/>
  <c r="G1473" i="6"/>
  <c r="F1473" i="6"/>
  <c r="E1473" i="6"/>
  <c r="C1473" i="6"/>
  <c r="G1472" i="6"/>
  <c r="F1472" i="6"/>
  <c r="E1472" i="6"/>
  <c r="C1472" i="6"/>
  <c r="G1471" i="6"/>
  <c r="F1471" i="6"/>
  <c r="E1471" i="6"/>
  <c r="C1471" i="6"/>
  <c r="G1470" i="6"/>
  <c r="F1470" i="6"/>
  <c r="E1470" i="6"/>
  <c r="C1470" i="6"/>
  <c r="G1469" i="6"/>
  <c r="F1469" i="6"/>
  <c r="E1469" i="6"/>
  <c r="C1469" i="6"/>
  <c r="G1468" i="6"/>
  <c r="F1468" i="6"/>
  <c r="E1468" i="6"/>
  <c r="C1468" i="6"/>
  <c r="G1467" i="6"/>
  <c r="F1467" i="6"/>
  <c r="E1467" i="6"/>
  <c r="C1467" i="6"/>
  <c r="G1466" i="6"/>
  <c r="F1466" i="6"/>
  <c r="E1466" i="6"/>
  <c r="C1466" i="6"/>
  <c r="G1465" i="6"/>
  <c r="F1465" i="6"/>
  <c r="E1465" i="6"/>
  <c r="C1465" i="6"/>
  <c r="G1464" i="6"/>
  <c r="F1464" i="6"/>
  <c r="E1464" i="6"/>
  <c r="C1464" i="6"/>
  <c r="G1463" i="6"/>
  <c r="F1463" i="6"/>
  <c r="E1463" i="6"/>
  <c r="C1463" i="6"/>
  <c r="G1462" i="6"/>
  <c r="F1462" i="6"/>
  <c r="E1462" i="6"/>
  <c r="C1462" i="6"/>
  <c r="G1461" i="6"/>
  <c r="F1461" i="6"/>
  <c r="E1461" i="6"/>
  <c r="C1461" i="6"/>
  <c r="G1460" i="6"/>
  <c r="F1460" i="6"/>
  <c r="E1460" i="6"/>
  <c r="C1460" i="6"/>
  <c r="G1459" i="6"/>
  <c r="F1459" i="6"/>
  <c r="E1459" i="6"/>
  <c r="C1459" i="6"/>
  <c r="G1458" i="6"/>
  <c r="F1458" i="6"/>
  <c r="E1458" i="6"/>
  <c r="C1458" i="6"/>
  <c r="G1457" i="6"/>
  <c r="F1457" i="6"/>
  <c r="E1457" i="6"/>
  <c r="C1457" i="6"/>
  <c r="G1456" i="6"/>
  <c r="F1456" i="6"/>
  <c r="E1456" i="6"/>
  <c r="C1456" i="6"/>
  <c r="G1455" i="6"/>
  <c r="F1455" i="6"/>
  <c r="E1455" i="6"/>
  <c r="C1455" i="6"/>
  <c r="G1454" i="6"/>
  <c r="F1454" i="6"/>
  <c r="E1454" i="6"/>
  <c r="C1454" i="6"/>
  <c r="G1453" i="6"/>
  <c r="F1453" i="6"/>
  <c r="E1453" i="6"/>
  <c r="C1453" i="6"/>
  <c r="G1452" i="6"/>
  <c r="F1452" i="6"/>
  <c r="E1452" i="6"/>
  <c r="C1452" i="6"/>
  <c r="G1451" i="6"/>
  <c r="F1451" i="6"/>
  <c r="E1451" i="6"/>
  <c r="C1451" i="6"/>
  <c r="G1450" i="6"/>
  <c r="F1450" i="6"/>
  <c r="E1450" i="6"/>
  <c r="C1450" i="6"/>
  <c r="G1449" i="6"/>
  <c r="F1449" i="6"/>
  <c r="E1449" i="6"/>
  <c r="C1449" i="6"/>
  <c r="G1448" i="6"/>
  <c r="F1448" i="6"/>
  <c r="E1448" i="6"/>
  <c r="C1448" i="6"/>
  <c r="G1447" i="6"/>
  <c r="F1447" i="6"/>
  <c r="E1447" i="6"/>
  <c r="C1447" i="6"/>
  <c r="G1446" i="6"/>
  <c r="F1446" i="6"/>
  <c r="E1446" i="6"/>
  <c r="C1446" i="6"/>
  <c r="G1445" i="6"/>
  <c r="F1445" i="6"/>
  <c r="E1445" i="6"/>
  <c r="C1445" i="6"/>
  <c r="G1444" i="6"/>
  <c r="F1444" i="6"/>
  <c r="E1444" i="6"/>
  <c r="C1444" i="6"/>
  <c r="G1443" i="6"/>
  <c r="F1443" i="6"/>
  <c r="E1443" i="6"/>
  <c r="C1443" i="6"/>
  <c r="G1442" i="6"/>
  <c r="F1442" i="6"/>
  <c r="E1442" i="6"/>
  <c r="C1442" i="6"/>
  <c r="G1441" i="6"/>
  <c r="F1441" i="6"/>
  <c r="E1441" i="6"/>
  <c r="C1441" i="6"/>
  <c r="G1440" i="6"/>
  <c r="F1440" i="6"/>
  <c r="E1440" i="6"/>
  <c r="C1440" i="6"/>
  <c r="G1439" i="6"/>
  <c r="F1439" i="6"/>
  <c r="E1439" i="6"/>
  <c r="C1439" i="6"/>
  <c r="G1438" i="6"/>
  <c r="F1438" i="6"/>
  <c r="E1438" i="6"/>
  <c r="C1438" i="6"/>
  <c r="G1437" i="6"/>
  <c r="F1437" i="6"/>
  <c r="E1437" i="6"/>
  <c r="C1437" i="6"/>
  <c r="G1436" i="6"/>
  <c r="F1436" i="6"/>
  <c r="E1436" i="6"/>
  <c r="C1436" i="6"/>
  <c r="G1435" i="6"/>
  <c r="F1435" i="6"/>
  <c r="E1435" i="6"/>
  <c r="C1435" i="6"/>
  <c r="G1434" i="6"/>
  <c r="F1434" i="6"/>
  <c r="E1434" i="6"/>
  <c r="C1434" i="6"/>
  <c r="G1433" i="6"/>
  <c r="F1433" i="6"/>
  <c r="E1433" i="6"/>
  <c r="C1433" i="6"/>
  <c r="G1432" i="6"/>
  <c r="F1432" i="6"/>
  <c r="E1432" i="6"/>
  <c r="C1432" i="6"/>
  <c r="G1431" i="6"/>
  <c r="F1431" i="6"/>
  <c r="E1431" i="6"/>
  <c r="C1431" i="6"/>
  <c r="G1430" i="6"/>
  <c r="F1430" i="6"/>
  <c r="E1430" i="6"/>
  <c r="C1430" i="6"/>
  <c r="G1429" i="6"/>
  <c r="F1429" i="6"/>
  <c r="E1429" i="6"/>
  <c r="C1429" i="6"/>
  <c r="G1428" i="6"/>
  <c r="F1428" i="6"/>
  <c r="E1428" i="6"/>
  <c r="C1428" i="6"/>
  <c r="G1427" i="6"/>
  <c r="F1427" i="6"/>
  <c r="E1427" i="6"/>
  <c r="C1427" i="6"/>
  <c r="G1426" i="6"/>
  <c r="F1426" i="6"/>
  <c r="E1426" i="6"/>
  <c r="C1426" i="6"/>
  <c r="G1425" i="6"/>
  <c r="F1425" i="6"/>
  <c r="E1425" i="6"/>
  <c r="C1425" i="6"/>
  <c r="G1424" i="6"/>
  <c r="F1424" i="6"/>
  <c r="E1424" i="6"/>
  <c r="C1424" i="6"/>
  <c r="G1423" i="6"/>
  <c r="F1423" i="6"/>
  <c r="E1423" i="6"/>
  <c r="C1423" i="6"/>
  <c r="G1422" i="6"/>
  <c r="F1422" i="6"/>
  <c r="E1422" i="6"/>
  <c r="C1422" i="6"/>
  <c r="G1421" i="6"/>
  <c r="F1421" i="6"/>
  <c r="E1421" i="6"/>
  <c r="C1421" i="6"/>
  <c r="G1420" i="6"/>
  <c r="F1420" i="6"/>
  <c r="E1420" i="6"/>
  <c r="C1420" i="6"/>
  <c r="G1419" i="6"/>
  <c r="F1419" i="6"/>
  <c r="E1419" i="6"/>
  <c r="C1419" i="6"/>
  <c r="G1418" i="6"/>
  <c r="F1418" i="6"/>
  <c r="E1418" i="6"/>
  <c r="C1418" i="6"/>
  <c r="G1417" i="6"/>
  <c r="F1417" i="6"/>
  <c r="E1417" i="6"/>
  <c r="C1417" i="6"/>
  <c r="G1416" i="6"/>
  <c r="F1416" i="6"/>
  <c r="E1416" i="6"/>
  <c r="C1416" i="6"/>
  <c r="G1415" i="6"/>
  <c r="F1415" i="6"/>
  <c r="E1415" i="6"/>
  <c r="C1415" i="6"/>
  <c r="G1414" i="6"/>
  <c r="F1414" i="6"/>
  <c r="E1414" i="6"/>
  <c r="C1414" i="6"/>
  <c r="G1413" i="6"/>
  <c r="F1413" i="6"/>
  <c r="E1413" i="6"/>
  <c r="C1413" i="6"/>
  <c r="G1412" i="6"/>
  <c r="F1412" i="6"/>
  <c r="E1412" i="6"/>
  <c r="C1412" i="6"/>
  <c r="G1411" i="6"/>
  <c r="F1411" i="6"/>
  <c r="E1411" i="6"/>
  <c r="C1411" i="6"/>
  <c r="G1410" i="6"/>
  <c r="F1410" i="6"/>
  <c r="E1410" i="6"/>
  <c r="C1410" i="6"/>
  <c r="G1409" i="6"/>
  <c r="F1409" i="6"/>
  <c r="E1409" i="6"/>
  <c r="C1409" i="6"/>
  <c r="G1408" i="6"/>
  <c r="F1408" i="6"/>
  <c r="E1408" i="6"/>
  <c r="C1408" i="6"/>
  <c r="G1407" i="6"/>
  <c r="F1407" i="6"/>
  <c r="E1407" i="6"/>
  <c r="C1407" i="6"/>
  <c r="G1406" i="6"/>
  <c r="F1406" i="6"/>
  <c r="E1406" i="6"/>
  <c r="C1406" i="6"/>
  <c r="G1405" i="6"/>
  <c r="F1405" i="6"/>
  <c r="E1405" i="6"/>
  <c r="C1405" i="6"/>
  <c r="G1404" i="6"/>
  <c r="F1404" i="6"/>
  <c r="E1404" i="6"/>
  <c r="C1404" i="6"/>
  <c r="G1403" i="6"/>
  <c r="F1403" i="6"/>
  <c r="E1403" i="6"/>
  <c r="C1403" i="6"/>
  <c r="G1402" i="6"/>
  <c r="F1402" i="6"/>
  <c r="E1402" i="6"/>
  <c r="C1402" i="6"/>
  <c r="G1401" i="6"/>
  <c r="F1401" i="6"/>
  <c r="E1401" i="6"/>
  <c r="C1401" i="6"/>
  <c r="G1400" i="6"/>
  <c r="F1400" i="6"/>
  <c r="E1400" i="6"/>
  <c r="C1400" i="6"/>
  <c r="G1399" i="6"/>
  <c r="F1399" i="6"/>
  <c r="E1399" i="6"/>
  <c r="C1399" i="6"/>
  <c r="G1398" i="6"/>
  <c r="F1398" i="6"/>
  <c r="E1398" i="6"/>
  <c r="C1398" i="6"/>
  <c r="G1397" i="6"/>
  <c r="F1397" i="6"/>
  <c r="E1397" i="6"/>
  <c r="C1397" i="6"/>
  <c r="G1396" i="6"/>
  <c r="F1396" i="6"/>
  <c r="E1396" i="6"/>
  <c r="C1396" i="6"/>
  <c r="G1395" i="6"/>
  <c r="F1395" i="6"/>
  <c r="E1395" i="6"/>
  <c r="C1395" i="6"/>
  <c r="G1394" i="6"/>
  <c r="F1394" i="6"/>
  <c r="E1394" i="6"/>
  <c r="C1394" i="6"/>
  <c r="G1393" i="6"/>
  <c r="F1393" i="6"/>
  <c r="E1393" i="6"/>
  <c r="C1393" i="6"/>
  <c r="G1392" i="6"/>
  <c r="F1392" i="6"/>
  <c r="E1392" i="6"/>
  <c r="C1392" i="6"/>
  <c r="G1391" i="6"/>
  <c r="F1391" i="6"/>
  <c r="E1391" i="6"/>
  <c r="C1391" i="6"/>
  <c r="G1390" i="6"/>
  <c r="F1390" i="6"/>
  <c r="E1390" i="6"/>
  <c r="C1390" i="6"/>
  <c r="G1389" i="6"/>
  <c r="F1389" i="6"/>
  <c r="E1389" i="6"/>
  <c r="C1389" i="6"/>
  <c r="G1388" i="6"/>
  <c r="F1388" i="6"/>
  <c r="E1388" i="6"/>
  <c r="C1388" i="6"/>
  <c r="G1387" i="6"/>
  <c r="F1387" i="6"/>
  <c r="E1387" i="6"/>
  <c r="C1387" i="6"/>
  <c r="G1386" i="6"/>
  <c r="F1386" i="6"/>
  <c r="E1386" i="6"/>
  <c r="C1386" i="6"/>
  <c r="G1385" i="6"/>
  <c r="F1385" i="6"/>
  <c r="E1385" i="6"/>
  <c r="C1385" i="6"/>
  <c r="G1384" i="6"/>
  <c r="F1384" i="6"/>
  <c r="E1384" i="6"/>
  <c r="C1384" i="6"/>
  <c r="G1383" i="6"/>
  <c r="F1383" i="6"/>
  <c r="E1383" i="6"/>
  <c r="C1383" i="6"/>
  <c r="G1382" i="6"/>
  <c r="F1382" i="6"/>
  <c r="E1382" i="6"/>
  <c r="C1382" i="6"/>
  <c r="G1381" i="6"/>
  <c r="F1381" i="6"/>
  <c r="E1381" i="6"/>
  <c r="C1381" i="6"/>
  <c r="G1380" i="6"/>
  <c r="F1380" i="6"/>
  <c r="E1380" i="6"/>
  <c r="C1380" i="6"/>
  <c r="G1379" i="6"/>
  <c r="F1379" i="6"/>
  <c r="E1379" i="6"/>
  <c r="C1379" i="6"/>
  <c r="G1378" i="6"/>
  <c r="F1378" i="6"/>
  <c r="E1378" i="6"/>
  <c r="C1378" i="6"/>
  <c r="G1377" i="6"/>
  <c r="F1377" i="6"/>
  <c r="E1377" i="6"/>
  <c r="C1377" i="6"/>
  <c r="G1376" i="6"/>
  <c r="F1376" i="6"/>
  <c r="E1376" i="6"/>
  <c r="C1376" i="6"/>
  <c r="G1375" i="6"/>
  <c r="F1375" i="6"/>
  <c r="E1375" i="6"/>
  <c r="C1375" i="6"/>
  <c r="G1374" i="6"/>
  <c r="F1374" i="6"/>
  <c r="E1374" i="6"/>
  <c r="C1374" i="6"/>
  <c r="G1373" i="6"/>
  <c r="F1373" i="6"/>
  <c r="E1373" i="6"/>
  <c r="C1373" i="6"/>
  <c r="G1372" i="6"/>
  <c r="F1372" i="6"/>
  <c r="E1372" i="6"/>
  <c r="C1372" i="6"/>
  <c r="G1371" i="6"/>
  <c r="F1371" i="6"/>
  <c r="E1371" i="6"/>
  <c r="C1371" i="6"/>
  <c r="G1370" i="6"/>
  <c r="F1370" i="6"/>
  <c r="E1370" i="6"/>
  <c r="C1370" i="6"/>
  <c r="G1369" i="6"/>
  <c r="F1369" i="6"/>
  <c r="E1369" i="6"/>
  <c r="C1369" i="6"/>
  <c r="G1368" i="6"/>
  <c r="F1368" i="6"/>
  <c r="E1368" i="6"/>
  <c r="C1368" i="6"/>
  <c r="G1367" i="6"/>
  <c r="F1367" i="6"/>
  <c r="E1367" i="6"/>
  <c r="C1367" i="6"/>
  <c r="G1366" i="6"/>
  <c r="F1366" i="6"/>
  <c r="E1366" i="6"/>
  <c r="C1366" i="6"/>
  <c r="G1365" i="6"/>
  <c r="F1365" i="6"/>
  <c r="E1365" i="6"/>
  <c r="C1365" i="6"/>
  <c r="G1364" i="6"/>
  <c r="F1364" i="6"/>
  <c r="E1364" i="6"/>
  <c r="C1364" i="6"/>
  <c r="G1363" i="6"/>
  <c r="F1363" i="6"/>
  <c r="E1363" i="6"/>
  <c r="C1363" i="6"/>
  <c r="G1362" i="6"/>
  <c r="F1362" i="6"/>
  <c r="E1362" i="6"/>
  <c r="C1362" i="6"/>
  <c r="G1361" i="6"/>
  <c r="F1361" i="6"/>
  <c r="E1361" i="6"/>
  <c r="C1361" i="6"/>
  <c r="G1360" i="6"/>
  <c r="F1360" i="6"/>
  <c r="E1360" i="6"/>
  <c r="C1360" i="6"/>
  <c r="G1359" i="6"/>
  <c r="F1359" i="6"/>
  <c r="E1359" i="6"/>
  <c r="C1359" i="6"/>
  <c r="G1358" i="6"/>
  <c r="F1358" i="6"/>
  <c r="E1358" i="6"/>
  <c r="C1358" i="6"/>
  <c r="G1357" i="6"/>
  <c r="F1357" i="6"/>
  <c r="E1357" i="6"/>
  <c r="C1357" i="6"/>
  <c r="G1356" i="6"/>
  <c r="F1356" i="6"/>
  <c r="E1356" i="6"/>
  <c r="C1356" i="6"/>
  <c r="G1355" i="6"/>
  <c r="F1355" i="6"/>
  <c r="E1355" i="6"/>
  <c r="C1355" i="6"/>
  <c r="G1354" i="6"/>
  <c r="F1354" i="6"/>
  <c r="E1354" i="6"/>
  <c r="C1354" i="6"/>
  <c r="G1353" i="6"/>
  <c r="F1353" i="6"/>
  <c r="E1353" i="6"/>
  <c r="C1353" i="6"/>
  <c r="G1352" i="6"/>
  <c r="F1352" i="6"/>
  <c r="E1352" i="6"/>
  <c r="C1352" i="6"/>
  <c r="G1351" i="6"/>
  <c r="F1351" i="6"/>
  <c r="E1351" i="6"/>
  <c r="C1351" i="6"/>
  <c r="G1350" i="6"/>
  <c r="F1350" i="6"/>
  <c r="E1350" i="6"/>
  <c r="C1350" i="6"/>
  <c r="G1349" i="6"/>
  <c r="F1349" i="6"/>
  <c r="E1349" i="6"/>
  <c r="C1349" i="6"/>
  <c r="G1348" i="6"/>
  <c r="F1348" i="6"/>
  <c r="E1348" i="6"/>
  <c r="C1348" i="6"/>
  <c r="G1347" i="6"/>
  <c r="F1347" i="6"/>
  <c r="E1347" i="6"/>
  <c r="C1347" i="6"/>
  <c r="G1346" i="6"/>
  <c r="F1346" i="6"/>
  <c r="E1346" i="6"/>
  <c r="C1346" i="6"/>
  <c r="G1345" i="6"/>
  <c r="F1345" i="6"/>
  <c r="E1345" i="6"/>
  <c r="C1345" i="6"/>
  <c r="G1344" i="6"/>
  <c r="F1344" i="6"/>
  <c r="E1344" i="6"/>
  <c r="C1344" i="6"/>
  <c r="G1343" i="6"/>
  <c r="F1343" i="6"/>
  <c r="E1343" i="6"/>
  <c r="C1343" i="6"/>
  <c r="G1342" i="6"/>
  <c r="F1342" i="6"/>
  <c r="E1342" i="6"/>
  <c r="C1342" i="6"/>
  <c r="G1341" i="6"/>
  <c r="F1341" i="6"/>
  <c r="E1341" i="6"/>
  <c r="C1341" i="6"/>
  <c r="G1340" i="6"/>
  <c r="F1340" i="6"/>
  <c r="E1340" i="6"/>
  <c r="C1340" i="6"/>
  <c r="G1339" i="6"/>
  <c r="F1339" i="6"/>
  <c r="E1339" i="6"/>
  <c r="C1339" i="6"/>
  <c r="G1338" i="6"/>
  <c r="F1338" i="6"/>
  <c r="E1338" i="6"/>
  <c r="C1338" i="6"/>
  <c r="G1337" i="6"/>
  <c r="F1337" i="6"/>
  <c r="E1337" i="6"/>
  <c r="C1337" i="6"/>
  <c r="G1336" i="6"/>
  <c r="F1336" i="6"/>
  <c r="E1336" i="6"/>
  <c r="C1336" i="6"/>
  <c r="G1335" i="6"/>
  <c r="F1335" i="6"/>
  <c r="E1335" i="6"/>
  <c r="C1335" i="6"/>
  <c r="G1334" i="6"/>
  <c r="F1334" i="6"/>
  <c r="E1334" i="6"/>
  <c r="C1334" i="6"/>
  <c r="G1333" i="6"/>
  <c r="F1333" i="6"/>
  <c r="E1333" i="6"/>
  <c r="C1333" i="6"/>
  <c r="G1332" i="6"/>
  <c r="F1332" i="6"/>
  <c r="E1332" i="6"/>
  <c r="C1332" i="6"/>
  <c r="G1331" i="6"/>
  <c r="F1331" i="6"/>
  <c r="E1331" i="6"/>
  <c r="C1331" i="6"/>
  <c r="G1330" i="6"/>
  <c r="F1330" i="6"/>
  <c r="E1330" i="6"/>
  <c r="C1330" i="6"/>
  <c r="G1329" i="6"/>
  <c r="F1329" i="6"/>
  <c r="E1329" i="6"/>
  <c r="C1329" i="6"/>
  <c r="G1328" i="6"/>
  <c r="F1328" i="6"/>
  <c r="E1328" i="6"/>
  <c r="C1328" i="6"/>
  <c r="G1327" i="6"/>
  <c r="F1327" i="6"/>
  <c r="E1327" i="6"/>
  <c r="C1327" i="6"/>
  <c r="G1326" i="6"/>
  <c r="F1326" i="6"/>
  <c r="E1326" i="6"/>
  <c r="C1326" i="6"/>
  <c r="G1325" i="6"/>
  <c r="F1325" i="6"/>
  <c r="E1325" i="6"/>
  <c r="C1325" i="6"/>
  <c r="G1324" i="6"/>
  <c r="F1324" i="6"/>
  <c r="E1324" i="6"/>
  <c r="C1324" i="6"/>
  <c r="G1323" i="6"/>
  <c r="F1323" i="6"/>
  <c r="E1323" i="6"/>
  <c r="C1323" i="6"/>
  <c r="G1322" i="6"/>
  <c r="F1322" i="6"/>
  <c r="E1322" i="6"/>
  <c r="C1322" i="6"/>
  <c r="G1321" i="6"/>
  <c r="F1321" i="6"/>
  <c r="E1321" i="6"/>
  <c r="C1321" i="6"/>
  <c r="G1320" i="6"/>
  <c r="F1320" i="6"/>
  <c r="E1320" i="6"/>
  <c r="C1320" i="6"/>
  <c r="G1319" i="6"/>
  <c r="F1319" i="6"/>
  <c r="E1319" i="6"/>
  <c r="C1319" i="6"/>
  <c r="G1318" i="6"/>
  <c r="F1318" i="6"/>
  <c r="E1318" i="6"/>
  <c r="C1318" i="6"/>
  <c r="G1317" i="6"/>
  <c r="F1317" i="6"/>
  <c r="E1317" i="6"/>
  <c r="C1317" i="6"/>
  <c r="G1316" i="6"/>
  <c r="F1316" i="6"/>
  <c r="E1316" i="6"/>
  <c r="C1316" i="6"/>
  <c r="G1315" i="6"/>
  <c r="F1315" i="6"/>
  <c r="E1315" i="6"/>
  <c r="C1315" i="6"/>
  <c r="G1314" i="6"/>
  <c r="F1314" i="6"/>
  <c r="E1314" i="6"/>
  <c r="C1314" i="6"/>
  <c r="G1313" i="6"/>
  <c r="F1313" i="6"/>
  <c r="E1313" i="6"/>
  <c r="C1313" i="6"/>
  <c r="G1312" i="6"/>
  <c r="F1312" i="6"/>
  <c r="E1312" i="6"/>
  <c r="C1312" i="6"/>
  <c r="G1311" i="6"/>
  <c r="F1311" i="6"/>
  <c r="E1311" i="6"/>
  <c r="C1311" i="6"/>
  <c r="G1310" i="6"/>
  <c r="F1310" i="6"/>
  <c r="E1310" i="6"/>
  <c r="C1310" i="6"/>
  <c r="G1309" i="6"/>
  <c r="F1309" i="6"/>
  <c r="E1309" i="6"/>
  <c r="C1309" i="6"/>
  <c r="G1308" i="6"/>
  <c r="F1308" i="6"/>
  <c r="E1308" i="6"/>
  <c r="C1308" i="6"/>
  <c r="G1307" i="6"/>
  <c r="F1307" i="6"/>
  <c r="E1307" i="6"/>
  <c r="C1307" i="6"/>
  <c r="G1306" i="6"/>
  <c r="F1306" i="6"/>
  <c r="E1306" i="6"/>
  <c r="C1306" i="6"/>
  <c r="G1305" i="6"/>
  <c r="F1305" i="6"/>
  <c r="E1305" i="6"/>
  <c r="C1305" i="6"/>
  <c r="G1304" i="6"/>
  <c r="F1304" i="6"/>
  <c r="E1304" i="6"/>
  <c r="C1304" i="6"/>
  <c r="G1303" i="6"/>
  <c r="F1303" i="6"/>
  <c r="E1303" i="6"/>
  <c r="C1303" i="6"/>
  <c r="G1302" i="6"/>
  <c r="F1302" i="6"/>
  <c r="E1302" i="6"/>
  <c r="C1302" i="6"/>
  <c r="G1301" i="6"/>
  <c r="F1301" i="6"/>
  <c r="E1301" i="6"/>
  <c r="C1301" i="6"/>
  <c r="G1300" i="6"/>
  <c r="F1300" i="6"/>
  <c r="E1300" i="6"/>
  <c r="C1300" i="6"/>
  <c r="G1299" i="6"/>
  <c r="F1299" i="6"/>
  <c r="E1299" i="6"/>
  <c r="C1299" i="6"/>
  <c r="G1298" i="6"/>
  <c r="F1298" i="6"/>
  <c r="E1298" i="6"/>
  <c r="C1298" i="6"/>
  <c r="G1297" i="6"/>
  <c r="F1297" i="6"/>
  <c r="E1297" i="6"/>
  <c r="C1297" i="6"/>
  <c r="G1296" i="6"/>
  <c r="F1296" i="6"/>
  <c r="E1296" i="6"/>
  <c r="C1296" i="6"/>
  <c r="G1295" i="6"/>
  <c r="F1295" i="6"/>
  <c r="E1295" i="6"/>
  <c r="C1295" i="6"/>
  <c r="G1294" i="6"/>
  <c r="F1294" i="6"/>
  <c r="E1294" i="6"/>
  <c r="C1294" i="6"/>
  <c r="G1293" i="6"/>
  <c r="F1293" i="6"/>
  <c r="E1293" i="6"/>
  <c r="C1293" i="6"/>
  <c r="G1292" i="6"/>
  <c r="F1292" i="6"/>
  <c r="E1292" i="6"/>
  <c r="C1292" i="6"/>
  <c r="G1291" i="6"/>
  <c r="F1291" i="6"/>
  <c r="E1291" i="6"/>
  <c r="C1291" i="6"/>
  <c r="G1290" i="6"/>
  <c r="F1290" i="6"/>
  <c r="E1290" i="6"/>
  <c r="C1290" i="6"/>
  <c r="G1289" i="6"/>
  <c r="F1289" i="6"/>
  <c r="E1289" i="6"/>
  <c r="C1289" i="6"/>
  <c r="G1288" i="6"/>
  <c r="F1288" i="6"/>
  <c r="E1288" i="6"/>
  <c r="C1288" i="6"/>
  <c r="G1287" i="6"/>
  <c r="F1287" i="6"/>
  <c r="E1287" i="6"/>
  <c r="C1287" i="6"/>
  <c r="G1286" i="6"/>
  <c r="F1286" i="6"/>
  <c r="E1286" i="6"/>
  <c r="C1286" i="6"/>
  <c r="G1285" i="6"/>
  <c r="F1285" i="6"/>
  <c r="E1285" i="6"/>
  <c r="C1285" i="6"/>
  <c r="G1284" i="6"/>
  <c r="F1284" i="6"/>
  <c r="E1284" i="6"/>
  <c r="C1284" i="6"/>
  <c r="G1283" i="6"/>
  <c r="F1283" i="6"/>
  <c r="E1283" i="6"/>
  <c r="C1283" i="6"/>
  <c r="G1282" i="6"/>
  <c r="F1282" i="6"/>
  <c r="E1282" i="6"/>
  <c r="C1282" i="6"/>
  <c r="G1281" i="6"/>
  <c r="F1281" i="6"/>
  <c r="E1281" i="6"/>
  <c r="C1281" i="6"/>
  <c r="G1280" i="6"/>
  <c r="F1280" i="6"/>
  <c r="E1280" i="6"/>
  <c r="C1280" i="6"/>
  <c r="G1279" i="6"/>
  <c r="F1279" i="6"/>
  <c r="E1279" i="6"/>
  <c r="C1279" i="6"/>
  <c r="G1278" i="6"/>
  <c r="F1278" i="6"/>
  <c r="E1278" i="6"/>
  <c r="C1278" i="6"/>
  <c r="G1277" i="6"/>
  <c r="F1277" i="6"/>
  <c r="E1277" i="6"/>
  <c r="C1277" i="6"/>
  <c r="G1276" i="6"/>
  <c r="F1276" i="6"/>
  <c r="E1276" i="6"/>
  <c r="C1276" i="6"/>
  <c r="G1275" i="6"/>
  <c r="F1275" i="6"/>
  <c r="E1275" i="6"/>
  <c r="C1275" i="6"/>
  <c r="G1274" i="6"/>
  <c r="F1274" i="6"/>
  <c r="E1274" i="6"/>
  <c r="C1274" i="6"/>
  <c r="G1273" i="6"/>
  <c r="F1273" i="6"/>
  <c r="E1273" i="6"/>
  <c r="C1273" i="6"/>
  <c r="G1272" i="6"/>
  <c r="F1272" i="6"/>
  <c r="E1272" i="6"/>
  <c r="C1272" i="6"/>
  <c r="G1271" i="6"/>
  <c r="F1271" i="6"/>
  <c r="E1271" i="6"/>
  <c r="C1271" i="6"/>
  <c r="G1270" i="6"/>
  <c r="F1270" i="6"/>
  <c r="E1270" i="6"/>
  <c r="C1270" i="6"/>
  <c r="G1269" i="6"/>
  <c r="F1269" i="6"/>
  <c r="E1269" i="6"/>
  <c r="C1269" i="6"/>
  <c r="G1268" i="6"/>
  <c r="F1268" i="6"/>
  <c r="E1268" i="6"/>
  <c r="C1268" i="6"/>
  <c r="G1267" i="6"/>
  <c r="F1267" i="6"/>
  <c r="E1267" i="6"/>
  <c r="C1267" i="6"/>
  <c r="G1266" i="6"/>
  <c r="F1266" i="6"/>
  <c r="E1266" i="6"/>
  <c r="C1266" i="6"/>
  <c r="G1265" i="6"/>
  <c r="F1265" i="6"/>
  <c r="E1265" i="6"/>
  <c r="C1265" i="6"/>
  <c r="G1264" i="6"/>
  <c r="F1264" i="6"/>
  <c r="E1264" i="6"/>
  <c r="C1264" i="6"/>
  <c r="G1263" i="6"/>
  <c r="F1263" i="6"/>
  <c r="E1263" i="6"/>
  <c r="C1263" i="6"/>
  <c r="G1262" i="6"/>
  <c r="F1262" i="6"/>
  <c r="E1262" i="6"/>
  <c r="C1262" i="6"/>
  <c r="G1261" i="6"/>
  <c r="F1261" i="6"/>
  <c r="E1261" i="6"/>
  <c r="C1261" i="6"/>
  <c r="G1260" i="6"/>
  <c r="F1260" i="6"/>
  <c r="E1260" i="6"/>
  <c r="C1260" i="6"/>
  <c r="G1259" i="6"/>
  <c r="F1259" i="6"/>
  <c r="E1259" i="6"/>
  <c r="C1259" i="6"/>
  <c r="G1258" i="6"/>
  <c r="F1258" i="6"/>
  <c r="E1258" i="6"/>
  <c r="C1258" i="6"/>
  <c r="G1257" i="6"/>
  <c r="F1257" i="6"/>
  <c r="E1257" i="6"/>
  <c r="C1257" i="6"/>
  <c r="G1256" i="6"/>
  <c r="F1256" i="6"/>
  <c r="E1256" i="6"/>
  <c r="C1256" i="6"/>
  <c r="G1255" i="6"/>
  <c r="F1255" i="6"/>
  <c r="E1255" i="6"/>
  <c r="C1255" i="6"/>
  <c r="G1254" i="6"/>
  <c r="F1254" i="6"/>
  <c r="E1254" i="6"/>
  <c r="C1254" i="6"/>
  <c r="G1253" i="6"/>
  <c r="F1253" i="6"/>
  <c r="E1253" i="6"/>
  <c r="C1253" i="6"/>
  <c r="G1252" i="6"/>
  <c r="F1252" i="6"/>
  <c r="E1252" i="6"/>
  <c r="C1252" i="6"/>
  <c r="G1251" i="6"/>
  <c r="F1251" i="6"/>
  <c r="E1251" i="6"/>
  <c r="C1251" i="6"/>
  <c r="G1250" i="6"/>
  <c r="F1250" i="6"/>
  <c r="E1250" i="6"/>
  <c r="C1250" i="6"/>
  <c r="G1249" i="6"/>
  <c r="F1249" i="6"/>
  <c r="E1249" i="6"/>
  <c r="C1249" i="6"/>
  <c r="G1248" i="6"/>
  <c r="F1248" i="6"/>
  <c r="E1248" i="6"/>
  <c r="C1248" i="6"/>
  <c r="G1247" i="6"/>
  <c r="F1247" i="6"/>
  <c r="E1247" i="6"/>
  <c r="C1247" i="6"/>
  <c r="G1246" i="6"/>
  <c r="F1246" i="6"/>
  <c r="E1246" i="6"/>
  <c r="C1246" i="6"/>
  <c r="G1245" i="6"/>
  <c r="F1245" i="6"/>
  <c r="E1245" i="6"/>
  <c r="C1245" i="6"/>
  <c r="G1244" i="6"/>
  <c r="F1244" i="6"/>
  <c r="E1244" i="6"/>
  <c r="C1244" i="6"/>
  <c r="G1243" i="6"/>
  <c r="F1243" i="6"/>
  <c r="E1243" i="6"/>
  <c r="C1243" i="6"/>
  <c r="G1242" i="6"/>
  <c r="F1242" i="6"/>
  <c r="E1242" i="6"/>
  <c r="C1242" i="6"/>
  <c r="G1241" i="6"/>
  <c r="F1241" i="6"/>
  <c r="E1241" i="6"/>
  <c r="C1241" i="6"/>
  <c r="G1240" i="6"/>
  <c r="F1240" i="6"/>
  <c r="E1240" i="6"/>
  <c r="C1240" i="6"/>
  <c r="G1239" i="6"/>
  <c r="F1239" i="6"/>
  <c r="E1239" i="6"/>
  <c r="C1239" i="6"/>
  <c r="G1238" i="6"/>
  <c r="F1238" i="6"/>
  <c r="E1238" i="6"/>
  <c r="C1238" i="6"/>
  <c r="G1237" i="6"/>
  <c r="F1237" i="6"/>
  <c r="E1237" i="6"/>
  <c r="C1237" i="6"/>
  <c r="G1236" i="6"/>
  <c r="F1236" i="6"/>
  <c r="E1236" i="6"/>
  <c r="C1236" i="6"/>
  <c r="G1235" i="6"/>
  <c r="F1235" i="6"/>
  <c r="E1235" i="6"/>
  <c r="C1235" i="6"/>
  <c r="G1234" i="6"/>
  <c r="F1234" i="6"/>
  <c r="E1234" i="6"/>
  <c r="C1234" i="6"/>
  <c r="G1233" i="6"/>
  <c r="F1233" i="6"/>
  <c r="E1233" i="6"/>
  <c r="C1233" i="6"/>
  <c r="G1232" i="6"/>
  <c r="F1232" i="6"/>
  <c r="E1232" i="6"/>
  <c r="C1232" i="6"/>
  <c r="G1231" i="6"/>
  <c r="F1231" i="6"/>
  <c r="E1231" i="6"/>
  <c r="C1231" i="6"/>
  <c r="G1230" i="6"/>
  <c r="F1230" i="6"/>
  <c r="E1230" i="6"/>
  <c r="C1230" i="6"/>
  <c r="G1229" i="6"/>
  <c r="F1229" i="6"/>
  <c r="E1229" i="6"/>
  <c r="C1229" i="6"/>
  <c r="G1228" i="6"/>
  <c r="F1228" i="6"/>
  <c r="E1228" i="6"/>
  <c r="C1228" i="6"/>
  <c r="G1227" i="6"/>
  <c r="F1227" i="6"/>
  <c r="E1227" i="6"/>
  <c r="C1227" i="6"/>
  <c r="G1226" i="6"/>
  <c r="F1226" i="6"/>
  <c r="E1226" i="6"/>
  <c r="C1226" i="6"/>
  <c r="G1225" i="6"/>
  <c r="F1225" i="6"/>
  <c r="E1225" i="6"/>
  <c r="C1225" i="6"/>
  <c r="G1224" i="6"/>
  <c r="F1224" i="6"/>
  <c r="E1224" i="6"/>
  <c r="C1224" i="6"/>
  <c r="G1223" i="6"/>
  <c r="F1223" i="6"/>
  <c r="E1223" i="6"/>
  <c r="C1223" i="6"/>
  <c r="G1222" i="6"/>
  <c r="F1222" i="6"/>
  <c r="E1222" i="6"/>
  <c r="C1222" i="6"/>
  <c r="G1221" i="6"/>
  <c r="F1221" i="6"/>
  <c r="E1221" i="6"/>
  <c r="C1221" i="6"/>
  <c r="G1220" i="6"/>
  <c r="F1220" i="6"/>
  <c r="E1220" i="6"/>
  <c r="C1220" i="6"/>
  <c r="G1219" i="6"/>
  <c r="F1219" i="6"/>
  <c r="E1219" i="6"/>
  <c r="C1219" i="6"/>
  <c r="G1218" i="6"/>
  <c r="F1218" i="6"/>
  <c r="E1218" i="6"/>
  <c r="C1218" i="6"/>
  <c r="G1217" i="6"/>
  <c r="F1217" i="6"/>
  <c r="E1217" i="6"/>
  <c r="C1217" i="6"/>
  <c r="G1216" i="6"/>
  <c r="F1216" i="6"/>
  <c r="E1216" i="6"/>
  <c r="C1216" i="6"/>
  <c r="G1215" i="6"/>
  <c r="F1215" i="6"/>
  <c r="E1215" i="6"/>
  <c r="C1215" i="6"/>
  <c r="G1214" i="6"/>
  <c r="F1214" i="6"/>
  <c r="E1214" i="6"/>
  <c r="C1214" i="6"/>
  <c r="G1213" i="6"/>
  <c r="F1213" i="6"/>
  <c r="E1213" i="6"/>
  <c r="C1213" i="6"/>
  <c r="G1212" i="6"/>
  <c r="F1212" i="6"/>
  <c r="E1212" i="6"/>
  <c r="C1212" i="6"/>
  <c r="G1211" i="6"/>
  <c r="F1211" i="6"/>
  <c r="E1211" i="6"/>
  <c r="C1211" i="6"/>
  <c r="G1210" i="6"/>
  <c r="F1210" i="6"/>
  <c r="E1210" i="6"/>
  <c r="C1210" i="6"/>
  <c r="G1209" i="6"/>
  <c r="F1209" i="6"/>
  <c r="E1209" i="6"/>
  <c r="C1209" i="6"/>
  <c r="G1208" i="6"/>
  <c r="F1208" i="6"/>
  <c r="E1208" i="6"/>
  <c r="C1208" i="6"/>
  <c r="G1207" i="6"/>
  <c r="F1207" i="6"/>
  <c r="E1207" i="6"/>
  <c r="C1207" i="6"/>
  <c r="G1206" i="6"/>
  <c r="F1206" i="6"/>
  <c r="E1206" i="6"/>
  <c r="C1206" i="6"/>
  <c r="G1205" i="6"/>
  <c r="F1205" i="6"/>
  <c r="E1205" i="6"/>
  <c r="C1205" i="6"/>
  <c r="G1204" i="6"/>
  <c r="F1204" i="6"/>
  <c r="E1204" i="6"/>
  <c r="C1204" i="6"/>
  <c r="G1203" i="6"/>
  <c r="F1203" i="6"/>
  <c r="E1203" i="6"/>
  <c r="C1203" i="6"/>
  <c r="G1202" i="6"/>
  <c r="F1202" i="6"/>
  <c r="E1202" i="6"/>
  <c r="C1202" i="6"/>
  <c r="G1201" i="6"/>
  <c r="F1201" i="6"/>
  <c r="E1201" i="6"/>
  <c r="C1201" i="6"/>
  <c r="G1200" i="6"/>
  <c r="F1200" i="6"/>
  <c r="E1200" i="6"/>
  <c r="C1200" i="6"/>
  <c r="G1199" i="6"/>
  <c r="F1199" i="6"/>
  <c r="E1199" i="6"/>
  <c r="C1199" i="6"/>
  <c r="G1198" i="6"/>
  <c r="F1198" i="6"/>
  <c r="E1198" i="6"/>
  <c r="C1198" i="6"/>
  <c r="G1197" i="6"/>
  <c r="F1197" i="6"/>
  <c r="E1197" i="6"/>
  <c r="C1197" i="6"/>
  <c r="G1196" i="6"/>
  <c r="F1196" i="6"/>
  <c r="E1196" i="6"/>
  <c r="C1196" i="6"/>
  <c r="G1195" i="6"/>
  <c r="F1195" i="6"/>
  <c r="E1195" i="6"/>
  <c r="C1195" i="6"/>
  <c r="G1194" i="6"/>
  <c r="F1194" i="6"/>
  <c r="E1194" i="6"/>
  <c r="C1194" i="6"/>
  <c r="G1193" i="6"/>
  <c r="F1193" i="6"/>
  <c r="E1193" i="6"/>
  <c r="C1193" i="6"/>
  <c r="G1192" i="6"/>
  <c r="F1192" i="6"/>
  <c r="E1192" i="6"/>
  <c r="C1192" i="6"/>
  <c r="G1191" i="6"/>
  <c r="F1191" i="6"/>
  <c r="E1191" i="6"/>
  <c r="C1191" i="6"/>
  <c r="G1190" i="6"/>
  <c r="F1190" i="6"/>
  <c r="E1190" i="6"/>
  <c r="C1190" i="6"/>
  <c r="G1189" i="6"/>
  <c r="F1189" i="6"/>
  <c r="E1189" i="6"/>
  <c r="C1189" i="6"/>
  <c r="G1188" i="6"/>
  <c r="F1188" i="6"/>
  <c r="E1188" i="6"/>
  <c r="C1188" i="6"/>
  <c r="G1187" i="6"/>
  <c r="F1187" i="6"/>
  <c r="E1187" i="6"/>
  <c r="C1187" i="6"/>
  <c r="G1186" i="6"/>
  <c r="F1186" i="6"/>
  <c r="E1186" i="6"/>
  <c r="C1186" i="6"/>
  <c r="G1185" i="6"/>
  <c r="F1185" i="6"/>
  <c r="E1185" i="6"/>
  <c r="C1185" i="6"/>
  <c r="G1184" i="6"/>
  <c r="F1184" i="6"/>
  <c r="E1184" i="6"/>
  <c r="C1184" i="6"/>
  <c r="G1183" i="6"/>
  <c r="F1183" i="6"/>
  <c r="E1183" i="6"/>
  <c r="C1183" i="6"/>
  <c r="G1182" i="6"/>
  <c r="F1182" i="6"/>
  <c r="E1182" i="6"/>
  <c r="C1182" i="6"/>
  <c r="G1181" i="6"/>
  <c r="F1181" i="6"/>
  <c r="E1181" i="6"/>
  <c r="C1181" i="6"/>
  <c r="G1180" i="6"/>
  <c r="F1180" i="6"/>
  <c r="E1180" i="6"/>
  <c r="C1180" i="6"/>
  <c r="G1179" i="6"/>
  <c r="F1179" i="6"/>
  <c r="E1179" i="6"/>
  <c r="C1179" i="6"/>
  <c r="G1178" i="6"/>
  <c r="F1178" i="6"/>
  <c r="E1178" i="6"/>
  <c r="C1178" i="6"/>
  <c r="G1177" i="6"/>
  <c r="F1177" i="6"/>
  <c r="E1177" i="6"/>
  <c r="C1177" i="6"/>
  <c r="G1176" i="6"/>
  <c r="F1176" i="6"/>
  <c r="E1176" i="6"/>
  <c r="C1176" i="6"/>
  <c r="G1175" i="6"/>
  <c r="F1175" i="6"/>
  <c r="E1175" i="6"/>
  <c r="C1175" i="6"/>
  <c r="G1174" i="6"/>
  <c r="F1174" i="6"/>
  <c r="E1174" i="6"/>
  <c r="C1174" i="6"/>
  <c r="G1173" i="6"/>
  <c r="F1173" i="6"/>
  <c r="E1173" i="6"/>
  <c r="C1173" i="6"/>
  <c r="G1172" i="6"/>
  <c r="F1172" i="6"/>
  <c r="E1172" i="6"/>
  <c r="C1172" i="6"/>
  <c r="G1171" i="6"/>
  <c r="F1171" i="6"/>
  <c r="E1171" i="6"/>
  <c r="C1171" i="6"/>
  <c r="G1170" i="6"/>
  <c r="F1170" i="6"/>
  <c r="E1170" i="6"/>
  <c r="C1170" i="6"/>
  <c r="G1169" i="6"/>
  <c r="F1169" i="6"/>
  <c r="E1169" i="6"/>
  <c r="C1169" i="6"/>
  <c r="G1168" i="6"/>
  <c r="F1168" i="6"/>
  <c r="E1168" i="6"/>
  <c r="C1168" i="6"/>
  <c r="G1167" i="6"/>
  <c r="F1167" i="6"/>
  <c r="E1167" i="6"/>
  <c r="C1167" i="6"/>
  <c r="G1166" i="6"/>
  <c r="F1166" i="6"/>
  <c r="E1166" i="6"/>
  <c r="C1166" i="6"/>
  <c r="G1165" i="6"/>
  <c r="F1165" i="6"/>
  <c r="E1165" i="6"/>
  <c r="C1165" i="6"/>
  <c r="G1164" i="6"/>
  <c r="F1164" i="6"/>
  <c r="E1164" i="6"/>
  <c r="C1164" i="6"/>
  <c r="G1163" i="6"/>
  <c r="F1163" i="6"/>
  <c r="E1163" i="6"/>
  <c r="C1163" i="6"/>
  <c r="G1162" i="6"/>
  <c r="F1162" i="6"/>
  <c r="E1162" i="6"/>
  <c r="C1162" i="6"/>
  <c r="G1161" i="6"/>
  <c r="F1161" i="6"/>
  <c r="E1161" i="6"/>
  <c r="C1161" i="6"/>
  <c r="G1160" i="6"/>
  <c r="F1160" i="6"/>
  <c r="E1160" i="6"/>
  <c r="C1160" i="6"/>
  <c r="G1159" i="6"/>
  <c r="F1159" i="6"/>
  <c r="E1159" i="6"/>
  <c r="C1159" i="6"/>
  <c r="G1158" i="6"/>
  <c r="F1158" i="6"/>
  <c r="E1158" i="6"/>
  <c r="C1158" i="6"/>
  <c r="G1157" i="6"/>
  <c r="F1157" i="6"/>
  <c r="E1157" i="6"/>
  <c r="C1157" i="6"/>
  <c r="G1156" i="6"/>
  <c r="F1156" i="6"/>
  <c r="E1156" i="6"/>
  <c r="C1156" i="6"/>
  <c r="G1155" i="6"/>
  <c r="F1155" i="6"/>
  <c r="E1155" i="6"/>
  <c r="C1155" i="6"/>
  <c r="G1154" i="6"/>
  <c r="F1154" i="6"/>
  <c r="E1154" i="6"/>
  <c r="C1154" i="6"/>
  <c r="G1153" i="6"/>
  <c r="F1153" i="6"/>
  <c r="E1153" i="6"/>
  <c r="C1153" i="6"/>
  <c r="G1152" i="6"/>
  <c r="F1152" i="6"/>
  <c r="E1152" i="6"/>
  <c r="C1152" i="6"/>
  <c r="G1151" i="6"/>
  <c r="F1151" i="6"/>
  <c r="E1151" i="6"/>
  <c r="C1151" i="6"/>
  <c r="G1150" i="6"/>
  <c r="F1150" i="6"/>
  <c r="E1150" i="6"/>
  <c r="C1150" i="6"/>
  <c r="G1149" i="6"/>
  <c r="F1149" i="6"/>
  <c r="E1149" i="6"/>
  <c r="C1149" i="6"/>
  <c r="G1148" i="6"/>
  <c r="F1148" i="6"/>
  <c r="E1148" i="6"/>
  <c r="C1148" i="6"/>
  <c r="G1147" i="6"/>
  <c r="F1147" i="6"/>
  <c r="E1147" i="6"/>
  <c r="C1147" i="6"/>
  <c r="G1146" i="6"/>
  <c r="F1146" i="6"/>
  <c r="E1146" i="6"/>
  <c r="C1146" i="6"/>
  <c r="G1145" i="6"/>
  <c r="F1145" i="6"/>
  <c r="E1145" i="6"/>
  <c r="C1145" i="6"/>
  <c r="G1144" i="6"/>
  <c r="F1144" i="6"/>
  <c r="E1144" i="6"/>
  <c r="C1144" i="6"/>
  <c r="G1143" i="6"/>
  <c r="F1143" i="6"/>
  <c r="E1143" i="6"/>
  <c r="C1143" i="6"/>
  <c r="G1142" i="6"/>
  <c r="F1142" i="6"/>
  <c r="E1142" i="6"/>
  <c r="C1142" i="6"/>
  <c r="G1141" i="6"/>
  <c r="F1141" i="6"/>
  <c r="E1141" i="6"/>
  <c r="C1141" i="6"/>
  <c r="G1140" i="6"/>
  <c r="F1140" i="6"/>
  <c r="E1140" i="6"/>
  <c r="C1140" i="6"/>
  <c r="G1139" i="6"/>
  <c r="F1139" i="6"/>
  <c r="E1139" i="6"/>
  <c r="C1139" i="6"/>
  <c r="G1138" i="6"/>
  <c r="F1138" i="6"/>
  <c r="E1138" i="6"/>
  <c r="C1138" i="6"/>
  <c r="G1137" i="6"/>
  <c r="F1137" i="6"/>
  <c r="E1137" i="6"/>
  <c r="C1137" i="6"/>
  <c r="G1136" i="6"/>
  <c r="F1136" i="6"/>
  <c r="E1136" i="6"/>
  <c r="C1136" i="6"/>
  <c r="G1135" i="6"/>
  <c r="F1135" i="6"/>
  <c r="E1135" i="6"/>
  <c r="C1135" i="6"/>
  <c r="G1134" i="6"/>
  <c r="F1134" i="6"/>
  <c r="E1134" i="6"/>
  <c r="C1134" i="6"/>
  <c r="G1133" i="6"/>
  <c r="F1133" i="6"/>
  <c r="E1133" i="6"/>
  <c r="C1133" i="6"/>
  <c r="G1132" i="6"/>
  <c r="F1132" i="6"/>
  <c r="E1132" i="6"/>
  <c r="C1132" i="6"/>
  <c r="G1131" i="6"/>
  <c r="F1131" i="6"/>
  <c r="E1131" i="6"/>
  <c r="C1131" i="6"/>
  <c r="G1130" i="6"/>
  <c r="F1130" i="6"/>
  <c r="E1130" i="6"/>
  <c r="C1130" i="6"/>
  <c r="G1129" i="6"/>
  <c r="F1129" i="6"/>
  <c r="E1129" i="6"/>
  <c r="C1129" i="6"/>
  <c r="G1128" i="6"/>
  <c r="F1128" i="6"/>
  <c r="E1128" i="6"/>
  <c r="C1128" i="6"/>
  <c r="G1127" i="6"/>
  <c r="F1127" i="6"/>
  <c r="E1127" i="6"/>
  <c r="C1127" i="6"/>
  <c r="G1126" i="6"/>
  <c r="F1126" i="6"/>
  <c r="E1126" i="6"/>
  <c r="C1126" i="6"/>
  <c r="G1125" i="6"/>
  <c r="F1125" i="6"/>
  <c r="E1125" i="6"/>
  <c r="C1125" i="6"/>
  <c r="G1124" i="6"/>
  <c r="F1124" i="6"/>
  <c r="E1124" i="6"/>
  <c r="C1124" i="6"/>
  <c r="G1123" i="6"/>
  <c r="F1123" i="6"/>
  <c r="E1123" i="6"/>
  <c r="C1123" i="6"/>
  <c r="G1122" i="6"/>
  <c r="F1122" i="6"/>
  <c r="E1122" i="6"/>
  <c r="C1122" i="6"/>
  <c r="G1121" i="6"/>
  <c r="F1121" i="6"/>
  <c r="E1121" i="6"/>
  <c r="C1121" i="6"/>
  <c r="G1120" i="6"/>
  <c r="F1120" i="6"/>
  <c r="E1120" i="6"/>
  <c r="C1120" i="6"/>
  <c r="G1119" i="6"/>
  <c r="F1119" i="6"/>
  <c r="E1119" i="6"/>
  <c r="C1119" i="6"/>
  <c r="G1118" i="6"/>
  <c r="F1118" i="6"/>
  <c r="E1118" i="6"/>
  <c r="C1118" i="6"/>
  <c r="G1117" i="6"/>
  <c r="F1117" i="6"/>
  <c r="E1117" i="6"/>
  <c r="C1117" i="6"/>
  <c r="G1116" i="6"/>
  <c r="F1116" i="6"/>
  <c r="E1116" i="6"/>
  <c r="C1116" i="6"/>
  <c r="G1115" i="6"/>
  <c r="F1115" i="6"/>
  <c r="E1115" i="6"/>
  <c r="C1115" i="6"/>
  <c r="G1114" i="6"/>
  <c r="F1114" i="6"/>
  <c r="E1114" i="6"/>
  <c r="C1114" i="6"/>
  <c r="G1113" i="6"/>
  <c r="F1113" i="6"/>
  <c r="E1113" i="6"/>
  <c r="C1113" i="6"/>
  <c r="G1112" i="6"/>
  <c r="F1112" i="6"/>
  <c r="E1112" i="6"/>
  <c r="C1112" i="6"/>
  <c r="G1111" i="6"/>
  <c r="F1111" i="6"/>
  <c r="E1111" i="6"/>
  <c r="C1111" i="6"/>
  <c r="G1110" i="6"/>
  <c r="F1110" i="6"/>
  <c r="E1110" i="6"/>
  <c r="C1110" i="6"/>
  <c r="G1109" i="6"/>
  <c r="F1109" i="6"/>
  <c r="E1109" i="6"/>
  <c r="C1109" i="6"/>
  <c r="G1108" i="6"/>
  <c r="F1108" i="6"/>
  <c r="E1108" i="6"/>
  <c r="C1108" i="6"/>
  <c r="G1107" i="6"/>
  <c r="F1107" i="6"/>
  <c r="E1107" i="6"/>
  <c r="C1107" i="6"/>
  <c r="G1106" i="6"/>
  <c r="F1106" i="6"/>
  <c r="E1106" i="6"/>
  <c r="C1106" i="6"/>
  <c r="G1105" i="6"/>
  <c r="F1105" i="6"/>
  <c r="E1105" i="6"/>
  <c r="C1105" i="6"/>
  <c r="G1104" i="6"/>
  <c r="F1104" i="6"/>
  <c r="E1104" i="6"/>
  <c r="C1104" i="6"/>
  <c r="G1103" i="6"/>
  <c r="F1103" i="6"/>
  <c r="E1103" i="6"/>
  <c r="C1103" i="6"/>
  <c r="G1102" i="6"/>
  <c r="F1102" i="6"/>
  <c r="E1102" i="6"/>
  <c r="C1102" i="6"/>
  <c r="G1101" i="6"/>
  <c r="F1101" i="6"/>
  <c r="E1101" i="6"/>
  <c r="C1101" i="6"/>
  <c r="G1100" i="6"/>
  <c r="F1100" i="6"/>
  <c r="E1100" i="6"/>
  <c r="C1100" i="6"/>
  <c r="G1099" i="6"/>
  <c r="F1099" i="6"/>
  <c r="E1099" i="6"/>
  <c r="C1099" i="6"/>
  <c r="G1098" i="6"/>
  <c r="F1098" i="6"/>
  <c r="E1098" i="6"/>
  <c r="C1098" i="6"/>
  <c r="G1097" i="6"/>
  <c r="F1097" i="6"/>
  <c r="E1097" i="6"/>
  <c r="C1097" i="6"/>
  <c r="G1096" i="6"/>
  <c r="F1096" i="6"/>
  <c r="E1096" i="6"/>
  <c r="C1096" i="6"/>
  <c r="G1095" i="6"/>
  <c r="F1095" i="6"/>
  <c r="E1095" i="6"/>
  <c r="C1095" i="6"/>
  <c r="G1094" i="6"/>
  <c r="F1094" i="6"/>
  <c r="E1094" i="6"/>
  <c r="C1094" i="6"/>
  <c r="G1093" i="6"/>
  <c r="F1093" i="6"/>
  <c r="E1093" i="6"/>
  <c r="C1093" i="6"/>
  <c r="G1092" i="6"/>
  <c r="F1092" i="6"/>
  <c r="E1092" i="6"/>
  <c r="C1092" i="6"/>
  <c r="G1091" i="6"/>
  <c r="F1091" i="6"/>
  <c r="E1091" i="6"/>
  <c r="C1091" i="6"/>
  <c r="G1090" i="6"/>
  <c r="F1090" i="6"/>
  <c r="E1090" i="6"/>
  <c r="C1090" i="6"/>
  <c r="G1089" i="6"/>
  <c r="F1089" i="6"/>
  <c r="E1089" i="6"/>
  <c r="C1089" i="6"/>
  <c r="G1088" i="6"/>
  <c r="F1088" i="6"/>
  <c r="E1088" i="6"/>
  <c r="C1088" i="6"/>
  <c r="G1087" i="6"/>
  <c r="F1087" i="6"/>
  <c r="E1087" i="6"/>
  <c r="C1087" i="6"/>
  <c r="G1086" i="6"/>
  <c r="F1086" i="6"/>
  <c r="E1086" i="6"/>
  <c r="C1086" i="6"/>
  <c r="G1085" i="6"/>
  <c r="F1085" i="6"/>
  <c r="E1085" i="6"/>
  <c r="C1085" i="6"/>
  <c r="G1084" i="6"/>
  <c r="F1084" i="6"/>
  <c r="E1084" i="6"/>
  <c r="C1084" i="6"/>
  <c r="G1083" i="6"/>
  <c r="F1083" i="6"/>
  <c r="E1083" i="6"/>
  <c r="C1083" i="6"/>
  <c r="G1082" i="6"/>
  <c r="F1082" i="6"/>
  <c r="E1082" i="6"/>
  <c r="C1082" i="6"/>
  <c r="G1081" i="6"/>
  <c r="F1081" i="6"/>
  <c r="E1081" i="6"/>
  <c r="C1081" i="6"/>
  <c r="G1080" i="6"/>
  <c r="F1080" i="6"/>
  <c r="E1080" i="6"/>
  <c r="C1080" i="6"/>
  <c r="G1079" i="6"/>
  <c r="F1079" i="6"/>
  <c r="E1079" i="6"/>
  <c r="C1079" i="6"/>
  <c r="G1078" i="6"/>
  <c r="F1078" i="6"/>
  <c r="E1078" i="6"/>
  <c r="C1078" i="6"/>
  <c r="G1077" i="6"/>
  <c r="F1077" i="6"/>
  <c r="E1077" i="6"/>
  <c r="C1077" i="6"/>
  <c r="G1076" i="6"/>
  <c r="F1076" i="6"/>
  <c r="E1076" i="6"/>
  <c r="C1076" i="6"/>
  <c r="G1075" i="6"/>
  <c r="F1075" i="6"/>
  <c r="E1075" i="6"/>
  <c r="C1075" i="6"/>
  <c r="G1074" i="6"/>
  <c r="F1074" i="6"/>
  <c r="E1074" i="6"/>
  <c r="C1074" i="6"/>
  <c r="G1073" i="6"/>
  <c r="F1073" i="6"/>
  <c r="E1073" i="6"/>
  <c r="C1073" i="6"/>
  <c r="G1072" i="6"/>
  <c r="F1072" i="6"/>
  <c r="E1072" i="6"/>
  <c r="C1072" i="6"/>
  <c r="G1071" i="6"/>
  <c r="F1071" i="6"/>
  <c r="E1071" i="6"/>
  <c r="C1071" i="6"/>
  <c r="G1070" i="6"/>
  <c r="F1070" i="6"/>
  <c r="E1070" i="6"/>
  <c r="C1070" i="6"/>
  <c r="G1069" i="6"/>
  <c r="F1069" i="6"/>
  <c r="E1069" i="6"/>
  <c r="C1069" i="6"/>
  <c r="G1068" i="6"/>
  <c r="F1068" i="6"/>
  <c r="E1068" i="6"/>
  <c r="C1068" i="6"/>
  <c r="G1067" i="6"/>
  <c r="F1067" i="6"/>
  <c r="E1067" i="6"/>
  <c r="C1067" i="6"/>
  <c r="G1066" i="6"/>
  <c r="F1066" i="6"/>
  <c r="E1066" i="6"/>
  <c r="C1066" i="6"/>
  <c r="G1065" i="6"/>
  <c r="F1065" i="6"/>
  <c r="E1065" i="6"/>
  <c r="C1065" i="6"/>
  <c r="G1064" i="6"/>
  <c r="F1064" i="6"/>
  <c r="E1064" i="6"/>
  <c r="C1064" i="6"/>
  <c r="G1063" i="6"/>
  <c r="F1063" i="6"/>
  <c r="E1063" i="6"/>
  <c r="C1063" i="6"/>
  <c r="G1062" i="6"/>
  <c r="F1062" i="6"/>
  <c r="E1062" i="6"/>
  <c r="C1062" i="6"/>
  <c r="G1061" i="6"/>
  <c r="F1061" i="6"/>
  <c r="E1061" i="6"/>
  <c r="C1061" i="6"/>
  <c r="G1060" i="6"/>
  <c r="F1060" i="6"/>
  <c r="E1060" i="6"/>
  <c r="C1060" i="6"/>
  <c r="G1059" i="6"/>
  <c r="F1059" i="6"/>
  <c r="E1059" i="6"/>
  <c r="C1059" i="6"/>
  <c r="G1058" i="6"/>
  <c r="F1058" i="6"/>
  <c r="E1058" i="6"/>
  <c r="C1058" i="6"/>
  <c r="G1057" i="6"/>
  <c r="F1057" i="6"/>
  <c r="E1057" i="6"/>
  <c r="C1057" i="6"/>
  <c r="G1056" i="6"/>
  <c r="F1056" i="6"/>
  <c r="E1056" i="6"/>
  <c r="C1056" i="6"/>
  <c r="G1055" i="6"/>
  <c r="F1055" i="6"/>
  <c r="E1055" i="6"/>
  <c r="C1055" i="6"/>
  <c r="G1054" i="6"/>
  <c r="F1054" i="6"/>
  <c r="E1054" i="6"/>
  <c r="C1054" i="6"/>
  <c r="G1053" i="6"/>
  <c r="F1053" i="6"/>
  <c r="E1053" i="6"/>
  <c r="C1053" i="6"/>
  <c r="G1052" i="6"/>
  <c r="F1052" i="6"/>
  <c r="E1052" i="6"/>
  <c r="C1052" i="6"/>
  <c r="G1051" i="6"/>
  <c r="F1051" i="6"/>
  <c r="E1051" i="6"/>
  <c r="C1051" i="6"/>
  <c r="G1050" i="6"/>
  <c r="F1050" i="6"/>
  <c r="E1050" i="6"/>
  <c r="C1050" i="6"/>
  <c r="G1049" i="6"/>
  <c r="F1049" i="6"/>
  <c r="E1049" i="6"/>
  <c r="C1049" i="6"/>
  <c r="G1048" i="6"/>
  <c r="F1048" i="6"/>
  <c r="E1048" i="6"/>
  <c r="C1048" i="6"/>
  <c r="G1047" i="6"/>
  <c r="F1047" i="6"/>
  <c r="E1047" i="6"/>
  <c r="C1047" i="6"/>
  <c r="G1046" i="6"/>
  <c r="F1046" i="6"/>
  <c r="E1046" i="6"/>
  <c r="C1046" i="6"/>
  <c r="G1045" i="6"/>
  <c r="F1045" i="6"/>
  <c r="E1045" i="6"/>
  <c r="C1045" i="6"/>
  <c r="G1044" i="6"/>
  <c r="F1044" i="6"/>
  <c r="E1044" i="6"/>
  <c r="C1044" i="6"/>
  <c r="G1043" i="6"/>
  <c r="F1043" i="6"/>
  <c r="E1043" i="6"/>
  <c r="C1043" i="6"/>
  <c r="G1042" i="6"/>
  <c r="F1042" i="6"/>
  <c r="E1042" i="6"/>
  <c r="C1042" i="6"/>
  <c r="G1041" i="6"/>
  <c r="F1041" i="6"/>
  <c r="E1041" i="6"/>
  <c r="C1041" i="6"/>
  <c r="G1040" i="6"/>
  <c r="F1040" i="6"/>
  <c r="E1040" i="6"/>
  <c r="C1040" i="6"/>
  <c r="G1039" i="6"/>
  <c r="F1039" i="6"/>
  <c r="E1039" i="6"/>
  <c r="C1039" i="6"/>
  <c r="G1038" i="6"/>
  <c r="F1038" i="6"/>
  <c r="E1038" i="6"/>
  <c r="C1038" i="6"/>
  <c r="G1037" i="6"/>
  <c r="F1037" i="6"/>
  <c r="E1037" i="6"/>
  <c r="C1037" i="6"/>
  <c r="G1036" i="6"/>
  <c r="F1036" i="6"/>
  <c r="E1036" i="6"/>
  <c r="C1036" i="6"/>
  <c r="G1035" i="6"/>
  <c r="F1035" i="6"/>
  <c r="E1035" i="6"/>
  <c r="C1035" i="6"/>
  <c r="G1034" i="6"/>
  <c r="F1034" i="6"/>
  <c r="E1034" i="6"/>
  <c r="C1034" i="6"/>
  <c r="G1033" i="6"/>
  <c r="F1033" i="6"/>
  <c r="E1033" i="6"/>
  <c r="C1033" i="6"/>
  <c r="G1032" i="6"/>
  <c r="F1032" i="6"/>
  <c r="E1032" i="6"/>
  <c r="C1032" i="6"/>
  <c r="G1031" i="6"/>
  <c r="F1031" i="6"/>
  <c r="E1031" i="6"/>
  <c r="C1031" i="6"/>
  <c r="G1030" i="6"/>
  <c r="F1030" i="6"/>
  <c r="E1030" i="6"/>
  <c r="C1030" i="6"/>
  <c r="G1029" i="6"/>
  <c r="F1029" i="6"/>
  <c r="E1029" i="6"/>
  <c r="C1029" i="6"/>
  <c r="G1028" i="6"/>
  <c r="F1028" i="6"/>
  <c r="E1028" i="6"/>
  <c r="C1028" i="6"/>
  <c r="G1027" i="6"/>
  <c r="F1027" i="6"/>
  <c r="E1027" i="6"/>
  <c r="C1027" i="6"/>
  <c r="G1026" i="6"/>
  <c r="F1026" i="6"/>
  <c r="E1026" i="6"/>
  <c r="C1026" i="6"/>
  <c r="G1025" i="6"/>
  <c r="F1025" i="6"/>
  <c r="E1025" i="6"/>
  <c r="C1025" i="6"/>
  <c r="G1024" i="6"/>
  <c r="F1024" i="6"/>
  <c r="E1024" i="6"/>
  <c r="C1024" i="6"/>
  <c r="G1023" i="6"/>
  <c r="F1023" i="6"/>
  <c r="E1023" i="6"/>
  <c r="C1023" i="6"/>
  <c r="G1022" i="6"/>
  <c r="F1022" i="6"/>
  <c r="E1022" i="6"/>
  <c r="C1022" i="6"/>
  <c r="G1021" i="6"/>
  <c r="F1021" i="6"/>
  <c r="E1021" i="6"/>
  <c r="C1021" i="6"/>
  <c r="G1020" i="6"/>
  <c r="F1020" i="6"/>
  <c r="E1020" i="6"/>
  <c r="C1020" i="6"/>
  <c r="G1019" i="6"/>
  <c r="F1019" i="6"/>
  <c r="E1019" i="6"/>
  <c r="C1019" i="6"/>
  <c r="G1018" i="6"/>
  <c r="F1018" i="6"/>
  <c r="E1018" i="6"/>
  <c r="C1018" i="6"/>
  <c r="G1017" i="6"/>
  <c r="F1017" i="6"/>
  <c r="E1017" i="6"/>
  <c r="C1017" i="6"/>
  <c r="G1016" i="6"/>
  <c r="F1016" i="6"/>
  <c r="E1016" i="6"/>
  <c r="C1016" i="6"/>
  <c r="G1015" i="6"/>
  <c r="F1015" i="6"/>
  <c r="E1015" i="6"/>
  <c r="C1015" i="6"/>
  <c r="G1014" i="6"/>
  <c r="F1014" i="6"/>
  <c r="E1014" i="6"/>
  <c r="C1014" i="6"/>
  <c r="G1013" i="6"/>
  <c r="F1013" i="6"/>
  <c r="E1013" i="6"/>
  <c r="C1013" i="6"/>
  <c r="G1012" i="6"/>
  <c r="F1012" i="6"/>
  <c r="E1012" i="6"/>
  <c r="C1012" i="6"/>
  <c r="G1011" i="6"/>
  <c r="F1011" i="6"/>
  <c r="E1011" i="6"/>
  <c r="C1011" i="6"/>
  <c r="G1010" i="6"/>
  <c r="F1010" i="6"/>
  <c r="E1010" i="6"/>
  <c r="C1010" i="6"/>
  <c r="G1009" i="6"/>
  <c r="F1009" i="6"/>
  <c r="E1009" i="6"/>
  <c r="C1009" i="6"/>
  <c r="G1008" i="6"/>
  <c r="F1008" i="6"/>
  <c r="E1008" i="6"/>
  <c r="C1008" i="6"/>
  <c r="G1007" i="6"/>
  <c r="F1007" i="6"/>
  <c r="E1007" i="6"/>
  <c r="C1007" i="6"/>
  <c r="G1006" i="6"/>
  <c r="F1006" i="6"/>
  <c r="E1006" i="6"/>
  <c r="C1006" i="6"/>
  <c r="G1005" i="6"/>
  <c r="F1005" i="6"/>
  <c r="E1005" i="6"/>
  <c r="C1005" i="6"/>
  <c r="G1004" i="6"/>
  <c r="F1004" i="6"/>
  <c r="E1004" i="6"/>
  <c r="C1004" i="6"/>
  <c r="G1003" i="6"/>
  <c r="F1003" i="6"/>
  <c r="E1003" i="6"/>
  <c r="C1003" i="6"/>
  <c r="G1002" i="6"/>
  <c r="F1002" i="6"/>
  <c r="E1002" i="6"/>
  <c r="C1002" i="6"/>
  <c r="G1001" i="6"/>
  <c r="F1001" i="6"/>
  <c r="E1001" i="6"/>
  <c r="C1001" i="6"/>
  <c r="G1000" i="6"/>
  <c r="F1000" i="6"/>
  <c r="E1000" i="6"/>
  <c r="C1000" i="6"/>
  <c r="G999" i="6"/>
  <c r="F999" i="6"/>
  <c r="E999" i="6"/>
  <c r="C999" i="6"/>
  <c r="G998" i="6"/>
  <c r="F998" i="6"/>
  <c r="E998" i="6"/>
  <c r="C998" i="6"/>
  <c r="G997" i="6"/>
  <c r="F997" i="6"/>
  <c r="E997" i="6"/>
  <c r="C997" i="6"/>
  <c r="G996" i="6"/>
  <c r="F996" i="6"/>
  <c r="E996" i="6"/>
  <c r="C996" i="6"/>
  <c r="G995" i="6"/>
  <c r="F995" i="6"/>
  <c r="E995" i="6"/>
  <c r="C995" i="6"/>
  <c r="G994" i="6"/>
  <c r="F994" i="6"/>
  <c r="E994" i="6"/>
  <c r="C994" i="6"/>
  <c r="G993" i="6"/>
  <c r="F993" i="6"/>
  <c r="E993" i="6"/>
  <c r="C993" i="6"/>
  <c r="G992" i="6"/>
  <c r="F992" i="6"/>
  <c r="E992" i="6"/>
  <c r="C992" i="6"/>
  <c r="G991" i="6"/>
  <c r="F991" i="6"/>
  <c r="E991" i="6"/>
  <c r="C991" i="6"/>
  <c r="G990" i="6"/>
  <c r="F990" i="6"/>
  <c r="E990" i="6"/>
  <c r="C990" i="6"/>
  <c r="G989" i="6"/>
  <c r="F989" i="6"/>
  <c r="E989" i="6"/>
  <c r="C989" i="6"/>
  <c r="G988" i="6"/>
  <c r="F988" i="6"/>
  <c r="E988" i="6"/>
  <c r="C988" i="6"/>
  <c r="G987" i="6"/>
  <c r="F987" i="6"/>
  <c r="E987" i="6"/>
  <c r="C987" i="6"/>
  <c r="G986" i="6"/>
  <c r="F986" i="6"/>
  <c r="E986" i="6"/>
  <c r="C986" i="6"/>
  <c r="G985" i="6"/>
  <c r="F985" i="6"/>
  <c r="E985" i="6"/>
  <c r="C985" i="6"/>
  <c r="G984" i="6"/>
  <c r="F984" i="6"/>
  <c r="E984" i="6"/>
  <c r="C984" i="6"/>
  <c r="G983" i="6"/>
  <c r="F983" i="6"/>
  <c r="E983" i="6"/>
  <c r="C983" i="6"/>
  <c r="G982" i="6"/>
  <c r="F982" i="6"/>
  <c r="E982" i="6"/>
  <c r="C982" i="6"/>
  <c r="G981" i="6"/>
  <c r="F981" i="6"/>
  <c r="E981" i="6"/>
  <c r="C981" i="6"/>
  <c r="G980" i="6"/>
  <c r="F980" i="6"/>
  <c r="E980" i="6"/>
  <c r="C980" i="6"/>
  <c r="G979" i="6"/>
  <c r="F979" i="6"/>
  <c r="E979" i="6"/>
  <c r="C979" i="6"/>
  <c r="G978" i="6"/>
  <c r="F978" i="6"/>
  <c r="E978" i="6"/>
  <c r="C978" i="6"/>
  <c r="G977" i="6"/>
  <c r="F977" i="6"/>
  <c r="E977" i="6"/>
  <c r="C977" i="6"/>
  <c r="G976" i="6"/>
  <c r="F976" i="6"/>
  <c r="E976" i="6"/>
  <c r="C976" i="6"/>
  <c r="G975" i="6"/>
  <c r="F975" i="6"/>
  <c r="E975" i="6"/>
  <c r="C975" i="6"/>
  <c r="G974" i="6"/>
  <c r="F974" i="6"/>
  <c r="E974" i="6"/>
  <c r="C974" i="6"/>
  <c r="G973" i="6"/>
  <c r="F973" i="6"/>
  <c r="E973" i="6"/>
  <c r="C973" i="6"/>
  <c r="G972" i="6"/>
  <c r="F972" i="6"/>
  <c r="E972" i="6"/>
  <c r="C972" i="6"/>
  <c r="G971" i="6"/>
  <c r="F971" i="6"/>
  <c r="E971" i="6"/>
  <c r="C971" i="6"/>
  <c r="G970" i="6"/>
  <c r="F970" i="6"/>
  <c r="E970" i="6"/>
  <c r="C970" i="6"/>
  <c r="G969" i="6"/>
  <c r="F969" i="6"/>
  <c r="E969" i="6"/>
  <c r="C969" i="6"/>
  <c r="G968" i="6"/>
  <c r="F968" i="6"/>
  <c r="E968" i="6"/>
  <c r="C968" i="6"/>
  <c r="G967" i="6"/>
  <c r="F967" i="6"/>
  <c r="E967" i="6"/>
  <c r="C967" i="6"/>
  <c r="G966" i="6"/>
  <c r="F966" i="6"/>
  <c r="E966" i="6"/>
  <c r="C966" i="6"/>
  <c r="G965" i="6"/>
  <c r="F965" i="6"/>
  <c r="E965" i="6"/>
  <c r="C965" i="6"/>
  <c r="G964" i="6"/>
  <c r="F964" i="6"/>
  <c r="E964" i="6"/>
  <c r="C964" i="6"/>
  <c r="G963" i="6"/>
  <c r="F963" i="6"/>
  <c r="E963" i="6"/>
  <c r="C963" i="6"/>
  <c r="G962" i="6"/>
  <c r="F962" i="6"/>
  <c r="E962" i="6"/>
  <c r="C962" i="6"/>
  <c r="G961" i="6"/>
  <c r="F961" i="6"/>
  <c r="E961" i="6"/>
  <c r="C961" i="6"/>
  <c r="G960" i="6"/>
  <c r="F960" i="6"/>
  <c r="E960" i="6"/>
  <c r="C960" i="6"/>
  <c r="G959" i="6"/>
  <c r="F959" i="6"/>
  <c r="E959" i="6"/>
  <c r="C959" i="6"/>
  <c r="G958" i="6"/>
  <c r="F958" i="6"/>
  <c r="E958" i="6"/>
  <c r="C958" i="6"/>
  <c r="G957" i="6"/>
  <c r="F957" i="6"/>
  <c r="E957" i="6"/>
  <c r="C957" i="6"/>
  <c r="G956" i="6"/>
  <c r="F956" i="6"/>
  <c r="E956" i="6"/>
  <c r="C956" i="6"/>
  <c r="G955" i="6"/>
  <c r="F955" i="6"/>
  <c r="E955" i="6"/>
  <c r="C955" i="6"/>
  <c r="G954" i="6"/>
  <c r="F954" i="6"/>
  <c r="E954" i="6"/>
  <c r="C954" i="6"/>
  <c r="G953" i="6"/>
  <c r="F953" i="6"/>
  <c r="E953" i="6"/>
  <c r="C953" i="6"/>
  <c r="G952" i="6"/>
  <c r="F952" i="6"/>
  <c r="E952" i="6"/>
  <c r="C952" i="6"/>
  <c r="G951" i="6"/>
  <c r="F951" i="6"/>
  <c r="E951" i="6"/>
  <c r="C951" i="6"/>
  <c r="G950" i="6"/>
  <c r="F950" i="6"/>
  <c r="E950" i="6"/>
  <c r="C950" i="6"/>
  <c r="G949" i="6"/>
  <c r="F949" i="6"/>
  <c r="E949" i="6"/>
  <c r="C949" i="6"/>
  <c r="G948" i="6"/>
  <c r="F948" i="6"/>
  <c r="E948" i="6"/>
  <c r="C948" i="6"/>
  <c r="G947" i="6"/>
  <c r="F947" i="6"/>
  <c r="E947" i="6"/>
  <c r="C947" i="6"/>
  <c r="G946" i="6"/>
  <c r="F946" i="6"/>
  <c r="E946" i="6"/>
  <c r="C946" i="6"/>
  <c r="G945" i="6"/>
  <c r="F945" i="6"/>
  <c r="E945" i="6"/>
  <c r="C945" i="6"/>
  <c r="G944" i="6"/>
  <c r="F944" i="6"/>
  <c r="E944" i="6"/>
  <c r="C944" i="6"/>
  <c r="G943" i="6"/>
  <c r="F943" i="6"/>
  <c r="E943" i="6"/>
  <c r="C943" i="6"/>
  <c r="G942" i="6"/>
  <c r="F942" i="6"/>
  <c r="E942" i="6"/>
  <c r="C942" i="6"/>
  <c r="G941" i="6"/>
  <c r="F941" i="6"/>
  <c r="E941" i="6"/>
  <c r="C941" i="6"/>
  <c r="G940" i="6"/>
  <c r="F940" i="6"/>
  <c r="E940" i="6"/>
  <c r="C940" i="6"/>
  <c r="G939" i="6"/>
  <c r="F939" i="6"/>
  <c r="E939" i="6"/>
  <c r="C939" i="6"/>
  <c r="G938" i="6"/>
  <c r="F938" i="6"/>
  <c r="E938" i="6"/>
  <c r="C938" i="6"/>
  <c r="G937" i="6"/>
  <c r="F937" i="6"/>
  <c r="E937" i="6"/>
  <c r="C937" i="6"/>
  <c r="G936" i="6"/>
  <c r="F936" i="6"/>
  <c r="E936" i="6"/>
  <c r="C936" i="6"/>
  <c r="G935" i="6"/>
  <c r="F935" i="6"/>
  <c r="E935" i="6"/>
  <c r="C935" i="6"/>
  <c r="G934" i="6"/>
  <c r="F934" i="6"/>
  <c r="E934" i="6"/>
  <c r="C934" i="6"/>
  <c r="G933" i="6"/>
  <c r="F933" i="6"/>
  <c r="E933" i="6"/>
  <c r="C933" i="6"/>
  <c r="G932" i="6"/>
  <c r="F932" i="6"/>
  <c r="E932" i="6"/>
  <c r="C932" i="6"/>
  <c r="G931" i="6"/>
  <c r="F931" i="6"/>
  <c r="E931" i="6"/>
  <c r="C931" i="6"/>
  <c r="G930" i="6"/>
  <c r="F930" i="6"/>
  <c r="E930" i="6"/>
  <c r="C930" i="6"/>
  <c r="G929" i="6"/>
  <c r="F929" i="6"/>
  <c r="E929" i="6"/>
  <c r="C929" i="6"/>
  <c r="G928" i="6"/>
  <c r="F928" i="6"/>
  <c r="E928" i="6"/>
  <c r="C928" i="6"/>
  <c r="G927" i="6"/>
  <c r="F927" i="6"/>
  <c r="E927" i="6"/>
  <c r="C927" i="6"/>
  <c r="G926" i="6"/>
  <c r="F926" i="6"/>
  <c r="E926" i="6"/>
  <c r="C926" i="6"/>
  <c r="G925" i="6"/>
  <c r="F925" i="6"/>
  <c r="E925" i="6"/>
  <c r="C925" i="6"/>
  <c r="G924" i="6"/>
  <c r="F924" i="6"/>
  <c r="E924" i="6"/>
  <c r="C924" i="6"/>
  <c r="G923" i="6"/>
  <c r="F923" i="6"/>
  <c r="E923" i="6"/>
  <c r="C923" i="6"/>
  <c r="G922" i="6"/>
  <c r="F922" i="6"/>
  <c r="E922" i="6"/>
  <c r="C922" i="6"/>
  <c r="G921" i="6"/>
  <c r="F921" i="6"/>
  <c r="E921" i="6"/>
  <c r="C921" i="6"/>
  <c r="G920" i="6"/>
  <c r="F920" i="6"/>
  <c r="E920" i="6"/>
  <c r="C920" i="6"/>
  <c r="G919" i="6"/>
  <c r="F919" i="6"/>
  <c r="E919" i="6"/>
  <c r="C919" i="6"/>
  <c r="G918" i="6"/>
  <c r="F918" i="6"/>
  <c r="E918" i="6"/>
  <c r="C918" i="6"/>
  <c r="G917" i="6"/>
  <c r="F917" i="6"/>
  <c r="E917" i="6"/>
  <c r="C917" i="6"/>
  <c r="G916" i="6"/>
  <c r="F916" i="6"/>
  <c r="E916" i="6"/>
  <c r="C916" i="6"/>
  <c r="G915" i="6"/>
  <c r="F915" i="6"/>
  <c r="E915" i="6"/>
  <c r="C915" i="6"/>
  <c r="G914" i="6"/>
  <c r="F914" i="6"/>
  <c r="E914" i="6"/>
  <c r="C914" i="6"/>
  <c r="G913" i="6"/>
  <c r="F913" i="6"/>
  <c r="E913" i="6"/>
  <c r="C913" i="6"/>
  <c r="G912" i="6"/>
  <c r="F912" i="6"/>
  <c r="E912" i="6"/>
  <c r="C912" i="6"/>
  <c r="G911" i="6"/>
  <c r="F911" i="6"/>
  <c r="E911" i="6"/>
  <c r="C911" i="6"/>
  <c r="G910" i="6"/>
  <c r="F910" i="6"/>
  <c r="E910" i="6"/>
  <c r="C910" i="6"/>
  <c r="G909" i="6"/>
  <c r="F909" i="6"/>
  <c r="E909" i="6"/>
  <c r="C909" i="6"/>
  <c r="G908" i="6"/>
  <c r="F908" i="6"/>
  <c r="E908" i="6"/>
  <c r="C908" i="6"/>
  <c r="G907" i="6"/>
  <c r="F907" i="6"/>
  <c r="E907" i="6"/>
  <c r="C907" i="6"/>
  <c r="G906" i="6"/>
  <c r="F906" i="6"/>
  <c r="E906" i="6"/>
  <c r="C906" i="6"/>
  <c r="G905" i="6"/>
  <c r="F905" i="6"/>
  <c r="E905" i="6"/>
  <c r="C905" i="6"/>
  <c r="G904" i="6"/>
  <c r="F904" i="6"/>
  <c r="E904" i="6"/>
  <c r="C904" i="6"/>
  <c r="G903" i="6"/>
  <c r="F903" i="6"/>
  <c r="E903" i="6"/>
  <c r="C903" i="6"/>
  <c r="G902" i="6"/>
  <c r="F902" i="6"/>
  <c r="E902" i="6"/>
  <c r="C902" i="6"/>
  <c r="G901" i="6"/>
  <c r="F901" i="6"/>
  <c r="E901" i="6"/>
  <c r="C901" i="6"/>
  <c r="G900" i="6"/>
  <c r="F900" i="6"/>
  <c r="E900" i="6"/>
  <c r="C900" i="6"/>
  <c r="G899" i="6"/>
  <c r="F899" i="6"/>
  <c r="E899" i="6"/>
  <c r="C899" i="6"/>
  <c r="G898" i="6"/>
  <c r="F898" i="6"/>
  <c r="E898" i="6"/>
  <c r="C898" i="6"/>
  <c r="G897" i="6"/>
  <c r="F897" i="6"/>
  <c r="E897" i="6"/>
  <c r="C897" i="6"/>
  <c r="G896" i="6"/>
  <c r="F896" i="6"/>
  <c r="E896" i="6"/>
  <c r="C896" i="6"/>
  <c r="G895" i="6"/>
  <c r="F895" i="6"/>
  <c r="E895" i="6"/>
  <c r="C895" i="6"/>
  <c r="G894" i="6"/>
  <c r="F894" i="6"/>
  <c r="E894" i="6"/>
  <c r="C894" i="6"/>
  <c r="G893" i="6"/>
  <c r="F893" i="6"/>
  <c r="E893" i="6"/>
  <c r="C893" i="6"/>
  <c r="G892" i="6"/>
  <c r="F892" i="6"/>
  <c r="E892" i="6"/>
  <c r="C892" i="6"/>
  <c r="G891" i="6"/>
  <c r="F891" i="6"/>
  <c r="E891" i="6"/>
  <c r="C891" i="6"/>
  <c r="G890" i="6"/>
  <c r="F890" i="6"/>
  <c r="E890" i="6"/>
  <c r="C890" i="6"/>
  <c r="G889" i="6"/>
  <c r="F889" i="6"/>
  <c r="E889" i="6"/>
  <c r="C889" i="6"/>
  <c r="G888" i="6"/>
  <c r="F888" i="6"/>
  <c r="E888" i="6"/>
  <c r="C888" i="6"/>
  <c r="G887" i="6"/>
  <c r="F887" i="6"/>
  <c r="E887" i="6"/>
  <c r="C887" i="6"/>
  <c r="G886" i="6"/>
  <c r="F886" i="6"/>
  <c r="E886" i="6"/>
  <c r="C886" i="6"/>
  <c r="G885" i="6"/>
  <c r="F885" i="6"/>
  <c r="E885" i="6"/>
  <c r="C885" i="6"/>
  <c r="G884" i="6"/>
  <c r="F884" i="6"/>
  <c r="E884" i="6"/>
  <c r="C884" i="6"/>
  <c r="G883" i="6"/>
  <c r="F883" i="6"/>
  <c r="E883" i="6"/>
  <c r="C883" i="6"/>
  <c r="G882" i="6"/>
  <c r="F882" i="6"/>
  <c r="E882" i="6"/>
  <c r="C882" i="6"/>
  <c r="G881" i="6"/>
  <c r="F881" i="6"/>
  <c r="E881" i="6"/>
  <c r="C881" i="6"/>
  <c r="G880" i="6"/>
  <c r="F880" i="6"/>
  <c r="E880" i="6"/>
  <c r="C880" i="6"/>
  <c r="G879" i="6"/>
  <c r="F879" i="6"/>
  <c r="E879" i="6"/>
  <c r="C879" i="6"/>
  <c r="G878" i="6"/>
  <c r="F878" i="6"/>
  <c r="E878" i="6"/>
  <c r="C878" i="6"/>
  <c r="G877" i="6"/>
  <c r="F877" i="6"/>
  <c r="E877" i="6"/>
  <c r="C877" i="6"/>
  <c r="G876" i="6"/>
  <c r="F876" i="6"/>
  <c r="E876" i="6"/>
  <c r="C876" i="6"/>
  <c r="G875" i="6"/>
  <c r="F875" i="6"/>
  <c r="E875" i="6"/>
  <c r="C875" i="6"/>
  <c r="G874" i="6"/>
  <c r="F874" i="6"/>
  <c r="E874" i="6"/>
  <c r="C874" i="6"/>
  <c r="G873" i="6"/>
  <c r="F873" i="6"/>
  <c r="E873" i="6"/>
  <c r="C873" i="6"/>
  <c r="G872" i="6"/>
  <c r="F872" i="6"/>
  <c r="E872" i="6"/>
  <c r="C872" i="6"/>
  <c r="G871" i="6"/>
  <c r="F871" i="6"/>
  <c r="E871" i="6"/>
  <c r="C871" i="6"/>
  <c r="G870" i="6"/>
  <c r="F870" i="6"/>
  <c r="E870" i="6"/>
  <c r="C870" i="6"/>
  <c r="G869" i="6"/>
  <c r="F869" i="6"/>
  <c r="E869" i="6"/>
  <c r="C869" i="6"/>
  <c r="G868" i="6"/>
  <c r="F868" i="6"/>
  <c r="E868" i="6"/>
  <c r="C868" i="6"/>
  <c r="G867" i="6"/>
  <c r="F867" i="6"/>
  <c r="E867" i="6"/>
  <c r="C867" i="6"/>
  <c r="G866" i="6"/>
  <c r="F866" i="6"/>
  <c r="E866" i="6"/>
  <c r="C866" i="6"/>
  <c r="G865" i="6"/>
  <c r="F865" i="6"/>
  <c r="E865" i="6"/>
  <c r="C865" i="6"/>
  <c r="G864" i="6"/>
  <c r="F864" i="6"/>
  <c r="E864" i="6"/>
  <c r="C864" i="6"/>
  <c r="G863" i="6"/>
  <c r="F863" i="6"/>
  <c r="E863" i="6"/>
  <c r="C863" i="6"/>
  <c r="G862" i="6"/>
  <c r="F862" i="6"/>
  <c r="E862" i="6"/>
  <c r="C862" i="6"/>
  <c r="G861" i="6"/>
  <c r="F861" i="6"/>
  <c r="E861" i="6"/>
  <c r="C861" i="6"/>
  <c r="G860" i="6"/>
  <c r="F860" i="6"/>
  <c r="E860" i="6"/>
  <c r="C860" i="6"/>
  <c r="G859" i="6"/>
  <c r="F859" i="6"/>
  <c r="E859" i="6"/>
  <c r="C859" i="6"/>
  <c r="G858" i="6"/>
  <c r="F858" i="6"/>
  <c r="E858" i="6"/>
  <c r="C858" i="6"/>
  <c r="G857" i="6"/>
  <c r="F857" i="6"/>
  <c r="E857" i="6"/>
  <c r="C857" i="6"/>
  <c r="G856" i="6"/>
  <c r="F856" i="6"/>
  <c r="E856" i="6"/>
  <c r="C856" i="6"/>
  <c r="G855" i="6"/>
  <c r="F855" i="6"/>
  <c r="E855" i="6"/>
  <c r="C855" i="6"/>
  <c r="G854" i="6"/>
  <c r="F854" i="6"/>
  <c r="E854" i="6"/>
  <c r="C854" i="6"/>
  <c r="G853" i="6"/>
  <c r="F853" i="6"/>
  <c r="E853" i="6"/>
  <c r="C853" i="6"/>
  <c r="G852" i="6"/>
  <c r="F852" i="6"/>
  <c r="E852" i="6"/>
  <c r="C852" i="6"/>
  <c r="G851" i="6"/>
  <c r="F851" i="6"/>
  <c r="E851" i="6"/>
  <c r="C851" i="6"/>
  <c r="G850" i="6"/>
  <c r="F850" i="6"/>
  <c r="E850" i="6"/>
  <c r="C850" i="6"/>
  <c r="G849" i="6"/>
  <c r="F849" i="6"/>
  <c r="E849" i="6"/>
  <c r="C849" i="6"/>
  <c r="G848" i="6"/>
  <c r="F848" i="6"/>
  <c r="E848" i="6"/>
  <c r="C848" i="6"/>
  <c r="G847" i="6"/>
  <c r="F847" i="6"/>
  <c r="E847" i="6"/>
  <c r="C847" i="6"/>
  <c r="G846" i="6"/>
  <c r="F846" i="6"/>
  <c r="E846" i="6"/>
  <c r="C846" i="6"/>
  <c r="G845" i="6"/>
  <c r="F845" i="6"/>
  <c r="E845" i="6"/>
  <c r="C845" i="6"/>
  <c r="G844" i="6"/>
  <c r="F844" i="6"/>
  <c r="E844" i="6"/>
  <c r="C844" i="6"/>
  <c r="G843" i="6"/>
  <c r="F843" i="6"/>
  <c r="E843" i="6"/>
  <c r="C843" i="6"/>
  <c r="G842" i="6"/>
  <c r="F842" i="6"/>
  <c r="E842" i="6"/>
  <c r="C842" i="6"/>
  <c r="G841" i="6"/>
  <c r="F841" i="6"/>
  <c r="E841" i="6"/>
  <c r="C841" i="6"/>
  <c r="G840" i="6"/>
  <c r="F840" i="6"/>
  <c r="E840" i="6"/>
  <c r="C840" i="6"/>
  <c r="G839" i="6"/>
  <c r="F839" i="6"/>
  <c r="E839" i="6"/>
  <c r="C839" i="6"/>
  <c r="G838" i="6"/>
  <c r="F838" i="6"/>
  <c r="E838" i="6"/>
  <c r="C838" i="6"/>
  <c r="G837" i="6"/>
  <c r="F837" i="6"/>
  <c r="E837" i="6"/>
  <c r="C837" i="6"/>
  <c r="G836" i="6"/>
  <c r="F836" i="6"/>
  <c r="E836" i="6"/>
  <c r="C836" i="6"/>
  <c r="G835" i="6"/>
  <c r="F835" i="6"/>
  <c r="E835" i="6"/>
  <c r="C835" i="6"/>
  <c r="G834" i="6"/>
  <c r="F834" i="6"/>
  <c r="E834" i="6"/>
  <c r="C834" i="6"/>
  <c r="G833" i="6"/>
  <c r="F833" i="6"/>
  <c r="E833" i="6"/>
  <c r="C833" i="6"/>
  <c r="G832" i="6"/>
  <c r="F832" i="6"/>
  <c r="E832" i="6"/>
  <c r="C832" i="6"/>
  <c r="G831" i="6"/>
  <c r="F831" i="6"/>
  <c r="E831" i="6"/>
  <c r="C831" i="6"/>
  <c r="G830" i="6"/>
  <c r="F830" i="6"/>
  <c r="E830" i="6"/>
  <c r="C830" i="6"/>
  <c r="G829" i="6"/>
  <c r="F829" i="6"/>
  <c r="E829" i="6"/>
  <c r="C829" i="6"/>
  <c r="G828" i="6"/>
  <c r="F828" i="6"/>
  <c r="E828" i="6"/>
  <c r="C828" i="6"/>
  <c r="G827" i="6"/>
  <c r="F827" i="6"/>
  <c r="E827" i="6"/>
  <c r="C827" i="6"/>
  <c r="G826" i="6"/>
  <c r="F826" i="6"/>
  <c r="E826" i="6"/>
  <c r="C826" i="6"/>
  <c r="G825" i="6"/>
  <c r="F825" i="6"/>
  <c r="E825" i="6"/>
  <c r="C825" i="6"/>
  <c r="G824" i="6"/>
  <c r="F824" i="6"/>
  <c r="E824" i="6"/>
  <c r="C824" i="6"/>
  <c r="G823" i="6"/>
  <c r="F823" i="6"/>
  <c r="E823" i="6"/>
  <c r="C823" i="6"/>
  <c r="G822" i="6"/>
  <c r="F822" i="6"/>
  <c r="E822" i="6"/>
  <c r="C822" i="6"/>
  <c r="G821" i="6"/>
  <c r="F821" i="6"/>
  <c r="E821" i="6"/>
  <c r="C821" i="6"/>
  <c r="G820" i="6"/>
  <c r="F820" i="6"/>
  <c r="E820" i="6"/>
  <c r="C820" i="6"/>
  <c r="G819" i="6"/>
  <c r="F819" i="6"/>
  <c r="E819" i="6"/>
  <c r="C819" i="6"/>
  <c r="G818" i="6"/>
  <c r="F818" i="6"/>
  <c r="E818" i="6"/>
  <c r="C818" i="6"/>
  <c r="G817" i="6"/>
  <c r="F817" i="6"/>
  <c r="E817" i="6"/>
  <c r="C817" i="6"/>
  <c r="G816" i="6"/>
  <c r="F816" i="6"/>
  <c r="E816" i="6"/>
  <c r="C816" i="6"/>
  <c r="G815" i="6"/>
  <c r="F815" i="6"/>
  <c r="E815" i="6"/>
  <c r="C815" i="6"/>
  <c r="G814" i="6"/>
  <c r="F814" i="6"/>
  <c r="E814" i="6"/>
  <c r="C814" i="6"/>
  <c r="G813" i="6"/>
  <c r="F813" i="6"/>
  <c r="E813" i="6"/>
  <c r="C813" i="6"/>
  <c r="G812" i="6"/>
  <c r="F812" i="6"/>
  <c r="E812" i="6"/>
  <c r="C812" i="6"/>
  <c r="G811" i="6"/>
  <c r="F811" i="6"/>
  <c r="E811" i="6"/>
  <c r="C811" i="6"/>
  <c r="G810" i="6"/>
  <c r="F810" i="6"/>
  <c r="E810" i="6"/>
  <c r="C810" i="6"/>
  <c r="G809" i="6"/>
  <c r="F809" i="6"/>
  <c r="E809" i="6"/>
  <c r="C809" i="6"/>
  <c r="G808" i="6"/>
  <c r="F808" i="6"/>
  <c r="E808" i="6"/>
  <c r="C808" i="6"/>
  <c r="G807" i="6"/>
  <c r="F807" i="6"/>
  <c r="E807" i="6"/>
  <c r="C807" i="6"/>
  <c r="G806" i="6"/>
  <c r="F806" i="6"/>
  <c r="E806" i="6"/>
  <c r="C806" i="6"/>
  <c r="G805" i="6"/>
  <c r="F805" i="6"/>
  <c r="E805" i="6"/>
  <c r="C805" i="6"/>
  <c r="G804" i="6"/>
  <c r="F804" i="6"/>
  <c r="E804" i="6"/>
  <c r="C804" i="6"/>
  <c r="G803" i="6"/>
  <c r="F803" i="6"/>
  <c r="E803" i="6"/>
  <c r="C803" i="6"/>
  <c r="G802" i="6"/>
  <c r="F802" i="6"/>
  <c r="E802" i="6"/>
  <c r="C802" i="6"/>
  <c r="G801" i="6"/>
  <c r="F801" i="6"/>
  <c r="E801" i="6"/>
  <c r="C801" i="6"/>
  <c r="G800" i="6"/>
  <c r="F800" i="6"/>
  <c r="E800" i="6"/>
  <c r="C800" i="6"/>
  <c r="G799" i="6"/>
  <c r="F799" i="6"/>
  <c r="E799" i="6"/>
  <c r="C799" i="6"/>
  <c r="G798" i="6"/>
  <c r="F798" i="6"/>
  <c r="E798" i="6"/>
  <c r="C798" i="6"/>
  <c r="G797" i="6"/>
  <c r="F797" i="6"/>
  <c r="E797" i="6"/>
  <c r="C797" i="6"/>
  <c r="G796" i="6"/>
  <c r="F796" i="6"/>
  <c r="E796" i="6"/>
  <c r="C796" i="6"/>
  <c r="G795" i="6"/>
  <c r="F795" i="6"/>
  <c r="E795" i="6"/>
  <c r="C795" i="6"/>
  <c r="G794" i="6"/>
  <c r="F794" i="6"/>
  <c r="E794" i="6"/>
  <c r="C794" i="6"/>
  <c r="G793" i="6"/>
  <c r="F793" i="6"/>
  <c r="E793" i="6"/>
  <c r="C793" i="6"/>
  <c r="G792" i="6"/>
  <c r="F792" i="6"/>
  <c r="E792" i="6"/>
  <c r="C792" i="6"/>
  <c r="G791" i="6"/>
  <c r="F791" i="6"/>
  <c r="E791" i="6"/>
  <c r="C791" i="6"/>
  <c r="G790" i="6"/>
  <c r="F790" i="6"/>
  <c r="E790" i="6"/>
  <c r="C790" i="6"/>
  <c r="G789" i="6"/>
  <c r="F789" i="6"/>
  <c r="E789" i="6"/>
  <c r="C789" i="6"/>
  <c r="G788" i="6"/>
  <c r="F788" i="6"/>
  <c r="E788" i="6"/>
  <c r="C788" i="6"/>
  <c r="G787" i="6"/>
  <c r="F787" i="6"/>
  <c r="E787" i="6"/>
  <c r="C787" i="6"/>
  <c r="G786" i="6"/>
  <c r="F786" i="6"/>
  <c r="E786" i="6"/>
  <c r="C786" i="6"/>
  <c r="G785" i="6"/>
  <c r="F785" i="6"/>
  <c r="E785" i="6"/>
  <c r="C785" i="6"/>
  <c r="G784" i="6"/>
  <c r="F784" i="6"/>
  <c r="E784" i="6"/>
  <c r="C784" i="6"/>
  <c r="G783" i="6"/>
  <c r="F783" i="6"/>
  <c r="E783" i="6"/>
  <c r="C783" i="6"/>
  <c r="G782" i="6"/>
  <c r="F782" i="6"/>
  <c r="E782" i="6"/>
  <c r="C782" i="6"/>
  <c r="G781" i="6"/>
  <c r="F781" i="6"/>
  <c r="E781" i="6"/>
  <c r="C781" i="6"/>
  <c r="G780" i="6"/>
  <c r="F780" i="6"/>
  <c r="E780" i="6"/>
  <c r="C780" i="6"/>
  <c r="G779" i="6"/>
  <c r="F779" i="6"/>
  <c r="E779" i="6"/>
  <c r="C779" i="6"/>
  <c r="G778" i="6"/>
  <c r="F778" i="6"/>
  <c r="E778" i="6"/>
  <c r="C778" i="6"/>
  <c r="G777" i="6"/>
  <c r="F777" i="6"/>
  <c r="E777" i="6"/>
  <c r="C777" i="6"/>
  <c r="G776" i="6"/>
  <c r="F776" i="6"/>
  <c r="E776" i="6"/>
  <c r="C776" i="6"/>
  <c r="G775" i="6"/>
  <c r="F775" i="6"/>
  <c r="E775" i="6"/>
  <c r="C775" i="6"/>
  <c r="G774" i="6"/>
  <c r="F774" i="6"/>
  <c r="E774" i="6"/>
  <c r="C774" i="6"/>
  <c r="G773" i="6"/>
  <c r="F773" i="6"/>
  <c r="E773" i="6"/>
  <c r="C773" i="6"/>
  <c r="G772" i="6"/>
  <c r="F772" i="6"/>
  <c r="E772" i="6"/>
  <c r="C772" i="6"/>
  <c r="G771" i="6"/>
  <c r="F771" i="6"/>
  <c r="E771" i="6"/>
  <c r="C771" i="6"/>
  <c r="G770" i="6"/>
  <c r="F770" i="6"/>
  <c r="E770" i="6"/>
  <c r="C770" i="6"/>
  <c r="G769" i="6"/>
  <c r="F769" i="6"/>
  <c r="E769" i="6"/>
  <c r="C769" i="6"/>
  <c r="G768" i="6"/>
  <c r="F768" i="6"/>
  <c r="E768" i="6"/>
  <c r="C768" i="6"/>
  <c r="G767" i="6"/>
  <c r="F767" i="6"/>
  <c r="E767" i="6"/>
  <c r="C767" i="6"/>
  <c r="G766" i="6"/>
  <c r="F766" i="6"/>
  <c r="E766" i="6"/>
  <c r="C766" i="6"/>
  <c r="G765" i="6"/>
  <c r="F765" i="6"/>
  <c r="E765" i="6"/>
  <c r="C765" i="6"/>
  <c r="G764" i="6"/>
  <c r="F764" i="6"/>
  <c r="E764" i="6"/>
  <c r="C764" i="6"/>
  <c r="G763" i="6"/>
  <c r="F763" i="6"/>
  <c r="E763" i="6"/>
  <c r="C763" i="6"/>
  <c r="G762" i="6"/>
  <c r="F762" i="6"/>
  <c r="E762" i="6"/>
  <c r="C762" i="6"/>
  <c r="G761" i="6"/>
  <c r="F761" i="6"/>
  <c r="E761" i="6"/>
  <c r="C761" i="6"/>
  <c r="G760" i="6"/>
  <c r="F760" i="6"/>
  <c r="E760" i="6"/>
  <c r="C760" i="6"/>
  <c r="G759" i="6"/>
  <c r="F759" i="6"/>
  <c r="E759" i="6"/>
  <c r="C759" i="6"/>
  <c r="G758" i="6"/>
  <c r="F758" i="6"/>
  <c r="E758" i="6"/>
  <c r="C758" i="6"/>
  <c r="G757" i="6"/>
  <c r="F757" i="6"/>
  <c r="E757" i="6"/>
  <c r="C757" i="6"/>
  <c r="G756" i="6"/>
  <c r="F756" i="6"/>
  <c r="E756" i="6"/>
  <c r="C756" i="6"/>
  <c r="G755" i="6"/>
  <c r="F755" i="6"/>
  <c r="E755" i="6"/>
  <c r="C755" i="6"/>
  <c r="G754" i="6"/>
  <c r="F754" i="6"/>
  <c r="E754" i="6"/>
  <c r="C754" i="6"/>
  <c r="G753" i="6"/>
  <c r="F753" i="6"/>
  <c r="E753" i="6"/>
  <c r="C753" i="6"/>
  <c r="G752" i="6"/>
  <c r="F752" i="6"/>
  <c r="E752" i="6"/>
  <c r="C752" i="6"/>
  <c r="G751" i="6"/>
  <c r="F751" i="6"/>
  <c r="E751" i="6"/>
  <c r="C751" i="6"/>
  <c r="G750" i="6"/>
  <c r="F750" i="6"/>
  <c r="E750" i="6"/>
  <c r="C750" i="6"/>
  <c r="G749" i="6"/>
  <c r="F749" i="6"/>
  <c r="E749" i="6"/>
  <c r="C749" i="6"/>
  <c r="G748" i="6"/>
  <c r="F748" i="6"/>
  <c r="E748" i="6"/>
  <c r="C748" i="6"/>
  <c r="G747" i="6"/>
  <c r="F747" i="6"/>
  <c r="E747" i="6"/>
  <c r="C747" i="6"/>
  <c r="G746" i="6"/>
  <c r="F746" i="6"/>
  <c r="E746" i="6"/>
  <c r="C746" i="6"/>
  <c r="G745" i="6"/>
  <c r="F745" i="6"/>
  <c r="E745" i="6"/>
  <c r="C745" i="6"/>
  <c r="G744" i="6"/>
  <c r="F744" i="6"/>
  <c r="E744" i="6"/>
  <c r="C744" i="6"/>
  <c r="G743" i="6"/>
  <c r="F743" i="6"/>
  <c r="E743" i="6"/>
  <c r="C743" i="6"/>
  <c r="G742" i="6"/>
  <c r="F742" i="6"/>
  <c r="E742" i="6"/>
  <c r="C742" i="6"/>
  <c r="G741" i="6"/>
  <c r="F741" i="6"/>
  <c r="E741" i="6"/>
  <c r="C741" i="6"/>
  <c r="G740" i="6"/>
  <c r="F740" i="6"/>
  <c r="E740" i="6"/>
  <c r="C740" i="6"/>
  <c r="G739" i="6"/>
  <c r="F739" i="6"/>
  <c r="E739" i="6"/>
  <c r="C739" i="6"/>
  <c r="G738" i="6"/>
  <c r="F738" i="6"/>
  <c r="E738" i="6"/>
  <c r="C738" i="6"/>
  <c r="G737" i="6"/>
  <c r="F737" i="6"/>
  <c r="E737" i="6"/>
  <c r="C737" i="6"/>
  <c r="G736" i="6"/>
  <c r="F736" i="6"/>
  <c r="E736" i="6"/>
  <c r="C736" i="6"/>
  <c r="G735" i="6"/>
  <c r="F735" i="6"/>
  <c r="E735" i="6"/>
  <c r="C735" i="6"/>
  <c r="G734" i="6"/>
  <c r="F734" i="6"/>
  <c r="E734" i="6"/>
  <c r="C734" i="6"/>
  <c r="G733" i="6"/>
  <c r="F733" i="6"/>
  <c r="E733" i="6"/>
  <c r="C733" i="6"/>
  <c r="G732" i="6"/>
  <c r="F732" i="6"/>
  <c r="E732" i="6"/>
  <c r="C732" i="6"/>
  <c r="G731" i="6"/>
  <c r="F731" i="6"/>
  <c r="E731" i="6"/>
  <c r="C731" i="6"/>
  <c r="G730" i="6"/>
  <c r="F730" i="6"/>
  <c r="E730" i="6"/>
  <c r="C730" i="6"/>
  <c r="G729" i="6"/>
  <c r="F729" i="6"/>
  <c r="E729" i="6"/>
  <c r="C729" i="6"/>
  <c r="G728" i="6"/>
  <c r="F728" i="6"/>
  <c r="E728" i="6"/>
  <c r="C728" i="6"/>
  <c r="G727" i="6"/>
  <c r="F727" i="6"/>
  <c r="E727" i="6"/>
  <c r="C727" i="6"/>
  <c r="G726" i="6"/>
  <c r="F726" i="6"/>
  <c r="E726" i="6"/>
  <c r="C726" i="6"/>
  <c r="G725" i="6"/>
  <c r="F725" i="6"/>
  <c r="E725" i="6"/>
  <c r="C725" i="6"/>
  <c r="G724" i="6"/>
  <c r="F724" i="6"/>
  <c r="E724" i="6"/>
  <c r="C724" i="6"/>
  <c r="G723" i="6"/>
  <c r="F723" i="6"/>
  <c r="E723" i="6"/>
  <c r="C723" i="6"/>
  <c r="G722" i="6"/>
  <c r="F722" i="6"/>
  <c r="E722" i="6"/>
  <c r="C722" i="6"/>
  <c r="G721" i="6"/>
  <c r="F721" i="6"/>
  <c r="E721" i="6"/>
  <c r="C721" i="6"/>
  <c r="G720" i="6"/>
  <c r="F720" i="6"/>
  <c r="E720" i="6"/>
  <c r="C720" i="6"/>
  <c r="G719" i="6"/>
  <c r="F719" i="6"/>
  <c r="E719" i="6"/>
  <c r="C719" i="6"/>
  <c r="G718" i="6"/>
  <c r="F718" i="6"/>
  <c r="E718" i="6"/>
  <c r="C718" i="6"/>
  <c r="G717" i="6"/>
  <c r="F717" i="6"/>
  <c r="E717" i="6"/>
  <c r="C717" i="6"/>
  <c r="G716" i="6"/>
  <c r="F716" i="6"/>
  <c r="E716" i="6"/>
  <c r="C716" i="6"/>
  <c r="G715" i="6"/>
  <c r="F715" i="6"/>
  <c r="E715" i="6"/>
  <c r="C715" i="6"/>
  <c r="G714" i="6"/>
  <c r="F714" i="6"/>
  <c r="E714" i="6"/>
  <c r="C714" i="6"/>
  <c r="G713" i="6"/>
  <c r="F713" i="6"/>
  <c r="E713" i="6"/>
  <c r="C713" i="6"/>
  <c r="G712" i="6"/>
  <c r="F712" i="6"/>
  <c r="E712" i="6"/>
  <c r="C712" i="6"/>
  <c r="G711" i="6"/>
  <c r="F711" i="6"/>
  <c r="E711" i="6"/>
  <c r="C711" i="6"/>
  <c r="G710" i="6"/>
  <c r="F710" i="6"/>
  <c r="E710" i="6"/>
  <c r="C710" i="6"/>
  <c r="G709" i="6"/>
  <c r="F709" i="6"/>
  <c r="E709" i="6"/>
  <c r="C709" i="6"/>
  <c r="G708" i="6"/>
  <c r="F708" i="6"/>
  <c r="E708" i="6"/>
  <c r="C708" i="6"/>
  <c r="G707" i="6"/>
  <c r="F707" i="6"/>
  <c r="E707" i="6"/>
  <c r="C707" i="6"/>
  <c r="G706" i="6"/>
  <c r="F706" i="6"/>
  <c r="E706" i="6"/>
  <c r="C706" i="6"/>
  <c r="G705" i="6"/>
  <c r="F705" i="6"/>
  <c r="E705" i="6"/>
  <c r="C705" i="6"/>
  <c r="G704" i="6"/>
  <c r="F704" i="6"/>
  <c r="E704" i="6"/>
  <c r="C704" i="6"/>
  <c r="G703" i="6"/>
  <c r="F703" i="6"/>
  <c r="E703" i="6"/>
  <c r="C703" i="6"/>
  <c r="G702" i="6"/>
  <c r="F702" i="6"/>
  <c r="E702" i="6"/>
  <c r="C702" i="6"/>
  <c r="G701" i="6"/>
  <c r="F701" i="6"/>
  <c r="E701" i="6"/>
  <c r="C701" i="6"/>
  <c r="G700" i="6"/>
  <c r="F700" i="6"/>
  <c r="E700" i="6"/>
  <c r="C700" i="6"/>
  <c r="G699" i="6"/>
  <c r="F699" i="6"/>
  <c r="E699" i="6"/>
  <c r="C699" i="6"/>
  <c r="G698" i="6"/>
  <c r="F698" i="6"/>
  <c r="E698" i="6"/>
  <c r="C698" i="6"/>
  <c r="G697" i="6"/>
  <c r="F697" i="6"/>
  <c r="E697" i="6"/>
  <c r="C697" i="6"/>
  <c r="G696" i="6"/>
  <c r="F696" i="6"/>
  <c r="E696" i="6"/>
  <c r="C696" i="6"/>
  <c r="G695" i="6"/>
  <c r="F695" i="6"/>
  <c r="E695" i="6"/>
  <c r="C695" i="6"/>
  <c r="G694" i="6"/>
  <c r="F694" i="6"/>
  <c r="E694" i="6"/>
  <c r="C694" i="6"/>
  <c r="G693" i="6"/>
  <c r="F693" i="6"/>
  <c r="E693" i="6"/>
  <c r="C693" i="6"/>
  <c r="G692" i="6"/>
  <c r="F692" i="6"/>
  <c r="E692" i="6"/>
  <c r="C692" i="6"/>
  <c r="G691" i="6"/>
  <c r="F691" i="6"/>
  <c r="E691" i="6"/>
  <c r="C691" i="6"/>
  <c r="G690" i="6"/>
  <c r="F690" i="6"/>
  <c r="E690" i="6"/>
  <c r="C690" i="6"/>
  <c r="G689" i="6"/>
  <c r="F689" i="6"/>
  <c r="E689" i="6"/>
  <c r="C689" i="6"/>
  <c r="G688" i="6"/>
  <c r="F688" i="6"/>
  <c r="E688" i="6"/>
  <c r="C688" i="6"/>
  <c r="G687" i="6"/>
  <c r="F687" i="6"/>
  <c r="E687" i="6"/>
  <c r="C687" i="6"/>
  <c r="G686" i="6"/>
  <c r="F686" i="6"/>
  <c r="E686" i="6"/>
  <c r="C686" i="6"/>
  <c r="G685" i="6"/>
  <c r="F685" i="6"/>
  <c r="E685" i="6"/>
  <c r="C685" i="6"/>
  <c r="G684" i="6"/>
  <c r="F684" i="6"/>
  <c r="E684" i="6"/>
  <c r="C684" i="6"/>
  <c r="G683" i="6"/>
  <c r="F683" i="6"/>
  <c r="E683" i="6"/>
  <c r="C683" i="6"/>
  <c r="G682" i="6"/>
  <c r="F682" i="6"/>
  <c r="E682" i="6"/>
  <c r="C682" i="6"/>
  <c r="G681" i="6"/>
  <c r="F681" i="6"/>
  <c r="E681" i="6"/>
  <c r="C681" i="6"/>
  <c r="G680" i="6"/>
  <c r="F680" i="6"/>
  <c r="E680" i="6"/>
  <c r="C680" i="6"/>
  <c r="G679" i="6"/>
  <c r="F679" i="6"/>
  <c r="E679" i="6"/>
  <c r="C679" i="6"/>
  <c r="G678" i="6"/>
  <c r="F678" i="6"/>
  <c r="E678" i="6"/>
  <c r="C678" i="6"/>
  <c r="G677" i="6"/>
  <c r="F677" i="6"/>
  <c r="E677" i="6"/>
  <c r="C677" i="6"/>
  <c r="G676" i="6"/>
  <c r="F676" i="6"/>
  <c r="E676" i="6"/>
  <c r="C676" i="6"/>
  <c r="G675" i="6"/>
  <c r="F675" i="6"/>
  <c r="E675" i="6"/>
  <c r="C675" i="6"/>
  <c r="G674" i="6"/>
  <c r="F674" i="6"/>
  <c r="E674" i="6"/>
  <c r="C674" i="6"/>
  <c r="G673" i="6"/>
  <c r="F673" i="6"/>
  <c r="E673" i="6"/>
  <c r="C673" i="6"/>
  <c r="G672" i="6"/>
  <c r="F672" i="6"/>
  <c r="E672" i="6"/>
  <c r="C672" i="6"/>
  <c r="G671" i="6"/>
  <c r="F671" i="6"/>
  <c r="E671" i="6"/>
  <c r="C671" i="6"/>
  <c r="G670" i="6"/>
  <c r="F670" i="6"/>
  <c r="E670" i="6"/>
  <c r="C670" i="6"/>
  <c r="G669" i="6"/>
  <c r="F669" i="6"/>
  <c r="E669" i="6"/>
  <c r="C669" i="6"/>
  <c r="G668" i="6"/>
  <c r="F668" i="6"/>
  <c r="E668" i="6"/>
  <c r="C668" i="6"/>
  <c r="G667" i="6"/>
  <c r="F667" i="6"/>
  <c r="E667" i="6"/>
  <c r="C667" i="6"/>
  <c r="G666" i="6"/>
  <c r="F666" i="6"/>
  <c r="E666" i="6"/>
  <c r="C666" i="6"/>
  <c r="G665" i="6"/>
  <c r="F665" i="6"/>
  <c r="E665" i="6"/>
  <c r="C665" i="6"/>
  <c r="G664" i="6"/>
  <c r="F664" i="6"/>
  <c r="E664" i="6"/>
  <c r="C664" i="6"/>
  <c r="G663" i="6"/>
  <c r="F663" i="6"/>
  <c r="E663" i="6"/>
  <c r="C663" i="6"/>
  <c r="G662" i="6"/>
  <c r="F662" i="6"/>
  <c r="E662" i="6"/>
  <c r="C662" i="6"/>
  <c r="G661" i="6"/>
  <c r="F661" i="6"/>
  <c r="E661" i="6"/>
  <c r="C661" i="6"/>
  <c r="G660" i="6"/>
  <c r="F660" i="6"/>
  <c r="E660" i="6"/>
  <c r="C660" i="6"/>
  <c r="G659" i="6"/>
  <c r="F659" i="6"/>
  <c r="E659" i="6"/>
  <c r="C659" i="6"/>
  <c r="G658" i="6"/>
  <c r="F658" i="6"/>
  <c r="E658" i="6"/>
  <c r="C658" i="6"/>
  <c r="G657" i="6"/>
  <c r="F657" i="6"/>
  <c r="E657" i="6"/>
  <c r="C657" i="6"/>
  <c r="G656" i="6"/>
  <c r="F656" i="6"/>
  <c r="E656" i="6"/>
  <c r="C656" i="6"/>
  <c r="G655" i="6"/>
  <c r="F655" i="6"/>
  <c r="E655" i="6"/>
  <c r="C655" i="6"/>
  <c r="G654" i="6"/>
  <c r="F654" i="6"/>
  <c r="E654" i="6"/>
  <c r="C654" i="6"/>
  <c r="G653" i="6"/>
  <c r="F653" i="6"/>
  <c r="E653" i="6"/>
  <c r="C653" i="6"/>
  <c r="G652" i="6"/>
  <c r="F652" i="6"/>
  <c r="E652" i="6"/>
  <c r="C652" i="6"/>
  <c r="G651" i="6"/>
  <c r="F651" i="6"/>
  <c r="E651" i="6"/>
  <c r="C651" i="6"/>
  <c r="G650" i="6"/>
  <c r="F650" i="6"/>
  <c r="E650" i="6"/>
  <c r="C650" i="6"/>
  <c r="G649" i="6"/>
  <c r="F649" i="6"/>
  <c r="E649" i="6"/>
  <c r="C649" i="6"/>
  <c r="G648" i="6"/>
  <c r="F648" i="6"/>
  <c r="E648" i="6"/>
  <c r="C648" i="6"/>
  <c r="G647" i="6"/>
  <c r="F647" i="6"/>
  <c r="E647" i="6"/>
  <c r="C647" i="6"/>
  <c r="G646" i="6"/>
  <c r="F646" i="6"/>
  <c r="E646" i="6"/>
  <c r="C646" i="6"/>
  <c r="G645" i="6"/>
  <c r="F645" i="6"/>
  <c r="E645" i="6"/>
  <c r="C645" i="6"/>
  <c r="G644" i="6"/>
  <c r="F644" i="6"/>
  <c r="E644" i="6"/>
  <c r="C644" i="6"/>
  <c r="G643" i="6"/>
  <c r="F643" i="6"/>
  <c r="E643" i="6"/>
  <c r="C643" i="6"/>
  <c r="G642" i="6"/>
  <c r="F642" i="6"/>
  <c r="E642" i="6"/>
  <c r="C642" i="6"/>
  <c r="G641" i="6"/>
  <c r="F641" i="6"/>
  <c r="E641" i="6"/>
  <c r="C641" i="6"/>
  <c r="G640" i="6"/>
  <c r="F640" i="6"/>
  <c r="E640" i="6"/>
  <c r="C640" i="6"/>
  <c r="G639" i="6"/>
  <c r="F639" i="6"/>
  <c r="E639" i="6"/>
  <c r="C639" i="6"/>
  <c r="G638" i="6"/>
  <c r="F638" i="6"/>
  <c r="E638" i="6"/>
  <c r="C638" i="6"/>
  <c r="G637" i="6"/>
  <c r="F637" i="6"/>
  <c r="E637" i="6"/>
  <c r="C637" i="6"/>
  <c r="G636" i="6"/>
  <c r="F636" i="6"/>
  <c r="E636" i="6"/>
  <c r="C636" i="6"/>
  <c r="G635" i="6"/>
  <c r="F635" i="6"/>
  <c r="E635" i="6"/>
  <c r="C635" i="6"/>
  <c r="G634" i="6"/>
  <c r="F634" i="6"/>
  <c r="E634" i="6"/>
  <c r="C634" i="6"/>
  <c r="G633" i="6"/>
  <c r="F633" i="6"/>
  <c r="E633" i="6"/>
  <c r="C633" i="6"/>
  <c r="G632" i="6"/>
  <c r="F632" i="6"/>
  <c r="E632" i="6"/>
  <c r="C632" i="6"/>
  <c r="G631" i="6"/>
  <c r="F631" i="6"/>
  <c r="E631" i="6"/>
  <c r="C631" i="6"/>
  <c r="G630" i="6"/>
  <c r="F630" i="6"/>
  <c r="E630" i="6"/>
  <c r="C630" i="6"/>
  <c r="G629" i="6"/>
  <c r="F629" i="6"/>
  <c r="E629" i="6"/>
  <c r="C629" i="6"/>
  <c r="G628" i="6"/>
  <c r="F628" i="6"/>
  <c r="E628" i="6"/>
  <c r="C628" i="6"/>
  <c r="G627" i="6"/>
  <c r="F627" i="6"/>
  <c r="E627" i="6"/>
  <c r="C627" i="6"/>
  <c r="G626" i="6"/>
  <c r="F626" i="6"/>
  <c r="E626" i="6"/>
  <c r="C626" i="6"/>
  <c r="G625" i="6"/>
  <c r="F625" i="6"/>
  <c r="E625" i="6"/>
  <c r="C625" i="6"/>
  <c r="G624" i="6"/>
  <c r="F624" i="6"/>
  <c r="E624" i="6"/>
  <c r="C624" i="6"/>
  <c r="G623" i="6"/>
  <c r="F623" i="6"/>
  <c r="E623" i="6"/>
  <c r="C623" i="6"/>
  <c r="G622" i="6"/>
  <c r="F622" i="6"/>
  <c r="E622" i="6"/>
  <c r="C622" i="6"/>
  <c r="G621" i="6"/>
  <c r="F621" i="6"/>
  <c r="E621" i="6"/>
  <c r="C621" i="6"/>
  <c r="G620" i="6"/>
  <c r="F620" i="6"/>
  <c r="E620" i="6"/>
  <c r="C620" i="6"/>
  <c r="G619" i="6"/>
  <c r="F619" i="6"/>
  <c r="E619" i="6"/>
  <c r="C619" i="6"/>
  <c r="G618" i="6"/>
  <c r="F618" i="6"/>
  <c r="E618" i="6"/>
  <c r="C618" i="6"/>
  <c r="G617" i="6"/>
  <c r="F617" i="6"/>
  <c r="E617" i="6"/>
  <c r="C617" i="6"/>
  <c r="G616" i="6"/>
  <c r="F616" i="6"/>
  <c r="E616" i="6"/>
  <c r="C616" i="6"/>
  <c r="G615" i="6"/>
  <c r="F615" i="6"/>
  <c r="E615" i="6"/>
  <c r="C615" i="6"/>
  <c r="G614" i="6"/>
  <c r="F614" i="6"/>
  <c r="E614" i="6"/>
  <c r="C614" i="6"/>
  <c r="G613" i="6"/>
  <c r="F613" i="6"/>
  <c r="E613" i="6"/>
  <c r="C613" i="6"/>
  <c r="G612" i="6"/>
  <c r="F612" i="6"/>
  <c r="E612" i="6"/>
  <c r="C612" i="6"/>
  <c r="G611" i="6"/>
  <c r="F611" i="6"/>
  <c r="E611" i="6"/>
  <c r="C611" i="6"/>
  <c r="G610" i="6"/>
  <c r="F610" i="6"/>
  <c r="E610" i="6"/>
  <c r="C610" i="6"/>
  <c r="G609" i="6"/>
  <c r="F609" i="6"/>
  <c r="E609" i="6"/>
  <c r="C609" i="6"/>
  <c r="G608" i="6"/>
  <c r="F608" i="6"/>
  <c r="E608" i="6"/>
  <c r="C608" i="6"/>
  <c r="G607" i="6"/>
  <c r="F607" i="6"/>
  <c r="E607" i="6"/>
  <c r="C607" i="6"/>
  <c r="G606" i="6"/>
  <c r="F606" i="6"/>
  <c r="E606" i="6"/>
  <c r="C606" i="6"/>
  <c r="G605" i="6"/>
  <c r="F605" i="6"/>
  <c r="E605" i="6"/>
  <c r="C605" i="6"/>
  <c r="G604" i="6"/>
  <c r="F604" i="6"/>
  <c r="E604" i="6"/>
  <c r="C604" i="6"/>
  <c r="G603" i="6"/>
  <c r="F603" i="6"/>
  <c r="E603" i="6"/>
  <c r="C603" i="6"/>
  <c r="G602" i="6"/>
  <c r="F602" i="6"/>
  <c r="E602" i="6"/>
  <c r="C602" i="6"/>
  <c r="G601" i="6"/>
  <c r="F601" i="6"/>
  <c r="E601" i="6"/>
  <c r="C601" i="6"/>
  <c r="G600" i="6"/>
  <c r="F600" i="6"/>
  <c r="E600" i="6"/>
  <c r="C600" i="6"/>
  <c r="G599" i="6"/>
  <c r="F599" i="6"/>
  <c r="E599" i="6"/>
  <c r="C599" i="6"/>
  <c r="G598" i="6"/>
  <c r="F598" i="6"/>
  <c r="E598" i="6"/>
  <c r="C598" i="6"/>
  <c r="G597" i="6"/>
  <c r="F597" i="6"/>
  <c r="E597" i="6"/>
  <c r="C597" i="6"/>
  <c r="G596" i="6"/>
  <c r="F596" i="6"/>
  <c r="E596" i="6"/>
  <c r="C596" i="6"/>
  <c r="G595" i="6"/>
  <c r="F595" i="6"/>
  <c r="E595" i="6"/>
  <c r="C595" i="6"/>
  <c r="G594" i="6"/>
  <c r="F594" i="6"/>
  <c r="E594" i="6"/>
  <c r="C594" i="6"/>
  <c r="G593" i="6"/>
  <c r="F593" i="6"/>
  <c r="E593" i="6"/>
  <c r="C593" i="6"/>
  <c r="G592" i="6"/>
  <c r="F592" i="6"/>
  <c r="E592" i="6"/>
  <c r="C592" i="6"/>
  <c r="G591" i="6"/>
  <c r="F591" i="6"/>
  <c r="E591" i="6"/>
  <c r="C591" i="6"/>
  <c r="G590" i="6"/>
  <c r="F590" i="6"/>
  <c r="E590" i="6"/>
  <c r="C590" i="6"/>
  <c r="G589" i="6"/>
  <c r="F589" i="6"/>
  <c r="E589" i="6"/>
  <c r="C589" i="6"/>
  <c r="G588" i="6"/>
  <c r="F588" i="6"/>
  <c r="E588" i="6"/>
  <c r="C588" i="6"/>
  <c r="G587" i="6"/>
  <c r="F587" i="6"/>
  <c r="E587" i="6"/>
  <c r="C587" i="6"/>
  <c r="G586" i="6"/>
  <c r="F586" i="6"/>
  <c r="E586" i="6"/>
  <c r="C586" i="6"/>
  <c r="G585" i="6"/>
  <c r="F585" i="6"/>
  <c r="E585" i="6"/>
  <c r="C585" i="6"/>
  <c r="G584" i="6"/>
  <c r="F584" i="6"/>
  <c r="E584" i="6"/>
  <c r="C584" i="6"/>
  <c r="G583" i="6"/>
  <c r="F583" i="6"/>
  <c r="E583" i="6"/>
  <c r="C583" i="6"/>
  <c r="G582" i="6"/>
  <c r="F582" i="6"/>
  <c r="E582" i="6"/>
  <c r="C582" i="6"/>
  <c r="G581" i="6"/>
  <c r="F581" i="6"/>
  <c r="E581" i="6"/>
  <c r="C581" i="6"/>
  <c r="G580" i="6"/>
  <c r="F580" i="6"/>
  <c r="E580" i="6"/>
  <c r="C580" i="6"/>
  <c r="G579" i="6"/>
  <c r="F579" i="6"/>
  <c r="E579" i="6"/>
  <c r="C579" i="6"/>
  <c r="G578" i="6"/>
  <c r="F578" i="6"/>
  <c r="E578" i="6"/>
  <c r="C578" i="6"/>
  <c r="G577" i="6"/>
  <c r="F577" i="6"/>
  <c r="E577" i="6"/>
  <c r="C577" i="6"/>
  <c r="G576" i="6"/>
  <c r="F576" i="6"/>
  <c r="E576" i="6"/>
  <c r="C576" i="6"/>
  <c r="G575" i="6"/>
  <c r="F575" i="6"/>
  <c r="E575" i="6"/>
  <c r="C575" i="6"/>
  <c r="G574" i="6"/>
  <c r="F574" i="6"/>
  <c r="E574" i="6"/>
  <c r="C574" i="6"/>
  <c r="G573" i="6"/>
  <c r="F573" i="6"/>
  <c r="E573" i="6"/>
  <c r="C573" i="6"/>
  <c r="G572" i="6"/>
  <c r="F572" i="6"/>
  <c r="E572" i="6"/>
  <c r="C572" i="6"/>
  <c r="G571" i="6"/>
  <c r="F571" i="6"/>
  <c r="E571" i="6"/>
  <c r="C571" i="6"/>
  <c r="G570" i="6"/>
  <c r="F570" i="6"/>
  <c r="E570" i="6"/>
  <c r="C570" i="6"/>
  <c r="G569" i="6"/>
  <c r="F569" i="6"/>
  <c r="E569" i="6"/>
  <c r="C569" i="6"/>
  <c r="G568" i="6"/>
  <c r="F568" i="6"/>
  <c r="E568" i="6"/>
  <c r="C568" i="6"/>
  <c r="G567" i="6"/>
  <c r="F567" i="6"/>
  <c r="E567" i="6"/>
  <c r="C567" i="6"/>
  <c r="G566" i="6"/>
  <c r="F566" i="6"/>
  <c r="E566" i="6"/>
  <c r="C566" i="6"/>
  <c r="G565" i="6"/>
  <c r="F565" i="6"/>
  <c r="E565" i="6"/>
  <c r="C565" i="6"/>
  <c r="G564" i="6"/>
  <c r="F564" i="6"/>
  <c r="E564" i="6"/>
  <c r="C564" i="6"/>
  <c r="G563" i="6"/>
  <c r="F563" i="6"/>
  <c r="E563" i="6"/>
  <c r="C563" i="6"/>
  <c r="G562" i="6"/>
  <c r="F562" i="6"/>
  <c r="E562" i="6"/>
  <c r="C562" i="6"/>
  <c r="G561" i="6"/>
  <c r="F561" i="6"/>
  <c r="E561" i="6"/>
  <c r="C561" i="6"/>
  <c r="G560" i="6"/>
  <c r="F560" i="6"/>
  <c r="E560" i="6"/>
  <c r="C560" i="6"/>
  <c r="G559" i="6"/>
  <c r="F559" i="6"/>
  <c r="E559" i="6"/>
  <c r="C559" i="6"/>
  <c r="G558" i="6"/>
  <c r="F558" i="6"/>
  <c r="E558" i="6"/>
  <c r="C558" i="6"/>
  <c r="G557" i="6"/>
  <c r="F557" i="6"/>
  <c r="E557" i="6"/>
  <c r="C557" i="6"/>
  <c r="G556" i="6"/>
  <c r="F556" i="6"/>
  <c r="E556" i="6"/>
  <c r="C556" i="6"/>
  <c r="G555" i="6"/>
  <c r="F555" i="6"/>
  <c r="E555" i="6"/>
  <c r="C555" i="6"/>
  <c r="G554" i="6"/>
  <c r="F554" i="6"/>
  <c r="E554" i="6"/>
  <c r="C554" i="6"/>
  <c r="G553" i="6"/>
  <c r="F553" i="6"/>
  <c r="E553" i="6"/>
  <c r="C553" i="6"/>
  <c r="G552" i="6"/>
  <c r="F552" i="6"/>
  <c r="E552" i="6"/>
  <c r="C552" i="6"/>
  <c r="G551" i="6"/>
  <c r="F551" i="6"/>
  <c r="E551" i="6"/>
  <c r="C551" i="6"/>
  <c r="G550" i="6"/>
  <c r="F550" i="6"/>
  <c r="E550" i="6"/>
  <c r="C550" i="6"/>
  <c r="G549" i="6"/>
  <c r="F549" i="6"/>
  <c r="E549" i="6"/>
  <c r="C549" i="6"/>
  <c r="G548" i="6"/>
  <c r="F548" i="6"/>
  <c r="E548" i="6"/>
  <c r="C548" i="6"/>
  <c r="G547" i="6"/>
  <c r="F547" i="6"/>
  <c r="E547" i="6"/>
  <c r="C547" i="6"/>
  <c r="G546" i="6"/>
  <c r="F546" i="6"/>
  <c r="E546" i="6"/>
  <c r="C546" i="6"/>
  <c r="G545" i="6"/>
  <c r="F545" i="6"/>
  <c r="E545" i="6"/>
  <c r="C545" i="6"/>
  <c r="G544" i="6"/>
  <c r="F544" i="6"/>
  <c r="E544" i="6"/>
  <c r="C544" i="6"/>
  <c r="G543" i="6"/>
  <c r="F543" i="6"/>
  <c r="E543" i="6"/>
  <c r="C543" i="6"/>
  <c r="G542" i="6"/>
  <c r="F542" i="6"/>
  <c r="E542" i="6"/>
  <c r="C542" i="6"/>
  <c r="G541" i="6"/>
  <c r="F541" i="6"/>
  <c r="E541" i="6"/>
  <c r="C541" i="6"/>
  <c r="G540" i="6"/>
  <c r="F540" i="6"/>
  <c r="E540" i="6"/>
  <c r="C540" i="6"/>
  <c r="G539" i="6"/>
  <c r="F539" i="6"/>
  <c r="E539" i="6"/>
  <c r="C539" i="6"/>
  <c r="G538" i="6"/>
  <c r="F538" i="6"/>
  <c r="E538" i="6"/>
  <c r="C538" i="6"/>
  <c r="G537" i="6"/>
  <c r="F537" i="6"/>
  <c r="E537" i="6"/>
  <c r="C537" i="6"/>
  <c r="G536" i="6"/>
  <c r="F536" i="6"/>
  <c r="E536" i="6"/>
  <c r="C536" i="6"/>
  <c r="G535" i="6"/>
  <c r="F535" i="6"/>
  <c r="E535" i="6"/>
  <c r="C535" i="6"/>
  <c r="G534" i="6"/>
  <c r="F534" i="6"/>
  <c r="E534" i="6"/>
  <c r="C534" i="6"/>
  <c r="G533" i="6"/>
  <c r="F533" i="6"/>
  <c r="E533" i="6"/>
  <c r="C533" i="6"/>
  <c r="G532" i="6"/>
  <c r="F532" i="6"/>
  <c r="E532" i="6"/>
  <c r="C532" i="6"/>
  <c r="G531" i="6"/>
  <c r="F531" i="6"/>
  <c r="E531" i="6"/>
  <c r="C531" i="6"/>
  <c r="G530" i="6"/>
  <c r="F530" i="6"/>
  <c r="E530" i="6"/>
  <c r="C530" i="6"/>
  <c r="G529" i="6"/>
  <c r="F529" i="6"/>
  <c r="E529" i="6"/>
  <c r="C529" i="6"/>
  <c r="G528" i="6"/>
  <c r="F528" i="6"/>
  <c r="E528" i="6"/>
  <c r="C528" i="6"/>
  <c r="G527" i="6"/>
  <c r="F527" i="6"/>
  <c r="E527" i="6"/>
  <c r="C527" i="6"/>
  <c r="G526" i="6"/>
  <c r="F526" i="6"/>
  <c r="E526" i="6"/>
  <c r="C526" i="6"/>
  <c r="G525" i="6"/>
  <c r="F525" i="6"/>
  <c r="E525" i="6"/>
  <c r="C525" i="6"/>
  <c r="G524" i="6"/>
  <c r="F524" i="6"/>
  <c r="E524" i="6"/>
  <c r="C524" i="6"/>
  <c r="G523" i="6"/>
  <c r="F523" i="6"/>
  <c r="E523" i="6"/>
  <c r="C523" i="6"/>
  <c r="G522" i="6"/>
  <c r="F522" i="6"/>
  <c r="E522" i="6"/>
  <c r="C522" i="6"/>
  <c r="G521" i="6"/>
  <c r="F521" i="6"/>
  <c r="E521" i="6"/>
  <c r="C521" i="6"/>
  <c r="G520" i="6"/>
  <c r="F520" i="6"/>
  <c r="E520" i="6"/>
  <c r="C520" i="6"/>
  <c r="G519" i="6"/>
  <c r="F519" i="6"/>
  <c r="E519" i="6"/>
  <c r="C519" i="6"/>
  <c r="G518" i="6"/>
  <c r="F518" i="6"/>
  <c r="E518" i="6"/>
  <c r="C518" i="6"/>
  <c r="G517" i="6"/>
  <c r="F517" i="6"/>
  <c r="E517" i="6"/>
  <c r="C517" i="6"/>
  <c r="G516" i="6"/>
  <c r="F516" i="6"/>
  <c r="E516" i="6"/>
  <c r="C516" i="6"/>
  <c r="G515" i="6"/>
  <c r="F515" i="6"/>
  <c r="E515" i="6"/>
  <c r="C515" i="6"/>
  <c r="G514" i="6"/>
  <c r="F514" i="6"/>
  <c r="E514" i="6"/>
  <c r="C514" i="6"/>
  <c r="G513" i="6"/>
  <c r="F513" i="6"/>
  <c r="E513" i="6"/>
  <c r="C513" i="6"/>
  <c r="G512" i="6"/>
  <c r="F512" i="6"/>
  <c r="E512" i="6"/>
  <c r="C512" i="6"/>
  <c r="G511" i="6"/>
  <c r="F511" i="6"/>
  <c r="E511" i="6"/>
  <c r="C511" i="6"/>
  <c r="G510" i="6"/>
  <c r="F510" i="6"/>
  <c r="E510" i="6"/>
  <c r="C510" i="6"/>
  <c r="G509" i="6"/>
  <c r="F509" i="6"/>
  <c r="E509" i="6"/>
  <c r="C509" i="6"/>
  <c r="G508" i="6"/>
  <c r="F508" i="6"/>
  <c r="E508" i="6"/>
  <c r="C508" i="6"/>
  <c r="G507" i="6"/>
  <c r="F507" i="6"/>
  <c r="E507" i="6"/>
  <c r="C507" i="6"/>
  <c r="G506" i="6"/>
  <c r="F506" i="6"/>
  <c r="E506" i="6"/>
  <c r="C506" i="6"/>
  <c r="G505" i="6"/>
  <c r="F505" i="6"/>
  <c r="E505" i="6"/>
  <c r="C505" i="6"/>
  <c r="G504" i="6"/>
  <c r="F504" i="6"/>
  <c r="E504" i="6"/>
  <c r="C504" i="6"/>
  <c r="G503" i="6"/>
  <c r="F503" i="6"/>
  <c r="E503" i="6"/>
  <c r="C503" i="6"/>
  <c r="G502" i="6"/>
  <c r="F502" i="6"/>
  <c r="E502" i="6"/>
  <c r="C502" i="6"/>
  <c r="G501" i="6"/>
  <c r="F501" i="6"/>
  <c r="E501" i="6"/>
  <c r="C501" i="6"/>
  <c r="G500" i="6"/>
  <c r="F500" i="6"/>
  <c r="E500" i="6"/>
  <c r="C500" i="6"/>
  <c r="G499" i="6"/>
  <c r="F499" i="6"/>
  <c r="E499" i="6"/>
  <c r="C499" i="6"/>
  <c r="G498" i="6"/>
  <c r="F498" i="6"/>
  <c r="E498" i="6"/>
  <c r="C498" i="6"/>
  <c r="G497" i="6"/>
  <c r="F497" i="6"/>
  <c r="E497" i="6"/>
  <c r="C497" i="6"/>
  <c r="G496" i="6"/>
  <c r="F496" i="6"/>
  <c r="E496" i="6"/>
  <c r="C496" i="6"/>
  <c r="G495" i="6"/>
  <c r="F495" i="6"/>
  <c r="E495" i="6"/>
  <c r="C495" i="6"/>
  <c r="G494" i="6"/>
  <c r="F494" i="6"/>
  <c r="E494" i="6"/>
  <c r="C494" i="6"/>
  <c r="G493" i="6"/>
  <c r="F493" i="6"/>
  <c r="E493" i="6"/>
  <c r="C493" i="6"/>
  <c r="G492" i="6"/>
  <c r="F492" i="6"/>
  <c r="E492" i="6"/>
  <c r="C492" i="6"/>
  <c r="G491" i="6"/>
  <c r="F491" i="6"/>
  <c r="E491" i="6"/>
  <c r="C491" i="6"/>
  <c r="G490" i="6"/>
  <c r="F490" i="6"/>
  <c r="E490" i="6"/>
  <c r="C490" i="6"/>
  <c r="G489" i="6"/>
  <c r="F489" i="6"/>
  <c r="E489" i="6"/>
  <c r="C489" i="6"/>
  <c r="G488" i="6"/>
  <c r="F488" i="6"/>
  <c r="E488" i="6"/>
  <c r="C488" i="6"/>
  <c r="G487" i="6"/>
  <c r="F487" i="6"/>
  <c r="E487" i="6"/>
  <c r="C487" i="6"/>
  <c r="G486" i="6"/>
  <c r="F486" i="6"/>
  <c r="E486" i="6"/>
  <c r="C486" i="6"/>
  <c r="G485" i="6"/>
  <c r="F485" i="6"/>
  <c r="E485" i="6"/>
  <c r="C485" i="6"/>
  <c r="G484" i="6"/>
  <c r="F484" i="6"/>
  <c r="E484" i="6"/>
  <c r="C484" i="6"/>
  <c r="G483" i="6"/>
  <c r="F483" i="6"/>
  <c r="E483" i="6"/>
  <c r="C483" i="6"/>
  <c r="G482" i="6"/>
  <c r="F482" i="6"/>
  <c r="E482" i="6"/>
  <c r="C482" i="6"/>
  <c r="G481" i="6"/>
  <c r="F481" i="6"/>
  <c r="E481" i="6"/>
  <c r="C481" i="6"/>
  <c r="G480" i="6"/>
  <c r="F480" i="6"/>
  <c r="E480" i="6"/>
  <c r="C480" i="6"/>
  <c r="G479" i="6"/>
  <c r="F479" i="6"/>
  <c r="E479" i="6"/>
  <c r="C479" i="6"/>
  <c r="G478" i="6"/>
  <c r="F478" i="6"/>
  <c r="E478" i="6"/>
  <c r="C478" i="6"/>
  <c r="G477" i="6"/>
  <c r="F477" i="6"/>
  <c r="E477" i="6"/>
  <c r="C477" i="6"/>
  <c r="G476" i="6"/>
  <c r="F476" i="6"/>
  <c r="E476" i="6"/>
  <c r="C476" i="6"/>
  <c r="G475" i="6"/>
  <c r="F475" i="6"/>
  <c r="E475" i="6"/>
  <c r="C475" i="6"/>
  <c r="G474" i="6"/>
  <c r="F474" i="6"/>
  <c r="E474" i="6"/>
  <c r="C474" i="6"/>
  <c r="G473" i="6"/>
  <c r="F473" i="6"/>
  <c r="E473" i="6"/>
  <c r="C473" i="6"/>
  <c r="G472" i="6"/>
  <c r="F472" i="6"/>
  <c r="E472" i="6"/>
  <c r="C472" i="6"/>
  <c r="G471" i="6"/>
  <c r="F471" i="6"/>
  <c r="E471" i="6"/>
  <c r="C471" i="6"/>
  <c r="G470" i="6"/>
  <c r="F470" i="6"/>
  <c r="E470" i="6"/>
  <c r="C470" i="6"/>
  <c r="G469" i="6"/>
  <c r="F469" i="6"/>
  <c r="E469" i="6"/>
  <c r="C469" i="6"/>
  <c r="G468" i="6"/>
  <c r="F468" i="6"/>
  <c r="E468" i="6"/>
  <c r="C468" i="6"/>
  <c r="G467" i="6"/>
  <c r="F467" i="6"/>
  <c r="E467" i="6"/>
  <c r="C467" i="6"/>
  <c r="G466" i="6"/>
  <c r="F466" i="6"/>
  <c r="E466" i="6"/>
  <c r="C466" i="6"/>
  <c r="G465" i="6"/>
  <c r="F465" i="6"/>
  <c r="E465" i="6"/>
  <c r="C465" i="6"/>
  <c r="G464" i="6"/>
  <c r="F464" i="6"/>
  <c r="E464" i="6"/>
  <c r="C464" i="6"/>
  <c r="G463" i="6"/>
  <c r="F463" i="6"/>
  <c r="E463" i="6"/>
  <c r="C463" i="6"/>
  <c r="G462" i="6"/>
  <c r="F462" i="6"/>
  <c r="E462" i="6"/>
  <c r="C462" i="6"/>
  <c r="G461" i="6"/>
  <c r="F461" i="6"/>
  <c r="E461" i="6"/>
  <c r="C461" i="6"/>
  <c r="G460" i="6"/>
  <c r="F460" i="6"/>
  <c r="E460" i="6"/>
  <c r="C460" i="6"/>
  <c r="G459" i="6"/>
  <c r="F459" i="6"/>
  <c r="E459" i="6"/>
  <c r="C459" i="6"/>
  <c r="G458" i="6"/>
  <c r="F458" i="6"/>
  <c r="E458" i="6"/>
  <c r="C458" i="6"/>
  <c r="G457" i="6"/>
  <c r="F457" i="6"/>
  <c r="E457" i="6"/>
  <c r="C457" i="6"/>
  <c r="G456" i="6"/>
  <c r="F456" i="6"/>
  <c r="E456" i="6"/>
  <c r="C456" i="6"/>
  <c r="G455" i="6"/>
  <c r="F455" i="6"/>
  <c r="E455" i="6"/>
  <c r="C455" i="6"/>
  <c r="G454" i="6"/>
  <c r="F454" i="6"/>
  <c r="E454" i="6"/>
  <c r="C454" i="6"/>
  <c r="G453" i="6"/>
  <c r="F453" i="6"/>
  <c r="E453" i="6"/>
  <c r="C453" i="6"/>
  <c r="G452" i="6"/>
  <c r="F452" i="6"/>
  <c r="E452" i="6"/>
  <c r="C452" i="6"/>
  <c r="G451" i="6"/>
  <c r="F451" i="6"/>
  <c r="E451" i="6"/>
  <c r="C451" i="6"/>
  <c r="G450" i="6"/>
  <c r="F450" i="6"/>
  <c r="E450" i="6"/>
  <c r="C450" i="6"/>
  <c r="G449" i="6"/>
  <c r="F449" i="6"/>
  <c r="E449" i="6"/>
  <c r="C449" i="6"/>
  <c r="G448" i="6"/>
  <c r="F448" i="6"/>
  <c r="E448" i="6"/>
  <c r="C448" i="6"/>
  <c r="G447" i="6"/>
  <c r="F447" i="6"/>
  <c r="E447" i="6"/>
  <c r="C447" i="6"/>
  <c r="G446" i="6"/>
  <c r="F446" i="6"/>
  <c r="E446" i="6"/>
  <c r="C446" i="6"/>
  <c r="G445" i="6"/>
  <c r="F445" i="6"/>
  <c r="E445" i="6"/>
  <c r="C445" i="6"/>
  <c r="G444" i="6"/>
  <c r="F444" i="6"/>
  <c r="E444" i="6"/>
  <c r="C444" i="6"/>
  <c r="G443" i="6"/>
  <c r="F443" i="6"/>
  <c r="E443" i="6"/>
  <c r="C443" i="6"/>
  <c r="G442" i="6"/>
  <c r="F442" i="6"/>
  <c r="E442" i="6"/>
  <c r="C442" i="6"/>
  <c r="G441" i="6"/>
  <c r="F441" i="6"/>
  <c r="E441" i="6"/>
  <c r="C441" i="6"/>
  <c r="G440" i="6"/>
  <c r="F440" i="6"/>
  <c r="E440" i="6"/>
  <c r="C440" i="6"/>
  <c r="G439" i="6"/>
  <c r="F439" i="6"/>
  <c r="E439" i="6"/>
  <c r="C439" i="6"/>
  <c r="G438" i="6"/>
  <c r="F438" i="6"/>
  <c r="E438" i="6"/>
  <c r="C438" i="6"/>
  <c r="G437" i="6"/>
  <c r="F437" i="6"/>
  <c r="E437" i="6"/>
  <c r="C437" i="6"/>
  <c r="G436" i="6"/>
  <c r="F436" i="6"/>
  <c r="E436" i="6"/>
  <c r="C436" i="6"/>
  <c r="G435" i="6"/>
  <c r="F435" i="6"/>
  <c r="E435" i="6"/>
  <c r="C435" i="6"/>
  <c r="G434" i="6"/>
  <c r="F434" i="6"/>
  <c r="E434" i="6"/>
  <c r="C434" i="6"/>
  <c r="G433" i="6"/>
  <c r="F433" i="6"/>
  <c r="E433" i="6"/>
  <c r="C433" i="6"/>
  <c r="G432" i="6"/>
  <c r="F432" i="6"/>
  <c r="E432" i="6"/>
  <c r="C432" i="6"/>
  <c r="G431" i="6"/>
  <c r="F431" i="6"/>
  <c r="E431" i="6"/>
  <c r="C431" i="6"/>
  <c r="G430" i="6"/>
  <c r="F430" i="6"/>
  <c r="E430" i="6"/>
  <c r="C430" i="6"/>
  <c r="G429" i="6"/>
  <c r="F429" i="6"/>
  <c r="E429" i="6"/>
  <c r="C429" i="6"/>
  <c r="G428" i="6"/>
  <c r="F428" i="6"/>
  <c r="E428" i="6"/>
  <c r="C428" i="6"/>
  <c r="G427" i="6"/>
  <c r="F427" i="6"/>
  <c r="E427" i="6"/>
  <c r="C427" i="6"/>
  <c r="G426" i="6"/>
  <c r="F426" i="6"/>
  <c r="E426" i="6"/>
  <c r="C426" i="6"/>
  <c r="G425" i="6"/>
  <c r="F425" i="6"/>
  <c r="E425" i="6"/>
  <c r="C425" i="6"/>
  <c r="G424" i="6"/>
  <c r="F424" i="6"/>
  <c r="E424" i="6"/>
  <c r="C424" i="6"/>
  <c r="G423" i="6"/>
  <c r="F423" i="6"/>
  <c r="E423" i="6"/>
  <c r="C423" i="6"/>
  <c r="G422" i="6"/>
  <c r="F422" i="6"/>
  <c r="E422" i="6"/>
  <c r="C422" i="6"/>
  <c r="G421" i="6"/>
  <c r="F421" i="6"/>
  <c r="E421" i="6"/>
  <c r="C421" i="6"/>
  <c r="G420" i="6"/>
  <c r="F420" i="6"/>
  <c r="E420" i="6"/>
  <c r="C420" i="6"/>
  <c r="G419" i="6"/>
  <c r="F419" i="6"/>
  <c r="E419" i="6"/>
  <c r="C419" i="6"/>
  <c r="G418" i="6"/>
  <c r="F418" i="6"/>
  <c r="E418" i="6"/>
  <c r="C418" i="6"/>
  <c r="G417" i="6"/>
  <c r="F417" i="6"/>
  <c r="E417" i="6"/>
  <c r="C417" i="6"/>
  <c r="G416" i="6"/>
  <c r="F416" i="6"/>
  <c r="E416" i="6"/>
  <c r="C416" i="6"/>
  <c r="G415" i="6"/>
  <c r="F415" i="6"/>
  <c r="E415" i="6"/>
  <c r="C415" i="6"/>
  <c r="G414" i="6"/>
  <c r="F414" i="6"/>
  <c r="E414" i="6"/>
  <c r="C414" i="6"/>
  <c r="G413" i="6"/>
  <c r="F413" i="6"/>
  <c r="E413" i="6"/>
  <c r="C413" i="6"/>
  <c r="G412" i="6"/>
  <c r="F412" i="6"/>
  <c r="E412" i="6"/>
  <c r="C412" i="6"/>
  <c r="G411" i="6"/>
  <c r="F411" i="6"/>
  <c r="E411" i="6"/>
  <c r="C411" i="6"/>
  <c r="G410" i="6"/>
  <c r="F410" i="6"/>
  <c r="E410" i="6"/>
  <c r="C410" i="6"/>
  <c r="G409" i="6"/>
  <c r="F409" i="6"/>
  <c r="E409" i="6"/>
  <c r="C409" i="6"/>
  <c r="G408" i="6"/>
  <c r="F408" i="6"/>
  <c r="E408" i="6"/>
  <c r="C408" i="6"/>
  <c r="G407" i="6"/>
  <c r="F407" i="6"/>
  <c r="E407" i="6"/>
  <c r="C407" i="6"/>
  <c r="G406" i="6"/>
  <c r="F406" i="6"/>
  <c r="E406" i="6"/>
  <c r="C406" i="6"/>
  <c r="G405" i="6"/>
  <c r="F405" i="6"/>
  <c r="E405" i="6"/>
  <c r="C405" i="6"/>
  <c r="G404" i="6"/>
  <c r="F404" i="6"/>
  <c r="E404" i="6"/>
  <c r="C404" i="6"/>
  <c r="G403" i="6"/>
  <c r="F403" i="6"/>
  <c r="E403" i="6"/>
  <c r="C403" i="6"/>
  <c r="G402" i="6"/>
  <c r="F402" i="6"/>
  <c r="E402" i="6"/>
  <c r="C402" i="6"/>
  <c r="G401" i="6"/>
  <c r="F401" i="6"/>
  <c r="E401" i="6"/>
  <c r="C401" i="6"/>
  <c r="G400" i="6"/>
  <c r="F400" i="6"/>
  <c r="E400" i="6"/>
  <c r="C400" i="6"/>
  <c r="G399" i="6"/>
  <c r="F399" i="6"/>
  <c r="E399" i="6"/>
  <c r="C399" i="6"/>
  <c r="G398" i="6"/>
  <c r="F398" i="6"/>
  <c r="E398" i="6"/>
  <c r="C398" i="6"/>
  <c r="G397" i="6"/>
  <c r="F397" i="6"/>
  <c r="E397" i="6"/>
  <c r="C397" i="6"/>
  <c r="G396" i="6"/>
  <c r="F396" i="6"/>
  <c r="E396" i="6"/>
  <c r="C396" i="6"/>
  <c r="G395" i="6"/>
  <c r="F395" i="6"/>
  <c r="E395" i="6"/>
  <c r="C395" i="6"/>
  <c r="G394" i="6"/>
  <c r="F394" i="6"/>
  <c r="E394" i="6"/>
  <c r="C394" i="6"/>
  <c r="G393" i="6"/>
  <c r="F393" i="6"/>
  <c r="E393" i="6"/>
  <c r="C393" i="6"/>
  <c r="G392" i="6"/>
  <c r="F392" i="6"/>
  <c r="E392" i="6"/>
  <c r="C392" i="6"/>
  <c r="G391" i="6"/>
  <c r="F391" i="6"/>
  <c r="E391" i="6"/>
  <c r="C391" i="6"/>
  <c r="G390" i="6"/>
  <c r="F390" i="6"/>
  <c r="E390" i="6"/>
  <c r="C390" i="6"/>
  <c r="G389" i="6"/>
  <c r="F389" i="6"/>
  <c r="E389" i="6"/>
  <c r="C389" i="6"/>
  <c r="G388" i="6"/>
  <c r="F388" i="6"/>
  <c r="E388" i="6"/>
  <c r="C388" i="6"/>
  <c r="G387" i="6"/>
  <c r="F387" i="6"/>
  <c r="E387" i="6"/>
  <c r="C387" i="6"/>
  <c r="G386" i="6"/>
  <c r="F386" i="6"/>
  <c r="E386" i="6"/>
  <c r="C386" i="6"/>
  <c r="G385" i="6"/>
  <c r="F385" i="6"/>
  <c r="E385" i="6"/>
  <c r="C385" i="6"/>
  <c r="G384" i="6"/>
  <c r="F384" i="6"/>
  <c r="E384" i="6"/>
  <c r="C384" i="6"/>
  <c r="G383" i="6"/>
  <c r="F383" i="6"/>
  <c r="E383" i="6"/>
  <c r="C383" i="6"/>
  <c r="G382" i="6"/>
  <c r="F382" i="6"/>
  <c r="E382" i="6"/>
  <c r="C382" i="6"/>
  <c r="G381" i="6"/>
  <c r="F381" i="6"/>
  <c r="E381" i="6"/>
  <c r="C381" i="6"/>
  <c r="G380" i="6"/>
  <c r="F380" i="6"/>
  <c r="E380" i="6"/>
  <c r="C380" i="6"/>
  <c r="G379" i="6"/>
  <c r="F379" i="6"/>
  <c r="E379" i="6"/>
  <c r="C379" i="6"/>
  <c r="G378" i="6"/>
  <c r="F378" i="6"/>
  <c r="E378" i="6"/>
  <c r="C378" i="6"/>
  <c r="G377" i="6"/>
  <c r="F377" i="6"/>
  <c r="E377" i="6"/>
  <c r="C377" i="6"/>
  <c r="G376" i="6"/>
  <c r="F376" i="6"/>
  <c r="E376" i="6"/>
  <c r="C376" i="6"/>
  <c r="G375" i="6"/>
  <c r="F375" i="6"/>
  <c r="E375" i="6"/>
  <c r="C375" i="6"/>
  <c r="G374" i="6"/>
  <c r="F374" i="6"/>
  <c r="E374" i="6"/>
  <c r="C374" i="6"/>
  <c r="G373" i="6"/>
  <c r="F373" i="6"/>
  <c r="E373" i="6"/>
  <c r="C373" i="6"/>
  <c r="G372" i="6"/>
  <c r="F372" i="6"/>
  <c r="E372" i="6"/>
  <c r="C372" i="6"/>
  <c r="G371" i="6"/>
  <c r="F371" i="6"/>
  <c r="E371" i="6"/>
  <c r="C371" i="6"/>
  <c r="G370" i="6"/>
  <c r="F370" i="6"/>
  <c r="E370" i="6"/>
  <c r="C370" i="6"/>
  <c r="G369" i="6"/>
  <c r="F369" i="6"/>
  <c r="E369" i="6"/>
  <c r="C369" i="6"/>
  <c r="G368" i="6"/>
  <c r="F368" i="6"/>
  <c r="E368" i="6"/>
  <c r="C368" i="6"/>
  <c r="G367" i="6"/>
  <c r="F367" i="6"/>
  <c r="E367" i="6"/>
  <c r="C367" i="6"/>
  <c r="G366" i="6"/>
  <c r="F366" i="6"/>
  <c r="E366" i="6"/>
  <c r="C366" i="6"/>
  <c r="G365" i="6"/>
  <c r="F365" i="6"/>
  <c r="E365" i="6"/>
  <c r="C365" i="6"/>
  <c r="G364" i="6"/>
  <c r="F364" i="6"/>
  <c r="E364" i="6"/>
  <c r="C364" i="6"/>
  <c r="G363" i="6"/>
  <c r="F363" i="6"/>
  <c r="E363" i="6"/>
  <c r="C363" i="6"/>
  <c r="G362" i="6"/>
  <c r="F362" i="6"/>
  <c r="E362" i="6"/>
  <c r="C362" i="6"/>
  <c r="G361" i="6"/>
  <c r="F361" i="6"/>
  <c r="E361" i="6"/>
  <c r="C361" i="6"/>
  <c r="G360" i="6"/>
  <c r="F360" i="6"/>
  <c r="E360" i="6"/>
  <c r="C360" i="6"/>
  <c r="G359" i="6"/>
  <c r="F359" i="6"/>
  <c r="E359" i="6"/>
  <c r="C359" i="6"/>
  <c r="G358" i="6"/>
  <c r="F358" i="6"/>
  <c r="E358" i="6"/>
  <c r="C358" i="6"/>
  <c r="G357" i="6"/>
  <c r="F357" i="6"/>
  <c r="E357" i="6"/>
  <c r="C357" i="6"/>
  <c r="G356" i="6"/>
  <c r="F356" i="6"/>
  <c r="E356" i="6"/>
  <c r="C356" i="6"/>
  <c r="G355" i="6"/>
  <c r="F355" i="6"/>
  <c r="E355" i="6"/>
  <c r="C355" i="6"/>
  <c r="G354" i="6"/>
  <c r="F354" i="6"/>
  <c r="E354" i="6"/>
  <c r="C354" i="6"/>
  <c r="G353" i="6"/>
  <c r="F353" i="6"/>
  <c r="E353" i="6"/>
  <c r="C353" i="6"/>
  <c r="G352" i="6"/>
  <c r="F352" i="6"/>
  <c r="E352" i="6"/>
  <c r="C352" i="6"/>
  <c r="G351" i="6"/>
  <c r="F351" i="6"/>
  <c r="E351" i="6"/>
  <c r="C351" i="6"/>
  <c r="G350" i="6"/>
  <c r="F350" i="6"/>
  <c r="E350" i="6"/>
  <c r="C350" i="6"/>
  <c r="G349" i="6"/>
  <c r="F349" i="6"/>
  <c r="E349" i="6"/>
  <c r="C349" i="6"/>
  <c r="G348" i="6"/>
  <c r="F348" i="6"/>
  <c r="E348" i="6"/>
  <c r="C348" i="6"/>
  <c r="G347" i="6"/>
  <c r="F347" i="6"/>
  <c r="E347" i="6"/>
  <c r="C347" i="6"/>
  <c r="G346" i="6"/>
  <c r="F346" i="6"/>
  <c r="E346" i="6"/>
  <c r="C346" i="6"/>
  <c r="G345" i="6"/>
  <c r="F345" i="6"/>
  <c r="E345" i="6"/>
  <c r="C345" i="6"/>
  <c r="G344" i="6"/>
  <c r="F344" i="6"/>
  <c r="E344" i="6"/>
  <c r="C344" i="6"/>
  <c r="G343" i="6"/>
  <c r="F343" i="6"/>
  <c r="E343" i="6"/>
  <c r="C343" i="6"/>
  <c r="G342" i="6"/>
  <c r="F342" i="6"/>
  <c r="E342" i="6"/>
  <c r="C342" i="6"/>
  <c r="G341" i="6"/>
  <c r="F341" i="6"/>
  <c r="E341" i="6"/>
  <c r="C341" i="6"/>
  <c r="G340" i="6"/>
  <c r="F340" i="6"/>
  <c r="E340" i="6"/>
  <c r="C340" i="6"/>
  <c r="G339" i="6"/>
  <c r="F339" i="6"/>
  <c r="E339" i="6"/>
  <c r="C339" i="6"/>
  <c r="G338" i="6"/>
  <c r="F338" i="6"/>
  <c r="E338" i="6"/>
  <c r="C338" i="6"/>
  <c r="G337" i="6"/>
  <c r="F337" i="6"/>
  <c r="E337" i="6"/>
  <c r="C337" i="6"/>
  <c r="G336" i="6"/>
  <c r="F336" i="6"/>
  <c r="E336" i="6"/>
  <c r="C336" i="6"/>
  <c r="G335" i="6"/>
  <c r="F335" i="6"/>
  <c r="E335" i="6"/>
  <c r="C335" i="6"/>
  <c r="G334" i="6"/>
  <c r="F334" i="6"/>
  <c r="E334" i="6"/>
  <c r="C334" i="6"/>
  <c r="G333" i="6"/>
  <c r="F333" i="6"/>
  <c r="E333" i="6"/>
  <c r="C333" i="6"/>
  <c r="G332" i="6"/>
  <c r="F332" i="6"/>
  <c r="E332" i="6"/>
  <c r="C332" i="6"/>
  <c r="G331" i="6"/>
  <c r="F331" i="6"/>
  <c r="E331" i="6"/>
  <c r="C331" i="6"/>
  <c r="G330" i="6"/>
  <c r="F330" i="6"/>
  <c r="E330" i="6"/>
  <c r="C330" i="6"/>
  <c r="G329" i="6"/>
  <c r="F329" i="6"/>
  <c r="E329" i="6"/>
  <c r="C329" i="6"/>
  <c r="G328" i="6"/>
  <c r="F328" i="6"/>
  <c r="E328" i="6"/>
  <c r="C328" i="6"/>
  <c r="G327" i="6"/>
  <c r="F327" i="6"/>
  <c r="E327" i="6"/>
  <c r="C327" i="6"/>
  <c r="G326" i="6"/>
  <c r="F326" i="6"/>
  <c r="E326" i="6"/>
  <c r="C326" i="6"/>
  <c r="G325" i="6"/>
  <c r="F325" i="6"/>
  <c r="E325" i="6"/>
  <c r="C325" i="6"/>
  <c r="G324" i="6"/>
  <c r="F324" i="6"/>
  <c r="E324" i="6"/>
  <c r="C324" i="6"/>
  <c r="G323" i="6"/>
  <c r="F323" i="6"/>
  <c r="E323" i="6"/>
  <c r="C323" i="6"/>
  <c r="G322" i="6"/>
  <c r="F322" i="6"/>
  <c r="E322" i="6"/>
  <c r="C322" i="6"/>
  <c r="G321" i="6"/>
  <c r="F321" i="6"/>
  <c r="E321" i="6"/>
  <c r="C321" i="6"/>
  <c r="G320" i="6"/>
  <c r="F320" i="6"/>
  <c r="E320" i="6"/>
  <c r="C320" i="6"/>
  <c r="G319" i="6"/>
  <c r="F319" i="6"/>
  <c r="E319" i="6"/>
  <c r="C319" i="6"/>
  <c r="G318" i="6"/>
  <c r="F318" i="6"/>
  <c r="E318" i="6"/>
  <c r="C318" i="6"/>
  <c r="G317" i="6"/>
  <c r="F317" i="6"/>
  <c r="E317" i="6"/>
  <c r="C317" i="6"/>
  <c r="G316" i="6"/>
  <c r="F316" i="6"/>
  <c r="E316" i="6"/>
  <c r="C316" i="6"/>
  <c r="G315" i="6"/>
  <c r="F315" i="6"/>
  <c r="E315" i="6"/>
  <c r="C315" i="6"/>
  <c r="G314" i="6"/>
  <c r="F314" i="6"/>
  <c r="E314" i="6"/>
  <c r="C314" i="6"/>
  <c r="G313" i="6"/>
  <c r="F313" i="6"/>
  <c r="E313" i="6"/>
  <c r="C313" i="6"/>
  <c r="G312" i="6"/>
  <c r="F312" i="6"/>
  <c r="E312" i="6"/>
  <c r="C312" i="6"/>
  <c r="G311" i="6"/>
  <c r="F311" i="6"/>
  <c r="E311" i="6"/>
  <c r="C311" i="6"/>
  <c r="G310" i="6"/>
  <c r="F310" i="6"/>
  <c r="E310" i="6"/>
  <c r="C310" i="6"/>
  <c r="G309" i="6"/>
  <c r="F309" i="6"/>
  <c r="E309" i="6"/>
  <c r="C309" i="6"/>
  <c r="G308" i="6"/>
  <c r="F308" i="6"/>
  <c r="E308" i="6"/>
  <c r="C308" i="6"/>
  <c r="G307" i="6"/>
  <c r="F307" i="6"/>
  <c r="E307" i="6"/>
  <c r="C307" i="6"/>
  <c r="G306" i="6"/>
  <c r="F306" i="6"/>
  <c r="E306" i="6"/>
  <c r="C306" i="6"/>
  <c r="G305" i="6"/>
  <c r="F305" i="6"/>
  <c r="E305" i="6"/>
  <c r="C305" i="6"/>
  <c r="G304" i="6"/>
  <c r="F304" i="6"/>
  <c r="E304" i="6"/>
  <c r="C304" i="6"/>
  <c r="G303" i="6"/>
  <c r="F303" i="6"/>
  <c r="E303" i="6"/>
  <c r="C303" i="6"/>
  <c r="G302" i="6"/>
  <c r="F302" i="6"/>
  <c r="E302" i="6"/>
  <c r="C302" i="6"/>
  <c r="G301" i="6"/>
  <c r="F301" i="6"/>
  <c r="E301" i="6"/>
  <c r="C301" i="6"/>
  <c r="G300" i="6"/>
  <c r="F300" i="6"/>
  <c r="E300" i="6"/>
  <c r="C300" i="6"/>
  <c r="G299" i="6"/>
  <c r="F299" i="6"/>
  <c r="E299" i="6"/>
  <c r="C299" i="6"/>
  <c r="G298" i="6"/>
  <c r="F298" i="6"/>
  <c r="E298" i="6"/>
  <c r="C298" i="6"/>
  <c r="G297" i="6"/>
  <c r="F297" i="6"/>
  <c r="E297" i="6"/>
  <c r="C297" i="6"/>
  <c r="G296" i="6"/>
  <c r="F296" i="6"/>
  <c r="E296" i="6"/>
  <c r="C296" i="6"/>
  <c r="G295" i="6"/>
  <c r="F295" i="6"/>
  <c r="E295" i="6"/>
  <c r="C295" i="6"/>
  <c r="G294" i="6"/>
  <c r="F294" i="6"/>
  <c r="E294" i="6"/>
  <c r="C294" i="6"/>
  <c r="G293" i="6"/>
  <c r="F293" i="6"/>
  <c r="E293" i="6"/>
  <c r="C293" i="6"/>
  <c r="G292" i="6"/>
  <c r="F292" i="6"/>
  <c r="E292" i="6"/>
  <c r="C292" i="6"/>
  <c r="G291" i="6"/>
  <c r="F291" i="6"/>
  <c r="E291" i="6"/>
  <c r="C291" i="6"/>
  <c r="G290" i="6"/>
  <c r="F290" i="6"/>
  <c r="E290" i="6"/>
  <c r="C290" i="6"/>
  <c r="G289" i="6"/>
  <c r="F289" i="6"/>
  <c r="E289" i="6"/>
  <c r="C289" i="6"/>
  <c r="G288" i="6"/>
  <c r="F288" i="6"/>
  <c r="E288" i="6"/>
  <c r="C288" i="6"/>
  <c r="G287" i="6"/>
  <c r="F287" i="6"/>
  <c r="E287" i="6"/>
  <c r="C287" i="6"/>
  <c r="G286" i="6"/>
  <c r="F286" i="6"/>
  <c r="E286" i="6"/>
  <c r="C286" i="6"/>
  <c r="G285" i="6"/>
  <c r="F285" i="6"/>
  <c r="E285" i="6"/>
  <c r="C285" i="6"/>
  <c r="G284" i="6"/>
  <c r="F284" i="6"/>
  <c r="E284" i="6"/>
  <c r="C284" i="6"/>
  <c r="G283" i="6"/>
  <c r="F283" i="6"/>
  <c r="E283" i="6"/>
  <c r="C283" i="6"/>
  <c r="G282" i="6"/>
  <c r="F282" i="6"/>
  <c r="E282" i="6"/>
  <c r="C282" i="6"/>
  <c r="G281" i="6"/>
  <c r="F281" i="6"/>
  <c r="E281" i="6"/>
  <c r="C281" i="6"/>
  <c r="G280" i="6"/>
  <c r="F280" i="6"/>
  <c r="E280" i="6"/>
  <c r="C280" i="6"/>
  <c r="G279" i="6"/>
  <c r="F279" i="6"/>
  <c r="E279" i="6"/>
  <c r="C279" i="6"/>
  <c r="G278" i="6"/>
  <c r="F278" i="6"/>
  <c r="E278" i="6"/>
  <c r="C278" i="6"/>
  <c r="G277" i="6"/>
  <c r="F277" i="6"/>
  <c r="E277" i="6"/>
  <c r="C277" i="6"/>
  <c r="G276" i="6"/>
  <c r="F276" i="6"/>
  <c r="E276" i="6"/>
  <c r="C276" i="6"/>
  <c r="G275" i="6"/>
  <c r="F275" i="6"/>
  <c r="E275" i="6"/>
  <c r="C275" i="6"/>
  <c r="G274" i="6"/>
  <c r="F274" i="6"/>
  <c r="E274" i="6"/>
  <c r="C274" i="6"/>
  <c r="G273" i="6"/>
  <c r="F273" i="6"/>
  <c r="E273" i="6"/>
  <c r="C273" i="6"/>
  <c r="G272" i="6"/>
  <c r="F272" i="6"/>
  <c r="E272" i="6"/>
  <c r="C272" i="6"/>
  <c r="G271" i="6"/>
  <c r="F271" i="6"/>
  <c r="E271" i="6"/>
  <c r="C271" i="6"/>
  <c r="G270" i="6"/>
  <c r="F270" i="6"/>
  <c r="E270" i="6"/>
  <c r="C270" i="6"/>
  <c r="G269" i="6"/>
  <c r="F269" i="6"/>
  <c r="E269" i="6"/>
  <c r="C269" i="6"/>
  <c r="G268" i="6"/>
  <c r="F268" i="6"/>
  <c r="E268" i="6"/>
  <c r="C268" i="6"/>
  <c r="G267" i="6"/>
  <c r="F267" i="6"/>
  <c r="E267" i="6"/>
  <c r="C267" i="6"/>
  <c r="G266" i="6"/>
  <c r="F266" i="6"/>
  <c r="E266" i="6"/>
  <c r="C266" i="6"/>
  <c r="G265" i="6"/>
  <c r="F265" i="6"/>
  <c r="E265" i="6"/>
  <c r="C265" i="6"/>
  <c r="G264" i="6"/>
  <c r="F264" i="6"/>
  <c r="E264" i="6"/>
  <c r="C264" i="6"/>
  <c r="G263" i="6"/>
  <c r="F263" i="6"/>
  <c r="E263" i="6"/>
  <c r="C263" i="6"/>
  <c r="G262" i="6"/>
  <c r="F262" i="6"/>
  <c r="E262" i="6"/>
  <c r="C262" i="6"/>
  <c r="G261" i="6"/>
  <c r="F261" i="6"/>
  <c r="E261" i="6"/>
  <c r="C261" i="6"/>
  <c r="G260" i="6"/>
  <c r="F260" i="6"/>
  <c r="E260" i="6"/>
  <c r="C260" i="6"/>
  <c r="G259" i="6"/>
  <c r="F259" i="6"/>
  <c r="E259" i="6"/>
  <c r="C259" i="6"/>
  <c r="G258" i="6"/>
  <c r="F258" i="6"/>
  <c r="E258" i="6"/>
  <c r="C258" i="6"/>
  <c r="G257" i="6"/>
  <c r="F257" i="6"/>
  <c r="E257" i="6"/>
  <c r="C257" i="6"/>
  <c r="G256" i="6"/>
  <c r="F256" i="6"/>
  <c r="E256" i="6"/>
  <c r="C256" i="6"/>
  <c r="G255" i="6"/>
  <c r="F255" i="6"/>
  <c r="E255" i="6"/>
  <c r="C255" i="6"/>
  <c r="G254" i="6"/>
  <c r="F254" i="6"/>
  <c r="E254" i="6"/>
  <c r="C254" i="6"/>
  <c r="G253" i="6"/>
  <c r="F253" i="6"/>
  <c r="E253" i="6"/>
  <c r="C253" i="6"/>
  <c r="G252" i="6"/>
  <c r="F252" i="6"/>
  <c r="E252" i="6"/>
  <c r="C252" i="6"/>
  <c r="G251" i="6"/>
  <c r="F251" i="6"/>
  <c r="E251" i="6"/>
  <c r="C251" i="6"/>
  <c r="G250" i="6"/>
  <c r="F250" i="6"/>
  <c r="E250" i="6"/>
  <c r="C250" i="6"/>
  <c r="G249" i="6"/>
  <c r="F249" i="6"/>
  <c r="E249" i="6"/>
  <c r="C249" i="6"/>
  <c r="G248" i="6"/>
  <c r="F248" i="6"/>
  <c r="E248" i="6"/>
  <c r="C248" i="6"/>
  <c r="G247" i="6"/>
  <c r="F247" i="6"/>
  <c r="E247" i="6"/>
  <c r="C247" i="6"/>
  <c r="G246" i="6"/>
  <c r="F246" i="6"/>
  <c r="E246" i="6"/>
  <c r="C246" i="6"/>
  <c r="G245" i="6"/>
  <c r="F245" i="6"/>
  <c r="E245" i="6"/>
  <c r="C245" i="6"/>
  <c r="G244" i="6"/>
  <c r="F244" i="6"/>
  <c r="E244" i="6"/>
  <c r="C244" i="6"/>
  <c r="G243" i="6"/>
  <c r="F243" i="6"/>
  <c r="E243" i="6"/>
  <c r="C243" i="6"/>
  <c r="G242" i="6"/>
  <c r="F242" i="6"/>
  <c r="E242" i="6"/>
  <c r="C242" i="6"/>
  <c r="G241" i="6"/>
  <c r="F241" i="6"/>
  <c r="E241" i="6"/>
  <c r="C241" i="6"/>
  <c r="G240" i="6"/>
  <c r="F240" i="6"/>
  <c r="E240" i="6"/>
  <c r="C240" i="6"/>
  <c r="G239" i="6"/>
  <c r="F239" i="6"/>
  <c r="E239" i="6"/>
  <c r="C239" i="6"/>
  <c r="G238" i="6"/>
  <c r="F238" i="6"/>
  <c r="E238" i="6"/>
  <c r="C238" i="6"/>
  <c r="G237" i="6"/>
  <c r="F237" i="6"/>
  <c r="E237" i="6"/>
  <c r="C237" i="6"/>
  <c r="G236" i="6"/>
  <c r="F236" i="6"/>
  <c r="E236" i="6"/>
  <c r="C236" i="6"/>
  <c r="G235" i="6"/>
  <c r="F235" i="6"/>
  <c r="E235" i="6"/>
  <c r="C235" i="6"/>
  <c r="G234" i="6"/>
  <c r="F234" i="6"/>
  <c r="E234" i="6"/>
  <c r="C234" i="6"/>
  <c r="G233" i="6"/>
  <c r="F233" i="6"/>
  <c r="E233" i="6"/>
  <c r="C233" i="6"/>
  <c r="G232" i="6"/>
  <c r="F232" i="6"/>
  <c r="E232" i="6"/>
  <c r="C232" i="6"/>
  <c r="G231" i="6"/>
  <c r="F231" i="6"/>
  <c r="E231" i="6"/>
  <c r="C231" i="6"/>
  <c r="G230" i="6"/>
  <c r="F230" i="6"/>
  <c r="E230" i="6"/>
  <c r="C230" i="6"/>
  <c r="G229" i="6"/>
  <c r="F229" i="6"/>
  <c r="E229" i="6"/>
  <c r="C229" i="6"/>
  <c r="G228" i="6"/>
  <c r="F228" i="6"/>
  <c r="E228" i="6"/>
  <c r="C228" i="6"/>
  <c r="G227" i="6"/>
  <c r="F227" i="6"/>
  <c r="E227" i="6"/>
  <c r="C227" i="6"/>
  <c r="G226" i="6"/>
  <c r="F226" i="6"/>
  <c r="E226" i="6"/>
  <c r="C226" i="6"/>
  <c r="G225" i="6"/>
  <c r="F225" i="6"/>
  <c r="E225" i="6"/>
  <c r="C225" i="6"/>
  <c r="G224" i="6"/>
  <c r="F224" i="6"/>
  <c r="E224" i="6"/>
  <c r="C224" i="6"/>
  <c r="G223" i="6"/>
  <c r="F223" i="6"/>
  <c r="E223" i="6"/>
  <c r="C223" i="6"/>
  <c r="G222" i="6"/>
  <c r="F222" i="6"/>
  <c r="E222" i="6"/>
  <c r="C222" i="6"/>
  <c r="G221" i="6"/>
  <c r="F221" i="6"/>
  <c r="E221" i="6"/>
  <c r="C221" i="6"/>
  <c r="G220" i="6"/>
  <c r="F220" i="6"/>
  <c r="E220" i="6"/>
  <c r="C220" i="6"/>
  <c r="G219" i="6"/>
  <c r="F219" i="6"/>
  <c r="E219" i="6"/>
  <c r="C219" i="6"/>
  <c r="G218" i="6"/>
  <c r="F218" i="6"/>
  <c r="E218" i="6"/>
  <c r="C218" i="6"/>
  <c r="G217" i="6"/>
  <c r="F217" i="6"/>
  <c r="E217" i="6"/>
  <c r="C217" i="6"/>
  <c r="G216" i="6"/>
  <c r="F216" i="6"/>
  <c r="E216" i="6"/>
  <c r="C216" i="6"/>
  <c r="G215" i="6"/>
  <c r="F215" i="6"/>
  <c r="E215" i="6"/>
  <c r="C215" i="6"/>
  <c r="G214" i="6"/>
  <c r="F214" i="6"/>
  <c r="E214" i="6"/>
  <c r="C214" i="6"/>
  <c r="G213" i="6"/>
  <c r="F213" i="6"/>
  <c r="E213" i="6"/>
  <c r="C213" i="6"/>
  <c r="G212" i="6"/>
  <c r="F212" i="6"/>
  <c r="E212" i="6"/>
  <c r="C212" i="6"/>
  <c r="G211" i="6"/>
  <c r="F211" i="6"/>
  <c r="E211" i="6"/>
  <c r="C211" i="6"/>
  <c r="G210" i="6"/>
  <c r="F210" i="6"/>
  <c r="E210" i="6"/>
  <c r="C210" i="6"/>
  <c r="G209" i="6"/>
  <c r="F209" i="6"/>
  <c r="E209" i="6"/>
  <c r="C209" i="6"/>
  <c r="G208" i="6"/>
  <c r="F208" i="6"/>
  <c r="E208" i="6"/>
  <c r="C208" i="6"/>
  <c r="G207" i="6"/>
  <c r="F207" i="6"/>
  <c r="E207" i="6"/>
  <c r="C207" i="6"/>
  <c r="G206" i="6"/>
  <c r="F206" i="6"/>
  <c r="E206" i="6"/>
  <c r="C206" i="6"/>
  <c r="G205" i="6"/>
  <c r="F205" i="6"/>
  <c r="E205" i="6"/>
  <c r="C205" i="6"/>
  <c r="G204" i="6"/>
  <c r="F204" i="6"/>
  <c r="E204" i="6"/>
  <c r="C204" i="6"/>
  <c r="G203" i="6"/>
  <c r="F203" i="6"/>
  <c r="E203" i="6"/>
  <c r="C203" i="6"/>
  <c r="G202" i="6"/>
  <c r="F202" i="6"/>
  <c r="E202" i="6"/>
  <c r="C202" i="6"/>
  <c r="G201" i="6"/>
  <c r="F201" i="6"/>
  <c r="E201" i="6"/>
  <c r="C201" i="6"/>
  <c r="G200" i="6"/>
  <c r="F200" i="6"/>
  <c r="E200" i="6"/>
  <c r="C200" i="6"/>
  <c r="G199" i="6"/>
  <c r="F199" i="6"/>
  <c r="E199" i="6"/>
  <c r="C199" i="6"/>
  <c r="G198" i="6"/>
  <c r="F198" i="6"/>
  <c r="E198" i="6"/>
  <c r="C198" i="6"/>
  <c r="G197" i="6"/>
  <c r="F197" i="6"/>
  <c r="E197" i="6"/>
  <c r="C197" i="6"/>
  <c r="G196" i="6"/>
  <c r="F196" i="6"/>
  <c r="E196" i="6"/>
  <c r="C196" i="6"/>
  <c r="G195" i="6"/>
  <c r="F195" i="6"/>
  <c r="E195" i="6"/>
  <c r="C195" i="6"/>
  <c r="G194" i="6"/>
  <c r="F194" i="6"/>
  <c r="E194" i="6"/>
  <c r="C194" i="6"/>
  <c r="G193" i="6"/>
  <c r="F193" i="6"/>
  <c r="E193" i="6"/>
  <c r="C193" i="6"/>
  <c r="G192" i="6"/>
  <c r="F192" i="6"/>
  <c r="E192" i="6"/>
  <c r="C192" i="6"/>
  <c r="G191" i="6"/>
  <c r="F191" i="6"/>
  <c r="E191" i="6"/>
  <c r="C191" i="6"/>
  <c r="G190" i="6"/>
  <c r="F190" i="6"/>
  <c r="E190" i="6"/>
  <c r="C190" i="6"/>
  <c r="G189" i="6"/>
  <c r="F189" i="6"/>
  <c r="E189" i="6"/>
  <c r="C189" i="6"/>
  <c r="G188" i="6"/>
  <c r="F188" i="6"/>
  <c r="E188" i="6"/>
  <c r="C188" i="6"/>
  <c r="G187" i="6"/>
  <c r="F187" i="6"/>
  <c r="E187" i="6"/>
  <c r="C187" i="6"/>
  <c r="G186" i="6"/>
  <c r="F186" i="6"/>
  <c r="E186" i="6"/>
  <c r="C186" i="6"/>
  <c r="G185" i="6"/>
  <c r="F185" i="6"/>
  <c r="E185" i="6"/>
  <c r="C185" i="6"/>
  <c r="G184" i="6"/>
  <c r="F184" i="6"/>
  <c r="E184" i="6"/>
  <c r="C184" i="6"/>
  <c r="G183" i="6"/>
  <c r="F183" i="6"/>
  <c r="E183" i="6"/>
  <c r="C183" i="6"/>
  <c r="G182" i="6"/>
  <c r="F182" i="6"/>
  <c r="E182" i="6"/>
  <c r="C182" i="6"/>
  <c r="G181" i="6"/>
  <c r="F181" i="6"/>
  <c r="E181" i="6"/>
  <c r="C181" i="6"/>
  <c r="G180" i="6"/>
  <c r="F180" i="6"/>
  <c r="E180" i="6"/>
  <c r="C180" i="6"/>
  <c r="G179" i="6"/>
  <c r="F179" i="6"/>
  <c r="E179" i="6"/>
  <c r="C179" i="6"/>
  <c r="G178" i="6"/>
  <c r="F178" i="6"/>
  <c r="E178" i="6"/>
  <c r="C178" i="6"/>
  <c r="G177" i="6"/>
  <c r="F177" i="6"/>
  <c r="E177" i="6"/>
  <c r="C177" i="6"/>
  <c r="G176" i="6"/>
  <c r="F176" i="6"/>
  <c r="E176" i="6"/>
  <c r="C176" i="6"/>
  <c r="G175" i="6"/>
  <c r="F175" i="6"/>
  <c r="E175" i="6"/>
  <c r="C175" i="6"/>
  <c r="G174" i="6"/>
  <c r="F174" i="6"/>
  <c r="E174" i="6"/>
  <c r="C174" i="6"/>
  <c r="G173" i="6"/>
  <c r="F173" i="6"/>
  <c r="E173" i="6"/>
  <c r="C173" i="6"/>
  <c r="G172" i="6"/>
  <c r="F172" i="6"/>
  <c r="E172" i="6"/>
  <c r="C172" i="6"/>
  <c r="G171" i="6"/>
  <c r="F171" i="6"/>
  <c r="E171" i="6"/>
  <c r="C171" i="6"/>
  <c r="G170" i="6"/>
  <c r="F170" i="6"/>
  <c r="E170" i="6"/>
  <c r="C170" i="6"/>
  <c r="G169" i="6"/>
  <c r="F169" i="6"/>
  <c r="E169" i="6"/>
  <c r="C169" i="6"/>
  <c r="G168" i="6"/>
  <c r="F168" i="6"/>
  <c r="E168" i="6"/>
  <c r="C168" i="6"/>
  <c r="G167" i="6"/>
  <c r="F167" i="6"/>
  <c r="E167" i="6"/>
  <c r="C167" i="6"/>
  <c r="G166" i="6"/>
  <c r="F166" i="6"/>
  <c r="E166" i="6"/>
  <c r="C166" i="6"/>
  <c r="G165" i="6"/>
  <c r="F165" i="6"/>
  <c r="E165" i="6"/>
  <c r="C165" i="6"/>
  <c r="G164" i="6"/>
  <c r="F164" i="6"/>
  <c r="E164" i="6"/>
  <c r="C164" i="6"/>
  <c r="G163" i="6"/>
  <c r="F163" i="6"/>
  <c r="E163" i="6"/>
  <c r="C163" i="6"/>
  <c r="G162" i="6"/>
  <c r="F162" i="6"/>
  <c r="E162" i="6"/>
  <c r="C162" i="6"/>
  <c r="G161" i="6"/>
  <c r="F161" i="6"/>
  <c r="E161" i="6"/>
  <c r="C161" i="6"/>
  <c r="G160" i="6"/>
  <c r="F160" i="6"/>
  <c r="E160" i="6"/>
  <c r="C160" i="6"/>
  <c r="G159" i="6"/>
  <c r="F159" i="6"/>
  <c r="E159" i="6"/>
  <c r="C159" i="6"/>
  <c r="G158" i="6"/>
  <c r="F158" i="6"/>
  <c r="E158" i="6"/>
  <c r="C158" i="6"/>
  <c r="G157" i="6"/>
  <c r="F157" i="6"/>
  <c r="E157" i="6"/>
  <c r="C157" i="6"/>
  <c r="G156" i="6"/>
  <c r="F156" i="6"/>
  <c r="E156" i="6"/>
  <c r="C156" i="6"/>
  <c r="G155" i="6"/>
  <c r="F155" i="6"/>
  <c r="E155" i="6"/>
  <c r="C155" i="6"/>
  <c r="G154" i="6"/>
  <c r="F154" i="6"/>
  <c r="E154" i="6"/>
  <c r="C154" i="6"/>
  <c r="G153" i="6"/>
  <c r="F153" i="6"/>
  <c r="E153" i="6"/>
  <c r="C153" i="6"/>
  <c r="G152" i="6"/>
  <c r="F152" i="6"/>
  <c r="E152" i="6"/>
  <c r="C152" i="6"/>
  <c r="G151" i="6"/>
  <c r="F151" i="6"/>
  <c r="E151" i="6"/>
  <c r="C151" i="6"/>
  <c r="G150" i="6"/>
  <c r="F150" i="6"/>
  <c r="E150" i="6"/>
  <c r="C150" i="6"/>
  <c r="G149" i="6"/>
  <c r="F149" i="6"/>
  <c r="E149" i="6"/>
  <c r="C149" i="6"/>
  <c r="G148" i="6"/>
  <c r="F148" i="6"/>
  <c r="E148" i="6"/>
  <c r="C148" i="6"/>
  <c r="G147" i="6"/>
  <c r="F147" i="6"/>
  <c r="E147" i="6"/>
  <c r="C147" i="6"/>
  <c r="G146" i="6"/>
  <c r="F146" i="6"/>
  <c r="E146" i="6"/>
  <c r="C146" i="6"/>
  <c r="G145" i="6"/>
  <c r="F145" i="6"/>
  <c r="E145" i="6"/>
  <c r="C145" i="6"/>
  <c r="G144" i="6"/>
  <c r="F144" i="6"/>
  <c r="E144" i="6"/>
  <c r="C144" i="6"/>
  <c r="G143" i="6"/>
  <c r="F143" i="6"/>
  <c r="E143" i="6"/>
  <c r="C143" i="6"/>
  <c r="G142" i="6"/>
  <c r="F142" i="6"/>
  <c r="E142" i="6"/>
  <c r="C142" i="6"/>
  <c r="G141" i="6"/>
  <c r="F141" i="6"/>
  <c r="E141" i="6"/>
  <c r="C141" i="6"/>
  <c r="G140" i="6"/>
  <c r="F140" i="6"/>
  <c r="E140" i="6"/>
  <c r="C140" i="6"/>
  <c r="G139" i="6"/>
  <c r="F139" i="6"/>
  <c r="E139" i="6"/>
  <c r="C139" i="6"/>
  <c r="G138" i="6"/>
  <c r="F138" i="6"/>
  <c r="E138" i="6"/>
  <c r="C138" i="6"/>
  <c r="G137" i="6"/>
  <c r="F137" i="6"/>
  <c r="E137" i="6"/>
  <c r="C137" i="6"/>
  <c r="G136" i="6"/>
  <c r="F136" i="6"/>
  <c r="E136" i="6"/>
  <c r="C136" i="6"/>
  <c r="G135" i="6"/>
  <c r="F135" i="6"/>
  <c r="E135" i="6"/>
  <c r="C135" i="6"/>
  <c r="G134" i="6"/>
  <c r="F134" i="6"/>
  <c r="E134" i="6"/>
  <c r="C134" i="6"/>
  <c r="G133" i="6"/>
  <c r="F133" i="6"/>
  <c r="E133" i="6"/>
  <c r="C133" i="6"/>
  <c r="G132" i="6"/>
  <c r="F132" i="6"/>
  <c r="E132" i="6"/>
  <c r="C132" i="6"/>
  <c r="G131" i="6"/>
  <c r="F131" i="6"/>
  <c r="E131" i="6"/>
  <c r="C131" i="6"/>
  <c r="G130" i="6"/>
  <c r="F130" i="6"/>
  <c r="E130" i="6"/>
  <c r="C130" i="6"/>
  <c r="G129" i="6"/>
  <c r="F129" i="6"/>
  <c r="E129" i="6"/>
  <c r="C129" i="6"/>
  <c r="G128" i="6"/>
  <c r="F128" i="6"/>
  <c r="E128" i="6"/>
  <c r="C128" i="6"/>
  <c r="G127" i="6"/>
  <c r="F127" i="6"/>
  <c r="E127" i="6"/>
  <c r="C127" i="6"/>
  <c r="G126" i="6"/>
  <c r="F126" i="6"/>
  <c r="E126" i="6"/>
  <c r="C126" i="6"/>
  <c r="G125" i="6"/>
  <c r="F125" i="6"/>
  <c r="E125" i="6"/>
  <c r="C125" i="6"/>
  <c r="G124" i="6"/>
  <c r="F124" i="6"/>
  <c r="E124" i="6"/>
  <c r="C124" i="6"/>
  <c r="G123" i="6"/>
  <c r="F123" i="6"/>
  <c r="E123" i="6"/>
  <c r="C123" i="6"/>
  <c r="G122" i="6"/>
  <c r="F122" i="6"/>
  <c r="E122" i="6"/>
  <c r="C122" i="6"/>
  <c r="G121" i="6"/>
  <c r="F121" i="6"/>
  <c r="E121" i="6"/>
  <c r="C121" i="6"/>
  <c r="G120" i="6"/>
  <c r="F120" i="6"/>
  <c r="E120" i="6"/>
  <c r="C120" i="6"/>
  <c r="G119" i="6"/>
  <c r="F119" i="6"/>
  <c r="E119" i="6"/>
  <c r="C119" i="6"/>
  <c r="G118" i="6"/>
  <c r="F118" i="6"/>
  <c r="E118" i="6"/>
  <c r="C118" i="6"/>
  <c r="G117" i="6"/>
  <c r="F117" i="6"/>
  <c r="E117" i="6"/>
  <c r="C117" i="6"/>
  <c r="G116" i="6"/>
  <c r="F116" i="6"/>
  <c r="E116" i="6"/>
  <c r="C116" i="6"/>
  <c r="G115" i="6"/>
  <c r="F115" i="6"/>
  <c r="E115" i="6"/>
  <c r="C115" i="6"/>
  <c r="G114" i="6"/>
  <c r="F114" i="6"/>
  <c r="E114" i="6"/>
  <c r="C114" i="6"/>
  <c r="G113" i="6"/>
  <c r="F113" i="6"/>
  <c r="E113" i="6"/>
  <c r="C113" i="6"/>
  <c r="G112" i="6"/>
  <c r="F112" i="6"/>
  <c r="E112" i="6"/>
  <c r="C112" i="6"/>
  <c r="G111" i="6"/>
  <c r="F111" i="6"/>
  <c r="E111" i="6"/>
  <c r="C111" i="6"/>
  <c r="G110" i="6"/>
  <c r="F110" i="6"/>
  <c r="E110" i="6"/>
  <c r="C110" i="6"/>
  <c r="G109" i="6"/>
  <c r="F109" i="6"/>
  <c r="E109" i="6"/>
  <c r="C109" i="6"/>
  <c r="G108" i="6"/>
  <c r="F108" i="6"/>
  <c r="E108" i="6"/>
  <c r="C108" i="6"/>
  <c r="G107" i="6"/>
  <c r="F107" i="6"/>
  <c r="E107" i="6"/>
  <c r="C107" i="6"/>
  <c r="G106" i="6"/>
  <c r="F106" i="6"/>
  <c r="E106" i="6"/>
  <c r="C106" i="6"/>
  <c r="G105" i="6"/>
  <c r="F105" i="6"/>
  <c r="E105" i="6"/>
  <c r="C105" i="6"/>
  <c r="G104" i="6"/>
  <c r="F104" i="6"/>
  <c r="E104" i="6"/>
  <c r="C104" i="6"/>
  <c r="G103" i="6"/>
  <c r="F103" i="6"/>
  <c r="E103" i="6"/>
  <c r="C103" i="6"/>
  <c r="G102" i="6"/>
  <c r="F102" i="6"/>
  <c r="E102" i="6"/>
  <c r="C102" i="6"/>
  <c r="G101" i="6"/>
  <c r="F101" i="6"/>
  <c r="E101" i="6"/>
  <c r="C101" i="6"/>
  <c r="G100" i="6"/>
  <c r="F100" i="6"/>
  <c r="E100" i="6"/>
  <c r="C100" i="6"/>
  <c r="G99" i="6"/>
  <c r="F99" i="6"/>
  <c r="E99" i="6"/>
  <c r="C99" i="6"/>
  <c r="G98" i="6"/>
  <c r="F98" i="6"/>
  <c r="E98" i="6"/>
  <c r="C98" i="6"/>
  <c r="G97" i="6"/>
  <c r="F97" i="6"/>
  <c r="E97" i="6"/>
  <c r="C97" i="6"/>
  <c r="G96" i="6"/>
  <c r="F96" i="6"/>
  <c r="E96" i="6"/>
  <c r="C96" i="6"/>
  <c r="G95" i="6"/>
  <c r="F95" i="6"/>
  <c r="E95" i="6"/>
  <c r="C95" i="6"/>
  <c r="G94" i="6"/>
  <c r="F94" i="6"/>
  <c r="E94" i="6"/>
  <c r="C94" i="6"/>
  <c r="G93" i="6"/>
  <c r="F93" i="6"/>
  <c r="E93" i="6"/>
  <c r="C93" i="6"/>
  <c r="G92" i="6"/>
  <c r="F92" i="6"/>
  <c r="E92" i="6"/>
  <c r="C92" i="6"/>
  <c r="G91" i="6"/>
  <c r="F91" i="6"/>
  <c r="E91" i="6"/>
  <c r="C91" i="6"/>
  <c r="G90" i="6"/>
  <c r="F90" i="6"/>
  <c r="E90" i="6"/>
  <c r="C90" i="6"/>
  <c r="G89" i="6"/>
  <c r="F89" i="6"/>
  <c r="E89" i="6"/>
  <c r="C89" i="6"/>
  <c r="G88" i="6"/>
  <c r="F88" i="6"/>
  <c r="E88" i="6"/>
  <c r="C88" i="6"/>
  <c r="G87" i="6"/>
  <c r="F87" i="6"/>
  <c r="E87" i="6"/>
  <c r="C87" i="6"/>
  <c r="G86" i="6"/>
  <c r="F86" i="6"/>
  <c r="E86" i="6"/>
  <c r="C86" i="6"/>
  <c r="G85" i="6"/>
  <c r="F85" i="6"/>
  <c r="E85" i="6"/>
  <c r="C85" i="6"/>
  <c r="G84" i="6"/>
  <c r="F84" i="6"/>
  <c r="E84" i="6"/>
  <c r="C84" i="6"/>
  <c r="G83" i="6"/>
  <c r="F83" i="6"/>
  <c r="E83" i="6"/>
  <c r="C83" i="6"/>
  <c r="G82" i="6"/>
  <c r="F82" i="6"/>
  <c r="E82" i="6"/>
  <c r="C82" i="6"/>
  <c r="G81" i="6"/>
  <c r="F81" i="6"/>
  <c r="E81" i="6"/>
  <c r="C81" i="6"/>
  <c r="G80" i="6"/>
  <c r="F80" i="6"/>
  <c r="E80" i="6"/>
  <c r="C80" i="6"/>
  <c r="G79" i="6"/>
  <c r="F79" i="6"/>
  <c r="E79" i="6"/>
  <c r="C79" i="6"/>
  <c r="G78" i="6"/>
  <c r="F78" i="6"/>
  <c r="E78" i="6"/>
  <c r="C78" i="6"/>
  <c r="G77" i="6"/>
  <c r="F77" i="6"/>
  <c r="E77" i="6"/>
  <c r="C77" i="6"/>
  <c r="G76" i="6"/>
  <c r="F76" i="6"/>
  <c r="E76" i="6"/>
  <c r="C76" i="6"/>
  <c r="G75" i="6"/>
  <c r="F75" i="6"/>
  <c r="E75" i="6"/>
  <c r="C75" i="6"/>
  <c r="G74" i="6"/>
  <c r="F74" i="6"/>
  <c r="E74" i="6"/>
  <c r="C74" i="6"/>
  <c r="G73" i="6"/>
  <c r="F73" i="6"/>
  <c r="E73" i="6"/>
  <c r="C73" i="6"/>
  <c r="G72" i="6"/>
  <c r="F72" i="6"/>
  <c r="E72" i="6"/>
  <c r="C72" i="6"/>
  <c r="G71" i="6"/>
  <c r="F71" i="6"/>
  <c r="E71" i="6"/>
  <c r="C71" i="6"/>
  <c r="G70" i="6"/>
  <c r="F70" i="6"/>
  <c r="E70" i="6"/>
  <c r="C70" i="6"/>
  <c r="G69" i="6"/>
  <c r="F69" i="6"/>
  <c r="E69" i="6"/>
  <c r="C69" i="6"/>
  <c r="G68" i="6"/>
  <c r="F68" i="6"/>
  <c r="E68" i="6"/>
  <c r="C68" i="6"/>
  <c r="G67" i="6"/>
  <c r="F67" i="6"/>
  <c r="E67" i="6"/>
  <c r="C67" i="6"/>
  <c r="G66" i="6"/>
  <c r="F66" i="6"/>
  <c r="E66" i="6"/>
  <c r="C66" i="6"/>
  <c r="G65" i="6"/>
  <c r="F65" i="6"/>
  <c r="E65" i="6"/>
  <c r="C65" i="6"/>
  <c r="G64" i="6"/>
  <c r="F64" i="6"/>
  <c r="E64" i="6"/>
  <c r="C64" i="6"/>
  <c r="G63" i="6"/>
  <c r="F63" i="6"/>
  <c r="E63" i="6"/>
  <c r="C63" i="6"/>
  <c r="G62" i="6"/>
  <c r="F62" i="6"/>
  <c r="E62" i="6"/>
  <c r="C62" i="6"/>
  <c r="G61" i="6"/>
  <c r="F61" i="6"/>
  <c r="E61" i="6"/>
  <c r="C61" i="6"/>
  <c r="G60" i="6"/>
  <c r="F60" i="6"/>
  <c r="E60" i="6"/>
  <c r="C60" i="6"/>
  <c r="G59" i="6"/>
  <c r="F59" i="6"/>
  <c r="E59" i="6"/>
  <c r="C59" i="6"/>
  <c r="G58" i="6"/>
  <c r="F58" i="6"/>
  <c r="E58" i="6"/>
  <c r="C58" i="6"/>
  <c r="G57" i="6"/>
  <c r="F57" i="6"/>
  <c r="E57" i="6"/>
  <c r="C57" i="6"/>
  <c r="G56" i="6"/>
  <c r="F56" i="6"/>
  <c r="E56" i="6"/>
  <c r="C56" i="6"/>
  <c r="G55" i="6"/>
  <c r="F55" i="6"/>
  <c r="E55" i="6"/>
  <c r="C55" i="6"/>
  <c r="G54" i="6"/>
  <c r="F54" i="6"/>
  <c r="E54" i="6"/>
  <c r="C54" i="6"/>
  <c r="G53" i="6"/>
  <c r="F53" i="6"/>
  <c r="E53" i="6"/>
  <c r="C53" i="6"/>
  <c r="G52" i="6"/>
  <c r="F52" i="6"/>
  <c r="E52" i="6"/>
  <c r="C52" i="6"/>
  <c r="G51" i="6"/>
  <c r="F51" i="6"/>
  <c r="E51" i="6"/>
  <c r="C51" i="6"/>
  <c r="G50" i="6"/>
  <c r="F50" i="6"/>
  <c r="E50" i="6"/>
  <c r="C50" i="6"/>
  <c r="G49" i="6"/>
  <c r="F49" i="6"/>
  <c r="E49" i="6"/>
  <c r="C49" i="6"/>
  <c r="G48" i="6"/>
  <c r="F48" i="6"/>
  <c r="E48" i="6"/>
  <c r="C48" i="6"/>
  <c r="G47" i="6"/>
  <c r="F47" i="6"/>
  <c r="E47" i="6"/>
  <c r="C47" i="6"/>
  <c r="G46" i="6"/>
  <c r="F46" i="6"/>
  <c r="E46" i="6"/>
  <c r="C46" i="6"/>
  <c r="G45" i="6"/>
  <c r="F45" i="6"/>
  <c r="E45" i="6"/>
  <c r="C45" i="6"/>
  <c r="G44" i="6"/>
  <c r="F44" i="6"/>
  <c r="E44" i="6"/>
  <c r="C44" i="6"/>
  <c r="G43" i="6"/>
  <c r="F43" i="6"/>
  <c r="E43" i="6"/>
  <c r="C43" i="6"/>
  <c r="G42" i="6"/>
  <c r="F42" i="6"/>
  <c r="E42" i="6"/>
  <c r="C42" i="6"/>
  <c r="G41" i="6"/>
  <c r="F41" i="6"/>
  <c r="E41" i="6"/>
  <c r="C41" i="6"/>
  <c r="G40" i="6"/>
  <c r="F40" i="6"/>
  <c r="E40" i="6"/>
  <c r="C40" i="6"/>
  <c r="G39" i="6"/>
  <c r="F39" i="6"/>
  <c r="E39" i="6"/>
  <c r="C39" i="6"/>
  <c r="G38" i="6"/>
  <c r="F38" i="6"/>
  <c r="E38" i="6"/>
  <c r="C38" i="6"/>
  <c r="G37" i="6"/>
  <c r="F37" i="6"/>
  <c r="E37" i="6"/>
  <c r="C37" i="6"/>
  <c r="G36" i="6"/>
  <c r="F36" i="6"/>
  <c r="E36" i="6"/>
  <c r="C36" i="6"/>
  <c r="G35" i="6"/>
  <c r="F35" i="6"/>
  <c r="E35" i="6"/>
  <c r="C35" i="6"/>
  <c r="G34" i="6"/>
  <c r="F34" i="6"/>
  <c r="E34" i="6"/>
  <c r="C34" i="6"/>
  <c r="G33" i="6"/>
  <c r="F33" i="6"/>
  <c r="E33" i="6"/>
  <c r="C33" i="6"/>
  <c r="G32" i="6"/>
  <c r="F32" i="6"/>
  <c r="E32" i="6"/>
  <c r="C32" i="6"/>
  <c r="G31" i="6"/>
  <c r="F31" i="6"/>
  <c r="E31" i="6"/>
  <c r="C31" i="6"/>
  <c r="G30" i="6"/>
  <c r="F30" i="6"/>
  <c r="E30" i="6"/>
  <c r="C30" i="6"/>
  <c r="G29" i="6"/>
  <c r="F29" i="6"/>
  <c r="E29" i="6"/>
  <c r="C29" i="6"/>
  <c r="G28" i="6"/>
  <c r="F28" i="6"/>
  <c r="E28" i="6"/>
  <c r="C28" i="6"/>
  <c r="G27" i="6"/>
  <c r="F27" i="6"/>
  <c r="E27" i="6"/>
  <c r="C27" i="6"/>
  <c r="G26" i="6"/>
  <c r="F26" i="6"/>
  <c r="E26" i="6"/>
  <c r="C26" i="6"/>
  <c r="G25" i="6"/>
  <c r="F25" i="6"/>
  <c r="E25" i="6"/>
  <c r="C25" i="6"/>
  <c r="G24" i="6"/>
  <c r="F24" i="6"/>
  <c r="E24" i="6"/>
  <c r="C24" i="6"/>
  <c r="G23" i="6"/>
  <c r="F23" i="6"/>
  <c r="E23" i="6"/>
  <c r="C23" i="6"/>
  <c r="G22" i="6"/>
  <c r="F22" i="6"/>
  <c r="E22" i="6"/>
  <c r="C22" i="6"/>
  <c r="G21" i="6"/>
  <c r="F21" i="6"/>
  <c r="E21" i="6"/>
  <c r="C21" i="6"/>
  <c r="G20" i="6"/>
  <c r="F20" i="6"/>
  <c r="E20" i="6"/>
  <c r="C20" i="6"/>
  <c r="G19" i="6"/>
  <c r="F19" i="6"/>
  <c r="E19" i="6"/>
  <c r="C19" i="6"/>
  <c r="G18" i="6"/>
  <c r="F18" i="6"/>
  <c r="E18" i="6"/>
  <c r="C18" i="6"/>
  <c r="G17" i="6"/>
  <c r="F17" i="6"/>
  <c r="E17" i="6"/>
  <c r="C17" i="6"/>
  <c r="G16" i="6"/>
  <c r="F16" i="6"/>
  <c r="E16" i="6"/>
  <c r="C16" i="6"/>
  <c r="G15" i="6"/>
  <c r="F15" i="6"/>
  <c r="E15" i="6"/>
  <c r="C15" i="6"/>
  <c r="G14" i="6"/>
  <c r="F14" i="6"/>
  <c r="E14" i="6"/>
  <c r="C14" i="6"/>
  <c r="G13" i="6"/>
  <c r="F13" i="6"/>
  <c r="E13" i="6"/>
  <c r="C13" i="6"/>
  <c r="G12" i="6"/>
  <c r="F12" i="6"/>
  <c r="E12" i="6"/>
  <c r="C12" i="6"/>
  <c r="G11" i="6"/>
  <c r="F11" i="6"/>
  <c r="E11" i="6"/>
  <c r="C11" i="6"/>
  <c r="I10" i="6"/>
  <c r="G10" i="6"/>
  <c r="F10" i="6"/>
  <c r="E10" i="6"/>
  <c r="C10" i="6"/>
  <c r="I9" i="6"/>
  <c r="G9" i="6"/>
  <c r="F9" i="6"/>
  <c r="E9" i="6"/>
  <c r="C9" i="6"/>
  <c r="I8" i="6"/>
  <c r="G8" i="6"/>
  <c r="F8" i="6"/>
  <c r="E8" i="6"/>
  <c r="C8" i="6"/>
  <c r="I7" i="6"/>
  <c r="G7" i="6"/>
  <c r="F7" i="6"/>
  <c r="E7" i="6"/>
  <c r="C7" i="6"/>
  <c r="I6" i="6"/>
  <c r="G6" i="6"/>
  <c r="F6" i="6"/>
  <c r="E6" i="6"/>
  <c r="C6" i="6"/>
  <c r="I5" i="6"/>
  <c r="G5" i="6"/>
  <c r="F5" i="6"/>
  <c r="E5" i="6"/>
  <c r="C5" i="6"/>
  <c r="I4" i="6"/>
  <c r="G4" i="6"/>
  <c r="F4" i="6"/>
  <c r="E4" i="6"/>
  <c r="C4" i="6"/>
  <c r="I3" i="6"/>
  <c r="E3" i="6"/>
  <c r="C3" i="6"/>
  <c r="G1372" i="5"/>
  <c r="F1372" i="5"/>
  <c r="E1372" i="5"/>
  <c r="C1372" i="5"/>
  <c r="G1371" i="5"/>
  <c r="F1371" i="5"/>
  <c r="E1371" i="5"/>
  <c r="C1371" i="5"/>
  <c r="G1370" i="5"/>
  <c r="F1370" i="5"/>
  <c r="E1370" i="5"/>
  <c r="C1370" i="5"/>
  <c r="G1369" i="5"/>
  <c r="F1369" i="5"/>
  <c r="E1369" i="5"/>
  <c r="C1369" i="5"/>
  <c r="G1368" i="5"/>
  <c r="F1368" i="5"/>
  <c r="E1368" i="5"/>
  <c r="C1368" i="5"/>
  <c r="G1367" i="5"/>
  <c r="F1367" i="5"/>
  <c r="E1367" i="5"/>
  <c r="C1367" i="5"/>
  <c r="G1366" i="5"/>
  <c r="F1366" i="5"/>
  <c r="E1366" i="5"/>
  <c r="C1366" i="5"/>
  <c r="G1365" i="5"/>
  <c r="F1365" i="5"/>
  <c r="E1365" i="5"/>
  <c r="C1365" i="5"/>
  <c r="G1364" i="5"/>
  <c r="F1364" i="5"/>
  <c r="E1364" i="5"/>
  <c r="C1364" i="5"/>
  <c r="G1363" i="5"/>
  <c r="F1363" i="5"/>
  <c r="E1363" i="5"/>
  <c r="C1363" i="5"/>
  <c r="G1362" i="5"/>
  <c r="F1362" i="5"/>
  <c r="E1362" i="5"/>
  <c r="C1362" i="5"/>
  <c r="G1361" i="5"/>
  <c r="F1361" i="5"/>
  <c r="E1361" i="5"/>
  <c r="C1361" i="5"/>
  <c r="G1360" i="5"/>
  <c r="F1360" i="5"/>
  <c r="E1360" i="5"/>
  <c r="C1360" i="5"/>
  <c r="G1359" i="5"/>
  <c r="F1359" i="5"/>
  <c r="E1359" i="5"/>
  <c r="C1359" i="5"/>
  <c r="G1358" i="5"/>
  <c r="F1358" i="5"/>
  <c r="E1358" i="5"/>
  <c r="C1358" i="5"/>
  <c r="G1357" i="5"/>
  <c r="F1357" i="5"/>
  <c r="E1357" i="5"/>
  <c r="C1357" i="5"/>
  <c r="G1356" i="5"/>
  <c r="F1356" i="5"/>
  <c r="E1356" i="5"/>
  <c r="C1356" i="5"/>
  <c r="G1355" i="5"/>
  <c r="F1355" i="5"/>
  <c r="E1355" i="5"/>
  <c r="C1355" i="5"/>
  <c r="G1354" i="5"/>
  <c r="F1354" i="5"/>
  <c r="E1354" i="5"/>
  <c r="C1354" i="5"/>
  <c r="G1353" i="5"/>
  <c r="F1353" i="5"/>
  <c r="E1353" i="5"/>
  <c r="C1353" i="5"/>
  <c r="G1352" i="5"/>
  <c r="F1352" i="5"/>
  <c r="E1352" i="5"/>
  <c r="C1352" i="5"/>
  <c r="G1351" i="5"/>
  <c r="F1351" i="5"/>
  <c r="E1351" i="5"/>
  <c r="C1351" i="5"/>
  <c r="G1350" i="5"/>
  <c r="F1350" i="5"/>
  <c r="E1350" i="5"/>
  <c r="C1350" i="5"/>
  <c r="G1349" i="5"/>
  <c r="F1349" i="5"/>
  <c r="E1349" i="5"/>
  <c r="C1349" i="5"/>
  <c r="G1348" i="5"/>
  <c r="F1348" i="5"/>
  <c r="E1348" i="5"/>
  <c r="C1348" i="5"/>
  <c r="G1347" i="5"/>
  <c r="F1347" i="5"/>
  <c r="E1347" i="5"/>
  <c r="C1347" i="5"/>
  <c r="G1346" i="5"/>
  <c r="F1346" i="5"/>
  <c r="E1346" i="5"/>
  <c r="C1346" i="5"/>
  <c r="G1345" i="5"/>
  <c r="F1345" i="5"/>
  <c r="E1345" i="5"/>
  <c r="C1345" i="5"/>
  <c r="G1344" i="5"/>
  <c r="F1344" i="5"/>
  <c r="E1344" i="5"/>
  <c r="C1344" i="5"/>
  <c r="G1343" i="5"/>
  <c r="F1343" i="5"/>
  <c r="E1343" i="5"/>
  <c r="C1343" i="5"/>
  <c r="G1342" i="5"/>
  <c r="F1342" i="5"/>
  <c r="E1342" i="5"/>
  <c r="C1342" i="5"/>
  <c r="G1341" i="5"/>
  <c r="F1341" i="5"/>
  <c r="E1341" i="5"/>
  <c r="C1341" i="5"/>
  <c r="G1340" i="5"/>
  <c r="F1340" i="5"/>
  <c r="E1340" i="5"/>
  <c r="C1340" i="5"/>
  <c r="G1339" i="5"/>
  <c r="F1339" i="5"/>
  <c r="E1339" i="5"/>
  <c r="C1339" i="5"/>
  <c r="G1338" i="5"/>
  <c r="F1338" i="5"/>
  <c r="E1338" i="5"/>
  <c r="C1338" i="5"/>
  <c r="G1337" i="5"/>
  <c r="F1337" i="5"/>
  <c r="E1337" i="5"/>
  <c r="C1337" i="5"/>
  <c r="G1336" i="5"/>
  <c r="F1336" i="5"/>
  <c r="E1336" i="5"/>
  <c r="C1336" i="5"/>
  <c r="G1335" i="5"/>
  <c r="F1335" i="5"/>
  <c r="E1335" i="5"/>
  <c r="C1335" i="5"/>
  <c r="G1334" i="5"/>
  <c r="F1334" i="5"/>
  <c r="E1334" i="5"/>
  <c r="C1334" i="5"/>
  <c r="G1333" i="5"/>
  <c r="F1333" i="5"/>
  <c r="E1333" i="5"/>
  <c r="C1333" i="5"/>
  <c r="G1332" i="5"/>
  <c r="F1332" i="5"/>
  <c r="E1332" i="5"/>
  <c r="C1332" i="5"/>
  <c r="G1331" i="5"/>
  <c r="F1331" i="5"/>
  <c r="E1331" i="5"/>
  <c r="C1331" i="5"/>
  <c r="G1330" i="5"/>
  <c r="F1330" i="5"/>
  <c r="E1330" i="5"/>
  <c r="C1330" i="5"/>
  <c r="G1329" i="5"/>
  <c r="F1329" i="5"/>
  <c r="E1329" i="5"/>
  <c r="C1329" i="5"/>
  <c r="G1328" i="5"/>
  <c r="F1328" i="5"/>
  <c r="E1328" i="5"/>
  <c r="C1328" i="5"/>
  <c r="G1327" i="5"/>
  <c r="F1327" i="5"/>
  <c r="E1327" i="5"/>
  <c r="C1327" i="5"/>
  <c r="G1326" i="5"/>
  <c r="F1326" i="5"/>
  <c r="E1326" i="5"/>
  <c r="C1326" i="5"/>
  <c r="G1325" i="5"/>
  <c r="F1325" i="5"/>
  <c r="E1325" i="5"/>
  <c r="C1325" i="5"/>
  <c r="G1324" i="5"/>
  <c r="F1324" i="5"/>
  <c r="E1324" i="5"/>
  <c r="C1324" i="5"/>
  <c r="G1323" i="5"/>
  <c r="F1323" i="5"/>
  <c r="E1323" i="5"/>
  <c r="C1323" i="5"/>
  <c r="G1322" i="5"/>
  <c r="F1322" i="5"/>
  <c r="E1322" i="5"/>
  <c r="C1322" i="5"/>
  <c r="G1321" i="5"/>
  <c r="F1321" i="5"/>
  <c r="E1321" i="5"/>
  <c r="C1321" i="5"/>
  <c r="G1320" i="5"/>
  <c r="F1320" i="5"/>
  <c r="E1320" i="5"/>
  <c r="C1320" i="5"/>
  <c r="G1319" i="5"/>
  <c r="F1319" i="5"/>
  <c r="E1319" i="5"/>
  <c r="C1319" i="5"/>
  <c r="G1318" i="5"/>
  <c r="F1318" i="5"/>
  <c r="E1318" i="5"/>
  <c r="C1318" i="5"/>
  <c r="G1317" i="5"/>
  <c r="F1317" i="5"/>
  <c r="E1317" i="5"/>
  <c r="C1317" i="5"/>
  <c r="G1316" i="5"/>
  <c r="F1316" i="5"/>
  <c r="E1316" i="5"/>
  <c r="C1316" i="5"/>
  <c r="G1315" i="5"/>
  <c r="F1315" i="5"/>
  <c r="E1315" i="5"/>
  <c r="C1315" i="5"/>
  <c r="G1314" i="5"/>
  <c r="F1314" i="5"/>
  <c r="E1314" i="5"/>
  <c r="C1314" i="5"/>
  <c r="G1313" i="5"/>
  <c r="F1313" i="5"/>
  <c r="E1313" i="5"/>
  <c r="C1313" i="5"/>
  <c r="G1312" i="5"/>
  <c r="F1312" i="5"/>
  <c r="E1312" i="5"/>
  <c r="C1312" i="5"/>
  <c r="G1311" i="5"/>
  <c r="F1311" i="5"/>
  <c r="E1311" i="5"/>
  <c r="C1311" i="5"/>
  <c r="G1310" i="5"/>
  <c r="F1310" i="5"/>
  <c r="E1310" i="5"/>
  <c r="C1310" i="5"/>
  <c r="G1309" i="5"/>
  <c r="F1309" i="5"/>
  <c r="E1309" i="5"/>
  <c r="C1309" i="5"/>
  <c r="G1308" i="5"/>
  <c r="F1308" i="5"/>
  <c r="E1308" i="5"/>
  <c r="C1308" i="5"/>
  <c r="G1307" i="5"/>
  <c r="F1307" i="5"/>
  <c r="E1307" i="5"/>
  <c r="C1307" i="5"/>
  <c r="G1306" i="5"/>
  <c r="F1306" i="5"/>
  <c r="E1306" i="5"/>
  <c r="C1306" i="5"/>
  <c r="G1305" i="5"/>
  <c r="F1305" i="5"/>
  <c r="E1305" i="5"/>
  <c r="C1305" i="5"/>
  <c r="G1304" i="5"/>
  <c r="F1304" i="5"/>
  <c r="E1304" i="5"/>
  <c r="C1304" i="5"/>
  <c r="G1303" i="5"/>
  <c r="F1303" i="5"/>
  <c r="E1303" i="5"/>
  <c r="C1303" i="5"/>
  <c r="G1302" i="5"/>
  <c r="F1302" i="5"/>
  <c r="E1302" i="5"/>
  <c r="C1302" i="5"/>
  <c r="G1301" i="5"/>
  <c r="F1301" i="5"/>
  <c r="E1301" i="5"/>
  <c r="C1301" i="5"/>
  <c r="G1300" i="5"/>
  <c r="F1300" i="5"/>
  <c r="E1300" i="5"/>
  <c r="C1300" i="5"/>
  <c r="G1299" i="5"/>
  <c r="F1299" i="5"/>
  <c r="E1299" i="5"/>
  <c r="C1299" i="5"/>
  <c r="G1298" i="5"/>
  <c r="F1298" i="5"/>
  <c r="E1298" i="5"/>
  <c r="C1298" i="5"/>
  <c r="G1297" i="5"/>
  <c r="F1297" i="5"/>
  <c r="E1297" i="5"/>
  <c r="C1297" i="5"/>
  <c r="G1296" i="5"/>
  <c r="F1296" i="5"/>
  <c r="E1296" i="5"/>
  <c r="C1296" i="5"/>
  <c r="G1295" i="5"/>
  <c r="F1295" i="5"/>
  <c r="E1295" i="5"/>
  <c r="C1295" i="5"/>
  <c r="G1294" i="5"/>
  <c r="F1294" i="5"/>
  <c r="E1294" i="5"/>
  <c r="C1294" i="5"/>
  <c r="G1293" i="5"/>
  <c r="F1293" i="5"/>
  <c r="E1293" i="5"/>
  <c r="C1293" i="5"/>
  <c r="G1292" i="5"/>
  <c r="F1292" i="5"/>
  <c r="E1292" i="5"/>
  <c r="C1292" i="5"/>
  <c r="G1291" i="5"/>
  <c r="F1291" i="5"/>
  <c r="E1291" i="5"/>
  <c r="C1291" i="5"/>
  <c r="G1290" i="5"/>
  <c r="F1290" i="5"/>
  <c r="E1290" i="5"/>
  <c r="C1290" i="5"/>
  <c r="G1289" i="5"/>
  <c r="F1289" i="5"/>
  <c r="E1289" i="5"/>
  <c r="C1289" i="5"/>
  <c r="G1288" i="5"/>
  <c r="F1288" i="5"/>
  <c r="E1288" i="5"/>
  <c r="C1288" i="5"/>
  <c r="G1287" i="5"/>
  <c r="F1287" i="5"/>
  <c r="E1287" i="5"/>
  <c r="C1287" i="5"/>
  <c r="G1286" i="5"/>
  <c r="F1286" i="5"/>
  <c r="E1286" i="5"/>
  <c r="C1286" i="5"/>
  <c r="G1285" i="5"/>
  <c r="F1285" i="5"/>
  <c r="E1285" i="5"/>
  <c r="C1285" i="5"/>
  <c r="G1284" i="5"/>
  <c r="F1284" i="5"/>
  <c r="E1284" i="5"/>
  <c r="C1284" i="5"/>
  <c r="G1283" i="5"/>
  <c r="F1283" i="5"/>
  <c r="E1283" i="5"/>
  <c r="C1283" i="5"/>
  <c r="G1282" i="5"/>
  <c r="F1282" i="5"/>
  <c r="E1282" i="5"/>
  <c r="C1282" i="5"/>
  <c r="G1281" i="5"/>
  <c r="F1281" i="5"/>
  <c r="E1281" i="5"/>
  <c r="C1281" i="5"/>
  <c r="G1280" i="5"/>
  <c r="F1280" i="5"/>
  <c r="E1280" i="5"/>
  <c r="C1280" i="5"/>
  <c r="G1279" i="5"/>
  <c r="F1279" i="5"/>
  <c r="E1279" i="5"/>
  <c r="C1279" i="5"/>
  <c r="G1278" i="5"/>
  <c r="F1278" i="5"/>
  <c r="E1278" i="5"/>
  <c r="C1278" i="5"/>
  <c r="G1277" i="5"/>
  <c r="F1277" i="5"/>
  <c r="E1277" i="5"/>
  <c r="C1277" i="5"/>
  <c r="G1276" i="5"/>
  <c r="F1276" i="5"/>
  <c r="E1276" i="5"/>
  <c r="C1276" i="5"/>
  <c r="G1275" i="5"/>
  <c r="F1275" i="5"/>
  <c r="E1275" i="5"/>
  <c r="C1275" i="5"/>
  <c r="G1274" i="5"/>
  <c r="F1274" i="5"/>
  <c r="E1274" i="5"/>
  <c r="C1274" i="5"/>
  <c r="G1273" i="5"/>
  <c r="F1273" i="5"/>
  <c r="E1273" i="5"/>
  <c r="C1273" i="5"/>
  <c r="G1272" i="5"/>
  <c r="F1272" i="5"/>
  <c r="E1272" i="5"/>
  <c r="C1272" i="5"/>
  <c r="G1271" i="5"/>
  <c r="F1271" i="5"/>
  <c r="E1271" i="5"/>
  <c r="C1271" i="5"/>
  <c r="G1270" i="5"/>
  <c r="F1270" i="5"/>
  <c r="E1270" i="5"/>
  <c r="C1270" i="5"/>
  <c r="G1269" i="5"/>
  <c r="F1269" i="5"/>
  <c r="E1269" i="5"/>
  <c r="C1269" i="5"/>
  <c r="G1268" i="5"/>
  <c r="F1268" i="5"/>
  <c r="E1268" i="5"/>
  <c r="C1268" i="5"/>
  <c r="G1267" i="5"/>
  <c r="F1267" i="5"/>
  <c r="E1267" i="5"/>
  <c r="C1267" i="5"/>
  <c r="G1266" i="5"/>
  <c r="F1266" i="5"/>
  <c r="E1266" i="5"/>
  <c r="C1266" i="5"/>
  <c r="G1265" i="5"/>
  <c r="F1265" i="5"/>
  <c r="E1265" i="5"/>
  <c r="C1265" i="5"/>
  <c r="G1264" i="5"/>
  <c r="F1264" i="5"/>
  <c r="E1264" i="5"/>
  <c r="C1264" i="5"/>
  <c r="G1263" i="5"/>
  <c r="F1263" i="5"/>
  <c r="E1263" i="5"/>
  <c r="C1263" i="5"/>
  <c r="G1262" i="5"/>
  <c r="F1262" i="5"/>
  <c r="E1262" i="5"/>
  <c r="C1262" i="5"/>
  <c r="G1261" i="5"/>
  <c r="F1261" i="5"/>
  <c r="E1261" i="5"/>
  <c r="C1261" i="5"/>
  <c r="G1260" i="5"/>
  <c r="F1260" i="5"/>
  <c r="E1260" i="5"/>
  <c r="C1260" i="5"/>
  <c r="G1259" i="5"/>
  <c r="F1259" i="5"/>
  <c r="E1259" i="5"/>
  <c r="C1259" i="5"/>
  <c r="G1258" i="5"/>
  <c r="F1258" i="5"/>
  <c r="E1258" i="5"/>
  <c r="C1258" i="5"/>
  <c r="G1257" i="5"/>
  <c r="F1257" i="5"/>
  <c r="E1257" i="5"/>
  <c r="C1257" i="5"/>
  <c r="G1256" i="5"/>
  <c r="F1256" i="5"/>
  <c r="E1256" i="5"/>
  <c r="C1256" i="5"/>
  <c r="G1255" i="5"/>
  <c r="F1255" i="5"/>
  <c r="E1255" i="5"/>
  <c r="C1255" i="5"/>
  <c r="G1254" i="5"/>
  <c r="F1254" i="5"/>
  <c r="E1254" i="5"/>
  <c r="C1254" i="5"/>
  <c r="G1253" i="5"/>
  <c r="F1253" i="5"/>
  <c r="E1253" i="5"/>
  <c r="C1253" i="5"/>
  <c r="G1252" i="5"/>
  <c r="F1252" i="5"/>
  <c r="E1252" i="5"/>
  <c r="C1252" i="5"/>
  <c r="G1251" i="5"/>
  <c r="F1251" i="5"/>
  <c r="E1251" i="5"/>
  <c r="C1251" i="5"/>
  <c r="G1250" i="5"/>
  <c r="F1250" i="5"/>
  <c r="E1250" i="5"/>
  <c r="C1250" i="5"/>
  <c r="G1249" i="5"/>
  <c r="F1249" i="5"/>
  <c r="E1249" i="5"/>
  <c r="C1249" i="5"/>
  <c r="G1248" i="5"/>
  <c r="F1248" i="5"/>
  <c r="E1248" i="5"/>
  <c r="C1248" i="5"/>
  <c r="G1247" i="5"/>
  <c r="F1247" i="5"/>
  <c r="E1247" i="5"/>
  <c r="C1247" i="5"/>
  <c r="G1246" i="5"/>
  <c r="F1246" i="5"/>
  <c r="E1246" i="5"/>
  <c r="C1246" i="5"/>
  <c r="G1245" i="5"/>
  <c r="F1245" i="5"/>
  <c r="E1245" i="5"/>
  <c r="C1245" i="5"/>
  <c r="G1244" i="5"/>
  <c r="F1244" i="5"/>
  <c r="E1244" i="5"/>
  <c r="C1244" i="5"/>
  <c r="G1243" i="5"/>
  <c r="F1243" i="5"/>
  <c r="E1243" i="5"/>
  <c r="C1243" i="5"/>
  <c r="G1242" i="5"/>
  <c r="F1242" i="5"/>
  <c r="E1242" i="5"/>
  <c r="C1242" i="5"/>
  <c r="G1241" i="5"/>
  <c r="F1241" i="5"/>
  <c r="E1241" i="5"/>
  <c r="C1241" i="5"/>
  <c r="G1240" i="5"/>
  <c r="F1240" i="5"/>
  <c r="E1240" i="5"/>
  <c r="C1240" i="5"/>
  <c r="G1239" i="5"/>
  <c r="F1239" i="5"/>
  <c r="E1239" i="5"/>
  <c r="C1239" i="5"/>
  <c r="G1238" i="5"/>
  <c r="F1238" i="5"/>
  <c r="E1238" i="5"/>
  <c r="C1238" i="5"/>
  <c r="G1237" i="5"/>
  <c r="F1237" i="5"/>
  <c r="E1237" i="5"/>
  <c r="C1237" i="5"/>
  <c r="G1236" i="5"/>
  <c r="F1236" i="5"/>
  <c r="E1236" i="5"/>
  <c r="C1236" i="5"/>
  <c r="G1235" i="5"/>
  <c r="F1235" i="5"/>
  <c r="E1235" i="5"/>
  <c r="C1235" i="5"/>
  <c r="G1234" i="5"/>
  <c r="F1234" i="5"/>
  <c r="E1234" i="5"/>
  <c r="C1234" i="5"/>
  <c r="G1233" i="5"/>
  <c r="F1233" i="5"/>
  <c r="E1233" i="5"/>
  <c r="C1233" i="5"/>
  <c r="G1232" i="5"/>
  <c r="F1232" i="5"/>
  <c r="E1232" i="5"/>
  <c r="C1232" i="5"/>
  <c r="G1231" i="5"/>
  <c r="F1231" i="5"/>
  <c r="E1231" i="5"/>
  <c r="C1231" i="5"/>
  <c r="G1230" i="5"/>
  <c r="F1230" i="5"/>
  <c r="E1230" i="5"/>
  <c r="C1230" i="5"/>
  <c r="G1229" i="5"/>
  <c r="F1229" i="5"/>
  <c r="E1229" i="5"/>
  <c r="C1229" i="5"/>
  <c r="G1228" i="5"/>
  <c r="F1228" i="5"/>
  <c r="E1228" i="5"/>
  <c r="C1228" i="5"/>
  <c r="G1227" i="5"/>
  <c r="F1227" i="5"/>
  <c r="E1227" i="5"/>
  <c r="C1227" i="5"/>
  <c r="G1226" i="5"/>
  <c r="F1226" i="5"/>
  <c r="E1226" i="5"/>
  <c r="C1226" i="5"/>
  <c r="G1225" i="5"/>
  <c r="F1225" i="5"/>
  <c r="E1225" i="5"/>
  <c r="C1225" i="5"/>
  <c r="G1224" i="5"/>
  <c r="F1224" i="5"/>
  <c r="E1224" i="5"/>
  <c r="C1224" i="5"/>
  <c r="G1223" i="5"/>
  <c r="F1223" i="5"/>
  <c r="E1223" i="5"/>
  <c r="C1223" i="5"/>
  <c r="G1222" i="5"/>
  <c r="F1222" i="5"/>
  <c r="E1222" i="5"/>
  <c r="C1222" i="5"/>
  <c r="G1221" i="5"/>
  <c r="F1221" i="5"/>
  <c r="E1221" i="5"/>
  <c r="C1221" i="5"/>
  <c r="G1220" i="5"/>
  <c r="F1220" i="5"/>
  <c r="E1220" i="5"/>
  <c r="C1220" i="5"/>
  <c r="G1219" i="5"/>
  <c r="F1219" i="5"/>
  <c r="E1219" i="5"/>
  <c r="C1219" i="5"/>
  <c r="G1218" i="5"/>
  <c r="F1218" i="5"/>
  <c r="E1218" i="5"/>
  <c r="C1218" i="5"/>
  <c r="G1217" i="5"/>
  <c r="F1217" i="5"/>
  <c r="E1217" i="5"/>
  <c r="C1217" i="5"/>
  <c r="G1216" i="5"/>
  <c r="F1216" i="5"/>
  <c r="E1216" i="5"/>
  <c r="C1216" i="5"/>
  <c r="G1215" i="5"/>
  <c r="F1215" i="5"/>
  <c r="E1215" i="5"/>
  <c r="C1215" i="5"/>
  <c r="G1214" i="5"/>
  <c r="F1214" i="5"/>
  <c r="E1214" i="5"/>
  <c r="C1214" i="5"/>
  <c r="G1213" i="5"/>
  <c r="F1213" i="5"/>
  <c r="E1213" i="5"/>
  <c r="C1213" i="5"/>
  <c r="G1212" i="5"/>
  <c r="F1212" i="5"/>
  <c r="E1212" i="5"/>
  <c r="C1212" i="5"/>
  <c r="G1211" i="5"/>
  <c r="F1211" i="5"/>
  <c r="E1211" i="5"/>
  <c r="C1211" i="5"/>
  <c r="G1210" i="5"/>
  <c r="F1210" i="5"/>
  <c r="E1210" i="5"/>
  <c r="C1210" i="5"/>
  <c r="G1209" i="5"/>
  <c r="F1209" i="5"/>
  <c r="E1209" i="5"/>
  <c r="C1209" i="5"/>
  <c r="G1208" i="5"/>
  <c r="F1208" i="5"/>
  <c r="E1208" i="5"/>
  <c r="C1208" i="5"/>
  <c r="G1207" i="5"/>
  <c r="F1207" i="5"/>
  <c r="E1207" i="5"/>
  <c r="C1207" i="5"/>
  <c r="G1206" i="5"/>
  <c r="F1206" i="5"/>
  <c r="E1206" i="5"/>
  <c r="C1206" i="5"/>
  <c r="G1205" i="5"/>
  <c r="F1205" i="5"/>
  <c r="E1205" i="5"/>
  <c r="C1205" i="5"/>
  <c r="G1204" i="5"/>
  <c r="F1204" i="5"/>
  <c r="E1204" i="5"/>
  <c r="C1204" i="5"/>
  <c r="G1203" i="5"/>
  <c r="F1203" i="5"/>
  <c r="E1203" i="5"/>
  <c r="C1203" i="5"/>
  <c r="G1202" i="5"/>
  <c r="F1202" i="5"/>
  <c r="E1202" i="5"/>
  <c r="C1202" i="5"/>
  <c r="G1201" i="5"/>
  <c r="F1201" i="5"/>
  <c r="E1201" i="5"/>
  <c r="C1201" i="5"/>
  <c r="G1200" i="5"/>
  <c r="F1200" i="5"/>
  <c r="E1200" i="5"/>
  <c r="C1200" i="5"/>
  <c r="G1199" i="5"/>
  <c r="F1199" i="5"/>
  <c r="E1199" i="5"/>
  <c r="C1199" i="5"/>
  <c r="G1198" i="5"/>
  <c r="F1198" i="5"/>
  <c r="E1198" i="5"/>
  <c r="C1198" i="5"/>
  <c r="G1197" i="5"/>
  <c r="F1197" i="5"/>
  <c r="E1197" i="5"/>
  <c r="C1197" i="5"/>
  <c r="G1196" i="5"/>
  <c r="F1196" i="5"/>
  <c r="E1196" i="5"/>
  <c r="C1196" i="5"/>
  <c r="G1195" i="5"/>
  <c r="F1195" i="5"/>
  <c r="E1195" i="5"/>
  <c r="C1195" i="5"/>
  <c r="G1194" i="5"/>
  <c r="F1194" i="5"/>
  <c r="E1194" i="5"/>
  <c r="C1194" i="5"/>
  <c r="G1193" i="5"/>
  <c r="F1193" i="5"/>
  <c r="E1193" i="5"/>
  <c r="C1193" i="5"/>
  <c r="G1192" i="5"/>
  <c r="F1192" i="5"/>
  <c r="E1192" i="5"/>
  <c r="C1192" i="5"/>
  <c r="G1191" i="5"/>
  <c r="F1191" i="5"/>
  <c r="E1191" i="5"/>
  <c r="C1191" i="5"/>
  <c r="G1190" i="5"/>
  <c r="F1190" i="5"/>
  <c r="E1190" i="5"/>
  <c r="C1190" i="5"/>
  <c r="G1189" i="5"/>
  <c r="F1189" i="5"/>
  <c r="E1189" i="5"/>
  <c r="C1189" i="5"/>
  <c r="G1188" i="5"/>
  <c r="F1188" i="5"/>
  <c r="E1188" i="5"/>
  <c r="C1188" i="5"/>
  <c r="G1187" i="5"/>
  <c r="F1187" i="5"/>
  <c r="E1187" i="5"/>
  <c r="C1187" i="5"/>
  <c r="G1186" i="5"/>
  <c r="F1186" i="5"/>
  <c r="E1186" i="5"/>
  <c r="C1186" i="5"/>
  <c r="G1185" i="5"/>
  <c r="F1185" i="5"/>
  <c r="E1185" i="5"/>
  <c r="C1185" i="5"/>
  <c r="G1184" i="5"/>
  <c r="F1184" i="5"/>
  <c r="E1184" i="5"/>
  <c r="C1184" i="5"/>
  <c r="G1183" i="5"/>
  <c r="F1183" i="5"/>
  <c r="E1183" i="5"/>
  <c r="C1183" i="5"/>
  <c r="G1182" i="5"/>
  <c r="F1182" i="5"/>
  <c r="E1182" i="5"/>
  <c r="C1182" i="5"/>
  <c r="G1181" i="5"/>
  <c r="F1181" i="5"/>
  <c r="E1181" i="5"/>
  <c r="C1181" i="5"/>
  <c r="G1180" i="5"/>
  <c r="F1180" i="5"/>
  <c r="E1180" i="5"/>
  <c r="C1180" i="5"/>
  <c r="G1179" i="5"/>
  <c r="F1179" i="5"/>
  <c r="E1179" i="5"/>
  <c r="C1179" i="5"/>
  <c r="G1178" i="5"/>
  <c r="F1178" i="5"/>
  <c r="E1178" i="5"/>
  <c r="C1178" i="5"/>
  <c r="G1177" i="5"/>
  <c r="F1177" i="5"/>
  <c r="E1177" i="5"/>
  <c r="C1177" i="5"/>
  <c r="G1176" i="5"/>
  <c r="F1176" i="5"/>
  <c r="E1176" i="5"/>
  <c r="C1176" i="5"/>
  <c r="G1175" i="5"/>
  <c r="F1175" i="5"/>
  <c r="E1175" i="5"/>
  <c r="C1175" i="5"/>
  <c r="G1174" i="5"/>
  <c r="F1174" i="5"/>
  <c r="E1174" i="5"/>
  <c r="C1174" i="5"/>
  <c r="G1173" i="5"/>
  <c r="F1173" i="5"/>
  <c r="E1173" i="5"/>
  <c r="C1173" i="5"/>
  <c r="G1172" i="5"/>
  <c r="F1172" i="5"/>
  <c r="E1172" i="5"/>
  <c r="C1172" i="5"/>
  <c r="G1171" i="5"/>
  <c r="F1171" i="5"/>
  <c r="E1171" i="5"/>
  <c r="C1171" i="5"/>
  <c r="G1170" i="5"/>
  <c r="F1170" i="5"/>
  <c r="E1170" i="5"/>
  <c r="C1170" i="5"/>
  <c r="G1169" i="5"/>
  <c r="F1169" i="5"/>
  <c r="E1169" i="5"/>
  <c r="C1169" i="5"/>
  <c r="G1168" i="5"/>
  <c r="F1168" i="5"/>
  <c r="E1168" i="5"/>
  <c r="C1168" i="5"/>
  <c r="G1167" i="5"/>
  <c r="F1167" i="5"/>
  <c r="E1167" i="5"/>
  <c r="C1167" i="5"/>
  <c r="G1166" i="5"/>
  <c r="F1166" i="5"/>
  <c r="E1166" i="5"/>
  <c r="C1166" i="5"/>
  <c r="G1165" i="5"/>
  <c r="F1165" i="5"/>
  <c r="E1165" i="5"/>
  <c r="C1165" i="5"/>
  <c r="G1164" i="5"/>
  <c r="F1164" i="5"/>
  <c r="E1164" i="5"/>
  <c r="C1164" i="5"/>
  <c r="G1163" i="5"/>
  <c r="F1163" i="5"/>
  <c r="E1163" i="5"/>
  <c r="C1163" i="5"/>
  <c r="G1162" i="5"/>
  <c r="F1162" i="5"/>
  <c r="E1162" i="5"/>
  <c r="C1162" i="5"/>
  <c r="G1161" i="5"/>
  <c r="F1161" i="5"/>
  <c r="E1161" i="5"/>
  <c r="C1161" i="5"/>
  <c r="G1160" i="5"/>
  <c r="F1160" i="5"/>
  <c r="E1160" i="5"/>
  <c r="C1160" i="5"/>
  <c r="G1159" i="5"/>
  <c r="F1159" i="5"/>
  <c r="E1159" i="5"/>
  <c r="C1159" i="5"/>
  <c r="G1158" i="5"/>
  <c r="F1158" i="5"/>
  <c r="E1158" i="5"/>
  <c r="C1158" i="5"/>
  <c r="G1157" i="5"/>
  <c r="F1157" i="5"/>
  <c r="E1157" i="5"/>
  <c r="C1157" i="5"/>
  <c r="G1156" i="5"/>
  <c r="F1156" i="5"/>
  <c r="E1156" i="5"/>
  <c r="C1156" i="5"/>
  <c r="G1155" i="5"/>
  <c r="F1155" i="5"/>
  <c r="E1155" i="5"/>
  <c r="C1155" i="5"/>
  <c r="G1154" i="5"/>
  <c r="F1154" i="5"/>
  <c r="E1154" i="5"/>
  <c r="C1154" i="5"/>
  <c r="G1153" i="5"/>
  <c r="F1153" i="5"/>
  <c r="E1153" i="5"/>
  <c r="C1153" i="5"/>
  <c r="G1152" i="5"/>
  <c r="F1152" i="5"/>
  <c r="E1152" i="5"/>
  <c r="C1152" i="5"/>
  <c r="G1151" i="5"/>
  <c r="F1151" i="5"/>
  <c r="E1151" i="5"/>
  <c r="C1151" i="5"/>
  <c r="G1150" i="5"/>
  <c r="F1150" i="5"/>
  <c r="E1150" i="5"/>
  <c r="C1150" i="5"/>
  <c r="G1149" i="5"/>
  <c r="F1149" i="5"/>
  <c r="E1149" i="5"/>
  <c r="C1149" i="5"/>
  <c r="G1148" i="5"/>
  <c r="F1148" i="5"/>
  <c r="E1148" i="5"/>
  <c r="C1148" i="5"/>
  <c r="G1147" i="5"/>
  <c r="F1147" i="5"/>
  <c r="E1147" i="5"/>
  <c r="C1147" i="5"/>
  <c r="G1146" i="5"/>
  <c r="F1146" i="5"/>
  <c r="E1146" i="5"/>
  <c r="C1146" i="5"/>
  <c r="G1145" i="5"/>
  <c r="F1145" i="5"/>
  <c r="E1145" i="5"/>
  <c r="C1145" i="5"/>
  <c r="G1144" i="5"/>
  <c r="F1144" i="5"/>
  <c r="E1144" i="5"/>
  <c r="C1144" i="5"/>
  <c r="G1143" i="5"/>
  <c r="F1143" i="5"/>
  <c r="E1143" i="5"/>
  <c r="C1143" i="5"/>
  <c r="G1142" i="5"/>
  <c r="F1142" i="5"/>
  <c r="E1142" i="5"/>
  <c r="C1142" i="5"/>
  <c r="G1141" i="5"/>
  <c r="F1141" i="5"/>
  <c r="E1141" i="5"/>
  <c r="C1141" i="5"/>
  <c r="G1140" i="5"/>
  <c r="F1140" i="5"/>
  <c r="E1140" i="5"/>
  <c r="C1140" i="5"/>
  <c r="G1139" i="5"/>
  <c r="F1139" i="5"/>
  <c r="E1139" i="5"/>
  <c r="C1139" i="5"/>
  <c r="G1138" i="5"/>
  <c r="F1138" i="5"/>
  <c r="E1138" i="5"/>
  <c r="C1138" i="5"/>
  <c r="G1137" i="5"/>
  <c r="F1137" i="5"/>
  <c r="E1137" i="5"/>
  <c r="C1137" i="5"/>
  <c r="G1136" i="5"/>
  <c r="F1136" i="5"/>
  <c r="E1136" i="5"/>
  <c r="C1136" i="5"/>
  <c r="G1135" i="5"/>
  <c r="F1135" i="5"/>
  <c r="E1135" i="5"/>
  <c r="C1135" i="5"/>
  <c r="G1134" i="5"/>
  <c r="F1134" i="5"/>
  <c r="E1134" i="5"/>
  <c r="C1134" i="5"/>
  <c r="G1133" i="5"/>
  <c r="F1133" i="5"/>
  <c r="E1133" i="5"/>
  <c r="C1133" i="5"/>
  <c r="G1132" i="5"/>
  <c r="F1132" i="5"/>
  <c r="E1132" i="5"/>
  <c r="C1132" i="5"/>
  <c r="G1131" i="5"/>
  <c r="F1131" i="5"/>
  <c r="E1131" i="5"/>
  <c r="C1131" i="5"/>
  <c r="G1130" i="5"/>
  <c r="F1130" i="5"/>
  <c r="E1130" i="5"/>
  <c r="C1130" i="5"/>
  <c r="G1129" i="5"/>
  <c r="F1129" i="5"/>
  <c r="E1129" i="5"/>
  <c r="C1129" i="5"/>
  <c r="G1128" i="5"/>
  <c r="F1128" i="5"/>
  <c r="E1128" i="5"/>
  <c r="C1128" i="5"/>
  <c r="G1127" i="5"/>
  <c r="F1127" i="5"/>
  <c r="E1127" i="5"/>
  <c r="C1127" i="5"/>
  <c r="G1126" i="5"/>
  <c r="F1126" i="5"/>
  <c r="E1126" i="5"/>
  <c r="C1126" i="5"/>
  <c r="G1125" i="5"/>
  <c r="F1125" i="5"/>
  <c r="E1125" i="5"/>
  <c r="C1125" i="5"/>
  <c r="G1124" i="5"/>
  <c r="F1124" i="5"/>
  <c r="E1124" i="5"/>
  <c r="C1124" i="5"/>
  <c r="G1123" i="5"/>
  <c r="F1123" i="5"/>
  <c r="E1123" i="5"/>
  <c r="C1123" i="5"/>
  <c r="G1122" i="5"/>
  <c r="F1122" i="5"/>
  <c r="E1122" i="5"/>
  <c r="C1122" i="5"/>
  <c r="G1121" i="5"/>
  <c r="F1121" i="5"/>
  <c r="E1121" i="5"/>
  <c r="C1121" i="5"/>
  <c r="G1120" i="5"/>
  <c r="F1120" i="5"/>
  <c r="E1120" i="5"/>
  <c r="C1120" i="5"/>
  <c r="G1119" i="5"/>
  <c r="F1119" i="5"/>
  <c r="E1119" i="5"/>
  <c r="C1119" i="5"/>
  <c r="G1118" i="5"/>
  <c r="F1118" i="5"/>
  <c r="E1118" i="5"/>
  <c r="C1118" i="5"/>
  <c r="G1117" i="5"/>
  <c r="F1117" i="5"/>
  <c r="E1117" i="5"/>
  <c r="C1117" i="5"/>
  <c r="G1116" i="5"/>
  <c r="F1116" i="5"/>
  <c r="E1116" i="5"/>
  <c r="C1116" i="5"/>
  <c r="G1115" i="5"/>
  <c r="F1115" i="5"/>
  <c r="E1115" i="5"/>
  <c r="C1115" i="5"/>
  <c r="G1114" i="5"/>
  <c r="F1114" i="5"/>
  <c r="E1114" i="5"/>
  <c r="C1114" i="5"/>
  <c r="G1113" i="5"/>
  <c r="F1113" i="5"/>
  <c r="E1113" i="5"/>
  <c r="C1113" i="5"/>
  <c r="G1112" i="5"/>
  <c r="F1112" i="5"/>
  <c r="E1112" i="5"/>
  <c r="C1112" i="5"/>
  <c r="G1111" i="5"/>
  <c r="F1111" i="5"/>
  <c r="E1111" i="5"/>
  <c r="C1111" i="5"/>
  <c r="G1110" i="5"/>
  <c r="F1110" i="5"/>
  <c r="E1110" i="5"/>
  <c r="C1110" i="5"/>
  <c r="G1109" i="5"/>
  <c r="F1109" i="5"/>
  <c r="E1109" i="5"/>
  <c r="C1109" i="5"/>
  <c r="G1108" i="5"/>
  <c r="F1108" i="5"/>
  <c r="E1108" i="5"/>
  <c r="C1108" i="5"/>
  <c r="G1107" i="5"/>
  <c r="F1107" i="5"/>
  <c r="E1107" i="5"/>
  <c r="C1107" i="5"/>
  <c r="G1106" i="5"/>
  <c r="F1106" i="5"/>
  <c r="E1106" i="5"/>
  <c r="C1106" i="5"/>
  <c r="G1105" i="5"/>
  <c r="F1105" i="5"/>
  <c r="E1105" i="5"/>
  <c r="C1105" i="5"/>
  <c r="G1104" i="5"/>
  <c r="F1104" i="5"/>
  <c r="E1104" i="5"/>
  <c r="C1104" i="5"/>
  <c r="G1103" i="5"/>
  <c r="F1103" i="5"/>
  <c r="E1103" i="5"/>
  <c r="C1103" i="5"/>
  <c r="G1102" i="5"/>
  <c r="F1102" i="5"/>
  <c r="E1102" i="5"/>
  <c r="C1102" i="5"/>
  <c r="G1101" i="5"/>
  <c r="F1101" i="5"/>
  <c r="E1101" i="5"/>
  <c r="C1101" i="5"/>
  <c r="G1100" i="5"/>
  <c r="F1100" i="5"/>
  <c r="E1100" i="5"/>
  <c r="C1100" i="5"/>
  <c r="G1099" i="5"/>
  <c r="F1099" i="5"/>
  <c r="E1099" i="5"/>
  <c r="C1099" i="5"/>
  <c r="G1098" i="5"/>
  <c r="F1098" i="5"/>
  <c r="E1098" i="5"/>
  <c r="C1098" i="5"/>
  <c r="G1097" i="5"/>
  <c r="F1097" i="5"/>
  <c r="E1097" i="5"/>
  <c r="C1097" i="5"/>
  <c r="G1096" i="5"/>
  <c r="F1096" i="5"/>
  <c r="E1096" i="5"/>
  <c r="C1096" i="5"/>
  <c r="G1095" i="5"/>
  <c r="F1095" i="5"/>
  <c r="E1095" i="5"/>
  <c r="C1095" i="5"/>
  <c r="G1094" i="5"/>
  <c r="F1094" i="5"/>
  <c r="E1094" i="5"/>
  <c r="C1094" i="5"/>
  <c r="G1093" i="5"/>
  <c r="F1093" i="5"/>
  <c r="E1093" i="5"/>
  <c r="C1093" i="5"/>
  <c r="G1092" i="5"/>
  <c r="F1092" i="5"/>
  <c r="E1092" i="5"/>
  <c r="C1092" i="5"/>
  <c r="G1091" i="5"/>
  <c r="F1091" i="5"/>
  <c r="E1091" i="5"/>
  <c r="C1091" i="5"/>
  <c r="G1090" i="5"/>
  <c r="F1090" i="5"/>
  <c r="E1090" i="5"/>
  <c r="C1090" i="5"/>
  <c r="G1089" i="5"/>
  <c r="F1089" i="5"/>
  <c r="E1089" i="5"/>
  <c r="C1089" i="5"/>
  <c r="G1088" i="5"/>
  <c r="F1088" i="5"/>
  <c r="E1088" i="5"/>
  <c r="C1088" i="5"/>
  <c r="G1087" i="5"/>
  <c r="F1087" i="5"/>
  <c r="E1087" i="5"/>
  <c r="C1087" i="5"/>
  <c r="G1086" i="5"/>
  <c r="F1086" i="5"/>
  <c r="E1086" i="5"/>
  <c r="C1086" i="5"/>
  <c r="G1085" i="5"/>
  <c r="F1085" i="5"/>
  <c r="E1085" i="5"/>
  <c r="C1085" i="5"/>
  <c r="G1084" i="5"/>
  <c r="F1084" i="5"/>
  <c r="E1084" i="5"/>
  <c r="C1084" i="5"/>
  <c r="G1083" i="5"/>
  <c r="F1083" i="5"/>
  <c r="E1083" i="5"/>
  <c r="C1083" i="5"/>
  <c r="G1082" i="5"/>
  <c r="F1082" i="5"/>
  <c r="E1082" i="5"/>
  <c r="C1082" i="5"/>
  <c r="G1081" i="5"/>
  <c r="F1081" i="5"/>
  <c r="E1081" i="5"/>
  <c r="C1081" i="5"/>
  <c r="G1080" i="5"/>
  <c r="F1080" i="5"/>
  <c r="E1080" i="5"/>
  <c r="C1080" i="5"/>
  <c r="G1079" i="5"/>
  <c r="F1079" i="5"/>
  <c r="E1079" i="5"/>
  <c r="C1079" i="5"/>
  <c r="G1078" i="5"/>
  <c r="F1078" i="5"/>
  <c r="E1078" i="5"/>
  <c r="C1078" i="5"/>
  <c r="G1077" i="5"/>
  <c r="F1077" i="5"/>
  <c r="E1077" i="5"/>
  <c r="C1077" i="5"/>
  <c r="G1076" i="5"/>
  <c r="F1076" i="5"/>
  <c r="E1076" i="5"/>
  <c r="C1076" i="5"/>
  <c r="G1075" i="5"/>
  <c r="F1075" i="5"/>
  <c r="E1075" i="5"/>
  <c r="C1075" i="5"/>
  <c r="G1074" i="5"/>
  <c r="F1074" i="5"/>
  <c r="E1074" i="5"/>
  <c r="C1074" i="5"/>
  <c r="G1073" i="5"/>
  <c r="F1073" i="5"/>
  <c r="E1073" i="5"/>
  <c r="C1073" i="5"/>
  <c r="G1072" i="5"/>
  <c r="F1072" i="5"/>
  <c r="E1072" i="5"/>
  <c r="C1072" i="5"/>
  <c r="G1071" i="5"/>
  <c r="F1071" i="5"/>
  <c r="E1071" i="5"/>
  <c r="C1071" i="5"/>
  <c r="G1070" i="5"/>
  <c r="F1070" i="5"/>
  <c r="E1070" i="5"/>
  <c r="C1070" i="5"/>
  <c r="G1069" i="5"/>
  <c r="F1069" i="5"/>
  <c r="E1069" i="5"/>
  <c r="C1069" i="5"/>
  <c r="G1068" i="5"/>
  <c r="F1068" i="5"/>
  <c r="E1068" i="5"/>
  <c r="C1068" i="5"/>
  <c r="G1067" i="5"/>
  <c r="F1067" i="5"/>
  <c r="E1067" i="5"/>
  <c r="C1067" i="5"/>
  <c r="G1066" i="5"/>
  <c r="F1066" i="5"/>
  <c r="E1066" i="5"/>
  <c r="C1066" i="5"/>
  <c r="G1065" i="5"/>
  <c r="F1065" i="5"/>
  <c r="E1065" i="5"/>
  <c r="C1065" i="5"/>
  <c r="G1064" i="5"/>
  <c r="F1064" i="5"/>
  <c r="E1064" i="5"/>
  <c r="C1064" i="5"/>
  <c r="G1063" i="5"/>
  <c r="F1063" i="5"/>
  <c r="E1063" i="5"/>
  <c r="C1063" i="5"/>
  <c r="G1062" i="5"/>
  <c r="F1062" i="5"/>
  <c r="E1062" i="5"/>
  <c r="C1062" i="5"/>
  <c r="G1061" i="5"/>
  <c r="F1061" i="5"/>
  <c r="E1061" i="5"/>
  <c r="C1061" i="5"/>
  <c r="G1060" i="5"/>
  <c r="F1060" i="5"/>
  <c r="E1060" i="5"/>
  <c r="C1060" i="5"/>
  <c r="G1059" i="5"/>
  <c r="F1059" i="5"/>
  <c r="E1059" i="5"/>
  <c r="C1059" i="5"/>
  <c r="G1058" i="5"/>
  <c r="F1058" i="5"/>
  <c r="E1058" i="5"/>
  <c r="C1058" i="5"/>
  <c r="G1057" i="5"/>
  <c r="F1057" i="5"/>
  <c r="E1057" i="5"/>
  <c r="C1057" i="5"/>
  <c r="G1056" i="5"/>
  <c r="F1056" i="5"/>
  <c r="E1056" i="5"/>
  <c r="C1056" i="5"/>
  <c r="G1055" i="5"/>
  <c r="F1055" i="5"/>
  <c r="E1055" i="5"/>
  <c r="C1055" i="5"/>
  <c r="G1054" i="5"/>
  <c r="F1054" i="5"/>
  <c r="E1054" i="5"/>
  <c r="C1054" i="5"/>
  <c r="G1053" i="5"/>
  <c r="F1053" i="5"/>
  <c r="E1053" i="5"/>
  <c r="C1053" i="5"/>
  <c r="G1052" i="5"/>
  <c r="F1052" i="5"/>
  <c r="E1052" i="5"/>
  <c r="C1052" i="5"/>
  <c r="G1051" i="5"/>
  <c r="F1051" i="5"/>
  <c r="E1051" i="5"/>
  <c r="C1051" i="5"/>
  <c r="G1050" i="5"/>
  <c r="F1050" i="5"/>
  <c r="E1050" i="5"/>
  <c r="C1050" i="5"/>
  <c r="G1049" i="5"/>
  <c r="F1049" i="5"/>
  <c r="E1049" i="5"/>
  <c r="C1049" i="5"/>
  <c r="G1048" i="5"/>
  <c r="F1048" i="5"/>
  <c r="E1048" i="5"/>
  <c r="C1048" i="5"/>
  <c r="G1047" i="5"/>
  <c r="F1047" i="5"/>
  <c r="E1047" i="5"/>
  <c r="C1047" i="5"/>
  <c r="G1046" i="5"/>
  <c r="F1046" i="5"/>
  <c r="E1046" i="5"/>
  <c r="C1046" i="5"/>
  <c r="G1045" i="5"/>
  <c r="F1045" i="5"/>
  <c r="E1045" i="5"/>
  <c r="C1045" i="5"/>
  <c r="G1044" i="5"/>
  <c r="F1044" i="5"/>
  <c r="E1044" i="5"/>
  <c r="C1044" i="5"/>
  <c r="G1043" i="5"/>
  <c r="F1043" i="5"/>
  <c r="E1043" i="5"/>
  <c r="C1043" i="5"/>
  <c r="G1042" i="5"/>
  <c r="F1042" i="5"/>
  <c r="E1042" i="5"/>
  <c r="C1042" i="5"/>
  <c r="G1041" i="5"/>
  <c r="F1041" i="5"/>
  <c r="E1041" i="5"/>
  <c r="C1041" i="5"/>
  <c r="G1040" i="5"/>
  <c r="F1040" i="5"/>
  <c r="E1040" i="5"/>
  <c r="C1040" i="5"/>
  <c r="G1039" i="5"/>
  <c r="F1039" i="5"/>
  <c r="E1039" i="5"/>
  <c r="C1039" i="5"/>
  <c r="G1038" i="5"/>
  <c r="F1038" i="5"/>
  <c r="E1038" i="5"/>
  <c r="C1038" i="5"/>
  <c r="G1037" i="5"/>
  <c r="F1037" i="5"/>
  <c r="E1037" i="5"/>
  <c r="C1037" i="5"/>
  <c r="G1036" i="5"/>
  <c r="F1036" i="5"/>
  <c r="E1036" i="5"/>
  <c r="C1036" i="5"/>
  <c r="G1035" i="5"/>
  <c r="F1035" i="5"/>
  <c r="E1035" i="5"/>
  <c r="C1035" i="5"/>
  <c r="G1034" i="5"/>
  <c r="F1034" i="5"/>
  <c r="E1034" i="5"/>
  <c r="C1034" i="5"/>
  <c r="G1033" i="5"/>
  <c r="F1033" i="5"/>
  <c r="E1033" i="5"/>
  <c r="C1033" i="5"/>
  <c r="G1032" i="5"/>
  <c r="F1032" i="5"/>
  <c r="E1032" i="5"/>
  <c r="C1032" i="5"/>
  <c r="G1031" i="5"/>
  <c r="F1031" i="5"/>
  <c r="E1031" i="5"/>
  <c r="C1031" i="5"/>
  <c r="G1030" i="5"/>
  <c r="F1030" i="5"/>
  <c r="E1030" i="5"/>
  <c r="C1030" i="5"/>
  <c r="G1029" i="5"/>
  <c r="F1029" i="5"/>
  <c r="E1029" i="5"/>
  <c r="C1029" i="5"/>
  <c r="G1028" i="5"/>
  <c r="F1028" i="5"/>
  <c r="E1028" i="5"/>
  <c r="C1028" i="5"/>
  <c r="G1027" i="5"/>
  <c r="F1027" i="5"/>
  <c r="E1027" i="5"/>
  <c r="C1027" i="5"/>
  <c r="G1026" i="5"/>
  <c r="F1026" i="5"/>
  <c r="E1026" i="5"/>
  <c r="C1026" i="5"/>
  <c r="G1025" i="5"/>
  <c r="F1025" i="5"/>
  <c r="E1025" i="5"/>
  <c r="C1025" i="5"/>
  <c r="G1024" i="5"/>
  <c r="F1024" i="5"/>
  <c r="E1024" i="5"/>
  <c r="C1024" i="5"/>
  <c r="G1023" i="5"/>
  <c r="F1023" i="5"/>
  <c r="E1023" i="5"/>
  <c r="C1023" i="5"/>
  <c r="G1022" i="5"/>
  <c r="F1022" i="5"/>
  <c r="E1022" i="5"/>
  <c r="C1022" i="5"/>
  <c r="G1021" i="5"/>
  <c r="F1021" i="5"/>
  <c r="E1021" i="5"/>
  <c r="C1021" i="5"/>
  <c r="G1020" i="5"/>
  <c r="F1020" i="5"/>
  <c r="E1020" i="5"/>
  <c r="C1020" i="5"/>
  <c r="G1019" i="5"/>
  <c r="F1019" i="5"/>
  <c r="E1019" i="5"/>
  <c r="C1019" i="5"/>
  <c r="G1018" i="5"/>
  <c r="F1018" i="5"/>
  <c r="E1018" i="5"/>
  <c r="C1018" i="5"/>
  <c r="G1017" i="5"/>
  <c r="F1017" i="5"/>
  <c r="E1017" i="5"/>
  <c r="C1017" i="5"/>
  <c r="G1016" i="5"/>
  <c r="F1016" i="5"/>
  <c r="E1016" i="5"/>
  <c r="C1016" i="5"/>
  <c r="G1015" i="5"/>
  <c r="F1015" i="5"/>
  <c r="E1015" i="5"/>
  <c r="C1015" i="5"/>
  <c r="G1014" i="5"/>
  <c r="F1014" i="5"/>
  <c r="E1014" i="5"/>
  <c r="C1014" i="5"/>
  <c r="G1013" i="5"/>
  <c r="F1013" i="5"/>
  <c r="E1013" i="5"/>
  <c r="C1013" i="5"/>
  <c r="G1012" i="5"/>
  <c r="F1012" i="5"/>
  <c r="E1012" i="5"/>
  <c r="C1012" i="5"/>
  <c r="G1011" i="5"/>
  <c r="F1011" i="5"/>
  <c r="E1011" i="5"/>
  <c r="C1011" i="5"/>
  <c r="G1010" i="5"/>
  <c r="F1010" i="5"/>
  <c r="E1010" i="5"/>
  <c r="C1010" i="5"/>
  <c r="G1009" i="5"/>
  <c r="F1009" i="5"/>
  <c r="E1009" i="5"/>
  <c r="C1009" i="5"/>
  <c r="G1008" i="5"/>
  <c r="F1008" i="5"/>
  <c r="E1008" i="5"/>
  <c r="C1008" i="5"/>
  <c r="G1007" i="5"/>
  <c r="F1007" i="5"/>
  <c r="E1007" i="5"/>
  <c r="C1007" i="5"/>
  <c r="G1006" i="5"/>
  <c r="F1006" i="5"/>
  <c r="E1006" i="5"/>
  <c r="C1006" i="5"/>
  <c r="G1005" i="5"/>
  <c r="F1005" i="5"/>
  <c r="E1005" i="5"/>
  <c r="C1005" i="5"/>
  <c r="G1004" i="5"/>
  <c r="F1004" i="5"/>
  <c r="E1004" i="5"/>
  <c r="C1004" i="5"/>
  <c r="G1003" i="5"/>
  <c r="F1003" i="5"/>
  <c r="E1003" i="5"/>
  <c r="C1003" i="5"/>
  <c r="G1002" i="5"/>
  <c r="F1002" i="5"/>
  <c r="E1002" i="5"/>
  <c r="C1002" i="5"/>
  <c r="G1001" i="5"/>
  <c r="F1001" i="5"/>
  <c r="E1001" i="5"/>
  <c r="C1001" i="5"/>
  <c r="G1000" i="5"/>
  <c r="F1000" i="5"/>
  <c r="E1000" i="5"/>
  <c r="C1000" i="5"/>
  <c r="G999" i="5"/>
  <c r="F999" i="5"/>
  <c r="E999" i="5"/>
  <c r="C999" i="5"/>
  <c r="G998" i="5"/>
  <c r="F998" i="5"/>
  <c r="E998" i="5"/>
  <c r="C998" i="5"/>
  <c r="G997" i="5"/>
  <c r="F997" i="5"/>
  <c r="E997" i="5"/>
  <c r="C997" i="5"/>
  <c r="G996" i="5"/>
  <c r="F996" i="5"/>
  <c r="E996" i="5"/>
  <c r="C996" i="5"/>
  <c r="G995" i="5"/>
  <c r="F995" i="5"/>
  <c r="E995" i="5"/>
  <c r="C995" i="5"/>
  <c r="G994" i="5"/>
  <c r="F994" i="5"/>
  <c r="E994" i="5"/>
  <c r="C994" i="5"/>
  <c r="G993" i="5"/>
  <c r="F993" i="5"/>
  <c r="E993" i="5"/>
  <c r="C993" i="5"/>
  <c r="G992" i="5"/>
  <c r="F992" i="5"/>
  <c r="E992" i="5"/>
  <c r="C992" i="5"/>
  <c r="G991" i="5"/>
  <c r="F991" i="5"/>
  <c r="E991" i="5"/>
  <c r="C991" i="5"/>
  <c r="G990" i="5"/>
  <c r="F990" i="5"/>
  <c r="E990" i="5"/>
  <c r="C990" i="5"/>
  <c r="G989" i="5"/>
  <c r="F989" i="5"/>
  <c r="E989" i="5"/>
  <c r="C989" i="5"/>
  <c r="G988" i="5"/>
  <c r="F988" i="5"/>
  <c r="E988" i="5"/>
  <c r="C988" i="5"/>
  <c r="G987" i="5"/>
  <c r="F987" i="5"/>
  <c r="E987" i="5"/>
  <c r="C987" i="5"/>
  <c r="G986" i="5"/>
  <c r="F986" i="5"/>
  <c r="E986" i="5"/>
  <c r="C986" i="5"/>
  <c r="G985" i="5"/>
  <c r="F985" i="5"/>
  <c r="E985" i="5"/>
  <c r="C985" i="5"/>
  <c r="G984" i="5"/>
  <c r="F984" i="5"/>
  <c r="E984" i="5"/>
  <c r="C984" i="5"/>
  <c r="G983" i="5"/>
  <c r="F983" i="5"/>
  <c r="E983" i="5"/>
  <c r="C983" i="5"/>
  <c r="G982" i="5"/>
  <c r="F982" i="5"/>
  <c r="E982" i="5"/>
  <c r="C982" i="5"/>
  <c r="G981" i="5"/>
  <c r="F981" i="5"/>
  <c r="E981" i="5"/>
  <c r="C981" i="5"/>
  <c r="G980" i="5"/>
  <c r="F980" i="5"/>
  <c r="E980" i="5"/>
  <c r="C980" i="5"/>
  <c r="G979" i="5"/>
  <c r="F979" i="5"/>
  <c r="E979" i="5"/>
  <c r="C979" i="5"/>
  <c r="G978" i="5"/>
  <c r="F978" i="5"/>
  <c r="E978" i="5"/>
  <c r="C978" i="5"/>
  <c r="G977" i="5"/>
  <c r="F977" i="5"/>
  <c r="E977" i="5"/>
  <c r="C977" i="5"/>
  <c r="G976" i="5"/>
  <c r="F976" i="5"/>
  <c r="E976" i="5"/>
  <c r="C976" i="5"/>
  <c r="G975" i="5"/>
  <c r="F975" i="5"/>
  <c r="E975" i="5"/>
  <c r="C975" i="5"/>
  <c r="G974" i="5"/>
  <c r="F974" i="5"/>
  <c r="E974" i="5"/>
  <c r="C974" i="5"/>
  <c r="G973" i="5"/>
  <c r="F973" i="5"/>
  <c r="E973" i="5"/>
  <c r="C973" i="5"/>
  <c r="G972" i="5"/>
  <c r="F972" i="5"/>
  <c r="E972" i="5"/>
  <c r="C972" i="5"/>
  <c r="G971" i="5"/>
  <c r="F971" i="5"/>
  <c r="E971" i="5"/>
  <c r="C971" i="5"/>
  <c r="G970" i="5"/>
  <c r="F970" i="5"/>
  <c r="E970" i="5"/>
  <c r="C970" i="5"/>
  <c r="G969" i="5"/>
  <c r="F969" i="5"/>
  <c r="E969" i="5"/>
  <c r="C969" i="5"/>
  <c r="G968" i="5"/>
  <c r="F968" i="5"/>
  <c r="E968" i="5"/>
  <c r="C968" i="5"/>
  <c r="G967" i="5"/>
  <c r="F967" i="5"/>
  <c r="E967" i="5"/>
  <c r="C967" i="5"/>
  <c r="G966" i="5"/>
  <c r="F966" i="5"/>
  <c r="E966" i="5"/>
  <c r="C966" i="5"/>
  <c r="G965" i="5"/>
  <c r="F965" i="5"/>
  <c r="E965" i="5"/>
  <c r="C965" i="5"/>
  <c r="G964" i="5"/>
  <c r="F964" i="5"/>
  <c r="E964" i="5"/>
  <c r="C964" i="5"/>
  <c r="G963" i="5"/>
  <c r="F963" i="5"/>
  <c r="E963" i="5"/>
  <c r="C963" i="5"/>
  <c r="G962" i="5"/>
  <c r="F962" i="5"/>
  <c r="E962" i="5"/>
  <c r="C962" i="5"/>
  <c r="G961" i="5"/>
  <c r="F961" i="5"/>
  <c r="E961" i="5"/>
  <c r="C961" i="5"/>
  <c r="G960" i="5"/>
  <c r="F960" i="5"/>
  <c r="E960" i="5"/>
  <c r="C960" i="5"/>
  <c r="G959" i="5"/>
  <c r="F959" i="5"/>
  <c r="E959" i="5"/>
  <c r="C959" i="5"/>
  <c r="G958" i="5"/>
  <c r="F958" i="5"/>
  <c r="E958" i="5"/>
  <c r="C958" i="5"/>
  <c r="G957" i="5"/>
  <c r="F957" i="5"/>
  <c r="E957" i="5"/>
  <c r="C957" i="5"/>
  <c r="G956" i="5"/>
  <c r="F956" i="5"/>
  <c r="E956" i="5"/>
  <c r="C956" i="5"/>
  <c r="G955" i="5"/>
  <c r="F955" i="5"/>
  <c r="E955" i="5"/>
  <c r="C955" i="5"/>
  <c r="G954" i="5"/>
  <c r="F954" i="5"/>
  <c r="E954" i="5"/>
  <c r="C954" i="5"/>
  <c r="G953" i="5"/>
  <c r="F953" i="5"/>
  <c r="E953" i="5"/>
  <c r="C953" i="5"/>
  <c r="G952" i="5"/>
  <c r="F952" i="5"/>
  <c r="E952" i="5"/>
  <c r="C952" i="5"/>
  <c r="G951" i="5"/>
  <c r="F951" i="5"/>
  <c r="E951" i="5"/>
  <c r="C951" i="5"/>
  <c r="G950" i="5"/>
  <c r="F950" i="5"/>
  <c r="E950" i="5"/>
  <c r="C950" i="5"/>
  <c r="G949" i="5"/>
  <c r="F949" i="5"/>
  <c r="E949" i="5"/>
  <c r="C949" i="5"/>
  <c r="G948" i="5"/>
  <c r="F948" i="5"/>
  <c r="E948" i="5"/>
  <c r="C948" i="5"/>
  <c r="G947" i="5"/>
  <c r="F947" i="5"/>
  <c r="E947" i="5"/>
  <c r="C947" i="5"/>
  <c r="G946" i="5"/>
  <c r="F946" i="5"/>
  <c r="E946" i="5"/>
  <c r="C946" i="5"/>
  <c r="G945" i="5"/>
  <c r="F945" i="5"/>
  <c r="E945" i="5"/>
  <c r="C945" i="5"/>
  <c r="G944" i="5"/>
  <c r="F944" i="5"/>
  <c r="E944" i="5"/>
  <c r="C944" i="5"/>
  <c r="G943" i="5"/>
  <c r="F943" i="5"/>
  <c r="E943" i="5"/>
  <c r="C943" i="5"/>
  <c r="G942" i="5"/>
  <c r="F942" i="5"/>
  <c r="E942" i="5"/>
  <c r="C942" i="5"/>
  <c r="G941" i="5"/>
  <c r="F941" i="5"/>
  <c r="E941" i="5"/>
  <c r="C941" i="5"/>
  <c r="G940" i="5"/>
  <c r="F940" i="5"/>
  <c r="E940" i="5"/>
  <c r="C940" i="5"/>
  <c r="G939" i="5"/>
  <c r="F939" i="5"/>
  <c r="E939" i="5"/>
  <c r="C939" i="5"/>
  <c r="G938" i="5"/>
  <c r="F938" i="5"/>
  <c r="E938" i="5"/>
  <c r="C938" i="5"/>
  <c r="G937" i="5"/>
  <c r="F937" i="5"/>
  <c r="E937" i="5"/>
  <c r="C937" i="5"/>
  <c r="G936" i="5"/>
  <c r="F936" i="5"/>
  <c r="E936" i="5"/>
  <c r="C936" i="5"/>
  <c r="G935" i="5"/>
  <c r="F935" i="5"/>
  <c r="E935" i="5"/>
  <c r="C935" i="5"/>
  <c r="G934" i="5"/>
  <c r="F934" i="5"/>
  <c r="E934" i="5"/>
  <c r="C934" i="5"/>
  <c r="G933" i="5"/>
  <c r="F933" i="5"/>
  <c r="E933" i="5"/>
  <c r="C933" i="5"/>
  <c r="G932" i="5"/>
  <c r="F932" i="5"/>
  <c r="E932" i="5"/>
  <c r="C932" i="5"/>
  <c r="G931" i="5"/>
  <c r="F931" i="5"/>
  <c r="E931" i="5"/>
  <c r="C931" i="5"/>
  <c r="G930" i="5"/>
  <c r="F930" i="5"/>
  <c r="E930" i="5"/>
  <c r="C930" i="5"/>
  <c r="G929" i="5"/>
  <c r="F929" i="5"/>
  <c r="E929" i="5"/>
  <c r="C929" i="5"/>
  <c r="G928" i="5"/>
  <c r="F928" i="5"/>
  <c r="E928" i="5"/>
  <c r="C928" i="5"/>
  <c r="G927" i="5"/>
  <c r="F927" i="5"/>
  <c r="E927" i="5"/>
  <c r="C927" i="5"/>
  <c r="G926" i="5"/>
  <c r="F926" i="5"/>
  <c r="E926" i="5"/>
  <c r="C926" i="5"/>
  <c r="G925" i="5"/>
  <c r="F925" i="5"/>
  <c r="E925" i="5"/>
  <c r="C925" i="5"/>
  <c r="G924" i="5"/>
  <c r="F924" i="5"/>
  <c r="E924" i="5"/>
  <c r="C924" i="5"/>
  <c r="G923" i="5"/>
  <c r="F923" i="5"/>
  <c r="E923" i="5"/>
  <c r="C923" i="5"/>
  <c r="G922" i="5"/>
  <c r="F922" i="5"/>
  <c r="E922" i="5"/>
  <c r="C922" i="5"/>
  <c r="G921" i="5"/>
  <c r="F921" i="5"/>
  <c r="E921" i="5"/>
  <c r="C921" i="5"/>
  <c r="G920" i="5"/>
  <c r="F920" i="5"/>
  <c r="E920" i="5"/>
  <c r="C920" i="5"/>
  <c r="G919" i="5"/>
  <c r="F919" i="5"/>
  <c r="E919" i="5"/>
  <c r="C919" i="5"/>
  <c r="G918" i="5"/>
  <c r="F918" i="5"/>
  <c r="E918" i="5"/>
  <c r="C918" i="5"/>
  <c r="G917" i="5"/>
  <c r="F917" i="5"/>
  <c r="E917" i="5"/>
  <c r="C917" i="5"/>
  <c r="G916" i="5"/>
  <c r="F916" i="5"/>
  <c r="E916" i="5"/>
  <c r="C916" i="5"/>
  <c r="G915" i="5"/>
  <c r="F915" i="5"/>
  <c r="E915" i="5"/>
  <c r="C915" i="5"/>
  <c r="G914" i="5"/>
  <c r="F914" i="5"/>
  <c r="E914" i="5"/>
  <c r="C914" i="5"/>
  <c r="G913" i="5"/>
  <c r="F913" i="5"/>
  <c r="E913" i="5"/>
  <c r="C913" i="5"/>
  <c r="G912" i="5"/>
  <c r="F912" i="5"/>
  <c r="E912" i="5"/>
  <c r="C912" i="5"/>
  <c r="G911" i="5"/>
  <c r="F911" i="5"/>
  <c r="E911" i="5"/>
  <c r="C911" i="5"/>
  <c r="G910" i="5"/>
  <c r="F910" i="5"/>
  <c r="E910" i="5"/>
  <c r="C910" i="5"/>
  <c r="G909" i="5"/>
  <c r="F909" i="5"/>
  <c r="E909" i="5"/>
  <c r="C909" i="5"/>
  <c r="G908" i="5"/>
  <c r="F908" i="5"/>
  <c r="E908" i="5"/>
  <c r="C908" i="5"/>
  <c r="G907" i="5"/>
  <c r="F907" i="5"/>
  <c r="E907" i="5"/>
  <c r="C907" i="5"/>
  <c r="G906" i="5"/>
  <c r="F906" i="5"/>
  <c r="E906" i="5"/>
  <c r="C906" i="5"/>
  <c r="G905" i="5"/>
  <c r="F905" i="5"/>
  <c r="E905" i="5"/>
  <c r="C905" i="5"/>
  <c r="G904" i="5"/>
  <c r="F904" i="5"/>
  <c r="E904" i="5"/>
  <c r="C904" i="5"/>
  <c r="G903" i="5"/>
  <c r="F903" i="5"/>
  <c r="E903" i="5"/>
  <c r="C903" i="5"/>
  <c r="G902" i="5"/>
  <c r="F902" i="5"/>
  <c r="E902" i="5"/>
  <c r="C902" i="5"/>
  <c r="G901" i="5"/>
  <c r="F901" i="5"/>
  <c r="E901" i="5"/>
  <c r="C901" i="5"/>
  <c r="G900" i="5"/>
  <c r="F900" i="5"/>
  <c r="E900" i="5"/>
  <c r="C900" i="5"/>
  <c r="G899" i="5"/>
  <c r="F899" i="5"/>
  <c r="E899" i="5"/>
  <c r="C899" i="5"/>
  <c r="G898" i="5"/>
  <c r="F898" i="5"/>
  <c r="E898" i="5"/>
  <c r="C898" i="5"/>
  <c r="G897" i="5"/>
  <c r="F897" i="5"/>
  <c r="E897" i="5"/>
  <c r="C897" i="5"/>
  <c r="G896" i="5"/>
  <c r="F896" i="5"/>
  <c r="E896" i="5"/>
  <c r="C896" i="5"/>
  <c r="G895" i="5"/>
  <c r="F895" i="5"/>
  <c r="E895" i="5"/>
  <c r="C895" i="5"/>
  <c r="G894" i="5"/>
  <c r="F894" i="5"/>
  <c r="E894" i="5"/>
  <c r="C894" i="5"/>
  <c r="G893" i="5"/>
  <c r="F893" i="5"/>
  <c r="E893" i="5"/>
  <c r="C893" i="5"/>
  <c r="G892" i="5"/>
  <c r="F892" i="5"/>
  <c r="E892" i="5"/>
  <c r="C892" i="5"/>
  <c r="G891" i="5"/>
  <c r="F891" i="5"/>
  <c r="E891" i="5"/>
  <c r="C891" i="5"/>
  <c r="G890" i="5"/>
  <c r="F890" i="5"/>
  <c r="E890" i="5"/>
  <c r="C890" i="5"/>
  <c r="G889" i="5"/>
  <c r="F889" i="5"/>
  <c r="E889" i="5"/>
  <c r="C889" i="5"/>
  <c r="G888" i="5"/>
  <c r="F888" i="5"/>
  <c r="E888" i="5"/>
  <c r="C888" i="5"/>
  <c r="G887" i="5"/>
  <c r="F887" i="5"/>
  <c r="E887" i="5"/>
  <c r="C887" i="5"/>
  <c r="G886" i="5"/>
  <c r="F886" i="5"/>
  <c r="E886" i="5"/>
  <c r="C886" i="5"/>
  <c r="G885" i="5"/>
  <c r="F885" i="5"/>
  <c r="E885" i="5"/>
  <c r="C885" i="5"/>
  <c r="G884" i="5"/>
  <c r="F884" i="5"/>
  <c r="E884" i="5"/>
  <c r="C884" i="5"/>
  <c r="G883" i="5"/>
  <c r="F883" i="5"/>
  <c r="E883" i="5"/>
  <c r="C883" i="5"/>
  <c r="G882" i="5"/>
  <c r="F882" i="5"/>
  <c r="E882" i="5"/>
  <c r="C882" i="5"/>
  <c r="G881" i="5"/>
  <c r="F881" i="5"/>
  <c r="E881" i="5"/>
  <c r="C881" i="5"/>
  <c r="G880" i="5"/>
  <c r="F880" i="5"/>
  <c r="E880" i="5"/>
  <c r="C880" i="5"/>
  <c r="G879" i="5"/>
  <c r="F879" i="5"/>
  <c r="E879" i="5"/>
  <c r="C879" i="5"/>
  <c r="G878" i="5"/>
  <c r="F878" i="5"/>
  <c r="E878" i="5"/>
  <c r="C878" i="5"/>
  <c r="G877" i="5"/>
  <c r="F877" i="5"/>
  <c r="E877" i="5"/>
  <c r="C877" i="5"/>
  <c r="G876" i="5"/>
  <c r="F876" i="5"/>
  <c r="E876" i="5"/>
  <c r="C876" i="5"/>
  <c r="G875" i="5"/>
  <c r="F875" i="5"/>
  <c r="E875" i="5"/>
  <c r="C875" i="5"/>
  <c r="G874" i="5"/>
  <c r="F874" i="5"/>
  <c r="E874" i="5"/>
  <c r="C874" i="5"/>
  <c r="G873" i="5"/>
  <c r="F873" i="5"/>
  <c r="E873" i="5"/>
  <c r="C873" i="5"/>
  <c r="G872" i="5"/>
  <c r="F872" i="5"/>
  <c r="E872" i="5"/>
  <c r="C872" i="5"/>
  <c r="G871" i="5"/>
  <c r="F871" i="5"/>
  <c r="E871" i="5"/>
  <c r="C871" i="5"/>
  <c r="G870" i="5"/>
  <c r="F870" i="5"/>
  <c r="E870" i="5"/>
  <c r="C870" i="5"/>
  <c r="G869" i="5"/>
  <c r="F869" i="5"/>
  <c r="E869" i="5"/>
  <c r="C869" i="5"/>
  <c r="G868" i="5"/>
  <c r="F868" i="5"/>
  <c r="E868" i="5"/>
  <c r="C868" i="5"/>
  <c r="G867" i="5"/>
  <c r="F867" i="5"/>
  <c r="E867" i="5"/>
  <c r="C867" i="5"/>
  <c r="G866" i="5"/>
  <c r="F866" i="5"/>
  <c r="E866" i="5"/>
  <c r="C866" i="5"/>
  <c r="G865" i="5"/>
  <c r="F865" i="5"/>
  <c r="E865" i="5"/>
  <c r="C865" i="5"/>
  <c r="G864" i="5"/>
  <c r="F864" i="5"/>
  <c r="E864" i="5"/>
  <c r="C864" i="5"/>
  <c r="G863" i="5"/>
  <c r="F863" i="5"/>
  <c r="E863" i="5"/>
  <c r="C863" i="5"/>
  <c r="G862" i="5"/>
  <c r="F862" i="5"/>
  <c r="E862" i="5"/>
  <c r="C862" i="5"/>
  <c r="G861" i="5"/>
  <c r="F861" i="5"/>
  <c r="E861" i="5"/>
  <c r="C861" i="5"/>
  <c r="G860" i="5"/>
  <c r="F860" i="5"/>
  <c r="E860" i="5"/>
  <c r="C860" i="5"/>
  <c r="G859" i="5"/>
  <c r="F859" i="5"/>
  <c r="E859" i="5"/>
  <c r="C859" i="5"/>
  <c r="G858" i="5"/>
  <c r="F858" i="5"/>
  <c r="E858" i="5"/>
  <c r="C858" i="5"/>
  <c r="G857" i="5"/>
  <c r="F857" i="5"/>
  <c r="E857" i="5"/>
  <c r="C857" i="5"/>
  <c r="G856" i="5"/>
  <c r="F856" i="5"/>
  <c r="E856" i="5"/>
  <c r="C856" i="5"/>
  <c r="G855" i="5"/>
  <c r="F855" i="5"/>
  <c r="E855" i="5"/>
  <c r="C855" i="5"/>
  <c r="G854" i="5"/>
  <c r="F854" i="5"/>
  <c r="E854" i="5"/>
  <c r="C854" i="5"/>
  <c r="G853" i="5"/>
  <c r="F853" i="5"/>
  <c r="E853" i="5"/>
  <c r="C853" i="5"/>
  <c r="G852" i="5"/>
  <c r="F852" i="5"/>
  <c r="E852" i="5"/>
  <c r="C852" i="5"/>
  <c r="G851" i="5"/>
  <c r="F851" i="5"/>
  <c r="E851" i="5"/>
  <c r="C851" i="5"/>
  <c r="G850" i="5"/>
  <c r="F850" i="5"/>
  <c r="E850" i="5"/>
  <c r="C850" i="5"/>
  <c r="G849" i="5"/>
  <c r="F849" i="5"/>
  <c r="E849" i="5"/>
  <c r="C849" i="5"/>
  <c r="G848" i="5"/>
  <c r="F848" i="5"/>
  <c r="E848" i="5"/>
  <c r="C848" i="5"/>
  <c r="G847" i="5"/>
  <c r="F847" i="5"/>
  <c r="E847" i="5"/>
  <c r="C847" i="5"/>
  <c r="G846" i="5"/>
  <c r="F846" i="5"/>
  <c r="E846" i="5"/>
  <c r="C846" i="5"/>
  <c r="G845" i="5"/>
  <c r="F845" i="5"/>
  <c r="E845" i="5"/>
  <c r="C845" i="5"/>
  <c r="G844" i="5"/>
  <c r="F844" i="5"/>
  <c r="E844" i="5"/>
  <c r="C844" i="5"/>
  <c r="G843" i="5"/>
  <c r="F843" i="5"/>
  <c r="E843" i="5"/>
  <c r="C843" i="5"/>
  <c r="G842" i="5"/>
  <c r="F842" i="5"/>
  <c r="E842" i="5"/>
  <c r="C842" i="5"/>
  <c r="G841" i="5"/>
  <c r="F841" i="5"/>
  <c r="E841" i="5"/>
  <c r="C841" i="5"/>
  <c r="G840" i="5"/>
  <c r="F840" i="5"/>
  <c r="E840" i="5"/>
  <c r="C840" i="5"/>
  <c r="G839" i="5"/>
  <c r="F839" i="5"/>
  <c r="E839" i="5"/>
  <c r="C839" i="5"/>
  <c r="G838" i="5"/>
  <c r="F838" i="5"/>
  <c r="E838" i="5"/>
  <c r="C838" i="5"/>
  <c r="G837" i="5"/>
  <c r="F837" i="5"/>
  <c r="E837" i="5"/>
  <c r="C837" i="5"/>
  <c r="G836" i="5"/>
  <c r="F836" i="5"/>
  <c r="E836" i="5"/>
  <c r="C836" i="5"/>
  <c r="G835" i="5"/>
  <c r="F835" i="5"/>
  <c r="E835" i="5"/>
  <c r="C835" i="5"/>
  <c r="G834" i="5"/>
  <c r="F834" i="5"/>
  <c r="E834" i="5"/>
  <c r="C834" i="5"/>
  <c r="G833" i="5"/>
  <c r="F833" i="5"/>
  <c r="E833" i="5"/>
  <c r="C833" i="5"/>
  <c r="G832" i="5"/>
  <c r="F832" i="5"/>
  <c r="E832" i="5"/>
  <c r="C832" i="5"/>
  <c r="G831" i="5"/>
  <c r="F831" i="5"/>
  <c r="E831" i="5"/>
  <c r="C831" i="5"/>
  <c r="G830" i="5"/>
  <c r="F830" i="5"/>
  <c r="E830" i="5"/>
  <c r="C830" i="5"/>
  <c r="G829" i="5"/>
  <c r="F829" i="5"/>
  <c r="E829" i="5"/>
  <c r="C829" i="5"/>
  <c r="G828" i="5"/>
  <c r="F828" i="5"/>
  <c r="E828" i="5"/>
  <c r="C828" i="5"/>
  <c r="G827" i="5"/>
  <c r="F827" i="5"/>
  <c r="E827" i="5"/>
  <c r="C827" i="5"/>
  <c r="G826" i="5"/>
  <c r="F826" i="5"/>
  <c r="E826" i="5"/>
  <c r="C826" i="5"/>
  <c r="G825" i="5"/>
  <c r="F825" i="5"/>
  <c r="E825" i="5"/>
  <c r="C825" i="5"/>
  <c r="G824" i="5"/>
  <c r="F824" i="5"/>
  <c r="E824" i="5"/>
  <c r="C824" i="5"/>
  <c r="G823" i="5"/>
  <c r="F823" i="5"/>
  <c r="E823" i="5"/>
  <c r="C823" i="5"/>
  <c r="G822" i="5"/>
  <c r="F822" i="5"/>
  <c r="E822" i="5"/>
  <c r="C822" i="5"/>
  <c r="G821" i="5"/>
  <c r="F821" i="5"/>
  <c r="E821" i="5"/>
  <c r="C821" i="5"/>
  <c r="G820" i="5"/>
  <c r="F820" i="5"/>
  <c r="E820" i="5"/>
  <c r="C820" i="5"/>
  <c r="G819" i="5"/>
  <c r="F819" i="5"/>
  <c r="E819" i="5"/>
  <c r="C819" i="5"/>
  <c r="G818" i="5"/>
  <c r="F818" i="5"/>
  <c r="E818" i="5"/>
  <c r="C818" i="5"/>
  <c r="G817" i="5"/>
  <c r="F817" i="5"/>
  <c r="E817" i="5"/>
  <c r="C817" i="5"/>
  <c r="G816" i="5"/>
  <c r="F816" i="5"/>
  <c r="E816" i="5"/>
  <c r="C816" i="5"/>
  <c r="G815" i="5"/>
  <c r="F815" i="5"/>
  <c r="E815" i="5"/>
  <c r="C815" i="5"/>
  <c r="G814" i="5"/>
  <c r="F814" i="5"/>
  <c r="E814" i="5"/>
  <c r="C814" i="5"/>
  <c r="G813" i="5"/>
  <c r="F813" i="5"/>
  <c r="E813" i="5"/>
  <c r="C813" i="5"/>
  <c r="G812" i="5"/>
  <c r="F812" i="5"/>
  <c r="E812" i="5"/>
  <c r="C812" i="5"/>
  <c r="G811" i="5"/>
  <c r="F811" i="5"/>
  <c r="E811" i="5"/>
  <c r="C811" i="5"/>
  <c r="G810" i="5"/>
  <c r="F810" i="5"/>
  <c r="E810" i="5"/>
  <c r="C810" i="5"/>
  <c r="G809" i="5"/>
  <c r="F809" i="5"/>
  <c r="E809" i="5"/>
  <c r="C809" i="5"/>
  <c r="G808" i="5"/>
  <c r="F808" i="5"/>
  <c r="E808" i="5"/>
  <c r="C808" i="5"/>
  <c r="G807" i="5"/>
  <c r="F807" i="5"/>
  <c r="E807" i="5"/>
  <c r="C807" i="5"/>
  <c r="G806" i="5"/>
  <c r="F806" i="5"/>
  <c r="E806" i="5"/>
  <c r="C806" i="5"/>
  <c r="G805" i="5"/>
  <c r="F805" i="5"/>
  <c r="E805" i="5"/>
  <c r="C805" i="5"/>
  <c r="G804" i="5"/>
  <c r="F804" i="5"/>
  <c r="E804" i="5"/>
  <c r="C804" i="5"/>
  <c r="G803" i="5"/>
  <c r="F803" i="5"/>
  <c r="E803" i="5"/>
  <c r="C803" i="5"/>
  <c r="G802" i="5"/>
  <c r="F802" i="5"/>
  <c r="E802" i="5"/>
  <c r="C802" i="5"/>
  <c r="G801" i="5"/>
  <c r="F801" i="5"/>
  <c r="E801" i="5"/>
  <c r="C801" i="5"/>
  <c r="G800" i="5"/>
  <c r="F800" i="5"/>
  <c r="E800" i="5"/>
  <c r="C800" i="5"/>
  <c r="G799" i="5"/>
  <c r="F799" i="5"/>
  <c r="E799" i="5"/>
  <c r="C799" i="5"/>
  <c r="G798" i="5"/>
  <c r="F798" i="5"/>
  <c r="E798" i="5"/>
  <c r="C798" i="5"/>
  <c r="G797" i="5"/>
  <c r="F797" i="5"/>
  <c r="E797" i="5"/>
  <c r="C797" i="5"/>
  <c r="G796" i="5"/>
  <c r="F796" i="5"/>
  <c r="E796" i="5"/>
  <c r="C796" i="5"/>
  <c r="G795" i="5"/>
  <c r="F795" i="5"/>
  <c r="E795" i="5"/>
  <c r="C795" i="5"/>
  <c r="G794" i="5"/>
  <c r="F794" i="5"/>
  <c r="E794" i="5"/>
  <c r="C794" i="5"/>
  <c r="G793" i="5"/>
  <c r="F793" i="5"/>
  <c r="E793" i="5"/>
  <c r="C793" i="5"/>
  <c r="G792" i="5"/>
  <c r="F792" i="5"/>
  <c r="E792" i="5"/>
  <c r="C792" i="5"/>
  <c r="G791" i="5"/>
  <c r="F791" i="5"/>
  <c r="E791" i="5"/>
  <c r="C791" i="5"/>
  <c r="G790" i="5"/>
  <c r="F790" i="5"/>
  <c r="E790" i="5"/>
  <c r="C790" i="5"/>
  <c r="G789" i="5"/>
  <c r="F789" i="5"/>
  <c r="E789" i="5"/>
  <c r="C789" i="5"/>
  <c r="G788" i="5"/>
  <c r="F788" i="5"/>
  <c r="E788" i="5"/>
  <c r="C788" i="5"/>
  <c r="G787" i="5"/>
  <c r="F787" i="5"/>
  <c r="E787" i="5"/>
  <c r="C787" i="5"/>
  <c r="G786" i="5"/>
  <c r="F786" i="5"/>
  <c r="E786" i="5"/>
  <c r="C786" i="5"/>
  <c r="G785" i="5"/>
  <c r="F785" i="5"/>
  <c r="E785" i="5"/>
  <c r="C785" i="5"/>
  <c r="G784" i="5"/>
  <c r="F784" i="5"/>
  <c r="E784" i="5"/>
  <c r="C784" i="5"/>
  <c r="G783" i="5"/>
  <c r="F783" i="5"/>
  <c r="E783" i="5"/>
  <c r="C783" i="5"/>
  <c r="G782" i="5"/>
  <c r="F782" i="5"/>
  <c r="E782" i="5"/>
  <c r="C782" i="5"/>
  <c r="G781" i="5"/>
  <c r="F781" i="5"/>
  <c r="E781" i="5"/>
  <c r="C781" i="5"/>
  <c r="G780" i="5"/>
  <c r="F780" i="5"/>
  <c r="E780" i="5"/>
  <c r="C780" i="5"/>
  <c r="G779" i="5"/>
  <c r="F779" i="5"/>
  <c r="E779" i="5"/>
  <c r="C779" i="5"/>
  <c r="G778" i="5"/>
  <c r="F778" i="5"/>
  <c r="E778" i="5"/>
  <c r="C778" i="5"/>
  <c r="G777" i="5"/>
  <c r="F777" i="5"/>
  <c r="E777" i="5"/>
  <c r="C777" i="5"/>
  <c r="G776" i="5"/>
  <c r="F776" i="5"/>
  <c r="E776" i="5"/>
  <c r="C776" i="5"/>
  <c r="G775" i="5"/>
  <c r="F775" i="5"/>
  <c r="E775" i="5"/>
  <c r="C775" i="5"/>
  <c r="G774" i="5"/>
  <c r="F774" i="5"/>
  <c r="E774" i="5"/>
  <c r="C774" i="5"/>
  <c r="G773" i="5"/>
  <c r="F773" i="5"/>
  <c r="E773" i="5"/>
  <c r="C773" i="5"/>
  <c r="G772" i="5"/>
  <c r="F772" i="5"/>
  <c r="E772" i="5"/>
  <c r="C772" i="5"/>
  <c r="G771" i="5"/>
  <c r="F771" i="5"/>
  <c r="E771" i="5"/>
  <c r="C771" i="5"/>
  <c r="G770" i="5"/>
  <c r="F770" i="5"/>
  <c r="E770" i="5"/>
  <c r="C770" i="5"/>
  <c r="G769" i="5"/>
  <c r="F769" i="5"/>
  <c r="E769" i="5"/>
  <c r="C769" i="5"/>
  <c r="G768" i="5"/>
  <c r="F768" i="5"/>
  <c r="E768" i="5"/>
  <c r="C768" i="5"/>
  <c r="G767" i="5"/>
  <c r="F767" i="5"/>
  <c r="E767" i="5"/>
  <c r="C767" i="5"/>
  <c r="G766" i="5"/>
  <c r="F766" i="5"/>
  <c r="E766" i="5"/>
  <c r="C766" i="5"/>
  <c r="G765" i="5"/>
  <c r="F765" i="5"/>
  <c r="E765" i="5"/>
  <c r="C765" i="5"/>
  <c r="G764" i="5"/>
  <c r="F764" i="5"/>
  <c r="E764" i="5"/>
  <c r="C764" i="5"/>
  <c r="G763" i="5"/>
  <c r="F763" i="5"/>
  <c r="E763" i="5"/>
  <c r="C763" i="5"/>
  <c r="G762" i="5"/>
  <c r="F762" i="5"/>
  <c r="E762" i="5"/>
  <c r="C762" i="5"/>
  <c r="G761" i="5"/>
  <c r="F761" i="5"/>
  <c r="E761" i="5"/>
  <c r="C761" i="5"/>
  <c r="G760" i="5"/>
  <c r="F760" i="5"/>
  <c r="E760" i="5"/>
  <c r="C760" i="5"/>
  <c r="G759" i="5"/>
  <c r="F759" i="5"/>
  <c r="E759" i="5"/>
  <c r="C759" i="5"/>
  <c r="G758" i="5"/>
  <c r="F758" i="5"/>
  <c r="E758" i="5"/>
  <c r="C758" i="5"/>
  <c r="G757" i="5"/>
  <c r="F757" i="5"/>
  <c r="E757" i="5"/>
  <c r="C757" i="5"/>
  <c r="G756" i="5"/>
  <c r="F756" i="5"/>
  <c r="E756" i="5"/>
  <c r="C756" i="5"/>
  <c r="G755" i="5"/>
  <c r="F755" i="5"/>
  <c r="E755" i="5"/>
  <c r="C755" i="5"/>
  <c r="G754" i="5"/>
  <c r="F754" i="5"/>
  <c r="E754" i="5"/>
  <c r="C754" i="5"/>
  <c r="G753" i="5"/>
  <c r="F753" i="5"/>
  <c r="E753" i="5"/>
  <c r="C753" i="5"/>
  <c r="G752" i="5"/>
  <c r="F752" i="5"/>
  <c r="E752" i="5"/>
  <c r="C752" i="5"/>
  <c r="G751" i="5"/>
  <c r="F751" i="5"/>
  <c r="E751" i="5"/>
  <c r="C751" i="5"/>
  <c r="G750" i="5"/>
  <c r="F750" i="5"/>
  <c r="E750" i="5"/>
  <c r="C750" i="5"/>
  <c r="G749" i="5"/>
  <c r="F749" i="5"/>
  <c r="E749" i="5"/>
  <c r="C749" i="5"/>
  <c r="G748" i="5"/>
  <c r="F748" i="5"/>
  <c r="E748" i="5"/>
  <c r="C748" i="5"/>
  <c r="G747" i="5"/>
  <c r="F747" i="5"/>
  <c r="E747" i="5"/>
  <c r="C747" i="5"/>
  <c r="G746" i="5"/>
  <c r="F746" i="5"/>
  <c r="E746" i="5"/>
  <c r="C746" i="5"/>
  <c r="G745" i="5"/>
  <c r="F745" i="5"/>
  <c r="E745" i="5"/>
  <c r="C745" i="5"/>
  <c r="G744" i="5"/>
  <c r="F744" i="5"/>
  <c r="E744" i="5"/>
  <c r="C744" i="5"/>
  <c r="G743" i="5"/>
  <c r="F743" i="5"/>
  <c r="E743" i="5"/>
  <c r="C743" i="5"/>
  <c r="G742" i="5"/>
  <c r="F742" i="5"/>
  <c r="E742" i="5"/>
  <c r="C742" i="5"/>
  <c r="G741" i="5"/>
  <c r="F741" i="5"/>
  <c r="E741" i="5"/>
  <c r="C741" i="5"/>
  <c r="G740" i="5"/>
  <c r="F740" i="5"/>
  <c r="E740" i="5"/>
  <c r="C740" i="5"/>
  <c r="G739" i="5"/>
  <c r="F739" i="5"/>
  <c r="E739" i="5"/>
  <c r="C739" i="5"/>
  <c r="G738" i="5"/>
  <c r="F738" i="5"/>
  <c r="E738" i="5"/>
  <c r="C738" i="5"/>
  <c r="G737" i="5"/>
  <c r="F737" i="5"/>
  <c r="E737" i="5"/>
  <c r="C737" i="5"/>
  <c r="G736" i="5"/>
  <c r="F736" i="5"/>
  <c r="E736" i="5"/>
  <c r="C736" i="5"/>
  <c r="G735" i="5"/>
  <c r="F735" i="5"/>
  <c r="E735" i="5"/>
  <c r="C735" i="5"/>
  <c r="G734" i="5"/>
  <c r="F734" i="5"/>
  <c r="E734" i="5"/>
  <c r="C734" i="5"/>
  <c r="G733" i="5"/>
  <c r="F733" i="5"/>
  <c r="E733" i="5"/>
  <c r="C733" i="5"/>
  <c r="G732" i="5"/>
  <c r="F732" i="5"/>
  <c r="E732" i="5"/>
  <c r="C732" i="5"/>
  <c r="G731" i="5"/>
  <c r="F731" i="5"/>
  <c r="E731" i="5"/>
  <c r="C731" i="5"/>
  <c r="G730" i="5"/>
  <c r="F730" i="5"/>
  <c r="E730" i="5"/>
  <c r="C730" i="5"/>
  <c r="G729" i="5"/>
  <c r="F729" i="5"/>
  <c r="E729" i="5"/>
  <c r="C729" i="5"/>
  <c r="G728" i="5"/>
  <c r="F728" i="5"/>
  <c r="E728" i="5"/>
  <c r="C728" i="5"/>
  <c r="G727" i="5"/>
  <c r="F727" i="5"/>
  <c r="E727" i="5"/>
  <c r="C727" i="5"/>
  <c r="G726" i="5"/>
  <c r="F726" i="5"/>
  <c r="E726" i="5"/>
  <c r="C726" i="5"/>
  <c r="G725" i="5"/>
  <c r="F725" i="5"/>
  <c r="E725" i="5"/>
  <c r="C725" i="5"/>
  <c r="G724" i="5"/>
  <c r="F724" i="5"/>
  <c r="E724" i="5"/>
  <c r="C724" i="5"/>
  <c r="G723" i="5"/>
  <c r="F723" i="5"/>
  <c r="E723" i="5"/>
  <c r="C723" i="5"/>
  <c r="G722" i="5"/>
  <c r="F722" i="5"/>
  <c r="E722" i="5"/>
  <c r="C722" i="5"/>
  <c r="G721" i="5"/>
  <c r="F721" i="5"/>
  <c r="E721" i="5"/>
  <c r="C721" i="5"/>
  <c r="G720" i="5"/>
  <c r="F720" i="5"/>
  <c r="E720" i="5"/>
  <c r="C720" i="5"/>
  <c r="G719" i="5"/>
  <c r="F719" i="5"/>
  <c r="E719" i="5"/>
  <c r="C719" i="5"/>
  <c r="G718" i="5"/>
  <c r="F718" i="5"/>
  <c r="E718" i="5"/>
  <c r="C718" i="5"/>
  <c r="G717" i="5"/>
  <c r="F717" i="5"/>
  <c r="E717" i="5"/>
  <c r="C717" i="5"/>
  <c r="G716" i="5"/>
  <c r="F716" i="5"/>
  <c r="E716" i="5"/>
  <c r="C716" i="5"/>
  <c r="G715" i="5"/>
  <c r="F715" i="5"/>
  <c r="E715" i="5"/>
  <c r="C715" i="5"/>
  <c r="G714" i="5"/>
  <c r="F714" i="5"/>
  <c r="E714" i="5"/>
  <c r="C714" i="5"/>
  <c r="G713" i="5"/>
  <c r="F713" i="5"/>
  <c r="E713" i="5"/>
  <c r="C713" i="5"/>
  <c r="G712" i="5"/>
  <c r="F712" i="5"/>
  <c r="E712" i="5"/>
  <c r="C712" i="5"/>
  <c r="G711" i="5"/>
  <c r="F711" i="5"/>
  <c r="E711" i="5"/>
  <c r="C711" i="5"/>
  <c r="G710" i="5"/>
  <c r="F710" i="5"/>
  <c r="E710" i="5"/>
  <c r="C710" i="5"/>
  <c r="G709" i="5"/>
  <c r="F709" i="5"/>
  <c r="E709" i="5"/>
  <c r="C709" i="5"/>
  <c r="G708" i="5"/>
  <c r="F708" i="5"/>
  <c r="E708" i="5"/>
  <c r="C708" i="5"/>
  <c r="G707" i="5"/>
  <c r="F707" i="5"/>
  <c r="E707" i="5"/>
  <c r="C707" i="5"/>
  <c r="G706" i="5"/>
  <c r="F706" i="5"/>
  <c r="E706" i="5"/>
  <c r="C706" i="5"/>
  <c r="G705" i="5"/>
  <c r="F705" i="5"/>
  <c r="E705" i="5"/>
  <c r="C705" i="5"/>
  <c r="G704" i="5"/>
  <c r="F704" i="5"/>
  <c r="E704" i="5"/>
  <c r="C704" i="5"/>
  <c r="G703" i="5"/>
  <c r="F703" i="5"/>
  <c r="E703" i="5"/>
  <c r="C703" i="5"/>
  <c r="G702" i="5"/>
  <c r="F702" i="5"/>
  <c r="E702" i="5"/>
  <c r="C702" i="5"/>
  <c r="G701" i="5"/>
  <c r="F701" i="5"/>
  <c r="E701" i="5"/>
  <c r="C701" i="5"/>
  <c r="G700" i="5"/>
  <c r="F700" i="5"/>
  <c r="E700" i="5"/>
  <c r="C700" i="5"/>
  <c r="G699" i="5"/>
  <c r="F699" i="5"/>
  <c r="E699" i="5"/>
  <c r="C699" i="5"/>
  <c r="G698" i="5"/>
  <c r="F698" i="5"/>
  <c r="E698" i="5"/>
  <c r="C698" i="5"/>
  <c r="G697" i="5"/>
  <c r="F697" i="5"/>
  <c r="E697" i="5"/>
  <c r="C697" i="5"/>
  <c r="G696" i="5"/>
  <c r="F696" i="5"/>
  <c r="E696" i="5"/>
  <c r="C696" i="5"/>
  <c r="G695" i="5"/>
  <c r="F695" i="5"/>
  <c r="E695" i="5"/>
  <c r="C695" i="5"/>
  <c r="G694" i="5"/>
  <c r="F694" i="5"/>
  <c r="E694" i="5"/>
  <c r="C694" i="5"/>
  <c r="G693" i="5"/>
  <c r="F693" i="5"/>
  <c r="E693" i="5"/>
  <c r="C693" i="5"/>
  <c r="G692" i="5"/>
  <c r="F692" i="5"/>
  <c r="E692" i="5"/>
  <c r="C692" i="5"/>
  <c r="G691" i="5"/>
  <c r="F691" i="5"/>
  <c r="E691" i="5"/>
  <c r="C691" i="5"/>
  <c r="G690" i="5"/>
  <c r="F690" i="5"/>
  <c r="E690" i="5"/>
  <c r="C690" i="5"/>
  <c r="G689" i="5"/>
  <c r="F689" i="5"/>
  <c r="E689" i="5"/>
  <c r="C689" i="5"/>
  <c r="G688" i="5"/>
  <c r="F688" i="5"/>
  <c r="E688" i="5"/>
  <c r="C688" i="5"/>
  <c r="G687" i="5"/>
  <c r="F687" i="5"/>
  <c r="E687" i="5"/>
  <c r="C687" i="5"/>
  <c r="G686" i="5"/>
  <c r="F686" i="5"/>
  <c r="E686" i="5"/>
  <c r="C686" i="5"/>
  <c r="G685" i="5"/>
  <c r="F685" i="5"/>
  <c r="E685" i="5"/>
  <c r="C685" i="5"/>
  <c r="G684" i="5"/>
  <c r="F684" i="5"/>
  <c r="E684" i="5"/>
  <c r="C684" i="5"/>
  <c r="G683" i="5"/>
  <c r="F683" i="5"/>
  <c r="E683" i="5"/>
  <c r="C683" i="5"/>
  <c r="G682" i="5"/>
  <c r="F682" i="5"/>
  <c r="E682" i="5"/>
  <c r="C682" i="5"/>
  <c r="G681" i="5"/>
  <c r="F681" i="5"/>
  <c r="E681" i="5"/>
  <c r="C681" i="5"/>
  <c r="G680" i="5"/>
  <c r="F680" i="5"/>
  <c r="E680" i="5"/>
  <c r="C680" i="5"/>
  <c r="G679" i="5"/>
  <c r="F679" i="5"/>
  <c r="E679" i="5"/>
  <c r="C679" i="5"/>
  <c r="G678" i="5"/>
  <c r="F678" i="5"/>
  <c r="E678" i="5"/>
  <c r="C678" i="5"/>
  <c r="G677" i="5"/>
  <c r="F677" i="5"/>
  <c r="E677" i="5"/>
  <c r="C677" i="5"/>
  <c r="G676" i="5"/>
  <c r="F676" i="5"/>
  <c r="E676" i="5"/>
  <c r="C676" i="5"/>
  <c r="G675" i="5"/>
  <c r="F675" i="5"/>
  <c r="E675" i="5"/>
  <c r="C675" i="5"/>
  <c r="G674" i="5"/>
  <c r="F674" i="5"/>
  <c r="E674" i="5"/>
  <c r="C674" i="5"/>
  <c r="G673" i="5"/>
  <c r="F673" i="5"/>
  <c r="E673" i="5"/>
  <c r="C673" i="5"/>
  <c r="G672" i="5"/>
  <c r="F672" i="5"/>
  <c r="E672" i="5"/>
  <c r="C672" i="5"/>
  <c r="G671" i="5"/>
  <c r="F671" i="5"/>
  <c r="E671" i="5"/>
  <c r="C671" i="5"/>
  <c r="G670" i="5"/>
  <c r="F670" i="5"/>
  <c r="E670" i="5"/>
  <c r="C670" i="5"/>
  <c r="G669" i="5"/>
  <c r="F669" i="5"/>
  <c r="E669" i="5"/>
  <c r="C669" i="5"/>
  <c r="G668" i="5"/>
  <c r="F668" i="5"/>
  <c r="E668" i="5"/>
  <c r="C668" i="5"/>
  <c r="G667" i="5"/>
  <c r="F667" i="5"/>
  <c r="E667" i="5"/>
  <c r="C667" i="5"/>
  <c r="G666" i="5"/>
  <c r="F666" i="5"/>
  <c r="E666" i="5"/>
  <c r="C666" i="5"/>
  <c r="G665" i="5"/>
  <c r="F665" i="5"/>
  <c r="E665" i="5"/>
  <c r="C665" i="5"/>
  <c r="G664" i="5"/>
  <c r="F664" i="5"/>
  <c r="E664" i="5"/>
  <c r="C664" i="5"/>
  <c r="G663" i="5"/>
  <c r="F663" i="5"/>
  <c r="E663" i="5"/>
  <c r="C663" i="5"/>
  <c r="G662" i="5"/>
  <c r="F662" i="5"/>
  <c r="E662" i="5"/>
  <c r="C662" i="5"/>
  <c r="G661" i="5"/>
  <c r="F661" i="5"/>
  <c r="E661" i="5"/>
  <c r="C661" i="5"/>
  <c r="G660" i="5"/>
  <c r="F660" i="5"/>
  <c r="E660" i="5"/>
  <c r="C660" i="5"/>
  <c r="G659" i="5"/>
  <c r="F659" i="5"/>
  <c r="E659" i="5"/>
  <c r="C659" i="5"/>
  <c r="G658" i="5"/>
  <c r="F658" i="5"/>
  <c r="E658" i="5"/>
  <c r="C658" i="5"/>
  <c r="G657" i="5"/>
  <c r="F657" i="5"/>
  <c r="E657" i="5"/>
  <c r="C657" i="5"/>
  <c r="G656" i="5"/>
  <c r="F656" i="5"/>
  <c r="E656" i="5"/>
  <c r="C656" i="5"/>
  <c r="G655" i="5"/>
  <c r="F655" i="5"/>
  <c r="E655" i="5"/>
  <c r="C655" i="5"/>
  <c r="G654" i="5"/>
  <c r="F654" i="5"/>
  <c r="E654" i="5"/>
  <c r="C654" i="5"/>
  <c r="G653" i="5"/>
  <c r="F653" i="5"/>
  <c r="E653" i="5"/>
  <c r="C653" i="5"/>
  <c r="G652" i="5"/>
  <c r="F652" i="5"/>
  <c r="E652" i="5"/>
  <c r="C652" i="5"/>
  <c r="G651" i="5"/>
  <c r="F651" i="5"/>
  <c r="E651" i="5"/>
  <c r="C651" i="5"/>
  <c r="G650" i="5"/>
  <c r="F650" i="5"/>
  <c r="E650" i="5"/>
  <c r="C650" i="5"/>
  <c r="G649" i="5"/>
  <c r="F649" i="5"/>
  <c r="E649" i="5"/>
  <c r="C649" i="5"/>
  <c r="G648" i="5"/>
  <c r="F648" i="5"/>
  <c r="E648" i="5"/>
  <c r="C648" i="5"/>
  <c r="G647" i="5"/>
  <c r="F647" i="5"/>
  <c r="E647" i="5"/>
  <c r="C647" i="5"/>
  <c r="G646" i="5"/>
  <c r="F646" i="5"/>
  <c r="E646" i="5"/>
  <c r="C646" i="5"/>
  <c r="G645" i="5"/>
  <c r="F645" i="5"/>
  <c r="E645" i="5"/>
  <c r="C645" i="5"/>
  <c r="G644" i="5"/>
  <c r="F644" i="5"/>
  <c r="E644" i="5"/>
  <c r="C644" i="5"/>
  <c r="G643" i="5"/>
  <c r="F643" i="5"/>
  <c r="E643" i="5"/>
  <c r="C643" i="5"/>
  <c r="G642" i="5"/>
  <c r="F642" i="5"/>
  <c r="E642" i="5"/>
  <c r="C642" i="5"/>
  <c r="G641" i="5"/>
  <c r="F641" i="5"/>
  <c r="E641" i="5"/>
  <c r="C641" i="5"/>
  <c r="G640" i="5"/>
  <c r="F640" i="5"/>
  <c r="E640" i="5"/>
  <c r="C640" i="5"/>
  <c r="G639" i="5"/>
  <c r="F639" i="5"/>
  <c r="E639" i="5"/>
  <c r="C639" i="5"/>
  <c r="G638" i="5"/>
  <c r="F638" i="5"/>
  <c r="E638" i="5"/>
  <c r="C638" i="5"/>
  <c r="G637" i="5"/>
  <c r="F637" i="5"/>
  <c r="E637" i="5"/>
  <c r="C637" i="5"/>
  <c r="G636" i="5"/>
  <c r="F636" i="5"/>
  <c r="E636" i="5"/>
  <c r="C636" i="5"/>
  <c r="G635" i="5"/>
  <c r="F635" i="5"/>
  <c r="E635" i="5"/>
  <c r="C635" i="5"/>
  <c r="G634" i="5"/>
  <c r="F634" i="5"/>
  <c r="E634" i="5"/>
  <c r="C634" i="5"/>
  <c r="G633" i="5"/>
  <c r="F633" i="5"/>
  <c r="E633" i="5"/>
  <c r="C633" i="5"/>
  <c r="G632" i="5"/>
  <c r="F632" i="5"/>
  <c r="E632" i="5"/>
  <c r="C632" i="5"/>
  <c r="G631" i="5"/>
  <c r="F631" i="5"/>
  <c r="E631" i="5"/>
  <c r="C631" i="5"/>
  <c r="G630" i="5"/>
  <c r="F630" i="5"/>
  <c r="E630" i="5"/>
  <c r="C630" i="5"/>
  <c r="G629" i="5"/>
  <c r="F629" i="5"/>
  <c r="E629" i="5"/>
  <c r="C629" i="5"/>
  <c r="G628" i="5"/>
  <c r="F628" i="5"/>
  <c r="E628" i="5"/>
  <c r="C628" i="5"/>
  <c r="G627" i="5"/>
  <c r="F627" i="5"/>
  <c r="E627" i="5"/>
  <c r="C627" i="5"/>
  <c r="G626" i="5"/>
  <c r="F626" i="5"/>
  <c r="E626" i="5"/>
  <c r="C626" i="5"/>
  <c r="G625" i="5"/>
  <c r="F625" i="5"/>
  <c r="E625" i="5"/>
  <c r="C625" i="5"/>
  <c r="G624" i="5"/>
  <c r="F624" i="5"/>
  <c r="E624" i="5"/>
  <c r="C624" i="5"/>
  <c r="G623" i="5"/>
  <c r="F623" i="5"/>
  <c r="E623" i="5"/>
  <c r="C623" i="5"/>
  <c r="G622" i="5"/>
  <c r="F622" i="5"/>
  <c r="E622" i="5"/>
  <c r="C622" i="5"/>
  <c r="G621" i="5"/>
  <c r="F621" i="5"/>
  <c r="E621" i="5"/>
  <c r="C621" i="5"/>
  <c r="G620" i="5"/>
  <c r="F620" i="5"/>
  <c r="E620" i="5"/>
  <c r="C620" i="5"/>
  <c r="G619" i="5"/>
  <c r="F619" i="5"/>
  <c r="E619" i="5"/>
  <c r="C619" i="5"/>
  <c r="G618" i="5"/>
  <c r="F618" i="5"/>
  <c r="E618" i="5"/>
  <c r="C618" i="5"/>
  <c r="G617" i="5"/>
  <c r="F617" i="5"/>
  <c r="E617" i="5"/>
  <c r="C617" i="5"/>
  <c r="G616" i="5"/>
  <c r="F616" i="5"/>
  <c r="E616" i="5"/>
  <c r="C616" i="5"/>
  <c r="G615" i="5"/>
  <c r="F615" i="5"/>
  <c r="E615" i="5"/>
  <c r="C615" i="5"/>
  <c r="G614" i="5"/>
  <c r="F614" i="5"/>
  <c r="E614" i="5"/>
  <c r="C614" i="5"/>
  <c r="G613" i="5"/>
  <c r="F613" i="5"/>
  <c r="E613" i="5"/>
  <c r="C613" i="5"/>
  <c r="G612" i="5"/>
  <c r="F612" i="5"/>
  <c r="E612" i="5"/>
  <c r="C612" i="5"/>
  <c r="G611" i="5"/>
  <c r="F611" i="5"/>
  <c r="E611" i="5"/>
  <c r="C611" i="5"/>
  <c r="G610" i="5"/>
  <c r="F610" i="5"/>
  <c r="E610" i="5"/>
  <c r="C610" i="5"/>
  <c r="G609" i="5"/>
  <c r="F609" i="5"/>
  <c r="E609" i="5"/>
  <c r="C609" i="5"/>
  <c r="G608" i="5"/>
  <c r="F608" i="5"/>
  <c r="E608" i="5"/>
  <c r="C608" i="5"/>
  <c r="G607" i="5"/>
  <c r="F607" i="5"/>
  <c r="E607" i="5"/>
  <c r="C607" i="5"/>
  <c r="G606" i="5"/>
  <c r="F606" i="5"/>
  <c r="E606" i="5"/>
  <c r="C606" i="5"/>
  <c r="G605" i="5"/>
  <c r="F605" i="5"/>
  <c r="E605" i="5"/>
  <c r="C605" i="5"/>
  <c r="G604" i="5"/>
  <c r="F604" i="5"/>
  <c r="E604" i="5"/>
  <c r="C604" i="5"/>
  <c r="G603" i="5"/>
  <c r="F603" i="5"/>
  <c r="E603" i="5"/>
  <c r="C603" i="5"/>
  <c r="G602" i="5"/>
  <c r="F602" i="5"/>
  <c r="E602" i="5"/>
  <c r="C602" i="5"/>
  <c r="G601" i="5"/>
  <c r="F601" i="5"/>
  <c r="E601" i="5"/>
  <c r="C601" i="5"/>
  <c r="G600" i="5"/>
  <c r="F600" i="5"/>
  <c r="E600" i="5"/>
  <c r="C600" i="5"/>
  <c r="G599" i="5"/>
  <c r="F599" i="5"/>
  <c r="E599" i="5"/>
  <c r="C599" i="5"/>
  <c r="G598" i="5"/>
  <c r="F598" i="5"/>
  <c r="E598" i="5"/>
  <c r="C598" i="5"/>
  <c r="G597" i="5"/>
  <c r="F597" i="5"/>
  <c r="E597" i="5"/>
  <c r="C597" i="5"/>
  <c r="G596" i="5"/>
  <c r="F596" i="5"/>
  <c r="E596" i="5"/>
  <c r="C596" i="5"/>
  <c r="G595" i="5"/>
  <c r="F595" i="5"/>
  <c r="E595" i="5"/>
  <c r="C595" i="5"/>
  <c r="G594" i="5"/>
  <c r="F594" i="5"/>
  <c r="E594" i="5"/>
  <c r="C594" i="5"/>
  <c r="G593" i="5"/>
  <c r="F593" i="5"/>
  <c r="E593" i="5"/>
  <c r="C593" i="5"/>
  <c r="G592" i="5"/>
  <c r="F592" i="5"/>
  <c r="E592" i="5"/>
  <c r="C592" i="5"/>
  <c r="G591" i="5"/>
  <c r="F591" i="5"/>
  <c r="E591" i="5"/>
  <c r="C591" i="5"/>
  <c r="G590" i="5"/>
  <c r="F590" i="5"/>
  <c r="E590" i="5"/>
  <c r="C590" i="5"/>
  <c r="G589" i="5"/>
  <c r="F589" i="5"/>
  <c r="E589" i="5"/>
  <c r="C589" i="5"/>
  <c r="G588" i="5"/>
  <c r="F588" i="5"/>
  <c r="E588" i="5"/>
  <c r="C588" i="5"/>
  <c r="G587" i="5"/>
  <c r="F587" i="5"/>
  <c r="E587" i="5"/>
  <c r="C587" i="5"/>
  <c r="G586" i="5"/>
  <c r="F586" i="5"/>
  <c r="E586" i="5"/>
  <c r="C586" i="5"/>
  <c r="G585" i="5"/>
  <c r="F585" i="5"/>
  <c r="E585" i="5"/>
  <c r="C585" i="5"/>
  <c r="G584" i="5"/>
  <c r="F584" i="5"/>
  <c r="E584" i="5"/>
  <c r="C584" i="5"/>
  <c r="G583" i="5"/>
  <c r="F583" i="5"/>
  <c r="E583" i="5"/>
  <c r="C583" i="5"/>
  <c r="G582" i="5"/>
  <c r="F582" i="5"/>
  <c r="E582" i="5"/>
  <c r="C582" i="5"/>
  <c r="G581" i="5"/>
  <c r="F581" i="5"/>
  <c r="E581" i="5"/>
  <c r="C581" i="5"/>
  <c r="G580" i="5"/>
  <c r="F580" i="5"/>
  <c r="E580" i="5"/>
  <c r="C580" i="5"/>
  <c r="G579" i="5"/>
  <c r="F579" i="5"/>
  <c r="E579" i="5"/>
  <c r="C579" i="5"/>
  <c r="G578" i="5"/>
  <c r="F578" i="5"/>
  <c r="E578" i="5"/>
  <c r="C578" i="5"/>
  <c r="G577" i="5"/>
  <c r="F577" i="5"/>
  <c r="E577" i="5"/>
  <c r="C577" i="5"/>
  <c r="G576" i="5"/>
  <c r="F576" i="5"/>
  <c r="E576" i="5"/>
  <c r="C576" i="5"/>
  <c r="G575" i="5"/>
  <c r="F575" i="5"/>
  <c r="E575" i="5"/>
  <c r="C575" i="5"/>
  <c r="G574" i="5"/>
  <c r="F574" i="5"/>
  <c r="E574" i="5"/>
  <c r="C574" i="5"/>
  <c r="G573" i="5"/>
  <c r="F573" i="5"/>
  <c r="E573" i="5"/>
  <c r="C573" i="5"/>
  <c r="G572" i="5"/>
  <c r="F572" i="5"/>
  <c r="E572" i="5"/>
  <c r="C572" i="5"/>
  <c r="G571" i="5"/>
  <c r="F571" i="5"/>
  <c r="E571" i="5"/>
  <c r="C571" i="5"/>
  <c r="G570" i="5"/>
  <c r="F570" i="5"/>
  <c r="E570" i="5"/>
  <c r="C570" i="5"/>
  <c r="G569" i="5"/>
  <c r="F569" i="5"/>
  <c r="E569" i="5"/>
  <c r="C569" i="5"/>
  <c r="G568" i="5"/>
  <c r="F568" i="5"/>
  <c r="E568" i="5"/>
  <c r="C568" i="5"/>
  <c r="G567" i="5"/>
  <c r="F567" i="5"/>
  <c r="E567" i="5"/>
  <c r="C567" i="5"/>
  <c r="G566" i="5"/>
  <c r="F566" i="5"/>
  <c r="E566" i="5"/>
  <c r="C566" i="5"/>
  <c r="G565" i="5"/>
  <c r="F565" i="5"/>
  <c r="E565" i="5"/>
  <c r="C565" i="5"/>
  <c r="G564" i="5"/>
  <c r="F564" i="5"/>
  <c r="E564" i="5"/>
  <c r="C564" i="5"/>
  <c r="G563" i="5"/>
  <c r="F563" i="5"/>
  <c r="E563" i="5"/>
  <c r="C563" i="5"/>
  <c r="G562" i="5"/>
  <c r="F562" i="5"/>
  <c r="E562" i="5"/>
  <c r="C562" i="5"/>
  <c r="G561" i="5"/>
  <c r="F561" i="5"/>
  <c r="E561" i="5"/>
  <c r="C561" i="5"/>
  <c r="G560" i="5"/>
  <c r="F560" i="5"/>
  <c r="E560" i="5"/>
  <c r="C560" i="5"/>
  <c r="G559" i="5"/>
  <c r="F559" i="5"/>
  <c r="E559" i="5"/>
  <c r="C559" i="5"/>
  <c r="G558" i="5"/>
  <c r="F558" i="5"/>
  <c r="E558" i="5"/>
  <c r="C558" i="5"/>
  <c r="G557" i="5"/>
  <c r="F557" i="5"/>
  <c r="E557" i="5"/>
  <c r="C557" i="5"/>
  <c r="G556" i="5"/>
  <c r="F556" i="5"/>
  <c r="E556" i="5"/>
  <c r="C556" i="5"/>
  <c r="G555" i="5"/>
  <c r="F555" i="5"/>
  <c r="E555" i="5"/>
  <c r="C555" i="5"/>
  <c r="G554" i="5"/>
  <c r="F554" i="5"/>
  <c r="E554" i="5"/>
  <c r="C554" i="5"/>
  <c r="G553" i="5"/>
  <c r="F553" i="5"/>
  <c r="E553" i="5"/>
  <c r="C553" i="5"/>
  <c r="G552" i="5"/>
  <c r="F552" i="5"/>
  <c r="E552" i="5"/>
  <c r="C552" i="5"/>
  <c r="G551" i="5"/>
  <c r="F551" i="5"/>
  <c r="E551" i="5"/>
  <c r="C551" i="5"/>
  <c r="G550" i="5"/>
  <c r="F550" i="5"/>
  <c r="E550" i="5"/>
  <c r="C550" i="5"/>
  <c r="G549" i="5"/>
  <c r="F549" i="5"/>
  <c r="E549" i="5"/>
  <c r="C549" i="5"/>
  <c r="G548" i="5"/>
  <c r="F548" i="5"/>
  <c r="E548" i="5"/>
  <c r="C548" i="5"/>
  <c r="G547" i="5"/>
  <c r="F547" i="5"/>
  <c r="E547" i="5"/>
  <c r="C547" i="5"/>
  <c r="G546" i="5"/>
  <c r="F546" i="5"/>
  <c r="E546" i="5"/>
  <c r="C546" i="5"/>
  <c r="G545" i="5"/>
  <c r="F545" i="5"/>
  <c r="E545" i="5"/>
  <c r="C545" i="5"/>
  <c r="G544" i="5"/>
  <c r="F544" i="5"/>
  <c r="E544" i="5"/>
  <c r="C544" i="5"/>
  <c r="G543" i="5"/>
  <c r="F543" i="5"/>
  <c r="E543" i="5"/>
  <c r="C543" i="5"/>
  <c r="G542" i="5"/>
  <c r="F542" i="5"/>
  <c r="E542" i="5"/>
  <c r="C542" i="5"/>
  <c r="G541" i="5"/>
  <c r="F541" i="5"/>
  <c r="E541" i="5"/>
  <c r="C541" i="5"/>
  <c r="G540" i="5"/>
  <c r="F540" i="5"/>
  <c r="E540" i="5"/>
  <c r="C540" i="5"/>
  <c r="G539" i="5"/>
  <c r="F539" i="5"/>
  <c r="E539" i="5"/>
  <c r="C539" i="5"/>
  <c r="G538" i="5"/>
  <c r="F538" i="5"/>
  <c r="E538" i="5"/>
  <c r="C538" i="5"/>
  <c r="G537" i="5"/>
  <c r="F537" i="5"/>
  <c r="E537" i="5"/>
  <c r="C537" i="5"/>
  <c r="G536" i="5"/>
  <c r="F536" i="5"/>
  <c r="E536" i="5"/>
  <c r="C536" i="5"/>
  <c r="G535" i="5"/>
  <c r="F535" i="5"/>
  <c r="E535" i="5"/>
  <c r="C535" i="5"/>
  <c r="G534" i="5"/>
  <c r="F534" i="5"/>
  <c r="E534" i="5"/>
  <c r="C534" i="5"/>
  <c r="G533" i="5"/>
  <c r="F533" i="5"/>
  <c r="E533" i="5"/>
  <c r="C533" i="5"/>
  <c r="G532" i="5"/>
  <c r="F532" i="5"/>
  <c r="E532" i="5"/>
  <c r="C532" i="5"/>
  <c r="G531" i="5"/>
  <c r="F531" i="5"/>
  <c r="E531" i="5"/>
  <c r="C531" i="5"/>
  <c r="G530" i="5"/>
  <c r="F530" i="5"/>
  <c r="E530" i="5"/>
  <c r="C530" i="5"/>
  <c r="G529" i="5"/>
  <c r="F529" i="5"/>
  <c r="E529" i="5"/>
  <c r="C529" i="5"/>
  <c r="G528" i="5"/>
  <c r="F528" i="5"/>
  <c r="E528" i="5"/>
  <c r="C528" i="5"/>
  <c r="G527" i="5"/>
  <c r="F527" i="5"/>
  <c r="E527" i="5"/>
  <c r="C527" i="5"/>
  <c r="G526" i="5"/>
  <c r="F526" i="5"/>
  <c r="E526" i="5"/>
  <c r="C526" i="5"/>
  <c r="G525" i="5"/>
  <c r="F525" i="5"/>
  <c r="E525" i="5"/>
  <c r="C525" i="5"/>
  <c r="G524" i="5"/>
  <c r="F524" i="5"/>
  <c r="E524" i="5"/>
  <c r="C524" i="5"/>
  <c r="G523" i="5"/>
  <c r="F523" i="5"/>
  <c r="E523" i="5"/>
  <c r="C523" i="5"/>
  <c r="G522" i="5"/>
  <c r="F522" i="5"/>
  <c r="E522" i="5"/>
  <c r="C522" i="5"/>
  <c r="G521" i="5"/>
  <c r="F521" i="5"/>
  <c r="E521" i="5"/>
  <c r="C521" i="5"/>
  <c r="G520" i="5"/>
  <c r="F520" i="5"/>
  <c r="E520" i="5"/>
  <c r="C520" i="5"/>
  <c r="G519" i="5"/>
  <c r="F519" i="5"/>
  <c r="E519" i="5"/>
  <c r="C519" i="5"/>
  <c r="G518" i="5"/>
  <c r="F518" i="5"/>
  <c r="E518" i="5"/>
  <c r="C518" i="5"/>
  <c r="G517" i="5"/>
  <c r="F517" i="5"/>
  <c r="E517" i="5"/>
  <c r="C517" i="5"/>
  <c r="G516" i="5"/>
  <c r="F516" i="5"/>
  <c r="E516" i="5"/>
  <c r="C516" i="5"/>
  <c r="G515" i="5"/>
  <c r="F515" i="5"/>
  <c r="E515" i="5"/>
  <c r="C515" i="5"/>
  <c r="G514" i="5"/>
  <c r="F514" i="5"/>
  <c r="E514" i="5"/>
  <c r="C514" i="5"/>
  <c r="G513" i="5"/>
  <c r="F513" i="5"/>
  <c r="E513" i="5"/>
  <c r="C513" i="5"/>
  <c r="G512" i="5"/>
  <c r="F512" i="5"/>
  <c r="E512" i="5"/>
  <c r="C512" i="5"/>
  <c r="G511" i="5"/>
  <c r="F511" i="5"/>
  <c r="E511" i="5"/>
  <c r="C511" i="5"/>
  <c r="G510" i="5"/>
  <c r="F510" i="5"/>
  <c r="E510" i="5"/>
  <c r="C510" i="5"/>
  <c r="G509" i="5"/>
  <c r="F509" i="5"/>
  <c r="E509" i="5"/>
  <c r="C509" i="5"/>
  <c r="G508" i="5"/>
  <c r="F508" i="5"/>
  <c r="E508" i="5"/>
  <c r="C508" i="5"/>
  <c r="G507" i="5"/>
  <c r="F507" i="5"/>
  <c r="E507" i="5"/>
  <c r="C507" i="5"/>
  <c r="G506" i="5"/>
  <c r="F506" i="5"/>
  <c r="E506" i="5"/>
  <c r="C506" i="5"/>
  <c r="G505" i="5"/>
  <c r="F505" i="5"/>
  <c r="E505" i="5"/>
  <c r="C505" i="5"/>
  <c r="G504" i="5"/>
  <c r="F504" i="5"/>
  <c r="E504" i="5"/>
  <c r="C504" i="5"/>
  <c r="G503" i="5"/>
  <c r="F503" i="5"/>
  <c r="E503" i="5"/>
  <c r="C503" i="5"/>
  <c r="G502" i="5"/>
  <c r="F502" i="5"/>
  <c r="E502" i="5"/>
  <c r="C502" i="5"/>
  <c r="G501" i="5"/>
  <c r="F501" i="5"/>
  <c r="E501" i="5"/>
  <c r="C501" i="5"/>
  <c r="G500" i="5"/>
  <c r="F500" i="5"/>
  <c r="E500" i="5"/>
  <c r="C500" i="5"/>
  <c r="G499" i="5"/>
  <c r="F499" i="5"/>
  <c r="E499" i="5"/>
  <c r="C499" i="5"/>
  <c r="G498" i="5"/>
  <c r="F498" i="5"/>
  <c r="E498" i="5"/>
  <c r="C498" i="5"/>
  <c r="G497" i="5"/>
  <c r="F497" i="5"/>
  <c r="E497" i="5"/>
  <c r="C497" i="5"/>
  <c r="G496" i="5"/>
  <c r="F496" i="5"/>
  <c r="E496" i="5"/>
  <c r="C496" i="5"/>
  <c r="G495" i="5"/>
  <c r="F495" i="5"/>
  <c r="E495" i="5"/>
  <c r="C495" i="5"/>
  <c r="G494" i="5"/>
  <c r="F494" i="5"/>
  <c r="E494" i="5"/>
  <c r="C494" i="5"/>
  <c r="G493" i="5"/>
  <c r="F493" i="5"/>
  <c r="E493" i="5"/>
  <c r="C493" i="5"/>
  <c r="G492" i="5"/>
  <c r="F492" i="5"/>
  <c r="E492" i="5"/>
  <c r="C492" i="5"/>
  <c r="G491" i="5"/>
  <c r="F491" i="5"/>
  <c r="E491" i="5"/>
  <c r="C491" i="5"/>
  <c r="G490" i="5"/>
  <c r="F490" i="5"/>
  <c r="E490" i="5"/>
  <c r="C490" i="5"/>
  <c r="G489" i="5"/>
  <c r="F489" i="5"/>
  <c r="E489" i="5"/>
  <c r="C489" i="5"/>
  <c r="G488" i="5"/>
  <c r="F488" i="5"/>
  <c r="E488" i="5"/>
  <c r="C488" i="5"/>
  <c r="G487" i="5"/>
  <c r="F487" i="5"/>
  <c r="E487" i="5"/>
  <c r="C487" i="5"/>
  <c r="G486" i="5"/>
  <c r="F486" i="5"/>
  <c r="E486" i="5"/>
  <c r="C486" i="5"/>
  <c r="G485" i="5"/>
  <c r="F485" i="5"/>
  <c r="E485" i="5"/>
  <c r="C485" i="5"/>
  <c r="G484" i="5"/>
  <c r="F484" i="5"/>
  <c r="E484" i="5"/>
  <c r="C484" i="5"/>
  <c r="G483" i="5"/>
  <c r="F483" i="5"/>
  <c r="E483" i="5"/>
  <c r="C483" i="5"/>
  <c r="G482" i="5"/>
  <c r="F482" i="5"/>
  <c r="E482" i="5"/>
  <c r="C482" i="5"/>
  <c r="G481" i="5"/>
  <c r="F481" i="5"/>
  <c r="E481" i="5"/>
  <c r="C481" i="5"/>
  <c r="G480" i="5"/>
  <c r="F480" i="5"/>
  <c r="E480" i="5"/>
  <c r="C480" i="5"/>
  <c r="G479" i="5"/>
  <c r="F479" i="5"/>
  <c r="E479" i="5"/>
  <c r="C479" i="5"/>
  <c r="G478" i="5"/>
  <c r="F478" i="5"/>
  <c r="E478" i="5"/>
  <c r="C478" i="5"/>
  <c r="G477" i="5"/>
  <c r="F477" i="5"/>
  <c r="E477" i="5"/>
  <c r="C477" i="5"/>
  <c r="G476" i="5"/>
  <c r="F476" i="5"/>
  <c r="E476" i="5"/>
  <c r="C476" i="5"/>
  <c r="G475" i="5"/>
  <c r="F475" i="5"/>
  <c r="E475" i="5"/>
  <c r="C475" i="5"/>
  <c r="G474" i="5"/>
  <c r="F474" i="5"/>
  <c r="E474" i="5"/>
  <c r="C474" i="5"/>
  <c r="G473" i="5"/>
  <c r="F473" i="5"/>
  <c r="E473" i="5"/>
  <c r="C473" i="5"/>
  <c r="G472" i="5"/>
  <c r="F472" i="5"/>
  <c r="E472" i="5"/>
  <c r="C472" i="5"/>
  <c r="G471" i="5"/>
  <c r="F471" i="5"/>
  <c r="E471" i="5"/>
  <c r="C471" i="5"/>
  <c r="G470" i="5"/>
  <c r="F470" i="5"/>
  <c r="E470" i="5"/>
  <c r="C470" i="5"/>
  <c r="G469" i="5"/>
  <c r="F469" i="5"/>
  <c r="E469" i="5"/>
  <c r="C469" i="5"/>
  <c r="G468" i="5"/>
  <c r="F468" i="5"/>
  <c r="E468" i="5"/>
  <c r="C468" i="5"/>
  <c r="G467" i="5"/>
  <c r="F467" i="5"/>
  <c r="E467" i="5"/>
  <c r="C467" i="5"/>
  <c r="G466" i="5"/>
  <c r="F466" i="5"/>
  <c r="E466" i="5"/>
  <c r="C466" i="5"/>
  <c r="G465" i="5"/>
  <c r="F465" i="5"/>
  <c r="E465" i="5"/>
  <c r="C465" i="5"/>
  <c r="G464" i="5"/>
  <c r="F464" i="5"/>
  <c r="E464" i="5"/>
  <c r="C464" i="5"/>
  <c r="G463" i="5"/>
  <c r="F463" i="5"/>
  <c r="E463" i="5"/>
  <c r="C463" i="5"/>
  <c r="G462" i="5"/>
  <c r="F462" i="5"/>
  <c r="E462" i="5"/>
  <c r="C462" i="5"/>
  <c r="G461" i="5"/>
  <c r="F461" i="5"/>
  <c r="E461" i="5"/>
  <c r="C461" i="5"/>
  <c r="G460" i="5"/>
  <c r="F460" i="5"/>
  <c r="E460" i="5"/>
  <c r="C460" i="5"/>
  <c r="G459" i="5"/>
  <c r="F459" i="5"/>
  <c r="E459" i="5"/>
  <c r="C459" i="5"/>
  <c r="G458" i="5"/>
  <c r="F458" i="5"/>
  <c r="E458" i="5"/>
  <c r="C458" i="5"/>
  <c r="G457" i="5"/>
  <c r="F457" i="5"/>
  <c r="E457" i="5"/>
  <c r="C457" i="5"/>
  <c r="G456" i="5"/>
  <c r="F456" i="5"/>
  <c r="E456" i="5"/>
  <c r="C456" i="5"/>
  <c r="G455" i="5"/>
  <c r="F455" i="5"/>
  <c r="E455" i="5"/>
  <c r="C455" i="5"/>
  <c r="G454" i="5"/>
  <c r="F454" i="5"/>
  <c r="E454" i="5"/>
  <c r="C454" i="5"/>
  <c r="G453" i="5"/>
  <c r="F453" i="5"/>
  <c r="E453" i="5"/>
  <c r="C453" i="5"/>
  <c r="G452" i="5"/>
  <c r="F452" i="5"/>
  <c r="E452" i="5"/>
  <c r="C452" i="5"/>
  <c r="G451" i="5"/>
  <c r="F451" i="5"/>
  <c r="E451" i="5"/>
  <c r="C451" i="5"/>
  <c r="G450" i="5"/>
  <c r="F450" i="5"/>
  <c r="E450" i="5"/>
  <c r="C450" i="5"/>
  <c r="G449" i="5"/>
  <c r="F449" i="5"/>
  <c r="E449" i="5"/>
  <c r="C449" i="5"/>
  <c r="G448" i="5"/>
  <c r="F448" i="5"/>
  <c r="E448" i="5"/>
  <c r="C448" i="5"/>
  <c r="G447" i="5"/>
  <c r="F447" i="5"/>
  <c r="E447" i="5"/>
  <c r="C447" i="5"/>
  <c r="G446" i="5"/>
  <c r="F446" i="5"/>
  <c r="E446" i="5"/>
  <c r="C446" i="5"/>
  <c r="G445" i="5"/>
  <c r="F445" i="5"/>
  <c r="E445" i="5"/>
  <c r="C445" i="5"/>
  <c r="G444" i="5"/>
  <c r="F444" i="5"/>
  <c r="E444" i="5"/>
  <c r="C444" i="5"/>
  <c r="G443" i="5"/>
  <c r="F443" i="5"/>
  <c r="E443" i="5"/>
  <c r="C443" i="5"/>
  <c r="G442" i="5"/>
  <c r="F442" i="5"/>
  <c r="E442" i="5"/>
  <c r="C442" i="5"/>
  <c r="G441" i="5"/>
  <c r="F441" i="5"/>
  <c r="E441" i="5"/>
  <c r="C441" i="5"/>
  <c r="G440" i="5"/>
  <c r="F440" i="5"/>
  <c r="E440" i="5"/>
  <c r="C440" i="5"/>
  <c r="G439" i="5"/>
  <c r="F439" i="5"/>
  <c r="E439" i="5"/>
  <c r="C439" i="5"/>
  <c r="G438" i="5"/>
  <c r="F438" i="5"/>
  <c r="E438" i="5"/>
  <c r="C438" i="5"/>
  <c r="G437" i="5"/>
  <c r="F437" i="5"/>
  <c r="E437" i="5"/>
  <c r="C437" i="5"/>
  <c r="G436" i="5"/>
  <c r="F436" i="5"/>
  <c r="E436" i="5"/>
  <c r="C436" i="5"/>
  <c r="G435" i="5"/>
  <c r="F435" i="5"/>
  <c r="E435" i="5"/>
  <c r="C435" i="5"/>
  <c r="G434" i="5"/>
  <c r="F434" i="5"/>
  <c r="E434" i="5"/>
  <c r="C434" i="5"/>
  <c r="G433" i="5"/>
  <c r="F433" i="5"/>
  <c r="E433" i="5"/>
  <c r="C433" i="5"/>
  <c r="G432" i="5"/>
  <c r="F432" i="5"/>
  <c r="E432" i="5"/>
  <c r="C432" i="5"/>
  <c r="G431" i="5"/>
  <c r="F431" i="5"/>
  <c r="E431" i="5"/>
  <c r="C431" i="5"/>
  <c r="G430" i="5"/>
  <c r="F430" i="5"/>
  <c r="E430" i="5"/>
  <c r="C430" i="5"/>
  <c r="G429" i="5"/>
  <c r="F429" i="5"/>
  <c r="E429" i="5"/>
  <c r="C429" i="5"/>
  <c r="G428" i="5"/>
  <c r="F428" i="5"/>
  <c r="E428" i="5"/>
  <c r="C428" i="5"/>
  <c r="G427" i="5"/>
  <c r="F427" i="5"/>
  <c r="E427" i="5"/>
  <c r="C427" i="5"/>
  <c r="G426" i="5"/>
  <c r="F426" i="5"/>
  <c r="E426" i="5"/>
  <c r="C426" i="5"/>
  <c r="G425" i="5"/>
  <c r="F425" i="5"/>
  <c r="E425" i="5"/>
  <c r="C425" i="5"/>
  <c r="G424" i="5"/>
  <c r="F424" i="5"/>
  <c r="E424" i="5"/>
  <c r="C424" i="5"/>
  <c r="G423" i="5"/>
  <c r="F423" i="5"/>
  <c r="E423" i="5"/>
  <c r="C423" i="5"/>
  <c r="G422" i="5"/>
  <c r="F422" i="5"/>
  <c r="E422" i="5"/>
  <c r="C422" i="5"/>
  <c r="G421" i="5"/>
  <c r="F421" i="5"/>
  <c r="E421" i="5"/>
  <c r="C421" i="5"/>
  <c r="G420" i="5"/>
  <c r="F420" i="5"/>
  <c r="E420" i="5"/>
  <c r="C420" i="5"/>
  <c r="G419" i="5"/>
  <c r="F419" i="5"/>
  <c r="E419" i="5"/>
  <c r="C419" i="5"/>
  <c r="G418" i="5"/>
  <c r="F418" i="5"/>
  <c r="E418" i="5"/>
  <c r="C418" i="5"/>
  <c r="G417" i="5"/>
  <c r="F417" i="5"/>
  <c r="E417" i="5"/>
  <c r="C417" i="5"/>
  <c r="G416" i="5"/>
  <c r="F416" i="5"/>
  <c r="E416" i="5"/>
  <c r="C416" i="5"/>
  <c r="G415" i="5"/>
  <c r="F415" i="5"/>
  <c r="E415" i="5"/>
  <c r="C415" i="5"/>
  <c r="G414" i="5"/>
  <c r="F414" i="5"/>
  <c r="E414" i="5"/>
  <c r="C414" i="5"/>
  <c r="G413" i="5"/>
  <c r="F413" i="5"/>
  <c r="E413" i="5"/>
  <c r="C413" i="5"/>
  <c r="G412" i="5"/>
  <c r="F412" i="5"/>
  <c r="E412" i="5"/>
  <c r="C412" i="5"/>
  <c r="G411" i="5"/>
  <c r="F411" i="5"/>
  <c r="E411" i="5"/>
  <c r="C411" i="5"/>
  <c r="G410" i="5"/>
  <c r="F410" i="5"/>
  <c r="E410" i="5"/>
  <c r="C410" i="5"/>
  <c r="G409" i="5"/>
  <c r="F409" i="5"/>
  <c r="E409" i="5"/>
  <c r="C409" i="5"/>
  <c r="G408" i="5"/>
  <c r="F408" i="5"/>
  <c r="E408" i="5"/>
  <c r="C408" i="5"/>
  <c r="G407" i="5"/>
  <c r="F407" i="5"/>
  <c r="E407" i="5"/>
  <c r="C407" i="5"/>
  <c r="G406" i="5"/>
  <c r="F406" i="5"/>
  <c r="E406" i="5"/>
  <c r="C406" i="5"/>
  <c r="G405" i="5"/>
  <c r="F405" i="5"/>
  <c r="E405" i="5"/>
  <c r="C405" i="5"/>
  <c r="G404" i="5"/>
  <c r="F404" i="5"/>
  <c r="E404" i="5"/>
  <c r="C404" i="5"/>
  <c r="G403" i="5"/>
  <c r="F403" i="5"/>
  <c r="E403" i="5"/>
  <c r="C403" i="5"/>
  <c r="G402" i="5"/>
  <c r="F402" i="5"/>
  <c r="E402" i="5"/>
  <c r="C402" i="5"/>
  <c r="G401" i="5"/>
  <c r="F401" i="5"/>
  <c r="E401" i="5"/>
  <c r="C401" i="5"/>
  <c r="G400" i="5"/>
  <c r="F400" i="5"/>
  <c r="E400" i="5"/>
  <c r="C400" i="5"/>
  <c r="G399" i="5"/>
  <c r="F399" i="5"/>
  <c r="E399" i="5"/>
  <c r="C399" i="5"/>
  <c r="G398" i="5"/>
  <c r="F398" i="5"/>
  <c r="E398" i="5"/>
  <c r="C398" i="5"/>
  <c r="G397" i="5"/>
  <c r="F397" i="5"/>
  <c r="E397" i="5"/>
  <c r="C397" i="5"/>
  <c r="G396" i="5"/>
  <c r="F396" i="5"/>
  <c r="E396" i="5"/>
  <c r="C396" i="5"/>
  <c r="G395" i="5"/>
  <c r="F395" i="5"/>
  <c r="E395" i="5"/>
  <c r="C395" i="5"/>
  <c r="G394" i="5"/>
  <c r="F394" i="5"/>
  <c r="E394" i="5"/>
  <c r="C394" i="5"/>
  <c r="G393" i="5"/>
  <c r="F393" i="5"/>
  <c r="E393" i="5"/>
  <c r="C393" i="5"/>
  <c r="G392" i="5"/>
  <c r="F392" i="5"/>
  <c r="E392" i="5"/>
  <c r="C392" i="5"/>
  <c r="G391" i="5"/>
  <c r="F391" i="5"/>
  <c r="E391" i="5"/>
  <c r="C391" i="5"/>
  <c r="G390" i="5"/>
  <c r="F390" i="5"/>
  <c r="E390" i="5"/>
  <c r="C390" i="5"/>
  <c r="G389" i="5"/>
  <c r="F389" i="5"/>
  <c r="E389" i="5"/>
  <c r="C389" i="5"/>
  <c r="G388" i="5"/>
  <c r="F388" i="5"/>
  <c r="E388" i="5"/>
  <c r="C388" i="5"/>
  <c r="G387" i="5"/>
  <c r="F387" i="5"/>
  <c r="E387" i="5"/>
  <c r="C387" i="5"/>
  <c r="G386" i="5"/>
  <c r="F386" i="5"/>
  <c r="E386" i="5"/>
  <c r="C386" i="5"/>
  <c r="G385" i="5"/>
  <c r="F385" i="5"/>
  <c r="E385" i="5"/>
  <c r="C385" i="5"/>
  <c r="G384" i="5"/>
  <c r="F384" i="5"/>
  <c r="E384" i="5"/>
  <c r="C384" i="5"/>
  <c r="G383" i="5"/>
  <c r="F383" i="5"/>
  <c r="E383" i="5"/>
  <c r="C383" i="5"/>
  <c r="G382" i="5"/>
  <c r="F382" i="5"/>
  <c r="E382" i="5"/>
  <c r="C382" i="5"/>
  <c r="G381" i="5"/>
  <c r="F381" i="5"/>
  <c r="E381" i="5"/>
  <c r="C381" i="5"/>
  <c r="G380" i="5"/>
  <c r="F380" i="5"/>
  <c r="E380" i="5"/>
  <c r="C380" i="5"/>
  <c r="G379" i="5"/>
  <c r="F379" i="5"/>
  <c r="E379" i="5"/>
  <c r="C379" i="5"/>
  <c r="G378" i="5"/>
  <c r="F378" i="5"/>
  <c r="E378" i="5"/>
  <c r="C378" i="5"/>
  <c r="G377" i="5"/>
  <c r="F377" i="5"/>
  <c r="E377" i="5"/>
  <c r="C377" i="5"/>
  <c r="G376" i="5"/>
  <c r="F376" i="5"/>
  <c r="E376" i="5"/>
  <c r="C376" i="5"/>
  <c r="G375" i="5"/>
  <c r="F375" i="5"/>
  <c r="E375" i="5"/>
  <c r="C375" i="5"/>
  <c r="G374" i="5"/>
  <c r="F374" i="5"/>
  <c r="E374" i="5"/>
  <c r="C374" i="5"/>
  <c r="G373" i="5"/>
  <c r="F373" i="5"/>
  <c r="E373" i="5"/>
  <c r="C373" i="5"/>
  <c r="G372" i="5"/>
  <c r="F372" i="5"/>
  <c r="E372" i="5"/>
  <c r="C372" i="5"/>
  <c r="G371" i="5"/>
  <c r="F371" i="5"/>
  <c r="E371" i="5"/>
  <c r="C371" i="5"/>
  <c r="G370" i="5"/>
  <c r="F370" i="5"/>
  <c r="E370" i="5"/>
  <c r="C370" i="5"/>
  <c r="G369" i="5"/>
  <c r="F369" i="5"/>
  <c r="E369" i="5"/>
  <c r="C369" i="5"/>
  <c r="G368" i="5"/>
  <c r="F368" i="5"/>
  <c r="E368" i="5"/>
  <c r="C368" i="5"/>
  <c r="G367" i="5"/>
  <c r="F367" i="5"/>
  <c r="E367" i="5"/>
  <c r="C367" i="5"/>
  <c r="G366" i="5"/>
  <c r="F366" i="5"/>
  <c r="E366" i="5"/>
  <c r="C366" i="5"/>
  <c r="G365" i="5"/>
  <c r="F365" i="5"/>
  <c r="E365" i="5"/>
  <c r="C365" i="5"/>
  <c r="G364" i="5"/>
  <c r="F364" i="5"/>
  <c r="E364" i="5"/>
  <c r="C364" i="5"/>
  <c r="G363" i="5"/>
  <c r="F363" i="5"/>
  <c r="E363" i="5"/>
  <c r="C363" i="5"/>
  <c r="G362" i="5"/>
  <c r="F362" i="5"/>
  <c r="E362" i="5"/>
  <c r="C362" i="5"/>
  <c r="G361" i="5"/>
  <c r="F361" i="5"/>
  <c r="E361" i="5"/>
  <c r="C361" i="5"/>
  <c r="G360" i="5"/>
  <c r="F360" i="5"/>
  <c r="E360" i="5"/>
  <c r="C360" i="5"/>
  <c r="G359" i="5"/>
  <c r="F359" i="5"/>
  <c r="E359" i="5"/>
  <c r="C359" i="5"/>
  <c r="G358" i="5"/>
  <c r="F358" i="5"/>
  <c r="E358" i="5"/>
  <c r="C358" i="5"/>
  <c r="G357" i="5"/>
  <c r="F357" i="5"/>
  <c r="E357" i="5"/>
  <c r="C357" i="5"/>
  <c r="G356" i="5"/>
  <c r="F356" i="5"/>
  <c r="E356" i="5"/>
  <c r="C356" i="5"/>
  <c r="G355" i="5"/>
  <c r="F355" i="5"/>
  <c r="E355" i="5"/>
  <c r="C355" i="5"/>
  <c r="G354" i="5"/>
  <c r="F354" i="5"/>
  <c r="E354" i="5"/>
  <c r="C354" i="5"/>
  <c r="G353" i="5"/>
  <c r="F353" i="5"/>
  <c r="E353" i="5"/>
  <c r="C353" i="5"/>
  <c r="G352" i="5"/>
  <c r="F352" i="5"/>
  <c r="E352" i="5"/>
  <c r="C352" i="5"/>
  <c r="G351" i="5"/>
  <c r="F351" i="5"/>
  <c r="E351" i="5"/>
  <c r="C351" i="5"/>
  <c r="G350" i="5"/>
  <c r="F350" i="5"/>
  <c r="E350" i="5"/>
  <c r="C350" i="5"/>
  <c r="G349" i="5"/>
  <c r="F349" i="5"/>
  <c r="E349" i="5"/>
  <c r="C349" i="5"/>
  <c r="G348" i="5"/>
  <c r="F348" i="5"/>
  <c r="E348" i="5"/>
  <c r="C348" i="5"/>
  <c r="G347" i="5"/>
  <c r="F347" i="5"/>
  <c r="E347" i="5"/>
  <c r="C347" i="5"/>
  <c r="G346" i="5"/>
  <c r="F346" i="5"/>
  <c r="E346" i="5"/>
  <c r="C346" i="5"/>
  <c r="G345" i="5"/>
  <c r="F345" i="5"/>
  <c r="E345" i="5"/>
  <c r="C345" i="5"/>
  <c r="G344" i="5"/>
  <c r="F344" i="5"/>
  <c r="E344" i="5"/>
  <c r="C344" i="5"/>
  <c r="G343" i="5"/>
  <c r="F343" i="5"/>
  <c r="E343" i="5"/>
  <c r="C343" i="5"/>
  <c r="G342" i="5"/>
  <c r="F342" i="5"/>
  <c r="E342" i="5"/>
  <c r="C342" i="5"/>
  <c r="G341" i="5"/>
  <c r="F341" i="5"/>
  <c r="E341" i="5"/>
  <c r="C341" i="5"/>
  <c r="G340" i="5"/>
  <c r="F340" i="5"/>
  <c r="E340" i="5"/>
  <c r="C340" i="5"/>
  <c r="G339" i="5"/>
  <c r="F339" i="5"/>
  <c r="E339" i="5"/>
  <c r="C339" i="5"/>
  <c r="G338" i="5"/>
  <c r="F338" i="5"/>
  <c r="E338" i="5"/>
  <c r="C338" i="5"/>
  <c r="G337" i="5"/>
  <c r="F337" i="5"/>
  <c r="E337" i="5"/>
  <c r="C337" i="5"/>
  <c r="G336" i="5"/>
  <c r="F336" i="5"/>
  <c r="E336" i="5"/>
  <c r="C336" i="5"/>
  <c r="G335" i="5"/>
  <c r="F335" i="5"/>
  <c r="E335" i="5"/>
  <c r="C335" i="5"/>
  <c r="G334" i="5"/>
  <c r="F334" i="5"/>
  <c r="E334" i="5"/>
  <c r="C334" i="5"/>
  <c r="G333" i="5"/>
  <c r="F333" i="5"/>
  <c r="E333" i="5"/>
  <c r="C333" i="5"/>
  <c r="G332" i="5"/>
  <c r="F332" i="5"/>
  <c r="E332" i="5"/>
  <c r="C332" i="5"/>
  <c r="G331" i="5"/>
  <c r="F331" i="5"/>
  <c r="E331" i="5"/>
  <c r="C331" i="5"/>
  <c r="G330" i="5"/>
  <c r="F330" i="5"/>
  <c r="E330" i="5"/>
  <c r="C330" i="5"/>
  <c r="G329" i="5"/>
  <c r="F329" i="5"/>
  <c r="E329" i="5"/>
  <c r="C329" i="5"/>
  <c r="G328" i="5"/>
  <c r="F328" i="5"/>
  <c r="E328" i="5"/>
  <c r="C328" i="5"/>
  <c r="G327" i="5"/>
  <c r="F327" i="5"/>
  <c r="E327" i="5"/>
  <c r="C327" i="5"/>
  <c r="G326" i="5"/>
  <c r="F326" i="5"/>
  <c r="E326" i="5"/>
  <c r="C326" i="5"/>
  <c r="G325" i="5"/>
  <c r="F325" i="5"/>
  <c r="E325" i="5"/>
  <c r="C325" i="5"/>
  <c r="G324" i="5"/>
  <c r="F324" i="5"/>
  <c r="E324" i="5"/>
  <c r="C324" i="5"/>
  <c r="G323" i="5"/>
  <c r="F323" i="5"/>
  <c r="E323" i="5"/>
  <c r="C323" i="5"/>
  <c r="G322" i="5"/>
  <c r="F322" i="5"/>
  <c r="E322" i="5"/>
  <c r="C322" i="5"/>
  <c r="G321" i="5"/>
  <c r="F321" i="5"/>
  <c r="E321" i="5"/>
  <c r="C321" i="5"/>
  <c r="G320" i="5"/>
  <c r="F320" i="5"/>
  <c r="E320" i="5"/>
  <c r="C320" i="5"/>
  <c r="G319" i="5"/>
  <c r="F319" i="5"/>
  <c r="E319" i="5"/>
  <c r="C319" i="5"/>
  <c r="G318" i="5"/>
  <c r="F318" i="5"/>
  <c r="E318" i="5"/>
  <c r="C318" i="5"/>
  <c r="G317" i="5"/>
  <c r="F317" i="5"/>
  <c r="E317" i="5"/>
  <c r="C317" i="5"/>
  <c r="G316" i="5"/>
  <c r="F316" i="5"/>
  <c r="E316" i="5"/>
  <c r="C316" i="5"/>
  <c r="G315" i="5"/>
  <c r="F315" i="5"/>
  <c r="E315" i="5"/>
  <c r="C315" i="5"/>
  <c r="G314" i="5"/>
  <c r="F314" i="5"/>
  <c r="E314" i="5"/>
  <c r="C314" i="5"/>
  <c r="G313" i="5"/>
  <c r="F313" i="5"/>
  <c r="E313" i="5"/>
  <c r="C313" i="5"/>
  <c r="G312" i="5"/>
  <c r="F312" i="5"/>
  <c r="E312" i="5"/>
  <c r="C312" i="5"/>
  <c r="G311" i="5"/>
  <c r="F311" i="5"/>
  <c r="E311" i="5"/>
  <c r="C311" i="5"/>
  <c r="G310" i="5"/>
  <c r="F310" i="5"/>
  <c r="E310" i="5"/>
  <c r="C310" i="5"/>
  <c r="G309" i="5"/>
  <c r="F309" i="5"/>
  <c r="E309" i="5"/>
  <c r="C309" i="5"/>
  <c r="G308" i="5"/>
  <c r="F308" i="5"/>
  <c r="E308" i="5"/>
  <c r="C308" i="5"/>
  <c r="G307" i="5"/>
  <c r="F307" i="5"/>
  <c r="E307" i="5"/>
  <c r="C307" i="5"/>
  <c r="G306" i="5"/>
  <c r="F306" i="5"/>
  <c r="E306" i="5"/>
  <c r="C306" i="5"/>
  <c r="G305" i="5"/>
  <c r="F305" i="5"/>
  <c r="E305" i="5"/>
  <c r="C305" i="5"/>
  <c r="G304" i="5"/>
  <c r="F304" i="5"/>
  <c r="E304" i="5"/>
  <c r="C304" i="5"/>
  <c r="G303" i="5"/>
  <c r="F303" i="5"/>
  <c r="E303" i="5"/>
  <c r="C303" i="5"/>
  <c r="G302" i="5"/>
  <c r="F302" i="5"/>
  <c r="E302" i="5"/>
  <c r="C302" i="5"/>
  <c r="G301" i="5"/>
  <c r="F301" i="5"/>
  <c r="E301" i="5"/>
  <c r="C301" i="5"/>
  <c r="G300" i="5"/>
  <c r="F300" i="5"/>
  <c r="E300" i="5"/>
  <c r="C300" i="5"/>
  <c r="G299" i="5"/>
  <c r="F299" i="5"/>
  <c r="E299" i="5"/>
  <c r="C299" i="5"/>
  <c r="G298" i="5"/>
  <c r="F298" i="5"/>
  <c r="E298" i="5"/>
  <c r="C298" i="5"/>
  <c r="G297" i="5"/>
  <c r="F297" i="5"/>
  <c r="E297" i="5"/>
  <c r="C297" i="5"/>
  <c r="G296" i="5"/>
  <c r="F296" i="5"/>
  <c r="E296" i="5"/>
  <c r="C296" i="5"/>
  <c r="G295" i="5"/>
  <c r="F295" i="5"/>
  <c r="E295" i="5"/>
  <c r="C295" i="5"/>
  <c r="G294" i="5"/>
  <c r="F294" i="5"/>
  <c r="E294" i="5"/>
  <c r="C294" i="5"/>
  <c r="G293" i="5"/>
  <c r="F293" i="5"/>
  <c r="E293" i="5"/>
  <c r="C293" i="5"/>
  <c r="G292" i="5"/>
  <c r="F292" i="5"/>
  <c r="E292" i="5"/>
  <c r="C292" i="5"/>
  <c r="G291" i="5"/>
  <c r="F291" i="5"/>
  <c r="E291" i="5"/>
  <c r="C291" i="5"/>
  <c r="G290" i="5"/>
  <c r="F290" i="5"/>
  <c r="E290" i="5"/>
  <c r="C290" i="5"/>
  <c r="G289" i="5"/>
  <c r="F289" i="5"/>
  <c r="E289" i="5"/>
  <c r="C289" i="5"/>
  <c r="G288" i="5"/>
  <c r="F288" i="5"/>
  <c r="E288" i="5"/>
  <c r="C288" i="5"/>
  <c r="G287" i="5"/>
  <c r="F287" i="5"/>
  <c r="E287" i="5"/>
  <c r="C287" i="5"/>
  <c r="G286" i="5"/>
  <c r="F286" i="5"/>
  <c r="E286" i="5"/>
  <c r="C286" i="5"/>
  <c r="G285" i="5"/>
  <c r="F285" i="5"/>
  <c r="E285" i="5"/>
  <c r="C285" i="5"/>
  <c r="G284" i="5"/>
  <c r="F284" i="5"/>
  <c r="E284" i="5"/>
  <c r="C284" i="5"/>
  <c r="G283" i="5"/>
  <c r="F283" i="5"/>
  <c r="E283" i="5"/>
  <c r="C283" i="5"/>
  <c r="G282" i="5"/>
  <c r="F282" i="5"/>
  <c r="E282" i="5"/>
  <c r="C282" i="5"/>
  <c r="G281" i="5"/>
  <c r="F281" i="5"/>
  <c r="E281" i="5"/>
  <c r="C281" i="5"/>
  <c r="G280" i="5"/>
  <c r="F280" i="5"/>
  <c r="E280" i="5"/>
  <c r="C280" i="5"/>
  <c r="G279" i="5"/>
  <c r="F279" i="5"/>
  <c r="E279" i="5"/>
  <c r="C279" i="5"/>
  <c r="G278" i="5"/>
  <c r="F278" i="5"/>
  <c r="E278" i="5"/>
  <c r="C278" i="5"/>
  <c r="G277" i="5"/>
  <c r="F277" i="5"/>
  <c r="E277" i="5"/>
  <c r="C277" i="5"/>
  <c r="G276" i="5"/>
  <c r="F276" i="5"/>
  <c r="E276" i="5"/>
  <c r="C276" i="5"/>
  <c r="G275" i="5"/>
  <c r="F275" i="5"/>
  <c r="E275" i="5"/>
  <c r="C275" i="5"/>
  <c r="G274" i="5"/>
  <c r="F274" i="5"/>
  <c r="E274" i="5"/>
  <c r="C274" i="5"/>
  <c r="G273" i="5"/>
  <c r="F273" i="5"/>
  <c r="E273" i="5"/>
  <c r="C273" i="5"/>
  <c r="G272" i="5"/>
  <c r="F272" i="5"/>
  <c r="E272" i="5"/>
  <c r="C272" i="5"/>
  <c r="G271" i="5"/>
  <c r="F271" i="5"/>
  <c r="E271" i="5"/>
  <c r="C271" i="5"/>
  <c r="G270" i="5"/>
  <c r="F270" i="5"/>
  <c r="E270" i="5"/>
  <c r="C270" i="5"/>
  <c r="G269" i="5"/>
  <c r="F269" i="5"/>
  <c r="E269" i="5"/>
  <c r="C269" i="5"/>
  <c r="G268" i="5"/>
  <c r="F268" i="5"/>
  <c r="E268" i="5"/>
  <c r="C268" i="5"/>
  <c r="G267" i="5"/>
  <c r="F267" i="5"/>
  <c r="E267" i="5"/>
  <c r="C267" i="5"/>
  <c r="G266" i="5"/>
  <c r="F266" i="5"/>
  <c r="E266" i="5"/>
  <c r="C266" i="5"/>
  <c r="G265" i="5"/>
  <c r="F265" i="5"/>
  <c r="E265" i="5"/>
  <c r="C265" i="5"/>
  <c r="G264" i="5"/>
  <c r="F264" i="5"/>
  <c r="E264" i="5"/>
  <c r="C264" i="5"/>
  <c r="G263" i="5"/>
  <c r="F263" i="5"/>
  <c r="E263" i="5"/>
  <c r="C263" i="5"/>
  <c r="G262" i="5"/>
  <c r="F262" i="5"/>
  <c r="E262" i="5"/>
  <c r="C262" i="5"/>
  <c r="G261" i="5"/>
  <c r="F261" i="5"/>
  <c r="E261" i="5"/>
  <c r="C261" i="5"/>
  <c r="G260" i="5"/>
  <c r="F260" i="5"/>
  <c r="E260" i="5"/>
  <c r="C260" i="5"/>
  <c r="G259" i="5"/>
  <c r="F259" i="5"/>
  <c r="E259" i="5"/>
  <c r="C259" i="5"/>
  <c r="G258" i="5"/>
  <c r="F258" i="5"/>
  <c r="E258" i="5"/>
  <c r="C258" i="5"/>
  <c r="G257" i="5"/>
  <c r="F257" i="5"/>
  <c r="E257" i="5"/>
  <c r="C257" i="5"/>
  <c r="G256" i="5"/>
  <c r="F256" i="5"/>
  <c r="E256" i="5"/>
  <c r="C256" i="5"/>
  <c r="G255" i="5"/>
  <c r="F255" i="5"/>
  <c r="E255" i="5"/>
  <c r="C255" i="5"/>
  <c r="G254" i="5"/>
  <c r="F254" i="5"/>
  <c r="E254" i="5"/>
  <c r="C254" i="5"/>
  <c r="G253" i="5"/>
  <c r="F253" i="5"/>
  <c r="E253" i="5"/>
  <c r="C253" i="5"/>
  <c r="G252" i="5"/>
  <c r="F252" i="5"/>
  <c r="E252" i="5"/>
  <c r="C252" i="5"/>
  <c r="G251" i="5"/>
  <c r="F251" i="5"/>
  <c r="E251" i="5"/>
  <c r="C251" i="5"/>
  <c r="G250" i="5"/>
  <c r="F250" i="5"/>
  <c r="E250" i="5"/>
  <c r="C250" i="5"/>
  <c r="G249" i="5"/>
  <c r="F249" i="5"/>
  <c r="E249" i="5"/>
  <c r="C249" i="5"/>
  <c r="G248" i="5"/>
  <c r="F248" i="5"/>
  <c r="E248" i="5"/>
  <c r="C248" i="5"/>
  <c r="G247" i="5"/>
  <c r="F247" i="5"/>
  <c r="E247" i="5"/>
  <c r="C247" i="5"/>
  <c r="G246" i="5"/>
  <c r="F246" i="5"/>
  <c r="E246" i="5"/>
  <c r="C246" i="5"/>
  <c r="G245" i="5"/>
  <c r="F245" i="5"/>
  <c r="E245" i="5"/>
  <c r="C245" i="5"/>
  <c r="G244" i="5"/>
  <c r="F244" i="5"/>
  <c r="E244" i="5"/>
  <c r="C244" i="5"/>
  <c r="G243" i="5"/>
  <c r="F243" i="5"/>
  <c r="E243" i="5"/>
  <c r="C243" i="5"/>
  <c r="G242" i="5"/>
  <c r="F242" i="5"/>
  <c r="E242" i="5"/>
  <c r="C242" i="5"/>
  <c r="G241" i="5"/>
  <c r="F241" i="5"/>
  <c r="E241" i="5"/>
  <c r="C241" i="5"/>
  <c r="G240" i="5"/>
  <c r="F240" i="5"/>
  <c r="E240" i="5"/>
  <c r="C240" i="5"/>
  <c r="G239" i="5"/>
  <c r="F239" i="5"/>
  <c r="E239" i="5"/>
  <c r="C239" i="5"/>
  <c r="G238" i="5"/>
  <c r="F238" i="5"/>
  <c r="E238" i="5"/>
  <c r="C238" i="5"/>
  <c r="G237" i="5"/>
  <c r="F237" i="5"/>
  <c r="E237" i="5"/>
  <c r="C237" i="5"/>
  <c r="G236" i="5"/>
  <c r="F236" i="5"/>
  <c r="E236" i="5"/>
  <c r="C236" i="5"/>
  <c r="G235" i="5"/>
  <c r="F235" i="5"/>
  <c r="E235" i="5"/>
  <c r="C235" i="5"/>
  <c r="G234" i="5"/>
  <c r="F234" i="5"/>
  <c r="E234" i="5"/>
  <c r="C234" i="5"/>
  <c r="G233" i="5"/>
  <c r="F233" i="5"/>
  <c r="E233" i="5"/>
  <c r="C233" i="5"/>
  <c r="G232" i="5"/>
  <c r="F232" i="5"/>
  <c r="E232" i="5"/>
  <c r="C232" i="5"/>
  <c r="G231" i="5"/>
  <c r="F231" i="5"/>
  <c r="E231" i="5"/>
  <c r="C231" i="5"/>
  <c r="G230" i="5"/>
  <c r="F230" i="5"/>
  <c r="E230" i="5"/>
  <c r="C230" i="5"/>
  <c r="G229" i="5"/>
  <c r="F229" i="5"/>
  <c r="E229" i="5"/>
  <c r="C229" i="5"/>
  <c r="G228" i="5"/>
  <c r="F228" i="5"/>
  <c r="E228" i="5"/>
  <c r="C228" i="5"/>
  <c r="G227" i="5"/>
  <c r="F227" i="5"/>
  <c r="E227" i="5"/>
  <c r="C227" i="5"/>
  <c r="G226" i="5"/>
  <c r="F226" i="5"/>
  <c r="E226" i="5"/>
  <c r="C226" i="5"/>
  <c r="G225" i="5"/>
  <c r="F225" i="5"/>
  <c r="E225" i="5"/>
  <c r="C225" i="5"/>
  <c r="G224" i="5"/>
  <c r="F224" i="5"/>
  <c r="E224" i="5"/>
  <c r="C224" i="5"/>
  <c r="G223" i="5"/>
  <c r="F223" i="5"/>
  <c r="E223" i="5"/>
  <c r="C223" i="5"/>
  <c r="G222" i="5"/>
  <c r="F222" i="5"/>
  <c r="E222" i="5"/>
  <c r="C222" i="5"/>
  <c r="G221" i="5"/>
  <c r="F221" i="5"/>
  <c r="E221" i="5"/>
  <c r="C221" i="5"/>
  <c r="G220" i="5"/>
  <c r="F220" i="5"/>
  <c r="E220" i="5"/>
  <c r="C220" i="5"/>
  <c r="G219" i="5"/>
  <c r="F219" i="5"/>
  <c r="E219" i="5"/>
  <c r="C219" i="5"/>
  <c r="G218" i="5"/>
  <c r="F218" i="5"/>
  <c r="E218" i="5"/>
  <c r="C218" i="5"/>
  <c r="G217" i="5"/>
  <c r="F217" i="5"/>
  <c r="E217" i="5"/>
  <c r="C217" i="5"/>
  <c r="G216" i="5"/>
  <c r="F216" i="5"/>
  <c r="E216" i="5"/>
  <c r="C216" i="5"/>
  <c r="G215" i="5"/>
  <c r="F215" i="5"/>
  <c r="E215" i="5"/>
  <c r="C215" i="5"/>
  <c r="G214" i="5"/>
  <c r="F214" i="5"/>
  <c r="E214" i="5"/>
  <c r="C214" i="5"/>
  <c r="G213" i="5"/>
  <c r="F213" i="5"/>
  <c r="E213" i="5"/>
  <c r="C213" i="5"/>
  <c r="G212" i="5"/>
  <c r="F212" i="5"/>
  <c r="E212" i="5"/>
  <c r="C212" i="5"/>
  <c r="G211" i="5"/>
  <c r="F211" i="5"/>
  <c r="E211" i="5"/>
  <c r="C211" i="5"/>
  <c r="G210" i="5"/>
  <c r="F210" i="5"/>
  <c r="E210" i="5"/>
  <c r="C210" i="5"/>
  <c r="G209" i="5"/>
  <c r="F209" i="5"/>
  <c r="E209" i="5"/>
  <c r="C209" i="5"/>
  <c r="G208" i="5"/>
  <c r="F208" i="5"/>
  <c r="E208" i="5"/>
  <c r="C208" i="5"/>
  <c r="G207" i="5"/>
  <c r="F207" i="5"/>
  <c r="E207" i="5"/>
  <c r="C207" i="5"/>
  <c r="G206" i="5"/>
  <c r="F206" i="5"/>
  <c r="E206" i="5"/>
  <c r="C206" i="5"/>
  <c r="G205" i="5"/>
  <c r="F205" i="5"/>
  <c r="E205" i="5"/>
  <c r="C205" i="5"/>
  <c r="G204" i="5"/>
  <c r="F204" i="5"/>
  <c r="E204" i="5"/>
  <c r="C204" i="5"/>
  <c r="G203" i="5"/>
  <c r="F203" i="5"/>
  <c r="E203" i="5"/>
  <c r="C203" i="5"/>
  <c r="G202" i="5"/>
  <c r="F202" i="5"/>
  <c r="E202" i="5"/>
  <c r="C202" i="5"/>
  <c r="G201" i="5"/>
  <c r="F201" i="5"/>
  <c r="E201" i="5"/>
  <c r="C201" i="5"/>
  <c r="G200" i="5"/>
  <c r="F200" i="5"/>
  <c r="E200" i="5"/>
  <c r="C200" i="5"/>
  <c r="G199" i="5"/>
  <c r="F199" i="5"/>
  <c r="E199" i="5"/>
  <c r="C199" i="5"/>
  <c r="G198" i="5"/>
  <c r="F198" i="5"/>
  <c r="E198" i="5"/>
  <c r="C198" i="5"/>
  <c r="G197" i="5"/>
  <c r="F197" i="5"/>
  <c r="E197" i="5"/>
  <c r="C197" i="5"/>
  <c r="G196" i="5"/>
  <c r="F196" i="5"/>
  <c r="E196" i="5"/>
  <c r="C196" i="5"/>
  <c r="G195" i="5"/>
  <c r="F195" i="5"/>
  <c r="E195" i="5"/>
  <c r="C195" i="5"/>
  <c r="G194" i="5"/>
  <c r="F194" i="5"/>
  <c r="E194" i="5"/>
  <c r="C194" i="5"/>
  <c r="G193" i="5"/>
  <c r="F193" i="5"/>
  <c r="E193" i="5"/>
  <c r="C193" i="5"/>
  <c r="G192" i="5"/>
  <c r="F192" i="5"/>
  <c r="E192" i="5"/>
  <c r="C192" i="5"/>
  <c r="G191" i="5"/>
  <c r="F191" i="5"/>
  <c r="E191" i="5"/>
  <c r="C191" i="5"/>
  <c r="G190" i="5"/>
  <c r="F190" i="5"/>
  <c r="E190" i="5"/>
  <c r="C190" i="5"/>
  <c r="G189" i="5"/>
  <c r="F189" i="5"/>
  <c r="E189" i="5"/>
  <c r="C189" i="5"/>
  <c r="G188" i="5"/>
  <c r="F188" i="5"/>
  <c r="E188" i="5"/>
  <c r="C188" i="5"/>
  <c r="G187" i="5"/>
  <c r="F187" i="5"/>
  <c r="E187" i="5"/>
  <c r="C187" i="5"/>
  <c r="G186" i="5"/>
  <c r="F186" i="5"/>
  <c r="E186" i="5"/>
  <c r="C186" i="5"/>
  <c r="G185" i="5"/>
  <c r="F185" i="5"/>
  <c r="E185" i="5"/>
  <c r="C185" i="5"/>
  <c r="G184" i="5"/>
  <c r="F184" i="5"/>
  <c r="E184" i="5"/>
  <c r="C184" i="5"/>
  <c r="G183" i="5"/>
  <c r="F183" i="5"/>
  <c r="E183" i="5"/>
  <c r="C183" i="5"/>
  <c r="G182" i="5"/>
  <c r="F182" i="5"/>
  <c r="E182" i="5"/>
  <c r="C182" i="5"/>
  <c r="G181" i="5"/>
  <c r="F181" i="5"/>
  <c r="E181" i="5"/>
  <c r="C181" i="5"/>
  <c r="G180" i="5"/>
  <c r="F180" i="5"/>
  <c r="E180" i="5"/>
  <c r="C180" i="5"/>
  <c r="G179" i="5"/>
  <c r="F179" i="5"/>
  <c r="E179" i="5"/>
  <c r="C179" i="5"/>
  <c r="G178" i="5"/>
  <c r="F178" i="5"/>
  <c r="E178" i="5"/>
  <c r="C178" i="5"/>
  <c r="G177" i="5"/>
  <c r="F177" i="5"/>
  <c r="E177" i="5"/>
  <c r="C177" i="5"/>
  <c r="G176" i="5"/>
  <c r="F176" i="5"/>
  <c r="E176" i="5"/>
  <c r="C176" i="5"/>
  <c r="G175" i="5"/>
  <c r="F175" i="5"/>
  <c r="E175" i="5"/>
  <c r="C175" i="5"/>
  <c r="G174" i="5"/>
  <c r="F174" i="5"/>
  <c r="E174" i="5"/>
  <c r="C174" i="5"/>
  <c r="G173" i="5"/>
  <c r="F173" i="5"/>
  <c r="E173" i="5"/>
  <c r="C173" i="5"/>
  <c r="G172" i="5"/>
  <c r="F172" i="5"/>
  <c r="E172" i="5"/>
  <c r="C172" i="5"/>
  <c r="G171" i="5"/>
  <c r="F171" i="5"/>
  <c r="E171" i="5"/>
  <c r="C171" i="5"/>
  <c r="G170" i="5"/>
  <c r="F170" i="5"/>
  <c r="E170" i="5"/>
  <c r="C170" i="5"/>
  <c r="G169" i="5"/>
  <c r="F169" i="5"/>
  <c r="E169" i="5"/>
  <c r="C169" i="5"/>
  <c r="G168" i="5"/>
  <c r="F168" i="5"/>
  <c r="E168" i="5"/>
  <c r="C168" i="5"/>
  <c r="G167" i="5"/>
  <c r="F167" i="5"/>
  <c r="E167" i="5"/>
  <c r="C167" i="5"/>
  <c r="G166" i="5"/>
  <c r="F166" i="5"/>
  <c r="E166" i="5"/>
  <c r="C166" i="5"/>
  <c r="G165" i="5"/>
  <c r="F165" i="5"/>
  <c r="E165" i="5"/>
  <c r="C165" i="5"/>
  <c r="G164" i="5"/>
  <c r="F164" i="5"/>
  <c r="E164" i="5"/>
  <c r="C164" i="5"/>
  <c r="G163" i="5"/>
  <c r="F163" i="5"/>
  <c r="E163" i="5"/>
  <c r="C163" i="5"/>
  <c r="G162" i="5"/>
  <c r="F162" i="5"/>
  <c r="E162" i="5"/>
  <c r="C162" i="5"/>
  <c r="G161" i="5"/>
  <c r="F161" i="5"/>
  <c r="E161" i="5"/>
  <c r="C161" i="5"/>
  <c r="G160" i="5"/>
  <c r="F160" i="5"/>
  <c r="E160" i="5"/>
  <c r="C160" i="5"/>
  <c r="G159" i="5"/>
  <c r="F159" i="5"/>
  <c r="E159" i="5"/>
  <c r="C159" i="5"/>
  <c r="G158" i="5"/>
  <c r="F158" i="5"/>
  <c r="E158" i="5"/>
  <c r="C158" i="5"/>
  <c r="G157" i="5"/>
  <c r="F157" i="5"/>
  <c r="E157" i="5"/>
  <c r="C157" i="5"/>
  <c r="G156" i="5"/>
  <c r="F156" i="5"/>
  <c r="E156" i="5"/>
  <c r="C156" i="5"/>
  <c r="G155" i="5"/>
  <c r="F155" i="5"/>
  <c r="E155" i="5"/>
  <c r="C155" i="5"/>
  <c r="G154" i="5"/>
  <c r="F154" i="5"/>
  <c r="E154" i="5"/>
  <c r="C154" i="5"/>
  <c r="G153" i="5"/>
  <c r="F153" i="5"/>
  <c r="E153" i="5"/>
  <c r="C153" i="5"/>
  <c r="G152" i="5"/>
  <c r="F152" i="5"/>
  <c r="E152" i="5"/>
  <c r="C152" i="5"/>
  <c r="G151" i="5"/>
  <c r="F151" i="5"/>
  <c r="E151" i="5"/>
  <c r="C151" i="5"/>
  <c r="G150" i="5"/>
  <c r="F150" i="5"/>
  <c r="E150" i="5"/>
  <c r="C150" i="5"/>
  <c r="G149" i="5"/>
  <c r="F149" i="5"/>
  <c r="E149" i="5"/>
  <c r="C149" i="5"/>
  <c r="G148" i="5"/>
  <c r="F148" i="5"/>
  <c r="E148" i="5"/>
  <c r="C148" i="5"/>
  <c r="G147" i="5"/>
  <c r="F147" i="5"/>
  <c r="E147" i="5"/>
  <c r="C147" i="5"/>
  <c r="G146" i="5"/>
  <c r="F146" i="5"/>
  <c r="E146" i="5"/>
  <c r="C146" i="5"/>
  <c r="G145" i="5"/>
  <c r="F145" i="5"/>
  <c r="E145" i="5"/>
  <c r="C145" i="5"/>
  <c r="G144" i="5"/>
  <c r="F144" i="5"/>
  <c r="E144" i="5"/>
  <c r="C144" i="5"/>
  <c r="G143" i="5"/>
  <c r="F143" i="5"/>
  <c r="E143" i="5"/>
  <c r="C143" i="5"/>
  <c r="G142" i="5"/>
  <c r="F142" i="5"/>
  <c r="E142" i="5"/>
  <c r="C142" i="5"/>
  <c r="G141" i="5"/>
  <c r="F141" i="5"/>
  <c r="E141" i="5"/>
  <c r="C141" i="5"/>
  <c r="G140" i="5"/>
  <c r="F140" i="5"/>
  <c r="E140" i="5"/>
  <c r="C140" i="5"/>
  <c r="G139" i="5"/>
  <c r="F139" i="5"/>
  <c r="E139" i="5"/>
  <c r="C139" i="5"/>
  <c r="G138" i="5"/>
  <c r="F138" i="5"/>
  <c r="E138" i="5"/>
  <c r="C138" i="5"/>
  <c r="G137" i="5"/>
  <c r="F137" i="5"/>
  <c r="E137" i="5"/>
  <c r="C137" i="5"/>
  <c r="G136" i="5"/>
  <c r="F136" i="5"/>
  <c r="E136" i="5"/>
  <c r="C136" i="5"/>
  <c r="G135" i="5"/>
  <c r="F135" i="5"/>
  <c r="E135" i="5"/>
  <c r="C135" i="5"/>
  <c r="G134" i="5"/>
  <c r="F134" i="5"/>
  <c r="E134" i="5"/>
  <c r="C134" i="5"/>
  <c r="G133" i="5"/>
  <c r="F133" i="5"/>
  <c r="E133" i="5"/>
  <c r="C133" i="5"/>
  <c r="G132" i="5"/>
  <c r="F132" i="5"/>
  <c r="E132" i="5"/>
  <c r="C132" i="5"/>
  <c r="G131" i="5"/>
  <c r="F131" i="5"/>
  <c r="E131" i="5"/>
  <c r="C131" i="5"/>
  <c r="G130" i="5"/>
  <c r="F130" i="5"/>
  <c r="E130" i="5"/>
  <c r="C130" i="5"/>
  <c r="G129" i="5"/>
  <c r="F129" i="5"/>
  <c r="E129" i="5"/>
  <c r="C129" i="5"/>
  <c r="G128" i="5"/>
  <c r="F128" i="5"/>
  <c r="E128" i="5"/>
  <c r="C128" i="5"/>
  <c r="G127" i="5"/>
  <c r="F127" i="5"/>
  <c r="E127" i="5"/>
  <c r="C127" i="5"/>
  <c r="G126" i="5"/>
  <c r="F126" i="5"/>
  <c r="E126" i="5"/>
  <c r="C126" i="5"/>
  <c r="G125" i="5"/>
  <c r="F125" i="5"/>
  <c r="E125" i="5"/>
  <c r="C125" i="5"/>
  <c r="G124" i="5"/>
  <c r="F124" i="5"/>
  <c r="E124" i="5"/>
  <c r="C124" i="5"/>
  <c r="G123" i="5"/>
  <c r="F123" i="5"/>
  <c r="E123" i="5"/>
  <c r="C123" i="5"/>
  <c r="G122" i="5"/>
  <c r="F122" i="5"/>
  <c r="E122" i="5"/>
  <c r="C122" i="5"/>
  <c r="G121" i="5"/>
  <c r="F121" i="5"/>
  <c r="E121" i="5"/>
  <c r="C121" i="5"/>
  <c r="G120" i="5"/>
  <c r="F120" i="5"/>
  <c r="E120" i="5"/>
  <c r="C120" i="5"/>
  <c r="G119" i="5"/>
  <c r="F119" i="5"/>
  <c r="E119" i="5"/>
  <c r="C119" i="5"/>
  <c r="G118" i="5"/>
  <c r="F118" i="5"/>
  <c r="E118" i="5"/>
  <c r="C118" i="5"/>
  <c r="G117" i="5"/>
  <c r="F117" i="5"/>
  <c r="E117" i="5"/>
  <c r="C117" i="5"/>
  <c r="G116" i="5"/>
  <c r="F116" i="5"/>
  <c r="E116" i="5"/>
  <c r="C116" i="5"/>
  <c r="G115" i="5"/>
  <c r="F115" i="5"/>
  <c r="E115" i="5"/>
  <c r="C115" i="5"/>
  <c r="G114" i="5"/>
  <c r="F114" i="5"/>
  <c r="E114" i="5"/>
  <c r="C114" i="5"/>
  <c r="G113" i="5"/>
  <c r="F113" i="5"/>
  <c r="E113" i="5"/>
  <c r="C113" i="5"/>
  <c r="G112" i="5"/>
  <c r="F112" i="5"/>
  <c r="E112" i="5"/>
  <c r="C112" i="5"/>
  <c r="G111" i="5"/>
  <c r="F111" i="5"/>
  <c r="E111" i="5"/>
  <c r="C111" i="5"/>
  <c r="G110" i="5"/>
  <c r="F110" i="5"/>
  <c r="E110" i="5"/>
  <c r="C110" i="5"/>
  <c r="G109" i="5"/>
  <c r="F109" i="5"/>
  <c r="E109" i="5"/>
  <c r="C109" i="5"/>
  <c r="G108" i="5"/>
  <c r="F108" i="5"/>
  <c r="E108" i="5"/>
  <c r="C108" i="5"/>
  <c r="G107" i="5"/>
  <c r="F107" i="5"/>
  <c r="E107" i="5"/>
  <c r="C107" i="5"/>
  <c r="G106" i="5"/>
  <c r="F106" i="5"/>
  <c r="E106" i="5"/>
  <c r="C106" i="5"/>
  <c r="G105" i="5"/>
  <c r="F105" i="5"/>
  <c r="E105" i="5"/>
  <c r="C105" i="5"/>
  <c r="G104" i="5"/>
  <c r="F104" i="5"/>
  <c r="E104" i="5"/>
  <c r="C104" i="5"/>
  <c r="G103" i="5"/>
  <c r="F103" i="5"/>
  <c r="E103" i="5"/>
  <c r="C103" i="5"/>
  <c r="G102" i="5"/>
  <c r="F102" i="5"/>
  <c r="E102" i="5"/>
  <c r="C102" i="5"/>
  <c r="G101" i="5"/>
  <c r="F101" i="5"/>
  <c r="E101" i="5"/>
  <c r="C101" i="5"/>
  <c r="G100" i="5"/>
  <c r="F100" i="5"/>
  <c r="E100" i="5"/>
  <c r="C100" i="5"/>
  <c r="G99" i="5"/>
  <c r="F99" i="5"/>
  <c r="E99" i="5"/>
  <c r="C99" i="5"/>
  <c r="G98" i="5"/>
  <c r="F98" i="5"/>
  <c r="E98" i="5"/>
  <c r="C98" i="5"/>
  <c r="G97" i="5"/>
  <c r="F97" i="5"/>
  <c r="E97" i="5"/>
  <c r="C97" i="5"/>
  <c r="G96" i="5"/>
  <c r="F96" i="5"/>
  <c r="E96" i="5"/>
  <c r="C96" i="5"/>
  <c r="G95" i="5"/>
  <c r="F95" i="5"/>
  <c r="E95" i="5"/>
  <c r="C95" i="5"/>
  <c r="G94" i="5"/>
  <c r="F94" i="5"/>
  <c r="E94" i="5"/>
  <c r="C94" i="5"/>
  <c r="G93" i="5"/>
  <c r="F93" i="5"/>
  <c r="E93" i="5"/>
  <c r="C93" i="5"/>
  <c r="G92" i="5"/>
  <c r="F92" i="5"/>
  <c r="E92" i="5"/>
  <c r="C92" i="5"/>
  <c r="G91" i="5"/>
  <c r="F91" i="5"/>
  <c r="E91" i="5"/>
  <c r="C91" i="5"/>
  <c r="G90" i="5"/>
  <c r="F90" i="5"/>
  <c r="E90" i="5"/>
  <c r="C90" i="5"/>
  <c r="G89" i="5"/>
  <c r="F89" i="5"/>
  <c r="E89" i="5"/>
  <c r="C89" i="5"/>
  <c r="G88" i="5"/>
  <c r="F88" i="5"/>
  <c r="E88" i="5"/>
  <c r="C88" i="5"/>
  <c r="G87" i="5"/>
  <c r="F87" i="5"/>
  <c r="E87" i="5"/>
  <c r="C87" i="5"/>
  <c r="G86" i="5"/>
  <c r="F86" i="5"/>
  <c r="E86" i="5"/>
  <c r="C86" i="5"/>
  <c r="G85" i="5"/>
  <c r="F85" i="5"/>
  <c r="E85" i="5"/>
  <c r="C85" i="5"/>
  <c r="G84" i="5"/>
  <c r="F84" i="5"/>
  <c r="E84" i="5"/>
  <c r="C84" i="5"/>
  <c r="G83" i="5"/>
  <c r="F83" i="5"/>
  <c r="E83" i="5"/>
  <c r="C83" i="5"/>
  <c r="G82" i="5"/>
  <c r="F82" i="5"/>
  <c r="E82" i="5"/>
  <c r="C82" i="5"/>
  <c r="G81" i="5"/>
  <c r="F81" i="5"/>
  <c r="E81" i="5"/>
  <c r="C81" i="5"/>
  <c r="G80" i="5"/>
  <c r="F80" i="5"/>
  <c r="E80" i="5"/>
  <c r="C80" i="5"/>
  <c r="G79" i="5"/>
  <c r="F79" i="5"/>
  <c r="E79" i="5"/>
  <c r="C79" i="5"/>
  <c r="G78" i="5"/>
  <c r="F78" i="5"/>
  <c r="E78" i="5"/>
  <c r="C78" i="5"/>
  <c r="G77" i="5"/>
  <c r="F77" i="5"/>
  <c r="E77" i="5"/>
  <c r="C77" i="5"/>
  <c r="G76" i="5"/>
  <c r="F76" i="5"/>
  <c r="E76" i="5"/>
  <c r="C76" i="5"/>
  <c r="G75" i="5"/>
  <c r="F75" i="5"/>
  <c r="E75" i="5"/>
  <c r="C75" i="5"/>
  <c r="G74" i="5"/>
  <c r="F74" i="5"/>
  <c r="E74" i="5"/>
  <c r="C74" i="5"/>
  <c r="G73" i="5"/>
  <c r="F73" i="5"/>
  <c r="E73" i="5"/>
  <c r="C73" i="5"/>
  <c r="G72" i="5"/>
  <c r="F72" i="5"/>
  <c r="E72" i="5"/>
  <c r="C72" i="5"/>
  <c r="G71" i="5"/>
  <c r="F71" i="5"/>
  <c r="E71" i="5"/>
  <c r="C71" i="5"/>
  <c r="G70" i="5"/>
  <c r="F70" i="5"/>
  <c r="E70" i="5"/>
  <c r="C70" i="5"/>
  <c r="G69" i="5"/>
  <c r="F69" i="5"/>
  <c r="E69" i="5"/>
  <c r="C69" i="5"/>
  <c r="G68" i="5"/>
  <c r="F68" i="5"/>
  <c r="E68" i="5"/>
  <c r="C68" i="5"/>
  <c r="G67" i="5"/>
  <c r="F67" i="5"/>
  <c r="E67" i="5"/>
  <c r="C67" i="5"/>
  <c r="G66" i="5"/>
  <c r="F66" i="5"/>
  <c r="E66" i="5"/>
  <c r="C66" i="5"/>
  <c r="G65" i="5"/>
  <c r="F65" i="5"/>
  <c r="E65" i="5"/>
  <c r="C65" i="5"/>
  <c r="G64" i="5"/>
  <c r="F64" i="5"/>
  <c r="E64" i="5"/>
  <c r="C64" i="5"/>
  <c r="G63" i="5"/>
  <c r="F63" i="5"/>
  <c r="E63" i="5"/>
  <c r="C63" i="5"/>
  <c r="G62" i="5"/>
  <c r="F62" i="5"/>
  <c r="E62" i="5"/>
  <c r="C62" i="5"/>
  <c r="G61" i="5"/>
  <c r="F61" i="5"/>
  <c r="E61" i="5"/>
  <c r="C61" i="5"/>
  <c r="G60" i="5"/>
  <c r="F60" i="5"/>
  <c r="E60" i="5"/>
  <c r="C60" i="5"/>
  <c r="G59" i="5"/>
  <c r="F59" i="5"/>
  <c r="E59" i="5"/>
  <c r="C59" i="5"/>
  <c r="G58" i="5"/>
  <c r="F58" i="5"/>
  <c r="E58" i="5"/>
  <c r="C58" i="5"/>
  <c r="G57" i="5"/>
  <c r="F57" i="5"/>
  <c r="E57" i="5"/>
  <c r="C57" i="5"/>
  <c r="G56" i="5"/>
  <c r="F56" i="5"/>
  <c r="E56" i="5"/>
  <c r="C56" i="5"/>
  <c r="G55" i="5"/>
  <c r="F55" i="5"/>
  <c r="E55" i="5"/>
  <c r="C55" i="5"/>
  <c r="G54" i="5"/>
  <c r="F54" i="5"/>
  <c r="E54" i="5"/>
  <c r="C54" i="5"/>
  <c r="G53" i="5"/>
  <c r="F53" i="5"/>
  <c r="E53" i="5"/>
  <c r="C53" i="5"/>
  <c r="G52" i="5"/>
  <c r="F52" i="5"/>
  <c r="E52" i="5"/>
  <c r="C52" i="5"/>
  <c r="G51" i="5"/>
  <c r="F51" i="5"/>
  <c r="E51" i="5"/>
  <c r="C51" i="5"/>
  <c r="G50" i="5"/>
  <c r="F50" i="5"/>
  <c r="E50" i="5"/>
  <c r="C50" i="5"/>
  <c r="G49" i="5"/>
  <c r="F49" i="5"/>
  <c r="E49" i="5"/>
  <c r="C49" i="5"/>
  <c r="G48" i="5"/>
  <c r="F48" i="5"/>
  <c r="E48" i="5"/>
  <c r="C48" i="5"/>
  <c r="G47" i="5"/>
  <c r="F47" i="5"/>
  <c r="E47" i="5"/>
  <c r="C47" i="5"/>
  <c r="G46" i="5"/>
  <c r="F46" i="5"/>
  <c r="E46" i="5"/>
  <c r="C46" i="5"/>
  <c r="G45" i="5"/>
  <c r="F45" i="5"/>
  <c r="E45" i="5"/>
  <c r="C45" i="5"/>
  <c r="G44" i="5"/>
  <c r="F44" i="5"/>
  <c r="E44" i="5"/>
  <c r="C44" i="5"/>
  <c r="G43" i="5"/>
  <c r="F43" i="5"/>
  <c r="E43" i="5"/>
  <c r="C43" i="5"/>
  <c r="G42" i="5"/>
  <c r="F42" i="5"/>
  <c r="E42" i="5"/>
  <c r="C42" i="5"/>
  <c r="G41" i="5"/>
  <c r="F41" i="5"/>
  <c r="E41" i="5"/>
  <c r="C41" i="5"/>
  <c r="G40" i="5"/>
  <c r="F40" i="5"/>
  <c r="E40" i="5"/>
  <c r="C40" i="5"/>
  <c r="G39" i="5"/>
  <c r="F39" i="5"/>
  <c r="E39" i="5"/>
  <c r="C39" i="5"/>
  <c r="G38" i="5"/>
  <c r="F38" i="5"/>
  <c r="E38" i="5"/>
  <c r="C38" i="5"/>
  <c r="G37" i="5"/>
  <c r="F37" i="5"/>
  <c r="E37" i="5"/>
  <c r="C37" i="5"/>
  <c r="G36" i="5"/>
  <c r="F36" i="5"/>
  <c r="E36" i="5"/>
  <c r="C36" i="5"/>
  <c r="G35" i="5"/>
  <c r="F35" i="5"/>
  <c r="E35" i="5"/>
  <c r="C35" i="5"/>
  <c r="G34" i="5"/>
  <c r="F34" i="5"/>
  <c r="E34" i="5"/>
  <c r="C34" i="5"/>
  <c r="G33" i="5"/>
  <c r="F33" i="5"/>
  <c r="E33" i="5"/>
  <c r="C33" i="5"/>
  <c r="G32" i="5"/>
  <c r="F32" i="5"/>
  <c r="E32" i="5"/>
  <c r="C32" i="5"/>
  <c r="G31" i="5"/>
  <c r="F31" i="5"/>
  <c r="E31" i="5"/>
  <c r="C31" i="5"/>
  <c r="G30" i="5"/>
  <c r="F30" i="5"/>
  <c r="E30" i="5"/>
  <c r="C30" i="5"/>
  <c r="G29" i="5"/>
  <c r="F29" i="5"/>
  <c r="E29" i="5"/>
  <c r="C29" i="5"/>
  <c r="G28" i="5"/>
  <c r="F28" i="5"/>
  <c r="E28" i="5"/>
  <c r="C28" i="5"/>
  <c r="G27" i="5"/>
  <c r="F27" i="5"/>
  <c r="E27" i="5"/>
  <c r="C27" i="5"/>
  <c r="G26" i="5"/>
  <c r="F26" i="5"/>
  <c r="E26" i="5"/>
  <c r="C26" i="5"/>
  <c r="G25" i="5"/>
  <c r="F25" i="5"/>
  <c r="E25" i="5"/>
  <c r="C25" i="5"/>
  <c r="F24" i="5"/>
  <c r="E24" i="5"/>
  <c r="C24" i="5"/>
  <c r="G23" i="5"/>
  <c r="F23" i="5"/>
  <c r="E23" i="5"/>
  <c r="C23" i="5"/>
  <c r="G22" i="5"/>
  <c r="F22" i="5"/>
  <c r="E22" i="5"/>
  <c r="C22" i="5"/>
  <c r="G21" i="5"/>
  <c r="F21" i="5"/>
  <c r="E21" i="5"/>
  <c r="C21" i="5"/>
  <c r="G20" i="5"/>
  <c r="F20" i="5"/>
  <c r="E20" i="5"/>
  <c r="C20" i="5"/>
  <c r="G19" i="5"/>
  <c r="F19" i="5"/>
  <c r="E19" i="5"/>
  <c r="C19" i="5"/>
  <c r="G18" i="5"/>
  <c r="F18" i="5"/>
  <c r="E18" i="5"/>
  <c r="C18" i="5"/>
  <c r="G17" i="5"/>
  <c r="F17" i="5"/>
  <c r="E17" i="5"/>
  <c r="C17" i="5"/>
  <c r="G16" i="5"/>
  <c r="F16" i="5"/>
  <c r="E16" i="5"/>
  <c r="C16" i="5"/>
  <c r="G15" i="5"/>
  <c r="F15" i="5"/>
  <c r="E15" i="5"/>
  <c r="C15" i="5"/>
  <c r="G14" i="5"/>
  <c r="F14" i="5"/>
  <c r="E14" i="5"/>
  <c r="C14" i="5"/>
  <c r="G13" i="5"/>
  <c r="F13" i="5"/>
  <c r="E13" i="5"/>
  <c r="C13" i="5"/>
  <c r="G12" i="5"/>
  <c r="F12" i="5"/>
  <c r="E12" i="5"/>
  <c r="C12" i="5"/>
  <c r="G11" i="5"/>
  <c r="F11" i="5"/>
  <c r="E11" i="5"/>
  <c r="C11" i="5"/>
  <c r="I10" i="5"/>
  <c r="G10" i="5"/>
  <c r="F10" i="5"/>
  <c r="E10" i="5"/>
  <c r="C10" i="5"/>
  <c r="I9" i="5"/>
  <c r="G9" i="5"/>
  <c r="F9" i="5"/>
  <c r="E9" i="5"/>
  <c r="C9" i="5"/>
  <c r="I8" i="5"/>
  <c r="G8" i="5"/>
  <c r="F8" i="5"/>
  <c r="E8" i="5"/>
  <c r="C8" i="5"/>
  <c r="I7" i="5"/>
  <c r="G7" i="5"/>
  <c r="F7" i="5"/>
  <c r="E7" i="5"/>
  <c r="C7" i="5"/>
  <c r="I6" i="5"/>
  <c r="G6" i="5"/>
  <c r="F6" i="5"/>
  <c r="E6" i="5"/>
  <c r="C6" i="5"/>
  <c r="I5" i="5"/>
  <c r="G5" i="5"/>
  <c r="F5" i="5"/>
  <c r="E5" i="5"/>
  <c r="C5" i="5"/>
  <c r="I4" i="5"/>
  <c r="G4" i="5"/>
  <c r="F4" i="5"/>
  <c r="E4" i="5"/>
  <c r="C4" i="5"/>
  <c r="E3" i="5"/>
  <c r="C3" i="5"/>
  <c r="E3" i="4"/>
  <c r="L7" i="4"/>
  <c r="K7" i="4"/>
  <c r="J7" i="4"/>
  <c r="I7" i="4"/>
  <c r="H7" i="4"/>
  <c r="G7" i="4"/>
  <c r="F7" i="4"/>
  <c r="E7" i="4"/>
  <c r="L6" i="4"/>
  <c r="K6" i="4"/>
  <c r="J6" i="4"/>
  <c r="I6" i="4"/>
  <c r="H6" i="4"/>
  <c r="G6" i="4"/>
  <c r="F6" i="4"/>
  <c r="E6" i="4"/>
  <c r="L5" i="4"/>
  <c r="K5" i="4"/>
  <c r="J5" i="4"/>
  <c r="I5" i="4"/>
  <c r="H5" i="4"/>
  <c r="G5" i="4"/>
  <c r="F5" i="4"/>
  <c r="E5" i="4"/>
  <c r="L4" i="4"/>
  <c r="K4" i="4"/>
  <c r="J4" i="4"/>
  <c r="I4" i="4"/>
  <c r="H4" i="4"/>
  <c r="G4" i="4"/>
  <c r="F4" i="4"/>
  <c r="E4" i="4"/>
  <c r="L3" i="4"/>
  <c r="K3" i="4"/>
  <c r="J3" i="4"/>
  <c r="I3" i="4"/>
  <c r="H3" i="4"/>
  <c r="G3" i="4"/>
  <c r="F3" i="4"/>
  <c r="D20" i="4"/>
  <c r="C20" i="4"/>
  <c r="B20" i="4"/>
  <c r="M20" i="4"/>
  <c r="O1559" i="10" l="1"/>
  <c r="O1571" i="10"/>
  <c r="O1591" i="10"/>
  <c r="O1611" i="10"/>
  <c r="O318" i="10"/>
  <c r="O326" i="10"/>
  <c r="O330" i="10"/>
  <c r="O334" i="10"/>
  <c r="O338" i="10"/>
  <c r="O354" i="10"/>
  <c r="O378" i="10"/>
  <c r="O398" i="10"/>
  <c r="O1575" i="10"/>
  <c r="O1579" i="10"/>
  <c r="O1587" i="10"/>
  <c r="O1615" i="10"/>
  <c r="O402" i="10"/>
  <c r="O406" i="10"/>
  <c r="O414" i="10"/>
  <c r="O418" i="10"/>
  <c r="O422" i="10"/>
  <c r="O426" i="10"/>
  <c r="O430" i="10"/>
  <c r="O438" i="10"/>
  <c r="O442" i="10"/>
  <c r="O474" i="10"/>
  <c r="O478" i="10"/>
  <c r="O502" i="10"/>
  <c r="O510" i="10"/>
  <c r="O514" i="10"/>
  <c r="O526" i="10"/>
  <c r="O546" i="10"/>
  <c r="O550" i="10"/>
  <c r="O554" i="10"/>
  <c r="O566" i="10"/>
  <c r="O578" i="10"/>
  <c r="O614" i="10"/>
  <c r="O630" i="10"/>
  <c r="O638" i="10"/>
  <c r="O658" i="10"/>
  <c r="O662" i="10"/>
  <c r="O666" i="10"/>
  <c r="O678" i="10"/>
  <c r="O698" i="10"/>
  <c r="O710" i="10"/>
  <c r="O714" i="10"/>
  <c r="O718" i="10"/>
  <c r="O722" i="10"/>
  <c r="O726" i="10"/>
  <c r="O734" i="10"/>
  <c r="O738" i="10"/>
  <c r="O750" i="10"/>
  <c r="O758" i="10"/>
  <c r="O794" i="10"/>
  <c r="O798" i="10"/>
  <c r="O802" i="10"/>
  <c r="O806" i="10"/>
  <c r="O814" i="10"/>
  <c r="O830" i="10"/>
  <c r="O838" i="10"/>
  <c r="O842" i="10"/>
  <c r="O846" i="10"/>
  <c r="O850" i="10"/>
  <c r="O854" i="10"/>
  <c r="O858" i="10"/>
  <c r="O1238" i="10"/>
  <c r="O1242" i="10"/>
  <c r="O1246" i="10"/>
  <c r="O1250" i="10"/>
  <c r="O1254" i="10"/>
  <c r="O1258" i="10"/>
  <c r="O1270" i="10"/>
  <c r="O1278" i="10"/>
  <c r="O1282" i="10"/>
  <c r="O1286" i="10"/>
  <c r="O1290" i="10"/>
  <c r="O1294" i="10"/>
  <c r="O1306" i="10"/>
  <c r="O1310" i="10"/>
  <c r="O1322" i="10"/>
  <c r="O1326" i="10"/>
  <c r="O1330" i="10"/>
  <c r="O1346" i="10"/>
  <c r="O1350" i="10"/>
  <c r="O1370" i="10"/>
  <c r="O1493" i="10"/>
  <c r="O1501" i="10"/>
  <c r="O1505" i="10"/>
  <c r="O1509" i="10"/>
  <c r="O1513" i="10"/>
  <c r="O1517" i="10"/>
  <c r="O1529" i="10"/>
  <c r="O1533" i="10"/>
  <c r="O1537" i="10"/>
  <c r="O1698" i="10"/>
  <c r="O1706" i="10"/>
  <c r="O1710" i="10"/>
  <c r="O1714" i="10"/>
  <c r="O1718" i="10"/>
  <c r="O1734" i="10"/>
  <c r="O1766" i="10"/>
  <c r="O1547" i="10"/>
  <c r="O1595" i="10"/>
  <c r="O7" i="10"/>
  <c r="O6" i="10"/>
  <c r="O8" i="10"/>
  <c r="O1543" i="10"/>
  <c r="O9" i="10"/>
  <c r="O1073" i="10"/>
  <c r="O1077" i="10"/>
  <c r="O1541" i="10"/>
  <c r="O1544" i="10"/>
  <c r="AY1798" i="10"/>
  <c r="AZ1798" i="10" s="1"/>
  <c r="AY1799" i="10"/>
  <c r="AY1804" i="10"/>
  <c r="O15" i="10"/>
  <c r="O19" i="10"/>
  <c r="O27" i="10"/>
  <c r="O67" i="10"/>
  <c r="O79" i="10"/>
  <c r="O95" i="10"/>
  <c r="O99" i="10"/>
  <c r="O123" i="10"/>
  <c r="O127" i="10"/>
  <c r="O151" i="10"/>
  <c r="O159" i="10"/>
  <c r="O163" i="10"/>
  <c r="O179" i="10"/>
  <c r="O191" i="10"/>
  <c r="O207" i="10"/>
  <c r="O211" i="10"/>
  <c r="O215" i="10"/>
  <c r="O247" i="10"/>
  <c r="O259" i="10"/>
  <c r="O267" i="10"/>
  <c r="O279" i="10"/>
  <c r="O287" i="10"/>
  <c r="O295" i="10"/>
  <c r="O967" i="10"/>
  <c r="O971" i="10"/>
  <c r="O995" i="10"/>
  <c r="O1027" i="10"/>
  <c r="O1031" i="10"/>
  <c r="O1035" i="10"/>
  <c r="O1039" i="10"/>
  <c r="O1047" i="10"/>
  <c r="O1051" i="10"/>
  <c r="O1111" i="10"/>
  <c r="O1115" i="10"/>
  <c r="O1127" i="10"/>
  <c r="O1135" i="10"/>
  <c r="O1139" i="10"/>
  <c r="O1143" i="10"/>
  <c r="O1155" i="10"/>
  <c r="O1159" i="10"/>
  <c r="O1163" i="10"/>
  <c r="O1167" i="10"/>
  <c r="O1171" i="10"/>
  <c r="O1191" i="10"/>
  <c r="O1195" i="10"/>
  <c r="O1207" i="10"/>
  <c r="O1219" i="10"/>
  <c r="O1234" i="10"/>
  <c r="O1431" i="10"/>
  <c r="AP1481" i="10"/>
  <c r="O1484" i="10"/>
  <c r="O1488" i="10"/>
  <c r="O1492" i="10"/>
  <c r="O1496" i="10"/>
  <c r="O1500" i="10"/>
  <c r="O1504" i="10"/>
  <c r="O1508" i="10"/>
  <c r="O1512" i="10"/>
  <c r="O1516" i="10"/>
  <c r="O1520" i="10"/>
  <c r="O1524" i="10"/>
  <c r="O1528" i="10"/>
  <c r="O1532" i="10"/>
  <c r="O1536" i="10"/>
  <c r="O1550" i="10"/>
  <c r="O1554" i="10"/>
  <c r="O1558" i="10"/>
  <c r="O1562" i="10"/>
  <c r="O1566" i="10"/>
  <c r="O1570" i="10"/>
  <c r="O1574" i="10"/>
  <c r="O1578" i="10"/>
  <c r="O1582" i="10"/>
  <c r="O1586" i="10"/>
  <c r="O1590" i="10"/>
  <c r="O1594" i="10"/>
  <c r="O1598" i="10"/>
  <c r="O1602" i="10"/>
  <c r="O1606" i="10"/>
  <c r="O1610" i="10"/>
  <c r="O1614" i="10"/>
  <c r="O1485" i="10"/>
  <c r="O1489" i="10"/>
  <c r="O1497" i="10"/>
  <c r="O1521" i="10"/>
  <c r="O1525" i="10"/>
  <c r="O1540" i="10"/>
  <c r="O1551" i="10"/>
  <c r="O1563" i="10"/>
  <c r="O1607" i="10"/>
  <c r="O35" i="10"/>
  <c r="O39" i="10"/>
  <c r="O43" i="10"/>
  <c r="O55" i="10"/>
  <c r="O83" i="10"/>
  <c r="O103" i="10"/>
  <c r="O115" i="10"/>
  <c r="O147" i="10"/>
  <c r="O167" i="10"/>
  <c r="O171" i="10"/>
  <c r="O183" i="10"/>
  <c r="O187" i="10"/>
  <c r="O195" i="10"/>
  <c r="O199" i="10"/>
  <c r="O203" i="10"/>
  <c r="O231" i="10"/>
  <c r="O239" i="10"/>
  <c r="O251" i="10"/>
  <c r="O263" i="10"/>
  <c r="O283" i="10"/>
  <c r="O291" i="10"/>
  <c r="O299" i="10"/>
  <c r="O5" i="10"/>
  <c r="O10" i="10"/>
  <c r="O12" i="10"/>
  <c r="O24" i="10"/>
  <c r="O36" i="10"/>
  <c r="O40" i="10"/>
  <c r="O56" i="10"/>
  <c r="O68" i="10"/>
  <c r="O72" i="10"/>
  <c r="O76" i="10"/>
  <c r="O80" i="10"/>
  <c r="O100" i="10"/>
  <c r="O104" i="10"/>
  <c r="O112" i="10"/>
  <c r="O116" i="10"/>
  <c r="O120" i="10"/>
  <c r="O124" i="10"/>
  <c r="O128" i="10"/>
  <c r="O132" i="10"/>
  <c r="O136" i="10"/>
  <c r="O148" i="10"/>
  <c r="O176" i="10"/>
  <c r="O196" i="10"/>
  <c r="O220" i="10"/>
  <c r="O236" i="10"/>
  <c r="O240" i="10"/>
  <c r="O244" i="10"/>
  <c r="O248" i="10"/>
  <c r="O252" i="10"/>
  <c r="O268" i="10"/>
  <c r="O276" i="10"/>
  <c r="O284" i="10"/>
  <c r="O23" i="10"/>
  <c r="O31" i="10"/>
  <c r="O47" i="10"/>
  <c r="O51" i="10"/>
  <c r="O59" i="10"/>
  <c r="O63" i="10"/>
  <c r="O71" i="10"/>
  <c r="O75" i="10"/>
  <c r="O87" i="10"/>
  <c r="O91" i="10"/>
  <c r="O107" i="10"/>
  <c r="O111" i="10"/>
  <c r="O119" i="10"/>
  <c r="O131" i="10"/>
  <c r="O135" i="10"/>
  <c r="O139" i="10"/>
  <c r="O143" i="10"/>
  <c r="O155" i="10"/>
  <c r="O175" i="10"/>
  <c r="O219" i="10"/>
  <c r="O223" i="10"/>
  <c r="O227" i="10"/>
  <c r="O235" i="10"/>
  <c r="O243" i="10"/>
  <c r="O255" i="10"/>
  <c r="O271" i="10"/>
  <c r="O275" i="10"/>
  <c r="O303" i="10"/>
  <c r="O307" i="10"/>
  <c r="O11" i="10"/>
  <c r="O14" i="10"/>
  <c r="O18" i="10"/>
  <c r="O22" i="10"/>
  <c r="O26" i="10"/>
  <c r="O30" i="10"/>
  <c r="O34" i="10"/>
  <c r="O38" i="10"/>
  <c r="O42" i="10"/>
  <c r="O46" i="10"/>
  <c r="O50" i="10"/>
  <c r="O54" i="10"/>
  <c r="O58" i="10"/>
  <c r="O62" i="10"/>
  <c r="O66" i="10"/>
  <c r="O70" i="10"/>
  <c r="O74" i="10"/>
  <c r="O78" i="10"/>
  <c r="O82" i="10"/>
  <c r="O86" i="10"/>
  <c r="O90" i="10"/>
  <c r="O94" i="10"/>
  <c r="O98" i="10"/>
  <c r="O102" i="10"/>
  <c r="O106" i="10"/>
  <c r="O110" i="10"/>
  <c r="O114" i="10"/>
  <c r="O118" i="10"/>
  <c r="O122" i="10"/>
  <c r="O126" i="10"/>
  <c r="O130" i="10"/>
  <c r="O134" i="10"/>
  <c r="O138" i="10"/>
  <c r="O142" i="10"/>
  <c r="O146" i="10"/>
  <c r="O150" i="10"/>
  <c r="O154" i="10"/>
  <c r="O158" i="10"/>
  <c r="O162" i="10"/>
  <c r="O166" i="10"/>
  <c r="O170" i="10"/>
  <c r="O174" i="10"/>
  <c r="O178" i="10"/>
  <c r="O182" i="10"/>
  <c r="O186" i="10"/>
  <c r="O190" i="10"/>
  <c r="O194" i="10"/>
  <c r="O198" i="10"/>
  <c r="O202" i="10"/>
  <c r="O206" i="10"/>
  <c r="O210" i="10"/>
  <c r="O214" i="10"/>
  <c r="O218" i="10"/>
  <c r="O222" i="10"/>
  <c r="O226" i="10"/>
  <c r="O230" i="10"/>
  <c r="O234" i="10"/>
  <c r="O238" i="10"/>
  <c r="O242" i="10"/>
  <c r="O246" i="10"/>
  <c r="O250" i="10"/>
  <c r="O254" i="10"/>
  <c r="O258" i="10"/>
  <c r="O262" i="10"/>
  <c r="O266" i="10"/>
  <c r="O270" i="10"/>
  <c r="O274" i="10"/>
  <c r="O278" i="10"/>
  <c r="O282" i="10"/>
  <c r="O286" i="10"/>
  <c r="O290" i="10"/>
  <c r="O294" i="10"/>
  <c r="O298" i="10"/>
  <c r="O302" i="10"/>
  <c r="O306" i="10"/>
  <c r="O310" i="10"/>
  <c r="O13" i="10"/>
  <c r="O21" i="10"/>
  <c r="O25" i="10"/>
  <c r="O29" i="10"/>
  <c r="O33" i="10"/>
  <c r="O45" i="10"/>
  <c r="O49" i="10"/>
  <c r="O53" i="10"/>
  <c r="O57" i="10"/>
  <c r="O61" i="10"/>
  <c r="O89" i="10"/>
  <c r="O97" i="10"/>
  <c r="O109" i="10"/>
  <c r="O113" i="10"/>
  <c r="O145" i="10"/>
  <c r="O153" i="10"/>
  <c r="O157" i="10"/>
  <c r="O165" i="10"/>
  <c r="O169" i="10"/>
  <c r="O173" i="10"/>
  <c r="O189" i="10"/>
  <c r="O193" i="10"/>
  <c r="O209" i="10"/>
  <c r="O213" i="10"/>
  <c r="O233" i="10"/>
  <c r="O273" i="10"/>
  <c r="O277" i="10"/>
  <c r="O281" i="10"/>
  <c r="O297" i="10"/>
  <c r="O305" i="10"/>
  <c r="O313" i="10"/>
  <c r="O317" i="10"/>
  <c r="O321" i="10"/>
  <c r="O325" i="10"/>
  <c r="O329" i="10"/>
  <c r="O333" i="10"/>
  <c r="O337" i="10"/>
  <c r="O341" i="10"/>
  <c r="O345" i="10"/>
  <c r="O349" i="10"/>
  <c r="O353" i="10"/>
  <c r="O357" i="10"/>
  <c r="O361" i="10"/>
  <c r="O365" i="10"/>
  <c r="O369" i="10"/>
  <c r="O373" i="10"/>
  <c r="O377" i="10"/>
  <c r="O381" i="10"/>
  <c r="O385" i="10"/>
  <c r="O389" i="10"/>
  <c r="O393" i="10"/>
  <c r="O397" i="10"/>
  <c r="O401" i="10"/>
  <c r="O405" i="10"/>
  <c r="O409" i="10"/>
  <c r="O413" i="10"/>
  <c r="O417" i="10"/>
  <c r="O421" i="10"/>
  <c r="O425" i="10"/>
  <c r="O429" i="10"/>
  <c r="O433" i="10"/>
  <c r="O437" i="10"/>
  <c r="O441" i="10"/>
  <c r="O445" i="10"/>
  <c r="O449" i="10"/>
  <c r="O453" i="10"/>
  <c r="O457" i="10"/>
  <c r="O461" i="10"/>
  <c r="O465" i="10"/>
  <c r="O469" i="10"/>
  <c r="O473" i="10"/>
  <c r="O477" i="10"/>
  <c r="O481" i="10"/>
  <c r="O485" i="10"/>
  <c r="O489" i="10"/>
  <c r="O493" i="10"/>
  <c r="O497" i="10"/>
  <c r="O501" i="10"/>
  <c r="O505" i="10"/>
  <c r="O509" i="10"/>
  <c r="O513" i="10"/>
  <c r="O517" i="10"/>
  <c r="O521" i="10"/>
  <c r="O525" i="10"/>
  <c r="O529" i="10"/>
  <c r="O533" i="10"/>
  <c r="O537" i="10"/>
  <c r="O541" i="10"/>
  <c r="O545" i="10"/>
  <c r="O549" i="10"/>
  <c r="O553" i="10"/>
  <c r="O557" i="10"/>
  <c r="O561" i="10"/>
  <c r="O565" i="10"/>
  <c r="O569" i="10"/>
  <c r="O573" i="10"/>
  <c r="O577" i="10"/>
  <c r="O581" i="10"/>
  <c r="O585" i="10"/>
  <c r="O589" i="10"/>
  <c r="O593" i="10"/>
  <c r="O597" i="10"/>
  <c r="O601" i="10"/>
  <c r="O605" i="10"/>
  <c r="O609" i="10"/>
  <c r="O312" i="10"/>
  <c r="O316" i="10"/>
  <c r="O320" i="10"/>
  <c r="O324" i="10"/>
  <c r="O328" i="10"/>
  <c r="O332" i="10"/>
  <c r="O336" i="10"/>
  <c r="O340" i="10"/>
  <c r="O344" i="10"/>
  <c r="O348" i="10"/>
  <c r="O352" i="10"/>
  <c r="O356" i="10"/>
  <c r="O360" i="10"/>
  <c r="O364" i="10"/>
  <c r="O368" i="10"/>
  <c r="O372" i="10"/>
  <c r="O376" i="10"/>
  <c r="O380" i="10"/>
  <c r="O384" i="10"/>
  <c r="O388" i="10"/>
  <c r="O392" i="10"/>
  <c r="O396" i="10"/>
  <c r="O400" i="10"/>
  <c r="O404" i="10"/>
  <c r="O408" i="10"/>
  <c r="O412" i="10"/>
  <c r="O416" i="10"/>
  <c r="O420" i="10"/>
  <c r="O424" i="10"/>
  <c r="O428" i="10"/>
  <c r="O432" i="10"/>
  <c r="O436" i="10"/>
  <c r="O440" i="10"/>
  <c r="O444" i="10"/>
  <c r="O448" i="10"/>
  <c r="O452" i="10"/>
  <c r="O456" i="10"/>
  <c r="O460" i="10"/>
  <c r="O464" i="10"/>
  <c r="O468" i="10"/>
  <c r="O472" i="10"/>
  <c r="O476" i="10"/>
  <c r="O480" i="10"/>
  <c r="O484" i="10"/>
  <c r="O488" i="10"/>
  <c r="O492" i="10"/>
  <c r="O496" i="10"/>
  <c r="O500" i="10"/>
  <c r="O504" i="10"/>
  <c r="O508" i="10"/>
  <c r="O512" i="10"/>
  <c r="O516" i="10"/>
  <c r="O520" i="10"/>
  <c r="O524" i="10"/>
  <c r="O528" i="10"/>
  <c r="O532" i="10"/>
  <c r="O536" i="10"/>
  <c r="O540" i="10"/>
  <c r="O544" i="10"/>
  <c r="O548" i="10"/>
  <c r="O552" i="10"/>
  <c r="O556" i="10"/>
  <c r="O560" i="10"/>
  <c r="O564" i="10"/>
  <c r="O568" i="10"/>
  <c r="O572" i="10"/>
  <c r="O576" i="10"/>
  <c r="O580" i="10"/>
  <c r="O584" i="10"/>
  <c r="O588" i="10"/>
  <c r="O592" i="10"/>
  <c r="O596" i="10"/>
  <c r="O600" i="10"/>
  <c r="O604" i="10"/>
  <c r="O311" i="10"/>
  <c r="O315" i="10"/>
  <c r="O319" i="10"/>
  <c r="O323" i="10"/>
  <c r="O327" i="10"/>
  <c r="O331" i="10"/>
  <c r="O335" i="10"/>
  <c r="O339" i="10"/>
  <c r="O343" i="10"/>
  <c r="O347" i="10"/>
  <c r="O351" i="10"/>
  <c r="O355" i="10"/>
  <c r="O359" i="10"/>
  <c r="O363" i="10"/>
  <c r="O367" i="10"/>
  <c r="O371" i="10"/>
  <c r="O375" i="10"/>
  <c r="O379" i="10"/>
  <c r="O383" i="10"/>
  <c r="O387" i="10"/>
  <c r="O391" i="10"/>
  <c r="O395" i="10"/>
  <c r="O399" i="10"/>
  <c r="O403" i="10"/>
  <c r="O407" i="10"/>
  <c r="O411" i="10"/>
  <c r="O415" i="10"/>
  <c r="O419" i="10"/>
  <c r="O423" i="10"/>
  <c r="O427" i="10"/>
  <c r="O431" i="10"/>
  <c r="O435" i="10"/>
  <c r="O439" i="10"/>
  <c r="O443" i="10"/>
  <c r="O447" i="10"/>
  <c r="O451" i="10"/>
  <c r="O455" i="10"/>
  <c r="O459" i="10"/>
  <c r="O463" i="10"/>
  <c r="O467" i="10"/>
  <c r="O471" i="10"/>
  <c r="O475" i="10"/>
  <c r="O479" i="10"/>
  <c r="O483" i="10"/>
  <c r="O487" i="10"/>
  <c r="O491" i="10"/>
  <c r="O495" i="10"/>
  <c r="O499" i="10"/>
  <c r="O503" i="10"/>
  <c r="O507" i="10"/>
  <c r="O511" i="10"/>
  <c r="O515" i="10"/>
  <c r="O519" i="10"/>
  <c r="O523" i="10"/>
  <c r="O527" i="10"/>
  <c r="O531" i="10"/>
  <c r="O535" i="10"/>
  <c r="O539" i="10"/>
  <c r="O543" i="10"/>
  <c r="O547" i="10"/>
  <c r="O551" i="10"/>
  <c r="O555" i="10"/>
  <c r="O559" i="10"/>
  <c r="O563" i="10"/>
  <c r="O567" i="10"/>
  <c r="O571" i="10"/>
  <c r="O575" i="10"/>
  <c r="O579" i="10"/>
  <c r="O583" i="10"/>
  <c r="O587" i="10"/>
  <c r="O591" i="10"/>
  <c r="O595" i="10"/>
  <c r="O599" i="10"/>
  <c r="O603" i="10"/>
  <c r="O607" i="10"/>
  <c r="O314" i="10"/>
  <c r="O322" i="10"/>
  <c r="O342" i="10"/>
  <c r="O346" i="10"/>
  <c r="O350" i="10"/>
  <c r="O358" i="10"/>
  <c r="O362" i="10"/>
  <c r="O366" i="10"/>
  <c r="O370" i="10"/>
  <c r="O374" i="10"/>
  <c r="O382" i="10"/>
  <c r="O386" i="10"/>
  <c r="O390" i="10"/>
  <c r="O394" i="10"/>
  <c r="O410" i="10"/>
  <c r="O434" i="10"/>
  <c r="O446" i="10"/>
  <c r="O450" i="10"/>
  <c r="O454" i="10"/>
  <c r="O458" i="10"/>
  <c r="O462" i="10"/>
  <c r="O466" i="10"/>
  <c r="O470" i="10"/>
  <c r="O482" i="10"/>
  <c r="O486" i="10"/>
  <c r="O490" i="10"/>
  <c r="O494" i="10"/>
  <c r="O498" i="10"/>
  <c r="O506" i="10"/>
  <c r="O518" i="10"/>
  <c r="O522" i="10"/>
  <c r="O530" i="10"/>
  <c r="O534" i="10"/>
  <c r="O538" i="10"/>
  <c r="O542" i="10"/>
  <c r="O558" i="10"/>
  <c r="O562" i="10"/>
  <c r="O570" i="10"/>
  <c r="O574" i="10"/>
  <c r="O582" i="10"/>
  <c r="O586" i="10"/>
  <c r="O590" i="10"/>
  <c r="O594" i="10"/>
  <c r="O598" i="10"/>
  <c r="O602" i="10"/>
  <c r="O606" i="10"/>
  <c r="O610" i="10"/>
  <c r="O613" i="10"/>
  <c r="O617" i="10"/>
  <c r="O621" i="10"/>
  <c r="O625" i="10"/>
  <c r="O629" i="10"/>
  <c r="O633" i="10"/>
  <c r="O637" i="10"/>
  <c r="O641" i="10"/>
  <c r="O645" i="10"/>
  <c r="O649" i="10"/>
  <c r="O653" i="10"/>
  <c r="O657" i="10"/>
  <c r="O661" i="10"/>
  <c r="O665" i="10"/>
  <c r="O669" i="10"/>
  <c r="O673" i="10"/>
  <c r="O677" i="10"/>
  <c r="O681" i="10"/>
  <c r="O685" i="10"/>
  <c r="O689" i="10"/>
  <c r="O693" i="10"/>
  <c r="O697" i="10"/>
  <c r="O701" i="10"/>
  <c r="O705" i="10"/>
  <c r="O709" i="10"/>
  <c r="O713" i="10"/>
  <c r="O717" i="10"/>
  <c r="O721" i="10"/>
  <c r="O725" i="10"/>
  <c r="O729" i="10"/>
  <c r="O733" i="10"/>
  <c r="O737" i="10"/>
  <c r="O741" i="10"/>
  <c r="O745" i="10"/>
  <c r="O749" i="10"/>
  <c r="O753" i="10"/>
  <c r="O757" i="10"/>
  <c r="O761" i="10"/>
  <c r="O765" i="10"/>
  <c r="O769" i="10"/>
  <c r="O773" i="10"/>
  <c r="O777" i="10"/>
  <c r="O781" i="10"/>
  <c r="O785" i="10"/>
  <c r="O789" i="10"/>
  <c r="O793" i="10"/>
  <c r="O797" i="10"/>
  <c r="O801" i="10"/>
  <c r="O805" i="10"/>
  <c r="O809" i="10"/>
  <c r="O813" i="10"/>
  <c r="O817" i="10"/>
  <c r="O821" i="10"/>
  <c r="O825" i="10"/>
  <c r="O829" i="10"/>
  <c r="O833" i="10"/>
  <c r="O837" i="10"/>
  <c r="O841" i="10"/>
  <c r="O845" i="10"/>
  <c r="O849" i="10"/>
  <c r="O853" i="10"/>
  <c r="O857" i="10"/>
  <c r="O861" i="10"/>
  <c r="O865" i="10"/>
  <c r="O869" i="10"/>
  <c r="O873" i="10"/>
  <c r="O877" i="10"/>
  <c r="O881" i="10"/>
  <c r="O885" i="10"/>
  <c r="O889" i="10"/>
  <c r="O893" i="10"/>
  <c r="O897" i="10"/>
  <c r="O901" i="10"/>
  <c r="O905" i="10"/>
  <c r="O909" i="10"/>
  <c r="O913" i="10"/>
  <c r="O917" i="10"/>
  <c r="O921" i="10"/>
  <c r="O925" i="10"/>
  <c r="O929" i="10"/>
  <c r="O932" i="10"/>
  <c r="O933" i="10"/>
  <c r="O612" i="10"/>
  <c r="O616" i="10"/>
  <c r="O620" i="10"/>
  <c r="O624" i="10"/>
  <c r="O628" i="10"/>
  <c r="O632" i="10"/>
  <c r="O636" i="10"/>
  <c r="O640" i="10"/>
  <c r="O644" i="10"/>
  <c r="O648" i="10"/>
  <c r="O652" i="10"/>
  <c r="O656" i="10"/>
  <c r="O660" i="10"/>
  <c r="O664" i="10"/>
  <c r="O668" i="10"/>
  <c r="O672" i="10"/>
  <c r="O676" i="10"/>
  <c r="O680" i="10"/>
  <c r="O684" i="10"/>
  <c r="O688" i="10"/>
  <c r="O692" i="10"/>
  <c r="O696" i="10"/>
  <c r="O700" i="10"/>
  <c r="O704" i="10"/>
  <c r="O708" i="10"/>
  <c r="O712" i="10"/>
  <c r="O716" i="10"/>
  <c r="O720" i="10"/>
  <c r="O724" i="10"/>
  <c r="O728" i="10"/>
  <c r="O732" i="10"/>
  <c r="O736" i="10"/>
  <c r="O740" i="10"/>
  <c r="O744" i="10"/>
  <c r="O748" i="10"/>
  <c r="O752" i="10"/>
  <c r="O756" i="10"/>
  <c r="O760" i="10"/>
  <c r="O764" i="10"/>
  <c r="O768" i="10"/>
  <c r="O772" i="10"/>
  <c r="O776" i="10"/>
  <c r="O780" i="10"/>
  <c r="O784" i="10"/>
  <c r="O788" i="10"/>
  <c r="O792" i="10"/>
  <c r="O796" i="10"/>
  <c r="O800" i="10"/>
  <c r="O804" i="10"/>
  <c r="O808" i="10"/>
  <c r="O812" i="10"/>
  <c r="O816" i="10"/>
  <c r="O820" i="10"/>
  <c r="O824" i="10"/>
  <c r="O828" i="10"/>
  <c r="O832" i="10"/>
  <c r="O836" i="10"/>
  <c r="O840" i="10"/>
  <c r="O844" i="10"/>
  <c r="O848" i="10"/>
  <c r="O852" i="10"/>
  <c r="O856" i="10"/>
  <c r="O860" i="10"/>
  <c r="O864" i="10"/>
  <c r="O868" i="10"/>
  <c r="O872" i="10"/>
  <c r="O876" i="10"/>
  <c r="O880" i="10"/>
  <c r="O884" i="10"/>
  <c r="O888" i="10"/>
  <c r="O892" i="10"/>
  <c r="O896" i="10"/>
  <c r="O900" i="10"/>
  <c r="O904" i="10"/>
  <c r="O908" i="10"/>
  <c r="O912" i="10"/>
  <c r="O924" i="10"/>
  <c r="O928" i="10"/>
  <c r="O611" i="10"/>
  <c r="O615" i="10"/>
  <c r="O619" i="10"/>
  <c r="O623" i="10"/>
  <c r="O627" i="10"/>
  <c r="O631" i="10"/>
  <c r="O635" i="10"/>
  <c r="O639" i="10"/>
  <c r="O643" i="10"/>
  <c r="O647" i="10"/>
  <c r="O651" i="10"/>
  <c r="O655" i="10"/>
  <c r="O659" i="10"/>
  <c r="O663" i="10"/>
  <c r="O667" i="10"/>
  <c r="O671" i="10"/>
  <c r="O675" i="10"/>
  <c r="O679" i="10"/>
  <c r="O683" i="10"/>
  <c r="O687" i="10"/>
  <c r="O691" i="10"/>
  <c r="O695" i="10"/>
  <c r="O699" i="10"/>
  <c r="O703" i="10"/>
  <c r="O707" i="10"/>
  <c r="O711" i="10"/>
  <c r="O715" i="10"/>
  <c r="O719" i="10"/>
  <c r="O723" i="10"/>
  <c r="O727" i="10"/>
  <c r="O731" i="10"/>
  <c r="O735" i="10"/>
  <c r="O739" i="10"/>
  <c r="O743" i="10"/>
  <c r="O747" i="10"/>
  <c r="O751" i="10"/>
  <c r="O755" i="10"/>
  <c r="O759" i="10"/>
  <c r="O763" i="10"/>
  <c r="O767" i="10"/>
  <c r="O771" i="10"/>
  <c r="O775" i="10"/>
  <c r="O779" i="10"/>
  <c r="O783" i="10"/>
  <c r="O787" i="10"/>
  <c r="O791" i="10"/>
  <c r="O795" i="10"/>
  <c r="O799" i="10"/>
  <c r="O803" i="10"/>
  <c r="O807" i="10"/>
  <c r="O811" i="10"/>
  <c r="O815" i="10"/>
  <c r="O819" i="10"/>
  <c r="O823" i="10"/>
  <c r="O827" i="10"/>
  <c r="O831" i="10"/>
  <c r="O835" i="10"/>
  <c r="O839" i="10"/>
  <c r="O843" i="10"/>
  <c r="O847" i="10"/>
  <c r="O851" i="10"/>
  <c r="O855" i="10"/>
  <c r="O859" i="10"/>
  <c r="O863" i="10"/>
  <c r="O867" i="10"/>
  <c r="O871" i="10"/>
  <c r="O875" i="10"/>
  <c r="O879" i="10"/>
  <c r="O883" i="10"/>
  <c r="O887" i="10"/>
  <c r="O891" i="10"/>
  <c r="O895" i="10"/>
  <c r="O899" i="10"/>
  <c r="O903" i="10"/>
  <c r="O907" i="10"/>
  <c r="O911" i="10"/>
  <c r="O915" i="10"/>
  <c r="O919" i="10"/>
  <c r="O923" i="10"/>
  <c r="O927" i="10"/>
  <c r="O931" i="10"/>
  <c r="O618" i="10"/>
  <c r="O622" i="10"/>
  <c r="O626" i="10"/>
  <c r="O634" i="10"/>
  <c r="O642" i="10"/>
  <c r="O646" i="10"/>
  <c r="O650" i="10"/>
  <c r="O654" i="10"/>
  <c r="O670" i="10"/>
  <c r="O674" i="10"/>
  <c r="O682" i="10"/>
  <c r="O686" i="10"/>
  <c r="O690" i="10"/>
  <c r="O694" i="10"/>
  <c r="O702" i="10"/>
  <c r="O706" i="10"/>
  <c r="O730" i="10"/>
  <c r="O742" i="10"/>
  <c r="O746" i="10"/>
  <c r="O754" i="10"/>
  <c r="O762" i="10"/>
  <c r="O766" i="10"/>
  <c r="O770" i="10"/>
  <c r="O774" i="10"/>
  <c r="O778" i="10"/>
  <c r="O782" i="10"/>
  <c r="O786" i="10"/>
  <c r="O790" i="10"/>
  <c r="O810" i="10"/>
  <c r="O818" i="10"/>
  <c r="O822" i="10"/>
  <c r="O826" i="10"/>
  <c r="O834" i="10"/>
  <c r="O862" i="10"/>
  <c r="O866" i="10"/>
  <c r="O870" i="10"/>
  <c r="O874" i="10"/>
  <c r="O878" i="10"/>
  <c r="O882" i="10"/>
  <c r="O886" i="10"/>
  <c r="O890" i="10"/>
  <c r="O894" i="10"/>
  <c r="O898" i="10"/>
  <c r="O902" i="10"/>
  <c r="O906" i="10"/>
  <c r="O910" i="10"/>
  <c r="O914" i="10"/>
  <c r="O918" i="10"/>
  <c r="O922" i="10"/>
  <c r="O926" i="10"/>
  <c r="O930" i="10"/>
  <c r="O934" i="10"/>
  <c r="O938" i="10"/>
  <c r="O942" i="10"/>
  <c r="O946" i="10"/>
  <c r="O950" i="10"/>
  <c r="O954" i="10"/>
  <c r="O958" i="10"/>
  <c r="O962" i="10"/>
  <c r="O966" i="10"/>
  <c r="O970" i="10"/>
  <c r="O974" i="10"/>
  <c r="O978" i="10"/>
  <c r="O982" i="10"/>
  <c r="O986" i="10"/>
  <c r="O990" i="10"/>
  <c r="O994" i="10"/>
  <c r="O998" i="10"/>
  <c r="O1002" i="10"/>
  <c r="O1006" i="10"/>
  <c r="O1010" i="10"/>
  <c r="O1014" i="10"/>
  <c r="O1018" i="10"/>
  <c r="O1022" i="10"/>
  <c r="O1026" i="10"/>
  <c r="O1030" i="10"/>
  <c r="O1034" i="10"/>
  <c r="O1038" i="10"/>
  <c r="O1042" i="10"/>
  <c r="O1046" i="10"/>
  <c r="O1050" i="10"/>
  <c r="O1054" i="10"/>
  <c r="O1058" i="10"/>
  <c r="O1062" i="10"/>
  <c r="O1066" i="10"/>
  <c r="O1070" i="10"/>
  <c r="O1074" i="10"/>
  <c r="O1078" i="10"/>
  <c r="O1082" i="10"/>
  <c r="O937" i="10"/>
  <c r="O941" i="10"/>
  <c r="O945" i="10"/>
  <c r="O949" i="10"/>
  <c r="O953" i="10"/>
  <c r="O957" i="10"/>
  <c r="O961" i="10"/>
  <c r="O965" i="10"/>
  <c r="O969" i="10"/>
  <c r="O973" i="10"/>
  <c r="O977" i="10"/>
  <c r="O981" i="10"/>
  <c r="O985" i="10"/>
  <c r="O989" i="10"/>
  <c r="O993" i="10"/>
  <c r="O997" i="10"/>
  <c r="O1001" i="10"/>
  <c r="O1005" i="10"/>
  <c r="O1009" i="10"/>
  <c r="O1013" i="10"/>
  <c r="O1017" i="10"/>
  <c r="O1021" i="10"/>
  <c r="O1025" i="10"/>
  <c r="O1029" i="10"/>
  <c r="O1033" i="10"/>
  <c r="O1037" i="10"/>
  <c r="O1041" i="10"/>
  <c r="O1045" i="10"/>
  <c r="O1049" i="10"/>
  <c r="O1053" i="10"/>
  <c r="O1057" i="10"/>
  <c r="O1061" i="10"/>
  <c r="O1065" i="10"/>
  <c r="O1069" i="10"/>
  <c r="O1081" i="10"/>
  <c r="O936" i="10"/>
  <c r="O940" i="10"/>
  <c r="O944" i="10"/>
  <c r="O948" i="10"/>
  <c r="O952" i="10"/>
  <c r="O956" i="10"/>
  <c r="O960" i="10"/>
  <c r="O964" i="10"/>
  <c r="O968" i="10"/>
  <c r="O972" i="10"/>
  <c r="O976" i="10"/>
  <c r="O980" i="10"/>
  <c r="O984" i="10"/>
  <c r="O988" i="10"/>
  <c r="O992" i="10"/>
  <c r="O996" i="10"/>
  <c r="O1000" i="10"/>
  <c r="O1004" i="10"/>
  <c r="O1008" i="10"/>
  <c r="O1012" i="10"/>
  <c r="O1016" i="10"/>
  <c r="O1020" i="10"/>
  <c r="O1024" i="10"/>
  <c r="O1028" i="10"/>
  <c r="O1032" i="10"/>
  <c r="O1036" i="10"/>
  <c r="O1040" i="10"/>
  <c r="O1044" i="10"/>
  <c r="O1048" i="10"/>
  <c r="O1052" i="10"/>
  <c r="O1056" i="10"/>
  <c r="O1060" i="10"/>
  <c r="O1064" i="10"/>
  <c r="O1068" i="10"/>
  <c r="O1072" i="10"/>
  <c r="O1076" i="10"/>
  <c r="O1080" i="10"/>
  <c r="O935" i="10"/>
  <c r="O939" i="10"/>
  <c r="O943" i="10"/>
  <c r="O947" i="10"/>
  <c r="O951" i="10"/>
  <c r="O955" i="10"/>
  <c r="O959" i="10"/>
  <c r="O963" i="10"/>
  <c r="O975" i="10"/>
  <c r="O979" i="10"/>
  <c r="O983" i="10"/>
  <c r="O987" i="10"/>
  <c r="O991" i="10"/>
  <c r="O999" i="10"/>
  <c r="O1003" i="10"/>
  <c r="O1007" i="10"/>
  <c r="O1011" i="10"/>
  <c r="O1015" i="10"/>
  <c r="O1019" i="10"/>
  <c r="O1023" i="10"/>
  <c r="O1043" i="10"/>
  <c r="O1055" i="10"/>
  <c r="O1059" i="10"/>
  <c r="O1063" i="10"/>
  <c r="O1067" i="10"/>
  <c r="O1071" i="10"/>
  <c r="O1075" i="10"/>
  <c r="O1079" i="10"/>
  <c r="O1083" i="10"/>
  <c r="O1086" i="10"/>
  <c r="O1090" i="10"/>
  <c r="O1094" i="10"/>
  <c r="O1098" i="10"/>
  <c r="O1102" i="10"/>
  <c r="O1106" i="10"/>
  <c r="O1110" i="10"/>
  <c r="O1114" i="10"/>
  <c r="O1118" i="10"/>
  <c r="O1122" i="10"/>
  <c r="O1126" i="10"/>
  <c r="O1130" i="10"/>
  <c r="O1134" i="10"/>
  <c r="O1138" i="10"/>
  <c r="O1142" i="10"/>
  <c r="O1146" i="10"/>
  <c r="O1150" i="10"/>
  <c r="O1154" i="10"/>
  <c r="O1158" i="10"/>
  <c r="O1162" i="10"/>
  <c r="O1166" i="10"/>
  <c r="O1170" i="10"/>
  <c r="O1174" i="10"/>
  <c r="O1178" i="10"/>
  <c r="O1182" i="10"/>
  <c r="O1186" i="10"/>
  <c r="O1190" i="10"/>
  <c r="O1194" i="10"/>
  <c r="O1198" i="10"/>
  <c r="O1202" i="10"/>
  <c r="O1206" i="10"/>
  <c r="O1210" i="10"/>
  <c r="O1214" i="10"/>
  <c r="O1218" i="10"/>
  <c r="O1222" i="10"/>
  <c r="O1226" i="10"/>
  <c r="O1230" i="10"/>
  <c r="O1085" i="10"/>
  <c r="O1089" i="10"/>
  <c r="O1093" i="10"/>
  <c r="O1097" i="10"/>
  <c r="O1101" i="10"/>
  <c r="O1105" i="10"/>
  <c r="O1109" i="10"/>
  <c r="O1113" i="10"/>
  <c r="O1117" i="10"/>
  <c r="O1121" i="10"/>
  <c r="O1125" i="10"/>
  <c r="O1129" i="10"/>
  <c r="O1133" i="10"/>
  <c r="O1137" i="10"/>
  <c r="O1141" i="10"/>
  <c r="O1145" i="10"/>
  <c r="O1149" i="10"/>
  <c r="O1153" i="10"/>
  <c r="O1157" i="10"/>
  <c r="O1161" i="10"/>
  <c r="O1165" i="10"/>
  <c r="O1169" i="10"/>
  <c r="O1173" i="10"/>
  <c r="O1177" i="10"/>
  <c r="O1181" i="10"/>
  <c r="O1185" i="10"/>
  <c r="O1189" i="10"/>
  <c r="O1193" i="10"/>
  <c r="O1197" i="10"/>
  <c r="O1201" i="10"/>
  <c r="O1205" i="10"/>
  <c r="O1209" i="10"/>
  <c r="O1213" i="10"/>
  <c r="O1217" i="10"/>
  <c r="O1221" i="10"/>
  <c r="O1225" i="10"/>
  <c r="O1229" i="10"/>
  <c r="O1233" i="10"/>
  <c r="O1235" i="10"/>
  <c r="O1236" i="10"/>
  <c r="O1084" i="10"/>
  <c r="O1088" i="10"/>
  <c r="O1092" i="10"/>
  <c r="O1096" i="10"/>
  <c r="O1100" i="10"/>
  <c r="O1104" i="10"/>
  <c r="O1108" i="10"/>
  <c r="O1112" i="10"/>
  <c r="O1116" i="10"/>
  <c r="O1120" i="10"/>
  <c r="O1124" i="10"/>
  <c r="O1128" i="10"/>
  <c r="O1132" i="10"/>
  <c r="O1136" i="10"/>
  <c r="O1140" i="10"/>
  <c r="O1144" i="10"/>
  <c r="O1148" i="10"/>
  <c r="O1152" i="10"/>
  <c r="O1156" i="10"/>
  <c r="O1160" i="10"/>
  <c r="O1164" i="10"/>
  <c r="O1168" i="10"/>
  <c r="O1172" i="10"/>
  <c r="O1176" i="10"/>
  <c r="O1180" i="10"/>
  <c r="O1184" i="10"/>
  <c r="O1188" i="10"/>
  <c r="O1192" i="10"/>
  <c r="O1196" i="10"/>
  <c r="O1200" i="10"/>
  <c r="O1204" i="10"/>
  <c r="O1208" i="10"/>
  <c r="O1212" i="10"/>
  <c r="O1216" i="10"/>
  <c r="O1220" i="10"/>
  <c r="O1224" i="10"/>
  <c r="O1228" i="10"/>
  <c r="O1232" i="10"/>
  <c r="O1087" i="10"/>
  <c r="O1091" i="10"/>
  <c r="O1095" i="10"/>
  <c r="O1099" i="10"/>
  <c r="O1103" i="10"/>
  <c r="O1107" i="10"/>
  <c r="O1119" i="10"/>
  <c r="O1123" i="10"/>
  <c r="O1131" i="10"/>
  <c r="O1147" i="10"/>
  <c r="O1151" i="10"/>
  <c r="O1175" i="10"/>
  <c r="O1179" i="10"/>
  <c r="O1183" i="10"/>
  <c r="O1187" i="10"/>
  <c r="O1199" i="10"/>
  <c r="O1203" i="10"/>
  <c r="O1211" i="10"/>
  <c r="O1215" i="10"/>
  <c r="O1223" i="10"/>
  <c r="O1227" i="10"/>
  <c r="O1231" i="10"/>
  <c r="O1237" i="10"/>
  <c r="O1241" i="10"/>
  <c r="O1245" i="10"/>
  <c r="O1249" i="10"/>
  <c r="O1253" i="10"/>
  <c r="O1257" i="10"/>
  <c r="O1261" i="10"/>
  <c r="O1265" i="10"/>
  <c r="O1269" i="10"/>
  <c r="O1273" i="10"/>
  <c r="O1277" i="10"/>
  <c r="O1281" i="10"/>
  <c r="O1285" i="10"/>
  <c r="O1289" i="10"/>
  <c r="O1293" i="10"/>
  <c r="O1297" i="10"/>
  <c r="O1301" i="10"/>
  <c r="O1305" i="10"/>
  <c r="O1309" i="10"/>
  <c r="O1313" i="10"/>
  <c r="O1317" i="10"/>
  <c r="O1321" i="10"/>
  <c r="O1325" i="10"/>
  <c r="O1329" i="10"/>
  <c r="O1333" i="10"/>
  <c r="O1337" i="10"/>
  <c r="O1341" i="10"/>
  <c r="O1345" i="10"/>
  <c r="O1349" i="10"/>
  <c r="O1353" i="10"/>
  <c r="O1357" i="10"/>
  <c r="O1361" i="10"/>
  <c r="O1365" i="10"/>
  <c r="O1369" i="10"/>
  <c r="O1373" i="10"/>
  <c r="O1377" i="10"/>
  <c r="O1381" i="10"/>
  <c r="O1240" i="10"/>
  <c r="O1244" i="10"/>
  <c r="O1248" i="10"/>
  <c r="O1252" i="10"/>
  <c r="O1256" i="10"/>
  <c r="O1260" i="10"/>
  <c r="O1264" i="10"/>
  <c r="O1268" i="10"/>
  <c r="O1272" i="10"/>
  <c r="O1276" i="10"/>
  <c r="O1280" i="10"/>
  <c r="O1284" i="10"/>
  <c r="O1288" i="10"/>
  <c r="O1292" i="10"/>
  <c r="O1296" i="10"/>
  <c r="O1300" i="10"/>
  <c r="O1304" i="10"/>
  <c r="O1308" i="10"/>
  <c r="O1312" i="10"/>
  <c r="O1316" i="10"/>
  <c r="O1320" i="10"/>
  <c r="O1324" i="10"/>
  <c r="O1328" i="10"/>
  <c r="O1332" i="10"/>
  <c r="O1336" i="10"/>
  <c r="O1340" i="10"/>
  <c r="O1344" i="10"/>
  <c r="O1348" i="10"/>
  <c r="O1352" i="10"/>
  <c r="O1356" i="10"/>
  <c r="O1360" i="10"/>
  <c r="O1364" i="10"/>
  <c r="O1368" i="10"/>
  <c r="O1372" i="10"/>
  <c r="O1376" i="10"/>
  <c r="O1380" i="10"/>
  <c r="O1384" i="10"/>
  <c r="O1239" i="10"/>
  <c r="O1243" i="10"/>
  <c r="O1247" i="10"/>
  <c r="O1251" i="10"/>
  <c r="O1255" i="10"/>
  <c r="O1259" i="10"/>
  <c r="O1263" i="10"/>
  <c r="O1267" i="10"/>
  <c r="O1271" i="10"/>
  <c r="O1275" i="10"/>
  <c r="O1279" i="10"/>
  <c r="O1283" i="10"/>
  <c r="O1287" i="10"/>
  <c r="O1291" i="10"/>
  <c r="O1295" i="10"/>
  <c r="O1299" i="10"/>
  <c r="O1303" i="10"/>
  <c r="O1307" i="10"/>
  <c r="O1311" i="10"/>
  <c r="O1315" i="10"/>
  <c r="O1319" i="10"/>
  <c r="O1323" i="10"/>
  <c r="O1327" i="10"/>
  <c r="O1331" i="10"/>
  <c r="O1335" i="10"/>
  <c r="O1339" i="10"/>
  <c r="O1343" i="10"/>
  <c r="O1347" i="10"/>
  <c r="O1351" i="10"/>
  <c r="O1355" i="10"/>
  <c r="O1359" i="10"/>
  <c r="O1363" i="10"/>
  <c r="O1367" i="10"/>
  <c r="O1371" i="10"/>
  <c r="O1375" i="10"/>
  <c r="O1379" i="10"/>
  <c r="O1383" i="10"/>
  <c r="O1386" i="10"/>
  <c r="O1262" i="10"/>
  <c r="O1266" i="10"/>
  <c r="O1274" i="10"/>
  <c r="O1298" i="10"/>
  <c r="O1302" i="10"/>
  <c r="O1314" i="10"/>
  <c r="O1318" i="10"/>
  <c r="O1334" i="10"/>
  <c r="O1338" i="10"/>
  <c r="O1342" i="10"/>
  <c r="O1354" i="10"/>
  <c r="O1358" i="10"/>
  <c r="O1362" i="10"/>
  <c r="O1366" i="10"/>
  <c r="O1374" i="10"/>
  <c r="O1378" i="10"/>
  <c r="O1382" i="10"/>
  <c r="O1385" i="10"/>
  <c r="O1390" i="10"/>
  <c r="O1394" i="10"/>
  <c r="O1398" i="10"/>
  <c r="O1402" i="10"/>
  <c r="O1406" i="10"/>
  <c r="O1410" i="10"/>
  <c r="O1414" i="10"/>
  <c r="O1418" i="10"/>
  <c r="O1422" i="10"/>
  <c r="O1426" i="10"/>
  <c r="O1430" i="10"/>
  <c r="O1434" i="10"/>
  <c r="O1438" i="10"/>
  <c r="O1442" i="10"/>
  <c r="O1446" i="10"/>
  <c r="O1450" i="10"/>
  <c r="O1454" i="10"/>
  <c r="O1458" i="10"/>
  <c r="O1462" i="10"/>
  <c r="O1466" i="10"/>
  <c r="O1470" i="10"/>
  <c r="O1474" i="10"/>
  <c r="O1478" i="10"/>
  <c r="AP1479" i="10"/>
  <c r="O1482" i="10"/>
  <c r="O1486" i="10"/>
  <c r="O1490" i="10"/>
  <c r="O1494" i="10"/>
  <c r="O1498" i="10"/>
  <c r="O1502" i="10"/>
  <c r="O1506" i="10"/>
  <c r="O1510" i="10"/>
  <c r="O1514" i="10"/>
  <c r="O1518" i="10"/>
  <c r="O1522" i="10"/>
  <c r="O1526" i="10"/>
  <c r="O1530" i="10"/>
  <c r="O1534" i="10"/>
  <c r="O1538" i="10"/>
  <c r="O1542" i="10"/>
  <c r="O1389" i="10"/>
  <c r="O1393" i="10"/>
  <c r="O1397" i="10"/>
  <c r="O1401" i="10"/>
  <c r="O1405" i="10"/>
  <c r="O1409" i="10"/>
  <c r="O1413" i="10"/>
  <c r="O1417" i="10"/>
  <c r="O1421" i="10"/>
  <c r="O1425" i="10"/>
  <c r="O1429" i="10"/>
  <c r="O1433" i="10"/>
  <c r="O1437" i="10"/>
  <c r="O1441" i="10"/>
  <c r="O1445" i="10"/>
  <c r="O1449" i="10"/>
  <c r="O1453" i="10"/>
  <c r="O1457" i="10"/>
  <c r="O1461" i="10"/>
  <c r="O1465" i="10"/>
  <c r="O1469" i="10"/>
  <c r="O1473" i="10"/>
  <c r="O1477" i="10"/>
  <c r="O1481" i="10"/>
  <c r="O1483" i="10"/>
  <c r="O1487" i="10"/>
  <c r="O1491" i="10"/>
  <c r="O1495" i="10"/>
  <c r="O1499" i="10"/>
  <c r="O1503" i="10"/>
  <c r="O1507" i="10"/>
  <c r="O1511" i="10"/>
  <c r="O1515" i="10"/>
  <c r="O1519" i="10"/>
  <c r="O1523" i="10"/>
  <c r="O1527" i="10"/>
  <c r="O1531" i="10"/>
  <c r="O1535" i="10"/>
  <c r="O1388" i="10"/>
  <c r="O1392" i="10"/>
  <c r="O1396" i="10"/>
  <c r="O1400" i="10"/>
  <c r="O1404" i="10"/>
  <c r="O1408" i="10"/>
  <c r="O1412" i="10"/>
  <c r="O1416" i="10"/>
  <c r="O1420" i="10"/>
  <c r="O1424" i="10"/>
  <c r="O1428" i="10"/>
  <c r="O1432" i="10"/>
  <c r="O1436" i="10"/>
  <c r="O1440" i="10"/>
  <c r="O1444" i="10"/>
  <c r="O1448" i="10"/>
  <c r="O1452" i="10"/>
  <c r="O1456" i="10"/>
  <c r="O1460" i="10"/>
  <c r="O1464" i="10"/>
  <c r="O1468" i="10"/>
  <c r="O1472" i="10"/>
  <c r="O1476" i="10"/>
  <c r="O1480" i="10"/>
  <c r="O1546" i="10"/>
  <c r="O1387" i="10"/>
  <c r="O1391" i="10"/>
  <c r="O1395" i="10"/>
  <c r="O1399" i="10"/>
  <c r="O1403" i="10"/>
  <c r="O1407" i="10"/>
  <c r="O1411" i="10"/>
  <c r="O1415" i="10"/>
  <c r="O1419" i="10"/>
  <c r="O1423" i="10"/>
  <c r="O1427" i="10"/>
  <c r="O1435" i="10"/>
  <c r="O1439" i="10"/>
  <c r="O1443" i="10"/>
  <c r="O1447" i="10"/>
  <c r="O1451" i="10"/>
  <c r="O1455" i="10"/>
  <c r="O1459" i="10"/>
  <c r="O1463" i="10"/>
  <c r="O1467" i="10"/>
  <c r="O1471" i="10"/>
  <c r="O1475" i="10"/>
  <c r="O1479" i="10"/>
  <c r="AP1480" i="10"/>
  <c r="O1545" i="10"/>
  <c r="O1548" i="10"/>
  <c r="O1552" i="10"/>
  <c r="O1556" i="10"/>
  <c r="O1560" i="10"/>
  <c r="O1564" i="10"/>
  <c r="O1568" i="10"/>
  <c r="O1572" i="10"/>
  <c r="O1576" i="10"/>
  <c r="O1580" i="10"/>
  <c r="O1584" i="10"/>
  <c r="O1588" i="10"/>
  <c r="O1592" i="10"/>
  <c r="O1596" i="10"/>
  <c r="O1600" i="10"/>
  <c r="O1604" i="10"/>
  <c r="O1608" i="10"/>
  <c r="O1612" i="10"/>
  <c r="O1616" i="10"/>
  <c r="O1618" i="10"/>
  <c r="O1549" i="10"/>
  <c r="O1553" i="10"/>
  <c r="O1557" i="10"/>
  <c r="O1561" i="10"/>
  <c r="O1565" i="10"/>
  <c r="O1569" i="10"/>
  <c r="O1573" i="10"/>
  <c r="O1577" i="10"/>
  <c r="O1581" i="10"/>
  <c r="O1585" i="10"/>
  <c r="O1589" i="10"/>
  <c r="O1593" i="10"/>
  <c r="O1597" i="10"/>
  <c r="O1601" i="10"/>
  <c r="O1605" i="10"/>
  <c r="O1609" i="10"/>
  <c r="O1613" i="10"/>
  <c r="O1617" i="10"/>
  <c r="O1619" i="10"/>
  <c r="O1623" i="10"/>
  <c r="O1627" i="10"/>
  <c r="O1631" i="10"/>
  <c r="O1635" i="10"/>
  <c r="O1639" i="10"/>
  <c r="O1643" i="10"/>
  <c r="O1647" i="10"/>
  <c r="O1651" i="10"/>
  <c r="O1655" i="10"/>
  <c r="O1659" i="10"/>
  <c r="O1663" i="10"/>
  <c r="O1667" i="10"/>
  <c r="O1671" i="10"/>
  <c r="O1675" i="10"/>
  <c r="O1679" i="10"/>
  <c r="O1683" i="10"/>
  <c r="O1687" i="10"/>
  <c r="O1691" i="10"/>
  <c r="O1695" i="10"/>
  <c r="O1622" i="10"/>
  <c r="O1626" i="10"/>
  <c r="O1630" i="10"/>
  <c r="O1634" i="10"/>
  <c r="O1638" i="10"/>
  <c r="O1642" i="10"/>
  <c r="O1646" i="10"/>
  <c r="O1650" i="10"/>
  <c r="O1654" i="10"/>
  <c r="O1658" i="10"/>
  <c r="O1662" i="10"/>
  <c r="O1666" i="10"/>
  <c r="O1670" i="10"/>
  <c r="O1674" i="10"/>
  <c r="O1678" i="10"/>
  <c r="O1682" i="10"/>
  <c r="O1686" i="10"/>
  <c r="O1690" i="10"/>
  <c r="O1694" i="10"/>
  <c r="O1697" i="10"/>
  <c r="O1621" i="10"/>
  <c r="O1625" i="10"/>
  <c r="O1629" i="10"/>
  <c r="O1633" i="10"/>
  <c r="O1637" i="10"/>
  <c r="O1641" i="10"/>
  <c r="O1645" i="10"/>
  <c r="O1649" i="10"/>
  <c r="O1653" i="10"/>
  <c r="O1657" i="10"/>
  <c r="O1661" i="10"/>
  <c r="O1665" i="10"/>
  <c r="O1669" i="10"/>
  <c r="O1673" i="10"/>
  <c r="O1677" i="10"/>
  <c r="O1681" i="10"/>
  <c r="O1685" i="10"/>
  <c r="O1689" i="10"/>
  <c r="O1693" i="10"/>
  <c r="O1696" i="10"/>
  <c r="O1640" i="10"/>
  <c r="O1644" i="10"/>
  <c r="O1648" i="10"/>
  <c r="O1652" i="10"/>
  <c r="O1656" i="10"/>
  <c r="O1660" i="10"/>
  <c r="O1664" i="10"/>
  <c r="O1668" i="10"/>
  <c r="O1672" i="10"/>
  <c r="O1680" i="10"/>
  <c r="O1684" i="10"/>
  <c r="O1688" i="10"/>
  <c r="O1692" i="10"/>
  <c r="O1701" i="10"/>
  <c r="O1705" i="10"/>
  <c r="O1709" i="10"/>
  <c r="O1713" i="10"/>
  <c r="O1717" i="10"/>
  <c r="O1721" i="10"/>
  <c r="O1725" i="10"/>
  <c r="O1729" i="10"/>
  <c r="O1733" i="10"/>
  <c r="O1737" i="10"/>
  <c r="O1741" i="10"/>
  <c r="O1745" i="10"/>
  <c r="O1749" i="10"/>
  <c r="O1753" i="10"/>
  <c r="O1757" i="10"/>
  <c r="O1761" i="10"/>
  <c r="O1765" i="10"/>
  <c r="O1769" i="10"/>
  <c r="O1773" i="10"/>
  <c r="AZ1799" i="10"/>
  <c r="O1700" i="10"/>
  <c r="O1704" i="10"/>
  <c r="O1708" i="10"/>
  <c r="O1712" i="10"/>
  <c r="O1716" i="10"/>
  <c r="O1720" i="10"/>
  <c r="O1724" i="10"/>
  <c r="O1728" i="10"/>
  <c r="O1732" i="10"/>
  <c r="O1736" i="10"/>
  <c r="O1740" i="10"/>
  <c r="O1744" i="10"/>
  <c r="O1748" i="10"/>
  <c r="O1752" i="10"/>
  <c r="O1756" i="10"/>
  <c r="O1760" i="10"/>
  <c r="O1764" i="10"/>
  <c r="O1768" i="10"/>
  <c r="O1772" i="10"/>
  <c r="O1699" i="10"/>
  <c r="O1703" i="10"/>
  <c r="O1707" i="10"/>
  <c r="O1711" i="10"/>
  <c r="O1715" i="10"/>
  <c r="O1719" i="10"/>
  <c r="O1723" i="10"/>
  <c r="O1727" i="10"/>
  <c r="O1731" i="10"/>
  <c r="O1735" i="10"/>
  <c r="O1739" i="10"/>
  <c r="O1743" i="10"/>
  <c r="O1747" i="10"/>
  <c r="O1751" i="10"/>
  <c r="O1755" i="10"/>
  <c r="O1759" i="10"/>
  <c r="O1763" i="10"/>
  <c r="O1767" i="10"/>
  <c r="O1771" i="10"/>
  <c r="O1702" i="10"/>
  <c r="O1722" i="10"/>
  <c r="O1726" i="10"/>
  <c r="O1730" i="10"/>
  <c r="O1738" i="10"/>
  <c r="O1742" i="10"/>
  <c r="O1746" i="10"/>
  <c r="O1750" i="10"/>
  <c r="O1754" i="10"/>
  <c r="O1758" i="10"/>
  <c r="O1762" i="10"/>
  <c r="O1770" i="10"/>
  <c r="AY1800" i="10"/>
  <c r="AY1801" i="10"/>
  <c r="AY1802" i="10"/>
  <c r="AY1803" i="10"/>
  <c r="H10" i="13"/>
  <c r="H9" i="13"/>
  <c r="H7" i="13"/>
  <c r="H6" i="13"/>
  <c r="F4" i="13"/>
  <c r="H3" i="12"/>
  <c r="F5" i="11"/>
  <c r="F6" i="11" s="1"/>
  <c r="H10" i="11"/>
  <c r="H9" i="11"/>
  <c r="H7" i="11"/>
  <c r="H6" i="11"/>
  <c r="B14" i="1"/>
  <c r="B5" i="1"/>
  <c r="B4" i="1"/>
  <c r="R10" i="10" l="1"/>
  <c r="R7" i="10"/>
  <c r="R11" i="10"/>
  <c r="R8" i="10"/>
  <c r="P5" i="10"/>
  <c r="AQ1479" i="10"/>
  <c r="AS7" i="10"/>
  <c r="AS10" i="10"/>
  <c r="AS11" i="10"/>
  <c r="AS8" i="10"/>
  <c r="AZ1800" i="10"/>
  <c r="AZ1801" i="10" s="1"/>
  <c r="BB10" i="10"/>
  <c r="BB7" i="10"/>
  <c r="BB11" i="10"/>
  <c r="BB8" i="10"/>
  <c r="F5" i="13"/>
  <c r="F6" i="13" s="1"/>
  <c r="F7" i="13" s="1"/>
  <c r="F8" i="13" s="1"/>
  <c r="F9" i="13" s="1"/>
  <c r="F10" i="13" s="1"/>
  <c r="H3" i="13" s="1"/>
  <c r="F7" i="11"/>
  <c r="F8" i="11" s="1"/>
  <c r="F9" i="11" s="1"/>
  <c r="F10" i="11" s="1"/>
  <c r="H3" i="11"/>
  <c r="AZ1802" i="10" l="1"/>
  <c r="AZ1803" i="10" s="1"/>
  <c r="AZ1804" i="10" s="1"/>
  <c r="BB4" i="10"/>
  <c r="AS4" i="10"/>
  <c r="AQ1480" i="10"/>
  <c r="AQ1481" i="10" s="1"/>
  <c r="P6" i="10"/>
  <c r="P7" i="10" s="1"/>
  <c r="P8" i="10" s="1"/>
  <c r="P9" i="10" s="1"/>
  <c r="P10" i="10" s="1"/>
  <c r="P11" i="10" s="1"/>
  <c r="P12" i="10" s="1"/>
  <c r="P13" i="10" s="1"/>
  <c r="P14" i="10" s="1"/>
  <c r="P15" i="10" s="1"/>
  <c r="P16" i="10" s="1"/>
  <c r="P17" i="10" s="1"/>
  <c r="P18" i="10" s="1"/>
  <c r="P19" i="10" s="1"/>
  <c r="P20" i="10" s="1"/>
  <c r="P21" i="10" s="1"/>
  <c r="P22" i="10" s="1"/>
  <c r="P23" i="10" s="1"/>
  <c r="P24" i="10" s="1"/>
  <c r="P25" i="10" s="1"/>
  <c r="P26" i="10" s="1"/>
  <c r="P27" i="10" s="1"/>
  <c r="P28" i="10" s="1"/>
  <c r="P29" i="10" s="1"/>
  <c r="P30" i="10" s="1"/>
  <c r="P31" i="10" s="1"/>
  <c r="P32" i="10" s="1"/>
  <c r="P33" i="10" s="1"/>
  <c r="P34" i="10" s="1"/>
  <c r="P35" i="10" s="1"/>
  <c r="P36" i="10" s="1"/>
  <c r="P37" i="10" s="1"/>
  <c r="P38" i="10" s="1"/>
  <c r="P39" i="10" s="1"/>
  <c r="P40" i="10" s="1"/>
  <c r="P41" i="10" s="1"/>
  <c r="P42" i="10" s="1"/>
  <c r="P43" i="10" s="1"/>
  <c r="P44" i="10" s="1"/>
  <c r="P45" i="10" s="1"/>
  <c r="P46" i="10" s="1"/>
  <c r="P47" i="10" s="1"/>
  <c r="P48" i="10" s="1"/>
  <c r="P49" i="10" s="1"/>
  <c r="P50" i="10" s="1"/>
  <c r="P51" i="10" s="1"/>
  <c r="P52" i="10" s="1"/>
  <c r="P53" i="10" s="1"/>
  <c r="P54" i="10" s="1"/>
  <c r="P55" i="10" s="1"/>
  <c r="P56" i="10" s="1"/>
  <c r="P57" i="10" s="1"/>
  <c r="P58" i="10" s="1"/>
  <c r="P59" i="10" s="1"/>
  <c r="P60" i="10" s="1"/>
  <c r="P61" i="10" s="1"/>
  <c r="P62" i="10" s="1"/>
  <c r="P63" i="10" s="1"/>
  <c r="P64" i="10" s="1"/>
  <c r="P65" i="10" s="1"/>
  <c r="P66" i="10" s="1"/>
  <c r="P67" i="10" s="1"/>
  <c r="P68" i="10" s="1"/>
  <c r="P69" i="10" s="1"/>
  <c r="P70" i="10" s="1"/>
  <c r="P71" i="10" s="1"/>
  <c r="P72" i="10" s="1"/>
  <c r="P73" i="10" s="1"/>
  <c r="P74" i="10" s="1"/>
  <c r="P75" i="10" s="1"/>
  <c r="P76" i="10" s="1"/>
  <c r="P77" i="10" s="1"/>
  <c r="P78" i="10" s="1"/>
  <c r="P79" i="10" s="1"/>
  <c r="P80" i="10" s="1"/>
  <c r="P81" i="10" s="1"/>
  <c r="P82" i="10" s="1"/>
  <c r="P83" i="10" s="1"/>
  <c r="P84" i="10" s="1"/>
  <c r="P85" i="10" s="1"/>
  <c r="P86" i="10" s="1"/>
  <c r="P87" i="10" s="1"/>
  <c r="P88" i="10" s="1"/>
  <c r="P89" i="10" s="1"/>
  <c r="P90" i="10" s="1"/>
  <c r="P91" i="10" s="1"/>
  <c r="P92" i="10" s="1"/>
  <c r="P93" i="10" s="1"/>
  <c r="P94" i="10" s="1"/>
  <c r="P95" i="10" s="1"/>
  <c r="P96" i="10" s="1"/>
  <c r="P97" i="10" s="1"/>
  <c r="P98" i="10" s="1"/>
  <c r="P99" i="10" s="1"/>
  <c r="P100" i="10" s="1"/>
  <c r="P101" i="10" s="1"/>
  <c r="P102" i="10" s="1"/>
  <c r="P103" i="10" s="1"/>
  <c r="P104" i="10" s="1"/>
  <c r="P105" i="10" s="1"/>
  <c r="P106" i="10" s="1"/>
  <c r="P107" i="10" s="1"/>
  <c r="P108" i="10" s="1"/>
  <c r="P109" i="10" s="1"/>
  <c r="P110" i="10" s="1"/>
  <c r="P111" i="10" s="1"/>
  <c r="P112" i="10" s="1"/>
  <c r="P113" i="10" s="1"/>
  <c r="P114" i="10" s="1"/>
  <c r="P115" i="10" s="1"/>
  <c r="P116" i="10" s="1"/>
  <c r="P117" i="10" s="1"/>
  <c r="P118" i="10" s="1"/>
  <c r="P119" i="10" s="1"/>
  <c r="P120" i="10" s="1"/>
  <c r="P121" i="10" s="1"/>
  <c r="P122" i="10" s="1"/>
  <c r="P123" i="10" s="1"/>
  <c r="P124" i="10" s="1"/>
  <c r="P125" i="10" s="1"/>
  <c r="P126" i="10" s="1"/>
  <c r="P127" i="10" s="1"/>
  <c r="P128" i="10" s="1"/>
  <c r="P129" i="10" s="1"/>
  <c r="P130" i="10" s="1"/>
  <c r="P131" i="10" s="1"/>
  <c r="P132" i="10" s="1"/>
  <c r="P133" i="10" s="1"/>
  <c r="P134" i="10" s="1"/>
  <c r="P135" i="10" s="1"/>
  <c r="P136" i="10" s="1"/>
  <c r="P137" i="10" s="1"/>
  <c r="P138" i="10" s="1"/>
  <c r="P139" i="10" s="1"/>
  <c r="P140" i="10" s="1"/>
  <c r="P141" i="10" s="1"/>
  <c r="P142" i="10" s="1"/>
  <c r="P143" i="10" s="1"/>
  <c r="P144" i="10" s="1"/>
  <c r="P145" i="10" s="1"/>
  <c r="P146" i="10" s="1"/>
  <c r="P147" i="10" s="1"/>
  <c r="P148" i="10" s="1"/>
  <c r="P149" i="10" s="1"/>
  <c r="P150" i="10" s="1"/>
  <c r="P151" i="10" s="1"/>
  <c r="P152" i="10" s="1"/>
  <c r="P153" i="10" s="1"/>
  <c r="P154" i="10" s="1"/>
  <c r="P155" i="10" s="1"/>
  <c r="P156" i="10" s="1"/>
  <c r="P157" i="10" s="1"/>
  <c r="P158" i="10" s="1"/>
  <c r="P159" i="10" s="1"/>
  <c r="P160" i="10" s="1"/>
  <c r="P161" i="10" s="1"/>
  <c r="P162" i="10" s="1"/>
  <c r="P163" i="10" s="1"/>
  <c r="P164" i="10" s="1"/>
  <c r="P165" i="10" s="1"/>
  <c r="P166" i="10" s="1"/>
  <c r="P167" i="10" s="1"/>
  <c r="P168" i="10" s="1"/>
  <c r="P169" i="10" s="1"/>
  <c r="P170" i="10" s="1"/>
  <c r="P171" i="10" s="1"/>
  <c r="P172" i="10" s="1"/>
  <c r="P173" i="10" s="1"/>
  <c r="P174" i="10" s="1"/>
  <c r="P175" i="10" s="1"/>
  <c r="P176" i="10" s="1"/>
  <c r="P177" i="10" s="1"/>
  <c r="P178" i="10" s="1"/>
  <c r="P179" i="10" s="1"/>
  <c r="P180" i="10" s="1"/>
  <c r="P181" i="10" s="1"/>
  <c r="P182" i="10" s="1"/>
  <c r="P183" i="10" s="1"/>
  <c r="P184" i="10" s="1"/>
  <c r="P185" i="10" s="1"/>
  <c r="P186" i="10" s="1"/>
  <c r="P187" i="10" s="1"/>
  <c r="P188" i="10" s="1"/>
  <c r="P189" i="10" s="1"/>
  <c r="P190" i="10" s="1"/>
  <c r="P191" i="10" s="1"/>
  <c r="P192" i="10" s="1"/>
  <c r="P193" i="10" s="1"/>
  <c r="P194" i="10" s="1"/>
  <c r="P195" i="10" s="1"/>
  <c r="P196" i="10" s="1"/>
  <c r="P197" i="10" s="1"/>
  <c r="P198" i="10" s="1"/>
  <c r="P199" i="10" s="1"/>
  <c r="P200" i="10" s="1"/>
  <c r="P201" i="10" s="1"/>
  <c r="P202" i="10" s="1"/>
  <c r="P203" i="10" s="1"/>
  <c r="P204" i="10" s="1"/>
  <c r="P205" i="10" s="1"/>
  <c r="P206" i="10" s="1"/>
  <c r="P207" i="10" s="1"/>
  <c r="P208" i="10" s="1"/>
  <c r="P209" i="10" s="1"/>
  <c r="P210" i="10" s="1"/>
  <c r="P211" i="10" s="1"/>
  <c r="P212" i="10" s="1"/>
  <c r="P213" i="10" s="1"/>
  <c r="P214" i="10" s="1"/>
  <c r="P215" i="10" s="1"/>
  <c r="P216" i="10" s="1"/>
  <c r="P217" i="10" s="1"/>
  <c r="P218" i="10" s="1"/>
  <c r="P219" i="10" s="1"/>
  <c r="P220" i="10" s="1"/>
  <c r="P221" i="10" s="1"/>
  <c r="P222" i="10" s="1"/>
  <c r="P223" i="10" s="1"/>
  <c r="P224" i="10" s="1"/>
  <c r="P225" i="10" s="1"/>
  <c r="P226" i="10" s="1"/>
  <c r="P227" i="10" s="1"/>
  <c r="P228" i="10" s="1"/>
  <c r="P229" i="10" s="1"/>
  <c r="P230" i="10" s="1"/>
  <c r="P231" i="10" s="1"/>
  <c r="P232" i="10" s="1"/>
  <c r="P233" i="10" s="1"/>
  <c r="P234" i="10" s="1"/>
  <c r="P235" i="10" s="1"/>
  <c r="P236" i="10" s="1"/>
  <c r="P237" i="10" s="1"/>
  <c r="P238" i="10" s="1"/>
  <c r="P239" i="10" s="1"/>
  <c r="P240" i="10" s="1"/>
  <c r="P241" i="10" s="1"/>
  <c r="P242" i="10" s="1"/>
  <c r="P243" i="10" s="1"/>
  <c r="P244" i="10" s="1"/>
  <c r="P245" i="10" s="1"/>
  <c r="P246" i="10" s="1"/>
  <c r="P247" i="10" s="1"/>
  <c r="P248" i="10" s="1"/>
  <c r="P249" i="10" s="1"/>
  <c r="P250" i="10" s="1"/>
  <c r="P251" i="10" s="1"/>
  <c r="P252" i="10" s="1"/>
  <c r="P253" i="10" s="1"/>
  <c r="P254" i="10" s="1"/>
  <c r="P255" i="10" s="1"/>
  <c r="P256" i="10" s="1"/>
  <c r="P257" i="10" s="1"/>
  <c r="P258" i="10" s="1"/>
  <c r="P259" i="10" s="1"/>
  <c r="P260" i="10" s="1"/>
  <c r="P261" i="10" s="1"/>
  <c r="P262" i="10" s="1"/>
  <c r="P263" i="10" s="1"/>
  <c r="P264" i="10" s="1"/>
  <c r="P265" i="10" s="1"/>
  <c r="P266" i="10" s="1"/>
  <c r="P267" i="10" s="1"/>
  <c r="P268" i="10" s="1"/>
  <c r="P269" i="10" s="1"/>
  <c r="P270" i="10" s="1"/>
  <c r="P271" i="10" s="1"/>
  <c r="P272" i="10" s="1"/>
  <c r="P273" i="10" s="1"/>
  <c r="P274" i="10" s="1"/>
  <c r="P275" i="10" s="1"/>
  <c r="P276" i="10" s="1"/>
  <c r="P277" i="10" s="1"/>
  <c r="P278" i="10" s="1"/>
  <c r="P279" i="10" s="1"/>
  <c r="P280" i="10" s="1"/>
  <c r="P281" i="10" s="1"/>
  <c r="P282" i="10" s="1"/>
  <c r="P283" i="10" s="1"/>
  <c r="P284" i="10" s="1"/>
  <c r="P285" i="10" s="1"/>
  <c r="P286" i="10" s="1"/>
  <c r="P287" i="10" s="1"/>
  <c r="P288" i="10" s="1"/>
  <c r="P289" i="10" s="1"/>
  <c r="P290" i="10" s="1"/>
  <c r="P291" i="10" s="1"/>
  <c r="P292" i="10" s="1"/>
  <c r="P293" i="10" s="1"/>
  <c r="P294" i="10" s="1"/>
  <c r="P295" i="10" s="1"/>
  <c r="P296" i="10" s="1"/>
  <c r="P297" i="10" s="1"/>
  <c r="P298" i="10" s="1"/>
  <c r="P299" i="10" s="1"/>
  <c r="P300" i="10" s="1"/>
  <c r="P301" i="10" s="1"/>
  <c r="P302" i="10" s="1"/>
  <c r="P303" i="10" s="1"/>
  <c r="P304" i="10" s="1"/>
  <c r="P305" i="10" s="1"/>
  <c r="P306" i="10" s="1"/>
  <c r="P307" i="10" s="1"/>
  <c r="P308" i="10" s="1"/>
  <c r="P309" i="10" s="1"/>
  <c r="P310" i="10" s="1"/>
  <c r="P311" i="10" s="1"/>
  <c r="P312" i="10" s="1"/>
  <c r="P313" i="10" s="1"/>
  <c r="P314" i="10" s="1"/>
  <c r="P315" i="10" s="1"/>
  <c r="P316" i="10" s="1"/>
  <c r="P317" i="10" s="1"/>
  <c r="P318" i="10" s="1"/>
  <c r="P319" i="10" s="1"/>
  <c r="P320" i="10" s="1"/>
  <c r="P321" i="10" s="1"/>
  <c r="P322" i="10" s="1"/>
  <c r="P323" i="10" s="1"/>
  <c r="P324" i="10" s="1"/>
  <c r="P325" i="10" s="1"/>
  <c r="P326" i="10" s="1"/>
  <c r="P327" i="10" s="1"/>
  <c r="P328" i="10" s="1"/>
  <c r="P329" i="10" s="1"/>
  <c r="P330" i="10" s="1"/>
  <c r="P331" i="10" s="1"/>
  <c r="P332" i="10" s="1"/>
  <c r="P333" i="10" s="1"/>
  <c r="P334" i="10" s="1"/>
  <c r="P335" i="10" s="1"/>
  <c r="P336" i="10" s="1"/>
  <c r="P337" i="10" s="1"/>
  <c r="P338" i="10" s="1"/>
  <c r="P339" i="10" s="1"/>
  <c r="P340" i="10" s="1"/>
  <c r="P341" i="10" s="1"/>
  <c r="P342" i="10" s="1"/>
  <c r="P343" i="10" s="1"/>
  <c r="P344" i="10" s="1"/>
  <c r="P345" i="10" s="1"/>
  <c r="P346" i="10" s="1"/>
  <c r="P347" i="10" s="1"/>
  <c r="P348" i="10" s="1"/>
  <c r="P349" i="10" s="1"/>
  <c r="P350" i="10" s="1"/>
  <c r="P351" i="10" s="1"/>
  <c r="P352" i="10" s="1"/>
  <c r="P353" i="10" s="1"/>
  <c r="P354" i="10" s="1"/>
  <c r="P355" i="10" s="1"/>
  <c r="P356" i="10" s="1"/>
  <c r="P357" i="10" s="1"/>
  <c r="P358" i="10" s="1"/>
  <c r="P359" i="10" s="1"/>
  <c r="P360" i="10" s="1"/>
  <c r="P361" i="10" s="1"/>
  <c r="P362" i="10" s="1"/>
  <c r="P363" i="10" s="1"/>
  <c r="P364" i="10" s="1"/>
  <c r="P365" i="10" s="1"/>
  <c r="P366" i="10" s="1"/>
  <c r="P367" i="10" s="1"/>
  <c r="P368" i="10" s="1"/>
  <c r="P369" i="10" s="1"/>
  <c r="P370" i="10" s="1"/>
  <c r="P371" i="10" s="1"/>
  <c r="P372" i="10" s="1"/>
  <c r="P373" i="10" s="1"/>
  <c r="P374" i="10" s="1"/>
  <c r="P375" i="10" s="1"/>
  <c r="P376" i="10" s="1"/>
  <c r="P377" i="10" s="1"/>
  <c r="P378" i="10" s="1"/>
  <c r="P379" i="10" s="1"/>
  <c r="P380" i="10" s="1"/>
  <c r="P381" i="10" s="1"/>
  <c r="P382" i="10" s="1"/>
  <c r="P383" i="10" s="1"/>
  <c r="P384" i="10" s="1"/>
  <c r="P385" i="10" s="1"/>
  <c r="P386" i="10" s="1"/>
  <c r="P387" i="10" s="1"/>
  <c r="P388" i="10" s="1"/>
  <c r="P389" i="10" s="1"/>
  <c r="P390" i="10" s="1"/>
  <c r="P391" i="10" s="1"/>
  <c r="P392" i="10" s="1"/>
  <c r="P393" i="10" s="1"/>
  <c r="P394" i="10" s="1"/>
  <c r="P395" i="10" s="1"/>
  <c r="P396" i="10" s="1"/>
  <c r="P397" i="10" s="1"/>
  <c r="P398" i="10" s="1"/>
  <c r="P399" i="10" s="1"/>
  <c r="P400" i="10" s="1"/>
  <c r="P401" i="10" s="1"/>
  <c r="P402" i="10" s="1"/>
  <c r="P403" i="10" s="1"/>
  <c r="P404" i="10" s="1"/>
  <c r="P405" i="10" s="1"/>
  <c r="P406" i="10" s="1"/>
  <c r="P407" i="10" s="1"/>
  <c r="P408" i="10" s="1"/>
  <c r="P409" i="10" s="1"/>
  <c r="P410" i="10" s="1"/>
  <c r="P411" i="10" s="1"/>
  <c r="P412" i="10" s="1"/>
  <c r="P413" i="10" s="1"/>
  <c r="P414" i="10" s="1"/>
  <c r="P415" i="10" s="1"/>
  <c r="P416" i="10" s="1"/>
  <c r="P417" i="10" s="1"/>
  <c r="P418" i="10" s="1"/>
  <c r="P419" i="10" s="1"/>
  <c r="P420" i="10" s="1"/>
  <c r="P421" i="10" s="1"/>
  <c r="P422" i="10" s="1"/>
  <c r="P423" i="10" s="1"/>
  <c r="P424" i="10" s="1"/>
  <c r="P425" i="10" s="1"/>
  <c r="P426" i="10" s="1"/>
  <c r="P427" i="10" s="1"/>
  <c r="P428" i="10" s="1"/>
  <c r="P429" i="10" s="1"/>
  <c r="P430" i="10" s="1"/>
  <c r="P431" i="10" s="1"/>
  <c r="P432" i="10" s="1"/>
  <c r="P433" i="10" s="1"/>
  <c r="P434" i="10" s="1"/>
  <c r="P435" i="10" s="1"/>
  <c r="P436" i="10" s="1"/>
  <c r="P437" i="10" s="1"/>
  <c r="P438" i="10" s="1"/>
  <c r="P439" i="10" s="1"/>
  <c r="P440" i="10" s="1"/>
  <c r="P441" i="10" s="1"/>
  <c r="P442" i="10" s="1"/>
  <c r="P443" i="10" s="1"/>
  <c r="P444" i="10" s="1"/>
  <c r="P445" i="10" s="1"/>
  <c r="P446" i="10" s="1"/>
  <c r="P447" i="10" s="1"/>
  <c r="P448" i="10" s="1"/>
  <c r="P449" i="10" s="1"/>
  <c r="P450" i="10" s="1"/>
  <c r="P451" i="10" s="1"/>
  <c r="P452" i="10" s="1"/>
  <c r="P453" i="10" s="1"/>
  <c r="P454" i="10" s="1"/>
  <c r="P455" i="10" s="1"/>
  <c r="P456" i="10" s="1"/>
  <c r="P457" i="10" s="1"/>
  <c r="P458" i="10" s="1"/>
  <c r="P459" i="10" s="1"/>
  <c r="P460" i="10" s="1"/>
  <c r="P461" i="10" s="1"/>
  <c r="P462" i="10" s="1"/>
  <c r="P463" i="10" s="1"/>
  <c r="P464" i="10" s="1"/>
  <c r="P465" i="10" s="1"/>
  <c r="P466" i="10" s="1"/>
  <c r="P467" i="10" s="1"/>
  <c r="P468" i="10" s="1"/>
  <c r="P469" i="10" s="1"/>
  <c r="P470" i="10" s="1"/>
  <c r="P471" i="10" s="1"/>
  <c r="P472" i="10" s="1"/>
  <c r="P473" i="10" s="1"/>
  <c r="P474" i="10" s="1"/>
  <c r="P475" i="10" s="1"/>
  <c r="P476" i="10" s="1"/>
  <c r="P477" i="10" s="1"/>
  <c r="P478" i="10" s="1"/>
  <c r="P479" i="10" s="1"/>
  <c r="P480" i="10" s="1"/>
  <c r="P481" i="10" s="1"/>
  <c r="P482" i="10" s="1"/>
  <c r="P483" i="10" s="1"/>
  <c r="P484" i="10" s="1"/>
  <c r="P485" i="10" s="1"/>
  <c r="P486" i="10" s="1"/>
  <c r="P487" i="10" s="1"/>
  <c r="P488" i="10" s="1"/>
  <c r="P489" i="10" s="1"/>
  <c r="P490" i="10" s="1"/>
  <c r="P491" i="10" s="1"/>
  <c r="P492" i="10" s="1"/>
  <c r="P493" i="10" s="1"/>
  <c r="P494" i="10" s="1"/>
  <c r="P495" i="10" s="1"/>
  <c r="P496" i="10" s="1"/>
  <c r="P497" i="10" s="1"/>
  <c r="P498" i="10" s="1"/>
  <c r="P499" i="10" s="1"/>
  <c r="P500" i="10" s="1"/>
  <c r="P501" i="10" s="1"/>
  <c r="P502" i="10" s="1"/>
  <c r="P503" i="10" s="1"/>
  <c r="P504" i="10" s="1"/>
  <c r="P505" i="10" s="1"/>
  <c r="P506" i="10" s="1"/>
  <c r="P507" i="10" s="1"/>
  <c r="P508" i="10" s="1"/>
  <c r="P509" i="10" s="1"/>
  <c r="P510" i="10" s="1"/>
  <c r="P511" i="10" s="1"/>
  <c r="P512" i="10" s="1"/>
  <c r="P513" i="10" s="1"/>
  <c r="P514" i="10" s="1"/>
  <c r="P515" i="10" s="1"/>
  <c r="P516" i="10" s="1"/>
  <c r="P517" i="10" s="1"/>
  <c r="P518" i="10" s="1"/>
  <c r="P519" i="10" s="1"/>
  <c r="P520" i="10" s="1"/>
  <c r="P521" i="10" s="1"/>
  <c r="P522" i="10" s="1"/>
  <c r="P523" i="10" s="1"/>
  <c r="P524" i="10" s="1"/>
  <c r="P525" i="10" s="1"/>
  <c r="P526" i="10" s="1"/>
  <c r="P527" i="10" s="1"/>
  <c r="P528" i="10" s="1"/>
  <c r="P529" i="10" s="1"/>
  <c r="P530" i="10" s="1"/>
  <c r="P531" i="10" s="1"/>
  <c r="P532" i="10" s="1"/>
  <c r="P533" i="10" s="1"/>
  <c r="P534" i="10" s="1"/>
  <c r="P535" i="10" s="1"/>
  <c r="P536" i="10" s="1"/>
  <c r="P537" i="10" s="1"/>
  <c r="P538" i="10" s="1"/>
  <c r="P539" i="10" s="1"/>
  <c r="P540" i="10" s="1"/>
  <c r="P541" i="10" s="1"/>
  <c r="P542" i="10" s="1"/>
  <c r="P543" i="10" s="1"/>
  <c r="P544" i="10" s="1"/>
  <c r="P545" i="10" s="1"/>
  <c r="P546" i="10" s="1"/>
  <c r="P547" i="10" s="1"/>
  <c r="P548" i="10" s="1"/>
  <c r="P549" i="10" s="1"/>
  <c r="P550" i="10" s="1"/>
  <c r="P551" i="10" s="1"/>
  <c r="P552" i="10" s="1"/>
  <c r="P553" i="10" s="1"/>
  <c r="P554" i="10" s="1"/>
  <c r="P555" i="10" s="1"/>
  <c r="P556" i="10" s="1"/>
  <c r="P557" i="10" s="1"/>
  <c r="P558" i="10" s="1"/>
  <c r="P559" i="10" s="1"/>
  <c r="P560" i="10" s="1"/>
  <c r="P561" i="10" s="1"/>
  <c r="P562" i="10" s="1"/>
  <c r="P563" i="10" s="1"/>
  <c r="P564" i="10" s="1"/>
  <c r="P565" i="10" s="1"/>
  <c r="P566" i="10" s="1"/>
  <c r="P567" i="10" s="1"/>
  <c r="P568" i="10" s="1"/>
  <c r="P569" i="10" s="1"/>
  <c r="P570" i="10" s="1"/>
  <c r="P571" i="10" s="1"/>
  <c r="P572" i="10" s="1"/>
  <c r="P573" i="10" s="1"/>
  <c r="P574" i="10" s="1"/>
  <c r="P575" i="10" s="1"/>
  <c r="P576" i="10" s="1"/>
  <c r="P577" i="10" s="1"/>
  <c r="P578" i="10" s="1"/>
  <c r="P579" i="10" s="1"/>
  <c r="P580" i="10" s="1"/>
  <c r="P581" i="10" s="1"/>
  <c r="P582" i="10" s="1"/>
  <c r="P583" i="10" s="1"/>
  <c r="P584" i="10" s="1"/>
  <c r="P585" i="10" s="1"/>
  <c r="P586" i="10" s="1"/>
  <c r="P587" i="10" s="1"/>
  <c r="P588" i="10" s="1"/>
  <c r="P589" i="10" s="1"/>
  <c r="P590" i="10" s="1"/>
  <c r="P591" i="10" s="1"/>
  <c r="P592" i="10" s="1"/>
  <c r="P593" i="10" s="1"/>
  <c r="P594" i="10" s="1"/>
  <c r="P595" i="10" s="1"/>
  <c r="P596" i="10" s="1"/>
  <c r="P597" i="10" s="1"/>
  <c r="P598" i="10" s="1"/>
  <c r="P599" i="10" s="1"/>
  <c r="P600" i="10" s="1"/>
  <c r="P601" i="10" s="1"/>
  <c r="P602" i="10" s="1"/>
  <c r="P603" i="10" s="1"/>
  <c r="P604" i="10" s="1"/>
  <c r="P605" i="10" s="1"/>
  <c r="P606" i="10" s="1"/>
  <c r="P607" i="10" s="1"/>
  <c r="P608" i="10" s="1"/>
  <c r="P609" i="10" s="1"/>
  <c r="P610" i="10" s="1"/>
  <c r="P611" i="10" s="1"/>
  <c r="P612" i="10" s="1"/>
  <c r="P613" i="10" s="1"/>
  <c r="P614" i="10" s="1"/>
  <c r="P615" i="10" s="1"/>
  <c r="P616" i="10" s="1"/>
  <c r="P617" i="10" s="1"/>
  <c r="P618" i="10" s="1"/>
  <c r="P619" i="10" s="1"/>
  <c r="P620" i="10" s="1"/>
  <c r="P621" i="10" s="1"/>
  <c r="P622" i="10" s="1"/>
  <c r="P623" i="10" s="1"/>
  <c r="P624" i="10" s="1"/>
  <c r="P625" i="10" s="1"/>
  <c r="P626" i="10" s="1"/>
  <c r="P627" i="10" s="1"/>
  <c r="P628" i="10" s="1"/>
  <c r="P629" i="10" s="1"/>
  <c r="P630" i="10" s="1"/>
  <c r="P631" i="10" s="1"/>
  <c r="P632" i="10" s="1"/>
  <c r="P633" i="10" s="1"/>
  <c r="P634" i="10" s="1"/>
  <c r="P635" i="10" s="1"/>
  <c r="P636" i="10" s="1"/>
  <c r="P637" i="10" s="1"/>
  <c r="P638" i="10" s="1"/>
  <c r="P639" i="10" s="1"/>
  <c r="P640" i="10" s="1"/>
  <c r="P641" i="10" s="1"/>
  <c r="P642" i="10" s="1"/>
  <c r="P643" i="10" s="1"/>
  <c r="P644" i="10" s="1"/>
  <c r="P645" i="10" s="1"/>
  <c r="P646" i="10" s="1"/>
  <c r="P647" i="10" s="1"/>
  <c r="P648" i="10" s="1"/>
  <c r="P649" i="10" s="1"/>
  <c r="P650" i="10" s="1"/>
  <c r="P651" i="10" s="1"/>
  <c r="P652" i="10" s="1"/>
  <c r="P653" i="10" s="1"/>
  <c r="P654" i="10" s="1"/>
  <c r="P655" i="10" s="1"/>
  <c r="P656" i="10" s="1"/>
  <c r="P657" i="10" s="1"/>
  <c r="P658" i="10" s="1"/>
  <c r="P659" i="10" s="1"/>
  <c r="P660" i="10" s="1"/>
  <c r="P661" i="10" s="1"/>
  <c r="P662" i="10" s="1"/>
  <c r="P663" i="10" s="1"/>
  <c r="P664" i="10" s="1"/>
  <c r="P665" i="10" s="1"/>
  <c r="P666" i="10" s="1"/>
  <c r="P667" i="10" s="1"/>
  <c r="P668" i="10" s="1"/>
  <c r="P669" i="10" s="1"/>
  <c r="P670" i="10" s="1"/>
  <c r="P671" i="10" s="1"/>
  <c r="P672" i="10" s="1"/>
  <c r="P673" i="10" s="1"/>
  <c r="P674" i="10" s="1"/>
  <c r="P675" i="10" s="1"/>
  <c r="P676" i="10" s="1"/>
  <c r="P677" i="10" s="1"/>
  <c r="P678" i="10" s="1"/>
  <c r="P679" i="10" s="1"/>
  <c r="P680" i="10" s="1"/>
  <c r="P681" i="10" s="1"/>
  <c r="P682" i="10" s="1"/>
  <c r="P683" i="10" s="1"/>
  <c r="P684" i="10" s="1"/>
  <c r="P685" i="10" s="1"/>
  <c r="P686" i="10" s="1"/>
  <c r="P687" i="10" s="1"/>
  <c r="P688" i="10" s="1"/>
  <c r="P689" i="10" s="1"/>
  <c r="P690" i="10" s="1"/>
  <c r="P691" i="10" s="1"/>
  <c r="P692" i="10" s="1"/>
  <c r="P693" i="10" s="1"/>
  <c r="P694" i="10" s="1"/>
  <c r="P695" i="10" s="1"/>
  <c r="P696" i="10" s="1"/>
  <c r="P697" i="10" s="1"/>
  <c r="P698" i="10" s="1"/>
  <c r="P699" i="10" s="1"/>
  <c r="P700" i="10" s="1"/>
  <c r="P701" i="10" s="1"/>
  <c r="P702" i="10" s="1"/>
  <c r="P703" i="10" s="1"/>
  <c r="P704" i="10" s="1"/>
  <c r="P705" i="10" s="1"/>
  <c r="P706" i="10" s="1"/>
  <c r="P707" i="10" s="1"/>
  <c r="P708" i="10" s="1"/>
  <c r="P709" i="10" s="1"/>
  <c r="P710" i="10" s="1"/>
  <c r="P711" i="10" s="1"/>
  <c r="P712" i="10" s="1"/>
  <c r="P713" i="10" s="1"/>
  <c r="P714" i="10" s="1"/>
  <c r="P715" i="10" s="1"/>
  <c r="P716" i="10" s="1"/>
  <c r="P717" i="10" s="1"/>
  <c r="P718" i="10" s="1"/>
  <c r="P719" i="10" s="1"/>
  <c r="P720" i="10" s="1"/>
  <c r="P721" i="10" s="1"/>
  <c r="P722" i="10" s="1"/>
  <c r="P723" i="10" s="1"/>
  <c r="P724" i="10" s="1"/>
  <c r="P725" i="10" s="1"/>
  <c r="P726" i="10" s="1"/>
  <c r="P727" i="10" s="1"/>
  <c r="P728" i="10" s="1"/>
  <c r="P729" i="10" s="1"/>
  <c r="P730" i="10" s="1"/>
  <c r="P731" i="10" s="1"/>
  <c r="P732" i="10" s="1"/>
  <c r="P733" i="10" s="1"/>
  <c r="P734" i="10" s="1"/>
  <c r="P735" i="10" s="1"/>
  <c r="P736" i="10" s="1"/>
  <c r="P737" i="10" s="1"/>
  <c r="P738" i="10" s="1"/>
  <c r="P739" i="10" s="1"/>
  <c r="P740" i="10" s="1"/>
  <c r="P741" i="10" s="1"/>
  <c r="P742" i="10" s="1"/>
  <c r="P743" i="10" s="1"/>
  <c r="P744" i="10" s="1"/>
  <c r="P745" i="10" s="1"/>
  <c r="P746" i="10" s="1"/>
  <c r="P747" i="10" s="1"/>
  <c r="P748" i="10" s="1"/>
  <c r="P749" i="10" s="1"/>
  <c r="P750" i="10" s="1"/>
  <c r="P751" i="10" s="1"/>
  <c r="P752" i="10" s="1"/>
  <c r="P753" i="10" s="1"/>
  <c r="P754" i="10" s="1"/>
  <c r="P755" i="10" s="1"/>
  <c r="P756" i="10" s="1"/>
  <c r="P757" i="10" s="1"/>
  <c r="P758" i="10" s="1"/>
  <c r="P759" i="10" s="1"/>
  <c r="P760" i="10" s="1"/>
  <c r="P761" i="10" s="1"/>
  <c r="P762" i="10" s="1"/>
  <c r="P763" i="10" s="1"/>
  <c r="P764" i="10" s="1"/>
  <c r="P765" i="10" s="1"/>
  <c r="P766" i="10" s="1"/>
  <c r="P767" i="10" s="1"/>
  <c r="P768" i="10" s="1"/>
  <c r="P769" i="10" s="1"/>
  <c r="P770" i="10" s="1"/>
  <c r="P771" i="10" s="1"/>
  <c r="P772" i="10" s="1"/>
  <c r="P773" i="10" s="1"/>
  <c r="P774" i="10" s="1"/>
  <c r="P775" i="10" s="1"/>
  <c r="P776" i="10" s="1"/>
  <c r="P777" i="10" s="1"/>
  <c r="P778" i="10" s="1"/>
  <c r="P779" i="10" s="1"/>
  <c r="P780" i="10" s="1"/>
  <c r="P781" i="10" s="1"/>
  <c r="P782" i="10" s="1"/>
  <c r="P783" i="10" s="1"/>
  <c r="P784" i="10" s="1"/>
  <c r="P785" i="10" s="1"/>
  <c r="P786" i="10" s="1"/>
  <c r="P787" i="10" s="1"/>
  <c r="P788" i="10" s="1"/>
  <c r="P789" i="10" s="1"/>
  <c r="P790" i="10" s="1"/>
  <c r="P791" i="10" s="1"/>
  <c r="P792" i="10" s="1"/>
  <c r="P793" i="10" s="1"/>
  <c r="P794" i="10" s="1"/>
  <c r="P795" i="10" s="1"/>
  <c r="P796" i="10" s="1"/>
  <c r="P797" i="10" s="1"/>
  <c r="P798" i="10" s="1"/>
  <c r="P799" i="10" s="1"/>
  <c r="P800" i="10" s="1"/>
  <c r="P801" i="10" s="1"/>
  <c r="P802" i="10" s="1"/>
  <c r="P803" i="10" s="1"/>
  <c r="P804" i="10" s="1"/>
  <c r="P805" i="10" s="1"/>
  <c r="P806" i="10" s="1"/>
  <c r="P807" i="10" s="1"/>
  <c r="P808" i="10" s="1"/>
  <c r="P809" i="10" s="1"/>
  <c r="P810" i="10" s="1"/>
  <c r="P811" i="10" s="1"/>
  <c r="P812" i="10" s="1"/>
  <c r="P813" i="10" s="1"/>
  <c r="P814" i="10" s="1"/>
  <c r="P815" i="10" s="1"/>
  <c r="P816" i="10" s="1"/>
  <c r="P817" i="10" s="1"/>
  <c r="P818" i="10" s="1"/>
  <c r="P819" i="10" s="1"/>
  <c r="P820" i="10" s="1"/>
  <c r="P821" i="10" s="1"/>
  <c r="P822" i="10" s="1"/>
  <c r="P823" i="10" s="1"/>
  <c r="P824" i="10" s="1"/>
  <c r="P825" i="10" s="1"/>
  <c r="P826" i="10" s="1"/>
  <c r="P827" i="10" s="1"/>
  <c r="P828" i="10" s="1"/>
  <c r="P829" i="10" s="1"/>
  <c r="P830" i="10" s="1"/>
  <c r="P831" i="10" s="1"/>
  <c r="P832" i="10" s="1"/>
  <c r="P833" i="10" s="1"/>
  <c r="P834" i="10" s="1"/>
  <c r="P835" i="10" s="1"/>
  <c r="P836" i="10" s="1"/>
  <c r="P837" i="10" s="1"/>
  <c r="P838" i="10" s="1"/>
  <c r="P839" i="10" s="1"/>
  <c r="P840" i="10" s="1"/>
  <c r="P841" i="10" s="1"/>
  <c r="P842" i="10" s="1"/>
  <c r="P843" i="10" s="1"/>
  <c r="P844" i="10" s="1"/>
  <c r="P845" i="10" s="1"/>
  <c r="P846" i="10" s="1"/>
  <c r="P847" i="10" s="1"/>
  <c r="P848" i="10" s="1"/>
  <c r="P849" i="10" s="1"/>
  <c r="P850" i="10" s="1"/>
  <c r="P851" i="10" s="1"/>
  <c r="P852" i="10" s="1"/>
  <c r="P853" i="10" s="1"/>
  <c r="P854" i="10" s="1"/>
  <c r="P855" i="10" s="1"/>
  <c r="P856" i="10" s="1"/>
  <c r="P857" i="10" s="1"/>
  <c r="P858" i="10" s="1"/>
  <c r="P859" i="10" s="1"/>
  <c r="P860" i="10" s="1"/>
  <c r="P861" i="10" s="1"/>
  <c r="P862" i="10" s="1"/>
  <c r="P863" i="10" s="1"/>
  <c r="P864" i="10" s="1"/>
  <c r="P865" i="10" s="1"/>
  <c r="P866" i="10" s="1"/>
  <c r="P867" i="10" s="1"/>
  <c r="P868" i="10" s="1"/>
  <c r="P869" i="10" s="1"/>
  <c r="P870" i="10" s="1"/>
  <c r="P871" i="10" s="1"/>
  <c r="P872" i="10" s="1"/>
  <c r="P873" i="10" s="1"/>
  <c r="P874" i="10" s="1"/>
  <c r="P875" i="10" s="1"/>
  <c r="P876" i="10" s="1"/>
  <c r="P877" i="10" s="1"/>
  <c r="P878" i="10" s="1"/>
  <c r="P879" i="10" s="1"/>
  <c r="P880" i="10" s="1"/>
  <c r="P881" i="10" s="1"/>
  <c r="P882" i="10" s="1"/>
  <c r="P883" i="10" s="1"/>
  <c r="P884" i="10" s="1"/>
  <c r="P885" i="10" s="1"/>
  <c r="P886" i="10" s="1"/>
  <c r="P887" i="10" s="1"/>
  <c r="P888" i="10" s="1"/>
  <c r="P889" i="10" s="1"/>
  <c r="P890" i="10" s="1"/>
  <c r="P891" i="10" s="1"/>
  <c r="P892" i="10" s="1"/>
  <c r="P893" i="10" s="1"/>
  <c r="P894" i="10" s="1"/>
  <c r="P895" i="10" s="1"/>
  <c r="P896" i="10" s="1"/>
  <c r="P897" i="10" s="1"/>
  <c r="P898" i="10" s="1"/>
  <c r="P899" i="10" s="1"/>
  <c r="P900" i="10" s="1"/>
  <c r="P901" i="10" s="1"/>
  <c r="P902" i="10" s="1"/>
  <c r="P903" i="10" s="1"/>
  <c r="P904" i="10" s="1"/>
  <c r="P905" i="10" s="1"/>
  <c r="P906" i="10" s="1"/>
  <c r="P907" i="10" s="1"/>
  <c r="P908" i="10" s="1"/>
  <c r="P909" i="10" s="1"/>
  <c r="P910" i="10" s="1"/>
  <c r="P911" i="10" s="1"/>
  <c r="P912" i="10" s="1"/>
  <c r="P913" i="10" s="1"/>
  <c r="P914" i="10" s="1"/>
  <c r="P915" i="10" s="1"/>
  <c r="P916" i="10" s="1"/>
  <c r="P917" i="10" s="1"/>
  <c r="P918" i="10" s="1"/>
  <c r="P919" i="10" s="1"/>
  <c r="P920" i="10" s="1"/>
  <c r="P921" i="10" s="1"/>
  <c r="P922" i="10" s="1"/>
  <c r="P923" i="10" s="1"/>
  <c r="P924" i="10" s="1"/>
  <c r="P925" i="10" s="1"/>
  <c r="P926" i="10" s="1"/>
  <c r="P927" i="10" s="1"/>
  <c r="P928" i="10" s="1"/>
  <c r="P929" i="10" s="1"/>
  <c r="P930" i="10" s="1"/>
  <c r="P931" i="10" s="1"/>
  <c r="P932" i="10" s="1"/>
  <c r="P933" i="10" s="1"/>
  <c r="P934" i="10" s="1"/>
  <c r="P935" i="10" s="1"/>
  <c r="P936" i="10" s="1"/>
  <c r="P937" i="10" s="1"/>
  <c r="P938" i="10" s="1"/>
  <c r="P939" i="10" s="1"/>
  <c r="P940" i="10" s="1"/>
  <c r="P941" i="10" s="1"/>
  <c r="P942" i="10" s="1"/>
  <c r="P943" i="10" s="1"/>
  <c r="P944" i="10" s="1"/>
  <c r="P945" i="10" s="1"/>
  <c r="P946" i="10" s="1"/>
  <c r="P947" i="10" s="1"/>
  <c r="P948" i="10" s="1"/>
  <c r="P949" i="10" s="1"/>
  <c r="P950" i="10" s="1"/>
  <c r="P951" i="10" s="1"/>
  <c r="P952" i="10" s="1"/>
  <c r="P953" i="10" s="1"/>
  <c r="P954" i="10" s="1"/>
  <c r="P955" i="10" s="1"/>
  <c r="P956" i="10" s="1"/>
  <c r="P957" i="10" s="1"/>
  <c r="P958" i="10" s="1"/>
  <c r="P959" i="10" s="1"/>
  <c r="P960" i="10" s="1"/>
  <c r="P961" i="10" s="1"/>
  <c r="P962" i="10" s="1"/>
  <c r="P963" i="10" s="1"/>
  <c r="P964" i="10" s="1"/>
  <c r="P965" i="10" s="1"/>
  <c r="P966" i="10" s="1"/>
  <c r="P967" i="10" s="1"/>
  <c r="P968" i="10" s="1"/>
  <c r="P969" i="10" s="1"/>
  <c r="P970" i="10" s="1"/>
  <c r="P971" i="10" s="1"/>
  <c r="P972" i="10" s="1"/>
  <c r="P973" i="10" s="1"/>
  <c r="P974" i="10" s="1"/>
  <c r="P975" i="10" s="1"/>
  <c r="P976" i="10" s="1"/>
  <c r="P977" i="10" s="1"/>
  <c r="P978" i="10" s="1"/>
  <c r="P979" i="10" s="1"/>
  <c r="P980" i="10" s="1"/>
  <c r="P981" i="10" s="1"/>
  <c r="P982" i="10" s="1"/>
  <c r="P983" i="10" s="1"/>
  <c r="P984" i="10" s="1"/>
  <c r="P985" i="10" s="1"/>
  <c r="P986" i="10" s="1"/>
  <c r="P987" i="10" s="1"/>
  <c r="P988" i="10" s="1"/>
  <c r="P989" i="10" s="1"/>
  <c r="P990" i="10" s="1"/>
  <c r="P991" i="10" s="1"/>
  <c r="P992" i="10" s="1"/>
  <c r="P993" i="10" s="1"/>
  <c r="P994" i="10" s="1"/>
  <c r="P995" i="10" s="1"/>
  <c r="P996" i="10" s="1"/>
  <c r="P997" i="10" s="1"/>
  <c r="P998" i="10" s="1"/>
  <c r="P999" i="10" s="1"/>
  <c r="P1000" i="10" s="1"/>
  <c r="P1001" i="10" s="1"/>
  <c r="P1002" i="10" s="1"/>
  <c r="P1003" i="10" s="1"/>
  <c r="P1004" i="10" s="1"/>
  <c r="P1005" i="10" s="1"/>
  <c r="P1006" i="10" s="1"/>
  <c r="P1007" i="10" s="1"/>
  <c r="P1008" i="10" s="1"/>
  <c r="P1009" i="10" s="1"/>
  <c r="P1010" i="10" s="1"/>
  <c r="P1011" i="10" s="1"/>
  <c r="P1012" i="10" s="1"/>
  <c r="P1013" i="10" s="1"/>
  <c r="P1014" i="10" s="1"/>
  <c r="P1015" i="10" s="1"/>
  <c r="P1016" i="10" s="1"/>
  <c r="P1017" i="10" s="1"/>
  <c r="P1018" i="10" s="1"/>
  <c r="P1019" i="10" s="1"/>
  <c r="P1020" i="10" s="1"/>
  <c r="P1021" i="10" s="1"/>
  <c r="P1022" i="10" s="1"/>
  <c r="P1023" i="10" s="1"/>
  <c r="P1024" i="10" s="1"/>
  <c r="P1025" i="10" s="1"/>
  <c r="P1026" i="10" s="1"/>
  <c r="P1027" i="10" s="1"/>
  <c r="P1028" i="10" s="1"/>
  <c r="P1029" i="10" s="1"/>
  <c r="P1030" i="10" s="1"/>
  <c r="P1031" i="10" s="1"/>
  <c r="P1032" i="10" s="1"/>
  <c r="P1033" i="10" s="1"/>
  <c r="P1034" i="10" s="1"/>
  <c r="P1035" i="10" s="1"/>
  <c r="P1036" i="10" s="1"/>
  <c r="P1037" i="10" s="1"/>
  <c r="P1038" i="10" s="1"/>
  <c r="P1039" i="10" s="1"/>
  <c r="P1040" i="10" s="1"/>
  <c r="P1041" i="10" s="1"/>
  <c r="P1042" i="10" s="1"/>
  <c r="P1043" i="10" s="1"/>
  <c r="P1044" i="10" s="1"/>
  <c r="P1045" i="10" s="1"/>
  <c r="P1046" i="10" s="1"/>
  <c r="P1047" i="10" s="1"/>
  <c r="P1048" i="10" s="1"/>
  <c r="P1049" i="10" s="1"/>
  <c r="P1050" i="10" s="1"/>
  <c r="P1051" i="10" s="1"/>
  <c r="P1052" i="10" s="1"/>
  <c r="P1053" i="10" s="1"/>
  <c r="P1054" i="10" s="1"/>
  <c r="P1055" i="10" s="1"/>
  <c r="P1056" i="10" s="1"/>
  <c r="P1057" i="10" s="1"/>
  <c r="P1058" i="10" s="1"/>
  <c r="P1059" i="10" s="1"/>
  <c r="P1060" i="10" s="1"/>
  <c r="P1061" i="10" s="1"/>
  <c r="P1062" i="10" s="1"/>
  <c r="P1063" i="10" s="1"/>
  <c r="P1064" i="10" s="1"/>
  <c r="P1065" i="10" s="1"/>
  <c r="P1066" i="10" s="1"/>
  <c r="P1067" i="10" s="1"/>
  <c r="P1068" i="10" s="1"/>
  <c r="P1069" i="10" s="1"/>
  <c r="P1070" i="10" s="1"/>
  <c r="P1071" i="10" s="1"/>
  <c r="P1072" i="10" s="1"/>
  <c r="P1073" i="10" s="1"/>
  <c r="P1074" i="10" s="1"/>
  <c r="P1075" i="10" s="1"/>
  <c r="P1076" i="10" s="1"/>
  <c r="P1077" i="10" s="1"/>
  <c r="P1078" i="10" s="1"/>
  <c r="P1079" i="10" s="1"/>
  <c r="P1080" i="10" s="1"/>
  <c r="P1081" i="10" s="1"/>
  <c r="P1082" i="10" s="1"/>
  <c r="P1083" i="10" s="1"/>
  <c r="P1084" i="10" s="1"/>
  <c r="P1085" i="10" s="1"/>
  <c r="P1086" i="10" s="1"/>
  <c r="P1087" i="10" s="1"/>
  <c r="P1088" i="10" s="1"/>
  <c r="P1089" i="10" s="1"/>
  <c r="P1090" i="10" s="1"/>
  <c r="P1091" i="10" s="1"/>
  <c r="P1092" i="10" s="1"/>
  <c r="P1093" i="10" s="1"/>
  <c r="P1094" i="10" s="1"/>
  <c r="P1095" i="10" s="1"/>
  <c r="P1096" i="10" s="1"/>
  <c r="P1097" i="10" s="1"/>
  <c r="P1098" i="10" s="1"/>
  <c r="P1099" i="10" s="1"/>
  <c r="P1100" i="10" s="1"/>
  <c r="P1101" i="10" s="1"/>
  <c r="P1102" i="10" s="1"/>
  <c r="P1103" i="10" s="1"/>
  <c r="P1104" i="10" s="1"/>
  <c r="P1105" i="10" s="1"/>
  <c r="P1106" i="10" s="1"/>
  <c r="P1107" i="10" s="1"/>
  <c r="P1108" i="10" s="1"/>
  <c r="P1109" i="10" s="1"/>
  <c r="P1110" i="10" s="1"/>
  <c r="P1111" i="10" s="1"/>
  <c r="P1112" i="10" s="1"/>
  <c r="P1113" i="10" s="1"/>
  <c r="P1114" i="10" s="1"/>
  <c r="P1115" i="10" s="1"/>
  <c r="P1116" i="10" s="1"/>
  <c r="P1117" i="10" s="1"/>
  <c r="P1118" i="10" s="1"/>
  <c r="P1119" i="10" s="1"/>
  <c r="P1120" i="10" s="1"/>
  <c r="P1121" i="10" s="1"/>
  <c r="P1122" i="10" s="1"/>
  <c r="P1123" i="10" s="1"/>
  <c r="P1124" i="10" s="1"/>
  <c r="P1125" i="10" s="1"/>
  <c r="P1126" i="10" s="1"/>
  <c r="P1127" i="10" s="1"/>
  <c r="P1128" i="10" s="1"/>
  <c r="P1129" i="10" s="1"/>
  <c r="P1130" i="10" s="1"/>
  <c r="P1131" i="10" s="1"/>
  <c r="P1132" i="10" s="1"/>
  <c r="P1133" i="10" s="1"/>
  <c r="P1134" i="10" s="1"/>
  <c r="P1135" i="10" s="1"/>
  <c r="P1136" i="10" s="1"/>
  <c r="P1137" i="10" s="1"/>
  <c r="P1138" i="10" s="1"/>
  <c r="P1139" i="10" s="1"/>
  <c r="P1140" i="10" s="1"/>
  <c r="P1141" i="10" s="1"/>
  <c r="P1142" i="10" s="1"/>
  <c r="P1143" i="10" s="1"/>
  <c r="P1144" i="10" s="1"/>
  <c r="P1145" i="10" s="1"/>
  <c r="P1146" i="10" s="1"/>
  <c r="P1147" i="10" s="1"/>
  <c r="P1148" i="10" s="1"/>
  <c r="P1149" i="10" s="1"/>
  <c r="P1150" i="10" s="1"/>
  <c r="P1151" i="10" s="1"/>
  <c r="P1152" i="10" s="1"/>
  <c r="P1153" i="10" s="1"/>
  <c r="P1154" i="10" s="1"/>
  <c r="P1155" i="10" s="1"/>
  <c r="P1156" i="10" s="1"/>
  <c r="P1157" i="10" s="1"/>
  <c r="P1158" i="10" s="1"/>
  <c r="P1159" i="10" s="1"/>
  <c r="P1160" i="10" s="1"/>
  <c r="P1161" i="10" s="1"/>
  <c r="P1162" i="10" s="1"/>
  <c r="P1163" i="10" s="1"/>
  <c r="P1164" i="10" s="1"/>
  <c r="P1165" i="10" s="1"/>
  <c r="P1166" i="10" s="1"/>
  <c r="P1167" i="10" s="1"/>
  <c r="P1168" i="10" s="1"/>
  <c r="P1169" i="10" s="1"/>
  <c r="P1170" i="10" s="1"/>
  <c r="P1171" i="10" s="1"/>
  <c r="P1172" i="10" s="1"/>
  <c r="P1173" i="10" s="1"/>
  <c r="P1174" i="10" s="1"/>
  <c r="P1175" i="10" s="1"/>
  <c r="P1176" i="10" s="1"/>
  <c r="P1177" i="10" s="1"/>
  <c r="P1178" i="10" s="1"/>
  <c r="P1179" i="10" s="1"/>
  <c r="P1180" i="10" s="1"/>
  <c r="P1181" i="10" s="1"/>
  <c r="P1182" i="10" s="1"/>
  <c r="P1183" i="10" s="1"/>
  <c r="P1184" i="10" s="1"/>
  <c r="P1185" i="10" s="1"/>
  <c r="P1186" i="10" s="1"/>
  <c r="P1187" i="10" s="1"/>
  <c r="P1188" i="10" s="1"/>
  <c r="P1189" i="10" s="1"/>
  <c r="P1190" i="10" s="1"/>
  <c r="P1191" i="10" s="1"/>
  <c r="P1192" i="10" s="1"/>
  <c r="P1193" i="10" s="1"/>
  <c r="P1194" i="10" s="1"/>
  <c r="P1195" i="10" s="1"/>
  <c r="P1196" i="10" s="1"/>
  <c r="P1197" i="10" s="1"/>
  <c r="P1198" i="10" s="1"/>
  <c r="P1199" i="10" s="1"/>
  <c r="P1200" i="10" s="1"/>
  <c r="P1201" i="10" s="1"/>
  <c r="P1202" i="10" s="1"/>
  <c r="P1203" i="10" s="1"/>
  <c r="P1204" i="10" s="1"/>
  <c r="P1205" i="10" s="1"/>
  <c r="P1206" i="10" s="1"/>
  <c r="P1207" i="10" s="1"/>
  <c r="P1208" i="10" s="1"/>
  <c r="P1209" i="10" s="1"/>
  <c r="P1210" i="10" s="1"/>
  <c r="P1211" i="10" s="1"/>
  <c r="P1212" i="10" s="1"/>
  <c r="P1213" i="10" s="1"/>
  <c r="P1214" i="10" s="1"/>
  <c r="P1215" i="10" s="1"/>
  <c r="P1216" i="10" s="1"/>
  <c r="P1217" i="10" s="1"/>
  <c r="P1218" i="10" s="1"/>
  <c r="P1219" i="10" s="1"/>
  <c r="P1220" i="10" s="1"/>
  <c r="P1221" i="10" s="1"/>
  <c r="P1222" i="10" s="1"/>
  <c r="P1223" i="10" s="1"/>
  <c r="P1224" i="10" s="1"/>
  <c r="P1225" i="10" s="1"/>
  <c r="P1226" i="10" s="1"/>
  <c r="P1227" i="10" s="1"/>
  <c r="P1228" i="10" s="1"/>
  <c r="P1229" i="10" s="1"/>
  <c r="P1230" i="10" s="1"/>
  <c r="P1231" i="10" s="1"/>
  <c r="P1232" i="10" s="1"/>
  <c r="P1233" i="10" s="1"/>
  <c r="P1234" i="10" s="1"/>
  <c r="P1235" i="10" s="1"/>
  <c r="P1236" i="10" s="1"/>
  <c r="P1237" i="10" s="1"/>
  <c r="P1238" i="10" s="1"/>
  <c r="P1239" i="10" s="1"/>
  <c r="P1240" i="10" s="1"/>
  <c r="P1241" i="10" s="1"/>
  <c r="P1242" i="10" s="1"/>
  <c r="P1243" i="10" s="1"/>
  <c r="P1244" i="10" s="1"/>
  <c r="P1245" i="10" s="1"/>
  <c r="P1246" i="10" s="1"/>
  <c r="P1247" i="10" s="1"/>
  <c r="P1248" i="10" s="1"/>
  <c r="P1249" i="10" s="1"/>
  <c r="P1250" i="10" s="1"/>
  <c r="P1251" i="10" s="1"/>
  <c r="P1252" i="10" s="1"/>
  <c r="P1253" i="10" s="1"/>
  <c r="P1254" i="10" s="1"/>
  <c r="P1255" i="10" s="1"/>
  <c r="P1256" i="10" s="1"/>
  <c r="P1257" i="10" s="1"/>
  <c r="P1258" i="10" s="1"/>
  <c r="P1259" i="10" s="1"/>
  <c r="P1260" i="10" s="1"/>
  <c r="P1261" i="10" s="1"/>
  <c r="P1262" i="10" s="1"/>
  <c r="P1263" i="10" s="1"/>
  <c r="P1264" i="10" s="1"/>
  <c r="P1265" i="10" s="1"/>
  <c r="P1266" i="10" s="1"/>
  <c r="P1267" i="10" s="1"/>
  <c r="P1268" i="10" s="1"/>
  <c r="P1269" i="10" s="1"/>
  <c r="P1270" i="10" s="1"/>
  <c r="P1271" i="10" s="1"/>
  <c r="P1272" i="10" s="1"/>
  <c r="P1273" i="10" s="1"/>
  <c r="P1274" i="10" s="1"/>
  <c r="P1275" i="10" s="1"/>
  <c r="P1276" i="10" s="1"/>
  <c r="P1277" i="10" s="1"/>
  <c r="P1278" i="10" s="1"/>
  <c r="P1279" i="10" s="1"/>
  <c r="P1280" i="10" s="1"/>
  <c r="P1281" i="10" s="1"/>
  <c r="P1282" i="10" s="1"/>
  <c r="P1283" i="10" s="1"/>
  <c r="P1284" i="10" s="1"/>
  <c r="P1285" i="10" s="1"/>
  <c r="P1286" i="10" s="1"/>
  <c r="P1287" i="10" s="1"/>
  <c r="P1288" i="10" s="1"/>
  <c r="P1289" i="10" s="1"/>
  <c r="P1290" i="10" s="1"/>
  <c r="P1291" i="10" s="1"/>
  <c r="P1292" i="10" s="1"/>
  <c r="P1293" i="10" s="1"/>
  <c r="P1294" i="10" s="1"/>
  <c r="P1295" i="10" s="1"/>
  <c r="P1296" i="10" s="1"/>
  <c r="P1297" i="10" s="1"/>
  <c r="P1298" i="10" s="1"/>
  <c r="P1299" i="10" s="1"/>
  <c r="P1300" i="10" s="1"/>
  <c r="P1301" i="10" s="1"/>
  <c r="P1302" i="10" s="1"/>
  <c r="P1303" i="10" s="1"/>
  <c r="P1304" i="10" s="1"/>
  <c r="P1305" i="10" s="1"/>
  <c r="P1306" i="10" s="1"/>
  <c r="P1307" i="10" s="1"/>
  <c r="P1308" i="10" s="1"/>
  <c r="P1309" i="10" s="1"/>
  <c r="P1310" i="10" s="1"/>
  <c r="P1311" i="10" s="1"/>
  <c r="P1312" i="10" s="1"/>
  <c r="P1313" i="10" s="1"/>
  <c r="P1314" i="10" s="1"/>
  <c r="P1315" i="10" s="1"/>
  <c r="P1316" i="10" s="1"/>
  <c r="P1317" i="10" s="1"/>
  <c r="P1318" i="10" s="1"/>
  <c r="P1319" i="10" s="1"/>
  <c r="P1320" i="10" s="1"/>
  <c r="P1321" i="10" s="1"/>
  <c r="P1322" i="10" s="1"/>
  <c r="P1323" i="10" s="1"/>
  <c r="P1324" i="10" s="1"/>
  <c r="P1325" i="10" s="1"/>
  <c r="P1326" i="10" s="1"/>
  <c r="P1327" i="10" s="1"/>
  <c r="P1328" i="10" s="1"/>
  <c r="P1329" i="10" s="1"/>
  <c r="P1330" i="10" s="1"/>
  <c r="P1331" i="10" s="1"/>
  <c r="P1332" i="10" s="1"/>
  <c r="P1333" i="10" s="1"/>
  <c r="P1334" i="10" s="1"/>
  <c r="P1335" i="10" s="1"/>
  <c r="P1336" i="10" s="1"/>
  <c r="P1337" i="10" s="1"/>
  <c r="P1338" i="10" s="1"/>
  <c r="P1339" i="10" s="1"/>
  <c r="P1340" i="10" s="1"/>
  <c r="P1341" i="10" s="1"/>
  <c r="P1342" i="10" s="1"/>
  <c r="P1343" i="10" s="1"/>
  <c r="P1344" i="10" s="1"/>
  <c r="P1345" i="10" s="1"/>
  <c r="P1346" i="10" s="1"/>
  <c r="P1347" i="10" s="1"/>
  <c r="P1348" i="10" s="1"/>
  <c r="P1349" i="10" s="1"/>
  <c r="P1350" i="10" s="1"/>
  <c r="P1351" i="10" s="1"/>
  <c r="P1352" i="10" s="1"/>
  <c r="P1353" i="10" s="1"/>
  <c r="P1354" i="10" s="1"/>
  <c r="P1355" i="10" s="1"/>
  <c r="P1356" i="10" s="1"/>
  <c r="P1357" i="10" s="1"/>
  <c r="P1358" i="10" s="1"/>
  <c r="P1359" i="10" s="1"/>
  <c r="P1360" i="10" s="1"/>
  <c r="P1361" i="10" s="1"/>
  <c r="P1362" i="10" s="1"/>
  <c r="P1363" i="10" s="1"/>
  <c r="P1364" i="10" s="1"/>
  <c r="P1365" i="10" s="1"/>
  <c r="P1366" i="10" s="1"/>
  <c r="P1367" i="10" s="1"/>
  <c r="P1368" i="10" s="1"/>
  <c r="P1369" i="10" s="1"/>
  <c r="P1370" i="10" s="1"/>
  <c r="P1371" i="10" s="1"/>
  <c r="P1372" i="10" s="1"/>
  <c r="P1373" i="10" s="1"/>
  <c r="P1374" i="10" s="1"/>
  <c r="P1375" i="10" s="1"/>
  <c r="P1376" i="10" s="1"/>
  <c r="P1377" i="10" s="1"/>
  <c r="P1378" i="10" s="1"/>
  <c r="P1379" i="10" s="1"/>
  <c r="P1380" i="10" s="1"/>
  <c r="P1381" i="10" s="1"/>
  <c r="P1382" i="10" s="1"/>
  <c r="P1383" i="10" s="1"/>
  <c r="P1384" i="10" s="1"/>
  <c r="P1385" i="10" s="1"/>
  <c r="P1386" i="10" s="1"/>
  <c r="P1387" i="10" s="1"/>
  <c r="P1388" i="10" s="1"/>
  <c r="P1389" i="10" s="1"/>
  <c r="P1390" i="10" s="1"/>
  <c r="P1391" i="10" s="1"/>
  <c r="P1392" i="10" s="1"/>
  <c r="P1393" i="10" s="1"/>
  <c r="P1394" i="10" s="1"/>
  <c r="P1395" i="10" s="1"/>
  <c r="P1396" i="10" s="1"/>
  <c r="P1397" i="10" s="1"/>
  <c r="P1398" i="10" s="1"/>
  <c r="P1399" i="10" s="1"/>
  <c r="P1400" i="10" s="1"/>
  <c r="P1401" i="10" s="1"/>
  <c r="P1402" i="10" s="1"/>
  <c r="P1403" i="10" s="1"/>
  <c r="P1404" i="10" s="1"/>
  <c r="P1405" i="10" s="1"/>
  <c r="P1406" i="10" s="1"/>
  <c r="P1407" i="10" s="1"/>
  <c r="P1408" i="10" s="1"/>
  <c r="P1409" i="10" s="1"/>
  <c r="P1410" i="10" s="1"/>
  <c r="P1411" i="10" s="1"/>
  <c r="P1412" i="10" s="1"/>
  <c r="P1413" i="10" s="1"/>
  <c r="P1414" i="10" s="1"/>
  <c r="P1415" i="10" s="1"/>
  <c r="P1416" i="10" s="1"/>
  <c r="P1417" i="10" s="1"/>
  <c r="P1418" i="10" s="1"/>
  <c r="P1419" i="10" s="1"/>
  <c r="P1420" i="10" s="1"/>
  <c r="P1421" i="10" s="1"/>
  <c r="P1422" i="10" s="1"/>
  <c r="P1423" i="10" s="1"/>
  <c r="P1424" i="10" s="1"/>
  <c r="P1425" i="10" s="1"/>
  <c r="P1426" i="10" s="1"/>
  <c r="P1427" i="10" s="1"/>
  <c r="P1428" i="10" s="1"/>
  <c r="P1429" i="10" s="1"/>
  <c r="P1430" i="10" s="1"/>
  <c r="P1431" i="10" s="1"/>
  <c r="P1432" i="10" s="1"/>
  <c r="P1433" i="10" s="1"/>
  <c r="P1434" i="10" s="1"/>
  <c r="P1435" i="10" s="1"/>
  <c r="P1436" i="10" s="1"/>
  <c r="P1437" i="10" s="1"/>
  <c r="P1438" i="10" s="1"/>
  <c r="P1439" i="10" s="1"/>
  <c r="P1440" i="10" s="1"/>
  <c r="P1441" i="10" s="1"/>
  <c r="P1442" i="10" s="1"/>
  <c r="P1443" i="10" s="1"/>
  <c r="P1444" i="10" s="1"/>
  <c r="P1445" i="10" s="1"/>
  <c r="P1446" i="10" s="1"/>
  <c r="P1447" i="10" s="1"/>
  <c r="P1448" i="10" s="1"/>
  <c r="P1449" i="10" s="1"/>
  <c r="P1450" i="10" s="1"/>
  <c r="P1451" i="10" s="1"/>
  <c r="P1452" i="10" s="1"/>
  <c r="P1453" i="10" s="1"/>
  <c r="P1454" i="10" s="1"/>
  <c r="P1455" i="10" s="1"/>
  <c r="P1456" i="10" s="1"/>
  <c r="P1457" i="10" s="1"/>
  <c r="P1458" i="10" s="1"/>
  <c r="P1459" i="10" s="1"/>
  <c r="P1460" i="10" s="1"/>
  <c r="P1461" i="10" s="1"/>
  <c r="P1462" i="10" s="1"/>
  <c r="P1463" i="10" s="1"/>
  <c r="P1464" i="10" s="1"/>
  <c r="P1465" i="10" s="1"/>
  <c r="P1466" i="10" s="1"/>
  <c r="P1467" i="10" s="1"/>
  <c r="P1468" i="10" s="1"/>
  <c r="P1469" i="10" s="1"/>
  <c r="P1470" i="10" s="1"/>
  <c r="P1471" i="10" s="1"/>
  <c r="P1472" i="10" s="1"/>
  <c r="P1473" i="10" s="1"/>
  <c r="P1474" i="10" s="1"/>
  <c r="P1475" i="10" s="1"/>
  <c r="P1476" i="10" s="1"/>
  <c r="P1477" i="10" s="1"/>
  <c r="P1478" i="10" s="1"/>
  <c r="P1479" i="10" s="1"/>
  <c r="P1480" i="10" s="1"/>
  <c r="P1481" i="10" s="1"/>
  <c r="P1482" i="10" s="1"/>
  <c r="P1483" i="10" s="1"/>
  <c r="P1484" i="10" s="1"/>
  <c r="P1485" i="10" s="1"/>
  <c r="P1486" i="10" s="1"/>
  <c r="P1487" i="10" s="1"/>
  <c r="P1488" i="10" s="1"/>
  <c r="P1489" i="10" s="1"/>
  <c r="P1490" i="10" s="1"/>
  <c r="P1491" i="10" s="1"/>
  <c r="P1492" i="10" s="1"/>
  <c r="P1493" i="10" s="1"/>
  <c r="P1494" i="10" s="1"/>
  <c r="P1495" i="10" s="1"/>
  <c r="P1496" i="10" s="1"/>
  <c r="P1497" i="10" s="1"/>
  <c r="P1498" i="10" s="1"/>
  <c r="P1499" i="10" s="1"/>
  <c r="P1500" i="10" s="1"/>
  <c r="P1501" i="10" s="1"/>
  <c r="P1502" i="10" s="1"/>
  <c r="P1503" i="10" s="1"/>
  <c r="P1504" i="10" s="1"/>
  <c r="P1505" i="10" s="1"/>
  <c r="P1506" i="10" s="1"/>
  <c r="P1507" i="10" s="1"/>
  <c r="P1508" i="10" s="1"/>
  <c r="P1509" i="10" s="1"/>
  <c r="P1510" i="10" s="1"/>
  <c r="P1511" i="10" s="1"/>
  <c r="P1512" i="10" s="1"/>
  <c r="P1513" i="10" s="1"/>
  <c r="P1514" i="10" s="1"/>
  <c r="P1515" i="10" s="1"/>
  <c r="P1516" i="10" s="1"/>
  <c r="P1517" i="10" s="1"/>
  <c r="P1518" i="10" s="1"/>
  <c r="P1519" i="10" s="1"/>
  <c r="P1520" i="10" s="1"/>
  <c r="P1521" i="10" s="1"/>
  <c r="P1522" i="10" s="1"/>
  <c r="P1523" i="10" s="1"/>
  <c r="P1524" i="10" s="1"/>
  <c r="P1525" i="10" s="1"/>
  <c r="P1526" i="10" s="1"/>
  <c r="P1527" i="10" s="1"/>
  <c r="P1528" i="10" s="1"/>
  <c r="P1529" i="10" s="1"/>
  <c r="P1530" i="10" s="1"/>
  <c r="P1531" i="10" s="1"/>
  <c r="P1532" i="10" s="1"/>
  <c r="P1533" i="10" s="1"/>
  <c r="P1534" i="10" s="1"/>
  <c r="P1535" i="10" s="1"/>
  <c r="P1536" i="10" s="1"/>
  <c r="P1537" i="10" s="1"/>
  <c r="P1538" i="10" s="1"/>
  <c r="P1539" i="10" s="1"/>
  <c r="P1540" i="10" s="1"/>
  <c r="P1541" i="10" s="1"/>
  <c r="P1542" i="10" s="1"/>
  <c r="P1543" i="10" s="1"/>
  <c r="P1544" i="10" s="1"/>
  <c r="P1545" i="10" s="1"/>
  <c r="P1546" i="10" s="1"/>
  <c r="P1547" i="10" s="1"/>
  <c r="P1548" i="10" s="1"/>
  <c r="P1549" i="10" s="1"/>
  <c r="P1550" i="10" s="1"/>
  <c r="P1551" i="10" s="1"/>
  <c r="P1552" i="10" s="1"/>
  <c r="P1553" i="10" s="1"/>
  <c r="P1554" i="10" s="1"/>
  <c r="P1555" i="10" s="1"/>
  <c r="P1556" i="10" s="1"/>
  <c r="P1557" i="10" s="1"/>
  <c r="P1558" i="10" s="1"/>
  <c r="P1559" i="10" s="1"/>
  <c r="P1560" i="10" s="1"/>
  <c r="P1561" i="10" s="1"/>
  <c r="P1562" i="10" s="1"/>
  <c r="P1563" i="10" s="1"/>
  <c r="P1564" i="10" s="1"/>
  <c r="P1565" i="10" s="1"/>
  <c r="P1566" i="10" s="1"/>
  <c r="P1567" i="10" s="1"/>
  <c r="P1568" i="10" s="1"/>
  <c r="P1569" i="10" s="1"/>
  <c r="P1570" i="10" s="1"/>
  <c r="P1571" i="10" s="1"/>
  <c r="P1572" i="10" s="1"/>
  <c r="P1573" i="10" s="1"/>
  <c r="P1574" i="10" s="1"/>
  <c r="P1575" i="10" s="1"/>
  <c r="P1576" i="10" s="1"/>
  <c r="P1577" i="10" s="1"/>
  <c r="P1578" i="10" s="1"/>
  <c r="P1579" i="10" s="1"/>
  <c r="P1580" i="10" s="1"/>
  <c r="P1581" i="10" s="1"/>
  <c r="P1582" i="10" s="1"/>
  <c r="P1583" i="10" s="1"/>
  <c r="P1584" i="10" s="1"/>
  <c r="P1585" i="10" s="1"/>
  <c r="P1586" i="10" s="1"/>
  <c r="P1587" i="10" s="1"/>
  <c r="P1588" i="10" s="1"/>
  <c r="P1589" i="10" s="1"/>
  <c r="P1590" i="10" s="1"/>
  <c r="P1591" i="10" s="1"/>
  <c r="P1592" i="10" s="1"/>
  <c r="P1593" i="10" s="1"/>
  <c r="P1594" i="10" s="1"/>
  <c r="P1595" i="10" s="1"/>
  <c r="P1596" i="10" s="1"/>
  <c r="P1597" i="10" s="1"/>
  <c r="P1598" i="10" s="1"/>
  <c r="P1599" i="10" s="1"/>
  <c r="P1600" i="10" s="1"/>
  <c r="P1601" i="10" s="1"/>
  <c r="P1602" i="10" s="1"/>
  <c r="P1603" i="10" s="1"/>
  <c r="P1604" i="10" s="1"/>
  <c r="P1605" i="10" s="1"/>
  <c r="P1606" i="10" s="1"/>
  <c r="P1607" i="10" s="1"/>
  <c r="P1608" i="10" s="1"/>
  <c r="P1609" i="10" s="1"/>
  <c r="P1610" i="10" s="1"/>
  <c r="P1611" i="10" s="1"/>
  <c r="P1612" i="10" s="1"/>
  <c r="P1613" i="10" s="1"/>
  <c r="P1614" i="10" s="1"/>
  <c r="P1615" i="10" s="1"/>
  <c r="P1616" i="10" s="1"/>
  <c r="P1617" i="10" s="1"/>
  <c r="P1618" i="10" s="1"/>
  <c r="P1619" i="10" s="1"/>
  <c r="P1620" i="10" s="1"/>
  <c r="P1621" i="10" s="1"/>
  <c r="P1622" i="10" s="1"/>
  <c r="P1623" i="10" s="1"/>
  <c r="P1624" i="10" s="1"/>
  <c r="P1625" i="10" s="1"/>
  <c r="P1626" i="10" s="1"/>
  <c r="P1627" i="10" s="1"/>
  <c r="P1628" i="10" s="1"/>
  <c r="P1629" i="10" s="1"/>
  <c r="P1630" i="10" s="1"/>
  <c r="P1631" i="10" s="1"/>
  <c r="P1632" i="10" s="1"/>
  <c r="P1633" i="10" s="1"/>
  <c r="P1634" i="10" s="1"/>
  <c r="P1635" i="10" s="1"/>
  <c r="P1636" i="10" s="1"/>
  <c r="P1637" i="10" s="1"/>
  <c r="P1638" i="10" s="1"/>
  <c r="P1639" i="10" s="1"/>
  <c r="P1640" i="10" s="1"/>
  <c r="P1641" i="10" s="1"/>
  <c r="P1642" i="10" s="1"/>
  <c r="P1643" i="10" s="1"/>
  <c r="P1644" i="10" s="1"/>
  <c r="P1645" i="10" s="1"/>
  <c r="P1646" i="10" s="1"/>
  <c r="P1647" i="10" s="1"/>
  <c r="P1648" i="10" s="1"/>
  <c r="P1649" i="10" s="1"/>
  <c r="P1650" i="10" s="1"/>
  <c r="P1651" i="10" s="1"/>
  <c r="P1652" i="10" s="1"/>
  <c r="P1653" i="10" s="1"/>
  <c r="P1654" i="10" s="1"/>
  <c r="P1655" i="10" s="1"/>
  <c r="P1656" i="10" s="1"/>
  <c r="P1657" i="10" s="1"/>
  <c r="P1658" i="10" s="1"/>
  <c r="P1659" i="10" s="1"/>
  <c r="P1660" i="10" s="1"/>
  <c r="P1661" i="10" s="1"/>
  <c r="P1662" i="10" s="1"/>
  <c r="P1663" i="10" s="1"/>
  <c r="P1664" i="10" s="1"/>
  <c r="P1665" i="10" s="1"/>
  <c r="P1666" i="10" s="1"/>
  <c r="P1667" i="10" s="1"/>
  <c r="P1668" i="10" s="1"/>
  <c r="P1669" i="10" s="1"/>
  <c r="P1670" i="10" s="1"/>
  <c r="P1671" i="10" s="1"/>
  <c r="P1672" i="10" s="1"/>
  <c r="P1673" i="10" s="1"/>
  <c r="P1674" i="10" s="1"/>
  <c r="P1675" i="10" s="1"/>
  <c r="P1676" i="10" s="1"/>
  <c r="P1677" i="10" s="1"/>
  <c r="P1678" i="10" s="1"/>
  <c r="P1679" i="10" s="1"/>
  <c r="P1680" i="10" s="1"/>
  <c r="P1681" i="10" s="1"/>
  <c r="P1682" i="10" s="1"/>
  <c r="P1683" i="10" s="1"/>
  <c r="P1684" i="10" s="1"/>
  <c r="P1685" i="10" s="1"/>
  <c r="P1686" i="10" s="1"/>
  <c r="P1687" i="10" s="1"/>
  <c r="P1688" i="10" s="1"/>
  <c r="P1689" i="10" s="1"/>
  <c r="P1690" i="10" s="1"/>
  <c r="P1691" i="10" s="1"/>
  <c r="P1692" i="10" s="1"/>
  <c r="P1693" i="10" s="1"/>
  <c r="P1694" i="10" s="1"/>
  <c r="P1695" i="10" s="1"/>
  <c r="P1696" i="10" s="1"/>
  <c r="P1697" i="10" s="1"/>
  <c r="P1698" i="10" s="1"/>
  <c r="P1699" i="10" s="1"/>
  <c r="P1700" i="10" s="1"/>
  <c r="P1701" i="10" s="1"/>
  <c r="P1702" i="10" s="1"/>
  <c r="P1703" i="10" s="1"/>
  <c r="P1704" i="10" s="1"/>
  <c r="P1705" i="10" s="1"/>
  <c r="P1706" i="10" s="1"/>
  <c r="P1707" i="10" s="1"/>
  <c r="P1708" i="10" s="1"/>
  <c r="P1709" i="10" s="1"/>
  <c r="P1710" i="10" s="1"/>
  <c r="P1711" i="10" s="1"/>
  <c r="P1712" i="10" s="1"/>
  <c r="P1713" i="10" s="1"/>
  <c r="P1714" i="10" s="1"/>
  <c r="P1715" i="10" s="1"/>
  <c r="P1716" i="10" s="1"/>
  <c r="P1717" i="10" s="1"/>
  <c r="P1718" i="10" s="1"/>
  <c r="P1719" i="10" s="1"/>
  <c r="P1720" i="10" s="1"/>
  <c r="P1721" i="10" s="1"/>
  <c r="P1722" i="10" s="1"/>
  <c r="P1723" i="10" s="1"/>
  <c r="P1724" i="10" s="1"/>
  <c r="P1725" i="10" s="1"/>
  <c r="P1726" i="10" s="1"/>
  <c r="P1727" i="10" s="1"/>
  <c r="P1728" i="10" s="1"/>
  <c r="P1729" i="10" s="1"/>
  <c r="P1730" i="10" s="1"/>
  <c r="P1731" i="10" s="1"/>
  <c r="P1732" i="10" s="1"/>
  <c r="P1733" i="10" s="1"/>
  <c r="P1734" i="10" s="1"/>
  <c r="P1735" i="10" s="1"/>
  <c r="P1736" i="10" s="1"/>
  <c r="P1737" i="10" s="1"/>
  <c r="P1738" i="10" s="1"/>
  <c r="P1739" i="10" s="1"/>
  <c r="P1740" i="10" s="1"/>
  <c r="P1741" i="10" s="1"/>
  <c r="P1742" i="10" s="1"/>
  <c r="P1743" i="10" s="1"/>
  <c r="P1744" i="10" s="1"/>
  <c r="P1745" i="10" s="1"/>
  <c r="P1746" i="10" s="1"/>
  <c r="P1747" i="10" s="1"/>
  <c r="P1748" i="10" s="1"/>
  <c r="P1749" i="10" s="1"/>
  <c r="P1750" i="10" s="1"/>
  <c r="P1751" i="10" s="1"/>
  <c r="P1752" i="10" s="1"/>
  <c r="P1753" i="10" s="1"/>
  <c r="P1754" i="10" s="1"/>
  <c r="P1755" i="10" s="1"/>
  <c r="P1756" i="10" s="1"/>
  <c r="P1757" i="10" s="1"/>
  <c r="P1758" i="10" s="1"/>
  <c r="P1759" i="10" s="1"/>
  <c r="P1760" i="10" s="1"/>
  <c r="P1761" i="10" s="1"/>
  <c r="P1762" i="10" s="1"/>
  <c r="P1763" i="10" s="1"/>
  <c r="P1764" i="10" s="1"/>
  <c r="P1765" i="10" s="1"/>
  <c r="P1766" i="10" s="1"/>
  <c r="P1767" i="10" s="1"/>
  <c r="P1768" i="10" s="1"/>
  <c r="P1769" i="10" s="1"/>
  <c r="P1770" i="10" s="1"/>
  <c r="P1771" i="10" s="1"/>
  <c r="P1772" i="10" s="1"/>
  <c r="P1773" i="10" s="1"/>
  <c r="R4" i="10" l="1"/>
  <c r="S4" i="4" l="1"/>
  <c r="Q47" i="4"/>
  <c r="R14" i="4"/>
  <c r="T68" i="4"/>
  <c r="R111" i="4"/>
  <c r="R52" i="4"/>
  <c r="U35" i="4"/>
  <c r="Q4" i="4"/>
  <c r="Q56" i="4"/>
  <c r="P100" i="4"/>
  <c r="R32" i="4"/>
  <c r="S42" i="4"/>
  <c r="P64" i="4"/>
  <c r="Q44" i="4"/>
  <c r="R34" i="4"/>
  <c r="U97" i="4"/>
  <c r="Q19" i="4"/>
  <c r="P34" i="4"/>
  <c r="P126" i="4"/>
  <c r="P7" i="4"/>
  <c r="U82" i="4"/>
  <c r="U101" i="4"/>
  <c r="U33" i="4"/>
  <c r="R24" i="4"/>
  <c r="S53" i="4"/>
  <c r="P98" i="4"/>
  <c r="U28" i="4"/>
  <c r="S22" i="4"/>
  <c r="R9" i="4"/>
  <c r="R38" i="4"/>
  <c r="T86" i="4"/>
  <c r="R129" i="4"/>
  <c r="U15" i="4"/>
  <c r="S29" i="4"/>
  <c r="T122" i="4"/>
  <c r="Q98" i="4"/>
  <c r="Q80" i="4"/>
  <c r="R98" i="4"/>
  <c r="Q26" i="4"/>
  <c r="R99" i="4"/>
  <c r="P83" i="4"/>
  <c r="P65" i="4"/>
  <c r="Q68" i="4"/>
  <c r="U49" i="4"/>
  <c r="R71" i="4"/>
  <c r="R57" i="4"/>
  <c r="T7" i="4"/>
  <c r="T102" i="4"/>
  <c r="U47" i="4"/>
  <c r="T53" i="4"/>
  <c r="T10" i="4"/>
  <c r="P41" i="4"/>
  <c r="P15" i="4"/>
  <c r="S105" i="4"/>
  <c r="P102" i="4"/>
  <c r="U66" i="4"/>
  <c r="U125" i="4"/>
  <c r="U80" i="4"/>
  <c r="U38" i="4"/>
  <c r="Q129" i="4"/>
  <c r="S172" i="4"/>
  <c r="Q215" i="4"/>
  <c r="U154" i="4"/>
  <c r="T211" i="4"/>
  <c r="U9" i="4"/>
  <c r="T60" i="4"/>
  <c r="Q9" i="4"/>
  <c r="T62" i="4"/>
  <c r="S26" i="4"/>
  <c r="R80" i="4"/>
  <c r="U29" i="4"/>
  <c r="Q90" i="4"/>
  <c r="Q27" i="4"/>
  <c r="U91" i="4"/>
  <c r="U118" i="4"/>
  <c r="Q101" i="4"/>
  <c r="R104" i="4"/>
  <c r="Q167" i="4"/>
  <c r="Q223" i="4"/>
  <c r="U186" i="4"/>
  <c r="U39" i="4"/>
  <c r="S39" i="4"/>
  <c r="Q96" i="4"/>
  <c r="T138" i="4"/>
  <c r="T105" i="4"/>
  <c r="Q15" i="4"/>
  <c r="U57" i="4"/>
  <c r="T28" i="4"/>
  <c r="R79" i="4"/>
  <c r="P122" i="4"/>
  <c r="U68" i="4"/>
  <c r="S46" i="4"/>
  <c r="S13" i="4"/>
  <c r="P68" i="4"/>
  <c r="T110" i="4"/>
  <c r="R51" i="4"/>
  <c r="S7" i="4"/>
  <c r="R85" i="4"/>
  <c r="Q73" i="4"/>
  <c r="R53" i="4"/>
  <c r="R44" i="4"/>
  <c r="S40" i="4"/>
  <c r="P62" i="4"/>
  <c r="T40" i="4"/>
  <c r="R33" i="4"/>
  <c r="P97" i="4"/>
  <c r="Q7" i="4"/>
  <c r="S44" i="4"/>
  <c r="U10" i="4"/>
  <c r="P66" i="4"/>
  <c r="T108" i="4"/>
  <c r="T47" i="4"/>
  <c r="Q33" i="4"/>
  <c r="S23" i="4"/>
  <c r="T52" i="4"/>
  <c r="R97" i="4"/>
  <c r="S27" i="4"/>
  <c r="Q37" i="4"/>
  <c r="P58" i="4"/>
  <c r="T34" i="4"/>
  <c r="T29" i="4"/>
  <c r="R94" i="4"/>
  <c r="U13" i="4"/>
  <c r="U26" i="4"/>
  <c r="T120" i="4"/>
  <c r="Q97" i="4"/>
  <c r="Q79" i="4"/>
  <c r="S96" i="4"/>
  <c r="R17" i="4"/>
  <c r="T92" i="4"/>
  <c r="Q17" i="4"/>
  <c r="R31" i="4"/>
  <c r="P124" i="4"/>
  <c r="R15" i="4"/>
  <c r="P91" i="4"/>
  <c r="Q84" i="4"/>
  <c r="T88" i="4"/>
  <c r="U56" i="4"/>
  <c r="U37" i="4"/>
  <c r="P36" i="4"/>
  <c r="Q95" i="4"/>
  <c r="P138" i="4"/>
  <c r="U104" i="4"/>
  <c r="U72" i="4"/>
  <c r="S140" i="4"/>
  <c r="Q183" i="4"/>
  <c r="U225" i="4"/>
  <c r="P169" i="4"/>
  <c r="P226" i="4"/>
  <c r="Q39" i="4"/>
  <c r="T84" i="4"/>
  <c r="Q41" i="4"/>
  <c r="P92" i="4"/>
  <c r="T21" i="4"/>
  <c r="P44" i="4"/>
  <c r="T12" i="4"/>
  <c r="T42" i="4"/>
  <c r="Q16" i="4"/>
  <c r="T49" i="4"/>
  <c r="R135" i="4"/>
  <c r="S122" i="4"/>
  <c r="Q122" i="4"/>
  <c r="S180" i="4"/>
  <c r="R90" i="4"/>
  <c r="T204" i="4"/>
  <c r="T4" i="4"/>
  <c r="T85" i="4"/>
  <c r="S73" i="4"/>
  <c r="Q6" i="4"/>
  <c r="U119" i="4"/>
  <c r="U25" i="4"/>
  <c r="T13" i="4"/>
  <c r="U42" i="4"/>
  <c r="P90" i="4"/>
  <c r="S36" i="4"/>
  <c r="P5" i="4"/>
  <c r="P57" i="4"/>
  <c r="T100" i="4"/>
  <c r="S33" i="4"/>
  <c r="Q25" i="4"/>
  <c r="U12" i="4"/>
  <c r="P42" i="4"/>
  <c r="R89" i="4"/>
  <c r="R4" i="4"/>
  <c r="Q21" i="4"/>
  <c r="T36" i="4"/>
  <c r="P128" i="4"/>
  <c r="T9" i="4"/>
  <c r="T83" i="4"/>
  <c r="U102" i="4"/>
  <c r="S5" i="4"/>
  <c r="T104" i="4"/>
  <c r="S86" i="4"/>
  <c r="S68" i="4"/>
  <c r="Q75" i="4"/>
  <c r="Q23" i="4"/>
  <c r="Q10" i="4"/>
  <c r="R39" i="4"/>
  <c r="R87" i="4"/>
  <c r="P130" i="4"/>
  <c r="U11" i="4"/>
  <c r="S54" i="4"/>
  <c r="Q24" i="4"/>
  <c r="P76" i="4"/>
  <c r="T118" i="4"/>
  <c r="R64" i="4"/>
  <c r="P6" i="4"/>
  <c r="R101" i="4"/>
  <c r="U83" i="4"/>
  <c r="U65" i="4"/>
  <c r="U69" i="4"/>
  <c r="S56" i="4"/>
  <c r="P78" i="4"/>
  <c r="P67" i="4"/>
  <c r="S47" i="4"/>
  <c r="T32" i="4"/>
  <c r="S28" i="4"/>
  <c r="R46" i="4"/>
  <c r="T15" i="4"/>
  <c r="U59" i="4"/>
  <c r="R81" i="4"/>
  <c r="Q5" i="4"/>
  <c r="P112" i="4"/>
  <c r="P73" i="4"/>
  <c r="P12" i="4"/>
  <c r="U75" i="4"/>
  <c r="S51" i="4"/>
  <c r="U58" i="4"/>
  <c r="U30" i="4"/>
  <c r="T111" i="4"/>
  <c r="S49" i="4"/>
  <c r="U132" i="4"/>
  <c r="P115" i="4"/>
  <c r="U161" i="4"/>
  <c r="S204" i="4"/>
  <c r="R136" i="4"/>
  <c r="S197" i="4"/>
  <c r="S18" i="4"/>
  <c r="S21" i="4"/>
  <c r="Q38" i="4"/>
  <c r="T20" i="4"/>
  <c r="T41" i="4"/>
  <c r="R10" i="4"/>
  <c r="U62" i="4"/>
  <c r="R19" i="4"/>
  <c r="R82" i="4"/>
  <c r="Q12" i="4"/>
  <c r="U85" i="4"/>
  <c r="S66" i="4"/>
  <c r="T65" i="4"/>
  <c r="U153" i="4"/>
  <c r="U209" i="4"/>
  <c r="S165" i="4"/>
  <c r="P241" i="4"/>
  <c r="P104" i="4"/>
  <c r="T67" i="4"/>
  <c r="U126" i="4"/>
  <c r="S82" i="4"/>
  <c r="R41" i="4"/>
  <c r="P8" i="4"/>
  <c r="T78" i="4"/>
  <c r="T106" i="4"/>
  <c r="U4" i="4"/>
  <c r="Q42" i="4"/>
  <c r="T76" i="4"/>
  <c r="P10" i="4"/>
  <c r="S58" i="4"/>
  <c r="P35" i="4"/>
  <c r="R28" i="4"/>
  <c r="P114" i="4"/>
  <c r="R69" i="4"/>
  <c r="R86" i="4"/>
  <c r="T148" i="4"/>
  <c r="U193" i="4"/>
  <c r="T6" i="4"/>
  <c r="T74" i="4"/>
  <c r="T80" i="4"/>
  <c r="U137" i="4"/>
  <c r="R61" i="4"/>
  <c r="S133" i="4"/>
  <c r="Q130" i="4"/>
  <c r="Q173" i="4"/>
  <c r="U215" i="4"/>
  <c r="T155" i="4"/>
  <c r="T212" i="4"/>
  <c r="R8" i="4"/>
  <c r="Q74" i="4"/>
  <c r="U46" i="4"/>
  <c r="T144" i="4"/>
  <c r="U23" i="4"/>
  <c r="T130" i="4"/>
  <c r="S85" i="4"/>
  <c r="T134" i="4"/>
  <c r="R100" i="4"/>
  <c r="U63" i="4"/>
  <c r="Q32" i="4"/>
  <c r="P43" i="4"/>
  <c r="U34" i="4"/>
  <c r="P56" i="4"/>
  <c r="T24" i="4"/>
  <c r="Q91" i="4"/>
  <c r="Q50" i="4"/>
  <c r="S89" i="4"/>
  <c r="U54" i="4"/>
  <c r="Q100" i="4"/>
  <c r="T73" i="4"/>
  <c r="U79" i="4"/>
  <c r="S156" i="4"/>
  <c r="S212" i="4"/>
  <c r="T172" i="4"/>
  <c r="T243" i="4"/>
  <c r="T114" i="4"/>
  <c r="U74" i="4"/>
  <c r="R130" i="4"/>
  <c r="T89" i="4"/>
  <c r="T50" i="4"/>
  <c r="R7" i="4"/>
  <c r="U22" i="4"/>
  <c r="P17" i="4"/>
  <c r="P21" i="4"/>
  <c r="R117" i="4"/>
  <c r="P54" i="4"/>
  <c r="R115" i="4"/>
  <c r="P61" i="4"/>
  <c r="R123" i="4"/>
  <c r="R56" i="4"/>
  <c r="P59" i="4"/>
  <c r="T57" i="4"/>
  <c r="S148" i="4"/>
  <c r="Q207" i="4"/>
  <c r="P162" i="4"/>
  <c r="T235" i="4"/>
  <c r="R93" i="4"/>
  <c r="R60" i="4"/>
  <c r="Q123" i="4"/>
  <c r="S75" i="4"/>
  <c r="T31" i="4"/>
  <c r="S126" i="4"/>
  <c r="S170" i="4"/>
  <c r="Q213" i="4"/>
  <c r="Q152" i="4"/>
  <c r="P209" i="4"/>
  <c r="U53" i="4"/>
  <c r="S63" i="4"/>
  <c r="P28" i="4"/>
  <c r="S14" i="4"/>
  <c r="R121" i="4"/>
  <c r="S87" i="4"/>
  <c r="R83" i="4"/>
  <c r="S12" i="4"/>
  <c r="R119" i="4"/>
  <c r="R65" i="4"/>
  <c r="P80" i="4"/>
  <c r="Q35" i="4"/>
  <c r="S93" i="4"/>
  <c r="S38" i="4"/>
  <c r="P39" i="4"/>
  <c r="U6" i="4"/>
  <c r="P119" i="4"/>
  <c r="U61" i="4"/>
  <c r="T116" i="4"/>
  <c r="Q87" i="4"/>
  <c r="Q88" i="4"/>
  <c r="S196" i="4"/>
  <c r="P32" i="4"/>
  <c r="S74" i="4"/>
  <c r="Q141" i="4"/>
  <c r="U183" i="4"/>
  <c r="S226" i="4"/>
  <c r="P170" i="4"/>
  <c r="U226" i="4"/>
  <c r="S37" i="4"/>
  <c r="S11" i="4"/>
  <c r="T103" i="4"/>
  <c r="R35" i="4"/>
  <c r="P11" i="4"/>
  <c r="P75" i="4"/>
  <c r="R49" i="4"/>
  <c r="R145" i="4"/>
  <c r="S114" i="4"/>
  <c r="U17" i="4"/>
  <c r="R63" i="4"/>
  <c r="U19" i="4"/>
  <c r="T70" i="4"/>
  <c r="U31" i="4"/>
  <c r="S94" i="4"/>
  <c r="U45" i="4"/>
  <c r="T93" i="4"/>
  <c r="S48" i="4"/>
  <c r="P99" i="4"/>
  <c r="R122" i="4"/>
  <c r="R108" i="4"/>
  <c r="U107" i="4"/>
  <c r="U169" i="4"/>
  <c r="S228" i="4"/>
  <c r="R190" i="4"/>
  <c r="S50" i="4"/>
  <c r="R58" i="4"/>
  <c r="T17" i="4"/>
  <c r="R141" i="4"/>
  <c r="Q109" i="4"/>
  <c r="T81" i="4"/>
  <c r="P50" i="4"/>
  <c r="S6" i="4"/>
  <c r="P49" i="4"/>
  <c r="S10" i="4"/>
  <c r="U76" i="4"/>
  <c r="S8" i="4"/>
  <c r="S79" i="4"/>
  <c r="S16" i="4"/>
  <c r="T77" i="4"/>
  <c r="Q115" i="4"/>
  <c r="P95" i="4"/>
  <c r="Q94" i="4"/>
  <c r="S164" i="4"/>
  <c r="S220" i="4"/>
  <c r="T179" i="4"/>
  <c r="Q29" i="4"/>
  <c r="S17" i="4"/>
  <c r="P89" i="4"/>
  <c r="P136" i="4"/>
  <c r="Q102" i="4"/>
  <c r="S67" i="4"/>
  <c r="S138" i="4"/>
  <c r="Q181" i="4"/>
  <c r="U223" i="4"/>
  <c r="R166" i="4"/>
  <c r="R223" i="4"/>
  <c r="R23" i="4"/>
  <c r="S95" i="4"/>
  <c r="P93" i="4"/>
  <c r="T27" i="4"/>
  <c r="Q8" i="4"/>
  <c r="P77" i="4"/>
  <c r="Q52" i="4"/>
  <c r="P25" i="4"/>
  <c r="U43" i="4"/>
  <c r="T46" i="4"/>
  <c r="T48" i="4"/>
  <c r="P31" i="4"/>
  <c r="P18" i="4"/>
  <c r="P37" i="4"/>
  <c r="R131" i="4"/>
  <c r="T71" i="4"/>
  <c r="Q151" i="4"/>
  <c r="R238" i="4"/>
  <c r="P116" i="4"/>
  <c r="U89" i="4"/>
  <c r="T16" i="4"/>
  <c r="R222" i="4"/>
  <c r="P52" i="4"/>
  <c r="U115" i="4"/>
  <c r="S162" i="4"/>
  <c r="Q205" i="4"/>
  <c r="T137" i="4"/>
  <c r="R198" i="4"/>
  <c r="U21" i="4"/>
  <c r="T128" i="4"/>
  <c r="S84" i="4"/>
  <c r="P134" i="4"/>
  <c r="S98" i="4"/>
  <c r="P88" i="4"/>
  <c r="T55" i="4"/>
  <c r="S121" i="4"/>
  <c r="U71" i="4"/>
  <c r="P27" i="4"/>
  <c r="U20" i="4"/>
  <c r="T124" i="4"/>
  <c r="P20" i="4"/>
  <c r="T126" i="4"/>
  <c r="T90" i="4"/>
  <c r="U90" i="4"/>
  <c r="P94" i="4"/>
  <c r="R5" i="4"/>
  <c r="R91" i="4"/>
  <c r="Q14" i="4"/>
  <c r="T30" i="4"/>
  <c r="R29" i="4"/>
  <c r="Q143" i="4"/>
  <c r="Q199" i="4"/>
  <c r="R151" i="4"/>
  <c r="S229" i="4"/>
  <c r="P72" i="4"/>
  <c r="S41" i="4"/>
  <c r="Q116" i="4"/>
  <c r="Q61" i="4"/>
  <c r="Q136" i="4"/>
  <c r="S60" i="4"/>
  <c r="P106" i="4"/>
  <c r="T5" i="4"/>
  <c r="R113" i="4"/>
  <c r="U50" i="4"/>
  <c r="S76" i="4"/>
  <c r="R67" i="4"/>
  <c r="T75" i="4"/>
  <c r="P70" i="4"/>
  <c r="P81" i="4"/>
  <c r="P146" i="4"/>
  <c r="S135" i="4"/>
  <c r="Q135" i="4"/>
  <c r="Q191" i="4"/>
  <c r="T141" i="4"/>
  <c r="U218" i="4"/>
  <c r="R47" i="4"/>
  <c r="R20" i="4"/>
  <c r="Q108" i="4"/>
  <c r="R42" i="4"/>
  <c r="S130" i="4"/>
  <c r="R112" i="4"/>
  <c r="U159" i="4"/>
  <c r="S202" i="4"/>
  <c r="Q127" i="4"/>
  <c r="U194" i="4"/>
  <c r="Q11" i="4"/>
  <c r="P118" i="4"/>
  <c r="S77" i="4"/>
  <c r="Q57" i="4"/>
  <c r="Q55" i="4"/>
  <c r="R55" i="4"/>
  <c r="U84" i="4"/>
  <c r="T72" i="4"/>
  <c r="T101" i="4"/>
  <c r="Q184" i="4"/>
  <c r="S120" i="4"/>
  <c r="S104" i="4"/>
  <c r="R95" i="4"/>
  <c r="Q58" i="4"/>
  <c r="R59" i="4"/>
  <c r="U185" i="4"/>
  <c r="U92" i="4"/>
  <c r="Q31" i="4"/>
  <c r="T14" i="4"/>
  <c r="S15" i="4"/>
  <c r="S118" i="4"/>
  <c r="Q18" i="4"/>
  <c r="R116" i="4"/>
  <c r="T33" i="4"/>
  <c r="P45" i="4"/>
  <c r="S25" i="4"/>
  <c r="U55" i="4"/>
  <c r="Q66" i="4"/>
  <c r="Q30" i="4"/>
  <c r="T142" i="4"/>
  <c r="P111" i="4"/>
  <c r="Q85" i="4"/>
  <c r="Q145" i="4"/>
  <c r="U187" i="4"/>
  <c r="R73" i="4"/>
  <c r="Q22" i="4"/>
  <c r="U111" i="4"/>
  <c r="P194" i="4"/>
  <c r="P144" i="4"/>
  <c r="S146" i="4"/>
  <c r="U231" i="4"/>
  <c r="T233" i="4"/>
  <c r="S35" i="4"/>
  <c r="Q54" i="4"/>
  <c r="Q89" i="4"/>
  <c r="U14" i="4"/>
  <c r="S99" i="4"/>
  <c r="U163" i="4"/>
  <c r="S214" i="4"/>
  <c r="P154" i="4"/>
  <c r="U210" i="4"/>
  <c r="S83" i="4"/>
  <c r="R174" i="4"/>
  <c r="S124" i="4"/>
  <c r="R127" i="4"/>
  <c r="U24" i="4"/>
  <c r="R37" i="4"/>
  <c r="U201" i="4"/>
  <c r="P51" i="4"/>
  <c r="U108" i="4"/>
  <c r="U199" i="4"/>
  <c r="R191" i="4"/>
  <c r="R107" i="4"/>
  <c r="T127" i="4"/>
  <c r="T66" i="4"/>
  <c r="R114" i="4"/>
  <c r="U134" i="4"/>
  <c r="S142" i="4"/>
  <c r="S198" i="4"/>
  <c r="U105" i="4"/>
  <c r="S189" i="4"/>
  <c r="P243" i="4"/>
  <c r="S208" i="4"/>
  <c r="R258" i="4"/>
  <c r="R50" i="4"/>
  <c r="S52" i="4"/>
  <c r="T44" i="4"/>
  <c r="P33" i="4"/>
  <c r="U175" i="4"/>
  <c r="T22" i="4"/>
  <c r="S34" i="4"/>
  <c r="U103" i="4"/>
  <c r="S182" i="4"/>
  <c r="T171" i="4"/>
  <c r="Q155" i="4"/>
  <c r="P155" i="4"/>
  <c r="T185" i="4"/>
  <c r="Q240" i="4"/>
  <c r="T197" i="4"/>
  <c r="R277" i="4"/>
  <c r="P320" i="4"/>
  <c r="T362" i="4"/>
  <c r="R405" i="4"/>
  <c r="Q62" i="4"/>
  <c r="T163" i="4"/>
  <c r="U113" i="4"/>
  <c r="S141" i="4"/>
  <c r="U200" i="4"/>
  <c r="S127" i="4"/>
  <c r="P210" i="4"/>
  <c r="U144" i="4"/>
  <c r="S155" i="4"/>
  <c r="R212" i="4"/>
  <c r="Q163" i="4"/>
  <c r="P247" i="4"/>
  <c r="T157" i="4"/>
  <c r="P167" i="4"/>
  <c r="P224" i="4"/>
  <c r="U150" i="4"/>
  <c r="R263" i="4"/>
  <c r="P306" i="4"/>
  <c r="T348" i="4"/>
  <c r="R391" i="4"/>
  <c r="S217" i="4"/>
  <c r="R267" i="4"/>
  <c r="T352" i="4"/>
  <c r="T224" i="4"/>
  <c r="Q288" i="4"/>
  <c r="S62" i="4"/>
  <c r="Q159" i="4"/>
  <c r="Q60" i="4"/>
  <c r="S173" i="4"/>
  <c r="U109" i="4"/>
  <c r="R66" i="4"/>
  <c r="U131" i="4"/>
  <c r="U8" i="4"/>
  <c r="P235" i="4"/>
  <c r="R250" i="4"/>
  <c r="R157" i="4"/>
  <c r="T217" i="4"/>
  <c r="S57" i="4"/>
  <c r="S254" i="4"/>
  <c r="R301" i="4"/>
  <c r="P344" i="4"/>
  <c r="T386" i="4"/>
  <c r="Q72" i="4"/>
  <c r="R215" i="4"/>
  <c r="S154" i="4"/>
  <c r="T241" i="4"/>
  <c r="Q77" i="4"/>
  <c r="P47" i="4"/>
  <c r="Q169" i="4"/>
  <c r="S157" i="4"/>
  <c r="Q106" i="4"/>
  <c r="U136" i="4"/>
  <c r="T178" i="4"/>
  <c r="U234" i="4"/>
  <c r="S183" i="4"/>
  <c r="P272" i="4"/>
  <c r="T314" i="4"/>
  <c r="R357" i="4"/>
  <c r="P400" i="4"/>
  <c r="U127" i="4"/>
  <c r="S116" i="4"/>
  <c r="U70" i="4"/>
  <c r="U122" i="4"/>
  <c r="T193" i="4"/>
  <c r="T97" i="4"/>
  <c r="S181" i="4"/>
  <c r="T131" i="4"/>
  <c r="Q148" i="4"/>
  <c r="R205" i="4"/>
  <c r="U141" i="4"/>
  <c r="T227" i="4"/>
  <c r="T150" i="4"/>
  <c r="P160" i="4"/>
  <c r="U216" i="4"/>
  <c r="P16" i="4"/>
  <c r="Q253" i="4"/>
  <c r="T300" i="4"/>
  <c r="R343" i="4"/>
  <c r="P386" i="4"/>
  <c r="R203" i="4"/>
  <c r="U67" i="4"/>
  <c r="Q65" i="4"/>
  <c r="U5" i="4"/>
  <c r="U100" i="4"/>
  <c r="R18" i="4"/>
  <c r="U151" i="4"/>
  <c r="P239" i="4"/>
  <c r="Q70" i="4"/>
  <c r="T37" i="4"/>
  <c r="Q49" i="4"/>
  <c r="T19" i="4"/>
  <c r="T140" i="4"/>
  <c r="S109" i="4"/>
  <c r="T87" i="4"/>
  <c r="P82" i="4"/>
  <c r="P24" i="4"/>
  <c r="R40" i="4"/>
  <c r="U177" i="4"/>
  <c r="S78" i="4"/>
  <c r="U95" i="4"/>
  <c r="T180" i="4"/>
  <c r="P117" i="4"/>
  <c r="P63" i="4"/>
  <c r="P26" i="4"/>
  <c r="R96" i="4"/>
  <c r="U94" i="4"/>
  <c r="Q28" i="4"/>
  <c r="Q125" i="4"/>
  <c r="P107" i="4"/>
  <c r="U155" i="4"/>
  <c r="S20" i="4"/>
  <c r="Q53" i="4"/>
  <c r="Q59" i="4"/>
  <c r="S111" i="4"/>
  <c r="U112" i="4"/>
  <c r="U167" i="4"/>
  <c r="R148" i="4"/>
  <c r="Q43" i="4"/>
  <c r="U98" i="4"/>
  <c r="S106" i="4"/>
  <c r="Q71" i="4"/>
  <c r="Q86" i="4"/>
  <c r="T117" i="4"/>
  <c r="U179" i="4"/>
  <c r="Q225" i="4"/>
  <c r="Q168" i="4"/>
  <c r="P225" i="4"/>
  <c r="S144" i="4"/>
  <c r="R231" i="4"/>
  <c r="S151" i="4"/>
  <c r="R6" i="4"/>
  <c r="P110" i="4"/>
  <c r="P40" i="4"/>
  <c r="R158" i="4"/>
  <c r="T119" i="4"/>
  <c r="U135" i="4"/>
  <c r="Q221" i="4"/>
  <c r="T219" i="4"/>
  <c r="R88" i="4"/>
  <c r="R11" i="4"/>
  <c r="U48" i="4"/>
  <c r="P140" i="4"/>
  <c r="Q78" i="4"/>
  <c r="S158" i="4"/>
  <c r="Q209" i="4"/>
  <c r="T145" i="4"/>
  <c r="T203" i="4"/>
  <c r="S9" i="4"/>
  <c r="R144" i="4"/>
  <c r="Q92" i="4"/>
  <c r="P133" i="4"/>
  <c r="U51" i="4"/>
  <c r="R143" i="4"/>
  <c r="P101" i="4"/>
  <c r="S218" i="4"/>
  <c r="Q81" i="4"/>
  <c r="P30" i="4"/>
  <c r="P71" i="4"/>
  <c r="S206" i="4"/>
  <c r="Q200" i="4"/>
  <c r="R102" i="4"/>
  <c r="P105" i="4"/>
  <c r="P200" i="4"/>
  <c r="U250" i="4"/>
  <c r="Q226" i="4"/>
  <c r="P288" i="4"/>
  <c r="T330" i="4"/>
  <c r="R373" i="4"/>
  <c r="S169" i="4"/>
  <c r="S136" i="4"/>
  <c r="T220" i="4"/>
  <c r="U148" i="4"/>
  <c r="Q158" i="4"/>
  <c r="P215" i="4"/>
  <c r="Q171" i="4"/>
  <c r="P249" i="4"/>
  <c r="R160" i="4"/>
  <c r="T169" i="4"/>
  <c r="T226" i="4"/>
  <c r="U205" i="4"/>
  <c r="T257" i="4"/>
  <c r="U40" i="4"/>
  <c r="R181" i="4"/>
  <c r="U236" i="4"/>
  <c r="U188" i="4"/>
  <c r="P274" i="4"/>
  <c r="T316" i="4"/>
  <c r="R359" i="4"/>
  <c r="P402" i="4"/>
  <c r="S251" i="4"/>
  <c r="T288" i="4"/>
  <c r="P374" i="4"/>
  <c r="R249" i="4"/>
  <c r="U298" i="4"/>
  <c r="S59" i="4"/>
  <c r="Q176" i="4"/>
  <c r="U143" i="4"/>
  <c r="R230" i="4"/>
  <c r="U44" i="4"/>
  <c r="P148" i="4"/>
  <c r="Q161" i="4"/>
  <c r="R150" i="4"/>
  <c r="P53" i="4"/>
  <c r="R110" i="4"/>
  <c r="P175" i="4"/>
  <c r="P232" i="4"/>
  <c r="R176" i="4"/>
  <c r="R269" i="4"/>
  <c r="P312" i="4"/>
  <c r="T354" i="4"/>
  <c r="R103" i="4"/>
  <c r="U73" i="4"/>
  <c r="U99" i="4"/>
  <c r="Q197" i="4"/>
  <c r="T96" i="4"/>
  <c r="R54" i="4"/>
  <c r="Q132" i="4"/>
  <c r="U195" i="4"/>
  <c r="P186" i="4"/>
  <c r="U197" i="4"/>
  <c r="R169" i="4"/>
  <c r="U192" i="4"/>
  <c r="S245" i="4"/>
  <c r="P212" i="4"/>
  <c r="T282" i="4"/>
  <c r="R325" i="4"/>
  <c r="P368" i="4"/>
  <c r="P137" i="4"/>
  <c r="T109" i="4"/>
  <c r="Q192" i="4"/>
  <c r="Q138" i="4"/>
  <c r="P151" i="4"/>
  <c r="P208" i="4"/>
  <c r="U149" i="4"/>
  <c r="P237" i="4"/>
  <c r="R153" i="4"/>
  <c r="T162" i="4"/>
  <c r="S219" i="4"/>
  <c r="S184" i="4"/>
  <c r="R252" i="4"/>
  <c r="U164" i="4"/>
  <c r="Q174" i="4"/>
  <c r="P231" i="4"/>
  <c r="T174" i="4"/>
  <c r="T268" i="4"/>
  <c r="R311" i="4"/>
  <c r="P354" i="4"/>
  <c r="T396" i="4"/>
  <c r="U240" i="4"/>
  <c r="S69" i="4"/>
  <c r="P108" i="4"/>
  <c r="T59" i="4"/>
  <c r="R183" i="4"/>
  <c r="P147" i="4"/>
  <c r="S194" i="4"/>
  <c r="P86" i="4"/>
  <c r="Q40" i="4"/>
  <c r="U128" i="4"/>
  <c r="T94" i="4"/>
  <c r="S61" i="4"/>
  <c r="Q126" i="4"/>
  <c r="Q208" i="4"/>
  <c r="P22" i="4"/>
  <c r="S30" i="4"/>
  <c r="P19" i="4"/>
  <c r="T132" i="4"/>
  <c r="P23" i="4"/>
  <c r="T58" i="4"/>
  <c r="Q149" i="4"/>
  <c r="R236" i="4"/>
  <c r="Q131" i="4"/>
  <c r="S91" i="4"/>
  <c r="R77" i="4"/>
  <c r="Q46" i="4"/>
  <c r="U117" i="4"/>
  <c r="U64" i="4"/>
  <c r="P13" i="4"/>
  <c r="Q121" i="4"/>
  <c r="S166" i="4"/>
  <c r="P74" i="4"/>
  <c r="U16" i="4"/>
  <c r="T18" i="4"/>
  <c r="Q175" i="4"/>
  <c r="S71" i="4"/>
  <c r="U88" i="4"/>
  <c r="Q189" i="4"/>
  <c r="P177" i="4"/>
  <c r="T64" i="4"/>
  <c r="S113" i="4"/>
  <c r="T11" i="4"/>
  <c r="S80" i="4"/>
  <c r="T121" i="4"/>
  <c r="Q137" i="4"/>
  <c r="Q193" i="4"/>
  <c r="U52" i="4"/>
  <c r="R182" i="4"/>
  <c r="T237" i="4"/>
  <c r="Q187" i="4"/>
  <c r="P253" i="4"/>
  <c r="T165" i="4"/>
  <c r="P14" i="4"/>
  <c r="R21" i="4"/>
  <c r="R48" i="4"/>
  <c r="P233" i="4"/>
  <c r="R68" i="4"/>
  <c r="Q157" i="4"/>
  <c r="P113" i="4"/>
  <c r="R244" i="4"/>
  <c r="R70" i="4"/>
  <c r="R84" i="4"/>
  <c r="U36" i="4"/>
  <c r="T56" i="4"/>
  <c r="S110" i="4"/>
  <c r="U171" i="4"/>
  <c r="U219" i="4"/>
  <c r="P161" i="4"/>
  <c r="P218" i="4"/>
  <c r="R120" i="4"/>
  <c r="U202" i="4"/>
  <c r="Q142" i="4"/>
  <c r="T153" i="4"/>
  <c r="T43" i="4"/>
  <c r="S132" i="4"/>
  <c r="P127" i="4"/>
  <c r="R159" i="4"/>
  <c r="S64" i="4"/>
  <c r="S92" i="4"/>
  <c r="U124" i="4"/>
  <c r="U227" i="4"/>
  <c r="T228" i="4"/>
  <c r="R242" i="4"/>
  <c r="R72" i="4"/>
  <c r="T69" i="4"/>
  <c r="S24" i="4"/>
  <c r="R16" i="4"/>
  <c r="S112" i="4"/>
  <c r="P69" i="4"/>
  <c r="T54" i="4"/>
  <c r="R13" i="4"/>
  <c r="U41" i="4"/>
  <c r="R22" i="4"/>
  <c r="R30" i="4"/>
  <c r="T125" i="4"/>
  <c r="U18" i="4"/>
  <c r="S123" i="4"/>
  <c r="P84" i="4"/>
  <c r="P38" i="4"/>
  <c r="S115" i="4"/>
  <c r="P201" i="4"/>
  <c r="T146" i="4"/>
  <c r="U191" i="4"/>
  <c r="R75" i="4"/>
  <c r="P142" i="4"/>
  <c r="Q13" i="4"/>
  <c r="P120" i="4"/>
  <c r="R78" i="4"/>
  <c r="P132" i="4"/>
  <c r="Q93" i="4"/>
  <c r="S55" i="4"/>
  <c r="S134" i="4"/>
  <c r="Q177" i="4"/>
  <c r="U27" i="4"/>
  <c r="Q51" i="4"/>
  <c r="S129" i="4"/>
  <c r="Q231" i="4"/>
  <c r="T39" i="4"/>
  <c r="P123" i="4"/>
  <c r="S210" i="4"/>
  <c r="S205" i="4"/>
  <c r="R45" i="4"/>
  <c r="R139" i="4"/>
  <c r="R109" i="4"/>
  <c r="S128" i="4"/>
  <c r="P46" i="4"/>
  <c r="S150" i="4"/>
  <c r="U203" i="4"/>
  <c r="T133" i="4"/>
  <c r="T196" i="4"/>
  <c r="Q110" i="4"/>
  <c r="U229" i="4"/>
  <c r="T26" i="4"/>
  <c r="T8" i="4"/>
  <c r="P96" i="4"/>
  <c r="T112" i="4"/>
  <c r="U145" i="4"/>
  <c r="T82" i="4"/>
  <c r="Q20" i="4"/>
  <c r="S178" i="4"/>
  <c r="U162" i="4"/>
  <c r="P9" i="4"/>
  <c r="U78" i="4"/>
  <c r="Q45" i="4"/>
  <c r="T99" i="4"/>
  <c r="S107" i="4"/>
  <c r="R128" i="4"/>
  <c r="Q185" i="4"/>
  <c r="S230" i="4"/>
  <c r="R175" i="4"/>
  <c r="Q232" i="4"/>
  <c r="U165" i="4"/>
  <c r="T247" i="4"/>
  <c r="T158" i="4"/>
  <c r="P168" i="4"/>
  <c r="Q48" i="4"/>
  <c r="T123" i="4"/>
  <c r="Q133" i="4"/>
  <c r="Q216" i="4"/>
  <c r="R147" i="4"/>
  <c r="R137" i="4"/>
  <c r="Q153" i="4"/>
  <c r="R140" i="4"/>
  <c r="R124" i="4"/>
  <c r="T63" i="4"/>
  <c r="S171" i="4"/>
  <c r="R228" i="4"/>
  <c r="T168" i="4"/>
  <c r="T266" i="4"/>
  <c r="R309" i="4"/>
  <c r="P352" i="4"/>
  <c r="T394" i="4"/>
  <c r="R226" i="4"/>
  <c r="U221" i="4"/>
  <c r="T261" i="4"/>
  <c r="S88" i="4"/>
  <c r="T186" i="4"/>
  <c r="Q34" i="4"/>
  <c r="P153" i="4"/>
  <c r="Q103" i="4"/>
  <c r="S137" i="4"/>
  <c r="Q198" i="4"/>
  <c r="U116" i="4"/>
  <c r="R199" i="4"/>
  <c r="U140" i="4"/>
  <c r="U152" i="4"/>
  <c r="T209" i="4"/>
  <c r="Q258" i="4"/>
  <c r="S242" i="4"/>
  <c r="R295" i="4"/>
  <c r="P338" i="4"/>
  <c r="T380" i="4"/>
  <c r="P189" i="4"/>
  <c r="P228" i="4"/>
  <c r="R331" i="4"/>
  <c r="R171" i="4"/>
  <c r="S277" i="4"/>
  <c r="S45" i="4"/>
  <c r="U87" i="4"/>
  <c r="R133" i="4"/>
  <c r="Q229" i="4"/>
  <c r="T25" i="4"/>
  <c r="Q82" i="4"/>
  <c r="R92" i="4"/>
  <c r="U211" i="4"/>
  <c r="R207" i="4"/>
  <c r="Q160" i="4"/>
  <c r="Q119" i="4"/>
  <c r="S203" i="4"/>
  <c r="S253" i="4"/>
  <c r="Q233" i="4"/>
  <c r="T290" i="4"/>
  <c r="R333" i="4"/>
  <c r="P376" i="4"/>
  <c r="R62" i="4"/>
  <c r="S188" i="4"/>
  <c r="Q105" i="4"/>
  <c r="T187" i="4"/>
  <c r="Q124" i="4"/>
  <c r="U110" i="4"/>
  <c r="U139" i="4"/>
  <c r="Q83" i="4"/>
  <c r="R240" i="4"/>
  <c r="T255" i="4"/>
  <c r="U160" i="4"/>
  <c r="R221" i="4"/>
  <c r="P135" i="4"/>
  <c r="U259" i="4"/>
  <c r="P304" i="4"/>
  <c r="T346" i="4"/>
  <c r="R389" i="4"/>
  <c r="Q212" i="4"/>
  <c r="S200" i="4"/>
  <c r="R256" i="4"/>
  <c r="S19" i="4"/>
  <c r="S179" i="4"/>
  <c r="Q117" i="4"/>
  <c r="R43" i="4"/>
  <c r="T45" i="4"/>
  <c r="Q112" i="4"/>
  <c r="P191" i="4"/>
  <c r="R76" i="4"/>
  <c r="U170" i="4"/>
  <c r="P121" i="4"/>
  <c r="Q144" i="4"/>
  <c r="T202" i="4"/>
  <c r="U252" i="4"/>
  <c r="S231" i="4"/>
  <c r="P290" i="4"/>
  <c r="T332" i="4"/>
  <c r="R375" i="4"/>
  <c r="U174" i="4"/>
  <c r="S199" i="4"/>
  <c r="Q150" i="4"/>
  <c r="T298" i="4"/>
  <c r="Q179" i="4"/>
  <c r="R229" i="4"/>
  <c r="P184" i="4"/>
  <c r="U129" i="4"/>
  <c r="T284" i="4"/>
  <c r="P171" i="4"/>
  <c r="T35" i="4"/>
  <c r="T51" i="4"/>
  <c r="U178" i="4"/>
  <c r="U242" i="4"/>
  <c r="R365" i="4"/>
  <c r="S97" i="4"/>
  <c r="Q217" i="4"/>
  <c r="P207" i="4"/>
  <c r="P336" i="4"/>
  <c r="P245" i="4"/>
  <c r="S192" i="4"/>
  <c r="S233" i="4"/>
  <c r="R188" i="4"/>
  <c r="P322" i="4"/>
  <c r="S250" i="4"/>
  <c r="P342" i="4"/>
  <c r="T199" i="4"/>
  <c r="U282" i="4"/>
  <c r="Q107" i="4"/>
  <c r="T98" i="4"/>
  <c r="Q219" i="4"/>
  <c r="P219" i="4"/>
  <c r="T402" i="4"/>
  <c r="S149" i="4"/>
  <c r="T135" i="4"/>
  <c r="Q113" i="4"/>
  <c r="S139" i="4"/>
  <c r="U208" i="4"/>
  <c r="T239" i="4"/>
  <c r="S163" i="4"/>
  <c r="U121" i="4"/>
  <c r="R303" i="4"/>
  <c r="T388" i="4"/>
  <c r="Q261" i="4"/>
  <c r="P214" i="4"/>
  <c r="S317" i="4"/>
  <c r="U230" i="4"/>
  <c r="U289" i="4"/>
  <c r="S332" i="4"/>
  <c r="Q375" i="4"/>
  <c r="U253" i="4"/>
  <c r="U378" i="4"/>
  <c r="S435" i="4"/>
  <c r="U246" i="4"/>
  <c r="P284" i="4"/>
  <c r="R369" i="4"/>
  <c r="R245" i="4"/>
  <c r="U296" i="4"/>
  <c r="T175" i="4"/>
  <c r="P270" i="4"/>
  <c r="R355" i="4"/>
  <c r="P230" i="4"/>
  <c r="S289" i="4"/>
  <c r="T139" i="4"/>
  <c r="T222" i="4"/>
  <c r="R329" i="4"/>
  <c r="R162" i="4"/>
  <c r="U276" i="4"/>
  <c r="S319" i="4"/>
  <c r="R235" i="4"/>
  <c r="U291" i="4"/>
  <c r="U96" i="4"/>
  <c r="Q114" i="4"/>
  <c r="S145" i="4"/>
  <c r="P296" i="4"/>
  <c r="P205" i="4"/>
  <c r="T253" i="4"/>
  <c r="P176" i="4"/>
  <c r="S224" i="4"/>
  <c r="T95" i="4"/>
  <c r="S43" i="4"/>
  <c r="U106" i="4"/>
  <c r="P199" i="4"/>
  <c r="R224" i="4"/>
  <c r="P330" i="4"/>
  <c r="P166" i="4"/>
  <c r="R315" i="4"/>
  <c r="S269" i="4"/>
  <c r="R118" i="4"/>
  <c r="P258" i="4"/>
  <c r="Q303" i="4"/>
  <c r="U345" i="4"/>
  <c r="S388" i="4"/>
  <c r="U7" i="4"/>
  <c r="P79" i="4"/>
  <c r="S147" i="4"/>
  <c r="T274" i="4"/>
  <c r="T176" i="4"/>
  <c r="R234" i="4"/>
  <c r="T161" i="4"/>
  <c r="U181" i="4"/>
  <c r="P164" i="4"/>
  <c r="Q230" i="4"/>
  <c r="R260" i="4"/>
  <c r="U184" i="4"/>
  <c r="P196" i="4"/>
  <c r="R319" i="4"/>
  <c r="T404" i="4"/>
  <c r="P294" i="4"/>
  <c r="T254" i="4"/>
  <c r="S325" i="4"/>
  <c r="R247" i="4"/>
  <c r="U297" i="4"/>
  <c r="S340" i="4"/>
  <c r="Q383" i="4"/>
  <c r="R290" i="4"/>
  <c r="U394" i="4"/>
  <c r="S443" i="4"/>
  <c r="U262" i="4"/>
  <c r="P300" i="4"/>
  <c r="R385" i="4"/>
  <c r="R261" i="4"/>
  <c r="U304" i="4"/>
  <c r="U248" i="4"/>
  <c r="P286" i="4"/>
  <c r="R371" i="4"/>
  <c r="T246" i="4"/>
  <c r="S297" i="4"/>
  <c r="S177" i="4"/>
  <c r="Q257" i="4"/>
  <c r="R345" i="4"/>
  <c r="T208" i="4"/>
  <c r="U284" i="4"/>
  <c r="S327" i="4"/>
  <c r="R251" i="4"/>
  <c r="U299" i="4"/>
  <c r="R154" i="4"/>
  <c r="S131" i="4"/>
  <c r="R149" i="4"/>
  <c r="T213" i="4"/>
  <c r="S284" i="4"/>
  <c r="R322" i="4"/>
  <c r="S451" i="4"/>
  <c r="P316" i="4"/>
  <c r="Q270" i="4"/>
  <c r="U86" i="4"/>
  <c r="R387" i="4"/>
  <c r="S305" i="4"/>
  <c r="P276" i="4"/>
  <c r="R237" i="4"/>
  <c r="T160" i="4"/>
  <c r="U307" i="4"/>
  <c r="S350" i="4"/>
  <c r="Q393" i="4"/>
  <c r="S329" i="4"/>
  <c r="U410" i="4"/>
  <c r="S453" i="4"/>
  <c r="U279" i="4"/>
  <c r="Q365" i="4"/>
  <c r="U358" i="4"/>
  <c r="Q468" i="4"/>
  <c r="R320" i="4"/>
  <c r="R408" i="4"/>
  <c r="P451" i="4"/>
  <c r="T230" i="4"/>
  <c r="P373" i="4"/>
  <c r="T432" i="4"/>
  <c r="R475" i="4"/>
  <c r="P518" i="4"/>
  <c r="T560" i="4"/>
  <c r="U483" i="4"/>
  <c r="Q542" i="4"/>
  <c r="P591" i="4"/>
  <c r="Q214" i="4"/>
  <c r="R341" i="4"/>
  <c r="P251" i="4"/>
  <c r="U213" i="4"/>
  <c r="Q134" i="4"/>
  <c r="S195" i="4"/>
  <c r="R327" i="4"/>
  <c r="P310" i="4"/>
  <c r="S70" i="4"/>
  <c r="R25" i="4"/>
  <c r="S176" i="4"/>
  <c r="U204" i="4"/>
  <c r="R105" i="4"/>
  <c r="Q63" i="4"/>
  <c r="R214" i="4"/>
  <c r="Q256" i="4"/>
  <c r="T378" i="4"/>
  <c r="P156" i="4"/>
  <c r="R254" i="4"/>
  <c r="Q227" i="4"/>
  <c r="Q242" i="4"/>
  <c r="T364" i="4"/>
  <c r="P278" i="4"/>
  <c r="R363" i="4"/>
  <c r="T238" i="4"/>
  <c r="S293" i="4"/>
  <c r="U81" i="4"/>
  <c r="R36" i="4"/>
  <c r="S81" i="4"/>
  <c r="R285" i="4"/>
  <c r="U190" i="4"/>
  <c r="R248" i="4"/>
  <c r="U168" i="4"/>
  <c r="Q203" i="4"/>
  <c r="S31" i="4"/>
  <c r="U120" i="4"/>
  <c r="P55" i="4"/>
  <c r="P192" i="4"/>
  <c r="Q210" i="4"/>
  <c r="T324" i="4"/>
  <c r="S125" i="4"/>
  <c r="T304" i="4"/>
  <c r="Q264" i="4"/>
  <c r="Q328" i="4"/>
  <c r="T252" i="4"/>
  <c r="S300" i="4"/>
  <c r="Q343" i="4"/>
  <c r="U385" i="4"/>
  <c r="P301" i="4"/>
  <c r="Q400" i="4"/>
  <c r="Q446" i="4"/>
  <c r="R146" i="4"/>
  <c r="R305" i="4"/>
  <c r="T390" i="4"/>
  <c r="U264" i="4"/>
  <c r="S307" i="4"/>
  <c r="Q254" i="4"/>
  <c r="R291" i="4"/>
  <c r="T376" i="4"/>
  <c r="P252" i="4"/>
  <c r="Q300" i="4"/>
  <c r="T184" i="4"/>
  <c r="R265" i="4"/>
  <c r="T350" i="4"/>
  <c r="U222" i="4"/>
  <c r="S287" i="4"/>
  <c r="Q104" i="4"/>
  <c r="T256" i="4"/>
  <c r="S302" i="4"/>
  <c r="P143" i="4"/>
  <c r="S222" i="4"/>
  <c r="T210" i="4"/>
  <c r="T338" i="4"/>
  <c r="S90" i="4"/>
  <c r="Q128" i="4"/>
  <c r="R204" i="4"/>
  <c r="Q224" i="4"/>
  <c r="P159" i="4"/>
  <c r="U173" i="4"/>
  <c r="R161" i="4"/>
  <c r="S227" i="4"/>
  <c r="P266" i="4"/>
  <c r="R351" i="4"/>
  <c r="S235" i="4"/>
  <c r="P358" i="4"/>
  <c r="U290" i="4"/>
  <c r="P181" i="4"/>
  <c r="Q271" i="4"/>
  <c r="U313" i="4"/>
  <c r="S356" i="4"/>
  <c r="Q399" i="4"/>
  <c r="Q165" i="4"/>
  <c r="S174" i="4"/>
  <c r="Q182" i="4"/>
  <c r="R317" i="4"/>
  <c r="T113" i="4"/>
  <c r="Q36" i="4"/>
  <c r="Q190" i="4"/>
  <c r="R167" i="4"/>
  <c r="U142" i="4"/>
  <c r="P131" i="4"/>
  <c r="Q146" i="4"/>
  <c r="R213" i="4"/>
  <c r="U247" i="4"/>
  <c r="T340" i="4"/>
  <c r="Q196" i="4"/>
  <c r="T336" i="4"/>
  <c r="Q280" i="4"/>
  <c r="Q164" i="4"/>
  <c r="U265" i="4"/>
  <c r="S308" i="4"/>
  <c r="Q351" i="4"/>
  <c r="U393" i="4"/>
  <c r="U330" i="4"/>
  <c r="S411" i="4"/>
  <c r="Q454" i="4"/>
  <c r="R201" i="4"/>
  <c r="R321" i="4"/>
  <c r="T406" i="4"/>
  <c r="U272" i="4"/>
  <c r="S315" i="4"/>
  <c r="P158" i="4"/>
  <c r="R307" i="4"/>
  <c r="T392" i="4"/>
  <c r="S265" i="4"/>
  <c r="Q308" i="4"/>
  <c r="Q244" i="4"/>
  <c r="R281" i="4"/>
  <c r="T366" i="4"/>
  <c r="T242" i="4"/>
  <c r="S295" i="4"/>
  <c r="Q172" i="4"/>
  <c r="U267" i="4"/>
  <c r="R106" i="4"/>
  <c r="P392" i="4"/>
  <c r="U77" i="4"/>
  <c r="S255" i="4"/>
  <c r="R142" i="4"/>
  <c r="Q327" i="4"/>
  <c r="Q368" i="4"/>
  <c r="Q236" i="4"/>
  <c r="T358" i="4"/>
  <c r="S291" i="4"/>
  <c r="U255" i="4"/>
  <c r="U206" i="4"/>
  <c r="U326" i="4"/>
  <c r="T318" i="4"/>
  <c r="S271" i="4"/>
  <c r="P222" i="4"/>
  <c r="S318" i="4"/>
  <c r="Q361" i="4"/>
  <c r="U403" i="4"/>
  <c r="U350" i="4"/>
  <c r="S421" i="4"/>
  <c r="Q464" i="4"/>
  <c r="Q301" i="4"/>
  <c r="S386" i="4"/>
  <c r="S401" i="4"/>
  <c r="Q480" i="4"/>
  <c r="T345" i="4"/>
  <c r="P419" i="4"/>
  <c r="T461" i="4"/>
  <c r="T289" i="4"/>
  <c r="R394" i="4"/>
  <c r="R443" i="4"/>
  <c r="P486" i="4"/>
  <c r="T528" i="4"/>
  <c r="P281" i="4"/>
  <c r="S499" i="4"/>
  <c r="R556" i="4"/>
  <c r="S261" i="4"/>
  <c r="P384" i="4"/>
  <c r="P163" i="4"/>
  <c r="T259" i="4"/>
  <c r="P139" i="4"/>
  <c r="S247" i="4"/>
  <c r="P370" i="4"/>
  <c r="R395" i="4"/>
  <c r="R125" i="4"/>
  <c r="Q118" i="4"/>
  <c r="Q162" i="4"/>
  <c r="P280" i="4"/>
  <c r="T129" i="4"/>
  <c r="R27" i="4"/>
  <c r="T188" i="4"/>
  <c r="S238" i="4"/>
  <c r="T183" i="4"/>
  <c r="R165" i="4"/>
  <c r="S167" i="4"/>
  <c r="R12" i="4"/>
  <c r="P203" i="4"/>
  <c r="P29" i="4"/>
  <c r="R299" i="4"/>
  <c r="T384" i="4"/>
  <c r="P260" i="4"/>
  <c r="Q304" i="4"/>
  <c r="U207" i="4"/>
  <c r="Q201" i="4"/>
  <c r="R196" i="4"/>
  <c r="P328" i="4"/>
  <c r="T23" i="4"/>
  <c r="Q99" i="4"/>
  <c r="R197" i="4"/>
  <c r="T195" i="4"/>
  <c r="P152" i="4"/>
  <c r="S152" i="4"/>
  <c r="Q154" i="4"/>
  <c r="R220" i="4"/>
  <c r="S258" i="4"/>
  <c r="P346" i="4"/>
  <c r="R210" i="4"/>
  <c r="R347" i="4"/>
  <c r="S285" i="4"/>
  <c r="P174" i="4"/>
  <c r="S268" i="4"/>
  <c r="Q311" i="4"/>
  <c r="U353" i="4"/>
  <c r="S396" i="4"/>
  <c r="Q336" i="4"/>
  <c r="Q414" i="4"/>
  <c r="U456" i="4"/>
  <c r="S215" i="4"/>
  <c r="T326" i="4"/>
  <c r="T147" i="4"/>
  <c r="S275" i="4"/>
  <c r="Q318" i="4"/>
  <c r="Q178" i="4"/>
  <c r="T312" i="4"/>
  <c r="P398" i="4"/>
  <c r="Q268" i="4"/>
  <c r="U310" i="4"/>
  <c r="S249" i="4"/>
  <c r="T286" i="4"/>
  <c r="P372" i="4"/>
  <c r="P248" i="4"/>
  <c r="Q298" i="4"/>
  <c r="R179" i="4"/>
  <c r="S270" i="4"/>
  <c r="U60" i="4"/>
  <c r="T91" i="4"/>
  <c r="S221" i="4"/>
  <c r="U258" i="4"/>
  <c r="R381" i="4"/>
  <c r="U189" i="4"/>
  <c r="Q249" i="4"/>
  <c r="P198" i="4"/>
  <c r="R172" i="4"/>
  <c r="Q67" i="4"/>
  <c r="P85" i="4"/>
  <c r="R217" i="4"/>
  <c r="T151" i="4"/>
  <c r="U266" i="4"/>
  <c r="S186" i="4"/>
  <c r="S190" i="4"/>
  <c r="R189" i="4"/>
  <c r="T322" i="4"/>
  <c r="U32" i="4"/>
  <c r="S103" i="4"/>
  <c r="Q140" i="4"/>
  <c r="R293" i="4"/>
  <c r="U157" i="4"/>
  <c r="Q222" i="4"/>
  <c r="U176" i="4"/>
  <c r="S101" i="4"/>
  <c r="R279" i="4"/>
  <c r="Q262" i="4"/>
  <c r="T320" i="4"/>
  <c r="P406" i="4"/>
  <c r="Q272" i="4"/>
  <c r="T61" i="4"/>
  <c r="R26" i="4"/>
  <c r="P193" i="4"/>
  <c r="Q248" i="4"/>
  <c r="T370" i="4"/>
  <c r="S168" i="4"/>
  <c r="S159" i="4"/>
  <c r="T225" i="4"/>
  <c r="P257" i="4"/>
  <c r="R180" i="4"/>
  <c r="Q76" i="4"/>
  <c r="T115" i="4"/>
  <c r="U244" i="4"/>
  <c r="P282" i="4"/>
  <c r="R367" i="4"/>
  <c r="P141" i="4"/>
  <c r="P390" i="4"/>
  <c r="U306" i="4"/>
  <c r="R202" i="4"/>
  <c r="Q279" i="4"/>
  <c r="U321" i="4"/>
  <c r="S364" i="4"/>
  <c r="T38" i="4"/>
  <c r="S357" i="4"/>
  <c r="U424" i="4"/>
  <c r="S467" i="4"/>
  <c r="S262" i="4"/>
  <c r="P348" i="4"/>
  <c r="T215" i="4"/>
  <c r="Q286" i="4"/>
  <c r="P48" i="4"/>
  <c r="S234" i="4"/>
  <c r="P334" i="4"/>
  <c r="R178" i="4"/>
  <c r="U278" i="4"/>
  <c r="S321" i="4"/>
  <c r="S161" i="4"/>
  <c r="P308" i="4"/>
  <c r="R393" i="4"/>
  <c r="Q266" i="4"/>
  <c r="U308" i="4"/>
  <c r="T207" i="4"/>
  <c r="Q281" i="4"/>
  <c r="P87" i="4"/>
  <c r="Q64" i="4"/>
  <c r="P217" i="4"/>
  <c r="U243" i="4"/>
  <c r="S65" i="4"/>
  <c r="P178" i="4"/>
  <c r="U146" i="4"/>
  <c r="Q139" i="4"/>
  <c r="T149" i="4"/>
  <c r="P216" i="4"/>
  <c r="T249" i="4"/>
  <c r="T170" i="4"/>
  <c r="P165" i="4"/>
  <c r="T308" i="4"/>
  <c r="P394" i="4"/>
  <c r="T272" i="4"/>
  <c r="R233" i="4"/>
  <c r="Q320" i="4"/>
  <c r="T236" i="4"/>
  <c r="S292" i="4"/>
  <c r="Q335" i="4"/>
  <c r="U377" i="4"/>
  <c r="P109" i="4"/>
  <c r="P103" i="4"/>
  <c r="U133" i="4"/>
  <c r="T190" i="4"/>
  <c r="R397" i="4"/>
  <c r="S232" i="4"/>
  <c r="S108" i="4"/>
  <c r="Q69" i="4"/>
  <c r="S117" i="4"/>
  <c r="T201" i="4"/>
  <c r="S213" i="4"/>
  <c r="R156" i="4"/>
  <c r="U260" i="4"/>
  <c r="P298" i="4"/>
  <c r="R383" i="4"/>
  <c r="U239" i="4"/>
  <c r="S185" i="4"/>
  <c r="U314" i="4"/>
  <c r="T223" i="4"/>
  <c r="Q287" i="4"/>
  <c r="U329" i="4"/>
  <c r="S372" i="4"/>
  <c r="R232" i="4"/>
  <c r="S373" i="4"/>
  <c r="U432" i="4"/>
  <c r="S241" i="4"/>
  <c r="T278" i="4"/>
  <c r="P364" i="4"/>
  <c r="P240" i="4"/>
  <c r="Q294" i="4"/>
  <c r="T167" i="4"/>
  <c r="T264" i="4"/>
  <c r="P350" i="4"/>
  <c r="P221" i="4"/>
  <c r="U286" i="4"/>
  <c r="T79" i="4"/>
  <c r="R208" i="4"/>
  <c r="P324" i="4"/>
  <c r="Q111" i="4"/>
  <c r="Q274" i="4"/>
  <c r="U316" i="4"/>
  <c r="P229" i="4"/>
  <c r="Q289" i="4"/>
  <c r="T245" i="4"/>
  <c r="P60" i="4"/>
  <c r="P185" i="4"/>
  <c r="P378" i="4"/>
  <c r="T216" i="4"/>
  <c r="P204" i="4"/>
  <c r="Q430" i="4"/>
  <c r="R273" i="4"/>
  <c r="T234" i="4"/>
  <c r="S153" i="4"/>
  <c r="T344" i="4"/>
  <c r="Q284" i="4"/>
  <c r="Q194" i="4"/>
  <c r="P404" i="4"/>
  <c r="Q314" i="4"/>
  <c r="S286" i="4"/>
  <c r="U339" i="4"/>
  <c r="S382" i="4"/>
  <c r="T287" i="4"/>
  <c r="S393" i="4"/>
  <c r="U442" i="4"/>
  <c r="P254" i="4"/>
  <c r="U343" i="4"/>
  <c r="T303" i="4"/>
  <c r="U446" i="4"/>
  <c r="T277" i="4"/>
  <c r="R388" i="4"/>
  <c r="R440" i="4"/>
  <c r="P483" i="4"/>
  <c r="T351" i="4"/>
  <c r="P422" i="4"/>
  <c r="T464" i="4"/>
  <c r="R507" i="4"/>
  <c r="P550" i="4"/>
  <c r="Q441" i="4"/>
  <c r="U527" i="4"/>
  <c r="R580" i="4"/>
  <c r="T166" i="4"/>
  <c r="T156" i="4"/>
  <c r="T372" i="4"/>
  <c r="S209" i="4"/>
  <c r="S175" i="4"/>
  <c r="P360" i="4"/>
  <c r="T251" i="4"/>
  <c r="S239" i="4"/>
  <c r="R379" i="4"/>
  <c r="Q319" i="4"/>
  <c r="Q422" i="4"/>
  <c r="S201" i="4"/>
  <c r="T328" i="4"/>
  <c r="T107" i="4"/>
  <c r="Q306" i="4"/>
  <c r="Q211" i="4"/>
  <c r="U369" i="4"/>
  <c r="U312" i="4"/>
  <c r="R361" i="4"/>
  <c r="U371" i="4"/>
  <c r="Q204" i="4"/>
  <c r="T198" i="4"/>
  <c r="R330" i="4"/>
  <c r="R539" i="4"/>
  <c r="T601" i="4"/>
  <c r="S240" i="4"/>
  <c r="Q291" i="4"/>
  <c r="S376" i="4"/>
  <c r="S381" i="4"/>
  <c r="S475" i="4"/>
  <c r="R336" i="4"/>
  <c r="R414" i="4"/>
  <c r="P457" i="4"/>
  <c r="P271" i="4"/>
  <c r="P385" i="4"/>
  <c r="T438" i="4"/>
  <c r="S225" i="4"/>
  <c r="S330" i="4"/>
  <c r="U237" i="4"/>
  <c r="S433" i="4"/>
  <c r="Q239" i="4"/>
  <c r="P375" i="4"/>
  <c r="T433" i="4"/>
  <c r="R476" i="4"/>
  <c r="R338" i="4"/>
  <c r="R415" i="4"/>
  <c r="P458" i="4"/>
  <c r="U277" i="4"/>
  <c r="Q363" i="4"/>
  <c r="U354" i="4"/>
  <c r="P261" i="4"/>
  <c r="T154" i="4"/>
  <c r="P255" i="4"/>
  <c r="R399" i="4"/>
  <c r="P242" i="4"/>
  <c r="P269" i="4"/>
  <c r="Q438" i="4"/>
  <c r="R289" i="4"/>
  <c r="T250" i="4"/>
  <c r="Q238" i="4"/>
  <c r="T360" i="4"/>
  <c r="Q292" i="4"/>
  <c r="U235" i="4"/>
  <c r="Q180" i="4"/>
  <c r="Q322" i="4"/>
  <c r="S294" i="4"/>
  <c r="S342" i="4"/>
  <c r="Q385" i="4"/>
  <c r="R298" i="4"/>
  <c r="U398" i="4"/>
  <c r="S445" i="4"/>
  <c r="U263" i="4"/>
  <c r="Q349" i="4"/>
  <c r="P325" i="4"/>
  <c r="Q452" i="4"/>
  <c r="R288" i="4"/>
  <c r="T393" i="4"/>
  <c r="P443" i="4"/>
  <c r="T485" i="4"/>
  <c r="P357" i="4"/>
  <c r="T424" i="4"/>
  <c r="R467" i="4"/>
  <c r="P510" i="4"/>
  <c r="T552" i="4"/>
  <c r="U451" i="4"/>
  <c r="S531" i="4"/>
  <c r="P583" i="4"/>
  <c r="T625" i="4"/>
  <c r="T244" i="4"/>
  <c r="Q339" i="4"/>
  <c r="P285" i="4"/>
  <c r="Q442" i="4"/>
  <c r="P202" i="4"/>
  <c r="U123" i="4"/>
  <c r="Q166" i="4"/>
  <c r="R271" i="4"/>
  <c r="Q296" i="4"/>
  <c r="Q359" i="4"/>
  <c r="S405" i="4"/>
  <c r="U172" i="4"/>
  <c r="P396" i="4"/>
  <c r="Q310" i="4"/>
  <c r="T296" i="4"/>
  <c r="R257" i="4"/>
  <c r="T191" i="4"/>
  <c r="P356" i="4"/>
  <c r="Q290" i="4"/>
  <c r="P262" i="4"/>
  <c r="S326" i="4"/>
  <c r="Q369" i="4"/>
  <c r="U196" i="4"/>
  <c r="U366" i="4"/>
  <c r="S429" i="4"/>
  <c r="U182" i="4"/>
  <c r="Q317" i="4"/>
  <c r="S402" i="4"/>
  <c r="Q420" i="4"/>
  <c r="Q170" i="4"/>
  <c r="T361" i="4"/>
  <c r="P427" i="4"/>
  <c r="T469" i="4"/>
  <c r="T321" i="4"/>
  <c r="T408" i="4"/>
  <c r="R451" i="4"/>
  <c r="P494" i="4"/>
  <c r="T536" i="4"/>
  <c r="U368" i="4"/>
  <c r="Q510" i="4"/>
  <c r="P567" i="4"/>
  <c r="T609" i="4"/>
  <c r="Q354" i="4"/>
  <c r="Q307" i="4"/>
  <c r="S392" i="4"/>
  <c r="Q410" i="4"/>
  <c r="S483" i="4"/>
  <c r="R352" i="4"/>
  <c r="R422" i="4"/>
  <c r="P465" i="4"/>
  <c r="P303" i="4"/>
  <c r="P401" i="4"/>
  <c r="T446" i="4"/>
  <c r="R259" i="4"/>
  <c r="S346" i="4"/>
  <c r="R314" i="4"/>
  <c r="S449" i="4"/>
  <c r="P283" i="4"/>
  <c r="P391" i="4"/>
  <c r="T441" i="4"/>
  <c r="R484" i="4"/>
  <c r="R354" i="4"/>
  <c r="R423" i="4"/>
  <c r="P466" i="4"/>
  <c r="U293" i="4"/>
  <c r="Q379" i="4"/>
  <c r="U386" i="4"/>
  <c r="R126" i="4"/>
  <c r="S389" i="4"/>
  <c r="T280" i="4"/>
  <c r="Q282" i="4"/>
  <c r="U166" i="4"/>
  <c r="U311" i="4"/>
  <c r="R356" i="4"/>
  <c r="P405" i="4"/>
  <c r="S347" i="4"/>
  <c r="U332" i="4"/>
  <c r="U480" i="4"/>
  <c r="T427" i="4"/>
  <c r="R324" i="4"/>
  <c r="P452" i="4"/>
  <c r="Q357" i="4"/>
  <c r="Q460" i="4"/>
  <c r="U232" i="4"/>
  <c r="U138" i="4"/>
  <c r="R185" i="4"/>
  <c r="U281" i="4"/>
  <c r="S32" i="4"/>
  <c r="Q147" i="4"/>
  <c r="R173" i="4"/>
  <c r="T276" i="4"/>
  <c r="S301" i="4"/>
  <c r="U361" i="4"/>
  <c r="U464" i="4"/>
  <c r="S283" i="4"/>
  <c r="U158" i="4"/>
  <c r="T302" i="4"/>
  <c r="T200" i="4"/>
  <c r="T194" i="4"/>
  <c r="U408" i="4"/>
  <c r="P302" i="4"/>
  <c r="U292" i="4"/>
  <c r="R225" i="4"/>
  <c r="S322" i="4"/>
  <c r="P367" i="4"/>
  <c r="R411" i="4"/>
  <c r="Q390" i="4"/>
  <c r="R612" i="4"/>
  <c r="S375" i="4"/>
  <c r="S312" i="4"/>
  <c r="U397" i="4"/>
  <c r="S415" i="4"/>
  <c r="S72" i="4"/>
  <c r="T357" i="4"/>
  <c r="P425" i="4"/>
  <c r="T467" i="4"/>
  <c r="T313" i="4"/>
  <c r="R406" i="4"/>
  <c r="R449" i="4"/>
  <c r="S266" i="4"/>
  <c r="U351" i="4"/>
  <c r="Q332" i="4"/>
  <c r="U454" i="4"/>
  <c r="T293" i="4"/>
  <c r="R396" i="4"/>
  <c r="R444" i="4"/>
  <c r="P149" i="4"/>
  <c r="T359" i="4"/>
  <c r="P426" i="4"/>
  <c r="T468" i="4"/>
  <c r="Q299" i="4"/>
  <c r="S384" i="4"/>
  <c r="S397" i="4"/>
  <c r="P264" i="4"/>
  <c r="S160" i="4"/>
  <c r="T177" i="4"/>
  <c r="R283" i="4"/>
  <c r="Q295" i="4"/>
  <c r="S341" i="4"/>
  <c r="S459" i="4"/>
  <c r="P332" i="4"/>
  <c r="Q278" i="4"/>
  <c r="R192" i="4"/>
  <c r="R403" i="4"/>
  <c r="S313" i="4"/>
  <c r="P292" i="4"/>
  <c r="R253" i="4"/>
  <c r="R186" i="4"/>
  <c r="S310" i="4"/>
  <c r="Q353" i="4"/>
  <c r="U395" i="4"/>
  <c r="U334" i="4"/>
  <c r="S413" i="4"/>
  <c r="Q456" i="4"/>
  <c r="Q285" i="4"/>
  <c r="S370" i="4"/>
  <c r="S369" i="4"/>
  <c r="Q472" i="4"/>
  <c r="T329" i="4"/>
  <c r="P411" i="4"/>
  <c r="T453" i="4"/>
  <c r="S252" i="4"/>
  <c r="R378" i="4"/>
  <c r="R435" i="4"/>
  <c r="P478" i="4"/>
  <c r="T520" i="4"/>
  <c r="R563" i="4"/>
  <c r="U488" i="4"/>
  <c r="T545" i="4"/>
  <c r="T593" i="4"/>
  <c r="R636" i="4"/>
  <c r="Q275" i="4"/>
  <c r="S360" i="4"/>
  <c r="S349" i="4"/>
  <c r="S463" i="4"/>
  <c r="Q120" i="4"/>
  <c r="S143" i="4"/>
  <c r="Q195" i="4"/>
  <c r="T356" i="4"/>
  <c r="Q188" i="4"/>
  <c r="U401" i="4"/>
  <c r="S427" i="4"/>
  <c r="P268" i="4"/>
  <c r="Q228" i="4"/>
  <c r="R132" i="4"/>
  <c r="R339" i="4"/>
  <c r="S281" i="4"/>
  <c r="P180" i="4"/>
  <c r="T398" i="4"/>
  <c r="S311" i="4"/>
  <c r="U283" i="4"/>
  <c r="Q337" i="4"/>
  <c r="U379" i="4"/>
  <c r="P277" i="4"/>
  <c r="Q388" i="4"/>
  <c r="Q440" i="4"/>
  <c r="R243" i="4"/>
  <c r="S338" i="4"/>
  <c r="R282" i="4"/>
  <c r="S441" i="4"/>
  <c r="P267" i="4"/>
  <c r="P383" i="4"/>
  <c r="T437" i="4"/>
  <c r="R480" i="4"/>
  <c r="R346" i="4"/>
  <c r="R419" i="4"/>
  <c r="P462" i="4"/>
  <c r="T504" i="4"/>
  <c r="R547" i="4"/>
  <c r="S430" i="4"/>
  <c r="R524" i="4"/>
  <c r="T577" i="4"/>
  <c r="R620" i="4"/>
  <c r="Q220" i="4"/>
  <c r="S328" i="4"/>
  <c r="Q218" i="4"/>
  <c r="S431" i="4"/>
  <c r="U233" i="4"/>
  <c r="T373" i="4"/>
  <c r="P433" i="4"/>
  <c r="T475" i="4"/>
  <c r="P337" i="4"/>
  <c r="T414" i="4"/>
  <c r="R457" i="4"/>
  <c r="S282" i="4"/>
  <c r="U367" i="4"/>
  <c r="Q364" i="4"/>
  <c r="U470" i="4"/>
  <c r="T325" i="4"/>
  <c r="T409" i="4"/>
  <c r="R452" i="4"/>
  <c r="U241" i="4"/>
  <c r="T375" i="4"/>
  <c r="P434" i="4"/>
  <c r="T476" i="4"/>
  <c r="Q315" i="4"/>
  <c r="S400" i="4"/>
  <c r="Q418" i="4"/>
  <c r="Q237" i="4"/>
  <c r="S257" i="4"/>
  <c r="R241" i="4"/>
  <c r="P246" i="4"/>
  <c r="S361" i="4"/>
  <c r="Q397" i="4"/>
  <c r="R424" i="4"/>
  <c r="T448" i="4"/>
  <c r="S506" i="4"/>
  <c r="U301" i="4"/>
  <c r="R312" i="4"/>
  <c r="P449" i="4"/>
  <c r="P369" i="4"/>
  <c r="R473" i="4"/>
  <c r="U399" i="4"/>
  <c r="R138" i="4"/>
  <c r="R262" i="4"/>
  <c r="Q250" i="4"/>
  <c r="T400" i="4"/>
  <c r="S324" i="4"/>
  <c r="T164" i="4"/>
  <c r="R152" i="4"/>
  <c r="S216" i="4"/>
  <c r="P362" i="4"/>
  <c r="R195" i="4"/>
  <c r="S404" i="4"/>
  <c r="U251" i="4"/>
  <c r="Q326" i="4"/>
  <c r="Q276" i="4"/>
  <c r="P388" i="4"/>
  <c r="S278" i="4"/>
  <c r="T292" i="4"/>
  <c r="P187" i="4"/>
  <c r="T262" i="4"/>
  <c r="Q265" i="4"/>
  <c r="Q372" i="4"/>
  <c r="P129" i="4"/>
  <c r="T429" i="4"/>
  <c r="P454" i="4"/>
  <c r="T513" i="4"/>
  <c r="P623" i="4"/>
  <c r="P234" i="4"/>
  <c r="U333" i="4"/>
  <c r="T263" i="4"/>
  <c r="U436" i="4"/>
  <c r="Q255" i="4"/>
  <c r="P379" i="4"/>
  <c r="T435" i="4"/>
  <c r="R478" i="4"/>
  <c r="R342" i="4"/>
  <c r="R417" i="4"/>
  <c r="P460" i="4"/>
  <c r="U287" i="4"/>
  <c r="Q373" i="4"/>
  <c r="U374" i="4"/>
  <c r="S473" i="4"/>
  <c r="R332" i="4"/>
  <c r="R412" i="4"/>
  <c r="P455" i="4"/>
  <c r="P263" i="4"/>
  <c r="P381" i="4"/>
  <c r="T436" i="4"/>
  <c r="U198" i="4"/>
  <c r="S320" i="4"/>
  <c r="U405" i="4"/>
  <c r="U217" i="4"/>
  <c r="R155" i="4"/>
  <c r="U156" i="4"/>
  <c r="T181" i="4"/>
  <c r="P244" i="4"/>
  <c r="U337" i="4"/>
  <c r="Q384" i="4"/>
  <c r="Q252" i="4"/>
  <c r="T374" i="4"/>
  <c r="S299" i="4"/>
  <c r="R275" i="4"/>
  <c r="P236" i="4"/>
  <c r="P157" i="4"/>
  <c r="T334" i="4"/>
  <c r="S279" i="4"/>
  <c r="T240" i="4"/>
  <c r="Q321" i="4"/>
  <c r="U363" i="4"/>
  <c r="S406" i="4"/>
  <c r="Q356" i="4"/>
  <c r="Q424" i="4"/>
  <c r="U466" i="4"/>
  <c r="S187" i="4"/>
  <c r="R287" i="4"/>
  <c r="S309" i="4"/>
  <c r="Q367" i="4"/>
  <c r="S237" i="4"/>
  <c r="T218" i="4"/>
  <c r="R74" i="4"/>
  <c r="U256" i="4"/>
  <c r="S276" i="4"/>
  <c r="Q352" i="4"/>
  <c r="T342" i="4"/>
  <c r="U220" i="4"/>
  <c r="U318" i="4"/>
  <c r="S263" i="4"/>
  <c r="T136" i="4"/>
  <c r="Q312" i="4"/>
  <c r="R401" i="4"/>
  <c r="U238" i="4"/>
  <c r="Q329" i="4"/>
  <c r="Q432" i="4"/>
  <c r="S425" i="4"/>
  <c r="R472" i="4"/>
  <c r="T496" i="4"/>
  <c r="T569" i="4"/>
  <c r="T633" i="4"/>
  <c r="U269" i="4"/>
  <c r="Q355" i="4"/>
  <c r="U338" i="4"/>
  <c r="Q458" i="4"/>
  <c r="T301" i="4"/>
  <c r="R400" i="4"/>
  <c r="R446" i="4"/>
  <c r="U180" i="4"/>
  <c r="T363" i="4"/>
  <c r="P428" i="4"/>
  <c r="T470" i="4"/>
  <c r="Q309" i="4"/>
  <c r="S394" i="4"/>
  <c r="Q412" i="4"/>
  <c r="Q484" i="4"/>
  <c r="T353" i="4"/>
  <c r="P423" i="4"/>
  <c r="T465" i="4"/>
  <c r="T305" i="4"/>
  <c r="R402" i="4"/>
  <c r="R447" i="4"/>
  <c r="P250" i="4"/>
  <c r="U341" i="4"/>
  <c r="T295" i="4"/>
  <c r="P125" i="4"/>
  <c r="R206" i="4"/>
  <c r="P223" i="4"/>
  <c r="P314" i="4"/>
  <c r="U322" i="4"/>
  <c r="S380" i="4"/>
  <c r="U416" i="4"/>
  <c r="T229" i="4"/>
  <c r="P173" i="4"/>
  <c r="U320" i="4"/>
  <c r="P318" i="4"/>
  <c r="U270" i="4"/>
  <c r="U254" i="4"/>
  <c r="R377" i="4"/>
  <c r="U300" i="4"/>
  <c r="Q273" i="4"/>
  <c r="U331" i="4"/>
  <c r="S374" i="4"/>
  <c r="S248" i="4"/>
  <c r="S377" i="4"/>
  <c r="U434" i="4"/>
  <c r="R218" i="4"/>
  <c r="U327" i="4"/>
  <c r="P211" i="4"/>
  <c r="U430" i="4"/>
  <c r="P227" i="4"/>
  <c r="R372" i="4"/>
  <c r="R432" i="4"/>
  <c r="P475" i="4"/>
  <c r="T335" i="4"/>
  <c r="P414" i="4"/>
  <c r="T456" i="4"/>
  <c r="R499" i="4"/>
  <c r="P542" i="4"/>
  <c r="Q409" i="4"/>
  <c r="Q517" i="4"/>
  <c r="R572" i="4"/>
  <c r="P615" i="4"/>
  <c r="P190" i="4"/>
  <c r="U317" i="4"/>
  <c r="Q403" i="4"/>
  <c r="U420" i="4"/>
  <c r="R177" i="4"/>
  <c r="R349" i="4"/>
  <c r="R246" i="4"/>
  <c r="Q234" i="4"/>
  <c r="T368" i="4"/>
  <c r="S316" i="4"/>
  <c r="U362" i="4"/>
  <c r="Q470" i="4"/>
  <c r="R353" i="4"/>
  <c r="U288" i="4"/>
  <c r="Q245" i="4"/>
  <c r="T192" i="4"/>
  <c r="Q324" i="4"/>
  <c r="R313" i="4"/>
  <c r="U268" i="4"/>
  <c r="U214" i="4"/>
  <c r="U315" i="4"/>
  <c r="S358" i="4"/>
  <c r="Q401" i="4"/>
  <c r="S345" i="4"/>
  <c r="U418" i="4"/>
  <c r="S461" i="4"/>
  <c r="U295" i="4"/>
  <c r="Q381" i="4"/>
  <c r="U390" i="4"/>
  <c r="S477" i="4"/>
  <c r="R340" i="4"/>
  <c r="R416" i="4"/>
  <c r="P459" i="4"/>
  <c r="P279" i="4"/>
  <c r="P389" i="4"/>
  <c r="T440" i="4"/>
  <c r="R483" i="4"/>
  <c r="P526" i="4"/>
  <c r="S207" i="4"/>
  <c r="U495" i="4"/>
  <c r="U552" i="4"/>
  <c r="P599" i="4"/>
  <c r="T641" i="4"/>
  <c r="U285" i="4"/>
  <c r="Q371" i="4"/>
  <c r="U370" i="4"/>
  <c r="U472" i="4"/>
  <c r="P331" i="4"/>
  <c r="T411" i="4"/>
  <c r="R454" i="4"/>
  <c r="U257" i="4"/>
  <c r="T379" i="4"/>
  <c r="P436" i="4"/>
  <c r="R211" i="4"/>
  <c r="Q325" i="4"/>
  <c r="T182" i="4"/>
  <c r="Q428" i="4"/>
  <c r="U212" i="4"/>
  <c r="T369" i="4"/>
  <c r="P431" i="4"/>
  <c r="T473" i="4"/>
  <c r="P333" i="4"/>
  <c r="T412" i="4"/>
  <c r="R455" i="4"/>
  <c r="S272" i="4"/>
  <c r="U357" i="4"/>
  <c r="Q344" i="4"/>
  <c r="R219" i="4"/>
  <c r="S348" i="4"/>
  <c r="Q302" i="4"/>
  <c r="P340" i="4"/>
  <c r="S366" i="4"/>
  <c r="S469" i="4"/>
  <c r="S485" i="4"/>
  <c r="P311" i="4"/>
  <c r="P534" i="4"/>
  <c r="P607" i="4"/>
  <c r="U402" i="4"/>
  <c r="T405" i="4"/>
  <c r="R209" i="4"/>
  <c r="T430" i="4"/>
  <c r="S314" i="4"/>
  <c r="S417" i="4"/>
  <c r="S306" i="4"/>
  <c r="P351" i="4"/>
  <c r="T399" i="4"/>
  <c r="T323" i="4"/>
  <c r="R294" i="4"/>
  <c r="Q478" i="4"/>
  <c r="Q246" i="4"/>
  <c r="T310" i="4"/>
  <c r="U302" i="4"/>
  <c r="Q305" i="4"/>
  <c r="Q408" i="4"/>
  <c r="Q348" i="4"/>
  <c r="R448" i="4"/>
  <c r="T472" i="4"/>
  <c r="S538" i="4"/>
  <c r="U349" i="4"/>
  <c r="P395" i="4"/>
  <c r="R425" i="4"/>
  <c r="U406" i="4"/>
  <c r="P463" i="4"/>
  <c r="R239" i="4"/>
  <c r="U274" i="4"/>
  <c r="U426" i="4"/>
  <c r="S563" i="4"/>
  <c r="R409" i="4"/>
  <c r="P359" i="4"/>
  <c r="R468" i="4"/>
  <c r="R407" i="4"/>
  <c r="T260" i="4"/>
  <c r="P317" i="4"/>
  <c r="Q474" i="4"/>
  <c r="T333" i="4"/>
  <c r="P413" i="4"/>
  <c r="T455" i="4"/>
  <c r="T265" i="4"/>
  <c r="R382" i="4"/>
  <c r="R437" i="4"/>
  <c r="P480" i="4"/>
  <c r="T522" i="4"/>
  <c r="R565" i="4"/>
  <c r="S491" i="4"/>
  <c r="R548" i="4"/>
  <c r="T595" i="4"/>
  <c r="R638" i="4"/>
  <c r="T524" i="4"/>
  <c r="Q494" i="4"/>
  <c r="T597" i="4"/>
  <c r="U449" i="4"/>
  <c r="U530" i="4"/>
  <c r="S582" i="4"/>
  <c r="Q625" i="4"/>
  <c r="U667" i="4"/>
  <c r="S383" i="4"/>
  <c r="S512" i="4"/>
  <c r="U568" i="4"/>
  <c r="S611" i="4"/>
  <c r="Q654" i="4"/>
  <c r="U696" i="4"/>
  <c r="P638" i="4"/>
  <c r="Q711" i="4"/>
  <c r="U753" i="4"/>
  <c r="S796" i="4"/>
  <c r="T526" i="4"/>
  <c r="U496" i="4"/>
  <c r="T599" i="4"/>
  <c r="S452" i="4"/>
  <c r="T531" i="4"/>
  <c r="Q583" i="4"/>
  <c r="U625" i="4"/>
  <c r="S668" i="4"/>
  <c r="U388" i="4"/>
  <c r="S513" i="4"/>
  <c r="S569" i="4"/>
  <c r="R559" i="4"/>
  <c r="R540" i="4"/>
  <c r="R632" i="4"/>
  <c r="P497" i="4"/>
  <c r="U553" i="4"/>
  <c r="U599" i="4"/>
  <c r="S642" i="4"/>
  <c r="Q685" i="4"/>
  <c r="S464" i="4"/>
  <c r="T535" i="4"/>
  <c r="P508" i="4"/>
  <c r="U443" i="4"/>
  <c r="P581" i="4"/>
  <c r="Q415" i="4"/>
  <c r="Q519" i="4"/>
  <c r="U573" i="4"/>
  <c r="S616" i="4"/>
  <c r="Q659" i="4"/>
  <c r="T299" i="4"/>
  <c r="P501" i="4"/>
  <c r="U557" i="4"/>
  <c r="U147" i="4"/>
  <c r="P150" i="4"/>
  <c r="R187" i="4"/>
  <c r="Q260" i="4"/>
  <c r="S334" i="4"/>
  <c r="S437" i="4"/>
  <c r="Q436" i="4"/>
  <c r="T477" i="4"/>
  <c r="P502" i="4"/>
  <c r="P575" i="4"/>
  <c r="T152" i="4"/>
  <c r="R368" i="4"/>
  <c r="P473" i="4"/>
  <c r="P412" i="4"/>
  <c r="Q277" i="4"/>
  <c r="S353" i="4"/>
  <c r="P315" i="4"/>
  <c r="T449" i="4"/>
  <c r="R370" i="4"/>
  <c r="P474" i="4"/>
  <c r="Q395" i="4"/>
  <c r="U460" i="4"/>
  <c r="P307" i="4"/>
  <c r="P403" i="4"/>
  <c r="T447" i="4"/>
  <c r="P195" i="4"/>
  <c r="R366" i="4"/>
  <c r="R429" i="4"/>
  <c r="P472" i="4"/>
  <c r="T514" i="4"/>
  <c r="R557" i="4"/>
  <c r="S470" i="4"/>
  <c r="T537" i="4"/>
  <c r="T587" i="4"/>
  <c r="R630" i="4"/>
  <c r="T508" i="4"/>
  <c r="S446" i="4"/>
  <c r="T581" i="4"/>
  <c r="U417" i="4"/>
  <c r="Q520" i="4"/>
  <c r="S574" i="4"/>
  <c r="Q617" i="4"/>
  <c r="U659" i="4"/>
  <c r="R310" i="4"/>
  <c r="U501" i="4"/>
  <c r="U558" i="4"/>
  <c r="S603" i="4"/>
  <c r="Q646" i="4"/>
  <c r="U688" i="4"/>
  <c r="P606" i="4"/>
  <c r="Q703" i="4"/>
  <c r="U745" i="4"/>
  <c r="S788" i="4"/>
  <c r="T510" i="4"/>
  <c r="S454" i="4"/>
  <c r="T583" i="4"/>
  <c r="S420" i="4"/>
  <c r="P521" i="4"/>
  <c r="Q575" i="4"/>
  <c r="U617" i="4"/>
  <c r="S660" i="4"/>
  <c r="P321" i="4"/>
  <c r="U502" i="4"/>
  <c r="T559" i="4"/>
  <c r="R543" i="4"/>
  <c r="P519" i="4"/>
  <c r="R616" i="4"/>
  <c r="R486" i="4"/>
  <c r="Q543" i="4"/>
  <c r="U591" i="4"/>
  <c r="S634" i="4"/>
  <c r="Q677" i="4"/>
  <c r="S432" i="4"/>
  <c r="P525" i="4"/>
  <c r="P492" i="4"/>
  <c r="U352" i="4"/>
  <c r="T306" i="4"/>
  <c r="U305" i="4"/>
  <c r="U280" i="4"/>
  <c r="R297" i="4"/>
  <c r="U355" i="4"/>
  <c r="U458" i="4"/>
  <c r="U474" i="4"/>
  <c r="R268" i="4"/>
  <c r="R523" i="4"/>
  <c r="R596" i="4"/>
  <c r="Q360" i="4"/>
  <c r="U391" i="4"/>
  <c r="T421" i="4"/>
  <c r="P446" i="4"/>
  <c r="P503" i="4"/>
  <c r="S296" i="4"/>
  <c r="U224" i="4"/>
  <c r="U273" i="4"/>
  <c r="S267" i="4"/>
  <c r="T270" i="4"/>
  <c r="U347" i="4"/>
  <c r="U450" i="4"/>
  <c r="U462" i="4"/>
  <c r="Q202" i="4"/>
  <c r="R515" i="4"/>
  <c r="R588" i="4"/>
  <c r="T327" i="4"/>
  <c r="T443" i="4"/>
  <c r="P468" i="4"/>
  <c r="S481" i="4"/>
  <c r="P295" i="4"/>
  <c r="S336" i="4"/>
  <c r="P380" i="4"/>
  <c r="U414" i="4"/>
  <c r="Q387" i="4"/>
  <c r="U271" i="4"/>
  <c r="T401" i="4"/>
  <c r="P188" i="4"/>
  <c r="T428" i="4"/>
  <c r="S304" i="4"/>
  <c r="S407" i="4"/>
  <c r="U484" i="4"/>
  <c r="P355" i="4"/>
  <c r="T423" i="4"/>
  <c r="R466" i="4"/>
  <c r="R308" i="4"/>
  <c r="T403" i="4"/>
  <c r="P448" i="4"/>
  <c r="T490" i="4"/>
  <c r="R533" i="4"/>
  <c r="Q342" i="4"/>
  <c r="T505" i="4"/>
  <c r="S562" i="4"/>
  <c r="R606" i="4"/>
  <c r="R326" i="4"/>
  <c r="P546" i="4"/>
  <c r="S522" i="4"/>
  <c r="P619" i="4"/>
  <c r="Q488" i="4"/>
  <c r="P545" i="4"/>
  <c r="Q593" i="4"/>
  <c r="U635" i="4"/>
  <c r="S678" i="4"/>
  <c r="U437" i="4"/>
  <c r="U526" i="4"/>
  <c r="S579" i="4"/>
  <c r="Q622" i="4"/>
  <c r="U664" i="4"/>
  <c r="P491" i="4"/>
  <c r="R661" i="4"/>
  <c r="U721" i="4"/>
  <c r="S764" i="4"/>
  <c r="Q807" i="4"/>
  <c r="P548" i="4"/>
  <c r="Q525" i="4"/>
  <c r="P621" i="4"/>
  <c r="P489" i="4"/>
  <c r="U545" i="4"/>
  <c r="U593" i="4"/>
  <c r="S636" i="4"/>
  <c r="Q679" i="4"/>
  <c r="S440" i="4"/>
  <c r="T527" i="4"/>
  <c r="R495" i="4"/>
  <c r="S379" i="4"/>
  <c r="R568" i="4"/>
  <c r="U364" i="4"/>
  <c r="Q511" i="4"/>
  <c r="U567" i="4"/>
  <c r="S610" i="4"/>
  <c r="Q653" i="4"/>
  <c r="U695" i="4"/>
  <c r="P493" i="4"/>
  <c r="U549" i="4"/>
  <c r="R529" i="4"/>
  <c r="R500" i="4"/>
  <c r="R602" i="4"/>
  <c r="U457" i="4"/>
  <c r="S533" i="4"/>
  <c r="S584" i="4"/>
  <c r="Q627" i="4"/>
  <c r="U669" i="4"/>
  <c r="S399" i="4"/>
  <c r="Q515" i="4"/>
  <c r="U570" i="4"/>
  <c r="P259" i="4"/>
  <c r="Q391" i="4"/>
  <c r="S323" i="4"/>
  <c r="T382" i="4"/>
  <c r="Q377" i="4"/>
  <c r="T232" i="4"/>
  <c r="U249" i="4"/>
  <c r="P341" i="4"/>
  <c r="T544" i="4"/>
  <c r="T617" i="4"/>
  <c r="Q426" i="4"/>
  <c r="P409" i="4"/>
  <c r="S236" i="4"/>
  <c r="R433" i="4"/>
  <c r="U319" i="4"/>
  <c r="U422" i="4"/>
  <c r="R364" i="4"/>
  <c r="P471" i="4"/>
  <c r="P410" i="4"/>
  <c r="Q267" i="4"/>
  <c r="S333" i="4"/>
  <c r="U476" i="4"/>
  <c r="P339" i="4"/>
  <c r="T415" i="4"/>
  <c r="R458" i="4"/>
  <c r="R276" i="4"/>
  <c r="T387" i="4"/>
  <c r="P440" i="4"/>
  <c r="T482" i="4"/>
  <c r="R525" i="4"/>
  <c r="P179" i="4"/>
  <c r="P495" i="4"/>
  <c r="U551" i="4"/>
  <c r="R598" i="4"/>
  <c r="P641" i="4"/>
  <c r="P530" i="4"/>
  <c r="Q501" i="4"/>
  <c r="P603" i="4"/>
  <c r="S460" i="4"/>
  <c r="R534" i="4"/>
  <c r="Q585" i="4"/>
  <c r="U627" i="4"/>
  <c r="S670" i="4"/>
  <c r="U404" i="4"/>
  <c r="Q516" i="4"/>
  <c r="S571" i="4"/>
  <c r="Q614" i="4"/>
  <c r="U656" i="4"/>
  <c r="S339" i="4"/>
  <c r="R645" i="4"/>
  <c r="U713" i="4"/>
  <c r="S756" i="4"/>
  <c r="Q799" i="4"/>
  <c r="P532" i="4"/>
  <c r="U503" i="4"/>
  <c r="P605" i="4"/>
  <c r="Q463" i="4"/>
  <c r="Q535" i="4"/>
  <c r="U585" i="4"/>
  <c r="S628" i="4"/>
  <c r="Q671" i="4"/>
  <c r="S408" i="4"/>
  <c r="P517" i="4"/>
  <c r="R479" i="4"/>
  <c r="T564" i="4"/>
  <c r="S547" i="4"/>
  <c r="T637" i="4"/>
  <c r="S500" i="4"/>
  <c r="S557" i="4"/>
  <c r="S602" i="4"/>
  <c r="Q645" i="4"/>
  <c r="U687" i="4"/>
  <c r="Q475" i="4"/>
  <c r="Q539" i="4"/>
  <c r="R513" i="4"/>
  <c r="Q465" i="4"/>
  <c r="U130" i="4"/>
  <c r="U346" i="4"/>
  <c r="T206" i="4"/>
  <c r="T258" i="4"/>
  <c r="S398" i="4"/>
  <c r="S290" i="4"/>
  <c r="P335" i="4"/>
  <c r="T383" i="4"/>
  <c r="P566" i="4"/>
  <c r="P639" i="4"/>
  <c r="U468" i="4"/>
  <c r="S409" i="4"/>
  <c r="R464" i="4"/>
  <c r="T488" i="4"/>
  <c r="U559" i="4"/>
  <c r="U381" i="4"/>
  <c r="S211" i="4"/>
  <c r="T311" i="4"/>
  <c r="S259" i="4"/>
  <c r="T231" i="4"/>
  <c r="S390" i="4"/>
  <c r="S274" i="4"/>
  <c r="T309" i="4"/>
  <c r="T367" i="4"/>
  <c r="P558" i="4"/>
  <c r="P631" i="4"/>
  <c r="U452" i="4"/>
  <c r="U114" i="4"/>
  <c r="U303" i="4"/>
  <c r="R348" i="4"/>
  <c r="P397" i="4"/>
  <c r="R274" i="4"/>
  <c r="R170" i="4"/>
  <c r="P467" i="4"/>
  <c r="P363" i="4"/>
  <c r="U342" i="4"/>
  <c r="T425" i="4"/>
  <c r="R316" i="4"/>
  <c r="P450" i="4"/>
  <c r="Q347" i="4"/>
  <c r="Q434" i="4"/>
  <c r="S244" i="4"/>
  <c r="R376" i="4"/>
  <c r="R434" i="4"/>
  <c r="P477" i="4"/>
  <c r="T339" i="4"/>
  <c r="P416" i="4"/>
  <c r="T458" i="4"/>
  <c r="R501" i="4"/>
  <c r="P544" i="4"/>
  <c r="Q417" i="4"/>
  <c r="U519" i="4"/>
  <c r="R574" i="4"/>
  <c r="P617" i="4"/>
  <c r="P482" i="4"/>
  <c r="S100" i="4"/>
  <c r="P551" i="4"/>
  <c r="R640" i="4"/>
  <c r="R502" i="4"/>
  <c r="Q559" i="4"/>
  <c r="U603" i="4"/>
  <c r="S646" i="4"/>
  <c r="Q689" i="4"/>
  <c r="S480" i="4"/>
  <c r="P541" i="4"/>
  <c r="Q590" i="4"/>
  <c r="U632" i="4"/>
  <c r="S675" i="4"/>
  <c r="U547" i="4"/>
  <c r="T682" i="4"/>
  <c r="S732" i="4"/>
  <c r="Q775" i="4"/>
  <c r="P484" i="4"/>
  <c r="Q235" i="4"/>
  <c r="T553" i="4"/>
  <c r="T143" i="4"/>
  <c r="Q503" i="4"/>
  <c r="Q560" i="4"/>
  <c r="S604" i="4"/>
  <c r="Q647" i="4"/>
  <c r="U689" i="4"/>
  <c r="Q483" i="4"/>
  <c r="U541" i="4"/>
  <c r="T516" i="4"/>
  <c r="S478" i="4"/>
  <c r="T589" i="4"/>
  <c r="U433" i="4"/>
  <c r="S525" i="4"/>
  <c r="S578" i="4"/>
  <c r="Q621" i="4"/>
  <c r="U663" i="4"/>
  <c r="S351" i="4"/>
  <c r="Q507" i="4"/>
  <c r="Q564" i="4"/>
  <c r="T550" i="4"/>
  <c r="U528" i="4"/>
  <c r="U482" i="4"/>
  <c r="R300" i="4"/>
  <c r="R531" i="4"/>
  <c r="R604" i="4"/>
  <c r="Q392" i="4"/>
  <c r="R168" i="4"/>
  <c r="U448" i="4"/>
  <c r="P382" i="4"/>
  <c r="P145" i="4"/>
  <c r="T319" i="4"/>
  <c r="U359" i="4"/>
  <c r="R404" i="4"/>
  <c r="P430" i="4"/>
  <c r="Q473" i="4"/>
  <c r="S264" i="4"/>
  <c r="P291" i="4"/>
  <c r="R358" i="4"/>
  <c r="Q389" i="4"/>
  <c r="R420" i="4"/>
  <c r="T444" i="4"/>
  <c r="S119" i="4"/>
  <c r="U323" i="4"/>
  <c r="R491" i="4"/>
  <c r="R470" i="4"/>
  <c r="R304" i="4"/>
  <c r="P447" i="4"/>
  <c r="P365" i="4"/>
  <c r="R471" i="4"/>
  <c r="U389" i="4"/>
  <c r="S455" i="4"/>
  <c r="R296" i="4"/>
  <c r="T397" i="4"/>
  <c r="P445" i="4"/>
  <c r="R163" i="4"/>
  <c r="P361" i="4"/>
  <c r="T426" i="4"/>
  <c r="R469" i="4"/>
  <c r="P512" i="4"/>
  <c r="T554" i="4"/>
  <c r="U459" i="4"/>
  <c r="Q534" i="4"/>
  <c r="P585" i="4"/>
  <c r="T627" i="4"/>
  <c r="R503" i="4"/>
  <c r="Q425" i="4"/>
  <c r="R576" i="4"/>
  <c r="Q407" i="4"/>
  <c r="S516" i="4"/>
  <c r="U571" i="4"/>
  <c r="S614" i="4"/>
  <c r="Q657" i="4"/>
  <c r="T267" i="4"/>
  <c r="R498" i="4"/>
  <c r="Q555" i="4"/>
  <c r="U600" i="4"/>
  <c r="S643" i="4"/>
  <c r="Q686" i="4"/>
  <c r="R595" i="4"/>
  <c r="S700" i="4"/>
  <c r="Q743" i="4"/>
  <c r="U785" i="4"/>
  <c r="R505" i="4"/>
  <c r="Q433" i="4"/>
  <c r="R578" i="4"/>
  <c r="U409" i="4"/>
  <c r="S517" i="4"/>
  <c r="S572" i="4"/>
  <c r="Q615" i="4"/>
  <c r="U657" i="4"/>
  <c r="R278" i="4"/>
  <c r="Q499" i="4"/>
  <c r="Q556" i="4"/>
  <c r="P538" i="4"/>
  <c r="U511" i="4"/>
  <c r="P611" i="4"/>
  <c r="S476" i="4"/>
  <c r="T539" i="4"/>
  <c r="Q589" i="4"/>
  <c r="U631" i="4"/>
  <c r="S674" i="4"/>
  <c r="U421" i="4"/>
  <c r="S521" i="4"/>
  <c r="T486" i="4"/>
  <c r="T291" i="4"/>
  <c r="Q557" i="4"/>
  <c r="U261" i="4"/>
  <c r="P505" i="4"/>
  <c r="U561" i="4"/>
  <c r="U605" i="4"/>
  <c r="S648" i="4"/>
  <c r="Q691" i="4"/>
  <c r="U486" i="4"/>
  <c r="T543" i="4"/>
  <c r="Q592" i="4"/>
  <c r="R335" i="4"/>
  <c r="Q241" i="4"/>
  <c r="S273" i="4"/>
  <c r="U275" i="4"/>
  <c r="U382" i="4"/>
  <c r="Q259" i="4"/>
  <c r="P435" i="4"/>
  <c r="R459" i="4"/>
  <c r="U520" i="4"/>
  <c r="Q323" i="4"/>
  <c r="P323" i="4"/>
  <c r="T451" i="4"/>
  <c r="R374" i="4"/>
  <c r="P197" i="4"/>
  <c r="Q405" i="4"/>
  <c r="R184" i="4"/>
  <c r="R428" i="4"/>
  <c r="P327" i="4"/>
  <c r="T452" i="4"/>
  <c r="S352" i="4"/>
  <c r="S439" i="4"/>
  <c r="R264" i="4"/>
  <c r="T381" i="4"/>
  <c r="P437" i="4"/>
  <c r="T479" i="4"/>
  <c r="P345" i="4"/>
  <c r="T418" i="4"/>
  <c r="R461" i="4"/>
  <c r="P504" i="4"/>
  <c r="T546" i="4"/>
  <c r="U427" i="4"/>
  <c r="S523" i="4"/>
  <c r="P577" i="4"/>
  <c r="T619" i="4"/>
  <c r="R487" i="4"/>
  <c r="R302" i="4"/>
  <c r="Q558" i="4"/>
  <c r="P273" i="4"/>
  <c r="U505" i="4"/>
  <c r="U562" i="4"/>
  <c r="S606" i="4"/>
  <c r="Q649" i="4"/>
  <c r="U691" i="4"/>
  <c r="T487" i="4"/>
  <c r="S544" i="4"/>
  <c r="U592" i="4"/>
  <c r="S635" i="4"/>
  <c r="Q678" i="4"/>
  <c r="Q562" i="4"/>
  <c r="P688" i="4"/>
  <c r="Q735" i="4"/>
  <c r="U777" i="4"/>
  <c r="R489" i="4"/>
  <c r="S331" i="4"/>
  <c r="U560" i="4"/>
  <c r="P305" i="4"/>
  <c r="U506" i="4"/>
  <c r="T563" i="4"/>
  <c r="Q607" i="4"/>
  <c r="U649" i="4"/>
  <c r="S692" i="4"/>
  <c r="S488" i="4"/>
  <c r="S545" i="4"/>
  <c r="P522" i="4"/>
  <c r="S490" i="4"/>
  <c r="P595" i="4"/>
  <c r="S444" i="4"/>
  <c r="P529" i="4"/>
  <c r="Q581" i="4"/>
  <c r="U623" i="4"/>
  <c r="S666" i="4"/>
  <c r="U372" i="4"/>
  <c r="U510" i="4"/>
  <c r="S567" i="4"/>
  <c r="P556" i="4"/>
  <c r="U535" i="4"/>
  <c r="P326" i="4"/>
  <c r="R337" i="4"/>
  <c r="Q316" i="4"/>
  <c r="Q313" i="4"/>
  <c r="Q416" i="4"/>
  <c r="Q380" i="4"/>
  <c r="R456" i="4"/>
  <c r="T480" i="4"/>
  <c r="Q549" i="4"/>
  <c r="U365" i="4"/>
  <c r="P347" i="4"/>
  <c r="T623" i="4"/>
  <c r="U637" i="4"/>
  <c r="S581" i="4"/>
  <c r="S303" i="4"/>
  <c r="T416" i="4"/>
  <c r="R430" i="4"/>
  <c r="S465" i="4"/>
  <c r="U309" i="4"/>
  <c r="R426" i="4"/>
  <c r="T450" i="4"/>
  <c r="Q509" i="4"/>
  <c r="R551" i="4"/>
  <c r="S548" i="4"/>
  <c r="S448" i="4"/>
  <c r="S667" i="4"/>
  <c r="Q767" i="4"/>
  <c r="R626" i="4"/>
  <c r="Q639" i="4"/>
  <c r="T500" i="4"/>
  <c r="U514" i="4"/>
  <c r="U228" i="4"/>
  <c r="S507" i="4"/>
  <c r="S193" i="4"/>
  <c r="P438" i="4"/>
  <c r="T389" i="4"/>
  <c r="T483" i="4"/>
  <c r="T422" i="4"/>
  <c r="S298" i="4"/>
  <c r="Q396" i="4"/>
  <c r="P343" i="4"/>
  <c r="R460" i="4"/>
  <c r="T391" i="4"/>
  <c r="R227" i="4"/>
  <c r="Q243" i="4"/>
  <c r="S471" i="4"/>
  <c r="R328" i="4"/>
  <c r="R410" i="4"/>
  <c r="P453" i="4"/>
  <c r="Q247" i="4"/>
  <c r="P377" i="4"/>
  <c r="T434" i="4"/>
  <c r="R477" i="4"/>
  <c r="P520" i="4"/>
  <c r="T562" i="4"/>
  <c r="U487" i="4"/>
  <c r="U544" i="4"/>
  <c r="P593" i="4"/>
  <c r="T635" i="4"/>
  <c r="R519" i="4"/>
  <c r="P487" i="4"/>
  <c r="R592" i="4"/>
  <c r="Q439" i="4"/>
  <c r="Q527" i="4"/>
  <c r="U579" i="4"/>
  <c r="S622" i="4"/>
  <c r="Q665" i="4"/>
  <c r="Q362" i="4"/>
  <c r="P509" i="4"/>
  <c r="U565" i="4"/>
  <c r="U608" i="4"/>
  <c r="S651" i="4"/>
  <c r="Q694" i="4"/>
  <c r="R627" i="4"/>
  <c r="S708" i="4"/>
  <c r="Q751" i="4"/>
  <c r="U793" i="4"/>
  <c r="R521" i="4"/>
  <c r="T489" i="4"/>
  <c r="R594" i="4"/>
  <c r="U441" i="4"/>
  <c r="Q528" i="4"/>
  <c r="S580" i="4"/>
  <c r="Q623" i="4"/>
  <c r="U665" i="4"/>
  <c r="S367" i="4"/>
  <c r="U509" i="4"/>
  <c r="U566" i="4"/>
  <c r="P554" i="4"/>
  <c r="Q533" i="4"/>
  <c r="P627" i="4"/>
  <c r="S493" i="4"/>
  <c r="R550" i="4"/>
  <c r="Q597" i="4"/>
  <c r="U639" i="4"/>
  <c r="S682" i="4"/>
  <c r="U453" i="4"/>
  <c r="Q532" i="4"/>
  <c r="T502" i="4"/>
  <c r="S422" i="4"/>
  <c r="T575" i="4"/>
  <c r="Q402" i="4"/>
  <c r="T515" i="4"/>
  <c r="Q571" i="4"/>
  <c r="U613" i="4"/>
  <c r="S656" i="4"/>
  <c r="Q251" i="4"/>
  <c r="S497" i="4"/>
  <c r="R554" i="4"/>
  <c r="Q600" i="4"/>
  <c r="S246" i="4"/>
  <c r="T173" i="4"/>
  <c r="R384" i="4"/>
  <c r="S385" i="4"/>
  <c r="P213" i="4"/>
  <c r="T407" i="4"/>
  <c r="P432" i="4"/>
  <c r="Q481" i="4"/>
  <c r="P514" i="4"/>
  <c r="T523" i="4"/>
  <c r="U340" i="4"/>
  <c r="U648" i="4"/>
  <c r="S748" i="4"/>
  <c r="P589" i="4"/>
  <c r="S620" i="4"/>
  <c r="Q563" i="4"/>
  <c r="U489" i="4"/>
  <c r="U679" i="4"/>
  <c r="S395" i="4"/>
  <c r="S468" i="4"/>
  <c r="Q587" i="4"/>
  <c r="S672" i="4"/>
  <c r="U518" i="4"/>
  <c r="Q608" i="4"/>
  <c r="U650" i="4"/>
  <c r="S693" i="4"/>
  <c r="T624" i="4"/>
  <c r="U707" i="4"/>
  <c r="S750" i="4"/>
  <c r="Q793" i="4"/>
  <c r="U614" i="4"/>
  <c r="U360" i="4"/>
  <c r="S714" i="4"/>
  <c r="U799" i="4"/>
  <c r="Q849" i="4"/>
  <c r="T622" i="4"/>
  <c r="R707" i="4"/>
  <c r="P750" i="4"/>
  <c r="T792" i="4"/>
  <c r="R835" i="4"/>
  <c r="P568" i="4"/>
  <c r="R690" i="4"/>
  <c r="R736" i="4"/>
  <c r="P779" i="4"/>
  <c r="T821" i="4"/>
  <c r="R864" i="4"/>
  <c r="P907" i="4"/>
  <c r="T949" i="4"/>
  <c r="S789" i="4"/>
  <c r="Q889" i="4"/>
  <c r="P946" i="4"/>
  <c r="U588" i="4"/>
  <c r="Q674" i="4"/>
  <c r="P680" i="4"/>
  <c r="U773" i="4"/>
  <c r="S836" i="4"/>
  <c r="P572" i="4"/>
  <c r="R692" i="4"/>
  <c r="R737" i="4"/>
  <c r="P780" i="4"/>
  <c r="T822" i="4"/>
  <c r="U500" i="4"/>
  <c r="P665" i="4"/>
  <c r="T723" i="4"/>
  <c r="P183" i="4"/>
  <c r="U387" i="4"/>
  <c r="R555" i="4"/>
  <c r="T281" i="4"/>
  <c r="R380" i="4"/>
  <c r="S365" i="4"/>
  <c r="P461" i="4"/>
  <c r="R485" i="4"/>
  <c r="S555" i="4"/>
  <c r="U490" i="4"/>
  <c r="S680" i="4"/>
  <c r="S102" i="4"/>
  <c r="R266" i="4"/>
  <c r="U419" i="4"/>
  <c r="T331" i="4"/>
  <c r="P407" i="4"/>
  <c r="U412" i="4"/>
  <c r="P469" i="4"/>
  <c r="R493" i="4"/>
  <c r="Q566" i="4"/>
  <c r="T529" i="4"/>
  <c r="U595" i="4"/>
  <c r="R530" i="4"/>
  <c r="Q505" i="4"/>
  <c r="U809" i="4"/>
  <c r="S492" i="4"/>
  <c r="U681" i="4"/>
  <c r="S414" i="4"/>
  <c r="S570" i="4"/>
  <c r="S496" i="4"/>
  <c r="Q206" i="4"/>
  <c r="Q340" i="4"/>
  <c r="R492" i="4"/>
  <c r="T419" i="4"/>
  <c r="R292" i="4"/>
  <c r="P444" i="4"/>
  <c r="Q341" i="4"/>
  <c r="Q444" i="4"/>
  <c r="T385" i="4"/>
  <c r="T481" i="4"/>
  <c r="T420" i="4"/>
  <c r="S288" i="4"/>
  <c r="Q376" i="4"/>
  <c r="Q482" i="4"/>
  <c r="T349" i="4"/>
  <c r="P421" i="4"/>
  <c r="T463" i="4"/>
  <c r="T297" i="4"/>
  <c r="R398" i="4"/>
  <c r="R445" i="4"/>
  <c r="P488" i="4"/>
  <c r="T530" i="4"/>
  <c r="P313" i="4"/>
  <c r="Q502" i="4"/>
  <c r="P559" i="4"/>
  <c r="T603" i="4"/>
  <c r="T283" i="4"/>
  <c r="T540" i="4"/>
  <c r="S515" i="4"/>
  <c r="T613" i="4"/>
  <c r="U481" i="4"/>
  <c r="S541" i="4"/>
  <c r="S590" i="4"/>
  <c r="Q633" i="4"/>
  <c r="U675" i="4"/>
  <c r="Q427" i="4"/>
  <c r="Q523" i="4"/>
  <c r="U576" i="4"/>
  <c r="S619" i="4"/>
  <c r="Q662" i="4"/>
  <c r="S458" i="4"/>
  <c r="P656" i="4"/>
  <c r="Q719" i="4"/>
  <c r="U761" i="4"/>
  <c r="S804" i="4"/>
  <c r="T542" i="4"/>
  <c r="Q518" i="4"/>
  <c r="T615" i="4"/>
  <c r="S484" i="4"/>
  <c r="R542" i="4"/>
  <c r="Q591" i="4"/>
  <c r="U633" i="4"/>
  <c r="S676" i="4"/>
  <c r="U429" i="4"/>
  <c r="Q524" i="4"/>
  <c r="P490" i="4"/>
  <c r="U336" i="4"/>
  <c r="T561" i="4"/>
  <c r="T315" i="4"/>
  <c r="T507" i="4"/>
  <c r="S564" i="4"/>
  <c r="U607" i="4"/>
  <c r="S650" i="4"/>
  <c r="Q693" i="4"/>
  <c r="S489" i="4"/>
  <c r="R546" i="4"/>
  <c r="P524" i="4"/>
  <c r="Q493" i="4"/>
  <c r="P597" i="4"/>
  <c r="Q447" i="4"/>
  <c r="U529" i="4"/>
  <c r="U581" i="4"/>
  <c r="S624" i="4"/>
  <c r="Q667" i="4"/>
  <c r="Q378" i="4"/>
  <c r="T511" i="4"/>
  <c r="Q568" i="4"/>
  <c r="R164" i="4"/>
  <c r="Q345" i="4"/>
  <c r="T512" i="4"/>
  <c r="P481" i="4"/>
  <c r="T337" i="4"/>
  <c r="T189" i="4"/>
  <c r="R450" i="4"/>
  <c r="T474" i="4"/>
  <c r="Q541" i="4"/>
  <c r="U467" i="4"/>
  <c r="Q577" i="4"/>
  <c r="S505" i="4"/>
  <c r="S691" i="4"/>
  <c r="Q791" i="4"/>
  <c r="Q431" i="4"/>
  <c r="Q663" i="4"/>
  <c r="T548" i="4"/>
  <c r="U546" i="4"/>
  <c r="Q443" i="4"/>
  <c r="R564" i="4"/>
  <c r="S508" i="4"/>
  <c r="S608" i="4"/>
  <c r="U693" i="4"/>
  <c r="Q547" i="4"/>
  <c r="U618" i="4"/>
  <c r="S661" i="4"/>
  <c r="U447" i="4"/>
  <c r="T654" i="4"/>
  <c r="S718" i="4"/>
  <c r="Q761" i="4"/>
  <c r="U803" i="4"/>
  <c r="Q636" i="4"/>
  <c r="T565" i="4"/>
  <c r="U735" i="4"/>
  <c r="Q817" i="4"/>
  <c r="U439" i="4"/>
  <c r="T653" i="4"/>
  <c r="P718" i="4"/>
  <c r="T760" i="4"/>
  <c r="R803" i="4"/>
  <c r="P846" i="4"/>
  <c r="T610" i="4"/>
  <c r="R704" i="4"/>
  <c r="P747" i="4"/>
  <c r="T789" i="4"/>
  <c r="R832" i="4"/>
  <c r="P875" i="4"/>
  <c r="T917" i="4"/>
  <c r="P610" i="4"/>
  <c r="Q832" i="4"/>
  <c r="R903" i="4"/>
  <c r="P958" i="4"/>
  <c r="Q610" i="4"/>
  <c r="S695" i="4"/>
  <c r="U709" i="4"/>
  <c r="Q795" i="4"/>
  <c r="Q847" i="4"/>
  <c r="T614" i="4"/>
  <c r="R705" i="4"/>
  <c r="P748" i="4"/>
  <c r="T790" i="4"/>
  <c r="R833" i="4"/>
  <c r="T557" i="4"/>
  <c r="R686" i="4"/>
  <c r="R734" i="4"/>
  <c r="T279" i="4"/>
  <c r="Q269" i="4"/>
  <c r="R628" i="4"/>
  <c r="R441" i="4"/>
  <c r="P479" i="4"/>
  <c r="S479" i="4"/>
  <c r="P287" i="4"/>
  <c r="P528" i="4"/>
  <c r="P601" i="4"/>
  <c r="T547" i="4"/>
  <c r="U445" i="4"/>
  <c r="S419" i="4"/>
  <c r="Q333" i="4"/>
  <c r="P206" i="4"/>
  <c r="T454" i="4"/>
  <c r="R216" i="4"/>
  <c r="Q156" i="4"/>
  <c r="P319" i="4"/>
  <c r="P536" i="4"/>
  <c r="P609" i="4"/>
  <c r="R624" i="4"/>
  <c r="S638" i="4"/>
  <c r="Q582" i="4"/>
  <c r="T666" i="4"/>
  <c r="R553" i="4"/>
  <c r="S549" i="4"/>
  <c r="Q451" i="4"/>
  <c r="T573" i="4"/>
  <c r="Q613" i="4"/>
  <c r="S553" i="4"/>
  <c r="Q462" i="4"/>
  <c r="U375" i="4"/>
  <c r="S280" i="4"/>
  <c r="P441" i="4"/>
  <c r="P353" i="4"/>
  <c r="R465" i="4"/>
  <c r="U383" i="4"/>
  <c r="U478" i="4"/>
  <c r="T417" i="4"/>
  <c r="R284" i="4"/>
  <c r="P442" i="4"/>
  <c r="Q331" i="4"/>
  <c r="U428" i="4"/>
  <c r="P220" i="4"/>
  <c r="P371" i="4"/>
  <c r="T431" i="4"/>
  <c r="R474" i="4"/>
  <c r="R334" i="4"/>
  <c r="R413" i="4"/>
  <c r="P456" i="4"/>
  <c r="T498" i="4"/>
  <c r="R541" i="4"/>
  <c r="Q406" i="4"/>
  <c r="R516" i="4"/>
  <c r="T571" i="4"/>
  <c r="R614" i="4"/>
  <c r="P476" i="4"/>
  <c r="P562" i="4"/>
  <c r="U543" i="4"/>
  <c r="P635" i="4"/>
  <c r="U498" i="4"/>
  <c r="T555" i="4"/>
  <c r="Q601" i="4"/>
  <c r="U643" i="4"/>
  <c r="S686" i="4"/>
  <c r="U469" i="4"/>
  <c r="S537" i="4"/>
  <c r="S587" i="4"/>
  <c r="Q630" i="4"/>
  <c r="U672" i="4"/>
  <c r="T533" i="4"/>
  <c r="R677" i="4"/>
  <c r="U729" i="4"/>
  <c r="S772" i="4"/>
  <c r="T478" i="4"/>
  <c r="P564" i="4"/>
  <c r="S546" i="4"/>
  <c r="P637" i="4"/>
  <c r="T499" i="4"/>
  <c r="S556" i="4"/>
  <c r="U601" i="4"/>
  <c r="S644" i="4"/>
  <c r="Q687" i="4"/>
  <c r="S472" i="4"/>
  <c r="R538" i="4"/>
  <c r="R511" i="4"/>
  <c r="Q457" i="4"/>
  <c r="R584" i="4"/>
  <c r="Q423" i="4"/>
  <c r="U521" i="4"/>
  <c r="U575" i="4"/>
  <c r="S618" i="4"/>
  <c r="Q661" i="4"/>
  <c r="Q330" i="4"/>
  <c r="T503" i="4"/>
  <c r="S560" i="4"/>
  <c r="R545" i="4"/>
  <c r="T521" i="4"/>
  <c r="R618" i="4"/>
  <c r="Q487" i="4"/>
  <c r="Q544" i="4"/>
  <c r="S592" i="4"/>
  <c r="Q635" i="4"/>
  <c r="U677" i="4"/>
  <c r="Q435" i="4"/>
  <c r="U525" i="4"/>
  <c r="U578" i="4"/>
  <c r="Q263" i="4"/>
  <c r="Q448" i="4"/>
  <c r="T585" i="4"/>
  <c r="P420" i="4"/>
  <c r="T457" i="4"/>
  <c r="Q466" i="4"/>
  <c r="S223" i="4"/>
  <c r="R517" i="4"/>
  <c r="R590" i="4"/>
  <c r="P587" i="4"/>
  <c r="U619" i="4"/>
  <c r="R562" i="4"/>
  <c r="T616" i="4"/>
  <c r="P516" i="4"/>
  <c r="S524" i="4"/>
  <c r="Q346" i="4"/>
  <c r="Q526" i="4"/>
  <c r="S594" i="4"/>
  <c r="S528" i="4"/>
  <c r="T607" i="4"/>
  <c r="P537" i="4"/>
  <c r="U629" i="4"/>
  <c r="U413" i="4"/>
  <c r="S573" i="4"/>
  <c r="S629" i="4"/>
  <c r="Q672" i="4"/>
  <c r="Q530" i="4"/>
  <c r="P676" i="4"/>
  <c r="Q729" i="4"/>
  <c r="U771" i="4"/>
  <c r="Q572" i="4"/>
  <c r="S657" i="4"/>
  <c r="T646" i="4"/>
  <c r="Q757" i="4"/>
  <c r="U827" i="4"/>
  <c r="S527" i="4"/>
  <c r="P675" i="4"/>
  <c r="T728" i="4"/>
  <c r="R771" i="4"/>
  <c r="P814" i="4"/>
  <c r="U376" i="4"/>
  <c r="T647" i="4"/>
  <c r="P715" i="4"/>
  <c r="T757" i="4"/>
  <c r="R800" i="4"/>
  <c r="P843" i="4"/>
  <c r="T885" i="4"/>
  <c r="R928" i="4"/>
  <c r="Q704" i="4"/>
  <c r="T860" i="4"/>
  <c r="S917" i="4"/>
  <c r="T968" i="4"/>
  <c r="S631" i="4"/>
  <c r="U540" i="4"/>
  <c r="Q731" i="4"/>
  <c r="Q815" i="4"/>
  <c r="U407" i="4"/>
  <c r="T649" i="4"/>
  <c r="P716" i="4"/>
  <c r="T758" i="4"/>
  <c r="R801" i="4"/>
  <c r="P844" i="4"/>
  <c r="T602" i="4"/>
  <c r="R702" i="4"/>
  <c r="P745" i="4"/>
  <c r="S243" i="4"/>
  <c r="P299" i="4"/>
  <c r="S447" i="4"/>
  <c r="U335" i="4"/>
  <c r="P418" i="4"/>
  <c r="R344" i="4"/>
  <c r="P393" i="4"/>
  <c r="Q595" i="4"/>
  <c r="S529" i="4"/>
  <c r="R323" i="4"/>
  <c r="T377" i="4"/>
  <c r="T205" i="4"/>
  <c r="S362" i="4"/>
  <c r="R431" i="4"/>
  <c r="R360" i="4"/>
  <c r="P408" i="4"/>
  <c r="S363" i="4"/>
  <c r="U348" i="4"/>
  <c r="T491" i="4"/>
  <c r="Q681" i="4"/>
  <c r="U624" i="4"/>
  <c r="S724" i="4"/>
  <c r="R532" i="4"/>
  <c r="S596" i="4"/>
  <c r="Q531" i="4"/>
  <c r="U396" i="4"/>
  <c r="U655" i="4"/>
  <c r="T534" i="4"/>
  <c r="U93" i="4"/>
  <c r="T413" i="4"/>
  <c r="R280" i="4"/>
  <c r="R462" i="4"/>
  <c r="T395" i="4"/>
  <c r="T248" i="4"/>
  <c r="P293" i="4"/>
  <c r="R272" i="4"/>
  <c r="P439" i="4"/>
  <c r="P349" i="4"/>
  <c r="R463" i="4"/>
  <c r="U373" i="4"/>
  <c r="Q450" i="4"/>
  <c r="T285" i="4"/>
  <c r="R392" i="4"/>
  <c r="R442" i="4"/>
  <c r="P485" i="4"/>
  <c r="T355" i="4"/>
  <c r="P424" i="4"/>
  <c r="T466" i="4"/>
  <c r="R509" i="4"/>
  <c r="P552" i="4"/>
  <c r="Q449" i="4"/>
  <c r="S530" i="4"/>
  <c r="R582" i="4"/>
  <c r="P625" i="4"/>
  <c r="P498" i="4"/>
  <c r="U400" i="4"/>
  <c r="P571" i="4"/>
  <c r="Q386" i="4"/>
  <c r="P513" i="4"/>
  <c r="Q569" i="4"/>
  <c r="U611" i="4"/>
  <c r="S654" i="4"/>
  <c r="P172" i="4"/>
  <c r="U494" i="4"/>
  <c r="T551" i="4"/>
  <c r="Q598" i="4"/>
  <c r="U640" i="4"/>
  <c r="S683" i="4"/>
  <c r="T584" i="4"/>
  <c r="U697" i="4"/>
  <c r="S740" i="4"/>
  <c r="Q783" i="4"/>
  <c r="P500" i="4"/>
  <c r="U411" i="4"/>
  <c r="P573" i="4"/>
  <c r="S391" i="4"/>
  <c r="U513" i="4"/>
  <c r="U569" i="4"/>
  <c r="S612" i="4"/>
  <c r="Q655" i="4"/>
  <c r="R200" i="4"/>
  <c r="T495" i="4"/>
  <c r="S552" i="4"/>
  <c r="T532" i="4"/>
  <c r="U504" i="4"/>
  <c r="T605" i="4"/>
  <c r="U465" i="4"/>
  <c r="Q536" i="4"/>
  <c r="S586" i="4"/>
  <c r="Q629" i="4"/>
  <c r="U671" i="4"/>
  <c r="Q411" i="4"/>
  <c r="U517" i="4"/>
  <c r="R481" i="4"/>
  <c r="T566" i="4"/>
  <c r="Q550" i="4"/>
  <c r="T639" i="4"/>
  <c r="S501" i="4"/>
  <c r="R558" i="4"/>
  <c r="Q603" i="4"/>
  <c r="U645" i="4"/>
  <c r="S688" i="4"/>
  <c r="U477" i="4"/>
  <c r="Q540" i="4"/>
  <c r="S589" i="4"/>
  <c r="P256" i="4"/>
  <c r="S457" i="4"/>
  <c r="R306" i="4"/>
  <c r="Q293" i="4"/>
  <c r="R386" i="4"/>
  <c r="T317" i="4"/>
  <c r="T371" i="4"/>
  <c r="P560" i="4"/>
  <c r="P633" i="4"/>
  <c r="S428" i="4"/>
  <c r="S662" i="4"/>
  <c r="Q606" i="4"/>
  <c r="U705" i="4"/>
  <c r="U475" i="4"/>
  <c r="U577" i="4"/>
  <c r="R506" i="4"/>
  <c r="T621" i="4"/>
  <c r="Q637" i="4"/>
  <c r="R497" i="4"/>
  <c r="Q338" i="4"/>
  <c r="S565" i="4"/>
  <c r="Q651" i="4"/>
  <c r="R490" i="4"/>
  <c r="U594" i="4"/>
  <c r="Q640" i="4"/>
  <c r="U682" i="4"/>
  <c r="P582" i="4"/>
  <c r="Q697" i="4"/>
  <c r="U739" i="4"/>
  <c r="S782" i="4"/>
  <c r="S593" i="4"/>
  <c r="U678" i="4"/>
  <c r="R689" i="4"/>
  <c r="S778" i="4"/>
  <c r="S838" i="4"/>
  <c r="P580" i="4"/>
  <c r="R696" i="4"/>
  <c r="R739" i="4"/>
  <c r="P782" i="4"/>
  <c r="T824" i="4"/>
  <c r="S511" i="4"/>
  <c r="P669" i="4"/>
  <c r="T725" i="4"/>
  <c r="R768" i="4"/>
  <c r="P811" i="4"/>
  <c r="T853" i="4"/>
  <c r="R896" i="4"/>
  <c r="P939" i="4"/>
  <c r="U746" i="4"/>
  <c r="U874" i="4"/>
  <c r="U931" i="4"/>
  <c r="R979" i="4"/>
  <c r="U652" i="4"/>
  <c r="T632" i="4"/>
  <c r="S752" i="4"/>
  <c r="U825" i="4"/>
  <c r="U516" i="4"/>
  <c r="P671" i="4"/>
  <c r="T726" i="4"/>
  <c r="R769" i="4"/>
  <c r="P812" i="4"/>
  <c r="P297" i="4"/>
  <c r="T643" i="4"/>
  <c r="P713" i="4"/>
  <c r="T755" i="4"/>
  <c r="R194" i="4"/>
  <c r="R362" i="4"/>
  <c r="P417" i="4"/>
  <c r="U438" i="4"/>
  <c r="Q283" i="4"/>
  <c r="R418" i="4"/>
  <c r="T442" i="4"/>
  <c r="S498" i="4"/>
  <c r="R270" i="4"/>
  <c r="R608" i="4"/>
  <c r="S630" i="4"/>
  <c r="Q574" i="4"/>
  <c r="T650" i="4"/>
  <c r="R537" i="4"/>
  <c r="U538" i="4"/>
  <c r="Q419" i="4"/>
  <c r="S554" i="4"/>
  <c r="Q605" i="4"/>
  <c r="U542" i="4"/>
  <c r="P613" i="4"/>
  <c r="S540" i="4"/>
  <c r="S632" i="4"/>
  <c r="S424" i="4"/>
  <c r="Q576" i="4"/>
  <c r="Q632" i="4"/>
  <c r="U674" i="4"/>
  <c r="R544" i="4"/>
  <c r="R681" i="4"/>
  <c r="U731" i="4"/>
  <c r="S774" i="4"/>
  <c r="S577" i="4"/>
  <c r="U662" i="4"/>
  <c r="R657" i="4"/>
  <c r="S762" i="4"/>
  <c r="S830" i="4"/>
  <c r="T541" i="4"/>
  <c r="R680" i="4"/>
  <c r="R731" i="4"/>
  <c r="P774" i="4"/>
  <c r="T816" i="4"/>
  <c r="S434" i="4"/>
  <c r="P653" i="4"/>
  <c r="T717" i="4"/>
  <c r="R760" i="4"/>
  <c r="P803" i="4"/>
  <c r="T845" i="4"/>
  <c r="R888" i="4"/>
  <c r="P931" i="4"/>
  <c r="U714" i="4"/>
  <c r="Q864" i="4"/>
  <c r="Q921" i="4"/>
  <c r="R971" i="4"/>
  <c r="U636" i="4"/>
  <c r="T568" i="4"/>
  <c r="S736" i="4"/>
  <c r="U817" i="4"/>
  <c r="S450" i="4"/>
  <c r="P655" i="4"/>
  <c r="T718" i="4"/>
  <c r="R761" i="4"/>
  <c r="P804" i="4"/>
  <c r="T846" i="4"/>
  <c r="R613" i="4"/>
  <c r="P705" i="4"/>
  <c r="T747" i="4"/>
  <c r="U294" i="4"/>
  <c r="T445" i="4"/>
  <c r="T341" i="4"/>
  <c r="T271" i="4"/>
  <c r="T460" i="4"/>
  <c r="P387" i="4"/>
  <c r="R421" i="4"/>
  <c r="S438" i="4"/>
  <c r="T492" i="4"/>
  <c r="S509" i="4"/>
  <c r="S694" i="4"/>
  <c r="Q638" i="4"/>
  <c r="U737" i="4"/>
  <c r="T567" i="4"/>
  <c r="U609" i="4"/>
  <c r="P549" i="4"/>
  <c r="Q455" i="4"/>
  <c r="Q669" i="4"/>
  <c r="R561" i="4"/>
  <c r="S436" i="4"/>
  <c r="Q579" i="4"/>
  <c r="S664" i="4"/>
  <c r="Q508" i="4"/>
  <c r="S605" i="4"/>
  <c r="Q648" i="4"/>
  <c r="U690" i="4"/>
  <c r="P614" i="4"/>
  <c r="Q705" i="4"/>
  <c r="U747" i="4"/>
  <c r="S790" i="4"/>
  <c r="S609" i="4"/>
  <c r="U694" i="4"/>
  <c r="Q709" i="4"/>
  <c r="S794" i="4"/>
  <c r="S846" i="4"/>
  <c r="P612" i="4"/>
  <c r="T704" i="4"/>
  <c r="R747" i="4"/>
  <c r="P790" i="4"/>
  <c r="T832" i="4"/>
  <c r="Q554" i="4"/>
  <c r="P685" i="4"/>
  <c r="T733" i="4"/>
  <c r="R776" i="4"/>
  <c r="P819" i="4"/>
  <c r="T861" i="4"/>
  <c r="R904" i="4"/>
  <c r="P947" i="4"/>
  <c r="U778" i="4"/>
  <c r="S885" i="4"/>
  <c r="S942" i="4"/>
  <c r="S583" i="4"/>
  <c r="U668" i="4"/>
  <c r="R669" i="4"/>
  <c r="S768" i="4"/>
  <c r="U833" i="4"/>
  <c r="S559" i="4"/>
  <c r="P687" i="4"/>
  <c r="T734" i="4"/>
  <c r="R777" i="4"/>
  <c r="P820" i="4"/>
  <c r="S486" i="4"/>
  <c r="T659" i="4"/>
  <c r="P721" i="4"/>
  <c r="T763" i="4"/>
  <c r="R806" i="4"/>
  <c r="P849" i="4"/>
  <c r="T891" i="4"/>
  <c r="R934" i="4"/>
  <c r="Q728" i="4"/>
  <c r="T868" i="4"/>
  <c r="S925" i="4"/>
  <c r="T974" i="4"/>
  <c r="Q644" i="4"/>
  <c r="P598" i="4"/>
  <c r="U743" i="4"/>
  <c r="Q821" i="4"/>
  <c r="U491" i="4"/>
  <c r="T661" i="4"/>
  <c r="P722" i="4"/>
  <c r="T764" i="4"/>
  <c r="R807" i="4"/>
  <c r="P850" i="4"/>
  <c r="T626" i="4"/>
  <c r="R708" i="4"/>
  <c r="P309" i="4"/>
  <c r="S423" i="4"/>
  <c r="U536" i="4"/>
  <c r="S812" i="4"/>
  <c r="Q573" i="4"/>
  <c r="Q619" i="4"/>
  <c r="U666" i="4"/>
  <c r="S766" i="4"/>
  <c r="S746" i="4"/>
  <c r="R723" i="4"/>
  <c r="P632" i="4"/>
  <c r="T837" i="4"/>
  <c r="S853" i="4"/>
  <c r="U479" i="4"/>
  <c r="P636" i="4"/>
  <c r="T838" i="4"/>
  <c r="P769" i="4"/>
  <c r="P825" i="4"/>
  <c r="T883" i="4"/>
  <c r="T939" i="4"/>
  <c r="U802" i="4"/>
  <c r="U914" i="4"/>
  <c r="P980" i="4"/>
  <c r="S681" i="4"/>
  <c r="U727" i="4"/>
  <c r="S826" i="4"/>
  <c r="R585" i="4"/>
  <c r="P714" i="4"/>
  <c r="P770" i="4"/>
  <c r="P826" i="4"/>
  <c r="T594" i="4"/>
  <c r="T713" i="4"/>
  <c r="T761" i="4"/>
  <c r="R804" i="4"/>
  <c r="P847" i="4"/>
  <c r="T889" i="4"/>
  <c r="R932" i="4"/>
  <c r="S575" i="4"/>
  <c r="U660" i="4"/>
  <c r="R653" i="4"/>
  <c r="T462" i="4"/>
  <c r="T538" i="4"/>
  <c r="U584" i="4"/>
  <c r="U461" i="4"/>
  <c r="P629" i="4"/>
  <c r="Q584" i="4"/>
  <c r="T686" i="4"/>
  <c r="Q668" i="4"/>
  <c r="U555" i="4"/>
  <c r="R819" i="4"/>
  <c r="P763" i="4"/>
  <c r="T933" i="4"/>
  <c r="S378" i="4"/>
  <c r="U384" i="4"/>
  <c r="S627" i="4"/>
  <c r="U534" i="4"/>
  <c r="U425" i="4"/>
  <c r="U602" i="4"/>
  <c r="S702" i="4"/>
  <c r="S689" i="4"/>
  <c r="R601" i="4"/>
  <c r="P830" i="4"/>
  <c r="T773" i="4"/>
  <c r="R944" i="4"/>
  <c r="Q578" i="4"/>
  <c r="Q831" i="4"/>
  <c r="T774" i="4"/>
  <c r="R718" i="4"/>
  <c r="T803" i="4"/>
  <c r="R862" i="4"/>
  <c r="R918" i="4"/>
  <c r="S717" i="4"/>
  <c r="S886" i="4"/>
  <c r="T958" i="4"/>
  <c r="U638" i="4"/>
  <c r="R673" i="4"/>
  <c r="Q797" i="4"/>
  <c r="Q461" i="4"/>
  <c r="R688" i="4"/>
  <c r="T748" i="4"/>
  <c r="T804" i="4"/>
  <c r="Q490" i="4"/>
  <c r="T687" i="4"/>
  <c r="T745" i="4"/>
  <c r="R788" i="4"/>
  <c r="P831" i="4"/>
  <c r="T873" i="4"/>
  <c r="R916" i="4"/>
  <c r="T588" i="4"/>
  <c r="U628" i="4"/>
  <c r="S526" i="4"/>
  <c r="S728" i="4"/>
  <c r="U813" i="4"/>
  <c r="Q366" i="4"/>
  <c r="U325" i="4"/>
  <c r="U597" i="4"/>
  <c r="T712" i="4"/>
  <c r="T924" i="4"/>
  <c r="R721" i="4"/>
  <c r="T787" i="4"/>
  <c r="T899" i="4"/>
  <c r="S861" i="4"/>
  <c r="U606" i="4"/>
  <c r="U759" i="4"/>
  <c r="P651" i="4"/>
  <c r="T788" i="4"/>
  <c r="R650" i="4"/>
  <c r="P775" i="4"/>
  <c r="R860" i="4"/>
  <c r="T945" i="4"/>
  <c r="S687" i="4"/>
  <c r="Q755" i="4"/>
  <c r="S840" i="4"/>
  <c r="T630" i="4"/>
  <c r="R709" i="4"/>
  <c r="P752" i="4"/>
  <c r="T794" i="4"/>
  <c r="R837" i="4"/>
  <c r="P576" i="4"/>
  <c r="R694" i="4"/>
  <c r="R738" i="4"/>
  <c r="P781" i="4"/>
  <c r="T823" i="4"/>
  <c r="R866" i="4"/>
  <c r="P909" i="4"/>
  <c r="T221" i="4"/>
  <c r="S797" i="4"/>
  <c r="U891" i="4"/>
  <c r="T948" i="4"/>
  <c r="Q848" i="4"/>
  <c r="P998" i="4"/>
  <c r="T1040" i="4"/>
  <c r="R1083" i="4"/>
  <c r="P1126" i="4"/>
  <c r="T1168" i="4"/>
  <c r="R1211" i="4"/>
  <c r="P1254" i="4"/>
  <c r="Q710" i="4"/>
  <c r="T862" i="4"/>
  <c r="S919" i="4"/>
  <c r="Q970" i="4"/>
  <c r="U1012" i="4"/>
  <c r="S1055" i="4"/>
  <c r="Q1098" i="4"/>
  <c r="U1140" i="4"/>
  <c r="S1183" i="4"/>
  <c r="Q1226" i="4"/>
  <c r="U1268" i="4"/>
  <c r="Q770" i="4"/>
  <c r="T882" i="4"/>
  <c r="S939" i="4"/>
  <c r="R985" i="4"/>
  <c r="P1028" i="4"/>
  <c r="T1070" i="4"/>
  <c r="R1113" i="4"/>
  <c r="P1156" i="4"/>
  <c r="T1198" i="4"/>
  <c r="R1241" i="4"/>
  <c r="P602" i="4"/>
  <c r="Q830" i="4"/>
  <c r="T902" i="4"/>
  <c r="S957" i="4"/>
  <c r="Q1000" i="4"/>
  <c r="U1042" i="4"/>
  <c r="S1085" i="4"/>
  <c r="Q1128" i="4"/>
  <c r="U1170" i="4"/>
  <c r="S1213" i="4"/>
  <c r="Q1256" i="4"/>
  <c r="S719" i="4"/>
  <c r="U865" i="4"/>
  <c r="P978" i="4"/>
  <c r="R1023" i="4"/>
  <c r="P1066" i="4"/>
  <c r="T1108" i="4"/>
  <c r="R1151" i="4"/>
  <c r="P1194" i="4"/>
  <c r="T1236" i="4"/>
  <c r="Q514" i="4"/>
  <c r="S811" i="4"/>
  <c r="S896" i="4"/>
  <c r="U952" i="4"/>
  <c r="T631" i="4"/>
  <c r="S798" i="4"/>
  <c r="T869" i="4"/>
  <c r="S784" i="4"/>
  <c r="T675" i="4"/>
  <c r="T851" i="4"/>
  <c r="T652" i="4"/>
  <c r="U946" i="4"/>
  <c r="R619" i="4"/>
  <c r="S850" i="4"/>
  <c r="P738" i="4"/>
  <c r="T852" i="4"/>
  <c r="T737" i="4"/>
  <c r="P823" i="4"/>
  <c r="R908" i="4"/>
  <c r="U612" i="4"/>
  <c r="U701" i="4"/>
  <c r="T214" i="4"/>
  <c r="Q471" i="4"/>
  <c r="Q673" i="4"/>
  <c r="U616" i="4"/>
  <c r="S716" i="4"/>
  <c r="P511" i="4"/>
  <c r="S588" i="4"/>
  <c r="S520" i="4"/>
  <c r="Q186" i="4"/>
  <c r="U647" i="4"/>
  <c r="T518" i="4"/>
  <c r="U380" i="4"/>
  <c r="S568" i="4"/>
  <c r="U653" i="4"/>
  <c r="U493" i="4"/>
  <c r="S597" i="4"/>
  <c r="U642" i="4"/>
  <c r="S685" i="4"/>
  <c r="T592" i="4"/>
  <c r="U699" i="4"/>
  <c r="S742" i="4"/>
  <c r="Q785" i="4"/>
  <c r="U598" i="4"/>
  <c r="Q684" i="4"/>
  <c r="S698" i="4"/>
  <c r="U783" i="4"/>
  <c r="Q841" i="4"/>
  <c r="T590" i="4"/>
  <c r="R699" i="4"/>
  <c r="P742" i="4"/>
  <c r="T784" i="4"/>
  <c r="R827" i="4"/>
  <c r="T525" i="4"/>
  <c r="R674" i="4"/>
  <c r="R728" i="4"/>
  <c r="P771" i="4"/>
  <c r="T813" i="4"/>
  <c r="R856" i="4"/>
  <c r="P899" i="4"/>
  <c r="T941" i="4"/>
  <c r="S757" i="4"/>
  <c r="S878" i="4"/>
  <c r="R935" i="4"/>
  <c r="U572" i="4"/>
  <c r="Q658" i="4"/>
  <c r="P648" i="4"/>
  <c r="U757" i="4"/>
  <c r="S828" i="4"/>
  <c r="P531" i="4"/>
  <c r="R676" i="4"/>
  <c r="R729" i="4"/>
  <c r="P772" i="4"/>
  <c r="T814" i="4"/>
  <c r="Q398" i="4"/>
  <c r="P649" i="4"/>
  <c r="T715" i="4"/>
  <c r="R758" i="4"/>
  <c r="Q297" i="4"/>
  <c r="P470" i="4"/>
  <c r="T459" i="4"/>
  <c r="S260" i="4"/>
  <c r="S368" i="4"/>
  <c r="T439" i="4"/>
  <c r="P464" i="4"/>
  <c r="P527" i="4"/>
  <c r="Q358" i="4"/>
  <c r="R566" i="4"/>
  <c r="Q491" i="4"/>
  <c r="U680" i="4"/>
  <c r="S780" i="4"/>
  <c r="S359" i="4"/>
  <c r="S652" i="4"/>
  <c r="R527" i="4"/>
  <c r="S532" i="4"/>
  <c r="Q394" i="4"/>
  <c r="P543" i="4"/>
  <c r="U497" i="4"/>
  <c r="S600" i="4"/>
  <c r="U685" i="4"/>
  <c r="S536" i="4"/>
  <c r="Q616" i="4"/>
  <c r="U658" i="4"/>
  <c r="S403" i="4"/>
  <c r="R649" i="4"/>
  <c r="U715" i="4"/>
  <c r="S758" i="4"/>
  <c r="Q801" i="4"/>
  <c r="U630" i="4"/>
  <c r="Q537" i="4"/>
  <c r="S730" i="4"/>
  <c r="S814" i="4"/>
  <c r="S387" i="4"/>
  <c r="R648" i="4"/>
  <c r="R715" i="4"/>
  <c r="P758" i="4"/>
  <c r="T800" i="4"/>
  <c r="R843" i="4"/>
  <c r="P600" i="4"/>
  <c r="T701" i="4"/>
  <c r="R744" i="4"/>
  <c r="P787" i="4"/>
  <c r="T829" i="4"/>
  <c r="R872" i="4"/>
  <c r="P915" i="4"/>
  <c r="R567" i="4"/>
  <c r="S821" i="4"/>
  <c r="U899" i="4"/>
  <c r="R955" i="4"/>
  <c r="U604" i="4"/>
  <c r="Q690" i="4"/>
  <c r="S704" i="4"/>
  <c r="U789" i="4"/>
  <c r="S844" i="4"/>
  <c r="P604" i="4"/>
  <c r="T702" i="4"/>
  <c r="R745" i="4"/>
  <c r="P788" i="4"/>
  <c r="T830" i="4"/>
  <c r="S543" i="4"/>
  <c r="P681" i="4"/>
  <c r="T731" i="4"/>
  <c r="R774" i="4"/>
  <c r="P817" i="4"/>
  <c r="T859" i="4"/>
  <c r="R902" i="4"/>
  <c r="P945" i="4"/>
  <c r="U770" i="4"/>
  <c r="U882" i="4"/>
  <c r="U939" i="4"/>
  <c r="Q580" i="4"/>
  <c r="S665" i="4"/>
  <c r="T662" i="4"/>
  <c r="Q765" i="4"/>
  <c r="U831" i="4"/>
  <c r="U548" i="4"/>
  <c r="P683" i="4"/>
  <c r="T732" i="4"/>
  <c r="R775" i="4"/>
  <c r="P818" i="4"/>
  <c r="U455" i="4"/>
  <c r="T655" i="4"/>
  <c r="P719" i="4"/>
  <c r="S462" i="4"/>
  <c r="T471" i="4"/>
  <c r="S598" i="4"/>
  <c r="Q496" i="4"/>
  <c r="Q500" i="4"/>
  <c r="S335" i="4"/>
  <c r="T501" i="4"/>
  <c r="Q809" i="4"/>
  <c r="S822" i="4"/>
  <c r="P766" i="4"/>
  <c r="T709" i="4"/>
  <c r="R880" i="4"/>
  <c r="S910" i="4"/>
  <c r="S720" i="4"/>
  <c r="T710" i="4"/>
  <c r="R581" i="4"/>
  <c r="R782" i="4"/>
  <c r="P841" i="4"/>
  <c r="P897" i="4"/>
  <c r="U431" i="4"/>
  <c r="P858" i="4"/>
  <c r="T932" i="4"/>
  <c r="Q596" i="4"/>
  <c r="P523" i="4"/>
  <c r="S754" i="4"/>
  <c r="U839" i="4"/>
  <c r="T645" i="4"/>
  <c r="R727" i="4"/>
  <c r="R783" i="4"/>
  <c r="P842" i="4"/>
  <c r="P645" i="4"/>
  <c r="P727" i="4"/>
  <c r="R772" i="4"/>
  <c r="P815" i="4"/>
  <c r="T857" i="4"/>
  <c r="R900" i="4"/>
  <c r="P943" i="4"/>
  <c r="U596" i="4"/>
  <c r="Q682" i="4"/>
  <c r="U440" i="4"/>
  <c r="T273" i="4"/>
  <c r="T611" i="4"/>
  <c r="P672" i="4"/>
  <c r="P579" i="4"/>
  <c r="Q551" i="4"/>
  <c r="U634" i="4"/>
  <c r="S734" i="4"/>
  <c r="P668" i="4"/>
  <c r="T685" i="4"/>
  <c r="Q477" i="4"/>
  <c r="T805" i="4"/>
  <c r="P366" i="4"/>
  <c r="R439" i="4"/>
  <c r="Q370" i="4"/>
  <c r="Q727" i="4"/>
  <c r="S412" i="4"/>
  <c r="S576" i="4"/>
  <c r="S645" i="4"/>
  <c r="Q745" i="4"/>
  <c r="U703" i="4"/>
  <c r="P702" i="4"/>
  <c r="U539" i="4"/>
  <c r="R816" i="4"/>
  <c r="Q768" i="4"/>
  <c r="S663" i="4"/>
  <c r="Q545" i="4"/>
  <c r="R817" i="4"/>
  <c r="P761" i="4"/>
  <c r="T819" i="4"/>
  <c r="T875" i="4"/>
  <c r="T931" i="4"/>
  <c r="S781" i="4"/>
  <c r="Q904" i="4"/>
  <c r="P972" i="4"/>
  <c r="U670" i="4"/>
  <c r="U711" i="4"/>
  <c r="S818" i="4"/>
  <c r="P563" i="4"/>
  <c r="P706" i="4"/>
  <c r="P762" i="4"/>
  <c r="T820" i="4"/>
  <c r="Q561" i="4"/>
  <c r="T705" i="4"/>
  <c r="R756" i="4"/>
  <c r="P799" i="4"/>
  <c r="T841" i="4"/>
  <c r="R884" i="4"/>
  <c r="P927" i="4"/>
  <c r="U698" i="4"/>
  <c r="Q650" i="4"/>
  <c r="P622" i="4"/>
  <c r="U749" i="4"/>
  <c r="S824" i="4"/>
  <c r="T509" i="4"/>
  <c r="T556" i="4"/>
  <c r="Q656" i="4"/>
  <c r="R589" i="4"/>
  <c r="Q642" i="4"/>
  <c r="T806" i="4"/>
  <c r="R814" i="4"/>
  <c r="P929" i="4"/>
  <c r="T900" i="4"/>
  <c r="Q660" i="4"/>
  <c r="U815" i="4"/>
  <c r="R703" i="4"/>
  <c r="R815" i="4"/>
  <c r="P703" i="4"/>
  <c r="R796" i="4"/>
  <c r="T881" i="4"/>
  <c r="R679" i="4"/>
  <c r="T600" i="4"/>
  <c r="U781" i="4"/>
  <c r="R193" i="4"/>
  <c r="T657" i="4"/>
  <c r="P720" i="4"/>
  <c r="T762" i="4"/>
  <c r="R805" i="4"/>
  <c r="P848" i="4"/>
  <c r="T618" i="4"/>
  <c r="R706" i="4"/>
  <c r="P749" i="4"/>
  <c r="T791" i="4"/>
  <c r="R834" i="4"/>
  <c r="P877" i="4"/>
  <c r="T919" i="4"/>
  <c r="P642" i="4"/>
  <c r="Q840" i="4"/>
  <c r="P906" i="4"/>
  <c r="P960" i="4"/>
  <c r="T908" i="4"/>
  <c r="T1008" i="4"/>
  <c r="R1051" i="4"/>
  <c r="P1094" i="4"/>
  <c r="T1136" i="4"/>
  <c r="R1179" i="4"/>
  <c r="P1222" i="4"/>
  <c r="T1264" i="4"/>
  <c r="U752" i="4"/>
  <c r="U876" i="4"/>
  <c r="U933" i="4"/>
  <c r="U980" i="4"/>
  <c r="S1023" i="4"/>
  <c r="Q1066" i="4"/>
  <c r="U1108" i="4"/>
  <c r="S1151" i="4"/>
  <c r="Q1194" i="4"/>
  <c r="U1236" i="4"/>
  <c r="Q521" i="4"/>
  <c r="U812" i="4"/>
  <c r="U896" i="4"/>
  <c r="Q816" i="4"/>
  <c r="P996" i="4"/>
  <c r="T1038" i="4"/>
  <c r="R1081" i="4"/>
  <c r="P1124" i="4"/>
  <c r="T1166" i="4"/>
  <c r="R1209" i="4"/>
  <c r="P1252" i="4"/>
  <c r="Q702" i="4"/>
  <c r="P860" i="4"/>
  <c r="U916" i="4"/>
  <c r="Q968" i="4"/>
  <c r="U1010" i="4"/>
  <c r="S1053" i="4"/>
  <c r="Q1096" i="4"/>
  <c r="U1138" i="4"/>
  <c r="S1181" i="4"/>
  <c r="Q1224" i="4"/>
  <c r="U1266" i="4"/>
  <c r="Q762" i="4"/>
  <c r="S741" i="4"/>
  <c r="R991" i="4"/>
  <c r="P1034" i="4"/>
  <c r="T1076" i="4"/>
  <c r="R1119" i="4"/>
  <c r="P1162" i="4"/>
  <c r="T1204" i="4"/>
  <c r="R1247" i="4"/>
  <c r="P670" i="4"/>
  <c r="U853" i="4"/>
  <c r="T910" i="4"/>
  <c r="R427" i="4"/>
  <c r="P289" i="4"/>
  <c r="S810" i="4"/>
  <c r="U810" i="4"/>
  <c r="R593" i="4"/>
  <c r="R766" i="4"/>
  <c r="R878" i="4"/>
  <c r="Q792" i="4"/>
  <c r="R977" i="4"/>
  <c r="Q717" i="4"/>
  <c r="T574" i="4"/>
  <c r="R767" i="4"/>
  <c r="R573" i="4"/>
  <c r="P759" i="4"/>
  <c r="R844" i="4"/>
  <c r="T929" i="4"/>
  <c r="S655" i="4"/>
  <c r="U733" i="4"/>
  <c r="R535" i="4"/>
  <c r="U537" i="4"/>
  <c r="S416" i="4"/>
  <c r="S659" i="4"/>
  <c r="Q759" i="4"/>
  <c r="R610" i="4"/>
  <c r="Q631" i="4"/>
  <c r="T484" i="4"/>
  <c r="Q504" i="4"/>
  <c r="S690" i="4"/>
  <c r="Q486" i="4"/>
  <c r="Q479" i="4"/>
  <c r="U589" i="4"/>
  <c r="Q675" i="4"/>
  <c r="R522" i="4"/>
  <c r="U610" i="4"/>
  <c r="S653" i="4"/>
  <c r="Q696" i="4"/>
  <c r="R635" i="4"/>
  <c r="S710" i="4"/>
  <c r="Q753" i="4"/>
  <c r="U795" i="4"/>
  <c r="Q620" i="4"/>
  <c r="Q469" i="4"/>
  <c r="U719" i="4"/>
  <c r="Q805" i="4"/>
  <c r="U851" i="4"/>
  <c r="R633" i="4"/>
  <c r="P710" i="4"/>
  <c r="T752" i="4"/>
  <c r="R795" i="4"/>
  <c r="P838" i="4"/>
  <c r="T578" i="4"/>
  <c r="T695" i="4"/>
  <c r="P739" i="4"/>
  <c r="T781" i="4"/>
  <c r="R824" i="4"/>
  <c r="P867" i="4"/>
  <c r="T909" i="4"/>
  <c r="S371" i="4"/>
  <c r="Q800" i="4"/>
  <c r="T892" i="4"/>
  <c r="S949" i="4"/>
  <c r="Q594" i="4"/>
  <c r="S679" i="4"/>
  <c r="T690" i="4"/>
  <c r="Q779" i="4"/>
  <c r="Q839" i="4"/>
  <c r="T582" i="4"/>
  <c r="R697" i="4"/>
  <c r="P740" i="4"/>
  <c r="T782" i="4"/>
  <c r="R825" i="4"/>
  <c r="P515" i="4"/>
  <c r="R670" i="4"/>
  <c r="R726" i="4"/>
  <c r="P182" i="4"/>
  <c r="Q404" i="4"/>
  <c r="P535" i="4"/>
  <c r="R390" i="4"/>
  <c r="R436" i="4"/>
  <c r="U444" i="4"/>
  <c r="R482" i="4"/>
  <c r="T506" i="4"/>
  <c r="T579" i="4"/>
  <c r="Q565" i="4"/>
  <c r="Q609" i="4"/>
  <c r="Q548" i="4"/>
  <c r="P574" i="4"/>
  <c r="T494" i="4"/>
  <c r="R510" i="4"/>
  <c r="Q695" i="4"/>
  <c r="T497" i="4"/>
  <c r="U583" i="4"/>
  <c r="R514" i="4"/>
  <c r="T591" i="4"/>
  <c r="R526" i="4"/>
  <c r="U621" i="4"/>
  <c r="U356" i="4"/>
  <c r="P565" i="4"/>
  <c r="U626" i="4"/>
  <c r="S669" i="4"/>
  <c r="U515" i="4"/>
  <c r="T670" i="4"/>
  <c r="S726" i="4"/>
  <c r="Q769" i="4"/>
  <c r="U811" i="4"/>
  <c r="Q652" i="4"/>
  <c r="P630" i="4"/>
  <c r="U751" i="4"/>
  <c r="Q825" i="4"/>
  <c r="Q513" i="4"/>
  <c r="T669" i="4"/>
  <c r="P726" i="4"/>
  <c r="T768" i="4"/>
  <c r="R811" i="4"/>
  <c r="U245" i="4"/>
  <c r="R642" i="4"/>
  <c r="R712" i="4"/>
  <c r="P755" i="4"/>
  <c r="T797" i="4"/>
  <c r="R840" i="4"/>
  <c r="P883" i="4"/>
  <c r="T925" i="4"/>
  <c r="P690" i="4"/>
  <c r="Q857" i="4"/>
  <c r="P914" i="4"/>
  <c r="P966" i="4"/>
  <c r="Q626" i="4"/>
  <c r="R512" i="4"/>
  <c r="U725" i="4"/>
  <c r="Q811" i="4"/>
  <c r="R318" i="4"/>
  <c r="R644" i="4"/>
  <c r="R713" i="4"/>
  <c r="P756" i="4"/>
  <c r="T798" i="4"/>
  <c r="R841" i="4"/>
  <c r="P592" i="4"/>
  <c r="T699" i="4"/>
  <c r="R742" i="4"/>
  <c r="P785" i="4"/>
  <c r="T827" i="4"/>
  <c r="R870" i="4"/>
  <c r="P913" i="4"/>
  <c r="U524" i="4"/>
  <c r="S813" i="4"/>
  <c r="Q897" i="4"/>
  <c r="R953" i="4"/>
  <c r="S601" i="4"/>
  <c r="U686" i="4"/>
  <c r="Q701" i="4"/>
  <c r="S786" i="4"/>
  <c r="S842" i="4"/>
  <c r="P596" i="4"/>
  <c r="T700" i="4"/>
  <c r="R743" i="4"/>
  <c r="P786" i="4"/>
  <c r="T828" i="4"/>
  <c r="U532" i="4"/>
  <c r="P677" i="4"/>
  <c r="T729" i="4"/>
  <c r="T347" i="4"/>
  <c r="P496" i="4"/>
  <c r="U533" i="4"/>
  <c r="S684" i="4"/>
  <c r="R586" i="4"/>
  <c r="S561" i="4"/>
  <c r="R665" i="4"/>
  <c r="U646" i="4"/>
  <c r="P499" i="4"/>
  <c r="T808" i="4"/>
  <c r="R752" i="4"/>
  <c r="P923" i="4"/>
  <c r="R963" i="4"/>
  <c r="U805" i="4"/>
  <c r="R753" i="4"/>
  <c r="P697" i="4"/>
  <c r="R798" i="4"/>
  <c r="R854" i="4"/>
  <c r="R910" i="4"/>
  <c r="R695" i="4"/>
  <c r="U875" i="4"/>
  <c r="S950" i="4"/>
  <c r="Q628" i="4"/>
  <c r="T640" i="4"/>
  <c r="Q781" i="4"/>
  <c r="U344" i="4"/>
  <c r="R672" i="4"/>
  <c r="T740" i="4"/>
  <c r="R799" i="4"/>
  <c r="Q334" i="4"/>
  <c r="T671" i="4"/>
  <c r="R740" i="4"/>
  <c r="P783" i="4"/>
  <c r="T825" i="4"/>
  <c r="R868" i="4"/>
  <c r="P911" i="4"/>
  <c r="S474" i="4"/>
  <c r="Q618" i="4"/>
  <c r="Q437" i="4"/>
  <c r="S354" i="4"/>
  <c r="S191" i="4"/>
  <c r="T629" i="4"/>
  <c r="T558" i="4"/>
  <c r="U615" i="4"/>
  <c r="S640" i="4"/>
  <c r="S677" i="4"/>
  <c r="Q777" i="4"/>
  <c r="U767" i="4"/>
  <c r="P734" i="4"/>
  <c r="R658" i="4"/>
  <c r="R848" i="4"/>
  <c r="P399" i="4"/>
  <c r="T365" i="4"/>
  <c r="Q495" i="4"/>
  <c r="S539" i="4"/>
  <c r="S658" i="4"/>
  <c r="U661" i="4"/>
  <c r="Q688" i="4"/>
  <c r="U787" i="4"/>
  <c r="Q789" i="4"/>
  <c r="T744" i="4"/>
  <c r="T679" i="4"/>
  <c r="P859" i="4"/>
  <c r="P882" i="4"/>
  <c r="T658" i="4"/>
  <c r="T681" i="4"/>
  <c r="Q445" i="4"/>
  <c r="P777" i="4"/>
  <c r="P833" i="4"/>
  <c r="P889" i="4"/>
  <c r="T947" i="4"/>
  <c r="U834" i="4"/>
  <c r="P922" i="4"/>
  <c r="S585" i="4"/>
  <c r="T159" i="4"/>
  <c r="S738" i="4"/>
  <c r="S834" i="4"/>
  <c r="R617" i="4"/>
  <c r="R719" i="4"/>
  <c r="P778" i="4"/>
  <c r="P834" i="4"/>
  <c r="P616" i="4"/>
  <c r="T721" i="4"/>
  <c r="P767" i="4"/>
  <c r="T809" i="4"/>
  <c r="R852" i="4"/>
  <c r="P895" i="4"/>
  <c r="T937" i="4"/>
  <c r="Q586" i="4"/>
  <c r="S671" i="4"/>
  <c r="T674" i="4"/>
  <c r="Q771" i="4"/>
  <c r="Q835" i="4"/>
  <c r="S566" i="4"/>
  <c r="U769" i="4"/>
  <c r="U755" i="4"/>
  <c r="P827" i="4"/>
  <c r="U741" i="4"/>
  <c r="P624" i="4"/>
  <c r="T843" i="4"/>
  <c r="P578" i="4"/>
  <c r="Q936" i="4"/>
  <c r="S551" i="4"/>
  <c r="Q845" i="4"/>
  <c r="P730" i="4"/>
  <c r="T844" i="4"/>
  <c r="R732" i="4"/>
  <c r="T817" i="4"/>
  <c r="P903" i="4"/>
  <c r="Q602" i="4"/>
  <c r="P696" i="4"/>
  <c r="S808" i="4"/>
  <c r="U523" i="4"/>
  <c r="P679" i="4"/>
  <c r="T730" i="4"/>
  <c r="R773" i="4"/>
  <c r="P816" i="4"/>
  <c r="U423" i="4"/>
  <c r="T651" i="4"/>
  <c r="P717" i="4"/>
  <c r="T759" i="4"/>
  <c r="R802" i="4"/>
  <c r="P845" i="4"/>
  <c r="T887" i="4"/>
  <c r="R930" i="4"/>
  <c r="Q712" i="4"/>
  <c r="R863" i="4"/>
  <c r="Q920" i="4"/>
  <c r="T970" i="4"/>
  <c r="P962" i="4"/>
  <c r="R1019" i="4"/>
  <c r="P1062" i="4"/>
  <c r="T1104" i="4"/>
  <c r="R1147" i="4"/>
  <c r="P1190" i="4"/>
  <c r="T1232" i="4"/>
  <c r="R1275" i="4"/>
  <c r="S795" i="4"/>
  <c r="Q891" i="4"/>
  <c r="P948" i="4"/>
  <c r="S991" i="4"/>
  <c r="Q1034" i="4"/>
  <c r="U1076" i="4"/>
  <c r="S1119" i="4"/>
  <c r="Q1162" i="4"/>
  <c r="U1204" i="4"/>
  <c r="S1247" i="4"/>
  <c r="T672" i="4"/>
  <c r="Q854" i="4"/>
  <c r="Q911" i="4"/>
  <c r="P898" i="4"/>
  <c r="T1006" i="4"/>
  <c r="R1049" i="4"/>
  <c r="P1092" i="4"/>
  <c r="T1134" i="4"/>
  <c r="R1177" i="4"/>
  <c r="P1220" i="4"/>
  <c r="T1262" i="4"/>
  <c r="U744" i="4"/>
  <c r="Q874" i="4"/>
  <c r="Q931" i="4"/>
  <c r="U978" i="4"/>
  <c r="S1021" i="4"/>
  <c r="Q1064" i="4"/>
  <c r="U1106" i="4"/>
  <c r="S1149" i="4"/>
  <c r="Q1192" i="4"/>
  <c r="U1234" i="4"/>
  <c r="U463" i="4"/>
  <c r="U804" i="4"/>
  <c r="Q873" i="4"/>
  <c r="P1002" i="4"/>
  <c r="T1044" i="4"/>
  <c r="R1087" i="4"/>
  <c r="P1130" i="4"/>
  <c r="T1172" i="4"/>
  <c r="R1215" i="4"/>
  <c r="P1258" i="4"/>
  <c r="Q726" i="4"/>
  <c r="P868" i="4"/>
  <c r="U924" i="4"/>
  <c r="P429" i="4"/>
  <c r="Q683" i="4"/>
  <c r="R755" i="4"/>
  <c r="T952" i="4"/>
  <c r="T742" i="4"/>
  <c r="P793" i="4"/>
  <c r="T907" i="4"/>
  <c r="Q872" i="4"/>
  <c r="S617" i="4"/>
  <c r="U775" i="4"/>
  <c r="P667" i="4"/>
  <c r="P794" i="4"/>
  <c r="R666" i="4"/>
  <c r="R780" i="4"/>
  <c r="T865" i="4"/>
  <c r="P951" i="4"/>
  <c r="P265" i="4"/>
  <c r="S760" i="4"/>
  <c r="R508" i="4"/>
  <c r="U587" i="4"/>
  <c r="T519" i="4"/>
  <c r="U415" i="4"/>
  <c r="U801" i="4"/>
  <c r="U473" i="4"/>
  <c r="U673" i="4"/>
  <c r="S256" i="4"/>
  <c r="P561" i="4"/>
  <c r="U485" i="4"/>
  <c r="R570" i="4"/>
  <c r="Q512" i="4"/>
  <c r="Q611" i="4"/>
  <c r="S696" i="4"/>
  <c r="U550" i="4"/>
  <c r="S621" i="4"/>
  <c r="Q664" i="4"/>
  <c r="S487" i="4"/>
  <c r="P660" i="4"/>
  <c r="Q721" i="4"/>
  <c r="U763" i="4"/>
  <c r="S806" i="4"/>
  <c r="S641" i="4"/>
  <c r="R587" i="4"/>
  <c r="Q741" i="4"/>
  <c r="U819" i="4"/>
  <c r="S482" i="4"/>
  <c r="P659" i="4"/>
  <c r="T720" i="4"/>
  <c r="R763" i="4"/>
  <c r="P806" i="4"/>
  <c r="T848" i="4"/>
  <c r="R621" i="4"/>
  <c r="P707" i="4"/>
  <c r="T749" i="4"/>
  <c r="R792" i="4"/>
  <c r="P835" i="4"/>
  <c r="T877" i="4"/>
  <c r="R920" i="4"/>
  <c r="R647" i="4"/>
  <c r="U842" i="4"/>
  <c r="U906" i="4"/>
  <c r="T960" i="4"/>
  <c r="S615" i="4"/>
  <c r="Q382" i="4"/>
  <c r="Q715" i="4"/>
  <c r="S800" i="4"/>
  <c r="U849" i="4"/>
  <c r="R625" i="4"/>
  <c r="P708" i="4"/>
  <c r="T750" i="4"/>
  <c r="R793" i="4"/>
  <c r="P836" i="4"/>
  <c r="T570" i="4"/>
  <c r="T691" i="4"/>
  <c r="P737" i="4"/>
  <c r="T294" i="4"/>
  <c r="S337" i="4"/>
  <c r="S344" i="4"/>
  <c r="P238" i="4"/>
  <c r="T343" i="4"/>
  <c r="P275" i="4"/>
  <c r="R350" i="4"/>
  <c r="R549" i="4"/>
  <c r="R622" i="4"/>
  <c r="S343" i="4"/>
  <c r="U651" i="4"/>
  <c r="S595" i="4"/>
  <c r="R693" i="4"/>
  <c r="Q374" i="4"/>
  <c r="Q567" i="4"/>
  <c r="Q492" i="4"/>
  <c r="R600" i="4"/>
  <c r="S626" i="4"/>
  <c r="Q570" i="4"/>
  <c r="R634" i="4"/>
  <c r="U554" i="4"/>
  <c r="Q643" i="4"/>
  <c r="Q467" i="4"/>
  <c r="U586" i="4"/>
  <c r="S637" i="4"/>
  <c r="Q680" i="4"/>
  <c r="R571" i="4"/>
  <c r="P692" i="4"/>
  <c r="Q737" i="4"/>
  <c r="U779" i="4"/>
  <c r="Q588" i="4"/>
  <c r="S673" i="4"/>
  <c r="T678" i="4"/>
  <c r="Q773" i="4"/>
  <c r="U835" i="4"/>
  <c r="R569" i="4"/>
  <c r="P691" i="4"/>
  <c r="T736" i="4"/>
  <c r="R779" i="4"/>
  <c r="P822" i="4"/>
  <c r="Q497" i="4"/>
  <c r="T663" i="4"/>
  <c r="P723" i="4"/>
  <c r="T765" i="4"/>
  <c r="R808" i="4"/>
  <c r="P851" i="4"/>
  <c r="T893" i="4"/>
  <c r="R936" i="4"/>
  <c r="Q736" i="4"/>
  <c r="R871" i="4"/>
  <c r="Q928" i="4"/>
  <c r="T976" i="4"/>
  <c r="S647" i="4"/>
  <c r="R611" i="4"/>
  <c r="Q747" i="4"/>
  <c r="Q823" i="4"/>
  <c r="S502" i="4"/>
  <c r="T665" i="4"/>
  <c r="P724" i="4"/>
  <c r="T766" i="4"/>
  <c r="R809" i="4"/>
  <c r="P852" i="4"/>
  <c r="T634" i="4"/>
  <c r="R710" i="4"/>
  <c r="P753" i="4"/>
  <c r="T795" i="4"/>
  <c r="R838" i="4"/>
  <c r="P881" i="4"/>
  <c r="T923" i="4"/>
  <c r="P674" i="4"/>
  <c r="S854" i="4"/>
  <c r="R911" i="4"/>
  <c r="P964" i="4"/>
  <c r="U622" i="4"/>
  <c r="S494" i="4"/>
  <c r="S722" i="4"/>
  <c r="U807" i="4"/>
  <c r="Q853" i="4"/>
  <c r="T638" i="4"/>
  <c r="R711" i="4"/>
  <c r="P754" i="4"/>
  <c r="T796" i="4"/>
  <c r="R839" i="4"/>
  <c r="P584" i="4"/>
  <c r="T697" i="4"/>
  <c r="R134" i="4"/>
  <c r="P415" i="4"/>
  <c r="P569" i="4"/>
  <c r="S519" i="4"/>
  <c r="U435" i="4"/>
  <c r="U522" i="4"/>
  <c r="Q624" i="4"/>
  <c r="U723" i="4"/>
  <c r="T608" i="4"/>
  <c r="R664" i="4"/>
  <c r="R851" i="4"/>
  <c r="P795" i="4"/>
  <c r="T668" i="4"/>
  <c r="U620" i="4"/>
  <c r="S852" i="4"/>
  <c r="P796" i="4"/>
  <c r="T739" i="4"/>
  <c r="T811" i="4"/>
  <c r="T867" i="4"/>
  <c r="R926" i="4"/>
  <c r="S749" i="4"/>
  <c r="S893" i="4"/>
  <c r="T966" i="4"/>
  <c r="U654" i="4"/>
  <c r="T694" i="4"/>
  <c r="Q813" i="4"/>
  <c r="R520" i="4"/>
  <c r="P698" i="4"/>
  <c r="T756" i="4"/>
  <c r="T812" i="4"/>
  <c r="S518" i="4"/>
  <c r="R700" i="4"/>
  <c r="P751" i="4"/>
  <c r="T793" i="4"/>
  <c r="R836" i="4"/>
  <c r="P879" i="4"/>
  <c r="T921" i="4"/>
  <c r="P658" i="4"/>
  <c r="S639" i="4"/>
  <c r="R579" i="4"/>
  <c r="R255" i="4"/>
  <c r="P329" i="4"/>
  <c r="Q641" i="4"/>
  <c r="P553" i="4"/>
  <c r="P557" i="4"/>
  <c r="S456" i="4"/>
  <c r="S558" i="4"/>
  <c r="U582" i="4"/>
  <c r="Q833" i="4"/>
  <c r="T776" i="4"/>
  <c r="R720" i="4"/>
  <c r="P891" i="4"/>
  <c r="T269" i="4"/>
  <c r="T410" i="4"/>
  <c r="U683" i="4"/>
  <c r="Q599" i="4"/>
  <c r="P540" i="4"/>
  <c r="S504" i="4"/>
  <c r="R603" i="4"/>
  <c r="Q604" i="4"/>
  <c r="U843" i="4"/>
  <c r="R787" i="4"/>
  <c r="P731" i="4"/>
  <c r="T901" i="4"/>
  <c r="U938" i="4"/>
  <c r="Q763" i="4"/>
  <c r="P732" i="4"/>
  <c r="R654" i="4"/>
  <c r="R790" i="4"/>
  <c r="R846" i="4"/>
  <c r="P905" i="4"/>
  <c r="T620" i="4"/>
  <c r="Q865" i="4"/>
  <c r="R943" i="4"/>
  <c r="Q612" i="4"/>
  <c r="T576" i="4"/>
  <c r="S770" i="4"/>
  <c r="U847" i="4"/>
  <c r="R656" i="4"/>
  <c r="R735" i="4"/>
  <c r="R791" i="4"/>
  <c r="R847" i="4"/>
  <c r="P661" i="4"/>
  <c r="P735" i="4"/>
  <c r="T777" i="4"/>
  <c r="R820" i="4"/>
  <c r="P863" i="4"/>
  <c r="T905" i="4"/>
  <c r="R948" i="4"/>
  <c r="S607" i="4"/>
  <c r="U692" i="4"/>
  <c r="Q707" i="4"/>
  <c r="S792" i="4"/>
  <c r="U845" i="4"/>
  <c r="U324" i="4"/>
  <c r="R518" i="4"/>
  <c r="Q725" i="4"/>
  <c r="S725" i="4"/>
  <c r="R488" i="4"/>
  <c r="R750" i="4"/>
  <c r="P873" i="4"/>
  <c r="Q760" i="4"/>
  <c r="R969" i="4"/>
  <c r="S706" i="4"/>
  <c r="S534" i="4"/>
  <c r="R759" i="4"/>
  <c r="P547" i="4"/>
  <c r="T753" i="4"/>
  <c r="P839" i="4"/>
  <c r="R924" i="4"/>
  <c r="U644" i="4"/>
  <c r="Q723" i="4"/>
  <c r="Q827" i="4"/>
  <c r="P588" i="4"/>
  <c r="T698" i="4"/>
  <c r="R741" i="4"/>
  <c r="P784" i="4"/>
  <c r="T826" i="4"/>
  <c r="Q522" i="4"/>
  <c r="P673" i="4"/>
  <c r="T727" i="4"/>
  <c r="R770" i="4"/>
  <c r="P813" i="4"/>
  <c r="T855" i="4"/>
  <c r="R898" i="4"/>
  <c r="P941" i="4"/>
  <c r="U754" i="4"/>
  <c r="S877" i="4"/>
  <c r="S934" i="4"/>
  <c r="R981" i="4"/>
  <c r="R987" i="4"/>
  <c r="P1030" i="4"/>
  <c r="T1072" i="4"/>
  <c r="R1115" i="4"/>
  <c r="P1158" i="4"/>
  <c r="T1200" i="4"/>
  <c r="R1243" i="4"/>
  <c r="P634" i="4"/>
  <c r="Q838" i="4"/>
  <c r="R905" i="4"/>
  <c r="S959" i="4"/>
  <c r="Q1002" i="4"/>
  <c r="U1044" i="4"/>
  <c r="S1087" i="4"/>
  <c r="Q1130" i="4"/>
  <c r="U1172" i="4"/>
  <c r="S1215" i="4"/>
  <c r="Q1258" i="4"/>
  <c r="S727" i="4"/>
  <c r="S868" i="4"/>
  <c r="R925" i="4"/>
  <c r="P954" i="4"/>
  <c r="R1017" i="4"/>
  <c r="P1060" i="4"/>
  <c r="T1102" i="4"/>
  <c r="R1145" i="4"/>
  <c r="P1188" i="4"/>
  <c r="T1230" i="4"/>
  <c r="R1273" i="4"/>
  <c r="S787" i="4"/>
  <c r="S888" i="4"/>
  <c r="R945" i="4"/>
  <c r="S989" i="4"/>
  <c r="Q1032" i="4"/>
  <c r="U1074" i="4"/>
  <c r="S1117" i="4"/>
  <c r="Q1160" i="4"/>
  <c r="U1202" i="4"/>
  <c r="S1245" i="4"/>
  <c r="T656" i="4"/>
  <c r="S847" i="4"/>
  <c r="P930" i="4"/>
  <c r="T1012" i="4"/>
  <c r="R1055" i="4"/>
  <c r="P1098" i="4"/>
  <c r="T1140" i="4"/>
  <c r="R1183" i="4"/>
  <c r="P1226" i="4"/>
  <c r="T1268" i="4"/>
  <c r="U768" i="4"/>
  <c r="Q882" i="4"/>
  <c r="Q939" i="4"/>
  <c r="Q552" i="4"/>
  <c r="T307" i="4"/>
  <c r="P699" i="4"/>
  <c r="U684" i="4"/>
  <c r="P828" i="4"/>
  <c r="R822" i="4"/>
  <c r="P937" i="4"/>
  <c r="U907" i="4"/>
  <c r="Q676" i="4"/>
  <c r="U823" i="4"/>
  <c r="T708" i="4"/>
  <c r="R823" i="4"/>
  <c r="P711" i="4"/>
  <c r="T801" i="4"/>
  <c r="P887" i="4"/>
  <c r="S709" i="4"/>
  <c r="T642" i="4"/>
  <c r="Q787" i="4"/>
  <c r="S816" i="4"/>
  <c r="Q538" i="4"/>
  <c r="R684" i="4"/>
  <c r="R733" i="4"/>
  <c r="P776" i="4"/>
  <c r="T818" i="4"/>
  <c r="S466" i="4"/>
  <c r="P657" i="4"/>
  <c r="T719" i="4"/>
  <c r="R762" i="4"/>
  <c r="P805" i="4"/>
  <c r="T847" i="4"/>
  <c r="R890" i="4"/>
  <c r="P933" i="4"/>
  <c r="U722" i="4"/>
  <c r="U866" i="4"/>
  <c r="U923" i="4"/>
  <c r="R973" i="4"/>
  <c r="T972" i="4"/>
  <c r="P1022" i="4"/>
  <c r="T1064" i="4"/>
  <c r="R1107" i="4"/>
  <c r="P1150" i="4"/>
  <c r="T1192" i="4"/>
  <c r="R1235" i="4"/>
  <c r="Q485" i="4"/>
  <c r="Q806" i="4"/>
  <c r="T894" i="4"/>
  <c r="S951" i="4"/>
  <c r="Q994" i="4"/>
  <c r="U1036" i="4"/>
  <c r="S1079" i="4"/>
  <c r="Q1122" i="4"/>
  <c r="U1164" i="4"/>
  <c r="S1207" i="4"/>
  <c r="Q1250" i="4"/>
  <c r="P694" i="4"/>
  <c r="U857" i="4"/>
  <c r="T914" i="4"/>
  <c r="Q912" i="4"/>
  <c r="R1009" i="4"/>
  <c r="P1052" i="4"/>
  <c r="T1094" i="4"/>
  <c r="R1137" i="4"/>
  <c r="P1180" i="4"/>
  <c r="T1222" i="4"/>
  <c r="R1265" i="4"/>
  <c r="S755" i="4"/>
  <c r="U877" i="4"/>
  <c r="T934" i="4"/>
  <c r="S981" i="4"/>
  <c r="Q1024" i="4"/>
  <c r="U1066" i="4"/>
  <c r="S1109" i="4"/>
  <c r="Q1152" i="4"/>
  <c r="U1194" i="4"/>
  <c r="S1237" i="4"/>
  <c r="S535" i="4"/>
  <c r="S815" i="4"/>
  <c r="R887" i="4"/>
  <c r="T1004" i="4"/>
  <c r="R1047" i="4"/>
  <c r="P1090" i="4"/>
  <c r="T1132" i="4"/>
  <c r="R1175" i="4"/>
  <c r="P1218" i="4"/>
  <c r="T1260" i="4"/>
  <c r="U736" i="4"/>
  <c r="Q670" i="4"/>
  <c r="Q713" i="4"/>
  <c r="R784" i="4"/>
  <c r="Q699" i="4"/>
  <c r="Q529" i="4"/>
  <c r="T835" i="4"/>
  <c r="R950" i="4"/>
  <c r="Q929" i="4"/>
  <c r="S426" i="4"/>
  <c r="Q837" i="4"/>
  <c r="T724" i="4"/>
  <c r="T836" i="4"/>
  <c r="R724" i="4"/>
  <c r="R812" i="4"/>
  <c r="T897" i="4"/>
  <c r="S591" i="4"/>
  <c r="R685" i="4"/>
  <c r="Q803" i="4"/>
  <c r="S495" i="4"/>
  <c r="T673" i="4"/>
  <c r="P728" i="4"/>
  <c r="T770" i="4"/>
  <c r="R813" i="4"/>
  <c r="S355" i="4"/>
  <c r="R646" i="4"/>
  <c r="R714" i="4"/>
  <c r="P757" i="4"/>
  <c r="T799" i="4"/>
  <c r="R842" i="4"/>
  <c r="P885" i="4"/>
  <c r="T927" i="4"/>
  <c r="S701" i="4"/>
  <c r="U859" i="4"/>
  <c r="T916" i="4"/>
  <c r="P968" i="4"/>
  <c r="R951" i="4"/>
  <c r="T1016" i="4"/>
  <c r="R1059" i="4"/>
  <c r="P1102" i="4"/>
  <c r="T1144" i="4"/>
  <c r="R1187" i="4"/>
  <c r="P1230" i="4"/>
  <c r="T1272" i="4"/>
  <c r="U784" i="4"/>
  <c r="S887" i="4"/>
  <c r="S944" i="4"/>
  <c r="U988" i="4"/>
  <c r="S1031" i="4"/>
  <c r="Q1074" i="4"/>
  <c r="U1116" i="4"/>
  <c r="S1159" i="4"/>
  <c r="Q1202" i="4"/>
  <c r="U1244" i="4"/>
  <c r="R651" i="4"/>
  <c r="U844" i="4"/>
  <c r="S907" i="4"/>
  <c r="U883" i="4"/>
  <c r="P1004" i="4"/>
  <c r="T1046" i="4"/>
  <c r="R1089" i="4"/>
  <c r="P1132" i="4"/>
  <c r="T1174" i="4"/>
  <c r="R1217" i="4"/>
  <c r="P1260" i="4"/>
  <c r="Q734" i="4"/>
  <c r="T870" i="4"/>
  <c r="S927" i="4"/>
  <c r="Q976" i="4"/>
  <c r="U1018" i="4"/>
  <c r="S1061" i="4"/>
  <c r="Q1104" i="4"/>
  <c r="U1146" i="4"/>
  <c r="S1189" i="4"/>
  <c r="Q1232" i="4"/>
  <c r="U1274" i="4"/>
  <c r="Q794" i="4"/>
  <c r="U858" i="4"/>
  <c r="R999" i="4"/>
  <c r="P1042" i="4"/>
  <c r="T1084" i="4"/>
  <c r="R1127" i="4"/>
  <c r="P1170" i="4"/>
  <c r="T1212" i="4"/>
  <c r="R1255" i="4"/>
  <c r="S715" i="4"/>
  <c r="S864" i="4"/>
  <c r="R921" i="4"/>
  <c r="S514" i="4"/>
  <c r="T771" i="4"/>
  <c r="Q733" i="4"/>
  <c r="R764" i="4"/>
  <c r="Q739" i="4"/>
  <c r="T746" i="4"/>
  <c r="T683" i="4"/>
  <c r="P861" i="4"/>
  <c r="T884" i="4"/>
  <c r="R1035" i="4"/>
  <c r="P1206" i="4"/>
  <c r="S912" i="4"/>
  <c r="U1092" i="4"/>
  <c r="S1263" i="4"/>
  <c r="R975" i="4"/>
  <c r="T1150" i="4"/>
  <c r="U808" i="4"/>
  <c r="S1037" i="4"/>
  <c r="Q1208" i="4"/>
  <c r="T956" i="4"/>
  <c r="P1146" i="4"/>
  <c r="Q790" i="4"/>
  <c r="Q946" i="4"/>
  <c r="S995" i="4"/>
  <c r="Q1038" i="4"/>
  <c r="U1080" i="4"/>
  <c r="S1123" i="4"/>
  <c r="Q1166" i="4"/>
  <c r="U1208" i="4"/>
  <c r="T980" i="4"/>
  <c r="P1024" i="4"/>
  <c r="T1066" i="4"/>
  <c r="R1109" i="4"/>
  <c r="P1152" i="4"/>
  <c r="T1194" i="4"/>
  <c r="R1237" i="4"/>
  <c r="R528" i="4"/>
  <c r="Q814" i="4"/>
  <c r="R897" i="4"/>
  <c r="S953" i="4"/>
  <c r="Q996" i="4"/>
  <c r="U1038" i="4"/>
  <c r="S1081" i="4"/>
  <c r="Q1124" i="4"/>
  <c r="U1166" i="4"/>
  <c r="S1209" i="4"/>
  <c r="Q1252" i="4"/>
  <c r="S703" i="4"/>
  <c r="S860" i="4"/>
  <c r="R917" i="4"/>
  <c r="U700" i="4"/>
  <c r="Q950" i="4"/>
  <c r="Q993" i="4"/>
  <c r="U1035" i="4"/>
  <c r="S1078" i="4"/>
  <c r="Q1121" i="4"/>
  <c r="U1163" i="4"/>
  <c r="S1206" i="4"/>
  <c r="Q1249" i="4"/>
  <c r="Q860" i="4"/>
  <c r="T1053" i="4"/>
  <c r="R1224" i="4"/>
  <c r="T1305" i="4"/>
  <c r="R1348" i="4"/>
  <c r="P1391" i="4"/>
  <c r="T1433" i="4"/>
  <c r="R1476" i="4"/>
  <c r="P1519" i="4"/>
  <c r="T1561" i="4"/>
  <c r="Q812" i="4"/>
  <c r="R1038" i="4"/>
  <c r="U1232" i="4"/>
  <c r="U912" i="4"/>
  <c r="U977" i="4"/>
  <c r="S1020" i="4"/>
  <c r="Q1063" i="4"/>
  <c r="U1105" i="4"/>
  <c r="S1148" i="4"/>
  <c r="Q1191" i="4"/>
  <c r="U1233" i="4"/>
  <c r="U328" i="4"/>
  <c r="R992" i="4"/>
  <c r="P1163" i="4"/>
  <c r="R1290" i="4"/>
  <c r="P1333" i="4"/>
  <c r="T1375" i="4"/>
  <c r="R1418" i="4"/>
  <c r="P1461" i="4"/>
  <c r="T1503" i="4"/>
  <c r="R1546" i="4"/>
  <c r="P1589" i="4"/>
  <c r="P977" i="4"/>
  <c r="T1147" i="4"/>
  <c r="T866" i="4"/>
  <c r="S962" i="4"/>
  <c r="Q1005" i="4"/>
  <c r="U1047" i="4"/>
  <c r="S1090" i="4"/>
  <c r="Q1133" i="4"/>
  <c r="U1175" i="4"/>
  <c r="S1218" i="4"/>
  <c r="Q1261" i="4"/>
  <c r="Q924" i="4"/>
  <c r="T1101" i="4"/>
  <c r="R1272" i="4"/>
  <c r="T1317" i="4"/>
  <c r="R1360" i="4"/>
  <c r="P1403" i="4"/>
  <c r="T1445" i="4"/>
  <c r="R1488" i="4"/>
  <c r="P1531" i="4"/>
  <c r="T1573" i="4"/>
  <c r="U903" i="4"/>
  <c r="Q902" i="4"/>
  <c r="U973" i="4"/>
  <c r="S1016" i="4"/>
  <c r="Q1059" i="4"/>
  <c r="U1101" i="4"/>
  <c r="S1144" i="4"/>
  <c r="Q1187" i="4"/>
  <c r="U1229" i="4"/>
  <c r="S1272" i="4"/>
  <c r="R976" i="4"/>
  <c r="P1147" i="4"/>
  <c r="R1286" i="4"/>
  <c r="P1329" i="4"/>
  <c r="T1371" i="4"/>
  <c r="R1414" i="4"/>
  <c r="P1457" i="4"/>
  <c r="T1499" i="4"/>
  <c r="R1542" i="4"/>
  <c r="P1585" i="4"/>
  <c r="P961" i="4"/>
  <c r="T1131" i="4"/>
  <c r="P1233" i="4"/>
  <c r="U1307" i="4"/>
  <c r="S1350" i="4"/>
  <c r="Q1393" i="4"/>
  <c r="U1435" i="4"/>
  <c r="S1478" i="4"/>
  <c r="Q1521" i="4"/>
  <c r="U1563" i="4"/>
  <c r="S849" i="4"/>
  <c r="T1047" i="4"/>
  <c r="R1218" i="4"/>
  <c r="Q1304" i="4"/>
  <c r="U1346" i="4"/>
  <c r="S1389" i="4"/>
  <c r="Q1432" i="4"/>
  <c r="U1474" i="4"/>
  <c r="S1517" i="4"/>
  <c r="Q1560" i="4"/>
  <c r="U1602" i="4"/>
  <c r="P1271" i="4"/>
  <c r="R1445" i="4"/>
  <c r="S1600" i="4"/>
  <c r="R1647" i="4"/>
  <c r="P1690" i="4"/>
  <c r="R1214" i="4"/>
  <c r="Q1303" i="4"/>
  <c r="U1345" i="4"/>
  <c r="S1388" i="4"/>
  <c r="Q1431" i="4"/>
  <c r="U1473" i="4"/>
  <c r="S1516" i="4"/>
  <c r="Q1559" i="4"/>
  <c r="U774" i="4"/>
  <c r="P1029" i="4"/>
  <c r="T1199" i="4"/>
  <c r="S1299" i="4"/>
  <c r="Q1342" i="4"/>
  <c r="P974" i="4"/>
  <c r="R879" i="4"/>
  <c r="P802" i="4"/>
  <c r="P539" i="4"/>
  <c r="P647" i="4"/>
  <c r="T842" i="4"/>
  <c r="R786" i="4"/>
  <c r="Q553" i="4"/>
  <c r="Q880" i="4"/>
  <c r="R1131" i="4"/>
  <c r="S731" i="4"/>
  <c r="Q1018" i="4"/>
  <c r="U1188" i="4"/>
  <c r="U889" i="4"/>
  <c r="P1076" i="4"/>
  <c r="U829" i="4"/>
  <c r="T598" i="4"/>
  <c r="R701" i="4"/>
  <c r="P744" i="4"/>
  <c r="T786" i="4"/>
  <c r="R829" i="4"/>
  <c r="R536" i="4"/>
  <c r="R678" i="4"/>
  <c r="R730" i="4"/>
  <c r="P773" i="4"/>
  <c r="T815" i="4"/>
  <c r="R858" i="4"/>
  <c r="P901" i="4"/>
  <c r="T943" i="4"/>
  <c r="S765" i="4"/>
  <c r="Q881" i="4"/>
  <c r="P938" i="4"/>
  <c r="Q720" i="4"/>
  <c r="P990" i="4"/>
  <c r="T1032" i="4"/>
  <c r="R1075" i="4"/>
  <c r="P1118" i="4"/>
  <c r="T1160" i="4"/>
  <c r="R1203" i="4"/>
  <c r="P1246" i="4"/>
  <c r="R659" i="4"/>
  <c r="U848" i="4"/>
  <c r="U908" i="4"/>
  <c r="Q962" i="4"/>
  <c r="U1004" i="4"/>
  <c r="S1047" i="4"/>
  <c r="Q1090" i="4"/>
  <c r="U1132" i="4"/>
  <c r="S1175" i="4"/>
  <c r="Q1218" i="4"/>
  <c r="U1260" i="4"/>
  <c r="Q738" i="4"/>
  <c r="P872" i="4"/>
  <c r="U928" i="4"/>
  <c r="T964" i="4"/>
  <c r="P1020" i="4"/>
  <c r="T1062" i="4"/>
  <c r="R1105" i="4"/>
  <c r="P1148" i="4"/>
  <c r="T1190" i="4"/>
  <c r="R1233" i="4"/>
  <c r="R286" i="4"/>
  <c r="Q798" i="4"/>
  <c r="P892" i="4"/>
  <c r="U948" i="4"/>
  <c r="Q992" i="4"/>
  <c r="U1034" i="4"/>
  <c r="S1077" i="4"/>
  <c r="Q1120" i="4"/>
  <c r="U1162" i="4"/>
  <c r="S1205" i="4"/>
  <c r="Q1248" i="4"/>
  <c r="P678" i="4"/>
  <c r="Q855" i="4"/>
  <c r="Q944" i="4"/>
  <c r="R1015" i="4"/>
  <c r="P1058" i="4"/>
  <c r="T1100" i="4"/>
  <c r="R1143" i="4"/>
  <c r="P1186" i="4"/>
  <c r="T1228" i="4"/>
  <c r="R1271" i="4"/>
  <c r="S779" i="4"/>
  <c r="P506" i="4"/>
  <c r="U508" i="4"/>
  <c r="S510" i="4"/>
  <c r="U841" i="4"/>
  <c r="P729" i="4"/>
  <c r="P865" i="4"/>
  <c r="U738" i="4"/>
  <c r="R961" i="4"/>
  <c r="P684" i="4"/>
  <c r="Q506" i="4"/>
  <c r="R751" i="4"/>
  <c r="R504" i="4"/>
  <c r="R748" i="4"/>
  <c r="T833" i="4"/>
  <c r="P919" i="4"/>
  <c r="Q634" i="4"/>
  <c r="U717" i="4"/>
  <c r="U821" i="4"/>
  <c r="R577" i="4"/>
  <c r="P695" i="4"/>
  <c r="T738" i="4"/>
  <c r="R781" i="4"/>
  <c r="P824" i="4"/>
  <c r="U507" i="4"/>
  <c r="T667" i="4"/>
  <c r="P725" i="4"/>
  <c r="T767" i="4"/>
  <c r="R810" i="4"/>
  <c r="P853" i="4"/>
  <c r="T895" i="4"/>
  <c r="R938" i="4"/>
  <c r="Q744" i="4"/>
  <c r="P874" i="4"/>
  <c r="U930" i="4"/>
  <c r="T978" i="4"/>
  <c r="T984" i="4"/>
  <c r="R1027" i="4"/>
  <c r="P1070" i="4"/>
  <c r="T1112" i="4"/>
  <c r="R1155" i="4"/>
  <c r="P1198" i="4"/>
  <c r="T1240" i="4"/>
  <c r="R591" i="4"/>
  <c r="S827" i="4"/>
  <c r="U901" i="4"/>
  <c r="U956" i="4"/>
  <c r="S999" i="4"/>
  <c r="Q1042" i="4"/>
  <c r="U1084" i="4"/>
  <c r="S1127" i="4"/>
  <c r="Q1170" i="4"/>
  <c r="U1212" i="4"/>
  <c r="S1255" i="4"/>
  <c r="U716" i="4"/>
  <c r="U864" i="4"/>
  <c r="U921" i="4"/>
  <c r="T940" i="4"/>
  <c r="T1014" i="4"/>
  <c r="R1057" i="4"/>
  <c r="P1100" i="4"/>
  <c r="T1142" i="4"/>
  <c r="R1185" i="4"/>
  <c r="P1228" i="4"/>
  <c r="T1270" i="4"/>
  <c r="U776" i="4"/>
  <c r="U884" i="4"/>
  <c r="U941" i="4"/>
  <c r="U986" i="4"/>
  <c r="S1029" i="4"/>
  <c r="Q1072" i="4"/>
  <c r="U1114" i="4"/>
  <c r="S1157" i="4"/>
  <c r="Q1200" i="4"/>
  <c r="U1242" i="4"/>
  <c r="T628" i="4"/>
  <c r="U836" i="4"/>
  <c r="U915" i="4"/>
  <c r="P1010" i="4"/>
  <c r="T1052" i="4"/>
  <c r="R1095" i="4"/>
  <c r="P1138" i="4"/>
  <c r="T1180" i="4"/>
  <c r="R1223" i="4"/>
  <c r="P1266" i="4"/>
  <c r="Q758" i="4"/>
  <c r="T878" i="4"/>
  <c r="S935" i="4"/>
  <c r="T275" i="4"/>
  <c r="R886" i="4"/>
  <c r="T606" i="4"/>
  <c r="T849" i="4"/>
  <c r="S832" i="4"/>
  <c r="R789" i="4"/>
  <c r="P733" i="4"/>
  <c r="T903" i="4"/>
  <c r="S941" i="4"/>
  <c r="P1078" i="4"/>
  <c r="T1248" i="4"/>
  <c r="U964" i="4"/>
  <c r="S1135" i="4"/>
  <c r="U748" i="4"/>
  <c r="T1022" i="4"/>
  <c r="R1193" i="4"/>
  <c r="S895" i="4"/>
  <c r="Q1080" i="4"/>
  <c r="U1250" i="4"/>
  <c r="P1018" i="4"/>
  <c r="T1188" i="4"/>
  <c r="U860" i="4"/>
  <c r="S963" i="4"/>
  <c r="Q1006" i="4"/>
  <c r="U1048" i="4"/>
  <c r="S1091" i="4"/>
  <c r="Q1134" i="4"/>
  <c r="U1176" i="4"/>
  <c r="Q752" i="4"/>
  <c r="P992" i="4"/>
  <c r="T1034" i="4"/>
  <c r="R1077" i="4"/>
  <c r="P1120" i="4"/>
  <c r="T1162" i="4"/>
  <c r="R1205" i="4"/>
  <c r="P1248" i="4"/>
  <c r="R675" i="4"/>
  <c r="T854" i="4"/>
  <c r="S911" i="4"/>
  <c r="Q964" i="4"/>
  <c r="U1006" i="4"/>
  <c r="S1049" i="4"/>
  <c r="Q1092" i="4"/>
  <c r="U1134" i="4"/>
  <c r="S1177" i="4"/>
  <c r="Q1220" i="4"/>
  <c r="U1262" i="4"/>
  <c r="Q746" i="4"/>
  <c r="T874" i="4"/>
  <c r="S931" i="4"/>
  <c r="S859" i="4"/>
  <c r="Q961" i="4"/>
  <c r="U1003" i="4"/>
  <c r="S1046" i="4"/>
  <c r="Q1089" i="4"/>
  <c r="U1131" i="4"/>
  <c r="S1174" i="4"/>
  <c r="Q1217" i="4"/>
  <c r="U1259" i="4"/>
  <c r="Q917" i="4"/>
  <c r="R1096" i="4"/>
  <c r="P1267" i="4"/>
  <c r="R1316" i="4"/>
  <c r="P1359" i="4"/>
  <c r="T1401" i="4"/>
  <c r="R1444" i="4"/>
  <c r="P1487" i="4"/>
  <c r="T1529" i="4"/>
  <c r="R1572" i="4"/>
  <c r="T896" i="4"/>
  <c r="P1081" i="4"/>
  <c r="S1275" i="4"/>
  <c r="R941" i="4"/>
  <c r="S988" i="4"/>
  <c r="Q1031" i="4"/>
  <c r="U1073" i="4"/>
  <c r="S1116" i="4"/>
  <c r="Q1159" i="4"/>
  <c r="U1201" i="4"/>
  <c r="S1244" i="4"/>
  <c r="U798" i="4"/>
  <c r="P1035" i="4"/>
  <c r="T1205" i="4"/>
  <c r="P1301" i="4"/>
  <c r="T1343" i="4"/>
  <c r="R1386" i="4"/>
  <c r="P1429" i="4"/>
  <c r="T1471" i="4"/>
  <c r="R1514" i="4"/>
  <c r="P1557" i="4"/>
  <c r="S737" i="4"/>
  <c r="T1019" i="4"/>
  <c r="R1190" i="4"/>
  <c r="R901" i="4"/>
  <c r="Q973" i="4"/>
  <c r="U1015" i="4"/>
  <c r="S1058" i="4"/>
  <c r="Q1101" i="4"/>
  <c r="U1143" i="4"/>
  <c r="S1186" i="4"/>
  <c r="Q1229" i="4"/>
  <c r="U1271" i="4"/>
  <c r="T973" i="4"/>
  <c r="R1144" i="4"/>
  <c r="T1285" i="4"/>
  <c r="R1328" i="4"/>
  <c r="P1371" i="4"/>
  <c r="T1413" i="4"/>
  <c r="R1456" i="4"/>
  <c r="P1499" i="4"/>
  <c r="T1541" i="4"/>
  <c r="R1584" i="4"/>
  <c r="S1259" i="4"/>
  <c r="T930" i="4"/>
  <c r="S984" i="4"/>
  <c r="Q1027" i="4"/>
  <c r="U1069" i="4"/>
  <c r="S1112" i="4"/>
  <c r="Q1155" i="4"/>
  <c r="U1197" i="4"/>
  <c r="S1240" i="4"/>
  <c r="U734" i="4"/>
  <c r="P1019" i="4"/>
  <c r="T1189" i="4"/>
  <c r="P1297" i="4"/>
  <c r="T1339" i="4"/>
  <c r="R1382" i="4"/>
  <c r="P1425" i="4"/>
  <c r="T1467" i="4"/>
  <c r="R1510" i="4"/>
  <c r="P1553" i="4"/>
  <c r="P650" i="4"/>
  <c r="T1003" i="4"/>
  <c r="R1174" i="4"/>
  <c r="T1275" i="4"/>
  <c r="S1318" i="4"/>
  <c r="Q1361" i="4"/>
  <c r="U1403" i="4"/>
  <c r="S1446" i="4"/>
  <c r="Q1489" i="4"/>
  <c r="U1531" i="4"/>
  <c r="S1574" i="4"/>
  <c r="Q909" i="4"/>
  <c r="R1090" i="4"/>
  <c r="P1261" i="4"/>
  <c r="U1314" i="4"/>
  <c r="S1357" i="4"/>
  <c r="Q1400" i="4"/>
  <c r="U1442" i="4"/>
  <c r="S1485" i="4"/>
  <c r="Q1528" i="4"/>
  <c r="U1570" i="4"/>
  <c r="S1613" i="4"/>
  <c r="R1317" i="4"/>
  <c r="P1488" i="4"/>
  <c r="T1614" i="4"/>
  <c r="P1658" i="4"/>
  <c r="T1700" i="4"/>
  <c r="P1257" i="4"/>
  <c r="U1313" i="4"/>
  <c r="S1356" i="4"/>
  <c r="Q1399" i="4"/>
  <c r="U1441" i="4"/>
  <c r="S1484" i="4"/>
  <c r="Q1527" i="4"/>
  <c r="U1569" i="4"/>
  <c r="Q884" i="4"/>
  <c r="T1071" i="4"/>
  <c r="R1242" i="4"/>
  <c r="Q1310" i="4"/>
  <c r="R453" i="4"/>
  <c r="P764" i="4"/>
  <c r="S633" i="4"/>
  <c r="R682" i="4"/>
  <c r="Q498" i="4"/>
  <c r="T714" i="4"/>
  <c r="R597" i="4"/>
  <c r="P829" i="4"/>
  <c r="U818" i="4"/>
  <c r="R1003" i="4"/>
  <c r="P1174" i="4"/>
  <c r="U869" i="4"/>
  <c r="U1060" i="4"/>
  <c r="S1231" i="4"/>
  <c r="U730" i="4"/>
  <c r="T1118" i="4"/>
  <c r="Q843" i="4"/>
  <c r="R641" i="4"/>
  <c r="P712" i="4"/>
  <c r="T754" i="4"/>
  <c r="R797" i="4"/>
  <c r="P840" i="4"/>
  <c r="T586" i="4"/>
  <c r="R698" i="4"/>
  <c r="P741" i="4"/>
  <c r="T783" i="4"/>
  <c r="R826" i="4"/>
  <c r="P869" i="4"/>
  <c r="T911" i="4"/>
  <c r="R496" i="4"/>
  <c r="Q808" i="4"/>
  <c r="R895" i="4"/>
  <c r="P952" i="4"/>
  <c r="P866" i="4"/>
  <c r="T1000" i="4"/>
  <c r="R1043" i="4"/>
  <c r="P1086" i="4"/>
  <c r="T1128" i="4"/>
  <c r="R1171" i="4"/>
  <c r="P1214" i="4"/>
  <c r="T1256" i="4"/>
  <c r="U720" i="4"/>
  <c r="Q866" i="4"/>
  <c r="Q923" i="4"/>
  <c r="U972" i="4"/>
  <c r="S1015" i="4"/>
  <c r="Q1058" i="4"/>
  <c r="U1100" i="4"/>
  <c r="S1143" i="4"/>
  <c r="Q1186" i="4"/>
  <c r="U1228" i="4"/>
  <c r="S1271" i="4"/>
  <c r="U780" i="4"/>
  <c r="Q886" i="4"/>
  <c r="Q943" i="4"/>
  <c r="P988" i="4"/>
  <c r="T1030" i="4"/>
  <c r="R1073" i="4"/>
  <c r="P1116" i="4"/>
  <c r="T1158" i="4"/>
  <c r="R1201" i="4"/>
  <c r="P1244" i="4"/>
  <c r="R643" i="4"/>
  <c r="U840" i="4"/>
  <c r="Q906" i="4"/>
  <c r="Q960" i="4"/>
  <c r="U1002" i="4"/>
  <c r="S1045" i="4"/>
  <c r="Q1088" i="4"/>
  <c r="U1130" i="4"/>
  <c r="S1173" i="4"/>
  <c r="Q1216" i="4"/>
  <c r="U1258" i="4"/>
  <c r="Q730" i="4"/>
  <c r="R869" i="4"/>
  <c r="R983" i="4"/>
  <c r="P1026" i="4"/>
  <c r="T1068" i="4"/>
  <c r="R1111" i="4"/>
  <c r="P1154" i="4"/>
  <c r="T1196" i="4"/>
  <c r="R1239" i="4"/>
  <c r="P570" i="4"/>
  <c r="Q476" i="4"/>
  <c r="R494" i="4"/>
  <c r="P643" i="4"/>
  <c r="Q896" i="4"/>
  <c r="P700" i="4"/>
  <c r="T779" i="4"/>
  <c r="R894" i="4"/>
  <c r="S845" i="4"/>
  <c r="U590" i="4"/>
  <c r="Q749" i="4"/>
  <c r="P628" i="4"/>
  <c r="T780" i="4"/>
  <c r="R637" i="4"/>
  <c r="T769" i="4"/>
  <c r="P855" i="4"/>
  <c r="R940" i="4"/>
  <c r="U676" i="4"/>
  <c r="S744" i="4"/>
  <c r="U837" i="4"/>
  <c r="P620" i="4"/>
  <c r="T706" i="4"/>
  <c r="R749" i="4"/>
  <c r="P792" i="4"/>
  <c r="T834" i="4"/>
  <c r="U564" i="4"/>
  <c r="P689" i="4"/>
  <c r="T735" i="4"/>
  <c r="R778" i="4"/>
  <c r="P821" i="4"/>
  <c r="T863" i="4"/>
  <c r="R906" i="4"/>
  <c r="P949" i="4"/>
  <c r="U786" i="4"/>
  <c r="Q888" i="4"/>
  <c r="Q945" i="4"/>
  <c r="S805" i="4"/>
  <c r="R995" i="4"/>
  <c r="P1038" i="4"/>
  <c r="T1080" i="4"/>
  <c r="R1123" i="4"/>
  <c r="P1166" i="4"/>
  <c r="T1208" i="4"/>
  <c r="R1251" i="4"/>
  <c r="S699" i="4"/>
  <c r="Q859" i="4"/>
  <c r="P916" i="4"/>
  <c r="S967" i="4"/>
  <c r="Q1010" i="4"/>
  <c r="U1052" i="4"/>
  <c r="S1095" i="4"/>
  <c r="Q1138" i="4"/>
  <c r="U1180" i="4"/>
  <c r="S1223" i="4"/>
  <c r="Q1266" i="4"/>
  <c r="S759" i="4"/>
  <c r="Q879" i="4"/>
  <c r="P936" i="4"/>
  <c r="T982" i="4"/>
  <c r="R1025" i="4"/>
  <c r="P1068" i="4"/>
  <c r="T1110" i="4"/>
  <c r="R1153" i="4"/>
  <c r="P1196" i="4"/>
  <c r="T1238" i="4"/>
  <c r="U556" i="4"/>
  <c r="S819" i="4"/>
  <c r="Q899" i="4"/>
  <c r="U954" i="4"/>
  <c r="S997" i="4"/>
  <c r="Q1040" i="4"/>
  <c r="U1082" i="4"/>
  <c r="S1125" i="4"/>
  <c r="Q1168" i="4"/>
  <c r="U1210" i="4"/>
  <c r="S1253" i="4"/>
  <c r="U708" i="4"/>
  <c r="Q862" i="4"/>
  <c r="R967" i="4"/>
  <c r="T1020" i="4"/>
  <c r="R1063" i="4"/>
  <c r="P1106" i="4"/>
  <c r="T1148" i="4"/>
  <c r="R1191" i="4"/>
  <c r="P1234" i="4"/>
  <c r="U392" i="4"/>
  <c r="U800" i="4"/>
  <c r="U892" i="4"/>
  <c r="U949" i="4"/>
  <c r="U867" i="4"/>
  <c r="Q824" i="4"/>
  <c r="T772" i="4"/>
  <c r="P935" i="4"/>
  <c r="R609" i="4"/>
  <c r="P832" i="4"/>
  <c r="T775" i="4"/>
  <c r="R946" i="4"/>
  <c r="U762" i="4"/>
  <c r="T1120" i="4"/>
  <c r="T680" i="4"/>
  <c r="S1007" i="4"/>
  <c r="Q1178" i="4"/>
  <c r="S875" i="4"/>
  <c r="R1065" i="4"/>
  <c r="P1236" i="4"/>
  <c r="Q952" i="4"/>
  <c r="U1122" i="4"/>
  <c r="Q698" i="4"/>
  <c r="T1060" i="4"/>
  <c r="R1231" i="4"/>
  <c r="R889" i="4"/>
  <c r="Q974" i="4"/>
  <c r="U1016" i="4"/>
  <c r="S1059" i="4"/>
  <c r="Q1102" i="4"/>
  <c r="U1144" i="4"/>
  <c r="S1187" i="4"/>
  <c r="T876" i="4"/>
  <c r="T1002" i="4"/>
  <c r="R1045" i="4"/>
  <c r="P1088" i="4"/>
  <c r="T1130" i="4"/>
  <c r="R1173" i="4"/>
  <c r="P1216" i="4"/>
  <c r="T1258" i="4"/>
  <c r="U728" i="4"/>
  <c r="U868" i="4"/>
  <c r="U925" i="4"/>
  <c r="U974" i="4"/>
  <c r="S1017" i="4"/>
  <c r="Q1060" i="4"/>
  <c r="U1102" i="4"/>
  <c r="S1145" i="4"/>
  <c r="Q1188" i="4"/>
  <c r="U1230" i="4"/>
  <c r="S1273" i="4"/>
  <c r="U788" i="4"/>
  <c r="U888" i="4"/>
  <c r="U945" i="4"/>
  <c r="U897" i="4"/>
  <c r="U971" i="4"/>
  <c r="S1014" i="4"/>
  <c r="Q1057" i="4"/>
  <c r="U1099" i="4"/>
  <c r="S1142" i="4"/>
  <c r="Q1185" i="4"/>
  <c r="U1227" i="4"/>
  <c r="S1270" i="4"/>
  <c r="R968" i="4"/>
  <c r="P1139" i="4"/>
  <c r="R1284" i="4"/>
  <c r="P1327" i="4"/>
  <c r="T1369" i="4"/>
  <c r="R1412" i="4"/>
  <c r="P1455" i="4"/>
  <c r="T1497" i="4"/>
  <c r="R1540" i="4"/>
  <c r="P1583" i="4"/>
  <c r="P953" i="4"/>
  <c r="T1123" i="4"/>
  <c r="U796" i="4"/>
  <c r="S956" i="4"/>
  <c r="Q999" i="4"/>
  <c r="U1041" i="4"/>
  <c r="S1084" i="4"/>
  <c r="Q1127" i="4"/>
  <c r="U1169" i="4"/>
  <c r="S1212" i="4"/>
  <c r="Q1255" i="4"/>
  <c r="Q892" i="4"/>
  <c r="T1077" i="4"/>
  <c r="R1248" i="4"/>
  <c r="T1311" i="4"/>
  <c r="R1354" i="4"/>
  <c r="P1397" i="4"/>
  <c r="T1439" i="4"/>
  <c r="R1482" i="4"/>
  <c r="P1525" i="4"/>
  <c r="T1567" i="4"/>
  <c r="U871" i="4"/>
  <c r="R1062" i="4"/>
  <c r="U1256" i="4"/>
  <c r="U929" i="4"/>
  <c r="U983" i="4"/>
  <c r="S1026" i="4"/>
  <c r="Q1069" i="4"/>
  <c r="U1111" i="4"/>
  <c r="S1154" i="4"/>
  <c r="Q1197" i="4"/>
  <c r="U1239" i="4"/>
  <c r="Q724" i="4"/>
  <c r="R1016" i="4"/>
  <c r="P1187" i="4"/>
  <c r="R1296" i="4"/>
  <c r="P1339" i="4"/>
  <c r="T1381" i="4"/>
  <c r="R1424" i="4"/>
  <c r="P1467" i="4"/>
  <c r="T1509" i="4"/>
  <c r="R1552" i="4"/>
  <c r="R615" i="4"/>
  <c r="U732" i="4"/>
  <c r="S952" i="4"/>
  <c r="Q995" i="4"/>
  <c r="U1037" i="4"/>
  <c r="S1080" i="4"/>
  <c r="Q1123" i="4"/>
  <c r="U1165" i="4"/>
  <c r="S1208" i="4"/>
  <c r="Q1251" i="4"/>
  <c r="U870" i="4"/>
  <c r="T1061" i="4"/>
  <c r="R1232" i="4"/>
  <c r="T1307" i="4"/>
  <c r="R1350" i="4"/>
  <c r="P1393" i="4"/>
  <c r="T1435" i="4"/>
  <c r="R1478" i="4"/>
  <c r="P1521" i="4"/>
  <c r="T1563" i="4"/>
  <c r="Q844" i="4"/>
  <c r="R1046" i="4"/>
  <c r="T1011" i="4"/>
  <c r="S1286" i="4"/>
  <c r="Q1329" i="4"/>
  <c r="U1371" i="4"/>
  <c r="S1414" i="4"/>
  <c r="Q1457" i="4"/>
  <c r="U1499" i="4"/>
  <c r="S1542" i="4"/>
  <c r="Q1585" i="4"/>
  <c r="R962" i="4"/>
  <c r="P1133" i="4"/>
  <c r="U1282" i="4"/>
  <c r="S1325" i="4"/>
  <c r="Q1368" i="4"/>
  <c r="U1410" i="4"/>
  <c r="S1453" i="4"/>
  <c r="Q1496" i="4"/>
  <c r="U1538" i="4"/>
  <c r="S1581" i="4"/>
  <c r="S922" i="4"/>
  <c r="P1360" i="4"/>
  <c r="T1530" i="4"/>
  <c r="P1626" i="4"/>
  <c r="T1668" i="4"/>
  <c r="Q932" i="4"/>
  <c r="U1281" i="4"/>
  <c r="S1324" i="4"/>
  <c r="Q1367" i="4"/>
  <c r="U1409" i="4"/>
  <c r="S1452" i="4"/>
  <c r="Q1495" i="4"/>
  <c r="U1537" i="4"/>
  <c r="S1580" i="4"/>
  <c r="Q941" i="4"/>
  <c r="R1114" i="4"/>
  <c r="Q1278" i="4"/>
  <c r="U1320" i="4"/>
  <c r="P533" i="4"/>
  <c r="P801" i="4"/>
  <c r="U791" i="4"/>
  <c r="T785" i="4"/>
  <c r="U765" i="4"/>
  <c r="R757" i="4"/>
  <c r="P701" i="4"/>
  <c r="T871" i="4"/>
  <c r="U898" i="4"/>
  <c r="P1046" i="4"/>
  <c r="T1216" i="4"/>
  <c r="T926" i="4"/>
  <c r="S1103" i="4"/>
  <c r="Q1274" i="4"/>
  <c r="T990" i="4"/>
  <c r="R1161" i="4"/>
  <c r="Q429" i="4"/>
  <c r="P663" i="4"/>
  <c r="T722" i="4"/>
  <c r="R765" i="4"/>
  <c r="P808" i="4"/>
  <c r="T850" i="4"/>
  <c r="R629" i="4"/>
  <c r="P709" i="4"/>
  <c r="T751" i="4"/>
  <c r="R794" i="4"/>
  <c r="P837" i="4"/>
  <c r="T879" i="4"/>
  <c r="R922" i="4"/>
  <c r="R663" i="4"/>
  <c r="U850" i="4"/>
  <c r="S909" i="4"/>
  <c r="T962" i="4"/>
  <c r="U922" i="4"/>
  <c r="R1011" i="4"/>
  <c r="P1054" i="4"/>
  <c r="T1096" i="4"/>
  <c r="R1139" i="4"/>
  <c r="P1182" i="4"/>
  <c r="T1224" i="4"/>
  <c r="R1267" i="4"/>
  <c r="S763" i="4"/>
  <c r="S880" i="4"/>
  <c r="R937" i="4"/>
  <c r="S983" i="4"/>
  <c r="Q1026" i="4"/>
  <c r="U1068" i="4"/>
  <c r="S1111" i="4"/>
  <c r="Q1154" i="4"/>
  <c r="U1196" i="4"/>
  <c r="S1239" i="4"/>
  <c r="R575" i="4"/>
  <c r="S823" i="4"/>
  <c r="S900" i="4"/>
  <c r="R855" i="4"/>
  <c r="T998" i="4"/>
  <c r="R1041" i="4"/>
  <c r="P1084" i="4"/>
  <c r="T1126" i="4"/>
  <c r="R1169" i="4"/>
  <c r="P1212" i="4"/>
  <c r="T1254" i="4"/>
  <c r="U712" i="4"/>
  <c r="S863" i="4"/>
  <c r="S920" i="4"/>
  <c r="U970" i="4"/>
  <c r="S1013" i="4"/>
  <c r="Q1056" i="4"/>
  <c r="U1098" i="4"/>
  <c r="S1141" i="4"/>
  <c r="Q1184" i="4"/>
  <c r="U1226" i="4"/>
  <c r="S1269" i="4"/>
  <c r="U772" i="4"/>
  <c r="Q784" i="4"/>
  <c r="P994" i="4"/>
  <c r="T1036" i="4"/>
  <c r="R1079" i="4"/>
  <c r="P1122" i="4"/>
  <c r="T1164" i="4"/>
  <c r="R1207" i="4"/>
  <c r="P1250" i="4"/>
  <c r="R691" i="4"/>
  <c r="U512" i="4"/>
  <c r="S613" i="4"/>
  <c r="T840" i="4"/>
  <c r="S599" i="4"/>
  <c r="R785" i="4"/>
  <c r="P809" i="4"/>
  <c r="P921" i="4"/>
  <c r="P890" i="4"/>
  <c r="S649" i="4"/>
  <c r="S802" i="4"/>
  <c r="T693" i="4"/>
  <c r="P810" i="4"/>
  <c r="P693" i="4"/>
  <c r="P791" i="4"/>
  <c r="R876" i="4"/>
  <c r="R631" i="4"/>
  <c r="P555" i="4"/>
  <c r="S776" i="4"/>
  <c r="Q851" i="4"/>
  <c r="R652" i="4"/>
  <c r="R717" i="4"/>
  <c r="P760" i="4"/>
  <c r="T802" i="4"/>
  <c r="R845" i="4"/>
  <c r="P608" i="4"/>
  <c r="T703" i="4"/>
  <c r="R746" i="4"/>
  <c r="P789" i="4"/>
  <c r="T831" i="4"/>
  <c r="R874" i="4"/>
  <c r="P917" i="4"/>
  <c r="R599" i="4"/>
  <c r="S829" i="4"/>
  <c r="S902" i="4"/>
  <c r="R957" i="4"/>
  <c r="S894" i="4"/>
  <c r="P1006" i="4"/>
  <c r="T1048" i="4"/>
  <c r="R1091" i="4"/>
  <c r="P1134" i="4"/>
  <c r="T1176" i="4"/>
  <c r="R1219" i="4"/>
  <c r="P1262" i="4"/>
  <c r="Q742" i="4"/>
  <c r="R873" i="4"/>
  <c r="Q930" i="4"/>
  <c r="Q978" i="4"/>
  <c r="U1020" i="4"/>
  <c r="S1063" i="4"/>
  <c r="Q1106" i="4"/>
  <c r="U1148" i="4"/>
  <c r="S1191" i="4"/>
  <c r="Q1234" i="4"/>
  <c r="Q421" i="4"/>
  <c r="Q802" i="4"/>
  <c r="R893" i="4"/>
  <c r="S773" i="4"/>
  <c r="R993" i="4"/>
  <c r="P1036" i="4"/>
  <c r="T1078" i="4"/>
  <c r="R1121" i="4"/>
  <c r="P1164" i="4"/>
  <c r="T1206" i="4"/>
  <c r="R1249" i="4"/>
  <c r="P686" i="4"/>
  <c r="S856" i="4"/>
  <c r="R913" i="4"/>
  <c r="S965" i="4"/>
  <c r="Q1008" i="4"/>
  <c r="U1050" i="4"/>
  <c r="S1093" i="4"/>
  <c r="Q1136" i="4"/>
  <c r="U1178" i="4"/>
  <c r="S1221" i="4"/>
  <c r="Q1264" i="4"/>
  <c r="S751" i="4"/>
  <c r="S876" i="4"/>
  <c r="T988" i="4"/>
  <c r="R1031" i="4"/>
  <c r="P1074" i="4"/>
  <c r="T1116" i="4"/>
  <c r="R1159" i="4"/>
  <c r="P1202" i="4"/>
  <c r="T1244" i="4"/>
  <c r="T648" i="4"/>
  <c r="S843" i="4"/>
  <c r="Q907" i="4"/>
  <c r="R438" i="4"/>
  <c r="R660" i="4"/>
  <c r="U574" i="4"/>
  <c r="R605" i="4"/>
  <c r="Q666" i="4"/>
  <c r="P704" i="4"/>
  <c r="S550" i="4"/>
  <c r="R818" i="4"/>
  <c r="Q776" i="4"/>
  <c r="T992" i="4"/>
  <c r="R1163" i="4"/>
  <c r="S855" i="4"/>
  <c r="Q1050" i="4"/>
  <c r="U1220" i="4"/>
  <c r="S932" i="4"/>
  <c r="P1108" i="4"/>
  <c r="U499" i="4"/>
  <c r="U994" i="4"/>
  <c r="S1165" i="4"/>
  <c r="T858" i="4"/>
  <c r="R1103" i="4"/>
  <c r="P1274" i="4"/>
  <c r="U917" i="4"/>
  <c r="U984" i="4"/>
  <c r="S1027" i="4"/>
  <c r="Q1070" i="4"/>
  <c r="U1112" i="4"/>
  <c r="S1155" i="4"/>
  <c r="Q1198" i="4"/>
  <c r="S933" i="4"/>
  <c r="R1013" i="4"/>
  <c r="P1056" i="4"/>
  <c r="T1098" i="4"/>
  <c r="R1141" i="4"/>
  <c r="P1184" i="4"/>
  <c r="T1226" i="4"/>
  <c r="R1269" i="4"/>
  <c r="S771" i="4"/>
  <c r="Q883" i="4"/>
  <c r="P940" i="4"/>
  <c r="S985" i="4"/>
  <c r="Q1028" i="4"/>
  <c r="U1070" i="4"/>
  <c r="S1113" i="4"/>
  <c r="Q1156" i="4"/>
  <c r="U1198" i="4"/>
  <c r="S1241" i="4"/>
  <c r="R607" i="4"/>
  <c r="S831" i="4"/>
  <c r="Q903" i="4"/>
  <c r="S1251" i="4"/>
  <c r="Q926" i="4"/>
  <c r="S982" i="4"/>
  <c r="Q1025" i="4"/>
  <c r="U1067" i="4"/>
  <c r="S1110" i="4"/>
  <c r="Q1153" i="4"/>
  <c r="U1195" i="4"/>
  <c r="S1238" i="4"/>
  <c r="U702" i="4"/>
  <c r="P1011" i="4"/>
  <c r="T1181" i="4"/>
  <c r="P1295" i="4"/>
  <c r="T1337" i="4"/>
  <c r="R1380" i="4"/>
  <c r="P1423" i="4"/>
  <c r="T1465" i="4"/>
  <c r="R1508" i="4"/>
  <c r="P1551" i="4"/>
  <c r="T517" i="4"/>
  <c r="T995" i="4"/>
  <c r="R1166" i="4"/>
  <c r="S884" i="4"/>
  <c r="Q967" i="4"/>
  <c r="U1009" i="4"/>
  <c r="S1052" i="4"/>
  <c r="Q1095" i="4"/>
  <c r="U1137" i="4"/>
  <c r="S1180" i="4"/>
  <c r="Q1223" i="4"/>
  <c r="U1265" i="4"/>
  <c r="Q949" i="4"/>
  <c r="R1120" i="4"/>
  <c r="T1279" i="4"/>
  <c r="R1322" i="4"/>
  <c r="P1365" i="4"/>
  <c r="T1407" i="4"/>
  <c r="R1450" i="4"/>
  <c r="P1493" i="4"/>
  <c r="T1535" i="4"/>
  <c r="R1578" i="4"/>
  <c r="T928" i="4"/>
  <c r="P1105" i="4"/>
  <c r="Q722" i="4"/>
  <c r="U951" i="4"/>
  <c r="S994" i="4"/>
  <c r="Q1037" i="4"/>
  <c r="U1079" i="4"/>
  <c r="S1122" i="4"/>
  <c r="Q1165" i="4"/>
  <c r="U1207" i="4"/>
  <c r="S1250" i="4"/>
  <c r="R867" i="4"/>
  <c r="P1059" i="4"/>
  <c r="T1229" i="4"/>
  <c r="P1307" i="4"/>
  <c r="T1349" i="4"/>
  <c r="R1392" i="4"/>
  <c r="P1435" i="4"/>
  <c r="T1477" i="4"/>
  <c r="R1520" i="4"/>
  <c r="P1563" i="4"/>
  <c r="S833" i="4"/>
  <c r="Q870" i="4"/>
  <c r="Q963" i="4"/>
  <c r="U1005" i="4"/>
  <c r="S1048" i="4"/>
  <c r="Q1091" i="4"/>
  <c r="U1133" i="4"/>
  <c r="S1176" i="4"/>
  <c r="Q1219" i="4"/>
  <c r="U1261" i="4"/>
  <c r="U927" i="4"/>
  <c r="R1104" i="4"/>
  <c r="P1275" i="4"/>
  <c r="R1318" i="4"/>
  <c r="P1361" i="4"/>
  <c r="T1403" i="4"/>
  <c r="R1446" i="4"/>
  <c r="P1489" i="4"/>
  <c r="T1531" i="4"/>
  <c r="R1574" i="4"/>
  <c r="R907" i="4"/>
  <c r="P1089" i="4"/>
  <c r="R1182" i="4"/>
  <c r="Q1297" i="4"/>
  <c r="U1339" i="4"/>
  <c r="S1382" i="4"/>
  <c r="Q1425" i="4"/>
  <c r="U1467" i="4"/>
  <c r="S1510" i="4"/>
  <c r="Q1553" i="4"/>
  <c r="T660" i="4"/>
  <c r="P1005" i="4"/>
  <c r="T1175" i="4"/>
  <c r="S1293" i="4"/>
  <c r="Q1336" i="4"/>
  <c r="U1378" i="4"/>
  <c r="S1421" i="4"/>
  <c r="Q1464" i="4"/>
  <c r="U1506" i="4"/>
  <c r="S1549" i="4"/>
  <c r="Q1592" i="4"/>
  <c r="R1100" i="4"/>
  <c r="T1402" i="4"/>
  <c r="R1573" i="4"/>
  <c r="T1636" i="4"/>
  <c r="R1679" i="4"/>
  <c r="T1107" i="4"/>
  <c r="S1292" i="4"/>
  <c r="Q1335" i="4"/>
  <c r="U1377" i="4"/>
  <c r="S1420" i="4"/>
  <c r="Q1463" i="4"/>
  <c r="U1505" i="4"/>
  <c r="S1548" i="4"/>
  <c r="Q1591" i="4"/>
  <c r="R986" i="4"/>
  <c r="P1157" i="4"/>
  <c r="U1288" i="4"/>
  <c r="S1331" i="4"/>
  <c r="P798" i="4"/>
  <c r="T915" i="4"/>
  <c r="T677" i="4"/>
  <c r="P871" i="4"/>
  <c r="S848" i="4"/>
  <c r="P800" i="4"/>
  <c r="T743" i="4"/>
  <c r="R914" i="4"/>
  <c r="T954" i="4"/>
  <c r="T1088" i="4"/>
  <c r="R1259" i="4"/>
  <c r="S975" i="4"/>
  <c r="Q1146" i="4"/>
  <c r="S791" i="4"/>
  <c r="R1033" i="4"/>
  <c r="P1204" i="4"/>
  <c r="T1246" i="4"/>
  <c r="U962" i="4"/>
  <c r="S1133" i="4"/>
  <c r="U740" i="4"/>
  <c r="R1071" i="4"/>
  <c r="P1242" i="4"/>
  <c r="P900" i="4"/>
  <c r="U976" i="4"/>
  <c r="S1019" i="4"/>
  <c r="Q1062" i="4"/>
  <c r="U1104" i="4"/>
  <c r="S1147" i="4"/>
  <c r="Q1190" i="4"/>
  <c r="U890" i="4"/>
  <c r="R1005" i="4"/>
  <c r="P1048" i="4"/>
  <c r="T1090" i="4"/>
  <c r="R1133" i="4"/>
  <c r="P1176" i="4"/>
  <c r="T1218" i="4"/>
  <c r="R1261" i="4"/>
  <c r="S739" i="4"/>
  <c r="S872" i="4"/>
  <c r="R929" i="4"/>
  <c r="S977" i="4"/>
  <c r="Q1020" i="4"/>
  <c r="U1062" i="4"/>
  <c r="S1105" i="4"/>
  <c r="Q1148" i="4"/>
  <c r="U1190" i="4"/>
  <c r="S1233" i="4"/>
  <c r="Q350" i="4"/>
  <c r="S799" i="4"/>
  <c r="S892" i="4"/>
  <c r="S1219" i="4"/>
  <c r="U904" i="4"/>
  <c r="S974" i="4"/>
  <c r="Q1017" i="4"/>
  <c r="U1059" i="4"/>
  <c r="S1102" i="4"/>
  <c r="Q1145" i="4"/>
  <c r="U1187" i="4"/>
  <c r="S1230" i="4"/>
  <c r="Q1273" i="4"/>
  <c r="P979" i="4"/>
  <c r="T1149" i="4"/>
  <c r="P1287" i="4"/>
  <c r="T1329" i="4"/>
  <c r="R1372" i="4"/>
  <c r="P1415" i="4"/>
  <c r="T1457" i="4"/>
  <c r="R1500" i="4"/>
  <c r="P1543" i="4"/>
  <c r="T1585" i="4"/>
  <c r="T963" i="4"/>
  <c r="R1134" i="4"/>
  <c r="S839" i="4"/>
  <c r="Q959" i="4"/>
  <c r="U1001" i="4"/>
  <c r="S1044" i="4"/>
  <c r="Q1087" i="4"/>
  <c r="U1129" i="4"/>
  <c r="S1172" i="4"/>
  <c r="Q1215" i="4"/>
  <c r="U1257" i="4"/>
  <c r="S906" i="4"/>
  <c r="R1088" i="4"/>
  <c r="P1259" i="4"/>
  <c r="R1314" i="4"/>
  <c r="P1357" i="4"/>
  <c r="T1399" i="4"/>
  <c r="R1442" i="4"/>
  <c r="P1485" i="4"/>
  <c r="T1527" i="4"/>
  <c r="R1570" i="4"/>
  <c r="P886" i="4"/>
  <c r="P1073" i="4"/>
  <c r="S1267" i="4"/>
  <c r="U936" i="4"/>
  <c r="S986" i="4"/>
  <c r="Q1029" i="4"/>
  <c r="U1071" i="4"/>
  <c r="S1114" i="4"/>
  <c r="Q1157" i="4"/>
  <c r="U1199" i="4"/>
  <c r="S1242" i="4"/>
  <c r="U766" i="4"/>
  <c r="P1027" i="4"/>
  <c r="T1197" i="4"/>
  <c r="P1299" i="4"/>
  <c r="T1341" i="4"/>
  <c r="R1384" i="4"/>
  <c r="P1427" i="4"/>
  <c r="T1469" i="4"/>
  <c r="R1512" i="4"/>
  <c r="P1555" i="4"/>
  <c r="S705" i="4"/>
  <c r="S775" i="4"/>
  <c r="Q955" i="4"/>
  <c r="U997" i="4"/>
  <c r="S1040" i="4"/>
  <c r="Q1083" i="4"/>
  <c r="U1125" i="4"/>
  <c r="S1168" i="4"/>
  <c r="Q1211" i="4"/>
  <c r="U1253" i="4"/>
  <c r="Q885" i="4"/>
  <c r="R1072" i="4"/>
  <c r="P1243" i="4"/>
  <c r="R1310" i="4"/>
  <c r="P1353" i="4"/>
  <c r="T1395" i="4"/>
  <c r="R1438" i="4"/>
  <c r="P1481" i="4"/>
  <c r="T1523" i="4"/>
  <c r="R1566" i="4"/>
  <c r="T864" i="4"/>
  <c r="P1057" i="4"/>
  <c r="R1054" i="4"/>
  <c r="Q1289" i="4"/>
  <c r="U1331" i="4"/>
  <c r="S1374" i="4"/>
  <c r="Q1417" i="4"/>
  <c r="U1459" i="4"/>
  <c r="S1502" i="4"/>
  <c r="Q1545" i="4"/>
  <c r="U1587" i="4"/>
  <c r="P973" i="4"/>
  <c r="T1143" i="4"/>
  <c r="S1285" i="4"/>
  <c r="Q1328" i="4"/>
  <c r="U1370" i="4"/>
  <c r="S1413" i="4"/>
  <c r="Q1456" i="4"/>
  <c r="U1498" i="4"/>
  <c r="S1541" i="4"/>
  <c r="Q1584" i="4"/>
  <c r="R972" i="4"/>
  <c r="T1370" i="4"/>
  <c r="R1541" i="4"/>
  <c r="T1628" i="4"/>
  <c r="R1671" i="4"/>
  <c r="T979" i="4"/>
  <c r="S1284" i="4"/>
  <c r="Q1327" i="4"/>
  <c r="U1369" i="4"/>
  <c r="S1412" i="4"/>
  <c r="Q1455" i="4"/>
  <c r="U1497" i="4"/>
  <c r="S1540" i="4"/>
  <c r="Q1583" i="4"/>
  <c r="R954" i="4"/>
  <c r="P1125" i="4"/>
  <c r="U1280" i="4"/>
  <c r="S1323" i="4"/>
  <c r="S625" i="4"/>
  <c r="P857" i="4"/>
  <c r="S418" i="4"/>
  <c r="R828" i="4"/>
  <c r="Q819" i="4"/>
  <c r="T778" i="4"/>
  <c r="R722" i="4"/>
  <c r="P893" i="4"/>
  <c r="R927" i="4"/>
  <c r="R1067" i="4"/>
  <c r="P1238" i="4"/>
  <c r="Q954" i="4"/>
  <c r="U1124" i="4"/>
  <c r="Q706" i="4"/>
  <c r="P1012" i="4"/>
  <c r="T1182" i="4"/>
  <c r="R881" i="4"/>
  <c r="S1069" i="4"/>
  <c r="Q1240" i="4"/>
  <c r="R1007" i="4"/>
  <c r="P1178" i="4"/>
  <c r="R857" i="4"/>
  <c r="U960" i="4"/>
  <c r="S1003" i="4"/>
  <c r="Q1046" i="4"/>
  <c r="U1088" i="4"/>
  <c r="S1131" i="4"/>
  <c r="Q1174" i="4"/>
  <c r="U1216" i="4"/>
  <c r="R989" i="4"/>
  <c r="P1032" i="4"/>
  <c r="T1074" i="4"/>
  <c r="R1117" i="4"/>
  <c r="P1160" i="4"/>
  <c r="T1202" i="4"/>
  <c r="R1245" i="4"/>
  <c r="P654" i="4"/>
  <c r="Q846" i="4"/>
  <c r="P908" i="4"/>
  <c r="S961" i="4"/>
  <c r="Q1004" i="4"/>
  <c r="U1046" i="4"/>
  <c r="S1089" i="4"/>
  <c r="Q1132" i="4"/>
  <c r="U1174" i="4"/>
  <c r="S1217" i="4"/>
  <c r="Q1260" i="4"/>
  <c r="S735" i="4"/>
  <c r="Q871" i="4"/>
  <c r="P928" i="4"/>
  <c r="U828" i="4"/>
  <c r="S958" i="4"/>
  <c r="Q1001" i="4"/>
  <c r="U1043" i="4"/>
  <c r="S1086" i="4"/>
  <c r="Q1129" i="4"/>
  <c r="U1171" i="4"/>
  <c r="S1214" i="4"/>
  <c r="Q1257" i="4"/>
  <c r="U902" i="4"/>
  <c r="T1085" i="4"/>
  <c r="R1256" i="4"/>
  <c r="T1313" i="4"/>
  <c r="R1356" i="4"/>
  <c r="P1399" i="4"/>
  <c r="T1441" i="4"/>
  <c r="R1484" i="4"/>
  <c r="P1527" i="4"/>
  <c r="T1569" i="4"/>
  <c r="S882" i="4"/>
  <c r="R1070" i="4"/>
  <c r="U1264" i="4"/>
  <c r="Q934" i="4"/>
  <c r="U985" i="4"/>
  <c r="S1028" i="4"/>
  <c r="Q1071" i="4"/>
  <c r="U1113" i="4"/>
  <c r="S1156" i="4"/>
  <c r="Q1199" i="4"/>
  <c r="U1241" i="4"/>
  <c r="Q756" i="4"/>
  <c r="R1024" i="4"/>
  <c r="P1195" i="4"/>
  <c r="R1298" i="4"/>
  <c r="P1341" i="4"/>
  <c r="T1383" i="4"/>
  <c r="R1426" i="4"/>
  <c r="P1469" i="4"/>
  <c r="T1511" i="4"/>
  <c r="R1554" i="4"/>
  <c r="T692" i="4"/>
  <c r="P1009" i="4"/>
  <c r="T1179" i="4"/>
  <c r="Q894" i="4"/>
  <c r="S970" i="4"/>
  <c r="Q1013" i="4"/>
  <c r="U1055" i="4"/>
  <c r="S1098" i="4"/>
  <c r="Q1141" i="4"/>
  <c r="U1183" i="4"/>
  <c r="S1226" i="4"/>
  <c r="Q1269" i="4"/>
  <c r="P963" i="4"/>
  <c r="T1133" i="4"/>
  <c r="P1283" i="4"/>
  <c r="T1325" i="4"/>
  <c r="R1368" i="4"/>
  <c r="P1411" i="4"/>
  <c r="T1453" i="4"/>
  <c r="R1496" i="4"/>
  <c r="P1539" i="4"/>
  <c r="T1581" i="4"/>
  <c r="U1248" i="4"/>
  <c r="S923" i="4"/>
  <c r="U981" i="4"/>
  <c r="S1024" i="4"/>
  <c r="Q1067" i="4"/>
  <c r="U1109" i="4"/>
  <c r="S1152" i="4"/>
  <c r="Q1195" i="4"/>
  <c r="U1237" i="4"/>
  <c r="R687" i="4"/>
  <c r="R1008" i="4"/>
  <c r="P1179" i="4"/>
  <c r="R1294" i="4"/>
  <c r="P1337" i="4"/>
  <c r="T1379" i="4"/>
  <c r="R1422" i="4"/>
  <c r="P1465" i="4"/>
  <c r="T1507" i="4"/>
  <c r="R1550" i="4"/>
  <c r="S410" i="4"/>
  <c r="P993" i="4"/>
  <c r="T1163" i="4"/>
  <c r="P1265" i="4"/>
  <c r="U1315" i="4"/>
  <c r="S1358" i="4"/>
  <c r="Q1401" i="4"/>
  <c r="U1443" i="4"/>
  <c r="S1486" i="4"/>
  <c r="Q1529" i="4"/>
  <c r="U1571" i="4"/>
  <c r="U894" i="4"/>
  <c r="T1079" i="4"/>
  <c r="R1250" i="4"/>
  <c r="Q1312" i="4"/>
  <c r="U1354" i="4"/>
  <c r="S1397" i="4"/>
  <c r="Q1440" i="4"/>
  <c r="U1482" i="4"/>
  <c r="S1525" i="4"/>
  <c r="Q1568" i="4"/>
  <c r="U1610" i="4"/>
  <c r="T1306" i="4"/>
  <c r="R1477" i="4"/>
  <c r="Q1611" i="4"/>
  <c r="R1655" i="4"/>
  <c r="P1698" i="4"/>
  <c r="R1246" i="4"/>
  <c r="Q1311" i="4"/>
  <c r="U1353" i="4"/>
  <c r="S1396" i="4"/>
  <c r="Q1439" i="4"/>
  <c r="U1481" i="4"/>
  <c r="S1524" i="4"/>
  <c r="Q1567" i="4"/>
  <c r="P870" i="4"/>
  <c r="P1061" i="4"/>
  <c r="T1231" i="4"/>
  <c r="S1307" i="4"/>
  <c r="Q1350" i="4"/>
  <c r="R716" i="4"/>
  <c r="T839" i="4"/>
  <c r="P884" i="4"/>
  <c r="R1129" i="4"/>
  <c r="U826" i="4"/>
  <c r="Q990" i="4"/>
  <c r="U1160" i="4"/>
  <c r="R1061" i="4"/>
  <c r="P1232" i="4"/>
  <c r="Q947" i="4"/>
  <c r="U1118" i="4"/>
  <c r="R667" i="4"/>
  <c r="S940" i="4"/>
  <c r="U1115" i="4"/>
  <c r="Q788" i="4"/>
  <c r="P1343" i="4"/>
  <c r="T664" i="4"/>
  <c r="S1005" i="4"/>
  <c r="Q1176" i="4"/>
  <c r="U872" i="4"/>
  <c r="P1114" i="4"/>
  <c r="T612" i="4"/>
  <c r="S928" i="4"/>
  <c r="S987" i="4"/>
  <c r="Q1030" i="4"/>
  <c r="U1072" i="4"/>
  <c r="S1115" i="4"/>
  <c r="Q1158" i="4"/>
  <c r="U1200" i="4"/>
  <c r="U947" i="4"/>
  <c r="P1016" i="4"/>
  <c r="T1058" i="4"/>
  <c r="R1101" i="4"/>
  <c r="P1144" i="4"/>
  <c r="T1186" i="4"/>
  <c r="R1229" i="4"/>
  <c r="P1272" i="4"/>
  <c r="Q782" i="4"/>
  <c r="T886" i="4"/>
  <c r="S943" i="4"/>
  <c r="Q988" i="4"/>
  <c r="U1030" i="4"/>
  <c r="S1073" i="4"/>
  <c r="Q1116" i="4"/>
  <c r="U1158" i="4"/>
  <c r="S1201" i="4"/>
  <c r="Q1244" i="4"/>
  <c r="P646" i="4"/>
  <c r="Q842" i="4"/>
  <c r="T906" i="4"/>
  <c r="Q1262" i="4"/>
  <c r="R933" i="4"/>
  <c r="Q985" i="4"/>
  <c r="U1027" i="4"/>
  <c r="S1070" i="4"/>
  <c r="Q1113" i="4"/>
  <c r="U1155" i="4"/>
  <c r="S1198" i="4"/>
  <c r="Q1241" i="4"/>
  <c r="S745" i="4"/>
  <c r="T1021" i="4"/>
  <c r="R1192" i="4"/>
  <c r="T1297" i="4"/>
  <c r="R1340" i="4"/>
  <c r="P1383" i="4"/>
  <c r="T1425" i="4"/>
  <c r="R1468" i="4"/>
  <c r="P1511" i="4"/>
  <c r="T1553" i="4"/>
  <c r="R671" i="4"/>
  <c r="R1006" i="4"/>
  <c r="P1177" i="4"/>
  <c r="S891" i="4"/>
  <c r="U969" i="4"/>
  <c r="S1012" i="4"/>
  <c r="Q1055" i="4"/>
  <c r="U1097" i="4"/>
  <c r="S1140" i="4"/>
  <c r="Q1183" i="4"/>
  <c r="U1225" i="4"/>
  <c r="S1268" i="4"/>
  <c r="R960" i="4"/>
  <c r="P1131" i="4"/>
  <c r="R1282" i="4"/>
  <c r="P1325" i="4"/>
  <c r="T1367" i="4"/>
  <c r="R1410" i="4"/>
  <c r="P1453" i="4"/>
  <c r="T1495" i="4"/>
  <c r="R1538" i="4"/>
  <c r="P1581" i="4"/>
  <c r="U942" i="4"/>
  <c r="T1115" i="4"/>
  <c r="U764" i="4"/>
  <c r="S954" i="4"/>
  <c r="Q997" i="4"/>
  <c r="U1039" i="4"/>
  <c r="S1082" i="4"/>
  <c r="Q1125" i="4"/>
  <c r="U1167" i="4"/>
  <c r="S1210" i="4"/>
  <c r="Q1253" i="4"/>
  <c r="S881" i="4"/>
  <c r="T1069" i="4"/>
  <c r="R1240" i="4"/>
  <c r="T1309" i="4"/>
  <c r="R1352" i="4"/>
  <c r="P1395" i="4"/>
  <c r="T1437" i="4"/>
  <c r="R1480" i="4"/>
  <c r="P1523" i="4"/>
  <c r="T1565" i="4"/>
  <c r="Q861" i="4"/>
  <c r="U880" i="4"/>
  <c r="U965" i="4"/>
  <c r="S1008" i="4"/>
  <c r="Q1051" i="4"/>
  <c r="U1093" i="4"/>
  <c r="S1136" i="4"/>
  <c r="Q1179" i="4"/>
  <c r="U1221" i="4"/>
  <c r="S1264" i="4"/>
  <c r="P942" i="4"/>
  <c r="P1115" i="4"/>
  <c r="R1278" i="4"/>
  <c r="P1321" i="4"/>
  <c r="T1363" i="4"/>
  <c r="R1406" i="4"/>
  <c r="P1449" i="4"/>
  <c r="T1491" i="4"/>
  <c r="R1534" i="4"/>
  <c r="P1577" i="4"/>
  <c r="S921" i="4"/>
  <c r="T1099" i="4"/>
  <c r="P1201" i="4"/>
  <c r="U1299" i="4"/>
  <c r="S1342" i="4"/>
  <c r="Q1385" i="4"/>
  <c r="U1427" i="4"/>
  <c r="S1470" i="4"/>
  <c r="Q1513" i="4"/>
  <c r="U1555" i="4"/>
  <c r="S721" i="4"/>
  <c r="T1015" i="4"/>
  <c r="R1186" i="4"/>
  <c r="Q1296" i="4"/>
  <c r="U1338" i="4"/>
  <c r="S1381" i="4"/>
  <c r="Q1424" i="4"/>
  <c r="U1466" i="4"/>
  <c r="S1509" i="4"/>
  <c r="Q1552" i="4"/>
  <c r="U1594" i="4"/>
  <c r="P1143" i="4"/>
  <c r="R1413" i="4"/>
  <c r="P1584" i="4"/>
  <c r="R1639" i="4"/>
  <c r="P1682" i="4"/>
  <c r="R1150" i="4"/>
  <c r="Q1295" i="4"/>
  <c r="U1337" i="4"/>
  <c r="S1380" i="4"/>
  <c r="Q1423" i="4"/>
  <c r="U1465" i="4"/>
  <c r="S1508" i="4"/>
  <c r="Q1551" i="4"/>
  <c r="Q546" i="4"/>
  <c r="P997" i="4"/>
  <c r="T1167" i="4"/>
  <c r="S1291" i="4"/>
  <c r="Q1334" i="4"/>
  <c r="R912" i="4"/>
  <c r="U706" i="4"/>
  <c r="P746" i="4"/>
  <c r="T913" i="4"/>
  <c r="R552" i="4"/>
  <c r="R821" i="4"/>
  <c r="P765" i="4"/>
  <c r="T935" i="4"/>
  <c r="P976" i="4"/>
  <c r="P1110" i="4"/>
  <c r="S542" i="4"/>
  <c r="U996" i="4"/>
  <c r="S1167" i="4"/>
  <c r="R861" i="4"/>
  <c r="T1054" i="4"/>
  <c r="R1225" i="4"/>
  <c r="Q938" i="4"/>
  <c r="Q1112" i="4"/>
  <c r="P586" i="4"/>
  <c r="P1050" i="4"/>
  <c r="T1220" i="4"/>
  <c r="U885" i="4"/>
  <c r="S971" i="4"/>
  <c r="Q1014" i="4"/>
  <c r="U1056" i="4"/>
  <c r="S1099" i="4"/>
  <c r="Q1142" i="4"/>
  <c r="U1184" i="4"/>
  <c r="S862" i="4"/>
  <c r="P1000" i="4"/>
  <c r="T1042" i="4"/>
  <c r="R1085" i="4"/>
  <c r="P1128" i="4"/>
  <c r="T1170" i="4"/>
  <c r="R1213" i="4"/>
  <c r="P1256" i="4"/>
  <c r="Q718" i="4"/>
  <c r="R865" i="4"/>
  <c r="Q922" i="4"/>
  <c r="Q972" i="4"/>
  <c r="U1014" i="4"/>
  <c r="S1057" i="4"/>
  <c r="Q1100" i="4"/>
  <c r="U1142" i="4"/>
  <c r="S1185" i="4"/>
  <c r="Q1228" i="4"/>
  <c r="U1270" i="4"/>
  <c r="Q778" i="4"/>
  <c r="R885" i="4"/>
  <c r="Q942" i="4"/>
  <c r="T890" i="4"/>
  <c r="Q969" i="4"/>
  <c r="U1011" i="4"/>
  <c r="S1054" i="4"/>
  <c r="Q1097" i="4"/>
  <c r="U1139" i="4"/>
  <c r="S1182" i="4"/>
  <c r="Q1225" i="4"/>
  <c r="U1267" i="4"/>
  <c r="T957" i="4"/>
  <c r="R1128" i="4"/>
  <c r="T1281" i="4"/>
  <c r="R1324" i="4"/>
  <c r="P1367" i="4"/>
  <c r="T1409" i="4"/>
  <c r="R1452" i="4"/>
  <c r="P1495" i="4"/>
  <c r="T1537" i="4"/>
  <c r="R1580" i="4"/>
  <c r="R939" i="4"/>
  <c r="P1113" i="4"/>
  <c r="Q754" i="4"/>
  <c r="U953" i="4"/>
  <c r="S996" i="4"/>
  <c r="Q1039" i="4"/>
  <c r="U1081" i="4"/>
  <c r="S1124" i="4"/>
  <c r="Q1167" i="4"/>
  <c r="U1209" i="4"/>
  <c r="S1252" i="4"/>
  <c r="P878" i="4"/>
  <c r="P1067" i="4"/>
  <c r="T1237" i="4"/>
  <c r="P1309" i="4"/>
  <c r="T1351" i="4"/>
  <c r="R1394" i="4"/>
  <c r="P1437" i="4"/>
  <c r="T1479" i="4"/>
  <c r="R1522" i="4"/>
  <c r="P1565" i="4"/>
  <c r="S857" i="4"/>
  <c r="T1051" i="4"/>
  <c r="Q1246" i="4"/>
  <c r="T922" i="4"/>
  <c r="Q981" i="4"/>
  <c r="U1023" i="4"/>
  <c r="S1066" i="4"/>
  <c r="Q1109" i="4"/>
  <c r="U1151" i="4"/>
  <c r="S1194" i="4"/>
  <c r="Q1237" i="4"/>
  <c r="P666" i="4"/>
  <c r="T1005" i="4"/>
  <c r="R1176" i="4"/>
  <c r="T1293" i="4"/>
  <c r="R1336" i="4"/>
  <c r="P1379" i="4"/>
  <c r="T1421" i="4"/>
  <c r="R1464" i="4"/>
  <c r="P1507" i="4"/>
  <c r="T1549" i="4"/>
  <c r="R1592" i="4"/>
  <c r="R683" i="4"/>
  <c r="R949" i="4"/>
  <c r="S992" i="4"/>
  <c r="Q1035" i="4"/>
  <c r="U1077" i="4"/>
  <c r="S1120" i="4"/>
  <c r="Q1163" i="4"/>
  <c r="U1205" i="4"/>
  <c r="S1248" i="4"/>
  <c r="T856" i="4"/>
  <c r="P1051" i="4"/>
  <c r="T1221" i="4"/>
  <c r="P1305" i="4"/>
  <c r="T1347" i="4"/>
  <c r="R1390" i="4"/>
  <c r="P1433" i="4"/>
  <c r="T1475" i="4"/>
  <c r="R1518" i="4"/>
  <c r="P1561" i="4"/>
  <c r="S801" i="4"/>
  <c r="T1035" i="4"/>
  <c r="P969" i="4"/>
  <c r="U1283" i="4"/>
  <c r="S1326" i="4"/>
  <c r="Q1369" i="4"/>
  <c r="U1411" i="4"/>
  <c r="S1454" i="4"/>
  <c r="Q1497" i="4"/>
  <c r="U1539" i="4"/>
  <c r="S1582" i="4"/>
  <c r="T951" i="4"/>
  <c r="R1122" i="4"/>
  <c r="Q1280" i="4"/>
  <c r="U1322" i="4"/>
  <c r="S1365" i="4"/>
  <c r="Q1408" i="4"/>
  <c r="U1450" i="4"/>
  <c r="S1493" i="4"/>
  <c r="Q1536" i="4"/>
  <c r="U1578" i="4"/>
  <c r="S865" i="4"/>
  <c r="R1349" i="4"/>
  <c r="P1520" i="4"/>
  <c r="R1623" i="4"/>
  <c r="P1666" i="4"/>
  <c r="T1708" i="4"/>
  <c r="Q1279" i="4"/>
  <c r="U1321" i="4"/>
  <c r="S1364" i="4"/>
  <c r="Q1407" i="4"/>
  <c r="U1449" i="4"/>
  <c r="S1492" i="4"/>
  <c r="Q1535" i="4"/>
  <c r="U1577" i="4"/>
  <c r="U926" i="4"/>
  <c r="T1103" i="4"/>
  <c r="R1274" i="4"/>
  <c r="Q1318" i="4"/>
  <c r="Q459" i="4"/>
  <c r="P664" i="4"/>
  <c r="Q856" i="4"/>
  <c r="S1071" i="4"/>
  <c r="S723" i="4"/>
  <c r="T1124" i="4"/>
  <c r="U1032" i="4"/>
  <c r="S1203" i="4"/>
  <c r="P1104" i="4"/>
  <c r="T1274" i="4"/>
  <c r="U990" i="4"/>
  <c r="S1161" i="4"/>
  <c r="U852" i="4"/>
  <c r="U987" i="4"/>
  <c r="S851" i="4"/>
  <c r="Q1048" i="4"/>
  <c r="U1218" i="4"/>
  <c r="P986" i="4"/>
  <c r="T1156" i="4"/>
  <c r="Q822" i="4"/>
  <c r="S955" i="4"/>
  <c r="Q998" i="4"/>
  <c r="U1040" i="4"/>
  <c r="S1083" i="4"/>
  <c r="Q1126" i="4"/>
  <c r="U1168" i="4"/>
  <c r="S1211" i="4"/>
  <c r="P984" i="4"/>
  <c r="T1026" i="4"/>
  <c r="R1069" i="4"/>
  <c r="P1112" i="4"/>
  <c r="T1154" i="4"/>
  <c r="R1197" i="4"/>
  <c r="P1240" i="4"/>
  <c r="T580" i="4"/>
  <c r="U824" i="4"/>
  <c r="U900" i="4"/>
  <c r="Q956" i="4"/>
  <c r="U998" i="4"/>
  <c r="S1041" i="4"/>
  <c r="Q1084" i="4"/>
  <c r="U1126" i="4"/>
  <c r="S1169" i="4"/>
  <c r="Q1212" i="4"/>
  <c r="U1254" i="4"/>
  <c r="Q714" i="4"/>
  <c r="P864" i="4"/>
  <c r="U920" i="4"/>
  <c r="S743" i="4"/>
  <c r="Q953" i="4"/>
  <c r="U995" i="4"/>
  <c r="S1038" i="4"/>
  <c r="Q1081" i="4"/>
  <c r="U1123" i="4"/>
  <c r="S1166" i="4"/>
  <c r="Q1209" i="4"/>
  <c r="U1251" i="4"/>
  <c r="S874" i="4"/>
  <c r="R1064" i="4"/>
  <c r="P1235" i="4"/>
  <c r="R1308" i="4"/>
  <c r="P1351" i="4"/>
  <c r="T1393" i="4"/>
  <c r="R1436" i="4"/>
  <c r="P1479" i="4"/>
  <c r="T1521" i="4"/>
  <c r="R1564" i="4"/>
  <c r="P854" i="4"/>
  <c r="P1049" i="4"/>
  <c r="S1243" i="4"/>
  <c r="P920" i="4"/>
  <c r="S980" i="4"/>
  <c r="Q1023" i="4"/>
  <c r="U1065" i="4"/>
  <c r="S1108" i="4"/>
  <c r="Q1151" i="4"/>
  <c r="U1193" i="4"/>
  <c r="S1236" i="4"/>
  <c r="T644" i="4"/>
  <c r="P1003" i="4"/>
  <c r="T1173" i="4"/>
  <c r="P1293" i="4"/>
  <c r="T1335" i="4"/>
  <c r="R1378" i="4"/>
  <c r="P1421" i="4"/>
  <c r="T1463" i="4"/>
  <c r="R1506" i="4"/>
  <c r="P1549" i="4"/>
  <c r="T1591" i="4"/>
  <c r="T987" i="4"/>
  <c r="R1158" i="4"/>
  <c r="P880" i="4"/>
  <c r="Q965" i="4"/>
  <c r="U1007" i="4"/>
  <c r="S1050" i="4"/>
  <c r="Q1093" i="4"/>
  <c r="U1135" i="4"/>
  <c r="S1178" i="4"/>
  <c r="Q1221" i="4"/>
  <c r="U1263" i="4"/>
  <c r="S938" i="4"/>
  <c r="R1112" i="4"/>
  <c r="T1277" i="4"/>
  <c r="R1320" i="4"/>
  <c r="P1363" i="4"/>
  <c r="T1405" i="4"/>
  <c r="R1448" i="4"/>
  <c r="P1491" i="4"/>
  <c r="T1533" i="4"/>
  <c r="R1576" i="4"/>
  <c r="S1227" i="4"/>
  <c r="R909" i="4"/>
  <c r="S976" i="4"/>
  <c r="Q1019" i="4"/>
  <c r="U1061" i="4"/>
  <c r="S1104" i="4"/>
  <c r="Q1147" i="4"/>
  <c r="U1189" i="4"/>
  <c r="S1232" i="4"/>
  <c r="Q1275" i="4"/>
  <c r="P987" i="4"/>
  <c r="T1157" i="4"/>
  <c r="P1289" i="4"/>
  <c r="T1331" i="4"/>
  <c r="R1374" i="4"/>
  <c r="P1417" i="4"/>
  <c r="T1459" i="4"/>
  <c r="R1502" i="4"/>
  <c r="P1545" i="4"/>
  <c r="T1587" i="4"/>
  <c r="T971" i="4"/>
  <c r="R1142" i="4"/>
  <c r="T1243" i="4"/>
  <c r="S1310" i="4"/>
  <c r="Q1353" i="4"/>
  <c r="U1395" i="4"/>
  <c r="S1438" i="4"/>
  <c r="Q1481" i="4"/>
  <c r="U1523" i="4"/>
  <c r="S1566" i="4"/>
  <c r="S866" i="4"/>
  <c r="R1058" i="4"/>
  <c r="P1229" i="4"/>
  <c r="U1306" i="4"/>
  <c r="S1349" i="4"/>
  <c r="Q1392" i="4"/>
  <c r="U1434" i="4"/>
  <c r="S1477" i="4"/>
  <c r="Q1520" i="4"/>
  <c r="U1562" i="4"/>
  <c r="S1605" i="4"/>
  <c r="R1285" i="4"/>
  <c r="P1456" i="4"/>
  <c r="P1604" i="4"/>
  <c r="P1650" i="4"/>
  <c r="T1692" i="4"/>
  <c r="P1225" i="4"/>
  <c r="U1305" i="4"/>
  <c r="S1348" i="4"/>
  <c r="Q1391" i="4"/>
  <c r="U1433" i="4"/>
  <c r="S1476" i="4"/>
  <c r="Q1519" i="4"/>
  <c r="U1561" i="4"/>
  <c r="S817" i="4"/>
  <c r="T1039" i="4"/>
  <c r="R1210" i="4"/>
  <c r="Q1302" i="4"/>
  <c r="U1344" i="4"/>
  <c r="S820" i="4"/>
  <c r="P956" i="4"/>
  <c r="Q413" i="4"/>
  <c r="S623" i="4"/>
  <c r="T689" i="4"/>
  <c r="T493" i="4"/>
  <c r="T807" i="4"/>
  <c r="S733" i="4"/>
  <c r="P982" i="4"/>
  <c r="T1152" i="4"/>
  <c r="U816" i="4"/>
  <c r="S1039" i="4"/>
  <c r="Q1210" i="4"/>
  <c r="Q918" i="4"/>
  <c r="R1097" i="4"/>
  <c r="P1268" i="4"/>
  <c r="Q984" i="4"/>
  <c r="U1154" i="4"/>
  <c r="Q826" i="4"/>
  <c r="T1092" i="4"/>
  <c r="R1263" i="4"/>
  <c r="Q914" i="4"/>
  <c r="Q982" i="4"/>
  <c r="U1024" i="4"/>
  <c r="S1067" i="4"/>
  <c r="Q1110" i="4"/>
  <c r="U1152" i="4"/>
  <c r="S1195" i="4"/>
  <c r="R919" i="4"/>
  <c r="T1010" i="4"/>
  <c r="R1053" i="4"/>
  <c r="P1096" i="4"/>
  <c r="T1138" i="4"/>
  <c r="R1181" i="4"/>
  <c r="P1224" i="4"/>
  <c r="T1266" i="4"/>
  <c r="U760" i="4"/>
  <c r="S879" i="4"/>
  <c r="S936" i="4"/>
  <c r="U982" i="4"/>
  <c r="S1025" i="4"/>
  <c r="Q1068" i="4"/>
  <c r="U1110" i="4"/>
  <c r="S1153" i="4"/>
  <c r="Q1196" i="4"/>
  <c r="U1238" i="4"/>
  <c r="U563" i="4"/>
  <c r="U820" i="4"/>
  <c r="S899" i="4"/>
  <c r="U1240" i="4"/>
  <c r="Q919" i="4"/>
  <c r="U979" i="4"/>
  <c r="S1022" i="4"/>
  <c r="Q1065" i="4"/>
  <c r="U1107" i="4"/>
  <c r="S1150" i="4"/>
  <c r="Q1193" i="4"/>
  <c r="U1235" i="4"/>
  <c r="T604" i="4"/>
  <c r="R1000" i="4"/>
  <c r="P1171" i="4"/>
  <c r="R1292" i="4"/>
  <c r="P1335" i="4"/>
  <c r="T1377" i="4"/>
  <c r="R1420" i="4"/>
  <c r="P1463" i="4"/>
  <c r="T1505" i="4"/>
  <c r="R1548" i="4"/>
  <c r="P1591" i="4"/>
  <c r="P985" i="4"/>
  <c r="T1155" i="4"/>
  <c r="R877" i="4"/>
  <c r="S964" i="4"/>
  <c r="Q1007" i="4"/>
  <c r="U1049" i="4"/>
  <c r="S1092" i="4"/>
  <c r="Q1135" i="4"/>
  <c r="U1177" i="4"/>
  <c r="S1220" i="4"/>
  <c r="Q1263" i="4"/>
  <c r="U934" i="4"/>
  <c r="T1109" i="4"/>
  <c r="P1277" i="4"/>
  <c r="T1319" i="4"/>
  <c r="R1362" i="4"/>
  <c r="P1405" i="4"/>
  <c r="T1447" i="4"/>
  <c r="R1490" i="4"/>
  <c r="P1533" i="4"/>
  <c r="T1575" i="4"/>
  <c r="S914" i="4"/>
  <c r="R1094" i="4"/>
  <c r="P662" i="4"/>
  <c r="S948" i="4"/>
  <c r="U991" i="4"/>
  <c r="S1034" i="4"/>
  <c r="Q1077" i="4"/>
  <c r="U1119" i="4"/>
  <c r="S1162" i="4"/>
  <c r="Q1205" i="4"/>
  <c r="U1247" i="4"/>
  <c r="Q852" i="4"/>
  <c r="R1048" i="4"/>
  <c r="P1219" i="4"/>
  <c r="R1304" i="4"/>
  <c r="P1347" i="4"/>
  <c r="T1389" i="4"/>
  <c r="R1432" i="4"/>
  <c r="P1475" i="4"/>
  <c r="T1517" i="4"/>
  <c r="R1560" i="4"/>
  <c r="U790" i="4"/>
  <c r="P856" i="4"/>
  <c r="S960" i="4"/>
  <c r="Q1003" i="4"/>
  <c r="U1045" i="4"/>
  <c r="S1088" i="4"/>
  <c r="Q1131" i="4"/>
  <c r="U1173" i="4"/>
  <c r="S1216" i="4"/>
  <c r="Q1259" i="4"/>
  <c r="S913" i="4"/>
  <c r="T1093" i="4"/>
  <c r="R1264" i="4"/>
  <c r="T1315" i="4"/>
  <c r="R1358" i="4"/>
  <c r="P1401" i="4"/>
  <c r="T1443" i="4"/>
  <c r="R1486" i="4"/>
  <c r="P1529" i="4"/>
  <c r="T1571" i="4"/>
  <c r="Q893" i="4"/>
  <c r="R1078" i="4"/>
  <c r="T1139" i="4"/>
  <c r="S1294" i="4"/>
  <c r="Q1337" i="4"/>
  <c r="U1379" i="4"/>
  <c r="S1422" i="4"/>
  <c r="Q1465" i="4"/>
  <c r="U1507" i="4"/>
  <c r="S1550" i="4"/>
  <c r="Q489" i="4"/>
  <c r="R994" i="4"/>
  <c r="P1165" i="4"/>
  <c r="U1290" i="4"/>
  <c r="S1333" i="4"/>
  <c r="Q1376" i="4"/>
  <c r="U1418" i="4"/>
  <c r="S1461" i="4"/>
  <c r="Q1504" i="4"/>
  <c r="U1546" i="4"/>
  <c r="S1589" i="4"/>
  <c r="T1057" i="4"/>
  <c r="P1392" i="4"/>
  <c r="T1562" i="4"/>
  <c r="P1634" i="4"/>
  <c r="T1676" i="4"/>
  <c r="P1065" i="4"/>
  <c r="U1289" i="4"/>
  <c r="S1332" i="4"/>
  <c r="Q1375" i="4"/>
  <c r="U1417" i="4"/>
  <c r="S1460" i="4"/>
  <c r="Q1503" i="4"/>
  <c r="U1545" i="4"/>
  <c r="S1588" i="4"/>
  <c r="T975" i="4"/>
  <c r="R1146" i="4"/>
  <c r="Q1286" i="4"/>
  <c r="U1328" i="4"/>
  <c r="R849" i="4"/>
  <c r="R725" i="4"/>
  <c r="P1014" i="4"/>
  <c r="Q1242" i="4"/>
  <c r="Q1016" i="4"/>
  <c r="U704" i="4"/>
  <c r="S1075" i="4"/>
  <c r="R959" i="4"/>
  <c r="T1146" i="4"/>
  <c r="U792" i="4"/>
  <c r="S1033" i="4"/>
  <c r="Q1204" i="4"/>
  <c r="Q910" i="4"/>
  <c r="S1030" i="4"/>
  <c r="Q1201" i="4"/>
  <c r="P1203" i="4"/>
  <c r="U909" i="4"/>
  <c r="U1090" i="4"/>
  <c r="S1261" i="4"/>
  <c r="T1028" i="4"/>
  <c r="R1199" i="4"/>
  <c r="S871" i="4"/>
  <c r="Q966" i="4"/>
  <c r="U1008" i="4"/>
  <c r="S1051" i="4"/>
  <c r="Q1094" i="4"/>
  <c r="U1136" i="4"/>
  <c r="S1179" i="4"/>
  <c r="U794" i="4"/>
  <c r="T994" i="4"/>
  <c r="R1037" i="4"/>
  <c r="P1080" i="4"/>
  <c r="T1122" i="4"/>
  <c r="R1165" i="4"/>
  <c r="P1208" i="4"/>
  <c r="T1250" i="4"/>
  <c r="T696" i="4"/>
  <c r="Q858" i="4"/>
  <c r="Q915" i="4"/>
  <c r="U966" i="4"/>
  <c r="S1009" i="4"/>
  <c r="Q1052" i="4"/>
  <c r="U1094" i="4"/>
  <c r="S1137" i="4"/>
  <c r="Q1180" i="4"/>
  <c r="U1222" i="4"/>
  <c r="S1265" i="4"/>
  <c r="U756" i="4"/>
  <c r="Q878" i="4"/>
  <c r="Q935" i="4"/>
  <c r="U873" i="4"/>
  <c r="U963" i="4"/>
  <c r="S1006" i="4"/>
  <c r="Q1049" i="4"/>
  <c r="U1091" i="4"/>
  <c r="S1134" i="4"/>
  <c r="Q1177" i="4"/>
  <c r="U1219" i="4"/>
  <c r="S1262" i="4"/>
  <c r="R931" i="4"/>
  <c r="P1107" i="4"/>
  <c r="R1276" i="4"/>
  <c r="P1319" i="4"/>
  <c r="T1361" i="4"/>
  <c r="R1404" i="4"/>
  <c r="P1447" i="4"/>
  <c r="T1489" i="4"/>
  <c r="R1532" i="4"/>
  <c r="P1575" i="4"/>
  <c r="U910" i="4"/>
  <c r="T1091" i="4"/>
  <c r="R639" i="4"/>
  <c r="S947" i="4"/>
  <c r="Q991" i="4"/>
  <c r="U1033" i="4"/>
  <c r="S1076" i="4"/>
  <c r="Q1119" i="4"/>
  <c r="U1161" i="4"/>
  <c r="S1204" i="4"/>
  <c r="Q1247" i="4"/>
  <c r="S841" i="4"/>
  <c r="T1045" i="4"/>
  <c r="R1216" i="4"/>
  <c r="T1303" i="4"/>
  <c r="R1346" i="4"/>
  <c r="P1389" i="4"/>
  <c r="T1431" i="4"/>
  <c r="R1474" i="4"/>
  <c r="P1517" i="4"/>
  <c r="T1559" i="4"/>
  <c r="Q780" i="4"/>
  <c r="R1030" i="4"/>
  <c r="U1224" i="4"/>
  <c r="S908" i="4"/>
  <c r="U975" i="4"/>
  <c r="S1018" i="4"/>
  <c r="Q1061" i="4"/>
  <c r="U1103" i="4"/>
  <c r="S1146" i="4"/>
  <c r="Q1189" i="4"/>
  <c r="U1231" i="4"/>
  <c r="S1274" i="4"/>
  <c r="R984" i="4"/>
  <c r="P1155" i="4"/>
  <c r="R1288" i="4"/>
  <c r="P1331" i="4"/>
  <c r="T1373" i="4"/>
  <c r="R1416" i="4"/>
  <c r="P1459" i="4"/>
  <c r="T1501" i="4"/>
  <c r="R1544" i="4"/>
  <c r="P1587" i="4"/>
  <c r="Q1270" i="4"/>
  <c r="U937" i="4"/>
  <c r="Q987" i="4"/>
  <c r="U1029" i="4"/>
  <c r="S1072" i="4"/>
  <c r="Q1115" i="4"/>
  <c r="U1157" i="4"/>
  <c r="S1200" i="4"/>
  <c r="Q1243" i="4"/>
  <c r="S777" i="4"/>
  <c r="T1029" i="4"/>
  <c r="R1200" i="4"/>
  <c r="T1299" i="4"/>
  <c r="R1342" i="4"/>
  <c r="P1385" i="4"/>
  <c r="T1427" i="4"/>
  <c r="R1470" i="4"/>
  <c r="P1513" i="4"/>
  <c r="T1555" i="4"/>
  <c r="Q716" i="4"/>
  <c r="R1014" i="4"/>
  <c r="P1185" i="4"/>
  <c r="S1278" i="4"/>
  <c r="Q1321" i="4"/>
  <c r="U1363" i="4"/>
  <c r="S1406" i="4"/>
  <c r="Q1449" i="4"/>
  <c r="U1491" i="4"/>
  <c r="S1534" i="4"/>
  <c r="Q1577" i="4"/>
  <c r="R923" i="4"/>
  <c r="P1101" i="4"/>
  <c r="T1271" i="4"/>
  <c r="S1317" i="4"/>
  <c r="Q1360" i="4"/>
  <c r="U1402" i="4"/>
  <c r="S1445" i="4"/>
  <c r="Q1488" i="4"/>
  <c r="U1530" i="4"/>
  <c r="S1573" i="4"/>
  <c r="Q1616" i="4"/>
  <c r="P1328" i="4"/>
  <c r="T1498" i="4"/>
  <c r="P1618" i="4"/>
  <c r="T1660" i="4"/>
  <c r="R1703" i="4"/>
  <c r="T1267" i="4"/>
  <c r="S1316" i="4"/>
  <c r="Q1359" i="4"/>
  <c r="U1401" i="4"/>
  <c r="S1444" i="4"/>
  <c r="Q1487" i="4"/>
  <c r="U1529" i="4"/>
  <c r="S1572" i="4"/>
  <c r="S898" i="4"/>
  <c r="R1082" i="4"/>
  <c r="P1253" i="4"/>
  <c r="U1312" i="4"/>
  <c r="U641" i="4"/>
  <c r="T707" i="4"/>
  <c r="P652" i="4"/>
  <c r="P743" i="4"/>
  <c r="S712" i="4"/>
  <c r="P736" i="4"/>
  <c r="R662" i="4"/>
  <c r="R850" i="4"/>
  <c r="S870" i="4"/>
  <c r="T1024" i="4"/>
  <c r="R1195" i="4"/>
  <c r="Q898" i="4"/>
  <c r="Q1082" i="4"/>
  <c r="U1252" i="4"/>
  <c r="S926" i="4"/>
  <c r="P1140" i="4"/>
  <c r="Q766" i="4"/>
  <c r="U1026" i="4"/>
  <c r="S1197" i="4"/>
  <c r="S901" i="4"/>
  <c r="R1135" i="4"/>
  <c r="S747" i="4"/>
  <c r="T942" i="4"/>
  <c r="U992" i="4"/>
  <c r="S1035" i="4"/>
  <c r="Q1078" i="4"/>
  <c r="U1120" i="4"/>
  <c r="S1163" i="4"/>
  <c r="Q1206" i="4"/>
  <c r="P970" i="4"/>
  <c r="R1021" i="4"/>
  <c r="P1064" i="4"/>
  <c r="T1106" i="4"/>
  <c r="R1149" i="4"/>
  <c r="P1192" i="4"/>
  <c r="T1234" i="4"/>
  <c r="S442" i="4"/>
  <c r="S803" i="4"/>
  <c r="U893" i="4"/>
  <c r="T950" i="4"/>
  <c r="S993" i="4"/>
  <c r="Q1036" i="4"/>
  <c r="U1078" i="4"/>
  <c r="S1121" i="4"/>
  <c r="Q1164" i="4"/>
  <c r="U1206" i="4"/>
  <c r="S1249" i="4"/>
  <c r="T688" i="4"/>
  <c r="U856" i="4"/>
  <c r="U913" i="4"/>
  <c r="T596" i="4"/>
  <c r="T946" i="4"/>
  <c r="S990" i="4"/>
  <c r="Q1033" i="4"/>
  <c r="U1075" i="4"/>
  <c r="S1118" i="4"/>
  <c r="Q1161" i="4"/>
  <c r="U1203" i="4"/>
  <c r="S1246" i="4"/>
  <c r="U830" i="4"/>
  <c r="P1043" i="4"/>
  <c r="T1213" i="4"/>
  <c r="P1303" i="4"/>
  <c r="T1345" i="4"/>
  <c r="R1388" i="4"/>
  <c r="P1431" i="4"/>
  <c r="T1473" i="4"/>
  <c r="R1516" i="4"/>
  <c r="P1559" i="4"/>
  <c r="S769" i="4"/>
  <c r="T1027" i="4"/>
  <c r="Q1222" i="4"/>
  <c r="U905" i="4"/>
  <c r="Q975" i="4"/>
  <c r="U1017" i="4"/>
  <c r="S1060" i="4"/>
  <c r="Q1103" i="4"/>
  <c r="U1145" i="4"/>
  <c r="S1188" i="4"/>
  <c r="Q1231" i="4"/>
  <c r="U1273" i="4"/>
  <c r="T981" i="4"/>
  <c r="R1152" i="4"/>
  <c r="T1287" i="4"/>
  <c r="R1330" i="4"/>
  <c r="P1373" i="4"/>
  <c r="T1415" i="4"/>
  <c r="R1458" i="4"/>
  <c r="P1501" i="4"/>
  <c r="T1543" i="4"/>
  <c r="R1586" i="4"/>
  <c r="R966" i="4"/>
  <c r="P1137" i="4"/>
  <c r="Q850" i="4"/>
  <c r="U959" i="4"/>
  <c r="S1002" i="4"/>
  <c r="Q1045" i="4"/>
  <c r="U1087" i="4"/>
  <c r="S1130" i="4"/>
  <c r="Q1173" i="4"/>
  <c r="U1215" i="4"/>
  <c r="S1258" i="4"/>
  <c r="P910" i="4"/>
  <c r="P1091" i="4"/>
  <c r="T1261" i="4"/>
  <c r="P1315" i="4"/>
  <c r="T1357" i="4"/>
  <c r="R1400" i="4"/>
  <c r="P1443" i="4"/>
  <c r="T1485" i="4"/>
  <c r="R1528" i="4"/>
  <c r="P1571" i="4"/>
  <c r="S889" i="4"/>
  <c r="Q895" i="4"/>
  <c r="Q971" i="4"/>
  <c r="U1013" i="4"/>
  <c r="S1056" i="4"/>
  <c r="Q1099" i="4"/>
  <c r="U1141" i="4"/>
  <c r="S1184" i="4"/>
  <c r="Q1227" i="4"/>
  <c r="U1269" i="4"/>
  <c r="T965" i="4"/>
  <c r="R1136" i="4"/>
  <c r="T1283" i="4"/>
  <c r="R1326" i="4"/>
  <c r="P1369" i="4"/>
  <c r="T1411" i="4"/>
  <c r="R1454" i="4"/>
  <c r="P1497" i="4"/>
  <c r="T1539" i="4"/>
  <c r="R1582" i="4"/>
  <c r="P950" i="4"/>
  <c r="P1121" i="4"/>
  <c r="R1222" i="4"/>
  <c r="Q1305" i="4"/>
  <c r="U1347" i="4"/>
  <c r="S1390" i="4"/>
  <c r="Q1433" i="4"/>
  <c r="U1475" i="4"/>
  <c r="S1518" i="4"/>
  <c r="Q1561" i="4"/>
  <c r="U806" i="4"/>
  <c r="P1037" i="4"/>
  <c r="T1207" i="4"/>
  <c r="S1301" i="4"/>
  <c r="Q1344" i="4"/>
  <c r="U1386" i="4"/>
  <c r="S1429" i="4"/>
  <c r="Q1472" i="4"/>
  <c r="U1514" i="4"/>
  <c r="S1557" i="4"/>
  <c r="Q1600" i="4"/>
  <c r="R1228" i="4"/>
  <c r="T1434" i="4"/>
  <c r="P1597" i="4"/>
  <c r="T1644" i="4"/>
  <c r="R1687" i="4"/>
  <c r="T1203" i="4"/>
  <c r="S1300" i="4"/>
  <c r="Q1343" i="4"/>
  <c r="U1385" i="4"/>
  <c r="S1428" i="4"/>
  <c r="Q1471" i="4"/>
  <c r="U1513" i="4"/>
  <c r="S1556" i="4"/>
  <c r="Q732" i="4"/>
  <c r="R1018" i="4"/>
  <c r="P1189" i="4"/>
  <c r="U1296" i="4"/>
  <c r="S1339" i="4"/>
  <c r="Q692" i="4"/>
  <c r="P640" i="4"/>
  <c r="T1184" i="4"/>
  <c r="S869" i="4"/>
  <c r="U1186" i="4"/>
  <c r="P932" i="4"/>
  <c r="Q1118" i="4"/>
  <c r="T1018" i="4"/>
  <c r="R1189" i="4"/>
  <c r="Q890" i="4"/>
  <c r="Q1076" i="4"/>
  <c r="U1246" i="4"/>
  <c r="U1272" i="4"/>
  <c r="Q1073" i="4"/>
  <c r="U1243" i="4"/>
  <c r="R1300" i="4"/>
  <c r="S1158" i="4"/>
  <c r="P1471" i="4"/>
  <c r="P1017" i="4"/>
  <c r="Q1015" i="4"/>
  <c r="U1185" i="4"/>
  <c r="T1141" i="4"/>
  <c r="P1413" i="4"/>
  <c r="T1583" i="4"/>
  <c r="Q957" i="4"/>
  <c r="U1127" i="4"/>
  <c r="U895" i="4"/>
  <c r="P1355" i="4"/>
  <c r="T1525" i="4"/>
  <c r="S968" i="4"/>
  <c r="Q1139" i="4"/>
  <c r="P955" i="4"/>
  <c r="R1366" i="4"/>
  <c r="P1537" i="4"/>
  <c r="T1211" i="4"/>
  <c r="S1430" i="4"/>
  <c r="Q764" i="4"/>
  <c r="S1341" i="4"/>
  <c r="Q1512" i="4"/>
  <c r="P1424" i="4"/>
  <c r="P1193" i="4"/>
  <c r="U1425" i="4"/>
  <c r="P682" i="4"/>
  <c r="U1336" i="4"/>
  <c r="Q1390" i="4"/>
  <c r="U1432" i="4"/>
  <c r="S1475" i="4"/>
  <c r="Q1518" i="4"/>
  <c r="U1560" i="4"/>
  <c r="S1603" i="4"/>
  <c r="R1277" i="4"/>
  <c r="P1448" i="4"/>
  <c r="R1601" i="4"/>
  <c r="P1648" i="4"/>
  <c r="T1690" i="4"/>
  <c r="P1217" i="4"/>
  <c r="U1303" i="4"/>
  <c r="S1346" i="4"/>
  <c r="Q1389" i="4"/>
  <c r="U1431" i="4"/>
  <c r="S1474" i="4"/>
  <c r="Q1517" i="4"/>
  <c r="U1559" i="4"/>
  <c r="S785" i="4"/>
  <c r="T1031" i="4"/>
  <c r="R1202" i="4"/>
  <c r="Q1300" i="4"/>
  <c r="U1342" i="4"/>
  <c r="S1385" i="4"/>
  <c r="Q1428" i="4"/>
  <c r="U1470" i="4"/>
  <c r="S1513" i="4"/>
  <c r="Q1556" i="4"/>
  <c r="U1598" i="4"/>
  <c r="P1207" i="4"/>
  <c r="R1429" i="4"/>
  <c r="R1086" i="4"/>
  <c r="Q1291" i="4"/>
  <c r="U1333" i="4"/>
  <c r="S1376" i="4"/>
  <c r="Q1419" i="4"/>
  <c r="U1461" i="4"/>
  <c r="S1504" i="4"/>
  <c r="Q1547" i="4"/>
  <c r="U1589" i="4"/>
  <c r="P981" i="4"/>
  <c r="T1151" i="4"/>
  <c r="S1287" i="4"/>
  <c r="Q1330" i="4"/>
  <c r="U1372" i="4"/>
  <c r="S1415" i="4"/>
  <c r="Q1458" i="4"/>
  <c r="U1500" i="4"/>
  <c r="S1543" i="4"/>
  <c r="Q1586" i="4"/>
  <c r="R1004" i="4"/>
  <c r="T1378" i="4"/>
  <c r="R1549" i="4"/>
  <c r="T1630" i="4"/>
  <c r="R1673" i="4"/>
  <c r="T1598" i="4"/>
  <c r="T1726" i="4"/>
  <c r="R1769" i="4"/>
  <c r="P1812" i="4"/>
  <c r="T1854" i="4"/>
  <c r="U854" i="4"/>
  <c r="R1347" i="4"/>
  <c r="P1518" i="4"/>
  <c r="U1622" i="4"/>
  <c r="S1665" i="4"/>
  <c r="Q1708" i="4"/>
  <c r="U1750" i="4"/>
  <c r="S1793" i="4"/>
  <c r="Q1836" i="4"/>
  <c r="P1119" i="4"/>
  <c r="R1407" i="4"/>
  <c r="P1578" i="4"/>
  <c r="U1637" i="4"/>
  <c r="S1680" i="4"/>
  <c r="Q1723" i="4"/>
  <c r="U1765" i="4"/>
  <c r="S1808" i="4"/>
  <c r="Q1851" i="4"/>
  <c r="T1627" i="4"/>
  <c r="T1687" i="4"/>
  <c r="P1095" i="4"/>
  <c r="P1679" i="4"/>
  <c r="T1849" i="4"/>
  <c r="R1598" i="4"/>
  <c r="T1773" i="4"/>
  <c r="P1809" i="4"/>
  <c r="T1510" i="4"/>
  <c r="P1670" i="4"/>
  <c r="R1743" i="4"/>
  <c r="P1786" i="4"/>
  <c r="T1828" i="4"/>
  <c r="R1871" i="4"/>
  <c r="T1145" i="4"/>
  <c r="P1414" i="4"/>
  <c r="T1584" i="4"/>
  <c r="S1639" i="4"/>
  <c r="Q1682" i="4"/>
  <c r="U1724" i="4"/>
  <c r="S1767" i="4"/>
  <c r="Q1810" i="4"/>
  <c r="U1852" i="4"/>
  <c r="R1303" i="4"/>
  <c r="P1474" i="4"/>
  <c r="P1610" i="4"/>
  <c r="S1654" i="4"/>
  <c r="Q1697" i="4"/>
  <c r="U1739" i="4"/>
  <c r="S1782" i="4"/>
  <c r="Q1825" i="4"/>
  <c r="U1867" i="4"/>
  <c r="R1281" i="4"/>
  <c r="R1790" i="4"/>
  <c r="P807" i="4"/>
  <c r="R882" i="4"/>
  <c r="U940" i="4"/>
  <c r="P1172" i="4"/>
  <c r="T996" i="4"/>
  <c r="U1000" i="4"/>
  <c r="S1171" i="4"/>
  <c r="P1072" i="4"/>
  <c r="T1242" i="4"/>
  <c r="U958" i="4"/>
  <c r="S1129" i="4"/>
  <c r="U724" i="4"/>
  <c r="U955" i="4"/>
  <c r="S1126" i="4"/>
  <c r="T888" i="4"/>
  <c r="T1353" i="4"/>
  <c r="R1524" i="4"/>
  <c r="Q1254" i="4"/>
  <c r="S1068" i="4"/>
  <c r="Q1239" i="4"/>
  <c r="T1295" i="4"/>
  <c r="R1466" i="4"/>
  <c r="R998" i="4"/>
  <c r="S1010" i="4"/>
  <c r="Q1181" i="4"/>
  <c r="P1123" i="4"/>
  <c r="R1408" i="4"/>
  <c r="P1579" i="4"/>
  <c r="U1021" i="4"/>
  <c r="S1192" i="4"/>
  <c r="R1168" i="4"/>
  <c r="T1419" i="4"/>
  <c r="R1590" i="4"/>
  <c r="Q1313" i="4"/>
  <c r="U1483" i="4"/>
  <c r="P1069" i="4"/>
  <c r="U1394" i="4"/>
  <c r="S1565" i="4"/>
  <c r="T1607" i="4"/>
  <c r="S1308" i="4"/>
  <c r="Q1479" i="4"/>
  <c r="R1050" i="4"/>
  <c r="U1360" i="4"/>
  <c r="S1403" i="4"/>
  <c r="Q1446" i="4"/>
  <c r="U1488" i="4"/>
  <c r="S1531" i="4"/>
  <c r="Q1574" i="4"/>
  <c r="U1616" i="4"/>
  <c r="T1330" i="4"/>
  <c r="R1501" i="4"/>
  <c r="T1618" i="4"/>
  <c r="R1661" i="4"/>
  <c r="P1704" i="4"/>
  <c r="R1270" i="4"/>
  <c r="Q1317" i="4"/>
  <c r="U1359" i="4"/>
  <c r="S1402" i="4"/>
  <c r="Q1445" i="4"/>
  <c r="U1487" i="4"/>
  <c r="S1530" i="4"/>
  <c r="Q1573" i="4"/>
  <c r="P902" i="4"/>
  <c r="P1085" i="4"/>
  <c r="T1255" i="4"/>
  <c r="S1313" i="4"/>
  <c r="Q1356" i="4"/>
  <c r="U1398" i="4"/>
  <c r="S1441" i="4"/>
  <c r="Q1484" i="4"/>
  <c r="U1526" i="4"/>
  <c r="S1569" i="4"/>
  <c r="Q1612" i="4"/>
  <c r="P1312" i="4"/>
  <c r="T1482" i="4"/>
  <c r="T1219" i="4"/>
  <c r="S1304" i="4"/>
  <c r="Q1347" i="4"/>
  <c r="U1389" i="4"/>
  <c r="S1432" i="4"/>
  <c r="Q1475" i="4"/>
  <c r="U1517" i="4"/>
  <c r="S1560" i="4"/>
  <c r="Q796" i="4"/>
  <c r="R1034" i="4"/>
  <c r="P1205" i="4"/>
  <c r="U1300" i="4"/>
  <c r="S1343" i="4"/>
  <c r="Q1386" i="4"/>
  <c r="U1428" i="4"/>
  <c r="S1471" i="4"/>
  <c r="Q1514" i="4"/>
  <c r="U1556" i="4"/>
  <c r="S1599" i="4"/>
  <c r="T1217" i="4"/>
  <c r="P1432" i="4"/>
  <c r="P1596" i="4"/>
  <c r="P1644" i="4"/>
  <c r="T1686" i="4"/>
  <c r="T1656" i="4"/>
  <c r="P1740" i="4"/>
  <c r="T1782" i="4"/>
  <c r="R1825" i="4"/>
  <c r="P1868" i="4"/>
  <c r="R1092" i="4"/>
  <c r="T1400" i="4"/>
  <c r="R1571" i="4"/>
  <c r="Q1636" i="4"/>
  <c r="U1678" i="4"/>
  <c r="S1721" i="4"/>
  <c r="Q1764" i="4"/>
  <c r="U1806" i="4"/>
  <c r="S1849" i="4"/>
  <c r="P1290" i="4"/>
  <c r="T1460" i="4"/>
  <c r="T1605" i="4"/>
  <c r="Q1651" i="4"/>
  <c r="U1693" i="4"/>
  <c r="S1736" i="4"/>
  <c r="Q1779" i="4"/>
  <c r="U1821" i="4"/>
  <c r="S1864" i="4"/>
  <c r="R1084" i="4"/>
  <c r="T1747" i="4"/>
  <c r="T1855" i="4"/>
  <c r="P1444" i="4"/>
  <c r="R1732" i="4"/>
  <c r="P1637" i="4"/>
  <c r="R1656" i="4"/>
  <c r="P1827" i="4"/>
  <c r="T1727" i="4"/>
  <c r="P1714" i="4"/>
  <c r="T1756" i="4"/>
  <c r="R1799" i="4"/>
  <c r="P1842" i="4"/>
  <c r="T1296" i="4"/>
  <c r="R1467" i="4"/>
  <c r="U1607" i="4"/>
  <c r="U1652" i="4"/>
  <c r="S1695" i="4"/>
  <c r="Q1738" i="4"/>
  <c r="U1780" i="4"/>
  <c r="S1823" i="4"/>
  <c r="Q1866" i="4"/>
  <c r="T904" i="4"/>
  <c r="T1356" i="4"/>
  <c r="R1527" i="4"/>
  <c r="Q1625" i="4"/>
  <c r="U1667" i="4"/>
  <c r="S1710" i="4"/>
  <c r="Q1753" i="4"/>
  <c r="U1795" i="4"/>
  <c r="S1838" i="4"/>
  <c r="T1494" i="4"/>
  <c r="S918" i="4"/>
  <c r="R853" i="4"/>
  <c r="P1142" i="4"/>
  <c r="P904" i="4"/>
  <c r="Q1144" i="4"/>
  <c r="S903" i="4"/>
  <c r="S1107" i="4"/>
  <c r="P1008" i="4"/>
  <c r="T1178" i="4"/>
  <c r="P876" i="4"/>
  <c r="S1065" i="4"/>
  <c r="Q1236" i="4"/>
  <c r="Q1230" i="4"/>
  <c r="S1062" i="4"/>
  <c r="Q1233" i="4"/>
  <c r="T1289" i="4"/>
  <c r="R1032" i="4"/>
  <c r="T1513" i="4"/>
  <c r="T1187" i="4"/>
  <c r="U1057" i="4"/>
  <c r="S1228" i="4"/>
  <c r="P1285" i="4"/>
  <c r="T1455" i="4"/>
  <c r="T955" i="4"/>
  <c r="U999" i="4"/>
  <c r="S1170" i="4"/>
  <c r="R1080" i="4"/>
  <c r="T1397" i="4"/>
  <c r="R1568" i="4"/>
  <c r="Q1011" i="4"/>
  <c r="U1181" i="4"/>
  <c r="T1125" i="4"/>
  <c r="P1409" i="4"/>
  <c r="T1579" i="4"/>
  <c r="S1302" i="4"/>
  <c r="Q1473" i="4"/>
  <c r="R1026" i="4"/>
  <c r="Q1384" i="4"/>
  <c r="U1554" i="4"/>
  <c r="R1593" i="4"/>
  <c r="U1297" i="4"/>
  <c r="S1468" i="4"/>
  <c r="T1007" i="4"/>
  <c r="Q1358" i="4"/>
  <c r="U1400" i="4"/>
  <c r="S1443" i="4"/>
  <c r="Q1486" i="4"/>
  <c r="U1528" i="4"/>
  <c r="S1571" i="4"/>
  <c r="Q1614" i="4"/>
  <c r="P1320" i="4"/>
  <c r="T1490" i="4"/>
  <c r="T1615" i="4"/>
  <c r="T1658" i="4"/>
  <c r="R1701" i="4"/>
  <c r="T1259" i="4"/>
  <c r="S1314" i="4"/>
  <c r="Q1357" i="4"/>
  <c r="U1399" i="4"/>
  <c r="S1442" i="4"/>
  <c r="Q1485" i="4"/>
  <c r="U1527" i="4"/>
  <c r="S1570" i="4"/>
  <c r="U887" i="4"/>
  <c r="R1074" i="4"/>
  <c r="P1245" i="4"/>
  <c r="U1310" i="4"/>
  <c r="S1353" i="4"/>
  <c r="Q1396" i="4"/>
  <c r="U1438" i="4"/>
  <c r="S1481" i="4"/>
  <c r="Q1524" i="4"/>
  <c r="U1566" i="4"/>
  <c r="S1609" i="4"/>
  <c r="R1301" i="4"/>
  <c r="P1472" i="4"/>
  <c r="P1209" i="4"/>
  <c r="U1301" i="4"/>
  <c r="S1344" i="4"/>
  <c r="Q1387" i="4"/>
  <c r="U1429" i="4"/>
  <c r="S1472" i="4"/>
  <c r="Q1515" i="4"/>
  <c r="U1557" i="4"/>
  <c r="S753" i="4"/>
  <c r="T1023" i="4"/>
  <c r="R1194" i="4"/>
  <c r="Q1298" i="4"/>
  <c r="U1340" i="4"/>
  <c r="S1383" i="4"/>
  <c r="Q1426" i="4"/>
  <c r="U1468" i="4"/>
  <c r="S1511" i="4"/>
  <c r="Q1554" i="4"/>
  <c r="U1596" i="4"/>
  <c r="P1175" i="4"/>
  <c r="R1421" i="4"/>
  <c r="P1592" i="4"/>
  <c r="R1641" i="4"/>
  <c r="P1684" i="4"/>
  <c r="P1646" i="4"/>
  <c r="R1737" i="4"/>
  <c r="P1780" i="4"/>
  <c r="T1822" i="4"/>
  <c r="R1865" i="4"/>
  <c r="T1049" i="4"/>
  <c r="P1390" i="4"/>
  <c r="T1560" i="4"/>
  <c r="S1633" i="4"/>
  <c r="Q1676" i="4"/>
  <c r="U1718" i="4"/>
  <c r="S1761" i="4"/>
  <c r="Q1804" i="4"/>
  <c r="U1846" i="4"/>
  <c r="R1279" i="4"/>
  <c r="P1450" i="4"/>
  <c r="P1602" i="4"/>
  <c r="S1648" i="4"/>
  <c r="Q1691" i="4"/>
  <c r="U1733" i="4"/>
  <c r="S1776" i="4"/>
  <c r="Q1819" i="4"/>
  <c r="U1861" i="4"/>
  <c r="Q901" i="4"/>
  <c r="P1713" i="4"/>
  <c r="R1818" i="4"/>
  <c r="R1401" i="4"/>
  <c r="T1721" i="4"/>
  <c r="P1601" i="4"/>
  <c r="T1645" i="4"/>
  <c r="R1816" i="4"/>
  <c r="P1873" i="4"/>
  <c r="R1698" i="4"/>
  <c r="R1711" i="4"/>
  <c r="P1754" i="4"/>
  <c r="T1796" i="4"/>
  <c r="R1839" i="4"/>
  <c r="P1286" i="4"/>
  <c r="T1456" i="4"/>
  <c r="R1604" i="4"/>
  <c r="Q1650" i="4"/>
  <c r="U1692" i="4"/>
  <c r="S1735" i="4"/>
  <c r="Q1778" i="4"/>
  <c r="U1820" i="4"/>
  <c r="S1863" i="4"/>
  <c r="Q836" i="4"/>
  <c r="P1346" i="4"/>
  <c r="T1516" i="4"/>
  <c r="S1622" i="4"/>
  <c r="Q1665" i="4"/>
  <c r="U1707" i="4"/>
  <c r="S1750" i="4"/>
  <c r="Q1793" i="4"/>
  <c r="U1835" i="4"/>
  <c r="P1452" i="4"/>
  <c r="P644" i="4"/>
  <c r="U797" i="4"/>
  <c r="Q913" i="4"/>
  <c r="Q1114" i="4"/>
  <c r="Q867" i="4"/>
  <c r="R1167" i="4"/>
  <c r="S1043" i="4"/>
  <c r="Q1214" i="4"/>
  <c r="T1114" i="4"/>
  <c r="R623" i="4"/>
  <c r="S1001" i="4"/>
  <c r="Q1172" i="4"/>
  <c r="S867" i="4"/>
  <c r="S998" i="4"/>
  <c r="Q1169" i="4"/>
  <c r="P1075" i="4"/>
  <c r="R1396" i="4"/>
  <c r="P1567" i="4"/>
  <c r="Q927" i="4"/>
  <c r="Q1111" i="4"/>
  <c r="S713" i="4"/>
  <c r="R1338" i="4"/>
  <c r="P1509" i="4"/>
  <c r="P1169" i="4"/>
  <c r="Q1053" i="4"/>
  <c r="U1223" i="4"/>
  <c r="R1280" i="4"/>
  <c r="P1451" i="4"/>
  <c r="Q1238" i="4"/>
  <c r="S1064" i="4"/>
  <c r="Q1235" i="4"/>
  <c r="T1291" i="4"/>
  <c r="R1462" i="4"/>
  <c r="R982" i="4"/>
  <c r="U1355" i="4"/>
  <c r="S1526" i="4"/>
  <c r="T1239" i="4"/>
  <c r="S1437" i="4"/>
  <c r="Q1608" i="4"/>
  <c r="T1652" i="4"/>
  <c r="Q1351" i="4"/>
  <c r="U1521" i="4"/>
  <c r="P1221" i="4"/>
  <c r="S1371" i="4"/>
  <c r="Q1414" i="4"/>
  <c r="U1456" i="4"/>
  <c r="S1499" i="4"/>
  <c r="Q1542" i="4"/>
  <c r="U1584" i="4"/>
  <c r="P983" i="4"/>
  <c r="R1373" i="4"/>
  <c r="P1544" i="4"/>
  <c r="R1629" i="4"/>
  <c r="P1672" i="4"/>
  <c r="R990" i="4"/>
  <c r="Q1285" i="4"/>
  <c r="U1327" i="4"/>
  <c r="S1370" i="4"/>
  <c r="Q1413" i="4"/>
  <c r="U1455" i="4"/>
  <c r="S1498" i="4"/>
  <c r="Q1541" i="4"/>
  <c r="U1583" i="4"/>
  <c r="P957" i="4"/>
  <c r="T1127" i="4"/>
  <c r="S1281" i="4"/>
  <c r="Q1324" i="4"/>
  <c r="U1366" i="4"/>
  <c r="S1409" i="4"/>
  <c r="Q1452" i="4"/>
  <c r="U1494" i="4"/>
  <c r="S1537" i="4"/>
  <c r="Q1580" i="4"/>
  <c r="P894" i="4"/>
  <c r="T1354" i="4"/>
  <c r="R1525" i="4"/>
  <c r="R1262" i="4"/>
  <c r="Q1315" i="4"/>
  <c r="U1357" i="4"/>
  <c r="S1400" i="4"/>
  <c r="Q1443" i="4"/>
  <c r="U1485" i="4"/>
  <c r="S1528" i="4"/>
  <c r="Q1571" i="4"/>
  <c r="R891" i="4"/>
  <c r="P1077" i="4"/>
  <c r="T1247" i="4"/>
  <c r="S1311" i="4"/>
  <c r="Q1354" i="4"/>
  <c r="U1396" i="4"/>
  <c r="S1439" i="4"/>
  <c r="Q1482" i="4"/>
  <c r="U1524" i="4"/>
  <c r="S1567" i="4"/>
  <c r="Q1610" i="4"/>
  <c r="P1304" i="4"/>
  <c r="T1474" i="4"/>
  <c r="R1610" i="4"/>
  <c r="T1654" i="4"/>
  <c r="R1697" i="4"/>
  <c r="R1699" i="4"/>
  <c r="T1750" i="4"/>
  <c r="R1793" i="4"/>
  <c r="P1836" i="4"/>
  <c r="P1263" i="4"/>
  <c r="R1443" i="4"/>
  <c r="U1599" i="4"/>
  <c r="U1646" i="4"/>
  <c r="S1689" i="4"/>
  <c r="Q1732" i="4"/>
  <c r="U1774" i="4"/>
  <c r="S1817" i="4"/>
  <c r="Q1860" i="4"/>
  <c r="T1332" i="4"/>
  <c r="R1503" i="4"/>
  <c r="Q1619" i="4"/>
  <c r="U1661" i="4"/>
  <c r="S1704" i="4"/>
  <c r="Q1747" i="4"/>
  <c r="U1789" i="4"/>
  <c r="S1832" i="4"/>
  <c r="Q1875" i="4"/>
  <c r="T1398" i="4"/>
  <c r="T1875" i="4"/>
  <c r="P1600" i="4"/>
  <c r="P1775" i="4"/>
  <c r="T1767" i="4"/>
  <c r="T1310" i="4"/>
  <c r="P1699" i="4"/>
  <c r="T1869" i="4"/>
  <c r="T1699" i="4"/>
  <c r="T1578" i="4"/>
  <c r="T1724" i="4"/>
  <c r="R1767" i="4"/>
  <c r="P1810" i="4"/>
  <c r="T1852" i="4"/>
  <c r="S729" i="4"/>
  <c r="R1339" i="4"/>
  <c r="P1510" i="4"/>
  <c r="U1620" i="4"/>
  <c r="S1663" i="4"/>
  <c r="Q1706" i="4"/>
  <c r="U1748" i="4"/>
  <c r="S1791" i="4"/>
  <c r="Q1834" i="4"/>
  <c r="U1876" i="4"/>
  <c r="P1087" i="4"/>
  <c r="R1399" i="4"/>
  <c r="P1570" i="4"/>
  <c r="U1635" i="4"/>
  <c r="S1678" i="4"/>
  <c r="Q1721" i="4"/>
  <c r="U1763" i="4"/>
  <c r="S1806" i="4"/>
  <c r="Q1849" i="4"/>
  <c r="T1619" i="4"/>
  <c r="R831" i="4"/>
  <c r="P797" i="4"/>
  <c r="Q774" i="4"/>
  <c r="T1086" i="4"/>
  <c r="S783" i="4"/>
  <c r="S979" i="4"/>
  <c r="Q1150" i="4"/>
  <c r="T1050" i="4"/>
  <c r="R1221" i="4"/>
  <c r="U932" i="4"/>
  <c r="Q1108" i="4"/>
  <c r="P507" i="4"/>
  <c r="P912" i="4"/>
  <c r="Q1105" i="4"/>
  <c r="U1275" i="4"/>
  <c r="R1332" i="4"/>
  <c r="T1385" i="4"/>
  <c r="R1556" i="4"/>
  <c r="T898" i="4"/>
  <c r="S1100" i="4"/>
  <c r="Q1271" i="4"/>
  <c r="T1327" i="4"/>
  <c r="R1498" i="4"/>
  <c r="R1126" i="4"/>
  <c r="S1042" i="4"/>
  <c r="Q1213" i="4"/>
  <c r="P1251" i="4"/>
  <c r="R1440" i="4"/>
  <c r="R875" i="4"/>
  <c r="U1053" i="4"/>
  <c r="S1224" i="4"/>
  <c r="P1281" i="4"/>
  <c r="T1451" i="4"/>
  <c r="U935" i="4"/>
  <c r="Q1345" i="4"/>
  <c r="U1515" i="4"/>
  <c r="P1197" i="4"/>
  <c r="U1426" i="4"/>
  <c r="S1597" i="4"/>
  <c r="P1642" i="4"/>
  <c r="S1340" i="4"/>
  <c r="Q1511" i="4"/>
  <c r="R1178" i="4"/>
  <c r="U1368" i="4"/>
  <c r="S1411" i="4"/>
  <c r="Q1454" i="4"/>
  <c r="U1496" i="4"/>
  <c r="S1539" i="4"/>
  <c r="Q1582" i="4"/>
  <c r="T936" i="4"/>
  <c r="T1362" i="4"/>
  <c r="R1533" i="4"/>
  <c r="T1626" i="4"/>
  <c r="R1669" i="4"/>
  <c r="S946" i="4"/>
  <c r="S1282" i="4"/>
  <c r="Q1325" i="4"/>
  <c r="U1367" i="4"/>
  <c r="S1410" i="4"/>
  <c r="Q1453" i="4"/>
  <c r="U1495" i="4"/>
  <c r="S1538" i="4"/>
  <c r="Q1581" i="4"/>
  <c r="T944" i="4"/>
  <c r="P1117" i="4"/>
  <c r="U1278" i="4"/>
  <c r="S1321" i="4"/>
  <c r="Q1364" i="4"/>
  <c r="U1406" i="4"/>
  <c r="S1449" i="4"/>
  <c r="Q1492" i="4"/>
  <c r="U1534" i="4"/>
  <c r="S1577" i="4"/>
  <c r="Q804" i="4"/>
  <c r="P1344" i="4"/>
  <c r="T1514" i="4"/>
  <c r="T1251" i="4"/>
  <c r="S1312" i="4"/>
  <c r="Q1355" i="4"/>
  <c r="U1397" i="4"/>
  <c r="S1440" i="4"/>
  <c r="Q1483" i="4"/>
  <c r="U1525" i="4"/>
  <c r="S1568" i="4"/>
  <c r="Q877" i="4"/>
  <c r="R1066" i="4"/>
  <c r="P1237" i="4"/>
  <c r="U1308" i="4"/>
  <c r="S1351" i="4"/>
  <c r="Q1394" i="4"/>
  <c r="U1436" i="4"/>
  <c r="S1479" i="4"/>
  <c r="Q1522" i="4"/>
  <c r="U1564" i="4"/>
  <c r="S1607" i="4"/>
  <c r="R1293" i="4"/>
  <c r="P1464" i="4"/>
  <c r="T1606" i="4"/>
  <c r="P1652" i="4"/>
  <c r="T1694" i="4"/>
  <c r="T1688" i="4"/>
  <c r="P1748" i="4"/>
  <c r="T1790" i="4"/>
  <c r="R1833" i="4"/>
  <c r="P1876" i="4"/>
  <c r="R1220" i="4"/>
  <c r="T1432" i="4"/>
  <c r="R1596" i="4"/>
  <c r="Q1644" i="4"/>
  <c r="U1686" i="4"/>
  <c r="S1729" i="4"/>
  <c r="Q1772" i="4"/>
  <c r="U1814" i="4"/>
  <c r="S1857" i="4"/>
  <c r="P1322" i="4"/>
  <c r="T1492" i="4"/>
  <c r="R1616" i="4"/>
  <c r="Q1659" i="4"/>
  <c r="U1701" i="4"/>
  <c r="S1744" i="4"/>
  <c r="Q1787" i="4"/>
  <c r="U1829" i="4"/>
  <c r="S1872" i="4"/>
  <c r="P1356" i="4"/>
  <c r="P1849" i="4"/>
  <c r="P1572" i="4"/>
  <c r="R1764" i="4"/>
  <c r="T1735" i="4"/>
  <c r="R1244" i="4"/>
  <c r="R1688" i="4"/>
  <c r="P1859" i="4"/>
  <c r="P1681" i="4"/>
  <c r="P1821" i="4"/>
  <c r="P1722" i="4"/>
  <c r="T1764" i="4"/>
  <c r="R1807" i="4"/>
  <c r="P1850" i="4"/>
  <c r="T1328" i="4"/>
  <c r="R1499" i="4"/>
  <c r="Q1618" i="4"/>
  <c r="U1660" i="4"/>
  <c r="S1703" i="4"/>
  <c r="Q1746" i="4"/>
  <c r="U1788" i="4"/>
  <c r="S1831" i="4"/>
  <c r="Q1874" i="4"/>
  <c r="R1044" i="4"/>
  <c r="T1388" i="4"/>
  <c r="R1559" i="4"/>
  <c r="Q1633" i="4"/>
  <c r="U1675" i="4"/>
  <c r="S1718" i="4"/>
  <c r="Q1761" i="4"/>
  <c r="U1803" i="4"/>
  <c r="S1846" i="4"/>
  <c r="R1606" i="4"/>
  <c r="R830" i="4"/>
  <c r="P768" i="4"/>
  <c r="T1056" i="4"/>
  <c r="P618" i="4"/>
  <c r="U1058" i="4"/>
  <c r="U832" i="4"/>
  <c r="Q1086" i="4"/>
  <c r="T986" i="4"/>
  <c r="R1157" i="4"/>
  <c r="S835" i="4"/>
  <c r="Q1044" i="4"/>
  <c r="U1214" i="4"/>
  <c r="S924" i="4"/>
  <c r="Q1041" i="4"/>
  <c r="U1211" i="4"/>
  <c r="T1245" i="4"/>
  <c r="P1439" i="4"/>
  <c r="Q868" i="4"/>
  <c r="Q983" i="4"/>
  <c r="U1153" i="4"/>
  <c r="T1013" i="4"/>
  <c r="P1381" i="4"/>
  <c r="T1551" i="4"/>
  <c r="Q887" i="4"/>
  <c r="U1095" i="4"/>
  <c r="S1266" i="4"/>
  <c r="P1323" i="4"/>
  <c r="T1493" i="4"/>
  <c r="S916" i="4"/>
  <c r="Q1107" i="4"/>
  <c r="R560" i="4"/>
  <c r="R1334" i="4"/>
  <c r="P1505" i="4"/>
  <c r="P1153" i="4"/>
  <c r="S1398" i="4"/>
  <c r="Q1569" i="4"/>
  <c r="S1309" i="4"/>
  <c r="Q1480" i="4"/>
  <c r="P1296" i="4"/>
  <c r="R1695" i="4"/>
  <c r="U1393" i="4"/>
  <c r="S1564" i="4"/>
  <c r="U1304" i="4"/>
  <c r="Q1382" i="4"/>
  <c r="U1424" i="4"/>
  <c r="S1467" i="4"/>
  <c r="Q1510" i="4"/>
  <c r="U1552" i="4"/>
  <c r="S1595" i="4"/>
  <c r="T1153" i="4"/>
  <c r="P1416" i="4"/>
  <c r="T1586" i="4"/>
  <c r="P1640" i="4"/>
  <c r="T1682" i="4"/>
  <c r="P1161" i="4"/>
  <c r="U1295" i="4"/>
  <c r="S1338" i="4"/>
  <c r="Q1381" i="4"/>
  <c r="U1423" i="4"/>
  <c r="S1466" i="4"/>
  <c r="Q1509" i="4"/>
  <c r="U1551" i="4"/>
  <c r="P594" i="4"/>
  <c r="T999" i="4"/>
  <c r="R1170" i="4"/>
  <c r="Q1292" i="4"/>
  <c r="U1334" i="4"/>
  <c r="S1377" i="4"/>
  <c r="Q1420" i="4"/>
  <c r="U1462" i="4"/>
  <c r="S1505" i="4"/>
  <c r="Q1548" i="4"/>
  <c r="U1590" i="4"/>
  <c r="P1079" i="4"/>
  <c r="R1397" i="4"/>
  <c r="R958" i="4"/>
  <c r="Q1283" i="4"/>
  <c r="U1325" i="4"/>
  <c r="S1368" i="4"/>
  <c r="Q1411" i="4"/>
  <c r="U1453" i="4"/>
  <c r="S1496" i="4"/>
  <c r="Q1539" i="4"/>
  <c r="U1581" i="4"/>
  <c r="Q948" i="4"/>
  <c r="T1119" i="4"/>
  <c r="S1279" i="4"/>
  <c r="Q1322" i="4"/>
  <c r="U1364" i="4"/>
  <c r="S1407" i="4"/>
  <c r="Q1450" i="4"/>
  <c r="U1492" i="4"/>
  <c r="S1535" i="4"/>
  <c r="Q1578" i="4"/>
  <c r="U846" i="4"/>
  <c r="T1346" i="4"/>
  <c r="R1517" i="4"/>
  <c r="T1622" i="4"/>
  <c r="R1665" i="4"/>
  <c r="P1708" i="4"/>
  <c r="T1718" i="4"/>
  <c r="R1761" i="4"/>
  <c r="P1804" i="4"/>
  <c r="T1846" i="4"/>
  <c r="R1315" i="4"/>
  <c r="P1486" i="4"/>
  <c r="P1614" i="4"/>
  <c r="S1657" i="4"/>
  <c r="Q1700" i="4"/>
  <c r="U1742" i="4"/>
  <c r="S1785" i="4"/>
  <c r="Q1828" i="4"/>
  <c r="U1870" i="4"/>
  <c r="P991" i="4"/>
  <c r="R1375" i="4"/>
  <c r="P1546" i="4"/>
  <c r="U1629" i="4"/>
  <c r="S1672" i="4"/>
  <c r="Q1715" i="4"/>
  <c r="U1757" i="4"/>
  <c r="S1800" i="4"/>
  <c r="Q1843" i="4"/>
  <c r="R1569" i="4"/>
  <c r="R1553" i="4"/>
  <c r="P1647" i="4"/>
  <c r="T1817" i="4"/>
  <c r="R1481" i="4"/>
  <c r="T1741" i="4"/>
  <c r="P1761" i="4"/>
  <c r="P1191" i="4"/>
  <c r="P1638" i="4"/>
  <c r="R1735" i="4"/>
  <c r="P1778" i="4"/>
  <c r="T1820" i="4"/>
  <c r="R1863" i="4"/>
  <c r="T1017" i="4"/>
  <c r="P1382" i="4"/>
  <c r="T1552" i="4"/>
  <c r="S1631" i="4"/>
  <c r="Q1674" i="4"/>
  <c r="U1716" i="4"/>
  <c r="S1759" i="4"/>
  <c r="Q1802" i="4"/>
  <c r="U1844" i="4"/>
  <c r="T1257" i="4"/>
  <c r="P1442" i="4"/>
  <c r="R1599" i="4"/>
  <c r="S1646" i="4"/>
  <c r="Q1689" i="4"/>
  <c r="U1731" i="4"/>
  <c r="S1774" i="4"/>
  <c r="Q1817" i="4"/>
  <c r="U1859" i="4"/>
  <c r="P1689" i="4"/>
  <c r="U580" i="4"/>
  <c r="T684" i="4"/>
  <c r="U1028" i="4"/>
  <c r="R1257" i="4"/>
  <c r="P1082" i="4"/>
  <c r="Q1022" i="4"/>
  <c r="U1192" i="4"/>
  <c r="R1093" i="4"/>
  <c r="P1264" i="4"/>
  <c r="Q980" i="4"/>
  <c r="U1150" i="4"/>
  <c r="Q810" i="4"/>
  <c r="Q977" i="4"/>
  <c r="R1428" i="4"/>
  <c r="U726" i="4"/>
  <c r="S972" i="4"/>
  <c r="Q1143" i="4"/>
  <c r="P971" i="4"/>
  <c r="R1370" i="4"/>
  <c r="P1541" i="4"/>
  <c r="S807" i="4"/>
  <c r="Q1085" i="4"/>
  <c r="U1255" i="4"/>
  <c r="R1312" i="4"/>
  <c r="P1483" i="4"/>
  <c r="P888" i="4"/>
  <c r="S1096" i="4"/>
  <c r="Q1267" i="4"/>
  <c r="T1323" i="4"/>
  <c r="R1494" i="4"/>
  <c r="R1110" i="4"/>
  <c r="U1387" i="4"/>
  <c r="S1558" i="4"/>
  <c r="U1298" i="4"/>
  <c r="S1469" i="4"/>
  <c r="T1185" i="4"/>
  <c r="T1684" i="4"/>
  <c r="Q1383" i="4"/>
  <c r="U1553" i="4"/>
  <c r="Q1294" i="4"/>
  <c r="S1379" i="4"/>
  <c r="Q1422" i="4"/>
  <c r="U1464" i="4"/>
  <c r="S1507" i="4"/>
  <c r="Q1550" i="4"/>
  <c r="U1592" i="4"/>
  <c r="P1111" i="4"/>
  <c r="R1405" i="4"/>
  <c r="P1576" i="4"/>
  <c r="R1637" i="4"/>
  <c r="P1680" i="4"/>
  <c r="R1118" i="4"/>
  <c r="Q1293" i="4"/>
  <c r="U1335" i="4"/>
  <c r="S1378" i="4"/>
  <c r="Q1421" i="4"/>
  <c r="U1463" i="4"/>
  <c r="S1506" i="4"/>
  <c r="Q1549" i="4"/>
  <c r="U1591" i="4"/>
  <c r="P989" i="4"/>
  <c r="T1159" i="4"/>
  <c r="S1289" i="4"/>
  <c r="Q1332" i="4"/>
  <c r="U1374" i="4"/>
  <c r="S1417" i="4"/>
  <c r="Q1460" i="4"/>
  <c r="U1502" i="4"/>
  <c r="S1545" i="4"/>
  <c r="Q1588" i="4"/>
  <c r="R1036" i="4"/>
  <c r="T1386" i="4"/>
  <c r="R1557" i="4"/>
  <c r="S1280" i="4"/>
  <c r="Q1323" i="4"/>
  <c r="U1365" i="4"/>
  <c r="S1408" i="4"/>
  <c r="Q1451" i="4"/>
  <c r="U1493" i="4"/>
  <c r="S1536" i="4"/>
  <c r="Q1579" i="4"/>
  <c r="P934" i="4"/>
  <c r="P1109" i="4"/>
  <c r="U1276" i="4"/>
  <c r="S1319" i="4"/>
  <c r="Q1362" i="4"/>
  <c r="U1404" i="4"/>
  <c r="S1447" i="4"/>
  <c r="Q1490" i="4"/>
  <c r="U1532" i="4"/>
  <c r="S1575" i="4"/>
  <c r="R655" i="4"/>
  <c r="P1336" i="4"/>
  <c r="T1506" i="4"/>
  <c r="P1620" i="4"/>
  <c r="T1662" i="4"/>
  <c r="R1705" i="4"/>
  <c r="P1716" i="4"/>
  <c r="T1758" i="4"/>
  <c r="R1801" i="4"/>
  <c r="P1844" i="4"/>
  <c r="T1304" i="4"/>
  <c r="R1475" i="4"/>
  <c r="S1610" i="4"/>
  <c r="U1654" i="4"/>
  <c r="S1697" i="4"/>
  <c r="Q1740" i="4"/>
  <c r="U1782" i="4"/>
  <c r="S1825" i="4"/>
  <c r="Q1868" i="4"/>
  <c r="R947" i="4"/>
  <c r="T1364" i="4"/>
  <c r="R1535" i="4"/>
  <c r="Q1627" i="4"/>
  <c r="U1669" i="4"/>
  <c r="S1712" i="4"/>
  <c r="Q1755" i="4"/>
  <c r="U1797" i="4"/>
  <c r="S1840" i="4"/>
  <c r="T1526" i="4"/>
  <c r="R1425" i="4"/>
  <c r="R1636" i="4"/>
  <c r="P1807" i="4"/>
  <c r="T1863" i="4"/>
  <c r="T1438" i="4"/>
  <c r="P1731" i="4"/>
  <c r="P1745" i="4"/>
  <c r="R1020" i="4"/>
  <c r="R1627" i="4"/>
  <c r="T1732" i="4"/>
  <c r="R1775" i="4"/>
  <c r="P1818" i="4"/>
  <c r="T1860" i="4"/>
  <c r="P975" i="4"/>
  <c r="R1371" i="4"/>
  <c r="P1542" i="4"/>
  <c r="U1628" i="4"/>
  <c r="S1671" i="4"/>
  <c r="Q1714" i="4"/>
  <c r="U1756" i="4"/>
  <c r="S1799" i="4"/>
  <c r="Q1842" i="4"/>
  <c r="P1215" i="4"/>
  <c r="R1431" i="4"/>
  <c r="U1595" i="4"/>
  <c r="U1643" i="4"/>
  <c r="S1686" i="4"/>
  <c r="Q1729" i="4"/>
  <c r="U1771" i="4"/>
  <c r="S1814" i="4"/>
  <c r="Q1857" i="4"/>
  <c r="T1659" i="4"/>
  <c r="Q829" i="4"/>
  <c r="T711" i="4"/>
  <c r="R1227" i="4"/>
  <c r="R1001" i="4"/>
  <c r="S1229" i="4"/>
  <c r="Q958" i="4"/>
  <c r="U1128" i="4"/>
  <c r="R1029" i="4"/>
  <c r="P1200" i="4"/>
  <c r="S904" i="4"/>
  <c r="U1086" i="4"/>
  <c r="S1257" i="4"/>
  <c r="Q786" i="4"/>
  <c r="U1083" i="4"/>
  <c r="S1254" i="4"/>
  <c r="P1311" i="4"/>
  <c r="T1481" i="4"/>
  <c r="T1059" i="4"/>
  <c r="U1025" i="4"/>
  <c r="S1196" i="4"/>
  <c r="R1184" i="4"/>
  <c r="T1423" i="4"/>
  <c r="T572" i="4"/>
  <c r="U967" i="4"/>
  <c r="S1138" i="4"/>
  <c r="R952" i="4"/>
  <c r="T1365" i="4"/>
  <c r="R1536" i="4"/>
  <c r="Q979" i="4"/>
  <c r="U1149" i="4"/>
  <c r="T997" i="4"/>
  <c r="P1377" i="4"/>
  <c r="T1547" i="4"/>
  <c r="R1254" i="4"/>
  <c r="Q1441" i="4"/>
  <c r="T880" i="4"/>
  <c r="Q1352" i="4"/>
  <c r="U1522" i="4"/>
  <c r="T1466" i="4"/>
  <c r="T1235" i="4"/>
  <c r="S1436" i="4"/>
  <c r="U855" i="4"/>
  <c r="S1347" i="4"/>
  <c r="U1392" i="4"/>
  <c r="S1435" i="4"/>
  <c r="Q1478" i="4"/>
  <c r="U1520" i="4"/>
  <c r="S1563" i="4"/>
  <c r="Q1606" i="4"/>
  <c r="P1288" i="4"/>
  <c r="T1458" i="4"/>
  <c r="P1605" i="4"/>
  <c r="T1650" i="4"/>
  <c r="R1693" i="4"/>
  <c r="T1227" i="4"/>
  <c r="S1306" i="4"/>
  <c r="Q1349" i="4"/>
  <c r="U1391" i="4"/>
  <c r="S1434" i="4"/>
  <c r="Q1477" i="4"/>
  <c r="U1519" i="4"/>
  <c r="S1562" i="4"/>
  <c r="Q828" i="4"/>
  <c r="R1042" i="4"/>
  <c r="P1213" i="4"/>
  <c r="U1302" i="4"/>
  <c r="S1345" i="4"/>
  <c r="Q1388" i="4"/>
  <c r="U1430" i="4"/>
  <c r="S1473" i="4"/>
  <c r="Q1516" i="4"/>
  <c r="U1558" i="4"/>
  <c r="S1601" i="4"/>
  <c r="T1249" i="4"/>
  <c r="P1440" i="4"/>
  <c r="P1129" i="4"/>
  <c r="U1293" i="4"/>
  <c r="S1336" i="4"/>
  <c r="Q1379" i="4"/>
  <c r="U1421" i="4"/>
  <c r="S1464" i="4"/>
  <c r="Q1507" i="4"/>
  <c r="U1549" i="4"/>
  <c r="S1592" i="4"/>
  <c r="T991" i="4"/>
  <c r="R1162" i="4"/>
  <c r="Q1290" i="4"/>
  <c r="U1332" i="4"/>
  <c r="S1375" i="4"/>
  <c r="Q1418" i="4"/>
  <c r="U1460" i="4"/>
  <c r="S1503" i="4"/>
  <c r="Q1546" i="4"/>
  <c r="U1588" i="4"/>
  <c r="P1047" i="4"/>
  <c r="R1389" i="4"/>
  <c r="P1560" i="4"/>
  <c r="R1633" i="4"/>
  <c r="P1676" i="4"/>
  <c r="P1613" i="4"/>
  <c r="R1729" i="4"/>
  <c r="P1772" i="4"/>
  <c r="T1814" i="4"/>
  <c r="R1857" i="4"/>
  <c r="U911" i="4"/>
  <c r="P1358" i="4"/>
  <c r="T1528" i="4"/>
  <c r="S1625" i="4"/>
  <c r="Q1668" i="4"/>
  <c r="U1710" i="4"/>
  <c r="S1753" i="4"/>
  <c r="Q1796" i="4"/>
  <c r="U1838" i="4"/>
  <c r="T1161" i="4"/>
  <c r="P1418" i="4"/>
  <c r="T1588" i="4"/>
  <c r="S1640" i="4"/>
  <c r="Q1683" i="4"/>
  <c r="U1725" i="4"/>
  <c r="S1768" i="4"/>
  <c r="Q1811" i="4"/>
  <c r="U1853" i="4"/>
  <c r="R1638" i="4"/>
  <c r="R1722" i="4"/>
  <c r="T1265" i="4"/>
  <c r="T1689" i="4"/>
  <c r="R1860" i="4"/>
  <c r="S1612" i="4"/>
  <c r="R1784" i="4"/>
  <c r="P1825" i="4"/>
  <c r="S1604" i="4"/>
  <c r="T1680" i="4"/>
  <c r="P1746" i="4"/>
  <c r="T1788" i="4"/>
  <c r="R1831" i="4"/>
  <c r="P1874" i="4"/>
  <c r="R1188" i="4"/>
  <c r="T1424" i="4"/>
  <c r="T1593" i="4"/>
  <c r="Q1642" i="4"/>
  <c r="U1684" i="4"/>
  <c r="S1727" i="4"/>
  <c r="Q1770" i="4"/>
  <c r="U1812" i="4"/>
  <c r="S1855" i="4"/>
  <c r="P1314" i="4"/>
  <c r="T1484" i="4"/>
  <c r="T1613" i="4"/>
  <c r="Q1657" i="4"/>
  <c r="U1699" i="4"/>
  <c r="S1742" i="4"/>
  <c r="Q1785" i="4"/>
  <c r="U1827" i="4"/>
  <c r="S1870" i="4"/>
  <c r="P1324" i="4"/>
  <c r="P590" i="4"/>
  <c r="R668" i="4"/>
  <c r="Q937" i="4"/>
  <c r="S1199" i="4"/>
  <c r="S973" i="4"/>
  <c r="T1252" i="4"/>
  <c r="U1064" i="4"/>
  <c r="Q905" i="4"/>
  <c r="P1136" i="4"/>
  <c r="Q750" i="4"/>
  <c r="U1022" i="4"/>
  <c r="S1193" i="4"/>
  <c r="P896" i="4"/>
  <c r="U1019" i="4"/>
  <c r="S1190" i="4"/>
  <c r="R1160" i="4"/>
  <c r="U1147" i="4"/>
  <c r="R1460" i="4"/>
  <c r="R974" i="4"/>
  <c r="S1004" i="4"/>
  <c r="Q1175" i="4"/>
  <c r="P1099" i="4"/>
  <c r="R1402" i="4"/>
  <c r="P1573" i="4"/>
  <c r="P944" i="4"/>
  <c r="Q1117" i="4"/>
  <c r="S809" i="4"/>
  <c r="R1344" i="4"/>
  <c r="P1515" i="4"/>
  <c r="U957" i="4"/>
  <c r="S1128" i="4"/>
  <c r="R899" i="4"/>
  <c r="T1355" i="4"/>
  <c r="R1526" i="4"/>
  <c r="P1097" i="4"/>
  <c r="U1419" i="4"/>
  <c r="S1590" i="4"/>
  <c r="U1330" i="4"/>
  <c r="S1501" i="4"/>
  <c r="R1381" i="4"/>
  <c r="R1022" i="4"/>
  <c r="Q1415" i="4"/>
  <c r="U1585" i="4"/>
  <c r="Q1326" i="4"/>
  <c r="S1387" i="4"/>
  <c r="Q1430" i="4"/>
  <c r="U1472" i="4"/>
  <c r="S1515" i="4"/>
  <c r="Q1558" i="4"/>
  <c r="U1600" i="4"/>
  <c r="P1239" i="4"/>
  <c r="R1437" i="4"/>
  <c r="U1597" i="4"/>
  <c r="R1645" i="4"/>
  <c r="P1688" i="4"/>
  <c r="R1206" i="4"/>
  <c r="Q1301" i="4"/>
  <c r="U1343" i="4"/>
  <c r="S1386" i="4"/>
  <c r="Q1429" i="4"/>
  <c r="U1471" i="4"/>
  <c r="S1514" i="4"/>
  <c r="Q1557" i="4"/>
  <c r="U742" i="4"/>
  <c r="P1021" i="4"/>
  <c r="T1191" i="4"/>
  <c r="S1297" i="4"/>
  <c r="Q1340" i="4"/>
  <c r="U1382" i="4"/>
  <c r="S1425" i="4"/>
  <c r="Q1468" i="4"/>
  <c r="U1510" i="4"/>
  <c r="S1553" i="4"/>
  <c r="Q1596" i="4"/>
  <c r="R1164" i="4"/>
  <c r="T1418" i="4"/>
  <c r="T1043" i="4"/>
  <c r="S1288" i="4"/>
  <c r="Q1331" i="4"/>
  <c r="U1373" i="4"/>
  <c r="S1416" i="4"/>
  <c r="Q1459" i="4"/>
  <c r="U1501" i="4"/>
  <c r="S1544" i="4"/>
  <c r="Q1587" i="4"/>
  <c r="R970" i="4"/>
  <c r="P1141" i="4"/>
  <c r="U1284" i="4"/>
  <c r="S1327" i="4"/>
  <c r="Q1370" i="4"/>
  <c r="U1412" i="4"/>
  <c r="S1455" i="4"/>
  <c r="Q1498" i="4"/>
  <c r="U1540" i="4"/>
  <c r="S1583" i="4"/>
  <c r="T961" i="4"/>
  <c r="P1368" i="4"/>
  <c r="T1538" i="4"/>
  <c r="P1628" i="4"/>
  <c r="T1670" i="4"/>
  <c r="P1568" i="4"/>
  <c r="P1724" i="4"/>
  <c r="T1766" i="4"/>
  <c r="R1809" i="4"/>
  <c r="P1852" i="4"/>
  <c r="T676" i="4"/>
  <c r="T1336" i="4"/>
  <c r="R1507" i="4"/>
  <c r="Q1620" i="4"/>
  <c r="U1662" i="4"/>
  <c r="S1705" i="4"/>
  <c r="Q1748" i="4"/>
  <c r="U1790" i="4"/>
  <c r="S1833" i="4"/>
  <c r="Q1876" i="4"/>
  <c r="R1076" i="4"/>
  <c r="T1396" i="4"/>
  <c r="R1567" i="4"/>
  <c r="Q1635" i="4"/>
  <c r="U1677" i="4"/>
  <c r="S1720" i="4"/>
  <c r="Q1763" i="4"/>
  <c r="U1805" i="4"/>
  <c r="S1848" i="4"/>
  <c r="P1617" i="4"/>
  <c r="T1655" i="4"/>
  <c r="R915" i="4"/>
  <c r="R1668" i="4"/>
  <c r="P1839" i="4"/>
  <c r="T1566" i="4"/>
  <c r="P1763" i="4"/>
  <c r="P1793" i="4"/>
  <c r="T1382" i="4"/>
  <c r="R1659" i="4"/>
  <c r="T1740" i="4"/>
  <c r="R1783" i="4"/>
  <c r="P1826" i="4"/>
  <c r="T1868" i="4"/>
  <c r="P1103" i="4"/>
  <c r="R1403" i="4"/>
  <c r="P1574" i="4"/>
  <c r="U1636" i="4"/>
  <c r="S1679" i="4"/>
  <c r="Q1722" i="4"/>
  <c r="U1764" i="4"/>
  <c r="S1807" i="4"/>
  <c r="Q1850" i="4"/>
  <c r="T1292" i="4"/>
  <c r="R1463" i="4"/>
  <c r="S1606" i="4"/>
  <c r="U1651" i="4"/>
  <c r="S1694" i="4"/>
  <c r="Q1737" i="4"/>
  <c r="U1779" i="4"/>
  <c r="S1822" i="4"/>
  <c r="Q1865" i="4"/>
  <c r="P1127" i="4"/>
  <c r="T1755" i="4"/>
  <c r="U1156" i="4"/>
  <c r="S837" i="4"/>
  <c r="U1182" i="4"/>
  <c r="T1117" i="4"/>
  <c r="U1121" i="4"/>
  <c r="S1235" i="4"/>
  <c r="T1461" i="4"/>
  <c r="R1302" i="4"/>
  <c r="Q1537" i="4"/>
  <c r="R1663" i="4"/>
  <c r="Q1374" i="4"/>
  <c r="U1544" i="4"/>
  <c r="T1554" i="4"/>
  <c r="U1287" i="4"/>
  <c r="S1458" i="4"/>
  <c r="T967" i="4"/>
  <c r="S1369" i="4"/>
  <c r="Q1540" i="4"/>
  <c r="P1536" i="4"/>
  <c r="Q1403" i="4"/>
  <c r="U1573" i="4"/>
  <c r="Q1314" i="4"/>
  <c r="U1484" i="4"/>
  <c r="T1314" i="4"/>
  <c r="P1700" i="4"/>
  <c r="T1838" i="4"/>
  <c r="P1454" i="4"/>
  <c r="U1734" i="4"/>
  <c r="U1621" i="4"/>
  <c r="S1792" i="4"/>
  <c r="R1441" i="4"/>
  <c r="R1614" i="4"/>
  <c r="R1353" i="4"/>
  <c r="T1715" i="4"/>
  <c r="R1727" i="4"/>
  <c r="S1623" i="4"/>
  <c r="Q1794" i="4"/>
  <c r="T1129" i="4"/>
  <c r="Q1681" i="4"/>
  <c r="U1851" i="4"/>
  <c r="T1603" i="4"/>
  <c r="T1777" i="4"/>
  <c r="T1775" i="4"/>
  <c r="R1321" i="4"/>
  <c r="T1701" i="4"/>
  <c r="R1872" i="4"/>
  <c r="R1702" i="4"/>
  <c r="T1672" i="4"/>
  <c r="P1744" i="4"/>
  <c r="T1786" i="4"/>
  <c r="R1829" i="4"/>
  <c r="P1872" i="4"/>
  <c r="R1156" i="4"/>
  <c r="T1416" i="4"/>
  <c r="R1587" i="4"/>
  <c r="Q1640" i="4"/>
  <c r="U1682" i="4"/>
  <c r="S1725" i="4"/>
  <c r="Q1768" i="4"/>
  <c r="U1810" i="4"/>
  <c r="S1853" i="4"/>
  <c r="P1306" i="4"/>
  <c r="T1476" i="4"/>
  <c r="P1611" i="4"/>
  <c r="Q1655" i="4"/>
  <c r="U1697" i="4"/>
  <c r="S1740" i="4"/>
  <c r="Q1783" i="4"/>
  <c r="U1825" i="4"/>
  <c r="S1868" i="4"/>
  <c r="P1292" i="4"/>
  <c r="R1798" i="4"/>
  <c r="R942" i="4"/>
  <c r="S1101" i="4"/>
  <c r="P1168" i="4"/>
  <c r="T938" i="4"/>
  <c r="T1449" i="4"/>
  <c r="R1056" i="4"/>
  <c r="S1106" i="4"/>
  <c r="U944" i="4"/>
  <c r="T1515" i="4"/>
  <c r="Q1320" i="4"/>
  <c r="S1404" i="4"/>
  <c r="S1427" i="4"/>
  <c r="Q1598" i="4"/>
  <c r="T1642" i="4"/>
  <c r="Q1341" i="4"/>
  <c r="U1511" i="4"/>
  <c r="P1181" i="4"/>
  <c r="U1422" i="4"/>
  <c r="S1593" i="4"/>
  <c r="U1285" i="4"/>
  <c r="S1456" i="4"/>
  <c r="T959" i="4"/>
  <c r="S1367" i="4"/>
  <c r="Q1538" i="4"/>
  <c r="P1528" i="4"/>
  <c r="R1721" i="4"/>
  <c r="S1617" i="4"/>
  <c r="Q1788" i="4"/>
  <c r="T1033" i="4"/>
  <c r="Q1675" i="4"/>
  <c r="U1845" i="4"/>
  <c r="R1828" i="4"/>
  <c r="R1752" i="4"/>
  <c r="T1780" i="4"/>
  <c r="R1060" i="4"/>
  <c r="U1676" i="4"/>
  <c r="S1847" i="4"/>
  <c r="T1452" i="4"/>
  <c r="S1734" i="4"/>
  <c r="R1626" i="4"/>
  <c r="R1660" i="4"/>
  <c r="P1831" i="4"/>
  <c r="T1534" i="4"/>
  <c r="P1755" i="4"/>
  <c r="T1779" i="4"/>
  <c r="T1714" i="4"/>
  <c r="R1757" i="4"/>
  <c r="P1800" i="4"/>
  <c r="T1842" i="4"/>
  <c r="R1299" i="4"/>
  <c r="P1470" i="4"/>
  <c r="R754" i="4"/>
  <c r="U968" i="4"/>
  <c r="T918" i="4"/>
  <c r="S1094" i="4"/>
  <c r="R1102" i="4"/>
  <c r="R1434" i="4"/>
  <c r="P995" i="4"/>
  <c r="S1160" i="4"/>
  <c r="Q1281" i="4"/>
  <c r="S1533" i="4"/>
  <c r="T912" i="4"/>
  <c r="U1480" i="4"/>
  <c r="T1298" i="4"/>
  <c r="P1696" i="4"/>
  <c r="S1394" i="4"/>
  <c r="Q1565" i="4"/>
  <c r="S1305" i="4"/>
  <c r="Q1476" i="4"/>
  <c r="P1280" i="4"/>
  <c r="Q1339" i="4"/>
  <c r="U1509" i="4"/>
  <c r="P1173" i="4"/>
  <c r="U1420" i="4"/>
  <c r="S1591" i="4"/>
  <c r="P1636" i="4"/>
  <c r="T1774" i="4"/>
  <c r="R964" i="4"/>
  <c r="U1670" i="4"/>
  <c r="S1841" i="4"/>
  <c r="T1428" i="4"/>
  <c r="S1728" i="4"/>
  <c r="R1754" i="4"/>
  <c r="P1340" i="4"/>
  <c r="T1639" i="4"/>
  <c r="P1834" i="4"/>
  <c r="R1435" i="4"/>
  <c r="Q1730" i="4"/>
  <c r="Q1617" i="4"/>
  <c r="U1787" i="4"/>
  <c r="T1366" i="4"/>
  <c r="R1794" i="4"/>
  <c r="R1369" i="4"/>
  <c r="T1713" i="4"/>
  <c r="P1500" i="4"/>
  <c r="T1637" i="4"/>
  <c r="R1808" i="4"/>
  <c r="U1605" i="4"/>
  <c r="P1728" i="4"/>
  <c r="T1770" i="4"/>
  <c r="R1813" i="4"/>
  <c r="P1856" i="4"/>
  <c r="R883" i="4"/>
  <c r="T1352" i="4"/>
  <c r="R1523" i="4"/>
  <c r="Q1624" i="4"/>
  <c r="U1666" i="4"/>
  <c r="S1709" i="4"/>
  <c r="Q1752" i="4"/>
  <c r="U1794" i="4"/>
  <c r="S1837" i="4"/>
  <c r="R1140" i="4"/>
  <c r="T1412" i="4"/>
  <c r="R1583" i="4"/>
  <c r="Q1639" i="4"/>
  <c r="U1681" i="4"/>
  <c r="S1724" i="4"/>
  <c r="Q1767" i="4"/>
  <c r="U1809" i="4"/>
  <c r="S1852" i="4"/>
  <c r="P1633" i="4"/>
  <c r="R1706" i="4"/>
  <c r="R892" i="4"/>
  <c r="P1535" i="4"/>
  <c r="U758" i="4"/>
  <c r="S761" i="4"/>
  <c r="R1266" i="4"/>
  <c r="U1477" i="4"/>
  <c r="T1599" i="4"/>
  <c r="S1809" i="4"/>
  <c r="P1802" i="4"/>
  <c r="P1538" i="4"/>
  <c r="T1695" i="4"/>
  <c r="T1762" i="4"/>
  <c r="U1626" i="4"/>
  <c r="Q1712" i="4"/>
  <c r="S1797" i="4"/>
  <c r="P1183" i="4"/>
  <c r="Q1593" i="4"/>
  <c r="S1684" i="4"/>
  <c r="U1769" i="4"/>
  <c r="Q1855" i="4"/>
  <c r="R1180" i="4"/>
  <c r="P1695" i="4"/>
  <c r="T1865" i="4"/>
  <c r="P1619" i="4"/>
  <c r="T1789" i="4"/>
  <c r="P1833" i="4"/>
  <c r="P1621" i="4"/>
  <c r="P1686" i="4"/>
  <c r="R1747" i="4"/>
  <c r="P1790" i="4"/>
  <c r="T1832" i="4"/>
  <c r="R1875" i="4"/>
  <c r="T1209" i="4"/>
  <c r="P1430" i="4"/>
  <c r="R1595" i="4"/>
  <c r="S1643" i="4"/>
  <c r="Q1686" i="4"/>
  <c r="U1728" i="4"/>
  <c r="S1771" i="4"/>
  <c r="Q1814" i="4"/>
  <c r="U1856" i="4"/>
  <c r="R1319" i="4"/>
  <c r="P1490" i="4"/>
  <c r="R1615" i="4"/>
  <c r="S1658" i="4"/>
  <c r="Q1701" i="4"/>
  <c r="U1743" i="4"/>
  <c r="S1786" i="4"/>
  <c r="Q1829" i="4"/>
  <c r="U1871" i="4"/>
  <c r="R1345" i="4"/>
  <c r="R1838" i="4"/>
  <c r="R1561" i="4"/>
  <c r="T1761" i="4"/>
  <c r="P1725" i="4"/>
  <c r="T1201" i="4"/>
  <c r="T1685" i="4"/>
  <c r="R1856" i="4"/>
  <c r="R1678" i="4"/>
  <c r="P1813" i="4"/>
  <c r="T1759" i="4"/>
  <c r="T1781" i="4"/>
  <c r="R1694" i="4"/>
  <c r="U1593" i="4"/>
  <c r="T1847" i="4"/>
  <c r="P1041" i="4"/>
  <c r="Q1277" i="4"/>
  <c r="Q1563" i="4"/>
  <c r="R1686" i="4"/>
  <c r="P1406" i="4"/>
  <c r="Q1808" i="4"/>
  <c r="R1607" i="4"/>
  <c r="U1865" i="4"/>
  <c r="R1768" i="4"/>
  <c r="P1801" i="4"/>
  <c r="P1622" i="4"/>
  <c r="T1816" i="4"/>
  <c r="R1579" i="4"/>
  <c r="U1712" i="4"/>
  <c r="Q1830" i="4"/>
  <c r="T1193" i="4"/>
  <c r="S1642" i="4"/>
  <c r="U1759" i="4"/>
  <c r="U1855" i="4"/>
  <c r="P1476" i="4"/>
  <c r="R1513" i="4"/>
  <c r="T1233" i="4"/>
  <c r="S969" i="4"/>
  <c r="T1165" i="4"/>
  <c r="P1093" i="4"/>
  <c r="Q1405" i="4"/>
  <c r="T1322" i="4"/>
  <c r="S1431" i="4"/>
  <c r="P1135" i="4"/>
  <c r="Q1739" i="4"/>
  <c r="U1740" i="4"/>
  <c r="R1537" i="4"/>
  <c r="R1724" i="4"/>
  <c r="R1648" i="4"/>
  <c r="R1619" i="4"/>
  <c r="T1858" i="4"/>
  <c r="P1534" i="4"/>
  <c r="U1674" i="4"/>
  <c r="Q1760" i="4"/>
  <c r="S1845" i="4"/>
  <c r="T1444" i="4"/>
  <c r="Q1647" i="4"/>
  <c r="S1732" i="4"/>
  <c r="U1817" i="4"/>
  <c r="P1697" i="4"/>
  <c r="R1802" i="4"/>
  <c r="R1620" i="4"/>
  <c r="P1791" i="4"/>
  <c r="T1815" i="4"/>
  <c r="T1374" i="4"/>
  <c r="P1715" i="4"/>
  <c r="T1723" i="4"/>
  <c r="R1609" i="4"/>
  <c r="T1728" i="4"/>
  <c r="R1771" i="4"/>
  <c r="P1814" i="4"/>
  <c r="T1856" i="4"/>
  <c r="S897" i="4"/>
  <c r="R1355" i="4"/>
  <c r="P1526" i="4"/>
  <c r="U1624" i="4"/>
  <c r="S1667" i="4"/>
  <c r="Q1710" i="4"/>
  <c r="U1752" i="4"/>
  <c r="S1795" i="4"/>
  <c r="Q1838" i="4"/>
  <c r="P1151" i="4"/>
  <c r="R1415" i="4"/>
  <c r="P1586" i="4"/>
  <c r="U1639" i="4"/>
  <c r="S1682" i="4"/>
  <c r="Q1725" i="4"/>
  <c r="U1767" i="4"/>
  <c r="S1810" i="4"/>
  <c r="Q1853" i="4"/>
  <c r="T1635" i="4"/>
  <c r="R1714" i="4"/>
  <c r="P1223" i="4"/>
  <c r="P1687" i="4"/>
  <c r="T1819" i="4"/>
  <c r="T1861" i="4"/>
  <c r="U1786" i="4"/>
  <c r="R1551" i="4"/>
  <c r="S1844" i="4"/>
  <c r="T1550" i="4"/>
  <c r="P1717" i="4"/>
  <c r="T1853" i="4"/>
  <c r="P1865" i="4"/>
  <c r="R1731" i="4"/>
  <c r="R1859" i="4"/>
  <c r="P1494" i="4"/>
  <c r="Q1702" i="4"/>
  <c r="S1819" i="4"/>
  <c r="U750" i="4"/>
  <c r="Q1621" i="4"/>
  <c r="Q1749" i="4"/>
  <c r="T1342" i="4"/>
  <c r="Q1599" i="4"/>
  <c r="S767" i="4"/>
  <c r="T1589" i="4"/>
  <c r="Q1406" i="4"/>
  <c r="S1490" i="4"/>
  <c r="R1230" i="4"/>
  <c r="U1516" i="4"/>
  <c r="P1582" i="4"/>
  <c r="S1824" i="4"/>
  <c r="Q1826" i="4"/>
  <c r="T1809" i="4"/>
  <c r="T1733" i="4"/>
  <c r="T1704" i="4"/>
  <c r="S1594" i="4"/>
  <c r="S1685" i="4"/>
  <c r="U1770" i="4"/>
  <c r="Q1856" i="4"/>
  <c r="R1487" i="4"/>
  <c r="U1657" i="4"/>
  <c r="Q1743" i="4"/>
  <c r="S1828" i="4"/>
  <c r="R1830" i="4"/>
  <c r="T1641" i="4"/>
  <c r="R1812" i="4"/>
  <c r="P1460" i="4"/>
  <c r="R1736" i="4"/>
  <c r="P1753" i="4"/>
  <c r="T1105" i="4"/>
  <c r="T1632" i="4"/>
  <c r="P1734" i="4"/>
  <c r="T1776" i="4"/>
  <c r="R1819" i="4"/>
  <c r="P1862" i="4"/>
  <c r="R996" i="4"/>
  <c r="T1376" i="4"/>
  <c r="R1547" i="4"/>
  <c r="Q1630" i="4"/>
  <c r="U1672" i="4"/>
  <c r="S1715" i="4"/>
  <c r="Q1758" i="4"/>
  <c r="U1800" i="4"/>
  <c r="S1843" i="4"/>
  <c r="R1236" i="4"/>
  <c r="T1436" i="4"/>
  <c r="T1597" i="4"/>
  <c r="Q1645" i="4"/>
  <c r="U1687" i="4"/>
  <c r="S1730" i="4"/>
  <c r="Q1773" i="4"/>
  <c r="U1815" i="4"/>
  <c r="S1858" i="4"/>
  <c r="T1675" i="4"/>
  <c r="R1778" i="4"/>
  <c r="P1348" i="4"/>
  <c r="R1708" i="4"/>
  <c r="T989" i="4"/>
  <c r="P1503" i="4"/>
  <c r="P1145" i="4"/>
  <c r="Q1047" i="4"/>
  <c r="U1217" i="4"/>
  <c r="T1269" i="4"/>
  <c r="P1445" i="4"/>
  <c r="Q900" i="4"/>
  <c r="Q989" i="4"/>
  <c r="U1159" i="4"/>
  <c r="T1037" i="4"/>
  <c r="P1387" i="4"/>
  <c r="T1557" i="4"/>
  <c r="S1000" i="4"/>
  <c r="Q1171" i="4"/>
  <c r="P1083" i="4"/>
  <c r="R1398" i="4"/>
  <c r="P1569" i="4"/>
  <c r="U1291" i="4"/>
  <c r="S1462" i="4"/>
  <c r="T983" i="4"/>
  <c r="S1373" i="4"/>
  <c r="Q1544" i="4"/>
  <c r="P1552" i="4"/>
  <c r="Q1287" i="4"/>
  <c r="U1457" i="4"/>
  <c r="P965" i="4"/>
  <c r="S1355" i="4"/>
  <c r="Q1398" i="4"/>
  <c r="U1440" i="4"/>
  <c r="S1483" i="4"/>
  <c r="Q1526" i="4"/>
  <c r="U1568" i="4"/>
  <c r="S1611" i="4"/>
  <c r="R1309" i="4"/>
  <c r="P1480" i="4"/>
  <c r="P1612" i="4"/>
  <c r="P1656" i="4"/>
  <c r="T1698" i="4"/>
  <c r="P1249" i="4"/>
  <c r="U1311" i="4"/>
  <c r="S1354" i="4"/>
  <c r="Q1397" i="4"/>
  <c r="U1439" i="4"/>
  <c r="S1482" i="4"/>
  <c r="Q1525" i="4"/>
  <c r="U1567" i="4"/>
  <c r="S873" i="4"/>
  <c r="T1063" i="4"/>
  <c r="R1234" i="4"/>
  <c r="Q1308" i="4"/>
  <c r="U1350" i="4"/>
  <c r="S1393" i="4"/>
  <c r="Q1436" i="4"/>
  <c r="U1478" i="4"/>
  <c r="S1521" i="4"/>
  <c r="Q1564" i="4"/>
  <c r="U1606" i="4"/>
  <c r="T1290" i="4"/>
  <c r="R1461" i="4"/>
  <c r="R1198" i="4"/>
  <c r="Q1299" i="4"/>
  <c r="U1341" i="4"/>
  <c r="S1384" i="4"/>
  <c r="Q1427" i="4"/>
  <c r="U1469" i="4"/>
  <c r="S1512" i="4"/>
  <c r="Q1555" i="4"/>
  <c r="U710" i="4"/>
  <c r="P1013" i="4"/>
  <c r="T1183" i="4"/>
  <c r="S1295" i="4"/>
  <c r="Q1338" i="4"/>
  <c r="U1380" i="4"/>
  <c r="S1423" i="4"/>
  <c r="Q1466" i="4"/>
  <c r="U1508" i="4"/>
  <c r="S1551" i="4"/>
  <c r="Q1594" i="4"/>
  <c r="R1132" i="4"/>
  <c r="T1410" i="4"/>
  <c r="R1581" i="4"/>
  <c r="T1638" i="4"/>
  <c r="R1681" i="4"/>
  <c r="R1635" i="4"/>
  <c r="T1734" i="4"/>
  <c r="R1777" i="4"/>
  <c r="P1820" i="4"/>
  <c r="T1862" i="4"/>
  <c r="P1007" i="4"/>
  <c r="R1379" i="4"/>
  <c r="P1550" i="4"/>
  <c r="U1630" i="4"/>
  <c r="S1673" i="4"/>
  <c r="Q1716" i="4"/>
  <c r="U1758" i="4"/>
  <c r="S1801" i="4"/>
  <c r="Q1844" i="4"/>
  <c r="P1247" i="4"/>
  <c r="R1439" i="4"/>
  <c r="S1598" i="4"/>
  <c r="U1645" i="4"/>
  <c r="S1688" i="4"/>
  <c r="Q1731" i="4"/>
  <c r="U1773" i="4"/>
  <c r="S1816" i="4"/>
  <c r="Q1859" i="4"/>
  <c r="T1683" i="4"/>
  <c r="R1786" i="4"/>
  <c r="T1358" i="4"/>
  <c r="P1711" i="4"/>
  <c r="P1468" i="4"/>
  <c r="P1635" i="4"/>
  <c r="T1805" i="4"/>
  <c r="P1857" i="4"/>
  <c r="P1669" i="4"/>
  <c r="P1702" i="4"/>
  <c r="R1751" i="4"/>
  <c r="P1794" i="4"/>
  <c r="T1836" i="4"/>
  <c r="T1273" i="4"/>
  <c r="P1446" i="4"/>
  <c r="T1600" i="4"/>
  <c r="S1647" i="4"/>
  <c r="Q1690" i="4"/>
  <c r="U1732" i="4"/>
  <c r="S1775" i="4"/>
  <c r="Q1818" i="4"/>
  <c r="U1860" i="4"/>
  <c r="P626" i="4"/>
  <c r="R1335" i="4"/>
  <c r="P1506" i="4"/>
  <c r="U1619" i="4"/>
  <c r="S1662" i="4"/>
  <c r="Q1705" i="4"/>
  <c r="U1747" i="4"/>
  <c r="S1790" i="4"/>
  <c r="Q1833" i="4"/>
  <c r="U1875" i="4"/>
  <c r="R1409" i="4"/>
  <c r="T741" i="4"/>
  <c r="P924" i="4"/>
  <c r="R1125" i="4"/>
  <c r="U881" i="4"/>
  <c r="P1407" i="4"/>
  <c r="U863" i="4"/>
  <c r="U1063" i="4"/>
  <c r="T549" i="4"/>
  <c r="P1473" i="4"/>
  <c r="S1277" i="4"/>
  <c r="U1361" i="4"/>
  <c r="U1416" i="4"/>
  <c r="S1587" i="4"/>
  <c r="P1632" i="4"/>
  <c r="S1330" i="4"/>
  <c r="Q1501" i="4"/>
  <c r="R1138" i="4"/>
  <c r="Q1412" i="4"/>
  <c r="U1582" i="4"/>
  <c r="P1273" i="4"/>
  <c r="U1445" i="4"/>
  <c r="S905" i="4"/>
  <c r="U1356" i="4"/>
  <c r="S1527" i="4"/>
  <c r="R1485" i="4"/>
  <c r="P1710" i="4"/>
  <c r="R1603" i="4"/>
  <c r="S1777" i="4"/>
  <c r="S793" i="4"/>
  <c r="S1664" i="4"/>
  <c r="Q1835" i="4"/>
  <c r="T1785" i="4"/>
  <c r="T1709" i="4"/>
  <c r="P1770" i="4"/>
  <c r="Q869" i="4"/>
  <c r="Q1666" i="4"/>
  <c r="U1836" i="4"/>
  <c r="P1410" i="4"/>
  <c r="U1723" i="4"/>
  <c r="R1585" i="4"/>
  <c r="T1649" i="4"/>
  <c r="R1820" i="4"/>
  <c r="P1492" i="4"/>
  <c r="R1744" i="4"/>
  <c r="T1763" i="4"/>
  <c r="P1712" i="4"/>
  <c r="T1754" i="4"/>
  <c r="R1797" i="4"/>
  <c r="P1840" i="4"/>
  <c r="T1288" i="4"/>
  <c r="R1459" i="4"/>
  <c r="Q1605" i="4"/>
  <c r="U1650" i="4"/>
  <c r="S1693" i="4"/>
  <c r="Q1736" i="4"/>
  <c r="U1778" i="4"/>
  <c r="S1821" i="4"/>
  <c r="Q1864" i="4"/>
  <c r="P862" i="4"/>
  <c r="T1348" i="4"/>
  <c r="R1519" i="4"/>
  <c r="Q1623" i="4"/>
  <c r="U1665" i="4"/>
  <c r="S1708" i="4"/>
  <c r="Q1751" i="4"/>
  <c r="U1793" i="4"/>
  <c r="S1836" i="4"/>
  <c r="T1462" i="4"/>
  <c r="T810" i="4"/>
  <c r="Q875" i="4"/>
  <c r="U861" i="4"/>
  <c r="U1051" i="4"/>
  <c r="Q925" i="4"/>
  <c r="T1391" i="4"/>
  <c r="S503" i="4"/>
  <c r="U1117" i="4"/>
  <c r="P918" i="4"/>
  <c r="U1490" i="4"/>
  <c r="Q1575" i="4"/>
  <c r="Q1470" i="4"/>
  <c r="R1196" i="4"/>
  <c r="R1685" i="4"/>
  <c r="U1383" i="4"/>
  <c r="S1554" i="4"/>
  <c r="U1294" i="4"/>
  <c r="S1465" i="4"/>
  <c r="T1121" i="4"/>
  <c r="S1328" i="4"/>
  <c r="Q1499" i="4"/>
  <c r="R1130" i="4"/>
  <c r="Q1410" i="4"/>
  <c r="U1580" i="4"/>
  <c r="R1625" i="4"/>
  <c r="P1764" i="4"/>
  <c r="Q1660" i="4"/>
  <c r="U1830" i="4"/>
  <c r="P1386" i="4"/>
  <c r="U1717" i="4"/>
  <c r="R1618" i="4"/>
  <c r="R1297" i="4"/>
  <c r="R1823" i="4"/>
  <c r="T1392" i="4"/>
  <c r="S1719" i="4"/>
  <c r="P1603" i="4"/>
  <c r="Q1777" i="4"/>
  <c r="R956" i="4"/>
  <c r="R1762" i="4"/>
  <c r="T1326" i="4"/>
  <c r="P1703" i="4"/>
  <c r="T1873" i="4"/>
  <c r="P1372" i="4"/>
  <c r="P1627" i="4"/>
  <c r="T1797" i="4"/>
  <c r="R1589" i="4"/>
  <c r="R1725" i="4"/>
  <c r="P1768" i="4"/>
  <c r="T1810" i="4"/>
  <c r="R1853" i="4"/>
  <c r="Q772" i="4"/>
  <c r="P1342" i="4"/>
  <c r="T1512" i="4"/>
  <c r="P1270" i="4"/>
  <c r="S1139" i="4"/>
  <c r="S1097" i="4"/>
  <c r="Q1265" i="4"/>
  <c r="S1036" i="4"/>
  <c r="U822" i="4"/>
  <c r="R1376" i="4"/>
  <c r="R1040" i="4"/>
  <c r="U1451" i="4"/>
  <c r="R1509" i="4"/>
  <c r="U1352" i="4"/>
  <c r="S1523" i="4"/>
  <c r="R1469" i="4"/>
  <c r="R1238" i="4"/>
  <c r="Q1437" i="4"/>
  <c r="R859" i="4"/>
  <c r="Q1348" i="4"/>
  <c r="U1518" i="4"/>
  <c r="T1450" i="4"/>
  <c r="U1381" i="4"/>
  <c r="S1552" i="4"/>
  <c r="U1292" i="4"/>
  <c r="S1463" i="4"/>
  <c r="T1089" i="4"/>
  <c r="T1678" i="4"/>
  <c r="R1817" i="4"/>
  <c r="T1368" i="4"/>
  <c r="S1713" i="4"/>
  <c r="P1595" i="4"/>
  <c r="Q1771" i="4"/>
  <c r="P1316" i="4"/>
  <c r="R1691" i="4"/>
  <c r="T1876" i="4"/>
  <c r="Q1597" i="4"/>
  <c r="U1772" i="4"/>
  <c r="U1659" i="4"/>
  <c r="S1830" i="4"/>
  <c r="R1822" i="4"/>
  <c r="P1540" i="4"/>
  <c r="R1756" i="4"/>
  <c r="P1709" i="4"/>
  <c r="R1116" i="4"/>
  <c r="R1680" i="4"/>
  <c r="P1851" i="4"/>
  <c r="R1670" i="4"/>
  <c r="R1651" i="4"/>
  <c r="T1738" i="4"/>
  <c r="R1781" i="4"/>
  <c r="P1824" i="4"/>
  <c r="T1866" i="4"/>
  <c r="P1071" i="4"/>
  <c r="R1395" i="4"/>
  <c r="P1566" i="4"/>
  <c r="U1634" i="4"/>
  <c r="S1677" i="4"/>
  <c r="Q1720" i="4"/>
  <c r="U1762" i="4"/>
  <c r="S1805" i="4"/>
  <c r="Q1848" i="4"/>
  <c r="T1284" i="4"/>
  <c r="R1455" i="4"/>
  <c r="U1603" i="4"/>
  <c r="U1649" i="4"/>
  <c r="S1692" i="4"/>
  <c r="Q1735" i="4"/>
  <c r="U1777" i="4"/>
  <c r="S1820" i="4"/>
  <c r="Q1863" i="4"/>
  <c r="P999" i="4"/>
  <c r="P1729" i="4"/>
  <c r="P1837" i="4"/>
  <c r="R1039" i="4"/>
  <c r="R1306" i="4"/>
  <c r="S1405" i="4"/>
  <c r="P1664" i="4"/>
  <c r="Q1444" i="4"/>
  <c r="P1045" i="4"/>
  <c r="T1742" i="4"/>
  <c r="T1300" i="4"/>
  <c r="R1307" i="4"/>
  <c r="U1755" i="4"/>
  <c r="T1137" i="4"/>
  <c r="R1805" i="4"/>
  <c r="T1320" i="4"/>
  <c r="Q1648" i="4"/>
  <c r="S1733" i="4"/>
  <c r="U1818" i="4"/>
  <c r="P1338" i="4"/>
  <c r="S1620" i="4"/>
  <c r="U1705" i="4"/>
  <c r="Q1791" i="4"/>
  <c r="S1876" i="4"/>
  <c r="P1420" i="4"/>
  <c r="R1465" i="4"/>
  <c r="T1737" i="4"/>
  <c r="R1650" i="4"/>
  <c r="T1661" i="4"/>
  <c r="R1832" i="4"/>
  <c r="P1741" i="4"/>
  <c r="R1715" i="4"/>
  <c r="P1758" i="4"/>
  <c r="T1800" i="4"/>
  <c r="R1843" i="4"/>
  <c r="P1302" i="4"/>
  <c r="T1472" i="4"/>
  <c r="T1609" i="4"/>
  <c r="Q1654" i="4"/>
  <c r="U1696" i="4"/>
  <c r="S1739" i="4"/>
  <c r="Q1782" i="4"/>
  <c r="U1824" i="4"/>
  <c r="S1867" i="4"/>
  <c r="Q933" i="4"/>
  <c r="P1362" i="4"/>
  <c r="T1532" i="4"/>
  <c r="S1626" i="4"/>
  <c r="Q1669" i="4"/>
  <c r="U1711" i="4"/>
  <c r="S1754" i="4"/>
  <c r="Q1797" i="4"/>
  <c r="U1839" i="4"/>
  <c r="P1516" i="4"/>
  <c r="R1393" i="4"/>
  <c r="T1633" i="4"/>
  <c r="R1804" i="4"/>
  <c r="R1858" i="4"/>
  <c r="P1428" i="4"/>
  <c r="R1728" i="4"/>
  <c r="R1742" i="4"/>
  <c r="T977" i="4"/>
  <c r="R3" i="4"/>
  <c r="P1211" i="4"/>
  <c r="Q916" i="4"/>
  <c r="Q1474" i="4"/>
  <c r="U1781" i="4"/>
  <c r="S1783" i="4"/>
  <c r="P1767" i="4"/>
  <c r="R1741" i="4"/>
  <c r="S1637" i="4"/>
  <c r="Q1872" i="4"/>
  <c r="U1673" i="4"/>
  <c r="P1631" i="4"/>
  <c r="R1850" i="4"/>
  <c r="T1720" i="4"/>
  <c r="T1848" i="4"/>
  <c r="T953" i="4"/>
  <c r="S1627" i="4"/>
  <c r="U1744" i="4"/>
  <c r="Q1862" i="4"/>
  <c r="R1383" i="4"/>
  <c r="S1674" i="4"/>
  <c r="U1791" i="4"/>
  <c r="Q1877" i="4"/>
  <c r="T1430" i="4"/>
  <c r="P1608" i="4"/>
  <c r="T1697" i="4"/>
  <c r="R1664" i="4"/>
  <c r="T1631" i="4"/>
  <c r="T1414" i="4"/>
  <c r="Q1137" i="4"/>
  <c r="Q1203" i="4"/>
  <c r="S1491" i="4"/>
  <c r="U1575" i="4"/>
  <c r="U1349" i="4"/>
  <c r="Q1602" i="4"/>
  <c r="S1681" i="4"/>
  <c r="P1757" i="4"/>
  <c r="P1819" i="4"/>
  <c r="T1730" i="4"/>
  <c r="T1608" i="4"/>
  <c r="Q1696" i="4"/>
  <c r="S1781" i="4"/>
  <c r="U1866" i="4"/>
  <c r="U918" i="4"/>
  <c r="P1530" i="4"/>
  <c r="S1668" i="4"/>
  <c r="U1753" i="4"/>
  <c r="Q1839" i="4"/>
  <c r="P1663" i="4"/>
  <c r="T1833" i="4"/>
  <c r="R1545" i="4"/>
  <c r="T1757" i="4"/>
  <c r="P1785" i="4"/>
  <c r="T1318" i="4"/>
  <c r="P1654" i="4"/>
  <c r="R1739" i="4"/>
  <c r="P1782" i="4"/>
  <c r="T1824" i="4"/>
  <c r="R1867" i="4"/>
  <c r="T1081" i="4"/>
  <c r="P1398" i="4"/>
  <c r="T1568" i="4"/>
  <c r="S1635" i="4"/>
  <c r="Q1678" i="4"/>
  <c r="U1720" i="4"/>
  <c r="S1763" i="4"/>
  <c r="Q1806" i="4"/>
  <c r="U1848" i="4"/>
  <c r="R1287" i="4"/>
  <c r="P1458" i="4"/>
  <c r="T1604" i="4"/>
  <c r="S1650" i="4"/>
  <c r="Q1693" i="4"/>
  <c r="U1735" i="4"/>
  <c r="S1778" i="4"/>
  <c r="Q1821" i="4"/>
  <c r="U1863" i="4"/>
  <c r="T1041" i="4"/>
  <c r="P1737" i="4"/>
  <c r="P1845" i="4"/>
  <c r="R1433" i="4"/>
  <c r="T1729" i="4"/>
  <c r="P1609" i="4"/>
  <c r="T1576" i="4"/>
  <c r="U1850" i="4"/>
  <c r="S1652" i="4"/>
  <c r="T1169" i="4"/>
  <c r="R1716" i="4"/>
  <c r="R1763" i="4"/>
  <c r="S1602" i="4"/>
  <c r="Q1734" i="4"/>
  <c r="S1851" i="4"/>
  <c r="P1298" i="4"/>
  <c r="Q1653" i="4"/>
  <c r="Q1781" i="4"/>
  <c r="P1707" i="4"/>
  <c r="T1835" i="4"/>
  <c r="R1364" i="4"/>
  <c r="R1430" i="4"/>
  <c r="U1576" i="4"/>
  <c r="T1095" i="4"/>
  <c r="Q1435" i="4"/>
  <c r="T1442" i="4"/>
  <c r="U1766" i="4"/>
  <c r="R1782" i="4"/>
  <c r="R1759" i="4"/>
  <c r="R1367" i="4"/>
  <c r="R1457" i="4"/>
  <c r="P1752" i="4"/>
  <c r="S1621" i="4"/>
  <c r="U1706" i="4"/>
  <c r="Q1792" i="4"/>
  <c r="S1877" i="4"/>
  <c r="T1097" i="4"/>
  <c r="T1572" i="4"/>
  <c r="Q1679" i="4"/>
  <c r="S1764" i="4"/>
  <c r="U1849" i="4"/>
  <c r="T1009" i="4"/>
  <c r="R1684" i="4"/>
  <c r="P1855" i="4"/>
  <c r="R1605" i="4"/>
  <c r="P1779" i="4"/>
  <c r="P1817" i="4"/>
  <c r="T1574" i="4"/>
  <c r="R1675" i="4"/>
  <c r="T1744" i="4"/>
  <c r="R1787" i="4"/>
  <c r="P1830" i="4"/>
  <c r="T1872" i="4"/>
  <c r="P1167" i="4"/>
  <c r="R1419" i="4"/>
  <c r="P1590" i="4"/>
  <c r="U1640" i="4"/>
  <c r="S1683" i="4"/>
  <c r="Q1726" i="4"/>
  <c r="U1768" i="4"/>
  <c r="S1811" i="4"/>
  <c r="Q1854" i="4"/>
  <c r="T1308" i="4"/>
  <c r="R1479" i="4"/>
  <c r="U1611" i="4"/>
  <c r="U1655" i="4"/>
  <c r="S1698" i="4"/>
  <c r="Q1741" i="4"/>
  <c r="U1783" i="4"/>
  <c r="S1826" i="4"/>
  <c r="Q1869" i="4"/>
  <c r="T1302" i="4"/>
  <c r="R1806" i="4"/>
  <c r="T1518" i="4"/>
  <c r="P1751" i="4"/>
  <c r="P1375" i="4"/>
  <c r="T1545" i="4"/>
  <c r="Q863" i="4"/>
  <c r="U1089" i="4"/>
  <c r="S1260" i="4"/>
  <c r="P1317" i="4"/>
  <c r="T1487" i="4"/>
  <c r="T1083" i="4"/>
  <c r="U1031" i="4"/>
  <c r="S1202" i="4"/>
  <c r="R1208" i="4"/>
  <c r="T1429" i="4"/>
  <c r="Q748" i="4"/>
  <c r="Q1043" i="4"/>
  <c r="U1213" i="4"/>
  <c r="T1253" i="4"/>
  <c r="P1441" i="4"/>
  <c r="U878" i="4"/>
  <c r="S1334" i="4"/>
  <c r="Q1505" i="4"/>
  <c r="R1154" i="4"/>
  <c r="Q1416" i="4"/>
  <c r="U1586" i="4"/>
  <c r="R1631" i="4"/>
  <c r="U1329" i="4"/>
  <c r="S1500" i="4"/>
  <c r="T1135" i="4"/>
  <c r="Q1366" i="4"/>
  <c r="U1408" i="4"/>
  <c r="S1451" i="4"/>
  <c r="Q1494" i="4"/>
  <c r="U1536" i="4"/>
  <c r="S1579" i="4"/>
  <c r="U879" i="4"/>
  <c r="P1352" i="4"/>
  <c r="T1522" i="4"/>
  <c r="P1624" i="4"/>
  <c r="T1666" i="4"/>
  <c r="R1709" i="4"/>
  <c r="U1279" i="4"/>
  <c r="S1322" i="4"/>
  <c r="Q1365" i="4"/>
  <c r="U1407" i="4"/>
  <c r="S1450" i="4"/>
  <c r="Q1493" i="4"/>
  <c r="U1535" i="4"/>
  <c r="S1578" i="4"/>
  <c r="S930" i="4"/>
  <c r="R1106" i="4"/>
  <c r="Q1276" i="4"/>
  <c r="U1318" i="4"/>
  <c r="S1361" i="4"/>
  <c r="Q1404" i="4"/>
  <c r="U1446" i="4"/>
  <c r="S1489" i="4"/>
  <c r="Q1532" i="4"/>
  <c r="U1574" i="4"/>
  <c r="Q453" i="4"/>
  <c r="R1333" i="4"/>
  <c r="P1504" i="4"/>
  <c r="P1241" i="4"/>
  <c r="U1309" i="4"/>
  <c r="S1352" i="4"/>
  <c r="Q1395" i="4"/>
  <c r="U1437" i="4"/>
  <c r="S1480" i="4"/>
  <c r="Q1523" i="4"/>
  <c r="U1565" i="4"/>
  <c r="U862" i="4"/>
  <c r="T1055" i="4"/>
  <c r="R1226" i="4"/>
  <c r="Q1306" i="4"/>
  <c r="U1348" i="4"/>
  <c r="S1391" i="4"/>
  <c r="Q1434" i="4"/>
  <c r="U1476" i="4"/>
  <c r="S1519" i="4"/>
  <c r="Q1562" i="4"/>
  <c r="U1604" i="4"/>
  <c r="T1282" i="4"/>
  <c r="R1453" i="4"/>
  <c r="Q1603" i="4"/>
  <c r="R1649" i="4"/>
  <c r="P1692" i="4"/>
  <c r="P1678" i="4"/>
  <c r="R1745" i="4"/>
  <c r="P1788" i="4"/>
  <c r="T1830" i="4"/>
  <c r="R1873" i="4"/>
  <c r="T1177" i="4"/>
  <c r="P1422" i="4"/>
  <c r="T1592" i="4"/>
  <c r="S1641" i="4"/>
  <c r="Q1684" i="4"/>
  <c r="U1726" i="4"/>
  <c r="S1769" i="4"/>
  <c r="Q1812" i="4"/>
  <c r="U1854" i="4"/>
  <c r="R1311" i="4"/>
  <c r="P1482" i="4"/>
  <c r="T1612" i="4"/>
  <c r="S1656" i="4"/>
  <c r="Q1699" i="4"/>
  <c r="U1741" i="4"/>
  <c r="S1784" i="4"/>
  <c r="Q1827" i="4"/>
  <c r="U1869" i="4"/>
  <c r="R1313" i="4"/>
  <c r="R1814" i="4"/>
  <c r="R1529" i="4"/>
  <c r="T1753" i="4"/>
  <c r="P1701" i="4"/>
  <c r="T1073" i="4"/>
  <c r="T1677" i="4"/>
  <c r="R1848" i="4"/>
  <c r="P1665" i="4"/>
  <c r="P1789" i="4"/>
  <c r="R1719" i="4"/>
  <c r="P1762" i="4"/>
  <c r="T1804" i="4"/>
  <c r="R1847" i="4"/>
  <c r="P1318" i="4"/>
  <c r="T1488" i="4"/>
  <c r="P1615" i="4"/>
  <c r="Q1658" i="4"/>
  <c r="U1700" i="4"/>
  <c r="S1743" i="4"/>
  <c r="Q1786" i="4"/>
  <c r="U1828" i="4"/>
  <c r="S1871" i="4"/>
  <c r="T1001" i="4"/>
  <c r="P1378" i="4"/>
  <c r="T1548" i="4"/>
  <c r="S1630" i="4"/>
  <c r="Q1673" i="4"/>
  <c r="U1715" i="4"/>
  <c r="S1758" i="4"/>
  <c r="Q1801" i="4"/>
  <c r="U1843" i="4"/>
  <c r="P1580" i="4"/>
  <c r="U471" i="4"/>
  <c r="P1210" i="4"/>
  <c r="S707" i="4"/>
  <c r="Q1009" i="4"/>
  <c r="T1577" i="4"/>
  <c r="P1349" i="4"/>
  <c r="S1234" i="4"/>
  <c r="Q1075" i="4"/>
  <c r="P1025" i="4"/>
  <c r="Q1448" i="4"/>
  <c r="S1532" i="4"/>
  <c r="S1459" i="4"/>
  <c r="T1025" i="4"/>
  <c r="T1674" i="4"/>
  <c r="Q1373" i="4"/>
  <c r="U1543" i="4"/>
  <c r="Q1284" i="4"/>
  <c r="U1454" i="4"/>
  <c r="U950" i="4"/>
  <c r="U1317" i="4"/>
  <c r="S1488" i="4"/>
  <c r="T1087" i="4"/>
  <c r="S1399" i="4"/>
  <c r="Q1570" i="4"/>
  <c r="U1613" i="4"/>
  <c r="R1753" i="4"/>
  <c r="S1649" i="4"/>
  <c r="Q1820" i="4"/>
  <c r="R1343" i="4"/>
  <c r="Q1707" i="4"/>
  <c r="U1877" i="4"/>
  <c r="T1812" i="4"/>
  <c r="P1350" i="4"/>
  <c r="U1708" i="4"/>
  <c r="T1580" i="4"/>
  <c r="S1766" i="4"/>
  <c r="R1730" i="4"/>
  <c r="P1284" i="4"/>
  <c r="R1692" i="4"/>
  <c r="P1863" i="4"/>
  <c r="P1616" i="4"/>
  <c r="P1787" i="4"/>
  <c r="T1827" i="4"/>
  <c r="T1722" i="4"/>
  <c r="R1765" i="4"/>
  <c r="P1808" i="4"/>
  <c r="T1850" i="4"/>
  <c r="R1331" i="4"/>
  <c r="P1502" i="4"/>
  <c r="U1618" i="4"/>
  <c r="S1661" i="4"/>
  <c r="Q1704" i="4"/>
  <c r="U1746" i="4"/>
  <c r="S1789" i="4"/>
  <c r="Q1832" i="4"/>
  <c r="U1874" i="4"/>
  <c r="P1055" i="4"/>
  <c r="R1391" i="4"/>
  <c r="P1562" i="4"/>
  <c r="U1633" i="4"/>
  <c r="S1676" i="4"/>
  <c r="Q1719" i="4"/>
  <c r="U1761" i="4"/>
  <c r="S1804" i="4"/>
  <c r="Q1847" i="4"/>
  <c r="U1609" i="4"/>
  <c r="R1634" i="4"/>
  <c r="S697" i="4"/>
  <c r="R1099" i="4"/>
  <c r="U1096" i="4"/>
  <c r="U1054" i="4"/>
  <c r="S1222" i="4"/>
  <c r="U993" i="4"/>
  <c r="R1562" i="4"/>
  <c r="T1333" i="4"/>
  <c r="Q820" i="4"/>
  <c r="Q1409" i="4"/>
  <c r="T1338" i="4"/>
  <c r="S1315" i="4"/>
  <c r="U1512" i="4"/>
  <c r="T1426" i="4"/>
  <c r="T1195" i="4"/>
  <c r="S1426" i="4"/>
  <c r="Q700" i="4"/>
  <c r="S1337" i="4"/>
  <c r="Q1508" i="4"/>
  <c r="P1408" i="4"/>
  <c r="Q1371" i="4"/>
  <c r="U1541" i="4"/>
  <c r="Q1282" i="4"/>
  <c r="U1452" i="4"/>
  <c r="Q908" i="4"/>
  <c r="P1668" i="4"/>
  <c r="T1806" i="4"/>
  <c r="P1326" i="4"/>
  <c r="U1702" i="4"/>
  <c r="S1873" i="4"/>
  <c r="T1556" i="4"/>
  <c r="S1760" i="4"/>
  <c r="T1648" i="4"/>
  <c r="P1866" i="4"/>
  <c r="R1563" i="4"/>
  <c r="Q1762" i="4"/>
  <c r="Q1649" i="4"/>
  <c r="U1819" i="4"/>
  <c r="P1721" i="4"/>
  <c r="R1497" i="4"/>
  <c r="T1745" i="4"/>
  <c r="R1674" i="4"/>
  <c r="U943" i="4"/>
  <c r="T1669" i="4"/>
  <c r="R1840" i="4"/>
  <c r="T1651" i="4"/>
  <c r="T1640" i="4"/>
  <c r="P1736" i="4"/>
  <c r="T1778" i="4"/>
  <c r="R1821" i="4"/>
  <c r="P1864" i="4"/>
  <c r="R1028" i="4"/>
  <c r="T1384" i="4"/>
  <c r="R1555" i="4"/>
  <c r="P1044" i="4"/>
  <c r="P1040" i="4"/>
  <c r="Q1268" i="4"/>
  <c r="T1321" i="4"/>
  <c r="Q1207" i="4"/>
  <c r="S978" i="4"/>
  <c r="P1547" i="4"/>
  <c r="T1387" i="4"/>
  <c r="S937" i="4"/>
  <c r="S1276" i="4"/>
  <c r="S1395" i="4"/>
  <c r="Q1566" i="4"/>
  <c r="S1608" i="4"/>
  <c r="Q1309" i="4"/>
  <c r="U1479" i="4"/>
  <c r="P1053" i="4"/>
  <c r="U1390" i="4"/>
  <c r="S1561" i="4"/>
  <c r="T1171" i="4"/>
  <c r="S1424" i="4"/>
  <c r="T636" i="4"/>
  <c r="S1335" i="4"/>
  <c r="Q1506" i="4"/>
  <c r="P1400" i="4"/>
  <c r="T1624" i="4"/>
  <c r="P1860" i="4"/>
  <c r="R1539" i="4"/>
  <c r="Q1756" i="4"/>
  <c r="Q1643" i="4"/>
  <c r="U1813" i="4"/>
  <c r="R1654" i="4"/>
  <c r="R1700" i="4"/>
  <c r="R1624" i="4"/>
  <c r="P1841" i="4"/>
  <c r="T1748" i="4"/>
  <c r="U1644" i="4"/>
  <c r="S1815" i="4"/>
  <c r="T1324" i="4"/>
  <c r="S1702" i="4"/>
  <c r="Q1873" i="4"/>
  <c r="R1329" i="4"/>
  <c r="R1628" i="4"/>
  <c r="P1799" i="4"/>
  <c r="R1842" i="4"/>
  <c r="T1406" i="4"/>
  <c r="P1723" i="4"/>
  <c r="R1734" i="4"/>
  <c r="P1694" i="4"/>
  <c r="R1749" i="4"/>
  <c r="P1792" i="4"/>
  <c r="T1834" i="4"/>
  <c r="R1877" i="4"/>
  <c r="T1241" i="4"/>
  <c r="P1438" i="4"/>
  <c r="P1598" i="4"/>
  <c r="S1645" i="4"/>
  <c r="Q1688" i="4"/>
  <c r="U1730" i="4"/>
  <c r="S1773" i="4"/>
  <c r="Q1816" i="4"/>
  <c r="U1858" i="4"/>
  <c r="R1327" i="4"/>
  <c r="P1498" i="4"/>
  <c r="U1617" i="4"/>
  <c r="S1660" i="4"/>
  <c r="Q1703" i="4"/>
  <c r="U1745" i="4"/>
  <c r="S1788" i="4"/>
  <c r="Q1831" i="4"/>
  <c r="U1873" i="4"/>
  <c r="R1377" i="4"/>
  <c r="T1859" i="4"/>
  <c r="R1253" i="4"/>
  <c r="U1191" i="4"/>
  <c r="U1489" i="4"/>
  <c r="S1362" i="4"/>
  <c r="U1614" i="4"/>
  <c r="U1388" i="4"/>
  <c r="S1696" i="4"/>
  <c r="T1837" i="4"/>
  <c r="Q1698" i="4"/>
  <c r="T1681" i="4"/>
  <c r="U1601" i="4"/>
  <c r="T1811" i="4"/>
  <c r="P1848" i="4"/>
  <c r="R1491" i="4"/>
  <c r="S1669" i="4"/>
  <c r="U1754" i="4"/>
  <c r="Q1840" i="4"/>
  <c r="R1423" i="4"/>
  <c r="U1641" i="4"/>
  <c r="Q1727" i="4"/>
  <c r="S1812" i="4"/>
  <c r="T1643" i="4"/>
  <c r="R1738" i="4"/>
  <c r="Q1607" i="4"/>
  <c r="R1780" i="4"/>
  <c r="T1783" i="4"/>
  <c r="P1332" i="4"/>
  <c r="R1704" i="4"/>
  <c r="P1875" i="4"/>
  <c r="T1707" i="4"/>
  <c r="Q1595" i="4"/>
  <c r="P1726" i="4"/>
  <c r="T1768" i="4"/>
  <c r="R1811" i="4"/>
  <c r="P1854" i="4"/>
  <c r="U814" i="4"/>
  <c r="T1344" i="4"/>
  <c r="R1515" i="4"/>
  <c r="Q1622" i="4"/>
  <c r="U1664" i="4"/>
  <c r="S1707" i="4"/>
  <c r="Q1750" i="4"/>
  <c r="U1792" i="4"/>
  <c r="S1835" i="4"/>
  <c r="R1108" i="4"/>
  <c r="T1404" i="4"/>
  <c r="R1575" i="4"/>
  <c r="Q1637" i="4"/>
  <c r="U1679" i="4"/>
  <c r="S1722" i="4"/>
  <c r="Q1765" i="4"/>
  <c r="U1807" i="4"/>
  <c r="S1850" i="4"/>
  <c r="P1625" i="4"/>
  <c r="T1679" i="4"/>
  <c r="R1052" i="4"/>
  <c r="R1676" i="4"/>
  <c r="P1847" i="4"/>
  <c r="T1594" i="4"/>
  <c r="P1771" i="4"/>
  <c r="T1803" i="4"/>
  <c r="T1478" i="4"/>
  <c r="P1063" i="4"/>
  <c r="P1733" i="4"/>
  <c r="T1470" i="4"/>
  <c r="Q986" i="4"/>
  <c r="T1620" i="4"/>
  <c r="S1529" i="4"/>
  <c r="R1689" i="4"/>
  <c r="T1486" i="4"/>
  <c r="S1670" i="4"/>
  <c r="T1743" i="4"/>
  <c r="T1826" i="4"/>
  <c r="S1701" i="4"/>
  <c r="U1737" i="4"/>
  <c r="T1590" i="4"/>
  <c r="P1759" i="4"/>
  <c r="P1159" i="4"/>
  <c r="T1752" i="4"/>
  <c r="R1323" i="4"/>
  <c r="S1659" i="4"/>
  <c r="U1776" i="4"/>
  <c r="R1511" i="4"/>
  <c r="S1706" i="4"/>
  <c r="Q1813" i="4"/>
  <c r="P1649" i="4"/>
  <c r="P1783" i="4"/>
  <c r="T1791" i="4"/>
  <c r="R1792" i="4"/>
  <c r="T1771" i="4"/>
  <c r="T1843" i="4"/>
  <c r="P925" i="4"/>
  <c r="S711" i="4"/>
  <c r="U1323" i="4"/>
  <c r="R1341" i="4"/>
  <c r="Q1316" i="4"/>
  <c r="S1520" i="4"/>
  <c r="T1646" i="4"/>
  <c r="Q1852" i="4"/>
  <c r="T1844" i="4"/>
  <c r="U1627" i="4"/>
  <c r="R1826" i="4"/>
  <c r="T1611" i="4"/>
  <c r="R1773" i="4"/>
  <c r="Q940" i="4"/>
  <c r="Q1632" i="4"/>
  <c r="S1717" i="4"/>
  <c r="U1802" i="4"/>
  <c r="R1268" i="4"/>
  <c r="R1600" i="4"/>
  <c r="U1689" i="4"/>
  <c r="Q1775" i="4"/>
  <c r="S1860" i="4"/>
  <c r="R583" i="4"/>
  <c r="T1294" i="4"/>
  <c r="T1705" i="4"/>
  <c r="R1876" i="4"/>
  <c r="P1404" i="4"/>
  <c r="T1629" i="4"/>
  <c r="R1800" i="4"/>
  <c r="R1846" i="4"/>
  <c r="P1653" i="4"/>
  <c r="T1696" i="4"/>
  <c r="P1750" i="4"/>
  <c r="T1792" i="4"/>
  <c r="R1835" i="4"/>
  <c r="R1252" i="4"/>
  <c r="T1440" i="4"/>
  <c r="P1599" i="4"/>
  <c r="Q1646" i="4"/>
  <c r="U1688" i="4"/>
  <c r="S1731" i="4"/>
  <c r="Q1774" i="4"/>
  <c r="U1816" i="4"/>
  <c r="S1859" i="4"/>
  <c r="P1330" i="4"/>
  <c r="T1500" i="4"/>
  <c r="S1618" i="4"/>
  <c r="Q1661" i="4"/>
  <c r="U1703" i="4"/>
  <c r="S1746" i="4"/>
  <c r="Q1789" i="4"/>
  <c r="U1831" i="4"/>
  <c r="S1874" i="4"/>
  <c r="P1388" i="4"/>
  <c r="T1867" i="4"/>
  <c r="S1596" i="4"/>
  <c r="R1772" i="4"/>
  <c r="R1824" i="4"/>
  <c r="T1719" i="4"/>
  <c r="U1658" i="4"/>
  <c r="S1716" i="4"/>
  <c r="R1844" i="4"/>
  <c r="P1588" i="4"/>
  <c r="P1685" i="4"/>
  <c r="R1795" i="4"/>
  <c r="R1124" i="4"/>
  <c r="Q1638" i="4"/>
  <c r="Q1766" i="4"/>
  <c r="P1426" i="4"/>
  <c r="Q1685" i="4"/>
  <c r="T1610" i="4"/>
  <c r="T1877" i="4"/>
  <c r="T1214" i="4"/>
  <c r="U1249" i="4"/>
  <c r="T1111" i="4"/>
  <c r="R1621" i="4"/>
  <c r="S1401" i="4"/>
  <c r="U838" i="4"/>
  <c r="R1667" i="4"/>
  <c r="P1743" i="4"/>
  <c r="Q1713" i="4"/>
  <c r="T1871" i="4"/>
  <c r="T1794" i="4"/>
  <c r="P1278" i="4"/>
  <c r="U1642" i="4"/>
  <c r="Q1728" i="4"/>
  <c r="S1813" i="4"/>
  <c r="T1316" i="4"/>
  <c r="S1614" i="4"/>
  <c r="S1700" i="4"/>
  <c r="U1785" i="4"/>
  <c r="Q1871" i="4"/>
  <c r="T1334" i="4"/>
  <c r="T1422" i="4"/>
  <c r="P1727" i="4"/>
  <c r="T1623" i="4"/>
  <c r="P1651" i="4"/>
  <c r="T1821" i="4"/>
  <c r="T1711" i="4"/>
  <c r="T1712" i="4"/>
  <c r="R1755" i="4"/>
  <c r="P1798" i="4"/>
  <c r="T1840" i="4"/>
  <c r="R1291" i="4"/>
  <c r="P1462" i="4"/>
  <c r="P1606" i="4"/>
  <c r="S1651" i="4"/>
  <c r="Q1694" i="4"/>
  <c r="U1736" i="4"/>
  <c r="S1779" i="4"/>
  <c r="Q1822" i="4"/>
  <c r="U1864" i="4"/>
  <c r="Q876" i="4"/>
  <c r="R1351" i="4"/>
  <c r="P1522" i="4"/>
  <c r="U1623" i="4"/>
  <c r="S1666" i="4"/>
  <c r="Q1709" i="4"/>
  <c r="U1751" i="4"/>
  <c r="S1794" i="4"/>
  <c r="Q1837" i="4"/>
  <c r="R1473" i="4"/>
  <c r="P1623" i="4"/>
  <c r="T1793" i="4"/>
  <c r="T1417" i="4"/>
  <c r="R1588" i="4"/>
  <c r="U961" i="4"/>
  <c r="S1132" i="4"/>
  <c r="T920" i="4"/>
  <c r="T1359" i="4"/>
  <c r="R1530" i="4"/>
  <c r="U492" i="4"/>
  <c r="S1074" i="4"/>
  <c r="Q1245" i="4"/>
  <c r="T1301" i="4"/>
  <c r="R1472" i="4"/>
  <c r="Q818" i="4"/>
  <c r="U1085" i="4"/>
  <c r="S1256" i="4"/>
  <c r="P1313" i="4"/>
  <c r="T1483" i="4"/>
  <c r="T1067" i="4"/>
  <c r="Q1377" i="4"/>
  <c r="U1547" i="4"/>
  <c r="Q1288" i="4"/>
  <c r="U1458" i="4"/>
  <c r="P1015" i="4"/>
  <c r="P1674" i="4"/>
  <c r="S1372" i="4"/>
  <c r="Q1543" i="4"/>
  <c r="S1283" i="4"/>
  <c r="U1376" i="4"/>
  <c r="S1419" i="4"/>
  <c r="Q1462" i="4"/>
  <c r="U1504" i="4"/>
  <c r="S1547" i="4"/>
  <c r="Q1590" i="4"/>
  <c r="R1068" i="4"/>
  <c r="T1394" i="4"/>
  <c r="R1565" i="4"/>
  <c r="T1634" i="4"/>
  <c r="R1677" i="4"/>
  <c r="T1075" i="4"/>
  <c r="S1290" i="4"/>
  <c r="Q1333" i="4"/>
  <c r="U1375" i="4"/>
  <c r="S1418" i="4"/>
  <c r="Q1461" i="4"/>
  <c r="U1503" i="4"/>
  <c r="S1546" i="4"/>
  <c r="Q1589" i="4"/>
  <c r="R978" i="4"/>
  <c r="P1149" i="4"/>
  <c r="U1286" i="4"/>
  <c r="S1329" i="4"/>
  <c r="Q1372" i="4"/>
  <c r="U1414" i="4"/>
  <c r="S1457" i="4"/>
  <c r="Q1500" i="4"/>
  <c r="U1542" i="4"/>
  <c r="S1585" i="4"/>
  <c r="T993" i="4"/>
  <c r="P1376" i="4"/>
  <c r="T1546" i="4"/>
  <c r="U1277" i="4"/>
  <c r="S1320" i="4"/>
  <c r="Q1363" i="4"/>
  <c r="U1405" i="4"/>
  <c r="S1448" i="4"/>
  <c r="Q1491" i="4"/>
  <c r="U1533" i="4"/>
  <c r="S1576" i="4"/>
  <c r="U919" i="4"/>
  <c r="R1098" i="4"/>
  <c r="P1269" i="4"/>
  <c r="U1316" i="4"/>
  <c r="S1359" i="4"/>
  <c r="Q1402" i="4"/>
  <c r="U1444" i="4"/>
  <c r="S1487" i="4"/>
  <c r="Q1530" i="4"/>
  <c r="U1572" i="4"/>
  <c r="S1615" i="4"/>
  <c r="R1325" i="4"/>
  <c r="P1496" i="4"/>
  <c r="R1617" i="4"/>
  <c r="P1660" i="4"/>
  <c r="T1702" i="4"/>
  <c r="R1713" i="4"/>
  <c r="P1756" i="4"/>
  <c r="T1798" i="4"/>
  <c r="R1841" i="4"/>
  <c r="P1294" i="4"/>
  <c r="T1464" i="4"/>
  <c r="P1607" i="4"/>
  <c r="Q1652" i="4"/>
  <c r="U1694" i="4"/>
  <c r="S1737" i="4"/>
  <c r="Q1780" i="4"/>
  <c r="U1822" i="4"/>
  <c r="S1865" i="4"/>
  <c r="S890" i="4"/>
  <c r="P1354" i="4"/>
  <c r="T1524" i="4"/>
  <c r="S1624" i="4"/>
  <c r="Q1667" i="4"/>
  <c r="U1709" i="4"/>
  <c r="S1752" i="4"/>
  <c r="Q1795" i="4"/>
  <c r="U1837" i="4"/>
  <c r="P1484" i="4"/>
  <c r="Q740" i="4"/>
  <c r="T1625" i="4"/>
  <c r="R1796" i="4"/>
  <c r="T1831" i="4"/>
  <c r="P1396" i="4"/>
  <c r="R1720" i="4"/>
  <c r="T1731" i="4"/>
  <c r="S1616" i="4"/>
  <c r="P1730" i="4"/>
  <c r="T1772" i="4"/>
  <c r="R1815" i="4"/>
  <c r="P1858" i="4"/>
  <c r="P926" i="4"/>
  <c r="T1360" i="4"/>
  <c r="R1531" i="4"/>
  <c r="Q1626" i="4"/>
  <c r="U1668" i="4"/>
  <c r="S1711" i="4"/>
  <c r="Q1754" i="4"/>
  <c r="U1796" i="4"/>
  <c r="S1839" i="4"/>
  <c r="R1172" i="4"/>
  <c r="T1420" i="4"/>
  <c r="R1591" i="4"/>
  <c r="Q1641" i="4"/>
  <c r="U1683" i="4"/>
  <c r="S1726" i="4"/>
  <c r="Q1769" i="4"/>
  <c r="U1811" i="4"/>
  <c r="S1854" i="4"/>
  <c r="P1641" i="4"/>
  <c r="R965" i="4"/>
  <c r="Q1054" i="4"/>
  <c r="Q1012" i="4"/>
  <c r="U1179" i="4"/>
  <c r="Q951" i="4"/>
  <c r="T1519" i="4"/>
  <c r="P1291" i="4"/>
  <c r="U1245" i="4"/>
  <c r="S1366" i="4"/>
  <c r="U718" i="4"/>
  <c r="T1263" i="4"/>
  <c r="Q1502" i="4"/>
  <c r="P1384" i="4"/>
  <c r="P1033" i="4"/>
  <c r="U1415" i="4"/>
  <c r="S1586" i="4"/>
  <c r="U1326" i="4"/>
  <c r="S1497" i="4"/>
  <c r="R1365" i="4"/>
  <c r="S1360" i="4"/>
  <c r="Q1531" i="4"/>
  <c r="R1258" i="4"/>
  <c r="Q1442" i="4"/>
  <c r="U1612" i="4"/>
  <c r="R1657" i="4"/>
  <c r="P1796" i="4"/>
  <c r="R1283" i="4"/>
  <c r="Q1692" i="4"/>
  <c r="U1862" i="4"/>
  <c r="P1514" i="4"/>
  <c r="U1749" i="4"/>
  <c r="T1799" i="4"/>
  <c r="R1602" i="4"/>
  <c r="R1855" i="4"/>
  <c r="T1520" i="4"/>
  <c r="S1751" i="4"/>
  <c r="S1638" i="4"/>
  <c r="Q1809" i="4"/>
  <c r="R1630" i="4"/>
  <c r="R1866" i="4"/>
  <c r="T1454" i="4"/>
  <c r="P1735" i="4"/>
  <c r="R1642" i="4"/>
  <c r="P1659" i="4"/>
  <c r="T1829" i="4"/>
  <c r="P1630" i="4"/>
  <c r="R1733" i="4"/>
  <c r="P1776" i="4"/>
  <c r="T1818" i="4"/>
  <c r="R1861" i="4"/>
  <c r="T985" i="4"/>
  <c r="P1374" i="4"/>
  <c r="T1544" i="4"/>
  <c r="S1629" i="4"/>
  <c r="Q1672" i="4"/>
  <c r="U1714" i="4"/>
  <c r="S1757" i="4"/>
  <c r="Q1800" i="4"/>
  <c r="U1842" i="4"/>
  <c r="T1225" i="4"/>
  <c r="P1434" i="4"/>
  <c r="T1596" i="4"/>
  <c r="S1644" i="4"/>
  <c r="Q1687" i="4"/>
  <c r="U1729" i="4"/>
  <c r="S1772" i="4"/>
  <c r="Q1815" i="4"/>
  <c r="U1857" i="4"/>
  <c r="T1667" i="4"/>
  <c r="R1770" i="4"/>
  <c r="R1337" i="4"/>
  <c r="Q834" i="4"/>
  <c r="R997" i="4"/>
  <c r="S1225" i="4"/>
  <c r="P1279" i="4"/>
  <c r="S1164" i="4"/>
  <c r="S915" i="4"/>
  <c r="R1504" i="4"/>
  <c r="P1345" i="4"/>
  <c r="U1579" i="4"/>
  <c r="P1706" i="4"/>
  <c r="U1384" i="4"/>
  <c r="S1555" i="4"/>
  <c r="R1594" i="4"/>
  <c r="S1298" i="4"/>
  <c r="Q1469" i="4"/>
  <c r="R1010" i="4"/>
  <c r="Q1380" i="4"/>
  <c r="U1550" i="4"/>
  <c r="P1001" i="4"/>
  <c r="U1413" i="4"/>
  <c r="S1584" i="4"/>
  <c r="U1324" i="4"/>
  <c r="S1495" i="4"/>
  <c r="R1357" i="4"/>
  <c r="T1710" i="4"/>
  <c r="R1849" i="4"/>
  <c r="T1496" i="4"/>
  <c r="S1745" i="4"/>
  <c r="S1632" i="4"/>
  <c r="Q1803" i="4"/>
  <c r="T1602" i="4"/>
  <c r="T1657" i="4"/>
  <c r="P1524" i="4"/>
  <c r="P1777" i="4"/>
  <c r="P1738" i="4"/>
  <c r="Q1634" i="4"/>
  <c r="U1804" i="4"/>
  <c r="P1282" i="4"/>
  <c r="U1691" i="4"/>
  <c r="S1862" i="4"/>
  <c r="T1617" i="4"/>
  <c r="R1788" i="4"/>
  <c r="T1807" i="4"/>
  <c r="P1364" i="4"/>
  <c r="R1712" i="4"/>
  <c r="R1718" i="4"/>
  <c r="R1683" i="4"/>
  <c r="T1746" i="4"/>
  <c r="R1789" i="4"/>
  <c r="P1832" i="4"/>
  <c r="T1874" i="4"/>
  <c r="P1199" i="4"/>
  <c r="R1427" i="4"/>
  <c r="T716" i="4"/>
  <c r="Q1272" i="4"/>
  <c r="T1210" i="4"/>
  <c r="S883" i="4"/>
  <c r="R1492" i="4"/>
  <c r="P1227" i="4"/>
  <c r="Q1149" i="4"/>
  <c r="U989" i="4"/>
  <c r="R1558" i="4"/>
  <c r="U1362" i="4"/>
  <c r="Q1447" i="4"/>
  <c r="Q1438" i="4"/>
  <c r="U1608" i="4"/>
  <c r="R1653" i="4"/>
  <c r="U1351" i="4"/>
  <c r="S1522" i="4"/>
  <c r="T1223" i="4"/>
  <c r="S1433" i="4"/>
  <c r="Q1604" i="4"/>
  <c r="S1296" i="4"/>
  <c r="Q1467" i="4"/>
  <c r="R1002" i="4"/>
  <c r="Q1378" i="4"/>
  <c r="U1548" i="4"/>
  <c r="T1570" i="4"/>
  <c r="P1732" i="4"/>
  <c r="Q1628" i="4"/>
  <c r="U1798" i="4"/>
  <c r="R1204" i="4"/>
  <c r="U1685" i="4"/>
  <c r="S1856" i="4"/>
  <c r="P1871" i="4"/>
  <c r="P1795" i="4"/>
  <c r="R1791" i="4"/>
  <c r="P1231" i="4"/>
  <c r="S1687" i="4"/>
  <c r="Q1858" i="4"/>
  <c r="R1495" i="4"/>
  <c r="Q1745" i="4"/>
  <c r="T1663" i="4"/>
  <c r="P967" i="4"/>
  <c r="P1671" i="4"/>
  <c r="T1841" i="4"/>
  <c r="R1577" i="4"/>
  <c r="T1765" i="4"/>
  <c r="T1795" i="4"/>
  <c r="R1717" i="4"/>
  <c r="P1760" i="4"/>
  <c r="T1802" i="4"/>
  <c r="R1845" i="4"/>
  <c r="P1310" i="4"/>
  <c r="T1480" i="4"/>
  <c r="R1612" i="4"/>
  <c r="Q1656" i="4"/>
  <c r="U1698" i="4"/>
  <c r="S1741" i="4"/>
  <c r="Q1784" i="4"/>
  <c r="U1826" i="4"/>
  <c r="S1869" i="4"/>
  <c r="T969" i="4"/>
  <c r="P1370" i="4"/>
  <c r="T1540" i="4"/>
  <c r="S1628" i="4"/>
  <c r="Q1671" i="4"/>
  <c r="U1713" i="4"/>
  <c r="S1756" i="4"/>
  <c r="Q1799" i="4"/>
  <c r="U1841" i="4"/>
  <c r="P1548" i="4"/>
  <c r="R1489" i="4"/>
  <c r="S966" i="4"/>
  <c r="S1032" i="4"/>
  <c r="U1448" i="4"/>
  <c r="Q1533" i="4"/>
  <c r="Q1307" i="4"/>
  <c r="S1559" i="4"/>
  <c r="U1638" i="4"/>
  <c r="Q1867" i="4"/>
  <c r="U1868" i="4"/>
  <c r="R1852" i="4"/>
  <c r="R1776" i="4"/>
  <c r="P1720" i="4"/>
  <c r="T1601" i="4"/>
  <c r="U1690" i="4"/>
  <c r="Q1776" i="4"/>
  <c r="S1861" i="4"/>
  <c r="Q708" i="4"/>
  <c r="T1508" i="4"/>
  <c r="Q1663" i="4"/>
  <c r="S1748" i="4"/>
  <c r="U1833" i="4"/>
  <c r="R1652" i="4"/>
  <c r="P1823" i="4"/>
  <c r="T1502" i="4"/>
  <c r="P1747" i="4"/>
  <c r="P1769" i="4"/>
  <c r="P1276" i="4"/>
  <c r="R1643" i="4"/>
  <c r="T1736" i="4"/>
  <c r="R1779" i="4"/>
  <c r="P1822" i="4"/>
  <c r="T1864" i="4"/>
  <c r="P1039" i="4"/>
  <c r="R1387" i="4"/>
  <c r="P1558" i="4"/>
  <c r="U1632" i="4"/>
  <c r="S1675" i="4"/>
  <c r="Q1718" i="4"/>
  <c r="U1760" i="4"/>
  <c r="S1803" i="4"/>
  <c r="Q1846" i="4"/>
  <c r="T1276" i="4"/>
  <c r="R1447" i="4"/>
  <c r="Q1601" i="4"/>
  <c r="U1647" i="4"/>
  <c r="S1690" i="4"/>
  <c r="Q1733" i="4"/>
  <c r="U1775" i="4"/>
  <c r="S1818" i="4"/>
  <c r="Q1861" i="4"/>
  <c r="S825" i="4"/>
  <c r="P1705" i="4"/>
  <c r="R1810" i="4"/>
  <c r="T1390" i="4"/>
  <c r="P1719" i="4"/>
  <c r="P1564" i="4"/>
  <c r="P1643" i="4"/>
  <c r="T1813" i="4"/>
  <c r="R1870" i="4"/>
  <c r="R1690" i="4"/>
  <c r="P1853" i="4"/>
  <c r="P1869" i="4"/>
  <c r="T1857" i="4"/>
  <c r="R1696" i="4"/>
  <c r="R1862" i="4"/>
  <c r="S945" i="4"/>
  <c r="Q1534" i="4"/>
  <c r="S1392" i="4"/>
  <c r="R1411" i="4"/>
  <c r="R1646" i="4"/>
  <c r="R1854" i="4"/>
  <c r="P1691" i="4"/>
  <c r="Q1744" i="4"/>
  <c r="T1380" i="4"/>
  <c r="U1801" i="4"/>
  <c r="R1640" i="4"/>
  <c r="T1446" i="4"/>
  <c r="T1784" i="4"/>
  <c r="R1451" i="4"/>
  <c r="S1691" i="4"/>
  <c r="U1808" i="4"/>
  <c r="R1608" i="4"/>
  <c r="S1738" i="4"/>
  <c r="S1834" i="4"/>
  <c r="R1868" i="4"/>
  <c r="S1011" i="4"/>
  <c r="P1477" i="4"/>
  <c r="Q1576" i="4"/>
  <c r="T1706" i="4"/>
  <c r="U1486" i="4"/>
  <c r="T1215" i="4"/>
  <c r="R1785" i="4"/>
  <c r="R1471" i="4"/>
  <c r="R1666" i="4"/>
  <c r="P1478" i="4"/>
  <c r="S1798" i="4"/>
  <c r="P1412" i="4"/>
  <c r="P1816" i="4"/>
  <c r="R1363" i="4"/>
  <c r="S1653" i="4"/>
  <c r="U1738" i="4"/>
  <c r="Q1824" i="4"/>
  <c r="R1359" i="4"/>
  <c r="U1625" i="4"/>
  <c r="Q1711" i="4"/>
  <c r="S1796" i="4"/>
  <c r="R1505" i="4"/>
  <c r="R1361" i="4"/>
  <c r="P1508" i="4"/>
  <c r="R1748" i="4"/>
  <c r="R1682" i="4"/>
  <c r="R988" i="4"/>
  <c r="R1672" i="4"/>
  <c r="P1843" i="4"/>
  <c r="P1657" i="4"/>
  <c r="P1773" i="4"/>
  <c r="P1718" i="4"/>
  <c r="T1760" i="4"/>
  <c r="R1803" i="4"/>
  <c r="P1846" i="4"/>
  <c r="T1312" i="4"/>
  <c r="R1483" i="4"/>
  <c r="Q1613" i="4"/>
  <c r="U1656" i="4"/>
  <c r="S1699" i="4"/>
  <c r="Q1742" i="4"/>
  <c r="U1784" i="4"/>
  <c r="S1827" i="4"/>
  <c r="Q1870" i="4"/>
  <c r="R980" i="4"/>
  <c r="T1372" i="4"/>
  <c r="R1543" i="4"/>
  <c r="Q1629" i="4"/>
  <c r="U1671" i="4"/>
  <c r="S1714" i="4"/>
  <c r="Q1757" i="4"/>
  <c r="U1799" i="4"/>
  <c r="S1842" i="4"/>
  <c r="T1558" i="4"/>
  <c r="R1521" i="4"/>
  <c r="R1644" i="4"/>
  <c r="P1815" i="4"/>
  <c r="P1629" i="4"/>
  <c r="Q1140" i="4"/>
  <c r="U1722" i="4"/>
  <c r="R1295" i="4"/>
  <c r="S1780" i="4"/>
  <c r="P1877" i="4"/>
  <c r="T1725" i="4"/>
  <c r="P1673" i="4"/>
  <c r="T1664" i="4"/>
  <c r="R1827" i="4"/>
  <c r="P1366" i="4"/>
  <c r="Q1670" i="4"/>
  <c r="S1787" i="4"/>
  <c r="P1554" i="4"/>
  <c r="Q1717" i="4"/>
  <c r="R1658" i="4"/>
  <c r="T1286" i="4"/>
  <c r="T1082" i="4"/>
  <c r="Q1021" i="4"/>
  <c r="Q1319" i="4"/>
  <c r="U1319" i="4"/>
  <c r="Q1572" i="4"/>
  <c r="Q1346" i="4"/>
  <c r="T1870" i="4"/>
  <c r="U1653" i="4"/>
  <c r="P1667" i="4"/>
  <c r="S1655" i="4"/>
  <c r="P1639" i="4"/>
  <c r="R1449" i="4"/>
  <c r="R1750" i="4"/>
  <c r="R1837" i="4"/>
  <c r="T1448" i="4"/>
  <c r="Q1664" i="4"/>
  <c r="S1749" i="4"/>
  <c r="U1834" i="4"/>
  <c r="P1402" i="4"/>
  <c r="S1636" i="4"/>
  <c r="U1721" i="4"/>
  <c r="Q1807" i="4"/>
  <c r="R1622" i="4"/>
  <c r="T1671" i="4"/>
  <c r="P1593" i="4"/>
  <c r="T1769" i="4"/>
  <c r="T1751" i="4"/>
  <c r="R1289" i="4"/>
  <c r="T1693" i="4"/>
  <c r="R1864" i="4"/>
  <c r="T1691" i="4"/>
  <c r="R1834" i="4"/>
  <c r="R1723" i="4"/>
  <c r="P1766" i="4"/>
  <c r="T1808" i="4"/>
  <c r="R1851" i="4"/>
  <c r="U531" i="4"/>
  <c r="P1334" i="4"/>
  <c r="T1504" i="4"/>
  <c r="S1619" i="4"/>
  <c r="Q1662" i="4"/>
  <c r="U1704" i="4"/>
  <c r="S1747" i="4"/>
  <c r="Q1790" i="4"/>
  <c r="U1832" i="4"/>
  <c r="S1875" i="4"/>
  <c r="T1065" i="4"/>
  <c r="P1394" i="4"/>
  <c r="T1564" i="4"/>
  <c r="S1634" i="4"/>
  <c r="Q1677" i="4"/>
  <c r="U1719" i="4"/>
  <c r="S1762" i="4"/>
  <c r="Q1805" i="4"/>
  <c r="U1847" i="4"/>
  <c r="R1613" i="4"/>
  <c r="P1645" i="4"/>
  <c r="S858" i="4"/>
  <c r="T1665" i="4"/>
  <c r="R1836" i="4"/>
  <c r="P1436" i="4"/>
  <c r="R1632" i="4"/>
  <c r="P1803" i="4"/>
  <c r="T1851" i="4"/>
  <c r="P1661" i="4"/>
  <c r="P1765" i="4"/>
  <c r="P1829" i="4"/>
  <c r="P1677" i="4"/>
  <c r="P3" i="4"/>
  <c r="T1653" i="4"/>
  <c r="Q1182" i="4"/>
  <c r="S1363" i="4"/>
  <c r="R1493" i="4"/>
  <c r="Q1724" i="4"/>
  <c r="T1716" i="4"/>
  <c r="T1113" i="4"/>
  <c r="S1829" i="4"/>
  <c r="Q1631" i="4"/>
  <c r="P1380" i="4"/>
  <c r="P1532" i="4"/>
  <c r="P1811" i="4"/>
  <c r="R1707" i="4"/>
  <c r="P1838" i="4"/>
  <c r="T1280" i="4"/>
  <c r="U1648" i="4"/>
  <c r="Q1798" i="4"/>
  <c r="P1594" i="4"/>
  <c r="U1727" i="4"/>
  <c r="Q1845" i="4"/>
  <c r="T1825" i="4"/>
  <c r="U782" i="4"/>
  <c r="P1693" i="4"/>
  <c r="P1031" i="4"/>
  <c r="P1675" i="4"/>
  <c r="T1845" i="4"/>
  <c r="R1662" i="4"/>
  <c r="P1781" i="4"/>
  <c r="P1739" i="4"/>
  <c r="R1148" i="4"/>
  <c r="P1797" i="4"/>
  <c r="Q1079" i="4"/>
  <c r="P1512" i="4"/>
  <c r="S1303" i="4"/>
  <c r="Q1609" i="4"/>
  <c r="R1611" i="4"/>
  <c r="T1582" i="4"/>
  <c r="P1662" i="4"/>
  <c r="U1615" i="4"/>
  <c r="Q1695" i="4"/>
  <c r="T1673" i="4"/>
  <c r="P1742" i="4"/>
  <c r="P1870" i="4"/>
  <c r="T1408" i="4"/>
  <c r="U1680" i="4"/>
  <c r="U1840" i="4"/>
  <c r="P1023" i="4"/>
  <c r="U1631" i="4"/>
  <c r="S1770" i="4"/>
  <c r="S1866" i="4"/>
  <c r="R1212" i="4"/>
  <c r="R1305" i="4"/>
  <c r="T1621" i="4"/>
  <c r="R1874" i="4"/>
  <c r="T1823" i="4"/>
  <c r="R1385" i="4"/>
  <c r="T1717" i="4"/>
  <c r="R1726" i="4"/>
  <c r="P1867" i="4"/>
  <c r="R1758" i="4"/>
  <c r="T1839" i="4"/>
  <c r="T1542" i="4"/>
  <c r="P1419" i="4"/>
  <c r="U1447" i="4"/>
  <c r="R1260" i="4"/>
  <c r="P1255" i="4"/>
  <c r="P959" i="4"/>
  <c r="P1784" i="4"/>
  <c r="Q1680" i="4"/>
  <c r="R1012" i="4"/>
  <c r="Q1759" i="4"/>
  <c r="R1766" i="4"/>
  <c r="T1801" i="4"/>
  <c r="R1417" i="4"/>
  <c r="T872" i="4"/>
  <c r="P1774" i="4"/>
  <c r="T1536" i="4"/>
  <c r="S1723" i="4"/>
  <c r="U1872" i="4"/>
  <c r="T1340" i="4"/>
  <c r="U1663" i="4"/>
  <c r="S1802" i="4"/>
  <c r="T1595" i="4"/>
  <c r="P1655" i="4"/>
  <c r="S929" i="4"/>
  <c r="T1749" i="4"/>
  <c r="R1710" i="4"/>
  <c r="P1749" i="4"/>
  <c r="T1703" i="4"/>
  <c r="P1556" i="4"/>
  <c r="R1760" i="4"/>
  <c r="T1787" i="4"/>
  <c r="T1350" i="4"/>
  <c r="S3" i="4"/>
  <c r="Q1615" i="4"/>
  <c r="P1861" i="4"/>
  <c r="P1300" i="4"/>
  <c r="P1308" i="4"/>
  <c r="S1494" i="4"/>
  <c r="U1358" i="4"/>
  <c r="P1828" i="4"/>
  <c r="U886" i="4"/>
  <c r="Q1841" i="4"/>
  <c r="T1278" i="4"/>
  <c r="R1869" i="4"/>
  <c r="S1765" i="4"/>
  <c r="P1466" i="4"/>
  <c r="Q1823" i="4"/>
  <c r="R1597" i="4"/>
  <c r="P1683" i="4"/>
  <c r="T1739" i="4"/>
  <c r="P1805" i="4"/>
  <c r="P1806" i="4"/>
  <c r="T1616" i="4"/>
  <c r="S1755" i="4"/>
  <c r="T1468" i="4"/>
  <c r="U1695" i="4"/>
  <c r="U1823" i="4"/>
  <c r="R1774" i="4"/>
  <c r="R1746" i="4"/>
  <c r="R1740" i="4"/>
  <c r="P1835" i="4"/>
  <c r="T1647" i="4"/>
  <c r="T3" i="4" l="1"/>
  <c r="I9" i="10"/>
  <c r="K8" i="4" s="1"/>
  <c r="I6" i="10"/>
  <c r="H8" i="4" s="1"/>
  <c r="I10" i="10"/>
  <c r="L8" i="4" s="1"/>
  <c r="I7" i="10"/>
  <c r="I8" i="4" s="1"/>
  <c r="Q3" i="4"/>
  <c r="I8" i="10"/>
  <c r="J8" i="4" s="1"/>
  <c r="I5" i="10"/>
  <c r="G8" i="4" s="1"/>
  <c r="U3" i="4"/>
  <c r="I3" i="10"/>
  <c r="E8" i="4" s="1"/>
  <c r="I4" i="10"/>
  <c r="F8" i="4" s="1"/>
  <c r="P4" i="4"/>
  <c r="J20" i="4"/>
  <c r="G20" i="4"/>
  <c r="F20" i="4"/>
  <c r="H20" i="4"/>
  <c r="I20" i="4"/>
  <c r="K20" i="4"/>
  <c r="E20" i="4"/>
  <c r="L20" i="4"/>
  <c r="B7" i="1" l="1"/>
  <c r="B8" i="1"/>
  <c r="B13" i="1"/>
  <c r="B9" i="1"/>
  <c r="B6" i="1"/>
  <c r="B11" i="1"/>
  <c r="B10" i="1"/>
  <c r="B12" i="1"/>
</calcChain>
</file>

<file path=xl/sharedStrings.xml><?xml version="1.0" encoding="utf-8"?>
<sst xmlns="http://schemas.openxmlformats.org/spreadsheetml/2006/main" count="1558" uniqueCount="111">
  <si>
    <t>Test</t>
  </si>
  <si>
    <t>FTP - 75</t>
  </si>
  <si>
    <t>USO6</t>
  </si>
  <si>
    <t>J10-15</t>
  </si>
  <si>
    <t>Distance (m)</t>
  </si>
  <si>
    <t>Duration (sec.)</t>
  </si>
  <si>
    <t>NEFZ (NEDC)</t>
  </si>
  <si>
    <t>UDDS (FTP - 72)</t>
  </si>
  <si>
    <t>FTP - 75 (Federal Test Procedure)</t>
  </si>
  <si>
    <t>US06 (Supplemental FTP Driving Schedule)</t>
  </si>
  <si>
    <t>JPN10-15</t>
  </si>
  <si>
    <t>Slope</t>
  </si>
  <si>
    <t>Totals</t>
  </si>
  <si>
    <t>Maximum Speed (km/h)</t>
  </si>
  <si>
    <t>Standard</t>
  </si>
  <si>
    <t>Description</t>
  </si>
  <si>
    <t>U.S.A.</t>
  </si>
  <si>
    <t>Europe</t>
  </si>
  <si>
    <t>Japan</t>
  </si>
  <si>
    <t>WLTC 1</t>
  </si>
  <si>
    <t>WLTC 2</t>
  </si>
  <si>
    <t>WLTC 3</t>
  </si>
  <si>
    <t>WLTC 4</t>
  </si>
  <si>
    <t>WLTC 5</t>
  </si>
  <si>
    <t>WLTC 6</t>
  </si>
  <si>
    <t>WLTC 7</t>
  </si>
  <si>
    <t>Average Speed (km/h)</t>
  </si>
  <si>
    <t>Class 1 vehicles, max speed &lt; 70</t>
  </si>
  <si>
    <t>Class 1 vehicles, max speed &gt; 70</t>
  </si>
  <si>
    <t>Class 2 vehicles, max speed&lt;90</t>
  </si>
  <si>
    <t>Class 2 vehicles, 135&gt;max speed&gt;90</t>
  </si>
  <si>
    <t>Class 2 vehicles, max speed&gt;135</t>
  </si>
  <si>
    <t>Class 3 vehicles, max speed&lt;120</t>
  </si>
  <si>
    <t>Class 3 vehicles, max speed&gt;120</t>
  </si>
  <si>
    <t>WLTC</t>
  </si>
  <si>
    <t>Time</t>
  </si>
  <si>
    <t>World</t>
  </si>
  <si>
    <t>WLTC Classes</t>
  </si>
  <si>
    <r>
      <rPr>
        <u/>
        <sz val="11"/>
        <color theme="1"/>
        <rFont val="Calibri"/>
        <family val="2"/>
        <scheme val="minor"/>
      </rPr>
      <t>Content:</t>
    </r>
    <r>
      <rPr>
        <sz val="11"/>
        <color theme="1"/>
        <rFont val="Calibri"/>
        <family val="2"/>
        <scheme val="minor"/>
      </rPr>
      <t xml:space="preserve">
The present Excel sheets were created with great care, but have not been double checked. Errors cannot be excluded.   No liability is assumed for the completeness and accuracy of the data file.
Please inform the author in case of any mistakes in the data file or due to insentives for improvements and add-ons.</t>
    </r>
  </si>
  <si>
    <r>
      <rPr>
        <u/>
        <sz val="11"/>
        <color theme="1"/>
        <rFont val="Calibri"/>
        <family val="2"/>
        <scheme val="minor"/>
      </rPr>
      <t>Copyright:</t>
    </r>
    <r>
      <rPr>
        <sz val="11"/>
        <color theme="1"/>
        <rFont val="Calibri"/>
        <family val="2"/>
        <scheme val="minor"/>
      </rPr>
      <t xml:space="preserve">
The duplication, editing, distribution and any kind of  application outside of the studies / the Darmstadt university of applied sciences, needs to be written permission by the author. Copys of this file are just permitted for private usage, not for commercial purposes.</t>
    </r>
  </si>
  <si>
    <r>
      <rPr>
        <u/>
        <sz val="11"/>
        <color theme="1"/>
        <rFont val="Calibri"/>
        <family val="2"/>
        <scheme val="minor"/>
      </rPr>
      <t>Author:</t>
    </r>
    <r>
      <rPr>
        <sz val="11"/>
        <color theme="1"/>
        <rFont val="Calibri"/>
        <family val="2"/>
        <scheme val="minor"/>
      </rPr>
      <t xml:space="preserve">
Prof. Dr. Christian Weiner
Fachbereich Elektrotechnik und Informationstechnik
Hochschule Darmstadt 
Birkenweg 8
64295 Darmstadt
christian.weiner@h-da.de
</t>
    </r>
  </si>
  <si>
    <t>Application</t>
  </si>
  <si>
    <t>[-]</t>
  </si>
  <si>
    <t>[m]</t>
  </si>
  <si>
    <t>[sec]</t>
  </si>
  <si>
    <t>[kph]</t>
  </si>
  <si>
    <t>Distance</t>
  </si>
  <si>
    <t>Duration</t>
  </si>
  <si>
    <t xml:space="preserve">Average Speed </t>
  </si>
  <si>
    <t>Average Acceleration</t>
  </si>
  <si>
    <t>Average deceleration</t>
  </si>
  <si>
    <t>[%]</t>
  </si>
  <si>
    <t>[m/s]</t>
  </si>
  <si>
    <t>Acceleration</t>
  </si>
  <si>
    <t>Speed</t>
  </si>
  <si>
    <t>A "synthetic" drive cycle based on constant accelerations and speeds that is widely used in Europe and contains four short city driving portions and ended with a highway driving portion</t>
  </si>
  <si>
    <t>A "realistic" driving cycle designed using real driving habits that is used in the USA to simulate city driving conditions</t>
  </si>
  <si>
    <t>A "realistic" driving cycle designed using aggressive driving habits that is used in the USA</t>
  </si>
  <si>
    <t>A "synthetic" drive cycle based on constant accelerations and speeds that was designed in Japan and contains three short city driving portions and ended with a highway driving portion</t>
  </si>
  <si>
    <t>22 W/kg or less</t>
  </si>
  <si>
    <t>more than 22 W/kg and 34 W/kg or less</t>
  </si>
  <si>
    <t>more than 34 W/kg</t>
  </si>
  <si>
    <t>Power mass ratio</t>
  </si>
  <si>
    <t>For the USA cycles I used the conversion rate of 1 mile = 1.6093 km and therefore 1 mph = 1.6093 kph</t>
  </si>
  <si>
    <t xml:space="preserve">After converting the speed from kph to m/s I calculated the acceleration by subtracting the speed one second previous from the current speed </t>
  </si>
  <si>
    <t>Equation 1)</t>
  </si>
  <si>
    <t>Then I calculated the displacement for each second by adding the distance traveled in that second to the distances traveled in the previous seconds</t>
  </si>
  <si>
    <r>
      <t>[m/s</t>
    </r>
    <r>
      <rPr>
        <b/>
        <vertAlign val="superscript"/>
        <sz val="12"/>
        <color theme="1"/>
        <rFont val="HDA DIN Office"/>
      </rPr>
      <t>2</t>
    </r>
    <r>
      <rPr>
        <b/>
        <sz val="12"/>
        <color theme="1"/>
        <rFont val="HDA DIN Office"/>
      </rPr>
      <t>]</t>
    </r>
  </si>
  <si>
    <t>Maximum
Acceleration</t>
  </si>
  <si>
    <t>Maximum
deceleration</t>
  </si>
  <si>
    <t>Maximum 
Speed</t>
  </si>
  <si>
    <t>Vehicle
Speed</t>
  </si>
  <si>
    <r>
      <t>Average Acceleration (m/s</t>
    </r>
    <r>
      <rPr>
        <vertAlign val="superscript"/>
        <sz val="12"/>
        <color theme="1"/>
        <rFont val="HDA DIN Office"/>
      </rPr>
      <t>2</t>
    </r>
    <r>
      <rPr>
        <sz val="12"/>
        <color theme="1"/>
        <rFont val="HDA DIN Office"/>
      </rPr>
      <t>)</t>
    </r>
  </si>
  <si>
    <r>
      <t>Average deceleration (m/s</t>
    </r>
    <r>
      <rPr>
        <vertAlign val="superscript"/>
        <sz val="12"/>
        <color theme="1"/>
        <rFont val="HDA DIN Office"/>
      </rPr>
      <t>2</t>
    </r>
    <r>
      <rPr>
        <sz val="12"/>
        <color theme="1"/>
        <rFont val="HDA DIN Office"/>
      </rPr>
      <t>)</t>
    </r>
  </si>
  <si>
    <r>
      <t>Maximum Acceleration (m/s</t>
    </r>
    <r>
      <rPr>
        <vertAlign val="superscript"/>
        <sz val="12"/>
        <color theme="1"/>
        <rFont val="HDA DIN Office"/>
      </rPr>
      <t>2</t>
    </r>
    <r>
      <rPr>
        <sz val="12"/>
        <color theme="1"/>
        <rFont val="HDA DIN Office"/>
      </rPr>
      <t>)</t>
    </r>
  </si>
  <si>
    <r>
      <t>Maximum deceleration (m/s</t>
    </r>
    <r>
      <rPr>
        <vertAlign val="superscript"/>
        <sz val="12"/>
        <color theme="1"/>
        <rFont val="HDA DIN Office"/>
      </rPr>
      <t>2</t>
    </r>
    <r>
      <rPr>
        <sz val="12"/>
        <color theme="1"/>
        <rFont val="HDA DIN Office"/>
      </rPr>
      <t>)</t>
    </r>
  </si>
  <si>
    <t>Test Time
[sec.]</t>
  </si>
  <si>
    <t>Target Speed
[mph]</t>
  </si>
  <si>
    <t>Vehicle Speed
[kph]</t>
  </si>
  <si>
    <t>Slope
[%]</t>
  </si>
  <si>
    <t>Speed
[m/s]</t>
  </si>
  <si>
    <r>
      <t>Acceleration
[m/s</t>
    </r>
    <r>
      <rPr>
        <vertAlign val="superscript"/>
        <sz val="12"/>
        <color rgb="FF000000"/>
        <rFont val="HDA DIN Office"/>
      </rPr>
      <t>2]</t>
    </r>
  </si>
  <si>
    <t>Distance
[m]</t>
  </si>
  <si>
    <t>Unit</t>
  </si>
  <si>
    <t>Drive Cycle selection</t>
  </si>
  <si>
    <t>m</t>
  </si>
  <si>
    <t>sec.</t>
  </si>
  <si>
    <t>km/h</t>
  </si>
  <si>
    <t>Average Speed</t>
  </si>
  <si>
    <t>Maximum Speed</t>
  </si>
  <si>
    <t>Maximum Acceleration</t>
  </si>
  <si>
    <t>Average Deceleration</t>
  </si>
  <si>
    <t>Maximum Deceleration</t>
  </si>
  <si>
    <r>
      <t>m/s</t>
    </r>
    <r>
      <rPr>
        <vertAlign val="superscript"/>
        <sz val="12"/>
        <color theme="1"/>
        <rFont val="HDA DIN Office"/>
      </rPr>
      <t>2</t>
    </r>
  </si>
  <si>
    <t>UDDS (Urban Dynamometer Driving Schedule) (FTP-72)</t>
  </si>
  <si>
    <t>A "realistic" driving cycle designed using real driving habits that is used in the USA to simulate city driving conditions (This test consists of a UDDS test cycle followed by the beginning portion of the UDDS test cycle)</t>
  </si>
  <si>
    <t>A "realistic" driving cycle designed using real driving habits that is designed to be the standard driving cycle for the entire world. This cycle varies depending on the vehicle's power mass ratio and maximum speed, by separating vehicles into three classes based on their power mass ratio and further separating these classes by the vehicle's maximum speed.</t>
  </si>
  <si>
    <r>
      <t>Acceleration
[m/s</t>
    </r>
    <r>
      <rPr>
        <vertAlign val="superscript"/>
        <sz val="12"/>
        <color rgb="FF000000"/>
        <rFont val="HDA DIN Office"/>
      </rPr>
      <t>2</t>
    </r>
    <r>
      <rPr>
        <sz val="12"/>
        <color rgb="FF000000"/>
        <rFont val="HDA DIN Office"/>
      </rPr>
      <t>]</t>
    </r>
  </si>
  <si>
    <t>WLTC Cycle for selected vehicle</t>
  </si>
  <si>
    <t>Applicable Area</t>
  </si>
  <si>
    <t>Applicable
Area</t>
  </si>
  <si>
    <t>Calculations (acceleration, distance, ect.)</t>
  </si>
  <si>
    <t xml:space="preserve">I calculated the distance traveled in each second using  Equation 1) </t>
  </si>
  <si>
    <r>
      <rPr>
        <u/>
        <sz val="11"/>
        <color theme="1"/>
        <rFont val="Calibri"/>
        <family val="2"/>
        <scheme val="minor"/>
      </rPr>
      <t>Known mistakes:</t>
    </r>
    <r>
      <rPr>
        <sz val="11"/>
        <color theme="1"/>
        <rFont val="Calibri"/>
        <family val="2"/>
        <scheme val="minor"/>
      </rPr>
      <t xml:space="preserve"> The WLTC cycle has not yet been finalized and approved therefore the values for the WLTC data may not be 100% accurate (the WLTC drive cycle is expected to be finalized and approved in October of 2015)
The equation to automatically select the version of the WLTC drive cycle for each vehicle should use the rated motor power to select the correct vehicle class. The current equation uses the maximum motor power, due to the fact that we could not retrieve the rated motor power data for any of the vehicles in our vehicle database.
We do not have any standards codes for the drive cycles, other than the drive cycle names, but we have included a column for these codes for future use.</t>
    </r>
  </si>
  <si>
    <t>New Cycle 1</t>
  </si>
  <si>
    <t>New Cycle 2</t>
  </si>
  <si>
    <t>New Cycle 3</t>
  </si>
  <si>
    <t>NEDC (NEFZ)</t>
  </si>
  <si>
    <t>JC08 ersetzt J10-15</t>
  </si>
  <si>
    <t>CADC</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</si>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</sst>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4" x14ac:knownFonts="1">
    <font>
      <sz val="11"/>
      <color theme="1"/>
      <name val="Calibri"/>
      <family val="2"/>
      <scheme val="minor"/>
    </font>
    <font>
      <u/>
      <sz val="11"/>
      <color theme="1"/>
      <name val="Calibri"/>
      <family val="2"/>
      <scheme val="minor"/>
    </font>
    <font>
      <b/>
      <sz val="12"/>
      <color theme="1"/>
      <name val="HDA DIN Office"/>
    </font>
    <font>
      <b/>
      <u/>
      <sz val="12"/>
      <color theme="1"/>
      <name val="HDA DIN Office"/>
    </font>
    <font>
      <b/>
      <vertAlign val="superscript"/>
      <sz val="12"/>
      <color theme="1"/>
      <name val="HDA DIN Office"/>
    </font>
    <font>
      <sz val="12"/>
      <color theme="1"/>
      <name val="HDA DIN Office"/>
    </font>
    <font>
      <sz val="12"/>
      <name val="HDA DIN Office"/>
    </font>
    <font>
      <sz val="12"/>
      <color rgb="FF000000"/>
      <name val="HDA DIN Office"/>
    </font>
    <font>
      <b/>
      <sz val="12"/>
      <name val="HDA DIN Office"/>
    </font>
    <font>
      <sz val="12"/>
      <color rgb="FFFF0000"/>
      <name val="HDA DIN Office"/>
    </font>
    <font>
      <vertAlign val="superscript"/>
      <sz val="12"/>
      <color rgb="FF000000"/>
      <name val="HDA DIN Office"/>
    </font>
    <font>
      <vertAlign val="superscript"/>
      <sz val="12"/>
      <color theme="1"/>
      <name val="HDA DIN Office"/>
    </font>
    <font>
      <b/>
      <sz val="12"/>
      <color rgb="FF000000"/>
      <name val="HDA DIN Office"/>
    </font>
    <font>
      <b/>
      <i/>
      <sz val="12"/>
      <color theme="1"/>
      <name val="HDA DIN Office"/>
    </font>
  </fonts>
  <fills count="6">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rgb="FFF2F2F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top/>
      <bottom style="thin">
        <color theme="0" tint="-0.34998626667073579"/>
      </bottom>
      <diagonal/>
    </border>
  </borders>
  <cellStyleXfs count="1">
    <xf numFmtId="0" fontId="0" fillId="0" borderId="0"/>
  </cellStyleXfs>
  <cellXfs count="120">
    <xf numFmtId="0" fontId="0" fillId="0" borderId="0" xfId="0"/>
    <xf numFmtId="0" fontId="0" fillId="0" borderId="0" xfId="0" applyAlignment="1">
      <alignment vertical="top" wrapText="1"/>
    </xf>
    <xf numFmtId="0" fontId="0" fillId="0" borderId="0" xfId="0" applyAlignment="1">
      <alignment wrapText="1"/>
    </xf>
    <xf numFmtId="0" fontId="2" fillId="0" borderId="0" xfId="0" applyFont="1" applyAlignment="1">
      <alignment horizontal="center" vertical="center"/>
    </xf>
    <xf numFmtId="0" fontId="3" fillId="0" borderId="13" xfId="0" applyFont="1" applyFill="1" applyBorder="1" applyAlignment="1">
      <alignment vertical="center"/>
    </xf>
    <xf numFmtId="0" fontId="2" fillId="0" borderId="1" xfId="0" applyFont="1" applyBorder="1" applyAlignment="1">
      <alignment horizontal="center" vertical="center"/>
    </xf>
    <xf numFmtId="0" fontId="3" fillId="0" borderId="0" xfId="0" applyFont="1" applyFill="1" applyBorder="1" applyAlignment="1">
      <alignment vertical="center"/>
    </xf>
    <xf numFmtId="0" fontId="2" fillId="0" borderId="1" xfId="0" applyFont="1" applyBorder="1" applyAlignment="1">
      <alignment horizontal="center" vertical="center" wrapText="1"/>
    </xf>
    <xf numFmtId="0" fontId="5" fillId="0" borderId="3" xfId="0" applyFont="1" applyBorder="1"/>
    <xf numFmtId="0" fontId="5" fillId="0" borderId="0" xfId="0" applyFont="1" applyFill="1" applyBorder="1"/>
    <xf numFmtId="0" fontId="2" fillId="2" borderId="0" xfId="0" applyFont="1" applyFill="1" applyAlignment="1">
      <alignment horizontal="center" vertical="center"/>
    </xf>
    <xf numFmtId="0" fontId="2" fillId="2" borderId="2" xfId="0" applyFont="1" applyFill="1" applyBorder="1" applyAlignment="1">
      <alignment horizontal="center" vertical="center" wrapText="1"/>
    </xf>
    <xf numFmtId="0" fontId="2" fillId="2" borderId="2"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1" xfId="0" applyFont="1" applyFill="1" applyBorder="1" applyAlignment="1">
      <alignment horizontal="center" vertical="center" wrapText="1"/>
    </xf>
    <xf numFmtId="0" fontId="5" fillId="2" borderId="2" xfId="0" applyFont="1" applyFill="1" applyBorder="1"/>
    <xf numFmtId="0" fontId="5" fillId="2" borderId="3" xfId="0" applyFont="1" applyFill="1" applyBorder="1"/>
    <xf numFmtId="164" fontId="6" fillId="2" borderId="3" xfId="0" applyNumberFormat="1" applyFont="1" applyFill="1" applyBorder="1"/>
    <xf numFmtId="0" fontId="6" fillId="2" borderId="3" xfId="0" applyFont="1" applyFill="1" applyBorder="1"/>
    <xf numFmtId="2" fontId="6" fillId="2" borderId="3" xfId="0" applyNumberFormat="1" applyFont="1" applyFill="1" applyBorder="1"/>
    <xf numFmtId="165" fontId="6" fillId="2" borderId="3" xfId="0" applyNumberFormat="1" applyFont="1" applyFill="1" applyBorder="1"/>
    <xf numFmtId="0" fontId="5" fillId="2" borderId="4" xfId="0" applyFont="1" applyFill="1" applyBorder="1"/>
    <xf numFmtId="0" fontId="2" fillId="2" borderId="2" xfId="0" applyFont="1" applyFill="1" applyBorder="1" applyAlignment="1">
      <alignment horizontal="center" vertical="top"/>
    </xf>
    <xf numFmtId="0" fontId="2" fillId="2" borderId="2" xfId="0" applyFont="1" applyFill="1" applyBorder="1" applyAlignment="1">
      <alignment horizontal="center" vertical="top" wrapText="1"/>
    </xf>
    <xf numFmtId="0" fontId="2" fillId="2" borderId="11" xfId="0" applyFont="1" applyFill="1" applyBorder="1" applyAlignment="1">
      <alignment horizontal="center" vertical="top"/>
    </xf>
    <xf numFmtId="0" fontId="2" fillId="2" borderId="11" xfId="0" applyFont="1" applyFill="1" applyBorder="1" applyAlignment="1">
      <alignment horizontal="center" vertical="top" wrapText="1"/>
    </xf>
    <xf numFmtId="0" fontId="5" fillId="2" borderId="0" xfId="0" applyFont="1" applyFill="1"/>
    <xf numFmtId="0" fontId="6" fillId="2" borderId="2" xfId="0" applyFont="1" applyFill="1" applyBorder="1"/>
    <xf numFmtId="164" fontId="6" fillId="2" borderId="2" xfId="0" applyNumberFormat="1" applyFont="1" applyFill="1" applyBorder="1"/>
    <xf numFmtId="2" fontId="6" fillId="2" borderId="2" xfId="0" applyNumberFormat="1" applyFont="1" applyFill="1" applyBorder="1"/>
    <xf numFmtId="165" fontId="6" fillId="2" borderId="2" xfId="0" applyNumberFormat="1" applyFont="1" applyFill="1" applyBorder="1"/>
    <xf numFmtId="0" fontId="5" fillId="0" borderId="0" xfId="0" applyFont="1"/>
    <xf numFmtId="0" fontId="5" fillId="0" borderId="3" xfId="0" applyFont="1" applyBorder="1" applyAlignment="1">
      <alignment vertical="center"/>
    </xf>
    <xf numFmtId="164" fontId="5" fillId="2" borderId="3" xfId="0" applyNumberFormat="1" applyFont="1" applyFill="1" applyBorder="1"/>
    <xf numFmtId="2" fontId="5" fillId="2" borderId="3" xfId="0" applyNumberFormat="1" applyFont="1" applyFill="1" applyBorder="1"/>
    <xf numFmtId="165" fontId="5" fillId="2" borderId="3" xfId="0" applyNumberFormat="1" applyFont="1" applyFill="1" applyBorder="1"/>
    <xf numFmtId="0" fontId="5" fillId="0" borderId="0" xfId="0" applyFont="1" applyFill="1"/>
    <xf numFmtId="0" fontId="6" fillId="2" borderId="4" xfId="0" applyFont="1" applyFill="1" applyBorder="1"/>
    <xf numFmtId="164" fontId="6" fillId="2" borderId="4" xfId="0" applyNumberFormat="1" applyFont="1" applyFill="1" applyBorder="1"/>
    <xf numFmtId="2" fontId="6" fillId="2" borderId="4" xfId="0" applyNumberFormat="1" applyFont="1" applyFill="1" applyBorder="1"/>
    <xf numFmtId="165" fontId="6" fillId="2" borderId="4" xfId="0" applyNumberFormat="1" applyFont="1" applyFill="1" applyBorder="1"/>
    <xf numFmtId="0" fontId="5" fillId="0" borderId="0" xfId="0" applyFont="1" applyBorder="1"/>
    <xf numFmtId="0" fontId="8" fillId="0" borderId="0" xfId="0" applyFont="1" applyBorder="1"/>
    <xf numFmtId="0" fontId="5" fillId="3" borderId="0" xfId="0" applyFont="1" applyFill="1" applyAlignment="1">
      <alignment horizontal="center" vertical="center"/>
    </xf>
    <xf numFmtId="164" fontId="5" fillId="3" borderId="0" xfId="0" applyNumberFormat="1" applyFont="1" applyFill="1" applyAlignment="1">
      <alignment horizontal="center" vertical="center"/>
    </xf>
    <xf numFmtId="2" fontId="5" fillId="3" borderId="0" xfId="0" applyNumberFormat="1" applyFont="1" applyFill="1" applyAlignment="1">
      <alignment horizontal="center" vertical="center"/>
    </xf>
    <xf numFmtId="165" fontId="5" fillId="3" borderId="0" xfId="0" applyNumberFormat="1" applyFont="1" applyFill="1" applyAlignment="1">
      <alignment horizontal="center" vertical="center"/>
    </xf>
    <xf numFmtId="0" fontId="5" fillId="3" borderId="0" xfId="0" applyFont="1" applyFill="1" applyAlignment="1">
      <alignment horizontal="left" vertical="center" wrapText="1"/>
    </xf>
    <xf numFmtId="0" fontId="5" fillId="0" borderId="0" xfId="0" applyFont="1" applyAlignment="1">
      <alignment horizontal="center"/>
    </xf>
    <xf numFmtId="0" fontId="5" fillId="0" borderId="0" xfId="0" applyFont="1" applyAlignment="1">
      <alignment horizontal="center" wrapText="1"/>
    </xf>
    <xf numFmtId="0" fontId="9" fillId="0" borderId="0" xfId="0" applyFont="1"/>
    <xf numFmtId="0" fontId="2" fillId="0" borderId="0" xfId="0" applyFont="1" applyFill="1" applyBorder="1" applyAlignment="1">
      <alignment horizontal="center"/>
    </xf>
    <xf numFmtId="0" fontId="2" fillId="0" borderId="1" xfId="0" applyFont="1" applyBorder="1" applyAlignment="1">
      <alignment horizontal="center" vertical="top"/>
    </xf>
    <xf numFmtId="0" fontId="2" fillId="0" borderId="0" xfId="0" applyFont="1" applyFill="1" applyBorder="1" applyAlignment="1">
      <alignment vertical="center"/>
    </xf>
    <xf numFmtId="0" fontId="5" fillId="0" borderId="0" xfId="0" applyFont="1" applyBorder="1" applyAlignment="1"/>
    <xf numFmtId="0" fontId="7" fillId="0" borderId="0" xfId="0" applyFont="1" applyAlignment="1">
      <alignment vertical="center"/>
    </xf>
    <xf numFmtId="0" fontId="7" fillId="0" borderId="0" xfId="0" applyFont="1" applyAlignment="1">
      <alignment horizontal="center" vertical="center" wrapText="1"/>
    </xf>
    <xf numFmtId="0" fontId="7" fillId="0" borderId="0" xfId="0" applyFont="1" applyAlignment="1">
      <alignment vertical="center" wrapText="1"/>
    </xf>
    <xf numFmtId="0" fontId="5" fillId="0" borderId="5" xfId="0" applyFont="1" applyBorder="1" applyAlignment="1">
      <alignment horizontal="center"/>
    </xf>
    <xf numFmtId="0" fontId="7" fillId="0" borderId="6" xfId="0" applyFont="1" applyBorder="1" applyAlignment="1">
      <alignment vertical="center" wrapText="1"/>
    </xf>
    <xf numFmtId="0" fontId="5" fillId="0" borderId="5" xfId="0" applyFont="1" applyBorder="1" applyAlignment="1">
      <alignment horizontal="center" wrapText="1"/>
    </xf>
    <xf numFmtId="0" fontId="5" fillId="0" borderId="10" xfId="0" applyFont="1" applyBorder="1" applyAlignment="1">
      <alignment horizontal="center" wrapText="1"/>
    </xf>
    <xf numFmtId="0" fontId="7" fillId="0" borderId="7" xfId="0" applyFont="1" applyBorder="1" applyAlignment="1">
      <alignment vertical="center" wrapText="1"/>
    </xf>
    <xf numFmtId="0" fontId="7" fillId="0" borderId="0" xfId="0" applyFont="1" applyAlignment="1">
      <alignment horizontal="center" vertical="top" wrapText="1"/>
    </xf>
    <xf numFmtId="164" fontId="7" fillId="0" borderId="0" xfId="0" applyNumberFormat="1" applyFont="1" applyAlignment="1">
      <alignment vertical="center"/>
    </xf>
    <xf numFmtId="164" fontId="5" fillId="0" borderId="0" xfId="0" applyNumberFormat="1" applyFont="1"/>
    <xf numFmtId="164" fontId="7" fillId="0" borderId="0" xfId="0" applyNumberFormat="1" applyFont="1" applyAlignment="1">
      <alignment vertical="center" wrapText="1"/>
    </xf>
    <xf numFmtId="164" fontId="5" fillId="0" borderId="0" xfId="0" applyNumberFormat="1" applyFont="1" applyFill="1"/>
    <xf numFmtId="0" fontId="5" fillId="0" borderId="0" xfId="0" applyFont="1" applyAlignment="1">
      <alignment horizontal="left" vertical="top"/>
    </xf>
    <xf numFmtId="0" fontId="5" fillId="0" borderId="0" xfId="0" applyFont="1" applyAlignment="1">
      <alignment horizontal="center" vertical="center"/>
    </xf>
    <xf numFmtId="0" fontId="5" fillId="0" borderId="0" xfId="0" applyFont="1" applyAlignment="1"/>
    <xf numFmtId="164" fontId="7" fillId="0" borderId="0" xfId="0" applyNumberFormat="1" applyFont="1" applyAlignment="1">
      <alignment horizontal="center" vertical="center" wrapText="1"/>
    </xf>
    <xf numFmtId="2" fontId="7" fillId="0" borderId="6" xfId="0" applyNumberFormat="1" applyFont="1" applyBorder="1" applyAlignment="1">
      <alignment vertical="center" wrapText="1"/>
    </xf>
    <xf numFmtId="164" fontId="7" fillId="0" borderId="6" xfId="0" applyNumberFormat="1" applyFont="1" applyBorder="1" applyAlignment="1">
      <alignment vertical="center" wrapText="1"/>
    </xf>
    <xf numFmtId="1" fontId="7" fillId="0" borderId="6" xfId="0" applyNumberFormat="1" applyFont="1" applyBorder="1" applyAlignment="1">
      <alignment vertical="center" wrapText="1"/>
    </xf>
    <xf numFmtId="2" fontId="7" fillId="0" borderId="7" xfId="0" applyNumberFormat="1" applyFont="1" applyBorder="1" applyAlignment="1">
      <alignment vertical="center" wrapText="1"/>
    </xf>
    <xf numFmtId="0" fontId="5" fillId="0" borderId="5" xfId="0" applyFont="1" applyBorder="1" applyAlignment="1">
      <alignment horizontal="left"/>
    </xf>
    <xf numFmtId="0" fontId="5" fillId="0" borderId="5" xfId="0" applyFont="1" applyBorder="1" applyAlignment="1">
      <alignment horizontal="left" wrapText="1"/>
    </xf>
    <xf numFmtId="0" fontId="5" fillId="0" borderId="10" xfId="0" applyFont="1" applyBorder="1" applyAlignment="1">
      <alignment horizontal="left" wrapText="1"/>
    </xf>
    <xf numFmtId="0" fontId="5" fillId="0" borderId="5" xfId="0" applyFont="1" applyBorder="1" applyAlignment="1">
      <alignment horizontal="left" vertical="center"/>
    </xf>
    <xf numFmtId="0" fontId="5" fillId="0" borderId="5" xfId="0" applyFont="1" applyBorder="1" applyAlignment="1">
      <alignment horizontal="left" vertical="center" wrapText="1"/>
    </xf>
    <xf numFmtId="0" fontId="5" fillId="0" borderId="10" xfId="0" applyFont="1" applyBorder="1" applyAlignment="1">
      <alignment horizontal="left" vertical="center" wrapText="1"/>
    </xf>
    <xf numFmtId="0" fontId="2" fillId="0" borderId="0" xfId="0" applyFont="1" applyAlignment="1">
      <alignment vertical="top"/>
    </xf>
    <xf numFmtId="0" fontId="8" fillId="0" borderId="0" xfId="0" applyFont="1"/>
    <xf numFmtId="0" fontId="6" fillId="0" borderId="0" xfId="0" applyFont="1"/>
    <xf numFmtId="0" fontId="6" fillId="0" borderId="0" xfId="0" applyFont="1" applyAlignment="1">
      <alignment wrapText="1"/>
    </xf>
    <xf numFmtId="0" fontId="6" fillId="0" borderId="0" xfId="0" applyFont="1" applyAlignment="1"/>
    <xf numFmtId="0" fontId="5" fillId="0" borderId="0" xfId="0" applyFont="1" applyAlignment="1">
      <alignment horizontal="center" vertical="top" wrapText="1"/>
    </xf>
    <xf numFmtId="0" fontId="7" fillId="0" borderId="0" xfId="0" applyFont="1" applyFill="1" applyAlignment="1">
      <alignment horizontal="center" vertical="top" wrapText="1"/>
    </xf>
    <xf numFmtId="0" fontId="5" fillId="0" borderId="10" xfId="0" applyFont="1" applyBorder="1" applyAlignment="1">
      <alignment horizontal="center"/>
    </xf>
    <xf numFmtId="0" fontId="2" fillId="4" borderId="0" xfId="0" applyFont="1" applyFill="1" applyBorder="1" applyAlignment="1">
      <alignment vertical="center"/>
    </xf>
    <xf numFmtId="0" fontId="5" fillId="4" borderId="0" xfId="0" applyFont="1" applyFill="1" applyBorder="1"/>
    <xf numFmtId="0" fontId="5" fillId="4" borderId="0" xfId="0" applyFont="1" applyFill="1" applyBorder="1" applyAlignment="1">
      <alignment horizontal="left" vertical="center"/>
    </xf>
    <xf numFmtId="0" fontId="5" fillId="4" borderId="14" xfId="0" applyFont="1" applyFill="1" applyBorder="1"/>
    <xf numFmtId="0" fontId="13" fillId="4" borderId="14" xfId="0" applyFont="1" applyFill="1" applyBorder="1"/>
    <xf numFmtId="0" fontId="5" fillId="4" borderId="0" xfId="0" applyFont="1" applyFill="1" applyBorder="1" applyAlignment="1">
      <alignment horizontal="right"/>
    </xf>
    <xf numFmtId="164" fontId="5" fillId="4" borderId="0" xfId="0" applyNumberFormat="1" applyFont="1" applyFill="1" applyBorder="1" applyAlignment="1">
      <alignment horizontal="right"/>
    </xf>
    <xf numFmtId="2" fontId="5" fillId="4" borderId="0" xfId="0" applyNumberFormat="1" applyFont="1" applyFill="1" applyBorder="1" applyAlignment="1">
      <alignment horizontal="right"/>
    </xf>
    <xf numFmtId="165" fontId="5" fillId="4" borderId="0" xfId="0" applyNumberFormat="1" applyFont="1" applyFill="1" applyBorder="1" applyAlignment="1">
      <alignment horizontal="right"/>
    </xf>
    <xf numFmtId="0" fontId="5" fillId="4" borderId="0" xfId="0" applyFont="1" applyFill="1" applyBorder="1" applyAlignment="1">
      <alignment horizontal="left"/>
    </xf>
    <xf numFmtId="0" fontId="2" fillId="0" borderId="0" xfId="0" applyFont="1" applyAlignment="1">
      <alignment horizontal="left" vertical="top"/>
    </xf>
    <xf numFmtId="165" fontId="6" fillId="2" borderId="11" xfId="0" applyNumberFormat="1" applyFont="1" applyFill="1" applyBorder="1"/>
    <xf numFmtId="165" fontId="6" fillId="2" borderId="12" xfId="0" applyNumberFormat="1" applyFont="1" applyFill="1" applyBorder="1"/>
    <xf numFmtId="165" fontId="5" fillId="2" borderId="12" xfId="0" applyNumberFormat="1" applyFont="1" applyFill="1" applyBorder="1"/>
    <xf numFmtId="0" fontId="3" fillId="0" borderId="0" xfId="0" applyFont="1" applyFill="1" applyBorder="1"/>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12" fillId="0" borderId="1" xfId="0" applyFont="1" applyBorder="1" applyAlignment="1">
      <alignment horizontal="center" vertical="top" wrapText="1"/>
    </xf>
    <xf numFmtId="0" fontId="12" fillId="0" borderId="1" xfId="0" applyFont="1" applyBorder="1" applyAlignment="1">
      <alignment horizontal="center" vertical="top"/>
    </xf>
    <xf numFmtId="0" fontId="12" fillId="0" borderId="1" xfId="0" applyFont="1" applyFill="1" applyBorder="1" applyAlignment="1">
      <alignment horizontal="center" vertical="top"/>
    </xf>
    <xf numFmtId="0" fontId="12" fillId="0" borderId="1" xfId="0" applyFont="1" applyBorder="1" applyAlignment="1">
      <alignment vertical="center"/>
    </xf>
    <xf numFmtId="1" fontId="5" fillId="2" borderId="3" xfId="0" applyNumberFormat="1" applyFont="1" applyFill="1" applyBorder="1"/>
    <xf numFmtId="0" fontId="5" fillId="4" borderId="0" xfId="0" applyFont="1" applyFill="1" applyBorder="1" applyAlignment="1">
      <alignment horizontal="left" vertical="center" wrapText="1"/>
    </xf>
    <xf numFmtId="0" fontId="7" fillId="5" borderId="3" xfId="0" applyFont="1" applyFill="1" applyBorder="1" applyAlignment="1">
      <alignment horizontal="left" vertical="center" wrapText="1"/>
    </xf>
    <xf numFmtId="0" fontId="7" fillId="5" borderId="4" xfId="0" applyFont="1" applyFill="1" applyBorder="1" applyAlignment="1">
      <alignment horizontal="left"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2" fillId="0" borderId="0" xfId="0" applyFont="1" applyAlignment="1">
      <alignment horizontal="center" vertical="top"/>
    </xf>
    <xf numFmtId="0" fontId="12" fillId="0" borderId="0" xfId="0" applyFont="1" applyAlignment="1">
      <alignment horizontal="center" vertical="top"/>
    </xf>
    <xf numFmtId="0" fontId="2" fillId="0" borderId="0" xfId="0" applyFont="1" applyAlignment="1">
      <alignment horizontal="center" vertical="center" wrapText="1"/>
    </xf>
  </cellXfs>
  <cellStyles count="1">
    <cellStyle name="Stand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Database!$B$20</c:f>
          <c:strCache>
            <c:ptCount val="1"/>
            <c:pt idx="0">
              <c:v>NEDC (NEFZ)</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DA DIN Office" panose="02000503030000020003" pitchFamily="2" charset="0"/>
              <a:ea typeface="+mn-ea"/>
              <a:cs typeface="+mn-cs"/>
            </a:defRPr>
          </a:pPr>
          <a:endParaRPr lang="de-DE"/>
        </a:p>
      </c:txPr>
    </c:title>
    <c:autoTitleDeleted val="0"/>
    <c:plotArea>
      <c:layout>
        <c:manualLayout>
          <c:layoutTarget val="inner"/>
          <c:xMode val="edge"/>
          <c:yMode val="edge"/>
          <c:x val="5.8779014991383993E-2"/>
          <c:y val="8.8044072615923008E-2"/>
          <c:w val="0.88862939404738095"/>
          <c:h val="0.76736661438446963"/>
        </c:manualLayout>
      </c:layout>
      <c:scatterChart>
        <c:scatterStyle val="smoothMarker"/>
        <c:varyColors val="0"/>
        <c:ser>
          <c:idx val="0"/>
          <c:order val="0"/>
          <c:tx>
            <c:strRef>
              <c:f>Database!$Q$1:$Q$2</c:f>
              <c:strCache>
                <c:ptCount val="2"/>
                <c:pt idx="0">
                  <c:v>Vehicle
Speed</c:v>
                </c:pt>
                <c:pt idx="1">
                  <c:v>[kph]</c:v>
                </c:pt>
              </c:strCache>
            </c:strRef>
          </c:tx>
          <c:spPr>
            <a:ln w="19050" cap="rnd">
              <a:solidFill>
                <a:schemeClr val="accent1"/>
              </a:solidFill>
              <a:round/>
            </a:ln>
            <a:effectLst/>
          </c:spPr>
          <c:marker>
            <c:symbol val="none"/>
          </c:marker>
          <c:xVal>
            <c:strRef>
              <c:f>Database!$P$3:$P$1877</c:f>
              <c:strCache>
                <c:ptCount val="118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strCache>
            </c:strRef>
          </c:xVal>
          <c:yVal>
            <c:numRef>
              <c:f>Database!$Q$3:$Q$1877</c:f>
              <c:numCache>
                <c:formatCode>General</c:formatCode>
                <c:ptCount val="1875"/>
                <c:pt idx="0">
                  <c:v>0</c:v>
                </c:pt>
                <c:pt idx="1">
                  <c:v>0</c:v>
                </c:pt>
                <c:pt idx="2">
                  <c:v>0</c:v>
                </c:pt>
                <c:pt idx="3">
                  <c:v>0</c:v>
                </c:pt>
                <c:pt idx="4">
                  <c:v>0</c:v>
                </c:pt>
                <c:pt idx="5">
                  <c:v>0</c:v>
                </c:pt>
                <c:pt idx="6">
                  <c:v>0</c:v>
                </c:pt>
                <c:pt idx="7">
                  <c:v>0</c:v>
                </c:pt>
                <c:pt idx="8">
                  <c:v>0</c:v>
                </c:pt>
                <c:pt idx="9">
                  <c:v>0</c:v>
                </c:pt>
                <c:pt idx="10">
                  <c:v>0</c:v>
                </c:pt>
                <c:pt idx="11">
                  <c:v>0</c:v>
                </c:pt>
                <c:pt idx="12">
                  <c:v>1.1233332256476085</c:v>
                </c:pt>
                <c:pt idx="13">
                  <c:v>4.8758331437905635</c:v>
                </c:pt>
                <c:pt idx="14">
                  <c:v>8.5833332935969047</c:v>
                </c:pt>
                <c:pt idx="15">
                  <c:v>12.331666598717371</c:v>
                </c:pt>
                <c:pt idx="16">
                  <c:v>15</c:v>
                </c:pt>
                <c:pt idx="17">
                  <c:v>15</c:v>
                </c:pt>
                <c:pt idx="18">
                  <c:v>15</c:v>
                </c:pt>
                <c:pt idx="19">
                  <c:v>15</c:v>
                </c:pt>
                <c:pt idx="20">
                  <c:v>15</c:v>
                </c:pt>
                <c:pt idx="21">
                  <c:v>15</c:v>
                </c:pt>
                <c:pt idx="22">
                  <c:v>15</c:v>
                </c:pt>
                <c:pt idx="23">
                  <c:v>15</c:v>
                </c:pt>
                <c:pt idx="24">
                  <c:v>14.277777804268732</c:v>
                </c:pt>
                <c:pt idx="25">
                  <c:v>11.750000052981907</c:v>
                </c:pt>
                <c:pt idx="26">
                  <c:v>9.0365200102329251</c:v>
                </c:pt>
                <c:pt idx="27">
                  <c:v>5.7043688011169431</c:v>
                </c:pt>
                <c:pt idx="28">
                  <c:v>2.4049999999999998</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0.76666673024495435</c:v>
                </c:pt>
                <c:pt idx="51">
                  <c:v>3.7673333088556924</c:v>
                </c:pt>
                <c:pt idx="52">
                  <c:v>6.7659999529520665</c:v>
                </c:pt>
                <c:pt idx="53">
                  <c:v>9.766666730244955</c:v>
                </c:pt>
                <c:pt idx="54">
                  <c:v>12.768000086148581</c:v>
                </c:pt>
                <c:pt idx="55">
                  <c:v>15</c:v>
                </c:pt>
                <c:pt idx="56">
                  <c:v>15</c:v>
                </c:pt>
                <c:pt idx="57">
                  <c:v>15.868888960944282</c:v>
                </c:pt>
                <c:pt idx="58">
                  <c:v>19.269644416703116</c:v>
                </c:pt>
                <c:pt idx="59">
                  <c:v>22.668133280012341</c:v>
                </c:pt>
                <c:pt idx="60">
                  <c:v>26.031111219194202</c:v>
                </c:pt>
                <c:pt idx="61">
                  <c:v>29.432622355884973</c:v>
                </c:pt>
                <c:pt idx="62">
                  <c:v>32</c:v>
                </c:pt>
                <c:pt idx="63">
                  <c:v>32</c:v>
                </c:pt>
                <c:pt idx="64">
                  <c:v>32</c:v>
                </c:pt>
                <c:pt idx="65">
                  <c:v>32</c:v>
                </c:pt>
                <c:pt idx="66">
                  <c:v>32</c:v>
                </c:pt>
                <c:pt idx="67">
                  <c:v>32</c:v>
                </c:pt>
                <c:pt idx="68">
                  <c:v>32</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32</c:v>
                </c:pt>
                <c:pt idx="86">
                  <c:v>31.627348139860274</c:v>
                </c:pt>
                <c:pt idx="87">
                  <c:v>28.95000004172325</c:v>
                </c:pt>
                <c:pt idx="88">
                  <c:v>25.888277712795471</c:v>
                </c:pt>
                <c:pt idx="89">
                  <c:v>23.13888892531395</c:v>
                </c:pt>
                <c:pt idx="90">
                  <c:v>20.38888892531395</c:v>
                </c:pt>
                <c:pt idx="91">
                  <c:v>17.640111168225605</c:v>
                </c:pt>
                <c:pt idx="92">
                  <c:v>14.918222208817799</c:v>
                </c:pt>
                <c:pt idx="93">
                  <c:v>12.13888892531395</c:v>
                </c:pt>
                <c:pt idx="94">
                  <c:v>9.2970000088214881</c:v>
                </c:pt>
                <c:pt idx="95">
                  <c:v>5.9656310219234889</c:v>
                </c:pt>
                <c:pt idx="96">
                  <c:v>2.626260106563568</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0.56599994500478112</c:v>
                </c:pt>
                <c:pt idx="119">
                  <c:v>3.5666667222976685</c:v>
                </c:pt>
                <c:pt idx="120">
                  <c:v>6.5673333009084063</c:v>
                </c:pt>
                <c:pt idx="121">
                  <c:v>9.565333366394043</c:v>
                </c:pt>
                <c:pt idx="122">
                  <c:v>12.566666722297668</c:v>
                </c:pt>
                <c:pt idx="123">
                  <c:v>15</c:v>
                </c:pt>
                <c:pt idx="124">
                  <c:v>15</c:v>
                </c:pt>
                <c:pt idx="125">
                  <c:v>15.420231135686238</c:v>
                </c:pt>
                <c:pt idx="126">
                  <c:v>17.64744448542595</c:v>
                </c:pt>
                <c:pt idx="127">
                  <c:v>19.862213391462966</c:v>
                </c:pt>
                <c:pt idx="128">
                  <c:v>22.089333374500278</c:v>
                </c:pt>
                <c:pt idx="129">
                  <c:v>24.284666731357575</c:v>
                </c:pt>
                <c:pt idx="130">
                  <c:v>26.504666731357574</c:v>
                </c:pt>
                <c:pt idx="131">
                  <c:v>28.716259999540114</c:v>
                </c:pt>
                <c:pt idx="132">
                  <c:v>30.904826649030049</c:v>
                </c:pt>
                <c:pt idx="133">
                  <c:v>33.174666731357576</c:v>
                </c:pt>
                <c:pt idx="134">
                  <c:v>35</c:v>
                </c:pt>
                <c:pt idx="135">
                  <c:v>35</c:v>
                </c:pt>
                <c:pt idx="136">
                  <c:v>35.333333387970924</c:v>
                </c:pt>
                <c:pt idx="137">
                  <c:v>37.208333387970924</c:v>
                </c:pt>
                <c:pt idx="138">
                  <c:v>39.08416673541069</c:v>
                </c:pt>
                <c:pt idx="139">
                  <c:v>40.957500040531158</c:v>
                </c:pt>
                <c:pt idx="140">
                  <c:v>42.812499950329467</c:v>
                </c:pt>
                <c:pt idx="141">
                  <c:v>44.68749995032946</c:v>
                </c:pt>
                <c:pt idx="142">
                  <c:v>46.563333297769226</c:v>
                </c:pt>
                <c:pt idx="143">
                  <c:v>48.437083338697754</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49.709111140833961</c:v>
                </c:pt>
                <c:pt idx="157">
                  <c:v>47.837555585437357</c:v>
                </c:pt>
                <c:pt idx="158">
                  <c:v>45.959111140833954</c:v>
                </c:pt>
                <c:pt idx="159">
                  <c:v>44.08755558543735</c:v>
                </c:pt>
                <c:pt idx="160">
                  <c:v>42.209111140833961</c:v>
                </c:pt>
                <c:pt idx="161">
                  <c:v>40.33755558543735</c:v>
                </c:pt>
                <c:pt idx="162">
                  <c:v>38.47988889879651</c:v>
                </c:pt>
                <c:pt idx="163">
                  <c:v>36.608444454405053</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34.523866647746821</c:v>
                </c:pt>
                <c:pt idx="180">
                  <c:v>30.952866647746827</c:v>
                </c:pt>
                <c:pt idx="181">
                  <c:v>27.382660334984461</c:v>
                </c:pt>
                <c:pt idx="182">
                  <c:v>23.810073197007178</c:v>
                </c:pt>
                <c:pt idx="183">
                  <c:v>20.279544387684929</c:v>
                </c:pt>
                <c:pt idx="184">
                  <c:v>16.709338074922563</c:v>
                </c:pt>
                <c:pt idx="185">
                  <c:v>13.135957249707646</c:v>
                </c:pt>
                <c:pt idx="186">
                  <c:v>9.5945253782272335</c:v>
                </c:pt>
                <c:pt idx="187">
                  <c:v>6.2611146387656529</c:v>
                </c:pt>
                <c:pt idx="188">
                  <c:v>2.9265110581186082</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0.37499989072481799</c:v>
                </c:pt>
                <c:pt idx="208">
                  <c:v>4.1258331139882412</c:v>
                </c:pt>
                <c:pt idx="209">
                  <c:v>7.8741666674613953</c:v>
                </c:pt>
                <c:pt idx="210">
                  <c:v>11.624999890724819</c:v>
                </c:pt>
                <c:pt idx="211">
                  <c:v>15</c:v>
                </c:pt>
                <c:pt idx="212">
                  <c:v>15</c:v>
                </c:pt>
                <c:pt idx="213">
                  <c:v>15</c:v>
                </c:pt>
                <c:pt idx="214">
                  <c:v>15</c:v>
                </c:pt>
                <c:pt idx="215">
                  <c:v>15</c:v>
                </c:pt>
                <c:pt idx="216">
                  <c:v>15</c:v>
                </c:pt>
                <c:pt idx="217">
                  <c:v>15</c:v>
                </c:pt>
                <c:pt idx="218">
                  <c:v>15</c:v>
                </c:pt>
                <c:pt idx="219">
                  <c:v>14.911242687444656</c:v>
                </c:pt>
                <c:pt idx="220">
                  <c:v>12.276666694217258</c:v>
                </c:pt>
                <c:pt idx="221">
                  <c:v>9.7047399640083309</c:v>
                </c:pt>
                <c:pt idx="222">
                  <c:v>6.3731111730469596</c:v>
                </c:pt>
                <c:pt idx="223">
                  <c:v>3.0340000617504121</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0.20000000794728598</c:v>
                </c:pt>
                <c:pt idx="246">
                  <c:v>3.2006667852401733</c:v>
                </c:pt>
                <c:pt idx="247">
                  <c:v>6.2000000079472857</c:v>
                </c:pt>
                <c:pt idx="248">
                  <c:v>9.1666667064030971</c:v>
                </c:pt>
                <c:pt idx="249">
                  <c:v>12.165999929110209</c:v>
                </c:pt>
                <c:pt idx="250">
                  <c:v>15</c:v>
                </c:pt>
                <c:pt idx="251">
                  <c:v>15</c:v>
                </c:pt>
                <c:pt idx="252">
                  <c:v>15.187377797232735</c:v>
                </c:pt>
                <c:pt idx="253">
                  <c:v>18.590400070614287</c:v>
                </c:pt>
                <c:pt idx="254">
                  <c:v>21.988888933923509</c:v>
                </c:pt>
                <c:pt idx="255">
                  <c:v>25.388888933923507</c:v>
                </c:pt>
                <c:pt idx="256">
                  <c:v>28.788133252991571</c:v>
                </c:pt>
                <c:pt idx="257">
                  <c:v>32</c:v>
                </c:pt>
                <c:pt idx="258">
                  <c:v>32</c:v>
                </c:pt>
                <c:pt idx="259">
                  <c:v>32</c:v>
                </c:pt>
                <c:pt idx="260">
                  <c:v>32</c:v>
                </c:pt>
                <c:pt idx="261">
                  <c:v>32</c:v>
                </c:pt>
                <c:pt idx="262">
                  <c:v>32</c:v>
                </c:pt>
                <c:pt idx="263">
                  <c:v>32</c:v>
                </c:pt>
                <c:pt idx="264">
                  <c:v>32</c:v>
                </c:pt>
                <c:pt idx="265">
                  <c:v>32</c:v>
                </c:pt>
                <c:pt idx="266">
                  <c:v>32</c:v>
                </c:pt>
                <c:pt idx="267">
                  <c:v>32</c:v>
                </c:pt>
                <c:pt idx="268">
                  <c:v>32</c:v>
                </c:pt>
                <c:pt idx="269">
                  <c:v>32</c:v>
                </c:pt>
                <c:pt idx="270">
                  <c:v>32</c:v>
                </c:pt>
                <c:pt idx="271">
                  <c:v>32</c:v>
                </c:pt>
                <c:pt idx="272">
                  <c:v>32</c:v>
                </c:pt>
                <c:pt idx="273">
                  <c:v>32</c:v>
                </c:pt>
                <c:pt idx="274">
                  <c:v>32</c:v>
                </c:pt>
                <c:pt idx="275">
                  <c:v>32</c:v>
                </c:pt>
                <c:pt idx="276">
                  <c:v>32</c:v>
                </c:pt>
                <c:pt idx="277">
                  <c:v>32</c:v>
                </c:pt>
                <c:pt idx="278">
                  <c:v>32</c:v>
                </c:pt>
                <c:pt idx="279">
                  <c:v>32</c:v>
                </c:pt>
                <c:pt idx="280">
                  <c:v>32</c:v>
                </c:pt>
                <c:pt idx="281">
                  <c:v>32</c:v>
                </c:pt>
                <c:pt idx="282">
                  <c:v>29.580000066757201</c:v>
                </c:pt>
                <c:pt idx="283">
                  <c:v>26.437666704257328</c:v>
                </c:pt>
                <c:pt idx="284">
                  <c:v>23.690111190080646</c:v>
                </c:pt>
                <c:pt idx="285">
                  <c:v>20.938888947168984</c:v>
                </c:pt>
                <c:pt idx="286">
                  <c:v>18.188888947168987</c:v>
                </c:pt>
                <c:pt idx="287">
                  <c:v>15.43827791677581</c:v>
                </c:pt>
                <c:pt idx="288">
                  <c:v>12.689499977562162</c:v>
                </c:pt>
                <c:pt idx="289">
                  <c:v>9.9260000705719005</c:v>
                </c:pt>
                <c:pt idx="290">
                  <c:v>6.6314044547080995</c:v>
                </c:pt>
                <c:pt idx="291">
                  <c:v>3.2937399375438696</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3</c:v>
                </c:pt>
                <c:pt idx="315">
                  <c:v>6</c:v>
                </c:pt>
                <c:pt idx="316">
                  <c:v>9</c:v>
                </c:pt>
                <c:pt idx="317">
                  <c:v>12</c:v>
                </c:pt>
                <c:pt idx="318">
                  <c:v>15</c:v>
                </c:pt>
                <c:pt idx="319">
                  <c:v>15</c:v>
                </c:pt>
                <c:pt idx="320">
                  <c:v>15</c:v>
                </c:pt>
                <c:pt idx="321">
                  <c:v>17.23</c:v>
                </c:pt>
                <c:pt idx="322">
                  <c:v>19.440000000000001</c:v>
                </c:pt>
                <c:pt idx="323">
                  <c:v>21.67</c:v>
                </c:pt>
                <c:pt idx="324">
                  <c:v>23.89</c:v>
                </c:pt>
                <c:pt idx="325">
                  <c:v>26.11</c:v>
                </c:pt>
                <c:pt idx="326">
                  <c:v>28.33</c:v>
                </c:pt>
                <c:pt idx="327">
                  <c:v>30.5</c:v>
                </c:pt>
                <c:pt idx="328">
                  <c:v>32.78</c:v>
                </c:pt>
                <c:pt idx="329">
                  <c:v>35</c:v>
                </c:pt>
                <c:pt idx="330">
                  <c:v>35</c:v>
                </c:pt>
                <c:pt idx="331">
                  <c:v>35</c:v>
                </c:pt>
                <c:pt idx="332">
                  <c:v>36.875</c:v>
                </c:pt>
                <c:pt idx="333">
                  <c:v>38.75</c:v>
                </c:pt>
                <c:pt idx="334">
                  <c:v>40.625</c:v>
                </c:pt>
                <c:pt idx="335">
                  <c:v>42.5</c:v>
                </c:pt>
                <c:pt idx="336">
                  <c:v>44.375</c:v>
                </c:pt>
                <c:pt idx="337">
                  <c:v>46.25</c:v>
                </c:pt>
                <c:pt idx="338">
                  <c:v>48.125</c:v>
                </c:pt>
                <c:pt idx="339">
                  <c:v>50</c:v>
                </c:pt>
                <c:pt idx="340">
                  <c:v>50</c:v>
                </c:pt>
                <c:pt idx="341">
                  <c:v>50</c:v>
                </c:pt>
                <c:pt idx="342">
                  <c:v>50</c:v>
                </c:pt>
                <c:pt idx="343">
                  <c:v>50</c:v>
                </c:pt>
                <c:pt idx="344">
                  <c:v>50</c:v>
                </c:pt>
                <c:pt idx="345">
                  <c:v>50</c:v>
                </c:pt>
                <c:pt idx="346">
                  <c:v>50</c:v>
                </c:pt>
                <c:pt idx="347">
                  <c:v>50</c:v>
                </c:pt>
                <c:pt idx="348">
                  <c:v>50</c:v>
                </c:pt>
                <c:pt idx="349">
                  <c:v>50</c:v>
                </c:pt>
                <c:pt idx="350">
                  <c:v>50</c:v>
                </c:pt>
                <c:pt idx="351">
                  <c:v>50</c:v>
                </c:pt>
                <c:pt idx="352">
                  <c:v>48.13</c:v>
                </c:pt>
                <c:pt idx="353">
                  <c:v>46.25</c:v>
                </c:pt>
                <c:pt idx="354">
                  <c:v>44.38</c:v>
                </c:pt>
                <c:pt idx="355">
                  <c:v>42.5</c:v>
                </c:pt>
                <c:pt idx="356">
                  <c:v>40.630000000000003</c:v>
                </c:pt>
                <c:pt idx="357">
                  <c:v>38.75</c:v>
                </c:pt>
                <c:pt idx="358">
                  <c:v>36.880000000000003</c:v>
                </c:pt>
                <c:pt idx="359">
                  <c:v>35</c:v>
                </c:pt>
                <c:pt idx="360">
                  <c:v>35</c:v>
                </c:pt>
                <c:pt idx="361">
                  <c:v>35</c:v>
                </c:pt>
                <c:pt idx="362">
                  <c:v>35</c:v>
                </c:pt>
                <c:pt idx="363">
                  <c:v>35</c:v>
                </c:pt>
                <c:pt idx="364">
                  <c:v>35</c:v>
                </c:pt>
                <c:pt idx="365">
                  <c:v>35</c:v>
                </c:pt>
                <c:pt idx="366">
                  <c:v>35</c:v>
                </c:pt>
                <c:pt idx="367">
                  <c:v>35</c:v>
                </c:pt>
                <c:pt idx="368">
                  <c:v>35</c:v>
                </c:pt>
                <c:pt idx="369">
                  <c:v>35</c:v>
                </c:pt>
                <c:pt idx="370">
                  <c:v>35</c:v>
                </c:pt>
                <c:pt idx="371">
                  <c:v>35</c:v>
                </c:pt>
                <c:pt idx="372">
                  <c:v>35</c:v>
                </c:pt>
                <c:pt idx="373">
                  <c:v>35</c:v>
                </c:pt>
                <c:pt idx="374">
                  <c:v>35</c:v>
                </c:pt>
                <c:pt idx="375">
                  <c:v>31.428999999999998</c:v>
                </c:pt>
                <c:pt idx="376">
                  <c:v>27.858000000000001</c:v>
                </c:pt>
                <c:pt idx="377">
                  <c:v>24.286999999999999</c:v>
                </c:pt>
                <c:pt idx="378">
                  <c:v>20.716000000000001</c:v>
                </c:pt>
                <c:pt idx="379">
                  <c:v>17.145</c:v>
                </c:pt>
                <c:pt idx="380">
                  <c:v>13.574</c:v>
                </c:pt>
                <c:pt idx="381">
                  <c:v>10.003</c:v>
                </c:pt>
                <c:pt idx="382">
                  <c:v>6.6669999999999998</c:v>
                </c:pt>
                <c:pt idx="383">
                  <c:v>3.3340000000000001</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3.75</c:v>
                </c:pt>
                <c:pt idx="404">
                  <c:v>7.5</c:v>
                </c:pt>
                <c:pt idx="405">
                  <c:v>11.25</c:v>
                </c:pt>
                <c:pt idx="406">
                  <c:v>15</c:v>
                </c:pt>
                <c:pt idx="407">
                  <c:v>15</c:v>
                </c:pt>
                <c:pt idx="408">
                  <c:v>15</c:v>
                </c:pt>
                <c:pt idx="409">
                  <c:v>15</c:v>
                </c:pt>
                <c:pt idx="410">
                  <c:v>15</c:v>
                </c:pt>
                <c:pt idx="411">
                  <c:v>15</c:v>
                </c:pt>
                <c:pt idx="412">
                  <c:v>15</c:v>
                </c:pt>
                <c:pt idx="413">
                  <c:v>15</c:v>
                </c:pt>
                <c:pt idx="414">
                  <c:v>15</c:v>
                </c:pt>
                <c:pt idx="415">
                  <c:v>12.500000074505804</c:v>
                </c:pt>
                <c:pt idx="416">
                  <c:v>10</c:v>
                </c:pt>
                <c:pt idx="417">
                  <c:v>6.6707399904727938</c:v>
                </c:pt>
                <c:pt idx="418">
                  <c:v>3.330000088479784</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2.932666738828023</c:v>
                </c:pt>
                <c:pt idx="442">
                  <c:v>5.9340000947316485</c:v>
                </c:pt>
                <c:pt idx="443">
                  <c:v>8.9000000158945731</c:v>
                </c:pt>
                <c:pt idx="444">
                  <c:v>11.899333238601683</c:v>
                </c:pt>
                <c:pt idx="445">
                  <c:v>14.900000015894573</c:v>
                </c:pt>
                <c:pt idx="446">
                  <c:v>15</c:v>
                </c:pt>
                <c:pt idx="447">
                  <c:v>15</c:v>
                </c:pt>
                <c:pt idx="448">
                  <c:v>18.286666684680515</c:v>
                </c:pt>
                <c:pt idx="449">
                  <c:v>21.688177821371291</c:v>
                </c:pt>
                <c:pt idx="450">
                  <c:v>25.086666684680516</c:v>
                </c:pt>
                <c:pt idx="451">
                  <c:v>28.48591100374858</c:v>
                </c:pt>
                <c:pt idx="452">
                  <c:v>31.848888942930436</c:v>
                </c:pt>
                <c:pt idx="453">
                  <c:v>32</c:v>
                </c:pt>
                <c:pt idx="454">
                  <c:v>32</c:v>
                </c:pt>
                <c:pt idx="455">
                  <c:v>32</c:v>
                </c:pt>
                <c:pt idx="456">
                  <c:v>32</c:v>
                </c:pt>
                <c:pt idx="457">
                  <c:v>32</c:v>
                </c:pt>
                <c:pt idx="458">
                  <c:v>32</c:v>
                </c:pt>
                <c:pt idx="459">
                  <c:v>32</c:v>
                </c:pt>
                <c:pt idx="460">
                  <c:v>32</c:v>
                </c:pt>
                <c:pt idx="461">
                  <c:v>32</c:v>
                </c:pt>
                <c:pt idx="462">
                  <c:v>32</c:v>
                </c:pt>
                <c:pt idx="463">
                  <c:v>32</c:v>
                </c:pt>
                <c:pt idx="464">
                  <c:v>32</c:v>
                </c:pt>
                <c:pt idx="465">
                  <c:v>32</c:v>
                </c:pt>
                <c:pt idx="466">
                  <c:v>32</c:v>
                </c:pt>
                <c:pt idx="467">
                  <c:v>32</c:v>
                </c:pt>
                <c:pt idx="468">
                  <c:v>32</c:v>
                </c:pt>
                <c:pt idx="469">
                  <c:v>32</c:v>
                </c:pt>
                <c:pt idx="470">
                  <c:v>32</c:v>
                </c:pt>
                <c:pt idx="471">
                  <c:v>32</c:v>
                </c:pt>
                <c:pt idx="472">
                  <c:v>32</c:v>
                </c:pt>
                <c:pt idx="473">
                  <c:v>32</c:v>
                </c:pt>
                <c:pt idx="474">
                  <c:v>32</c:v>
                </c:pt>
                <c:pt idx="475">
                  <c:v>32</c:v>
                </c:pt>
                <c:pt idx="476">
                  <c:v>32</c:v>
                </c:pt>
                <c:pt idx="477">
                  <c:v>29.808846892745724</c:v>
                </c:pt>
                <c:pt idx="478">
                  <c:v>26.639331009975372</c:v>
                </c:pt>
                <c:pt idx="479">
                  <c:v>23.933333413468468</c:v>
                </c:pt>
                <c:pt idx="480">
                  <c:v>21.121611148118973</c:v>
                </c:pt>
                <c:pt idx="481">
                  <c:v>18.433333413468468</c:v>
                </c:pt>
                <c:pt idx="482">
                  <c:v>15.683333413468466</c:v>
                </c:pt>
                <c:pt idx="483">
                  <c:v>12.901555644141302</c:v>
                </c:pt>
                <c:pt idx="484">
                  <c:v>10.213277727365494</c:v>
                </c:pt>
                <c:pt idx="485">
                  <c:v>6.8920000970363615</c:v>
                </c:pt>
                <c:pt idx="486">
                  <c:v>3.5905199639002485</c:v>
                </c:pt>
                <c:pt idx="487">
                  <c:v>0.22273999929428079</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2.7333333094914756</c:v>
                </c:pt>
                <c:pt idx="510">
                  <c:v>5.6993334293365479</c:v>
                </c:pt>
                <c:pt idx="511">
                  <c:v>8.7340000867843646</c:v>
                </c:pt>
                <c:pt idx="512">
                  <c:v>11.700000007947287</c:v>
                </c:pt>
                <c:pt idx="513">
                  <c:v>14.698666652043663</c:v>
                </c:pt>
                <c:pt idx="514">
                  <c:v>15</c:v>
                </c:pt>
                <c:pt idx="515">
                  <c:v>15</c:v>
                </c:pt>
                <c:pt idx="516">
                  <c:v>17.00600887801912</c:v>
                </c:pt>
                <c:pt idx="517">
                  <c:v>19.194444473716949</c:v>
                </c:pt>
                <c:pt idx="518">
                  <c:v>21.447495643695198</c:v>
                </c:pt>
                <c:pt idx="519">
                  <c:v>23.643333362738289</c:v>
                </c:pt>
                <c:pt idx="520">
                  <c:v>25.887506590684254</c:v>
                </c:pt>
                <c:pt idx="521">
                  <c:v>28.083333362738287</c:v>
                </c:pt>
                <c:pt idx="522">
                  <c:v>30.283000005748534</c:v>
                </c:pt>
                <c:pt idx="523">
                  <c:v>32.525653346379599</c:v>
                </c:pt>
                <c:pt idx="524">
                  <c:v>34.753333362738289</c:v>
                </c:pt>
                <c:pt idx="525">
                  <c:v>35</c:v>
                </c:pt>
                <c:pt idx="526">
                  <c:v>35</c:v>
                </c:pt>
                <c:pt idx="527">
                  <c:v>36.645833378036819</c:v>
                </c:pt>
                <c:pt idx="528">
                  <c:v>38.541666691501938</c:v>
                </c:pt>
                <c:pt idx="529">
                  <c:v>40.39541664222876</c:v>
                </c:pt>
                <c:pt idx="530">
                  <c:v>42.291666691501938</c:v>
                </c:pt>
                <c:pt idx="531">
                  <c:v>44.145416642228767</c:v>
                </c:pt>
                <c:pt idx="532">
                  <c:v>46.041666691501938</c:v>
                </c:pt>
                <c:pt idx="533">
                  <c:v>47.896666725476578</c:v>
                </c:pt>
                <c:pt idx="534">
                  <c:v>49.81166665752729</c:v>
                </c:pt>
                <c:pt idx="535">
                  <c:v>50</c:v>
                </c:pt>
                <c:pt idx="536">
                  <c:v>50</c:v>
                </c:pt>
                <c:pt idx="537">
                  <c:v>50</c:v>
                </c:pt>
                <c:pt idx="538">
                  <c:v>50</c:v>
                </c:pt>
                <c:pt idx="539">
                  <c:v>50</c:v>
                </c:pt>
                <c:pt idx="540">
                  <c:v>50</c:v>
                </c:pt>
                <c:pt idx="541">
                  <c:v>50</c:v>
                </c:pt>
                <c:pt idx="542">
                  <c:v>50</c:v>
                </c:pt>
                <c:pt idx="543">
                  <c:v>50</c:v>
                </c:pt>
                <c:pt idx="544">
                  <c:v>50</c:v>
                </c:pt>
                <c:pt idx="545">
                  <c:v>50</c:v>
                </c:pt>
                <c:pt idx="546">
                  <c:v>50</c:v>
                </c:pt>
                <c:pt idx="547">
                  <c:v>48.379748893446397</c:v>
                </c:pt>
                <c:pt idx="548">
                  <c:v>46.479360010359024</c:v>
                </c:pt>
                <c:pt idx="549">
                  <c:v>44.650111150741573</c:v>
                </c:pt>
                <c:pt idx="550">
                  <c:v>42.771555595397949</c:v>
                </c:pt>
                <c:pt idx="551">
                  <c:v>40.90011115074158</c:v>
                </c:pt>
                <c:pt idx="552">
                  <c:v>39.021555595397956</c:v>
                </c:pt>
                <c:pt idx="553">
                  <c:v>37.15011115074158</c:v>
                </c:pt>
                <c:pt idx="554">
                  <c:v>35.271555595397949</c:v>
                </c:pt>
                <c:pt idx="555">
                  <c:v>35</c:v>
                </c:pt>
                <c:pt idx="556">
                  <c:v>35</c:v>
                </c:pt>
                <c:pt idx="557">
                  <c:v>35</c:v>
                </c:pt>
                <c:pt idx="558">
                  <c:v>35</c:v>
                </c:pt>
                <c:pt idx="559">
                  <c:v>35</c:v>
                </c:pt>
                <c:pt idx="560">
                  <c:v>35</c:v>
                </c:pt>
                <c:pt idx="561">
                  <c:v>35</c:v>
                </c:pt>
                <c:pt idx="562">
                  <c:v>35</c:v>
                </c:pt>
                <c:pt idx="563">
                  <c:v>35</c:v>
                </c:pt>
                <c:pt idx="564">
                  <c:v>35</c:v>
                </c:pt>
                <c:pt idx="565">
                  <c:v>35</c:v>
                </c:pt>
                <c:pt idx="566">
                  <c:v>35</c:v>
                </c:pt>
                <c:pt idx="567">
                  <c:v>35</c:v>
                </c:pt>
                <c:pt idx="568">
                  <c:v>35</c:v>
                </c:pt>
                <c:pt idx="569">
                  <c:v>35</c:v>
                </c:pt>
                <c:pt idx="570">
                  <c:v>32.022579528689384</c:v>
                </c:pt>
                <c:pt idx="571">
                  <c:v>28.413488926728565</c:v>
                </c:pt>
                <c:pt idx="572">
                  <c:v>24.881373215927017</c:v>
                </c:pt>
                <c:pt idx="573">
                  <c:v>21.311166666666665</c:v>
                </c:pt>
                <c:pt idx="574">
                  <c:v>17.742547255383595</c:v>
                </c:pt>
                <c:pt idx="575">
                  <c:v>14.167579528689384</c:v>
                </c:pt>
                <c:pt idx="576">
                  <c:v>10.598166666666668</c:v>
                </c:pt>
                <c:pt idx="577">
                  <c:v>7.2230000000000008</c:v>
                </c:pt>
                <c:pt idx="578">
                  <c:v>3.8902405688365298</c:v>
                </c:pt>
                <c:pt idx="579">
                  <c:v>0.55492587563726625</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3.0400000512599945</c:v>
                </c:pt>
                <c:pt idx="599">
                  <c:v>6.7916667461395273</c:v>
                </c:pt>
                <c:pt idx="600">
                  <c:v>10.543333441019058</c:v>
                </c:pt>
                <c:pt idx="601">
                  <c:v>14.291666746139528</c:v>
                </c:pt>
                <c:pt idx="602">
                  <c:v>15</c:v>
                </c:pt>
                <c:pt idx="603">
                  <c:v>15</c:v>
                </c:pt>
                <c:pt idx="604">
                  <c:v>15</c:v>
                </c:pt>
                <c:pt idx="605">
                  <c:v>15</c:v>
                </c:pt>
                <c:pt idx="606">
                  <c:v>15</c:v>
                </c:pt>
                <c:pt idx="607">
                  <c:v>15</c:v>
                </c:pt>
                <c:pt idx="608">
                  <c:v>15</c:v>
                </c:pt>
                <c:pt idx="609">
                  <c:v>15</c:v>
                </c:pt>
                <c:pt idx="610">
                  <c:v>13.061249906159937</c:v>
                </c:pt>
                <c:pt idx="611">
                  <c:v>10.501111050446829</c:v>
                </c:pt>
                <c:pt idx="612">
                  <c:v>7.3345198690891262</c:v>
                </c:pt>
                <c:pt idx="613">
                  <c:v>3.9994843633969621</c:v>
                </c:pt>
                <c:pt idx="614">
                  <c:v>0.66599989414215077</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2.2993334134419761</c:v>
                </c:pt>
                <c:pt idx="637">
                  <c:v>5.2986666361490879</c:v>
                </c:pt>
                <c:pt idx="638">
                  <c:v>8.3006665706634521</c:v>
                </c:pt>
                <c:pt idx="639">
                  <c:v>11.299999992052713</c:v>
                </c:pt>
                <c:pt idx="640">
                  <c:v>14.300666570663454</c:v>
                </c:pt>
                <c:pt idx="641">
                  <c:v>15</c:v>
                </c:pt>
                <c:pt idx="642">
                  <c:v>15</c:v>
                </c:pt>
                <c:pt idx="643">
                  <c:v>17.607422338591682</c:v>
                </c:pt>
                <c:pt idx="644">
                  <c:v>21.006666657659743</c:v>
                </c:pt>
                <c:pt idx="645">
                  <c:v>24.406666657659741</c:v>
                </c:pt>
                <c:pt idx="646">
                  <c:v>27.80515552096897</c:v>
                </c:pt>
                <c:pt idx="647">
                  <c:v>31.1696443716685</c:v>
                </c:pt>
                <c:pt idx="648">
                  <c:v>32</c:v>
                </c:pt>
                <c:pt idx="649">
                  <c:v>32</c:v>
                </c:pt>
                <c:pt idx="650">
                  <c:v>32</c:v>
                </c:pt>
                <c:pt idx="651">
                  <c:v>32</c:v>
                </c:pt>
                <c:pt idx="652">
                  <c:v>32</c:v>
                </c:pt>
                <c:pt idx="653">
                  <c:v>32</c:v>
                </c:pt>
                <c:pt idx="654">
                  <c:v>32</c:v>
                </c:pt>
                <c:pt idx="655">
                  <c:v>32</c:v>
                </c:pt>
                <c:pt idx="656">
                  <c:v>32</c:v>
                </c:pt>
                <c:pt idx="657">
                  <c:v>32</c:v>
                </c:pt>
                <c:pt idx="658">
                  <c:v>32</c:v>
                </c:pt>
                <c:pt idx="659">
                  <c:v>32</c:v>
                </c:pt>
                <c:pt idx="660">
                  <c:v>32</c:v>
                </c:pt>
                <c:pt idx="661">
                  <c:v>32</c:v>
                </c:pt>
                <c:pt idx="662">
                  <c:v>32</c:v>
                </c:pt>
                <c:pt idx="663">
                  <c:v>32</c:v>
                </c:pt>
                <c:pt idx="664">
                  <c:v>32</c:v>
                </c:pt>
                <c:pt idx="665">
                  <c:v>32</c:v>
                </c:pt>
                <c:pt idx="666">
                  <c:v>32</c:v>
                </c:pt>
                <c:pt idx="667">
                  <c:v>32</c:v>
                </c:pt>
                <c:pt idx="668">
                  <c:v>32</c:v>
                </c:pt>
                <c:pt idx="669">
                  <c:v>32</c:v>
                </c:pt>
                <c:pt idx="670">
                  <c:v>32</c:v>
                </c:pt>
                <c:pt idx="671">
                  <c:v>32</c:v>
                </c:pt>
                <c:pt idx="672">
                  <c:v>30.334857084790478</c:v>
                </c:pt>
                <c:pt idx="673">
                  <c:v>27.339999908208846</c:v>
                </c:pt>
                <c:pt idx="674">
                  <c:v>24.483944465716682</c:v>
                </c:pt>
                <c:pt idx="675">
                  <c:v>21.7333332531982</c:v>
                </c:pt>
                <c:pt idx="676">
                  <c:v>18.982722222805023</c:v>
                </c:pt>
                <c:pt idx="677">
                  <c:v>16.234555496109856</c:v>
                </c:pt>
                <c:pt idx="678">
                  <c:v>13.4833332531982</c:v>
                </c:pt>
                <c:pt idx="679">
                  <c:v>10.732111010286543</c:v>
                </c:pt>
                <c:pt idx="680">
                  <c:v>7.5579999029636387</c:v>
                </c:pt>
                <c:pt idx="681">
                  <c:v>4.2577778662575616</c:v>
                </c:pt>
                <c:pt idx="682">
                  <c:v>0.92500008821487434</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2.0999999841054282</c:v>
                </c:pt>
                <c:pt idx="705">
                  <c:v>5.0999999841054278</c:v>
                </c:pt>
                <c:pt idx="706">
                  <c:v>8.0999999841054287</c:v>
                </c:pt>
                <c:pt idx="707">
                  <c:v>11.099999984105427</c:v>
                </c:pt>
                <c:pt idx="708">
                  <c:v>14.099999984105429</c:v>
                </c:pt>
                <c:pt idx="709">
                  <c:v>15</c:v>
                </c:pt>
                <c:pt idx="710">
                  <c:v>15</c:v>
                </c:pt>
                <c:pt idx="711">
                  <c:v>16.560999988185038</c:v>
                </c:pt>
                <c:pt idx="712">
                  <c:v>18.752444456153448</c:v>
                </c:pt>
                <c:pt idx="713">
                  <c:v>20.976222234037191</c:v>
                </c:pt>
                <c:pt idx="714">
                  <c:v>23.20031988143921</c:v>
                </c:pt>
                <c:pt idx="715">
                  <c:v>25.419333345095314</c:v>
                </c:pt>
                <c:pt idx="716">
                  <c:v>27.639333345095313</c:v>
                </c:pt>
                <c:pt idx="717">
                  <c:v>29.82392443961567</c:v>
                </c:pt>
                <c:pt idx="718">
                  <c:v>32.071173278490704</c:v>
                </c:pt>
                <c:pt idx="719">
                  <c:v>34.308346661726631</c:v>
                </c:pt>
                <c:pt idx="720">
                  <c:v>35</c:v>
                </c:pt>
                <c:pt idx="721">
                  <c:v>35</c:v>
                </c:pt>
                <c:pt idx="722">
                  <c:v>36.291666676600769</c:v>
                </c:pt>
                <c:pt idx="723">
                  <c:v>38.146666710575424</c:v>
                </c:pt>
                <c:pt idx="724">
                  <c:v>40.020833363135651</c:v>
                </c:pt>
                <c:pt idx="725">
                  <c:v>41.895833363135658</c:v>
                </c:pt>
                <c:pt idx="726">
                  <c:v>43.770416627327599</c:v>
                </c:pt>
                <c:pt idx="727">
                  <c:v>45.646249974767372</c:v>
                </c:pt>
                <c:pt idx="728">
                  <c:v>47.520833363135658</c:v>
                </c:pt>
                <c:pt idx="729">
                  <c:v>49.395000015695892</c:v>
                </c:pt>
                <c:pt idx="730">
                  <c:v>50</c:v>
                </c:pt>
                <c:pt idx="731">
                  <c:v>50</c:v>
                </c:pt>
                <c:pt idx="732">
                  <c:v>50</c:v>
                </c:pt>
                <c:pt idx="733">
                  <c:v>50</c:v>
                </c:pt>
                <c:pt idx="734">
                  <c:v>50</c:v>
                </c:pt>
                <c:pt idx="735">
                  <c:v>50</c:v>
                </c:pt>
                <c:pt idx="736">
                  <c:v>50</c:v>
                </c:pt>
                <c:pt idx="737">
                  <c:v>50</c:v>
                </c:pt>
                <c:pt idx="738">
                  <c:v>50</c:v>
                </c:pt>
                <c:pt idx="739">
                  <c:v>50</c:v>
                </c:pt>
                <c:pt idx="740">
                  <c:v>50</c:v>
                </c:pt>
                <c:pt idx="741">
                  <c:v>50</c:v>
                </c:pt>
                <c:pt idx="742">
                  <c:v>48.75333328379525</c:v>
                </c:pt>
                <c:pt idx="743">
                  <c:v>46.877084463967215</c:v>
                </c:pt>
                <c:pt idx="744">
                  <c:v>45.024111165603003</c:v>
                </c:pt>
                <c:pt idx="745">
                  <c:v>43.147137887742787</c:v>
                </c:pt>
                <c:pt idx="746">
                  <c:v>41.27494216693772</c:v>
                </c:pt>
                <c:pt idx="747">
                  <c:v>39.397555610338848</c:v>
                </c:pt>
                <c:pt idx="748">
                  <c:v>37.523280040423082</c:v>
                </c:pt>
                <c:pt idx="749">
                  <c:v>35.647555610338841</c:v>
                </c:pt>
                <c:pt idx="750">
                  <c:v>35</c:v>
                </c:pt>
                <c:pt idx="751">
                  <c:v>35</c:v>
                </c:pt>
                <c:pt idx="752">
                  <c:v>35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32.736779557069141</c:v>
                </c:pt>
                <c:pt idx="766">
                  <c:v>29.168160145786072</c:v>
                </c:pt>
                <c:pt idx="767">
                  <c:v>25.596366695046424</c:v>
                </c:pt>
                <c:pt idx="768">
                  <c:v>22.025366695046422</c:v>
                </c:pt>
                <c:pt idx="769">
                  <c:v>18.414688955108325</c:v>
                </c:pt>
                <c:pt idx="770">
                  <c:v>14.883366695046426</c:v>
                </c:pt>
                <c:pt idx="771">
                  <c:v>11.234598353147508</c:v>
                </c:pt>
                <c:pt idx="772">
                  <c:v>7.8902000265121464</c:v>
                </c:pt>
                <c:pt idx="773">
                  <c:v>4.4805520720481873</c:v>
                </c:pt>
                <c:pt idx="774">
                  <c:v>1.220984890302022</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1.8000000715255735</c:v>
                </c:pt>
                <c:pt idx="803">
                  <c:v>4.8666666746139526</c:v>
                </c:pt>
                <c:pt idx="804">
                  <c:v>7.8333333730697623</c:v>
                </c:pt>
                <c:pt idx="805">
                  <c:v>10.800000071525574</c:v>
                </c:pt>
                <c:pt idx="806">
                  <c:v>13.798666715621948</c:v>
                </c:pt>
                <c:pt idx="807">
                  <c:v>15</c:v>
                </c:pt>
                <c:pt idx="808">
                  <c:v>15</c:v>
                </c:pt>
                <c:pt idx="809">
                  <c:v>16.307654380798208</c:v>
                </c:pt>
                <c:pt idx="810">
                  <c:v>18.53086412688797</c:v>
                </c:pt>
                <c:pt idx="811">
                  <c:v>20.753580111043849</c:v>
                </c:pt>
                <c:pt idx="812">
                  <c:v>22.975308571331968</c:v>
                </c:pt>
                <c:pt idx="813">
                  <c:v>25.197037031620088</c:v>
                </c:pt>
                <c:pt idx="814">
                  <c:v>27.420740686815691</c:v>
                </c:pt>
                <c:pt idx="815">
                  <c:v>29.641975237997968</c:v>
                </c:pt>
                <c:pt idx="816">
                  <c:v>31.863209936352209</c:v>
                </c:pt>
                <c:pt idx="817">
                  <c:v>34.08641968244315</c:v>
                </c:pt>
                <c:pt idx="818">
                  <c:v>35</c:v>
                </c:pt>
                <c:pt idx="819">
                  <c:v>35</c:v>
                </c:pt>
                <c:pt idx="820">
                  <c:v>36.086222182379828</c:v>
                </c:pt>
                <c:pt idx="821">
                  <c:v>37.961275529993912</c:v>
                </c:pt>
                <c:pt idx="822">
                  <c:v>39.836222182379828</c:v>
                </c:pt>
                <c:pt idx="823">
                  <c:v>41.767784460518094</c:v>
                </c:pt>
                <c:pt idx="824">
                  <c:v>43.628444406721329</c:v>
                </c:pt>
                <c:pt idx="825">
                  <c:v>45.460859905481335</c:v>
                </c:pt>
                <c:pt idx="826">
                  <c:v>47.335386612680225</c:v>
                </c:pt>
                <c:pt idx="827">
                  <c:v>49.210444404813977</c:v>
                </c:pt>
                <c:pt idx="828">
                  <c:v>50</c:v>
                </c:pt>
                <c:pt idx="829">
                  <c:v>50</c:v>
                </c:pt>
                <c:pt idx="830">
                  <c:v>50.872666650348243</c:v>
                </c:pt>
                <c:pt idx="831">
                  <c:v>52.412666650348235</c:v>
                </c:pt>
                <c:pt idx="832">
                  <c:v>53.947339938879011</c:v>
                </c:pt>
                <c:pt idx="833">
                  <c:v>55.48798891796006</c:v>
                </c:pt>
                <c:pt idx="834">
                  <c:v>57.026999983787533</c:v>
                </c:pt>
                <c:pt idx="835">
                  <c:v>58.563351106378754</c:v>
                </c:pt>
                <c:pt idx="836">
                  <c:v>60.101982194317713</c:v>
                </c:pt>
                <c:pt idx="837">
                  <c:v>61.642666650348239</c:v>
                </c:pt>
                <c:pt idx="838">
                  <c:v>63.16</c:v>
                </c:pt>
                <c:pt idx="839">
                  <c:v>64.700766609509785</c:v>
                </c:pt>
                <c:pt idx="840">
                  <c:v>66.245555555555555</c:v>
                </c:pt>
                <c:pt idx="841">
                  <c:v>67.78</c:v>
                </c:pt>
                <c:pt idx="842">
                  <c:v>69.316240011586089</c:v>
                </c:pt>
                <c:pt idx="843">
                  <c:v>70</c:v>
                </c:pt>
                <c:pt idx="844">
                  <c:v>70</c:v>
                </c:pt>
                <c:pt idx="845">
                  <c:v>70</c:v>
                </c:pt>
                <c:pt idx="846">
                  <c:v>70</c:v>
                </c:pt>
                <c:pt idx="847">
                  <c:v>70</c:v>
                </c:pt>
                <c:pt idx="848">
                  <c:v>70</c:v>
                </c:pt>
                <c:pt idx="849">
                  <c:v>70</c:v>
                </c:pt>
                <c:pt idx="850">
                  <c:v>70</c:v>
                </c:pt>
                <c:pt idx="851">
                  <c:v>70</c:v>
                </c:pt>
                <c:pt idx="852">
                  <c:v>70</c:v>
                </c:pt>
                <c:pt idx="853">
                  <c:v>70</c:v>
                </c:pt>
                <c:pt idx="854">
                  <c:v>70</c:v>
                </c:pt>
                <c:pt idx="855">
                  <c:v>70</c:v>
                </c:pt>
                <c:pt idx="856">
                  <c:v>70</c:v>
                </c:pt>
                <c:pt idx="857">
                  <c:v>70</c:v>
                </c:pt>
                <c:pt idx="858">
                  <c:v>70</c:v>
                </c:pt>
                <c:pt idx="859">
                  <c:v>70</c:v>
                </c:pt>
                <c:pt idx="860">
                  <c:v>70</c:v>
                </c:pt>
                <c:pt idx="861">
                  <c:v>70</c:v>
                </c:pt>
                <c:pt idx="862">
                  <c:v>70</c:v>
                </c:pt>
                <c:pt idx="863">
                  <c:v>70</c:v>
                </c:pt>
                <c:pt idx="864">
                  <c:v>70</c:v>
                </c:pt>
                <c:pt idx="865">
                  <c:v>70</c:v>
                </c:pt>
                <c:pt idx="866">
                  <c:v>70</c:v>
                </c:pt>
                <c:pt idx="867">
                  <c:v>70</c:v>
                </c:pt>
                <c:pt idx="868">
                  <c:v>70</c:v>
                </c:pt>
                <c:pt idx="869">
                  <c:v>70</c:v>
                </c:pt>
                <c:pt idx="870">
                  <c:v>70</c:v>
                </c:pt>
                <c:pt idx="871">
                  <c:v>70</c:v>
                </c:pt>
                <c:pt idx="872">
                  <c:v>70</c:v>
                </c:pt>
                <c:pt idx="873">
                  <c:v>70</c:v>
                </c:pt>
                <c:pt idx="874">
                  <c:v>70</c:v>
                </c:pt>
                <c:pt idx="875">
                  <c:v>70</c:v>
                </c:pt>
                <c:pt idx="876">
                  <c:v>70</c:v>
                </c:pt>
                <c:pt idx="877">
                  <c:v>70</c:v>
                </c:pt>
                <c:pt idx="878">
                  <c:v>70</c:v>
                </c:pt>
                <c:pt idx="879">
                  <c:v>70</c:v>
                </c:pt>
                <c:pt idx="880">
                  <c:v>70</c:v>
                </c:pt>
                <c:pt idx="881">
                  <c:v>70</c:v>
                </c:pt>
                <c:pt idx="882">
                  <c:v>70</c:v>
                </c:pt>
                <c:pt idx="883">
                  <c:v>70</c:v>
                </c:pt>
                <c:pt idx="884">
                  <c:v>70</c:v>
                </c:pt>
                <c:pt idx="885">
                  <c:v>70</c:v>
                </c:pt>
                <c:pt idx="886">
                  <c:v>70</c:v>
                </c:pt>
                <c:pt idx="887">
                  <c:v>70</c:v>
                </c:pt>
                <c:pt idx="888">
                  <c:v>70</c:v>
                </c:pt>
                <c:pt idx="889">
                  <c:v>70</c:v>
                </c:pt>
                <c:pt idx="890">
                  <c:v>70</c:v>
                </c:pt>
                <c:pt idx="891">
                  <c:v>70</c:v>
                </c:pt>
                <c:pt idx="892">
                  <c:v>68.750000033113693</c:v>
                </c:pt>
                <c:pt idx="893">
                  <c:v>66.250555515289307</c:v>
                </c:pt>
                <c:pt idx="894">
                  <c:v>63.750000033113693</c:v>
                </c:pt>
                <c:pt idx="895">
                  <c:v>61.24944455093808</c:v>
                </c:pt>
                <c:pt idx="896">
                  <c:v>58.751111163033379</c:v>
                </c:pt>
                <c:pt idx="897">
                  <c:v>56.250000033113693</c:v>
                </c:pt>
                <c:pt idx="898">
                  <c:v>53.748888903194</c:v>
                </c:pt>
                <c:pt idx="899">
                  <c:v>51.250000033113693</c:v>
                </c:pt>
                <c:pt idx="900">
                  <c:v>50</c:v>
                </c:pt>
                <c:pt idx="901">
                  <c:v>50</c:v>
                </c:pt>
                <c:pt idx="902">
                  <c:v>50</c:v>
                </c:pt>
                <c:pt idx="903">
                  <c:v>50</c:v>
                </c:pt>
                <c:pt idx="904">
                  <c:v>50</c:v>
                </c:pt>
                <c:pt idx="905">
                  <c:v>50</c:v>
                </c:pt>
                <c:pt idx="906">
                  <c:v>50</c:v>
                </c:pt>
                <c:pt idx="907">
                  <c:v>50</c:v>
                </c:pt>
                <c:pt idx="908">
                  <c:v>50</c:v>
                </c:pt>
                <c:pt idx="909">
                  <c:v>50</c:v>
                </c:pt>
                <c:pt idx="910">
                  <c:v>50</c:v>
                </c:pt>
                <c:pt idx="911">
                  <c:v>50</c:v>
                </c:pt>
                <c:pt idx="912">
                  <c:v>50</c:v>
                </c:pt>
                <c:pt idx="913">
                  <c:v>50</c:v>
                </c:pt>
                <c:pt idx="914">
                  <c:v>50</c:v>
                </c:pt>
                <c:pt idx="915">
                  <c:v>50</c:v>
                </c:pt>
                <c:pt idx="916">
                  <c:v>50</c:v>
                </c:pt>
                <c:pt idx="917">
                  <c:v>50</c:v>
                </c:pt>
                <c:pt idx="918">
                  <c:v>50</c:v>
                </c:pt>
                <c:pt idx="919">
                  <c:v>50</c:v>
                </c:pt>
                <c:pt idx="920">
                  <c:v>50</c:v>
                </c:pt>
                <c:pt idx="921">
                  <c:v>50</c:v>
                </c:pt>
                <c:pt idx="922">
                  <c:v>50</c:v>
                </c:pt>
                <c:pt idx="923">
                  <c:v>50</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50</c:v>
                </c:pt>
                <c:pt idx="944">
                  <c:v>50</c:v>
                </c:pt>
                <c:pt idx="945">
                  <c:v>50</c:v>
                </c:pt>
                <c:pt idx="946">
                  <c:v>50</c:v>
                </c:pt>
                <c:pt idx="947">
                  <c:v>50</c:v>
                </c:pt>
                <c:pt idx="948">
                  <c:v>50</c:v>
                </c:pt>
                <c:pt idx="949">
                  <c:v>50</c:v>
                </c:pt>
                <c:pt idx="950">
                  <c:v>50</c:v>
                </c:pt>
                <c:pt idx="951">
                  <c:v>50</c:v>
                </c:pt>
                <c:pt idx="952">
                  <c:v>50</c:v>
                </c:pt>
                <c:pt idx="953">
                  <c:v>50</c:v>
                </c:pt>
                <c:pt idx="954">
                  <c:v>50</c:v>
                </c:pt>
                <c:pt idx="955">
                  <c:v>50</c:v>
                </c:pt>
                <c:pt idx="956">
                  <c:v>50</c:v>
                </c:pt>
                <c:pt idx="957">
                  <c:v>50</c:v>
                </c:pt>
                <c:pt idx="958">
                  <c:v>50</c:v>
                </c:pt>
                <c:pt idx="959">
                  <c:v>50</c:v>
                </c:pt>
                <c:pt idx="960">
                  <c:v>50</c:v>
                </c:pt>
                <c:pt idx="961">
                  <c:v>50</c:v>
                </c:pt>
                <c:pt idx="962">
                  <c:v>50</c:v>
                </c:pt>
                <c:pt idx="963">
                  <c:v>50</c:v>
                </c:pt>
                <c:pt idx="964">
                  <c:v>50</c:v>
                </c:pt>
                <c:pt idx="965">
                  <c:v>50</c:v>
                </c:pt>
                <c:pt idx="966">
                  <c:v>50</c:v>
                </c:pt>
                <c:pt idx="967">
                  <c:v>50</c:v>
                </c:pt>
                <c:pt idx="968">
                  <c:v>50</c:v>
                </c:pt>
                <c:pt idx="969">
                  <c:v>50.650222214063014</c:v>
                </c:pt>
                <c:pt idx="970">
                  <c:v>52.189880037042833</c:v>
                </c:pt>
                <c:pt idx="971">
                  <c:v>53.725999991893772</c:v>
                </c:pt>
                <c:pt idx="972">
                  <c:v>55.2475666293833</c:v>
                </c:pt>
                <c:pt idx="973">
                  <c:v>56.788659951686853</c:v>
                </c:pt>
                <c:pt idx="974">
                  <c:v>58.323111119270322</c:v>
                </c:pt>
                <c:pt idx="975">
                  <c:v>59.863795575300848</c:v>
                </c:pt>
                <c:pt idx="976">
                  <c:v>61.402426663239808</c:v>
                </c:pt>
                <c:pt idx="977">
                  <c:v>62.939000008106234</c:v>
                </c:pt>
                <c:pt idx="978">
                  <c:v>64.477222230434421</c:v>
                </c:pt>
                <c:pt idx="979">
                  <c:v>66.023453296290512</c:v>
                </c:pt>
                <c:pt idx="980">
                  <c:v>67.558659951686863</c:v>
                </c:pt>
                <c:pt idx="981">
                  <c:v>69.093111119270333</c:v>
                </c:pt>
                <c:pt idx="982">
                  <c:v>70</c:v>
                </c:pt>
                <c:pt idx="983">
                  <c:v>70</c:v>
                </c:pt>
                <c:pt idx="984">
                  <c:v>70</c:v>
                </c:pt>
                <c:pt idx="985">
                  <c:v>70</c:v>
                </c:pt>
                <c:pt idx="986">
                  <c:v>70</c:v>
                </c:pt>
                <c:pt idx="987">
                  <c:v>70</c:v>
                </c:pt>
                <c:pt idx="988">
                  <c:v>70</c:v>
                </c:pt>
                <c:pt idx="989">
                  <c:v>70</c:v>
                </c:pt>
                <c:pt idx="990">
                  <c:v>70</c:v>
                </c:pt>
                <c:pt idx="991">
                  <c:v>70</c:v>
                </c:pt>
                <c:pt idx="992">
                  <c:v>70</c:v>
                </c:pt>
                <c:pt idx="993">
                  <c:v>70</c:v>
                </c:pt>
                <c:pt idx="994">
                  <c:v>70</c:v>
                </c:pt>
                <c:pt idx="995">
                  <c:v>70</c:v>
                </c:pt>
                <c:pt idx="996">
                  <c:v>70</c:v>
                </c:pt>
                <c:pt idx="997">
                  <c:v>70</c:v>
                </c:pt>
                <c:pt idx="998">
                  <c:v>70</c:v>
                </c:pt>
                <c:pt idx="999">
                  <c:v>70</c:v>
                </c:pt>
                <c:pt idx="1000">
                  <c:v>70</c:v>
                </c:pt>
                <c:pt idx="1001">
                  <c:v>70</c:v>
                </c:pt>
                <c:pt idx="1002">
                  <c:v>70</c:v>
                </c:pt>
                <c:pt idx="1003">
                  <c:v>70</c:v>
                </c:pt>
                <c:pt idx="1004">
                  <c:v>70</c:v>
                </c:pt>
                <c:pt idx="1005">
                  <c:v>70</c:v>
                </c:pt>
                <c:pt idx="1006">
                  <c:v>70</c:v>
                </c:pt>
                <c:pt idx="1007">
                  <c:v>70</c:v>
                </c:pt>
                <c:pt idx="1008">
                  <c:v>70</c:v>
                </c:pt>
                <c:pt idx="1009">
                  <c:v>70</c:v>
                </c:pt>
                <c:pt idx="1010">
                  <c:v>70</c:v>
                </c:pt>
                <c:pt idx="1011">
                  <c:v>70</c:v>
                </c:pt>
                <c:pt idx="1012">
                  <c:v>70</c:v>
                </c:pt>
                <c:pt idx="1013">
                  <c:v>70</c:v>
                </c:pt>
                <c:pt idx="1014">
                  <c:v>70</c:v>
                </c:pt>
                <c:pt idx="1015">
                  <c:v>70</c:v>
                </c:pt>
                <c:pt idx="1016">
                  <c:v>70</c:v>
                </c:pt>
                <c:pt idx="1017">
                  <c:v>70</c:v>
                </c:pt>
                <c:pt idx="1018">
                  <c:v>70</c:v>
                </c:pt>
                <c:pt idx="1019">
                  <c:v>70</c:v>
                </c:pt>
                <c:pt idx="1020">
                  <c:v>70</c:v>
                </c:pt>
                <c:pt idx="1021">
                  <c:v>70</c:v>
                </c:pt>
                <c:pt idx="1022">
                  <c:v>70</c:v>
                </c:pt>
                <c:pt idx="1023">
                  <c:v>70</c:v>
                </c:pt>
                <c:pt idx="1024">
                  <c:v>70</c:v>
                </c:pt>
                <c:pt idx="1025">
                  <c:v>70</c:v>
                </c:pt>
                <c:pt idx="1026">
                  <c:v>70</c:v>
                </c:pt>
                <c:pt idx="1027">
                  <c:v>70</c:v>
                </c:pt>
                <c:pt idx="1028">
                  <c:v>70</c:v>
                </c:pt>
                <c:pt idx="1029">
                  <c:v>70</c:v>
                </c:pt>
                <c:pt idx="1030">
                  <c:v>70</c:v>
                </c:pt>
                <c:pt idx="1031">
                  <c:v>70</c:v>
                </c:pt>
                <c:pt idx="1032">
                  <c:v>70.315333317385779</c:v>
                </c:pt>
                <c:pt idx="1033">
                  <c:v>71.17204443507724</c:v>
                </c:pt>
                <c:pt idx="1034">
                  <c:v>72.015968856811512</c:v>
                </c:pt>
                <c:pt idx="1035">
                  <c:v>72.875968856811511</c:v>
                </c:pt>
                <c:pt idx="1036">
                  <c:v>73.745142231517377</c:v>
                </c:pt>
                <c:pt idx="1037">
                  <c:v>74.592411135700019</c:v>
                </c:pt>
                <c:pt idx="1038">
                  <c:v>75.436222224500455</c:v>
                </c:pt>
                <c:pt idx="1039">
                  <c:v>76.296031138632031</c:v>
                </c:pt>
                <c:pt idx="1040">
                  <c:v>77.15277778002951</c:v>
                </c:pt>
                <c:pt idx="1041">
                  <c:v>78.010053342183426</c:v>
                </c:pt>
                <c:pt idx="1042">
                  <c:v>78.872777780029509</c:v>
                </c:pt>
                <c:pt idx="1043">
                  <c:v>79.726031138632038</c:v>
                </c:pt>
                <c:pt idx="1044">
                  <c:v>80.582777780029517</c:v>
                </c:pt>
                <c:pt idx="1045">
                  <c:v>81.436413310368863</c:v>
                </c:pt>
                <c:pt idx="1046">
                  <c:v>82.29583999580808</c:v>
                </c:pt>
                <c:pt idx="1047">
                  <c:v>83.15277778002951</c:v>
                </c:pt>
                <c:pt idx="1048">
                  <c:v>83.997048906750138</c:v>
                </c:pt>
                <c:pt idx="1049">
                  <c:v>84.856284449365404</c:v>
                </c:pt>
                <c:pt idx="1050">
                  <c:v>85.716666678057777</c:v>
                </c:pt>
                <c:pt idx="1051">
                  <c:v>86.573333344591987</c:v>
                </c:pt>
                <c:pt idx="1052">
                  <c:v>87.426857763926193</c:v>
                </c:pt>
                <c:pt idx="1053">
                  <c:v>88.286475535233819</c:v>
                </c:pt>
                <c:pt idx="1054">
                  <c:v>89.14333334459198</c:v>
                </c:pt>
                <c:pt idx="1055">
                  <c:v>89.997048906750138</c:v>
                </c:pt>
                <c:pt idx="1056">
                  <c:v>90.856284449365404</c:v>
                </c:pt>
                <c:pt idx="1057">
                  <c:v>91.715704416036615</c:v>
                </c:pt>
                <c:pt idx="1058">
                  <c:v>92.553724462721092</c:v>
                </c:pt>
                <c:pt idx="1059">
                  <c:v>93.41691998879115</c:v>
                </c:pt>
                <c:pt idx="1060">
                  <c:v>94.277111131615115</c:v>
                </c:pt>
                <c:pt idx="1061">
                  <c:v>95.133888909154464</c:v>
                </c:pt>
                <c:pt idx="1062">
                  <c:v>95.996857820881729</c:v>
                </c:pt>
                <c:pt idx="1063">
                  <c:v>96.846919988791143</c:v>
                </c:pt>
                <c:pt idx="1064">
                  <c:v>97.69422224177255</c:v>
                </c:pt>
                <c:pt idx="1065">
                  <c:v>98.536777798997036</c:v>
                </c:pt>
                <c:pt idx="1066">
                  <c:v>99.426284449365411</c:v>
                </c:pt>
                <c:pt idx="1067">
                  <c:v>100</c:v>
                </c:pt>
                <c:pt idx="1068">
                  <c:v>100</c:v>
                </c:pt>
                <c:pt idx="1069">
                  <c:v>100</c:v>
                </c:pt>
                <c:pt idx="1070">
                  <c:v>100</c:v>
                </c:pt>
                <c:pt idx="1071">
                  <c:v>100</c:v>
                </c:pt>
                <c:pt idx="1072">
                  <c:v>100</c:v>
                </c:pt>
                <c:pt idx="1073">
                  <c:v>100</c:v>
                </c:pt>
                <c:pt idx="1074">
                  <c:v>100</c:v>
                </c:pt>
                <c:pt idx="1075">
                  <c:v>100</c:v>
                </c:pt>
                <c:pt idx="1076">
                  <c:v>100</c:v>
                </c:pt>
                <c:pt idx="1077">
                  <c:v>100</c:v>
                </c:pt>
                <c:pt idx="1078">
                  <c:v>100</c:v>
                </c:pt>
                <c:pt idx="1079">
                  <c:v>100</c:v>
                </c:pt>
                <c:pt idx="1080">
                  <c:v>100</c:v>
                </c:pt>
                <c:pt idx="1081">
                  <c:v>100</c:v>
                </c:pt>
                <c:pt idx="1082">
                  <c:v>100</c:v>
                </c:pt>
                <c:pt idx="1083">
                  <c:v>100</c:v>
                </c:pt>
                <c:pt idx="1084">
                  <c:v>100</c:v>
                </c:pt>
                <c:pt idx="1085">
                  <c:v>100</c:v>
                </c:pt>
                <c:pt idx="1086">
                  <c:v>100</c:v>
                </c:pt>
                <c:pt idx="1087">
                  <c:v>100</c:v>
                </c:pt>
                <c:pt idx="1088">
                  <c:v>100</c:v>
                </c:pt>
                <c:pt idx="1089">
                  <c:v>100</c:v>
                </c:pt>
                <c:pt idx="1090">
                  <c:v>100</c:v>
                </c:pt>
                <c:pt idx="1091">
                  <c:v>100</c:v>
                </c:pt>
                <c:pt idx="1092">
                  <c:v>100</c:v>
                </c:pt>
                <c:pt idx="1093">
                  <c:v>100</c:v>
                </c:pt>
                <c:pt idx="1094">
                  <c:v>100</c:v>
                </c:pt>
                <c:pt idx="1095">
                  <c:v>100</c:v>
                </c:pt>
                <c:pt idx="1096">
                  <c:v>100</c:v>
                </c:pt>
                <c:pt idx="1097">
                  <c:v>100.29955552683936</c:v>
                </c:pt>
                <c:pt idx="1098">
                  <c:v>101.28933333026039</c:v>
                </c:pt>
                <c:pt idx="1099">
                  <c:v>102.28888887829251</c:v>
                </c:pt>
                <c:pt idx="1100">
                  <c:v>103.28888887829251</c:v>
                </c:pt>
                <c:pt idx="1101">
                  <c:v>104.27777777777779</c:v>
                </c:pt>
                <c:pt idx="1102">
                  <c:v>105.27799997064803</c:v>
                </c:pt>
                <c:pt idx="1103">
                  <c:v>106.28888887829251</c:v>
                </c:pt>
                <c:pt idx="1104">
                  <c:v>107.28866668542227</c:v>
                </c:pt>
                <c:pt idx="1105">
                  <c:v>108.29999997880724</c:v>
                </c:pt>
                <c:pt idx="1106">
                  <c:v>109.28888887829251</c:v>
                </c:pt>
                <c:pt idx="1107">
                  <c:v>110.27733332580991</c:v>
                </c:pt>
                <c:pt idx="1108">
                  <c:v>111.27777777777779</c:v>
                </c:pt>
                <c:pt idx="1109">
                  <c:v>112.27733332580991</c:v>
                </c:pt>
                <c:pt idx="1110">
                  <c:v>113.27777777777779</c:v>
                </c:pt>
                <c:pt idx="1111">
                  <c:v>114.26688887013329</c:v>
                </c:pt>
                <c:pt idx="1112">
                  <c:v>115.26600003242493</c:v>
                </c:pt>
                <c:pt idx="1113">
                  <c:v>116.26666667726305</c:v>
                </c:pt>
                <c:pt idx="1114">
                  <c:v>117.26711112923091</c:v>
                </c:pt>
                <c:pt idx="1115">
                  <c:v>118.26666667726306</c:v>
                </c:pt>
                <c:pt idx="1116">
                  <c:v>119.26644441816543</c:v>
                </c:pt>
                <c:pt idx="1117">
                  <c:v>120</c:v>
                </c:pt>
                <c:pt idx="1118">
                  <c:v>120</c:v>
                </c:pt>
                <c:pt idx="1119">
                  <c:v>120</c:v>
                </c:pt>
                <c:pt idx="1120">
                  <c:v>120</c:v>
                </c:pt>
                <c:pt idx="1121">
                  <c:v>120</c:v>
                </c:pt>
                <c:pt idx="1122">
                  <c:v>120</c:v>
                </c:pt>
                <c:pt idx="1123">
                  <c:v>120</c:v>
                </c:pt>
                <c:pt idx="1124">
                  <c:v>120</c:v>
                </c:pt>
                <c:pt idx="1125">
                  <c:v>120</c:v>
                </c:pt>
                <c:pt idx="1126">
                  <c:v>120</c:v>
                </c:pt>
                <c:pt idx="1127">
                  <c:v>119.36222218804889</c:v>
                </c:pt>
                <c:pt idx="1128">
                  <c:v>116.86111105812921</c:v>
                </c:pt>
                <c:pt idx="1129">
                  <c:v>114.3611110581292</c:v>
                </c:pt>
                <c:pt idx="1130">
                  <c:v>111.8611110581292</c:v>
                </c:pt>
                <c:pt idx="1131">
                  <c:v>109.35999992820952</c:v>
                </c:pt>
                <c:pt idx="1132">
                  <c:v>106.8622221880489</c:v>
                </c:pt>
                <c:pt idx="1133">
                  <c:v>104.3611110581292</c:v>
                </c:pt>
                <c:pt idx="1134">
                  <c:v>101.88888880941603</c:v>
                </c:pt>
                <c:pt idx="1135">
                  <c:v>99.389444457160096</c:v>
                </c:pt>
                <c:pt idx="1136">
                  <c:v>96.888888809416017</c:v>
                </c:pt>
                <c:pt idx="1137">
                  <c:v>94.388888809416031</c:v>
                </c:pt>
                <c:pt idx="1138">
                  <c:v>91.887777679496338</c:v>
                </c:pt>
                <c:pt idx="1139">
                  <c:v>89.389444457160096</c:v>
                </c:pt>
                <c:pt idx="1140">
                  <c:v>86.888888809416017</c:v>
                </c:pt>
                <c:pt idx="1141">
                  <c:v>84.388888809416031</c:v>
                </c:pt>
                <c:pt idx="1142">
                  <c:v>81.862222188048904</c:v>
                </c:pt>
                <c:pt idx="1143">
                  <c:v>79.083333214124039</c:v>
                </c:pt>
                <c:pt idx="1144">
                  <c:v>75.375000089406967</c:v>
                </c:pt>
                <c:pt idx="1145">
                  <c:v>71.625000089406967</c:v>
                </c:pt>
                <c:pt idx="1146">
                  <c:v>67.875000089406967</c:v>
                </c:pt>
                <c:pt idx="1147">
                  <c:v>64.125000089406967</c:v>
                </c:pt>
                <c:pt idx="1148">
                  <c:v>60.375000089406967</c:v>
                </c:pt>
                <c:pt idx="1149">
                  <c:v>56.625000089406967</c:v>
                </c:pt>
                <c:pt idx="1150">
                  <c:v>52.875000089406967</c:v>
                </c:pt>
                <c:pt idx="1151">
                  <c:v>48.833333452542625</c:v>
                </c:pt>
                <c:pt idx="1152">
                  <c:v>43.833333452542625</c:v>
                </c:pt>
                <c:pt idx="1153">
                  <c:v>38.834444416893852</c:v>
                </c:pt>
                <c:pt idx="1154">
                  <c:v>33.888888955116272</c:v>
                </c:pt>
                <c:pt idx="1155">
                  <c:v>28.89111121495565</c:v>
                </c:pt>
                <c:pt idx="1156">
                  <c:v>23.887777990765041</c:v>
                </c:pt>
                <c:pt idx="1157">
                  <c:v>18.887777990765041</c:v>
                </c:pt>
                <c:pt idx="1158">
                  <c:v>13.888888955116274</c:v>
                </c:pt>
                <c:pt idx="1159">
                  <c:v>8.8877776596281262</c:v>
                </c:pt>
                <c:pt idx="1160">
                  <c:v>3.8888889551162724</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numCache>
            </c:numRef>
          </c:yVal>
          <c:smooth val="1"/>
        </c:ser>
        <c:dLbls>
          <c:showLegendKey val="0"/>
          <c:showVal val="0"/>
          <c:showCatName val="0"/>
          <c:showSerName val="0"/>
          <c:showPercent val="0"/>
          <c:showBubbleSize val="0"/>
        </c:dLbls>
        <c:axId val="466533416"/>
        <c:axId val="466523224"/>
      </c:scatterChart>
      <c:valAx>
        <c:axId val="466533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HDA DIN Office" panose="02000503030000020003" pitchFamily="2" charset="0"/>
                    <a:ea typeface="+mn-ea"/>
                    <a:cs typeface="+mn-cs"/>
                  </a:defRPr>
                </a:pPr>
                <a:r>
                  <a:rPr lang="en-US" b="1">
                    <a:latin typeface="HDA DIN Office" panose="02000503030000020003" pitchFamily="2" charset="0"/>
                  </a:rPr>
                  <a:t>Time in Seconds</a:t>
                </a:r>
              </a:p>
            </c:rich>
          </c:tx>
          <c:layout>
            <c:manualLayout>
              <c:xMode val="edge"/>
              <c:yMode val="edge"/>
              <c:x val="0.45988225588354464"/>
              <c:y val="0.917646139303009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HDA DIN Office" panose="02000503030000020003" pitchFamily="2" charset="0"/>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66523224"/>
        <c:crosses val="autoZero"/>
        <c:crossBetween val="midCat"/>
      </c:valAx>
      <c:valAx>
        <c:axId val="466523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HDA DIN Office" panose="02000503030000020003" pitchFamily="2" charset="0"/>
                    <a:ea typeface="+mn-ea"/>
                    <a:cs typeface="+mn-cs"/>
                  </a:defRPr>
                </a:pPr>
                <a:r>
                  <a:rPr lang="en-US" sz="1050" b="1">
                    <a:latin typeface="HDA DIN Office" panose="02000503030000020003" pitchFamily="2" charset="0"/>
                  </a:rPr>
                  <a:t>Speed in km/h</a:t>
                </a:r>
              </a:p>
            </c:rich>
          </c:tx>
          <c:layout>
            <c:manualLayout>
              <c:xMode val="edge"/>
              <c:yMode val="edge"/>
              <c:x val="1.199144744228732E-2"/>
              <c:y val="0.4184069848411805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HDA DIN Office" panose="02000503030000020003" pitchFamily="2" charset="0"/>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66533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Database!$B$20</c:f>
          <c:strCache>
            <c:ptCount val="1"/>
            <c:pt idx="0">
              <c:v>NEDC (NEFZ)</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DA DIN Office" panose="02000503030000020003" pitchFamily="2" charset="0"/>
              <a:ea typeface="+mn-ea"/>
              <a:cs typeface="+mn-cs"/>
            </a:defRPr>
          </a:pPr>
          <a:endParaRPr lang="de-DE"/>
        </a:p>
      </c:txPr>
    </c:title>
    <c:autoTitleDeleted val="0"/>
    <c:plotArea>
      <c:layout>
        <c:manualLayout>
          <c:layoutTarget val="inner"/>
          <c:xMode val="edge"/>
          <c:yMode val="edge"/>
          <c:x val="5.8779014991383993E-2"/>
          <c:y val="8.8044072615923008E-2"/>
          <c:w val="0.88862939404738095"/>
          <c:h val="0.76736661438446963"/>
        </c:manualLayout>
      </c:layout>
      <c:scatterChart>
        <c:scatterStyle val="smoothMarker"/>
        <c:varyColors val="0"/>
        <c:ser>
          <c:idx val="1"/>
          <c:order val="0"/>
          <c:tx>
            <c:strRef>
              <c:f>Database!$T$1:$T$2</c:f>
              <c:strCache>
                <c:ptCount val="2"/>
                <c:pt idx="0">
                  <c:v>Acceleration</c:v>
                </c:pt>
                <c:pt idx="1">
                  <c:v>[m/s2]</c:v>
                </c:pt>
              </c:strCache>
            </c:strRef>
          </c:tx>
          <c:spPr>
            <a:ln w="19050" cap="rnd">
              <a:solidFill>
                <a:schemeClr val="accent2"/>
              </a:solidFill>
              <a:round/>
            </a:ln>
            <a:effectLst/>
          </c:spPr>
          <c:marker>
            <c:symbol val="none"/>
          </c:marker>
          <c:xVal>
            <c:strRef>
              <c:f>Database!$P$3:$P$1877</c:f>
              <c:strCache>
                <c:ptCount val="118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strCache>
            </c:strRef>
          </c:xVal>
          <c:yVal>
            <c:numRef>
              <c:f>Database!$T$3:$T$1877</c:f>
              <c:numCache>
                <c:formatCode>General</c:formatCode>
                <c:ptCount val="1875"/>
                <c:pt idx="0">
                  <c:v>0</c:v>
                </c:pt>
                <c:pt idx="1">
                  <c:v>0</c:v>
                </c:pt>
                <c:pt idx="2">
                  <c:v>0</c:v>
                </c:pt>
                <c:pt idx="3">
                  <c:v>0</c:v>
                </c:pt>
                <c:pt idx="4">
                  <c:v>0</c:v>
                </c:pt>
                <c:pt idx="5">
                  <c:v>0</c:v>
                </c:pt>
                <c:pt idx="6">
                  <c:v>0</c:v>
                </c:pt>
                <c:pt idx="7">
                  <c:v>0</c:v>
                </c:pt>
                <c:pt idx="8">
                  <c:v>0</c:v>
                </c:pt>
                <c:pt idx="9">
                  <c:v>0</c:v>
                </c:pt>
                <c:pt idx="10">
                  <c:v>0</c:v>
                </c:pt>
                <c:pt idx="11">
                  <c:v>0</c:v>
                </c:pt>
                <c:pt idx="12">
                  <c:v>0.31203700712433569</c:v>
                </c:pt>
                <c:pt idx="13">
                  <c:v>1.042361088373043</c:v>
                </c:pt>
                <c:pt idx="14">
                  <c:v>1.0298611527239836</c:v>
                </c:pt>
                <c:pt idx="15">
                  <c:v>1.0412036958667961</c:v>
                </c:pt>
                <c:pt idx="16">
                  <c:v>0.74120372257850864</c:v>
                </c:pt>
                <c:pt idx="17">
                  <c:v>0</c:v>
                </c:pt>
                <c:pt idx="18">
                  <c:v>0</c:v>
                </c:pt>
                <c:pt idx="19">
                  <c:v>0</c:v>
                </c:pt>
                <c:pt idx="20">
                  <c:v>0</c:v>
                </c:pt>
                <c:pt idx="21">
                  <c:v>0</c:v>
                </c:pt>
                <c:pt idx="22">
                  <c:v>0</c:v>
                </c:pt>
                <c:pt idx="23">
                  <c:v>0</c:v>
                </c:pt>
                <c:pt idx="24">
                  <c:v>-0.20061727659201933</c:v>
                </c:pt>
                <c:pt idx="25">
                  <c:v>-0.70216048646856244</c:v>
                </c:pt>
                <c:pt idx="26">
                  <c:v>-0.75374445631916176</c:v>
                </c:pt>
                <c:pt idx="27">
                  <c:v>-0.92559755808777266</c:v>
                </c:pt>
                <c:pt idx="28">
                  <c:v>-0.91649133364359525</c:v>
                </c:pt>
                <c:pt idx="29">
                  <c:v>-0.66805555555555551</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0.21296298062359842</c:v>
                </c:pt>
                <c:pt idx="51">
                  <c:v>0.83351849405853828</c:v>
                </c:pt>
                <c:pt idx="52">
                  <c:v>0.83296295669343734</c:v>
                </c:pt>
                <c:pt idx="53">
                  <c:v>0.83351854924802438</c:v>
                </c:pt>
                <c:pt idx="54">
                  <c:v>0.8337037099732294</c:v>
                </c:pt>
                <c:pt idx="55">
                  <c:v>0.61999997606983914</c:v>
                </c:pt>
                <c:pt idx="56">
                  <c:v>0</c:v>
                </c:pt>
                <c:pt idx="57">
                  <c:v>0.24135804470674493</c:v>
                </c:pt>
                <c:pt idx="58">
                  <c:v>0.94465429326634265</c:v>
                </c:pt>
                <c:pt idx="59">
                  <c:v>0.94402468425256192</c:v>
                </c:pt>
                <c:pt idx="60">
                  <c:v>0.93416053866162851</c:v>
                </c:pt>
                <c:pt idx="61">
                  <c:v>0.94486420463632559</c:v>
                </c:pt>
                <c:pt idx="62">
                  <c:v>0.71316045669861872</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-0.10351440559436931</c:v>
                </c:pt>
                <c:pt idx="87">
                  <c:v>-0.74370780503806166</c:v>
                </c:pt>
                <c:pt idx="88">
                  <c:v>-0.85047842470216128</c:v>
                </c:pt>
                <c:pt idx="89">
                  <c:v>-0.76371910763375528</c:v>
                </c:pt>
                <c:pt idx="90">
                  <c:v>-0.76388888888888928</c:v>
                </c:pt>
                <c:pt idx="91">
                  <c:v>-0.76354937696898428</c:v>
                </c:pt>
                <c:pt idx="92">
                  <c:v>-0.75608026650216864</c:v>
                </c:pt>
                <c:pt idx="93">
                  <c:v>-0.77203702319551359</c:v>
                </c:pt>
                <c:pt idx="94">
                  <c:v>-0.78941358791457272</c:v>
                </c:pt>
                <c:pt idx="95">
                  <c:v>-0.92538027413833301</c:v>
                </c:pt>
                <c:pt idx="96">
                  <c:v>-0.9276030320444224</c:v>
                </c:pt>
                <c:pt idx="97">
                  <c:v>-0.7295166962676578</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0.15722220694577252</c:v>
                </c:pt>
                <c:pt idx="119">
                  <c:v>0.83351854924802427</c:v>
                </c:pt>
                <c:pt idx="120">
                  <c:v>0.83351849405853817</c:v>
                </c:pt>
                <c:pt idx="121">
                  <c:v>0.83277779596823232</c:v>
                </c:pt>
                <c:pt idx="122">
                  <c:v>0.8337037099732294</c:v>
                </c:pt>
                <c:pt idx="123">
                  <c:v>0.67592591047287032</c:v>
                </c:pt>
                <c:pt idx="124">
                  <c:v>0</c:v>
                </c:pt>
                <c:pt idx="125">
                  <c:v>0.11673087102395474</c:v>
                </c:pt>
                <c:pt idx="126">
                  <c:v>0.61867037492769761</c:v>
                </c:pt>
                <c:pt idx="127">
                  <c:v>0.61521358501028178</c:v>
                </c:pt>
                <c:pt idx="128">
                  <c:v>0.61864443973258698</c:v>
                </c:pt>
                <c:pt idx="129">
                  <c:v>0.60981482134924914</c:v>
                </c:pt>
                <c:pt idx="130">
                  <c:v>0.61666666666666625</c:v>
                </c:pt>
                <c:pt idx="131">
                  <c:v>0.61433146338403866</c:v>
                </c:pt>
                <c:pt idx="132">
                  <c:v>0.60793518041387173</c:v>
                </c:pt>
                <c:pt idx="133">
                  <c:v>0.63051113397986747</c:v>
                </c:pt>
                <c:pt idx="134">
                  <c:v>0.50703701906734011</c:v>
                </c:pt>
                <c:pt idx="135">
                  <c:v>0</c:v>
                </c:pt>
                <c:pt idx="136">
                  <c:v>9.2592607769701019E-2</c:v>
                </c:pt>
                <c:pt idx="137">
                  <c:v>0.52083333333333393</c:v>
                </c:pt>
                <c:pt idx="138">
                  <c:v>0.52106481873326871</c:v>
                </c:pt>
                <c:pt idx="139">
                  <c:v>0.52037036253346258</c:v>
                </c:pt>
                <c:pt idx="140">
                  <c:v>0.51527775272175269</c:v>
                </c:pt>
                <c:pt idx="141">
                  <c:v>0.52083333333333215</c:v>
                </c:pt>
                <c:pt idx="142">
                  <c:v>0.52106481873326693</c:v>
                </c:pt>
                <c:pt idx="143">
                  <c:v>0.52048612248014692</c:v>
                </c:pt>
                <c:pt idx="144">
                  <c:v>0.43414351702840293</c:v>
                </c:pt>
                <c:pt idx="145">
                  <c:v>0</c:v>
                </c:pt>
                <c:pt idx="146">
                  <c:v>0</c:v>
                </c:pt>
                <c:pt idx="147">
                  <c:v>0</c:v>
                </c:pt>
                <c:pt idx="148">
                  <c:v>0</c:v>
                </c:pt>
                <c:pt idx="149">
                  <c:v>0</c:v>
                </c:pt>
                <c:pt idx="150">
                  <c:v>0</c:v>
                </c:pt>
                <c:pt idx="151">
                  <c:v>0</c:v>
                </c:pt>
                <c:pt idx="152">
                  <c:v>0</c:v>
                </c:pt>
                <c:pt idx="153">
                  <c:v>0</c:v>
                </c:pt>
                <c:pt idx="154">
                  <c:v>0</c:v>
                </c:pt>
                <c:pt idx="155">
                  <c:v>0</c:v>
                </c:pt>
                <c:pt idx="156">
                  <c:v>-8.0802460879455751E-2</c:v>
                </c:pt>
                <c:pt idx="157">
                  <c:v>-0.51987654316572396</c:v>
                </c:pt>
                <c:pt idx="158">
                  <c:v>-0.52179012350094567</c:v>
                </c:pt>
                <c:pt idx="159">
                  <c:v>-0.51987654316572218</c:v>
                </c:pt>
                <c:pt idx="160">
                  <c:v>-0.52179012350094212</c:v>
                </c:pt>
                <c:pt idx="161">
                  <c:v>-0.51987654316572396</c:v>
                </c:pt>
                <c:pt idx="162">
                  <c:v>-0.51601852406690085</c:v>
                </c:pt>
                <c:pt idx="163">
                  <c:v>-0.51984567899762624</c:v>
                </c:pt>
                <c:pt idx="164">
                  <c:v>-0.44679012622362713</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-0.13225926451477044</c:v>
                </c:pt>
                <c:pt idx="180">
                  <c:v>-0.99194444444444407</c:v>
                </c:pt>
                <c:pt idx="181">
                  <c:v>-0.9917239757673233</c:v>
                </c:pt>
                <c:pt idx="182">
                  <c:v>-0.99238531610480152</c:v>
                </c:pt>
                <c:pt idx="183">
                  <c:v>-0.98070244703395737</c:v>
                </c:pt>
                <c:pt idx="184">
                  <c:v>-0.99172397576732418</c:v>
                </c:pt>
                <c:pt idx="185">
                  <c:v>-0.99260578478192141</c:v>
                </c:pt>
                <c:pt idx="186">
                  <c:v>-0.9837310754112254</c:v>
                </c:pt>
                <c:pt idx="187">
                  <c:v>-0.92594742762821691</c:v>
                </c:pt>
                <c:pt idx="188">
                  <c:v>-0.92627877240195677</c:v>
                </c:pt>
                <c:pt idx="189">
                  <c:v>-0.81291973836628006</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0.10416663631244943</c:v>
                </c:pt>
                <c:pt idx="208">
                  <c:v>1.0418981175731732</c:v>
                </c:pt>
                <c:pt idx="209">
                  <c:v>1.0412037648536538</c:v>
                </c:pt>
                <c:pt idx="210">
                  <c:v>1.0418981175731732</c:v>
                </c:pt>
                <c:pt idx="211">
                  <c:v>0.93750003035421736</c:v>
                </c:pt>
                <c:pt idx="212">
                  <c:v>0</c:v>
                </c:pt>
                <c:pt idx="213">
                  <c:v>0</c:v>
                </c:pt>
                <c:pt idx="214">
                  <c:v>0</c:v>
                </c:pt>
                <c:pt idx="215">
                  <c:v>0</c:v>
                </c:pt>
                <c:pt idx="216">
                  <c:v>0</c:v>
                </c:pt>
                <c:pt idx="217">
                  <c:v>0</c:v>
                </c:pt>
                <c:pt idx="218">
                  <c:v>0</c:v>
                </c:pt>
                <c:pt idx="219">
                  <c:v>-2.4654809043151538E-2</c:v>
                </c:pt>
                <c:pt idx="220">
                  <c:v>-0.73182666478538838</c:v>
                </c:pt>
                <c:pt idx="221">
                  <c:v>-0.71442409172470178</c:v>
                </c:pt>
                <c:pt idx="222">
                  <c:v>-0.92545244193371423</c:v>
                </c:pt>
                <c:pt idx="223">
                  <c:v>-0.92753086424904096</c:v>
                </c:pt>
                <c:pt idx="224">
                  <c:v>-0.84277779493067007</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5.5555557763134991E-2</c:v>
                </c:pt>
                <c:pt idx="246">
                  <c:v>0.83351854924802415</c:v>
                </c:pt>
                <c:pt idx="247">
                  <c:v>0.83314811741864236</c:v>
                </c:pt>
                <c:pt idx="248">
                  <c:v>0.82407408290439199</c:v>
                </c:pt>
                <c:pt idx="249">
                  <c:v>0.83314811741864192</c:v>
                </c:pt>
                <c:pt idx="250">
                  <c:v>0.7872222419138315</c:v>
                </c:pt>
                <c:pt idx="251">
                  <c:v>0</c:v>
                </c:pt>
                <c:pt idx="252">
                  <c:v>5.2049388120203766E-2</c:v>
                </c:pt>
                <c:pt idx="253">
                  <c:v>0.9452839648282092</c:v>
                </c:pt>
                <c:pt idx="254">
                  <c:v>0.94402468425256103</c:v>
                </c:pt>
                <c:pt idx="255">
                  <c:v>0.94444444444444375</c:v>
                </c:pt>
                <c:pt idx="256">
                  <c:v>0.94423453307446259</c:v>
                </c:pt>
                <c:pt idx="257">
                  <c:v>0.89218520750234198</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-0.67222220367855634</c:v>
                </c:pt>
                <c:pt idx="283">
                  <c:v>-0.87287037847218674</c:v>
                </c:pt>
                <c:pt idx="284">
                  <c:v>-0.7632098650490784</c:v>
                </c:pt>
                <c:pt idx="285">
                  <c:v>-0.76422840080879428</c:v>
                </c:pt>
                <c:pt idx="286">
                  <c:v>-0.7638888888888884</c:v>
                </c:pt>
                <c:pt idx="287">
                  <c:v>-0.76405861955366028</c:v>
                </c:pt>
                <c:pt idx="288">
                  <c:v>-0.76354942755934641</c:v>
                </c:pt>
                <c:pt idx="289">
                  <c:v>-0.76763886305285078</c:v>
                </c:pt>
                <c:pt idx="290">
                  <c:v>-0.91516544885105566</c:v>
                </c:pt>
                <c:pt idx="291">
                  <c:v>-0.9271290325456194</c:v>
                </c:pt>
                <c:pt idx="292">
                  <c:v>-0.9149277604288526</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0.83333333333333326</c:v>
                </c:pt>
                <c:pt idx="315">
                  <c:v>0.83333333333333326</c:v>
                </c:pt>
                <c:pt idx="316">
                  <c:v>0.83333333333333348</c:v>
                </c:pt>
                <c:pt idx="317">
                  <c:v>0.83333333333333304</c:v>
                </c:pt>
                <c:pt idx="318">
                  <c:v>0.83333333333333393</c:v>
                </c:pt>
                <c:pt idx="319">
                  <c:v>0</c:v>
                </c:pt>
                <c:pt idx="320">
                  <c:v>0</c:v>
                </c:pt>
                <c:pt idx="321">
                  <c:v>0.61944444444444446</c:v>
                </c:pt>
                <c:pt idx="322">
                  <c:v>0.61388888888888893</c:v>
                </c:pt>
                <c:pt idx="323">
                  <c:v>0.61944444444444446</c:v>
                </c:pt>
                <c:pt idx="324">
                  <c:v>0.61666666666666625</c:v>
                </c:pt>
                <c:pt idx="325">
                  <c:v>0.61666666666666625</c:v>
                </c:pt>
                <c:pt idx="326">
                  <c:v>0.61666666666666625</c:v>
                </c:pt>
                <c:pt idx="327">
                  <c:v>0.60277777777777786</c:v>
                </c:pt>
                <c:pt idx="328">
                  <c:v>0.63333333333333464</c:v>
                </c:pt>
                <c:pt idx="329">
                  <c:v>0.61666666666666536</c:v>
                </c:pt>
                <c:pt idx="330">
                  <c:v>0</c:v>
                </c:pt>
                <c:pt idx="331">
                  <c:v>0</c:v>
                </c:pt>
                <c:pt idx="332">
                  <c:v>0.52083333333333393</c:v>
                </c:pt>
                <c:pt idx="333">
                  <c:v>0.52083333333333393</c:v>
                </c:pt>
                <c:pt idx="334">
                  <c:v>0.52083333333333215</c:v>
                </c:pt>
                <c:pt idx="335">
                  <c:v>0.52083333333333393</c:v>
                </c:pt>
                <c:pt idx="336">
                  <c:v>0.52083333333333393</c:v>
                </c:pt>
                <c:pt idx="337">
                  <c:v>0.52083333333333215</c:v>
                </c:pt>
                <c:pt idx="338">
                  <c:v>0.52083333333333393</c:v>
                </c:pt>
                <c:pt idx="339">
                  <c:v>0.52083333333333393</c:v>
                </c:pt>
                <c:pt idx="340">
                  <c:v>0</c:v>
                </c:pt>
                <c:pt idx="341">
                  <c:v>0</c:v>
                </c:pt>
                <c:pt idx="342">
                  <c:v>0</c:v>
                </c:pt>
                <c:pt idx="343">
                  <c:v>0</c:v>
                </c:pt>
                <c:pt idx="344">
                  <c:v>0</c:v>
                </c:pt>
                <c:pt idx="345">
                  <c:v>0</c:v>
                </c:pt>
                <c:pt idx="346">
                  <c:v>0</c:v>
                </c:pt>
                <c:pt idx="347">
                  <c:v>0</c:v>
                </c:pt>
                <c:pt idx="348">
                  <c:v>0</c:v>
                </c:pt>
                <c:pt idx="349">
                  <c:v>0</c:v>
                </c:pt>
                <c:pt idx="350">
                  <c:v>0</c:v>
                </c:pt>
                <c:pt idx="351">
                  <c:v>0</c:v>
                </c:pt>
                <c:pt idx="352">
                  <c:v>-0.51944444444444393</c:v>
                </c:pt>
                <c:pt idx="353">
                  <c:v>-0.52222222222222392</c:v>
                </c:pt>
                <c:pt idx="354">
                  <c:v>-0.51944444444444393</c:v>
                </c:pt>
                <c:pt idx="355">
                  <c:v>-0.52222222222222214</c:v>
                </c:pt>
                <c:pt idx="356">
                  <c:v>-0.51944444444444393</c:v>
                </c:pt>
                <c:pt idx="357">
                  <c:v>-0.52222222222222214</c:v>
                </c:pt>
                <c:pt idx="358">
                  <c:v>-0.51944444444444393</c:v>
                </c:pt>
                <c:pt idx="359">
                  <c:v>-0.52222222222222392</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-0.99194444444444407</c:v>
                </c:pt>
                <c:pt idx="376">
                  <c:v>-0.99194444444444407</c:v>
                </c:pt>
                <c:pt idx="377">
                  <c:v>-0.99194444444444496</c:v>
                </c:pt>
                <c:pt idx="378">
                  <c:v>-0.99194444444444407</c:v>
                </c:pt>
                <c:pt idx="379">
                  <c:v>-0.99194444444444407</c:v>
                </c:pt>
                <c:pt idx="380">
                  <c:v>-0.99194444444444496</c:v>
                </c:pt>
                <c:pt idx="381">
                  <c:v>-0.99194444444444407</c:v>
                </c:pt>
                <c:pt idx="382">
                  <c:v>-0.92666666666666675</c:v>
                </c:pt>
                <c:pt idx="383">
                  <c:v>-0.92583333333333329</c:v>
                </c:pt>
                <c:pt idx="384">
                  <c:v>-0.92611111111111111</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1.0416666666666667</c:v>
                </c:pt>
                <c:pt idx="404">
                  <c:v>1.0416666666666667</c:v>
                </c:pt>
                <c:pt idx="405">
                  <c:v>1.0416666666666665</c:v>
                </c:pt>
                <c:pt idx="406">
                  <c:v>1.041666666666667</c:v>
                </c:pt>
                <c:pt idx="407">
                  <c:v>0</c:v>
                </c:pt>
                <c:pt idx="408">
                  <c:v>0</c:v>
                </c:pt>
                <c:pt idx="409">
                  <c:v>0</c:v>
                </c:pt>
                <c:pt idx="410">
                  <c:v>0</c:v>
                </c:pt>
                <c:pt idx="411">
                  <c:v>0</c:v>
                </c:pt>
                <c:pt idx="412">
                  <c:v>0</c:v>
                </c:pt>
                <c:pt idx="413">
                  <c:v>0</c:v>
                </c:pt>
                <c:pt idx="414">
                  <c:v>0</c:v>
                </c:pt>
                <c:pt idx="415">
                  <c:v>-0.69444442374838822</c:v>
                </c:pt>
                <c:pt idx="416">
                  <c:v>-0.69444446514050107</c:v>
                </c:pt>
                <c:pt idx="417">
                  <c:v>-0.92479444709089065</c:v>
                </c:pt>
                <c:pt idx="418">
                  <c:v>-0.92798330610916924</c:v>
                </c:pt>
                <c:pt idx="419">
                  <c:v>-0.92500002457771779</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0.81462964967445084</c:v>
                </c:pt>
                <c:pt idx="442">
                  <c:v>0.83370370997322929</c:v>
                </c:pt>
                <c:pt idx="443">
                  <c:v>0.8238888669897011</c:v>
                </c:pt>
                <c:pt idx="444">
                  <c:v>0.83314811741864148</c:v>
                </c:pt>
                <c:pt idx="445">
                  <c:v>0.83351854924802549</c:v>
                </c:pt>
                <c:pt idx="446">
                  <c:v>2.7777773362618774E-2</c:v>
                </c:pt>
                <c:pt idx="447">
                  <c:v>0</c:v>
                </c:pt>
                <c:pt idx="448">
                  <c:v>0.9129629679668092</c:v>
                </c:pt>
                <c:pt idx="449">
                  <c:v>0.94486420463632648</c:v>
                </c:pt>
                <c:pt idx="450">
                  <c:v>0.94402468425256281</c:v>
                </c:pt>
                <c:pt idx="451">
                  <c:v>0.9442345330744617</c:v>
                </c:pt>
                <c:pt idx="452">
                  <c:v>0.93416053866162763</c:v>
                </c:pt>
                <c:pt idx="453">
                  <c:v>4.1975293630434507E-2</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-0.60865364090396668</c:v>
                </c:pt>
                <c:pt idx="478">
                  <c:v>-0.88042107854731988</c:v>
                </c:pt>
                <c:pt idx="479">
                  <c:v>-0.75166599902969544</c:v>
                </c:pt>
                <c:pt idx="480">
                  <c:v>-0.78103396259708191</c:v>
                </c:pt>
                <c:pt idx="481">
                  <c:v>-0.74674381518069577</c:v>
                </c:pt>
                <c:pt idx="482">
                  <c:v>-0.76388888888888928</c:v>
                </c:pt>
                <c:pt idx="483">
                  <c:v>-0.77271604703532315</c:v>
                </c:pt>
                <c:pt idx="484">
                  <c:v>-0.74674386577105789</c:v>
                </c:pt>
                <c:pt idx="485">
                  <c:v>-0.92257711953587007</c:v>
                </c:pt>
                <c:pt idx="486">
                  <c:v>-0.91707781476003136</c:v>
                </c:pt>
                <c:pt idx="487">
                  <c:v>-0.93549443461276871</c:v>
                </c:pt>
                <c:pt idx="488">
                  <c:v>-6.1872222026189104E-2</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0.75925925263652094</c:v>
                </c:pt>
                <c:pt idx="510">
                  <c:v>0.82388892217918674</c:v>
                </c:pt>
                <c:pt idx="511">
                  <c:v>0.84296296040217111</c:v>
                </c:pt>
                <c:pt idx="512">
                  <c:v>0.82388886698970065</c:v>
                </c:pt>
                <c:pt idx="513">
                  <c:v>0.83296295669343801</c:v>
                </c:pt>
                <c:pt idx="514">
                  <c:v>8.3703707765649504E-2</c:v>
                </c:pt>
                <c:pt idx="515">
                  <c:v>0</c:v>
                </c:pt>
                <c:pt idx="516">
                  <c:v>0.55722468833864447</c:v>
                </c:pt>
                <c:pt idx="517">
                  <c:v>0.60789877658273017</c:v>
                </c:pt>
                <c:pt idx="518">
                  <c:v>0.62584754721618019</c:v>
                </c:pt>
                <c:pt idx="519">
                  <c:v>0.60995492195641354</c:v>
                </c:pt>
                <c:pt idx="520">
                  <c:v>0.62338145220721231</c:v>
                </c:pt>
                <c:pt idx="521">
                  <c:v>0.60995188112612109</c:v>
                </c:pt>
                <c:pt idx="522">
                  <c:v>0.6110185119472904</c:v>
                </c:pt>
                <c:pt idx="523">
                  <c:v>0.62295926128640744</c:v>
                </c:pt>
                <c:pt idx="524">
                  <c:v>0.61880000454408091</c:v>
                </c:pt>
                <c:pt idx="525">
                  <c:v>6.851851035047396E-2</c:v>
                </c:pt>
                <c:pt idx="526">
                  <c:v>0</c:v>
                </c:pt>
                <c:pt idx="527">
                  <c:v>0.45717593834356229</c:v>
                </c:pt>
                <c:pt idx="528">
                  <c:v>0.52662036485142139</c:v>
                </c:pt>
                <c:pt idx="529">
                  <c:v>0.51493054186856213</c:v>
                </c:pt>
                <c:pt idx="530">
                  <c:v>0.52673612479810394</c:v>
                </c:pt>
                <c:pt idx="531">
                  <c:v>0.51493054186856391</c:v>
                </c:pt>
                <c:pt idx="532">
                  <c:v>0.52673612479810217</c:v>
                </c:pt>
                <c:pt idx="533">
                  <c:v>0.5152777872151777</c:v>
                </c:pt>
                <c:pt idx="534">
                  <c:v>0.53194442556964283</c:v>
                </c:pt>
                <c:pt idx="535">
                  <c:v>5.2314817353531495E-2</c:v>
                </c:pt>
                <c:pt idx="536">
                  <c:v>0</c:v>
                </c:pt>
                <c:pt idx="537">
                  <c:v>0</c:v>
                </c:pt>
                <c:pt idx="538">
                  <c:v>0</c:v>
                </c:pt>
                <c:pt idx="539">
                  <c:v>0</c:v>
                </c:pt>
                <c:pt idx="540">
                  <c:v>0</c:v>
                </c:pt>
                <c:pt idx="541">
                  <c:v>0</c:v>
                </c:pt>
                <c:pt idx="542">
                  <c:v>0</c:v>
                </c:pt>
                <c:pt idx="543">
                  <c:v>0</c:v>
                </c:pt>
                <c:pt idx="544">
                  <c:v>0</c:v>
                </c:pt>
                <c:pt idx="545">
                  <c:v>0</c:v>
                </c:pt>
                <c:pt idx="546">
                  <c:v>0</c:v>
                </c:pt>
                <c:pt idx="547">
                  <c:v>-0.45006975182044684</c:v>
                </c:pt>
                <c:pt idx="548">
                  <c:v>-0.52788580085760373</c:v>
                </c:pt>
                <c:pt idx="549">
                  <c:v>-0.50812468322706827</c:v>
                </c:pt>
                <c:pt idx="550">
                  <c:v>-0.5218209875954507</c:v>
                </c:pt>
                <c:pt idx="551">
                  <c:v>-0.5198456790712136</c:v>
                </c:pt>
                <c:pt idx="552">
                  <c:v>-0.52182098759545248</c:v>
                </c:pt>
                <c:pt idx="553">
                  <c:v>-0.51984567907121537</c:v>
                </c:pt>
                <c:pt idx="554">
                  <c:v>-0.52182098759545248</c:v>
                </c:pt>
                <c:pt idx="555">
                  <c:v>-7.5432109832764382E-2</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-0.82706124203072662</c:v>
                </c:pt>
                <c:pt idx="571">
                  <c:v>-1.0025251672113384</c:v>
                </c:pt>
                <c:pt idx="572">
                  <c:v>-0.98114325300042982</c:v>
                </c:pt>
                <c:pt idx="573">
                  <c:v>-0.99172404146120829</c:v>
                </c:pt>
                <c:pt idx="574">
                  <c:v>-0.99128316980085263</c:v>
                </c:pt>
                <c:pt idx="575">
                  <c:v>-0.99304659074839252</c:v>
                </c:pt>
                <c:pt idx="576">
                  <c:v>-0.99150357278408752</c:v>
                </c:pt>
                <c:pt idx="577">
                  <c:v>-0.9375462962962966</c:v>
                </c:pt>
                <c:pt idx="578">
                  <c:v>-0.92576650865651966</c:v>
                </c:pt>
                <c:pt idx="579">
                  <c:v>-0.92647630366646205</c:v>
                </c:pt>
                <c:pt idx="580">
                  <c:v>-0.15414607656590729</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0.84444445868333173</c:v>
                </c:pt>
                <c:pt idx="599">
                  <c:v>1.042129637466537</c:v>
                </c:pt>
                <c:pt idx="600">
                  <c:v>1.0421296374665363</c:v>
                </c:pt>
                <c:pt idx="601">
                  <c:v>1.041203695866797</c:v>
                </c:pt>
                <c:pt idx="602">
                  <c:v>0.196759237183465</c:v>
                </c:pt>
                <c:pt idx="603">
                  <c:v>0</c:v>
                </c:pt>
                <c:pt idx="604">
                  <c:v>0</c:v>
                </c:pt>
                <c:pt idx="605">
                  <c:v>0</c:v>
                </c:pt>
                <c:pt idx="606">
                  <c:v>0</c:v>
                </c:pt>
                <c:pt idx="607">
                  <c:v>0</c:v>
                </c:pt>
                <c:pt idx="608">
                  <c:v>0</c:v>
                </c:pt>
                <c:pt idx="609">
                  <c:v>0</c:v>
                </c:pt>
                <c:pt idx="610">
                  <c:v>-0.53854169273335151</c:v>
                </c:pt>
                <c:pt idx="611">
                  <c:v>-0.71114968214252983</c:v>
                </c:pt>
                <c:pt idx="612">
                  <c:v>-0.87960866148825056</c:v>
                </c:pt>
                <c:pt idx="613">
                  <c:v>-0.9263987515811567</c:v>
                </c:pt>
                <c:pt idx="614">
                  <c:v>-0.92596790812633645</c:v>
                </c:pt>
                <c:pt idx="615">
                  <c:v>-0.18499997059504189</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0.63870372595610447</c:v>
                </c:pt>
                <c:pt idx="637">
                  <c:v>0.83314811741864225</c:v>
                </c:pt>
                <c:pt idx="638">
                  <c:v>0.83388887069843443</c:v>
                </c:pt>
                <c:pt idx="639">
                  <c:v>0.83314817260812823</c:v>
                </c:pt>
                <c:pt idx="640">
                  <c:v>0.83351849405853873</c:v>
                </c:pt>
                <c:pt idx="641">
                  <c:v>0.19425928592681885</c:v>
                </c:pt>
                <c:pt idx="642">
                  <c:v>0</c:v>
                </c:pt>
                <c:pt idx="643">
                  <c:v>0.7242839829421337</c:v>
                </c:pt>
                <c:pt idx="644">
                  <c:v>0.94423453307446081</c:v>
                </c:pt>
                <c:pt idx="645">
                  <c:v>0.94444444444444464</c:v>
                </c:pt>
                <c:pt idx="646">
                  <c:v>0.94402468425256281</c:v>
                </c:pt>
                <c:pt idx="647">
                  <c:v>0.93458023630542542</c:v>
                </c:pt>
                <c:pt idx="648">
                  <c:v>0.23065434120319495</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-0.46253969866931222</c:v>
                </c:pt>
                <c:pt idx="673">
                  <c:v>-0.8319047712726757</c:v>
                </c:pt>
                <c:pt idx="674">
                  <c:v>-0.79334873402560113</c:v>
                </c:pt>
                <c:pt idx="675">
                  <c:v>-0.7640586701440224</c:v>
                </c:pt>
                <c:pt idx="676">
                  <c:v>-0.76405861955366028</c:v>
                </c:pt>
                <c:pt idx="677">
                  <c:v>-0.76337964630421329</c:v>
                </c:pt>
                <c:pt idx="678">
                  <c:v>-0.7642284008087934</c:v>
                </c:pt>
                <c:pt idx="679">
                  <c:v>-0.7642284008087934</c:v>
                </c:pt>
                <c:pt idx="680">
                  <c:v>-0.88169752981191785</c:v>
                </c:pt>
                <c:pt idx="681">
                  <c:v>-0.91672834352946597</c:v>
                </c:pt>
                <c:pt idx="682">
                  <c:v>-0.9257716050118574</c:v>
                </c:pt>
                <c:pt idx="683">
                  <c:v>-0.2569444689485762</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0.58333332891817447</c:v>
                </c:pt>
                <c:pt idx="705">
                  <c:v>0.83333333333333315</c:v>
                </c:pt>
                <c:pt idx="706">
                  <c:v>0.83333333333333348</c:v>
                </c:pt>
                <c:pt idx="707">
                  <c:v>0.83333333333333304</c:v>
                </c:pt>
                <c:pt idx="708">
                  <c:v>0.83333333333333393</c:v>
                </c:pt>
                <c:pt idx="709">
                  <c:v>0.25000000441515891</c:v>
                </c:pt>
                <c:pt idx="710">
                  <c:v>0</c:v>
                </c:pt>
                <c:pt idx="711">
                  <c:v>0.43361110782917667</c:v>
                </c:pt>
                <c:pt idx="712">
                  <c:v>0.60873457443566981</c:v>
                </c:pt>
                <c:pt idx="713">
                  <c:v>0.61771604941215053</c:v>
                </c:pt>
                <c:pt idx="714">
                  <c:v>0.61780490205611649</c:v>
                </c:pt>
                <c:pt idx="715">
                  <c:v>0.61639262879336254</c:v>
                </c:pt>
                <c:pt idx="716">
                  <c:v>0.61666666666666625</c:v>
                </c:pt>
                <c:pt idx="717">
                  <c:v>0.60683085958898797</c:v>
                </c:pt>
                <c:pt idx="718">
                  <c:v>0.62423578857639761</c:v>
                </c:pt>
                <c:pt idx="719">
                  <c:v>0.62143705089886936</c:v>
                </c:pt>
                <c:pt idx="720">
                  <c:v>0.19212592729815725</c:v>
                </c:pt>
                <c:pt idx="721">
                  <c:v>0</c:v>
                </c:pt>
                <c:pt idx="722">
                  <c:v>0.35879629905577026</c:v>
                </c:pt>
                <c:pt idx="723">
                  <c:v>0.51527778721518125</c:v>
                </c:pt>
                <c:pt idx="724">
                  <c:v>0.52060184793339737</c:v>
                </c:pt>
                <c:pt idx="725">
                  <c:v>0.52083333333333393</c:v>
                </c:pt>
                <c:pt idx="726">
                  <c:v>0.52071757338665137</c:v>
                </c:pt>
                <c:pt idx="727">
                  <c:v>0.52106481873326871</c:v>
                </c:pt>
                <c:pt idx="728">
                  <c:v>0.52071760788007992</c:v>
                </c:pt>
                <c:pt idx="729">
                  <c:v>0.52060184793339914</c:v>
                </c:pt>
                <c:pt idx="730">
                  <c:v>0.16805555119558591</c:v>
                </c:pt>
                <c:pt idx="731">
                  <c:v>0</c:v>
                </c:pt>
                <c:pt idx="732">
                  <c:v>0</c:v>
                </c:pt>
                <c:pt idx="733">
                  <c:v>0</c:v>
                </c:pt>
                <c:pt idx="734">
                  <c:v>0</c:v>
                </c:pt>
                <c:pt idx="735">
                  <c:v>0</c:v>
                </c:pt>
                <c:pt idx="736">
                  <c:v>0</c:v>
                </c:pt>
                <c:pt idx="737">
                  <c:v>0</c:v>
                </c:pt>
                <c:pt idx="738">
                  <c:v>0</c:v>
                </c:pt>
                <c:pt idx="739">
                  <c:v>0</c:v>
                </c:pt>
                <c:pt idx="740">
                  <c:v>0</c:v>
                </c:pt>
                <c:pt idx="741">
                  <c:v>0</c:v>
                </c:pt>
                <c:pt idx="742">
                  <c:v>-0.346296310056875</c:v>
                </c:pt>
                <c:pt idx="743">
                  <c:v>-0.52118022773001016</c:v>
                </c:pt>
                <c:pt idx="744">
                  <c:v>-0.51471480510117118</c:v>
                </c:pt>
                <c:pt idx="745">
                  <c:v>-0.52138146607228109</c:v>
                </c:pt>
                <c:pt idx="746">
                  <c:v>-0.52005436689029594</c:v>
                </c:pt>
                <c:pt idx="747">
                  <c:v>-0.52149626572190932</c:v>
                </c:pt>
                <c:pt idx="748">
                  <c:v>-0.5206321027543801</c:v>
                </c:pt>
                <c:pt idx="749">
                  <c:v>-0.52103456391228775</c:v>
                </c:pt>
                <c:pt idx="750">
                  <c:v>-0.17987655842745731</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-0.62867234525857185</c:v>
                </c:pt>
                <c:pt idx="766">
                  <c:v>-0.99128316980085174</c:v>
                </c:pt>
                <c:pt idx="767">
                  <c:v>-0.99216484742768074</c:v>
                </c:pt>
                <c:pt idx="768">
                  <c:v>-0.99194444444444407</c:v>
                </c:pt>
                <c:pt idx="769">
                  <c:v>-1.0029660388716941</c:v>
                </c:pt>
                <c:pt idx="770">
                  <c:v>-0.98092285001719404</c:v>
                </c:pt>
                <c:pt idx="771">
                  <c:v>-1.0135467616385885</c:v>
                </c:pt>
                <c:pt idx="772">
                  <c:v>-0.92899953517648903</c:v>
                </c:pt>
                <c:pt idx="773">
                  <c:v>-0.94712443179554429</c:v>
                </c:pt>
                <c:pt idx="774">
                  <c:v>-0.90543532826282358</c:v>
                </c:pt>
                <c:pt idx="775">
                  <c:v>-0.33916246952833945</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0.50000001986821485</c:v>
                </c:pt>
                <c:pt idx="803">
                  <c:v>0.85185183419121646</c:v>
                </c:pt>
                <c:pt idx="804">
                  <c:v>0.82407408290439155</c:v>
                </c:pt>
                <c:pt idx="805">
                  <c:v>0.82407408290439177</c:v>
                </c:pt>
                <c:pt idx="806">
                  <c:v>0.83296295669343756</c:v>
                </c:pt>
                <c:pt idx="807">
                  <c:v>0.33370369010501477</c:v>
                </c:pt>
                <c:pt idx="808">
                  <c:v>0</c:v>
                </c:pt>
                <c:pt idx="809">
                  <c:v>0.36323732799950204</c:v>
                </c:pt>
                <c:pt idx="810">
                  <c:v>0.61755826280271098</c:v>
                </c:pt>
                <c:pt idx="811">
                  <c:v>0.6174211067099673</c:v>
                </c:pt>
                <c:pt idx="812">
                  <c:v>0.61714679452447729</c:v>
                </c:pt>
                <c:pt idx="813">
                  <c:v>0.61714679452447729</c:v>
                </c:pt>
                <c:pt idx="814">
                  <c:v>0.61769545977655671</c:v>
                </c:pt>
                <c:pt idx="815">
                  <c:v>0.61700959755063245</c:v>
                </c:pt>
                <c:pt idx="816">
                  <c:v>0.61700963843173362</c:v>
                </c:pt>
                <c:pt idx="817">
                  <c:v>0.61755826280303872</c:v>
                </c:pt>
                <c:pt idx="818">
                  <c:v>0.25377231043245807</c:v>
                </c:pt>
                <c:pt idx="819">
                  <c:v>0</c:v>
                </c:pt>
                <c:pt idx="820">
                  <c:v>0.30172838399439783</c:v>
                </c:pt>
                <c:pt idx="821">
                  <c:v>0.52084815211502367</c:v>
                </c:pt>
                <c:pt idx="822">
                  <c:v>0.52081851455164241</c:v>
                </c:pt>
                <c:pt idx="823">
                  <c:v>0.53654507726063017</c:v>
                </c:pt>
                <c:pt idx="824">
                  <c:v>0.51684998505645297</c:v>
                </c:pt>
                <c:pt idx="825">
                  <c:v>0.5090043052111124</c:v>
                </c:pt>
                <c:pt idx="826">
                  <c:v>0.52070186311080313</c:v>
                </c:pt>
                <c:pt idx="827">
                  <c:v>0.52084938670382108</c:v>
                </c:pt>
                <c:pt idx="828">
                  <c:v>0.21932099866278421</c:v>
                </c:pt>
                <c:pt idx="829">
                  <c:v>0</c:v>
                </c:pt>
                <c:pt idx="830">
                  <c:v>0.24240740287451068</c:v>
                </c:pt>
                <c:pt idx="831">
                  <c:v>0.42777777777777537</c:v>
                </c:pt>
                <c:pt idx="832">
                  <c:v>0.42629813570299468</c:v>
                </c:pt>
                <c:pt idx="833">
                  <c:v>0.42795804974473484</c:v>
                </c:pt>
                <c:pt idx="834">
                  <c:v>0.42750307384096509</c:v>
                </c:pt>
                <c:pt idx="835">
                  <c:v>0.42676420071978427</c:v>
                </c:pt>
                <c:pt idx="836">
                  <c:v>0.42739752442748724</c:v>
                </c:pt>
                <c:pt idx="837">
                  <c:v>0.42796790445292388</c:v>
                </c:pt>
                <c:pt idx="838">
                  <c:v>0.42148148601437896</c:v>
                </c:pt>
                <c:pt idx="839">
                  <c:v>0.42799072486382883</c:v>
                </c:pt>
                <c:pt idx="840">
                  <c:v>0.4291080405682699</c:v>
                </c:pt>
                <c:pt idx="841">
                  <c:v>0.42623456790123626</c:v>
                </c:pt>
                <c:pt idx="842">
                  <c:v>0.42673333655168832</c:v>
                </c:pt>
                <c:pt idx="843">
                  <c:v>0.18993333011497526</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-0.34722221302397216</c:v>
                </c:pt>
                <c:pt idx="893">
                  <c:v>-0.69429014384010657</c:v>
                </c:pt>
                <c:pt idx="894">
                  <c:v>-0.69459874504878272</c:v>
                </c:pt>
                <c:pt idx="895">
                  <c:v>-0.69459874504878272</c:v>
                </c:pt>
                <c:pt idx="896">
                  <c:v>-0.69398149664019471</c:v>
                </c:pt>
                <c:pt idx="897">
                  <c:v>-0.6947530916443565</c:v>
                </c:pt>
                <c:pt idx="898">
                  <c:v>-0.69475309164435828</c:v>
                </c:pt>
                <c:pt idx="899">
                  <c:v>-0.69413579724453101</c:v>
                </c:pt>
                <c:pt idx="900">
                  <c:v>-0.34722223142046893</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0.18061728168416913</c:v>
                </c:pt>
                <c:pt idx="970">
                  <c:v>0.4276827286055056</c:v>
                </c:pt>
                <c:pt idx="971">
                  <c:v>0.42669998745859417</c:v>
                </c:pt>
                <c:pt idx="972">
                  <c:v>0.42265739930264701</c:v>
                </c:pt>
                <c:pt idx="973">
                  <c:v>0.42808147841765276</c:v>
                </c:pt>
                <c:pt idx="974">
                  <c:v>0.42623643543985423</c:v>
                </c:pt>
                <c:pt idx="975">
                  <c:v>0.42796790445292388</c:v>
                </c:pt>
                <c:pt idx="976">
                  <c:v>0.42739752442748724</c:v>
                </c:pt>
                <c:pt idx="977">
                  <c:v>0.42682592912956352</c:v>
                </c:pt>
                <c:pt idx="978">
                  <c:v>0.42728395064671787</c:v>
                </c:pt>
                <c:pt idx="979">
                  <c:v>0.4295086294044701</c:v>
                </c:pt>
                <c:pt idx="980">
                  <c:v>0.42644629316565386</c:v>
                </c:pt>
                <c:pt idx="981">
                  <c:v>0.42623643543985068</c:v>
                </c:pt>
                <c:pt idx="982">
                  <c:v>0.25191357798046354</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8.7592588162717533E-2</c:v>
                </c:pt>
                <c:pt idx="1033">
                  <c:v>0.23797531046984943</c:v>
                </c:pt>
                <c:pt idx="1034">
                  <c:v>0.23442345048174218</c:v>
                </c:pt>
                <c:pt idx="1035">
                  <c:v>0.2388888888888907</c:v>
                </c:pt>
                <c:pt idx="1036">
                  <c:v>0.24143704852940573</c:v>
                </c:pt>
                <c:pt idx="1037">
                  <c:v>0.23535247338406862</c:v>
                </c:pt>
                <c:pt idx="1038">
                  <c:v>0.23439196911123261</c:v>
                </c:pt>
                <c:pt idx="1039">
                  <c:v>0.23883580948099237</c:v>
                </c:pt>
                <c:pt idx="1040">
                  <c:v>0.23798517816596743</c:v>
                </c:pt>
                <c:pt idx="1041">
                  <c:v>0.23813210059830681</c:v>
                </c:pt>
                <c:pt idx="1042">
                  <c:v>0.2396456771794675</c:v>
                </c:pt>
                <c:pt idx="1043">
                  <c:v>0.23701482183403755</c:v>
                </c:pt>
                <c:pt idx="1044">
                  <c:v>0.23798517816596743</c:v>
                </c:pt>
                <c:pt idx="1045">
                  <c:v>0.23712098064981646</c:v>
                </c:pt>
                <c:pt idx="1046">
                  <c:v>0.23872963484422627</c:v>
                </c:pt>
                <c:pt idx="1047">
                  <c:v>0.23803827339484229</c:v>
                </c:pt>
                <c:pt idx="1048">
                  <c:v>0.23451975742239739</c:v>
                </c:pt>
                <c:pt idx="1049">
                  <c:v>0.2386765396153514</c:v>
                </c:pt>
                <c:pt idx="1050">
                  <c:v>0.23899506352566036</c:v>
                </c:pt>
                <c:pt idx="1051">
                  <c:v>0.23796296292616859</c:v>
                </c:pt>
                <c:pt idx="1052">
                  <c:v>0.23709011648172407</c:v>
                </c:pt>
                <c:pt idx="1053">
                  <c:v>0.2387827142521175</c:v>
                </c:pt>
                <c:pt idx="1054">
                  <c:v>0.23801605815504345</c:v>
                </c:pt>
                <c:pt idx="1055">
                  <c:v>0.23714321171060249</c:v>
                </c:pt>
                <c:pt idx="1056">
                  <c:v>0.2386765396153514</c:v>
                </c:pt>
                <c:pt idx="1057">
                  <c:v>0.23872776851978017</c:v>
                </c:pt>
                <c:pt idx="1058">
                  <c:v>0.2327833463012432</c:v>
                </c:pt>
                <c:pt idx="1059">
                  <c:v>0.23977653501945895</c:v>
                </c:pt>
                <c:pt idx="1060">
                  <c:v>0.23894198411776912</c:v>
                </c:pt>
                <c:pt idx="1061">
                  <c:v>0.23799382709426453</c:v>
                </c:pt>
                <c:pt idx="1062">
                  <c:v>0.23971358659090569</c:v>
                </c:pt>
                <c:pt idx="1063">
                  <c:v>0.23612837997483638</c:v>
                </c:pt>
                <c:pt idx="1064">
                  <c:v>0.2353617369392822</c:v>
                </c:pt>
                <c:pt idx="1065">
                  <c:v>0.23404321034013265</c:v>
                </c:pt>
                <c:pt idx="1066">
                  <c:v>0.24708518065788354</c:v>
                </c:pt>
                <c:pt idx="1067">
                  <c:v>0.15936543073183174</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8.3209868566484602E-2</c:v>
                </c:pt>
                <c:pt idx="1098">
                  <c:v>0.2749382787280652</c:v>
                </c:pt>
                <c:pt idx="1099">
                  <c:v>0.27765431889781311</c:v>
                </c:pt>
                <c:pt idx="1100">
                  <c:v>0.27777777777777857</c:v>
                </c:pt>
                <c:pt idx="1101">
                  <c:v>0.27469136096813074</c:v>
                </c:pt>
                <c:pt idx="1102">
                  <c:v>0.27783949801951024</c:v>
                </c:pt>
                <c:pt idx="1103">
                  <c:v>0.28080247434569117</c:v>
                </c:pt>
                <c:pt idx="1104">
                  <c:v>0.27771605753604334</c:v>
                </c:pt>
                <c:pt idx="1105">
                  <c:v>0.28092591482915807</c:v>
                </c:pt>
                <c:pt idx="1106">
                  <c:v>0.27469136096813074</c:v>
                </c:pt>
                <c:pt idx="1107">
                  <c:v>0.27456790208816528</c:v>
                </c:pt>
                <c:pt idx="1108">
                  <c:v>0.27790123665774402</c:v>
                </c:pt>
                <c:pt idx="1109">
                  <c:v>0.27765431889781311</c:v>
                </c:pt>
                <c:pt idx="1110">
                  <c:v>0.27790123665774402</c:v>
                </c:pt>
                <c:pt idx="1111">
                  <c:v>0.27475308120986242</c:v>
                </c:pt>
                <c:pt idx="1112">
                  <c:v>0.27753087841434265</c:v>
                </c:pt>
                <c:pt idx="1113">
                  <c:v>0.27796295689947925</c:v>
                </c:pt>
                <c:pt idx="1114">
                  <c:v>0.27790123665774047</c:v>
                </c:pt>
                <c:pt idx="1115">
                  <c:v>0.27765431889781667</c:v>
                </c:pt>
                <c:pt idx="1116">
                  <c:v>0.27771603913954834</c:v>
                </c:pt>
                <c:pt idx="1117">
                  <c:v>0.20376543939849512</c:v>
                </c:pt>
                <c:pt idx="1118">
                  <c:v>0</c:v>
                </c:pt>
                <c:pt idx="1119">
                  <c:v>0</c:v>
                </c:pt>
                <c:pt idx="1120">
                  <c:v>0</c:v>
                </c:pt>
                <c:pt idx="1121">
                  <c:v>0</c:v>
                </c:pt>
                <c:pt idx="1122">
                  <c:v>0</c:v>
                </c:pt>
                <c:pt idx="1123">
                  <c:v>0</c:v>
                </c:pt>
                <c:pt idx="1124">
                  <c:v>0</c:v>
                </c:pt>
                <c:pt idx="1125">
                  <c:v>0</c:v>
                </c:pt>
                <c:pt idx="1126">
                  <c:v>0</c:v>
                </c:pt>
                <c:pt idx="1127">
                  <c:v>-0.17716050331975453</c:v>
                </c:pt>
                <c:pt idx="1128">
                  <c:v>-0.69475309164435828</c:v>
                </c:pt>
                <c:pt idx="1129">
                  <c:v>-0.69444444444444642</c:v>
                </c:pt>
                <c:pt idx="1130">
                  <c:v>-0.69444444444444642</c:v>
                </c:pt>
                <c:pt idx="1131">
                  <c:v>-0.69475309164435473</c:v>
                </c:pt>
                <c:pt idx="1132">
                  <c:v>-0.69382715004461559</c:v>
                </c:pt>
                <c:pt idx="1133">
                  <c:v>-0.69475309164436183</c:v>
                </c:pt>
                <c:pt idx="1134">
                  <c:v>-0.68672840242032507</c:v>
                </c:pt>
                <c:pt idx="1135">
                  <c:v>-0.69429009784887086</c:v>
                </c:pt>
                <c:pt idx="1136">
                  <c:v>-0.69459879104002198</c:v>
                </c:pt>
                <c:pt idx="1137">
                  <c:v>-0.69444444444443931</c:v>
                </c:pt>
                <c:pt idx="1138">
                  <c:v>-0.69475309164435828</c:v>
                </c:pt>
                <c:pt idx="1139">
                  <c:v>-0.69398145064895544</c:v>
                </c:pt>
                <c:pt idx="1140">
                  <c:v>-0.69459879104002198</c:v>
                </c:pt>
                <c:pt idx="1141">
                  <c:v>-0.69444444444444287</c:v>
                </c:pt>
                <c:pt idx="1142">
                  <c:v>-0.70185183926864525</c:v>
                </c:pt>
                <c:pt idx="1143">
                  <c:v>-0.77191360386801833</c:v>
                </c:pt>
                <c:pt idx="1144">
                  <c:v>-1.0300925346436287</c:v>
                </c:pt>
                <c:pt idx="1145">
                  <c:v>-1.0416666666666679</c:v>
                </c:pt>
                <c:pt idx="1146">
                  <c:v>-1.0416666666666679</c:v>
                </c:pt>
                <c:pt idx="1147">
                  <c:v>-1.0416666666666643</c:v>
                </c:pt>
                <c:pt idx="1148">
                  <c:v>-1.0416666666666679</c:v>
                </c:pt>
                <c:pt idx="1149">
                  <c:v>-1.0416666666666679</c:v>
                </c:pt>
                <c:pt idx="1150">
                  <c:v>-1.0416666666666661</c:v>
                </c:pt>
                <c:pt idx="1151">
                  <c:v>-1.1226851769067618</c:v>
                </c:pt>
                <c:pt idx="1152">
                  <c:v>-1.3888888888888893</c:v>
                </c:pt>
                <c:pt idx="1153">
                  <c:v>-1.3885802876802131</c:v>
                </c:pt>
                <c:pt idx="1154">
                  <c:v>-1.3737654060493281</c:v>
                </c:pt>
                <c:pt idx="1155">
                  <c:v>-1.388271594489062</c:v>
                </c:pt>
                <c:pt idx="1156">
                  <c:v>-1.3898147844973909</c:v>
                </c:pt>
                <c:pt idx="1157">
                  <c:v>-1.3888888888888893</c:v>
                </c:pt>
                <c:pt idx="1158">
                  <c:v>-1.3885802876802131</c:v>
                </c:pt>
                <c:pt idx="1159">
                  <c:v>-1.3891975820800408</c:v>
                </c:pt>
                <c:pt idx="1160">
                  <c:v>-1.3885801956977373</c:v>
                </c:pt>
                <c:pt idx="1161">
                  <c:v>-1.0802469319767423</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numCache>
            </c:numRef>
          </c:yVal>
          <c:smooth val="1"/>
        </c:ser>
        <c:dLbls>
          <c:showLegendKey val="0"/>
          <c:showVal val="0"/>
          <c:showCatName val="0"/>
          <c:showSerName val="0"/>
          <c:showPercent val="0"/>
          <c:showBubbleSize val="0"/>
        </c:dLbls>
        <c:axId val="466531848"/>
        <c:axId val="466527144"/>
      </c:scatterChart>
      <c:valAx>
        <c:axId val="4665318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HDA DIN Office" panose="02000503030000020003" pitchFamily="2" charset="0"/>
                    <a:ea typeface="+mn-ea"/>
                    <a:cs typeface="+mn-cs"/>
                  </a:defRPr>
                </a:pPr>
                <a:r>
                  <a:rPr lang="en-US" b="1">
                    <a:latin typeface="HDA DIN Office" panose="02000503030000020003" pitchFamily="2" charset="0"/>
                  </a:rPr>
                  <a:t>Time in Seconds</a:t>
                </a:r>
              </a:p>
            </c:rich>
          </c:tx>
          <c:layout>
            <c:manualLayout>
              <c:xMode val="edge"/>
              <c:yMode val="edge"/>
              <c:x val="0.45988225588354464"/>
              <c:y val="0.917646139303009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HDA DIN Office" panose="02000503030000020003" pitchFamily="2" charset="0"/>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66527144"/>
        <c:crosses val="autoZero"/>
        <c:crossBetween val="midCat"/>
      </c:valAx>
      <c:valAx>
        <c:axId val="466527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HDA DIN Office" panose="02000503030000020003" pitchFamily="2" charset="0"/>
                    <a:ea typeface="+mn-ea"/>
                    <a:cs typeface="+mn-cs"/>
                  </a:defRPr>
                </a:pPr>
                <a:r>
                  <a:rPr lang="en-US" sz="1050" b="1">
                    <a:latin typeface="HDA DIN Office" panose="02000503030000020003" pitchFamily="2" charset="0"/>
                  </a:rPr>
                  <a:t>acceleration in m/s2</a:t>
                </a:r>
              </a:p>
            </c:rich>
          </c:tx>
          <c:layout>
            <c:manualLayout>
              <c:xMode val="edge"/>
              <c:yMode val="edge"/>
              <c:x val="1.199144744228732E-2"/>
              <c:y val="0.4184069848411805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HDA DIN Office" panose="02000503030000020003" pitchFamily="2" charset="0"/>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665318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13" dropStyle="combo" dx="16" fmlaLink="Database!$A$20" fmlaRange="Database!$B$3:$B$11" noThreeD="1" sel="4"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gif"/><Relationship Id="rId4"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19050</xdr:colOff>
          <xdr:row>0</xdr:row>
          <xdr:rowOff>0</xdr:rowOff>
        </xdr:from>
        <xdr:to>
          <xdr:col>1</xdr:col>
          <xdr:colOff>1447800</xdr:colOff>
          <xdr:row>1</xdr:row>
          <xdr:rowOff>38100</xdr:rowOff>
        </xdr:to>
        <xdr:sp macro="" textlink="">
          <xdr:nvSpPr>
            <xdr:cNvPr id="5124" name="Drop Down 4" hidden="1">
              <a:extLst>
                <a:ext uri="{63B3BB69-23CF-44E3-9099-C40C66FF867C}">
                  <a14:compatExt spid="_x0000_s512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1511300</xdr:colOff>
      <xdr:row>0</xdr:row>
      <xdr:rowOff>0</xdr:rowOff>
    </xdr:from>
    <xdr:to>
      <xdr:col>16</xdr:col>
      <xdr:colOff>257175</xdr:colOff>
      <xdr:row>14</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1512093</xdr:colOff>
      <xdr:row>14</xdr:row>
      <xdr:rowOff>59532</xdr:rowOff>
    </xdr:from>
    <xdr:to>
      <xdr:col>16</xdr:col>
      <xdr:colOff>257968</xdr:colOff>
      <xdr:row>37</xdr:row>
      <xdr:rowOff>150019</xdr:rowOff>
    </xdr:to>
    <xdr:graphicFrame macro="">
      <xdr:nvGraphicFramePr>
        <xdr:cNvPr id="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52916</xdr:colOff>
      <xdr:row>7</xdr:row>
      <xdr:rowOff>116531</xdr:rowOff>
    </xdr:from>
    <xdr:to>
      <xdr:col>1</xdr:col>
      <xdr:colOff>2190751</xdr:colOff>
      <xdr:row>10</xdr:row>
      <xdr:rowOff>21166</xdr:rowOff>
    </xdr:to>
    <xdr:pic>
      <xdr:nvPicPr>
        <xdr:cNvPr id="4" name="Picture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1" t="6776" r="1602" b="14645"/>
        <a:stretch/>
      </xdr:blipFill>
      <xdr:spPr>
        <a:xfrm>
          <a:off x="52916" y="1450031"/>
          <a:ext cx="3196168" cy="507885"/>
        </a:xfrm>
        <a:prstGeom prst="rect">
          <a:avLst/>
        </a:prstGeom>
      </xdr:spPr>
    </xdr:pic>
    <xdr:clientData/>
  </xdr:twoCellAnchor>
  <xdr:twoCellAnchor editAs="oneCell">
    <xdr:from>
      <xdr:col>0</xdr:col>
      <xdr:colOff>0</xdr:colOff>
      <xdr:row>35</xdr:row>
      <xdr:rowOff>0</xdr:rowOff>
    </xdr:from>
    <xdr:to>
      <xdr:col>4</xdr:col>
      <xdr:colOff>1104636</xdr:colOff>
      <xdr:row>51</xdr:row>
      <xdr:rowOff>56886</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037917"/>
          <a:ext cx="6226969" cy="3274219"/>
        </a:xfrm>
        <a:prstGeom prst="rect">
          <a:avLst/>
        </a:prstGeom>
      </xdr:spPr>
    </xdr:pic>
    <xdr:clientData/>
  </xdr:twoCellAnchor>
  <xdr:twoCellAnchor editAs="oneCell">
    <xdr:from>
      <xdr:col>4</xdr:col>
      <xdr:colOff>1206500</xdr:colOff>
      <xdr:row>35</xdr:row>
      <xdr:rowOff>21166</xdr:rowOff>
    </xdr:from>
    <xdr:to>
      <xdr:col>13</xdr:col>
      <xdr:colOff>197114</xdr:colOff>
      <xdr:row>53</xdr:row>
      <xdr:rowOff>187854</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28833" y="7059083"/>
          <a:ext cx="6631781" cy="3786188"/>
        </a:xfrm>
        <a:prstGeom prst="rect">
          <a:avLst/>
        </a:prstGeom>
      </xdr:spPr>
    </xdr:pic>
    <xdr:clientData/>
  </xdr:twoCellAnchor>
  <xdr:twoCellAnchor editAs="oneCell">
    <xdr:from>
      <xdr:col>0</xdr:col>
      <xdr:colOff>0</xdr:colOff>
      <xdr:row>52</xdr:row>
      <xdr:rowOff>42334</xdr:rowOff>
    </xdr:from>
    <xdr:to>
      <xdr:col>4</xdr:col>
      <xdr:colOff>1068917</xdr:colOff>
      <xdr:row>68</xdr:row>
      <xdr:rowOff>63500</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0498667"/>
          <a:ext cx="6191250" cy="3238500"/>
        </a:xfrm>
        <a:prstGeom prst="rect">
          <a:avLst/>
        </a:prstGeom>
      </xdr:spPr>
    </xdr:pic>
    <xdr:clientData/>
  </xdr:twoCellAnchor>
  <xdr:twoCellAnchor editAs="oneCell">
    <xdr:from>
      <xdr:col>4</xdr:col>
      <xdr:colOff>1227666</xdr:colOff>
      <xdr:row>54</xdr:row>
      <xdr:rowOff>84666</xdr:rowOff>
    </xdr:from>
    <xdr:to>
      <xdr:col>12</xdr:col>
      <xdr:colOff>539749</xdr:colOff>
      <xdr:row>70</xdr:row>
      <xdr:rowOff>105833</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49999" y="10943166"/>
          <a:ext cx="6191250" cy="3238500"/>
        </a:xfrm>
        <a:prstGeom prst="rect">
          <a:avLst/>
        </a:prstGeom>
      </xdr:spPr>
    </xdr:pic>
    <xdr:clientData/>
  </xdr:twoCellAnchor>
  <xdr:twoCellAnchor editAs="oneCell">
    <xdr:from>
      <xdr:col>0</xdr:col>
      <xdr:colOff>146050</xdr:colOff>
      <xdr:row>13</xdr:row>
      <xdr:rowOff>12701</xdr:rowOff>
    </xdr:from>
    <xdr:to>
      <xdr:col>4</xdr:col>
      <xdr:colOff>1133475</xdr:colOff>
      <xdr:row>28</xdr:row>
      <xdr:rowOff>153054</xdr:rowOff>
    </xdr:to>
    <xdr:pic>
      <xdr:nvPicPr>
        <xdr:cNvPr id="2" name="Picture 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6050" y="2613026"/>
          <a:ext cx="6102350" cy="31407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3"/>
  <sheetViews>
    <sheetView tabSelected="1" zoomScale="80" zoomScaleNormal="80" workbookViewId="0">
      <selection activeCell="B17" sqref="B17"/>
    </sheetView>
  </sheetViews>
  <sheetFormatPr baseColWidth="10" defaultColWidth="9.140625" defaultRowHeight="15.75" x14ac:dyDescent="0.25"/>
  <cols>
    <col min="1" max="1" width="23.42578125" style="31" bestFit="1" customWidth="1"/>
    <col min="2" max="2" width="22.85546875" style="31" customWidth="1"/>
    <col min="3" max="3" width="23" style="31" customWidth="1"/>
    <col min="4" max="4" width="16.5703125" style="31" customWidth="1"/>
    <col min="5" max="5" width="29.28515625" style="31" bestFit="1" customWidth="1"/>
    <col min="6" max="6" width="12.140625" style="31" customWidth="1"/>
    <col min="7" max="8" width="9.140625" style="31"/>
    <col min="9" max="10" width="9.140625" style="31" customWidth="1"/>
    <col min="11" max="16384" width="9.140625" style="31"/>
  </cols>
  <sheetData>
    <row r="1" spans="1:3" x14ac:dyDescent="0.25">
      <c r="A1" s="90" t="s">
        <v>84</v>
      </c>
      <c r="B1" s="91"/>
      <c r="C1" s="91"/>
    </row>
    <row r="2" spans="1:3" ht="30" customHeight="1" x14ac:dyDescent="0.25">
      <c r="A2" s="91"/>
      <c r="B2" s="91"/>
      <c r="C2" s="91"/>
    </row>
    <row r="3" spans="1:3" x14ac:dyDescent="0.25">
      <c r="A3" s="93"/>
      <c r="B3" s="93"/>
      <c r="C3" s="94" t="s">
        <v>83</v>
      </c>
    </row>
    <row r="4" spans="1:3" x14ac:dyDescent="0.25">
      <c r="A4" s="92" t="s">
        <v>14</v>
      </c>
      <c r="B4" s="95">
        <f ca="1">Database!C20</f>
        <v>0</v>
      </c>
      <c r="C4" s="99"/>
    </row>
    <row r="5" spans="1:3" x14ac:dyDescent="0.25">
      <c r="A5" s="92" t="s">
        <v>99</v>
      </c>
      <c r="B5" s="95" t="str">
        <f ca="1">Database!D20</f>
        <v>Europe</v>
      </c>
      <c r="C5" s="99"/>
    </row>
    <row r="6" spans="1:3" x14ac:dyDescent="0.25">
      <c r="A6" s="92" t="s">
        <v>46</v>
      </c>
      <c r="B6" s="96">
        <f ca="1">Database!E20</f>
        <v>11020.056586751542</v>
      </c>
      <c r="C6" s="99" t="s">
        <v>85</v>
      </c>
    </row>
    <row r="7" spans="1:3" x14ac:dyDescent="0.25">
      <c r="A7" s="92" t="s">
        <v>47</v>
      </c>
      <c r="B7" s="95">
        <f ca="1">Database!F20</f>
        <v>1181</v>
      </c>
      <c r="C7" s="99" t="s">
        <v>86</v>
      </c>
    </row>
    <row r="8" spans="1:3" x14ac:dyDescent="0.25">
      <c r="A8" s="92" t="s">
        <v>88</v>
      </c>
      <c r="B8" s="97">
        <f ca="1">Database!G20</f>
        <v>33.592043786880382</v>
      </c>
      <c r="C8" s="99" t="s">
        <v>87</v>
      </c>
    </row>
    <row r="9" spans="1:3" x14ac:dyDescent="0.25">
      <c r="A9" s="92" t="s">
        <v>89</v>
      </c>
      <c r="B9" s="97">
        <f ca="1">Database!J20</f>
        <v>120</v>
      </c>
      <c r="C9" s="99" t="s">
        <v>87</v>
      </c>
    </row>
    <row r="10" spans="1:3" ht="18" x14ac:dyDescent="0.25">
      <c r="A10" s="92" t="s">
        <v>49</v>
      </c>
      <c r="B10" s="98">
        <f ca="1">Database!H20</f>
        <v>0.53527980535279784</v>
      </c>
      <c r="C10" s="99" t="s">
        <v>93</v>
      </c>
    </row>
    <row r="11" spans="1:3" ht="18" x14ac:dyDescent="0.25">
      <c r="A11" s="92" t="s">
        <v>90</v>
      </c>
      <c r="B11" s="98">
        <f ca="1">Database!K20</f>
        <v>1.042361088373043</v>
      </c>
      <c r="C11" s="99" t="s">
        <v>93</v>
      </c>
    </row>
    <row r="12" spans="1:3" ht="18" x14ac:dyDescent="0.25">
      <c r="A12" s="92" t="s">
        <v>91</v>
      </c>
      <c r="B12" s="98">
        <f ca="1">Database!I20</f>
        <v>0.7638888888888884</v>
      </c>
      <c r="C12" s="99" t="s">
        <v>93</v>
      </c>
    </row>
    <row r="13" spans="1:3" ht="18" x14ac:dyDescent="0.25">
      <c r="A13" s="92" t="s">
        <v>92</v>
      </c>
      <c r="B13" s="98">
        <f ca="1">Database!L20</f>
        <v>1.3898147844973909</v>
      </c>
      <c r="C13" s="99" t="s">
        <v>93</v>
      </c>
    </row>
    <row r="14" spans="1:3" ht="143.25" customHeight="1" x14ac:dyDescent="0.25">
      <c r="A14" s="92" t="s">
        <v>15</v>
      </c>
      <c r="B14" s="112" t="str">
        <f ca="1">Database!M20</f>
        <v>A "synthetic" drive cycle based on constant accelerations and speeds that is widely used in Europe and contains four short city driving portions and ended with a highway driving portion</v>
      </c>
      <c r="C14" s="112"/>
    </row>
    <row r="20" spans="1:3" x14ac:dyDescent="0.25">
      <c r="A20" s="41"/>
      <c r="B20" s="41"/>
    </row>
    <row r="21" spans="1:3" x14ac:dyDescent="0.25">
      <c r="A21" s="41"/>
      <c r="B21" s="41"/>
      <c r="C21" s="41"/>
    </row>
    <row r="22" spans="1:3" x14ac:dyDescent="0.25">
      <c r="A22" s="41"/>
      <c r="B22" s="53"/>
      <c r="C22" s="53"/>
    </row>
    <row r="23" spans="1:3" x14ac:dyDescent="0.25">
      <c r="A23" s="41"/>
      <c r="B23" s="54"/>
      <c r="C23" s="54"/>
    </row>
  </sheetData>
  <dataConsolidate/>
  <mergeCells count="1">
    <mergeCell ref="B14:C14"/>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4" r:id="rId4" name="Drop Down 4">
              <controlPr defaultSize="0" autoLine="0" autoPict="0">
                <anchor moveWithCells="1">
                  <from>
                    <xdr:col>1</xdr:col>
                    <xdr:colOff>19050</xdr:colOff>
                    <xdr:row>0</xdr:row>
                    <xdr:rowOff>0</xdr:rowOff>
                  </from>
                  <to>
                    <xdr:col>1</xdr:col>
                    <xdr:colOff>1447800</xdr:colOff>
                    <xdr:row>1</xdr:row>
                    <xdr:rowOff>38100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77"/>
  <sheetViews>
    <sheetView zoomScale="80" zoomScaleNormal="80" workbookViewId="0">
      <selection activeCell="B23" sqref="B23"/>
    </sheetView>
  </sheetViews>
  <sheetFormatPr baseColWidth="10" defaultColWidth="11.42578125" defaultRowHeight="15.75" x14ac:dyDescent="0.25"/>
  <cols>
    <col min="1" max="1" width="4.5703125" style="31" customWidth="1"/>
    <col min="2" max="2" width="18.7109375" style="31" customWidth="1"/>
    <col min="3" max="3" width="11.7109375" style="31" customWidth="1"/>
    <col min="4" max="4" width="12.28515625" style="31" bestFit="1" customWidth="1"/>
    <col min="5" max="5" width="10.28515625" style="31" bestFit="1" customWidth="1"/>
    <col min="6" max="6" width="11" style="31" customWidth="1"/>
    <col min="7" max="7" width="10.140625" style="31" customWidth="1"/>
    <col min="8" max="9" width="14.5703125" style="31" customWidth="1"/>
    <col min="10" max="10" width="11.42578125" style="31" customWidth="1"/>
    <col min="11" max="11" width="14.28515625" style="31" customWidth="1"/>
    <col min="12" max="12" width="14.5703125" style="31" customWidth="1"/>
    <col min="13" max="13" width="80.7109375" style="31" customWidth="1"/>
    <col min="14" max="15" width="11.42578125" style="31"/>
    <col min="16" max="16" width="11.42578125" style="8"/>
    <col min="17" max="17" width="10.7109375" style="8" customWidth="1"/>
    <col min="18" max="18" width="7.85546875" style="8" customWidth="1"/>
    <col min="19" max="19" width="11.42578125" style="8" customWidth="1"/>
    <col min="20" max="20" width="16.28515625" style="8" customWidth="1"/>
    <col min="21" max="21" width="10.42578125" style="8" customWidth="1"/>
    <col min="22" max="16384" width="11.42578125" style="31"/>
  </cols>
  <sheetData>
    <row r="1" spans="1:21" s="3" customFormat="1" ht="39" customHeight="1" x14ac:dyDescent="0.25">
      <c r="A1" s="10"/>
      <c r="B1" s="22" t="s">
        <v>0</v>
      </c>
      <c r="C1" s="22" t="s">
        <v>14</v>
      </c>
      <c r="D1" s="23" t="s">
        <v>100</v>
      </c>
      <c r="E1" s="24" t="s">
        <v>46</v>
      </c>
      <c r="F1" s="24" t="s">
        <v>47</v>
      </c>
      <c r="G1" s="25" t="s">
        <v>48</v>
      </c>
      <c r="H1" s="25" t="s">
        <v>49</v>
      </c>
      <c r="I1" s="25" t="s">
        <v>50</v>
      </c>
      <c r="J1" s="25" t="s">
        <v>70</v>
      </c>
      <c r="K1" s="23" t="s">
        <v>68</v>
      </c>
      <c r="L1" s="23" t="s">
        <v>69</v>
      </c>
      <c r="M1" s="23" t="s">
        <v>15</v>
      </c>
      <c r="N1" s="4"/>
      <c r="P1" s="52" t="s">
        <v>35</v>
      </c>
      <c r="Q1" s="107" t="s">
        <v>71</v>
      </c>
      <c r="R1" s="107" t="s">
        <v>11</v>
      </c>
      <c r="S1" s="108" t="s">
        <v>54</v>
      </c>
      <c r="T1" s="108" t="s">
        <v>53</v>
      </c>
      <c r="U1" s="109" t="s">
        <v>46</v>
      </c>
    </row>
    <row r="2" spans="1:21" s="3" customFormat="1" ht="17.25" x14ac:dyDescent="0.25">
      <c r="A2" s="10"/>
      <c r="B2" s="12" t="s">
        <v>42</v>
      </c>
      <c r="C2" s="12" t="s">
        <v>42</v>
      </c>
      <c r="D2" s="12" t="s">
        <v>42</v>
      </c>
      <c r="E2" s="13" t="s">
        <v>43</v>
      </c>
      <c r="F2" s="13" t="s">
        <v>44</v>
      </c>
      <c r="G2" s="14" t="s">
        <v>45</v>
      </c>
      <c r="H2" s="14" t="s">
        <v>67</v>
      </c>
      <c r="I2" s="14" t="s">
        <v>67</v>
      </c>
      <c r="J2" s="14" t="s">
        <v>45</v>
      </c>
      <c r="K2" s="14" t="s">
        <v>67</v>
      </c>
      <c r="L2" s="14" t="s">
        <v>67</v>
      </c>
      <c r="M2" s="11" t="s">
        <v>42</v>
      </c>
      <c r="N2" s="6"/>
      <c r="P2" s="5" t="s">
        <v>44</v>
      </c>
      <c r="Q2" s="110" t="s">
        <v>45</v>
      </c>
      <c r="R2" s="5" t="s">
        <v>51</v>
      </c>
      <c r="S2" s="5" t="s">
        <v>52</v>
      </c>
      <c r="T2" s="7" t="s">
        <v>67</v>
      </c>
      <c r="U2" s="5" t="s">
        <v>43</v>
      </c>
    </row>
    <row r="3" spans="1:21" ht="39.950000000000003" customHeight="1" x14ac:dyDescent="0.25">
      <c r="A3" s="26">
        <v>1</v>
      </c>
      <c r="B3" s="15" t="s">
        <v>7</v>
      </c>
      <c r="C3" s="15"/>
      <c r="D3" s="27" t="s">
        <v>16</v>
      </c>
      <c r="E3" s="28">
        <f>UDDS!I3</f>
        <v>11989.910838888876</v>
      </c>
      <c r="F3" s="27">
        <f>UDDS!I4</f>
        <v>1370</v>
      </c>
      <c r="G3" s="29">
        <f>UDDS!I5</f>
        <v>31.50633505109483</v>
      </c>
      <c r="H3" s="30">
        <f>UDDS!I6</f>
        <v>0.5045497344771237</v>
      </c>
      <c r="I3" s="30">
        <f>UDDS!I7</f>
        <v>0.57784222222222204</v>
      </c>
      <c r="J3" s="29">
        <f>UDDS!I8</f>
        <v>91.247309999999999</v>
      </c>
      <c r="K3" s="30">
        <f>UDDS!I9</f>
        <v>1.4751916666666678</v>
      </c>
      <c r="L3" s="101">
        <f>UDDS!I10</f>
        <v>1.4751916666666691</v>
      </c>
      <c r="M3" s="105" t="s">
        <v>56</v>
      </c>
      <c r="N3" s="104"/>
      <c r="P3" s="8">
        <f>IF($A$20=1,IF(UDDS!A3="","",UDDS!A3),IF($A$20=2,IF('FTP-75'!A3="","",'FTP-75'!A3),IF($A$20=3, IF('US06'!A3="","",'US06'!A3),IF($A$20=4, IF(NEDC!A3="","", NEDC!A3),IF($A$20=5, IF('JPN10-15'!A3="","",'JPN10-15'!A3),IF($A$20=6, IF(WLTC!B3="","", WLTC!B3),IF($A$20=7, IF('New Cycle 1'!A3="","", 'New Cycle 1'!A3),IF($A$20=8, IF('New Cycle 2'!A3="","", 'New Cycle 3'!A3),IF($A$20=9, IF('New Cycle 3'!A3="","", 'New Cycle 3'!A3),"")))))))))</f>
        <v>1</v>
      </c>
      <c r="Q3" s="32">
        <f>IF($A$20=1,IF(UDDS!C3="","",UDDS!C3),IF($A$20=2,IF('FTP-75'!C3="","",'FTP-75'!C3),IF($A$20=3, IF('US06'!C3="","",'US06'!C3),IF($A$20=4, IF(NEDC!B3="","", NEDC!B3),IF($A$20=5, IF('JPN10-15'!B3="","",'JPN10-15'!B3),IF($A$20=6, IF(WLTC!C3="","", WLTC!C3),IF($A$20=7, IF('New Cycle 1'!B3="","", 'New Cycle 1'!B3),IF($A$20=8, IF('New Cycle 2'!B3="","", 'New Cycle 2'!B3),IF($A$20=9, IF('New Cycle 3'!B3="","", 'New Cycle 3'!B3),"")))))))))</f>
        <v>0</v>
      </c>
      <c r="R3" s="32">
        <f>IF($A$20=1,IF(UDDS!D3="","",UDDS!D3),IF($A$20=2,IF('FTP-75'!D3="","",'FTP-75'!D3),IF($A$20=3, IF('US06'!D3="","",'US06'!D3),IF($A$20=4, IF(NEDC!C3="","", NEDC!C3),IF($A$20=5, IF('JPN10-15'!C3="","",'JPN10-15'!C3),IF($A$20=6, IF(WLTC!D3="","", WLTC!D3),IF($A$20=7, IF('New Cycle 1'!C3="","", 'New Cycle 1'!C3),IF($A$20=8, IF('New Cycle 2'!C3="","", 'New Cycle 2'!C3),IF($A$20=9, IF('New Cycle 3'!C3="","", 'New Cycle 3'!C3),"")))))))))</f>
        <v>0</v>
      </c>
      <c r="S3" s="32">
        <f>IF($A$20=1,IF(UDDS!E3="","",UDDS!E3),IF($A$20=2,IF('FTP-75'!E3="","",'FTP-75'!E3),IF($A$20=3, IF('US06'!E3="","",'US06'!E3),IF($A$20=4, IF(NEDC!D3="","", NEDC!D3),IF($A$20=5, IF('JPN10-15'!D3="","",'JPN10-15'!D3),IF($A$20=6, IF(WLTC!E3="","", WLTC!E3),IF($A$20=7, IF('New Cycle 1'!D3="","", 'New Cycle 1'!D3),IF($A$20=8, IF('New Cycle 2'!D3="","", 'New Cycle 2'!D3),IF($A$20=9, IF('New Cycle 3'!D3="","", 'New Cycle 3'!D3),"")))))))))</f>
        <v>0</v>
      </c>
      <c r="T3" s="32">
        <f>IF($A$20=1,IF(UDDS!F3="","",UDDS!F3),IF($A$20=2,IF('FTP-75'!F3="","",'FTP-75'!F3),IF($A$20=3, IF('US06'!F3="","",'US06'!F3),IF($A$20=4, IF(NEDC!E3="","", NEDC!E3),IF($A$20=5, IF('JPN10-15'!E3="","",'JPN10-15'!E3),IF($A$20=6, IF(WLTC!F3="","", WLTC!F3),IF($A$20=7, IF('New Cycle 1'!E3="","", 'New Cycle 1'!E3),IF($A$20=8, IF('New Cycle 2'!E3="","", 'New Cycle 2'!E3),IF($A$20=9, IF('New Cycle 3'!E3="","", 'New Cycle 3'!E3),"")))))))))</f>
        <v>0</v>
      </c>
      <c r="U3" s="32">
        <f>IF($A$20=1,IF(UDDS!G3="","",UDDS!G3),IF($A$20=2,IF('FTP-75'!G3="","",'FTP-75'!G3),IF($A$20=3, IF('US06'!G3="","",'US06'!G3),IF($A$20=4, IF(NEDC!F3="","", NEDC!F3),IF($A$20=5, IF('JPN10-15'!F3="","",'JPN10-15'!F3),IF($A$20=6, IF(WLTC!G3="","", WLTC!G3),IF($A$20=7, IF('New Cycle 1'!F3="","", 'New Cycle 1'!F3),IF($A$20=8, IF('New Cycle 2'!F3="","", 'New Cycle 2'!F3),IF($A$20=9, IF('New Cycle 3'!F3="","", 'New Cycle 3'!F3),"")))))))))</f>
        <v>0</v>
      </c>
    </row>
    <row r="4" spans="1:21" ht="54.95" customHeight="1" x14ac:dyDescent="0.25">
      <c r="A4" s="26">
        <v>2</v>
      </c>
      <c r="B4" s="16" t="s">
        <v>1</v>
      </c>
      <c r="C4" s="16"/>
      <c r="D4" s="18" t="s">
        <v>16</v>
      </c>
      <c r="E4" s="17">
        <f>'FTP-75'!I3</f>
        <v>17768.951841666676</v>
      </c>
      <c r="F4" s="18">
        <f>'FTP-75'!I4</f>
        <v>1875</v>
      </c>
      <c r="G4" s="19">
        <f>'FTP-75'!I5</f>
        <v>34.116387535999955</v>
      </c>
      <c r="H4" s="20">
        <f>'FTP-75'!I6</f>
        <v>0.51090617200421007</v>
      </c>
      <c r="I4" s="20">
        <f>'FTP-75'!I7</f>
        <v>0.57642696352841394</v>
      </c>
      <c r="J4" s="19">
        <f>'FTP-75'!I8</f>
        <v>91.247309999999999</v>
      </c>
      <c r="K4" s="20">
        <f>'FTP-75'!I9</f>
        <v>1.4751916666666678</v>
      </c>
      <c r="L4" s="102">
        <f>'FTP-75'!I10</f>
        <v>1.4751916666666691</v>
      </c>
      <c r="M4" s="106" t="s">
        <v>95</v>
      </c>
      <c r="N4" s="104"/>
      <c r="P4" s="8">
        <f>IF($A$20=1,IF(UDDS!A4="","",UDDS!A4),IF($A$20=2,IF('FTP-75'!A4="","",'FTP-75'!A4),IF($A$20=3, IF('US06'!A4="","",'US06'!A4),IF($A$20=4, IF(NEDC!A4="","", NEDC!A4),IF($A$20=5, IF('JPN10-15'!A4="","",'JPN10-15'!A4),IF($A$20=6, IF(WLTC!B4="","", WLTC!B4),IF($A$20=7, IF('New Cycle 1'!A4="","", 'New Cycle 1'!A4),IF($A$20=8, IF('New Cycle 2'!A4="","", 'New Cycle 3'!A4),IF($A$20=9, IF('New Cycle 3'!A4="","", 'New Cycle 3'!A4),"")))))))))</f>
        <v>2</v>
      </c>
      <c r="Q4" s="32">
        <f>IF($A$20=1,IF(UDDS!C4="","",UDDS!C4),IF($A$20=2,IF('FTP-75'!C4="","",'FTP-75'!C4),IF($A$20=3, IF('US06'!C4="","",'US06'!C4),IF($A$20=4, IF(NEDC!B4="","", NEDC!B4),IF($A$20=5, IF('JPN10-15'!B4="","",'JPN10-15'!B4),IF($A$20=6, IF(WLTC!C4="","", WLTC!C4),IF($A$20=7, IF('New Cycle 1'!B4="","", 'New Cycle 1'!B4),IF($A$20=8, IF('New Cycle 2'!B4="","", 'New Cycle 2'!B4),IF($A$20=9, IF('New Cycle 3'!B4="","", 'New Cycle 3'!B4),"")))))))))</f>
        <v>0</v>
      </c>
      <c r="R4" s="32">
        <f>IF($A$20=1,IF(UDDS!D4="","",UDDS!D4),IF($A$20=2,IF('FTP-75'!D4="","",'FTP-75'!D4),IF($A$20=3, IF('US06'!D4="","",'US06'!D4),IF($A$20=4, IF(NEDC!C4="","", NEDC!C4),IF($A$20=5, IF('JPN10-15'!C4="","",'JPN10-15'!C4),IF($A$20=6, IF(WLTC!D4="","", WLTC!D4),IF($A$20=7, IF('New Cycle 1'!C4="","", 'New Cycle 1'!C4),IF($A$20=8, IF('New Cycle 2'!C4="","", 'New Cycle 2'!C4),IF($A$20=9, IF('New Cycle 3'!C4="","", 'New Cycle 3'!C4),"")))))))))</f>
        <v>0</v>
      </c>
      <c r="S4" s="32">
        <f>IF($A$20=1,IF(UDDS!E4="","",UDDS!E4),IF($A$20=2,IF('FTP-75'!E4="","",'FTP-75'!E4),IF($A$20=3, IF('US06'!E4="","",'US06'!E4),IF($A$20=4, IF(NEDC!D4="","", NEDC!D4),IF($A$20=5, IF('JPN10-15'!D4="","",'JPN10-15'!D4),IF($A$20=6, IF(WLTC!E4="","", WLTC!E4),IF($A$20=7, IF('New Cycle 1'!D4="","", 'New Cycle 1'!D4),IF($A$20=8, IF('New Cycle 2'!D4="","", 'New Cycle 2'!D4),IF($A$20=9, IF('New Cycle 3'!D4="","", 'New Cycle 3'!D4),"")))))))))</f>
        <v>0</v>
      </c>
      <c r="T4" s="32">
        <f>IF($A$20=1,IF(UDDS!F4="","",UDDS!F4),IF($A$20=2,IF('FTP-75'!F4="","",'FTP-75'!F4),IF($A$20=3, IF('US06'!F4="","",'US06'!F4),IF($A$20=4, IF(NEDC!E4="","", NEDC!E4),IF($A$20=5, IF('JPN10-15'!E4="","",'JPN10-15'!E4),IF($A$20=6, IF(WLTC!F4="","", WLTC!F4),IF($A$20=7, IF('New Cycle 1'!E4="","", 'New Cycle 1'!E4),IF($A$20=8, IF('New Cycle 2'!E4="","", 'New Cycle 2'!E4),IF($A$20=9, IF('New Cycle 3'!E4="","", 'New Cycle 3'!E4),"")))))))))</f>
        <v>0</v>
      </c>
      <c r="U4" s="32">
        <f>IF($A$20=1,IF(UDDS!G4="","",UDDS!G4),IF($A$20=2,IF('FTP-75'!G4="","",'FTP-75'!G4),IF($A$20=3, IF('US06'!G4="","",'US06'!G4),IF($A$20=4, IF(NEDC!F4="","", NEDC!F4),IF($A$20=5, IF('JPN10-15'!F4="","",'JPN10-15'!F4),IF($A$20=6, IF(WLTC!G4="","", WLTC!G4),IF($A$20=7, IF('New Cycle 1'!F4="","", 'New Cycle 1'!F4),IF($A$20=8, IF('New Cycle 2'!F4="","", 'New Cycle 2'!F4),IF($A$20=9, IF('New Cycle 3'!F4="","", 'New Cycle 3'!F4),"")))))))))</f>
        <v>0</v>
      </c>
    </row>
    <row r="5" spans="1:21" ht="39.950000000000003" customHeight="1" x14ac:dyDescent="0.25">
      <c r="A5" s="26">
        <v>3</v>
      </c>
      <c r="B5" s="16" t="s">
        <v>2</v>
      </c>
      <c r="C5" s="16"/>
      <c r="D5" s="18" t="s">
        <v>16</v>
      </c>
      <c r="E5" s="17">
        <f>'US06'!I3</f>
        <v>12887.229697222214</v>
      </c>
      <c r="F5" s="18">
        <f>'US06'!I4</f>
        <v>601</v>
      </c>
      <c r="G5" s="19">
        <f>'US06'!I5</f>
        <v>77.194720316139836</v>
      </c>
      <c r="H5" s="20">
        <f>'US06'!I6</f>
        <v>0.67005400000000004</v>
      </c>
      <c r="I5" s="20">
        <f>'US06'!I7</f>
        <v>0.72831956521739105</v>
      </c>
      <c r="J5" s="19">
        <f>'US06'!I8</f>
        <v>129.22678999999999</v>
      </c>
      <c r="K5" s="20">
        <f>'US06'!I9</f>
        <v>3.7550333333333326</v>
      </c>
      <c r="L5" s="102">
        <f>'US06'!I10</f>
        <v>3.0844916666666649</v>
      </c>
      <c r="M5" s="106" t="s">
        <v>57</v>
      </c>
      <c r="N5" s="104"/>
      <c r="P5" s="8">
        <f>IF($A$20=1,IF(UDDS!A5="","",UDDS!A5),IF($A$20=2,IF('FTP-75'!A5="","",'FTP-75'!A5),IF($A$20=3, IF('US06'!A5="","",'US06'!A5),IF($A$20=4, IF(NEDC!A5="","", NEDC!A5),IF($A$20=5, IF('JPN10-15'!A5="","",'JPN10-15'!A5),IF($A$20=6, IF(WLTC!B5="","", WLTC!B5),IF($A$20=7, IF('New Cycle 1'!A5="","", 'New Cycle 1'!A5),IF($A$20=8, IF('New Cycle 2'!A5="","", 'New Cycle 3'!A5),IF($A$20=9, IF('New Cycle 3'!A5="","", 'New Cycle 3'!A5),"")))))))))</f>
        <v>3</v>
      </c>
      <c r="Q5" s="32">
        <f>IF($A$20=1,IF(UDDS!C5="","",UDDS!C5),IF($A$20=2,IF('FTP-75'!C5="","",'FTP-75'!C5),IF($A$20=3, IF('US06'!C5="","",'US06'!C5),IF($A$20=4, IF(NEDC!B5="","", NEDC!B5),IF($A$20=5, IF('JPN10-15'!B5="","",'JPN10-15'!B5),IF($A$20=6, IF(WLTC!C5="","", WLTC!C5),IF($A$20=7, IF('New Cycle 1'!B5="","", 'New Cycle 1'!B5),IF($A$20=8, IF('New Cycle 2'!B5="","", 'New Cycle 2'!B5),IF($A$20=9, IF('New Cycle 3'!B5="","", 'New Cycle 3'!B5),"")))))))))</f>
        <v>0</v>
      </c>
      <c r="R5" s="32">
        <f>IF($A$20=1,IF(UDDS!D5="","",UDDS!D5),IF($A$20=2,IF('FTP-75'!D5="","",'FTP-75'!D5),IF($A$20=3, IF('US06'!D5="","",'US06'!D5),IF($A$20=4, IF(NEDC!C5="","", NEDC!C5),IF($A$20=5, IF('JPN10-15'!C5="","",'JPN10-15'!C5),IF($A$20=6, IF(WLTC!D5="","", WLTC!D5),IF($A$20=7, IF('New Cycle 1'!C5="","", 'New Cycle 1'!C5),IF($A$20=8, IF('New Cycle 2'!C5="","", 'New Cycle 2'!C5),IF($A$20=9, IF('New Cycle 3'!C5="","", 'New Cycle 3'!C5),"")))))))))</f>
        <v>0</v>
      </c>
      <c r="S5" s="32">
        <f>IF($A$20=1,IF(UDDS!E5="","",UDDS!E5),IF($A$20=2,IF('FTP-75'!E5="","",'FTP-75'!E5),IF($A$20=3, IF('US06'!E5="","",'US06'!E5),IF($A$20=4, IF(NEDC!D5="","", NEDC!D5),IF($A$20=5, IF('JPN10-15'!D5="","",'JPN10-15'!D5),IF($A$20=6, IF(WLTC!E5="","", WLTC!E5),IF($A$20=7, IF('New Cycle 1'!D5="","", 'New Cycle 1'!D5),IF($A$20=8, IF('New Cycle 2'!D5="","", 'New Cycle 2'!D5),IF($A$20=9, IF('New Cycle 3'!D5="","", 'New Cycle 3'!D5),"")))))))))</f>
        <v>0</v>
      </c>
      <c r="T5" s="32">
        <f>IF($A$20=1,IF(UDDS!F5="","",UDDS!F5),IF($A$20=2,IF('FTP-75'!F5="","",'FTP-75'!F5),IF($A$20=3, IF('US06'!F5="","",'US06'!F5),IF($A$20=4, IF(NEDC!E5="","", NEDC!E5),IF($A$20=5, IF('JPN10-15'!E5="","",'JPN10-15'!E5),IF($A$20=6, IF(WLTC!F5="","", WLTC!F5),IF($A$20=7, IF('New Cycle 1'!E5="","", 'New Cycle 1'!E5),IF($A$20=8, IF('New Cycle 2'!E5="","", 'New Cycle 2'!E5),IF($A$20=9, IF('New Cycle 3'!E5="","", 'New Cycle 3'!E5),"")))))))))</f>
        <v>0</v>
      </c>
      <c r="U5" s="32">
        <f>IF($A$20=1,IF(UDDS!G5="","",UDDS!G5),IF($A$20=2,IF('FTP-75'!G5="","",'FTP-75'!G5),IF($A$20=3, IF('US06'!G5="","",'US06'!G5),IF($A$20=4, IF(NEDC!F5="","", NEDC!F5),IF($A$20=5, IF('JPN10-15'!F5="","",'JPN10-15'!F5),IF($A$20=6, IF(WLTC!G5="","", WLTC!G5),IF($A$20=7, IF('New Cycle 1'!F5="","", 'New Cycle 1'!F5),IF($A$20=8, IF('New Cycle 2'!F5="","", 'New Cycle 2'!F5),IF($A$20=9, IF('New Cycle 3'!F5="","", 'New Cycle 3'!F5),"")))))))))</f>
        <v>0</v>
      </c>
    </row>
    <row r="6" spans="1:21" ht="54.95" customHeight="1" x14ac:dyDescent="0.25">
      <c r="A6" s="26">
        <v>4</v>
      </c>
      <c r="B6" s="16" t="s">
        <v>107</v>
      </c>
      <c r="C6" s="16"/>
      <c r="D6" s="18" t="s">
        <v>17</v>
      </c>
      <c r="E6" s="17">
        <f>NEDC!H3</f>
        <v>11020.056586751542</v>
      </c>
      <c r="F6" s="18">
        <f>NEDC!H4</f>
        <v>1181</v>
      </c>
      <c r="G6" s="19">
        <f>NEDC!H5</f>
        <v>33.592043786880382</v>
      </c>
      <c r="H6" s="20">
        <f>NEDC!H6</f>
        <v>0.53527980535279784</v>
      </c>
      <c r="I6" s="20">
        <f>NEDC!H7</f>
        <v>0.7638888888888884</v>
      </c>
      <c r="J6" s="19">
        <f>NEDC!H8</f>
        <v>120</v>
      </c>
      <c r="K6" s="20">
        <f>NEDC!H9</f>
        <v>1.042361088373043</v>
      </c>
      <c r="L6" s="102">
        <f>NEDC!H10</f>
        <v>1.3898147844973909</v>
      </c>
      <c r="M6" s="106" t="s">
        <v>55</v>
      </c>
      <c r="N6" s="104"/>
      <c r="P6" s="8">
        <f>IF($A$20=1,IF(UDDS!A6="","",UDDS!A6),IF($A$20=2,IF('FTP-75'!A6="","",'FTP-75'!A6),IF($A$20=3, IF('US06'!A6="","",'US06'!A6),IF($A$20=4, IF(NEDC!A6="","", NEDC!A6),IF($A$20=5, IF('JPN10-15'!A6="","",'JPN10-15'!A6),IF($A$20=6, IF(WLTC!B6="","", WLTC!B6),IF($A$20=7, IF('New Cycle 1'!A6="","", 'New Cycle 1'!A6),IF($A$20=8, IF('New Cycle 2'!A6="","", 'New Cycle 3'!A6),IF($A$20=9, IF('New Cycle 3'!A6="","", 'New Cycle 3'!A6),"")))))))))</f>
        <v>4</v>
      </c>
      <c r="Q6" s="32">
        <f>IF($A$20=1,IF(UDDS!C6="","",UDDS!C6),IF($A$20=2,IF('FTP-75'!C6="","",'FTP-75'!C6),IF($A$20=3, IF('US06'!C6="","",'US06'!C6),IF($A$20=4, IF(NEDC!B6="","", NEDC!B6),IF($A$20=5, IF('JPN10-15'!B6="","",'JPN10-15'!B6),IF($A$20=6, IF(WLTC!C6="","", WLTC!C6),IF($A$20=7, IF('New Cycle 1'!B6="","", 'New Cycle 1'!B6),IF($A$20=8, IF('New Cycle 2'!B6="","", 'New Cycle 2'!B6),IF($A$20=9, IF('New Cycle 3'!B6="","", 'New Cycle 3'!B6),"")))))))))</f>
        <v>0</v>
      </c>
      <c r="R6" s="32">
        <f>IF($A$20=1,IF(UDDS!D6="","",UDDS!D6),IF($A$20=2,IF('FTP-75'!D6="","",'FTP-75'!D6),IF($A$20=3, IF('US06'!D6="","",'US06'!D6),IF($A$20=4, IF(NEDC!C6="","", NEDC!C6),IF($A$20=5, IF('JPN10-15'!C6="","",'JPN10-15'!C6),IF($A$20=6, IF(WLTC!D6="","", WLTC!D6),IF($A$20=7, IF('New Cycle 1'!C6="","", 'New Cycle 1'!C6),IF($A$20=8, IF('New Cycle 2'!C6="","", 'New Cycle 2'!C6),IF($A$20=9, IF('New Cycle 3'!C6="","", 'New Cycle 3'!C6),"")))))))))</f>
        <v>0</v>
      </c>
      <c r="S6" s="32">
        <f>IF($A$20=1,IF(UDDS!E6="","",UDDS!E6),IF($A$20=2,IF('FTP-75'!E6="","",'FTP-75'!E6),IF($A$20=3, IF('US06'!E6="","",'US06'!E6),IF($A$20=4, IF(NEDC!D6="","", NEDC!D6),IF($A$20=5, IF('JPN10-15'!D6="","",'JPN10-15'!D6),IF($A$20=6, IF(WLTC!E6="","", WLTC!E6),IF($A$20=7, IF('New Cycle 1'!D6="","", 'New Cycle 1'!D6),IF($A$20=8, IF('New Cycle 2'!D6="","", 'New Cycle 2'!D6),IF($A$20=9, IF('New Cycle 3'!D6="","", 'New Cycle 3'!D6),"")))))))))</f>
        <v>0</v>
      </c>
      <c r="T6" s="32">
        <f>IF($A$20=1,IF(UDDS!F6="","",UDDS!F6),IF($A$20=2,IF('FTP-75'!F6="","",'FTP-75'!F6),IF($A$20=3, IF('US06'!F6="","",'US06'!F6),IF($A$20=4, IF(NEDC!E6="","", NEDC!E6),IF($A$20=5, IF('JPN10-15'!E6="","",'JPN10-15'!E6),IF($A$20=6, IF(WLTC!F6="","", WLTC!F6),IF($A$20=7, IF('New Cycle 1'!E6="","", 'New Cycle 1'!E6),IF($A$20=8, IF('New Cycle 2'!E6="","", 'New Cycle 2'!E6),IF($A$20=9, IF('New Cycle 3'!E6="","", 'New Cycle 3'!E6),"")))))))))</f>
        <v>0</v>
      </c>
      <c r="U6" s="32">
        <f>IF($A$20=1,IF(UDDS!G6="","",UDDS!G6),IF($A$20=2,IF('FTP-75'!G6="","",'FTP-75'!G6),IF($A$20=3, IF('US06'!G6="","",'US06'!G6),IF($A$20=4, IF(NEDC!F6="","", NEDC!F6),IF($A$20=5, IF('JPN10-15'!F6="","",'JPN10-15'!F6),IF($A$20=6, IF(WLTC!G6="","", WLTC!G6),IF($A$20=7, IF('New Cycle 1'!F6="","", 'New Cycle 1'!F6),IF($A$20=8, IF('New Cycle 2'!F6="","", 'New Cycle 2'!F6),IF($A$20=9, IF('New Cycle 3'!F6="","", 'New Cycle 3'!F6),"")))))))))</f>
        <v>0</v>
      </c>
    </row>
    <row r="7" spans="1:21" ht="54.95" customHeight="1" x14ac:dyDescent="0.25">
      <c r="A7" s="26">
        <v>5</v>
      </c>
      <c r="B7" s="16" t="s">
        <v>3</v>
      </c>
      <c r="C7" s="16"/>
      <c r="D7" s="18" t="s">
        <v>18</v>
      </c>
      <c r="E7" s="17">
        <f>'JPN10-15'!H3</f>
        <v>4165.3888888888805</v>
      </c>
      <c r="F7" s="18">
        <f>'JPN10-15'!H4</f>
        <v>660</v>
      </c>
      <c r="G7" s="19">
        <f>'JPN10-15'!H5</f>
        <v>22.720303030303022</v>
      </c>
      <c r="H7" s="20">
        <f>'JPN10-15'!H6</f>
        <v>0.56894243641231568</v>
      </c>
      <c r="I7" s="20">
        <f>'JPN10-15'!H7</f>
        <v>0.64687975646879814</v>
      </c>
      <c r="J7" s="19">
        <f>'JPN10-15'!H8</f>
        <v>70</v>
      </c>
      <c r="K7" s="20">
        <f>'JPN10-15'!H9</f>
        <v>0.80555555555555625</v>
      </c>
      <c r="L7" s="102">
        <f>'JPN10-15'!H10</f>
        <v>0.83333333333333393</v>
      </c>
      <c r="M7" s="106" t="s">
        <v>58</v>
      </c>
      <c r="N7" s="104"/>
      <c r="P7" s="8">
        <f>IF($A$20=1,IF(UDDS!A7="","",UDDS!A7),IF($A$20=2,IF('FTP-75'!A7="","",'FTP-75'!A7),IF($A$20=3, IF('US06'!A7="","",'US06'!A7),IF($A$20=4, IF(NEDC!A7="","", NEDC!A7),IF($A$20=5, IF('JPN10-15'!A7="","",'JPN10-15'!A7),IF($A$20=6, IF(WLTC!B7="","", WLTC!B7),IF($A$20=7, IF('New Cycle 1'!A7="","", 'New Cycle 1'!A7),IF($A$20=8, IF('New Cycle 2'!A7="","", 'New Cycle 3'!A7),IF($A$20=9, IF('New Cycle 3'!A7="","", 'New Cycle 3'!A7),"")))))))))</f>
        <v>5</v>
      </c>
      <c r="Q7" s="32">
        <f>IF($A$20=1,IF(UDDS!C7="","",UDDS!C7),IF($A$20=2,IF('FTP-75'!C7="","",'FTP-75'!C7),IF($A$20=3, IF('US06'!C7="","",'US06'!C7),IF($A$20=4, IF(NEDC!B7="","", NEDC!B7),IF($A$20=5, IF('JPN10-15'!B7="","",'JPN10-15'!B7),IF($A$20=6, IF(WLTC!C7="","", WLTC!C7),IF($A$20=7, IF('New Cycle 1'!B7="","", 'New Cycle 1'!B7),IF($A$20=8, IF('New Cycle 2'!B7="","", 'New Cycle 2'!B7),IF($A$20=9, IF('New Cycle 3'!B7="","", 'New Cycle 3'!B7),"")))))))))</f>
        <v>0</v>
      </c>
      <c r="R7" s="32">
        <f>IF($A$20=1,IF(UDDS!D7="","",UDDS!D7),IF($A$20=2,IF('FTP-75'!D7="","",'FTP-75'!D7),IF($A$20=3, IF('US06'!D7="","",'US06'!D7),IF($A$20=4, IF(NEDC!C7="","", NEDC!C7),IF($A$20=5, IF('JPN10-15'!C7="","",'JPN10-15'!C7),IF($A$20=6, IF(WLTC!D7="","", WLTC!D7),IF($A$20=7, IF('New Cycle 1'!C7="","", 'New Cycle 1'!C7),IF($A$20=8, IF('New Cycle 2'!C7="","", 'New Cycle 2'!C7),IF($A$20=9, IF('New Cycle 3'!C7="","", 'New Cycle 3'!C7),"")))))))))</f>
        <v>0</v>
      </c>
      <c r="S7" s="32">
        <f>IF($A$20=1,IF(UDDS!E7="","",UDDS!E7),IF($A$20=2,IF('FTP-75'!E7="","",'FTP-75'!E7),IF($A$20=3, IF('US06'!E7="","",'US06'!E7),IF($A$20=4, IF(NEDC!D7="","", NEDC!D7),IF($A$20=5, IF('JPN10-15'!D7="","",'JPN10-15'!D7),IF($A$20=6, IF(WLTC!E7="","", WLTC!E7),IF($A$20=7, IF('New Cycle 1'!D7="","", 'New Cycle 1'!D7),IF($A$20=8, IF('New Cycle 2'!D7="","", 'New Cycle 2'!D7),IF($A$20=9, IF('New Cycle 3'!D7="","", 'New Cycle 3'!D7),"")))))))))</f>
        <v>0</v>
      </c>
      <c r="T7" s="32">
        <f>IF($A$20=1,IF(UDDS!F7="","",UDDS!F7),IF($A$20=2,IF('FTP-75'!F7="","",'FTP-75'!F7),IF($A$20=3, IF('US06'!F7="","",'US06'!F7),IF($A$20=4, IF(NEDC!E7="","", NEDC!E7),IF($A$20=5, IF('JPN10-15'!E7="","",'JPN10-15'!E7),IF($A$20=6, IF(WLTC!F7="","", WLTC!F7),IF($A$20=7, IF('New Cycle 1'!E7="","", 'New Cycle 1'!E7),IF($A$20=8, IF('New Cycle 2'!E7="","", 'New Cycle 2'!E7),IF($A$20=9, IF('New Cycle 3'!E7="","", 'New Cycle 3'!E7),"")))))))))</f>
        <v>0</v>
      </c>
      <c r="U7" s="32">
        <f>IF($A$20=1,IF(UDDS!G7="","",UDDS!G7),IF($A$20=2,IF('FTP-75'!G7="","",'FTP-75'!G7),IF($A$20=3, IF('US06'!G7="","",'US06'!G7),IF($A$20=4, IF(NEDC!F7="","", NEDC!F7),IF($A$20=5, IF('JPN10-15'!F7="","",'JPN10-15'!F7),IF($A$20=6, IF(WLTC!G7="","", WLTC!G7),IF($A$20=7, IF('New Cycle 1'!F7="","", 'New Cycle 1'!F7),IF($A$20=8, IF('New Cycle 2'!F7="","", 'New Cycle 2'!F7),IF($A$20=9, IF('New Cycle 3'!F7="","", 'New Cycle 3'!F7),"")))))))))</f>
        <v>0</v>
      </c>
    </row>
    <row r="8" spans="1:21" ht="78.75" x14ac:dyDescent="0.25">
      <c r="A8" s="26">
        <v>6</v>
      </c>
      <c r="B8" s="16" t="s">
        <v>34</v>
      </c>
      <c r="C8" s="16"/>
      <c r="D8" s="18" t="s">
        <v>36</v>
      </c>
      <c r="E8" s="33">
        <f>WLTC!I3</f>
        <v>23266.277777777741</v>
      </c>
      <c r="F8" s="16">
        <f>WLTC!I4</f>
        <v>1800</v>
      </c>
      <c r="G8" s="34">
        <f>WLTC!I5</f>
        <v>46.506718489727973</v>
      </c>
      <c r="H8" s="35">
        <f>WLTC!I6</f>
        <v>0.40589353612167284</v>
      </c>
      <c r="I8" s="35">
        <f>WLTC!I7</f>
        <v>0.4454102920723233</v>
      </c>
      <c r="J8" s="34">
        <f>WLTC!I8</f>
        <v>131.30000000000001</v>
      </c>
      <c r="K8" s="35">
        <f>WLTC!I9</f>
        <v>1.6666666666666665</v>
      </c>
      <c r="L8" s="103">
        <f>WLTC!I10</f>
        <v>1.5</v>
      </c>
      <c r="M8" s="106" t="s">
        <v>96</v>
      </c>
      <c r="N8" s="104"/>
      <c r="P8" s="8">
        <f>IF($A$20=1,IF(UDDS!A8="","",UDDS!A8),IF($A$20=2,IF('FTP-75'!A8="","",'FTP-75'!A8),IF($A$20=3, IF('US06'!A8="","",'US06'!A8),IF($A$20=4, IF(NEDC!A8="","", NEDC!A8),IF($A$20=5, IF('JPN10-15'!A8="","",'JPN10-15'!A8),IF($A$20=6, IF(WLTC!B8="","", WLTC!B8),IF($A$20=7, IF('New Cycle 1'!A8="","", 'New Cycle 1'!A8),IF($A$20=8, IF('New Cycle 2'!A8="","", 'New Cycle 3'!A8),IF($A$20=9, IF('New Cycle 3'!A8="","", 'New Cycle 3'!A8),"")))))))))</f>
        <v>6</v>
      </c>
      <c r="Q8" s="32">
        <f>IF($A$20=1,IF(UDDS!C8="","",UDDS!C8),IF($A$20=2,IF('FTP-75'!C8="","",'FTP-75'!C8),IF($A$20=3, IF('US06'!C8="","",'US06'!C8),IF($A$20=4, IF(NEDC!B8="","", NEDC!B8),IF($A$20=5, IF('JPN10-15'!B8="","",'JPN10-15'!B8),IF($A$20=6, IF(WLTC!C8="","", WLTC!C8),IF($A$20=7, IF('New Cycle 1'!B8="","", 'New Cycle 1'!B8),IF($A$20=8, IF('New Cycle 2'!B8="","", 'New Cycle 2'!B8),IF($A$20=9, IF('New Cycle 3'!B8="","", 'New Cycle 3'!B8),"")))))))))</f>
        <v>0</v>
      </c>
      <c r="R8" s="32">
        <f>IF($A$20=1,IF(UDDS!D8="","",UDDS!D8),IF($A$20=2,IF('FTP-75'!D8="","",'FTP-75'!D8),IF($A$20=3, IF('US06'!D8="","",'US06'!D8),IF($A$20=4, IF(NEDC!C8="","", NEDC!C8),IF($A$20=5, IF('JPN10-15'!C8="","",'JPN10-15'!C8),IF($A$20=6, IF(WLTC!D8="","", WLTC!D8),IF($A$20=7, IF('New Cycle 1'!C8="","", 'New Cycle 1'!C8),IF($A$20=8, IF('New Cycle 2'!C8="","", 'New Cycle 2'!C8),IF($A$20=9, IF('New Cycle 3'!C8="","", 'New Cycle 3'!C8),"")))))))))</f>
        <v>0</v>
      </c>
      <c r="S8" s="32">
        <f>IF($A$20=1,IF(UDDS!E8="","",UDDS!E8),IF($A$20=2,IF('FTP-75'!E8="","",'FTP-75'!E8),IF($A$20=3, IF('US06'!E8="","",'US06'!E8),IF($A$20=4, IF(NEDC!D8="","", NEDC!D8),IF($A$20=5, IF('JPN10-15'!D8="","",'JPN10-15'!D8),IF($A$20=6, IF(WLTC!E8="","", WLTC!E8),IF($A$20=7, IF('New Cycle 1'!D8="","", 'New Cycle 1'!D8),IF($A$20=8, IF('New Cycle 2'!D8="","", 'New Cycle 2'!D8),IF($A$20=9, IF('New Cycle 3'!D8="","", 'New Cycle 3'!D8),"")))))))))</f>
        <v>0</v>
      </c>
      <c r="T8" s="32">
        <f>IF($A$20=1,IF(UDDS!F8="","",UDDS!F8),IF($A$20=2,IF('FTP-75'!F8="","",'FTP-75'!F8),IF($A$20=3, IF('US06'!F8="","",'US06'!F8),IF($A$20=4, IF(NEDC!E8="","", NEDC!E8),IF($A$20=5, IF('JPN10-15'!E8="","",'JPN10-15'!E8),IF($A$20=6, IF(WLTC!F8="","", WLTC!F8),IF($A$20=7, IF('New Cycle 1'!E8="","", 'New Cycle 1'!E8),IF($A$20=8, IF('New Cycle 2'!E8="","", 'New Cycle 2'!E8),IF($A$20=9, IF('New Cycle 3'!E8="","", 'New Cycle 3'!E8),"")))))))))</f>
        <v>0</v>
      </c>
      <c r="U8" s="32">
        <f>IF($A$20=1,IF(UDDS!G8="","",UDDS!G8),IF($A$20=2,IF('FTP-75'!G8="","",'FTP-75'!G8),IF($A$20=3, IF('US06'!G8="","",'US06'!G8),IF($A$20=4, IF(NEDC!F8="","", NEDC!F8),IF($A$20=5, IF('JPN10-15'!F8="","",'JPN10-15'!F8),IF($A$20=6, IF(WLTC!G8="","", WLTC!G8),IF($A$20=7, IF('New Cycle 1'!F8="","", 'New Cycle 1'!F8),IF($A$20=8, IF('New Cycle 2'!F8="","", 'New Cycle 2'!F8),IF($A$20=9, IF('New Cycle 3'!F8="","", 'New Cycle 3'!F8),"")))))))))</f>
        <v>0</v>
      </c>
    </row>
    <row r="9" spans="1:21" x14ac:dyDescent="0.25">
      <c r="A9" s="26">
        <v>7</v>
      </c>
      <c r="B9" s="16" t="s">
        <v>109</v>
      </c>
      <c r="C9" s="16"/>
      <c r="D9" s="18"/>
      <c r="E9" s="33">
        <f>'New Cycle 1'!H$3</f>
        <v>0</v>
      </c>
      <c r="F9" s="111">
        <f>'New Cycle 1'!H$4</f>
        <v>0</v>
      </c>
      <c r="G9" s="34" t="e">
        <f t="array" ref="G9">'New Cycle 1'!H$5</f>
        <v>#DIV/0!</v>
      </c>
      <c r="H9" s="35" t="e">
        <f>'New Cycle 1'!H$6</f>
        <v>#DIV/0!</v>
      </c>
      <c r="I9" s="35" t="e">
        <f>'New Cycle 1'!H$7</f>
        <v>#DIV/0!</v>
      </c>
      <c r="J9" s="34">
        <f>'New Cycle 1'!H$8</f>
        <v>0</v>
      </c>
      <c r="K9" s="35">
        <f>'New Cycle 1'!H$9</f>
        <v>0</v>
      </c>
      <c r="L9" s="103">
        <f>'New Cycle 1'!H$10</f>
        <v>0</v>
      </c>
      <c r="M9" s="106"/>
      <c r="N9" s="104"/>
      <c r="P9" s="8">
        <f>IF($A$20=1,IF(UDDS!A9="","",UDDS!A9),IF($A$20=2,IF('FTP-75'!A9="","",'FTP-75'!A9),IF($A$20=3, IF('US06'!A9="","",'US06'!A9),IF($A$20=4, IF(NEDC!A9="","", NEDC!A9),IF($A$20=5, IF('JPN10-15'!A9="","",'JPN10-15'!A9),IF($A$20=6, IF(WLTC!B9="","", WLTC!B9),IF($A$20=7, IF('New Cycle 1'!A9="","", 'New Cycle 1'!A9),IF($A$20=8, IF('New Cycle 2'!A9="","", 'New Cycle 3'!A9),IF($A$20=9, IF('New Cycle 3'!A9="","", 'New Cycle 3'!A9),"")))))))))</f>
        <v>7</v>
      </c>
      <c r="Q9" s="32">
        <f>IF($A$20=1,IF(UDDS!C9="","",UDDS!C9),IF($A$20=2,IF('FTP-75'!C9="","",'FTP-75'!C9),IF($A$20=3, IF('US06'!C9="","",'US06'!C9),IF($A$20=4, IF(NEDC!B9="","", NEDC!B9),IF($A$20=5, IF('JPN10-15'!B9="","",'JPN10-15'!B9),IF($A$20=6, IF(WLTC!C9="","", WLTC!C9),IF($A$20=7, IF('New Cycle 1'!B9="","", 'New Cycle 1'!B9),IF($A$20=8, IF('New Cycle 2'!B9="","", 'New Cycle 2'!B9),IF($A$20=9, IF('New Cycle 3'!B9="","", 'New Cycle 3'!B9),"")))))))))</f>
        <v>0</v>
      </c>
      <c r="R9" s="32">
        <f>IF($A$20=1,IF(UDDS!D9="","",UDDS!D9),IF($A$20=2,IF('FTP-75'!D9="","",'FTP-75'!D9),IF($A$20=3, IF('US06'!D9="","",'US06'!D9),IF($A$20=4, IF(NEDC!C9="","", NEDC!C9),IF($A$20=5, IF('JPN10-15'!C9="","",'JPN10-15'!C9),IF($A$20=6, IF(WLTC!D9="","", WLTC!D9),IF($A$20=7, IF('New Cycle 1'!C9="","", 'New Cycle 1'!C9),IF($A$20=8, IF('New Cycle 2'!C9="","", 'New Cycle 2'!C9),IF($A$20=9, IF('New Cycle 3'!C9="","", 'New Cycle 3'!C9),"")))))))))</f>
        <v>0</v>
      </c>
      <c r="S9" s="32">
        <f>IF($A$20=1,IF(UDDS!E9="","",UDDS!E9),IF($A$20=2,IF('FTP-75'!E9="","",'FTP-75'!E9),IF($A$20=3, IF('US06'!E9="","",'US06'!E9),IF($A$20=4, IF(NEDC!D9="","", NEDC!D9),IF($A$20=5, IF('JPN10-15'!D9="","",'JPN10-15'!D9),IF($A$20=6, IF(WLTC!E9="","", WLTC!E9),IF($A$20=7, IF('New Cycle 1'!D9="","", 'New Cycle 1'!D9),IF($A$20=8, IF('New Cycle 2'!D9="","", 'New Cycle 2'!D9),IF($A$20=9, IF('New Cycle 3'!D9="","", 'New Cycle 3'!D9),"")))))))))</f>
        <v>0</v>
      </c>
      <c r="T9" s="32">
        <f>IF($A$20=1,IF(UDDS!F9="","",UDDS!F9),IF($A$20=2,IF('FTP-75'!F9="","",'FTP-75'!F9),IF($A$20=3, IF('US06'!F9="","",'US06'!F9),IF($A$20=4, IF(NEDC!E9="","", NEDC!E9),IF($A$20=5, IF('JPN10-15'!E9="","",'JPN10-15'!E9),IF($A$20=6, IF(WLTC!F9="","", WLTC!F9),IF($A$20=7, IF('New Cycle 1'!E9="","", 'New Cycle 1'!E9),IF($A$20=8, IF('New Cycle 2'!E9="","", 'New Cycle 2'!E9),IF($A$20=9, IF('New Cycle 3'!E9="","", 'New Cycle 3'!E9),"")))))))))</f>
        <v>0</v>
      </c>
      <c r="U9" s="32">
        <f>IF($A$20=1,IF(UDDS!G9="","",UDDS!G9),IF($A$20=2,IF('FTP-75'!G9="","",'FTP-75'!G9),IF($A$20=3, IF('US06'!G9="","",'US06'!G9),IF($A$20=4, IF(NEDC!F9="","", NEDC!F9),IF($A$20=5, IF('JPN10-15'!F9="","",'JPN10-15'!F9),IF($A$20=6, IF(WLTC!G9="","", WLTC!G9),IF($A$20=7, IF('New Cycle 1'!F9="","", 'New Cycle 1'!F9),IF($A$20=8, IF('New Cycle 2'!F9="","", 'New Cycle 2'!F9),IF($A$20=9, IF('New Cycle 3'!F9="","", 'New Cycle 3'!F9),"")))))))))</f>
        <v>0</v>
      </c>
    </row>
    <row r="10" spans="1:21" x14ac:dyDescent="0.25">
      <c r="A10" s="26">
        <v>8</v>
      </c>
      <c r="B10" s="16" t="s">
        <v>105</v>
      </c>
      <c r="C10" s="16"/>
      <c r="D10" s="18"/>
      <c r="E10" s="33">
        <f>'New Cycle 2'!H$3</f>
        <v>0</v>
      </c>
      <c r="F10" s="111">
        <f>'New Cycle 2'!H$4</f>
        <v>0</v>
      </c>
      <c r="G10" s="34" t="e">
        <f t="array" ref="G10">'New Cycle 2'!H$5</f>
        <v>#DIV/0!</v>
      </c>
      <c r="H10" s="35" t="e">
        <f>'New Cycle 2'!H$6</f>
        <v>#DIV/0!</v>
      </c>
      <c r="I10" s="35" t="e">
        <f>'New Cycle 2'!H$7</f>
        <v>#DIV/0!</v>
      </c>
      <c r="J10" s="34">
        <f>'New Cycle 2'!H$8</f>
        <v>0</v>
      </c>
      <c r="K10" s="35">
        <f>'New Cycle 2'!H$9</f>
        <v>0</v>
      </c>
      <c r="L10" s="103">
        <f>'New Cycle 2'!H$10</f>
        <v>0</v>
      </c>
      <c r="M10" s="106"/>
      <c r="N10" s="104"/>
      <c r="P10" s="8">
        <f>IF($A$20=1,IF(UDDS!A10="","",UDDS!A10),IF($A$20=2,IF('FTP-75'!A10="","",'FTP-75'!A10),IF($A$20=3, IF('US06'!A10="","",'US06'!A10),IF($A$20=4, IF(NEDC!A10="","", NEDC!A10),IF($A$20=5, IF('JPN10-15'!A10="","",'JPN10-15'!A10),IF($A$20=6, IF(WLTC!B10="","", WLTC!B10),IF($A$20=7, IF('New Cycle 1'!A10="","", 'New Cycle 1'!A10),IF($A$20=8, IF('New Cycle 2'!A10="","", 'New Cycle 3'!A10),IF($A$20=9, IF('New Cycle 3'!A10="","", 'New Cycle 3'!A10),"")))))))))</f>
        <v>8</v>
      </c>
      <c r="Q10" s="32">
        <f>IF($A$20=1,IF(UDDS!C10="","",UDDS!C10),IF($A$20=2,IF('FTP-75'!C10="","",'FTP-75'!C10),IF($A$20=3, IF('US06'!C10="","",'US06'!C10),IF($A$20=4, IF(NEDC!B10="","", NEDC!B10),IF($A$20=5, IF('JPN10-15'!B10="","",'JPN10-15'!B10),IF($A$20=6, IF(WLTC!C10="","", WLTC!C10),IF($A$20=7, IF('New Cycle 1'!B10="","", 'New Cycle 1'!B10),IF($A$20=8, IF('New Cycle 2'!B10="","", 'New Cycle 2'!B10),IF($A$20=9, IF('New Cycle 3'!B10="","", 'New Cycle 3'!B10),"")))))))))</f>
        <v>0</v>
      </c>
      <c r="R10" s="32">
        <f>IF($A$20=1,IF(UDDS!D10="","",UDDS!D10),IF($A$20=2,IF('FTP-75'!D10="","",'FTP-75'!D10),IF($A$20=3, IF('US06'!D10="","",'US06'!D10),IF($A$20=4, IF(NEDC!C10="","", NEDC!C10),IF($A$20=5, IF('JPN10-15'!C10="","",'JPN10-15'!C10),IF($A$20=6, IF(WLTC!D10="","", WLTC!D10),IF($A$20=7, IF('New Cycle 1'!C10="","", 'New Cycle 1'!C10),IF($A$20=8, IF('New Cycle 2'!C10="","", 'New Cycle 2'!C10),IF($A$20=9, IF('New Cycle 3'!C10="","", 'New Cycle 3'!C10),"")))))))))</f>
        <v>0</v>
      </c>
      <c r="S10" s="32">
        <f>IF($A$20=1,IF(UDDS!E10="","",UDDS!E10),IF($A$20=2,IF('FTP-75'!E10="","",'FTP-75'!E10),IF($A$20=3, IF('US06'!E10="","",'US06'!E10),IF($A$20=4, IF(NEDC!D10="","", NEDC!D10),IF($A$20=5, IF('JPN10-15'!D10="","",'JPN10-15'!D10),IF($A$20=6, IF(WLTC!E10="","", WLTC!E10),IF($A$20=7, IF('New Cycle 1'!D10="","", 'New Cycle 1'!D10),IF($A$20=8, IF('New Cycle 2'!D10="","", 'New Cycle 2'!D10),IF($A$20=9, IF('New Cycle 3'!D10="","", 'New Cycle 3'!D10),"")))))))))</f>
        <v>0</v>
      </c>
      <c r="T10" s="32">
        <f>IF($A$20=1,IF(UDDS!F10="","",UDDS!F10),IF($A$20=2,IF('FTP-75'!F10="","",'FTP-75'!F10),IF($A$20=3, IF('US06'!F10="","",'US06'!F10),IF($A$20=4, IF(NEDC!E10="","", NEDC!E10),IF($A$20=5, IF('JPN10-15'!E10="","",'JPN10-15'!E10),IF($A$20=6, IF(WLTC!F10="","", WLTC!F10),IF($A$20=7, IF('New Cycle 1'!E10="","", 'New Cycle 1'!E10),IF($A$20=8, IF('New Cycle 2'!E10="","", 'New Cycle 2'!E10),IF($A$20=9, IF('New Cycle 3'!E10="","", 'New Cycle 3'!E10),"")))))))))</f>
        <v>0</v>
      </c>
      <c r="U10" s="32">
        <f>IF($A$20=1,IF(UDDS!G10="","",UDDS!G10),IF($A$20=2,IF('FTP-75'!G10="","",'FTP-75'!G10),IF($A$20=3, IF('US06'!G10="","",'US06'!G10),IF($A$20=4, IF(NEDC!F10="","", NEDC!F10),IF($A$20=5, IF('JPN10-15'!F10="","",'JPN10-15'!F10),IF($A$20=6, IF(WLTC!G10="","", WLTC!G10),IF($A$20=7, IF('New Cycle 1'!F10="","", 'New Cycle 1'!F10),IF($A$20=8, IF('New Cycle 2'!F10="","", 'New Cycle 2'!F10),IF($A$20=9, IF('New Cycle 3'!F10="","", 'New Cycle 3'!F10),"")))))))))</f>
        <v>0</v>
      </c>
    </row>
    <row r="11" spans="1:21" x14ac:dyDescent="0.25">
      <c r="A11" s="26">
        <v>9</v>
      </c>
      <c r="B11" s="16" t="s">
        <v>106</v>
      </c>
      <c r="C11" s="16"/>
      <c r="D11" s="18"/>
      <c r="E11" s="33">
        <f>'New Cycle 3'!H$3</f>
        <v>0</v>
      </c>
      <c r="F11" s="111">
        <f>'New Cycle 3'!H$4</f>
        <v>0</v>
      </c>
      <c r="G11" s="34" t="e">
        <f t="array" ref="G11">'New Cycle 3'!H$5</f>
        <v>#DIV/0!</v>
      </c>
      <c r="H11" s="35" t="e">
        <f>'New Cycle 3'!H$6</f>
        <v>#DIV/0!</v>
      </c>
      <c r="I11" s="35" t="e">
        <f>'New Cycle 3'!H$7</f>
        <v>#DIV/0!</v>
      </c>
      <c r="J11" s="34">
        <f>'New Cycle 3'!H$8</f>
        <v>0</v>
      </c>
      <c r="K11" s="35">
        <f>'New Cycle 3'!H$9</f>
        <v>0</v>
      </c>
      <c r="L11" s="103">
        <f>'New Cycle 3'!H$10</f>
        <v>0</v>
      </c>
      <c r="M11" s="106"/>
      <c r="N11" s="104"/>
      <c r="P11" s="8">
        <f>IF($A$20=1,IF(UDDS!A11="","",UDDS!A11),IF($A$20=2,IF('FTP-75'!A11="","",'FTP-75'!A11),IF($A$20=3, IF('US06'!A11="","",'US06'!A11),IF($A$20=4, IF(NEDC!A11="","", NEDC!A11),IF($A$20=5, IF('JPN10-15'!A11="","",'JPN10-15'!A11),IF($A$20=6, IF(WLTC!B11="","", WLTC!B11),IF($A$20=7, IF('New Cycle 1'!A11="","", 'New Cycle 1'!A11),IF($A$20=8, IF('New Cycle 2'!A11="","", 'New Cycle 3'!A11),IF($A$20=9, IF('New Cycle 3'!A11="","", 'New Cycle 3'!A11),"")))))))))</f>
        <v>9</v>
      </c>
      <c r="Q11" s="32">
        <f>IF($A$20=1,IF(UDDS!C11="","",UDDS!C11),IF($A$20=2,IF('FTP-75'!C11="","",'FTP-75'!C11),IF($A$20=3, IF('US06'!C11="","",'US06'!C11),IF($A$20=4, IF(NEDC!B11="","", NEDC!B11),IF($A$20=5, IF('JPN10-15'!B11="","",'JPN10-15'!B11),IF($A$20=6, IF(WLTC!C11="","", WLTC!C11),IF($A$20=7, IF('New Cycle 1'!B11="","", 'New Cycle 1'!B11),IF($A$20=8, IF('New Cycle 2'!B11="","", 'New Cycle 2'!B11),IF($A$20=9, IF('New Cycle 3'!B11="","", 'New Cycle 3'!B11),"")))))))))</f>
        <v>0</v>
      </c>
      <c r="R11" s="32">
        <f>IF($A$20=1,IF(UDDS!D11="","",UDDS!D11),IF($A$20=2,IF('FTP-75'!D11="","",'FTP-75'!D11),IF($A$20=3, IF('US06'!D11="","",'US06'!D11),IF($A$20=4, IF(NEDC!C11="","", NEDC!C11),IF($A$20=5, IF('JPN10-15'!C11="","",'JPN10-15'!C11),IF($A$20=6, IF(WLTC!D11="","", WLTC!D11),IF($A$20=7, IF('New Cycle 1'!C11="","", 'New Cycle 1'!C11),IF($A$20=8, IF('New Cycle 2'!C11="","", 'New Cycle 2'!C11),IF($A$20=9, IF('New Cycle 3'!C11="","", 'New Cycle 3'!C11),"")))))))))</f>
        <v>0</v>
      </c>
      <c r="S11" s="32">
        <f>IF($A$20=1,IF(UDDS!E11="","",UDDS!E11),IF($A$20=2,IF('FTP-75'!E11="","",'FTP-75'!E11),IF($A$20=3, IF('US06'!E11="","",'US06'!E11),IF($A$20=4, IF(NEDC!D11="","", NEDC!D11),IF($A$20=5, IF('JPN10-15'!D11="","",'JPN10-15'!D11),IF($A$20=6, IF(WLTC!E11="","", WLTC!E11),IF($A$20=7, IF('New Cycle 1'!D11="","", 'New Cycle 1'!D11),IF($A$20=8, IF('New Cycle 2'!D11="","", 'New Cycle 2'!D11),IF($A$20=9, IF('New Cycle 3'!D11="","", 'New Cycle 3'!D11),"")))))))))</f>
        <v>0</v>
      </c>
      <c r="T11" s="32">
        <f>IF($A$20=1,IF(UDDS!F11="","",UDDS!F11),IF($A$20=2,IF('FTP-75'!F11="","",'FTP-75'!F11),IF($A$20=3, IF('US06'!F11="","",'US06'!F11),IF($A$20=4, IF(NEDC!E11="","", NEDC!E11),IF($A$20=5, IF('JPN10-15'!E11="","",'JPN10-15'!E11),IF($A$20=6, IF(WLTC!F11="","", WLTC!F11),IF($A$20=7, IF('New Cycle 1'!E11="","", 'New Cycle 1'!E11),IF($A$20=8, IF('New Cycle 2'!E11="","", 'New Cycle 2'!E11),IF($A$20=9, IF('New Cycle 3'!E11="","", 'New Cycle 3'!E11),"")))))))))</f>
        <v>0</v>
      </c>
      <c r="U11" s="32">
        <f>IF($A$20=1,IF(UDDS!G11="","",UDDS!G11),IF($A$20=2,IF('FTP-75'!G11="","",'FTP-75'!G11),IF($A$20=3, IF('US06'!G11="","",'US06'!G11),IF($A$20=4, IF(NEDC!F11="","", NEDC!F11),IF($A$20=5, IF('JPN10-15'!F11="","",'JPN10-15'!F11),IF($A$20=6, IF(WLTC!G11="","", WLTC!G11),IF($A$20=7, IF('New Cycle 1'!F11="","", 'New Cycle 1'!F11),IF($A$20=8, IF('New Cycle 2'!F11="","", 'New Cycle 2'!F11),IF($A$20=9, IF('New Cycle 3'!F11="","", 'New Cycle 3'!F11),"")))))))))</f>
        <v>0</v>
      </c>
    </row>
    <row r="12" spans="1:21" x14ac:dyDescent="0.25">
      <c r="A12" s="26">
        <v>10</v>
      </c>
      <c r="B12" s="16" t="s">
        <v>19</v>
      </c>
      <c r="C12" s="16"/>
      <c r="D12" s="18" t="s">
        <v>36</v>
      </c>
      <c r="E12" s="17">
        <v>9990.3333333333212</v>
      </c>
      <c r="F12" s="18">
        <v>1770</v>
      </c>
      <c r="G12" s="19">
        <v>20.31932203389832</v>
      </c>
      <c r="H12" s="20">
        <v>0.23055555555555488</v>
      </c>
      <c r="I12" s="20">
        <v>0.27333906071019404</v>
      </c>
      <c r="J12" s="19">
        <v>49.1</v>
      </c>
      <c r="K12" s="20">
        <v>0.80555555555555558</v>
      </c>
      <c r="L12" s="20">
        <v>1.1111111111111112</v>
      </c>
      <c r="M12" s="113" t="s">
        <v>96</v>
      </c>
      <c r="N12" s="36"/>
      <c r="P12" s="8">
        <f>IF($A$20=1,IF(UDDS!A12="","",UDDS!A12),IF($A$20=2,IF('FTP-75'!A12="","",'FTP-75'!A12),IF($A$20=3, IF('US06'!A12="","",'US06'!A12),IF($A$20=4, IF(NEDC!A12="","", NEDC!A12),IF($A$20=5, IF('JPN10-15'!A12="","",'JPN10-15'!A12),IF($A$20=6, IF(WLTC!B12="","", WLTC!B12),IF($A$20=7, IF('New Cycle 1'!A12="","", 'New Cycle 1'!A12),IF($A$20=8, IF('New Cycle 2'!A12="","", 'New Cycle 3'!A12),IF($A$20=9, IF('New Cycle 3'!A12="","", 'New Cycle 3'!A12),"")))))))))</f>
        <v>10</v>
      </c>
      <c r="Q12" s="32">
        <f>IF($A$20=1,IF(UDDS!C12="","",UDDS!C12),IF($A$20=2,IF('FTP-75'!C12="","",'FTP-75'!C12),IF($A$20=3, IF('US06'!C12="","",'US06'!C12),IF($A$20=4, IF(NEDC!B12="","", NEDC!B12),IF($A$20=5, IF('JPN10-15'!B12="","",'JPN10-15'!B12),IF($A$20=6, IF(WLTC!C12="","", WLTC!C12),IF($A$20=7, IF('New Cycle 1'!B12="","", 'New Cycle 1'!B12),IF($A$20=8, IF('New Cycle 2'!B12="","", 'New Cycle 2'!B12),IF($A$20=9, IF('New Cycle 3'!B12="","", 'New Cycle 3'!B12),"")))))))))</f>
        <v>0</v>
      </c>
      <c r="R12" s="32">
        <f>IF($A$20=1,IF(UDDS!D12="","",UDDS!D12),IF($A$20=2,IF('FTP-75'!D12="","",'FTP-75'!D12),IF($A$20=3, IF('US06'!D12="","",'US06'!D12),IF($A$20=4, IF(NEDC!C12="","", NEDC!C12),IF($A$20=5, IF('JPN10-15'!C12="","",'JPN10-15'!C12),IF($A$20=6, IF(WLTC!D12="","", WLTC!D12),IF($A$20=7, IF('New Cycle 1'!C12="","", 'New Cycle 1'!C12),IF($A$20=8, IF('New Cycle 2'!C12="","", 'New Cycle 2'!C12),IF($A$20=9, IF('New Cycle 3'!C12="","", 'New Cycle 3'!C12),"")))))))))</f>
        <v>0</v>
      </c>
      <c r="S12" s="32">
        <f>IF($A$20=1,IF(UDDS!E12="","",UDDS!E12),IF($A$20=2,IF('FTP-75'!E12="","",'FTP-75'!E12),IF($A$20=3, IF('US06'!E12="","",'US06'!E12),IF($A$20=4, IF(NEDC!D12="","", NEDC!D12),IF($A$20=5, IF('JPN10-15'!D12="","",'JPN10-15'!D12),IF($A$20=6, IF(WLTC!E12="","", WLTC!E12),IF($A$20=7, IF('New Cycle 1'!D12="","", 'New Cycle 1'!D12),IF($A$20=8, IF('New Cycle 2'!D12="","", 'New Cycle 2'!D12),IF($A$20=9, IF('New Cycle 3'!D12="","", 'New Cycle 3'!D12),"")))))))))</f>
        <v>0</v>
      </c>
      <c r="T12" s="32">
        <f>IF($A$20=1,IF(UDDS!F12="","",UDDS!F12),IF($A$20=2,IF('FTP-75'!F12="","",'FTP-75'!F12),IF($A$20=3, IF('US06'!F12="","",'US06'!F12),IF($A$20=4, IF(NEDC!E12="","", NEDC!E12),IF($A$20=5, IF('JPN10-15'!E12="","",'JPN10-15'!E12),IF($A$20=6, IF(WLTC!F12="","", WLTC!F12),IF($A$20=7, IF('New Cycle 1'!E12="","", 'New Cycle 1'!E12),IF($A$20=8, IF('New Cycle 2'!E12="","", 'New Cycle 2'!E12),IF($A$20=9, IF('New Cycle 3'!E12="","", 'New Cycle 3'!E12),"")))))))))</f>
        <v>0</v>
      </c>
      <c r="U12" s="32">
        <f>IF($A$20=1,IF(UDDS!G12="","",UDDS!G12),IF($A$20=2,IF('FTP-75'!G12="","",'FTP-75'!G12),IF($A$20=3, IF('US06'!G12="","",'US06'!G12),IF($A$20=4, IF(NEDC!F12="","", NEDC!F12),IF($A$20=5, IF('JPN10-15'!F12="","",'JPN10-15'!F12),IF($A$20=6, IF(WLTC!G12="","", WLTC!G12),IF($A$20=7, IF('New Cycle 1'!F12="","", 'New Cycle 1'!F12),IF($A$20=8, IF('New Cycle 2'!F12="","", 'New Cycle 2'!F12),IF($A$20=9, IF('New Cycle 3'!F12="","", 'New Cycle 3'!F12),"")))))))))</f>
        <v>0</v>
      </c>
    </row>
    <row r="13" spans="1:21" ht="15.75" customHeight="1" x14ac:dyDescent="0.25">
      <c r="A13" s="26">
        <v>11</v>
      </c>
      <c r="B13" s="16" t="s">
        <v>20</v>
      </c>
      <c r="C13" s="16"/>
      <c r="D13" s="18" t="s">
        <v>36</v>
      </c>
      <c r="E13" s="17">
        <v>11427.666666666675</v>
      </c>
      <c r="F13" s="18">
        <v>1613</v>
      </c>
      <c r="G13" s="19">
        <v>25.505021698698119</v>
      </c>
      <c r="H13" s="20">
        <v>0.2203382404486503</v>
      </c>
      <c r="I13" s="20">
        <v>0.23717223165440446</v>
      </c>
      <c r="J13" s="19">
        <v>64.400000000000006</v>
      </c>
      <c r="K13" s="20">
        <v>0.80555555555555558</v>
      </c>
      <c r="L13" s="20">
        <v>1.1111111111111112</v>
      </c>
      <c r="M13" s="113"/>
      <c r="N13" s="36"/>
      <c r="P13" s="8">
        <f>IF($A$20=1,IF(UDDS!A13="","",UDDS!A13),IF($A$20=2,IF('FTP-75'!A13="","",'FTP-75'!A13),IF($A$20=3, IF('US06'!A13="","",'US06'!A13),IF($A$20=4, IF(NEDC!A13="","", NEDC!A13),IF($A$20=5, IF('JPN10-15'!A13="","",'JPN10-15'!A13),IF($A$20=6, IF(WLTC!B13="","", WLTC!B13),IF($A$20=7, IF('New Cycle 1'!A13="","", 'New Cycle 1'!A13),IF($A$20=8, IF('New Cycle 2'!A13="","", 'New Cycle 3'!A13),IF($A$20=9, IF('New Cycle 3'!A13="","", 'New Cycle 3'!A13),"")))))))))</f>
        <v>11</v>
      </c>
      <c r="Q13" s="32">
        <f>IF($A$20=1,IF(UDDS!C13="","",UDDS!C13),IF($A$20=2,IF('FTP-75'!C13="","",'FTP-75'!C13),IF($A$20=3, IF('US06'!C13="","",'US06'!C13),IF($A$20=4, IF(NEDC!B13="","", NEDC!B13),IF($A$20=5, IF('JPN10-15'!B13="","",'JPN10-15'!B13),IF($A$20=6, IF(WLTC!C13="","", WLTC!C13),IF($A$20=7, IF('New Cycle 1'!B13="","", 'New Cycle 1'!B13),IF($A$20=8, IF('New Cycle 2'!B13="","", 'New Cycle 2'!B13),IF($A$20=9, IF('New Cycle 3'!B13="","", 'New Cycle 3'!B13),"")))))))))</f>
        <v>0</v>
      </c>
      <c r="R13" s="32">
        <f>IF($A$20=1,IF(UDDS!D13="","",UDDS!D13),IF($A$20=2,IF('FTP-75'!D13="","",'FTP-75'!D13),IF($A$20=3, IF('US06'!D13="","",'US06'!D13),IF($A$20=4, IF(NEDC!C13="","", NEDC!C13),IF($A$20=5, IF('JPN10-15'!C13="","",'JPN10-15'!C13),IF($A$20=6, IF(WLTC!D13="","", WLTC!D13),IF($A$20=7, IF('New Cycle 1'!C13="","", 'New Cycle 1'!C13),IF($A$20=8, IF('New Cycle 2'!C13="","", 'New Cycle 2'!C13),IF($A$20=9, IF('New Cycle 3'!C13="","", 'New Cycle 3'!C13),"")))))))))</f>
        <v>0</v>
      </c>
      <c r="S13" s="32">
        <f>IF($A$20=1,IF(UDDS!E13="","",UDDS!E13),IF($A$20=2,IF('FTP-75'!E13="","",'FTP-75'!E13),IF($A$20=3, IF('US06'!E13="","",'US06'!E13),IF($A$20=4, IF(NEDC!D13="","", NEDC!D13),IF($A$20=5, IF('JPN10-15'!D13="","",'JPN10-15'!D13),IF($A$20=6, IF(WLTC!E13="","", WLTC!E13),IF($A$20=7, IF('New Cycle 1'!D13="","", 'New Cycle 1'!D13),IF($A$20=8, IF('New Cycle 2'!D13="","", 'New Cycle 2'!D13),IF($A$20=9, IF('New Cycle 3'!D13="","", 'New Cycle 3'!D13),"")))))))))</f>
        <v>0</v>
      </c>
      <c r="T13" s="32">
        <f>IF($A$20=1,IF(UDDS!F13="","",UDDS!F13),IF($A$20=2,IF('FTP-75'!F13="","",'FTP-75'!F13),IF($A$20=3, IF('US06'!F13="","",'US06'!F13),IF($A$20=4, IF(NEDC!E13="","", NEDC!E13),IF($A$20=5, IF('JPN10-15'!E13="","",'JPN10-15'!E13),IF($A$20=6, IF(WLTC!F13="","", WLTC!F13),IF($A$20=7, IF('New Cycle 1'!E13="","", 'New Cycle 1'!E13),IF($A$20=8, IF('New Cycle 2'!E13="","", 'New Cycle 2'!E13),IF($A$20=9, IF('New Cycle 3'!E13="","", 'New Cycle 3'!E13),"")))))))))</f>
        <v>0</v>
      </c>
      <c r="U13" s="32">
        <f>IF($A$20=1,IF(UDDS!G13="","",UDDS!G13),IF($A$20=2,IF('FTP-75'!G13="","",'FTP-75'!G13),IF($A$20=3, IF('US06'!G13="","",'US06'!G13),IF($A$20=4, IF(NEDC!F13="","", NEDC!F13),IF($A$20=5, IF('JPN10-15'!F13="","",'JPN10-15'!F13),IF($A$20=6, IF(WLTC!G13="","", WLTC!G13),IF($A$20=7, IF('New Cycle 1'!F13="","", 'New Cycle 1'!F13),IF($A$20=8, IF('New Cycle 2'!F13="","", 'New Cycle 2'!F13),IF($A$20=9, IF('New Cycle 3'!F13="","", 'New Cycle 3'!F13),"")))))))))</f>
        <v>0</v>
      </c>
    </row>
    <row r="14" spans="1:21" x14ac:dyDescent="0.25">
      <c r="A14" s="26">
        <v>12</v>
      </c>
      <c r="B14" s="16" t="s">
        <v>21</v>
      </c>
      <c r="C14" s="16"/>
      <c r="D14" s="18" t="s">
        <v>36</v>
      </c>
      <c r="E14" s="17">
        <v>10938.52777777777</v>
      </c>
      <c r="F14" s="18">
        <v>1613</v>
      </c>
      <c r="G14" s="19">
        <v>24.413329200247986</v>
      </c>
      <c r="H14" s="20">
        <v>0.33738615664845201</v>
      </c>
      <c r="I14" s="20">
        <v>0.32928888888888885</v>
      </c>
      <c r="J14" s="19">
        <v>74.7</v>
      </c>
      <c r="K14" s="20">
        <v>0.97222222222222232</v>
      </c>
      <c r="L14" s="20">
        <v>0.97222222222222232</v>
      </c>
      <c r="M14" s="113"/>
      <c r="P14" s="8">
        <f>IF($A$20=1,IF(UDDS!A14="","",UDDS!A14),IF($A$20=2,IF('FTP-75'!A14="","",'FTP-75'!A14),IF($A$20=3, IF('US06'!A14="","",'US06'!A14),IF($A$20=4, IF(NEDC!A14="","", NEDC!A14),IF($A$20=5, IF('JPN10-15'!A14="","",'JPN10-15'!A14),IF($A$20=6, IF(WLTC!B14="","", WLTC!B14),IF($A$20=7, IF('New Cycle 1'!A14="","", 'New Cycle 1'!A14),IF($A$20=8, IF('New Cycle 2'!A14="","", 'New Cycle 3'!A14),IF($A$20=9, IF('New Cycle 3'!A14="","", 'New Cycle 3'!A14),"")))))))))</f>
        <v>12</v>
      </c>
      <c r="Q14" s="32">
        <f>IF($A$20=1,IF(UDDS!C14="","",UDDS!C14),IF($A$20=2,IF('FTP-75'!C14="","",'FTP-75'!C14),IF($A$20=3, IF('US06'!C14="","",'US06'!C14),IF($A$20=4, IF(NEDC!B14="","", NEDC!B14),IF($A$20=5, IF('JPN10-15'!B14="","",'JPN10-15'!B14),IF($A$20=6, IF(WLTC!C14="","", WLTC!C14),IF($A$20=7, IF('New Cycle 1'!B14="","", 'New Cycle 1'!B14),IF($A$20=8, IF('New Cycle 2'!B14="","", 'New Cycle 2'!B14),IF($A$20=9, IF('New Cycle 3'!B14="","", 'New Cycle 3'!B14),"")))))))))</f>
        <v>0</v>
      </c>
      <c r="R14" s="32">
        <f>IF($A$20=1,IF(UDDS!D14="","",UDDS!D14),IF($A$20=2,IF('FTP-75'!D14="","",'FTP-75'!D14),IF($A$20=3, IF('US06'!D14="","",'US06'!D14),IF($A$20=4, IF(NEDC!C14="","", NEDC!C14),IF($A$20=5, IF('JPN10-15'!C14="","",'JPN10-15'!C14),IF($A$20=6, IF(WLTC!D14="","", WLTC!D14),IF($A$20=7, IF('New Cycle 1'!C14="","", 'New Cycle 1'!C14),IF($A$20=8, IF('New Cycle 2'!C14="","", 'New Cycle 2'!C14),IF($A$20=9, IF('New Cycle 3'!C14="","", 'New Cycle 3'!C14),"")))))))))</f>
        <v>0</v>
      </c>
      <c r="S14" s="32">
        <f>IF($A$20=1,IF(UDDS!E14="","",UDDS!E14),IF($A$20=2,IF('FTP-75'!E14="","",'FTP-75'!E14),IF($A$20=3, IF('US06'!E14="","",'US06'!E14),IF($A$20=4, IF(NEDC!D14="","", NEDC!D14),IF($A$20=5, IF('JPN10-15'!D14="","",'JPN10-15'!D14),IF($A$20=6, IF(WLTC!E14="","", WLTC!E14),IF($A$20=7, IF('New Cycle 1'!D14="","", 'New Cycle 1'!D14),IF($A$20=8, IF('New Cycle 2'!D14="","", 'New Cycle 2'!D14),IF($A$20=9, IF('New Cycle 3'!D14="","", 'New Cycle 3'!D14),"")))))))))</f>
        <v>0</v>
      </c>
      <c r="T14" s="32">
        <f>IF($A$20=1,IF(UDDS!F14="","",UDDS!F14),IF($A$20=2,IF('FTP-75'!F14="","",'FTP-75'!F14),IF($A$20=3, IF('US06'!F14="","",'US06'!F14),IF($A$20=4, IF(NEDC!E14="","", NEDC!E14),IF($A$20=5, IF('JPN10-15'!E14="","",'JPN10-15'!E14),IF($A$20=6, IF(WLTC!F14="","", WLTC!F14),IF($A$20=7, IF('New Cycle 1'!E14="","", 'New Cycle 1'!E14),IF($A$20=8, IF('New Cycle 2'!E14="","", 'New Cycle 2'!E14),IF($A$20=9, IF('New Cycle 3'!E14="","", 'New Cycle 3'!E14),"")))))))))</f>
        <v>0</v>
      </c>
      <c r="U14" s="32">
        <f>IF($A$20=1,IF(UDDS!G14="","",UDDS!G14),IF($A$20=2,IF('FTP-75'!G14="","",'FTP-75'!G14),IF($A$20=3, IF('US06'!G14="","",'US06'!G14),IF($A$20=4, IF(NEDC!F14="","", NEDC!F14),IF($A$20=5, IF('JPN10-15'!F14="","",'JPN10-15'!F14),IF($A$20=6, IF(WLTC!G14="","", WLTC!G14),IF($A$20=7, IF('New Cycle 1'!F14="","", 'New Cycle 1'!F14),IF($A$20=8, IF('New Cycle 2'!F14="","", 'New Cycle 2'!F14),IF($A$20=9, IF('New Cycle 3'!F14="","", 'New Cycle 3'!F14),"")))))))))</f>
        <v>0</v>
      </c>
    </row>
    <row r="15" spans="1:21" x14ac:dyDescent="0.25">
      <c r="A15" s="26">
        <v>13</v>
      </c>
      <c r="B15" s="16" t="s">
        <v>22</v>
      </c>
      <c r="C15" s="16"/>
      <c r="D15" s="18" t="s">
        <v>36</v>
      </c>
      <c r="E15" s="17">
        <v>14629.749999999991</v>
      </c>
      <c r="F15" s="18">
        <v>1478</v>
      </c>
      <c r="G15" s="19">
        <v>35.634032476319376</v>
      </c>
      <c r="H15" s="20">
        <v>0.2907036466358493</v>
      </c>
      <c r="I15" s="20">
        <v>0.34116937914406265</v>
      </c>
      <c r="J15" s="19">
        <v>85.2</v>
      </c>
      <c r="K15" s="20">
        <v>0.97222222222222232</v>
      </c>
      <c r="L15" s="20">
        <v>1.1111111111111107</v>
      </c>
      <c r="M15" s="113"/>
      <c r="P15" s="8">
        <f>IF($A$20=1,IF(UDDS!A15="","",UDDS!A15),IF($A$20=2,IF('FTP-75'!A15="","",'FTP-75'!A15),IF($A$20=3, IF('US06'!A15="","",'US06'!A15),IF($A$20=4, IF(NEDC!A15="","", NEDC!A15),IF($A$20=5, IF('JPN10-15'!A15="","",'JPN10-15'!A15),IF($A$20=6, IF(WLTC!B15="","", WLTC!B15),IF($A$20=7, IF('New Cycle 1'!A15="","", 'New Cycle 1'!A15),IF($A$20=8, IF('New Cycle 2'!A15="","", 'New Cycle 3'!A15),IF($A$20=9, IF('New Cycle 3'!A15="","", 'New Cycle 3'!A15),"")))))))))</f>
        <v>13</v>
      </c>
      <c r="Q15" s="32">
        <f>IF($A$20=1,IF(UDDS!C15="","",UDDS!C15),IF($A$20=2,IF('FTP-75'!C15="","",'FTP-75'!C15),IF($A$20=3, IF('US06'!C15="","",'US06'!C15),IF($A$20=4, IF(NEDC!B15="","", NEDC!B15),IF($A$20=5, IF('JPN10-15'!B15="","",'JPN10-15'!B15),IF($A$20=6, IF(WLTC!C15="","", WLTC!C15),IF($A$20=7, IF('New Cycle 1'!B15="","", 'New Cycle 1'!B15),IF($A$20=8, IF('New Cycle 2'!B15="","", 'New Cycle 2'!B15),IF($A$20=9, IF('New Cycle 3'!B15="","", 'New Cycle 3'!B15),"")))))))))</f>
        <v>1.1233332256476085</v>
      </c>
      <c r="R15" s="32">
        <f>IF($A$20=1,IF(UDDS!D15="","",UDDS!D15),IF($A$20=2,IF('FTP-75'!D15="","",'FTP-75'!D15),IF($A$20=3, IF('US06'!D15="","",'US06'!D15),IF($A$20=4, IF(NEDC!C15="","", NEDC!C15),IF($A$20=5, IF('JPN10-15'!C15="","",'JPN10-15'!C15),IF($A$20=6, IF(WLTC!D15="","", WLTC!D15),IF($A$20=7, IF('New Cycle 1'!C15="","", 'New Cycle 1'!C15),IF($A$20=8, IF('New Cycle 2'!C15="","", 'New Cycle 2'!C15),IF($A$20=9, IF('New Cycle 3'!C15="","", 'New Cycle 3'!C15),"")))))))))</f>
        <v>0</v>
      </c>
      <c r="S15" s="32">
        <f>IF($A$20=1,IF(UDDS!E15="","",UDDS!E15),IF($A$20=2,IF('FTP-75'!E15="","",'FTP-75'!E15),IF($A$20=3, IF('US06'!E15="","",'US06'!E15),IF($A$20=4, IF(NEDC!D15="","", NEDC!D15),IF($A$20=5, IF('JPN10-15'!D15="","",'JPN10-15'!D15),IF($A$20=6, IF(WLTC!E15="","", WLTC!E15),IF($A$20=7, IF('New Cycle 1'!D15="","", 'New Cycle 1'!D15),IF($A$20=8, IF('New Cycle 2'!D15="","", 'New Cycle 2'!D15),IF($A$20=9, IF('New Cycle 3'!D15="","", 'New Cycle 3'!D15),"")))))))))</f>
        <v>0.31203700712433569</v>
      </c>
      <c r="T15" s="32">
        <f>IF($A$20=1,IF(UDDS!F15="","",UDDS!F15),IF($A$20=2,IF('FTP-75'!F15="","",'FTP-75'!F15),IF($A$20=3, IF('US06'!F15="","",'US06'!F15),IF($A$20=4, IF(NEDC!E15="","", NEDC!E15),IF($A$20=5, IF('JPN10-15'!E15="","",'JPN10-15'!E15),IF($A$20=6, IF(WLTC!F15="","", WLTC!F15),IF($A$20=7, IF('New Cycle 1'!E15="","", 'New Cycle 1'!E15),IF($A$20=8, IF('New Cycle 2'!E15="","", 'New Cycle 2'!E15),IF($A$20=9, IF('New Cycle 3'!E15="","", 'New Cycle 3'!E15),"")))))))))</f>
        <v>0.31203700712433569</v>
      </c>
      <c r="U15" s="32">
        <f>IF($A$20=1,IF(UDDS!G15="","",UDDS!G15),IF($A$20=2,IF('FTP-75'!G15="","",'FTP-75'!G15),IF($A$20=3, IF('US06'!G15="","",'US06'!G15),IF($A$20=4, IF(NEDC!F15="","", NEDC!F15),IF($A$20=5, IF('JPN10-15'!F15="","",'JPN10-15'!F15),IF($A$20=6, IF(WLTC!G15="","", WLTC!G15),IF($A$20=7, IF('New Cycle 1'!F15="","", 'New Cycle 1'!F15),IF($A$20=8, IF('New Cycle 2'!F15="","", 'New Cycle 2'!F15),IF($A$20=9, IF('New Cycle 3'!F15="","", 'New Cycle 3'!F15),"")))))))))</f>
        <v>0.15601850356216784</v>
      </c>
    </row>
    <row r="16" spans="1:21" x14ac:dyDescent="0.25">
      <c r="A16" s="26">
        <v>14</v>
      </c>
      <c r="B16" s="16" t="s">
        <v>23</v>
      </c>
      <c r="C16" s="16"/>
      <c r="D16" s="18" t="s">
        <v>36</v>
      </c>
      <c r="E16" s="17">
        <v>22649.138888888876</v>
      </c>
      <c r="F16" s="18">
        <v>1801</v>
      </c>
      <c r="G16" s="19">
        <v>45.273126041088332</v>
      </c>
      <c r="H16" s="20">
        <v>0.27582491582491514</v>
      </c>
      <c r="I16" s="20">
        <v>0.33812118210335129</v>
      </c>
      <c r="J16" s="19">
        <v>123.1</v>
      </c>
      <c r="K16" s="20">
        <v>0.97222222222222232</v>
      </c>
      <c r="L16" s="20">
        <v>1.1111111111111107</v>
      </c>
      <c r="M16" s="113"/>
      <c r="P16" s="8">
        <f>IF($A$20=1,IF(UDDS!A16="","",UDDS!A16),IF($A$20=2,IF('FTP-75'!A16="","",'FTP-75'!A16),IF($A$20=3, IF('US06'!A16="","",'US06'!A16),IF($A$20=4, IF(NEDC!A16="","", NEDC!A16),IF($A$20=5, IF('JPN10-15'!A16="","",'JPN10-15'!A16),IF($A$20=6, IF(WLTC!B16="","", WLTC!B16),IF($A$20=7, IF('New Cycle 1'!A16="","", 'New Cycle 1'!A16),IF($A$20=8, IF('New Cycle 2'!A16="","", 'New Cycle 3'!A16),IF($A$20=9, IF('New Cycle 3'!A16="","", 'New Cycle 3'!A16),"")))))))))</f>
        <v>14</v>
      </c>
      <c r="Q16" s="32">
        <f>IF($A$20=1,IF(UDDS!C16="","",UDDS!C16),IF($A$20=2,IF('FTP-75'!C16="","",'FTP-75'!C16),IF($A$20=3, IF('US06'!C16="","",'US06'!C16),IF($A$20=4, IF(NEDC!B16="","", NEDC!B16),IF($A$20=5, IF('JPN10-15'!B16="","",'JPN10-15'!B16),IF($A$20=6, IF(WLTC!C16="","", WLTC!C16),IF($A$20=7, IF('New Cycle 1'!B16="","", 'New Cycle 1'!B16),IF($A$20=8, IF('New Cycle 2'!B16="","", 'New Cycle 2'!B16),IF($A$20=9, IF('New Cycle 3'!B16="","", 'New Cycle 3'!B16),"")))))))))</f>
        <v>4.8758331437905635</v>
      </c>
      <c r="R16" s="32">
        <f>IF($A$20=1,IF(UDDS!D16="","",UDDS!D16),IF($A$20=2,IF('FTP-75'!D16="","",'FTP-75'!D16),IF($A$20=3, IF('US06'!D16="","",'US06'!D16),IF($A$20=4, IF(NEDC!C16="","", NEDC!C16),IF($A$20=5, IF('JPN10-15'!C16="","",'JPN10-15'!C16),IF($A$20=6, IF(WLTC!D16="","", WLTC!D16),IF($A$20=7, IF('New Cycle 1'!C16="","", 'New Cycle 1'!C16),IF($A$20=8, IF('New Cycle 2'!C16="","", 'New Cycle 2'!C16),IF($A$20=9, IF('New Cycle 3'!C16="","", 'New Cycle 3'!C16),"")))))))))</f>
        <v>0</v>
      </c>
      <c r="S16" s="32">
        <f>IF($A$20=1,IF(UDDS!E16="","",UDDS!E16),IF($A$20=2,IF('FTP-75'!E16="","",'FTP-75'!E16),IF($A$20=3, IF('US06'!E16="","",'US06'!E16),IF($A$20=4, IF(NEDC!D16="","", NEDC!D16),IF($A$20=5, IF('JPN10-15'!D16="","",'JPN10-15'!D16),IF($A$20=6, IF(WLTC!E16="","", WLTC!E16),IF($A$20=7, IF('New Cycle 1'!D16="","", 'New Cycle 1'!D16),IF($A$20=8, IF('New Cycle 2'!D16="","", 'New Cycle 2'!D16),IF($A$20=9, IF('New Cycle 3'!D16="","", 'New Cycle 3'!D16),"")))))))))</f>
        <v>1.3543980954973787</v>
      </c>
      <c r="T16" s="32">
        <f>IF($A$20=1,IF(UDDS!F16="","",UDDS!F16),IF($A$20=2,IF('FTP-75'!F16="","",'FTP-75'!F16),IF($A$20=3, IF('US06'!F16="","",'US06'!F16),IF($A$20=4, IF(NEDC!E16="","", NEDC!E16),IF($A$20=5, IF('JPN10-15'!E16="","",'JPN10-15'!E16),IF($A$20=6, IF(WLTC!F16="","", WLTC!F16),IF($A$20=7, IF('New Cycle 1'!E16="","", 'New Cycle 1'!E16),IF($A$20=8, IF('New Cycle 2'!E16="","", 'New Cycle 2'!E16),IF($A$20=9, IF('New Cycle 3'!E16="","", 'New Cycle 3'!E16),"")))))))))</f>
        <v>1.042361088373043</v>
      </c>
      <c r="U16" s="32">
        <f>IF($A$20=1,IF(UDDS!G16="","",UDDS!G16),IF($A$20=2,IF('FTP-75'!G16="","",'FTP-75'!G16),IF($A$20=3, IF('US06'!G16="","",'US06'!G16),IF($A$20=4, IF(NEDC!F16="","", NEDC!F16),IF($A$20=5, IF('JPN10-15'!F16="","",'JPN10-15'!F16),IF($A$20=6, IF(WLTC!G16="","", WLTC!G16),IF($A$20=7, IF('New Cycle 1'!F16="","", 'New Cycle 1'!F16),IF($A$20=8, IF('New Cycle 2'!F16="","", 'New Cycle 2'!F16),IF($A$20=9, IF('New Cycle 3'!F16="","", 'New Cycle 3'!F16),"")))))))))</f>
        <v>0.98923605487302502</v>
      </c>
    </row>
    <row r="17" spans="1:21" x14ac:dyDescent="0.25">
      <c r="A17" s="26">
        <v>15</v>
      </c>
      <c r="B17" s="16" t="s">
        <v>24</v>
      </c>
      <c r="C17" s="16"/>
      <c r="D17" s="18" t="s">
        <v>36</v>
      </c>
      <c r="E17" s="17">
        <v>14939.444444444442</v>
      </c>
      <c r="F17" s="18">
        <v>1478</v>
      </c>
      <c r="G17" s="19">
        <v>36.388362652232779</v>
      </c>
      <c r="H17" s="20">
        <v>0.40970058843890611</v>
      </c>
      <c r="I17" s="20">
        <v>0.47392392392392402</v>
      </c>
      <c r="J17" s="19">
        <v>97.4</v>
      </c>
      <c r="K17" s="20">
        <v>1.6666666666666665</v>
      </c>
      <c r="L17" s="20">
        <v>1.5</v>
      </c>
      <c r="M17" s="113"/>
      <c r="P17" s="8">
        <f>IF($A$20=1,IF(UDDS!A17="","",UDDS!A17),IF($A$20=2,IF('FTP-75'!A17="","",'FTP-75'!A17),IF($A$20=3, IF('US06'!A17="","",'US06'!A17),IF($A$20=4, IF(NEDC!A17="","", NEDC!A17),IF($A$20=5, IF('JPN10-15'!A17="","",'JPN10-15'!A17),IF($A$20=6, IF(WLTC!B17="","", WLTC!B17),IF($A$20=7, IF('New Cycle 1'!A17="","", 'New Cycle 1'!A17),IF($A$20=8, IF('New Cycle 2'!A17="","", 'New Cycle 3'!A17),IF($A$20=9, IF('New Cycle 3'!A17="","", 'New Cycle 3'!A17),"")))))))))</f>
        <v>15</v>
      </c>
      <c r="Q17" s="32">
        <f>IF($A$20=1,IF(UDDS!C17="","",UDDS!C17),IF($A$20=2,IF('FTP-75'!C17="","",'FTP-75'!C17),IF($A$20=3, IF('US06'!C17="","",'US06'!C17),IF($A$20=4, IF(NEDC!B17="","", NEDC!B17),IF($A$20=5, IF('JPN10-15'!B17="","",'JPN10-15'!B17),IF($A$20=6, IF(WLTC!C17="","", WLTC!C17),IF($A$20=7, IF('New Cycle 1'!B17="","", 'New Cycle 1'!B17),IF($A$20=8, IF('New Cycle 2'!B17="","", 'New Cycle 2'!B17),IF($A$20=9, IF('New Cycle 3'!B17="","", 'New Cycle 3'!B17),"")))))))))</f>
        <v>8.5833332935969047</v>
      </c>
      <c r="R17" s="32">
        <f>IF($A$20=1,IF(UDDS!D17="","",UDDS!D17),IF($A$20=2,IF('FTP-75'!D17="","",'FTP-75'!D17),IF($A$20=3, IF('US06'!D17="","",'US06'!D17),IF($A$20=4, IF(NEDC!C17="","", NEDC!C17),IF($A$20=5, IF('JPN10-15'!C17="","",'JPN10-15'!C17),IF($A$20=6, IF(WLTC!D17="","", WLTC!D17),IF($A$20=7, IF('New Cycle 1'!C17="","", 'New Cycle 1'!C17),IF($A$20=8, IF('New Cycle 2'!C17="","", 'New Cycle 2'!C17),IF($A$20=9, IF('New Cycle 3'!C17="","", 'New Cycle 3'!C17),"")))))))))</f>
        <v>0</v>
      </c>
      <c r="S17" s="32">
        <f>IF($A$20=1,IF(UDDS!E17="","",UDDS!E17),IF($A$20=2,IF('FTP-75'!E17="","",'FTP-75'!E17),IF($A$20=3, IF('US06'!E17="","",'US06'!E17),IF($A$20=4, IF(NEDC!D17="","", NEDC!D17),IF($A$20=5, IF('JPN10-15'!D17="","",'JPN10-15'!D17),IF($A$20=6, IF(WLTC!E17="","", WLTC!E17),IF($A$20=7, IF('New Cycle 1'!D17="","", 'New Cycle 1'!D17),IF($A$20=8, IF('New Cycle 2'!D17="","", 'New Cycle 2'!D17),IF($A$20=9, IF('New Cycle 3'!D17="","", 'New Cycle 3'!D17),"")))))))))</f>
        <v>2.3842592482213623</v>
      </c>
      <c r="T17" s="32">
        <f>IF($A$20=1,IF(UDDS!F17="","",UDDS!F17),IF($A$20=2,IF('FTP-75'!F17="","",'FTP-75'!F17),IF($A$20=3, IF('US06'!F17="","",'US06'!F17),IF($A$20=4, IF(NEDC!E17="","", NEDC!E17),IF($A$20=5, IF('JPN10-15'!E17="","",'JPN10-15'!E17),IF($A$20=6, IF(WLTC!F17="","", WLTC!F17),IF($A$20=7, IF('New Cycle 1'!E17="","", 'New Cycle 1'!E17),IF($A$20=8, IF('New Cycle 2'!E17="","", 'New Cycle 2'!E17),IF($A$20=9, IF('New Cycle 3'!E17="","", 'New Cycle 3'!E17),"")))))))))</f>
        <v>1.0298611527239836</v>
      </c>
      <c r="U17" s="32">
        <f>IF($A$20=1,IF(UDDS!G17="","",UDDS!G17),IF($A$20=2,IF('FTP-75'!G17="","",'FTP-75'!G17),IF($A$20=3, IF('US06'!G17="","",'US06'!G17),IF($A$20=4, IF(NEDC!F17="","", NEDC!F17),IF($A$20=5, IF('JPN10-15'!F17="","",'JPN10-15'!F17),IF($A$20=6, IF(WLTC!G17="","", WLTC!G17),IF($A$20=7, IF('New Cycle 1'!F17="","", 'New Cycle 1'!F17),IF($A$20=8, IF('New Cycle 2'!F17="","", 'New Cycle 2'!F17),IF($A$20=9, IF('New Cycle 3'!F17="","", 'New Cycle 3'!F17),"")))))))))</f>
        <v>2.8585647267323955</v>
      </c>
    </row>
    <row r="18" spans="1:21" x14ac:dyDescent="0.25">
      <c r="A18" s="26">
        <v>16</v>
      </c>
      <c r="B18" s="21" t="s">
        <v>25</v>
      </c>
      <c r="C18" s="21"/>
      <c r="D18" s="37" t="s">
        <v>36</v>
      </c>
      <c r="E18" s="38">
        <v>23266.277777777741</v>
      </c>
      <c r="F18" s="37">
        <v>1801</v>
      </c>
      <c r="G18" s="39">
        <v>46.506718489727973</v>
      </c>
      <c r="H18" s="40">
        <v>0.40589353612167284</v>
      </c>
      <c r="I18" s="40">
        <v>0.4454102920723233</v>
      </c>
      <c r="J18" s="39">
        <v>131.30000000000001</v>
      </c>
      <c r="K18" s="40">
        <v>1.6666666666666665</v>
      </c>
      <c r="L18" s="40">
        <v>1.5</v>
      </c>
      <c r="M18" s="114"/>
      <c r="P18" s="8">
        <f>IF($A$20=1,IF(UDDS!A18="","",UDDS!A18),IF($A$20=2,IF('FTP-75'!A18="","",'FTP-75'!A18),IF($A$20=3, IF('US06'!A18="","",'US06'!A18),IF($A$20=4, IF(NEDC!A18="","", NEDC!A18),IF($A$20=5, IF('JPN10-15'!A18="","",'JPN10-15'!A18),IF($A$20=6, IF(WLTC!B18="","", WLTC!B18),IF($A$20=7, IF('New Cycle 1'!A18="","", 'New Cycle 1'!A18),IF($A$20=8, IF('New Cycle 2'!A18="","", 'New Cycle 3'!A18),IF($A$20=9, IF('New Cycle 3'!A18="","", 'New Cycle 3'!A18),"")))))))))</f>
        <v>16</v>
      </c>
      <c r="Q18" s="32">
        <f>IF($A$20=1,IF(UDDS!C18="","",UDDS!C18),IF($A$20=2,IF('FTP-75'!C18="","",'FTP-75'!C18),IF($A$20=3, IF('US06'!C18="","",'US06'!C18),IF($A$20=4, IF(NEDC!B18="","", NEDC!B18),IF($A$20=5, IF('JPN10-15'!B18="","",'JPN10-15'!B18),IF($A$20=6, IF(WLTC!C18="","", WLTC!C18),IF($A$20=7, IF('New Cycle 1'!B18="","", 'New Cycle 1'!B18),IF($A$20=8, IF('New Cycle 2'!B18="","", 'New Cycle 2'!B18),IF($A$20=9, IF('New Cycle 3'!B18="","", 'New Cycle 3'!B18),"")))))))))</f>
        <v>12.331666598717371</v>
      </c>
      <c r="R18" s="32">
        <f>IF($A$20=1,IF(UDDS!D18="","",UDDS!D18),IF($A$20=2,IF('FTP-75'!D18="","",'FTP-75'!D18),IF($A$20=3, IF('US06'!D18="","",'US06'!D18),IF($A$20=4, IF(NEDC!C18="","", NEDC!C18),IF($A$20=5, IF('JPN10-15'!C18="","",'JPN10-15'!C18),IF($A$20=6, IF(WLTC!D18="","", WLTC!D18),IF($A$20=7, IF('New Cycle 1'!C18="","", 'New Cycle 1'!C18),IF($A$20=8, IF('New Cycle 2'!C18="","", 'New Cycle 2'!C18),IF($A$20=9, IF('New Cycle 3'!C18="","", 'New Cycle 3'!C18),"")))))))))</f>
        <v>0</v>
      </c>
      <c r="S18" s="32">
        <f>IF($A$20=1,IF(UDDS!E18="","",UDDS!E18),IF($A$20=2,IF('FTP-75'!E18="","",'FTP-75'!E18),IF($A$20=3, IF('US06'!E18="","",'US06'!E18),IF($A$20=4, IF(NEDC!D18="","", NEDC!D18),IF($A$20=5, IF('JPN10-15'!D18="","",'JPN10-15'!D18),IF($A$20=6, IF(WLTC!E18="","", WLTC!E18),IF($A$20=7, IF('New Cycle 1'!D18="","", 'New Cycle 1'!D18),IF($A$20=8, IF('New Cycle 2'!D18="","", 'New Cycle 2'!D18),IF($A$20=9, IF('New Cycle 3'!D18="","", 'New Cycle 3'!D18),"")))))))))</f>
        <v>3.4254629440881583</v>
      </c>
      <c r="T18" s="32">
        <f>IF($A$20=1,IF(UDDS!F18="","",UDDS!F18),IF($A$20=2,IF('FTP-75'!F18="","",'FTP-75'!F18),IF($A$20=3, IF('US06'!F18="","",'US06'!F18),IF($A$20=4, IF(NEDC!E18="","", NEDC!E18),IF($A$20=5, IF('JPN10-15'!E18="","",'JPN10-15'!E18),IF($A$20=6, IF(WLTC!F18="","", WLTC!F18),IF($A$20=7, IF('New Cycle 1'!E18="","", 'New Cycle 1'!E18),IF($A$20=8, IF('New Cycle 2'!E18="","", 'New Cycle 2'!E18),IF($A$20=9, IF('New Cycle 3'!E18="","", 'New Cycle 3'!E18),"")))))))))</f>
        <v>1.0412036958667961</v>
      </c>
      <c r="U18" s="32">
        <f>IF($A$20=1,IF(UDDS!G18="","",UDDS!G18),IF($A$20=2,IF('FTP-75'!G18="","",'FTP-75'!G18),IF($A$20=3, IF('US06'!G18="","",'US06'!G18),IF($A$20=4, IF(NEDC!F18="","", NEDC!F18),IF($A$20=5, IF('JPN10-15'!F18="","",'JPN10-15'!F18),IF($A$20=6, IF(WLTC!G18="","", WLTC!G18),IF($A$20=7, IF('New Cycle 1'!F18="","", 'New Cycle 1'!F18),IF($A$20=8, IF('New Cycle 2'!F18="","", 'New Cycle 2'!F18),IF($A$20=9, IF('New Cycle 3'!F18="","", 'New Cycle 3'!F18),"")))))))))</f>
        <v>5.7634258228871555</v>
      </c>
    </row>
    <row r="19" spans="1:21" x14ac:dyDescent="0.25">
      <c r="E19" s="41"/>
      <c r="F19" s="42"/>
      <c r="G19" s="42"/>
      <c r="H19" s="42"/>
      <c r="I19" s="42"/>
      <c r="J19" s="41"/>
      <c r="P19" s="8">
        <f>IF($A$20=1,IF(UDDS!A19="","",UDDS!A19),IF($A$20=2,IF('FTP-75'!A19="","",'FTP-75'!A19),IF($A$20=3, IF('US06'!A19="","",'US06'!A19),IF($A$20=4, IF(NEDC!A19="","", NEDC!A19),IF($A$20=5, IF('JPN10-15'!A19="","",'JPN10-15'!A19),IF($A$20=6, IF(WLTC!B19="","", WLTC!B19),IF($A$20=7, IF('New Cycle 1'!A19="","", 'New Cycle 1'!A19),IF($A$20=8, IF('New Cycle 2'!A19="","", 'New Cycle 3'!A19),IF($A$20=9, IF('New Cycle 3'!A19="","", 'New Cycle 3'!A19),"")))))))))</f>
        <v>17</v>
      </c>
      <c r="Q19" s="32">
        <f>IF($A$20=1,IF(UDDS!C19="","",UDDS!C19),IF($A$20=2,IF('FTP-75'!C19="","",'FTP-75'!C19),IF($A$20=3, IF('US06'!C19="","",'US06'!C19),IF($A$20=4, IF(NEDC!B19="","", NEDC!B19),IF($A$20=5, IF('JPN10-15'!B19="","",'JPN10-15'!B19),IF($A$20=6, IF(WLTC!C19="","", WLTC!C19),IF($A$20=7, IF('New Cycle 1'!B19="","", 'New Cycle 1'!B19),IF($A$20=8, IF('New Cycle 2'!B19="","", 'New Cycle 2'!B19),IF($A$20=9, IF('New Cycle 3'!B19="","", 'New Cycle 3'!B19),"")))))))))</f>
        <v>15</v>
      </c>
      <c r="R19" s="32">
        <f>IF($A$20=1,IF(UDDS!D19="","",UDDS!D19),IF($A$20=2,IF('FTP-75'!D19="","",'FTP-75'!D19),IF($A$20=3, IF('US06'!D19="","",'US06'!D19),IF($A$20=4, IF(NEDC!C19="","", NEDC!C19),IF($A$20=5, IF('JPN10-15'!C19="","",'JPN10-15'!C19),IF($A$20=6, IF(WLTC!D19="","", WLTC!D19),IF($A$20=7, IF('New Cycle 1'!C19="","", 'New Cycle 1'!C19),IF($A$20=8, IF('New Cycle 2'!C19="","", 'New Cycle 2'!C19),IF($A$20=9, IF('New Cycle 3'!C19="","", 'New Cycle 3'!C19),"")))))))))</f>
        <v>0</v>
      </c>
      <c r="S19" s="32">
        <f>IF($A$20=1,IF(UDDS!E19="","",UDDS!E19),IF($A$20=2,IF('FTP-75'!E19="","",'FTP-75'!E19),IF($A$20=3, IF('US06'!E19="","",'US06'!E19),IF($A$20=4, IF(NEDC!D19="","", NEDC!D19),IF($A$20=5, IF('JPN10-15'!D19="","",'JPN10-15'!D19),IF($A$20=6, IF(WLTC!E19="","", WLTC!E19),IF($A$20=7, IF('New Cycle 1'!D19="","", 'New Cycle 1'!D19),IF($A$20=8, IF('New Cycle 2'!D19="","", 'New Cycle 2'!D19),IF($A$20=9, IF('New Cycle 3'!D19="","", 'New Cycle 3'!D19),"")))))))))</f>
        <v>4.166666666666667</v>
      </c>
      <c r="T19" s="32">
        <f>IF($A$20=1,IF(UDDS!F19="","",UDDS!F19),IF($A$20=2,IF('FTP-75'!F19="","",'FTP-75'!F19),IF($A$20=3, IF('US06'!F19="","",'US06'!F19),IF($A$20=4, IF(NEDC!E19="","", NEDC!E19),IF($A$20=5, IF('JPN10-15'!E19="","",'JPN10-15'!E19),IF($A$20=6, IF(WLTC!F19="","", WLTC!F19),IF($A$20=7, IF('New Cycle 1'!E19="","", 'New Cycle 1'!E19),IF($A$20=8, IF('New Cycle 2'!E19="","", 'New Cycle 2'!E19),IF($A$20=9, IF('New Cycle 3'!E19="","", 'New Cycle 3'!E19),"")))))))))</f>
        <v>0.74120372257850864</v>
      </c>
      <c r="U19" s="32">
        <f>IF($A$20=1,IF(UDDS!G19="","",UDDS!G19),IF($A$20=2,IF('FTP-75'!G19="","",'FTP-75'!G19),IF($A$20=3, IF('US06'!G19="","",'US06'!G19),IF($A$20=4, IF(NEDC!F19="","", NEDC!F19),IF($A$20=5, IF('JPN10-15'!F19="","",'JPN10-15'!F19),IF($A$20=6, IF(WLTC!G19="","", WLTC!G19),IF($A$20=7, IF('New Cycle 1'!F19="","", 'New Cycle 1'!F19),IF($A$20=8, IF('New Cycle 2'!F19="","", 'New Cycle 2'!F19),IF($A$20=9, IF('New Cycle 3'!F19="","", 'New Cycle 3'!F19),"")))))))))</f>
        <v>9.5594906282645677</v>
      </c>
    </row>
    <row r="20" spans="1:21" ht="47.25" x14ac:dyDescent="0.25">
      <c r="A20" s="43">
        <v>4</v>
      </c>
      <c r="B20" s="43" t="str">
        <f ca="1">INDIRECT("b"&amp;($A20+2))</f>
        <v>NEDC (NEFZ)</v>
      </c>
      <c r="C20" s="43">
        <f ca="1">INDIRECT("c"&amp;($A20+2))</f>
        <v>0</v>
      </c>
      <c r="D20" s="43" t="str">
        <f ca="1">INDIRECT("d"&amp;($A20+2))</f>
        <v>Europe</v>
      </c>
      <c r="E20" s="44">
        <f ca="1">INDIRECT("e"&amp;($A20+2))</f>
        <v>11020.056586751542</v>
      </c>
      <c r="F20" s="43">
        <f ca="1">INDIRECT("f"&amp;($A20+2))</f>
        <v>1181</v>
      </c>
      <c r="G20" s="45">
        <f ca="1">INDIRECT("g"&amp;($A20+2))</f>
        <v>33.592043786880382</v>
      </c>
      <c r="H20" s="46">
        <f ca="1">INDIRECT("h"&amp;($A20+2))</f>
        <v>0.53527980535279784</v>
      </c>
      <c r="I20" s="46">
        <f ca="1">INDIRECT("i"&amp;($A20+2))</f>
        <v>0.7638888888888884</v>
      </c>
      <c r="J20" s="45">
        <f ca="1">INDIRECT("j"&amp;($A20+2))</f>
        <v>120</v>
      </c>
      <c r="K20" s="46">
        <f ca="1">INDIRECT("k"&amp;($A20+2))</f>
        <v>1.042361088373043</v>
      </c>
      <c r="L20" s="46">
        <f ca="1">INDIRECT("l"&amp;($A20+2))</f>
        <v>1.3898147844973909</v>
      </c>
      <c r="M20" s="47" t="str">
        <f ca="1">INDIRECT("m"&amp;($A20+2))</f>
        <v>A "synthetic" drive cycle based on constant accelerations and speeds that is widely used in Europe and contains four short city driving portions and ended with a highway driving portion</v>
      </c>
      <c r="P20" s="8">
        <f>IF($A$20=1,IF(UDDS!A20="","",UDDS!A20),IF($A$20=2,IF('FTP-75'!A20="","",'FTP-75'!A20),IF($A$20=3, IF('US06'!A20="","",'US06'!A20),IF($A$20=4, IF(NEDC!A20="","", NEDC!A20),IF($A$20=5, IF('JPN10-15'!A20="","",'JPN10-15'!A20),IF($A$20=6, IF(WLTC!B20="","", WLTC!B20),IF($A$20=7, IF('New Cycle 1'!A20="","", 'New Cycle 1'!A20),IF($A$20=8, IF('New Cycle 2'!A20="","", 'New Cycle 3'!A20),IF($A$20=9, IF('New Cycle 3'!A20="","", 'New Cycle 3'!A20),"")))))))))</f>
        <v>18</v>
      </c>
      <c r="Q20" s="32">
        <f>IF($A$20=1,IF(UDDS!C20="","",UDDS!C20),IF($A$20=2,IF('FTP-75'!C20="","",'FTP-75'!C20),IF($A$20=3, IF('US06'!C20="","",'US06'!C20),IF($A$20=4, IF(NEDC!B20="","", NEDC!B20),IF($A$20=5, IF('JPN10-15'!B20="","",'JPN10-15'!B20),IF($A$20=6, IF(WLTC!C20="","", WLTC!C20),IF($A$20=7, IF('New Cycle 1'!B20="","", 'New Cycle 1'!B20),IF($A$20=8, IF('New Cycle 2'!B20="","", 'New Cycle 2'!B20),IF($A$20=9, IF('New Cycle 3'!B20="","", 'New Cycle 3'!B20),"")))))))))</f>
        <v>15</v>
      </c>
      <c r="R20" s="32">
        <f>IF($A$20=1,IF(UDDS!D20="","",UDDS!D20),IF($A$20=2,IF('FTP-75'!D20="","",'FTP-75'!D20),IF($A$20=3, IF('US06'!D20="","",'US06'!D20),IF($A$20=4, IF(NEDC!C20="","", NEDC!C20),IF($A$20=5, IF('JPN10-15'!C20="","",'JPN10-15'!C20),IF($A$20=6, IF(WLTC!D20="","", WLTC!D20),IF($A$20=7, IF('New Cycle 1'!C20="","", 'New Cycle 1'!C20),IF($A$20=8, IF('New Cycle 2'!C20="","", 'New Cycle 2'!C20),IF($A$20=9, IF('New Cycle 3'!C20="","", 'New Cycle 3'!C20),"")))))))))</f>
        <v>0</v>
      </c>
      <c r="S20" s="32">
        <f>IF($A$20=1,IF(UDDS!E20="","",UDDS!E20),IF($A$20=2,IF('FTP-75'!E20="","",'FTP-75'!E20),IF($A$20=3, IF('US06'!E20="","",'US06'!E20),IF($A$20=4, IF(NEDC!D20="","", NEDC!D20),IF($A$20=5, IF('JPN10-15'!D20="","",'JPN10-15'!D20),IF($A$20=6, IF(WLTC!E20="","", WLTC!E20),IF($A$20=7, IF('New Cycle 1'!D20="","", 'New Cycle 1'!D20),IF($A$20=8, IF('New Cycle 2'!D20="","", 'New Cycle 2'!D20),IF($A$20=9, IF('New Cycle 3'!D20="","", 'New Cycle 3'!D20),"")))))))))</f>
        <v>4.166666666666667</v>
      </c>
      <c r="T20" s="32">
        <f>IF($A$20=1,IF(UDDS!F20="","",UDDS!F20),IF($A$20=2,IF('FTP-75'!F20="","",'FTP-75'!F20),IF($A$20=3, IF('US06'!F20="","",'US06'!F20),IF($A$20=4, IF(NEDC!E20="","", NEDC!E20),IF($A$20=5, IF('JPN10-15'!E20="","",'JPN10-15'!E20),IF($A$20=6, IF(WLTC!F20="","", WLTC!F20),IF($A$20=7, IF('New Cycle 1'!E20="","", 'New Cycle 1'!E20),IF($A$20=8, IF('New Cycle 2'!E20="","", 'New Cycle 2'!E20),IF($A$20=9, IF('New Cycle 3'!E20="","", 'New Cycle 3'!E20),"")))))))))</f>
        <v>0</v>
      </c>
      <c r="U20" s="32">
        <f>IF($A$20=1,IF(UDDS!G20="","",UDDS!G20),IF($A$20=2,IF('FTP-75'!G20="","",'FTP-75'!G20),IF($A$20=3, IF('US06'!G20="","",'US06'!G20),IF($A$20=4, IF(NEDC!F20="","", NEDC!F20),IF($A$20=5, IF('JPN10-15'!F20="","",'JPN10-15'!F20),IF($A$20=6, IF(WLTC!G20="","", WLTC!G20),IF($A$20=7, IF('New Cycle 1'!F20="","", 'New Cycle 1'!F20),IF($A$20=8, IF('New Cycle 2'!F20="","", 'New Cycle 2'!F20),IF($A$20=9, IF('New Cycle 3'!F20="","", 'New Cycle 3'!F20),"")))))))))</f>
        <v>13.726157294931234</v>
      </c>
    </row>
    <row r="21" spans="1:21" x14ac:dyDescent="0.25">
      <c r="B21" s="9"/>
      <c r="P21" s="8">
        <f>IF($A$20=1,IF(UDDS!A21="","",UDDS!A21),IF($A$20=2,IF('FTP-75'!A21="","",'FTP-75'!A21),IF($A$20=3, IF('US06'!A21="","",'US06'!A21),IF($A$20=4, IF(NEDC!A21="","", NEDC!A21),IF($A$20=5, IF('JPN10-15'!A21="","",'JPN10-15'!A21),IF($A$20=6, IF(WLTC!B21="","", WLTC!B21),IF($A$20=7, IF('New Cycle 1'!A21="","", 'New Cycle 1'!A21),IF($A$20=8, IF('New Cycle 2'!A21="","", 'New Cycle 3'!A21),IF($A$20=9, IF('New Cycle 3'!A21="","", 'New Cycle 3'!A21),"")))))))))</f>
        <v>19</v>
      </c>
      <c r="Q21" s="32">
        <f>IF($A$20=1,IF(UDDS!C21="","",UDDS!C21),IF($A$20=2,IF('FTP-75'!C21="","",'FTP-75'!C21),IF($A$20=3, IF('US06'!C21="","",'US06'!C21),IF($A$20=4, IF(NEDC!B21="","", NEDC!B21),IF($A$20=5, IF('JPN10-15'!B21="","",'JPN10-15'!B21),IF($A$20=6, IF(WLTC!C21="","", WLTC!C21),IF($A$20=7, IF('New Cycle 1'!B21="","", 'New Cycle 1'!B21),IF($A$20=8, IF('New Cycle 2'!B21="","", 'New Cycle 2'!B21),IF($A$20=9, IF('New Cycle 3'!B21="","", 'New Cycle 3'!B21),"")))))))))</f>
        <v>15</v>
      </c>
      <c r="R21" s="32">
        <f>IF($A$20=1,IF(UDDS!D21="","",UDDS!D21),IF($A$20=2,IF('FTP-75'!D21="","",'FTP-75'!D21),IF($A$20=3, IF('US06'!D21="","",'US06'!D21),IF($A$20=4, IF(NEDC!C21="","", NEDC!C21),IF($A$20=5, IF('JPN10-15'!C21="","",'JPN10-15'!C21),IF($A$20=6, IF(WLTC!D21="","", WLTC!D21),IF($A$20=7, IF('New Cycle 1'!C21="","", 'New Cycle 1'!C21),IF($A$20=8, IF('New Cycle 2'!C21="","", 'New Cycle 2'!C21),IF($A$20=9, IF('New Cycle 3'!C21="","", 'New Cycle 3'!C21),"")))))))))</f>
        <v>0</v>
      </c>
      <c r="S21" s="32">
        <f>IF($A$20=1,IF(UDDS!E21="","",UDDS!E21),IF($A$20=2,IF('FTP-75'!E21="","",'FTP-75'!E21),IF($A$20=3, IF('US06'!E21="","",'US06'!E21),IF($A$20=4, IF(NEDC!D21="","", NEDC!D21),IF($A$20=5, IF('JPN10-15'!D21="","",'JPN10-15'!D21),IF($A$20=6, IF(WLTC!E21="","", WLTC!E21),IF($A$20=7, IF('New Cycle 1'!D21="","", 'New Cycle 1'!D21),IF($A$20=8, IF('New Cycle 2'!D21="","", 'New Cycle 2'!D21),IF($A$20=9, IF('New Cycle 3'!D21="","", 'New Cycle 3'!D21),"")))))))))</f>
        <v>4.166666666666667</v>
      </c>
      <c r="T21" s="32">
        <f>IF($A$20=1,IF(UDDS!F21="","",UDDS!F21),IF($A$20=2,IF('FTP-75'!F21="","",'FTP-75'!F21),IF($A$20=3, IF('US06'!F21="","",'US06'!F21),IF($A$20=4, IF(NEDC!E21="","", NEDC!E21),IF($A$20=5, IF('JPN10-15'!E21="","",'JPN10-15'!E21),IF($A$20=6, IF(WLTC!F21="","", WLTC!F21),IF($A$20=7, IF('New Cycle 1'!E21="","", 'New Cycle 1'!E21),IF($A$20=8, IF('New Cycle 2'!E21="","", 'New Cycle 2'!E21),IF($A$20=9, IF('New Cycle 3'!E21="","", 'New Cycle 3'!E21),"")))))))))</f>
        <v>0</v>
      </c>
      <c r="U21" s="32">
        <f>IF($A$20=1,IF(UDDS!G21="","",UDDS!G21),IF($A$20=2,IF('FTP-75'!G21="","",'FTP-75'!G21),IF($A$20=3, IF('US06'!G21="","",'US06'!G21),IF($A$20=4, IF(NEDC!F21="","", NEDC!F21),IF($A$20=5, IF('JPN10-15'!F21="","",'JPN10-15'!F21),IF($A$20=6, IF(WLTC!G21="","", WLTC!G21),IF($A$20=7, IF('New Cycle 1'!F21="","", 'New Cycle 1'!F21),IF($A$20=8, IF('New Cycle 2'!F21="","", 'New Cycle 2'!F21),IF($A$20=9, IF('New Cycle 3'!F21="","", 'New Cycle 3'!F21),"")))))))))</f>
        <v>17.892823961597902</v>
      </c>
    </row>
    <row r="22" spans="1:21" ht="15" customHeight="1" x14ac:dyDescent="0.25">
      <c r="P22" s="8">
        <f>IF($A$20=1,IF(UDDS!A22="","",UDDS!A22),IF($A$20=2,IF('FTP-75'!A22="","",'FTP-75'!A22),IF($A$20=3, IF('US06'!A22="","",'US06'!A22),IF($A$20=4, IF(NEDC!A22="","", NEDC!A22),IF($A$20=5, IF('JPN10-15'!A22="","",'JPN10-15'!A22),IF($A$20=6, IF(WLTC!B22="","", WLTC!B22),IF($A$20=7, IF('New Cycle 1'!A22="","", 'New Cycle 1'!A22),IF($A$20=8, IF('New Cycle 2'!A22="","", 'New Cycle 3'!A22),IF($A$20=9, IF('New Cycle 3'!A22="","", 'New Cycle 3'!A22),"")))))))))</f>
        <v>20</v>
      </c>
      <c r="Q22" s="32">
        <f>IF($A$20=1,IF(UDDS!C22="","",UDDS!C22),IF($A$20=2,IF('FTP-75'!C22="","",'FTP-75'!C22),IF($A$20=3, IF('US06'!C22="","",'US06'!C22),IF($A$20=4, IF(NEDC!B22="","", NEDC!B22),IF($A$20=5, IF('JPN10-15'!B22="","",'JPN10-15'!B22),IF($A$20=6, IF(WLTC!C22="","", WLTC!C22),IF($A$20=7, IF('New Cycle 1'!B22="","", 'New Cycle 1'!B22),IF($A$20=8, IF('New Cycle 2'!B22="","", 'New Cycle 2'!B22),IF($A$20=9, IF('New Cycle 3'!B22="","", 'New Cycle 3'!B22),"")))))))))</f>
        <v>15</v>
      </c>
      <c r="R22" s="32">
        <f>IF($A$20=1,IF(UDDS!D22="","",UDDS!D22),IF($A$20=2,IF('FTP-75'!D22="","",'FTP-75'!D22),IF($A$20=3, IF('US06'!D22="","",'US06'!D22),IF($A$20=4, IF(NEDC!C22="","", NEDC!C22),IF($A$20=5, IF('JPN10-15'!C22="","",'JPN10-15'!C22),IF($A$20=6, IF(WLTC!D22="","", WLTC!D22),IF($A$20=7, IF('New Cycle 1'!C22="","", 'New Cycle 1'!C22),IF($A$20=8, IF('New Cycle 2'!C22="","", 'New Cycle 2'!C22),IF($A$20=9, IF('New Cycle 3'!C22="","", 'New Cycle 3'!C22),"")))))))))</f>
        <v>0</v>
      </c>
      <c r="S22" s="32">
        <f>IF($A$20=1,IF(UDDS!E22="","",UDDS!E22),IF($A$20=2,IF('FTP-75'!E22="","",'FTP-75'!E22),IF($A$20=3, IF('US06'!E22="","",'US06'!E22),IF($A$20=4, IF(NEDC!D22="","", NEDC!D22),IF($A$20=5, IF('JPN10-15'!D22="","",'JPN10-15'!D22),IF($A$20=6, IF(WLTC!E22="","", WLTC!E22),IF($A$20=7, IF('New Cycle 1'!D22="","", 'New Cycle 1'!D22),IF($A$20=8, IF('New Cycle 2'!D22="","", 'New Cycle 2'!D22),IF($A$20=9, IF('New Cycle 3'!D22="","", 'New Cycle 3'!D22),"")))))))))</f>
        <v>4.166666666666667</v>
      </c>
      <c r="T22" s="32">
        <f>IF($A$20=1,IF(UDDS!F22="","",UDDS!F22),IF($A$20=2,IF('FTP-75'!F22="","",'FTP-75'!F22),IF($A$20=3, IF('US06'!F22="","",'US06'!F22),IF($A$20=4, IF(NEDC!E22="","", NEDC!E22),IF($A$20=5, IF('JPN10-15'!E22="","",'JPN10-15'!E22),IF($A$20=6, IF(WLTC!F22="","", WLTC!F22),IF($A$20=7, IF('New Cycle 1'!E22="","", 'New Cycle 1'!E22),IF($A$20=8, IF('New Cycle 2'!E22="","", 'New Cycle 2'!E22),IF($A$20=9, IF('New Cycle 3'!E22="","", 'New Cycle 3'!E22),"")))))))))</f>
        <v>0</v>
      </c>
      <c r="U22" s="32">
        <f>IF($A$20=1,IF(UDDS!G22="","",UDDS!G22),IF($A$20=2,IF('FTP-75'!G22="","",'FTP-75'!G22),IF($A$20=3, IF('US06'!G22="","",'US06'!G22),IF($A$20=4, IF(NEDC!F22="","", NEDC!F22),IF($A$20=5, IF('JPN10-15'!F22="","",'JPN10-15'!F22),IF($A$20=6, IF(WLTC!G22="","", WLTC!G22),IF($A$20=7, IF('New Cycle 1'!F22="","", 'New Cycle 1'!F22),IF($A$20=8, IF('New Cycle 2'!F22="","", 'New Cycle 2'!F22),IF($A$20=9, IF('New Cycle 3'!F22="","", 'New Cycle 3'!F22),"")))))))))</f>
        <v>22.05949062826457</v>
      </c>
    </row>
    <row r="23" spans="1:21" x14ac:dyDescent="0.25">
      <c r="B23" s="31" t="s">
        <v>108</v>
      </c>
      <c r="P23" s="8">
        <f>IF($A$20=1,IF(UDDS!A23="","",UDDS!A23),IF($A$20=2,IF('FTP-75'!A23="","",'FTP-75'!A23),IF($A$20=3, IF('US06'!A23="","",'US06'!A23),IF($A$20=4, IF(NEDC!A23="","", NEDC!A23),IF($A$20=5, IF('JPN10-15'!A23="","",'JPN10-15'!A23),IF($A$20=6, IF(WLTC!B23="","", WLTC!B23),IF($A$20=7, IF('New Cycle 1'!A23="","", 'New Cycle 1'!A23),IF($A$20=8, IF('New Cycle 2'!A23="","", 'New Cycle 3'!A23),IF($A$20=9, IF('New Cycle 3'!A23="","", 'New Cycle 3'!A23),"")))))))))</f>
        <v>21</v>
      </c>
      <c r="Q23" s="32">
        <f>IF($A$20=1,IF(UDDS!C23="","",UDDS!C23),IF($A$20=2,IF('FTP-75'!C23="","",'FTP-75'!C23),IF($A$20=3, IF('US06'!C23="","",'US06'!C23),IF($A$20=4, IF(NEDC!B23="","", NEDC!B23),IF($A$20=5, IF('JPN10-15'!B23="","",'JPN10-15'!B23),IF($A$20=6, IF(WLTC!C23="","", WLTC!C23),IF($A$20=7, IF('New Cycle 1'!B23="","", 'New Cycle 1'!B23),IF($A$20=8, IF('New Cycle 2'!B23="","", 'New Cycle 2'!B23),IF($A$20=9, IF('New Cycle 3'!B23="","", 'New Cycle 3'!B23),"")))))))))</f>
        <v>15</v>
      </c>
      <c r="R23" s="32">
        <f>IF($A$20=1,IF(UDDS!D23="","",UDDS!D23),IF($A$20=2,IF('FTP-75'!D23="","",'FTP-75'!D23),IF($A$20=3, IF('US06'!D23="","",'US06'!D23),IF($A$20=4, IF(NEDC!C23="","", NEDC!C23),IF($A$20=5, IF('JPN10-15'!C23="","",'JPN10-15'!C23),IF($A$20=6, IF(WLTC!D23="","", WLTC!D23),IF($A$20=7, IF('New Cycle 1'!C23="","", 'New Cycle 1'!C23),IF($A$20=8, IF('New Cycle 2'!C23="","", 'New Cycle 2'!C23),IF($A$20=9, IF('New Cycle 3'!C23="","", 'New Cycle 3'!C23),"")))))))))</f>
        <v>0</v>
      </c>
      <c r="S23" s="32">
        <f>IF($A$20=1,IF(UDDS!E23="","",UDDS!E23),IF($A$20=2,IF('FTP-75'!E23="","",'FTP-75'!E23),IF($A$20=3, IF('US06'!E23="","",'US06'!E23),IF($A$20=4, IF(NEDC!D23="","", NEDC!D23),IF($A$20=5, IF('JPN10-15'!D23="","",'JPN10-15'!D23),IF($A$20=6, IF(WLTC!E23="","", WLTC!E23),IF($A$20=7, IF('New Cycle 1'!D23="","", 'New Cycle 1'!D23),IF($A$20=8, IF('New Cycle 2'!D23="","", 'New Cycle 2'!D23),IF($A$20=9, IF('New Cycle 3'!D23="","", 'New Cycle 3'!D23),"")))))))))</f>
        <v>4.166666666666667</v>
      </c>
      <c r="T23" s="32">
        <f>IF($A$20=1,IF(UDDS!F23="","",UDDS!F23),IF($A$20=2,IF('FTP-75'!F23="","",'FTP-75'!F23),IF($A$20=3, IF('US06'!F23="","",'US06'!F23),IF($A$20=4, IF(NEDC!E23="","", NEDC!E23),IF($A$20=5, IF('JPN10-15'!E23="","",'JPN10-15'!E23),IF($A$20=6, IF(WLTC!F23="","", WLTC!F23),IF($A$20=7, IF('New Cycle 1'!E23="","", 'New Cycle 1'!E23),IF($A$20=8, IF('New Cycle 2'!E23="","", 'New Cycle 2'!E23),IF($A$20=9, IF('New Cycle 3'!E23="","", 'New Cycle 3'!E23),"")))))))))</f>
        <v>0</v>
      </c>
      <c r="U23" s="32">
        <f>IF($A$20=1,IF(UDDS!G23="","",UDDS!G23),IF($A$20=2,IF('FTP-75'!G23="","",'FTP-75'!G23),IF($A$20=3, IF('US06'!G23="","",'US06'!G23),IF($A$20=4, IF(NEDC!F23="","", NEDC!F23),IF($A$20=5, IF('JPN10-15'!F23="","",'JPN10-15'!F23),IF($A$20=6, IF(WLTC!G23="","", WLTC!G23),IF($A$20=7, IF('New Cycle 1'!F23="","", 'New Cycle 1'!F23),IF($A$20=8, IF('New Cycle 2'!F23="","", 'New Cycle 2'!F23),IF($A$20=9, IF('New Cycle 3'!F23="","", 'New Cycle 3'!F23),"")))))))))</f>
        <v>26.226157294931237</v>
      </c>
    </row>
    <row r="24" spans="1:21" ht="15" customHeight="1" x14ac:dyDescent="0.25">
      <c r="P24" s="8">
        <f>IF($A$20=1,IF(UDDS!A24="","",UDDS!A24),IF($A$20=2,IF('FTP-75'!A24="","",'FTP-75'!A24),IF($A$20=3, IF('US06'!A24="","",'US06'!A24),IF($A$20=4, IF(NEDC!A24="","", NEDC!A24),IF($A$20=5, IF('JPN10-15'!A24="","",'JPN10-15'!A24),IF($A$20=6, IF(WLTC!B24="","", WLTC!B24),IF($A$20=7, IF('New Cycle 1'!A24="","", 'New Cycle 1'!A24),IF($A$20=8, IF('New Cycle 2'!A24="","", 'New Cycle 3'!A24),IF($A$20=9, IF('New Cycle 3'!A24="","", 'New Cycle 3'!A24),"")))))))))</f>
        <v>22</v>
      </c>
      <c r="Q24" s="32">
        <f>IF($A$20=1,IF(UDDS!C24="","",UDDS!C24),IF($A$20=2,IF('FTP-75'!C24="","",'FTP-75'!C24),IF($A$20=3, IF('US06'!C24="","",'US06'!C24),IF($A$20=4, IF(NEDC!B24="","", NEDC!B24),IF($A$20=5, IF('JPN10-15'!B24="","",'JPN10-15'!B24),IF($A$20=6, IF(WLTC!C24="","", WLTC!C24),IF($A$20=7, IF('New Cycle 1'!B24="","", 'New Cycle 1'!B24),IF($A$20=8, IF('New Cycle 2'!B24="","", 'New Cycle 2'!B24),IF($A$20=9, IF('New Cycle 3'!B24="","", 'New Cycle 3'!B24),"")))))))))</f>
        <v>15</v>
      </c>
      <c r="R24" s="32">
        <f>IF($A$20=1,IF(UDDS!D24="","",UDDS!D24),IF($A$20=2,IF('FTP-75'!D24="","",'FTP-75'!D24),IF($A$20=3, IF('US06'!D24="","",'US06'!D24),IF($A$20=4, IF(NEDC!C24="","", NEDC!C24),IF($A$20=5, IF('JPN10-15'!C24="","",'JPN10-15'!C24),IF($A$20=6, IF(WLTC!D24="","", WLTC!D24),IF($A$20=7, IF('New Cycle 1'!C24="","", 'New Cycle 1'!C24),IF($A$20=8, IF('New Cycle 2'!C24="","", 'New Cycle 2'!C24),IF($A$20=9, IF('New Cycle 3'!C24="","", 'New Cycle 3'!C24),"")))))))))</f>
        <v>0</v>
      </c>
      <c r="S24" s="32">
        <f>IF($A$20=1,IF(UDDS!E24="","",UDDS!E24),IF($A$20=2,IF('FTP-75'!E24="","",'FTP-75'!E24),IF($A$20=3, IF('US06'!E24="","",'US06'!E24),IF($A$20=4, IF(NEDC!D24="","", NEDC!D24),IF($A$20=5, IF('JPN10-15'!D24="","",'JPN10-15'!D24),IF($A$20=6, IF(WLTC!E24="","", WLTC!E24),IF($A$20=7, IF('New Cycle 1'!D24="","", 'New Cycle 1'!D24),IF($A$20=8, IF('New Cycle 2'!D24="","", 'New Cycle 2'!D24),IF($A$20=9, IF('New Cycle 3'!D24="","", 'New Cycle 3'!D24),"")))))))))</f>
        <v>4.166666666666667</v>
      </c>
      <c r="T24" s="32">
        <f>IF($A$20=1,IF(UDDS!F24="","",UDDS!F24),IF($A$20=2,IF('FTP-75'!F24="","",'FTP-75'!F24),IF($A$20=3, IF('US06'!F24="","",'US06'!F24),IF($A$20=4, IF(NEDC!E24="","", NEDC!E24),IF($A$20=5, IF('JPN10-15'!E24="","",'JPN10-15'!E24),IF($A$20=6, IF(WLTC!F24="","", WLTC!F24),IF($A$20=7, IF('New Cycle 1'!E24="","", 'New Cycle 1'!E24),IF($A$20=8, IF('New Cycle 2'!E24="","", 'New Cycle 2'!E24),IF($A$20=9, IF('New Cycle 3'!E24="","", 'New Cycle 3'!E24),"")))))))))</f>
        <v>0</v>
      </c>
      <c r="U24" s="32">
        <f>IF($A$20=1,IF(UDDS!G24="","",UDDS!G24),IF($A$20=2,IF('FTP-75'!G24="","",'FTP-75'!G24),IF($A$20=3, IF('US06'!G24="","",'US06'!G24),IF($A$20=4, IF(NEDC!F24="","", NEDC!F24),IF($A$20=5, IF('JPN10-15'!F24="","",'JPN10-15'!F24),IF($A$20=6, IF(WLTC!G24="","", WLTC!G24),IF($A$20=7, IF('New Cycle 1'!F24="","", 'New Cycle 1'!F24),IF($A$20=8, IF('New Cycle 2'!F24="","", 'New Cycle 2'!F24),IF($A$20=9, IF('New Cycle 3'!F24="","", 'New Cycle 3'!F24),"")))))))))</f>
        <v>30.392823961597905</v>
      </c>
    </row>
    <row r="25" spans="1:21" x14ac:dyDescent="0.25">
      <c r="B25" s="48"/>
      <c r="P25" s="8">
        <f>IF($A$20=1,IF(UDDS!A25="","",UDDS!A25),IF($A$20=2,IF('FTP-75'!A25="","",'FTP-75'!A25),IF($A$20=3, IF('US06'!A25="","",'US06'!A25),IF($A$20=4, IF(NEDC!A25="","", NEDC!A25),IF($A$20=5, IF('JPN10-15'!A25="","",'JPN10-15'!A25),IF($A$20=6, IF(WLTC!B25="","", WLTC!B25),IF($A$20=7, IF('New Cycle 1'!A25="","", 'New Cycle 1'!A25),IF($A$20=8, IF('New Cycle 2'!A25="","", 'New Cycle 3'!A25),IF($A$20=9, IF('New Cycle 3'!A25="","", 'New Cycle 3'!A25),"")))))))))</f>
        <v>23</v>
      </c>
      <c r="Q25" s="32">
        <f>IF($A$20=1,IF(UDDS!C25="","",UDDS!C25),IF($A$20=2,IF('FTP-75'!C25="","",'FTP-75'!C25),IF($A$20=3, IF('US06'!C25="","",'US06'!C25),IF($A$20=4, IF(NEDC!B25="","", NEDC!B25),IF($A$20=5, IF('JPN10-15'!B25="","",'JPN10-15'!B25),IF($A$20=6, IF(WLTC!C25="","", WLTC!C25),IF($A$20=7, IF('New Cycle 1'!B25="","", 'New Cycle 1'!B25),IF($A$20=8, IF('New Cycle 2'!B25="","", 'New Cycle 2'!B25),IF($A$20=9, IF('New Cycle 3'!B25="","", 'New Cycle 3'!B25),"")))))))))</f>
        <v>15</v>
      </c>
      <c r="R25" s="32">
        <f>IF($A$20=1,IF(UDDS!D25="","",UDDS!D25),IF($A$20=2,IF('FTP-75'!D25="","",'FTP-75'!D25),IF($A$20=3, IF('US06'!D25="","",'US06'!D25),IF($A$20=4, IF(NEDC!C25="","", NEDC!C25),IF($A$20=5, IF('JPN10-15'!C25="","",'JPN10-15'!C25),IF($A$20=6, IF(WLTC!D25="","", WLTC!D25),IF($A$20=7, IF('New Cycle 1'!C25="","", 'New Cycle 1'!C25),IF($A$20=8, IF('New Cycle 2'!C25="","", 'New Cycle 2'!C25),IF($A$20=9, IF('New Cycle 3'!C25="","", 'New Cycle 3'!C25),"")))))))))</f>
        <v>0</v>
      </c>
      <c r="S25" s="32">
        <f>IF($A$20=1,IF(UDDS!E25="","",UDDS!E25),IF($A$20=2,IF('FTP-75'!E25="","",'FTP-75'!E25),IF($A$20=3, IF('US06'!E25="","",'US06'!E25),IF($A$20=4, IF(NEDC!D25="","", NEDC!D25),IF($A$20=5, IF('JPN10-15'!D25="","",'JPN10-15'!D25),IF($A$20=6, IF(WLTC!E25="","", WLTC!E25),IF($A$20=7, IF('New Cycle 1'!D25="","", 'New Cycle 1'!D25),IF($A$20=8, IF('New Cycle 2'!D25="","", 'New Cycle 2'!D25),IF($A$20=9, IF('New Cycle 3'!D25="","", 'New Cycle 3'!D25),"")))))))))</f>
        <v>4.166666666666667</v>
      </c>
      <c r="T25" s="32">
        <f>IF($A$20=1,IF(UDDS!F25="","",UDDS!F25),IF($A$20=2,IF('FTP-75'!F25="","",'FTP-75'!F25),IF($A$20=3, IF('US06'!F25="","",'US06'!F25),IF($A$20=4, IF(NEDC!E25="","", NEDC!E25),IF($A$20=5, IF('JPN10-15'!E25="","",'JPN10-15'!E25),IF($A$20=6, IF(WLTC!F25="","", WLTC!F25),IF($A$20=7, IF('New Cycle 1'!E25="","", 'New Cycle 1'!E25),IF($A$20=8, IF('New Cycle 2'!E25="","", 'New Cycle 2'!E25),IF($A$20=9, IF('New Cycle 3'!E25="","", 'New Cycle 3'!E25),"")))))))))</f>
        <v>0</v>
      </c>
      <c r="U25" s="32">
        <f>IF($A$20=1,IF(UDDS!G25="","",UDDS!G25),IF($A$20=2,IF('FTP-75'!G25="","",'FTP-75'!G25),IF($A$20=3, IF('US06'!G25="","",'US06'!G25),IF($A$20=4, IF(NEDC!F25="","", NEDC!F25),IF($A$20=5, IF('JPN10-15'!F25="","",'JPN10-15'!F25),IF($A$20=6, IF(WLTC!G25="","", WLTC!G25),IF($A$20=7, IF('New Cycle 1'!F25="","", 'New Cycle 1'!F25),IF($A$20=8, IF('New Cycle 2'!F25="","", 'New Cycle 2'!F25),IF($A$20=9, IF('New Cycle 3'!F25="","", 'New Cycle 3'!F25),"")))))))))</f>
        <v>34.55949062826457</v>
      </c>
    </row>
    <row r="26" spans="1:21" ht="15" customHeight="1" x14ac:dyDescent="0.25">
      <c r="B26" s="49"/>
      <c r="P26" s="8">
        <f>IF($A$20=1,IF(UDDS!A26="","",UDDS!A26),IF($A$20=2,IF('FTP-75'!A26="","",'FTP-75'!A26),IF($A$20=3, IF('US06'!A26="","",'US06'!A26),IF($A$20=4, IF(NEDC!A26="","", NEDC!A26),IF($A$20=5, IF('JPN10-15'!A26="","",'JPN10-15'!A26),IF($A$20=6, IF(WLTC!B26="","", WLTC!B26),IF($A$20=7, IF('New Cycle 1'!A26="","", 'New Cycle 1'!A26),IF($A$20=8, IF('New Cycle 2'!A26="","", 'New Cycle 3'!A26),IF($A$20=9, IF('New Cycle 3'!A26="","", 'New Cycle 3'!A26),"")))))))))</f>
        <v>24</v>
      </c>
      <c r="Q26" s="32">
        <f>IF($A$20=1,IF(UDDS!C26="","",UDDS!C26),IF($A$20=2,IF('FTP-75'!C26="","",'FTP-75'!C26),IF($A$20=3, IF('US06'!C26="","",'US06'!C26),IF($A$20=4, IF(NEDC!B26="","", NEDC!B26),IF($A$20=5, IF('JPN10-15'!B26="","",'JPN10-15'!B26),IF($A$20=6, IF(WLTC!C26="","", WLTC!C26),IF($A$20=7, IF('New Cycle 1'!B26="","", 'New Cycle 1'!B26),IF($A$20=8, IF('New Cycle 2'!B26="","", 'New Cycle 2'!B26),IF($A$20=9, IF('New Cycle 3'!B26="","", 'New Cycle 3'!B26),"")))))))))</f>
        <v>15</v>
      </c>
      <c r="R26" s="32">
        <f>IF($A$20=1,IF(UDDS!D26="","",UDDS!D26),IF($A$20=2,IF('FTP-75'!D26="","",'FTP-75'!D26),IF($A$20=3, IF('US06'!D26="","",'US06'!D26),IF($A$20=4, IF(NEDC!C26="","", NEDC!C26),IF($A$20=5, IF('JPN10-15'!C26="","",'JPN10-15'!C26),IF($A$20=6, IF(WLTC!D26="","", WLTC!D26),IF($A$20=7, IF('New Cycle 1'!C26="","", 'New Cycle 1'!C26),IF($A$20=8, IF('New Cycle 2'!C26="","", 'New Cycle 2'!C26),IF($A$20=9, IF('New Cycle 3'!C26="","", 'New Cycle 3'!C26),"")))))))))</f>
        <v>0</v>
      </c>
      <c r="S26" s="32">
        <f>IF($A$20=1,IF(UDDS!E26="","",UDDS!E26),IF($A$20=2,IF('FTP-75'!E26="","",'FTP-75'!E26),IF($A$20=3, IF('US06'!E26="","",'US06'!E26),IF($A$20=4, IF(NEDC!D26="","", NEDC!D26),IF($A$20=5, IF('JPN10-15'!D26="","",'JPN10-15'!D26),IF($A$20=6, IF(WLTC!E26="","", WLTC!E26),IF($A$20=7, IF('New Cycle 1'!D26="","", 'New Cycle 1'!D26),IF($A$20=8, IF('New Cycle 2'!D26="","", 'New Cycle 2'!D26),IF($A$20=9, IF('New Cycle 3'!D26="","", 'New Cycle 3'!D26),"")))))))))</f>
        <v>4.166666666666667</v>
      </c>
      <c r="T26" s="32">
        <f>IF($A$20=1,IF(UDDS!F26="","",UDDS!F26),IF($A$20=2,IF('FTP-75'!F26="","",'FTP-75'!F26),IF($A$20=3, IF('US06'!F26="","",'US06'!F26),IF($A$20=4, IF(NEDC!E26="","", NEDC!E26),IF($A$20=5, IF('JPN10-15'!E26="","",'JPN10-15'!E26),IF($A$20=6, IF(WLTC!F26="","", WLTC!F26),IF($A$20=7, IF('New Cycle 1'!E26="","", 'New Cycle 1'!E26),IF($A$20=8, IF('New Cycle 2'!E26="","", 'New Cycle 2'!E26),IF($A$20=9, IF('New Cycle 3'!E26="","", 'New Cycle 3'!E26),"")))))))))</f>
        <v>0</v>
      </c>
      <c r="U26" s="32">
        <f>IF($A$20=1,IF(UDDS!G26="","",UDDS!G26),IF($A$20=2,IF('FTP-75'!G26="","",'FTP-75'!G26),IF($A$20=3, IF('US06'!G26="","",'US06'!G26),IF($A$20=4, IF(NEDC!F26="","", NEDC!F26),IF($A$20=5, IF('JPN10-15'!F26="","",'JPN10-15'!F26),IF($A$20=6, IF(WLTC!G26="","", WLTC!G26),IF($A$20=7, IF('New Cycle 1'!F26="","", 'New Cycle 1'!F26),IF($A$20=8, IF('New Cycle 2'!F26="","", 'New Cycle 2'!F26),IF($A$20=9, IF('New Cycle 3'!F26="","", 'New Cycle 3'!F26),"")))))))))</f>
        <v>38.726157294931234</v>
      </c>
    </row>
    <row r="27" spans="1:21" ht="15" customHeight="1" x14ac:dyDescent="0.25">
      <c r="B27" s="49"/>
      <c r="F27" s="50"/>
      <c r="P27" s="8">
        <f>IF($A$20=1,IF(UDDS!A27="","",UDDS!A27),IF($A$20=2,IF('FTP-75'!A27="","",'FTP-75'!A27),IF($A$20=3, IF('US06'!A27="","",'US06'!A27),IF($A$20=4, IF(NEDC!A27="","", NEDC!A27),IF($A$20=5, IF('JPN10-15'!A27="","",'JPN10-15'!A27),IF($A$20=6, IF(WLTC!B27="","", WLTC!B27),IF($A$20=7, IF('New Cycle 1'!A27="","", 'New Cycle 1'!A27),IF($A$20=8, IF('New Cycle 2'!A27="","", 'New Cycle 3'!A27),IF($A$20=9, IF('New Cycle 3'!A27="","", 'New Cycle 3'!A27),"")))))))))</f>
        <v>25</v>
      </c>
      <c r="Q27" s="32">
        <f>IF($A$20=1,IF(UDDS!C27="","",UDDS!C27),IF($A$20=2,IF('FTP-75'!C27="","",'FTP-75'!C27),IF($A$20=3, IF('US06'!C27="","",'US06'!C27),IF($A$20=4, IF(NEDC!B27="","", NEDC!B27),IF($A$20=5, IF('JPN10-15'!B27="","",'JPN10-15'!B27),IF($A$20=6, IF(WLTC!C27="","", WLTC!C27),IF($A$20=7, IF('New Cycle 1'!B27="","", 'New Cycle 1'!B27),IF($A$20=8, IF('New Cycle 2'!B27="","", 'New Cycle 2'!B27),IF($A$20=9, IF('New Cycle 3'!B27="","", 'New Cycle 3'!B27),"")))))))))</f>
        <v>14.277777804268732</v>
      </c>
      <c r="R27" s="32">
        <f>IF($A$20=1,IF(UDDS!D27="","",UDDS!D27),IF($A$20=2,IF('FTP-75'!D27="","",'FTP-75'!D27),IF($A$20=3, IF('US06'!D27="","",'US06'!D27),IF($A$20=4, IF(NEDC!C27="","", NEDC!C27),IF($A$20=5, IF('JPN10-15'!C27="","",'JPN10-15'!C27),IF($A$20=6, IF(WLTC!D27="","", WLTC!D27),IF($A$20=7, IF('New Cycle 1'!C27="","", 'New Cycle 1'!C27),IF($A$20=8, IF('New Cycle 2'!C27="","", 'New Cycle 2'!C27),IF($A$20=9, IF('New Cycle 3'!C27="","", 'New Cycle 3'!C27),"")))))))))</f>
        <v>0</v>
      </c>
      <c r="S27" s="32">
        <f>IF($A$20=1,IF(UDDS!E27="","",UDDS!E27),IF($A$20=2,IF('FTP-75'!E27="","",'FTP-75'!E27),IF($A$20=3, IF('US06'!E27="","",'US06'!E27),IF($A$20=4, IF(NEDC!D27="","", NEDC!D27),IF($A$20=5, IF('JPN10-15'!D27="","",'JPN10-15'!D27),IF($A$20=6, IF(WLTC!E27="","", WLTC!E27),IF($A$20=7, IF('New Cycle 1'!D27="","", 'New Cycle 1'!D27),IF($A$20=8, IF('New Cycle 2'!D27="","", 'New Cycle 2'!D27),IF($A$20=9, IF('New Cycle 3'!D27="","", 'New Cycle 3'!D27),"")))))))))</f>
        <v>3.9660493900746476</v>
      </c>
      <c r="T27" s="32">
        <f>IF($A$20=1,IF(UDDS!F27="","",UDDS!F27),IF($A$20=2,IF('FTP-75'!F27="","",'FTP-75'!F27),IF($A$20=3, IF('US06'!F27="","",'US06'!F27),IF($A$20=4, IF(NEDC!E27="","", NEDC!E27),IF($A$20=5, IF('JPN10-15'!E27="","",'JPN10-15'!E27),IF($A$20=6, IF(WLTC!F27="","", WLTC!F27),IF($A$20=7, IF('New Cycle 1'!E27="","", 'New Cycle 1'!E27),IF($A$20=8, IF('New Cycle 2'!E27="","", 'New Cycle 2'!E27),IF($A$20=9, IF('New Cycle 3'!E27="","", 'New Cycle 3'!E27),"")))))))))</f>
        <v>-0.20061727659201933</v>
      </c>
      <c r="U27" s="32">
        <f>IF($A$20=1,IF(UDDS!G27="","",UDDS!G27),IF($A$20=2,IF('FTP-75'!G27="","",'FTP-75'!G27),IF($A$20=3, IF('US06'!G27="","",'US06'!G27),IF($A$20=4, IF(NEDC!F27="","", NEDC!F27),IF($A$20=5, IF('JPN10-15'!F27="","",'JPN10-15'!F27),IF($A$20=6, IF(WLTC!G27="","", WLTC!G27),IF($A$20=7, IF('New Cycle 1'!F27="","", 'New Cycle 1'!F27),IF($A$20=8, IF('New Cycle 2'!F27="","", 'New Cycle 2'!F27),IF($A$20=9, IF('New Cycle 3'!F27="","", 'New Cycle 3'!F27),"")))))))))</f>
        <v>42.792515323301892</v>
      </c>
    </row>
    <row r="28" spans="1:21" ht="15" customHeight="1" x14ac:dyDescent="0.25">
      <c r="B28" s="49"/>
      <c r="P28" s="8">
        <f>IF($A$20=1,IF(UDDS!A28="","",UDDS!A28),IF($A$20=2,IF('FTP-75'!A28="","",'FTP-75'!A28),IF($A$20=3, IF('US06'!A28="","",'US06'!A28),IF($A$20=4, IF(NEDC!A28="","", NEDC!A28),IF($A$20=5, IF('JPN10-15'!A28="","",'JPN10-15'!A28),IF($A$20=6, IF(WLTC!B28="","", WLTC!B28),IF($A$20=7, IF('New Cycle 1'!A28="","", 'New Cycle 1'!A28),IF($A$20=8, IF('New Cycle 2'!A28="","", 'New Cycle 3'!A28),IF($A$20=9, IF('New Cycle 3'!A28="","", 'New Cycle 3'!A28),"")))))))))</f>
        <v>26</v>
      </c>
      <c r="Q28" s="32">
        <f>IF($A$20=1,IF(UDDS!C28="","",UDDS!C28),IF($A$20=2,IF('FTP-75'!C28="","",'FTP-75'!C28),IF($A$20=3, IF('US06'!C28="","",'US06'!C28),IF($A$20=4, IF(NEDC!B28="","", NEDC!B28),IF($A$20=5, IF('JPN10-15'!B28="","",'JPN10-15'!B28),IF($A$20=6, IF(WLTC!C28="","", WLTC!C28),IF($A$20=7, IF('New Cycle 1'!B28="","", 'New Cycle 1'!B28),IF($A$20=8, IF('New Cycle 2'!B28="","", 'New Cycle 2'!B28),IF($A$20=9, IF('New Cycle 3'!B28="","", 'New Cycle 3'!B28),"")))))))))</f>
        <v>11.750000052981907</v>
      </c>
      <c r="R28" s="32">
        <f>IF($A$20=1,IF(UDDS!D28="","",UDDS!D28),IF($A$20=2,IF('FTP-75'!D28="","",'FTP-75'!D28),IF($A$20=3, IF('US06'!D28="","",'US06'!D28),IF($A$20=4, IF(NEDC!C28="","", NEDC!C28),IF($A$20=5, IF('JPN10-15'!C28="","",'JPN10-15'!C28),IF($A$20=6, IF(WLTC!D28="","", WLTC!D28),IF($A$20=7, IF('New Cycle 1'!C28="","", 'New Cycle 1'!C28),IF($A$20=8, IF('New Cycle 2'!C28="","", 'New Cycle 2'!C28),IF($A$20=9, IF('New Cycle 3'!C28="","", 'New Cycle 3'!C28),"")))))))))</f>
        <v>0</v>
      </c>
      <c r="S28" s="32">
        <f>IF($A$20=1,IF(UDDS!E28="","",UDDS!E28),IF($A$20=2,IF('FTP-75'!E28="","",'FTP-75'!E28),IF($A$20=3, IF('US06'!E28="","",'US06'!E28),IF($A$20=4, IF(NEDC!D28="","", NEDC!D28),IF($A$20=5, IF('JPN10-15'!D28="","",'JPN10-15'!D28),IF($A$20=6, IF(WLTC!E28="","", WLTC!E28),IF($A$20=7, IF('New Cycle 1'!D28="","", 'New Cycle 1'!D28),IF($A$20=8, IF('New Cycle 2'!D28="","", 'New Cycle 2'!D28),IF($A$20=9, IF('New Cycle 3'!D28="","", 'New Cycle 3'!D28),"")))))))))</f>
        <v>3.2638889036060852</v>
      </c>
      <c r="T28" s="32">
        <f>IF($A$20=1,IF(UDDS!F28="","",UDDS!F28),IF($A$20=2,IF('FTP-75'!F28="","",'FTP-75'!F28),IF($A$20=3, IF('US06'!F28="","",'US06'!F28),IF($A$20=4, IF(NEDC!E28="","", NEDC!E28),IF($A$20=5, IF('JPN10-15'!E28="","",'JPN10-15'!E28),IF($A$20=6, IF(WLTC!F28="","", WLTC!F28),IF($A$20=7, IF('New Cycle 1'!E28="","", 'New Cycle 1'!E28),IF($A$20=8, IF('New Cycle 2'!E28="","", 'New Cycle 2'!E28),IF($A$20=9, IF('New Cycle 3'!E28="","", 'New Cycle 3'!E28),"")))))))))</f>
        <v>-0.70216048646856244</v>
      </c>
      <c r="U28" s="32">
        <f>IF($A$20=1,IF(UDDS!G28="","",UDDS!G28),IF($A$20=2,IF('FTP-75'!G28="","",'FTP-75'!G28),IF($A$20=3, IF('US06'!G28="","",'US06'!G28),IF($A$20=4, IF(NEDC!F28="","", NEDC!F28),IF($A$20=5, IF('JPN10-15'!F28="","",'JPN10-15'!F28),IF($A$20=6, IF(WLTC!G28="","", WLTC!G28),IF($A$20=7, IF('New Cycle 1'!F28="","", 'New Cycle 1'!F28),IF($A$20=8, IF('New Cycle 2'!F28="","", 'New Cycle 2'!F28),IF($A$20=9, IF('New Cycle 3'!F28="","", 'New Cycle 3'!F28),"")))))))))</f>
        <v>46.407484470142258</v>
      </c>
    </row>
    <row r="29" spans="1:21" x14ac:dyDescent="0.25">
      <c r="B29" s="49"/>
      <c r="P29" s="8">
        <f>IF($A$20=1,IF(UDDS!A29="","",UDDS!A29),IF($A$20=2,IF('FTP-75'!A29="","",'FTP-75'!A29),IF($A$20=3, IF('US06'!A29="","",'US06'!A29),IF($A$20=4, IF(NEDC!A29="","", NEDC!A29),IF($A$20=5, IF('JPN10-15'!A29="","",'JPN10-15'!A29),IF($A$20=6, IF(WLTC!B29="","", WLTC!B29),IF($A$20=7, IF('New Cycle 1'!A29="","", 'New Cycle 1'!A29),IF($A$20=8, IF('New Cycle 2'!A29="","", 'New Cycle 3'!A29),IF($A$20=9, IF('New Cycle 3'!A29="","", 'New Cycle 3'!A29),"")))))))))</f>
        <v>27</v>
      </c>
      <c r="Q29" s="32">
        <f>IF($A$20=1,IF(UDDS!C29="","",UDDS!C29),IF($A$20=2,IF('FTP-75'!C29="","",'FTP-75'!C29),IF($A$20=3, IF('US06'!C29="","",'US06'!C29),IF($A$20=4, IF(NEDC!B29="","", NEDC!B29),IF($A$20=5, IF('JPN10-15'!B29="","",'JPN10-15'!B29),IF($A$20=6, IF(WLTC!C29="","", WLTC!C29),IF($A$20=7, IF('New Cycle 1'!B29="","", 'New Cycle 1'!B29),IF($A$20=8, IF('New Cycle 2'!B29="","", 'New Cycle 2'!B29),IF($A$20=9, IF('New Cycle 3'!B29="","", 'New Cycle 3'!B29),"")))))))))</f>
        <v>9.0365200102329251</v>
      </c>
      <c r="R29" s="32">
        <f>IF($A$20=1,IF(UDDS!D29="","",UDDS!D29),IF($A$20=2,IF('FTP-75'!D29="","",'FTP-75'!D29),IF($A$20=3, IF('US06'!D29="","",'US06'!D29),IF($A$20=4, IF(NEDC!C29="","", NEDC!C29),IF($A$20=5, IF('JPN10-15'!C29="","",'JPN10-15'!C29),IF($A$20=6, IF(WLTC!D29="","", WLTC!D29),IF($A$20=7, IF('New Cycle 1'!C29="","", 'New Cycle 1'!C29),IF($A$20=8, IF('New Cycle 2'!C29="","", 'New Cycle 2'!C29),IF($A$20=9, IF('New Cycle 3'!C29="","", 'New Cycle 3'!C29),"")))))))))</f>
        <v>0</v>
      </c>
      <c r="S29" s="32">
        <f>IF($A$20=1,IF(UDDS!E29="","",UDDS!E29),IF($A$20=2,IF('FTP-75'!E29="","",'FTP-75'!E29),IF($A$20=3, IF('US06'!E29="","",'US06'!E29),IF($A$20=4, IF(NEDC!D29="","", NEDC!D29),IF($A$20=5, IF('JPN10-15'!D29="","",'JPN10-15'!D29),IF($A$20=6, IF(WLTC!E29="","", WLTC!E29),IF($A$20=7, IF('New Cycle 1'!D29="","", 'New Cycle 1'!D29),IF($A$20=8, IF('New Cycle 2'!D29="","", 'New Cycle 2'!D29),IF($A$20=9, IF('New Cycle 3'!D29="","", 'New Cycle 3'!D29),"")))))))))</f>
        <v>2.5101444472869234</v>
      </c>
      <c r="T29" s="32">
        <f>IF($A$20=1,IF(UDDS!F29="","",UDDS!F29),IF($A$20=2,IF('FTP-75'!F29="","",'FTP-75'!F29),IF($A$20=3, IF('US06'!F29="","",'US06'!F29),IF($A$20=4, IF(NEDC!E29="","", NEDC!E29),IF($A$20=5, IF('JPN10-15'!E29="","",'JPN10-15'!E29),IF($A$20=6, IF(WLTC!F29="","", WLTC!F29),IF($A$20=7, IF('New Cycle 1'!E29="","", 'New Cycle 1'!E29),IF($A$20=8, IF('New Cycle 2'!E29="","", 'New Cycle 2'!E29),IF($A$20=9, IF('New Cycle 3'!E29="","", 'New Cycle 3'!E29),"")))))))))</f>
        <v>-0.75374445631916176</v>
      </c>
      <c r="U29" s="32">
        <f>IF($A$20=1,IF(UDDS!G29="","",UDDS!G29),IF($A$20=2,IF('FTP-75'!G29="","",'FTP-75'!G29),IF($A$20=3, IF('US06'!G29="","",'US06'!G29),IF($A$20=4, IF(NEDC!F29="","", NEDC!F29),IF($A$20=5, IF('JPN10-15'!F29="","",'JPN10-15'!F29),IF($A$20=6, IF(WLTC!G29="","", WLTC!G29),IF($A$20=7, IF('New Cycle 1'!F29="","", 'New Cycle 1'!F29),IF($A$20=8, IF('New Cycle 2'!F29="","", 'New Cycle 2'!F29),IF($A$20=9, IF('New Cycle 3'!F29="","", 'New Cycle 3'!F29),"")))))))))</f>
        <v>49.294501145588761</v>
      </c>
    </row>
    <row r="30" spans="1:21" ht="15" customHeight="1" x14ac:dyDescent="0.25">
      <c r="B30" s="49"/>
      <c r="P30" s="8">
        <f>IF($A$20=1,IF(UDDS!A30="","",UDDS!A30),IF($A$20=2,IF('FTP-75'!A30="","",'FTP-75'!A30),IF($A$20=3, IF('US06'!A30="","",'US06'!A30),IF($A$20=4, IF(NEDC!A30="","", NEDC!A30),IF($A$20=5, IF('JPN10-15'!A30="","",'JPN10-15'!A30),IF($A$20=6, IF(WLTC!B30="","", WLTC!B30),IF($A$20=7, IF('New Cycle 1'!A30="","", 'New Cycle 1'!A30),IF($A$20=8, IF('New Cycle 2'!A30="","", 'New Cycle 3'!A30),IF($A$20=9, IF('New Cycle 3'!A30="","", 'New Cycle 3'!A30),"")))))))))</f>
        <v>28</v>
      </c>
      <c r="Q30" s="32">
        <f>IF($A$20=1,IF(UDDS!C30="","",UDDS!C30),IF($A$20=2,IF('FTP-75'!C30="","",'FTP-75'!C30),IF($A$20=3, IF('US06'!C30="","",'US06'!C30),IF($A$20=4, IF(NEDC!B30="","", NEDC!B30),IF($A$20=5, IF('JPN10-15'!B30="","",'JPN10-15'!B30),IF($A$20=6, IF(WLTC!C30="","", WLTC!C30),IF($A$20=7, IF('New Cycle 1'!B30="","", 'New Cycle 1'!B30),IF($A$20=8, IF('New Cycle 2'!B30="","", 'New Cycle 2'!B30),IF($A$20=9, IF('New Cycle 3'!B30="","", 'New Cycle 3'!B30),"")))))))))</f>
        <v>5.7043688011169431</v>
      </c>
      <c r="R30" s="32">
        <f>IF($A$20=1,IF(UDDS!D30="","",UDDS!D30),IF($A$20=2,IF('FTP-75'!D30="","",'FTP-75'!D30),IF($A$20=3, IF('US06'!D30="","",'US06'!D30),IF($A$20=4, IF(NEDC!C30="","", NEDC!C30),IF($A$20=5, IF('JPN10-15'!C30="","",'JPN10-15'!C30),IF($A$20=6, IF(WLTC!D30="","", WLTC!D30),IF($A$20=7, IF('New Cycle 1'!C30="","", 'New Cycle 1'!C30),IF($A$20=8, IF('New Cycle 2'!C30="","", 'New Cycle 2'!C30),IF($A$20=9, IF('New Cycle 3'!C30="","", 'New Cycle 3'!C30),"")))))))))</f>
        <v>0</v>
      </c>
      <c r="S30" s="32">
        <f>IF($A$20=1,IF(UDDS!E30="","",UDDS!E30),IF($A$20=2,IF('FTP-75'!E30="","",'FTP-75'!E30),IF($A$20=3, IF('US06'!E30="","",'US06'!E30),IF($A$20=4, IF(NEDC!D30="","", NEDC!D30),IF($A$20=5, IF('JPN10-15'!D30="","",'JPN10-15'!D30),IF($A$20=6, IF(WLTC!E30="","", WLTC!E30),IF($A$20=7, IF('New Cycle 1'!D30="","", 'New Cycle 1'!D30),IF($A$20=8, IF('New Cycle 2'!D30="","", 'New Cycle 2'!D30),IF($A$20=9, IF('New Cycle 3'!D30="","", 'New Cycle 3'!D30),"")))))))))</f>
        <v>1.5845468891991508</v>
      </c>
      <c r="T30" s="32">
        <f>IF($A$20=1,IF(UDDS!F30="","",UDDS!F30),IF($A$20=2,IF('FTP-75'!F30="","",'FTP-75'!F30),IF($A$20=3, IF('US06'!F30="","",'US06'!F30),IF($A$20=4, IF(NEDC!E30="","", NEDC!E30),IF($A$20=5, IF('JPN10-15'!E30="","",'JPN10-15'!E30),IF($A$20=6, IF(WLTC!F30="","", WLTC!F30),IF($A$20=7, IF('New Cycle 1'!E30="","", 'New Cycle 1'!E30),IF($A$20=8, IF('New Cycle 2'!E30="","", 'New Cycle 2'!E30),IF($A$20=9, IF('New Cycle 3'!E30="","", 'New Cycle 3'!E30),"")))))))))</f>
        <v>-0.92559755808777266</v>
      </c>
      <c r="U30" s="32">
        <f>IF($A$20=1,IF(UDDS!G30="","",UDDS!G30),IF($A$20=2,IF('FTP-75'!G30="","",'FTP-75'!G30),IF($A$20=3, IF('US06'!G30="","",'US06'!G30),IF($A$20=4, IF(NEDC!F30="","", NEDC!F30),IF($A$20=5, IF('JPN10-15'!F30="","",'JPN10-15'!F30),IF($A$20=6, IF(WLTC!G30="","", WLTC!G30),IF($A$20=7, IF('New Cycle 1'!F30="","", 'New Cycle 1'!F30),IF($A$20=8, IF('New Cycle 2'!F30="","", 'New Cycle 2'!F30),IF($A$20=9, IF('New Cycle 3'!F30="","", 'New Cycle 3'!F30),"")))))))))</f>
        <v>51.3418468138318</v>
      </c>
    </row>
    <row r="31" spans="1:21" ht="15" customHeight="1" x14ac:dyDescent="0.25">
      <c r="B31" s="49"/>
      <c r="F31" s="50"/>
      <c r="P31" s="8">
        <f>IF($A$20=1,IF(UDDS!A31="","",UDDS!A31),IF($A$20=2,IF('FTP-75'!A31="","",'FTP-75'!A31),IF($A$20=3, IF('US06'!A31="","",'US06'!A31),IF($A$20=4, IF(NEDC!A31="","", NEDC!A31),IF($A$20=5, IF('JPN10-15'!A31="","",'JPN10-15'!A31),IF($A$20=6, IF(WLTC!B31="","", WLTC!B31),IF($A$20=7, IF('New Cycle 1'!A31="","", 'New Cycle 1'!A31),IF($A$20=8, IF('New Cycle 2'!A31="","", 'New Cycle 3'!A31),IF($A$20=9, IF('New Cycle 3'!A31="","", 'New Cycle 3'!A31),"")))))))))</f>
        <v>29</v>
      </c>
      <c r="Q31" s="32">
        <f>IF($A$20=1,IF(UDDS!C31="","",UDDS!C31),IF($A$20=2,IF('FTP-75'!C31="","",'FTP-75'!C31),IF($A$20=3, IF('US06'!C31="","",'US06'!C31),IF($A$20=4, IF(NEDC!B31="","", NEDC!B31),IF($A$20=5, IF('JPN10-15'!B31="","",'JPN10-15'!B31),IF($A$20=6, IF(WLTC!C31="","", WLTC!C31),IF($A$20=7, IF('New Cycle 1'!B31="","", 'New Cycle 1'!B31),IF($A$20=8, IF('New Cycle 2'!B31="","", 'New Cycle 2'!B31),IF($A$20=9, IF('New Cycle 3'!B31="","", 'New Cycle 3'!B31),"")))))))))</f>
        <v>2.4049999999999998</v>
      </c>
      <c r="R31" s="32">
        <f>IF($A$20=1,IF(UDDS!D31="","",UDDS!D31),IF($A$20=2,IF('FTP-75'!D31="","",'FTP-75'!D31),IF($A$20=3, IF('US06'!D31="","",'US06'!D31),IF($A$20=4, IF(NEDC!C31="","", NEDC!C31),IF($A$20=5, IF('JPN10-15'!C31="","",'JPN10-15'!C31),IF($A$20=6, IF(WLTC!D31="","", WLTC!D31),IF($A$20=7, IF('New Cycle 1'!C31="","", 'New Cycle 1'!C31),IF($A$20=8, IF('New Cycle 2'!C31="","", 'New Cycle 2'!C31),IF($A$20=9, IF('New Cycle 3'!C31="","", 'New Cycle 3'!C31),"")))))))))</f>
        <v>0</v>
      </c>
      <c r="S31" s="32">
        <f>IF($A$20=1,IF(UDDS!E31="","",UDDS!E31),IF($A$20=2,IF('FTP-75'!E31="","",'FTP-75'!E31),IF($A$20=3, IF('US06'!E31="","",'US06'!E31),IF($A$20=4, IF(NEDC!D31="","", NEDC!D31),IF($A$20=5, IF('JPN10-15'!D31="","",'JPN10-15'!D31),IF($A$20=6, IF(WLTC!E31="","", WLTC!E31),IF($A$20=7, IF('New Cycle 1'!D31="","", 'New Cycle 1'!D31),IF($A$20=8, IF('New Cycle 2'!D31="","", 'New Cycle 2'!D31),IF($A$20=9, IF('New Cycle 3'!D31="","", 'New Cycle 3'!D31),"")))))))))</f>
        <v>0.66805555555555551</v>
      </c>
      <c r="T31" s="32">
        <f>IF($A$20=1,IF(UDDS!F31="","",UDDS!F31),IF($A$20=2,IF('FTP-75'!F31="","",'FTP-75'!F31),IF($A$20=3, IF('US06'!F31="","",'US06'!F31),IF($A$20=4, IF(NEDC!E31="","", NEDC!E31),IF($A$20=5, IF('JPN10-15'!E31="","",'JPN10-15'!E31),IF($A$20=6, IF(WLTC!F31="","", WLTC!F31),IF($A$20=7, IF('New Cycle 1'!E31="","", 'New Cycle 1'!E31),IF($A$20=8, IF('New Cycle 2'!E31="","", 'New Cycle 2'!E31),IF($A$20=9, IF('New Cycle 3'!E31="","", 'New Cycle 3'!E31),"")))))))))</f>
        <v>-0.91649133364359525</v>
      </c>
      <c r="U31" s="32">
        <f>IF($A$20=1,IF(UDDS!G31="","",UDDS!G31),IF($A$20=2,IF('FTP-75'!G31="","",'FTP-75'!G31),IF($A$20=3, IF('US06'!G31="","",'US06'!G31),IF($A$20=4, IF(NEDC!F31="","", NEDC!F31),IF($A$20=5, IF('JPN10-15'!F31="","",'JPN10-15'!F31),IF($A$20=6, IF(WLTC!G31="","", WLTC!G31),IF($A$20=7, IF('New Cycle 1'!F31="","", 'New Cycle 1'!F31),IF($A$20=8, IF('New Cycle 2'!F31="","", 'New Cycle 2'!F31),IF($A$20=9, IF('New Cycle 3'!F31="","", 'New Cycle 3'!F31),"")))))))))</f>
        <v>52.468148036209151</v>
      </c>
    </row>
    <row r="32" spans="1:21" ht="15" customHeight="1" x14ac:dyDescent="0.25">
      <c r="P32" s="8">
        <f>IF($A$20=1,IF(UDDS!A32="","",UDDS!A32),IF($A$20=2,IF('FTP-75'!A32="","",'FTP-75'!A32),IF($A$20=3, IF('US06'!A32="","",'US06'!A32),IF($A$20=4, IF(NEDC!A32="","", NEDC!A32),IF($A$20=5, IF('JPN10-15'!A32="","",'JPN10-15'!A32),IF($A$20=6, IF(WLTC!B32="","", WLTC!B32),IF($A$20=7, IF('New Cycle 1'!A32="","", 'New Cycle 1'!A32),IF($A$20=8, IF('New Cycle 2'!A32="","", 'New Cycle 3'!A32),IF($A$20=9, IF('New Cycle 3'!A32="","", 'New Cycle 3'!A32),"")))))))))</f>
        <v>30</v>
      </c>
      <c r="Q32" s="32">
        <f>IF($A$20=1,IF(UDDS!C32="","",UDDS!C32),IF($A$20=2,IF('FTP-75'!C32="","",'FTP-75'!C32),IF($A$20=3, IF('US06'!C32="","",'US06'!C32),IF($A$20=4, IF(NEDC!B32="","", NEDC!B32),IF($A$20=5, IF('JPN10-15'!B32="","",'JPN10-15'!B32),IF($A$20=6, IF(WLTC!C32="","", WLTC!C32),IF($A$20=7, IF('New Cycle 1'!B32="","", 'New Cycle 1'!B32),IF($A$20=8, IF('New Cycle 2'!B32="","", 'New Cycle 2'!B32),IF($A$20=9, IF('New Cycle 3'!B32="","", 'New Cycle 3'!B32),"")))))))))</f>
        <v>0</v>
      </c>
      <c r="R32" s="32">
        <f>IF($A$20=1,IF(UDDS!D32="","",UDDS!D32),IF($A$20=2,IF('FTP-75'!D32="","",'FTP-75'!D32),IF($A$20=3, IF('US06'!D32="","",'US06'!D32),IF($A$20=4, IF(NEDC!C32="","", NEDC!C32),IF($A$20=5, IF('JPN10-15'!C32="","",'JPN10-15'!C32),IF($A$20=6, IF(WLTC!D32="","", WLTC!D32),IF($A$20=7, IF('New Cycle 1'!C32="","", 'New Cycle 1'!C32),IF($A$20=8, IF('New Cycle 2'!C32="","", 'New Cycle 2'!C32),IF($A$20=9, IF('New Cycle 3'!C32="","", 'New Cycle 3'!C32),"")))))))))</f>
        <v>0</v>
      </c>
      <c r="S32" s="32">
        <f>IF($A$20=1,IF(UDDS!E32="","",UDDS!E32),IF($A$20=2,IF('FTP-75'!E32="","",'FTP-75'!E32),IF($A$20=3, IF('US06'!E32="","",'US06'!E32),IF($A$20=4, IF(NEDC!D32="","", NEDC!D32),IF($A$20=5, IF('JPN10-15'!D32="","",'JPN10-15'!D32),IF($A$20=6, IF(WLTC!E32="","", WLTC!E32),IF($A$20=7, IF('New Cycle 1'!D32="","", 'New Cycle 1'!D32),IF($A$20=8, IF('New Cycle 2'!D32="","", 'New Cycle 2'!D32),IF($A$20=9, IF('New Cycle 3'!D32="","", 'New Cycle 3'!D32),"")))))))))</f>
        <v>0</v>
      </c>
      <c r="T32" s="32">
        <f>IF($A$20=1,IF(UDDS!F32="","",UDDS!F32),IF($A$20=2,IF('FTP-75'!F32="","",'FTP-75'!F32),IF($A$20=3, IF('US06'!F32="","",'US06'!F32),IF($A$20=4, IF(NEDC!E32="","", NEDC!E32),IF($A$20=5, IF('JPN10-15'!E32="","",'JPN10-15'!E32),IF($A$20=6, IF(WLTC!F32="","", WLTC!F32),IF($A$20=7, IF('New Cycle 1'!E32="","", 'New Cycle 1'!E32),IF($A$20=8, IF('New Cycle 2'!E32="","", 'New Cycle 2'!E32),IF($A$20=9, IF('New Cycle 3'!E32="","", 'New Cycle 3'!E32),"")))))))))</f>
        <v>-0.66805555555555551</v>
      </c>
      <c r="U32" s="32">
        <f>IF($A$20=1,IF(UDDS!G32="","",UDDS!G32),IF($A$20=2,IF('FTP-75'!G32="","",'FTP-75'!G32),IF($A$20=3, IF('US06'!G32="","",'US06'!G32),IF($A$20=4, IF(NEDC!F32="","", NEDC!F32),IF($A$20=5, IF('JPN10-15'!F32="","",'JPN10-15'!F32),IF($A$20=6, IF(WLTC!G32="","", WLTC!G32),IF($A$20=7, IF('New Cycle 1'!F32="","", 'New Cycle 1'!F32),IF($A$20=8, IF('New Cycle 2'!F32="","", 'New Cycle 2'!F32),IF($A$20=9, IF('New Cycle 3'!F32="","", 'New Cycle 3'!F32),"")))))))))</f>
        <v>52.802175813986928</v>
      </c>
    </row>
    <row r="33" spans="3:21" x14ac:dyDescent="0.25">
      <c r="P33" s="8">
        <f>IF($A$20=1,IF(UDDS!A33="","",UDDS!A33),IF($A$20=2,IF('FTP-75'!A33="","",'FTP-75'!A33),IF($A$20=3, IF('US06'!A33="","",'US06'!A33),IF($A$20=4, IF(NEDC!A33="","", NEDC!A33),IF($A$20=5, IF('JPN10-15'!A33="","",'JPN10-15'!A33),IF($A$20=6, IF(WLTC!B33="","", WLTC!B33),IF($A$20=7, IF('New Cycle 1'!A33="","", 'New Cycle 1'!A33),IF($A$20=8, IF('New Cycle 2'!A33="","", 'New Cycle 3'!A33),IF($A$20=9, IF('New Cycle 3'!A33="","", 'New Cycle 3'!A33),"")))))))))</f>
        <v>31</v>
      </c>
      <c r="Q33" s="32">
        <f>IF($A$20=1,IF(UDDS!C33="","",UDDS!C33),IF($A$20=2,IF('FTP-75'!C33="","",'FTP-75'!C33),IF($A$20=3, IF('US06'!C33="","",'US06'!C33),IF($A$20=4, IF(NEDC!B33="","", NEDC!B33),IF($A$20=5, IF('JPN10-15'!B33="","",'JPN10-15'!B33),IF($A$20=6, IF(WLTC!C33="","", WLTC!C33),IF($A$20=7, IF('New Cycle 1'!B33="","", 'New Cycle 1'!B33),IF($A$20=8, IF('New Cycle 2'!B33="","", 'New Cycle 2'!B33),IF($A$20=9, IF('New Cycle 3'!B33="","", 'New Cycle 3'!B33),"")))))))))</f>
        <v>0</v>
      </c>
      <c r="R33" s="32">
        <f>IF($A$20=1,IF(UDDS!D33="","",UDDS!D33),IF($A$20=2,IF('FTP-75'!D33="","",'FTP-75'!D33),IF($A$20=3, IF('US06'!D33="","",'US06'!D33),IF($A$20=4, IF(NEDC!C33="","", NEDC!C33),IF($A$20=5, IF('JPN10-15'!C33="","",'JPN10-15'!C33),IF($A$20=6, IF(WLTC!D33="","", WLTC!D33),IF($A$20=7, IF('New Cycle 1'!C33="","", 'New Cycle 1'!C33),IF($A$20=8, IF('New Cycle 2'!C33="","", 'New Cycle 2'!C33),IF($A$20=9, IF('New Cycle 3'!C33="","", 'New Cycle 3'!C33),"")))))))))</f>
        <v>0</v>
      </c>
      <c r="S33" s="32">
        <f>IF($A$20=1,IF(UDDS!E33="","",UDDS!E33),IF($A$20=2,IF('FTP-75'!E33="","",'FTP-75'!E33),IF($A$20=3, IF('US06'!E33="","",'US06'!E33),IF($A$20=4, IF(NEDC!D33="","", NEDC!D33),IF($A$20=5, IF('JPN10-15'!D33="","",'JPN10-15'!D33),IF($A$20=6, IF(WLTC!E33="","", WLTC!E33),IF($A$20=7, IF('New Cycle 1'!D33="","", 'New Cycle 1'!D33),IF($A$20=8, IF('New Cycle 2'!D33="","", 'New Cycle 2'!D33),IF($A$20=9, IF('New Cycle 3'!D33="","", 'New Cycle 3'!D33),"")))))))))</f>
        <v>0</v>
      </c>
      <c r="T33" s="32">
        <f>IF($A$20=1,IF(UDDS!F33="","",UDDS!F33),IF($A$20=2,IF('FTP-75'!F33="","",'FTP-75'!F33),IF($A$20=3, IF('US06'!F33="","",'US06'!F33),IF($A$20=4, IF(NEDC!E33="","", NEDC!E33),IF($A$20=5, IF('JPN10-15'!E33="","",'JPN10-15'!E33),IF($A$20=6, IF(WLTC!F33="","", WLTC!F33),IF($A$20=7, IF('New Cycle 1'!E33="","", 'New Cycle 1'!E33),IF($A$20=8, IF('New Cycle 2'!E33="","", 'New Cycle 2'!E33),IF($A$20=9, IF('New Cycle 3'!E33="","", 'New Cycle 3'!E33),"")))))))))</f>
        <v>0</v>
      </c>
      <c r="U33" s="32">
        <f>IF($A$20=1,IF(UDDS!G33="","",UDDS!G33),IF($A$20=2,IF('FTP-75'!G33="","",'FTP-75'!G33),IF($A$20=3, IF('US06'!G33="","",'US06'!G33),IF($A$20=4, IF(NEDC!F33="","", NEDC!F33),IF($A$20=5, IF('JPN10-15'!F33="","",'JPN10-15'!F33),IF($A$20=6, IF(WLTC!G33="","", WLTC!G33),IF($A$20=7, IF('New Cycle 1'!F33="","", 'New Cycle 1'!F33),IF($A$20=8, IF('New Cycle 2'!F33="","", 'New Cycle 2'!F33),IF($A$20=9, IF('New Cycle 3'!F33="","", 'New Cycle 3'!F33),"")))))))))</f>
        <v>52.802175813986928</v>
      </c>
    </row>
    <row r="34" spans="3:21" ht="15" customHeight="1" x14ac:dyDescent="0.25">
      <c r="P34" s="8">
        <f>IF($A$20=1,IF(UDDS!A34="","",UDDS!A34),IF($A$20=2,IF('FTP-75'!A34="","",'FTP-75'!A34),IF($A$20=3, IF('US06'!A34="","",'US06'!A34),IF($A$20=4, IF(NEDC!A34="","", NEDC!A34),IF($A$20=5, IF('JPN10-15'!A34="","",'JPN10-15'!A34),IF($A$20=6, IF(WLTC!B34="","", WLTC!B34),IF($A$20=7, IF('New Cycle 1'!A34="","", 'New Cycle 1'!A34),IF($A$20=8, IF('New Cycle 2'!A34="","", 'New Cycle 3'!A34),IF($A$20=9, IF('New Cycle 3'!A34="","", 'New Cycle 3'!A34),"")))))))))</f>
        <v>32</v>
      </c>
      <c r="Q34" s="32">
        <f>IF($A$20=1,IF(UDDS!C34="","",UDDS!C34),IF($A$20=2,IF('FTP-75'!C34="","",'FTP-75'!C34),IF($A$20=3, IF('US06'!C34="","",'US06'!C34),IF($A$20=4, IF(NEDC!B34="","", NEDC!B34),IF($A$20=5, IF('JPN10-15'!B34="","",'JPN10-15'!B34),IF($A$20=6, IF(WLTC!C34="","", WLTC!C34),IF($A$20=7, IF('New Cycle 1'!B34="","", 'New Cycle 1'!B34),IF($A$20=8, IF('New Cycle 2'!B34="","", 'New Cycle 2'!B34),IF($A$20=9, IF('New Cycle 3'!B34="","", 'New Cycle 3'!B34),"")))))))))</f>
        <v>0</v>
      </c>
      <c r="R34" s="32">
        <f>IF($A$20=1,IF(UDDS!D34="","",UDDS!D34),IF($A$20=2,IF('FTP-75'!D34="","",'FTP-75'!D34),IF($A$20=3, IF('US06'!D34="","",'US06'!D34),IF($A$20=4, IF(NEDC!C34="","", NEDC!C34),IF($A$20=5, IF('JPN10-15'!C34="","",'JPN10-15'!C34),IF($A$20=6, IF(WLTC!D34="","", WLTC!D34),IF($A$20=7, IF('New Cycle 1'!C34="","", 'New Cycle 1'!C34),IF($A$20=8, IF('New Cycle 2'!C34="","", 'New Cycle 2'!C34),IF($A$20=9, IF('New Cycle 3'!C34="","", 'New Cycle 3'!C34),"")))))))))</f>
        <v>0</v>
      </c>
      <c r="S34" s="32">
        <f>IF($A$20=1,IF(UDDS!E34="","",UDDS!E34),IF($A$20=2,IF('FTP-75'!E34="","",'FTP-75'!E34),IF($A$20=3, IF('US06'!E34="","",'US06'!E34),IF($A$20=4, IF(NEDC!D34="","", NEDC!D34),IF($A$20=5, IF('JPN10-15'!D34="","",'JPN10-15'!D34),IF($A$20=6, IF(WLTC!E34="","", WLTC!E34),IF($A$20=7, IF('New Cycle 1'!D34="","", 'New Cycle 1'!D34),IF($A$20=8, IF('New Cycle 2'!D34="","", 'New Cycle 2'!D34),IF($A$20=9, IF('New Cycle 3'!D34="","", 'New Cycle 3'!D34),"")))))))))</f>
        <v>0</v>
      </c>
      <c r="T34" s="32">
        <f>IF($A$20=1,IF(UDDS!F34="","",UDDS!F34),IF($A$20=2,IF('FTP-75'!F34="","",'FTP-75'!F34),IF($A$20=3, IF('US06'!F34="","",'US06'!F34),IF($A$20=4, IF(NEDC!E34="","", NEDC!E34),IF($A$20=5, IF('JPN10-15'!E34="","",'JPN10-15'!E34),IF($A$20=6, IF(WLTC!F34="","", WLTC!F34),IF($A$20=7, IF('New Cycle 1'!E34="","", 'New Cycle 1'!E34),IF($A$20=8, IF('New Cycle 2'!E34="","", 'New Cycle 2'!E34),IF($A$20=9, IF('New Cycle 3'!E34="","", 'New Cycle 3'!E34),"")))))))))</f>
        <v>0</v>
      </c>
      <c r="U34" s="32">
        <f>IF($A$20=1,IF(UDDS!G34="","",UDDS!G34),IF($A$20=2,IF('FTP-75'!G34="","",'FTP-75'!G34),IF($A$20=3, IF('US06'!G34="","",'US06'!G34),IF($A$20=4, IF(NEDC!F34="","", NEDC!F34),IF($A$20=5, IF('JPN10-15'!F34="","",'JPN10-15'!F34),IF($A$20=6, IF(WLTC!G34="","", WLTC!G34),IF($A$20=7, IF('New Cycle 1'!F34="","", 'New Cycle 1'!F34),IF($A$20=8, IF('New Cycle 2'!F34="","", 'New Cycle 2'!F34),IF($A$20=9, IF('New Cycle 3'!F34="","", 'New Cycle 3'!F34),"")))))))))</f>
        <v>52.802175813986928</v>
      </c>
    </row>
    <row r="35" spans="3:21" ht="15" customHeight="1" x14ac:dyDescent="0.25">
      <c r="P35" s="8">
        <f>IF($A$20=1,IF(UDDS!A35="","",UDDS!A35),IF($A$20=2,IF('FTP-75'!A35="","",'FTP-75'!A35),IF($A$20=3, IF('US06'!A35="","",'US06'!A35),IF($A$20=4, IF(NEDC!A35="","", NEDC!A35),IF($A$20=5, IF('JPN10-15'!A35="","",'JPN10-15'!A35),IF($A$20=6, IF(WLTC!B35="","", WLTC!B35),IF($A$20=7, IF('New Cycle 1'!A35="","", 'New Cycle 1'!A35),IF($A$20=8, IF('New Cycle 2'!A35="","", 'New Cycle 3'!A35),IF($A$20=9, IF('New Cycle 3'!A35="","", 'New Cycle 3'!A35),"")))))))))</f>
        <v>33</v>
      </c>
      <c r="Q35" s="32">
        <f>IF($A$20=1,IF(UDDS!C35="","",UDDS!C35),IF($A$20=2,IF('FTP-75'!C35="","",'FTP-75'!C35),IF($A$20=3, IF('US06'!C35="","",'US06'!C35),IF($A$20=4, IF(NEDC!B35="","", NEDC!B35),IF($A$20=5, IF('JPN10-15'!B35="","",'JPN10-15'!B35),IF($A$20=6, IF(WLTC!C35="","", WLTC!C35),IF($A$20=7, IF('New Cycle 1'!B35="","", 'New Cycle 1'!B35),IF($A$20=8, IF('New Cycle 2'!B35="","", 'New Cycle 2'!B35),IF($A$20=9, IF('New Cycle 3'!B35="","", 'New Cycle 3'!B35),"")))))))))</f>
        <v>0</v>
      </c>
      <c r="R35" s="32">
        <f>IF($A$20=1,IF(UDDS!D35="","",UDDS!D35),IF($A$20=2,IF('FTP-75'!D35="","",'FTP-75'!D35),IF($A$20=3, IF('US06'!D35="","",'US06'!D35),IF($A$20=4, IF(NEDC!C35="","", NEDC!C35),IF($A$20=5, IF('JPN10-15'!C35="","",'JPN10-15'!C35),IF($A$20=6, IF(WLTC!D35="","", WLTC!D35),IF($A$20=7, IF('New Cycle 1'!C35="","", 'New Cycle 1'!C35),IF($A$20=8, IF('New Cycle 2'!C35="","", 'New Cycle 2'!C35),IF($A$20=9, IF('New Cycle 3'!C35="","", 'New Cycle 3'!C35),"")))))))))</f>
        <v>0</v>
      </c>
      <c r="S35" s="32">
        <f>IF($A$20=1,IF(UDDS!E35="","",UDDS!E35),IF($A$20=2,IF('FTP-75'!E35="","",'FTP-75'!E35),IF($A$20=3, IF('US06'!E35="","",'US06'!E35),IF($A$20=4, IF(NEDC!D35="","", NEDC!D35),IF($A$20=5, IF('JPN10-15'!D35="","",'JPN10-15'!D35),IF($A$20=6, IF(WLTC!E35="","", WLTC!E35),IF($A$20=7, IF('New Cycle 1'!D35="","", 'New Cycle 1'!D35),IF($A$20=8, IF('New Cycle 2'!D35="","", 'New Cycle 2'!D35),IF($A$20=9, IF('New Cycle 3'!D35="","", 'New Cycle 3'!D35),"")))))))))</f>
        <v>0</v>
      </c>
      <c r="T35" s="32">
        <f>IF($A$20=1,IF(UDDS!F35="","",UDDS!F35),IF($A$20=2,IF('FTP-75'!F35="","",'FTP-75'!F35),IF($A$20=3, IF('US06'!F35="","",'US06'!F35),IF($A$20=4, IF(NEDC!E35="","", NEDC!E35),IF($A$20=5, IF('JPN10-15'!E35="","",'JPN10-15'!E35),IF($A$20=6, IF(WLTC!F35="","", WLTC!F35),IF($A$20=7, IF('New Cycle 1'!E35="","", 'New Cycle 1'!E35),IF($A$20=8, IF('New Cycle 2'!E35="","", 'New Cycle 2'!E35),IF($A$20=9, IF('New Cycle 3'!E35="","", 'New Cycle 3'!E35),"")))))))))</f>
        <v>0</v>
      </c>
      <c r="U35" s="32">
        <f>IF($A$20=1,IF(UDDS!G35="","",UDDS!G35),IF($A$20=2,IF('FTP-75'!G35="","",'FTP-75'!G35),IF($A$20=3, IF('US06'!G35="","",'US06'!G35),IF($A$20=4, IF(NEDC!F35="","", NEDC!F35),IF($A$20=5, IF('JPN10-15'!F35="","",'JPN10-15'!F35),IF($A$20=6, IF(WLTC!G35="","", WLTC!G35),IF($A$20=7, IF('New Cycle 1'!F35="","", 'New Cycle 1'!F35),IF($A$20=8, IF('New Cycle 2'!F35="","", 'New Cycle 2'!F35),IF($A$20=9, IF('New Cycle 3'!F35="","", 'New Cycle 3'!F35),"")))))))))</f>
        <v>52.802175813986928</v>
      </c>
    </row>
    <row r="36" spans="3:21" ht="15" customHeight="1" x14ac:dyDescent="0.25">
      <c r="P36" s="8">
        <f>IF($A$20=1,IF(UDDS!A36="","",UDDS!A36),IF($A$20=2,IF('FTP-75'!A36="","",'FTP-75'!A36),IF($A$20=3, IF('US06'!A36="","",'US06'!A36),IF($A$20=4, IF(NEDC!A36="","", NEDC!A36),IF($A$20=5, IF('JPN10-15'!A36="","",'JPN10-15'!A36),IF($A$20=6, IF(WLTC!B36="","", WLTC!B36),IF($A$20=7, IF('New Cycle 1'!A36="","", 'New Cycle 1'!A36),IF($A$20=8, IF('New Cycle 2'!A36="","", 'New Cycle 3'!A36),IF($A$20=9, IF('New Cycle 3'!A36="","", 'New Cycle 3'!A36),"")))))))))</f>
        <v>34</v>
      </c>
      <c r="Q36" s="32">
        <f>IF($A$20=1,IF(UDDS!C36="","",UDDS!C36),IF($A$20=2,IF('FTP-75'!C36="","",'FTP-75'!C36),IF($A$20=3, IF('US06'!C36="","",'US06'!C36),IF($A$20=4, IF(NEDC!B36="","", NEDC!B36),IF($A$20=5, IF('JPN10-15'!B36="","",'JPN10-15'!B36),IF($A$20=6, IF(WLTC!C36="","", WLTC!C36),IF($A$20=7, IF('New Cycle 1'!B36="","", 'New Cycle 1'!B36),IF($A$20=8, IF('New Cycle 2'!B36="","", 'New Cycle 2'!B36),IF($A$20=9, IF('New Cycle 3'!B36="","", 'New Cycle 3'!B36),"")))))))))</f>
        <v>0</v>
      </c>
      <c r="R36" s="32">
        <f>IF($A$20=1,IF(UDDS!D36="","",UDDS!D36),IF($A$20=2,IF('FTP-75'!D36="","",'FTP-75'!D36),IF($A$20=3, IF('US06'!D36="","",'US06'!D36),IF($A$20=4, IF(NEDC!C36="","", NEDC!C36),IF($A$20=5, IF('JPN10-15'!C36="","",'JPN10-15'!C36),IF($A$20=6, IF(WLTC!D36="","", WLTC!D36),IF($A$20=7, IF('New Cycle 1'!C36="","", 'New Cycle 1'!C36),IF($A$20=8, IF('New Cycle 2'!C36="","", 'New Cycle 2'!C36),IF($A$20=9, IF('New Cycle 3'!C36="","", 'New Cycle 3'!C36),"")))))))))</f>
        <v>0</v>
      </c>
      <c r="S36" s="32">
        <f>IF($A$20=1,IF(UDDS!E36="","",UDDS!E36),IF($A$20=2,IF('FTP-75'!E36="","",'FTP-75'!E36),IF($A$20=3, IF('US06'!E36="","",'US06'!E36),IF($A$20=4, IF(NEDC!D36="","", NEDC!D36),IF($A$20=5, IF('JPN10-15'!D36="","",'JPN10-15'!D36),IF($A$20=6, IF(WLTC!E36="","", WLTC!E36),IF($A$20=7, IF('New Cycle 1'!D36="","", 'New Cycle 1'!D36),IF($A$20=8, IF('New Cycle 2'!D36="","", 'New Cycle 2'!D36),IF($A$20=9, IF('New Cycle 3'!D36="","", 'New Cycle 3'!D36),"")))))))))</f>
        <v>0</v>
      </c>
      <c r="T36" s="32">
        <f>IF($A$20=1,IF(UDDS!F36="","",UDDS!F36),IF($A$20=2,IF('FTP-75'!F36="","",'FTP-75'!F36),IF($A$20=3, IF('US06'!F36="","",'US06'!F36),IF($A$20=4, IF(NEDC!E36="","", NEDC!E36),IF($A$20=5, IF('JPN10-15'!E36="","",'JPN10-15'!E36),IF($A$20=6, IF(WLTC!F36="","", WLTC!F36),IF($A$20=7, IF('New Cycle 1'!E36="","", 'New Cycle 1'!E36),IF($A$20=8, IF('New Cycle 2'!E36="","", 'New Cycle 2'!E36),IF($A$20=9, IF('New Cycle 3'!E36="","", 'New Cycle 3'!E36),"")))))))))</f>
        <v>0</v>
      </c>
      <c r="U36" s="32">
        <f>IF($A$20=1,IF(UDDS!G36="","",UDDS!G36),IF($A$20=2,IF('FTP-75'!G36="","",'FTP-75'!G36),IF($A$20=3, IF('US06'!G36="","",'US06'!G36),IF($A$20=4, IF(NEDC!F36="","", NEDC!F36),IF($A$20=5, IF('JPN10-15'!F36="","",'JPN10-15'!F36),IF($A$20=6, IF(WLTC!G36="","", WLTC!G36),IF($A$20=7, IF('New Cycle 1'!F36="","", 'New Cycle 1'!F36),IF($A$20=8, IF('New Cycle 2'!F36="","", 'New Cycle 2'!F36),IF($A$20=9, IF('New Cycle 3'!F36="","", 'New Cycle 3'!F36),"")))))))))</f>
        <v>52.802175813986928</v>
      </c>
    </row>
    <row r="37" spans="3:21" x14ac:dyDescent="0.25">
      <c r="C37" s="51"/>
      <c r="P37" s="8">
        <f>IF($A$20=1,IF(UDDS!A37="","",UDDS!A37),IF($A$20=2,IF('FTP-75'!A37="","",'FTP-75'!A37),IF($A$20=3, IF('US06'!A37="","",'US06'!A37),IF($A$20=4, IF(NEDC!A37="","", NEDC!A37),IF($A$20=5, IF('JPN10-15'!A37="","",'JPN10-15'!A37),IF($A$20=6, IF(WLTC!B37="","", WLTC!B37),IF($A$20=7, IF('New Cycle 1'!A37="","", 'New Cycle 1'!A37),IF($A$20=8, IF('New Cycle 2'!A37="","", 'New Cycle 3'!A37),IF($A$20=9, IF('New Cycle 3'!A37="","", 'New Cycle 3'!A37),"")))))))))</f>
        <v>35</v>
      </c>
      <c r="Q37" s="32">
        <f>IF($A$20=1,IF(UDDS!C37="","",UDDS!C37),IF($A$20=2,IF('FTP-75'!C37="","",'FTP-75'!C37),IF($A$20=3, IF('US06'!C37="","",'US06'!C37),IF($A$20=4, IF(NEDC!B37="","", NEDC!B37),IF($A$20=5, IF('JPN10-15'!B37="","",'JPN10-15'!B37),IF($A$20=6, IF(WLTC!C37="","", WLTC!C37),IF($A$20=7, IF('New Cycle 1'!B37="","", 'New Cycle 1'!B37),IF($A$20=8, IF('New Cycle 2'!B37="","", 'New Cycle 2'!B37),IF($A$20=9, IF('New Cycle 3'!B37="","", 'New Cycle 3'!B37),"")))))))))</f>
        <v>0</v>
      </c>
      <c r="R37" s="32">
        <f>IF($A$20=1,IF(UDDS!D37="","",UDDS!D37),IF($A$20=2,IF('FTP-75'!D37="","",'FTP-75'!D37),IF($A$20=3, IF('US06'!D37="","",'US06'!D37),IF($A$20=4, IF(NEDC!C37="","", NEDC!C37),IF($A$20=5, IF('JPN10-15'!C37="","",'JPN10-15'!C37),IF($A$20=6, IF(WLTC!D37="","", WLTC!D37),IF($A$20=7, IF('New Cycle 1'!C37="","", 'New Cycle 1'!C37),IF($A$20=8, IF('New Cycle 2'!C37="","", 'New Cycle 2'!C37),IF($A$20=9, IF('New Cycle 3'!C37="","", 'New Cycle 3'!C37),"")))))))))</f>
        <v>0</v>
      </c>
      <c r="S37" s="32">
        <f>IF($A$20=1,IF(UDDS!E37="","",UDDS!E37),IF($A$20=2,IF('FTP-75'!E37="","",'FTP-75'!E37),IF($A$20=3, IF('US06'!E37="","",'US06'!E37),IF($A$20=4, IF(NEDC!D37="","", NEDC!D37),IF($A$20=5, IF('JPN10-15'!D37="","",'JPN10-15'!D37),IF($A$20=6, IF(WLTC!E37="","", WLTC!E37),IF($A$20=7, IF('New Cycle 1'!D37="","", 'New Cycle 1'!D37),IF($A$20=8, IF('New Cycle 2'!D37="","", 'New Cycle 2'!D37),IF($A$20=9, IF('New Cycle 3'!D37="","", 'New Cycle 3'!D37),"")))))))))</f>
        <v>0</v>
      </c>
      <c r="T37" s="32">
        <f>IF($A$20=1,IF(UDDS!F37="","",UDDS!F37),IF($A$20=2,IF('FTP-75'!F37="","",'FTP-75'!F37),IF($A$20=3, IF('US06'!F37="","",'US06'!F37),IF($A$20=4, IF(NEDC!E37="","", NEDC!E37),IF($A$20=5, IF('JPN10-15'!E37="","",'JPN10-15'!E37),IF($A$20=6, IF(WLTC!F37="","", WLTC!F37),IF($A$20=7, IF('New Cycle 1'!E37="","", 'New Cycle 1'!E37),IF($A$20=8, IF('New Cycle 2'!E37="","", 'New Cycle 2'!E37),IF($A$20=9, IF('New Cycle 3'!E37="","", 'New Cycle 3'!E37),"")))))))))</f>
        <v>0</v>
      </c>
      <c r="U37" s="32">
        <f>IF($A$20=1,IF(UDDS!G37="","",UDDS!G37),IF($A$20=2,IF('FTP-75'!G37="","",'FTP-75'!G37),IF($A$20=3, IF('US06'!G37="","",'US06'!G37),IF($A$20=4, IF(NEDC!F37="","", NEDC!F37),IF($A$20=5, IF('JPN10-15'!F37="","",'JPN10-15'!F37),IF($A$20=6, IF(WLTC!G37="","", WLTC!G37),IF($A$20=7, IF('New Cycle 1'!F37="","", 'New Cycle 1'!F37),IF($A$20=8, IF('New Cycle 2'!F37="","", 'New Cycle 2'!F37),IF($A$20=9, IF('New Cycle 3'!F37="","", 'New Cycle 3'!F37),"")))))))))</f>
        <v>52.802175813986928</v>
      </c>
    </row>
    <row r="38" spans="3:21" ht="15" customHeight="1" x14ac:dyDescent="0.25">
      <c r="P38" s="8">
        <f>IF($A$20=1,IF(UDDS!A38="","",UDDS!A38),IF($A$20=2,IF('FTP-75'!A38="","",'FTP-75'!A38),IF($A$20=3, IF('US06'!A38="","",'US06'!A38),IF($A$20=4, IF(NEDC!A38="","", NEDC!A38),IF($A$20=5, IF('JPN10-15'!A38="","",'JPN10-15'!A38),IF($A$20=6, IF(WLTC!B38="","", WLTC!B38),IF($A$20=7, IF('New Cycle 1'!A38="","", 'New Cycle 1'!A38),IF($A$20=8, IF('New Cycle 2'!A38="","", 'New Cycle 3'!A38),IF($A$20=9, IF('New Cycle 3'!A38="","", 'New Cycle 3'!A38),"")))))))))</f>
        <v>36</v>
      </c>
      <c r="Q38" s="32">
        <f>IF($A$20=1,IF(UDDS!C38="","",UDDS!C38),IF($A$20=2,IF('FTP-75'!C38="","",'FTP-75'!C38),IF($A$20=3, IF('US06'!C38="","",'US06'!C38),IF($A$20=4, IF(NEDC!B38="","", NEDC!B38),IF($A$20=5, IF('JPN10-15'!B38="","",'JPN10-15'!B38),IF($A$20=6, IF(WLTC!C38="","", WLTC!C38),IF($A$20=7, IF('New Cycle 1'!B38="","", 'New Cycle 1'!B38),IF($A$20=8, IF('New Cycle 2'!B38="","", 'New Cycle 2'!B38),IF($A$20=9, IF('New Cycle 3'!B38="","", 'New Cycle 3'!B38),"")))))))))</f>
        <v>0</v>
      </c>
      <c r="R38" s="32">
        <f>IF($A$20=1,IF(UDDS!D38="","",UDDS!D38),IF($A$20=2,IF('FTP-75'!D38="","",'FTP-75'!D38),IF($A$20=3, IF('US06'!D38="","",'US06'!D38),IF($A$20=4, IF(NEDC!C38="","", NEDC!C38),IF($A$20=5, IF('JPN10-15'!C38="","",'JPN10-15'!C38),IF($A$20=6, IF(WLTC!D38="","", WLTC!D38),IF($A$20=7, IF('New Cycle 1'!C38="","", 'New Cycle 1'!C38),IF($A$20=8, IF('New Cycle 2'!C38="","", 'New Cycle 2'!C38),IF($A$20=9, IF('New Cycle 3'!C38="","", 'New Cycle 3'!C38),"")))))))))</f>
        <v>0</v>
      </c>
      <c r="S38" s="32">
        <f>IF($A$20=1,IF(UDDS!E38="","",UDDS!E38),IF($A$20=2,IF('FTP-75'!E38="","",'FTP-75'!E38),IF($A$20=3, IF('US06'!E38="","",'US06'!E38),IF($A$20=4, IF(NEDC!D38="","", NEDC!D38),IF($A$20=5, IF('JPN10-15'!D38="","",'JPN10-15'!D38),IF($A$20=6, IF(WLTC!E38="","", WLTC!E38),IF($A$20=7, IF('New Cycle 1'!D38="","", 'New Cycle 1'!D38),IF($A$20=8, IF('New Cycle 2'!D38="","", 'New Cycle 2'!D38),IF($A$20=9, IF('New Cycle 3'!D38="","", 'New Cycle 3'!D38),"")))))))))</f>
        <v>0</v>
      </c>
      <c r="T38" s="32">
        <f>IF($A$20=1,IF(UDDS!F38="","",UDDS!F38),IF($A$20=2,IF('FTP-75'!F38="","",'FTP-75'!F38),IF($A$20=3, IF('US06'!F38="","",'US06'!F38),IF($A$20=4, IF(NEDC!E38="","", NEDC!E38),IF($A$20=5, IF('JPN10-15'!E38="","",'JPN10-15'!E38),IF($A$20=6, IF(WLTC!F38="","", WLTC!F38),IF($A$20=7, IF('New Cycle 1'!E38="","", 'New Cycle 1'!E38),IF($A$20=8, IF('New Cycle 2'!E38="","", 'New Cycle 2'!E38),IF($A$20=9, IF('New Cycle 3'!E38="","", 'New Cycle 3'!E38),"")))))))))</f>
        <v>0</v>
      </c>
      <c r="U38" s="32">
        <f>IF($A$20=1,IF(UDDS!G38="","",UDDS!G38),IF($A$20=2,IF('FTP-75'!G38="","",'FTP-75'!G38),IF($A$20=3, IF('US06'!G38="","",'US06'!G38),IF($A$20=4, IF(NEDC!F38="","", NEDC!F38),IF($A$20=5, IF('JPN10-15'!F38="","",'JPN10-15'!F38),IF($A$20=6, IF(WLTC!G38="","", WLTC!G38),IF($A$20=7, IF('New Cycle 1'!F38="","", 'New Cycle 1'!F38),IF($A$20=8, IF('New Cycle 2'!F38="","", 'New Cycle 2'!F38),IF($A$20=9, IF('New Cycle 3'!F38="","", 'New Cycle 3'!F38),"")))))))))</f>
        <v>52.802175813986928</v>
      </c>
    </row>
    <row r="39" spans="3:21" x14ac:dyDescent="0.25">
      <c r="P39" s="8">
        <f>IF($A$20=1,IF(UDDS!A39="","",UDDS!A39),IF($A$20=2,IF('FTP-75'!A39="","",'FTP-75'!A39),IF($A$20=3, IF('US06'!A39="","",'US06'!A39),IF($A$20=4, IF(NEDC!A39="","", NEDC!A39),IF($A$20=5, IF('JPN10-15'!A39="","",'JPN10-15'!A39),IF($A$20=6, IF(WLTC!B39="","", WLTC!B39),IF($A$20=7, IF('New Cycle 1'!A39="","", 'New Cycle 1'!A39),IF($A$20=8, IF('New Cycle 2'!A39="","", 'New Cycle 3'!A39),IF($A$20=9, IF('New Cycle 3'!A39="","", 'New Cycle 3'!A39),"")))))))))</f>
        <v>37</v>
      </c>
      <c r="Q39" s="32">
        <f>IF($A$20=1,IF(UDDS!C39="","",UDDS!C39),IF($A$20=2,IF('FTP-75'!C39="","",'FTP-75'!C39),IF($A$20=3, IF('US06'!C39="","",'US06'!C39),IF($A$20=4, IF(NEDC!B39="","", NEDC!B39),IF($A$20=5, IF('JPN10-15'!B39="","",'JPN10-15'!B39),IF($A$20=6, IF(WLTC!C39="","", WLTC!C39),IF($A$20=7, IF('New Cycle 1'!B39="","", 'New Cycle 1'!B39),IF($A$20=8, IF('New Cycle 2'!B39="","", 'New Cycle 2'!B39),IF($A$20=9, IF('New Cycle 3'!B39="","", 'New Cycle 3'!B39),"")))))))))</f>
        <v>0</v>
      </c>
      <c r="R39" s="32">
        <f>IF($A$20=1,IF(UDDS!D39="","",UDDS!D39),IF($A$20=2,IF('FTP-75'!D39="","",'FTP-75'!D39),IF($A$20=3, IF('US06'!D39="","",'US06'!D39),IF($A$20=4, IF(NEDC!C39="","", NEDC!C39),IF($A$20=5, IF('JPN10-15'!C39="","",'JPN10-15'!C39),IF($A$20=6, IF(WLTC!D39="","", WLTC!D39),IF($A$20=7, IF('New Cycle 1'!C39="","", 'New Cycle 1'!C39),IF($A$20=8, IF('New Cycle 2'!C39="","", 'New Cycle 2'!C39),IF($A$20=9, IF('New Cycle 3'!C39="","", 'New Cycle 3'!C39),"")))))))))</f>
        <v>0</v>
      </c>
      <c r="S39" s="32">
        <f>IF($A$20=1,IF(UDDS!E39="","",UDDS!E39),IF($A$20=2,IF('FTP-75'!E39="","",'FTP-75'!E39),IF($A$20=3, IF('US06'!E39="","",'US06'!E39),IF($A$20=4, IF(NEDC!D39="","", NEDC!D39),IF($A$20=5, IF('JPN10-15'!D39="","",'JPN10-15'!D39),IF($A$20=6, IF(WLTC!E39="","", WLTC!E39),IF($A$20=7, IF('New Cycle 1'!D39="","", 'New Cycle 1'!D39),IF($A$20=8, IF('New Cycle 2'!D39="","", 'New Cycle 2'!D39),IF($A$20=9, IF('New Cycle 3'!D39="","", 'New Cycle 3'!D39),"")))))))))</f>
        <v>0</v>
      </c>
      <c r="T39" s="32">
        <f>IF($A$20=1,IF(UDDS!F39="","",UDDS!F39),IF($A$20=2,IF('FTP-75'!F39="","",'FTP-75'!F39),IF($A$20=3, IF('US06'!F39="","",'US06'!F39),IF($A$20=4, IF(NEDC!E39="","", NEDC!E39),IF($A$20=5, IF('JPN10-15'!E39="","",'JPN10-15'!E39),IF($A$20=6, IF(WLTC!F39="","", WLTC!F39),IF($A$20=7, IF('New Cycle 1'!E39="","", 'New Cycle 1'!E39),IF($A$20=8, IF('New Cycle 2'!E39="","", 'New Cycle 2'!E39),IF($A$20=9, IF('New Cycle 3'!E39="","", 'New Cycle 3'!E39),"")))))))))</f>
        <v>0</v>
      </c>
      <c r="U39" s="32">
        <f>IF($A$20=1,IF(UDDS!G39="","",UDDS!G39),IF($A$20=2,IF('FTP-75'!G39="","",'FTP-75'!G39),IF($A$20=3, IF('US06'!G39="","",'US06'!G39),IF($A$20=4, IF(NEDC!F39="","", NEDC!F39),IF($A$20=5, IF('JPN10-15'!F39="","",'JPN10-15'!F39),IF($A$20=6, IF(WLTC!G39="","", WLTC!G39),IF($A$20=7, IF('New Cycle 1'!F39="","", 'New Cycle 1'!F39),IF($A$20=8, IF('New Cycle 2'!F39="","", 'New Cycle 2'!F39),IF($A$20=9, IF('New Cycle 3'!F39="","", 'New Cycle 3'!F39),"")))))))))</f>
        <v>52.802175813986928</v>
      </c>
    </row>
    <row r="40" spans="3:21" x14ac:dyDescent="0.25">
      <c r="P40" s="8">
        <f>IF($A$20=1,IF(UDDS!A40="","",UDDS!A40),IF($A$20=2,IF('FTP-75'!A40="","",'FTP-75'!A40),IF($A$20=3, IF('US06'!A40="","",'US06'!A40),IF($A$20=4, IF(NEDC!A40="","", NEDC!A40),IF($A$20=5, IF('JPN10-15'!A40="","",'JPN10-15'!A40),IF($A$20=6, IF(WLTC!B40="","", WLTC!B40),IF($A$20=7, IF('New Cycle 1'!A40="","", 'New Cycle 1'!A40),IF($A$20=8, IF('New Cycle 2'!A40="","", 'New Cycle 3'!A40),IF($A$20=9, IF('New Cycle 3'!A40="","", 'New Cycle 3'!A40),"")))))))))</f>
        <v>38</v>
      </c>
      <c r="Q40" s="32">
        <f>IF($A$20=1,IF(UDDS!C40="","",UDDS!C40),IF($A$20=2,IF('FTP-75'!C40="","",'FTP-75'!C40),IF($A$20=3, IF('US06'!C40="","",'US06'!C40),IF($A$20=4, IF(NEDC!B40="","", NEDC!B40),IF($A$20=5, IF('JPN10-15'!B40="","",'JPN10-15'!B40),IF($A$20=6, IF(WLTC!C40="","", WLTC!C40),IF($A$20=7, IF('New Cycle 1'!B40="","", 'New Cycle 1'!B40),IF($A$20=8, IF('New Cycle 2'!B40="","", 'New Cycle 2'!B40),IF($A$20=9, IF('New Cycle 3'!B40="","", 'New Cycle 3'!B40),"")))))))))</f>
        <v>0</v>
      </c>
      <c r="R40" s="32">
        <f>IF($A$20=1,IF(UDDS!D40="","",UDDS!D40),IF($A$20=2,IF('FTP-75'!D40="","",'FTP-75'!D40),IF($A$20=3, IF('US06'!D40="","",'US06'!D40),IF($A$20=4, IF(NEDC!C40="","", NEDC!C40),IF($A$20=5, IF('JPN10-15'!C40="","",'JPN10-15'!C40),IF($A$20=6, IF(WLTC!D40="","", WLTC!D40),IF($A$20=7, IF('New Cycle 1'!C40="","", 'New Cycle 1'!C40),IF($A$20=8, IF('New Cycle 2'!C40="","", 'New Cycle 2'!C40),IF($A$20=9, IF('New Cycle 3'!C40="","", 'New Cycle 3'!C40),"")))))))))</f>
        <v>0</v>
      </c>
      <c r="S40" s="32">
        <f>IF($A$20=1,IF(UDDS!E40="","",UDDS!E40),IF($A$20=2,IF('FTP-75'!E40="","",'FTP-75'!E40),IF($A$20=3, IF('US06'!E40="","",'US06'!E40),IF($A$20=4, IF(NEDC!D40="","", NEDC!D40),IF($A$20=5, IF('JPN10-15'!D40="","",'JPN10-15'!D40),IF($A$20=6, IF(WLTC!E40="","", WLTC!E40),IF($A$20=7, IF('New Cycle 1'!D40="","", 'New Cycle 1'!D40),IF($A$20=8, IF('New Cycle 2'!D40="","", 'New Cycle 2'!D40),IF($A$20=9, IF('New Cycle 3'!D40="","", 'New Cycle 3'!D40),"")))))))))</f>
        <v>0</v>
      </c>
      <c r="T40" s="32">
        <f>IF($A$20=1,IF(UDDS!F40="","",UDDS!F40),IF($A$20=2,IF('FTP-75'!F40="","",'FTP-75'!F40),IF($A$20=3, IF('US06'!F40="","",'US06'!F40),IF($A$20=4, IF(NEDC!E40="","", NEDC!E40),IF($A$20=5, IF('JPN10-15'!E40="","",'JPN10-15'!E40),IF($A$20=6, IF(WLTC!F40="","", WLTC!F40),IF($A$20=7, IF('New Cycle 1'!E40="","", 'New Cycle 1'!E40),IF($A$20=8, IF('New Cycle 2'!E40="","", 'New Cycle 2'!E40),IF($A$20=9, IF('New Cycle 3'!E40="","", 'New Cycle 3'!E40),"")))))))))</f>
        <v>0</v>
      </c>
      <c r="U40" s="32">
        <f>IF($A$20=1,IF(UDDS!G40="","",UDDS!G40),IF($A$20=2,IF('FTP-75'!G40="","",'FTP-75'!G40),IF($A$20=3, IF('US06'!G40="","",'US06'!G40),IF($A$20=4, IF(NEDC!F40="","", NEDC!F40),IF($A$20=5, IF('JPN10-15'!F40="","",'JPN10-15'!F40),IF($A$20=6, IF(WLTC!G40="","", WLTC!G40),IF($A$20=7, IF('New Cycle 1'!F40="","", 'New Cycle 1'!F40),IF($A$20=8, IF('New Cycle 2'!F40="","", 'New Cycle 2'!F40),IF($A$20=9, IF('New Cycle 3'!F40="","", 'New Cycle 3'!F40),"")))))))))</f>
        <v>52.802175813986928</v>
      </c>
    </row>
    <row r="41" spans="3:21" x14ac:dyDescent="0.25">
      <c r="P41" s="8">
        <f>IF($A$20=1,IF(UDDS!A41="","",UDDS!A41),IF($A$20=2,IF('FTP-75'!A41="","",'FTP-75'!A41),IF($A$20=3, IF('US06'!A41="","",'US06'!A41),IF($A$20=4, IF(NEDC!A41="","", NEDC!A41),IF($A$20=5, IF('JPN10-15'!A41="","",'JPN10-15'!A41),IF($A$20=6, IF(WLTC!B41="","", WLTC!B41),IF($A$20=7, IF('New Cycle 1'!A41="","", 'New Cycle 1'!A41),IF($A$20=8, IF('New Cycle 2'!A41="","", 'New Cycle 3'!A41),IF($A$20=9, IF('New Cycle 3'!A41="","", 'New Cycle 3'!A41),"")))))))))</f>
        <v>39</v>
      </c>
      <c r="Q41" s="32">
        <f>IF($A$20=1,IF(UDDS!C41="","",UDDS!C41),IF($A$20=2,IF('FTP-75'!C41="","",'FTP-75'!C41),IF($A$20=3, IF('US06'!C41="","",'US06'!C41),IF($A$20=4, IF(NEDC!B41="","", NEDC!B41),IF($A$20=5, IF('JPN10-15'!B41="","",'JPN10-15'!B41),IF($A$20=6, IF(WLTC!C41="","", WLTC!C41),IF($A$20=7, IF('New Cycle 1'!B41="","", 'New Cycle 1'!B41),IF($A$20=8, IF('New Cycle 2'!B41="","", 'New Cycle 2'!B41),IF($A$20=9, IF('New Cycle 3'!B41="","", 'New Cycle 3'!B41),"")))))))))</f>
        <v>0</v>
      </c>
      <c r="R41" s="32">
        <f>IF($A$20=1,IF(UDDS!D41="","",UDDS!D41),IF($A$20=2,IF('FTP-75'!D41="","",'FTP-75'!D41),IF($A$20=3, IF('US06'!D41="","",'US06'!D41),IF($A$20=4, IF(NEDC!C41="","", NEDC!C41),IF($A$20=5, IF('JPN10-15'!C41="","",'JPN10-15'!C41),IF($A$20=6, IF(WLTC!D41="","", WLTC!D41),IF($A$20=7, IF('New Cycle 1'!C41="","", 'New Cycle 1'!C41),IF($A$20=8, IF('New Cycle 2'!C41="","", 'New Cycle 2'!C41),IF($A$20=9, IF('New Cycle 3'!C41="","", 'New Cycle 3'!C41),"")))))))))</f>
        <v>0</v>
      </c>
      <c r="S41" s="32">
        <f>IF($A$20=1,IF(UDDS!E41="","",UDDS!E41),IF($A$20=2,IF('FTP-75'!E41="","",'FTP-75'!E41),IF($A$20=3, IF('US06'!E41="","",'US06'!E41),IF($A$20=4, IF(NEDC!D41="","", NEDC!D41),IF($A$20=5, IF('JPN10-15'!D41="","",'JPN10-15'!D41),IF($A$20=6, IF(WLTC!E41="","", WLTC!E41),IF($A$20=7, IF('New Cycle 1'!D41="","", 'New Cycle 1'!D41),IF($A$20=8, IF('New Cycle 2'!D41="","", 'New Cycle 2'!D41),IF($A$20=9, IF('New Cycle 3'!D41="","", 'New Cycle 3'!D41),"")))))))))</f>
        <v>0</v>
      </c>
      <c r="T41" s="32">
        <f>IF($A$20=1,IF(UDDS!F41="","",UDDS!F41),IF($A$20=2,IF('FTP-75'!F41="","",'FTP-75'!F41),IF($A$20=3, IF('US06'!F41="","",'US06'!F41),IF($A$20=4, IF(NEDC!E41="","", NEDC!E41),IF($A$20=5, IF('JPN10-15'!E41="","",'JPN10-15'!E41),IF($A$20=6, IF(WLTC!F41="","", WLTC!F41),IF($A$20=7, IF('New Cycle 1'!E41="","", 'New Cycle 1'!E41),IF($A$20=8, IF('New Cycle 2'!E41="","", 'New Cycle 2'!E41),IF($A$20=9, IF('New Cycle 3'!E41="","", 'New Cycle 3'!E41),"")))))))))</f>
        <v>0</v>
      </c>
      <c r="U41" s="32">
        <f>IF($A$20=1,IF(UDDS!G41="","",UDDS!G41),IF($A$20=2,IF('FTP-75'!G41="","",'FTP-75'!G41),IF($A$20=3, IF('US06'!G41="","",'US06'!G41),IF($A$20=4, IF(NEDC!F41="","", NEDC!F41),IF($A$20=5, IF('JPN10-15'!F41="","",'JPN10-15'!F41),IF($A$20=6, IF(WLTC!G41="","", WLTC!G41),IF($A$20=7, IF('New Cycle 1'!F41="","", 'New Cycle 1'!F41),IF($A$20=8, IF('New Cycle 2'!F41="","", 'New Cycle 2'!F41),IF($A$20=9, IF('New Cycle 3'!F41="","", 'New Cycle 3'!F41),"")))))))))</f>
        <v>52.802175813986928</v>
      </c>
    </row>
    <row r="42" spans="3:21" x14ac:dyDescent="0.25">
      <c r="P42" s="8">
        <f>IF($A$20=1,IF(UDDS!A42="","",UDDS!A42),IF($A$20=2,IF('FTP-75'!A42="","",'FTP-75'!A42),IF($A$20=3, IF('US06'!A42="","",'US06'!A42),IF($A$20=4, IF(NEDC!A42="","", NEDC!A42),IF($A$20=5, IF('JPN10-15'!A42="","",'JPN10-15'!A42),IF($A$20=6, IF(WLTC!B42="","", WLTC!B42),IF($A$20=7, IF('New Cycle 1'!A42="","", 'New Cycle 1'!A42),IF($A$20=8, IF('New Cycle 2'!A42="","", 'New Cycle 3'!A42),IF($A$20=9, IF('New Cycle 3'!A42="","", 'New Cycle 3'!A42),"")))))))))</f>
        <v>40</v>
      </c>
      <c r="Q42" s="32">
        <f>IF($A$20=1,IF(UDDS!C42="","",UDDS!C42),IF($A$20=2,IF('FTP-75'!C42="","",'FTP-75'!C42),IF($A$20=3, IF('US06'!C42="","",'US06'!C42),IF($A$20=4, IF(NEDC!B42="","", NEDC!B42),IF($A$20=5, IF('JPN10-15'!B42="","",'JPN10-15'!B42),IF($A$20=6, IF(WLTC!C42="","", WLTC!C42),IF($A$20=7, IF('New Cycle 1'!B42="","", 'New Cycle 1'!B42),IF($A$20=8, IF('New Cycle 2'!B42="","", 'New Cycle 2'!B42),IF($A$20=9, IF('New Cycle 3'!B42="","", 'New Cycle 3'!B42),"")))))))))</f>
        <v>0</v>
      </c>
      <c r="R42" s="32">
        <f>IF($A$20=1,IF(UDDS!D42="","",UDDS!D42),IF($A$20=2,IF('FTP-75'!D42="","",'FTP-75'!D42),IF($A$20=3, IF('US06'!D42="","",'US06'!D42),IF($A$20=4, IF(NEDC!C42="","", NEDC!C42),IF($A$20=5, IF('JPN10-15'!C42="","",'JPN10-15'!C42),IF($A$20=6, IF(WLTC!D42="","", WLTC!D42),IF($A$20=7, IF('New Cycle 1'!C42="","", 'New Cycle 1'!C42),IF($A$20=8, IF('New Cycle 2'!C42="","", 'New Cycle 2'!C42),IF($A$20=9, IF('New Cycle 3'!C42="","", 'New Cycle 3'!C42),"")))))))))</f>
        <v>0</v>
      </c>
      <c r="S42" s="32">
        <f>IF($A$20=1,IF(UDDS!E42="","",UDDS!E42),IF($A$20=2,IF('FTP-75'!E42="","",'FTP-75'!E42),IF($A$20=3, IF('US06'!E42="","",'US06'!E42),IF($A$20=4, IF(NEDC!D42="","", NEDC!D42),IF($A$20=5, IF('JPN10-15'!D42="","",'JPN10-15'!D42),IF($A$20=6, IF(WLTC!E42="","", WLTC!E42),IF($A$20=7, IF('New Cycle 1'!D42="","", 'New Cycle 1'!D42),IF($A$20=8, IF('New Cycle 2'!D42="","", 'New Cycle 2'!D42),IF($A$20=9, IF('New Cycle 3'!D42="","", 'New Cycle 3'!D42),"")))))))))</f>
        <v>0</v>
      </c>
      <c r="T42" s="32">
        <f>IF($A$20=1,IF(UDDS!F42="","",UDDS!F42),IF($A$20=2,IF('FTP-75'!F42="","",'FTP-75'!F42),IF($A$20=3, IF('US06'!F42="","",'US06'!F42),IF($A$20=4, IF(NEDC!E42="","", NEDC!E42),IF($A$20=5, IF('JPN10-15'!E42="","",'JPN10-15'!E42),IF($A$20=6, IF(WLTC!F42="","", WLTC!F42),IF($A$20=7, IF('New Cycle 1'!E42="","", 'New Cycle 1'!E42),IF($A$20=8, IF('New Cycle 2'!E42="","", 'New Cycle 2'!E42),IF($A$20=9, IF('New Cycle 3'!E42="","", 'New Cycle 3'!E42),"")))))))))</f>
        <v>0</v>
      </c>
      <c r="U42" s="32">
        <f>IF($A$20=1,IF(UDDS!G42="","",UDDS!G42),IF($A$20=2,IF('FTP-75'!G42="","",'FTP-75'!G42),IF($A$20=3, IF('US06'!G42="","",'US06'!G42),IF($A$20=4, IF(NEDC!F42="","", NEDC!F42),IF($A$20=5, IF('JPN10-15'!F42="","",'JPN10-15'!F42),IF($A$20=6, IF(WLTC!G42="","", WLTC!G42),IF($A$20=7, IF('New Cycle 1'!F42="","", 'New Cycle 1'!F42),IF($A$20=8, IF('New Cycle 2'!F42="","", 'New Cycle 2'!F42),IF($A$20=9, IF('New Cycle 3'!F42="","", 'New Cycle 3'!F42),"")))))))))</f>
        <v>52.802175813986928</v>
      </c>
    </row>
    <row r="43" spans="3:21" x14ac:dyDescent="0.25">
      <c r="P43" s="8">
        <f>IF($A$20=1,IF(UDDS!A43="","",UDDS!A43),IF($A$20=2,IF('FTP-75'!A43="","",'FTP-75'!A43),IF($A$20=3, IF('US06'!A43="","",'US06'!A43),IF($A$20=4, IF(NEDC!A43="","", NEDC!A43),IF($A$20=5, IF('JPN10-15'!A43="","",'JPN10-15'!A43),IF($A$20=6, IF(WLTC!B43="","", WLTC!B43),IF($A$20=7, IF('New Cycle 1'!A43="","", 'New Cycle 1'!A43),IF($A$20=8, IF('New Cycle 2'!A43="","", 'New Cycle 3'!A43),IF($A$20=9, IF('New Cycle 3'!A43="","", 'New Cycle 3'!A43),"")))))))))</f>
        <v>41</v>
      </c>
      <c r="Q43" s="32">
        <f>IF($A$20=1,IF(UDDS!C43="","",UDDS!C43),IF($A$20=2,IF('FTP-75'!C43="","",'FTP-75'!C43),IF($A$20=3, IF('US06'!C43="","",'US06'!C43),IF($A$20=4, IF(NEDC!B43="","", NEDC!B43),IF($A$20=5, IF('JPN10-15'!B43="","",'JPN10-15'!B43),IF($A$20=6, IF(WLTC!C43="","", WLTC!C43),IF($A$20=7, IF('New Cycle 1'!B43="","", 'New Cycle 1'!B43),IF($A$20=8, IF('New Cycle 2'!B43="","", 'New Cycle 2'!B43),IF($A$20=9, IF('New Cycle 3'!B43="","", 'New Cycle 3'!B43),"")))))))))</f>
        <v>0</v>
      </c>
      <c r="R43" s="32">
        <f>IF($A$20=1,IF(UDDS!D43="","",UDDS!D43),IF($A$20=2,IF('FTP-75'!D43="","",'FTP-75'!D43),IF($A$20=3, IF('US06'!D43="","",'US06'!D43),IF($A$20=4, IF(NEDC!C43="","", NEDC!C43),IF($A$20=5, IF('JPN10-15'!C43="","",'JPN10-15'!C43),IF($A$20=6, IF(WLTC!D43="","", WLTC!D43),IF($A$20=7, IF('New Cycle 1'!C43="","", 'New Cycle 1'!C43),IF($A$20=8, IF('New Cycle 2'!C43="","", 'New Cycle 2'!C43),IF($A$20=9, IF('New Cycle 3'!C43="","", 'New Cycle 3'!C43),"")))))))))</f>
        <v>0</v>
      </c>
      <c r="S43" s="32">
        <f>IF($A$20=1,IF(UDDS!E43="","",UDDS!E43),IF($A$20=2,IF('FTP-75'!E43="","",'FTP-75'!E43),IF($A$20=3, IF('US06'!E43="","",'US06'!E43),IF($A$20=4, IF(NEDC!D43="","", NEDC!D43),IF($A$20=5, IF('JPN10-15'!D43="","",'JPN10-15'!D43),IF($A$20=6, IF(WLTC!E43="","", WLTC!E43),IF($A$20=7, IF('New Cycle 1'!D43="","", 'New Cycle 1'!D43),IF($A$20=8, IF('New Cycle 2'!D43="","", 'New Cycle 2'!D43),IF($A$20=9, IF('New Cycle 3'!D43="","", 'New Cycle 3'!D43),"")))))))))</f>
        <v>0</v>
      </c>
      <c r="T43" s="32">
        <f>IF($A$20=1,IF(UDDS!F43="","",UDDS!F43),IF($A$20=2,IF('FTP-75'!F43="","",'FTP-75'!F43),IF($A$20=3, IF('US06'!F43="","",'US06'!F43),IF($A$20=4, IF(NEDC!E43="","", NEDC!E43),IF($A$20=5, IF('JPN10-15'!E43="","",'JPN10-15'!E43),IF($A$20=6, IF(WLTC!F43="","", WLTC!F43),IF($A$20=7, IF('New Cycle 1'!E43="","", 'New Cycle 1'!E43),IF($A$20=8, IF('New Cycle 2'!E43="","", 'New Cycle 2'!E43),IF($A$20=9, IF('New Cycle 3'!E43="","", 'New Cycle 3'!E43),"")))))))))</f>
        <v>0</v>
      </c>
      <c r="U43" s="32">
        <f>IF($A$20=1,IF(UDDS!G43="","",UDDS!G43),IF($A$20=2,IF('FTP-75'!G43="","",'FTP-75'!G43),IF($A$20=3, IF('US06'!G43="","",'US06'!G43),IF($A$20=4, IF(NEDC!F43="","", NEDC!F43),IF($A$20=5, IF('JPN10-15'!F43="","",'JPN10-15'!F43),IF($A$20=6, IF(WLTC!G43="","", WLTC!G43),IF($A$20=7, IF('New Cycle 1'!F43="","", 'New Cycle 1'!F43),IF($A$20=8, IF('New Cycle 2'!F43="","", 'New Cycle 2'!F43),IF($A$20=9, IF('New Cycle 3'!F43="","", 'New Cycle 3'!F43),"")))))))))</f>
        <v>52.802175813986928</v>
      </c>
    </row>
    <row r="44" spans="3:21" x14ac:dyDescent="0.25">
      <c r="P44" s="8">
        <f>IF($A$20=1,IF(UDDS!A44="","",UDDS!A44),IF($A$20=2,IF('FTP-75'!A44="","",'FTP-75'!A44),IF($A$20=3, IF('US06'!A44="","",'US06'!A44),IF($A$20=4, IF(NEDC!A44="","", NEDC!A44),IF($A$20=5, IF('JPN10-15'!A44="","",'JPN10-15'!A44),IF($A$20=6, IF(WLTC!B44="","", WLTC!B44),IF($A$20=7, IF('New Cycle 1'!A44="","", 'New Cycle 1'!A44),IF($A$20=8, IF('New Cycle 2'!A44="","", 'New Cycle 3'!A44),IF($A$20=9, IF('New Cycle 3'!A44="","", 'New Cycle 3'!A44),"")))))))))</f>
        <v>42</v>
      </c>
      <c r="Q44" s="32">
        <f>IF($A$20=1,IF(UDDS!C44="","",UDDS!C44),IF($A$20=2,IF('FTP-75'!C44="","",'FTP-75'!C44),IF($A$20=3, IF('US06'!C44="","",'US06'!C44),IF($A$20=4, IF(NEDC!B44="","", NEDC!B44),IF($A$20=5, IF('JPN10-15'!B44="","",'JPN10-15'!B44),IF($A$20=6, IF(WLTC!C44="","", WLTC!C44),IF($A$20=7, IF('New Cycle 1'!B44="","", 'New Cycle 1'!B44),IF($A$20=8, IF('New Cycle 2'!B44="","", 'New Cycle 2'!B44),IF($A$20=9, IF('New Cycle 3'!B44="","", 'New Cycle 3'!B44),"")))))))))</f>
        <v>0</v>
      </c>
      <c r="R44" s="32">
        <f>IF($A$20=1,IF(UDDS!D44="","",UDDS!D44),IF($A$20=2,IF('FTP-75'!D44="","",'FTP-75'!D44),IF($A$20=3, IF('US06'!D44="","",'US06'!D44),IF($A$20=4, IF(NEDC!C44="","", NEDC!C44),IF($A$20=5, IF('JPN10-15'!C44="","",'JPN10-15'!C44),IF($A$20=6, IF(WLTC!D44="","", WLTC!D44),IF($A$20=7, IF('New Cycle 1'!C44="","", 'New Cycle 1'!C44),IF($A$20=8, IF('New Cycle 2'!C44="","", 'New Cycle 2'!C44),IF($A$20=9, IF('New Cycle 3'!C44="","", 'New Cycle 3'!C44),"")))))))))</f>
        <v>0</v>
      </c>
      <c r="S44" s="32">
        <f>IF($A$20=1,IF(UDDS!E44="","",UDDS!E44),IF($A$20=2,IF('FTP-75'!E44="","",'FTP-75'!E44),IF($A$20=3, IF('US06'!E44="","",'US06'!E44),IF($A$20=4, IF(NEDC!D44="","", NEDC!D44),IF($A$20=5, IF('JPN10-15'!D44="","",'JPN10-15'!D44),IF($A$20=6, IF(WLTC!E44="","", WLTC!E44),IF($A$20=7, IF('New Cycle 1'!D44="","", 'New Cycle 1'!D44),IF($A$20=8, IF('New Cycle 2'!D44="","", 'New Cycle 2'!D44),IF($A$20=9, IF('New Cycle 3'!D44="","", 'New Cycle 3'!D44),"")))))))))</f>
        <v>0</v>
      </c>
      <c r="T44" s="32">
        <f>IF($A$20=1,IF(UDDS!F44="","",UDDS!F44),IF($A$20=2,IF('FTP-75'!F44="","",'FTP-75'!F44),IF($A$20=3, IF('US06'!F44="","",'US06'!F44),IF($A$20=4, IF(NEDC!E44="","", NEDC!E44),IF($A$20=5, IF('JPN10-15'!E44="","",'JPN10-15'!E44),IF($A$20=6, IF(WLTC!F44="","", WLTC!F44),IF($A$20=7, IF('New Cycle 1'!E44="","", 'New Cycle 1'!E44),IF($A$20=8, IF('New Cycle 2'!E44="","", 'New Cycle 2'!E44),IF($A$20=9, IF('New Cycle 3'!E44="","", 'New Cycle 3'!E44),"")))))))))</f>
        <v>0</v>
      </c>
      <c r="U44" s="32">
        <f>IF($A$20=1,IF(UDDS!G44="","",UDDS!G44),IF($A$20=2,IF('FTP-75'!G44="","",'FTP-75'!G44),IF($A$20=3, IF('US06'!G44="","",'US06'!G44),IF($A$20=4, IF(NEDC!F44="","", NEDC!F44),IF($A$20=5, IF('JPN10-15'!F44="","",'JPN10-15'!F44),IF($A$20=6, IF(WLTC!G44="","", WLTC!G44),IF($A$20=7, IF('New Cycle 1'!F44="","", 'New Cycle 1'!F44),IF($A$20=8, IF('New Cycle 2'!F44="","", 'New Cycle 2'!F44),IF($A$20=9, IF('New Cycle 3'!F44="","", 'New Cycle 3'!F44),"")))))))))</f>
        <v>52.802175813986928</v>
      </c>
    </row>
    <row r="45" spans="3:21" x14ac:dyDescent="0.25">
      <c r="P45" s="8">
        <f>IF($A$20=1,IF(UDDS!A45="","",UDDS!A45),IF($A$20=2,IF('FTP-75'!A45="","",'FTP-75'!A45),IF($A$20=3, IF('US06'!A45="","",'US06'!A45),IF($A$20=4, IF(NEDC!A45="","", NEDC!A45),IF($A$20=5, IF('JPN10-15'!A45="","",'JPN10-15'!A45),IF($A$20=6, IF(WLTC!B45="","", WLTC!B45),IF($A$20=7, IF('New Cycle 1'!A45="","", 'New Cycle 1'!A45),IF($A$20=8, IF('New Cycle 2'!A45="","", 'New Cycle 3'!A45),IF($A$20=9, IF('New Cycle 3'!A45="","", 'New Cycle 3'!A45),"")))))))))</f>
        <v>43</v>
      </c>
      <c r="Q45" s="32">
        <f>IF($A$20=1,IF(UDDS!C45="","",UDDS!C45),IF($A$20=2,IF('FTP-75'!C45="","",'FTP-75'!C45),IF($A$20=3, IF('US06'!C45="","",'US06'!C45),IF($A$20=4, IF(NEDC!B45="","", NEDC!B45),IF($A$20=5, IF('JPN10-15'!B45="","",'JPN10-15'!B45),IF($A$20=6, IF(WLTC!C45="","", WLTC!C45),IF($A$20=7, IF('New Cycle 1'!B45="","", 'New Cycle 1'!B45),IF($A$20=8, IF('New Cycle 2'!B45="","", 'New Cycle 2'!B45),IF($A$20=9, IF('New Cycle 3'!B45="","", 'New Cycle 3'!B45),"")))))))))</f>
        <v>0</v>
      </c>
      <c r="R45" s="32">
        <f>IF($A$20=1,IF(UDDS!D45="","",UDDS!D45),IF($A$20=2,IF('FTP-75'!D45="","",'FTP-75'!D45),IF($A$20=3, IF('US06'!D45="","",'US06'!D45),IF($A$20=4, IF(NEDC!C45="","", NEDC!C45),IF($A$20=5, IF('JPN10-15'!C45="","",'JPN10-15'!C45),IF($A$20=6, IF(WLTC!D45="","", WLTC!D45),IF($A$20=7, IF('New Cycle 1'!C45="","", 'New Cycle 1'!C45),IF($A$20=8, IF('New Cycle 2'!C45="","", 'New Cycle 2'!C45),IF($A$20=9, IF('New Cycle 3'!C45="","", 'New Cycle 3'!C45),"")))))))))</f>
        <v>0</v>
      </c>
      <c r="S45" s="32">
        <f>IF($A$20=1,IF(UDDS!E45="","",UDDS!E45),IF($A$20=2,IF('FTP-75'!E45="","",'FTP-75'!E45),IF($A$20=3, IF('US06'!E45="","",'US06'!E45),IF($A$20=4, IF(NEDC!D45="","", NEDC!D45),IF($A$20=5, IF('JPN10-15'!D45="","",'JPN10-15'!D45),IF($A$20=6, IF(WLTC!E45="","", WLTC!E45),IF($A$20=7, IF('New Cycle 1'!D45="","", 'New Cycle 1'!D45),IF($A$20=8, IF('New Cycle 2'!D45="","", 'New Cycle 2'!D45),IF($A$20=9, IF('New Cycle 3'!D45="","", 'New Cycle 3'!D45),"")))))))))</f>
        <v>0</v>
      </c>
      <c r="T45" s="32">
        <f>IF($A$20=1,IF(UDDS!F45="","",UDDS!F45),IF($A$20=2,IF('FTP-75'!F45="","",'FTP-75'!F45),IF($A$20=3, IF('US06'!F45="","",'US06'!F45),IF($A$20=4, IF(NEDC!E45="","", NEDC!E45),IF($A$20=5, IF('JPN10-15'!E45="","",'JPN10-15'!E45),IF($A$20=6, IF(WLTC!F45="","", WLTC!F45),IF($A$20=7, IF('New Cycle 1'!E45="","", 'New Cycle 1'!E45),IF($A$20=8, IF('New Cycle 2'!E45="","", 'New Cycle 2'!E45),IF($A$20=9, IF('New Cycle 3'!E45="","", 'New Cycle 3'!E45),"")))))))))</f>
        <v>0</v>
      </c>
      <c r="U45" s="32">
        <f>IF($A$20=1,IF(UDDS!G45="","",UDDS!G45),IF($A$20=2,IF('FTP-75'!G45="","",'FTP-75'!G45),IF($A$20=3, IF('US06'!G45="","",'US06'!G45),IF($A$20=4, IF(NEDC!F45="","", NEDC!F45),IF($A$20=5, IF('JPN10-15'!F45="","",'JPN10-15'!F45),IF($A$20=6, IF(WLTC!G45="","", WLTC!G45),IF($A$20=7, IF('New Cycle 1'!F45="","", 'New Cycle 1'!F45),IF($A$20=8, IF('New Cycle 2'!F45="","", 'New Cycle 2'!F45),IF($A$20=9, IF('New Cycle 3'!F45="","", 'New Cycle 3'!F45),"")))))))))</f>
        <v>52.802175813986928</v>
      </c>
    </row>
    <row r="46" spans="3:21" x14ac:dyDescent="0.25">
      <c r="P46" s="8">
        <f>IF($A$20=1,IF(UDDS!A46="","",UDDS!A46),IF($A$20=2,IF('FTP-75'!A46="","",'FTP-75'!A46),IF($A$20=3, IF('US06'!A46="","",'US06'!A46),IF($A$20=4, IF(NEDC!A46="","", NEDC!A46),IF($A$20=5, IF('JPN10-15'!A46="","",'JPN10-15'!A46),IF($A$20=6, IF(WLTC!B46="","", WLTC!B46),IF($A$20=7, IF('New Cycle 1'!A46="","", 'New Cycle 1'!A46),IF($A$20=8, IF('New Cycle 2'!A46="","", 'New Cycle 3'!A46),IF($A$20=9, IF('New Cycle 3'!A46="","", 'New Cycle 3'!A46),"")))))))))</f>
        <v>44</v>
      </c>
      <c r="Q46" s="32">
        <f>IF($A$20=1,IF(UDDS!C46="","",UDDS!C46),IF($A$20=2,IF('FTP-75'!C46="","",'FTP-75'!C46),IF($A$20=3, IF('US06'!C46="","",'US06'!C46),IF($A$20=4, IF(NEDC!B46="","", NEDC!B46),IF($A$20=5, IF('JPN10-15'!B46="","",'JPN10-15'!B46),IF($A$20=6, IF(WLTC!C46="","", WLTC!C46),IF($A$20=7, IF('New Cycle 1'!B46="","", 'New Cycle 1'!B46),IF($A$20=8, IF('New Cycle 2'!B46="","", 'New Cycle 2'!B46),IF($A$20=9, IF('New Cycle 3'!B46="","", 'New Cycle 3'!B46),"")))))))))</f>
        <v>0</v>
      </c>
      <c r="R46" s="32">
        <f>IF($A$20=1,IF(UDDS!D46="","",UDDS!D46),IF($A$20=2,IF('FTP-75'!D46="","",'FTP-75'!D46),IF($A$20=3, IF('US06'!D46="","",'US06'!D46),IF($A$20=4, IF(NEDC!C46="","", NEDC!C46),IF($A$20=5, IF('JPN10-15'!C46="","",'JPN10-15'!C46),IF($A$20=6, IF(WLTC!D46="","", WLTC!D46),IF($A$20=7, IF('New Cycle 1'!C46="","", 'New Cycle 1'!C46),IF($A$20=8, IF('New Cycle 2'!C46="","", 'New Cycle 2'!C46),IF($A$20=9, IF('New Cycle 3'!C46="","", 'New Cycle 3'!C46),"")))))))))</f>
        <v>0</v>
      </c>
      <c r="S46" s="32">
        <f>IF($A$20=1,IF(UDDS!E46="","",UDDS!E46),IF($A$20=2,IF('FTP-75'!E46="","",'FTP-75'!E46),IF($A$20=3, IF('US06'!E46="","",'US06'!E46),IF($A$20=4, IF(NEDC!D46="","", NEDC!D46),IF($A$20=5, IF('JPN10-15'!D46="","",'JPN10-15'!D46),IF($A$20=6, IF(WLTC!E46="","", WLTC!E46),IF($A$20=7, IF('New Cycle 1'!D46="","", 'New Cycle 1'!D46),IF($A$20=8, IF('New Cycle 2'!D46="","", 'New Cycle 2'!D46),IF($A$20=9, IF('New Cycle 3'!D46="","", 'New Cycle 3'!D46),"")))))))))</f>
        <v>0</v>
      </c>
      <c r="T46" s="32">
        <f>IF($A$20=1,IF(UDDS!F46="","",UDDS!F46),IF($A$20=2,IF('FTP-75'!F46="","",'FTP-75'!F46),IF($A$20=3, IF('US06'!F46="","",'US06'!F46),IF($A$20=4, IF(NEDC!E46="","", NEDC!E46),IF($A$20=5, IF('JPN10-15'!E46="","",'JPN10-15'!E46),IF($A$20=6, IF(WLTC!F46="","", WLTC!F46),IF($A$20=7, IF('New Cycle 1'!E46="","", 'New Cycle 1'!E46),IF($A$20=8, IF('New Cycle 2'!E46="","", 'New Cycle 2'!E46),IF($A$20=9, IF('New Cycle 3'!E46="","", 'New Cycle 3'!E46),"")))))))))</f>
        <v>0</v>
      </c>
      <c r="U46" s="32">
        <f>IF($A$20=1,IF(UDDS!G46="","",UDDS!G46),IF($A$20=2,IF('FTP-75'!G46="","",'FTP-75'!G46),IF($A$20=3, IF('US06'!G46="","",'US06'!G46),IF($A$20=4, IF(NEDC!F46="","", NEDC!F46),IF($A$20=5, IF('JPN10-15'!F46="","",'JPN10-15'!F46),IF($A$20=6, IF(WLTC!G46="","", WLTC!G46),IF($A$20=7, IF('New Cycle 1'!F46="","", 'New Cycle 1'!F46),IF($A$20=8, IF('New Cycle 2'!F46="","", 'New Cycle 2'!F46),IF($A$20=9, IF('New Cycle 3'!F46="","", 'New Cycle 3'!F46),"")))))))))</f>
        <v>52.802175813986928</v>
      </c>
    </row>
    <row r="47" spans="3:21" x14ac:dyDescent="0.25">
      <c r="P47" s="8">
        <f>IF($A$20=1,IF(UDDS!A47="","",UDDS!A47),IF($A$20=2,IF('FTP-75'!A47="","",'FTP-75'!A47),IF($A$20=3, IF('US06'!A47="","",'US06'!A47),IF($A$20=4, IF(NEDC!A47="","", NEDC!A47),IF($A$20=5, IF('JPN10-15'!A47="","",'JPN10-15'!A47),IF($A$20=6, IF(WLTC!B47="","", WLTC!B47),IF($A$20=7, IF('New Cycle 1'!A47="","", 'New Cycle 1'!A47),IF($A$20=8, IF('New Cycle 2'!A47="","", 'New Cycle 3'!A47),IF($A$20=9, IF('New Cycle 3'!A47="","", 'New Cycle 3'!A47),"")))))))))</f>
        <v>45</v>
      </c>
      <c r="Q47" s="32">
        <f>IF($A$20=1,IF(UDDS!C47="","",UDDS!C47),IF($A$20=2,IF('FTP-75'!C47="","",'FTP-75'!C47),IF($A$20=3, IF('US06'!C47="","",'US06'!C47),IF($A$20=4, IF(NEDC!B47="","", NEDC!B47),IF($A$20=5, IF('JPN10-15'!B47="","",'JPN10-15'!B47),IF($A$20=6, IF(WLTC!C47="","", WLTC!C47),IF($A$20=7, IF('New Cycle 1'!B47="","", 'New Cycle 1'!B47),IF($A$20=8, IF('New Cycle 2'!B47="","", 'New Cycle 2'!B47),IF($A$20=9, IF('New Cycle 3'!B47="","", 'New Cycle 3'!B47),"")))))))))</f>
        <v>0</v>
      </c>
      <c r="R47" s="32">
        <f>IF($A$20=1,IF(UDDS!D47="","",UDDS!D47),IF($A$20=2,IF('FTP-75'!D47="","",'FTP-75'!D47),IF($A$20=3, IF('US06'!D47="","",'US06'!D47),IF($A$20=4, IF(NEDC!C47="","", NEDC!C47),IF($A$20=5, IF('JPN10-15'!C47="","",'JPN10-15'!C47),IF($A$20=6, IF(WLTC!D47="","", WLTC!D47),IF($A$20=7, IF('New Cycle 1'!C47="","", 'New Cycle 1'!C47),IF($A$20=8, IF('New Cycle 2'!C47="","", 'New Cycle 2'!C47),IF($A$20=9, IF('New Cycle 3'!C47="","", 'New Cycle 3'!C47),"")))))))))</f>
        <v>0</v>
      </c>
      <c r="S47" s="32">
        <f>IF($A$20=1,IF(UDDS!E47="","",UDDS!E47),IF($A$20=2,IF('FTP-75'!E47="","",'FTP-75'!E47),IF($A$20=3, IF('US06'!E47="","",'US06'!E47),IF($A$20=4, IF(NEDC!D47="","", NEDC!D47),IF($A$20=5, IF('JPN10-15'!D47="","",'JPN10-15'!D47),IF($A$20=6, IF(WLTC!E47="","", WLTC!E47),IF($A$20=7, IF('New Cycle 1'!D47="","", 'New Cycle 1'!D47),IF($A$20=8, IF('New Cycle 2'!D47="","", 'New Cycle 2'!D47),IF($A$20=9, IF('New Cycle 3'!D47="","", 'New Cycle 3'!D47),"")))))))))</f>
        <v>0</v>
      </c>
      <c r="T47" s="32">
        <f>IF($A$20=1,IF(UDDS!F47="","",UDDS!F47),IF($A$20=2,IF('FTP-75'!F47="","",'FTP-75'!F47),IF($A$20=3, IF('US06'!F47="","",'US06'!F47),IF($A$20=4, IF(NEDC!E47="","", NEDC!E47),IF($A$20=5, IF('JPN10-15'!E47="","",'JPN10-15'!E47),IF($A$20=6, IF(WLTC!F47="","", WLTC!F47),IF($A$20=7, IF('New Cycle 1'!E47="","", 'New Cycle 1'!E47),IF($A$20=8, IF('New Cycle 2'!E47="","", 'New Cycle 2'!E47),IF($A$20=9, IF('New Cycle 3'!E47="","", 'New Cycle 3'!E47),"")))))))))</f>
        <v>0</v>
      </c>
      <c r="U47" s="32">
        <f>IF($A$20=1,IF(UDDS!G47="","",UDDS!G47),IF($A$20=2,IF('FTP-75'!G47="","",'FTP-75'!G47),IF($A$20=3, IF('US06'!G47="","",'US06'!G47),IF($A$20=4, IF(NEDC!F47="","", NEDC!F47),IF($A$20=5, IF('JPN10-15'!F47="","",'JPN10-15'!F47),IF($A$20=6, IF(WLTC!G47="","", WLTC!G47),IF($A$20=7, IF('New Cycle 1'!F47="","", 'New Cycle 1'!F47),IF($A$20=8, IF('New Cycle 2'!F47="","", 'New Cycle 2'!F47),IF($A$20=9, IF('New Cycle 3'!F47="","", 'New Cycle 3'!F47),"")))))))))</f>
        <v>52.802175813986928</v>
      </c>
    </row>
    <row r="48" spans="3:21" x14ac:dyDescent="0.25">
      <c r="P48" s="8">
        <f>IF($A$20=1,IF(UDDS!A48="","",UDDS!A48),IF($A$20=2,IF('FTP-75'!A48="","",'FTP-75'!A48),IF($A$20=3, IF('US06'!A48="","",'US06'!A48),IF($A$20=4, IF(NEDC!A48="","", NEDC!A48),IF($A$20=5, IF('JPN10-15'!A48="","",'JPN10-15'!A48),IF($A$20=6, IF(WLTC!B48="","", WLTC!B48),IF($A$20=7, IF('New Cycle 1'!A48="","", 'New Cycle 1'!A48),IF($A$20=8, IF('New Cycle 2'!A48="","", 'New Cycle 3'!A48),IF($A$20=9, IF('New Cycle 3'!A48="","", 'New Cycle 3'!A48),"")))))))))</f>
        <v>46</v>
      </c>
      <c r="Q48" s="32">
        <f>IF($A$20=1,IF(UDDS!C48="","",UDDS!C48),IF($A$20=2,IF('FTP-75'!C48="","",'FTP-75'!C48),IF($A$20=3, IF('US06'!C48="","",'US06'!C48),IF($A$20=4, IF(NEDC!B48="","", NEDC!B48),IF($A$20=5, IF('JPN10-15'!B48="","",'JPN10-15'!B48),IF($A$20=6, IF(WLTC!C48="","", WLTC!C48),IF($A$20=7, IF('New Cycle 1'!B48="","", 'New Cycle 1'!B48),IF($A$20=8, IF('New Cycle 2'!B48="","", 'New Cycle 2'!B48),IF($A$20=9, IF('New Cycle 3'!B48="","", 'New Cycle 3'!B48),"")))))))))</f>
        <v>0</v>
      </c>
      <c r="R48" s="32">
        <f>IF($A$20=1,IF(UDDS!D48="","",UDDS!D48),IF($A$20=2,IF('FTP-75'!D48="","",'FTP-75'!D48),IF($A$20=3, IF('US06'!D48="","",'US06'!D48),IF($A$20=4, IF(NEDC!C48="","", NEDC!C48),IF($A$20=5, IF('JPN10-15'!C48="","",'JPN10-15'!C48),IF($A$20=6, IF(WLTC!D48="","", WLTC!D48),IF($A$20=7, IF('New Cycle 1'!C48="","", 'New Cycle 1'!C48),IF($A$20=8, IF('New Cycle 2'!C48="","", 'New Cycle 2'!C48),IF($A$20=9, IF('New Cycle 3'!C48="","", 'New Cycle 3'!C48),"")))))))))</f>
        <v>0</v>
      </c>
      <c r="S48" s="32">
        <f>IF($A$20=1,IF(UDDS!E48="","",UDDS!E48),IF($A$20=2,IF('FTP-75'!E48="","",'FTP-75'!E48),IF($A$20=3, IF('US06'!E48="","",'US06'!E48),IF($A$20=4, IF(NEDC!D48="","", NEDC!D48),IF($A$20=5, IF('JPN10-15'!D48="","",'JPN10-15'!D48),IF($A$20=6, IF(WLTC!E48="","", WLTC!E48),IF($A$20=7, IF('New Cycle 1'!D48="","", 'New Cycle 1'!D48),IF($A$20=8, IF('New Cycle 2'!D48="","", 'New Cycle 2'!D48),IF($A$20=9, IF('New Cycle 3'!D48="","", 'New Cycle 3'!D48),"")))))))))</f>
        <v>0</v>
      </c>
      <c r="T48" s="32">
        <f>IF($A$20=1,IF(UDDS!F48="","",UDDS!F48),IF($A$20=2,IF('FTP-75'!F48="","",'FTP-75'!F48),IF($A$20=3, IF('US06'!F48="","",'US06'!F48),IF($A$20=4, IF(NEDC!E48="","", NEDC!E48),IF($A$20=5, IF('JPN10-15'!E48="","",'JPN10-15'!E48),IF($A$20=6, IF(WLTC!F48="","", WLTC!F48),IF($A$20=7, IF('New Cycle 1'!E48="","", 'New Cycle 1'!E48),IF($A$20=8, IF('New Cycle 2'!E48="","", 'New Cycle 2'!E48),IF($A$20=9, IF('New Cycle 3'!E48="","", 'New Cycle 3'!E48),"")))))))))</f>
        <v>0</v>
      </c>
      <c r="U48" s="32">
        <f>IF($A$20=1,IF(UDDS!G48="","",UDDS!G48),IF($A$20=2,IF('FTP-75'!G48="","",'FTP-75'!G48),IF($A$20=3, IF('US06'!G48="","",'US06'!G48),IF($A$20=4, IF(NEDC!F48="","", NEDC!F48),IF($A$20=5, IF('JPN10-15'!F48="","",'JPN10-15'!F48),IF($A$20=6, IF(WLTC!G48="","", WLTC!G48),IF($A$20=7, IF('New Cycle 1'!F48="","", 'New Cycle 1'!F48),IF($A$20=8, IF('New Cycle 2'!F48="","", 'New Cycle 2'!F48),IF($A$20=9, IF('New Cycle 3'!F48="","", 'New Cycle 3'!F48),"")))))))))</f>
        <v>52.802175813986928</v>
      </c>
    </row>
    <row r="49" spans="16:21" x14ac:dyDescent="0.25">
      <c r="P49" s="8">
        <f>IF($A$20=1,IF(UDDS!A49="","",UDDS!A49),IF($A$20=2,IF('FTP-75'!A49="","",'FTP-75'!A49),IF($A$20=3, IF('US06'!A49="","",'US06'!A49),IF($A$20=4, IF(NEDC!A49="","", NEDC!A49),IF($A$20=5, IF('JPN10-15'!A49="","",'JPN10-15'!A49),IF($A$20=6, IF(WLTC!B49="","", WLTC!B49),IF($A$20=7, IF('New Cycle 1'!A49="","", 'New Cycle 1'!A49),IF($A$20=8, IF('New Cycle 2'!A49="","", 'New Cycle 3'!A49),IF($A$20=9, IF('New Cycle 3'!A49="","", 'New Cycle 3'!A49),"")))))))))</f>
        <v>47</v>
      </c>
      <c r="Q49" s="32">
        <f>IF($A$20=1,IF(UDDS!C49="","",UDDS!C49),IF($A$20=2,IF('FTP-75'!C49="","",'FTP-75'!C49),IF($A$20=3, IF('US06'!C49="","",'US06'!C49),IF($A$20=4, IF(NEDC!B49="","", NEDC!B49),IF($A$20=5, IF('JPN10-15'!B49="","",'JPN10-15'!B49),IF($A$20=6, IF(WLTC!C49="","", WLTC!C49),IF($A$20=7, IF('New Cycle 1'!B49="","", 'New Cycle 1'!B49),IF($A$20=8, IF('New Cycle 2'!B49="","", 'New Cycle 2'!B49),IF($A$20=9, IF('New Cycle 3'!B49="","", 'New Cycle 3'!B49),"")))))))))</f>
        <v>0</v>
      </c>
      <c r="R49" s="32">
        <f>IF($A$20=1,IF(UDDS!D49="","",UDDS!D49),IF($A$20=2,IF('FTP-75'!D49="","",'FTP-75'!D49),IF($A$20=3, IF('US06'!D49="","",'US06'!D49),IF($A$20=4, IF(NEDC!C49="","", NEDC!C49),IF($A$20=5, IF('JPN10-15'!C49="","",'JPN10-15'!C49),IF($A$20=6, IF(WLTC!D49="","", WLTC!D49),IF($A$20=7, IF('New Cycle 1'!C49="","", 'New Cycle 1'!C49),IF($A$20=8, IF('New Cycle 2'!C49="","", 'New Cycle 2'!C49),IF($A$20=9, IF('New Cycle 3'!C49="","", 'New Cycle 3'!C49),"")))))))))</f>
        <v>0</v>
      </c>
      <c r="S49" s="32">
        <f>IF($A$20=1,IF(UDDS!E49="","",UDDS!E49),IF($A$20=2,IF('FTP-75'!E49="","",'FTP-75'!E49),IF($A$20=3, IF('US06'!E49="","",'US06'!E49),IF($A$20=4, IF(NEDC!D49="","", NEDC!D49),IF($A$20=5, IF('JPN10-15'!D49="","",'JPN10-15'!D49),IF($A$20=6, IF(WLTC!E49="","", WLTC!E49),IF($A$20=7, IF('New Cycle 1'!D49="","", 'New Cycle 1'!D49),IF($A$20=8, IF('New Cycle 2'!D49="","", 'New Cycle 2'!D49),IF($A$20=9, IF('New Cycle 3'!D49="","", 'New Cycle 3'!D49),"")))))))))</f>
        <v>0</v>
      </c>
      <c r="T49" s="32">
        <f>IF($A$20=1,IF(UDDS!F49="","",UDDS!F49),IF($A$20=2,IF('FTP-75'!F49="","",'FTP-75'!F49),IF($A$20=3, IF('US06'!F49="","",'US06'!F49),IF($A$20=4, IF(NEDC!E49="","", NEDC!E49),IF($A$20=5, IF('JPN10-15'!E49="","",'JPN10-15'!E49),IF($A$20=6, IF(WLTC!F49="","", WLTC!F49),IF($A$20=7, IF('New Cycle 1'!E49="","", 'New Cycle 1'!E49),IF($A$20=8, IF('New Cycle 2'!E49="","", 'New Cycle 2'!E49),IF($A$20=9, IF('New Cycle 3'!E49="","", 'New Cycle 3'!E49),"")))))))))</f>
        <v>0</v>
      </c>
      <c r="U49" s="32">
        <f>IF($A$20=1,IF(UDDS!G49="","",UDDS!G49),IF($A$20=2,IF('FTP-75'!G49="","",'FTP-75'!G49),IF($A$20=3, IF('US06'!G49="","",'US06'!G49),IF($A$20=4, IF(NEDC!F49="","", NEDC!F49),IF($A$20=5, IF('JPN10-15'!F49="","",'JPN10-15'!F49),IF($A$20=6, IF(WLTC!G49="","", WLTC!G49),IF($A$20=7, IF('New Cycle 1'!F49="","", 'New Cycle 1'!F49),IF($A$20=8, IF('New Cycle 2'!F49="","", 'New Cycle 2'!F49),IF($A$20=9, IF('New Cycle 3'!F49="","", 'New Cycle 3'!F49),"")))))))))</f>
        <v>52.802175813986928</v>
      </c>
    </row>
    <row r="50" spans="16:21" x14ac:dyDescent="0.25">
      <c r="P50" s="8">
        <f>IF($A$20=1,IF(UDDS!A50="","",UDDS!A50),IF($A$20=2,IF('FTP-75'!A50="","",'FTP-75'!A50),IF($A$20=3, IF('US06'!A50="","",'US06'!A50),IF($A$20=4, IF(NEDC!A50="","", NEDC!A50),IF($A$20=5, IF('JPN10-15'!A50="","",'JPN10-15'!A50),IF($A$20=6, IF(WLTC!B50="","", WLTC!B50),IF($A$20=7, IF('New Cycle 1'!A50="","", 'New Cycle 1'!A50),IF($A$20=8, IF('New Cycle 2'!A50="","", 'New Cycle 3'!A50),IF($A$20=9, IF('New Cycle 3'!A50="","", 'New Cycle 3'!A50),"")))))))))</f>
        <v>48</v>
      </c>
      <c r="Q50" s="32">
        <f>IF($A$20=1,IF(UDDS!C50="","",UDDS!C50),IF($A$20=2,IF('FTP-75'!C50="","",'FTP-75'!C50),IF($A$20=3, IF('US06'!C50="","",'US06'!C50),IF($A$20=4, IF(NEDC!B50="","", NEDC!B50),IF($A$20=5, IF('JPN10-15'!B50="","",'JPN10-15'!B50),IF($A$20=6, IF(WLTC!C50="","", WLTC!C50),IF($A$20=7, IF('New Cycle 1'!B50="","", 'New Cycle 1'!B50),IF($A$20=8, IF('New Cycle 2'!B50="","", 'New Cycle 2'!B50),IF($A$20=9, IF('New Cycle 3'!B50="","", 'New Cycle 3'!B50),"")))))))))</f>
        <v>0</v>
      </c>
      <c r="R50" s="32">
        <f>IF($A$20=1,IF(UDDS!D50="","",UDDS!D50),IF($A$20=2,IF('FTP-75'!D50="","",'FTP-75'!D50),IF($A$20=3, IF('US06'!D50="","",'US06'!D50),IF($A$20=4, IF(NEDC!C50="","", NEDC!C50),IF($A$20=5, IF('JPN10-15'!C50="","",'JPN10-15'!C50),IF($A$20=6, IF(WLTC!D50="","", WLTC!D50),IF($A$20=7, IF('New Cycle 1'!C50="","", 'New Cycle 1'!C50),IF($A$20=8, IF('New Cycle 2'!C50="","", 'New Cycle 2'!C50),IF($A$20=9, IF('New Cycle 3'!C50="","", 'New Cycle 3'!C50),"")))))))))</f>
        <v>0</v>
      </c>
      <c r="S50" s="32">
        <f>IF($A$20=1,IF(UDDS!E50="","",UDDS!E50),IF($A$20=2,IF('FTP-75'!E50="","",'FTP-75'!E50),IF($A$20=3, IF('US06'!E50="","",'US06'!E50),IF($A$20=4, IF(NEDC!D50="","", NEDC!D50),IF($A$20=5, IF('JPN10-15'!D50="","",'JPN10-15'!D50),IF($A$20=6, IF(WLTC!E50="","", WLTC!E50),IF($A$20=7, IF('New Cycle 1'!D50="","", 'New Cycle 1'!D50),IF($A$20=8, IF('New Cycle 2'!D50="","", 'New Cycle 2'!D50),IF($A$20=9, IF('New Cycle 3'!D50="","", 'New Cycle 3'!D50),"")))))))))</f>
        <v>0</v>
      </c>
      <c r="T50" s="32">
        <f>IF($A$20=1,IF(UDDS!F50="","",UDDS!F50),IF($A$20=2,IF('FTP-75'!F50="","",'FTP-75'!F50),IF($A$20=3, IF('US06'!F50="","",'US06'!F50),IF($A$20=4, IF(NEDC!E50="","", NEDC!E50),IF($A$20=5, IF('JPN10-15'!E50="","",'JPN10-15'!E50),IF($A$20=6, IF(WLTC!F50="","", WLTC!F50),IF($A$20=7, IF('New Cycle 1'!E50="","", 'New Cycle 1'!E50),IF($A$20=8, IF('New Cycle 2'!E50="","", 'New Cycle 2'!E50),IF($A$20=9, IF('New Cycle 3'!E50="","", 'New Cycle 3'!E50),"")))))))))</f>
        <v>0</v>
      </c>
      <c r="U50" s="32">
        <f>IF($A$20=1,IF(UDDS!G50="","",UDDS!G50),IF($A$20=2,IF('FTP-75'!G50="","",'FTP-75'!G50),IF($A$20=3, IF('US06'!G50="","",'US06'!G50),IF($A$20=4, IF(NEDC!F50="","", NEDC!F50),IF($A$20=5, IF('JPN10-15'!F50="","",'JPN10-15'!F50),IF($A$20=6, IF(WLTC!G50="","", WLTC!G50),IF($A$20=7, IF('New Cycle 1'!F50="","", 'New Cycle 1'!F50),IF($A$20=8, IF('New Cycle 2'!F50="","", 'New Cycle 2'!F50),IF($A$20=9, IF('New Cycle 3'!F50="","", 'New Cycle 3'!F50),"")))))))))</f>
        <v>52.802175813986928</v>
      </c>
    </row>
    <row r="51" spans="16:21" x14ac:dyDescent="0.25">
      <c r="P51" s="8">
        <f>IF($A$20=1,IF(UDDS!A51="","",UDDS!A51),IF($A$20=2,IF('FTP-75'!A51="","",'FTP-75'!A51),IF($A$20=3, IF('US06'!A51="","",'US06'!A51),IF($A$20=4, IF(NEDC!A51="","", NEDC!A51),IF($A$20=5, IF('JPN10-15'!A51="","",'JPN10-15'!A51),IF($A$20=6, IF(WLTC!B51="","", WLTC!B51),IF($A$20=7, IF('New Cycle 1'!A51="","", 'New Cycle 1'!A51),IF($A$20=8, IF('New Cycle 2'!A51="","", 'New Cycle 3'!A51),IF($A$20=9, IF('New Cycle 3'!A51="","", 'New Cycle 3'!A51),"")))))))))</f>
        <v>49</v>
      </c>
      <c r="Q51" s="32">
        <f>IF($A$20=1,IF(UDDS!C51="","",UDDS!C51),IF($A$20=2,IF('FTP-75'!C51="","",'FTP-75'!C51),IF($A$20=3, IF('US06'!C51="","",'US06'!C51),IF($A$20=4, IF(NEDC!B51="","", NEDC!B51),IF($A$20=5, IF('JPN10-15'!B51="","",'JPN10-15'!B51),IF($A$20=6, IF(WLTC!C51="","", WLTC!C51),IF($A$20=7, IF('New Cycle 1'!B51="","", 'New Cycle 1'!B51),IF($A$20=8, IF('New Cycle 2'!B51="","", 'New Cycle 2'!B51),IF($A$20=9, IF('New Cycle 3'!B51="","", 'New Cycle 3'!B51),"")))))))))</f>
        <v>0</v>
      </c>
      <c r="R51" s="32">
        <f>IF($A$20=1,IF(UDDS!D51="","",UDDS!D51),IF($A$20=2,IF('FTP-75'!D51="","",'FTP-75'!D51),IF($A$20=3, IF('US06'!D51="","",'US06'!D51),IF($A$20=4, IF(NEDC!C51="","", NEDC!C51),IF($A$20=5, IF('JPN10-15'!C51="","",'JPN10-15'!C51),IF($A$20=6, IF(WLTC!D51="","", WLTC!D51),IF($A$20=7, IF('New Cycle 1'!C51="","", 'New Cycle 1'!C51),IF($A$20=8, IF('New Cycle 2'!C51="","", 'New Cycle 2'!C51),IF($A$20=9, IF('New Cycle 3'!C51="","", 'New Cycle 3'!C51),"")))))))))</f>
        <v>0</v>
      </c>
      <c r="S51" s="32">
        <f>IF($A$20=1,IF(UDDS!E51="","",UDDS!E51),IF($A$20=2,IF('FTP-75'!E51="","",'FTP-75'!E51),IF($A$20=3, IF('US06'!E51="","",'US06'!E51),IF($A$20=4, IF(NEDC!D51="","", NEDC!D51),IF($A$20=5, IF('JPN10-15'!D51="","",'JPN10-15'!D51),IF($A$20=6, IF(WLTC!E51="","", WLTC!E51),IF($A$20=7, IF('New Cycle 1'!D51="","", 'New Cycle 1'!D51),IF($A$20=8, IF('New Cycle 2'!D51="","", 'New Cycle 2'!D51),IF($A$20=9, IF('New Cycle 3'!D51="","", 'New Cycle 3'!D51),"")))))))))</f>
        <v>0</v>
      </c>
      <c r="T51" s="32">
        <f>IF($A$20=1,IF(UDDS!F51="","",UDDS!F51),IF($A$20=2,IF('FTP-75'!F51="","",'FTP-75'!F51),IF($A$20=3, IF('US06'!F51="","",'US06'!F51),IF($A$20=4, IF(NEDC!E51="","", NEDC!E51),IF($A$20=5, IF('JPN10-15'!E51="","",'JPN10-15'!E51),IF($A$20=6, IF(WLTC!F51="","", WLTC!F51),IF($A$20=7, IF('New Cycle 1'!E51="","", 'New Cycle 1'!E51),IF($A$20=8, IF('New Cycle 2'!E51="","", 'New Cycle 2'!E51),IF($A$20=9, IF('New Cycle 3'!E51="","", 'New Cycle 3'!E51),"")))))))))</f>
        <v>0</v>
      </c>
      <c r="U51" s="32">
        <f>IF($A$20=1,IF(UDDS!G51="","",UDDS!G51),IF($A$20=2,IF('FTP-75'!G51="","",'FTP-75'!G51),IF($A$20=3, IF('US06'!G51="","",'US06'!G51),IF($A$20=4, IF(NEDC!F51="","", NEDC!F51),IF($A$20=5, IF('JPN10-15'!F51="","",'JPN10-15'!F51),IF($A$20=6, IF(WLTC!G51="","", WLTC!G51),IF($A$20=7, IF('New Cycle 1'!F51="","", 'New Cycle 1'!F51),IF($A$20=8, IF('New Cycle 2'!F51="","", 'New Cycle 2'!F51),IF($A$20=9, IF('New Cycle 3'!F51="","", 'New Cycle 3'!F51),"")))))))))</f>
        <v>52.802175813986928</v>
      </c>
    </row>
    <row r="52" spans="16:21" x14ac:dyDescent="0.25">
      <c r="P52" s="8">
        <f>IF($A$20=1,IF(UDDS!A52="","",UDDS!A52),IF($A$20=2,IF('FTP-75'!A52="","",'FTP-75'!A52),IF($A$20=3, IF('US06'!A52="","",'US06'!A52),IF($A$20=4, IF(NEDC!A52="","", NEDC!A52),IF($A$20=5, IF('JPN10-15'!A52="","",'JPN10-15'!A52),IF($A$20=6, IF(WLTC!B52="","", WLTC!B52),IF($A$20=7, IF('New Cycle 1'!A52="","", 'New Cycle 1'!A52),IF($A$20=8, IF('New Cycle 2'!A52="","", 'New Cycle 3'!A52),IF($A$20=9, IF('New Cycle 3'!A52="","", 'New Cycle 3'!A52),"")))))))))</f>
        <v>50</v>
      </c>
      <c r="Q52" s="32">
        <f>IF($A$20=1,IF(UDDS!C52="","",UDDS!C52),IF($A$20=2,IF('FTP-75'!C52="","",'FTP-75'!C52),IF($A$20=3, IF('US06'!C52="","",'US06'!C52),IF($A$20=4, IF(NEDC!B52="","", NEDC!B52),IF($A$20=5, IF('JPN10-15'!B52="","",'JPN10-15'!B52),IF($A$20=6, IF(WLTC!C52="","", WLTC!C52),IF($A$20=7, IF('New Cycle 1'!B52="","", 'New Cycle 1'!B52),IF($A$20=8, IF('New Cycle 2'!B52="","", 'New Cycle 2'!B52),IF($A$20=9, IF('New Cycle 3'!B52="","", 'New Cycle 3'!B52),"")))))))))</f>
        <v>0</v>
      </c>
      <c r="R52" s="32">
        <f>IF($A$20=1,IF(UDDS!D52="","",UDDS!D52),IF($A$20=2,IF('FTP-75'!D52="","",'FTP-75'!D52),IF($A$20=3, IF('US06'!D52="","",'US06'!D52),IF($A$20=4, IF(NEDC!C52="","", NEDC!C52),IF($A$20=5, IF('JPN10-15'!C52="","",'JPN10-15'!C52),IF($A$20=6, IF(WLTC!D52="","", WLTC!D52),IF($A$20=7, IF('New Cycle 1'!C52="","", 'New Cycle 1'!C52),IF($A$20=8, IF('New Cycle 2'!C52="","", 'New Cycle 2'!C52),IF($A$20=9, IF('New Cycle 3'!C52="","", 'New Cycle 3'!C52),"")))))))))</f>
        <v>0</v>
      </c>
      <c r="S52" s="32">
        <f>IF($A$20=1,IF(UDDS!E52="","",UDDS!E52),IF($A$20=2,IF('FTP-75'!E52="","",'FTP-75'!E52),IF($A$20=3, IF('US06'!E52="","",'US06'!E52),IF($A$20=4, IF(NEDC!D52="","", NEDC!D52),IF($A$20=5, IF('JPN10-15'!D52="","",'JPN10-15'!D52),IF($A$20=6, IF(WLTC!E52="","", WLTC!E52),IF($A$20=7, IF('New Cycle 1'!D52="","", 'New Cycle 1'!D52),IF($A$20=8, IF('New Cycle 2'!D52="","", 'New Cycle 2'!D52),IF($A$20=9, IF('New Cycle 3'!D52="","", 'New Cycle 3'!D52),"")))))))))</f>
        <v>0</v>
      </c>
      <c r="T52" s="32">
        <f>IF($A$20=1,IF(UDDS!F52="","",UDDS!F52),IF($A$20=2,IF('FTP-75'!F52="","",'FTP-75'!F52),IF($A$20=3, IF('US06'!F52="","",'US06'!F52),IF($A$20=4, IF(NEDC!E52="","", NEDC!E52),IF($A$20=5, IF('JPN10-15'!E52="","",'JPN10-15'!E52),IF($A$20=6, IF(WLTC!F52="","", WLTC!F52),IF($A$20=7, IF('New Cycle 1'!E52="","", 'New Cycle 1'!E52),IF($A$20=8, IF('New Cycle 2'!E52="","", 'New Cycle 2'!E52),IF($A$20=9, IF('New Cycle 3'!E52="","", 'New Cycle 3'!E52),"")))))))))</f>
        <v>0</v>
      </c>
      <c r="U52" s="32">
        <f>IF($A$20=1,IF(UDDS!G52="","",UDDS!G52),IF($A$20=2,IF('FTP-75'!G52="","",'FTP-75'!G52),IF($A$20=3, IF('US06'!G52="","",'US06'!G52),IF($A$20=4, IF(NEDC!F52="","", NEDC!F52),IF($A$20=5, IF('JPN10-15'!F52="","",'JPN10-15'!F52),IF($A$20=6, IF(WLTC!G52="","", WLTC!G52),IF($A$20=7, IF('New Cycle 1'!F52="","", 'New Cycle 1'!F52),IF($A$20=8, IF('New Cycle 2'!F52="","", 'New Cycle 2'!F52),IF($A$20=9, IF('New Cycle 3'!F52="","", 'New Cycle 3'!F52),"")))))))))</f>
        <v>52.802175813986928</v>
      </c>
    </row>
    <row r="53" spans="16:21" x14ac:dyDescent="0.25">
      <c r="P53" s="8">
        <f>IF($A$20=1,IF(UDDS!A53="","",UDDS!A53),IF($A$20=2,IF('FTP-75'!A53="","",'FTP-75'!A53),IF($A$20=3, IF('US06'!A53="","",'US06'!A53),IF($A$20=4, IF(NEDC!A53="","", NEDC!A53),IF($A$20=5, IF('JPN10-15'!A53="","",'JPN10-15'!A53),IF($A$20=6, IF(WLTC!B53="","", WLTC!B53),IF($A$20=7, IF('New Cycle 1'!A53="","", 'New Cycle 1'!A53),IF($A$20=8, IF('New Cycle 2'!A53="","", 'New Cycle 3'!A53),IF($A$20=9, IF('New Cycle 3'!A53="","", 'New Cycle 3'!A53),"")))))))))</f>
        <v>51</v>
      </c>
      <c r="Q53" s="32">
        <f>IF($A$20=1,IF(UDDS!C53="","",UDDS!C53),IF($A$20=2,IF('FTP-75'!C53="","",'FTP-75'!C53),IF($A$20=3, IF('US06'!C53="","",'US06'!C53),IF($A$20=4, IF(NEDC!B53="","", NEDC!B53),IF($A$20=5, IF('JPN10-15'!B53="","",'JPN10-15'!B53),IF($A$20=6, IF(WLTC!C53="","", WLTC!C53),IF($A$20=7, IF('New Cycle 1'!B53="","", 'New Cycle 1'!B53),IF($A$20=8, IF('New Cycle 2'!B53="","", 'New Cycle 2'!B53),IF($A$20=9, IF('New Cycle 3'!B53="","", 'New Cycle 3'!B53),"")))))))))</f>
        <v>0.76666673024495435</v>
      </c>
      <c r="R53" s="32">
        <f>IF($A$20=1,IF(UDDS!D53="","",UDDS!D53),IF($A$20=2,IF('FTP-75'!D53="","",'FTP-75'!D53),IF($A$20=3, IF('US06'!D53="","",'US06'!D53),IF($A$20=4, IF(NEDC!C53="","", NEDC!C53),IF($A$20=5, IF('JPN10-15'!C53="","",'JPN10-15'!C53),IF($A$20=6, IF(WLTC!D53="","", WLTC!D53),IF($A$20=7, IF('New Cycle 1'!C53="","", 'New Cycle 1'!C53),IF($A$20=8, IF('New Cycle 2'!C53="","", 'New Cycle 2'!C53),IF($A$20=9, IF('New Cycle 3'!C53="","", 'New Cycle 3'!C53),"")))))))))</f>
        <v>0</v>
      </c>
      <c r="S53" s="32">
        <f>IF($A$20=1,IF(UDDS!E53="","",UDDS!E53),IF($A$20=2,IF('FTP-75'!E53="","",'FTP-75'!E53),IF($A$20=3, IF('US06'!E53="","",'US06'!E53),IF($A$20=4, IF(NEDC!D53="","", NEDC!D53),IF($A$20=5, IF('JPN10-15'!D53="","",'JPN10-15'!D53),IF($A$20=6, IF(WLTC!E53="","", WLTC!E53),IF($A$20=7, IF('New Cycle 1'!D53="","", 'New Cycle 1'!D53),IF($A$20=8, IF('New Cycle 2'!D53="","", 'New Cycle 2'!D53),IF($A$20=9, IF('New Cycle 3'!D53="","", 'New Cycle 3'!D53),"")))))))))</f>
        <v>0.21296298062359842</v>
      </c>
      <c r="T53" s="32">
        <f>IF($A$20=1,IF(UDDS!F53="","",UDDS!F53),IF($A$20=2,IF('FTP-75'!F53="","",'FTP-75'!F53),IF($A$20=3, IF('US06'!F53="","",'US06'!F53),IF($A$20=4, IF(NEDC!E53="","", NEDC!E53),IF($A$20=5, IF('JPN10-15'!E53="","",'JPN10-15'!E53),IF($A$20=6, IF(WLTC!F53="","", WLTC!F53),IF($A$20=7, IF('New Cycle 1'!E53="","", 'New Cycle 1'!E53),IF($A$20=8, IF('New Cycle 2'!E53="","", 'New Cycle 2'!E53),IF($A$20=9, IF('New Cycle 3'!E53="","", 'New Cycle 3'!E53),"")))))))))</f>
        <v>0.21296298062359842</v>
      </c>
      <c r="U53" s="32">
        <f>IF($A$20=1,IF(UDDS!G53="","",UDDS!G53),IF($A$20=2,IF('FTP-75'!G53="","",'FTP-75'!G53),IF($A$20=3, IF('US06'!G53="","",'US06'!G53),IF($A$20=4, IF(NEDC!F53="","", NEDC!F53),IF($A$20=5, IF('JPN10-15'!F53="","",'JPN10-15'!F53),IF($A$20=6, IF(WLTC!G53="","", WLTC!G53),IF($A$20=7, IF('New Cycle 1'!F53="","", 'New Cycle 1'!F53),IF($A$20=8, IF('New Cycle 2'!F53="","", 'New Cycle 2'!F53),IF($A$20=9, IF('New Cycle 3'!F53="","", 'New Cycle 3'!F53),"")))))))))</f>
        <v>52.908657304298728</v>
      </c>
    </row>
    <row r="54" spans="16:21" x14ac:dyDescent="0.25">
      <c r="P54" s="8">
        <f>IF($A$20=1,IF(UDDS!A54="","",UDDS!A54),IF($A$20=2,IF('FTP-75'!A54="","",'FTP-75'!A54),IF($A$20=3, IF('US06'!A54="","",'US06'!A54),IF($A$20=4, IF(NEDC!A54="","", NEDC!A54),IF($A$20=5, IF('JPN10-15'!A54="","",'JPN10-15'!A54),IF($A$20=6, IF(WLTC!B54="","", WLTC!B54),IF($A$20=7, IF('New Cycle 1'!A54="","", 'New Cycle 1'!A54),IF($A$20=8, IF('New Cycle 2'!A54="","", 'New Cycle 3'!A54),IF($A$20=9, IF('New Cycle 3'!A54="","", 'New Cycle 3'!A54),"")))))))))</f>
        <v>52</v>
      </c>
      <c r="Q54" s="32">
        <f>IF($A$20=1,IF(UDDS!C54="","",UDDS!C54),IF($A$20=2,IF('FTP-75'!C54="","",'FTP-75'!C54),IF($A$20=3, IF('US06'!C54="","",'US06'!C54),IF($A$20=4, IF(NEDC!B54="","", NEDC!B54),IF($A$20=5, IF('JPN10-15'!B54="","",'JPN10-15'!B54),IF($A$20=6, IF(WLTC!C54="","", WLTC!C54),IF($A$20=7, IF('New Cycle 1'!B54="","", 'New Cycle 1'!B54),IF($A$20=8, IF('New Cycle 2'!B54="","", 'New Cycle 2'!B54),IF($A$20=9, IF('New Cycle 3'!B54="","", 'New Cycle 3'!B54),"")))))))))</f>
        <v>3.7673333088556924</v>
      </c>
      <c r="R54" s="32">
        <f>IF($A$20=1,IF(UDDS!D54="","",UDDS!D54),IF($A$20=2,IF('FTP-75'!D54="","",'FTP-75'!D54),IF($A$20=3, IF('US06'!D54="","",'US06'!D54),IF($A$20=4, IF(NEDC!C54="","", NEDC!C54),IF($A$20=5, IF('JPN10-15'!C54="","",'JPN10-15'!C54),IF($A$20=6, IF(WLTC!D54="","", WLTC!D54),IF($A$20=7, IF('New Cycle 1'!C54="","", 'New Cycle 1'!C54),IF($A$20=8, IF('New Cycle 2'!C54="","", 'New Cycle 2'!C54),IF($A$20=9, IF('New Cycle 3'!C54="","", 'New Cycle 3'!C54),"")))))))))</f>
        <v>0</v>
      </c>
      <c r="S54" s="32">
        <f>IF($A$20=1,IF(UDDS!E54="","",UDDS!E54),IF($A$20=2,IF('FTP-75'!E54="","",'FTP-75'!E54),IF($A$20=3, IF('US06'!E54="","",'US06'!E54),IF($A$20=4, IF(NEDC!D54="","", NEDC!D54),IF($A$20=5, IF('JPN10-15'!D54="","",'JPN10-15'!D54),IF($A$20=6, IF(WLTC!E54="","", WLTC!E54),IF($A$20=7, IF('New Cycle 1'!D54="","", 'New Cycle 1'!D54),IF($A$20=8, IF('New Cycle 2'!D54="","", 'New Cycle 2'!D54),IF($A$20=9, IF('New Cycle 3'!D54="","", 'New Cycle 3'!D54),"")))))))))</f>
        <v>1.0464814746821367</v>
      </c>
      <c r="T54" s="32">
        <f>IF($A$20=1,IF(UDDS!F54="","",UDDS!F54),IF($A$20=2,IF('FTP-75'!F54="","",'FTP-75'!F54),IF($A$20=3, IF('US06'!F54="","",'US06'!F54),IF($A$20=4, IF(NEDC!E54="","", NEDC!E54),IF($A$20=5, IF('JPN10-15'!E54="","",'JPN10-15'!E54),IF($A$20=6, IF(WLTC!F54="","", WLTC!F54),IF($A$20=7, IF('New Cycle 1'!E54="","", 'New Cycle 1'!E54),IF($A$20=8, IF('New Cycle 2'!E54="","", 'New Cycle 2'!E54),IF($A$20=9, IF('New Cycle 3'!E54="","", 'New Cycle 3'!E54),"")))))))))</f>
        <v>0.83351849405853828</v>
      </c>
      <c r="U54" s="32">
        <f>IF($A$20=1,IF(UDDS!G54="","",UDDS!G54),IF($A$20=2,IF('FTP-75'!G54="","",'FTP-75'!G54),IF($A$20=3, IF('US06'!G54="","",'US06'!G54),IF($A$20=4, IF(NEDC!F54="","", NEDC!F54),IF($A$20=5, IF('JPN10-15'!F54="","",'JPN10-15'!F54),IF($A$20=6, IF(WLTC!G54="","", WLTC!G54),IF($A$20=7, IF('New Cycle 1'!F54="","", 'New Cycle 1'!F54),IF($A$20=8, IF('New Cycle 2'!F54="","", 'New Cycle 2'!F54),IF($A$20=9, IF('New Cycle 3'!F54="","", 'New Cycle 3'!F54),"")))))))))</f>
        <v>53.538379531951598</v>
      </c>
    </row>
    <row r="55" spans="16:21" x14ac:dyDescent="0.25">
      <c r="P55" s="8">
        <f>IF($A$20=1,IF(UDDS!A55="","",UDDS!A55),IF($A$20=2,IF('FTP-75'!A55="","",'FTP-75'!A55),IF($A$20=3, IF('US06'!A55="","",'US06'!A55),IF($A$20=4, IF(NEDC!A55="","", NEDC!A55),IF($A$20=5, IF('JPN10-15'!A55="","",'JPN10-15'!A55),IF($A$20=6, IF(WLTC!B55="","", WLTC!B55),IF($A$20=7, IF('New Cycle 1'!A55="","", 'New Cycle 1'!A55),IF($A$20=8, IF('New Cycle 2'!A55="","", 'New Cycle 3'!A55),IF($A$20=9, IF('New Cycle 3'!A55="","", 'New Cycle 3'!A55),"")))))))))</f>
        <v>53</v>
      </c>
      <c r="Q55" s="32">
        <f>IF($A$20=1,IF(UDDS!C55="","",UDDS!C55),IF($A$20=2,IF('FTP-75'!C55="","",'FTP-75'!C55),IF($A$20=3, IF('US06'!C55="","",'US06'!C55),IF($A$20=4, IF(NEDC!B55="","", NEDC!B55),IF($A$20=5, IF('JPN10-15'!B55="","",'JPN10-15'!B55),IF($A$20=6, IF(WLTC!C55="","", WLTC!C55),IF($A$20=7, IF('New Cycle 1'!B55="","", 'New Cycle 1'!B55),IF($A$20=8, IF('New Cycle 2'!B55="","", 'New Cycle 2'!B55),IF($A$20=9, IF('New Cycle 3'!B55="","", 'New Cycle 3'!B55),"")))))))))</f>
        <v>6.7659999529520665</v>
      </c>
      <c r="R55" s="32">
        <f>IF($A$20=1,IF(UDDS!D55="","",UDDS!D55),IF($A$20=2,IF('FTP-75'!D55="","",'FTP-75'!D55),IF($A$20=3, IF('US06'!D55="","",'US06'!D55),IF($A$20=4, IF(NEDC!C55="","", NEDC!C55),IF($A$20=5, IF('JPN10-15'!C55="","",'JPN10-15'!C55),IF($A$20=6, IF(WLTC!D55="","", WLTC!D55),IF($A$20=7, IF('New Cycle 1'!C55="","", 'New Cycle 1'!C55),IF($A$20=8, IF('New Cycle 2'!C55="","", 'New Cycle 2'!C55),IF($A$20=9, IF('New Cycle 3'!C55="","", 'New Cycle 3'!C55),"")))))))))</f>
        <v>0</v>
      </c>
      <c r="S55" s="32">
        <f>IF($A$20=1,IF(UDDS!E55="","",UDDS!E55),IF($A$20=2,IF('FTP-75'!E55="","",'FTP-75'!E55),IF($A$20=3, IF('US06'!E55="","",'US06'!E55),IF($A$20=4, IF(NEDC!D55="","", NEDC!D55),IF($A$20=5, IF('JPN10-15'!D55="","",'JPN10-15'!D55),IF($A$20=6, IF(WLTC!E55="","", WLTC!E55),IF($A$20=7, IF('New Cycle 1'!D55="","", 'New Cycle 1'!D55),IF($A$20=8, IF('New Cycle 2'!D55="","", 'New Cycle 2'!D55),IF($A$20=9, IF('New Cycle 3'!D55="","", 'New Cycle 3'!D55),"")))))))))</f>
        <v>1.879444431375574</v>
      </c>
      <c r="T55" s="32">
        <f>IF($A$20=1,IF(UDDS!F55="","",UDDS!F55),IF($A$20=2,IF('FTP-75'!F55="","",'FTP-75'!F55),IF($A$20=3, IF('US06'!F55="","",'US06'!F55),IF($A$20=4, IF(NEDC!E55="","", NEDC!E55),IF($A$20=5, IF('JPN10-15'!E55="","",'JPN10-15'!E55),IF($A$20=6, IF(WLTC!F55="","", WLTC!F55),IF($A$20=7, IF('New Cycle 1'!E55="","", 'New Cycle 1'!E55),IF($A$20=8, IF('New Cycle 2'!E55="","", 'New Cycle 2'!E55),IF($A$20=9, IF('New Cycle 3'!E55="","", 'New Cycle 3'!E55),"")))))))))</f>
        <v>0.83296295669343734</v>
      </c>
      <c r="U55" s="32">
        <f>IF($A$20=1,IF(UDDS!G55="","",UDDS!G55),IF($A$20=2,IF('FTP-75'!G55="","",'FTP-75'!G55),IF($A$20=3, IF('US06'!G55="","",'US06'!G55),IF($A$20=4, IF(NEDC!F55="","", NEDC!F55),IF($A$20=5, IF('JPN10-15'!F55="","",'JPN10-15'!F55),IF($A$20=6, IF(WLTC!G55="","", WLTC!G55),IF($A$20=7, IF('New Cycle 1'!F55="","", 'New Cycle 1'!F55),IF($A$20=8, IF('New Cycle 2'!F55="","", 'New Cycle 2'!F55),IF($A$20=9, IF('New Cycle 3'!F55="","", 'New Cycle 3'!F55),"")))))))))</f>
        <v>55.001342484980455</v>
      </c>
    </row>
    <row r="56" spans="16:21" x14ac:dyDescent="0.25">
      <c r="P56" s="8">
        <f>IF($A$20=1,IF(UDDS!A56="","",UDDS!A56),IF($A$20=2,IF('FTP-75'!A56="","",'FTP-75'!A56),IF($A$20=3, IF('US06'!A56="","",'US06'!A56),IF($A$20=4, IF(NEDC!A56="","", NEDC!A56),IF($A$20=5, IF('JPN10-15'!A56="","",'JPN10-15'!A56),IF($A$20=6, IF(WLTC!B56="","", WLTC!B56),IF($A$20=7, IF('New Cycle 1'!A56="","", 'New Cycle 1'!A56),IF($A$20=8, IF('New Cycle 2'!A56="","", 'New Cycle 3'!A56),IF($A$20=9, IF('New Cycle 3'!A56="","", 'New Cycle 3'!A56),"")))))))))</f>
        <v>54</v>
      </c>
      <c r="Q56" s="32">
        <f>IF($A$20=1,IF(UDDS!C56="","",UDDS!C56),IF($A$20=2,IF('FTP-75'!C56="","",'FTP-75'!C56),IF($A$20=3, IF('US06'!C56="","",'US06'!C56),IF($A$20=4, IF(NEDC!B56="","", NEDC!B56),IF($A$20=5, IF('JPN10-15'!B56="","",'JPN10-15'!B56),IF($A$20=6, IF(WLTC!C56="","", WLTC!C56),IF($A$20=7, IF('New Cycle 1'!B56="","", 'New Cycle 1'!B56),IF($A$20=8, IF('New Cycle 2'!B56="","", 'New Cycle 2'!B56),IF($A$20=9, IF('New Cycle 3'!B56="","", 'New Cycle 3'!B56),"")))))))))</f>
        <v>9.766666730244955</v>
      </c>
      <c r="R56" s="32">
        <f>IF($A$20=1,IF(UDDS!D56="","",UDDS!D56),IF($A$20=2,IF('FTP-75'!D56="","",'FTP-75'!D56),IF($A$20=3, IF('US06'!D56="","",'US06'!D56),IF($A$20=4, IF(NEDC!C56="","", NEDC!C56),IF($A$20=5, IF('JPN10-15'!C56="","",'JPN10-15'!C56),IF($A$20=6, IF(WLTC!D56="","", WLTC!D56),IF($A$20=7, IF('New Cycle 1'!C56="","", 'New Cycle 1'!C56),IF($A$20=8, IF('New Cycle 2'!C56="","", 'New Cycle 2'!C56),IF($A$20=9, IF('New Cycle 3'!C56="","", 'New Cycle 3'!C56),"")))))))))</f>
        <v>0</v>
      </c>
      <c r="S56" s="32">
        <f>IF($A$20=1,IF(UDDS!E56="","",UDDS!E56),IF($A$20=2,IF('FTP-75'!E56="","",'FTP-75'!E56),IF($A$20=3, IF('US06'!E56="","",'US06'!E56),IF($A$20=4, IF(NEDC!D56="","", NEDC!D56),IF($A$20=5, IF('JPN10-15'!D56="","",'JPN10-15'!D56),IF($A$20=6, IF(WLTC!E56="","", WLTC!E56),IF($A$20=7, IF('New Cycle 1'!D56="","", 'New Cycle 1'!D56),IF($A$20=8, IF('New Cycle 2'!D56="","", 'New Cycle 2'!D56),IF($A$20=9, IF('New Cycle 3'!D56="","", 'New Cycle 3'!D56),"")))))))))</f>
        <v>2.7129629806235984</v>
      </c>
      <c r="T56" s="32">
        <f>IF($A$20=1,IF(UDDS!F56="","",UDDS!F56),IF($A$20=2,IF('FTP-75'!F56="","",'FTP-75'!F56),IF($A$20=3, IF('US06'!F56="","",'US06'!F56),IF($A$20=4, IF(NEDC!E56="","", NEDC!E56),IF($A$20=5, IF('JPN10-15'!E56="","",'JPN10-15'!E56),IF($A$20=6, IF(WLTC!F56="","", WLTC!F56),IF($A$20=7, IF('New Cycle 1'!E56="","", 'New Cycle 1'!E56),IF($A$20=8, IF('New Cycle 2'!E56="","", 'New Cycle 2'!E56),IF($A$20=9, IF('New Cycle 3'!E56="","", 'New Cycle 3'!E56),"")))))))))</f>
        <v>0.83351854924802438</v>
      </c>
      <c r="U56" s="32">
        <f>IF($A$20=1,IF(UDDS!G56="","",UDDS!G56),IF($A$20=2,IF('FTP-75'!G56="","",'FTP-75'!G56),IF($A$20=3, IF('US06'!G56="","",'US06'!G56),IF($A$20=4, IF(NEDC!F56="","", NEDC!F56),IF($A$20=5, IF('JPN10-15'!F56="","",'JPN10-15'!F56),IF($A$20=6, IF(WLTC!G56="","", WLTC!G56),IF($A$20=7, IF('New Cycle 1'!F56="","", 'New Cycle 1'!F56),IF($A$20=8, IF('New Cycle 2'!F56="","", 'New Cycle 2'!F56),IF($A$20=9, IF('New Cycle 3'!F56="","", 'New Cycle 3'!F56),"")))))))))</f>
        <v>57.297546190980043</v>
      </c>
    </row>
    <row r="57" spans="16:21" x14ac:dyDescent="0.25">
      <c r="P57" s="8">
        <f>IF($A$20=1,IF(UDDS!A57="","",UDDS!A57),IF($A$20=2,IF('FTP-75'!A57="","",'FTP-75'!A57),IF($A$20=3, IF('US06'!A57="","",'US06'!A57),IF($A$20=4, IF(NEDC!A57="","", NEDC!A57),IF($A$20=5, IF('JPN10-15'!A57="","",'JPN10-15'!A57),IF($A$20=6, IF(WLTC!B57="","", WLTC!B57),IF($A$20=7, IF('New Cycle 1'!A57="","", 'New Cycle 1'!A57),IF($A$20=8, IF('New Cycle 2'!A57="","", 'New Cycle 3'!A57),IF($A$20=9, IF('New Cycle 3'!A57="","", 'New Cycle 3'!A57),"")))))))))</f>
        <v>55</v>
      </c>
      <c r="Q57" s="32">
        <f>IF($A$20=1,IF(UDDS!C57="","",UDDS!C57),IF($A$20=2,IF('FTP-75'!C57="","",'FTP-75'!C57),IF($A$20=3, IF('US06'!C57="","",'US06'!C57),IF($A$20=4, IF(NEDC!B57="","", NEDC!B57),IF($A$20=5, IF('JPN10-15'!B57="","",'JPN10-15'!B57),IF($A$20=6, IF(WLTC!C57="","", WLTC!C57),IF($A$20=7, IF('New Cycle 1'!B57="","", 'New Cycle 1'!B57),IF($A$20=8, IF('New Cycle 2'!B57="","", 'New Cycle 2'!B57),IF($A$20=9, IF('New Cycle 3'!B57="","", 'New Cycle 3'!B57),"")))))))))</f>
        <v>12.768000086148581</v>
      </c>
      <c r="R57" s="32">
        <f>IF($A$20=1,IF(UDDS!D57="","",UDDS!D57),IF($A$20=2,IF('FTP-75'!D57="","",'FTP-75'!D57),IF($A$20=3, IF('US06'!D57="","",'US06'!D57),IF($A$20=4, IF(NEDC!C57="","", NEDC!C57),IF($A$20=5, IF('JPN10-15'!C57="","",'JPN10-15'!C57),IF($A$20=6, IF(WLTC!D57="","", WLTC!D57),IF($A$20=7, IF('New Cycle 1'!C57="","", 'New Cycle 1'!C57),IF($A$20=8, IF('New Cycle 2'!C57="","", 'New Cycle 2'!C57),IF($A$20=9, IF('New Cycle 3'!C57="","", 'New Cycle 3'!C57),"")))))))))</f>
        <v>0</v>
      </c>
      <c r="S57" s="32">
        <f>IF($A$20=1,IF(UDDS!E57="","",UDDS!E57),IF($A$20=2,IF('FTP-75'!E57="","",'FTP-75'!E57),IF($A$20=3, IF('US06'!E57="","",'US06'!E57),IF($A$20=4, IF(NEDC!D57="","", NEDC!D57),IF($A$20=5, IF('JPN10-15'!D57="","",'JPN10-15'!D57),IF($A$20=6, IF(WLTC!E57="","", WLTC!E57),IF($A$20=7, IF('New Cycle 1'!D57="","", 'New Cycle 1'!D57),IF($A$20=8, IF('New Cycle 2'!D57="","", 'New Cycle 2'!D57),IF($A$20=9, IF('New Cycle 3'!D57="","", 'New Cycle 3'!D57),"")))))))))</f>
        <v>3.5466666905968278</v>
      </c>
      <c r="T57" s="32">
        <f>IF($A$20=1,IF(UDDS!F57="","",UDDS!F57),IF($A$20=2,IF('FTP-75'!F57="","",'FTP-75'!F57),IF($A$20=3, IF('US06'!F57="","",'US06'!F57),IF($A$20=4, IF(NEDC!E57="","", NEDC!E57),IF($A$20=5, IF('JPN10-15'!E57="","",'JPN10-15'!E57),IF($A$20=6, IF(WLTC!F57="","", WLTC!F57),IF($A$20=7, IF('New Cycle 1'!E57="","", 'New Cycle 1'!E57),IF($A$20=8, IF('New Cycle 2'!E57="","", 'New Cycle 2'!E57),IF($A$20=9, IF('New Cycle 3'!E57="","", 'New Cycle 3'!E57),"")))))))))</f>
        <v>0.8337037099732294</v>
      </c>
      <c r="U57" s="32">
        <f>IF($A$20=1,IF(UDDS!G57="","",UDDS!G57),IF($A$20=2,IF('FTP-75'!G57="","",'FTP-75'!G57),IF($A$20=3, IF('US06'!G57="","",'US06'!G57),IF($A$20=4, IF(NEDC!F57="","", NEDC!F57),IF($A$20=5, IF('JPN10-15'!F57="","",'JPN10-15'!F57),IF($A$20=6, IF(WLTC!G57="","", WLTC!G57),IF($A$20=7, IF('New Cycle 1'!F57="","", 'New Cycle 1'!F57),IF($A$20=8, IF('New Cycle 2'!F57="","", 'New Cycle 2'!F57),IF($A$20=9, IF('New Cycle 3'!F57="","", 'New Cycle 3'!F57),"")))))))))</f>
        <v>60.427361026590255</v>
      </c>
    </row>
    <row r="58" spans="16:21" x14ac:dyDescent="0.25">
      <c r="P58" s="8">
        <f>IF($A$20=1,IF(UDDS!A58="","",UDDS!A58),IF($A$20=2,IF('FTP-75'!A58="","",'FTP-75'!A58),IF($A$20=3, IF('US06'!A58="","",'US06'!A58),IF($A$20=4, IF(NEDC!A58="","", NEDC!A58),IF($A$20=5, IF('JPN10-15'!A58="","",'JPN10-15'!A58),IF($A$20=6, IF(WLTC!B58="","", WLTC!B58),IF($A$20=7, IF('New Cycle 1'!A58="","", 'New Cycle 1'!A58),IF($A$20=8, IF('New Cycle 2'!A58="","", 'New Cycle 3'!A58),IF($A$20=9, IF('New Cycle 3'!A58="","", 'New Cycle 3'!A58),"")))))))))</f>
        <v>56</v>
      </c>
      <c r="Q58" s="32">
        <f>IF($A$20=1,IF(UDDS!C58="","",UDDS!C58),IF($A$20=2,IF('FTP-75'!C58="","",'FTP-75'!C58),IF($A$20=3, IF('US06'!C58="","",'US06'!C58),IF($A$20=4, IF(NEDC!B58="","", NEDC!B58),IF($A$20=5, IF('JPN10-15'!B58="","",'JPN10-15'!B58),IF($A$20=6, IF(WLTC!C58="","", WLTC!C58),IF($A$20=7, IF('New Cycle 1'!B58="","", 'New Cycle 1'!B58),IF($A$20=8, IF('New Cycle 2'!B58="","", 'New Cycle 2'!B58),IF($A$20=9, IF('New Cycle 3'!B58="","", 'New Cycle 3'!B58),"")))))))))</f>
        <v>15</v>
      </c>
      <c r="R58" s="32">
        <f>IF($A$20=1,IF(UDDS!D58="","",UDDS!D58),IF($A$20=2,IF('FTP-75'!D58="","",'FTP-75'!D58),IF($A$20=3, IF('US06'!D58="","",'US06'!D58),IF($A$20=4, IF(NEDC!C58="","", NEDC!C58),IF($A$20=5, IF('JPN10-15'!C58="","",'JPN10-15'!C58),IF($A$20=6, IF(WLTC!D58="","", WLTC!D58),IF($A$20=7, IF('New Cycle 1'!C58="","", 'New Cycle 1'!C58),IF($A$20=8, IF('New Cycle 2'!C58="","", 'New Cycle 2'!C58),IF($A$20=9, IF('New Cycle 3'!C58="","", 'New Cycle 3'!C58),"")))))))))</f>
        <v>0</v>
      </c>
      <c r="S58" s="32">
        <f>IF($A$20=1,IF(UDDS!E58="","",UDDS!E58),IF($A$20=2,IF('FTP-75'!E58="","",'FTP-75'!E58),IF($A$20=3, IF('US06'!E58="","",'US06'!E58),IF($A$20=4, IF(NEDC!D58="","", NEDC!D58),IF($A$20=5, IF('JPN10-15'!D58="","",'JPN10-15'!D58),IF($A$20=6, IF(WLTC!E58="","", WLTC!E58),IF($A$20=7, IF('New Cycle 1'!D58="","", 'New Cycle 1'!D58),IF($A$20=8, IF('New Cycle 2'!D58="","", 'New Cycle 2'!D58),IF($A$20=9, IF('New Cycle 3'!D58="","", 'New Cycle 3'!D58),"")))))))))</f>
        <v>4.166666666666667</v>
      </c>
      <c r="T58" s="32">
        <f>IF($A$20=1,IF(UDDS!F58="","",UDDS!F58),IF($A$20=2,IF('FTP-75'!F58="","",'FTP-75'!F58),IF($A$20=3, IF('US06'!F58="","",'US06'!F58),IF($A$20=4, IF(NEDC!E58="","", NEDC!E58),IF($A$20=5, IF('JPN10-15'!E58="","",'JPN10-15'!E58),IF($A$20=6, IF(WLTC!F58="","", WLTC!F58),IF($A$20=7, IF('New Cycle 1'!E58="","", 'New Cycle 1'!E58),IF($A$20=8, IF('New Cycle 2'!E58="","", 'New Cycle 2'!E58),IF($A$20=9, IF('New Cycle 3'!E58="","", 'New Cycle 3'!E58),"")))))))))</f>
        <v>0.61999997606983914</v>
      </c>
      <c r="U58" s="32">
        <f>IF($A$20=1,IF(UDDS!G58="","",UDDS!G58),IF($A$20=2,IF('FTP-75'!G58="","",'FTP-75'!G58),IF($A$20=3, IF('US06'!G58="","",'US06'!G58),IF($A$20=4, IF(NEDC!F58="","", NEDC!F58),IF($A$20=5, IF('JPN10-15'!F58="","",'JPN10-15'!F58),IF($A$20=6, IF(WLTC!G58="","", WLTC!G58),IF($A$20=7, IF('New Cycle 1'!F58="","", 'New Cycle 1'!F58),IF($A$20=8, IF('New Cycle 2'!F58="","", 'New Cycle 2'!F58),IF($A$20=9, IF('New Cycle 3'!F58="","", 'New Cycle 3'!F58),"")))))))))</f>
        <v>64.284027705222002</v>
      </c>
    </row>
    <row r="59" spans="16:21" x14ac:dyDescent="0.25">
      <c r="P59" s="8">
        <f>IF($A$20=1,IF(UDDS!A59="","",UDDS!A59),IF($A$20=2,IF('FTP-75'!A59="","",'FTP-75'!A59),IF($A$20=3, IF('US06'!A59="","",'US06'!A59),IF($A$20=4, IF(NEDC!A59="","", NEDC!A59),IF($A$20=5, IF('JPN10-15'!A59="","",'JPN10-15'!A59),IF($A$20=6, IF(WLTC!B59="","", WLTC!B59),IF($A$20=7, IF('New Cycle 1'!A59="","", 'New Cycle 1'!A59),IF($A$20=8, IF('New Cycle 2'!A59="","", 'New Cycle 3'!A59),IF($A$20=9, IF('New Cycle 3'!A59="","", 'New Cycle 3'!A59),"")))))))))</f>
        <v>57</v>
      </c>
      <c r="Q59" s="32">
        <f>IF($A$20=1,IF(UDDS!C59="","",UDDS!C59),IF($A$20=2,IF('FTP-75'!C59="","",'FTP-75'!C59),IF($A$20=3, IF('US06'!C59="","",'US06'!C59),IF($A$20=4, IF(NEDC!B59="","", NEDC!B59),IF($A$20=5, IF('JPN10-15'!B59="","",'JPN10-15'!B59),IF($A$20=6, IF(WLTC!C59="","", WLTC!C59),IF($A$20=7, IF('New Cycle 1'!B59="","", 'New Cycle 1'!B59),IF($A$20=8, IF('New Cycle 2'!B59="","", 'New Cycle 2'!B59),IF($A$20=9, IF('New Cycle 3'!B59="","", 'New Cycle 3'!B59),"")))))))))</f>
        <v>15</v>
      </c>
      <c r="R59" s="32">
        <f>IF($A$20=1,IF(UDDS!D59="","",UDDS!D59),IF($A$20=2,IF('FTP-75'!D59="","",'FTP-75'!D59),IF($A$20=3, IF('US06'!D59="","",'US06'!D59),IF($A$20=4, IF(NEDC!C59="","", NEDC!C59),IF($A$20=5, IF('JPN10-15'!C59="","",'JPN10-15'!C59),IF($A$20=6, IF(WLTC!D59="","", WLTC!D59),IF($A$20=7, IF('New Cycle 1'!C59="","", 'New Cycle 1'!C59),IF($A$20=8, IF('New Cycle 2'!C59="","", 'New Cycle 2'!C59),IF($A$20=9, IF('New Cycle 3'!C59="","", 'New Cycle 3'!C59),"")))))))))</f>
        <v>0</v>
      </c>
      <c r="S59" s="32">
        <f>IF($A$20=1,IF(UDDS!E59="","",UDDS!E59),IF($A$20=2,IF('FTP-75'!E59="","",'FTP-75'!E59),IF($A$20=3, IF('US06'!E59="","",'US06'!E59),IF($A$20=4, IF(NEDC!D59="","", NEDC!D59),IF($A$20=5, IF('JPN10-15'!D59="","",'JPN10-15'!D59),IF($A$20=6, IF(WLTC!E59="","", WLTC!E59),IF($A$20=7, IF('New Cycle 1'!D59="","", 'New Cycle 1'!D59),IF($A$20=8, IF('New Cycle 2'!D59="","", 'New Cycle 2'!D59),IF($A$20=9, IF('New Cycle 3'!D59="","", 'New Cycle 3'!D59),"")))))))))</f>
        <v>4.166666666666667</v>
      </c>
      <c r="T59" s="32">
        <f>IF($A$20=1,IF(UDDS!F59="","",UDDS!F59),IF($A$20=2,IF('FTP-75'!F59="","",'FTP-75'!F59),IF($A$20=3, IF('US06'!F59="","",'US06'!F59),IF($A$20=4, IF(NEDC!E59="","", NEDC!E59),IF($A$20=5, IF('JPN10-15'!E59="","",'JPN10-15'!E59),IF($A$20=6, IF(WLTC!F59="","", WLTC!F59),IF($A$20=7, IF('New Cycle 1'!E59="","", 'New Cycle 1'!E59),IF($A$20=8, IF('New Cycle 2'!E59="","", 'New Cycle 2'!E59),IF($A$20=9, IF('New Cycle 3'!E59="","", 'New Cycle 3'!E59),"")))))))))</f>
        <v>0</v>
      </c>
      <c r="U59" s="32">
        <f>IF($A$20=1,IF(UDDS!G59="","",UDDS!G59),IF($A$20=2,IF('FTP-75'!G59="","",'FTP-75'!G59),IF($A$20=3, IF('US06'!G59="","",'US06'!G59),IF($A$20=4, IF(NEDC!F59="","", NEDC!F59),IF($A$20=5, IF('JPN10-15'!F59="","",'JPN10-15'!F59),IF($A$20=6, IF(WLTC!G59="","", WLTC!G59),IF($A$20=7, IF('New Cycle 1'!F59="","", 'New Cycle 1'!F59),IF($A$20=8, IF('New Cycle 2'!F59="","", 'New Cycle 2'!F59),IF($A$20=9, IF('New Cycle 3'!F59="","", 'New Cycle 3'!F59),"")))))))))</f>
        <v>68.450694371888673</v>
      </c>
    </row>
    <row r="60" spans="16:21" x14ac:dyDescent="0.25">
      <c r="P60" s="8">
        <f>IF($A$20=1,IF(UDDS!A60="","",UDDS!A60),IF($A$20=2,IF('FTP-75'!A60="","",'FTP-75'!A60),IF($A$20=3, IF('US06'!A60="","",'US06'!A60),IF($A$20=4, IF(NEDC!A60="","", NEDC!A60),IF($A$20=5, IF('JPN10-15'!A60="","",'JPN10-15'!A60),IF($A$20=6, IF(WLTC!B60="","", WLTC!B60),IF($A$20=7, IF('New Cycle 1'!A60="","", 'New Cycle 1'!A60),IF($A$20=8, IF('New Cycle 2'!A60="","", 'New Cycle 3'!A60),IF($A$20=9, IF('New Cycle 3'!A60="","", 'New Cycle 3'!A60),"")))))))))</f>
        <v>58</v>
      </c>
      <c r="Q60" s="32">
        <f>IF($A$20=1,IF(UDDS!C60="","",UDDS!C60),IF($A$20=2,IF('FTP-75'!C60="","",'FTP-75'!C60),IF($A$20=3, IF('US06'!C60="","",'US06'!C60),IF($A$20=4, IF(NEDC!B60="","", NEDC!B60),IF($A$20=5, IF('JPN10-15'!B60="","",'JPN10-15'!B60),IF($A$20=6, IF(WLTC!C60="","", WLTC!C60),IF($A$20=7, IF('New Cycle 1'!B60="","", 'New Cycle 1'!B60),IF($A$20=8, IF('New Cycle 2'!B60="","", 'New Cycle 2'!B60),IF($A$20=9, IF('New Cycle 3'!B60="","", 'New Cycle 3'!B60),"")))))))))</f>
        <v>15.868888960944282</v>
      </c>
      <c r="R60" s="32">
        <f>IF($A$20=1,IF(UDDS!D60="","",UDDS!D60),IF($A$20=2,IF('FTP-75'!D60="","",'FTP-75'!D60),IF($A$20=3, IF('US06'!D60="","",'US06'!D60),IF($A$20=4, IF(NEDC!C60="","", NEDC!C60),IF($A$20=5, IF('JPN10-15'!C60="","",'JPN10-15'!C60),IF($A$20=6, IF(WLTC!D60="","", WLTC!D60),IF($A$20=7, IF('New Cycle 1'!C60="","", 'New Cycle 1'!C60),IF($A$20=8, IF('New Cycle 2'!C60="","", 'New Cycle 2'!C60),IF($A$20=9, IF('New Cycle 3'!C60="","", 'New Cycle 3'!C60),"")))))))))</f>
        <v>0</v>
      </c>
      <c r="S60" s="32">
        <f>IF($A$20=1,IF(UDDS!E60="","",UDDS!E60),IF($A$20=2,IF('FTP-75'!E60="","",'FTP-75'!E60),IF($A$20=3, IF('US06'!E60="","",'US06'!E60),IF($A$20=4, IF(NEDC!D60="","", NEDC!D60),IF($A$20=5, IF('JPN10-15'!D60="","",'JPN10-15'!D60),IF($A$20=6, IF(WLTC!E60="","", WLTC!E60),IF($A$20=7, IF('New Cycle 1'!D60="","", 'New Cycle 1'!D60),IF($A$20=8, IF('New Cycle 2'!D60="","", 'New Cycle 2'!D60),IF($A$20=9, IF('New Cycle 3'!D60="","", 'New Cycle 3'!D60),"")))))))))</f>
        <v>4.4080247113734119</v>
      </c>
      <c r="T60" s="32">
        <f>IF($A$20=1,IF(UDDS!F60="","",UDDS!F60),IF($A$20=2,IF('FTP-75'!F60="","",'FTP-75'!F60),IF($A$20=3, IF('US06'!F60="","",'US06'!F60),IF($A$20=4, IF(NEDC!E60="","", NEDC!E60),IF($A$20=5, IF('JPN10-15'!E60="","",'JPN10-15'!E60),IF($A$20=6, IF(WLTC!F60="","", WLTC!F60),IF($A$20=7, IF('New Cycle 1'!E60="","", 'New Cycle 1'!E60),IF($A$20=8, IF('New Cycle 2'!E60="","", 'New Cycle 2'!E60),IF($A$20=9, IF('New Cycle 3'!E60="","", 'New Cycle 3'!E60),"")))))))))</f>
        <v>0.24135804470674493</v>
      </c>
      <c r="U60" s="32">
        <f>IF($A$20=1,IF(UDDS!G60="","",UDDS!G60),IF($A$20=2,IF('FTP-75'!G60="","",'FTP-75'!G60),IF($A$20=3, IF('US06'!G60="","",'US06'!G60),IF($A$20=4, IF(NEDC!F60="","", NEDC!F60),IF($A$20=5, IF('JPN10-15'!F60="","",'JPN10-15'!F60),IF($A$20=6, IF(WLTC!G60="","", WLTC!G60),IF($A$20=7, IF('New Cycle 1'!F60="","", 'New Cycle 1'!F60),IF($A$20=8, IF('New Cycle 2'!F60="","", 'New Cycle 2'!F60),IF($A$20=9, IF('New Cycle 3'!F60="","", 'New Cycle 3'!F60),"")))))))))</f>
        <v>72.738040060908716</v>
      </c>
    </row>
    <row r="61" spans="16:21" x14ac:dyDescent="0.25">
      <c r="P61" s="8">
        <f>IF($A$20=1,IF(UDDS!A61="","",UDDS!A61),IF($A$20=2,IF('FTP-75'!A61="","",'FTP-75'!A61),IF($A$20=3, IF('US06'!A61="","",'US06'!A61),IF($A$20=4, IF(NEDC!A61="","", NEDC!A61),IF($A$20=5, IF('JPN10-15'!A61="","",'JPN10-15'!A61),IF($A$20=6, IF(WLTC!B61="","", WLTC!B61),IF($A$20=7, IF('New Cycle 1'!A61="","", 'New Cycle 1'!A61),IF($A$20=8, IF('New Cycle 2'!A61="","", 'New Cycle 3'!A61),IF($A$20=9, IF('New Cycle 3'!A61="","", 'New Cycle 3'!A61),"")))))))))</f>
        <v>59</v>
      </c>
      <c r="Q61" s="32">
        <f>IF($A$20=1,IF(UDDS!C61="","",UDDS!C61),IF($A$20=2,IF('FTP-75'!C61="","",'FTP-75'!C61),IF($A$20=3, IF('US06'!C61="","",'US06'!C61),IF($A$20=4, IF(NEDC!B61="","", NEDC!B61),IF($A$20=5, IF('JPN10-15'!B61="","",'JPN10-15'!B61),IF($A$20=6, IF(WLTC!C61="","", WLTC!C61),IF($A$20=7, IF('New Cycle 1'!B61="","", 'New Cycle 1'!B61),IF($A$20=8, IF('New Cycle 2'!B61="","", 'New Cycle 2'!B61),IF($A$20=9, IF('New Cycle 3'!B61="","", 'New Cycle 3'!B61),"")))))))))</f>
        <v>19.269644416703116</v>
      </c>
      <c r="R61" s="32">
        <f>IF($A$20=1,IF(UDDS!D61="","",UDDS!D61),IF($A$20=2,IF('FTP-75'!D61="","",'FTP-75'!D61),IF($A$20=3, IF('US06'!D61="","",'US06'!D61),IF($A$20=4, IF(NEDC!C61="","", NEDC!C61),IF($A$20=5, IF('JPN10-15'!C61="","",'JPN10-15'!C61),IF($A$20=6, IF(WLTC!D61="","", WLTC!D61),IF($A$20=7, IF('New Cycle 1'!C61="","", 'New Cycle 1'!C61),IF($A$20=8, IF('New Cycle 2'!C61="","", 'New Cycle 2'!C61),IF($A$20=9, IF('New Cycle 3'!C61="","", 'New Cycle 3'!C61),"")))))))))</f>
        <v>0</v>
      </c>
      <c r="S61" s="32">
        <f>IF($A$20=1,IF(UDDS!E61="","",UDDS!E61),IF($A$20=2,IF('FTP-75'!E61="","",'FTP-75'!E61),IF($A$20=3, IF('US06'!E61="","",'US06'!E61),IF($A$20=4, IF(NEDC!D61="","", NEDC!D61),IF($A$20=5, IF('JPN10-15'!D61="","",'JPN10-15'!D61),IF($A$20=6, IF(WLTC!E61="","", WLTC!E61),IF($A$20=7, IF('New Cycle 1'!D61="","", 'New Cycle 1'!D61),IF($A$20=8, IF('New Cycle 2'!D61="","", 'New Cycle 2'!D61),IF($A$20=9, IF('New Cycle 3'!D61="","", 'New Cycle 3'!D61),"")))))))))</f>
        <v>5.3526790046397545</v>
      </c>
      <c r="T61" s="32">
        <f>IF($A$20=1,IF(UDDS!F61="","",UDDS!F61),IF($A$20=2,IF('FTP-75'!F61="","",'FTP-75'!F61),IF($A$20=3, IF('US06'!F61="","",'US06'!F61),IF($A$20=4, IF(NEDC!E61="","", NEDC!E61),IF($A$20=5, IF('JPN10-15'!E61="","",'JPN10-15'!E61),IF($A$20=6, IF(WLTC!F61="","", WLTC!F61),IF($A$20=7, IF('New Cycle 1'!E61="","", 'New Cycle 1'!E61),IF($A$20=8, IF('New Cycle 2'!E61="","", 'New Cycle 2'!E61),IF($A$20=9, IF('New Cycle 3'!E61="","", 'New Cycle 3'!E61),"")))))))))</f>
        <v>0.94465429326634265</v>
      </c>
      <c r="U61" s="32">
        <f>IF($A$20=1,IF(UDDS!G61="","",UDDS!G61),IF($A$20=2,IF('FTP-75'!G61="","",'FTP-75'!G61),IF($A$20=3, IF('US06'!G61="","",'US06'!G61),IF($A$20=4, IF(NEDC!F61="","", NEDC!F61),IF($A$20=5, IF('JPN10-15'!F61="","",'JPN10-15'!F61),IF($A$20=6, IF(WLTC!G61="","", WLTC!G61),IF($A$20=7, IF('New Cycle 1'!F61="","", 'New Cycle 1'!F61),IF($A$20=8, IF('New Cycle 2'!F61="","", 'New Cycle 2'!F61),IF($A$20=9, IF('New Cycle 3'!F61="","", 'New Cycle 3'!F61),"")))))))))</f>
        <v>77.618391918915293</v>
      </c>
    </row>
    <row r="62" spans="16:21" x14ac:dyDescent="0.25">
      <c r="P62" s="8">
        <f>IF($A$20=1,IF(UDDS!A62="","",UDDS!A62),IF($A$20=2,IF('FTP-75'!A62="","",'FTP-75'!A62),IF($A$20=3, IF('US06'!A62="","",'US06'!A62),IF($A$20=4, IF(NEDC!A62="","", NEDC!A62),IF($A$20=5, IF('JPN10-15'!A62="","",'JPN10-15'!A62),IF($A$20=6, IF(WLTC!B62="","", WLTC!B62),IF($A$20=7, IF('New Cycle 1'!A62="","", 'New Cycle 1'!A62),IF($A$20=8, IF('New Cycle 2'!A62="","", 'New Cycle 3'!A62),IF($A$20=9, IF('New Cycle 3'!A62="","", 'New Cycle 3'!A62),"")))))))))</f>
        <v>60</v>
      </c>
      <c r="Q62" s="32">
        <f>IF($A$20=1,IF(UDDS!C62="","",UDDS!C62),IF($A$20=2,IF('FTP-75'!C62="","",'FTP-75'!C62),IF($A$20=3, IF('US06'!C62="","",'US06'!C62),IF($A$20=4, IF(NEDC!B62="","", NEDC!B62),IF($A$20=5, IF('JPN10-15'!B62="","",'JPN10-15'!B62),IF($A$20=6, IF(WLTC!C62="","", WLTC!C62),IF($A$20=7, IF('New Cycle 1'!B62="","", 'New Cycle 1'!B62),IF($A$20=8, IF('New Cycle 2'!B62="","", 'New Cycle 2'!B62),IF($A$20=9, IF('New Cycle 3'!B62="","", 'New Cycle 3'!B62),"")))))))))</f>
        <v>22.668133280012341</v>
      </c>
      <c r="R62" s="32">
        <f>IF($A$20=1,IF(UDDS!D62="","",UDDS!D62),IF($A$20=2,IF('FTP-75'!D62="","",'FTP-75'!D62),IF($A$20=3, IF('US06'!D62="","",'US06'!D62),IF($A$20=4, IF(NEDC!C62="","", NEDC!C62),IF($A$20=5, IF('JPN10-15'!C62="","",'JPN10-15'!C62),IF($A$20=6, IF(WLTC!D62="","", WLTC!D62),IF($A$20=7, IF('New Cycle 1'!C62="","", 'New Cycle 1'!C62),IF($A$20=8, IF('New Cycle 2'!C62="","", 'New Cycle 2'!C62),IF($A$20=9, IF('New Cycle 3'!C62="","", 'New Cycle 3'!C62),"")))))))))</f>
        <v>0</v>
      </c>
      <c r="S62" s="32">
        <f>IF($A$20=1,IF(UDDS!E62="","",UDDS!E62),IF($A$20=2,IF('FTP-75'!E62="","",'FTP-75'!E62),IF($A$20=3, IF('US06'!E62="","",'US06'!E62),IF($A$20=4, IF(NEDC!D62="","", NEDC!D62),IF($A$20=5, IF('JPN10-15'!D62="","",'JPN10-15'!D62),IF($A$20=6, IF(WLTC!E62="","", WLTC!E62),IF($A$20=7, IF('New Cycle 1'!D62="","", 'New Cycle 1'!D62),IF($A$20=8, IF('New Cycle 2'!D62="","", 'New Cycle 2'!D62),IF($A$20=9, IF('New Cycle 3'!D62="","", 'New Cycle 3'!D62),"")))))))))</f>
        <v>6.2967036888923165</v>
      </c>
      <c r="T62" s="32">
        <f>IF($A$20=1,IF(UDDS!F62="","",UDDS!F62),IF($A$20=2,IF('FTP-75'!F62="","",'FTP-75'!F62),IF($A$20=3, IF('US06'!F62="","",'US06'!F62),IF($A$20=4, IF(NEDC!E62="","", NEDC!E62),IF($A$20=5, IF('JPN10-15'!E62="","",'JPN10-15'!E62),IF($A$20=6, IF(WLTC!F62="","", WLTC!F62),IF($A$20=7, IF('New Cycle 1'!E62="","", 'New Cycle 1'!E62),IF($A$20=8, IF('New Cycle 2'!E62="","", 'New Cycle 2'!E62),IF($A$20=9, IF('New Cycle 3'!E62="","", 'New Cycle 3'!E62),"")))))))))</f>
        <v>0.94402468425256192</v>
      </c>
      <c r="U62" s="32">
        <f>IF($A$20=1,IF(UDDS!G62="","",UDDS!G62),IF($A$20=2,IF('FTP-75'!G62="","",'FTP-75'!G62),IF($A$20=3, IF('US06'!G62="","",'US06'!G62),IF($A$20=4, IF(NEDC!F62="","", NEDC!F62),IF($A$20=5, IF('JPN10-15'!F62="","",'JPN10-15'!F62),IF($A$20=6, IF(WLTC!G62="","", WLTC!G62),IF($A$20=7, IF('New Cycle 1'!F62="","", 'New Cycle 1'!F62),IF($A$20=8, IF('New Cycle 2'!F62="","", 'New Cycle 2'!F62),IF($A$20=9, IF('New Cycle 3'!F62="","", 'New Cycle 3'!F62),"")))))))))</f>
        <v>83.443083265681324</v>
      </c>
    </row>
    <row r="63" spans="16:21" x14ac:dyDescent="0.25">
      <c r="P63" s="8">
        <f>IF($A$20=1,IF(UDDS!A63="","",UDDS!A63),IF($A$20=2,IF('FTP-75'!A63="","",'FTP-75'!A63),IF($A$20=3, IF('US06'!A63="","",'US06'!A63),IF($A$20=4, IF(NEDC!A63="","", NEDC!A63),IF($A$20=5, IF('JPN10-15'!A63="","",'JPN10-15'!A63),IF($A$20=6, IF(WLTC!B63="","", WLTC!B63),IF($A$20=7, IF('New Cycle 1'!A63="","", 'New Cycle 1'!A63),IF($A$20=8, IF('New Cycle 2'!A63="","", 'New Cycle 3'!A63),IF($A$20=9, IF('New Cycle 3'!A63="","", 'New Cycle 3'!A63),"")))))))))</f>
        <v>61</v>
      </c>
      <c r="Q63" s="32">
        <f>IF($A$20=1,IF(UDDS!C63="","",UDDS!C63),IF($A$20=2,IF('FTP-75'!C63="","",'FTP-75'!C63),IF($A$20=3, IF('US06'!C63="","",'US06'!C63),IF($A$20=4, IF(NEDC!B63="","", NEDC!B63),IF($A$20=5, IF('JPN10-15'!B63="","",'JPN10-15'!B63),IF($A$20=6, IF(WLTC!C63="","", WLTC!C63),IF($A$20=7, IF('New Cycle 1'!B63="","", 'New Cycle 1'!B63),IF($A$20=8, IF('New Cycle 2'!B63="","", 'New Cycle 2'!B63),IF($A$20=9, IF('New Cycle 3'!B63="","", 'New Cycle 3'!B63),"")))))))))</f>
        <v>26.031111219194202</v>
      </c>
      <c r="R63" s="32">
        <f>IF($A$20=1,IF(UDDS!D63="","",UDDS!D63),IF($A$20=2,IF('FTP-75'!D63="","",'FTP-75'!D63),IF($A$20=3, IF('US06'!D63="","",'US06'!D63),IF($A$20=4, IF(NEDC!C63="","", NEDC!C63),IF($A$20=5, IF('JPN10-15'!C63="","",'JPN10-15'!C63),IF($A$20=6, IF(WLTC!D63="","", WLTC!D63),IF($A$20=7, IF('New Cycle 1'!C63="","", 'New Cycle 1'!C63),IF($A$20=8, IF('New Cycle 2'!C63="","", 'New Cycle 2'!C63),IF($A$20=9, IF('New Cycle 3'!C63="","", 'New Cycle 3'!C63),"")))))))))</f>
        <v>0</v>
      </c>
      <c r="S63" s="32">
        <f>IF($A$20=1,IF(UDDS!E63="","",UDDS!E63),IF($A$20=2,IF('FTP-75'!E63="","",'FTP-75'!E63),IF($A$20=3, IF('US06'!E63="","",'US06'!E63),IF($A$20=4, IF(NEDC!D63="","", NEDC!D63),IF($A$20=5, IF('JPN10-15'!D63="","",'JPN10-15'!D63),IF($A$20=6, IF(WLTC!E63="","", WLTC!E63),IF($A$20=7, IF('New Cycle 1'!D63="","", 'New Cycle 1'!D63),IF($A$20=8, IF('New Cycle 2'!D63="","", 'New Cycle 2'!D63),IF($A$20=9, IF('New Cycle 3'!D63="","", 'New Cycle 3'!D63),"")))))))))</f>
        <v>7.230864227553945</v>
      </c>
      <c r="T63" s="32">
        <f>IF($A$20=1,IF(UDDS!F63="","",UDDS!F63),IF($A$20=2,IF('FTP-75'!F63="","",'FTP-75'!F63),IF($A$20=3, IF('US06'!F63="","",'US06'!F63),IF($A$20=4, IF(NEDC!E63="","", NEDC!E63),IF($A$20=5, IF('JPN10-15'!E63="","",'JPN10-15'!E63),IF($A$20=6, IF(WLTC!F63="","", WLTC!F63),IF($A$20=7, IF('New Cycle 1'!E63="","", 'New Cycle 1'!E63),IF($A$20=8, IF('New Cycle 2'!E63="","", 'New Cycle 2'!E63),IF($A$20=9, IF('New Cycle 3'!E63="","", 'New Cycle 3'!E63),"")))))))))</f>
        <v>0.93416053866162851</v>
      </c>
      <c r="U63" s="32">
        <f>IF($A$20=1,IF(UDDS!G63="","",UDDS!G63),IF($A$20=2,IF('FTP-75'!G63="","",'FTP-75'!G63),IF($A$20=3, IF('US06'!G63="","",'US06'!G63),IF($A$20=4, IF(NEDC!F63="","", NEDC!F63),IF($A$20=5, IF('JPN10-15'!F63="","",'JPN10-15'!F63),IF($A$20=6, IF(WLTC!G63="","", WLTC!G63),IF($A$20=7, IF('New Cycle 1'!F63="","", 'New Cycle 1'!F63),IF($A$20=8, IF('New Cycle 2'!F63="","", 'New Cycle 2'!F63),IF($A$20=9, IF('New Cycle 3'!F63="","", 'New Cycle 3'!F63),"")))))))))</f>
        <v>90.206867223904453</v>
      </c>
    </row>
    <row r="64" spans="16:21" x14ac:dyDescent="0.25">
      <c r="P64" s="8">
        <f>IF($A$20=1,IF(UDDS!A64="","",UDDS!A64),IF($A$20=2,IF('FTP-75'!A64="","",'FTP-75'!A64),IF($A$20=3, IF('US06'!A64="","",'US06'!A64),IF($A$20=4, IF(NEDC!A64="","", NEDC!A64),IF($A$20=5, IF('JPN10-15'!A64="","",'JPN10-15'!A64),IF($A$20=6, IF(WLTC!B64="","", WLTC!B64),IF($A$20=7, IF('New Cycle 1'!A64="","", 'New Cycle 1'!A64),IF($A$20=8, IF('New Cycle 2'!A64="","", 'New Cycle 3'!A64),IF($A$20=9, IF('New Cycle 3'!A64="","", 'New Cycle 3'!A64),"")))))))))</f>
        <v>62</v>
      </c>
      <c r="Q64" s="32">
        <f>IF($A$20=1,IF(UDDS!C64="","",UDDS!C64),IF($A$20=2,IF('FTP-75'!C64="","",'FTP-75'!C64),IF($A$20=3, IF('US06'!C64="","",'US06'!C64),IF($A$20=4, IF(NEDC!B64="","", NEDC!B64),IF($A$20=5, IF('JPN10-15'!B64="","",'JPN10-15'!B64),IF($A$20=6, IF(WLTC!C64="","", WLTC!C64),IF($A$20=7, IF('New Cycle 1'!B64="","", 'New Cycle 1'!B64),IF($A$20=8, IF('New Cycle 2'!B64="","", 'New Cycle 2'!B64),IF($A$20=9, IF('New Cycle 3'!B64="","", 'New Cycle 3'!B64),"")))))))))</f>
        <v>29.432622355884973</v>
      </c>
      <c r="R64" s="32">
        <f>IF($A$20=1,IF(UDDS!D64="","",UDDS!D64),IF($A$20=2,IF('FTP-75'!D64="","",'FTP-75'!D64),IF($A$20=3, IF('US06'!D64="","",'US06'!D64),IF($A$20=4, IF(NEDC!C64="","", NEDC!C64),IF($A$20=5, IF('JPN10-15'!C64="","",'JPN10-15'!C64),IF($A$20=6, IF(WLTC!D64="","", WLTC!D64),IF($A$20=7, IF('New Cycle 1'!C64="","", 'New Cycle 1'!C64),IF($A$20=8, IF('New Cycle 2'!C64="","", 'New Cycle 2'!C64),IF($A$20=9, IF('New Cycle 3'!C64="","", 'New Cycle 3'!C64),"")))))))))</f>
        <v>0</v>
      </c>
      <c r="S64" s="32">
        <f>IF($A$20=1,IF(UDDS!E64="","",UDDS!E64),IF($A$20=2,IF('FTP-75'!E64="","",'FTP-75'!E64),IF($A$20=3, IF('US06'!E64="","",'US06'!E64),IF($A$20=4, IF(NEDC!D64="","", NEDC!D64),IF($A$20=5, IF('JPN10-15'!D64="","",'JPN10-15'!D64),IF($A$20=6, IF(WLTC!E64="","", WLTC!E64),IF($A$20=7, IF('New Cycle 1'!D64="","", 'New Cycle 1'!D64),IF($A$20=8, IF('New Cycle 2'!D64="","", 'New Cycle 2'!D64),IF($A$20=9, IF('New Cycle 3'!D64="","", 'New Cycle 3'!D64),"")))))))))</f>
        <v>8.1757284321902706</v>
      </c>
      <c r="T64" s="32">
        <f>IF($A$20=1,IF(UDDS!F64="","",UDDS!F64),IF($A$20=2,IF('FTP-75'!F64="","",'FTP-75'!F64),IF($A$20=3, IF('US06'!F64="","",'US06'!F64),IF($A$20=4, IF(NEDC!E64="","", NEDC!E64),IF($A$20=5, IF('JPN10-15'!E64="","",'JPN10-15'!E64),IF($A$20=6, IF(WLTC!F64="","", WLTC!F64),IF($A$20=7, IF('New Cycle 1'!E64="","", 'New Cycle 1'!E64),IF($A$20=8, IF('New Cycle 2'!E64="","", 'New Cycle 2'!E64),IF($A$20=9, IF('New Cycle 3'!E64="","", 'New Cycle 3'!E64),"")))))))))</f>
        <v>0.94486420463632559</v>
      </c>
      <c r="U64" s="32">
        <f>IF($A$20=1,IF(UDDS!G64="","",UDDS!G64),IF($A$20=2,IF('FTP-75'!G64="","",'FTP-75'!G64),IF($A$20=3, IF('US06'!G64="","",'US06'!G64),IF($A$20=4, IF(NEDC!F64="","", NEDC!F64),IF($A$20=5, IF('JPN10-15'!F64="","",'JPN10-15'!F64),IF($A$20=6, IF(WLTC!G64="","", WLTC!G64),IF($A$20=7, IF('New Cycle 1'!F64="","", 'New Cycle 1'!F64),IF($A$20=8, IF('New Cycle 2'!F64="","", 'New Cycle 2'!F64),IF($A$20=9, IF('New Cycle 3'!F64="","", 'New Cycle 3'!F64),"")))))))))</f>
        <v>97.910163553776556</v>
      </c>
    </row>
    <row r="65" spans="16:21" x14ac:dyDescent="0.25">
      <c r="P65" s="8">
        <f>IF($A$20=1,IF(UDDS!A65="","",UDDS!A65),IF($A$20=2,IF('FTP-75'!A65="","",'FTP-75'!A65),IF($A$20=3, IF('US06'!A65="","",'US06'!A65),IF($A$20=4, IF(NEDC!A65="","", NEDC!A65),IF($A$20=5, IF('JPN10-15'!A65="","",'JPN10-15'!A65),IF($A$20=6, IF(WLTC!B65="","", WLTC!B65),IF($A$20=7, IF('New Cycle 1'!A65="","", 'New Cycle 1'!A65),IF($A$20=8, IF('New Cycle 2'!A65="","", 'New Cycle 3'!A65),IF($A$20=9, IF('New Cycle 3'!A65="","", 'New Cycle 3'!A65),"")))))))))</f>
        <v>63</v>
      </c>
      <c r="Q65" s="32">
        <f>IF($A$20=1,IF(UDDS!C65="","",UDDS!C65),IF($A$20=2,IF('FTP-75'!C65="","",'FTP-75'!C65),IF($A$20=3, IF('US06'!C65="","",'US06'!C65),IF($A$20=4, IF(NEDC!B65="","", NEDC!B65),IF($A$20=5, IF('JPN10-15'!B65="","",'JPN10-15'!B65),IF($A$20=6, IF(WLTC!C65="","", WLTC!C65),IF($A$20=7, IF('New Cycle 1'!B65="","", 'New Cycle 1'!B65),IF($A$20=8, IF('New Cycle 2'!B65="","", 'New Cycle 2'!B65),IF($A$20=9, IF('New Cycle 3'!B65="","", 'New Cycle 3'!B65),"")))))))))</f>
        <v>32</v>
      </c>
      <c r="R65" s="32">
        <f>IF($A$20=1,IF(UDDS!D65="","",UDDS!D65),IF($A$20=2,IF('FTP-75'!D65="","",'FTP-75'!D65),IF($A$20=3, IF('US06'!D65="","",'US06'!D65),IF($A$20=4, IF(NEDC!C65="","", NEDC!C65),IF($A$20=5, IF('JPN10-15'!C65="","",'JPN10-15'!C65),IF($A$20=6, IF(WLTC!D65="","", WLTC!D65),IF($A$20=7, IF('New Cycle 1'!C65="","", 'New Cycle 1'!C65),IF($A$20=8, IF('New Cycle 2'!C65="","", 'New Cycle 2'!C65),IF($A$20=9, IF('New Cycle 3'!C65="","", 'New Cycle 3'!C65),"")))))))))</f>
        <v>0</v>
      </c>
      <c r="S65" s="32">
        <f>IF($A$20=1,IF(UDDS!E65="","",UDDS!E65),IF($A$20=2,IF('FTP-75'!E65="","",'FTP-75'!E65),IF($A$20=3, IF('US06'!E65="","",'US06'!E65),IF($A$20=4, IF(NEDC!D65="","", NEDC!D65),IF($A$20=5, IF('JPN10-15'!D65="","",'JPN10-15'!D65),IF($A$20=6, IF(WLTC!E65="","", WLTC!E65),IF($A$20=7, IF('New Cycle 1'!D65="","", 'New Cycle 1'!D65),IF($A$20=8, IF('New Cycle 2'!D65="","", 'New Cycle 2'!D65),IF($A$20=9, IF('New Cycle 3'!D65="","", 'New Cycle 3'!D65),"")))))))))</f>
        <v>8.8888888888888893</v>
      </c>
      <c r="T65" s="32">
        <f>IF($A$20=1,IF(UDDS!F65="","",UDDS!F65),IF($A$20=2,IF('FTP-75'!F65="","",'FTP-75'!F65),IF($A$20=3, IF('US06'!F65="","",'US06'!F65),IF($A$20=4, IF(NEDC!E65="","", NEDC!E65),IF($A$20=5, IF('JPN10-15'!E65="","",'JPN10-15'!E65),IF($A$20=6, IF(WLTC!F65="","", WLTC!F65),IF($A$20=7, IF('New Cycle 1'!E65="","", 'New Cycle 1'!E65),IF($A$20=8, IF('New Cycle 2'!E65="","", 'New Cycle 2'!E65),IF($A$20=9, IF('New Cycle 3'!E65="","", 'New Cycle 3'!E65),"")))))))))</f>
        <v>0.71316045669861872</v>
      </c>
      <c r="U65" s="32">
        <f>IF($A$20=1,IF(UDDS!G65="","",UDDS!G65),IF($A$20=2,IF('FTP-75'!G65="","",'FTP-75'!G65),IF($A$20=3, IF('US06'!G65="","",'US06'!G65),IF($A$20=4, IF(NEDC!F65="","", NEDC!F65),IF($A$20=5, IF('JPN10-15'!F65="","",'JPN10-15'!F65),IF($A$20=6, IF(WLTC!G65="","", WLTC!G65),IF($A$20=7, IF('New Cycle 1'!F65="","", 'New Cycle 1'!F65),IF($A$20=8, IF('New Cycle 2'!F65="","", 'New Cycle 2'!F65),IF($A$20=9, IF('New Cycle 3'!F65="","", 'New Cycle 3'!F65),"")))))))))</f>
        <v>106.44247221431614</v>
      </c>
    </row>
    <row r="66" spans="16:21" x14ac:dyDescent="0.25">
      <c r="P66" s="8">
        <f>IF($A$20=1,IF(UDDS!A66="","",UDDS!A66),IF($A$20=2,IF('FTP-75'!A66="","",'FTP-75'!A66),IF($A$20=3, IF('US06'!A66="","",'US06'!A66),IF($A$20=4, IF(NEDC!A66="","", NEDC!A66),IF($A$20=5, IF('JPN10-15'!A66="","",'JPN10-15'!A66),IF($A$20=6, IF(WLTC!B66="","", WLTC!B66),IF($A$20=7, IF('New Cycle 1'!A66="","", 'New Cycle 1'!A66),IF($A$20=8, IF('New Cycle 2'!A66="","", 'New Cycle 3'!A66),IF($A$20=9, IF('New Cycle 3'!A66="","", 'New Cycle 3'!A66),"")))))))))</f>
        <v>64</v>
      </c>
      <c r="Q66" s="32">
        <f>IF($A$20=1,IF(UDDS!C66="","",UDDS!C66),IF($A$20=2,IF('FTP-75'!C66="","",'FTP-75'!C66),IF($A$20=3, IF('US06'!C66="","",'US06'!C66),IF($A$20=4, IF(NEDC!B66="","", NEDC!B66),IF($A$20=5, IF('JPN10-15'!B66="","",'JPN10-15'!B66),IF($A$20=6, IF(WLTC!C66="","", WLTC!C66),IF($A$20=7, IF('New Cycle 1'!B66="","", 'New Cycle 1'!B66),IF($A$20=8, IF('New Cycle 2'!B66="","", 'New Cycle 2'!B66),IF($A$20=9, IF('New Cycle 3'!B66="","", 'New Cycle 3'!B66),"")))))))))</f>
        <v>32</v>
      </c>
      <c r="R66" s="32">
        <f>IF($A$20=1,IF(UDDS!D66="","",UDDS!D66),IF($A$20=2,IF('FTP-75'!D66="","",'FTP-75'!D66),IF($A$20=3, IF('US06'!D66="","",'US06'!D66),IF($A$20=4, IF(NEDC!C66="","", NEDC!C66),IF($A$20=5, IF('JPN10-15'!C66="","",'JPN10-15'!C66),IF($A$20=6, IF(WLTC!D66="","", WLTC!D66),IF($A$20=7, IF('New Cycle 1'!C66="","", 'New Cycle 1'!C66),IF($A$20=8, IF('New Cycle 2'!C66="","", 'New Cycle 2'!C66),IF($A$20=9, IF('New Cycle 3'!C66="","", 'New Cycle 3'!C66),"")))))))))</f>
        <v>0</v>
      </c>
      <c r="S66" s="32">
        <f>IF($A$20=1,IF(UDDS!E66="","",UDDS!E66),IF($A$20=2,IF('FTP-75'!E66="","",'FTP-75'!E66),IF($A$20=3, IF('US06'!E66="","",'US06'!E66),IF($A$20=4, IF(NEDC!D66="","", NEDC!D66),IF($A$20=5, IF('JPN10-15'!D66="","",'JPN10-15'!D66),IF($A$20=6, IF(WLTC!E66="","", WLTC!E66),IF($A$20=7, IF('New Cycle 1'!D66="","", 'New Cycle 1'!D66),IF($A$20=8, IF('New Cycle 2'!D66="","", 'New Cycle 2'!D66),IF($A$20=9, IF('New Cycle 3'!D66="","", 'New Cycle 3'!D66),"")))))))))</f>
        <v>8.8888888888888893</v>
      </c>
      <c r="T66" s="32">
        <f>IF($A$20=1,IF(UDDS!F66="","",UDDS!F66),IF($A$20=2,IF('FTP-75'!F66="","",'FTP-75'!F66),IF($A$20=3, IF('US06'!F66="","",'US06'!F66),IF($A$20=4, IF(NEDC!E66="","", NEDC!E66),IF($A$20=5, IF('JPN10-15'!E66="","",'JPN10-15'!E66),IF($A$20=6, IF(WLTC!F66="","", WLTC!F66),IF($A$20=7, IF('New Cycle 1'!E66="","", 'New Cycle 1'!E66),IF($A$20=8, IF('New Cycle 2'!E66="","", 'New Cycle 2'!E66),IF($A$20=9, IF('New Cycle 3'!E66="","", 'New Cycle 3'!E66),"")))))))))</f>
        <v>0</v>
      </c>
      <c r="U66" s="32">
        <f>IF($A$20=1,IF(UDDS!G66="","",UDDS!G66),IF($A$20=2,IF('FTP-75'!G66="","",'FTP-75'!G66),IF($A$20=3, IF('US06'!G66="","",'US06'!G66),IF($A$20=4, IF(NEDC!F66="","", NEDC!F66),IF($A$20=5, IF('JPN10-15'!F66="","",'JPN10-15'!F66),IF($A$20=6, IF(WLTC!G66="","", WLTC!G66),IF($A$20=7, IF('New Cycle 1'!F66="","", 'New Cycle 1'!F66),IF($A$20=8, IF('New Cycle 2'!F66="","", 'New Cycle 2'!F66),IF($A$20=9, IF('New Cycle 3'!F66="","", 'New Cycle 3'!F66),"")))))))))</f>
        <v>115.33136110320503</v>
      </c>
    </row>
    <row r="67" spans="16:21" x14ac:dyDescent="0.25">
      <c r="P67" s="8">
        <f>IF($A$20=1,IF(UDDS!A67="","",UDDS!A67),IF($A$20=2,IF('FTP-75'!A67="","",'FTP-75'!A67),IF($A$20=3, IF('US06'!A67="","",'US06'!A67),IF($A$20=4, IF(NEDC!A67="","", NEDC!A67),IF($A$20=5, IF('JPN10-15'!A67="","",'JPN10-15'!A67),IF($A$20=6, IF(WLTC!B67="","", WLTC!B67),IF($A$20=7, IF('New Cycle 1'!A67="","", 'New Cycle 1'!A67),IF($A$20=8, IF('New Cycle 2'!A67="","", 'New Cycle 3'!A67),IF($A$20=9, IF('New Cycle 3'!A67="","", 'New Cycle 3'!A67),"")))))))))</f>
        <v>65</v>
      </c>
      <c r="Q67" s="32">
        <f>IF($A$20=1,IF(UDDS!C67="","",UDDS!C67),IF($A$20=2,IF('FTP-75'!C67="","",'FTP-75'!C67),IF($A$20=3, IF('US06'!C67="","",'US06'!C67),IF($A$20=4, IF(NEDC!B67="","", NEDC!B67),IF($A$20=5, IF('JPN10-15'!B67="","",'JPN10-15'!B67),IF($A$20=6, IF(WLTC!C67="","", WLTC!C67),IF($A$20=7, IF('New Cycle 1'!B67="","", 'New Cycle 1'!B67),IF($A$20=8, IF('New Cycle 2'!B67="","", 'New Cycle 2'!B67),IF($A$20=9, IF('New Cycle 3'!B67="","", 'New Cycle 3'!B67),"")))))))))</f>
        <v>32</v>
      </c>
      <c r="R67" s="32">
        <f>IF($A$20=1,IF(UDDS!D67="","",UDDS!D67),IF($A$20=2,IF('FTP-75'!D67="","",'FTP-75'!D67),IF($A$20=3, IF('US06'!D67="","",'US06'!D67),IF($A$20=4, IF(NEDC!C67="","", NEDC!C67),IF($A$20=5, IF('JPN10-15'!C67="","",'JPN10-15'!C67),IF($A$20=6, IF(WLTC!D67="","", WLTC!D67),IF($A$20=7, IF('New Cycle 1'!C67="","", 'New Cycle 1'!C67),IF($A$20=8, IF('New Cycle 2'!C67="","", 'New Cycle 2'!C67),IF($A$20=9, IF('New Cycle 3'!C67="","", 'New Cycle 3'!C67),"")))))))))</f>
        <v>0</v>
      </c>
      <c r="S67" s="32">
        <f>IF($A$20=1,IF(UDDS!E67="","",UDDS!E67),IF($A$20=2,IF('FTP-75'!E67="","",'FTP-75'!E67),IF($A$20=3, IF('US06'!E67="","",'US06'!E67),IF($A$20=4, IF(NEDC!D67="","", NEDC!D67),IF($A$20=5, IF('JPN10-15'!D67="","",'JPN10-15'!D67),IF($A$20=6, IF(WLTC!E67="","", WLTC!E67),IF($A$20=7, IF('New Cycle 1'!D67="","", 'New Cycle 1'!D67),IF($A$20=8, IF('New Cycle 2'!D67="","", 'New Cycle 2'!D67),IF($A$20=9, IF('New Cycle 3'!D67="","", 'New Cycle 3'!D67),"")))))))))</f>
        <v>8.8888888888888893</v>
      </c>
      <c r="T67" s="32">
        <f>IF($A$20=1,IF(UDDS!F67="","",UDDS!F67),IF($A$20=2,IF('FTP-75'!F67="","",'FTP-75'!F67),IF($A$20=3, IF('US06'!F67="","",'US06'!F67),IF($A$20=4, IF(NEDC!E67="","", NEDC!E67),IF($A$20=5, IF('JPN10-15'!E67="","",'JPN10-15'!E67),IF($A$20=6, IF(WLTC!F67="","", WLTC!F67),IF($A$20=7, IF('New Cycle 1'!E67="","", 'New Cycle 1'!E67),IF($A$20=8, IF('New Cycle 2'!E67="","", 'New Cycle 2'!E67),IF($A$20=9, IF('New Cycle 3'!E67="","", 'New Cycle 3'!E67),"")))))))))</f>
        <v>0</v>
      </c>
      <c r="U67" s="32">
        <f>IF($A$20=1,IF(UDDS!G67="","",UDDS!G67),IF($A$20=2,IF('FTP-75'!G67="","",'FTP-75'!G67),IF($A$20=3, IF('US06'!G67="","",'US06'!G67),IF($A$20=4, IF(NEDC!F67="","", NEDC!F67),IF($A$20=5, IF('JPN10-15'!F67="","",'JPN10-15'!F67),IF($A$20=6, IF(WLTC!G67="","", WLTC!G67),IF($A$20=7, IF('New Cycle 1'!F67="","", 'New Cycle 1'!F67),IF($A$20=8, IF('New Cycle 2'!F67="","", 'New Cycle 2'!F67),IF($A$20=9, IF('New Cycle 3'!F67="","", 'New Cycle 3'!F67),"")))))))))</f>
        <v>124.22024999209391</v>
      </c>
    </row>
    <row r="68" spans="16:21" x14ac:dyDescent="0.25">
      <c r="P68" s="8">
        <f>IF($A$20=1,IF(UDDS!A68="","",UDDS!A68),IF($A$20=2,IF('FTP-75'!A68="","",'FTP-75'!A68),IF($A$20=3, IF('US06'!A68="","",'US06'!A68),IF($A$20=4, IF(NEDC!A68="","", NEDC!A68),IF($A$20=5, IF('JPN10-15'!A68="","",'JPN10-15'!A68),IF($A$20=6, IF(WLTC!B68="","", WLTC!B68),IF($A$20=7, IF('New Cycle 1'!A68="","", 'New Cycle 1'!A68),IF($A$20=8, IF('New Cycle 2'!A68="","", 'New Cycle 3'!A68),IF($A$20=9, IF('New Cycle 3'!A68="","", 'New Cycle 3'!A68),"")))))))))</f>
        <v>66</v>
      </c>
      <c r="Q68" s="32">
        <f>IF($A$20=1,IF(UDDS!C68="","",UDDS!C68),IF($A$20=2,IF('FTP-75'!C68="","",'FTP-75'!C68),IF($A$20=3, IF('US06'!C68="","",'US06'!C68),IF($A$20=4, IF(NEDC!B68="","", NEDC!B68),IF($A$20=5, IF('JPN10-15'!B68="","",'JPN10-15'!B68),IF($A$20=6, IF(WLTC!C68="","", WLTC!C68),IF($A$20=7, IF('New Cycle 1'!B68="","", 'New Cycle 1'!B68),IF($A$20=8, IF('New Cycle 2'!B68="","", 'New Cycle 2'!B68),IF($A$20=9, IF('New Cycle 3'!B68="","", 'New Cycle 3'!B68),"")))))))))</f>
        <v>32</v>
      </c>
      <c r="R68" s="32">
        <f>IF($A$20=1,IF(UDDS!D68="","",UDDS!D68),IF($A$20=2,IF('FTP-75'!D68="","",'FTP-75'!D68),IF($A$20=3, IF('US06'!D68="","",'US06'!D68),IF($A$20=4, IF(NEDC!C68="","", NEDC!C68),IF($A$20=5, IF('JPN10-15'!C68="","",'JPN10-15'!C68),IF($A$20=6, IF(WLTC!D68="","", WLTC!D68),IF($A$20=7, IF('New Cycle 1'!C68="","", 'New Cycle 1'!C68),IF($A$20=8, IF('New Cycle 2'!C68="","", 'New Cycle 2'!C68),IF($A$20=9, IF('New Cycle 3'!C68="","", 'New Cycle 3'!C68),"")))))))))</f>
        <v>0</v>
      </c>
      <c r="S68" s="32">
        <f>IF($A$20=1,IF(UDDS!E68="","",UDDS!E68),IF($A$20=2,IF('FTP-75'!E68="","",'FTP-75'!E68),IF($A$20=3, IF('US06'!E68="","",'US06'!E68),IF($A$20=4, IF(NEDC!D68="","", NEDC!D68),IF($A$20=5, IF('JPN10-15'!D68="","",'JPN10-15'!D68),IF($A$20=6, IF(WLTC!E68="","", WLTC!E68),IF($A$20=7, IF('New Cycle 1'!D68="","", 'New Cycle 1'!D68),IF($A$20=8, IF('New Cycle 2'!D68="","", 'New Cycle 2'!D68),IF($A$20=9, IF('New Cycle 3'!D68="","", 'New Cycle 3'!D68),"")))))))))</f>
        <v>8.8888888888888893</v>
      </c>
      <c r="T68" s="32">
        <f>IF($A$20=1,IF(UDDS!F68="","",UDDS!F68),IF($A$20=2,IF('FTP-75'!F68="","",'FTP-75'!F68),IF($A$20=3, IF('US06'!F68="","",'US06'!F68),IF($A$20=4, IF(NEDC!E68="","", NEDC!E68),IF($A$20=5, IF('JPN10-15'!E68="","",'JPN10-15'!E68),IF($A$20=6, IF(WLTC!F68="","", WLTC!F68),IF($A$20=7, IF('New Cycle 1'!E68="","", 'New Cycle 1'!E68),IF($A$20=8, IF('New Cycle 2'!E68="","", 'New Cycle 2'!E68),IF($A$20=9, IF('New Cycle 3'!E68="","", 'New Cycle 3'!E68),"")))))))))</f>
        <v>0</v>
      </c>
      <c r="U68" s="32">
        <f>IF($A$20=1,IF(UDDS!G68="","",UDDS!G68),IF($A$20=2,IF('FTP-75'!G68="","",'FTP-75'!G68),IF($A$20=3, IF('US06'!G68="","",'US06'!G68),IF($A$20=4, IF(NEDC!F68="","", NEDC!F68),IF($A$20=5, IF('JPN10-15'!F68="","",'JPN10-15'!F68),IF($A$20=6, IF(WLTC!G68="","", WLTC!G68),IF($A$20=7, IF('New Cycle 1'!F68="","", 'New Cycle 1'!F68),IF($A$20=8, IF('New Cycle 2'!F68="","", 'New Cycle 2'!F68),IF($A$20=9, IF('New Cycle 3'!F68="","", 'New Cycle 3'!F68),"")))))))))</f>
        <v>133.10913888098281</v>
      </c>
    </row>
    <row r="69" spans="16:21" x14ac:dyDescent="0.25">
      <c r="P69" s="8">
        <f>IF($A$20=1,IF(UDDS!A69="","",UDDS!A69),IF($A$20=2,IF('FTP-75'!A69="","",'FTP-75'!A69),IF($A$20=3, IF('US06'!A69="","",'US06'!A69),IF($A$20=4, IF(NEDC!A69="","", NEDC!A69),IF($A$20=5, IF('JPN10-15'!A69="","",'JPN10-15'!A69),IF($A$20=6, IF(WLTC!B69="","", WLTC!B69),IF($A$20=7, IF('New Cycle 1'!A69="","", 'New Cycle 1'!A69),IF($A$20=8, IF('New Cycle 2'!A69="","", 'New Cycle 3'!A69),IF($A$20=9, IF('New Cycle 3'!A69="","", 'New Cycle 3'!A69),"")))))))))</f>
        <v>67</v>
      </c>
      <c r="Q69" s="32">
        <f>IF($A$20=1,IF(UDDS!C69="","",UDDS!C69),IF($A$20=2,IF('FTP-75'!C69="","",'FTP-75'!C69),IF($A$20=3, IF('US06'!C69="","",'US06'!C69),IF($A$20=4, IF(NEDC!B69="","", NEDC!B69),IF($A$20=5, IF('JPN10-15'!B69="","",'JPN10-15'!B69),IF($A$20=6, IF(WLTC!C69="","", WLTC!C69),IF($A$20=7, IF('New Cycle 1'!B69="","", 'New Cycle 1'!B69),IF($A$20=8, IF('New Cycle 2'!B69="","", 'New Cycle 2'!B69),IF($A$20=9, IF('New Cycle 3'!B69="","", 'New Cycle 3'!B69),"")))))))))</f>
        <v>32</v>
      </c>
      <c r="R69" s="32">
        <f>IF($A$20=1,IF(UDDS!D69="","",UDDS!D69),IF($A$20=2,IF('FTP-75'!D69="","",'FTP-75'!D69),IF($A$20=3, IF('US06'!D69="","",'US06'!D69),IF($A$20=4, IF(NEDC!C69="","", NEDC!C69),IF($A$20=5, IF('JPN10-15'!C69="","",'JPN10-15'!C69),IF($A$20=6, IF(WLTC!D69="","", WLTC!D69),IF($A$20=7, IF('New Cycle 1'!C69="","", 'New Cycle 1'!C69),IF($A$20=8, IF('New Cycle 2'!C69="","", 'New Cycle 2'!C69),IF($A$20=9, IF('New Cycle 3'!C69="","", 'New Cycle 3'!C69),"")))))))))</f>
        <v>0</v>
      </c>
      <c r="S69" s="32">
        <f>IF($A$20=1,IF(UDDS!E69="","",UDDS!E69),IF($A$20=2,IF('FTP-75'!E69="","",'FTP-75'!E69),IF($A$20=3, IF('US06'!E69="","",'US06'!E69),IF($A$20=4, IF(NEDC!D69="","", NEDC!D69),IF($A$20=5, IF('JPN10-15'!D69="","",'JPN10-15'!D69),IF($A$20=6, IF(WLTC!E69="","", WLTC!E69),IF($A$20=7, IF('New Cycle 1'!D69="","", 'New Cycle 1'!D69),IF($A$20=8, IF('New Cycle 2'!D69="","", 'New Cycle 2'!D69),IF($A$20=9, IF('New Cycle 3'!D69="","", 'New Cycle 3'!D69),"")))))))))</f>
        <v>8.8888888888888893</v>
      </c>
      <c r="T69" s="32">
        <f>IF($A$20=1,IF(UDDS!F69="","",UDDS!F69),IF($A$20=2,IF('FTP-75'!F69="","",'FTP-75'!F69),IF($A$20=3, IF('US06'!F69="","",'US06'!F69),IF($A$20=4, IF(NEDC!E69="","", NEDC!E69),IF($A$20=5, IF('JPN10-15'!E69="","",'JPN10-15'!E69),IF($A$20=6, IF(WLTC!F69="","", WLTC!F69),IF($A$20=7, IF('New Cycle 1'!E69="","", 'New Cycle 1'!E69),IF($A$20=8, IF('New Cycle 2'!E69="","", 'New Cycle 2'!E69),IF($A$20=9, IF('New Cycle 3'!E69="","", 'New Cycle 3'!E69),"")))))))))</f>
        <v>0</v>
      </c>
      <c r="U69" s="32">
        <f>IF($A$20=1,IF(UDDS!G69="","",UDDS!G69),IF($A$20=2,IF('FTP-75'!G69="","",'FTP-75'!G69),IF($A$20=3, IF('US06'!G69="","",'US06'!G69),IF($A$20=4, IF(NEDC!F69="","", NEDC!F69),IF($A$20=5, IF('JPN10-15'!F69="","",'JPN10-15'!F69),IF($A$20=6, IF(WLTC!G69="","", WLTC!G69),IF($A$20=7, IF('New Cycle 1'!F69="","", 'New Cycle 1'!F69),IF($A$20=8, IF('New Cycle 2'!F69="","", 'New Cycle 2'!F69),IF($A$20=9, IF('New Cycle 3'!F69="","", 'New Cycle 3'!F69),"")))))))))</f>
        <v>141.9980277698717</v>
      </c>
    </row>
    <row r="70" spans="16:21" x14ac:dyDescent="0.25">
      <c r="P70" s="8">
        <f>IF($A$20=1,IF(UDDS!A70="","",UDDS!A70),IF($A$20=2,IF('FTP-75'!A70="","",'FTP-75'!A70),IF($A$20=3, IF('US06'!A70="","",'US06'!A70),IF($A$20=4, IF(NEDC!A70="","", NEDC!A70),IF($A$20=5, IF('JPN10-15'!A70="","",'JPN10-15'!A70),IF($A$20=6, IF(WLTC!B70="","", WLTC!B70),IF($A$20=7, IF('New Cycle 1'!A70="","", 'New Cycle 1'!A70),IF($A$20=8, IF('New Cycle 2'!A70="","", 'New Cycle 3'!A70),IF($A$20=9, IF('New Cycle 3'!A70="","", 'New Cycle 3'!A70),"")))))))))</f>
        <v>68</v>
      </c>
      <c r="Q70" s="32">
        <f>IF($A$20=1,IF(UDDS!C70="","",UDDS!C70),IF($A$20=2,IF('FTP-75'!C70="","",'FTP-75'!C70),IF($A$20=3, IF('US06'!C70="","",'US06'!C70),IF($A$20=4, IF(NEDC!B70="","", NEDC!B70),IF($A$20=5, IF('JPN10-15'!B70="","",'JPN10-15'!B70),IF($A$20=6, IF(WLTC!C70="","", WLTC!C70),IF($A$20=7, IF('New Cycle 1'!B70="","", 'New Cycle 1'!B70),IF($A$20=8, IF('New Cycle 2'!B70="","", 'New Cycle 2'!B70),IF($A$20=9, IF('New Cycle 3'!B70="","", 'New Cycle 3'!B70),"")))))))))</f>
        <v>32</v>
      </c>
      <c r="R70" s="32">
        <f>IF($A$20=1,IF(UDDS!D70="","",UDDS!D70),IF($A$20=2,IF('FTP-75'!D70="","",'FTP-75'!D70),IF($A$20=3, IF('US06'!D70="","",'US06'!D70),IF($A$20=4, IF(NEDC!C70="","", NEDC!C70),IF($A$20=5, IF('JPN10-15'!C70="","",'JPN10-15'!C70),IF($A$20=6, IF(WLTC!D70="","", WLTC!D70),IF($A$20=7, IF('New Cycle 1'!C70="","", 'New Cycle 1'!C70),IF($A$20=8, IF('New Cycle 2'!C70="","", 'New Cycle 2'!C70),IF($A$20=9, IF('New Cycle 3'!C70="","", 'New Cycle 3'!C70),"")))))))))</f>
        <v>0</v>
      </c>
      <c r="S70" s="32">
        <f>IF($A$20=1,IF(UDDS!E70="","",UDDS!E70),IF($A$20=2,IF('FTP-75'!E70="","",'FTP-75'!E70),IF($A$20=3, IF('US06'!E70="","",'US06'!E70),IF($A$20=4, IF(NEDC!D70="","", NEDC!D70),IF($A$20=5, IF('JPN10-15'!D70="","",'JPN10-15'!D70),IF($A$20=6, IF(WLTC!E70="","", WLTC!E70),IF($A$20=7, IF('New Cycle 1'!D70="","", 'New Cycle 1'!D70),IF($A$20=8, IF('New Cycle 2'!D70="","", 'New Cycle 2'!D70),IF($A$20=9, IF('New Cycle 3'!D70="","", 'New Cycle 3'!D70),"")))))))))</f>
        <v>8.8888888888888893</v>
      </c>
      <c r="T70" s="32">
        <f>IF($A$20=1,IF(UDDS!F70="","",UDDS!F70),IF($A$20=2,IF('FTP-75'!F70="","",'FTP-75'!F70),IF($A$20=3, IF('US06'!F70="","",'US06'!F70),IF($A$20=4, IF(NEDC!E70="","", NEDC!E70),IF($A$20=5, IF('JPN10-15'!E70="","",'JPN10-15'!E70),IF($A$20=6, IF(WLTC!F70="","", WLTC!F70),IF($A$20=7, IF('New Cycle 1'!E70="","", 'New Cycle 1'!E70),IF($A$20=8, IF('New Cycle 2'!E70="","", 'New Cycle 2'!E70),IF($A$20=9, IF('New Cycle 3'!E70="","", 'New Cycle 3'!E70),"")))))))))</f>
        <v>0</v>
      </c>
      <c r="U70" s="32">
        <f>IF($A$20=1,IF(UDDS!G70="","",UDDS!G70),IF($A$20=2,IF('FTP-75'!G70="","",'FTP-75'!G70),IF($A$20=3, IF('US06'!G70="","",'US06'!G70),IF($A$20=4, IF(NEDC!F70="","", NEDC!F70),IF($A$20=5, IF('JPN10-15'!F70="","",'JPN10-15'!F70),IF($A$20=6, IF(WLTC!G70="","", WLTC!G70),IF($A$20=7, IF('New Cycle 1'!F70="","", 'New Cycle 1'!F70),IF($A$20=8, IF('New Cycle 2'!F70="","", 'New Cycle 2'!F70),IF($A$20=9, IF('New Cycle 3'!F70="","", 'New Cycle 3'!F70),"")))))))))</f>
        <v>150.88691665876058</v>
      </c>
    </row>
    <row r="71" spans="16:21" x14ac:dyDescent="0.25">
      <c r="P71" s="8">
        <f>IF($A$20=1,IF(UDDS!A71="","",UDDS!A71),IF($A$20=2,IF('FTP-75'!A71="","",'FTP-75'!A71),IF($A$20=3, IF('US06'!A71="","",'US06'!A71),IF($A$20=4, IF(NEDC!A71="","", NEDC!A71),IF($A$20=5, IF('JPN10-15'!A71="","",'JPN10-15'!A71),IF($A$20=6, IF(WLTC!B71="","", WLTC!B71),IF($A$20=7, IF('New Cycle 1'!A71="","", 'New Cycle 1'!A71),IF($A$20=8, IF('New Cycle 2'!A71="","", 'New Cycle 3'!A71),IF($A$20=9, IF('New Cycle 3'!A71="","", 'New Cycle 3'!A71),"")))))))))</f>
        <v>69</v>
      </c>
      <c r="Q71" s="32">
        <f>IF($A$20=1,IF(UDDS!C71="","",UDDS!C71),IF($A$20=2,IF('FTP-75'!C71="","",'FTP-75'!C71),IF($A$20=3, IF('US06'!C71="","",'US06'!C71),IF($A$20=4, IF(NEDC!B71="","", NEDC!B71),IF($A$20=5, IF('JPN10-15'!B71="","",'JPN10-15'!B71),IF($A$20=6, IF(WLTC!C71="","", WLTC!C71),IF($A$20=7, IF('New Cycle 1'!B71="","", 'New Cycle 1'!B71),IF($A$20=8, IF('New Cycle 2'!B71="","", 'New Cycle 2'!B71),IF($A$20=9, IF('New Cycle 3'!B71="","", 'New Cycle 3'!B71),"")))))))))</f>
        <v>32</v>
      </c>
      <c r="R71" s="32">
        <f>IF($A$20=1,IF(UDDS!D71="","",UDDS!D71),IF($A$20=2,IF('FTP-75'!D71="","",'FTP-75'!D71),IF($A$20=3, IF('US06'!D71="","",'US06'!D71),IF($A$20=4, IF(NEDC!C71="","", NEDC!C71),IF($A$20=5, IF('JPN10-15'!C71="","",'JPN10-15'!C71),IF($A$20=6, IF(WLTC!D71="","", WLTC!D71),IF($A$20=7, IF('New Cycle 1'!C71="","", 'New Cycle 1'!C71),IF($A$20=8, IF('New Cycle 2'!C71="","", 'New Cycle 2'!C71),IF($A$20=9, IF('New Cycle 3'!C71="","", 'New Cycle 3'!C71),"")))))))))</f>
        <v>0</v>
      </c>
      <c r="S71" s="32">
        <f>IF($A$20=1,IF(UDDS!E71="","",UDDS!E71),IF($A$20=2,IF('FTP-75'!E71="","",'FTP-75'!E71),IF($A$20=3, IF('US06'!E71="","",'US06'!E71),IF($A$20=4, IF(NEDC!D71="","", NEDC!D71),IF($A$20=5, IF('JPN10-15'!D71="","",'JPN10-15'!D71),IF($A$20=6, IF(WLTC!E71="","", WLTC!E71),IF($A$20=7, IF('New Cycle 1'!D71="","", 'New Cycle 1'!D71),IF($A$20=8, IF('New Cycle 2'!D71="","", 'New Cycle 2'!D71),IF($A$20=9, IF('New Cycle 3'!D71="","", 'New Cycle 3'!D71),"")))))))))</f>
        <v>8.8888888888888893</v>
      </c>
      <c r="T71" s="32">
        <f>IF($A$20=1,IF(UDDS!F71="","",UDDS!F71),IF($A$20=2,IF('FTP-75'!F71="","",'FTP-75'!F71),IF($A$20=3, IF('US06'!F71="","",'US06'!F71),IF($A$20=4, IF(NEDC!E71="","", NEDC!E71),IF($A$20=5, IF('JPN10-15'!E71="","",'JPN10-15'!E71),IF($A$20=6, IF(WLTC!F71="","", WLTC!F71),IF($A$20=7, IF('New Cycle 1'!E71="","", 'New Cycle 1'!E71),IF($A$20=8, IF('New Cycle 2'!E71="","", 'New Cycle 2'!E71),IF($A$20=9, IF('New Cycle 3'!E71="","", 'New Cycle 3'!E71),"")))))))))</f>
        <v>0</v>
      </c>
      <c r="U71" s="32">
        <f>IF($A$20=1,IF(UDDS!G71="","",UDDS!G71),IF($A$20=2,IF('FTP-75'!G71="","",'FTP-75'!G71),IF($A$20=3, IF('US06'!G71="","",'US06'!G71),IF($A$20=4, IF(NEDC!F71="","", NEDC!F71),IF($A$20=5, IF('JPN10-15'!F71="","",'JPN10-15'!F71),IF($A$20=6, IF(WLTC!G71="","", WLTC!G71),IF($A$20=7, IF('New Cycle 1'!F71="","", 'New Cycle 1'!F71),IF($A$20=8, IF('New Cycle 2'!F71="","", 'New Cycle 2'!F71),IF($A$20=9, IF('New Cycle 3'!F71="","", 'New Cycle 3'!F71),"")))))))))</f>
        <v>159.77580554764947</v>
      </c>
    </row>
    <row r="72" spans="16:21" x14ac:dyDescent="0.25">
      <c r="P72" s="8">
        <f>IF($A$20=1,IF(UDDS!A72="","",UDDS!A72),IF($A$20=2,IF('FTP-75'!A72="","",'FTP-75'!A72),IF($A$20=3, IF('US06'!A72="","",'US06'!A72),IF($A$20=4, IF(NEDC!A72="","", NEDC!A72),IF($A$20=5, IF('JPN10-15'!A72="","",'JPN10-15'!A72),IF($A$20=6, IF(WLTC!B72="","", WLTC!B72),IF($A$20=7, IF('New Cycle 1'!A72="","", 'New Cycle 1'!A72),IF($A$20=8, IF('New Cycle 2'!A72="","", 'New Cycle 3'!A72),IF($A$20=9, IF('New Cycle 3'!A72="","", 'New Cycle 3'!A72),"")))))))))</f>
        <v>70</v>
      </c>
      <c r="Q72" s="32">
        <f>IF($A$20=1,IF(UDDS!C72="","",UDDS!C72),IF($A$20=2,IF('FTP-75'!C72="","",'FTP-75'!C72),IF($A$20=3, IF('US06'!C72="","",'US06'!C72),IF($A$20=4, IF(NEDC!B72="","", NEDC!B72),IF($A$20=5, IF('JPN10-15'!B72="","",'JPN10-15'!B72),IF($A$20=6, IF(WLTC!C72="","", WLTC!C72),IF($A$20=7, IF('New Cycle 1'!B72="","", 'New Cycle 1'!B72),IF($A$20=8, IF('New Cycle 2'!B72="","", 'New Cycle 2'!B72),IF($A$20=9, IF('New Cycle 3'!B72="","", 'New Cycle 3'!B72),"")))))))))</f>
        <v>32</v>
      </c>
      <c r="R72" s="32">
        <f>IF($A$20=1,IF(UDDS!D72="","",UDDS!D72),IF($A$20=2,IF('FTP-75'!D72="","",'FTP-75'!D72),IF($A$20=3, IF('US06'!D72="","",'US06'!D72),IF($A$20=4, IF(NEDC!C72="","", NEDC!C72),IF($A$20=5, IF('JPN10-15'!C72="","",'JPN10-15'!C72),IF($A$20=6, IF(WLTC!D72="","", WLTC!D72),IF($A$20=7, IF('New Cycle 1'!C72="","", 'New Cycle 1'!C72),IF($A$20=8, IF('New Cycle 2'!C72="","", 'New Cycle 2'!C72),IF($A$20=9, IF('New Cycle 3'!C72="","", 'New Cycle 3'!C72),"")))))))))</f>
        <v>0</v>
      </c>
      <c r="S72" s="32">
        <f>IF($A$20=1,IF(UDDS!E72="","",UDDS!E72),IF($A$20=2,IF('FTP-75'!E72="","",'FTP-75'!E72),IF($A$20=3, IF('US06'!E72="","",'US06'!E72),IF($A$20=4, IF(NEDC!D72="","", NEDC!D72),IF($A$20=5, IF('JPN10-15'!D72="","",'JPN10-15'!D72),IF($A$20=6, IF(WLTC!E72="","", WLTC!E72),IF($A$20=7, IF('New Cycle 1'!D72="","", 'New Cycle 1'!D72),IF($A$20=8, IF('New Cycle 2'!D72="","", 'New Cycle 2'!D72),IF($A$20=9, IF('New Cycle 3'!D72="","", 'New Cycle 3'!D72),"")))))))))</f>
        <v>8.8888888888888893</v>
      </c>
      <c r="T72" s="32">
        <f>IF($A$20=1,IF(UDDS!F72="","",UDDS!F72),IF($A$20=2,IF('FTP-75'!F72="","",'FTP-75'!F72),IF($A$20=3, IF('US06'!F72="","",'US06'!F72),IF($A$20=4, IF(NEDC!E72="","", NEDC!E72),IF($A$20=5, IF('JPN10-15'!E72="","",'JPN10-15'!E72),IF($A$20=6, IF(WLTC!F72="","", WLTC!F72),IF($A$20=7, IF('New Cycle 1'!E72="","", 'New Cycle 1'!E72),IF($A$20=8, IF('New Cycle 2'!E72="","", 'New Cycle 2'!E72),IF($A$20=9, IF('New Cycle 3'!E72="","", 'New Cycle 3'!E72),"")))))))))</f>
        <v>0</v>
      </c>
      <c r="U72" s="32">
        <f>IF($A$20=1,IF(UDDS!G72="","",UDDS!G72),IF($A$20=2,IF('FTP-75'!G72="","",'FTP-75'!G72),IF($A$20=3, IF('US06'!G72="","",'US06'!G72),IF($A$20=4, IF(NEDC!F72="","", NEDC!F72),IF($A$20=5, IF('JPN10-15'!F72="","",'JPN10-15'!F72),IF($A$20=6, IF(WLTC!G72="","", WLTC!G72),IF($A$20=7, IF('New Cycle 1'!F72="","", 'New Cycle 1'!F72),IF($A$20=8, IF('New Cycle 2'!F72="","", 'New Cycle 2'!F72),IF($A$20=9, IF('New Cycle 3'!F72="","", 'New Cycle 3'!F72),"")))))))))</f>
        <v>168.66469443653835</v>
      </c>
    </row>
    <row r="73" spans="16:21" x14ac:dyDescent="0.25">
      <c r="P73" s="8">
        <f>IF($A$20=1,IF(UDDS!A73="","",UDDS!A73),IF($A$20=2,IF('FTP-75'!A73="","",'FTP-75'!A73),IF($A$20=3, IF('US06'!A73="","",'US06'!A73),IF($A$20=4, IF(NEDC!A73="","", NEDC!A73),IF($A$20=5, IF('JPN10-15'!A73="","",'JPN10-15'!A73),IF($A$20=6, IF(WLTC!B73="","", WLTC!B73),IF($A$20=7, IF('New Cycle 1'!A73="","", 'New Cycle 1'!A73),IF($A$20=8, IF('New Cycle 2'!A73="","", 'New Cycle 3'!A73),IF($A$20=9, IF('New Cycle 3'!A73="","", 'New Cycle 3'!A73),"")))))))))</f>
        <v>71</v>
      </c>
      <c r="Q73" s="32">
        <f>IF($A$20=1,IF(UDDS!C73="","",UDDS!C73),IF($A$20=2,IF('FTP-75'!C73="","",'FTP-75'!C73),IF($A$20=3, IF('US06'!C73="","",'US06'!C73),IF($A$20=4, IF(NEDC!B73="","", NEDC!B73),IF($A$20=5, IF('JPN10-15'!B73="","",'JPN10-15'!B73),IF($A$20=6, IF(WLTC!C73="","", WLTC!C73),IF($A$20=7, IF('New Cycle 1'!B73="","", 'New Cycle 1'!B73),IF($A$20=8, IF('New Cycle 2'!B73="","", 'New Cycle 2'!B73),IF($A$20=9, IF('New Cycle 3'!B73="","", 'New Cycle 3'!B73),"")))))))))</f>
        <v>32</v>
      </c>
      <c r="R73" s="32">
        <f>IF($A$20=1,IF(UDDS!D73="","",UDDS!D73),IF($A$20=2,IF('FTP-75'!D73="","",'FTP-75'!D73),IF($A$20=3, IF('US06'!D73="","",'US06'!D73),IF($A$20=4, IF(NEDC!C73="","", NEDC!C73),IF($A$20=5, IF('JPN10-15'!C73="","",'JPN10-15'!C73),IF($A$20=6, IF(WLTC!D73="","", WLTC!D73),IF($A$20=7, IF('New Cycle 1'!C73="","", 'New Cycle 1'!C73),IF($A$20=8, IF('New Cycle 2'!C73="","", 'New Cycle 2'!C73),IF($A$20=9, IF('New Cycle 3'!C73="","", 'New Cycle 3'!C73),"")))))))))</f>
        <v>0</v>
      </c>
      <c r="S73" s="32">
        <f>IF($A$20=1,IF(UDDS!E73="","",UDDS!E73),IF($A$20=2,IF('FTP-75'!E73="","",'FTP-75'!E73),IF($A$20=3, IF('US06'!E73="","",'US06'!E73),IF($A$20=4, IF(NEDC!D73="","", NEDC!D73),IF($A$20=5, IF('JPN10-15'!D73="","",'JPN10-15'!D73),IF($A$20=6, IF(WLTC!E73="","", WLTC!E73),IF($A$20=7, IF('New Cycle 1'!D73="","", 'New Cycle 1'!D73),IF($A$20=8, IF('New Cycle 2'!D73="","", 'New Cycle 2'!D73),IF($A$20=9, IF('New Cycle 3'!D73="","", 'New Cycle 3'!D73),"")))))))))</f>
        <v>8.8888888888888893</v>
      </c>
      <c r="T73" s="32">
        <f>IF($A$20=1,IF(UDDS!F73="","",UDDS!F73),IF($A$20=2,IF('FTP-75'!F73="","",'FTP-75'!F73),IF($A$20=3, IF('US06'!F73="","",'US06'!F73),IF($A$20=4, IF(NEDC!E73="","", NEDC!E73),IF($A$20=5, IF('JPN10-15'!E73="","",'JPN10-15'!E73),IF($A$20=6, IF(WLTC!F73="","", WLTC!F73),IF($A$20=7, IF('New Cycle 1'!E73="","", 'New Cycle 1'!E73),IF($A$20=8, IF('New Cycle 2'!E73="","", 'New Cycle 2'!E73),IF($A$20=9, IF('New Cycle 3'!E73="","", 'New Cycle 3'!E73),"")))))))))</f>
        <v>0</v>
      </c>
      <c r="U73" s="32">
        <f>IF($A$20=1,IF(UDDS!G73="","",UDDS!G73),IF($A$20=2,IF('FTP-75'!G73="","",'FTP-75'!G73),IF($A$20=3, IF('US06'!G73="","",'US06'!G73),IF($A$20=4, IF(NEDC!F73="","", NEDC!F73),IF($A$20=5, IF('JPN10-15'!F73="","",'JPN10-15'!F73),IF($A$20=6, IF(WLTC!G73="","", WLTC!G73),IF($A$20=7, IF('New Cycle 1'!F73="","", 'New Cycle 1'!F73),IF($A$20=8, IF('New Cycle 2'!F73="","", 'New Cycle 2'!F73),IF($A$20=9, IF('New Cycle 3'!F73="","", 'New Cycle 3'!F73),"")))))))))</f>
        <v>177.55358332542724</v>
      </c>
    </row>
    <row r="74" spans="16:21" x14ac:dyDescent="0.25">
      <c r="P74" s="8">
        <f>IF($A$20=1,IF(UDDS!A74="","",UDDS!A74),IF($A$20=2,IF('FTP-75'!A74="","",'FTP-75'!A74),IF($A$20=3, IF('US06'!A74="","",'US06'!A74),IF($A$20=4, IF(NEDC!A74="","", NEDC!A74),IF($A$20=5, IF('JPN10-15'!A74="","",'JPN10-15'!A74),IF($A$20=6, IF(WLTC!B74="","", WLTC!B74),IF($A$20=7, IF('New Cycle 1'!A74="","", 'New Cycle 1'!A74),IF($A$20=8, IF('New Cycle 2'!A74="","", 'New Cycle 3'!A74),IF($A$20=9, IF('New Cycle 3'!A74="","", 'New Cycle 3'!A74),"")))))))))</f>
        <v>72</v>
      </c>
      <c r="Q74" s="32">
        <f>IF($A$20=1,IF(UDDS!C74="","",UDDS!C74),IF($A$20=2,IF('FTP-75'!C74="","",'FTP-75'!C74),IF($A$20=3, IF('US06'!C74="","",'US06'!C74),IF($A$20=4, IF(NEDC!B74="","", NEDC!B74),IF($A$20=5, IF('JPN10-15'!B74="","",'JPN10-15'!B74),IF($A$20=6, IF(WLTC!C74="","", WLTC!C74),IF($A$20=7, IF('New Cycle 1'!B74="","", 'New Cycle 1'!B74),IF($A$20=8, IF('New Cycle 2'!B74="","", 'New Cycle 2'!B74),IF($A$20=9, IF('New Cycle 3'!B74="","", 'New Cycle 3'!B74),"")))))))))</f>
        <v>32</v>
      </c>
      <c r="R74" s="32">
        <f>IF($A$20=1,IF(UDDS!D74="","",UDDS!D74),IF($A$20=2,IF('FTP-75'!D74="","",'FTP-75'!D74),IF($A$20=3, IF('US06'!D74="","",'US06'!D74),IF($A$20=4, IF(NEDC!C74="","", NEDC!C74),IF($A$20=5, IF('JPN10-15'!C74="","",'JPN10-15'!C74),IF($A$20=6, IF(WLTC!D74="","", WLTC!D74),IF($A$20=7, IF('New Cycle 1'!C74="","", 'New Cycle 1'!C74),IF($A$20=8, IF('New Cycle 2'!C74="","", 'New Cycle 2'!C74),IF($A$20=9, IF('New Cycle 3'!C74="","", 'New Cycle 3'!C74),"")))))))))</f>
        <v>0</v>
      </c>
      <c r="S74" s="32">
        <f>IF($A$20=1,IF(UDDS!E74="","",UDDS!E74),IF($A$20=2,IF('FTP-75'!E74="","",'FTP-75'!E74),IF($A$20=3, IF('US06'!E74="","",'US06'!E74),IF($A$20=4, IF(NEDC!D74="","", NEDC!D74),IF($A$20=5, IF('JPN10-15'!D74="","",'JPN10-15'!D74),IF($A$20=6, IF(WLTC!E74="","", WLTC!E74),IF($A$20=7, IF('New Cycle 1'!D74="","", 'New Cycle 1'!D74),IF($A$20=8, IF('New Cycle 2'!D74="","", 'New Cycle 2'!D74),IF($A$20=9, IF('New Cycle 3'!D74="","", 'New Cycle 3'!D74),"")))))))))</f>
        <v>8.8888888888888893</v>
      </c>
      <c r="T74" s="32">
        <f>IF($A$20=1,IF(UDDS!F74="","",UDDS!F74),IF($A$20=2,IF('FTP-75'!F74="","",'FTP-75'!F74),IF($A$20=3, IF('US06'!F74="","",'US06'!F74),IF($A$20=4, IF(NEDC!E74="","", NEDC!E74),IF($A$20=5, IF('JPN10-15'!E74="","",'JPN10-15'!E74),IF($A$20=6, IF(WLTC!F74="","", WLTC!F74),IF($A$20=7, IF('New Cycle 1'!E74="","", 'New Cycle 1'!E74),IF($A$20=8, IF('New Cycle 2'!E74="","", 'New Cycle 2'!E74),IF($A$20=9, IF('New Cycle 3'!E74="","", 'New Cycle 3'!E74),"")))))))))</f>
        <v>0</v>
      </c>
      <c r="U74" s="32">
        <f>IF($A$20=1,IF(UDDS!G74="","",UDDS!G74),IF($A$20=2,IF('FTP-75'!G74="","",'FTP-75'!G74),IF($A$20=3, IF('US06'!G74="","",'US06'!G74),IF($A$20=4, IF(NEDC!F74="","", NEDC!F74),IF($A$20=5, IF('JPN10-15'!F74="","",'JPN10-15'!F74),IF($A$20=6, IF(WLTC!G74="","", WLTC!G74),IF($A$20=7, IF('New Cycle 1'!F74="","", 'New Cycle 1'!F74),IF($A$20=8, IF('New Cycle 2'!F74="","", 'New Cycle 2'!F74),IF($A$20=9, IF('New Cycle 3'!F74="","", 'New Cycle 3'!F74),"")))))))))</f>
        <v>186.44247221431613</v>
      </c>
    </row>
    <row r="75" spans="16:21" x14ac:dyDescent="0.25">
      <c r="P75" s="8">
        <f>IF($A$20=1,IF(UDDS!A75="","",UDDS!A75),IF($A$20=2,IF('FTP-75'!A75="","",'FTP-75'!A75),IF($A$20=3, IF('US06'!A75="","",'US06'!A75),IF($A$20=4, IF(NEDC!A75="","", NEDC!A75),IF($A$20=5, IF('JPN10-15'!A75="","",'JPN10-15'!A75),IF($A$20=6, IF(WLTC!B75="","", WLTC!B75),IF($A$20=7, IF('New Cycle 1'!A75="","", 'New Cycle 1'!A75),IF($A$20=8, IF('New Cycle 2'!A75="","", 'New Cycle 3'!A75),IF($A$20=9, IF('New Cycle 3'!A75="","", 'New Cycle 3'!A75),"")))))))))</f>
        <v>73</v>
      </c>
      <c r="Q75" s="32">
        <f>IF($A$20=1,IF(UDDS!C75="","",UDDS!C75),IF($A$20=2,IF('FTP-75'!C75="","",'FTP-75'!C75),IF($A$20=3, IF('US06'!C75="","",'US06'!C75),IF($A$20=4, IF(NEDC!B75="","", NEDC!B75),IF($A$20=5, IF('JPN10-15'!B75="","",'JPN10-15'!B75),IF($A$20=6, IF(WLTC!C75="","", WLTC!C75),IF($A$20=7, IF('New Cycle 1'!B75="","", 'New Cycle 1'!B75),IF($A$20=8, IF('New Cycle 2'!B75="","", 'New Cycle 2'!B75),IF($A$20=9, IF('New Cycle 3'!B75="","", 'New Cycle 3'!B75),"")))))))))</f>
        <v>32</v>
      </c>
      <c r="R75" s="32">
        <f>IF($A$20=1,IF(UDDS!D75="","",UDDS!D75),IF($A$20=2,IF('FTP-75'!D75="","",'FTP-75'!D75),IF($A$20=3, IF('US06'!D75="","",'US06'!D75),IF($A$20=4, IF(NEDC!C75="","", NEDC!C75),IF($A$20=5, IF('JPN10-15'!C75="","",'JPN10-15'!C75),IF($A$20=6, IF(WLTC!D75="","", WLTC!D75),IF($A$20=7, IF('New Cycle 1'!C75="","", 'New Cycle 1'!C75),IF($A$20=8, IF('New Cycle 2'!C75="","", 'New Cycle 2'!C75),IF($A$20=9, IF('New Cycle 3'!C75="","", 'New Cycle 3'!C75),"")))))))))</f>
        <v>0</v>
      </c>
      <c r="S75" s="32">
        <f>IF($A$20=1,IF(UDDS!E75="","",UDDS!E75),IF($A$20=2,IF('FTP-75'!E75="","",'FTP-75'!E75),IF($A$20=3, IF('US06'!E75="","",'US06'!E75),IF($A$20=4, IF(NEDC!D75="","", NEDC!D75),IF($A$20=5, IF('JPN10-15'!D75="","",'JPN10-15'!D75),IF($A$20=6, IF(WLTC!E75="","", WLTC!E75),IF($A$20=7, IF('New Cycle 1'!D75="","", 'New Cycle 1'!D75),IF($A$20=8, IF('New Cycle 2'!D75="","", 'New Cycle 2'!D75),IF($A$20=9, IF('New Cycle 3'!D75="","", 'New Cycle 3'!D75),"")))))))))</f>
        <v>8.8888888888888893</v>
      </c>
      <c r="T75" s="32">
        <f>IF($A$20=1,IF(UDDS!F75="","",UDDS!F75),IF($A$20=2,IF('FTP-75'!F75="","",'FTP-75'!F75),IF($A$20=3, IF('US06'!F75="","",'US06'!F75),IF($A$20=4, IF(NEDC!E75="","", NEDC!E75),IF($A$20=5, IF('JPN10-15'!E75="","",'JPN10-15'!E75),IF($A$20=6, IF(WLTC!F75="","", WLTC!F75),IF($A$20=7, IF('New Cycle 1'!E75="","", 'New Cycle 1'!E75),IF($A$20=8, IF('New Cycle 2'!E75="","", 'New Cycle 2'!E75),IF($A$20=9, IF('New Cycle 3'!E75="","", 'New Cycle 3'!E75),"")))))))))</f>
        <v>0</v>
      </c>
      <c r="U75" s="32">
        <f>IF($A$20=1,IF(UDDS!G75="","",UDDS!G75),IF($A$20=2,IF('FTP-75'!G75="","",'FTP-75'!G75),IF($A$20=3, IF('US06'!G75="","",'US06'!G75),IF($A$20=4, IF(NEDC!F75="","", NEDC!F75),IF($A$20=5, IF('JPN10-15'!F75="","",'JPN10-15'!F75),IF($A$20=6, IF(WLTC!G75="","", WLTC!G75),IF($A$20=7, IF('New Cycle 1'!F75="","", 'New Cycle 1'!F75),IF($A$20=8, IF('New Cycle 2'!F75="","", 'New Cycle 2'!F75),IF($A$20=9, IF('New Cycle 3'!F75="","", 'New Cycle 3'!F75),"")))))))))</f>
        <v>195.33136110320501</v>
      </c>
    </row>
    <row r="76" spans="16:21" x14ac:dyDescent="0.25">
      <c r="P76" s="8">
        <f>IF($A$20=1,IF(UDDS!A76="","",UDDS!A76),IF($A$20=2,IF('FTP-75'!A76="","",'FTP-75'!A76),IF($A$20=3, IF('US06'!A76="","",'US06'!A76),IF($A$20=4, IF(NEDC!A76="","", NEDC!A76),IF($A$20=5, IF('JPN10-15'!A76="","",'JPN10-15'!A76),IF($A$20=6, IF(WLTC!B76="","", WLTC!B76),IF($A$20=7, IF('New Cycle 1'!A76="","", 'New Cycle 1'!A76),IF($A$20=8, IF('New Cycle 2'!A76="","", 'New Cycle 3'!A76),IF($A$20=9, IF('New Cycle 3'!A76="","", 'New Cycle 3'!A76),"")))))))))</f>
        <v>74</v>
      </c>
      <c r="Q76" s="32">
        <f>IF($A$20=1,IF(UDDS!C76="","",UDDS!C76),IF($A$20=2,IF('FTP-75'!C76="","",'FTP-75'!C76),IF($A$20=3, IF('US06'!C76="","",'US06'!C76),IF($A$20=4, IF(NEDC!B76="","", NEDC!B76),IF($A$20=5, IF('JPN10-15'!B76="","",'JPN10-15'!B76),IF($A$20=6, IF(WLTC!C76="","", WLTC!C76),IF($A$20=7, IF('New Cycle 1'!B76="","", 'New Cycle 1'!B76),IF($A$20=8, IF('New Cycle 2'!B76="","", 'New Cycle 2'!B76),IF($A$20=9, IF('New Cycle 3'!B76="","", 'New Cycle 3'!B76),"")))))))))</f>
        <v>32</v>
      </c>
      <c r="R76" s="32">
        <f>IF($A$20=1,IF(UDDS!D76="","",UDDS!D76),IF($A$20=2,IF('FTP-75'!D76="","",'FTP-75'!D76),IF($A$20=3, IF('US06'!D76="","",'US06'!D76),IF($A$20=4, IF(NEDC!C76="","", NEDC!C76),IF($A$20=5, IF('JPN10-15'!C76="","",'JPN10-15'!C76),IF($A$20=6, IF(WLTC!D76="","", WLTC!D76),IF($A$20=7, IF('New Cycle 1'!C76="","", 'New Cycle 1'!C76),IF($A$20=8, IF('New Cycle 2'!C76="","", 'New Cycle 2'!C76),IF($A$20=9, IF('New Cycle 3'!C76="","", 'New Cycle 3'!C76),"")))))))))</f>
        <v>0</v>
      </c>
      <c r="S76" s="32">
        <f>IF($A$20=1,IF(UDDS!E76="","",UDDS!E76),IF($A$20=2,IF('FTP-75'!E76="","",'FTP-75'!E76),IF($A$20=3, IF('US06'!E76="","",'US06'!E76),IF($A$20=4, IF(NEDC!D76="","", NEDC!D76),IF($A$20=5, IF('JPN10-15'!D76="","",'JPN10-15'!D76),IF($A$20=6, IF(WLTC!E76="","", WLTC!E76),IF($A$20=7, IF('New Cycle 1'!D76="","", 'New Cycle 1'!D76),IF($A$20=8, IF('New Cycle 2'!D76="","", 'New Cycle 2'!D76),IF($A$20=9, IF('New Cycle 3'!D76="","", 'New Cycle 3'!D76),"")))))))))</f>
        <v>8.8888888888888893</v>
      </c>
      <c r="T76" s="32">
        <f>IF($A$20=1,IF(UDDS!F76="","",UDDS!F76),IF($A$20=2,IF('FTP-75'!F76="","",'FTP-75'!F76),IF($A$20=3, IF('US06'!F76="","",'US06'!F76),IF($A$20=4, IF(NEDC!E76="","", NEDC!E76),IF($A$20=5, IF('JPN10-15'!E76="","",'JPN10-15'!E76),IF($A$20=6, IF(WLTC!F76="","", WLTC!F76),IF($A$20=7, IF('New Cycle 1'!E76="","", 'New Cycle 1'!E76),IF($A$20=8, IF('New Cycle 2'!E76="","", 'New Cycle 2'!E76),IF($A$20=9, IF('New Cycle 3'!E76="","", 'New Cycle 3'!E76),"")))))))))</f>
        <v>0</v>
      </c>
      <c r="U76" s="32">
        <f>IF($A$20=1,IF(UDDS!G76="","",UDDS!G76),IF($A$20=2,IF('FTP-75'!G76="","",'FTP-75'!G76),IF($A$20=3, IF('US06'!G76="","",'US06'!G76),IF($A$20=4, IF(NEDC!F76="","", NEDC!F76),IF($A$20=5, IF('JPN10-15'!F76="","",'JPN10-15'!F76),IF($A$20=6, IF(WLTC!G76="","", WLTC!G76),IF($A$20=7, IF('New Cycle 1'!F76="","", 'New Cycle 1'!F76),IF($A$20=8, IF('New Cycle 2'!F76="","", 'New Cycle 2'!F76),IF($A$20=9, IF('New Cycle 3'!F76="","", 'New Cycle 3'!F76),"")))))))))</f>
        <v>204.2202499920939</v>
      </c>
    </row>
    <row r="77" spans="16:21" x14ac:dyDescent="0.25">
      <c r="P77" s="8">
        <f>IF($A$20=1,IF(UDDS!A77="","",UDDS!A77),IF($A$20=2,IF('FTP-75'!A77="","",'FTP-75'!A77),IF($A$20=3, IF('US06'!A77="","",'US06'!A77),IF($A$20=4, IF(NEDC!A77="","", NEDC!A77),IF($A$20=5, IF('JPN10-15'!A77="","",'JPN10-15'!A77),IF($A$20=6, IF(WLTC!B77="","", WLTC!B77),IF($A$20=7, IF('New Cycle 1'!A77="","", 'New Cycle 1'!A77),IF($A$20=8, IF('New Cycle 2'!A77="","", 'New Cycle 3'!A77),IF($A$20=9, IF('New Cycle 3'!A77="","", 'New Cycle 3'!A77),"")))))))))</f>
        <v>75</v>
      </c>
      <c r="Q77" s="32">
        <f>IF($A$20=1,IF(UDDS!C77="","",UDDS!C77),IF($A$20=2,IF('FTP-75'!C77="","",'FTP-75'!C77),IF($A$20=3, IF('US06'!C77="","",'US06'!C77),IF($A$20=4, IF(NEDC!B77="","", NEDC!B77),IF($A$20=5, IF('JPN10-15'!B77="","",'JPN10-15'!B77),IF($A$20=6, IF(WLTC!C77="","", WLTC!C77),IF($A$20=7, IF('New Cycle 1'!B77="","", 'New Cycle 1'!B77),IF($A$20=8, IF('New Cycle 2'!B77="","", 'New Cycle 2'!B77),IF($A$20=9, IF('New Cycle 3'!B77="","", 'New Cycle 3'!B77),"")))))))))</f>
        <v>32</v>
      </c>
      <c r="R77" s="32">
        <f>IF($A$20=1,IF(UDDS!D77="","",UDDS!D77),IF($A$20=2,IF('FTP-75'!D77="","",'FTP-75'!D77),IF($A$20=3, IF('US06'!D77="","",'US06'!D77),IF($A$20=4, IF(NEDC!C77="","", NEDC!C77),IF($A$20=5, IF('JPN10-15'!C77="","",'JPN10-15'!C77),IF($A$20=6, IF(WLTC!D77="","", WLTC!D77),IF($A$20=7, IF('New Cycle 1'!C77="","", 'New Cycle 1'!C77),IF($A$20=8, IF('New Cycle 2'!C77="","", 'New Cycle 2'!C77),IF($A$20=9, IF('New Cycle 3'!C77="","", 'New Cycle 3'!C77),"")))))))))</f>
        <v>0</v>
      </c>
      <c r="S77" s="32">
        <f>IF($A$20=1,IF(UDDS!E77="","",UDDS!E77),IF($A$20=2,IF('FTP-75'!E77="","",'FTP-75'!E77),IF($A$20=3, IF('US06'!E77="","",'US06'!E77),IF($A$20=4, IF(NEDC!D77="","", NEDC!D77),IF($A$20=5, IF('JPN10-15'!D77="","",'JPN10-15'!D77),IF($A$20=6, IF(WLTC!E77="","", WLTC!E77),IF($A$20=7, IF('New Cycle 1'!D77="","", 'New Cycle 1'!D77),IF($A$20=8, IF('New Cycle 2'!D77="","", 'New Cycle 2'!D77),IF($A$20=9, IF('New Cycle 3'!D77="","", 'New Cycle 3'!D77),"")))))))))</f>
        <v>8.8888888888888893</v>
      </c>
      <c r="T77" s="32">
        <f>IF($A$20=1,IF(UDDS!F77="","",UDDS!F77),IF($A$20=2,IF('FTP-75'!F77="","",'FTP-75'!F77),IF($A$20=3, IF('US06'!F77="","",'US06'!F77),IF($A$20=4, IF(NEDC!E77="","", NEDC!E77),IF($A$20=5, IF('JPN10-15'!E77="","",'JPN10-15'!E77),IF($A$20=6, IF(WLTC!F77="","", WLTC!F77),IF($A$20=7, IF('New Cycle 1'!E77="","", 'New Cycle 1'!E77),IF($A$20=8, IF('New Cycle 2'!E77="","", 'New Cycle 2'!E77),IF($A$20=9, IF('New Cycle 3'!E77="","", 'New Cycle 3'!E77),"")))))))))</f>
        <v>0</v>
      </c>
      <c r="U77" s="32">
        <f>IF($A$20=1,IF(UDDS!G77="","",UDDS!G77),IF($A$20=2,IF('FTP-75'!G77="","",'FTP-75'!G77),IF($A$20=3, IF('US06'!G77="","",'US06'!G77),IF($A$20=4, IF(NEDC!F77="","", NEDC!F77),IF($A$20=5, IF('JPN10-15'!F77="","",'JPN10-15'!F77),IF($A$20=6, IF(WLTC!G77="","", WLTC!G77),IF($A$20=7, IF('New Cycle 1'!F77="","", 'New Cycle 1'!F77),IF($A$20=8, IF('New Cycle 2'!F77="","", 'New Cycle 2'!F77),IF($A$20=9, IF('New Cycle 3'!F77="","", 'New Cycle 3'!F77),"")))))))))</f>
        <v>213.10913888098278</v>
      </c>
    </row>
    <row r="78" spans="16:21" x14ac:dyDescent="0.25">
      <c r="P78" s="8">
        <f>IF($A$20=1,IF(UDDS!A78="","",UDDS!A78),IF($A$20=2,IF('FTP-75'!A78="","",'FTP-75'!A78),IF($A$20=3, IF('US06'!A78="","",'US06'!A78),IF($A$20=4, IF(NEDC!A78="","", NEDC!A78),IF($A$20=5, IF('JPN10-15'!A78="","",'JPN10-15'!A78),IF($A$20=6, IF(WLTC!B78="","", WLTC!B78),IF($A$20=7, IF('New Cycle 1'!A78="","", 'New Cycle 1'!A78),IF($A$20=8, IF('New Cycle 2'!A78="","", 'New Cycle 3'!A78),IF($A$20=9, IF('New Cycle 3'!A78="","", 'New Cycle 3'!A78),"")))))))))</f>
        <v>76</v>
      </c>
      <c r="Q78" s="32">
        <f>IF($A$20=1,IF(UDDS!C78="","",UDDS!C78),IF($A$20=2,IF('FTP-75'!C78="","",'FTP-75'!C78),IF($A$20=3, IF('US06'!C78="","",'US06'!C78),IF($A$20=4, IF(NEDC!B78="","", NEDC!B78),IF($A$20=5, IF('JPN10-15'!B78="","",'JPN10-15'!B78),IF($A$20=6, IF(WLTC!C78="","", WLTC!C78),IF($A$20=7, IF('New Cycle 1'!B78="","", 'New Cycle 1'!B78),IF($A$20=8, IF('New Cycle 2'!B78="","", 'New Cycle 2'!B78),IF($A$20=9, IF('New Cycle 3'!B78="","", 'New Cycle 3'!B78),"")))))))))</f>
        <v>32</v>
      </c>
      <c r="R78" s="32">
        <f>IF($A$20=1,IF(UDDS!D78="","",UDDS!D78),IF($A$20=2,IF('FTP-75'!D78="","",'FTP-75'!D78),IF($A$20=3, IF('US06'!D78="","",'US06'!D78),IF($A$20=4, IF(NEDC!C78="","", NEDC!C78),IF($A$20=5, IF('JPN10-15'!C78="","",'JPN10-15'!C78),IF($A$20=6, IF(WLTC!D78="","", WLTC!D78),IF($A$20=7, IF('New Cycle 1'!C78="","", 'New Cycle 1'!C78),IF($A$20=8, IF('New Cycle 2'!C78="","", 'New Cycle 2'!C78),IF($A$20=9, IF('New Cycle 3'!C78="","", 'New Cycle 3'!C78),"")))))))))</f>
        <v>0</v>
      </c>
      <c r="S78" s="32">
        <f>IF($A$20=1,IF(UDDS!E78="","",UDDS!E78),IF($A$20=2,IF('FTP-75'!E78="","",'FTP-75'!E78),IF($A$20=3, IF('US06'!E78="","",'US06'!E78),IF($A$20=4, IF(NEDC!D78="","", NEDC!D78),IF($A$20=5, IF('JPN10-15'!D78="","",'JPN10-15'!D78),IF($A$20=6, IF(WLTC!E78="","", WLTC!E78),IF($A$20=7, IF('New Cycle 1'!D78="","", 'New Cycle 1'!D78),IF($A$20=8, IF('New Cycle 2'!D78="","", 'New Cycle 2'!D78),IF($A$20=9, IF('New Cycle 3'!D78="","", 'New Cycle 3'!D78),"")))))))))</f>
        <v>8.8888888888888893</v>
      </c>
      <c r="T78" s="32">
        <f>IF($A$20=1,IF(UDDS!F78="","",UDDS!F78),IF($A$20=2,IF('FTP-75'!F78="","",'FTP-75'!F78),IF($A$20=3, IF('US06'!F78="","",'US06'!F78),IF($A$20=4, IF(NEDC!E78="","", NEDC!E78),IF($A$20=5, IF('JPN10-15'!E78="","",'JPN10-15'!E78),IF($A$20=6, IF(WLTC!F78="","", WLTC!F78),IF($A$20=7, IF('New Cycle 1'!E78="","", 'New Cycle 1'!E78),IF($A$20=8, IF('New Cycle 2'!E78="","", 'New Cycle 2'!E78),IF($A$20=9, IF('New Cycle 3'!E78="","", 'New Cycle 3'!E78),"")))))))))</f>
        <v>0</v>
      </c>
      <c r="U78" s="32">
        <f>IF($A$20=1,IF(UDDS!G78="","",UDDS!G78),IF($A$20=2,IF('FTP-75'!G78="","",'FTP-75'!G78),IF($A$20=3, IF('US06'!G78="","",'US06'!G78),IF($A$20=4, IF(NEDC!F78="","", NEDC!F78),IF($A$20=5, IF('JPN10-15'!F78="","",'JPN10-15'!F78),IF($A$20=6, IF(WLTC!G78="","", WLTC!G78),IF($A$20=7, IF('New Cycle 1'!F78="","", 'New Cycle 1'!F78),IF($A$20=8, IF('New Cycle 2'!F78="","", 'New Cycle 2'!F78),IF($A$20=9, IF('New Cycle 3'!F78="","", 'New Cycle 3'!F78),"")))))))))</f>
        <v>221.99802776987167</v>
      </c>
    </row>
    <row r="79" spans="16:21" x14ac:dyDescent="0.25">
      <c r="P79" s="8">
        <f>IF($A$20=1,IF(UDDS!A79="","",UDDS!A79),IF($A$20=2,IF('FTP-75'!A79="","",'FTP-75'!A79),IF($A$20=3, IF('US06'!A79="","",'US06'!A79),IF($A$20=4, IF(NEDC!A79="","", NEDC!A79),IF($A$20=5, IF('JPN10-15'!A79="","",'JPN10-15'!A79),IF($A$20=6, IF(WLTC!B79="","", WLTC!B79),IF($A$20=7, IF('New Cycle 1'!A79="","", 'New Cycle 1'!A79),IF($A$20=8, IF('New Cycle 2'!A79="","", 'New Cycle 3'!A79),IF($A$20=9, IF('New Cycle 3'!A79="","", 'New Cycle 3'!A79),"")))))))))</f>
        <v>77</v>
      </c>
      <c r="Q79" s="32">
        <f>IF($A$20=1,IF(UDDS!C79="","",UDDS!C79),IF($A$20=2,IF('FTP-75'!C79="","",'FTP-75'!C79),IF($A$20=3, IF('US06'!C79="","",'US06'!C79),IF($A$20=4, IF(NEDC!B79="","", NEDC!B79),IF($A$20=5, IF('JPN10-15'!B79="","",'JPN10-15'!B79),IF($A$20=6, IF(WLTC!C79="","", WLTC!C79),IF($A$20=7, IF('New Cycle 1'!B79="","", 'New Cycle 1'!B79),IF($A$20=8, IF('New Cycle 2'!B79="","", 'New Cycle 2'!B79),IF($A$20=9, IF('New Cycle 3'!B79="","", 'New Cycle 3'!B79),"")))))))))</f>
        <v>32</v>
      </c>
      <c r="R79" s="32">
        <f>IF($A$20=1,IF(UDDS!D79="","",UDDS!D79),IF($A$20=2,IF('FTP-75'!D79="","",'FTP-75'!D79),IF($A$20=3, IF('US06'!D79="","",'US06'!D79),IF($A$20=4, IF(NEDC!C79="","", NEDC!C79),IF($A$20=5, IF('JPN10-15'!C79="","",'JPN10-15'!C79),IF($A$20=6, IF(WLTC!D79="","", WLTC!D79),IF($A$20=7, IF('New Cycle 1'!C79="","", 'New Cycle 1'!C79),IF($A$20=8, IF('New Cycle 2'!C79="","", 'New Cycle 2'!C79),IF($A$20=9, IF('New Cycle 3'!C79="","", 'New Cycle 3'!C79),"")))))))))</f>
        <v>0</v>
      </c>
      <c r="S79" s="32">
        <f>IF($A$20=1,IF(UDDS!E79="","",UDDS!E79),IF($A$20=2,IF('FTP-75'!E79="","",'FTP-75'!E79),IF($A$20=3, IF('US06'!E79="","",'US06'!E79),IF($A$20=4, IF(NEDC!D79="","", NEDC!D79),IF($A$20=5, IF('JPN10-15'!D79="","",'JPN10-15'!D79),IF($A$20=6, IF(WLTC!E79="","", WLTC!E79),IF($A$20=7, IF('New Cycle 1'!D79="","", 'New Cycle 1'!D79),IF($A$20=8, IF('New Cycle 2'!D79="","", 'New Cycle 2'!D79),IF($A$20=9, IF('New Cycle 3'!D79="","", 'New Cycle 3'!D79),"")))))))))</f>
        <v>8.8888888888888893</v>
      </c>
      <c r="T79" s="32">
        <f>IF($A$20=1,IF(UDDS!F79="","",UDDS!F79),IF($A$20=2,IF('FTP-75'!F79="","",'FTP-75'!F79),IF($A$20=3, IF('US06'!F79="","",'US06'!F79),IF($A$20=4, IF(NEDC!E79="","", NEDC!E79),IF($A$20=5, IF('JPN10-15'!E79="","",'JPN10-15'!E79),IF($A$20=6, IF(WLTC!F79="","", WLTC!F79),IF($A$20=7, IF('New Cycle 1'!E79="","", 'New Cycle 1'!E79),IF($A$20=8, IF('New Cycle 2'!E79="","", 'New Cycle 2'!E79),IF($A$20=9, IF('New Cycle 3'!E79="","", 'New Cycle 3'!E79),"")))))))))</f>
        <v>0</v>
      </c>
      <c r="U79" s="32">
        <f>IF($A$20=1,IF(UDDS!G79="","",UDDS!G79),IF($A$20=2,IF('FTP-75'!G79="","",'FTP-75'!G79),IF($A$20=3, IF('US06'!G79="","",'US06'!G79),IF($A$20=4, IF(NEDC!F79="","", NEDC!F79),IF($A$20=5, IF('JPN10-15'!F79="","",'JPN10-15'!F79),IF($A$20=6, IF(WLTC!G79="","", WLTC!G79),IF($A$20=7, IF('New Cycle 1'!F79="","", 'New Cycle 1'!F79),IF($A$20=8, IF('New Cycle 2'!F79="","", 'New Cycle 2'!F79),IF($A$20=9, IF('New Cycle 3'!F79="","", 'New Cycle 3'!F79),"")))))))))</f>
        <v>230.88691665876055</v>
      </c>
    </row>
    <row r="80" spans="16:21" x14ac:dyDescent="0.25">
      <c r="P80" s="8">
        <f>IF($A$20=1,IF(UDDS!A80="","",UDDS!A80),IF($A$20=2,IF('FTP-75'!A80="","",'FTP-75'!A80),IF($A$20=3, IF('US06'!A80="","",'US06'!A80),IF($A$20=4, IF(NEDC!A80="","", NEDC!A80),IF($A$20=5, IF('JPN10-15'!A80="","",'JPN10-15'!A80),IF($A$20=6, IF(WLTC!B80="","", WLTC!B80),IF($A$20=7, IF('New Cycle 1'!A80="","", 'New Cycle 1'!A80),IF($A$20=8, IF('New Cycle 2'!A80="","", 'New Cycle 3'!A80),IF($A$20=9, IF('New Cycle 3'!A80="","", 'New Cycle 3'!A80),"")))))))))</f>
        <v>78</v>
      </c>
      <c r="Q80" s="32">
        <f>IF($A$20=1,IF(UDDS!C80="","",UDDS!C80),IF($A$20=2,IF('FTP-75'!C80="","",'FTP-75'!C80),IF($A$20=3, IF('US06'!C80="","",'US06'!C80),IF($A$20=4, IF(NEDC!B80="","", NEDC!B80),IF($A$20=5, IF('JPN10-15'!B80="","",'JPN10-15'!B80),IF($A$20=6, IF(WLTC!C80="","", WLTC!C80),IF($A$20=7, IF('New Cycle 1'!B80="","", 'New Cycle 1'!B80),IF($A$20=8, IF('New Cycle 2'!B80="","", 'New Cycle 2'!B80),IF($A$20=9, IF('New Cycle 3'!B80="","", 'New Cycle 3'!B80),"")))))))))</f>
        <v>32</v>
      </c>
      <c r="R80" s="32">
        <f>IF($A$20=1,IF(UDDS!D80="","",UDDS!D80),IF($A$20=2,IF('FTP-75'!D80="","",'FTP-75'!D80),IF($A$20=3, IF('US06'!D80="","",'US06'!D80),IF($A$20=4, IF(NEDC!C80="","", NEDC!C80),IF($A$20=5, IF('JPN10-15'!C80="","",'JPN10-15'!C80),IF($A$20=6, IF(WLTC!D80="","", WLTC!D80),IF($A$20=7, IF('New Cycle 1'!C80="","", 'New Cycle 1'!C80),IF($A$20=8, IF('New Cycle 2'!C80="","", 'New Cycle 2'!C80),IF($A$20=9, IF('New Cycle 3'!C80="","", 'New Cycle 3'!C80),"")))))))))</f>
        <v>0</v>
      </c>
      <c r="S80" s="32">
        <f>IF($A$20=1,IF(UDDS!E80="","",UDDS!E80),IF($A$20=2,IF('FTP-75'!E80="","",'FTP-75'!E80),IF($A$20=3, IF('US06'!E80="","",'US06'!E80),IF($A$20=4, IF(NEDC!D80="","", NEDC!D80),IF($A$20=5, IF('JPN10-15'!D80="","",'JPN10-15'!D80),IF($A$20=6, IF(WLTC!E80="","", WLTC!E80),IF($A$20=7, IF('New Cycle 1'!D80="","", 'New Cycle 1'!D80),IF($A$20=8, IF('New Cycle 2'!D80="","", 'New Cycle 2'!D80),IF($A$20=9, IF('New Cycle 3'!D80="","", 'New Cycle 3'!D80),"")))))))))</f>
        <v>8.8888888888888893</v>
      </c>
      <c r="T80" s="32">
        <f>IF($A$20=1,IF(UDDS!F80="","",UDDS!F80),IF($A$20=2,IF('FTP-75'!F80="","",'FTP-75'!F80),IF($A$20=3, IF('US06'!F80="","",'US06'!F80),IF($A$20=4, IF(NEDC!E80="","", NEDC!E80),IF($A$20=5, IF('JPN10-15'!E80="","",'JPN10-15'!E80),IF($A$20=6, IF(WLTC!F80="","", WLTC!F80),IF($A$20=7, IF('New Cycle 1'!E80="","", 'New Cycle 1'!E80),IF($A$20=8, IF('New Cycle 2'!E80="","", 'New Cycle 2'!E80),IF($A$20=9, IF('New Cycle 3'!E80="","", 'New Cycle 3'!E80),"")))))))))</f>
        <v>0</v>
      </c>
      <c r="U80" s="32">
        <f>IF($A$20=1,IF(UDDS!G80="","",UDDS!G80),IF($A$20=2,IF('FTP-75'!G80="","",'FTP-75'!G80),IF($A$20=3, IF('US06'!G80="","",'US06'!G80),IF($A$20=4, IF(NEDC!F80="","", NEDC!F80),IF($A$20=5, IF('JPN10-15'!F80="","",'JPN10-15'!F80),IF($A$20=6, IF(WLTC!G80="","", WLTC!G80),IF($A$20=7, IF('New Cycle 1'!F80="","", 'New Cycle 1'!F80),IF($A$20=8, IF('New Cycle 2'!F80="","", 'New Cycle 2'!F80),IF($A$20=9, IF('New Cycle 3'!F80="","", 'New Cycle 3'!F80),"")))))))))</f>
        <v>239.77580554764944</v>
      </c>
    </row>
    <row r="81" spans="16:21" x14ac:dyDescent="0.25">
      <c r="P81" s="8">
        <f>IF($A$20=1,IF(UDDS!A81="","",UDDS!A81),IF($A$20=2,IF('FTP-75'!A81="","",'FTP-75'!A81),IF($A$20=3, IF('US06'!A81="","",'US06'!A81),IF($A$20=4, IF(NEDC!A81="","", NEDC!A81),IF($A$20=5, IF('JPN10-15'!A81="","",'JPN10-15'!A81),IF($A$20=6, IF(WLTC!B81="","", WLTC!B81),IF($A$20=7, IF('New Cycle 1'!A81="","", 'New Cycle 1'!A81),IF($A$20=8, IF('New Cycle 2'!A81="","", 'New Cycle 3'!A81),IF($A$20=9, IF('New Cycle 3'!A81="","", 'New Cycle 3'!A81),"")))))))))</f>
        <v>79</v>
      </c>
      <c r="Q81" s="32">
        <f>IF($A$20=1,IF(UDDS!C81="","",UDDS!C81),IF($A$20=2,IF('FTP-75'!C81="","",'FTP-75'!C81),IF($A$20=3, IF('US06'!C81="","",'US06'!C81),IF($A$20=4, IF(NEDC!B81="","", NEDC!B81),IF($A$20=5, IF('JPN10-15'!B81="","",'JPN10-15'!B81),IF($A$20=6, IF(WLTC!C81="","", WLTC!C81),IF($A$20=7, IF('New Cycle 1'!B81="","", 'New Cycle 1'!B81),IF($A$20=8, IF('New Cycle 2'!B81="","", 'New Cycle 2'!B81),IF($A$20=9, IF('New Cycle 3'!B81="","", 'New Cycle 3'!B81),"")))))))))</f>
        <v>32</v>
      </c>
      <c r="R81" s="32">
        <f>IF($A$20=1,IF(UDDS!D81="","",UDDS!D81),IF($A$20=2,IF('FTP-75'!D81="","",'FTP-75'!D81),IF($A$20=3, IF('US06'!D81="","",'US06'!D81),IF($A$20=4, IF(NEDC!C81="","", NEDC!C81),IF($A$20=5, IF('JPN10-15'!C81="","",'JPN10-15'!C81),IF($A$20=6, IF(WLTC!D81="","", WLTC!D81),IF($A$20=7, IF('New Cycle 1'!C81="","", 'New Cycle 1'!C81),IF($A$20=8, IF('New Cycle 2'!C81="","", 'New Cycle 2'!C81),IF($A$20=9, IF('New Cycle 3'!C81="","", 'New Cycle 3'!C81),"")))))))))</f>
        <v>0</v>
      </c>
      <c r="S81" s="32">
        <f>IF($A$20=1,IF(UDDS!E81="","",UDDS!E81),IF($A$20=2,IF('FTP-75'!E81="","",'FTP-75'!E81),IF($A$20=3, IF('US06'!E81="","",'US06'!E81),IF($A$20=4, IF(NEDC!D81="","", NEDC!D81),IF($A$20=5, IF('JPN10-15'!D81="","",'JPN10-15'!D81),IF($A$20=6, IF(WLTC!E81="","", WLTC!E81),IF($A$20=7, IF('New Cycle 1'!D81="","", 'New Cycle 1'!D81),IF($A$20=8, IF('New Cycle 2'!D81="","", 'New Cycle 2'!D81),IF($A$20=9, IF('New Cycle 3'!D81="","", 'New Cycle 3'!D81),"")))))))))</f>
        <v>8.8888888888888893</v>
      </c>
      <c r="T81" s="32">
        <f>IF($A$20=1,IF(UDDS!F81="","",UDDS!F81),IF($A$20=2,IF('FTP-75'!F81="","",'FTP-75'!F81),IF($A$20=3, IF('US06'!F81="","",'US06'!F81),IF($A$20=4, IF(NEDC!E81="","", NEDC!E81),IF($A$20=5, IF('JPN10-15'!E81="","",'JPN10-15'!E81),IF($A$20=6, IF(WLTC!F81="","", WLTC!F81),IF($A$20=7, IF('New Cycle 1'!E81="","", 'New Cycle 1'!E81),IF($A$20=8, IF('New Cycle 2'!E81="","", 'New Cycle 2'!E81),IF($A$20=9, IF('New Cycle 3'!E81="","", 'New Cycle 3'!E81),"")))))))))</f>
        <v>0</v>
      </c>
      <c r="U81" s="32">
        <f>IF($A$20=1,IF(UDDS!G81="","",UDDS!G81),IF($A$20=2,IF('FTP-75'!G81="","",'FTP-75'!G81),IF($A$20=3, IF('US06'!G81="","",'US06'!G81),IF($A$20=4, IF(NEDC!F81="","", NEDC!F81),IF($A$20=5, IF('JPN10-15'!F81="","",'JPN10-15'!F81),IF($A$20=6, IF(WLTC!G81="","", WLTC!G81),IF($A$20=7, IF('New Cycle 1'!F81="","", 'New Cycle 1'!F81),IF($A$20=8, IF('New Cycle 2'!F81="","", 'New Cycle 2'!F81),IF($A$20=9, IF('New Cycle 3'!F81="","", 'New Cycle 3'!F81),"")))))))))</f>
        <v>248.66469443653833</v>
      </c>
    </row>
    <row r="82" spans="16:21" x14ac:dyDescent="0.25">
      <c r="P82" s="8">
        <f>IF($A$20=1,IF(UDDS!A82="","",UDDS!A82),IF($A$20=2,IF('FTP-75'!A82="","",'FTP-75'!A82),IF($A$20=3, IF('US06'!A82="","",'US06'!A82),IF($A$20=4, IF(NEDC!A82="","", NEDC!A82),IF($A$20=5, IF('JPN10-15'!A82="","",'JPN10-15'!A82),IF($A$20=6, IF(WLTC!B82="","", WLTC!B82),IF($A$20=7, IF('New Cycle 1'!A82="","", 'New Cycle 1'!A82),IF($A$20=8, IF('New Cycle 2'!A82="","", 'New Cycle 3'!A82),IF($A$20=9, IF('New Cycle 3'!A82="","", 'New Cycle 3'!A82),"")))))))))</f>
        <v>80</v>
      </c>
      <c r="Q82" s="32">
        <f>IF($A$20=1,IF(UDDS!C82="","",UDDS!C82),IF($A$20=2,IF('FTP-75'!C82="","",'FTP-75'!C82),IF($A$20=3, IF('US06'!C82="","",'US06'!C82),IF($A$20=4, IF(NEDC!B82="","", NEDC!B82),IF($A$20=5, IF('JPN10-15'!B82="","",'JPN10-15'!B82),IF($A$20=6, IF(WLTC!C82="","", WLTC!C82),IF($A$20=7, IF('New Cycle 1'!B82="","", 'New Cycle 1'!B82),IF($A$20=8, IF('New Cycle 2'!B82="","", 'New Cycle 2'!B82),IF($A$20=9, IF('New Cycle 3'!B82="","", 'New Cycle 3'!B82),"")))))))))</f>
        <v>32</v>
      </c>
      <c r="R82" s="32">
        <f>IF($A$20=1,IF(UDDS!D82="","",UDDS!D82),IF($A$20=2,IF('FTP-75'!D82="","",'FTP-75'!D82),IF($A$20=3, IF('US06'!D82="","",'US06'!D82),IF($A$20=4, IF(NEDC!C82="","", NEDC!C82),IF($A$20=5, IF('JPN10-15'!C82="","",'JPN10-15'!C82),IF($A$20=6, IF(WLTC!D82="","", WLTC!D82),IF($A$20=7, IF('New Cycle 1'!C82="","", 'New Cycle 1'!C82),IF($A$20=8, IF('New Cycle 2'!C82="","", 'New Cycle 2'!C82),IF($A$20=9, IF('New Cycle 3'!C82="","", 'New Cycle 3'!C82),"")))))))))</f>
        <v>0</v>
      </c>
      <c r="S82" s="32">
        <f>IF($A$20=1,IF(UDDS!E82="","",UDDS!E82),IF($A$20=2,IF('FTP-75'!E82="","",'FTP-75'!E82),IF($A$20=3, IF('US06'!E82="","",'US06'!E82),IF($A$20=4, IF(NEDC!D82="","", NEDC!D82),IF($A$20=5, IF('JPN10-15'!D82="","",'JPN10-15'!D82),IF($A$20=6, IF(WLTC!E82="","", WLTC!E82),IF($A$20=7, IF('New Cycle 1'!D82="","", 'New Cycle 1'!D82),IF($A$20=8, IF('New Cycle 2'!D82="","", 'New Cycle 2'!D82),IF($A$20=9, IF('New Cycle 3'!D82="","", 'New Cycle 3'!D82),"")))))))))</f>
        <v>8.8888888888888893</v>
      </c>
      <c r="T82" s="32">
        <f>IF($A$20=1,IF(UDDS!F82="","",UDDS!F82),IF($A$20=2,IF('FTP-75'!F82="","",'FTP-75'!F82),IF($A$20=3, IF('US06'!F82="","",'US06'!F82),IF($A$20=4, IF(NEDC!E82="","", NEDC!E82),IF($A$20=5, IF('JPN10-15'!E82="","",'JPN10-15'!E82),IF($A$20=6, IF(WLTC!F82="","", WLTC!F82),IF($A$20=7, IF('New Cycle 1'!E82="","", 'New Cycle 1'!E82),IF($A$20=8, IF('New Cycle 2'!E82="","", 'New Cycle 2'!E82),IF($A$20=9, IF('New Cycle 3'!E82="","", 'New Cycle 3'!E82),"")))))))))</f>
        <v>0</v>
      </c>
      <c r="U82" s="32">
        <f>IF($A$20=1,IF(UDDS!G82="","",UDDS!G82),IF($A$20=2,IF('FTP-75'!G82="","",'FTP-75'!G82),IF($A$20=3, IF('US06'!G82="","",'US06'!G82),IF($A$20=4, IF(NEDC!F82="","", NEDC!F82),IF($A$20=5, IF('JPN10-15'!F82="","",'JPN10-15'!F82),IF($A$20=6, IF(WLTC!G82="","", WLTC!G82),IF($A$20=7, IF('New Cycle 1'!F82="","", 'New Cycle 1'!F82),IF($A$20=8, IF('New Cycle 2'!F82="","", 'New Cycle 2'!F82),IF($A$20=9, IF('New Cycle 3'!F82="","", 'New Cycle 3'!F82),"")))))))))</f>
        <v>257.55358332542721</v>
      </c>
    </row>
    <row r="83" spans="16:21" x14ac:dyDescent="0.25">
      <c r="P83" s="8">
        <f>IF($A$20=1,IF(UDDS!A83="","",UDDS!A83),IF($A$20=2,IF('FTP-75'!A83="","",'FTP-75'!A83),IF($A$20=3, IF('US06'!A83="","",'US06'!A83),IF($A$20=4, IF(NEDC!A83="","", NEDC!A83),IF($A$20=5, IF('JPN10-15'!A83="","",'JPN10-15'!A83),IF($A$20=6, IF(WLTC!B83="","", WLTC!B83),IF($A$20=7, IF('New Cycle 1'!A83="","", 'New Cycle 1'!A83),IF($A$20=8, IF('New Cycle 2'!A83="","", 'New Cycle 3'!A83),IF($A$20=9, IF('New Cycle 3'!A83="","", 'New Cycle 3'!A83),"")))))))))</f>
        <v>81</v>
      </c>
      <c r="Q83" s="32">
        <f>IF($A$20=1,IF(UDDS!C83="","",UDDS!C83),IF($A$20=2,IF('FTP-75'!C83="","",'FTP-75'!C83),IF($A$20=3, IF('US06'!C83="","",'US06'!C83),IF($A$20=4, IF(NEDC!B83="","", NEDC!B83),IF($A$20=5, IF('JPN10-15'!B83="","",'JPN10-15'!B83),IF($A$20=6, IF(WLTC!C83="","", WLTC!C83),IF($A$20=7, IF('New Cycle 1'!B83="","", 'New Cycle 1'!B83),IF($A$20=8, IF('New Cycle 2'!B83="","", 'New Cycle 2'!B83),IF($A$20=9, IF('New Cycle 3'!B83="","", 'New Cycle 3'!B83),"")))))))))</f>
        <v>32</v>
      </c>
      <c r="R83" s="32">
        <f>IF($A$20=1,IF(UDDS!D83="","",UDDS!D83),IF($A$20=2,IF('FTP-75'!D83="","",'FTP-75'!D83),IF($A$20=3, IF('US06'!D83="","",'US06'!D83),IF($A$20=4, IF(NEDC!C83="","", NEDC!C83),IF($A$20=5, IF('JPN10-15'!C83="","",'JPN10-15'!C83),IF($A$20=6, IF(WLTC!D83="","", WLTC!D83),IF($A$20=7, IF('New Cycle 1'!C83="","", 'New Cycle 1'!C83),IF($A$20=8, IF('New Cycle 2'!C83="","", 'New Cycle 2'!C83),IF($A$20=9, IF('New Cycle 3'!C83="","", 'New Cycle 3'!C83),"")))))))))</f>
        <v>0</v>
      </c>
      <c r="S83" s="32">
        <f>IF($A$20=1,IF(UDDS!E83="","",UDDS!E83),IF($A$20=2,IF('FTP-75'!E83="","",'FTP-75'!E83),IF($A$20=3, IF('US06'!E83="","",'US06'!E83),IF($A$20=4, IF(NEDC!D83="","", NEDC!D83),IF($A$20=5, IF('JPN10-15'!D83="","",'JPN10-15'!D83),IF($A$20=6, IF(WLTC!E83="","", WLTC!E83),IF($A$20=7, IF('New Cycle 1'!D83="","", 'New Cycle 1'!D83),IF($A$20=8, IF('New Cycle 2'!D83="","", 'New Cycle 2'!D83),IF($A$20=9, IF('New Cycle 3'!D83="","", 'New Cycle 3'!D83),"")))))))))</f>
        <v>8.8888888888888893</v>
      </c>
      <c r="T83" s="32">
        <f>IF($A$20=1,IF(UDDS!F83="","",UDDS!F83),IF($A$20=2,IF('FTP-75'!F83="","",'FTP-75'!F83),IF($A$20=3, IF('US06'!F83="","",'US06'!F83),IF($A$20=4, IF(NEDC!E83="","", NEDC!E83),IF($A$20=5, IF('JPN10-15'!E83="","",'JPN10-15'!E83),IF($A$20=6, IF(WLTC!F83="","", WLTC!F83),IF($A$20=7, IF('New Cycle 1'!E83="","", 'New Cycle 1'!E83),IF($A$20=8, IF('New Cycle 2'!E83="","", 'New Cycle 2'!E83),IF($A$20=9, IF('New Cycle 3'!E83="","", 'New Cycle 3'!E83),"")))))))))</f>
        <v>0</v>
      </c>
      <c r="U83" s="32">
        <f>IF($A$20=1,IF(UDDS!G83="","",UDDS!G83),IF($A$20=2,IF('FTP-75'!G83="","",'FTP-75'!G83),IF($A$20=3, IF('US06'!G83="","",'US06'!G83),IF($A$20=4, IF(NEDC!F83="","", NEDC!F83),IF($A$20=5, IF('JPN10-15'!F83="","",'JPN10-15'!F83),IF($A$20=6, IF(WLTC!G83="","", WLTC!G83),IF($A$20=7, IF('New Cycle 1'!F83="","", 'New Cycle 1'!F83),IF($A$20=8, IF('New Cycle 2'!F83="","", 'New Cycle 2'!F83),IF($A$20=9, IF('New Cycle 3'!F83="","", 'New Cycle 3'!F83),"")))))))))</f>
        <v>266.44247221431613</v>
      </c>
    </row>
    <row r="84" spans="16:21" x14ac:dyDescent="0.25">
      <c r="P84" s="8">
        <f>IF($A$20=1,IF(UDDS!A84="","",UDDS!A84),IF($A$20=2,IF('FTP-75'!A84="","",'FTP-75'!A84),IF($A$20=3, IF('US06'!A84="","",'US06'!A84),IF($A$20=4, IF(NEDC!A84="","", NEDC!A84),IF($A$20=5, IF('JPN10-15'!A84="","",'JPN10-15'!A84),IF($A$20=6, IF(WLTC!B84="","", WLTC!B84),IF($A$20=7, IF('New Cycle 1'!A84="","", 'New Cycle 1'!A84),IF($A$20=8, IF('New Cycle 2'!A84="","", 'New Cycle 3'!A84),IF($A$20=9, IF('New Cycle 3'!A84="","", 'New Cycle 3'!A84),"")))))))))</f>
        <v>82</v>
      </c>
      <c r="Q84" s="32">
        <f>IF($A$20=1,IF(UDDS!C84="","",UDDS!C84),IF($A$20=2,IF('FTP-75'!C84="","",'FTP-75'!C84),IF($A$20=3, IF('US06'!C84="","",'US06'!C84),IF($A$20=4, IF(NEDC!B84="","", NEDC!B84),IF($A$20=5, IF('JPN10-15'!B84="","",'JPN10-15'!B84),IF($A$20=6, IF(WLTC!C84="","", WLTC!C84),IF($A$20=7, IF('New Cycle 1'!B84="","", 'New Cycle 1'!B84),IF($A$20=8, IF('New Cycle 2'!B84="","", 'New Cycle 2'!B84),IF($A$20=9, IF('New Cycle 3'!B84="","", 'New Cycle 3'!B84),"")))))))))</f>
        <v>32</v>
      </c>
      <c r="R84" s="32">
        <f>IF($A$20=1,IF(UDDS!D84="","",UDDS!D84),IF($A$20=2,IF('FTP-75'!D84="","",'FTP-75'!D84),IF($A$20=3, IF('US06'!D84="","",'US06'!D84),IF($A$20=4, IF(NEDC!C84="","", NEDC!C84),IF($A$20=5, IF('JPN10-15'!C84="","",'JPN10-15'!C84),IF($A$20=6, IF(WLTC!D84="","", WLTC!D84),IF($A$20=7, IF('New Cycle 1'!C84="","", 'New Cycle 1'!C84),IF($A$20=8, IF('New Cycle 2'!C84="","", 'New Cycle 2'!C84),IF($A$20=9, IF('New Cycle 3'!C84="","", 'New Cycle 3'!C84),"")))))))))</f>
        <v>0</v>
      </c>
      <c r="S84" s="32">
        <f>IF($A$20=1,IF(UDDS!E84="","",UDDS!E84),IF($A$20=2,IF('FTP-75'!E84="","",'FTP-75'!E84),IF($A$20=3, IF('US06'!E84="","",'US06'!E84),IF($A$20=4, IF(NEDC!D84="","", NEDC!D84),IF($A$20=5, IF('JPN10-15'!D84="","",'JPN10-15'!D84),IF($A$20=6, IF(WLTC!E84="","", WLTC!E84),IF($A$20=7, IF('New Cycle 1'!D84="","", 'New Cycle 1'!D84),IF($A$20=8, IF('New Cycle 2'!D84="","", 'New Cycle 2'!D84),IF($A$20=9, IF('New Cycle 3'!D84="","", 'New Cycle 3'!D84),"")))))))))</f>
        <v>8.8888888888888893</v>
      </c>
      <c r="T84" s="32">
        <f>IF($A$20=1,IF(UDDS!F84="","",UDDS!F84),IF($A$20=2,IF('FTP-75'!F84="","",'FTP-75'!F84),IF($A$20=3, IF('US06'!F84="","",'US06'!F84),IF($A$20=4, IF(NEDC!E84="","", NEDC!E84),IF($A$20=5, IF('JPN10-15'!E84="","",'JPN10-15'!E84),IF($A$20=6, IF(WLTC!F84="","", WLTC!F84),IF($A$20=7, IF('New Cycle 1'!E84="","", 'New Cycle 1'!E84),IF($A$20=8, IF('New Cycle 2'!E84="","", 'New Cycle 2'!E84),IF($A$20=9, IF('New Cycle 3'!E84="","", 'New Cycle 3'!E84),"")))))))))</f>
        <v>0</v>
      </c>
      <c r="U84" s="32">
        <f>IF($A$20=1,IF(UDDS!G84="","",UDDS!G84),IF($A$20=2,IF('FTP-75'!G84="","",'FTP-75'!G84),IF($A$20=3, IF('US06'!G84="","",'US06'!G84),IF($A$20=4, IF(NEDC!F84="","", NEDC!F84),IF($A$20=5, IF('JPN10-15'!F84="","",'JPN10-15'!F84),IF($A$20=6, IF(WLTC!G84="","", WLTC!G84),IF($A$20=7, IF('New Cycle 1'!F84="","", 'New Cycle 1'!F84),IF($A$20=8, IF('New Cycle 2'!F84="","", 'New Cycle 2'!F84),IF($A$20=9, IF('New Cycle 3'!F84="","", 'New Cycle 3'!F84),"")))))))))</f>
        <v>275.33136110320504</v>
      </c>
    </row>
    <row r="85" spans="16:21" x14ac:dyDescent="0.25">
      <c r="P85" s="8">
        <f>IF($A$20=1,IF(UDDS!A85="","",UDDS!A85),IF($A$20=2,IF('FTP-75'!A85="","",'FTP-75'!A85),IF($A$20=3, IF('US06'!A85="","",'US06'!A85),IF($A$20=4, IF(NEDC!A85="","", NEDC!A85),IF($A$20=5, IF('JPN10-15'!A85="","",'JPN10-15'!A85),IF($A$20=6, IF(WLTC!B85="","", WLTC!B85),IF($A$20=7, IF('New Cycle 1'!A85="","", 'New Cycle 1'!A85),IF($A$20=8, IF('New Cycle 2'!A85="","", 'New Cycle 3'!A85),IF($A$20=9, IF('New Cycle 3'!A85="","", 'New Cycle 3'!A85),"")))))))))</f>
        <v>83</v>
      </c>
      <c r="Q85" s="32">
        <f>IF($A$20=1,IF(UDDS!C85="","",UDDS!C85),IF($A$20=2,IF('FTP-75'!C85="","",'FTP-75'!C85),IF($A$20=3, IF('US06'!C85="","",'US06'!C85),IF($A$20=4, IF(NEDC!B85="","", NEDC!B85),IF($A$20=5, IF('JPN10-15'!B85="","",'JPN10-15'!B85),IF($A$20=6, IF(WLTC!C85="","", WLTC!C85),IF($A$20=7, IF('New Cycle 1'!B85="","", 'New Cycle 1'!B85),IF($A$20=8, IF('New Cycle 2'!B85="","", 'New Cycle 2'!B85),IF($A$20=9, IF('New Cycle 3'!B85="","", 'New Cycle 3'!B85),"")))))))))</f>
        <v>32</v>
      </c>
      <c r="R85" s="32">
        <f>IF($A$20=1,IF(UDDS!D85="","",UDDS!D85),IF($A$20=2,IF('FTP-75'!D85="","",'FTP-75'!D85),IF($A$20=3, IF('US06'!D85="","",'US06'!D85),IF($A$20=4, IF(NEDC!C85="","", NEDC!C85),IF($A$20=5, IF('JPN10-15'!C85="","",'JPN10-15'!C85),IF($A$20=6, IF(WLTC!D85="","", WLTC!D85),IF($A$20=7, IF('New Cycle 1'!C85="","", 'New Cycle 1'!C85),IF($A$20=8, IF('New Cycle 2'!C85="","", 'New Cycle 2'!C85),IF($A$20=9, IF('New Cycle 3'!C85="","", 'New Cycle 3'!C85),"")))))))))</f>
        <v>0</v>
      </c>
      <c r="S85" s="32">
        <f>IF($A$20=1,IF(UDDS!E85="","",UDDS!E85),IF($A$20=2,IF('FTP-75'!E85="","",'FTP-75'!E85),IF($A$20=3, IF('US06'!E85="","",'US06'!E85),IF($A$20=4, IF(NEDC!D85="","", NEDC!D85),IF($A$20=5, IF('JPN10-15'!D85="","",'JPN10-15'!D85),IF($A$20=6, IF(WLTC!E85="","", WLTC!E85),IF($A$20=7, IF('New Cycle 1'!D85="","", 'New Cycle 1'!D85),IF($A$20=8, IF('New Cycle 2'!D85="","", 'New Cycle 2'!D85),IF($A$20=9, IF('New Cycle 3'!D85="","", 'New Cycle 3'!D85),"")))))))))</f>
        <v>8.8888888888888893</v>
      </c>
      <c r="T85" s="32">
        <f>IF($A$20=1,IF(UDDS!F85="","",UDDS!F85),IF($A$20=2,IF('FTP-75'!F85="","",'FTP-75'!F85),IF($A$20=3, IF('US06'!F85="","",'US06'!F85),IF($A$20=4, IF(NEDC!E85="","", NEDC!E85),IF($A$20=5, IF('JPN10-15'!E85="","",'JPN10-15'!E85),IF($A$20=6, IF(WLTC!F85="","", WLTC!F85),IF($A$20=7, IF('New Cycle 1'!E85="","", 'New Cycle 1'!E85),IF($A$20=8, IF('New Cycle 2'!E85="","", 'New Cycle 2'!E85),IF($A$20=9, IF('New Cycle 3'!E85="","", 'New Cycle 3'!E85),"")))))))))</f>
        <v>0</v>
      </c>
      <c r="U85" s="32">
        <f>IF($A$20=1,IF(UDDS!G85="","",UDDS!G85),IF($A$20=2,IF('FTP-75'!G85="","",'FTP-75'!G85),IF($A$20=3, IF('US06'!G85="","",'US06'!G85),IF($A$20=4, IF(NEDC!F85="","", NEDC!F85),IF($A$20=5, IF('JPN10-15'!F85="","",'JPN10-15'!F85),IF($A$20=6, IF(WLTC!G85="","", WLTC!G85),IF($A$20=7, IF('New Cycle 1'!F85="","", 'New Cycle 1'!F85),IF($A$20=8, IF('New Cycle 2'!F85="","", 'New Cycle 2'!F85),IF($A$20=9, IF('New Cycle 3'!F85="","", 'New Cycle 3'!F85),"")))))))))</f>
        <v>284.22024999209395</v>
      </c>
    </row>
    <row r="86" spans="16:21" x14ac:dyDescent="0.25">
      <c r="P86" s="8">
        <f>IF($A$20=1,IF(UDDS!A86="","",UDDS!A86),IF($A$20=2,IF('FTP-75'!A86="","",'FTP-75'!A86),IF($A$20=3, IF('US06'!A86="","",'US06'!A86),IF($A$20=4, IF(NEDC!A86="","", NEDC!A86),IF($A$20=5, IF('JPN10-15'!A86="","",'JPN10-15'!A86),IF($A$20=6, IF(WLTC!B86="","", WLTC!B86),IF($A$20=7, IF('New Cycle 1'!A86="","", 'New Cycle 1'!A86),IF($A$20=8, IF('New Cycle 2'!A86="","", 'New Cycle 3'!A86),IF($A$20=9, IF('New Cycle 3'!A86="","", 'New Cycle 3'!A86),"")))))))))</f>
        <v>84</v>
      </c>
      <c r="Q86" s="32">
        <f>IF($A$20=1,IF(UDDS!C86="","",UDDS!C86),IF($A$20=2,IF('FTP-75'!C86="","",'FTP-75'!C86),IF($A$20=3, IF('US06'!C86="","",'US06'!C86),IF($A$20=4, IF(NEDC!B86="","", NEDC!B86),IF($A$20=5, IF('JPN10-15'!B86="","",'JPN10-15'!B86),IF($A$20=6, IF(WLTC!C86="","", WLTC!C86),IF($A$20=7, IF('New Cycle 1'!B86="","", 'New Cycle 1'!B86),IF($A$20=8, IF('New Cycle 2'!B86="","", 'New Cycle 2'!B86),IF($A$20=9, IF('New Cycle 3'!B86="","", 'New Cycle 3'!B86),"")))))))))</f>
        <v>32</v>
      </c>
      <c r="R86" s="32">
        <f>IF($A$20=1,IF(UDDS!D86="","",UDDS!D86),IF($A$20=2,IF('FTP-75'!D86="","",'FTP-75'!D86),IF($A$20=3, IF('US06'!D86="","",'US06'!D86),IF($A$20=4, IF(NEDC!C86="","", NEDC!C86),IF($A$20=5, IF('JPN10-15'!C86="","",'JPN10-15'!C86),IF($A$20=6, IF(WLTC!D86="","", WLTC!D86),IF($A$20=7, IF('New Cycle 1'!C86="","", 'New Cycle 1'!C86),IF($A$20=8, IF('New Cycle 2'!C86="","", 'New Cycle 2'!C86),IF($A$20=9, IF('New Cycle 3'!C86="","", 'New Cycle 3'!C86),"")))))))))</f>
        <v>0</v>
      </c>
      <c r="S86" s="32">
        <f>IF($A$20=1,IF(UDDS!E86="","",UDDS!E86),IF($A$20=2,IF('FTP-75'!E86="","",'FTP-75'!E86),IF($A$20=3, IF('US06'!E86="","",'US06'!E86),IF($A$20=4, IF(NEDC!D86="","", NEDC!D86),IF($A$20=5, IF('JPN10-15'!D86="","",'JPN10-15'!D86),IF($A$20=6, IF(WLTC!E86="","", WLTC!E86),IF($A$20=7, IF('New Cycle 1'!D86="","", 'New Cycle 1'!D86),IF($A$20=8, IF('New Cycle 2'!D86="","", 'New Cycle 2'!D86),IF($A$20=9, IF('New Cycle 3'!D86="","", 'New Cycle 3'!D86),"")))))))))</f>
        <v>8.8888888888888893</v>
      </c>
      <c r="T86" s="32">
        <f>IF($A$20=1,IF(UDDS!F86="","",UDDS!F86),IF($A$20=2,IF('FTP-75'!F86="","",'FTP-75'!F86),IF($A$20=3, IF('US06'!F86="","",'US06'!F86),IF($A$20=4, IF(NEDC!E86="","", NEDC!E86),IF($A$20=5, IF('JPN10-15'!E86="","",'JPN10-15'!E86),IF($A$20=6, IF(WLTC!F86="","", WLTC!F86),IF($A$20=7, IF('New Cycle 1'!E86="","", 'New Cycle 1'!E86),IF($A$20=8, IF('New Cycle 2'!E86="","", 'New Cycle 2'!E86),IF($A$20=9, IF('New Cycle 3'!E86="","", 'New Cycle 3'!E86),"")))))))))</f>
        <v>0</v>
      </c>
      <c r="U86" s="32">
        <f>IF($A$20=1,IF(UDDS!G86="","",UDDS!G86),IF($A$20=2,IF('FTP-75'!G86="","",'FTP-75'!G86),IF($A$20=3, IF('US06'!G86="","",'US06'!G86),IF($A$20=4, IF(NEDC!F86="","", NEDC!F86),IF($A$20=5, IF('JPN10-15'!F86="","",'JPN10-15'!F86),IF($A$20=6, IF(WLTC!G86="","", WLTC!G86),IF($A$20=7, IF('New Cycle 1'!F86="","", 'New Cycle 1'!F86),IF($A$20=8, IF('New Cycle 2'!F86="","", 'New Cycle 2'!F86),IF($A$20=9, IF('New Cycle 3'!F86="","", 'New Cycle 3'!F86),"")))))))))</f>
        <v>293.10913888098287</v>
      </c>
    </row>
    <row r="87" spans="16:21" x14ac:dyDescent="0.25">
      <c r="P87" s="8">
        <f>IF($A$20=1,IF(UDDS!A87="","",UDDS!A87),IF($A$20=2,IF('FTP-75'!A87="","",'FTP-75'!A87),IF($A$20=3, IF('US06'!A87="","",'US06'!A87),IF($A$20=4, IF(NEDC!A87="","", NEDC!A87),IF($A$20=5, IF('JPN10-15'!A87="","",'JPN10-15'!A87),IF($A$20=6, IF(WLTC!B87="","", WLTC!B87),IF($A$20=7, IF('New Cycle 1'!A87="","", 'New Cycle 1'!A87),IF($A$20=8, IF('New Cycle 2'!A87="","", 'New Cycle 3'!A87),IF($A$20=9, IF('New Cycle 3'!A87="","", 'New Cycle 3'!A87),"")))))))))</f>
        <v>85</v>
      </c>
      <c r="Q87" s="32">
        <f>IF($A$20=1,IF(UDDS!C87="","",UDDS!C87),IF($A$20=2,IF('FTP-75'!C87="","",'FTP-75'!C87),IF($A$20=3, IF('US06'!C87="","",'US06'!C87),IF($A$20=4, IF(NEDC!B87="","", NEDC!B87),IF($A$20=5, IF('JPN10-15'!B87="","",'JPN10-15'!B87),IF($A$20=6, IF(WLTC!C87="","", WLTC!C87),IF($A$20=7, IF('New Cycle 1'!B87="","", 'New Cycle 1'!B87),IF($A$20=8, IF('New Cycle 2'!B87="","", 'New Cycle 2'!B87),IF($A$20=9, IF('New Cycle 3'!B87="","", 'New Cycle 3'!B87),"")))))))))</f>
        <v>32</v>
      </c>
      <c r="R87" s="32">
        <f>IF($A$20=1,IF(UDDS!D87="","",UDDS!D87),IF($A$20=2,IF('FTP-75'!D87="","",'FTP-75'!D87),IF($A$20=3, IF('US06'!D87="","",'US06'!D87),IF($A$20=4, IF(NEDC!C87="","", NEDC!C87),IF($A$20=5, IF('JPN10-15'!C87="","",'JPN10-15'!C87),IF($A$20=6, IF(WLTC!D87="","", WLTC!D87),IF($A$20=7, IF('New Cycle 1'!C87="","", 'New Cycle 1'!C87),IF($A$20=8, IF('New Cycle 2'!C87="","", 'New Cycle 2'!C87),IF($A$20=9, IF('New Cycle 3'!C87="","", 'New Cycle 3'!C87),"")))))))))</f>
        <v>0</v>
      </c>
      <c r="S87" s="32">
        <f>IF($A$20=1,IF(UDDS!E87="","",UDDS!E87),IF($A$20=2,IF('FTP-75'!E87="","",'FTP-75'!E87),IF($A$20=3, IF('US06'!E87="","",'US06'!E87),IF($A$20=4, IF(NEDC!D87="","", NEDC!D87),IF($A$20=5, IF('JPN10-15'!D87="","",'JPN10-15'!D87),IF($A$20=6, IF(WLTC!E87="","", WLTC!E87),IF($A$20=7, IF('New Cycle 1'!D87="","", 'New Cycle 1'!D87),IF($A$20=8, IF('New Cycle 2'!D87="","", 'New Cycle 2'!D87),IF($A$20=9, IF('New Cycle 3'!D87="","", 'New Cycle 3'!D87),"")))))))))</f>
        <v>8.8888888888888893</v>
      </c>
      <c r="T87" s="32">
        <f>IF($A$20=1,IF(UDDS!F87="","",UDDS!F87),IF($A$20=2,IF('FTP-75'!F87="","",'FTP-75'!F87),IF($A$20=3, IF('US06'!F87="","",'US06'!F87),IF($A$20=4, IF(NEDC!E87="","", NEDC!E87),IF($A$20=5, IF('JPN10-15'!E87="","",'JPN10-15'!E87),IF($A$20=6, IF(WLTC!F87="","", WLTC!F87),IF($A$20=7, IF('New Cycle 1'!E87="","", 'New Cycle 1'!E87),IF($A$20=8, IF('New Cycle 2'!E87="","", 'New Cycle 2'!E87),IF($A$20=9, IF('New Cycle 3'!E87="","", 'New Cycle 3'!E87),"")))))))))</f>
        <v>0</v>
      </c>
      <c r="U87" s="32">
        <f>IF($A$20=1,IF(UDDS!G87="","",UDDS!G87),IF($A$20=2,IF('FTP-75'!G87="","",'FTP-75'!G87),IF($A$20=3, IF('US06'!G87="","",'US06'!G87),IF($A$20=4, IF(NEDC!F87="","", NEDC!F87),IF($A$20=5, IF('JPN10-15'!F87="","",'JPN10-15'!F87),IF($A$20=6, IF(WLTC!G87="","", WLTC!G87),IF($A$20=7, IF('New Cycle 1'!F87="","", 'New Cycle 1'!F87),IF($A$20=8, IF('New Cycle 2'!F87="","", 'New Cycle 2'!F87),IF($A$20=9, IF('New Cycle 3'!F87="","", 'New Cycle 3'!F87),"")))))))))</f>
        <v>301.99802776987178</v>
      </c>
    </row>
    <row r="88" spans="16:21" x14ac:dyDescent="0.25">
      <c r="P88" s="8">
        <f>IF($A$20=1,IF(UDDS!A88="","",UDDS!A88),IF($A$20=2,IF('FTP-75'!A88="","",'FTP-75'!A88),IF($A$20=3, IF('US06'!A88="","",'US06'!A88),IF($A$20=4, IF(NEDC!A88="","", NEDC!A88),IF($A$20=5, IF('JPN10-15'!A88="","",'JPN10-15'!A88),IF($A$20=6, IF(WLTC!B88="","", WLTC!B88),IF($A$20=7, IF('New Cycle 1'!A88="","", 'New Cycle 1'!A88),IF($A$20=8, IF('New Cycle 2'!A88="","", 'New Cycle 3'!A88),IF($A$20=9, IF('New Cycle 3'!A88="","", 'New Cycle 3'!A88),"")))))))))</f>
        <v>86</v>
      </c>
      <c r="Q88" s="32">
        <f>IF($A$20=1,IF(UDDS!C88="","",UDDS!C88),IF($A$20=2,IF('FTP-75'!C88="","",'FTP-75'!C88),IF($A$20=3, IF('US06'!C88="","",'US06'!C88),IF($A$20=4, IF(NEDC!B88="","", NEDC!B88),IF($A$20=5, IF('JPN10-15'!B88="","",'JPN10-15'!B88),IF($A$20=6, IF(WLTC!C88="","", WLTC!C88),IF($A$20=7, IF('New Cycle 1'!B88="","", 'New Cycle 1'!B88),IF($A$20=8, IF('New Cycle 2'!B88="","", 'New Cycle 2'!B88),IF($A$20=9, IF('New Cycle 3'!B88="","", 'New Cycle 3'!B88),"")))))))))</f>
        <v>32</v>
      </c>
      <c r="R88" s="32">
        <f>IF($A$20=1,IF(UDDS!D88="","",UDDS!D88),IF($A$20=2,IF('FTP-75'!D88="","",'FTP-75'!D88),IF($A$20=3, IF('US06'!D88="","",'US06'!D88),IF($A$20=4, IF(NEDC!C88="","", NEDC!C88),IF($A$20=5, IF('JPN10-15'!C88="","",'JPN10-15'!C88),IF($A$20=6, IF(WLTC!D88="","", WLTC!D88),IF($A$20=7, IF('New Cycle 1'!C88="","", 'New Cycle 1'!C88),IF($A$20=8, IF('New Cycle 2'!C88="","", 'New Cycle 2'!C88),IF($A$20=9, IF('New Cycle 3'!C88="","", 'New Cycle 3'!C88),"")))))))))</f>
        <v>0</v>
      </c>
      <c r="S88" s="32">
        <f>IF($A$20=1,IF(UDDS!E88="","",UDDS!E88),IF($A$20=2,IF('FTP-75'!E88="","",'FTP-75'!E88),IF($A$20=3, IF('US06'!E88="","",'US06'!E88),IF($A$20=4, IF(NEDC!D88="","", NEDC!D88),IF($A$20=5, IF('JPN10-15'!D88="","",'JPN10-15'!D88),IF($A$20=6, IF(WLTC!E88="","", WLTC!E88),IF($A$20=7, IF('New Cycle 1'!D88="","", 'New Cycle 1'!D88),IF($A$20=8, IF('New Cycle 2'!D88="","", 'New Cycle 2'!D88),IF($A$20=9, IF('New Cycle 3'!D88="","", 'New Cycle 3'!D88),"")))))))))</f>
        <v>8.8888888888888893</v>
      </c>
      <c r="T88" s="32">
        <f>IF($A$20=1,IF(UDDS!F88="","",UDDS!F88),IF($A$20=2,IF('FTP-75'!F88="","",'FTP-75'!F88),IF($A$20=3, IF('US06'!F88="","",'US06'!F88),IF($A$20=4, IF(NEDC!E88="","", NEDC!E88),IF($A$20=5, IF('JPN10-15'!E88="","",'JPN10-15'!E88),IF($A$20=6, IF(WLTC!F88="","", WLTC!F88),IF($A$20=7, IF('New Cycle 1'!E88="","", 'New Cycle 1'!E88),IF($A$20=8, IF('New Cycle 2'!E88="","", 'New Cycle 2'!E88),IF($A$20=9, IF('New Cycle 3'!E88="","", 'New Cycle 3'!E88),"")))))))))</f>
        <v>0</v>
      </c>
      <c r="U88" s="32">
        <f>IF($A$20=1,IF(UDDS!G88="","",UDDS!G88),IF($A$20=2,IF('FTP-75'!G88="","",'FTP-75'!G88),IF($A$20=3, IF('US06'!G88="","",'US06'!G88),IF($A$20=4, IF(NEDC!F88="","", NEDC!F88),IF($A$20=5, IF('JPN10-15'!F88="","",'JPN10-15'!F88),IF($A$20=6, IF(WLTC!G88="","", WLTC!G88),IF($A$20=7, IF('New Cycle 1'!F88="","", 'New Cycle 1'!F88),IF($A$20=8, IF('New Cycle 2'!F88="","", 'New Cycle 2'!F88),IF($A$20=9, IF('New Cycle 3'!F88="","", 'New Cycle 3'!F88),"")))))))))</f>
        <v>310.8869166587607</v>
      </c>
    </row>
    <row r="89" spans="16:21" x14ac:dyDescent="0.25">
      <c r="P89" s="8">
        <f>IF($A$20=1,IF(UDDS!A89="","",UDDS!A89),IF($A$20=2,IF('FTP-75'!A89="","",'FTP-75'!A89),IF($A$20=3, IF('US06'!A89="","",'US06'!A89),IF($A$20=4, IF(NEDC!A89="","", NEDC!A89),IF($A$20=5, IF('JPN10-15'!A89="","",'JPN10-15'!A89),IF($A$20=6, IF(WLTC!B89="","", WLTC!B89),IF($A$20=7, IF('New Cycle 1'!A89="","", 'New Cycle 1'!A89),IF($A$20=8, IF('New Cycle 2'!A89="","", 'New Cycle 3'!A89),IF($A$20=9, IF('New Cycle 3'!A89="","", 'New Cycle 3'!A89),"")))))))))</f>
        <v>87</v>
      </c>
      <c r="Q89" s="32">
        <f>IF($A$20=1,IF(UDDS!C89="","",UDDS!C89),IF($A$20=2,IF('FTP-75'!C89="","",'FTP-75'!C89),IF($A$20=3, IF('US06'!C89="","",'US06'!C89),IF($A$20=4, IF(NEDC!B89="","", NEDC!B89),IF($A$20=5, IF('JPN10-15'!B89="","",'JPN10-15'!B89),IF($A$20=6, IF(WLTC!C89="","", WLTC!C89),IF($A$20=7, IF('New Cycle 1'!B89="","", 'New Cycle 1'!B89),IF($A$20=8, IF('New Cycle 2'!B89="","", 'New Cycle 2'!B89),IF($A$20=9, IF('New Cycle 3'!B89="","", 'New Cycle 3'!B89),"")))))))))</f>
        <v>31.627348139860274</v>
      </c>
      <c r="R89" s="32">
        <f>IF($A$20=1,IF(UDDS!D89="","",UDDS!D89),IF($A$20=2,IF('FTP-75'!D89="","",'FTP-75'!D89),IF($A$20=3, IF('US06'!D89="","",'US06'!D89),IF($A$20=4, IF(NEDC!C89="","", NEDC!C89),IF($A$20=5, IF('JPN10-15'!C89="","",'JPN10-15'!C89),IF($A$20=6, IF(WLTC!D89="","", WLTC!D89),IF($A$20=7, IF('New Cycle 1'!C89="","", 'New Cycle 1'!C89),IF($A$20=8, IF('New Cycle 2'!C89="","", 'New Cycle 2'!C89),IF($A$20=9, IF('New Cycle 3'!C89="","", 'New Cycle 3'!C89),"")))))))))</f>
        <v>0</v>
      </c>
      <c r="S89" s="32">
        <f>IF($A$20=1,IF(UDDS!E89="","",UDDS!E89),IF($A$20=2,IF('FTP-75'!E89="","",'FTP-75'!E89),IF($A$20=3, IF('US06'!E89="","",'US06'!E89),IF($A$20=4, IF(NEDC!D89="","", NEDC!D89),IF($A$20=5, IF('JPN10-15'!D89="","",'JPN10-15'!D89),IF($A$20=6, IF(WLTC!E89="","", WLTC!E89),IF($A$20=7, IF('New Cycle 1'!D89="","", 'New Cycle 1'!D89),IF($A$20=8, IF('New Cycle 2'!D89="","", 'New Cycle 2'!D89),IF($A$20=9, IF('New Cycle 3'!D89="","", 'New Cycle 3'!D89),"")))))))))</f>
        <v>8.78537448329452</v>
      </c>
      <c r="T89" s="32">
        <f>IF($A$20=1,IF(UDDS!F89="","",UDDS!F89),IF($A$20=2,IF('FTP-75'!F89="","",'FTP-75'!F89),IF($A$20=3, IF('US06'!F89="","",'US06'!F89),IF($A$20=4, IF(NEDC!E89="","", NEDC!E89),IF($A$20=5, IF('JPN10-15'!E89="","",'JPN10-15'!E89),IF($A$20=6, IF(WLTC!F89="","", WLTC!F89),IF($A$20=7, IF('New Cycle 1'!E89="","", 'New Cycle 1'!E89),IF($A$20=8, IF('New Cycle 2'!E89="","", 'New Cycle 2'!E89),IF($A$20=9, IF('New Cycle 3'!E89="","", 'New Cycle 3'!E89),"")))))))))</f>
        <v>-0.10351440559436931</v>
      </c>
      <c r="U89" s="32">
        <f>IF($A$20=1,IF(UDDS!G89="","",UDDS!G89),IF($A$20=2,IF('FTP-75'!G89="","",'FTP-75'!G89),IF($A$20=3, IF('US06'!G89="","",'US06'!G89),IF($A$20=4, IF(NEDC!F89="","", NEDC!F89),IF($A$20=5, IF('JPN10-15'!F89="","",'JPN10-15'!F89),IF($A$20=6, IF(WLTC!G89="","", WLTC!G89),IF($A$20=7, IF('New Cycle 1'!F89="","", 'New Cycle 1'!F89),IF($A$20=8, IF('New Cycle 2'!F89="","", 'New Cycle 2'!F89),IF($A$20=9, IF('New Cycle 3'!F89="","", 'New Cycle 3'!F89),"")))))))))</f>
        <v>319.72404834485241</v>
      </c>
    </row>
    <row r="90" spans="16:21" x14ac:dyDescent="0.25">
      <c r="P90" s="8">
        <f>IF($A$20=1,IF(UDDS!A90="","",UDDS!A90),IF($A$20=2,IF('FTP-75'!A90="","",'FTP-75'!A90),IF($A$20=3, IF('US06'!A90="","",'US06'!A90),IF($A$20=4, IF(NEDC!A90="","", NEDC!A90),IF($A$20=5, IF('JPN10-15'!A90="","",'JPN10-15'!A90),IF($A$20=6, IF(WLTC!B90="","", WLTC!B90),IF($A$20=7, IF('New Cycle 1'!A90="","", 'New Cycle 1'!A90),IF($A$20=8, IF('New Cycle 2'!A90="","", 'New Cycle 3'!A90),IF($A$20=9, IF('New Cycle 3'!A90="","", 'New Cycle 3'!A90),"")))))))))</f>
        <v>88</v>
      </c>
      <c r="Q90" s="32">
        <f>IF($A$20=1,IF(UDDS!C90="","",UDDS!C90),IF($A$20=2,IF('FTP-75'!C90="","",'FTP-75'!C90),IF($A$20=3, IF('US06'!C90="","",'US06'!C90),IF($A$20=4, IF(NEDC!B90="","", NEDC!B90),IF($A$20=5, IF('JPN10-15'!B90="","",'JPN10-15'!B90),IF($A$20=6, IF(WLTC!C90="","", WLTC!C90),IF($A$20=7, IF('New Cycle 1'!B90="","", 'New Cycle 1'!B90),IF($A$20=8, IF('New Cycle 2'!B90="","", 'New Cycle 2'!B90),IF($A$20=9, IF('New Cycle 3'!B90="","", 'New Cycle 3'!B90),"")))))))))</f>
        <v>28.95000004172325</v>
      </c>
      <c r="R90" s="32">
        <f>IF($A$20=1,IF(UDDS!D90="","",UDDS!D90),IF($A$20=2,IF('FTP-75'!D90="","",'FTP-75'!D90),IF($A$20=3, IF('US06'!D90="","",'US06'!D90),IF($A$20=4, IF(NEDC!C90="","", NEDC!C90),IF($A$20=5, IF('JPN10-15'!C90="","",'JPN10-15'!C90),IF($A$20=6, IF(WLTC!D90="","", WLTC!D90),IF($A$20=7, IF('New Cycle 1'!C90="","", 'New Cycle 1'!C90),IF($A$20=8, IF('New Cycle 2'!C90="","", 'New Cycle 2'!C90),IF($A$20=9, IF('New Cycle 3'!C90="","", 'New Cycle 3'!C90),"")))))))))</f>
        <v>0</v>
      </c>
      <c r="S90" s="32">
        <f>IF($A$20=1,IF(UDDS!E90="","",UDDS!E90),IF($A$20=2,IF('FTP-75'!E90="","",'FTP-75'!E90),IF($A$20=3, IF('US06'!E90="","",'US06'!E90),IF($A$20=4, IF(NEDC!D90="","", NEDC!D90),IF($A$20=5, IF('JPN10-15'!D90="","",'JPN10-15'!D90),IF($A$20=6, IF(WLTC!E90="","", WLTC!E90),IF($A$20=7, IF('New Cycle 1'!D90="","", 'New Cycle 1'!D90),IF($A$20=8, IF('New Cycle 2'!D90="","", 'New Cycle 2'!D90),IF($A$20=9, IF('New Cycle 3'!D90="","", 'New Cycle 3'!D90),"")))))))))</f>
        <v>8.0416666782564583</v>
      </c>
      <c r="T90" s="32">
        <f>IF($A$20=1,IF(UDDS!F90="","",UDDS!F90),IF($A$20=2,IF('FTP-75'!F90="","",'FTP-75'!F90),IF($A$20=3, IF('US06'!F90="","",'US06'!F90),IF($A$20=4, IF(NEDC!E90="","", NEDC!E90),IF($A$20=5, IF('JPN10-15'!E90="","",'JPN10-15'!E90),IF($A$20=6, IF(WLTC!F90="","", WLTC!F90),IF($A$20=7, IF('New Cycle 1'!E90="","", 'New Cycle 1'!E90),IF($A$20=8, IF('New Cycle 2'!E90="","", 'New Cycle 2'!E90),IF($A$20=9, IF('New Cycle 3'!E90="","", 'New Cycle 3'!E90),"")))))))))</f>
        <v>-0.74370780503806166</v>
      </c>
      <c r="U90" s="32">
        <f>IF($A$20=1,IF(UDDS!G90="","",UDDS!G90),IF($A$20=2,IF('FTP-75'!G90="","",'FTP-75'!G90),IF($A$20=3, IF('US06'!G90="","",'US06'!G90),IF($A$20=4, IF(NEDC!F90="","", NEDC!F90),IF($A$20=5, IF('JPN10-15'!F90="","",'JPN10-15'!F90),IF($A$20=6, IF(WLTC!G90="","", WLTC!G90),IF($A$20=7, IF('New Cycle 1'!F90="","", 'New Cycle 1'!F90),IF($A$20=8, IF('New Cycle 2'!F90="","", 'New Cycle 2'!F90),IF($A$20=9, IF('New Cycle 3'!F90="","", 'New Cycle 3'!F90),"")))))))))</f>
        <v>328.13756892562787</v>
      </c>
    </row>
    <row r="91" spans="16:21" x14ac:dyDescent="0.25">
      <c r="P91" s="8">
        <f>IF($A$20=1,IF(UDDS!A91="","",UDDS!A91),IF($A$20=2,IF('FTP-75'!A91="","",'FTP-75'!A91),IF($A$20=3, IF('US06'!A91="","",'US06'!A91),IF($A$20=4, IF(NEDC!A91="","", NEDC!A91),IF($A$20=5, IF('JPN10-15'!A91="","",'JPN10-15'!A91),IF($A$20=6, IF(WLTC!B91="","", WLTC!B91),IF($A$20=7, IF('New Cycle 1'!A91="","", 'New Cycle 1'!A91),IF($A$20=8, IF('New Cycle 2'!A91="","", 'New Cycle 3'!A91),IF($A$20=9, IF('New Cycle 3'!A91="","", 'New Cycle 3'!A91),"")))))))))</f>
        <v>89</v>
      </c>
      <c r="Q91" s="32">
        <f>IF($A$20=1,IF(UDDS!C91="","",UDDS!C91),IF($A$20=2,IF('FTP-75'!C91="","",'FTP-75'!C91),IF($A$20=3, IF('US06'!C91="","",'US06'!C91),IF($A$20=4, IF(NEDC!B91="","", NEDC!B91),IF($A$20=5, IF('JPN10-15'!B91="","",'JPN10-15'!B91),IF($A$20=6, IF(WLTC!C91="","", WLTC!C91),IF($A$20=7, IF('New Cycle 1'!B91="","", 'New Cycle 1'!B91),IF($A$20=8, IF('New Cycle 2'!B91="","", 'New Cycle 2'!B91),IF($A$20=9, IF('New Cycle 3'!B91="","", 'New Cycle 3'!B91),"")))))))))</f>
        <v>25.888277712795471</v>
      </c>
      <c r="R91" s="32">
        <f>IF($A$20=1,IF(UDDS!D91="","",UDDS!D91),IF($A$20=2,IF('FTP-75'!D91="","",'FTP-75'!D91),IF($A$20=3, IF('US06'!D91="","",'US06'!D91),IF($A$20=4, IF(NEDC!C91="","", NEDC!C91),IF($A$20=5, IF('JPN10-15'!C91="","",'JPN10-15'!C91),IF($A$20=6, IF(WLTC!D91="","", WLTC!D91),IF($A$20=7, IF('New Cycle 1'!C91="","", 'New Cycle 1'!C91),IF($A$20=8, IF('New Cycle 2'!C91="","", 'New Cycle 2'!C91),IF($A$20=9, IF('New Cycle 3'!C91="","", 'New Cycle 3'!C91),"")))))))))</f>
        <v>0</v>
      </c>
      <c r="S91" s="32">
        <f>IF($A$20=1,IF(UDDS!E91="","",UDDS!E91),IF($A$20=2,IF('FTP-75'!E91="","",'FTP-75'!E91),IF($A$20=3, IF('US06'!E91="","",'US06'!E91),IF($A$20=4, IF(NEDC!D91="","", NEDC!D91),IF($A$20=5, IF('JPN10-15'!D91="","",'JPN10-15'!D91),IF($A$20=6, IF(WLTC!E91="","", WLTC!E91),IF($A$20=7, IF('New Cycle 1'!D91="","", 'New Cycle 1'!D91),IF($A$20=8, IF('New Cycle 2'!D91="","", 'New Cycle 2'!D91),IF($A$20=9, IF('New Cycle 3'!D91="","", 'New Cycle 3'!D91),"")))))))))</f>
        <v>7.191188253554297</v>
      </c>
      <c r="T91" s="32">
        <f>IF($A$20=1,IF(UDDS!F91="","",UDDS!F91),IF($A$20=2,IF('FTP-75'!F91="","",'FTP-75'!F91),IF($A$20=3, IF('US06'!F91="","",'US06'!F91),IF($A$20=4, IF(NEDC!E91="","", NEDC!E91),IF($A$20=5, IF('JPN10-15'!E91="","",'JPN10-15'!E91),IF($A$20=6, IF(WLTC!F91="","", WLTC!F91),IF($A$20=7, IF('New Cycle 1'!E91="","", 'New Cycle 1'!E91),IF($A$20=8, IF('New Cycle 2'!E91="","", 'New Cycle 2'!E91),IF($A$20=9, IF('New Cycle 3'!E91="","", 'New Cycle 3'!E91),"")))))))))</f>
        <v>-0.85047842470216128</v>
      </c>
      <c r="U91" s="32">
        <f>IF($A$20=1,IF(UDDS!G91="","",UDDS!G91),IF($A$20=2,IF('FTP-75'!G91="","",'FTP-75'!G91),IF($A$20=3, IF('US06'!G91="","",'US06'!G91),IF($A$20=4, IF(NEDC!F91="","", NEDC!F91),IF($A$20=5, IF('JPN10-15'!F91="","",'JPN10-15'!F91),IF($A$20=6, IF(WLTC!G91="","", WLTC!G91),IF($A$20=7, IF('New Cycle 1'!F91="","", 'New Cycle 1'!F91),IF($A$20=8, IF('New Cycle 2'!F91="","", 'New Cycle 2'!F91),IF($A$20=9, IF('New Cycle 3'!F91="","", 'New Cycle 3'!F91),"")))))))))</f>
        <v>335.75399639153324</v>
      </c>
    </row>
    <row r="92" spans="16:21" x14ac:dyDescent="0.25">
      <c r="P92" s="8">
        <f>IF($A$20=1,IF(UDDS!A92="","",UDDS!A92),IF($A$20=2,IF('FTP-75'!A92="","",'FTP-75'!A92),IF($A$20=3, IF('US06'!A92="","",'US06'!A92),IF($A$20=4, IF(NEDC!A92="","", NEDC!A92),IF($A$20=5, IF('JPN10-15'!A92="","",'JPN10-15'!A92),IF($A$20=6, IF(WLTC!B92="","", WLTC!B92),IF($A$20=7, IF('New Cycle 1'!A92="","", 'New Cycle 1'!A92),IF($A$20=8, IF('New Cycle 2'!A92="","", 'New Cycle 3'!A92),IF($A$20=9, IF('New Cycle 3'!A92="","", 'New Cycle 3'!A92),"")))))))))</f>
        <v>90</v>
      </c>
      <c r="Q92" s="32">
        <f>IF($A$20=1,IF(UDDS!C92="","",UDDS!C92),IF($A$20=2,IF('FTP-75'!C92="","",'FTP-75'!C92),IF($A$20=3, IF('US06'!C92="","",'US06'!C92),IF($A$20=4, IF(NEDC!B92="","", NEDC!B92),IF($A$20=5, IF('JPN10-15'!B92="","",'JPN10-15'!B92),IF($A$20=6, IF(WLTC!C92="","", WLTC!C92),IF($A$20=7, IF('New Cycle 1'!B92="","", 'New Cycle 1'!B92),IF($A$20=8, IF('New Cycle 2'!B92="","", 'New Cycle 2'!B92),IF($A$20=9, IF('New Cycle 3'!B92="","", 'New Cycle 3'!B92),"")))))))))</f>
        <v>23.13888892531395</v>
      </c>
      <c r="R92" s="32">
        <f>IF($A$20=1,IF(UDDS!D92="","",UDDS!D92),IF($A$20=2,IF('FTP-75'!D92="","",'FTP-75'!D92),IF($A$20=3, IF('US06'!D92="","",'US06'!D92),IF($A$20=4, IF(NEDC!C92="","", NEDC!C92),IF($A$20=5, IF('JPN10-15'!C92="","",'JPN10-15'!C92),IF($A$20=6, IF(WLTC!D92="","", WLTC!D92),IF($A$20=7, IF('New Cycle 1'!C92="","", 'New Cycle 1'!C92),IF($A$20=8, IF('New Cycle 2'!C92="","", 'New Cycle 2'!C92),IF($A$20=9, IF('New Cycle 3'!C92="","", 'New Cycle 3'!C92),"")))))))))</f>
        <v>0</v>
      </c>
      <c r="S92" s="32">
        <f>IF($A$20=1,IF(UDDS!E92="","",UDDS!E92),IF($A$20=2,IF('FTP-75'!E92="","",'FTP-75'!E92),IF($A$20=3, IF('US06'!E92="","",'US06'!E92),IF($A$20=4, IF(NEDC!D92="","", NEDC!D92),IF($A$20=5, IF('JPN10-15'!D92="","",'JPN10-15'!D92),IF($A$20=6, IF(WLTC!E92="","", WLTC!E92),IF($A$20=7, IF('New Cycle 1'!D92="","", 'New Cycle 1'!D92),IF($A$20=8, IF('New Cycle 2'!D92="","", 'New Cycle 2'!D92),IF($A$20=9, IF('New Cycle 3'!D92="","", 'New Cycle 3'!D92),"")))))))))</f>
        <v>6.4274691459205417</v>
      </c>
      <c r="T92" s="32">
        <f>IF($A$20=1,IF(UDDS!F92="","",UDDS!F92),IF($A$20=2,IF('FTP-75'!F92="","",'FTP-75'!F92),IF($A$20=3, IF('US06'!F92="","",'US06'!F92),IF($A$20=4, IF(NEDC!E92="","", NEDC!E92),IF($A$20=5, IF('JPN10-15'!E92="","",'JPN10-15'!E92),IF($A$20=6, IF(WLTC!F92="","", WLTC!F92),IF($A$20=7, IF('New Cycle 1'!E92="","", 'New Cycle 1'!E92),IF($A$20=8, IF('New Cycle 2'!E92="","", 'New Cycle 2'!E92),IF($A$20=9, IF('New Cycle 3'!E92="","", 'New Cycle 3'!E92),"")))))))))</f>
        <v>-0.76371910763375528</v>
      </c>
      <c r="U92" s="32">
        <f>IF($A$20=1,IF(UDDS!G92="","",UDDS!G92),IF($A$20=2,IF('FTP-75'!G92="","",'FTP-75'!G92),IF($A$20=3, IF('US06'!G92="","",'US06'!G92),IF($A$20=4, IF(NEDC!F92="","", NEDC!F92),IF($A$20=5, IF('JPN10-15'!F92="","",'JPN10-15'!F92),IF($A$20=6, IF(WLTC!G92="","", WLTC!G92),IF($A$20=7, IF('New Cycle 1'!F92="","", 'New Cycle 1'!F92),IF($A$20=8, IF('New Cycle 2'!F92="","", 'New Cycle 2'!F92),IF($A$20=9, IF('New Cycle 3'!F92="","", 'New Cycle 3'!F92),"")))))))))</f>
        <v>342.56332509127066</v>
      </c>
    </row>
    <row r="93" spans="16:21" x14ac:dyDescent="0.25">
      <c r="P93" s="8">
        <f>IF($A$20=1,IF(UDDS!A93="","",UDDS!A93),IF($A$20=2,IF('FTP-75'!A93="","",'FTP-75'!A93),IF($A$20=3, IF('US06'!A93="","",'US06'!A93),IF($A$20=4, IF(NEDC!A93="","", NEDC!A93),IF($A$20=5, IF('JPN10-15'!A93="","",'JPN10-15'!A93),IF($A$20=6, IF(WLTC!B93="","", WLTC!B93),IF($A$20=7, IF('New Cycle 1'!A93="","", 'New Cycle 1'!A93),IF($A$20=8, IF('New Cycle 2'!A93="","", 'New Cycle 3'!A93),IF($A$20=9, IF('New Cycle 3'!A93="","", 'New Cycle 3'!A93),"")))))))))</f>
        <v>91</v>
      </c>
      <c r="Q93" s="32">
        <f>IF($A$20=1,IF(UDDS!C93="","",UDDS!C93),IF($A$20=2,IF('FTP-75'!C93="","",'FTP-75'!C93),IF($A$20=3, IF('US06'!C93="","",'US06'!C93),IF($A$20=4, IF(NEDC!B93="","", NEDC!B93),IF($A$20=5, IF('JPN10-15'!B93="","",'JPN10-15'!B93),IF($A$20=6, IF(WLTC!C93="","", WLTC!C93),IF($A$20=7, IF('New Cycle 1'!B93="","", 'New Cycle 1'!B93),IF($A$20=8, IF('New Cycle 2'!B93="","", 'New Cycle 2'!B93),IF($A$20=9, IF('New Cycle 3'!B93="","", 'New Cycle 3'!B93),"")))))))))</f>
        <v>20.38888892531395</v>
      </c>
      <c r="R93" s="32">
        <f>IF($A$20=1,IF(UDDS!D93="","",UDDS!D93),IF($A$20=2,IF('FTP-75'!D93="","",'FTP-75'!D93),IF($A$20=3, IF('US06'!D93="","",'US06'!D93),IF($A$20=4, IF(NEDC!C93="","", NEDC!C93),IF($A$20=5, IF('JPN10-15'!C93="","",'JPN10-15'!C93),IF($A$20=6, IF(WLTC!D93="","", WLTC!D93),IF($A$20=7, IF('New Cycle 1'!C93="","", 'New Cycle 1'!C93),IF($A$20=8, IF('New Cycle 2'!C93="","", 'New Cycle 2'!C93),IF($A$20=9, IF('New Cycle 3'!C93="","", 'New Cycle 3'!C93),"")))))))))</f>
        <v>0</v>
      </c>
      <c r="S93" s="32">
        <f>IF($A$20=1,IF(UDDS!E93="","",UDDS!E93),IF($A$20=2,IF('FTP-75'!E93="","",'FTP-75'!E93),IF($A$20=3, IF('US06'!E93="","",'US06'!E93),IF($A$20=4, IF(NEDC!D93="","", NEDC!D93),IF($A$20=5, IF('JPN10-15'!D93="","",'JPN10-15'!D93),IF($A$20=6, IF(WLTC!E93="","", WLTC!E93),IF($A$20=7, IF('New Cycle 1'!D93="","", 'New Cycle 1'!D93),IF($A$20=8, IF('New Cycle 2'!D93="","", 'New Cycle 2'!D93),IF($A$20=9, IF('New Cycle 3'!D93="","", 'New Cycle 3'!D93),"")))))))))</f>
        <v>5.6635802570316525</v>
      </c>
      <c r="T93" s="32">
        <f>IF($A$20=1,IF(UDDS!F93="","",UDDS!F93),IF($A$20=2,IF('FTP-75'!F93="","",'FTP-75'!F93),IF($A$20=3, IF('US06'!F93="","",'US06'!F93),IF($A$20=4, IF(NEDC!E93="","", NEDC!E93),IF($A$20=5, IF('JPN10-15'!E93="","",'JPN10-15'!E93),IF($A$20=6, IF(WLTC!F93="","", WLTC!F93),IF($A$20=7, IF('New Cycle 1'!E93="","", 'New Cycle 1'!E93),IF($A$20=8, IF('New Cycle 2'!E93="","", 'New Cycle 2'!E93),IF($A$20=9, IF('New Cycle 3'!E93="","", 'New Cycle 3'!E93),"")))))))))</f>
        <v>-0.76388888888888928</v>
      </c>
      <c r="U93" s="32">
        <f>IF($A$20=1,IF(UDDS!G93="","",UDDS!G93),IF($A$20=2,IF('FTP-75'!G93="","",'FTP-75'!G93),IF($A$20=3, IF('US06'!G93="","",'US06'!G93),IF($A$20=4, IF(NEDC!F93="","", NEDC!F93),IF($A$20=5, IF('JPN10-15'!F93="","",'JPN10-15'!F93),IF($A$20=6, IF(WLTC!G93="","", WLTC!G93),IF($A$20=7, IF('New Cycle 1'!F93="","", 'New Cycle 1'!F93),IF($A$20=8, IF('New Cycle 2'!F93="","", 'New Cycle 2'!F93),IF($A$20=9, IF('New Cycle 3'!F93="","", 'New Cycle 3'!F93),"")))))))))</f>
        <v>348.60884979274675</v>
      </c>
    </row>
    <row r="94" spans="16:21" x14ac:dyDescent="0.25">
      <c r="P94" s="8">
        <f>IF($A$20=1,IF(UDDS!A94="","",UDDS!A94),IF($A$20=2,IF('FTP-75'!A94="","",'FTP-75'!A94),IF($A$20=3, IF('US06'!A94="","",'US06'!A94),IF($A$20=4, IF(NEDC!A94="","", NEDC!A94),IF($A$20=5, IF('JPN10-15'!A94="","",'JPN10-15'!A94),IF($A$20=6, IF(WLTC!B94="","", WLTC!B94),IF($A$20=7, IF('New Cycle 1'!A94="","", 'New Cycle 1'!A94),IF($A$20=8, IF('New Cycle 2'!A94="","", 'New Cycle 3'!A94),IF($A$20=9, IF('New Cycle 3'!A94="","", 'New Cycle 3'!A94),"")))))))))</f>
        <v>92</v>
      </c>
      <c r="Q94" s="32">
        <f>IF($A$20=1,IF(UDDS!C94="","",UDDS!C94),IF($A$20=2,IF('FTP-75'!C94="","",'FTP-75'!C94),IF($A$20=3, IF('US06'!C94="","",'US06'!C94),IF($A$20=4, IF(NEDC!B94="","", NEDC!B94),IF($A$20=5, IF('JPN10-15'!B94="","",'JPN10-15'!B94),IF($A$20=6, IF(WLTC!C94="","", WLTC!C94),IF($A$20=7, IF('New Cycle 1'!B94="","", 'New Cycle 1'!B94),IF($A$20=8, IF('New Cycle 2'!B94="","", 'New Cycle 2'!B94),IF($A$20=9, IF('New Cycle 3'!B94="","", 'New Cycle 3'!B94),"")))))))))</f>
        <v>17.640111168225605</v>
      </c>
      <c r="R94" s="32">
        <f>IF($A$20=1,IF(UDDS!D94="","",UDDS!D94),IF($A$20=2,IF('FTP-75'!D94="","",'FTP-75'!D94),IF($A$20=3, IF('US06'!D94="","",'US06'!D94),IF($A$20=4, IF(NEDC!C94="","", NEDC!C94),IF($A$20=5, IF('JPN10-15'!C94="","",'JPN10-15'!C94),IF($A$20=6, IF(WLTC!D94="","", WLTC!D94),IF($A$20=7, IF('New Cycle 1'!C94="","", 'New Cycle 1'!C94),IF($A$20=8, IF('New Cycle 2'!C94="","", 'New Cycle 2'!C94),IF($A$20=9, IF('New Cycle 3'!C94="","", 'New Cycle 3'!C94),"")))))))))</f>
        <v>0</v>
      </c>
      <c r="S94" s="32">
        <f>IF($A$20=1,IF(UDDS!E94="","",UDDS!E94),IF($A$20=2,IF('FTP-75'!E94="","",'FTP-75'!E94),IF($A$20=3, IF('US06'!E94="","",'US06'!E94),IF($A$20=4, IF(NEDC!D94="","", NEDC!D94),IF($A$20=5, IF('JPN10-15'!D94="","",'JPN10-15'!D94),IF($A$20=6, IF(WLTC!E94="","", WLTC!E94),IF($A$20=7, IF('New Cycle 1'!D94="","", 'New Cycle 1'!D94),IF($A$20=8, IF('New Cycle 2'!D94="","", 'New Cycle 2'!D94),IF($A$20=9, IF('New Cycle 3'!D94="","", 'New Cycle 3'!D94),"")))))))))</f>
        <v>4.9000308800626682</v>
      </c>
      <c r="T94" s="32">
        <f>IF($A$20=1,IF(UDDS!F94="","",UDDS!F94),IF($A$20=2,IF('FTP-75'!F94="","",'FTP-75'!F94),IF($A$20=3, IF('US06'!F94="","",'US06'!F94),IF($A$20=4, IF(NEDC!E94="","", NEDC!E94),IF($A$20=5, IF('JPN10-15'!E94="","",'JPN10-15'!E94),IF($A$20=6, IF(WLTC!F94="","", WLTC!F94),IF($A$20=7, IF('New Cycle 1'!E94="","", 'New Cycle 1'!E94),IF($A$20=8, IF('New Cycle 2'!E94="","", 'New Cycle 2'!E94),IF($A$20=9, IF('New Cycle 3'!E94="","", 'New Cycle 3'!E94),"")))))))))</f>
        <v>-0.76354937696898428</v>
      </c>
      <c r="U94" s="32">
        <f>IF($A$20=1,IF(UDDS!G94="","",UDDS!G94),IF($A$20=2,IF('FTP-75'!G94="","",'FTP-75'!G94),IF($A$20=3, IF('US06'!G94="","",'US06'!G94),IF($A$20=4, IF(NEDC!F94="","", NEDC!F94),IF($A$20=5, IF('JPN10-15'!F94="","",'JPN10-15'!F94),IF($A$20=6, IF(WLTC!G94="","", WLTC!G94),IF($A$20=7, IF('New Cycle 1'!F94="","", 'New Cycle 1'!F94),IF($A$20=8, IF('New Cycle 2'!F94="","", 'New Cycle 2'!F94),IF($A$20=9, IF('New Cycle 3'!F94="","", 'New Cycle 3'!F94),"")))))))))</f>
        <v>353.89065536129391</v>
      </c>
    </row>
    <row r="95" spans="16:21" x14ac:dyDescent="0.25">
      <c r="P95" s="8">
        <f>IF($A$20=1,IF(UDDS!A95="","",UDDS!A95),IF($A$20=2,IF('FTP-75'!A95="","",'FTP-75'!A95),IF($A$20=3, IF('US06'!A95="","",'US06'!A95),IF($A$20=4, IF(NEDC!A95="","", NEDC!A95),IF($A$20=5, IF('JPN10-15'!A95="","",'JPN10-15'!A95),IF($A$20=6, IF(WLTC!B95="","", WLTC!B95),IF($A$20=7, IF('New Cycle 1'!A95="","", 'New Cycle 1'!A95),IF($A$20=8, IF('New Cycle 2'!A95="","", 'New Cycle 3'!A95),IF($A$20=9, IF('New Cycle 3'!A95="","", 'New Cycle 3'!A95),"")))))))))</f>
        <v>93</v>
      </c>
      <c r="Q95" s="32">
        <f>IF($A$20=1,IF(UDDS!C95="","",UDDS!C95),IF($A$20=2,IF('FTP-75'!C95="","",'FTP-75'!C95),IF($A$20=3, IF('US06'!C95="","",'US06'!C95),IF($A$20=4, IF(NEDC!B95="","", NEDC!B95),IF($A$20=5, IF('JPN10-15'!B95="","",'JPN10-15'!B95),IF($A$20=6, IF(WLTC!C95="","", WLTC!C95),IF($A$20=7, IF('New Cycle 1'!B95="","", 'New Cycle 1'!B95),IF($A$20=8, IF('New Cycle 2'!B95="","", 'New Cycle 2'!B95),IF($A$20=9, IF('New Cycle 3'!B95="","", 'New Cycle 3'!B95),"")))))))))</f>
        <v>14.918222208817799</v>
      </c>
      <c r="R95" s="32">
        <f>IF($A$20=1,IF(UDDS!D95="","",UDDS!D95),IF($A$20=2,IF('FTP-75'!D95="","",'FTP-75'!D95),IF($A$20=3, IF('US06'!D95="","",'US06'!D95),IF($A$20=4, IF(NEDC!C95="","", NEDC!C95),IF($A$20=5, IF('JPN10-15'!C95="","",'JPN10-15'!C95),IF($A$20=6, IF(WLTC!D95="","", WLTC!D95),IF($A$20=7, IF('New Cycle 1'!C95="","", 'New Cycle 1'!C95),IF($A$20=8, IF('New Cycle 2'!C95="","", 'New Cycle 2'!C95),IF($A$20=9, IF('New Cycle 3'!C95="","", 'New Cycle 3'!C95),"")))))))))</f>
        <v>0</v>
      </c>
      <c r="S95" s="32">
        <f>IF($A$20=1,IF(UDDS!E95="","",UDDS!E95),IF($A$20=2,IF('FTP-75'!E95="","",'FTP-75'!E95),IF($A$20=3, IF('US06'!E95="","",'US06'!E95),IF($A$20=4, IF(NEDC!D95="","", NEDC!D95),IF($A$20=5, IF('JPN10-15'!D95="","",'JPN10-15'!D95),IF($A$20=6, IF(WLTC!E95="","", WLTC!E95),IF($A$20=7, IF('New Cycle 1'!D95="","", 'New Cycle 1'!D95),IF($A$20=8, IF('New Cycle 2'!D95="","", 'New Cycle 2'!D95),IF($A$20=9, IF('New Cycle 3'!D95="","", 'New Cycle 3'!D95),"")))))))))</f>
        <v>4.1439506135604995</v>
      </c>
      <c r="T95" s="32">
        <f>IF($A$20=1,IF(UDDS!F95="","",UDDS!F95),IF($A$20=2,IF('FTP-75'!F95="","",'FTP-75'!F95),IF($A$20=3, IF('US06'!F95="","",'US06'!F95),IF($A$20=4, IF(NEDC!E95="","", NEDC!E95),IF($A$20=5, IF('JPN10-15'!E95="","",'JPN10-15'!E95),IF($A$20=6, IF(WLTC!F95="","", WLTC!F95),IF($A$20=7, IF('New Cycle 1'!E95="","", 'New Cycle 1'!E95),IF($A$20=8, IF('New Cycle 2'!E95="","", 'New Cycle 2'!E95),IF($A$20=9, IF('New Cycle 3'!E95="","", 'New Cycle 3'!E95),"")))))))))</f>
        <v>-0.75608026650216864</v>
      </c>
      <c r="U95" s="32">
        <f>IF($A$20=1,IF(UDDS!G95="","",UDDS!G95),IF($A$20=2,IF('FTP-75'!G95="","",'FTP-75'!G95),IF($A$20=3, IF('US06'!G95="","",'US06'!G95),IF($A$20=4, IF(NEDC!F95="","", NEDC!F95),IF($A$20=5, IF('JPN10-15'!F95="","",'JPN10-15'!F95),IF($A$20=6, IF(WLTC!G95="","", WLTC!G95),IF($A$20=7, IF('New Cycle 1'!F95="","", 'New Cycle 1'!F95),IF($A$20=8, IF('New Cycle 2'!F95="","", 'New Cycle 2'!F95),IF($A$20=9, IF('New Cycle 3'!F95="","", 'New Cycle 3'!F95),"")))))))))</f>
        <v>358.41264610810549</v>
      </c>
    </row>
    <row r="96" spans="16:21" x14ac:dyDescent="0.25">
      <c r="P96" s="8">
        <f>IF($A$20=1,IF(UDDS!A96="","",UDDS!A96),IF($A$20=2,IF('FTP-75'!A96="","",'FTP-75'!A96),IF($A$20=3, IF('US06'!A96="","",'US06'!A96),IF($A$20=4, IF(NEDC!A96="","", NEDC!A96),IF($A$20=5, IF('JPN10-15'!A96="","",'JPN10-15'!A96),IF($A$20=6, IF(WLTC!B96="","", WLTC!B96),IF($A$20=7, IF('New Cycle 1'!A96="","", 'New Cycle 1'!A96),IF($A$20=8, IF('New Cycle 2'!A96="","", 'New Cycle 3'!A96),IF($A$20=9, IF('New Cycle 3'!A96="","", 'New Cycle 3'!A96),"")))))))))</f>
        <v>94</v>
      </c>
      <c r="Q96" s="32">
        <f>IF($A$20=1,IF(UDDS!C96="","",UDDS!C96),IF($A$20=2,IF('FTP-75'!C96="","",'FTP-75'!C96),IF($A$20=3, IF('US06'!C96="","",'US06'!C96),IF($A$20=4, IF(NEDC!B96="","", NEDC!B96),IF($A$20=5, IF('JPN10-15'!B96="","",'JPN10-15'!B96),IF($A$20=6, IF(WLTC!C96="","", WLTC!C96),IF($A$20=7, IF('New Cycle 1'!B96="","", 'New Cycle 1'!B96),IF($A$20=8, IF('New Cycle 2'!B96="","", 'New Cycle 2'!B96),IF($A$20=9, IF('New Cycle 3'!B96="","", 'New Cycle 3'!B96),"")))))))))</f>
        <v>12.13888892531395</v>
      </c>
      <c r="R96" s="32">
        <f>IF($A$20=1,IF(UDDS!D96="","",UDDS!D96),IF($A$20=2,IF('FTP-75'!D96="","",'FTP-75'!D96),IF($A$20=3, IF('US06'!D96="","",'US06'!D96),IF($A$20=4, IF(NEDC!C96="","", NEDC!C96),IF($A$20=5, IF('JPN10-15'!C96="","",'JPN10-15'!C96),IF($A$20=6, IF(WLTC!D96="","", WLTC!D96),IF($A$20=7, IF('New Cycle 1'!C96="","", 'New Cycle 1'!C96),IF($A$20=8, IF('New Cycle 2'!C96="","", 'New Cycle 2'!C96),IF($A$20=9, IF('New Cycle 3'!C96="","", 'New Cycle 3'!C96),"")))))))))</f>
        <v>0</v>
      </c>
      <c r="S96" s="32">
        <f>IF($A$20=1,IF(UDDS!E96="","",UDDS!E96),IF($A$20=2,IF('FTP-75'!E96="","",'FTP-75'!E96),IF($A$20=3, IF('US06'!E96="","",'US06'!E96),IF($A$20=4, IF(NEDC!D96="","", NEDC!D96),IF($A$20=5, IF('JPN10-15'!D96="","",'JPN10-15'!D96),IF($A$20=6, IF(WLTC!E96="","", WLTC!E96),IF($A$20=7, IF('New Cycle 1'!D96="","", 'New Cycle 1'!D96),IF($A$20=8, IF('New Cycle 2'!D96="","", 'New Cycle 2'!D96),IF($A$20=9, IF('New Cycle 3'!D96="","", 'New Cycle 3'!D96),"")))))))))</f>
        <v>3.3719135903649859</v>
      </c>
      <c r="T96" s="32">
        <f>IF($A$20=1,IF(UDDS!F96="","",UDDS!F96),IF($A$20=2,IF('FTP-75'!F96="","",'FTP-75'!F96),IF($A$20=3, IF('US06'!F96="","",'US06'!F96),IF($A$20=4, IF(NEDC!E96="","", NEDC!E96),IF($A$20=5, IF('JPN10-15'!E96="","",'JPN10-15'!E96),IF($A$20=6, IF(WLTC!F96="","", WLTC!F96),IF($A$20=7, IF('New Cycle 1'!E96="","", 'New Cycle 1'!E96),IF($A$20=8, IF('New Cycle 2'!E96="","", 'New Cycle 2'!E96),IF($A$20=9, IF('New Cycle 3'!E96="","", 'New Cycle 3'!E96),"")))))))))</f>
        <v>-0.77203702319551359</v>
      </c>
      <c r="U96" s="32">
        <f>IF($A$20=1,IF(UDDS!G96="","",UDDS!G96),IF($A$20=2,IF('FTP-75'!G96="","",'FTP-75'!G96),IF($A$20=3, IF('US06'!G96="","",'US06'!G96),IF($A$20=4, IF(NEDC!F96="","", NEDC!F96),IF($A$20=5, IF('JPN10-15'!F96="","",'JPN10-15'!F96),IF($A$20=6, IF(WLTC!G96="","", WLTC!G96),IF($A$20=7, IF('New Cycle 1'!F96="","", 'New Cycle 1'!F96),IF($A$20=8, IF('New Cycle 2'!F96="","", 'New Cycle 2'!F96),IF($A$20=9, IF('New Cycle 3'!F96="","", 'New Cycle 3'!F96),"")))))))))</f>
        <v>362.17057821006824</v>
      </c>
    </row>
    <row r="97" spans="16:21" x14ac:dyDescent="0.25">
      <c r="P97" s="8">
        <f>IF($A$20=1,IF(UDDS!A97="","",UDDS!A97),IF($A$20=2,IF('FTP-75'!A97="","",'FTP-75'!A97),IF($A$20=3, IF('US06'!A97="","",'US06'!A97),IF($A$20=4, IF(NEDC!A97="","", NEDC!A97),IF($A$20=5, IF('JPN10-15'!A97="","",'JPN10-15'!A97),IF($A$20=6, IF(WLTC!B97="","", WLTC!B97),IF($A$20=7, IF('New Cycle 1'!A97="","", 'New Cycle 1'!A97),IF($A$20=8, IF('New Cycle 2'!A97="","", 'New Cycle 3'!A97),IF($A$20=9, IF('New Cycle 3'!A97="","", 'New Cycle 3'!A97),"")))))))))</f>
        <v>95</v>
      </c>
      <c r="Q97" s="32">
        <f>IF($A$20=1,IF(UDDS!C97="","",UDDS!C97),IF($A$20=2,IF('FTP-75'!C97="","",'FTP-75'!C97),IF($A$20=3, IF('US06'!C97="","",'US06'!C97),IF($A$20=4, IF(NEDC!B97="","", NEDC!B97),IF($A$20=5, IF('JPN10-15'!B97="","",'JPN10-15'!B97),IF($A$20=6, IF(WLTC!C97="","", WLTC!C97),IF($A$20=7, IF('New Cycle 1'!B97="","", 'New Cycle 1'!B97),IF($A$20=8, IF('New Cycle 2'!B97="","", 'New Cycle 2'!B97),IF($A$20=9, IF('New Cycle 3'!B97="","", 'New Cycle 3'!B97),"")))))))))</f>
        <v>9.2970000088214881</v>
      </c>
      <c r="R97" s="32">
        <f>IF($A$20=1,IF(UDDS!D97="","",UDDS!D97),IF($A$20=2,IF('FTP-75'!D97="","",'FTP-75'!D97),IF($A$20=3, IF('US06'!D97="","",'US06'!D97),IF($A$20=4, IF(NEDC!C97="","", NEDC!C97),IF($A$20=5, IF('JPN10-15'!C97="","",'JPN10-15'!C97),IF($A$20=6, IF(WLTC!D97="","", WLTC!D97),IF($A$20=7, IF('New Cycle 1'!C97="","", 'New Cycle 1'!C97),IF($A$20=8, IF('New Cycle 2'!C97="","", 'New Cycle 2'!C97),IF($A$20=9, IF('New Cycle 3'!C97="","", 'New Cycle 3'!C97),"")))))))))</f>
        <v>0</v>
      </c>
      <c r="S97" s="32">
        <f>IF($A$20=1,IF(UDDS!E97="","",UDDS!E97),IF($A$20=2,IF('FTP-75'!E97="","",'FTP-75'!E97),IF($A$20=3, IF('US06'!E97="","",'US06'!E97),IF($A$20=4, IF(NEDC!D97="","", NEDC!D97),IF($A$20=5, IF('JPN10-15'!D97="","",'JPN10-15'!D97),IF($A$20=6, IF(WLTC!E97="","", WLTC!E97),IF($A$20=7, IF('New Cycle 1'!D97="","", 'New Cycle 1'!D97),IF($A$20=8, IF('New Cycle 2'!D97="","", 'New Cycle 2'!D97),IF($A$20=9, IF('New Cycle 3'!D97="","", 'New Cycle 3'!D97),"")))))))))</f>
        <v>2.5825000024504132</v>
      </c>
      <c r="T97" s="32">
        <f>IF($A$20=1,IF(UDDS!F97="","",UDDS!F97),IF($A$20=2,IF('FTP-75'!F97="","",'FTP-75'!F97),IF($A$20=3, IF('US06'!F97="","",'US06'!F97),IF($A$20=4, IF(NEDC!E97="","", NEDC!E97),IF($A$20=5, IF('JPN10-15'!E97="","",'JPN10-15'!E97),IF($A$20=6, IF(WLTC!F97="","", WLTC!F97),IF($A$20=7, IF('New Cycle 1'!E97="","", 'New Cycle 1'!E97),IF($A$20=8, IF('New Cycle 2'!E97="","", 'New Cycle 2'!E97),IF($A$20=9, IF('New Cycle 3'!E97="","", 'New Cycle 3'!E97),"")))))))))</f>
        <v>-0.78941358791457272</v>
      </c>
      <c r="U97" s="32">
        <f>IF($A$20=1,IF(UDDS!G97="","",UDDS!G97),IF($A$20=2,IF('FTP-75'!G97="","",'FTP-75'!G97),IF($A$20=3, IF('US06'!G97="","",'US06'!G97),IF($A$20=4, IF(NEDC!F97="","", NEDC!F97),IF($A$20=5, IF('JPN10-15'!F97="","",'JPN10-15'!F97),IF($A$20=6, IF(WLTC!G97="","", WLTC!G97),IF($A$20=7, IF('New Cycle 1'!F97="","", 'New Cycle 1'!F97),IF($A$20=8, IF('New Cycle 2'!F97="","", 'New Cycle 2'!F97),IF($A$20=9, IF('New Cycle 3'!F97="","", 'New Cycle 3'!F97),"")))))))))</f>
        <v>365.14778500647594</v>
      </c>
    </row>
    <row r="98" spans="16:21" x14ac:dyDescent="0.25">
      <c r="P98" s="8">
        <f>IF($A$20=1,IF(UDDS!A98="","",UDDS!A98),IF($A$20=2,IF('FTP-75'!A98="","",'FTP-75'!A98),IF($A$20=3, IF('US06'!A98="","",'US06'!A98),IF($A$20=4, IF(NEDC!A98="","", NEDC!A98),IF($A$20=5, IF('JPN10-15'!A98="","",'JPN10-15'!A98),IF($A$20=6, IF(WLTC!B98="","", WLTC!B98),IF($A$20=7, IF('New Cycle 1'!A98="","", 'New Cycle 1'!A98),IF($A$20=8, IF('New Cycle 2'!A98="","", 'New Cycle 3'!A98),IF($A$20=9, IF('New Cycle 3'!A98="","", 'New Cycle 3'!A98),"")))))))))</f>
        <v>96</v>
      </c>
      <c r="Q98" s="32">
        <f>IF($A$20=1,IF(UDDS!C98="","",UDDS!C98),IF($A$20=2,IF('FTP-75'!C98="","",'FTP-75'!C98),IF($A$20=3, IF('US06'!C98="","",'US06'!C98),IF($A$20=4, IF(NEDC!B98="","", NEDC!B98),IF($A$20=5, IF('JPN10-15'!B98="","",'JPN10-15'!B98),IF($A$20=6, IF(WLTC!C98="","", WLTC!C98),IF($A$20=7, IF('New Cycle 1'!B98="","", 'New Cycle 1'!B98),IF($A$20=8, IF('New Cycle 2'!B98="","", 'New Cycle 2'!B98),IF($A$20=9, IF('New Cycle 3'!B98="","", 'New Cycle 3'!B98),"")))))))))</f>
        <v>5.9656310219234889</v>
      </c>
      <c r="R98" s="32">
        <f>IF($A$20=1,IF(UDDS!D98="","",UDDS!D98),IF($A$20=2,IF('FTP-75'!D98="","",'FTP-75'!D98),IF($A$20=3, IF('US06'!D98="","",'US06'!D98),IF($A$20=4, IF(NEDC!C98="","", NEDC!C98),IF($A$20=5, IF('JPN10-15'!C98="","",'JPN10-15'!C98),IF($A$20=6, IF(WLTC!D98="","", WLTC!D98),IF($A$20=7, IF('New Cycle 1'!C98="","", 'New Cycle 1'!C98),IF($A$20=8, IF('New Cycle 2'!C98="","", 'New Cycle 2'!C98),IF($A$20=9, IF('New Cycle 3'!C98="","", 'New Cycle 3'!C98),"")))))))))</f>
        <v>0</v>
      </c>
      <c r="S98" s="32">
        <f>IF($A$20=1,IF(UDDS!E98="","",UDDS!E98),IF($A$20=2,IF('FTP-75'!E98="","",'FTP-75'!E98),IF($A$20=3, IF('US06'!E98="","",'US06'!E98),IF($A$20=4, IF(NEDC!D98="","", NEDC!D98),IF($A$20=5, IF('JPN10-15'!D98="","",'JPN10-15'!D98),IF($A$20=6, IF(WLTC!E98="","", WLTC!E98),IF($A$20=7, IF('New Cycle 1'!D98="","", 'New Cycle 1'!D98),IF($A$20=8, IF('New Cycle 2'!D98="","", 'New Cycle 2'!D98),IF($A$20=9, IF('New Cycle 3'!D98="","", 'New Cycle 3'!D98),"")))))))))</f>
        <v>1.6571197283120802</v>
      </c>
      <c r="T98" s="32">
        <f>IF($A$20=1,IF(UDDS!F98="","",UDDS!F98),IF($A$20=2,IF('FTP-75'!F98="","",'FTP-75'!F98),IF($A$20=3, IF('US06'!F98="","",'US06'!F98),IF($A$20=4, IF(NEDC!E98="","", NEDC!E98),IF($A$20=5, IF('JPN10-15'!E98="","",'JPN10-15'!E98),IF($A$20=6, IF(WLTC!F98="","", WLTC!F98),IF($A$20=7, IF('New Cycle 1'!E98="","", 'New Cycle 1'!E98),IF($A$20=8, IF('New Cycle 2'!E98="","", 'New Cycle 2'!E98),IF($A$20=9, IF('New Cycle 3'!E98="","", 'New Cycle 3'!E98),"")))))))))</f>
        <v>-0.92538027413833301</v>
      </c>
      <c r="U98" s="32">
        <f>IF($A$20=1,IF(UDDS!G98="","",UDDS!G98),IF($A$20=2,IF('FTP-75'!G98="","",'FTP-75'!G98),IF($A$20=3, IF('US06'!G98="","",'US06'!G98),IF($A$20=4, IF(NEDC!F98="","", NEDC!F98),IF($A$20=5, IF('JPN10-15'!F98="","",'JPN10-15'!F98),IF($A$20=6, IF(WLTC!G98="","", WLTC!G98),IF($A$20=7, IF('New Cycle 1'!F98="","", 'New Cycle 1'!F98),IF($A$20=8, IF('New Cycle 2'!F98="","", 'New Cycle 2'!F98),IF($A$20=9, IF('New Cycle 3'!F98="","", 'New Cycle 3'!F98),"")))))))))</f>
        <v>367.26759487185717</v>
      </c>
    </row>
    <row r="99" spans="16:21" x14ac:dyDescent="0.25">
      <c r="P99" s="8">
        <f>IF($A$20=1,IF(UDDS!A99="","",UDDS!A99),IF($A$20=2,IF('FTP-75'!A99="","",'FTP-75'!A99),IF($A$20=3, IF('US06'!A99="","",'US06'!A99),IF($A$20=4, IF(NEDC!A99="","", NEDC!A99),IF($A$20=5, IF('JPN10-15'!A99="","",'JPN10-15'!A99),IF($A$20=6, IF(WLTC!B99="","", WLTC!B99),IF($A$20=7, IF('New Cycle 1'!A99="","", 'New Cycle 1'!A99),IF($A$20=8, IF('New Cycle 2'!A99="","", 'New Cycle 3'!A99),IF($A$20=9, IF('New Cycle 3'!A99="","", 'New Cycle 3'!A99),"")))))))))</f>
        <v>97</v>
      </c>
      <c r="Q99" s="32">
        <f>IF($A$20=1,IF(UDDS!C99="","",UDDS!C99),IF($A$20=2,IF('FTP-75'!C99="","",'FTP-75'!C99),IF($A$20=3, IF('US06'!C99="","",'US06'!C99),IF($A$20=4, IF(NEDC!B99="","", NEDC!B99),IF($A$20=5, IF('JPN10-15'!B99="","",'JPN10-15'!B99),IF($A$20=6, IF(WLTC!C99="","", WLTC!C99),IF($A$20=7, IF('New Cycle 1'!B99="","", 'New Cycle 1'!B99),IF($A$20=8, IF('New Cycle 2'!B99="","", 'New Cycle 2'!B99),IF($A$20=9, IF('New Cycle 3'!B99="","", 'New Cycle 3'!B99),"")))))))))</f>
        <v>2.626260106563568</v>
      </c>
      <c r="R99" s="32">
        <f>IF($A$20=1,IF(UDDS!D99="","",UDDS!D99),IF($A$20=2,IF('FTP-75'!D99="","",'FTP-75'!D99),IF($A$20=3, IF('US06'!D99="","",'US06'!D99),IF($A$20=4, IF(NEDC!C99="","", NEDC!C99),IF($A$20=5, IF('JPN10-15'!C99="","",'JPN10-15'!C99),IF($A$20=6, IF(WLTC!D99="","", WLTC!D99),IF($A$20=7, IF('New Cycle 1'!C99="","", 'New Cycle 1'!C99),IF($A$20=8, IF('New Cycle 2'!C99="","", 'New Cycle 2'!C99),IF($A$20=9, IF('New Cycle 3'!C99="","", 'New Cycle 3'!C99),"")))))))))</f>
        <v>0</v>
      </c>
      <c r="S99" s="32">
        <f>IF($A$20=1,IF(UDDS!E99="","",UDDS!E99),IF($A$20=2,IF('FTP-75'!E99="","",'FTP-75'!E99),IF($A$20=3, IF('US06'!E99="","",'US06'!E99),IF($A$20=4, IF(NEDC!D99="","", NEDC!D99),IF($A$20=5, IF('JPN10-15'!D99="","",'JPN10-15'!D99),IF($A$20=6, IF(WLTC!E99="","", WLTC!E99),IF($A$20=7, IF('New Cycle 1'!D99="","", 'New Cycle 1'!D99),IF($A$20=8, IF('New Cycle 2'!D99="","", 'New Cycle 2'!D99),IF($A$20=9, IF('New Cycle 3'!D99="","", 'New Cycle 3'!D99),"")))))))))</f>
        <v>0.7295166962676578</v>
      </c>
      <c r="T99" s="32">
        <f>IF($A$20=1,IF(UDDS!F99="","",UDDS!F99),IF($A$20=2,IF('FTP-75'!F99="","",'FTP-75'!F99),IF($A$20=3, IF('US06'!F99="","",'US06'!F99),IF($A$20=4, IF(NEDC!E99="","", NEDC!E99),IF($A$20=5, IF('JPN10-15'!E99="","",'JPN10-15'!E99),IF($A$20=6, IF(WLTC!F99="","", WLTC!F99),IF($A$20=7, IF('New Cycle 1'!E99="","", 'New Cycle 1'!E99),IF($A$20=8, IF('New Cycle 2'!E99="","", 'New Cycle 2'!E99),IF($A$20=9, IF('New Cycle 3'!E99="","", 'New Cycle 3'!E99),"")))))))))</f>
        <v>-0.9276030320444224</v>
      </c>
      <c r="U99" s="32">
        <f>IF($A$20=1,IF(UDDS!G99="","",UDDS!G99),IF($A$20=2,IF('FTP-75'!G99="","",'FTP-75'!G99),IF($A$20=3, IF('US06'!G99="","",'US06'!G99),IF($A$20=4, IF(NEDC!F99="","", NEDC!F99),IF($A$20=5, IF('JPN10-15'!F99="","",'JPN10-15'!F99),IF($A$20=6, IF(WLTC!G99="","", WLTC!G99),IF($A$20=7, IF('New Cycle 1'!F99="","", 'New Cycle 1'!F99),IF($A$20=8, IF('New Cycle 2'!F99="","", 'New Cycle 2'!F99),IF($A$20=9, IF('New Cycle 3'!F99="","", 'New Cycle 3'!F99),"")))))))))</f>
        <v>368.46091308414702</v>
      </c>
    </row>
    <row r="100" spans="16:21" x14ac:dyDescent="0.25">
      <c r="P100" s="8">
        <f>IF($A$20=1,IF(UDDS!A100="","",UDDS!A100),IF($A$20=2,IF('FTP-75'!A100="","",'FTP-75'!A100),IF($A$20=3, IF('US06'!A100="","",'US06'!A100),IF($A$20=4, IF(NEDC!A100="","", NEDC!A100),IF($A$20=5, IF('JPN10-15'!A100="","",'JPN10-15'!A100),IF($A$20=6, IF(WLTC!B100="","", WLTC!B100),IF($A$20=7, IF('New Cycle 1'!A100="","", 'New Cycle 1'!A100),IF($A$20=8, IF('New Cycle 2'!A100="","", 'New Cycle 3'!A100),IF($A$20=9, IF('New Cycle 3'!A100="","", 'New Cycle 3'!A100),"")))))))))</f>
        <v>98</v>
      </c>
      <c r="Q100" s="32">
        <f>IF($A$20=1,IF(UDDS!C100="","",UDDS!C100),IF($A$20=2,IF('FTP-75'!C100="","",'FTP-75'!C100),IF($A$20=3, IF('US06'!C100="","",'US06'!C100),IF($A$20=4, IF(NEDC!B100="","", NEDC!B100),IF($A$20=5, IF('JPN10-15'!B100="","",'JPN10-15'!B100),IF($A$20=6, IF(WLTC!C100="","", WLTC!C100),IF($A$20=7, IF('New Cycle 1'!B100="","", 'New Cycle 1'!B100),IF($A$20=8, IF('New Cycle 2'!B100="","", 'New Cycle 2'!B100),IF($A$20=9, IF('New Cycle 3'!B100="","", 'New Cycle 3'!B100),"")))))))))</f>
        <v>0</v>
      </c>
      <c r="R100" s="32">
        <f>IF($A$20=1,IF(UDDS!D100="","",UDDS!D100),IF($A$20=2,IF('FTP-75'!D100="","",'FTP-75'!D100),IF($A$20=3, IF('US06'!D100="","",'US06'!D100),IF($A$20=4, IF(NEDC!C100="","", NEDC!C100),IF($A$20=5, IF('JPN10-15'!C100="","",'JPN10-15'!C100),IF($A$20=6, IF(WLTC!D100="","", WLTC!D100),IF($A$20=7, IF('New Cycle 1'!C100="","", 'New Cycle 1'!C100),IF($A$20=8, IF('New Cycle 2'!C100="","", 'New Cycle 2'!C100),IF($A$20=9, IF('New Cycle 3'!C100="","", 'New Cycle 3'!C100),"")))))))))</f>
        <v>0</v>
      </c>
      <c r="S100" s="32">
        <f>IF($A$20=1,IF(UDDS!E100="","",UDDS!E100),IF($A$20=2,IF('FTP-75'!E100="","",'FTP-75'!E100),IF($A$20=3, IF('US06'!E100="","",'US06'!E100),IF($A$20=4, IF(NEDC!D100="","", NEDC!D100),IF($A$20=5, IF('JPN10-15'!D100="","",'JPN10-15'!D100),IF($A$20=6, IF(WLTC!E100="","", WLTC!E100),IF($A$20=7, IF('New Cycle 1'!D100="","", 'New Cycle 1'!D100),IF($A$20=8, IF('New Cycle 2'!D100="","", 'New Cycle 2'!D100),IF($A$20=9, IF('New Cycle 3'!D100="","", 'New Cycle 3'!D100),"")))))))))</f>
        <v>0</v>
      </c>
      <c r="T100" s="32">
        <f>IF($A$20=1,IF(UDDS!F100="","",UDDS!F100),IF($A$20=2,IF('FTP-75'!F100="","",'FTP-75'!F100),IF($A$20=3, IF('US06'!F100="","",'US06'!F100),IF($A$20=4, IF(NEDC!E100="","", NEDC!E100),IF($A$20=5, IF('JPN10-15'!E100="","",'JPN10-15'!E100),IF($A$20=6, IF(WLTC!F100="","", WLTC!F100),IF($A$20=7, IF('New Cycle 1'!E100="","", 'New Cycle 1'!E100),IF($A$20=8, IF('New Cycle 2'!E100="","", 'New Cycle 2'!E100),IF($A$20=9, IF('New Cycle 3'!E100="","", 'New Cycle 3'!E100),"")))))))))</f>
        <v>-0.7295166962676578</v>
      </c>
      <c r="U100" s="32">
        <f>IF($A$20=1,IF(UDDS!G100="","",UDDS!G100),IF($A$20=2,IF('FTP-75'!G100="","",'FTP-75'!G100),IF($A$20=3, IF('US06'!G100="","",'US06'!G100),IF($A$20=4, IF(NEDC!F100="","", NEDC!F100),IF($A$20=5, IF('JPN10-15'!F100="","",'JPN10-15'!F100),IF($A$20=6, IF(WLTC!G100="","", WLTC!G100),IF($A$20=7, IF('New Cycle 1'!F100="","", 'New Cycle 1'!F100),IF($A$20=8, IF('New Cycle 2'!F100="","", 'New Cycle 2'!F100),IF($A$20=9, IF('New Cycle 3'!F100="","", 'New Cycle 3'!F100),"")))))))))</f>
        <v>368.82567143228084</v>
      </c>
    </row>
    <row r="101" spans="16:21" x14ac:dyDescent="0.25">
      <c r="P101" s="8">
        <f>IF($A$20=1,IF(UDDS!A101="","",UDDS!A101),IF($A$20=2,IF('FTP-75'!A101="","",'FTP-75'!A101),IF($A$20=3, IF('US06'!A101="","",'US06'!A101),IF($A$20=4, IF(NEDC!A101="","", NEDC!A101),IF($A$20=5, IF('JPN10-15'!A101="","",'JPN10-15'!A101),IF($A$20=6, IF(WLTC!B101="","", WLTC!B101),IF($A$20=7, IF('New Cycle 1'!A101="","", 'New Cycle 1'!A101),IF($A$20=8, IF('New Cycle 2'!A101="","", 'New Cycle 3'!A101),IF($A$20=9, IF('New Cycle 3'!A101="","", 'New Cycle 3'!A101),"")))))))))</f>
        <v>99</v>
      </c>
      <c r="Q101" s="32">
        <f>IF($A$20=1,IF(UDDS!C101="","",UDDS!C101),IF($A$20=2,IF('FTP-75'!C101="","",'FTP-75'!C101),IF($A$20=3, IF('US06'!C101="","",'US06'!C101),IF($A$20=4, IF(NEDC!B101="","", NEDC!B101),IF($A$20=5, IF('JPN10-15'!B101="","",'JPN10-15'!B101),IF($A$20=6, IF(WLTC!C101="","", WLTC!C101),IF($A$20=7, IF('New Cycle 1'!B101="","", 'New Cycle 1'!B101),IF($A$20=8, IF('New Cycle 2'!B101="","", 'New Cycle 2'!B101),IF($A$20=9, IF('New Cycle 3'!B101="","", 'New Cycle 3'!B101),"")))))))))</f>
        <v>0</v>
      </c>
      <c r="R101" s="32">
        <f>IF($A$20=1,IF(UDDS!D101="","",UDDS!D101),IF($A$20=2,IF('FTP-75'!D101="","",'FTP-75'!D101),IF($A$20=3, IF('US06'!D101="","",'US06'!D101),IF($A$20=4, IF(NEDC!C101="","", NEDC!C101),IF($A$20=5, IF('JPN10-15'!C101="","",'JPN10-15'!C101),IF($A$20=6, IF(WLTC!D101="","", WLTC!D101),IF($A$20=7, IF('New Cycle 1'!C101="","", 'New Cycle 1'!C101),IF($A$20=8, IF('New Cycle 2'!C101="","", 'New Cycle 2'!C101),IF($A$20=9, IF('New Cycle 3'!C101="","", 'New Cycle 3'!C101),"")))))))))</f>
        <v>0</v>
      </c>
      <c r="S101" s="32">
        <f>IF($A$20=1,IF(UDDS!E101="","",UDDS!E101),IF($A$20=2,IF('FTP-75'!E101="","",'FTP-75'!E101),IF($A$20=3, IF('US06'!E101="","",'US06'!E101),IF($A$20=4, IF(NEDC!D101="","", NEDC!D101),IF($A$20=5, IF('JPN10-15'!D101="","",'JPN10-15'!D101),IF($A$20=6, IF(WLTC!E101="","", WLTC!E101),IF($A$20=7, IF('New Cycle 1'!D101="","", 'New Cycle 1'!D101),IF($A$20=8, IF('New Cycle 2'!D101="","", 'New Cycle 2'!D101),IF($A$20=9, IF('New Cycle 3'!D101="","", 'New Cycle 3'!D101),"")))))))))</f>
        <v>0</v>
      </c>
      <c r="T101" s="32">
        <f>IF($A$20=1,IF(UDDS!F101="","",UDDS!F101),IF($A$20=2,IF('FTP-75'!F101="","",'FTP-75'!F101),IF($A$20=3, IF('US06'!F101="","",'US06'!F101),IF($A$20=4, IF(NEDC!E101="","", NEDC!E101),IF($A$20=5, IF('JPN10-15'!E101="","",'JPN10-15'!E101),IF($A$20=6, IF(WLTC!F101="","", WLTC!F101),IF($A$20=7, IF('New Cycle 1'!E101="","", 'New Cycle 1'!E101),IF($A$20=8, IF('New Cycle 2'!E101="","", 'New Cycle 2'!E101),IF($A$20=9, IF('New Cycle 3'!E101="","", 'New Cycle 3'!E101),"")))))))))</f>
        <v>0</v>
      </c>
      <c r="U101" s="32">
        <f>IF($A$20=1,IF(UDDS!G101="","",UDDS!G101),IF($A$20=2,IF('FTP-75'!G101="","",'FTP-75'!G101),IF($A$20=3, IF('US06'!G101="","",'US06'!G101),IF($A$20=4, IF(NEDC!F101="","", NEDC!F101),IF($A$20=5, IF('JPN10-15'!F101="","",'JPN10-15'!F101),IF($A$20=6, IF(WLTC!G101="","", WLTC!G101),IF($A$20=7, IF('New Cycle 1'!F101="","", 'New Cycle 1'!F101),IF($A$20=8, IF('New Cycle 2'!F101="","", 'New Cycle 2'!F101),IF($A$20=9, IF('New Cycle 3'!F101="","", 'New Cycle 3'!F101),"")))))))))</f>
        <v>368.82567143228084</v>
      </c>
    </row>
    <row r="102" spans="16:21" x14ac:dyDescent="0.25">
      <c r="P102" s="8">
        <f>IF($A$20=1,IF(UDDS!A102="","",UDDS!A102),IF($A$20=2,IF('FTP-75'!A102="","",'FTP-75'!A102),IF($A$20=3, IF('US06'!A102="","",'US06'!A102),IF($A$20=4, IF(NEDC!A102="","", NEDC!A102),IF($A$20=5, IF('JPN10-15'!A102="","",'JPN10-15'!A102),IF($A$20=6, IF(WLTC!B102="","", WLTC!B102),IF($A$20=7, IF('New Cycle 1'!A102="","", 'New Cycle 1'!A102),IF($A$20=8, IF('New Cycle 2'!A102="","", 'New Cycle 3'!A102),IF($A$20=9, IF('New Cycle 3'!A102="","", 'New Cycle 3'!A102),"")))))))))</f>
        <v>100</v>
      </c>
      <c r="Q102" s="32">
        <f>IF($A$20=1,IF(UDDS!C102="","",UDDS!C102),IF($A$20=2,IF('FTP-75'!C102="","",'FTP-75'!C102),IF($A$20=3, IF('US06'!C102="","",'US06'!C102),IF($A$20=4, IF(NEDC!B102="","", NEDC!B102),IF($A$20=5, IF('JPN10-15'!B102="","",'JPN10-15'!B102),IF($A$20=6, IF(WLTC!C102="","", WLTC!C102),IF($A$20=7, IF('New Cycle 1'!B102="","", 'New Cycle 1'!B102),IF($A$20=8, IF('New Cycle 2'!B102="","", 'New Cycle 2'!B102),IF($A$20=9, IF('New Cycle 3'!B102="","", 'New Cycle 3'!B102),"")))))))))</f>
        <v>0</v>
      </c>
      <c r="R102" s="32">
        <f>IF($A$20=1,IF(UDDS!D102="","",UDDS!D102),IF($A$20=2,IF('FTP-75'!D102="","",'FTP-75'!D102),IF($A$20=3, IF('US06'!D102="","",'US06'!D102),IF($A$20=4, IF(NEDC!C102="","", NEDC!C102),IF($A$20=5, IF('JPN10-15'!C102="","",'JPN10-15'!C102),IF($A$20=6, IF(WLTC!D102="","", WLTC!D102),IF($A$20=7, IF('New Cycle 1'!C102="","", 'New Cycle 1'!C102),IF($A$20=8, IF('New Cycle 2'!C102="","", 'New Cycle 2'!C102),IF($A$20=9, IF('New Cycle 3'!C102="","", 'New Cycle 3'!C102),"")))))))))</f>
        <v>0</v>
      </c>
      <c r="S102" s="32">
        <f>IF($A$20=1,IF(UDDS!E102="","",UDDS!E102),IF($A$20=2,IF('FTP-75'!E102="","",'FTP-75'!E102),IF($A$20=3, IF('US06'!E102="","",'US06'!E102),IF($A$20=4, IF(NEDC!D102="","", NEDC!D102),IF($A$20=5, IF('JPN10-15'!D102="","",'JPN10-15'!D102),IF($A$20=6, IF(WLTC!E102="","", WLTC!E102),IF($A$20=7, IF('New Cycle 1'!D102="","", 'New Cycle 1'!D102),IF($A$20=8, IF('New Cycle 2'!D102="","", 'New Cycle 2'!D102),IF($A$20=9, IF('New Cycle 3'!D102="","", 'New Cycle 3'!D102),"")))))))))</f>
        <v>0</v>
      </c>
      <c r="T102" s="32">
        <f>IF($A$20=1,IF(UDDS!F102="","",UDDS!F102),IF($A$20=2,IF('FTP-75'!F102="","",'FTP-75'!F102),IF($A$20=3, IF('US06'!F102="","",'US06'!F102),IF($A$20=4, IF(NEDC!E102="","", NEDC!E102),IF($A$20=5, IF('JPN10-15'!E102="","",'JPN10-15'!E102),IF($A$20=6, IF(WLTC!F102="","", WLTC!F102),IF($A$20=7, IF('New Cycle 1'!E102="","", 'New Cycle 1'!E102),IF($A$20=8, IF('New Cycle 2'!E102="","", 'New Cycle 2'!E102),IF($A$20=9, IF('New Cycle 3'!E102="","", 'New Cycle 3'!E102),"")))))))))</f>
        <v>0</v>
      </c>
      <c r="U102" s="32">
        <f>IF($A$20=1,IF(UDDS!G102="","",UDDS!G102),IF($A$20=2,IF('FTP-75'!G102="","",'FTP-75'!G102),IF($A$20=3, IF('US06'!G102="","",'US06'!G102),IF($A$20=4, IF(NEDC!F102="","", NEDC!F102),IF($A$20=5, IF('JPN10-15'!F102="","",'JPN10-15'!F102),IF($A$20=6, IF(WLTC!G102="","", WLTC!G102),IF($A$20=7, IF('New Cycle 1'!F102="","", 'New Cycle 1'!F102),IF($A$20=8, IF('New Cycle 2'!F102="","", 'New Cycle 2'!F102),IF($A$20=9, IF('New Cycle 3'!F102="","", 'New Cycle 3'!F102),"")))))))))</f>
        <v>368.82567143228084</v>
      </c>
    </row>
    <row r="103" spans="16:21" x14ac:dyDescent="0.25">
      <c r="P103" s="8">
        <f>IF($A$20=1,IF(UDDS!A103="","",UDDS!A103),IF($A$20=2,IF('FTP-75'!A103="","",'FTP-75'!A103),IF($A$20=3, IF('US06'!A103="","",'US06'!A103),IF($A$20=4, IF(NEDC!A103="","", NEDC!A103),IF($A$20=5, IF('JPN10-15'!A103="","",'JPN10-15'!A103),IF($A$20=6, IF(WLTC!B103="","", WLTC!B103),IF($A$20=7, IF('New Cycle 1'!A103="","", 'New Cycle 1'!A103),IF($A$20=8, IF('New Cycle 2'!A103="","", 'New Cycle 3'!A103),IF($A$20=9, IF('New Cycle 3'!A103="","", 'New Cycle 3'!A103),"")))))))))</f>
        <v>101</v>
      </c>
      <c r="Q103" s="32">
        <f>IF($A$20=1,IF(UDDS!C103="","",UDDS!C103),IF($A$20=2,IF('FTP-75'!C103="","",'FTP-75'!C103),IF($A$20=3, IF('US06'!C103="","",'US06'!C103),IF($A$20=4, IF(NEDC!B103="","", NEDC!B103),IF($A$20=5, IF('JPN10-15'!B103="","",'JPN10-15'!B103),IF($A$20=6, IF(WLTC!C103="","", WLTC!C103),IF($A$20=7, IF('New Cycle 1'!B103="","", 'New Cycle 1'!B103),IF($A$20=8, IF('New Cycle 2'!B103="","", 'New Cycle 2'!B103),IF($A$20=9, IF('New Cycle 3'!B103="","", 'New Cycle 3'!B103),"")))))))))</f>
        <v>0</v>
      </c>
      <c r="R103" s="32">
        <f>IF($A$20=1,IF(UDDS!D103="","",UDDS!D103),IF($A$20=2,IF('FTP-75'!D103="","",'FTP-75'!D103),IF($A$20=3, IF('US06'!D103="","",'US06'!D103),IF($A$20=4, IF(NEDC!C103="","", NEDC!C103),IF($A$20=5, IF('JPN10-15'!C103="","",'JPN10-15'!C103),IF($A$20=6, IF(WLTC!D103="","", WLTC!D103),IF($A$20=7, IF('New Cycle 1'!C103="","", 'New Cycle 1'!C103),IF($A$20=8, IF('New Cycle 2'!C103="","", 'New Cycle 2'!C103),IF($A$20=9, IF('New Cycle 3'!C103="","", 'New Cycle 3'!C103),"")))))))))</f>
        <v>0</v>
      </c>
      <c r="S103" s="32">
        <f>IF($A$20=1,IF(UDDS!E103="","",UDDS!E103),IF($A$20=2,IF('FTP-75'!E103="","",'FTP-75'!E103),IF($A$20=3, IF('US06'!E103="","",'US06'!E103),IF($A$20=4, IF(NEDC!D103="","", NEDC!D103),IF($A$20=5, IF('JPN10-15'!D103="","",'JPN10-15'!D103),IF($A$20=6, IF(WLTC!E103="","", WLTC!E103),IF($A$20=7, IF('New Cycle 1'!D103="","", 'New Cycle 1'!D103),IF($A$20=8, IF('New Cycle 2'!D103="","", 'New Cycle 2'!D103),IF($A$20=9, IF('New Cycle 3'!D103="","", 'New Cycle 3'!D103),"")))))))))</f>
        <v>0</v>
      </c>
      <c r="T103" s="32">
        <f>IF($A$20=1,IF(UDDS!F103="","",UDDS!F103),IF($A$20=2,IF('FTP-75'!F103="","",'FTP-75'!F103),IF($A$20=3, IF('US06'!F103="","",'US06'!F103),IF($A$20=4, IF(NEDC!E103="","", NEDC!E103),IF($A$20=5, IF('JPN10-15'!E103="","",'JPN10-15'!E103),IF($A$20=6, IF(WLTC!F103="","", WLTC!F103),IF($A$20=7, IF('New Cycle 1'!E103="","", 'New Cycle 1'!E103),IF($A$20=8, IF('New Cycle 2'!E103="","", 'New Cycle 2'!E103),IF($A$20=9, IF('New Cycle 3'!E103="","", 'New Cycle 3'!E103),"")))))))))</f>
        <v>0</v>
      </c>
      <c r="U103" s="32">
        <f>IF($A$20=1,IF(UDDS!G103="","",UDDS!G103),IF($A$20=2,IF('FTP-75'!G103="","",'FTP-75'!G103),IF($A$20=3, IF('US06'!G103="","",'US06'!G103),IF($A$20=4, IF(NEDC!F103="","", NEDC!F103),IF($A$20=5, IF('JPN10-15'!F103="","",'JPN10-15'!F103),IF($A$20=6, IF(WLTC!G103="","", WLTC!G103),IF($A$20=7, IF('New Cycle 1'!F103="","", 'New Cycle 1'!F103),IF($A$20=8, IF('New Cycle 2'!F103="","", 'New Cycle 2'!F103),IF($A$20=9, IF('New Cycle 3'!F103="","", 'New Cycle 3'!F103),"")))))))))</f>
        <v>368.82567143228084</v>
      </c>
    </row>
    <row r="104" spans="16:21" x14ac:dyDescent="0.25">
      <c r="P104" s="8">
        <f>IF($A$20=1,IF(UDDS!A104="","",UDDS!A104),IF($A$20=2,IF('FTP-75'!A104="","",'FTP-75'!A104),IF($A$20=3, IF('US06'!A104="","",'US06'!A104),IF($A$20=4, IF(NEDC!A104="","", NEDC!A104),IF($A$20=5, IF('JPN10-15'!A104="","",'JPN10-15'!A104),IF($A$20=6, IF(WLTC!B104="","", WLTC!B104),IF($A$20=7, IF('New Cycle 1'!A104="","", 'New Cycle 1'!A104),IF($A$20=8, IF('New Cycle 2'!A104="","", 'New Cycle 3'!A104),IF($A$20=9, IF('New Cycle 3'!A104="","", 'New Cycle 3'!A104),"")))))))))</f>
        <v>102</v>
      </c>
      <c r="Q104" s="32">
        <f>IF($A$20=1,IF(UDDS!C104="","",UDDS!C104),IF($A$20=2,IF('FTP-75'!C104="","",'FTP-75'!C104),IF($A$20=3, IF('US06'!C104="","",'US06'!C104),IF($A$20=4, IF(NEDC!B104="","", NEDC!B104),IF($A$20=5, IF('JPN10-15'!B104="","",'JPN10-15'!B104),IF($A$20=6, IF(WLTC!C104="","", WLTC!C104),IF($A$20=7, IF('New Cycle 1'!B104="","", 'New Cycle 1'!B104),IF($A$20=8, IF('New Cycle 2'!B104="","", 'New Cycle 2'!B104),IF($A$20=9, IF('New Cycle 3'!B104="","", 'New Cycle 3'!B104),"")))))))))</f>
        <v>0</v>
      </c>
      <c r="R104" s="32">
        <f>IF($A$20=1,IF(UDDS!D104="","",UDDS!D104),IF($A$20=2,IF('FTP-75'!D104="","",'FTP-75'!D104),IF($A$20=3, IF('US06'!D104="","",'US06'!D104),IF($A$20=4, IF(NEDC!C104="","", NEDC!C104),IF($A$20=5, IF('JPN10-15'!C104="","",'JPN10-15'!C104),IF($A$20=6, IF(WLTC!D104="","", WLTC!D104),IF($A$20=7, IF('New Cycle 1'!C104="","", 'New Cycle 1'!C104),IF($A$20=8, IF('New Cycle 2'!C104="","", 'New Cycle 2'!C104),IF($A$20=9, IF('New Cycle 3'!C104="","", 'New Cycle 3'!C104),"")))))))))</f>
        <v>0</v>
      </c>
      <c r="S104" s="32">
        <f>IF($A$20=1,IF(UDDS!E104="","",UDDS!E104),IF($A$20=2,IF('FTP-75'!E104="","",'FTP-75'!E104),IF($A$20=3, IF('US06'!E104="","",'US06'!E104),IF($A$20=4, IF(NEDC!D104="","", NEDC!D104),IF($A$20=5, IF('JPN10-15'!D104="","",'JPN10-15'!D104),IF($A$20=6, IF(WLTC!E104="","", WLTC!E104),IF($A$20=7, IF('New Cycle 1'!D104="","", 'New Cycle 1'!D104),IF($A$20=8, IF('New Cycle 2'!D104="","", 'New Cycle 2'!D104),IF($A$20=9, IF('New Cycle 3'!D104="","", 'New Cycle 3'!D104),"")))))))))</f>
        <v>0</v>
      </c>
      <c r="T104" s="32">
        <f>IF($A$20=1,IF(UDDS!F104="","",UDDS!F104),IF($A$20=2,IF('FTP-75'!F104="","",'FTP-75'!F104),IF($A$20=3, IF('US06'!F104="","",'US06'!F104),IF($A$20=4, IF(NEDC!E104="","", NEDC!E104),IF($A$20=5, IF('JPN10-15'!E104="","",'JPN10-15'!E104),IF($A$20=6, IF(WLTC!F104="","", WLTC!F104),IF($A$20=7, IF('New Cycle 1'!E104="","", 'New Cycle 1'!E104),IF($A$20=8, IF('New Cycle 2'!E104="","", 'New Cycle 2'!E104),IF($A$20=9, IF('New Cycle 3'!E104="","", 'New Cycle 3'!E104),"")))))))))</f>
        <v>0</v>
      </c>
      <c r="U104" s="32">
        <f>IF($A$20=1,IF(UDDS!G104="","",UDDS!G104),IF($A$20=2,IF('FTP-75'!G104="","",'FTP-75'!G104),IF($A$20=3, IF('US06'!G104="","",'US06'!G104),IF($A$20=4, IF(NEDC!F104="","", NEDC!F104),IF($A$20=5, IF('JPN10-15'!F104="","",'JPN10-15'!F104),IF($A$20=6, IF(WLTC!G104="","", WLTC!G104),IF($A$20=7, IF('New Cycle 1'!F104="","", 'New Cycle 1'!F104),IF($A$20=8, IF('New Cycle 2'!F104="","", 'New Cycle 2'!F104),IF($A$20=9, IF('New Cycle 3'!F104="","", 'New Cycle 3'!F104),"")))))))))</f>
        <v>368.82567143228084</v>
      </c>
    </row>
    <row r="105" spans="16:21" x14ac:dyDescent="0.25">
      <c r="P105" s="8">
        <f>IF($A$20=1,IF(UDDS!A105="","",UDDS!A105),IF($A$20=2,IF('FTP-75'!A105="","",'FTP-75'!A105),IF($A$20=3, IF('US06'!A105="","",'US06'!A105),IF($A$20=4, IF(NEDC!A105="","", NEDC!A105),IF($A$20=5, IF('JPN10-15'!A105="","",'JPN10-15'!A105),IF($A$20=6, IF(WLTC!B105="","", WLTC!B105),IF($A$20=7, IF('New Cycle 1'!A105="","", 'New Cycle 1'!A105),IF($A$20=8, IF('New Cycle 2'!A105="","", 'New Cycle 3'!A105),IF($A$20=9, IF('New Cycle 3'!A105="","", 'New Cycle 3'!A105),"")))))))))</f>
        <v>103</v>
      </c>
      <c r="Q105" s="32">
        <f>IF($A$20=1,IF(UDDS!C105="","",UDDS!C105),IF($A$20=2,IF('FTP-75'!C105="","",'FTP-75'!C105),IF($A$20=3, IF('US06'!C105="","",'US06'!C105),IF($A$20=4, IF(NEDC!B105="","", NEDC!B105),IF($A$20=5, IF('JPN10-15'!B105="","",'JPN10-15'!B105),IF($A$20=6, IF(WLTC!C105="","", WLTC!C105),IF($A$20=7, IF('New Cycle 1'!B105="","", 'New Cycle 1'!B105),IF($A$20=8, IF('New Cycle 2'!B105="","", 'New Cycle 2'!B105),IF($A$20=9, IF('New Cycle 3'!B105="","", 'New Cycle 3'!B105),"")))))))))</f>
        <v>0</v>
      </c>
      <c r="R105" s="32">
        <f>IF($A$20=1,IF(UDDS!D105="","",UDDS!D105),IF($A$20=2,IF('FTP-75'!D105="","",'FTP-75'!D105),IF($A$20=3, IF('US06'!D105="","",'US06'!D105),IF($A$20=4, IF(NEDC!C105="","", NEDC!C105),IF($A$20=5, IF('JPN10-15'!C105="","",'JPN10-15'!C105),IF($A$20=6, IF(WLTC!D105="","", WLTC!D105),IF($A$20=7, IF('New Cycle 1'!C105="","", 'New Cycle 1'!C105),IF($A$20=8, IF('New Cycle 2'!C105="","", 'New Cycle 2'!C105),IF($A$20=9, IF('New Cycle 3'!C105="","", 'New Cycle 3'!C105),"")))))))))</f>
        <v>0</v>
      </c>
      <c r="S105" s="32">
        <f>IF($A$20=1,IF(UDDS!E105="","",UDDS!E105),IF($A$20=2,IF('FTP-75'!E105="","",'FTP-75'!E105),IF($A$20=3, IF('US06'!E105="","",'US06'!E105),IF($A$20=4, IF(NEDC!D105="","", NEDC!D105),IF($A$20=5, IF('JPN10-15'!D105="","",'JPN10-15'!D105),IF($A$20=6, IF(WLTC!E105="","", WLTC!E105),IF($A$20=7, IF('New Cycle 1'!D105="","", 'New Cycle 1'!D105),IF($A$20=8, IF('New Cycle 2'!D105="","", 'New Cycle 2'!D105),IF($A$20=9, IF('New Cycle 3'!D105="","", 'New Cycle 3'!D105),"")))))))))</f>
        <v>0</v>
      </c>
      <c r="T105" s="32">
        <f>IF($A$20=1,IF(UDDS!F105="","",UDDS!F105),IF($A$20=2,IF('FTP-75'!F105="","",'FTP-75'!F105),IF($A$20=3, IF('US06'!F105="","",'US06'!F105),IF($A$20=4, IF(NEDC!E105="","", NEDC!E105),IF($A$20=5, IF('JPN10-15'!E105="","",'JPN10-15'!E105),IF($A$20=6, IF(WLTC!F105="","", WLTC!F105),IF($A$20=7, IF('New Cycle 1'!E105="","", 'New Cycle 1'!E105),IF($A$20=8, IF('New Cycle 2'!E105="","", 'New Cycle 2'!E105),IF($A$20=9, IF('New Cycle 3'!E105="","", 'New Cycle 3'!E105),"")))))))))</f>
        <v>0</v>
      </c>
      <c r="U105" s="32">
        <f>IF($A$20=1,IF(UDDS!G105="","",UDDS!G105),IF($A$20=2,IF('FTP-75'!G105="","",'FTP-75'!G105),IF($A$20=3, IF('US06'!G105="","",'US06'!G105),IF($A$20=4, IF(NEDC!F105="","", NEDC!F105),IF($A$20=5, IF('JPN10-15'!F105="","",'JPN10-15'!F105),IF($A$20=6, IF(WLTC!G105="","", WLTC!G105),IF($A$20=7, IF('New Cycle 1'!F105="","", 'New Cycle 1'!F105),IF($A$20=8, IF('New Cycle 2'!F105="","", 'New Cycle 2'!F105),IF($A$20=9, IF('New Cycle 3'!F105="","", 'New Cycle 3'!F105),"")))))))))</f>
        <v>368.82567143228084</v>
      </c>
    </row>
    <row r="106" spans="16:21" x14ac:dyDescent="0.25">
      <c r="P106" s="8">
        <f>IF($A$20=1,IF(UDDS!A106="","",UDDS!A106),IF($A$20=2,IF('FTP-75'!A106="","",'FTP-75'!A106),IF($A$20=3, IF('US06'!A106="","",'US06'!A106),IF($A$20=4, IF(NEDC!A106="","", NEDC!A106),IF($A$20=5, IF('JPN10-15'!A106="","",'JPN10-15'!A106),IF($A$20=6, IF(WLTC!B106="","", WLTC!B106),IF($A$20=7, IF('New Cycle 1'!A106="","", 'New Cycle 1'!A106),IF($A$20=8, IF('New Cycle 2'!A106="","", 'New Cycle 3'!A106),IF($A$20=9, IF('New Cycle 3'!A106="","", 'New Cycle 3'!A106),"")))))))))</f>
        <v>104</v>
      </c>
      <c r="Q106" s="32">
        <f>IF($A$20=1,IF(UDDS!C106="","",UDDS!C106),IF($A$20=2,IF('FTP-75'!C106="","",'FTP-75'!C106),IF($A$20=3, IF('US06'!C106="","",'US06'!C106),IF($A$20=4, IF(NEDC!B106="","", NEDC!B106),IF($A$20=5, IF('JPN10-15'!B106="","",'JPN10-15'!B106),IF($A$20=6, IF(WLTC!C106="","", WLTC!C106),IF($A$20=7, IF('New Cycle 1'!B106="","", 'New Cycle 1'!B106),IF($A$20=8, IF('New Cycle 2'!B106="","", 'New Cycle 2'!B106),IF($A$20=9, IF('New Cycle 3'!B106="","", 'New Cycle 3'!B106),"")))))))))</f>
        <v>0</v>
      </c>
      <c r="R106" s="32">
        <f>IF($A$20=1,IF(UDDS!D106="","",UDDS!D106),IF($A$20=2,IF('FTP-75'!D106="","",'FTP-75'!D106),IF($A$20=3, IF('US06'!D106="","",'US06'!D106),IF($A$20=4, IF(NEDC!C106="","", NEDC!C106),IF($A$20=5, IF('JPN10-15'!C106="","",'JPN10-15'!C106),IF($A$20=6, IF(WLTC!D106="","", WLTC!D106),IF($A$20=7, IF('New Cycle 1'!C106="","", 'New Cycle 1'!C106),IF($A$20=8, IF('New Cycle 2'!C106="","", 'New Cycle 2'!C106),IF($A$20=9, IF('New Cycle 3'!C106="","", 'New Cycle 3'!C106),"")))))))))</f>
        <v>0</v>
      </c>
      <c r="S106" s="32">
        <f>IF($A$20=1,IF(UDDS!E106="","",UDDS!E106),IF($A$20=2,IF('FTP-75'!E106="","",'FTP-75'!E106),IF($A$20=3, IF('US06'!E106="","",'US06'!E106),IF($A$20=4, IF(NEDC!D106="","", NEDC!D106),IF($A$20=5, IF('JPN10-15'!D106="","",'JPN10-15'!D106),IF($A$20=6, IF(WLTC!E106="","", WLTC!E106),IF($A$20=7, IF('New Cycle 1'!D106="","", 'New Cycle 1'!D106),IF($A$20=8, IF('New Cycle 2'!D106="","", 'New Cycle 2'!D106),IF($A$20=9, IF('New Cycle 3'!D106="","", 'New Cycle 3'!D106),"")))))))))</f>
        <v>0</v>
      </c>
      <c r="T106" s="32">
        <f>IF($A$20=1,IF(UDDS!F106="","",UDDS!F106),IF($A$20=2,IF('FTP-75'!F106="","",'FTP-75'!F106),IF($A$20=3, IF('US06'!F106="","",'US06'!F106),IF($A$20=4, IF(NEDC!E106="","", NEDC!E106),IF($A$20=5, IF('JPN10-15'!E106="","",'JPN10-15'!E106),IF($A$20=6, IF(WLTC!F106="","", WLTC!F106),IF($A$20=7, IF('New Cycle 1'!E106="","", 'New Cycle 1'!E106),IF($A$20=8, IF('New Cycle 2'!E106="","", 'New Cycle 2'!E106),IF($A$20=9, IF('New Cycle 3'!E106="","", 'New Cycle 3'!E106),"")))))))))</f>
        <v>0</v>
      </c>
      <c r="U106" s="32">
        <f>IF($A$20=1,IF(UDDS!G106="","",UDDS!G106),IF($A$20=2,IF('FTP-75'!G106="","",'FTP-75'!G106),IF($A$20=3, IF('US06'!G106="","",'US06'!G106),IF($A$20=4, IF(NEDC!F106="","", NEDC!F106),IF($A$20=5, IF('JPN10-15'!F106="","",'JPN10-15'!F106),IF($A$20=6, IF(WLTC!G106="","", WLTC!G106),IF($A$20=7, IF('New Cycle 1'!F106="","", 'New Cycle 1'!F106),IF($A$20=8, IF('New Cycle 2'!F106="","", 'New Cycle 2'!F106),IF($A$20=9, IF('New Cycle 3'!F106="","", 'New Cycle 3'!F106),"")))))))))</f>
        <v>368.82567143228084</v>
      </c>
    </row>
    <row r="107" spans="16:21" x14ac:dyDescent="0.25">
      <c r="P107" s="8">
        <f>IF($A$20=1,IF(UDDS!A107="","",UDDS!A107),IF($A$20=2,IF('FTP-75'!A107="","",'FTP-75'!A107),IF($A$20=3, IF('US06'!A107="","",'US06'!A107),IF($A$20=4, IF(NEDC!A107="","", NEDC!A107),IF($A$20=5, IF('JPN10-15'!A107="","",'JPN10-15'!A107),IF($A$20=6, IF(WLTC!B107="","", WLTC!B107),IF($A$20=7, IF('New Cycle 1'!A107="","", 'New Cycle 1'!A107),IF($A$20=8, IF('New Cycle 2'!A107="","", 'New Cycle 3'!A107),IF($A$20=9, IF('New Cycle 3'!A107="","", 'New Cycle 3'!A107),"")))))))))</f>
        <v>105</v>
      </c>
      <c r="Q107" s="32">
        <f>IF($A$20=1,IF(UDDS!C107="","",UDDS!C107),IF($A$20=2,IF('FTP-75'!C107="","",'FTP-75'!C107),IF($A$20=3, IF('US06'!C107="","",'US06'!C107),IF($A$20=4, IF(NEDC!B107="","", NEDC!B107),IF($A$20=5, IF('JPN10-15'!B107="","",'JPN10-15'!B107),IF($A$20=6, IF(WLTC!C107="","", WLTC!C107),IF($A$20=7, IF('New Cycle 1'!B107="","", 'New Cycle 1'!B107),IF($A$20=8, IF('New Cycle 2'!B107="","", 'New Cycle 2'!B107),IF($A$20=9, IF('New Cycle 3'!B107="","", 'New Cycle 3'!B107),"")))))))))</f>
        <v>0</v>
      </c>
      <c r="R107" s="32">
        <f>IF($A$20=1,IF(UDDS!D107="","",UDDS!D107),IF($A$20=2,IF('FTP-75'!D107="","",'FTP-75'!D107),IF($A$20=3, IF('US06'!D107="","",'US06'!D107),IF($A$20=4, IF(NEDC!C107="","", NEDC!C107),IF($A$20=5, IF('JPN10-15'!C107="","",'JPN10-15'!C107),IF($A$20=6, IF(WLTC!D107="","", WLTC!D107),IF($A$20=7, IF('New Cycle 1'!C107="","", 'New Cycle 1'!C107),IF($A$20=8, IF('New Cycle 2'!C107="","", 'New Cycle 2'!C107),IF($A$20=9, IF('New Cycle 3'!C107="","", 'New Cycle 3'!C107),"")))))))))</f>
        <v>0</v>
      </c>
      <c r="S107" s="32">
        <f>IF($A$20=1,IF(UDDS!E107="","",UDDS!E107),IF($A$20=2,IF('FTP-75'!E107="","",'FTP-75'!E107),IF($A$20=3, IF('US06'!E107="","",'US06'!E107),IF($A$20=4, IF(NEDC!D107="","", NEDC!D107),IF($A$20=5, IF('JPN10-15'!D107="","",'JPN10-15'!D107),IF($A$20=6, IF(WLTC!E107="","", WLTC!E107),IF($A$20=7, IF('New Cycle 1'!D107="","", 'New Cycle 1'!D107),IF($A$20=8, IF('New Cycle 2'!D107="","", 'New Cycle 2'!D107),IF($A$20=9, IF('New Cycle 3'!D107="","", 'New Cycle 3'!D107),"")))))))))</f>
        <v>0</v>
      </c>
      <c r="T107" s="32">
        <f>IF($A$20=1,IF(UDDS!F107="","",UDDS!F107),IF($A$20=2,IF('FTP-75'!F107="","",'FTP-75'!F107),IF($A$20=3, IF('US06'!F107="","",'US06'!F107),IF($A$20=4, IF(NEDC!E107="","", NEDC!E107),IF($A$20=5, IF('JPN10-15'!E107="","",'JPN10-15'!E107),IF($A$20=6, IF(WLTC!F107="","", WLTC!F107),IF($A$20=7, IF('New Cycle 1'!E107="","", 'New Cycle 1'!E107),IF($A$20=8, IF('New Cycle 2'!E107="","", 'New Cycle 2'!E107),IF($A$20=9, IF('New Cycle 3'!E107="","", 'New Cycle 3'!E107),"")))))))))</f>
        <v>0</v>
      </c>
      <c r="U107" s="32">
        <f>IF($A$20=1,IF(UDDS!G107="","",UDDS!G107),IF($A$20=2,IF('FTP-75'!G107="","",'FTP-75'!G107),IF($A$20=3, IF('US06'!G107="","",'US06'!G107),IF($A$20=4, IF(NEDC!F107="","", NEDC!F107),IF($A$20=5, IF('JPN10-15'!F107="","",'JPN10-15'!F107),IF($A$20=6, IF(WLTC!G107="","", WLTC!G107),IF($A$20=7, IF('New Cycle 1'!F107="","", 'New Cycle 1'!F107),IF($A$20=8, IF('New Cycle 2'!F107="","", 'New Cycle 2'!F107),IF($A$20=9, IF('New Cycle 3'!F107="","", 'New Cycle 3'!F107),"")))))))))</f>
        <v>368.82567143228084</v>
      </c>
    </row>
    <row r="108" spans="16:21" x14ac:dyDescent="0.25">
      <c r="P108" s="8">
        <f>IF($A$20=1,IF(UDDS!A108="","",UDDS!A108),IF($A$20=2,IF('FTP-75'!A108="","",'FTP-75'!A108),IF($A$20=3, IF('US06'!A108="","",'US06'!A108),IF($A$20=4, IF(NEDC!A108="","", NEDC!A108),IF($A$20=5, IF('JPN10-15'!A108="","",'JPN10-15'!A108),IF($A$20=6, IF(WLTC!B108="","", WLTC!B108),IF($A$20=7, IF('New Cycle 1'!A108="","", 'New Cycle 1'!A108),IF($A$20=8, IF('New Cycle 2'!A108="","", 'New Cycle 3'!A108),IF($A$20=9, IF('New Cycle 3'!A108="","", 'New Cycle 3'!A108),"")))))))))</f>
        <v>106</v>
      </c>
      <c r="Q108" s="32">
        <f>IF($A$20=1,IF(UDDS!C108="","",UDDS!C108),IF($A$20=2,IF('FTP-75'!C108="","",'FTP-75'!C108),IF($A$20=3, IF('US06'!C108="","",'US06'!C108),IF($A$20=4, IF(NEDC!B108="","", NEDC!B108),IF($A$20=5, IF('JPN10-15'!B108="","",'JPN10-15'!B108),IF($A$20=6, IF(WLTC!C108="","", WLTC!C108),IF($A$20=7, IF('New Cycle 1'!B108="","", 'New Cycle 1'!B108),IF($A$20=8, IF('New Cycle 2'!B108="","", 'New Cycle 2'!B108),IF($A$20=9, IF('New Cycle 3'!B108="","", 'New Cycle 3'!B108),"")))))))))</f>
        <v>0</v>
      </c>
      <c r="R108" s="32">
        <f>IF($A$20=1,IF(UDDS!D108="","",UDDS!D108),IF($A$20=2,IF('FTP-75'!D108="","",'FTP-75'!D108),IF($A$20=3, IF('US06'!D108="","",'US06'!D108),IF($A$20=4, IF(NEDC!C108="","", NEDC!C108),IF($A$20=5, IF('JPN10-15'!C108="","",'JPN10-15'!C108),IF($A$20=6, IF(WLTC!D108="","", WLTC!D108),IF($A$20=7, IF('New Cycle 1'!C108="","", 'New Cycle 1'!C108),IF($A$20=8, IF('New Cycle 2'!C108="","", 'New Cycle 2'!C108),IF($A$20=9, IF('New Cycle 3'!C108="","", 'New Cycle 3'!C108),"")))))))))</f>
        <v>0</v>
      </c>
      <c r="S108" s="32">
        <f>IF($A$20=1,IF(UDDS!E108="","",UDDS!E108),IF($A$20=2,IF('FTP-75'!E108="","",'FTP-75'!E108),IF($A$20=3, IF('US06'!E108="","",'US06'!E108),IF($A$20=4, IF(NEDC!D108="","", NEDC!D108),IF($A$20=5, IF('JPN10-15'!D108="","",'JPN10-15'!D108),IF($A$20=6, IF(WLTC!E108="","", WLTC!E108),IF($A$20=7, IF('New Cycle 1'!D108="","", 'New Cycle 1'!D108),IF($A$20=8, IF('New Cycle 2'!D108="","", 'New Cycle 2'!D108),IF($A$20=9, IF('New Cycle 3'!D108="","", 'New Cycle 3'!D108),"")))))))))</f>
        <v>0</v>
      </c>
      <c r="T108" s="32">
        <f>IF($A$20=1,IF(UDDS!F108="","",UDDS!F108),IF($A$20=2,IF('FTP-75'!F108="","",'FTP-75'!F108),IF($A$20=3, IF('US06'!F108="","",'US06'!F108),IF($A$20=4, IF(NEDC!E108="","", NEDC!E108),IF($A$20=5, IF('JPN10-15'!E108="","",'JPN10-15'!E108),IF($A$20=6, IF(WLTC!F108="","", WLTC!F108),IF($A$20=7, IF('New Cycle 1'!E108="","", 'New Cycle 1'!E108),IF($A$20=8, IF('New Cycle 2'!E108="","", 'New Cycle 2'!E108),IF($A$20=9, IF('New Cycle 3'!E108="","", 'New Cycle 3'!E108),"")))))))))</f>
        <v>0</v>
      </c>
      <c r="U108" s="32">
        <f>IF($A$20=1,IF(UDDS!G108="","",UDDS!G108),IF($A$20=2,IF('FTP-75'!G108="","",'FTP-75'!G108),IF($A$20=3, IF('US06'!G108="","",'US06'!G108),IF($A$20=4, IF(NEDC!F108="","", NEDC!F108),IF($A$20=5, IF('JPN10-15'!F108="","",'JPN10-15'!F108),IF($A$20=6, IF(WLTC!G108="","", WLTC!G108),IF($A$20=7, IF('New Cycle 1'!F108="","", 'New Cycle 1'!F108),IF($A$20=8, IF('New Cycle 2'!F108="","", 'New Cycle 2'!F108),IF($A$20=9, IF('New Cycle 3'!F108="","", 'New Cycle 3'!F108),"")))))))))</f>
        <v>368.82567143228084</v>
      </c>
    </row>
    <row r="109" spans="16:21" x14ac:dyDescent="0.25">
      <c r="P109" s="8">
        <f>IF($A$20=1,IF(UDDS!A109="","",UDDS!A109),IF($A$20=2,IF('FTP-75'!A109="","",'FTP-75'!A109),IF($A$20=3, IF('US06'!A109="","",'US06'!A109),IF($A$20=4, IF(NEDC!A109="","", NEDC!A109),IF($A$20=5, IF('JPN10-15'!A109="","",'JPN10-15'!A109),IF($A$20=6, IF(WLTC!B109="","", WLTC!B109),IF($A$20=7, IF('New Cycle 1'!A109="","", 'New Cycle 1'!A109),IF($A$20=8, IF('New Cycle 2'!A109="","", 'New Cycle 3'!A109),IF($A$20=9, IF('New Cycle 3'!A109="","", 'New Cycle 3'!A109),"")))))))))</f>
        <v>107</v>
      </c>
      <c r="Q109" s="32">
        <f>IF($A$20=1,IF(UDDS!C109="","",UDDS!C109),IF($A$20=2,IF('FTP-75'!C109="","",'FTP-75'!C109),IF($A$20=3, IF('US06'!C109="","",'US06'!C109),IF($A$20=4, IF(NEDC!B109="","", NEDC!B109),IF($A$20=5, IF('JPN10-15'!B109="","",'JPN10-15'!B109),IF($A$20=6, IF(WLTC!C109="","", WLTC!C109),IF($A$20=7, IF('New Cycle 1'!B109="","", 'New Cycle 1'!B109),IF($A$20=8, IF('New Cycle 2'!B109="","", 'New Cycle 2'!B109),IF($A$20=9, IF('New Cycle 3'!B109="","", 'New Cycle 3'!B109),"")))))))))</f>
        <v>0</v>
      </c>
      <c r="R109" s="32">
        <f>IF($A$20=1,IF(UDDS!D109="","",UDDS!D109),IF($A$20=2,IF('FTP-75'!D109="","",'FTP-75'!D109),IF($A$20=3, IF('US06'!D109="","",'US06'!D109),IF($A$20=4, IF(NEDC!C109="","", NEDC!C109),IF($A$20=5, IF('JPN10-15'!C109="","",'JPN10-15'!C109),IF($A$20=6, IF(WLTC!D109="","", WLTC!D109),IF($A$20=7, IF('New Cycle 1'!C109="","", 'New Cycle 1'!C109),IF($A$20=8, IF('New Cycle 2'!C109="","", 'New Cycle 2'!C109),IF($A$20=9, IF('New Cycle 3'!C109="","", 'New Cycle 3'!C109),"")))))))))</f>
        <v>0</v>
      </c>
      <c r="S109" s="32">
        <f>IF($A$20=1,IF(UDDS!E109="","",UDDS!E109),IF($A$20=2,IF('FTP-75'!E109="","",'FTP-75'!E109),IF($A$20=3, IF('US06'!E109="","",'US06'!E109),IF($A$20=4, IF(NEDC!D109="","", NEDC!D109),IF($A$20=5, IF('JPN10-15'!D109="","",'JPN10-15'!D109),IF($A$20=6, IF(WLTC!E109="","", WLTC!E109),IF($A$20=7, IF('New Cycle 1'!D109="","", 'New Cycle 1'!D109),IF($A$20=8, IF('New Cycle 2'!D109="","", 'New Cycle 2'!D109),IF($A$20=9, IF('New Cycle 3'!D109="","", 'New Cycle 3'!D109),"")))))))))</f>
        <v>0</v>
      </c>
      <c r="T109" s="32">
        <f>IF($A$20=1,IF(UDDS!F109="","",UDDS!F109),IF($A$20=2,IF('FTP-75'!F109="","",'FTP-75'!F109),IF($A$20=3, IF('US06'!F109="","",'US06'!F109),IF($A$20=4, IF(NEDC!E109="","", NEDC!E109),IF($A$20=5, IF('JPN10-15'!E109="","",'JPN10-15'!E109),IF($A$20=6, IF(WLTC!F109="","", WLTC!F109),IF($A$20=7, IF('New Cycle 1'!E109="","", 'New Cycle 1'!E109),IF($A$20=8, IF('New Cycle 2'!E109="","", 'New Cycle 2'!E109),IF($A$20=9, IF('New Cycle 3'!E109="","", 'New Cycle 3'!E109),"")))))))))</f>
        <v>0</v>
      </c>
      <c r="U109" s="32">
        <f>IF($A$20=1,IF(UDDS!G109="","",UDDS!G109),IF($A$20=2,IF('FTP-75'!G109="","",'FTP-75'!G109),IF($A$20=3, IF('US06'!G109="","",'US06'!G109),IF($A$20=4, IF(NEDC!F109="","", NEDC!F109),IF($A$20=5, IF('JPN10-15'!F109="","",'JPN10-15'!F109),IF($A$20=6, IF(WLTC!G109="","", WLTC!G109),IF($A$20=7, IF('New Cycle 1'!F109="","", 'New Cycle 1'!F109),IF($A$20=8, IF('New Cycle 2'!F109="","", 'New Cycle 2'!F109),IF($A$20=9, IF('New Cycle 3'!F109="","", 'New Cycle 3'!F109),"")))))))))</f>
        <v>368.82567143228084</v>
      </c>
    </row>
    <row r="110" spans="16:21" x14ac:dyDescent="0.25">
      <c r="P110" s="8">
        <f>IF($A$20=1,IF(UDDS!A110="","",UDDS!A110),IF($A$20=2,IF('FTP-75'!A110="","",'FTP-75'!A110),IF($A$20=3, IF('US06'!A110="","",'US06'!A110),IF($A$20=4, IF(NEDC!A110="","", NEDC!A110),IF($A$20=5, IF('JPN10-15'!A110="","",'JPN10-15'!A110),IF($A$20=6, IF(WLTC!B110="","", WLTC!B110),IF($A$20=7, IF('New Cycle 1'!A110="","", 'New Cycle 1'!A110),IF($A$20=8, IF('New Cycle 2'!A110="","", 'New Cycle 3'!A110),IF($A$20=9, IF('New Cycle 3'!A110="","", 'New Cycle 3'!A110),"")))))))))</f>
        <v>108</v>
      </c>
      <c r="Q110" s="32">
        <f>IF($A$20=1,IF(UDDS!C110="","",UDDS!C110),IF($A$20=2,IF('FTP-75'!C110="","",'FTP-75'!C110),IF($A$20=3, IF('US06'!C110="","",'US06'!C110),IF($A$20=4, IF(NEDC!B110="","", NEDC!B110),IF($A$20=5, IF('JPN10-15'!B110="","",'JPN10-15'!B110),IF($A$20=6, IF(WLTC!C110="","", WLTC!C110),IF($A$20=7, IF('New Cycle 1'!B110="","", 'New Cycle 1'!B110),IF($A$20=8, IF('New Cycle 2'!B110="","", 'New Cycle 2'!B110),IF($A$20=9, IF('New Cycle 3'!B110="","", 'New Cycle 3'!B110),"")))))))))</f>
        <v>0</v>
      </c>
      <c r="R110" s="32">
        <f>IF($A$20=1,IF(UDDS!D110="","",UDDS!D110),IF($A$20=2,IF('FTP-75'!D110="","",'FTP-75'!D110),IF($A$20=3, IF('US06'!D110="","",'US06'!D110),IF($A$20=4, IF(NEDC!C110="","", NEDC!C110),IF($A$20=5, IF('JPN10-15'!C110="","",'JPN10-15'!C110),IF($A$20=6, IF(WLTC!D110="","", WLTC!D110),IF($A$20=7, IF('New Cycle 1'!C110="","", 'New Cycle 1'!C110),IF($A$20=8, IF('New Cycle 2'!C110="","", 'New Cycle 2'!C110),IF($A$20=9, IF('New Cycle 3'!C110="","", 'New Cycle 3'!C110),"")))))))))</f>
        <v>0</v>
      </c>
      <c r="S110" s="32">
        <f>IF($A$20=1,IF(UDDS!E110="","",UDDS!E110),IF($A$20=2,IF('FTP-75'!E110="","",'FTP-75'!E110),IF($A$20=3, IF('US06'!E110="","",'US06'!E110),IF($A$20=4, IF(NEDC!D110="","", NEDC!D110),IF($A$20=5, IF('JPN10-15'!D110="","",'JPN10-15'!D110),IF($A$20=6, IF(WLTC!E110="","", WLTC!E110),IF($A$20=7, IF('New Cycle 1'!D110="","", 'New Cycle 1'!D110),IF($A$20=8, IF('New Cycle 2'!D110="","", 'New Cycle 2'!D110),IF($A$20=9, IF('New Cycle 3'!D110="","", 'New Cycle 3'!D110),"")))))))))</f>
        <v>0</v>
      </c>
      <c r="T110" s="32">
        <f>IF($A$20=1,IF(UDDS!F110="","",UDDS!F110),IF($A$20=2,IF('FTP-75'!F110="","",'FTP-75'!F110),IF($A$20=3, IF('US06'!F110="","",'US06'!F110),IF($A$20=4, IF(NEDC!E110="","", NEDC!E110),IF($A$20=5, IF('JPN10-15'!E110="","",'JPN10-15'!E110),IF($A$20=6, IF(WLTC!F110="","", WLTC!F110),IF($A$20=7, IF('New Cycle 1'!E110="","", 'New Cycle 1'!E110),IF($A$20=8, IF('New Cycle 2'!E110="","", 'New Cycle 2'!E110),IF($A$20=9, IF('New Cycle 3'!E110="","", 'New Cycle 3'!E110),"")))))))))</f>
        <v>0</v>
      </c>
      <c r="U110" s="32">
        <f>IF($A$20=1,IF(UDDS!G110="","",UDDS!G110),IF($A$20=2,IF('FTP-75'!G110="","",'FTP-75'!G110),IF($A$20=3, IF('US06'!G110="","",'US06'!G110),IF($A$20=4, IF(NEDC!F110="","", NEDC!F110),IF($A$20=5, IF('JPN10-15'!F110="","",'JPN10-15'!F110),IF($A$20=6, IF(WLTC!G110="","", WLTC!G110),IF($A$20=7, IF('New Cycle 1'!F110="","", 'New Cycle 1'!F110),IF($A$20=8, IF('New Cycle 2'!F110="","", 'New Cycle 2'!F110),IF($A$20=9, IF('New Cycle 3'!F110="","", 'New Cycle 3'!F110),"")))))))))</f>
        <v>368.82567143228084</v>
      </c>
    </row>
    <row r="111" spans="16:21" x14ac:dyDescent="0.25">
      <c r="P111" s="8">
        <f>IF($A$20=1,IF(UDDS!A111="","",UDDS!A111),IF($A$20=2,IF('FTP-75'!A111="","",'FTP-75'!A111),IF($A$20=3, IF('US06'!A111="","",'US06'!A111),IF($A$20=4, IF(NEDC!A111="","", NEDC!A111),IF($A$20=5, IF('JPN10-15'!A111="","",'JPN10-15'!A111),IF($A$20=6, IF(WLTC!B111="","", WLTC!B111),IF($A$20=7, IF('New Cycle 1'!A111="","", 'New Cycle 1'!A111),IF($A$20=8, IF('New Cycle 2'!A111="","", 'New Cycle 3'!A111),IF($A$20=9, IF('New Cycle 3'!A111="","", 'New Cycle 3'!A111),"")))))))))</f>
        <v>109</v>
      </c>
      <c r="Q111" s="32">
        <f>IF($A$20=1,IF(UDDS!C111="","",UDDS!C111),IF($A$20=2,IF('FTP-75'!C111="","",'FTP-75'!C111),IF($A$20=3, IF('US06'!C111="","",'US06'!C111),IF($A$20=4, IF(NEDC!B111="","", NEDC!B111),IF($A$20=5, IF('JPN10-15'!B111="","",'JPN10-15'!B111),IF($A$20=6, IF(WLTC!C111="","", WLTC!C111),IF($A$20=7, IF('New Cycle 1'!B111="","", 'New Cycle 1'!B111),IF($A$20=8, IF('New Cycle 2'!B111="","", 'New Cycle 2'!B111),IF($A$20=9, IF('New Cycle 3'!B111="","", 'New Cycle 3'!B111),"")))))))))</f>
        <v>0</v>
      </c>
      <c r="R111" s="32">
        <f>IF($A$20=1,IF(UDDS!D111="","",UDDS!D111),IF($A$20=2,IF('FTP-75'!D111="","",'FTP-75'!D111),IF($A$20=3, IF('US06'!D111="","",'US06'!D111),IF($A$20=4, IF(NEDC!C111="","", NEDC!C111),IF($A$20=5, IF('JPN10-15'!C111="","",'JPN10-15'!C111),IF($A$20=6, IF(WLTC!D111="","", WLTC!D111),IF($A$20=7, IF('New Cycle 1'!C111="","", 'New Cycle 1'!C111),IF($A$20=8, IF('New Cycle 2'!C111="","", 'New Cycle 2'!C111),IF($A$20=9, IF('New Cycle 3'!C111="","", 'New Cycle 3'!C111),"")))))))))</f>
        <v>0</v>
      </c>
      <c r="S111" s="32">
        <f>IF($A$20=1,IF(UDDS!E111="","",UDDS!E111),IF($A$20=2,IF('FTP-75'!E111="","",'FTP-75'!E111),IF($A$20=3, IF('US06'!E111="","",'US06'!E111),IF($A$20=4, IF(NEDC!D111="","", NEDC!D111),IF($A$20=5, IF('JPN10-15'!D111="","",'JPN10-15'!D111),IF($A$20=6, IF(WLTC!E111="","", WLTC!E111),IF($A$20=7, IF('New Cycle 1'!D111="","", 'New Cycle 1'!D111),IF($A$20=8, IF('New Cycle 2'!D111="","", 'New Cycle 2'!D111),IF($A$20=9, IF('New Cycle 3'!D111="","", 'New Cycle 3'!D111),"")))))))))</f>
        <v>0</v>
      </c>
      <c r="T111" s="32">
        <f>IF($A$20=1,IF(UDDS!F111="","",UDDS!F111),IF($A$20=2,IF('FTP-75'!F111="","",'FTP-75'!F111),IF($A$20=3, IF('US06'!F111="","",'US06'!F111),IF($A$20=4, IF(NEDC!E111="","", NEDC!E111),IF($A$20=5, IF('JPN10-15'!E111="","",'JPN10-15'!E111),IF($A$20=6, IF(WLTC!F111="","", WLTC!F111),IF($A$20=7, IF('New Cycle 1'!E111="","", 'New Cycle 1'!E111),IF($A$20=8, IF('New Cycle 2'!E111="","", 'New Cycle 2'!E111),IF($A$20=9, IF('New Cycle 3'!E111="","", 'New Cycle 3'!E111),"")))))))))</f>
        <v>0</v>
      </c>
      <c r="U111" s="32">
        <f>IF($A$20=1,IF(UDDS!G111="","",UDDS!G111),IF($A$20=2,IF('FTP-75'!G111="","",'FTP-75'!G111),IF($A$20=3, IF('US06'!G111="","",'US06'!G111),IF($A$20=4, IF(NEDC!F111="","", NEDC!F111),IF($A$20=5, IF('JPN10-15'!F111="","",'JPN10-15'!F111),IF($A$20=6, IF(WLTC!G111="","", WLTC!G111),IF($A$20=7, IF('New Cycle 1'!F111="","", 'New Cycle 1'!F111),IF($A$20=8, IF('New Cycle 2'!F111="","", 'New Cycle 2'!F111),IF($A$20=9, IF('New Cycle 3'!F111="","", 'New Cycle 3'!F111),"")))))))))</f>
        <v>368.82567143228084</v>
      </c>
    </row>
    <row r="112" spans="16:21" x14ac:dyDescent="0.25">
      <c r="P112" s="8">
        <f>IF($A$20=1,IF(UDDS!A112="","",UDDS!A112),IF($A$20=2,IF('FTP-75'!A112="","",'FTP-75'!A112),IF($A$20=3, IF('US06'!A112="","",'US06'!A112),IF($A$20=4, IF(NEDC!A112="","", NEDC!A112),IF($A$20=5, IF('JPN10-15'!A112="","",'JPN10-15'!A112),IF($A$20=6, IF(WLTC!B112="","", WLTC!B112),IF($A$20=7, IF('New Cycle 1'!A112="","", 'New Cycle 1'!A112),IF($A$20=8, IF('New Cycle 2'!A112="","", 'New Cycle 3'!A112),IF($A$20=9, IF('New Cycle 3'!A112="","", 'New Cycle 3'!A112),"")))))))))</f>
        <v>110</v>
      </c>
      <c r="Q112" s="32">
        <f>IF($A$20=1,IF(UDDS!C112="","",UDDS!C112),IF($A$20=2,IF('FTP-75'!C112="","",'FTP-75'!C112),IF($A$20=3, IF('US06'!C112="","",'US06'!C112),IF($A$20=4, IF(NEDC!B112="","", NEDC!B112),IF($A$20=5, IF('JPN10-15'!B112="","",'JPN10-15'!B112),IF($A$20=6, IF(WLTC!C112="","", WLTC!C112),IF($A$20=7, IF('New Cycle 1'!B112="","", 'New Cycle 1'!B112),IF($A$20=8, IF('New Cycle 2'!B112="","", 'New Cycle 2'!B112),IF($A$20=9, IF('New Cycle 3'!B112="","", 'New Cycle 3'!B112),"")))))))))</f>
        <v>0</v>
      </c>
      <c r="R112" s="32">
        <f>IF($A$20=1,IF(UDDS!D112="","",UDDS!D112),IF($A$20=2,IF('FTP-75'!D112="","",'FTP-75'!D112),IF($A$20=3, IF('US06'!D112="","",'US06'!D112),IF($A$20=4, IF(NEDC!C112="","", NEDC!C112),IF($A$20=5, IF('JPN10-15'!C112="","",'JPN10-15'!C112),IF($A$20=6, IF(WLTC!D112="","", WLTC!D112),IF($A$20=7, IF('New Cycle 1'!C112="","", 'New Cycle 1'!C112),IF($A$20=8, IF('New Cycle 2'!C112="","", 'New Cycle 2'!C112),IF($A$20=9, IF('New Cycle 3'!C112="","", 'New Cycle 3'!C112),"")))))))))</f>
        <v>0</v>
      </c>
      <c r="S112" s="32">
        <f>IF($A$20=1,IF(UDDS!E112="","",UDDS!E112),IF($A$20=2,IF('FTP-75'!E112="","",'FTP-75'!E112),IF($A$20=3, IF('US06'!E112="","",'US06'!E112),IF($A$20=4, IF(NEDC!D112="","", NEDC!D112),IF($A$20=5, IF('JPN10-15'!D112="","",'JPN10-15'!D112),IF($A$20=6, IF(WLTC!E112="","", WLTC!E112),IF($A$20=7, IF('New Cycle 1'!D112="","", 'New Cycle 1'!D112),IF($A$20=8, IF('New Cycle 2'!D112="","", 'New Cycle 2'!D112),IF($A$20=9, IF('New Cycle 3'!D112="","", 'New Cycle 3'!D112),"")))))))))</f>
        <v>0</v>
      </c>
      <c r="T112" s="32">
        <f>IF($A$20=1,IF(UDDS!F112="","",UDDS!F112),IF($A$20=2,IF('FTP-75'!F112="","",'FTP-75'!F112),IF($A$20=3, IF('US06'!F112="","",'US06'!F112),IF($A$20=4, IF(NEDC!E112="","", NEDC!E112),IF($A$20=5, IF('JPN10-15'!E112="","",'JPN10-15'!E112),IF($A$20=6, IF(WLTC!F112="","", WLTC!F112),IF($A$20=7, IF('New Cycle 1'!E112="","", 'New Cycle 1'!E112),IF($A$20=8, IF('New Cycle 2'!E112="","", 'New Cycle 2'!E112),IF($A$20=9, IF('New Cycle 3'!E112="","", 'New Cycle 3'!E112),"")))))))))</f>
        <v>0</v>
      </c>
      <c r="U112" s="32">
        <f>IF($A$20=1,IF(UDDS!G112="","",UDDS!G112),IF($A$20=2,IF('FTP-75'!G112="","",'FTP-75'!G112),IF($A$20=3, IF('US06'!G112="","",'US06'!G112),IF($A$20=4, IF(NEDC!F112="","", NEDC!F112),IF($A$20=5, IF('JPN10-15'!F112="","",'JPN10-15'!F112),IF($A$20=6, IF(WLTC!G112="","", WLTC!G112),IF($A$20=7, IF('New Cycle 1'!F112="","", 'New Cycle 1'!F112),IF($A$20=8, IF('New Cycle 2'!F112="","", 'New Cycle 2'!F112),IF($A$20=9, IF('New Cycle 3'!F112="","", 'New Cycle 3'!F112),"")))))))))</f>
        <v>368.82567143228084</v>
      </c>
    </row>
    <row r="113" spans="16:21" x14ac:dyDescent="0.25">
      <c r="P113" s="8">
        <f>IF($A$20=1,IF(UDDS!A113="","",UDDS!A113),IF($A$20=2,IF('FTP-75'!A113="","",'FTP-75'!A113),IF($A$20=3, IF('US06'!A113="","",'US06'!A113),IF($A$20=4, IF(NEDC!A113="","", NEDC!A113),IF($A$20=5, IF('JPN10-15'!A113="","",'JPN10-15'!A113),IF($A$20=6, IF(WLTC!B113="","", WLTC!B113),IF($A$20=7, IF('New Cycle 1'!A113="","", 'New Cycle 1'!A113),IF($A$20=8, IF('New Cycle 2'!A113="","", 'New Cycle 3'!A113),IF($A$20=9, IF('New Cycle 3'!A113="","", 'New Cycle 3'!A113),"")))))))))</f>
        <v>111</v>
      </c>
      <c r="Q113" s="32">
        <f>IF($A$20=1,IF(UDDS!C113="","",UDDS!C113),IF($A$20=2,IF('FTP-75'!C113="","",'FTP-75'!C113),IF($A$20=3, IF('US06'!C113="","",'US06'!C113),IF($A$20=4, IF(NEDC!B113="","", NEDC!B113),IF($A$20=5, IF('JPN10-15'!B113="","",'JPN10-15'!B113),IF($A$20=6, IF(WLTC!C113="","", WLTC!C113),IF($A$20=7, IF('New Cycle 1'!B113="","", 'New Cycle 1'!B113),IF($A$20=8, IF('New Cycle 2'!B113="","", 'New Cycle 2'!B113),IF($A$20=9, IF('New Cycle 3'!B113="","", 'New Cycle 3'!B113),"")))))))))</f>
        <v>0</v>
      </c>
      <c r="R113" s="32">
        <f>IF($A$20=1,IF(UDDS!D113="","",UDDS!D113),IF($A$20=2,IF('FTP-75'!D113="","",'FTP-75'!D113),IF($A$20=3, IF('US06'!D113="","",'US06'!D113),IF($A$20=4, IF(NEDC!C113="","", NEDC!C113),IF($A$20=5, IF('JPN10-15'!C113="","",'JPN10-15'!C113),IF($A$20=6, IF(WLTC!D113="","", WLTC!D113),IF($A$20=7, IF('New Cycle 1'!C113="","", 'New Cycle 1'!C113),IF($A$20=8, IF('New Cycle 2'!C113="","", 'New Cycle 2'!C113),IF($A$20=9, IF('New Cycle 3'!C113="","", 'New Cycle 3'!C113),"")))))))))</f>
        <v>0</v>
      </c>
      <c r="S113" s="32">
        <f>IF($A$20=1,IF(UDDS!E113="","",UDDS!E113),IF($A$20=2,IF('FTP-75'!E113="","",'FTP-75'!E113),IF($A$20=3, IF('US06'!E113="","",'US06'!E113),IF($A$20=4, IF(NEDC!D113="","", NEDC!D113),IF($A$20=5, IF('JPN10-15'!D113="","",'JPN10-15'!D113),IF($A$20=6, IF(WLTC!E113="","", WLTC!E113),IF($A$20=7, IF('New Cycle 1'!D113="","", 'New Cycle 1'!D113),IF($A$20=8, IF('New Cycle 2'!D113="","", 'New Cycle 2'!D113),IF($A$20=9, IF('New Cycle 3'!D113="","", 'New Cycle 3'!D113),"")))))))))</f>
        <v>0</v>
      </c>
      <c r="T113" s="32">
        <f>IF($A$20=1,IF(UDDS!F113="","",UDDS!F113),IF($A$20=2,IF('FTP-75'!F113="","",'FTP-75'!F113),IF($A$20=3, IF('US06'!F113="","",'US06'!F113),IF($A$20=4, IF(NEDC!E113="","", NEDC!E113),IF($A$20=5, IF('JPN10-15'!E113="","",'JPN10-15'!E113),IF($A$20=6, IF(WLTC!F113="","", WLTC!F113),IF($A$20=7, IF('New Cycle 1'!E113="","", 'New Cycle 1'!E113),IF($A$20=8, IF('New Cycle 2'!E113="","", 'New Cycle 2'!E113),IF($A$20=9, IF('New Cycle 3'!E113="","", 'New Cycle 3'!E113),"")))))))))</f>
        <v>0</v>
      </c>
      <c r="U113" s="32">
        <f>IF($A$20=1,IF(UDDS!G113="","",UDDS!G113),IF($A$20=2,IF('FTP-75'!G113="","",'FTP-75'!G113),IF($A$20=3, IF('US06'!G113="","",'US06'!G113),IF($A$20=4, IF(NEDC!F113="","", NEDC!F113),IF($A$20=5, IF('JPN10-15'!F113="","",'JPN10-15'!F113),IF($A$20=6, IF(WLTC!G113="","", WLTC!G113),IF($A$20=7, IF('New Cycle 1'!F113="","", 'New Cycle 1'!F113),IF($A$20=8, IF('New Cycle 2'!F113="","", 'New Cycle 2'!F113),IF($A$20=9, IF('New Cycle 3'!F113="","", 'New Cycle 3'!F113),"")))))))))</f>
        <v>368.82567143228084</v>
      </c>
    </row>
    <row r="114" spans="16:21" x14ac:dyDescent="0.25">
      <c r="P114" s="8">
        <f>IF($A$20=1,IF(UDDS!A114="","",UDDS!A114),IF($A$20=2,IF('FTP-75'!A114="","",'FTP-75'!A114),IF($A$20=3, IF('US06'!A114="","",'US06'!A114),IF($A$20=4, IF(NEDC!A114="","", NEDC!A114),IF($A$20=5, IF('JPN10-15'!A114="","",'JPN10-15'!A114),IF($A$20=6, IF(WLTC!B114="","", WLTC!B114),IF($A$20=7, IF('New Cycle 1'!A114="","", 'New Cycle 1'!A114),IF($A$20=8, IF('New Cycle 2'!A114="","", 'New Cycle 3'!A114),IF($A$20=9, IF('New Cycle 3'!A114="","", 'New Cycle 3'!A114),"")))))))))</f>
        <v>112</v>
      </c>
      <c r="Q114" s="32">
        <f>IF($A$20=1,IF(UDDS!C114="","",UDDS!C114),IF($A$20=2,IF('FTP-75'!C114="","",'FTP-75'!C114),IF($A$20=3, IF('US06'!C114="","",'US06'!C114),IF($A$20=4, IF(NEDC!B114="","", NEDC!B114),IF($A$20=5, IF('JPN10-15'!B114="","",'JPN10-15'!B114),IF($A$20=6, IF(WLTC!C114="","", WLTC!C114),IF($A$20=7, IF('New Cycle 1'!B114="","", 'New Cycle 1'!B114),IF($A$20=8, IF('New Cycle 2'!B114="","", 'New Cycle 2'!B114),IF($A$20=9, IF('New Cycle 3'!B114="","", 'New Cycle 3'!B114),"")))))))))</f>
        <v>0</v>
      </c>
      <c r="R114" s="32">
        <f>IF($A$20=1,IF(UDDS!D114="","",UDDS!D114),IF($A$20=2,IF('FTP-75'!D114="","",'FTP-75'!D114),IF($A$20=3, IF('US06'!D114="","",'US06'!D114),IF($A$20=4, IF(NEDC!C114="","", NEDC!C114),IF($A$20=5, IF('JPN10-15'!C114="","",'JPN10-15'!C114),IF($A$20=6, IF(WLTC!D114="","", WLTC!D114),IF($A$20=7, IF('New Cycle 1'!C114="","", 'New Cycle 1'!C114),IF($A$20=8, IF('New Cycle 2'!C114="","", 'New Cycle 2'!C114),IF($A$20=9, IF('New Cycle 3'!C114="","", 'New Cycle 3'!C114),"")))))))))</f>
        <v>0</v>
      </c>
      <c r="S114" s="32">
        <f>IF($A$20=1,IF(UDDS!E114="","",UDDS!E114),IF($A$20=2,IF('FTP-75'!E114="","",'FTP-75'!E114),IF($A$20=3, IF('US06'!E114="","",'US06'!E114),IF($A$20=4, IF(NEDC!D114="","", NEDC!D114),IF($A$20=5, IF('JPN10-15'!D114="","",'JPN10-15'!D114),IF($A$20=6, IF(WLTC!E114="","", WLTC!E114),IF($A$20=7, IF('New Cycle 1'!D114="","", 'New Cycle 1'!D114),IF($A$20=8, IF('New Cycle 2'!D114="","", 'New Cycle 2'!D114),IF($A$20=9, IF('New Cycle 3'!D114="","", 'New Cycle 3'!D114),"")))))))))</f>
        <v>0</v>
      </c>
      <c r="T114" s="32">
        <f>IF($A$20=1,IF(UDDS!F114="","",UDDS!F114),IF($A$20=2,IF('FTP-75'!F114="","",'FTP-75'!F114),IF($A$20=3, IF('US06'!F114="","",'US06'!F114),IF($A$20=4, IF(NEDC!E114="","", NEDC!E114),IF($A$20=5, IF('JPN10-15'!E114="","",'JPN10-15'!E114),IF($A$20=6, IF(WLTC!F114="","", WLTC!F114),IF($A$20=7, IF('New Cycle 1'!E114="","", 'New Cycle 1'!E114),IF($A$20=8, IF('New Cycle 2'!E114="","", 'New Cycle 2'!E114),IF($A$20=9, IF('New Cycle 3'!E114="","", 'New Cycle 3'!E114),"")))))))))</f>
        <v>0</v>
      </c>
      <c r="U114" s="32">
        <f>IF($A$20=1,IF(UDDS!G114="","",UDDS!G114),IF($A$20=2,IF('FTP-75'!G114="","",'FTP-75'!G114),IF($A$20=3, IF('US06'!G114="","",'US06'!G114),IF($A$20=4, IF(NEDC!F114="","", NEDC!F114),IF($A$20=5, IF('JPN10-15'!F114="","",'JPN10-15'!F114),IF($A$20=6, IF(WLTC!G114="","", WLTC!G114),IF($A$20=7, IF('New Cycle 1'!F114="","", 'New Cycle 1'!F114),IF($A$20=8, IF('New Cycle 2'!F114="","", 'New Cycle 2'!F114),IF($A$20=9, IF('New Cycle 3'!F114="","", 'New Cycle 3'!F114),"")))))))))</f>
        <v>368.82567143228084</v>
      </c>
    </row>
    <row r="115" spans="16:21" x14ac:dyDescent="0.25">
      <c r="P115" s="8">
        <f>IF($A$20=1,IF(UDDS!A115="","",UDDS!A115),IF($A$20=2,IF('FTP-75'!A115="","",'FTP-75'!A115),IF($A$20=3, IF('US06'!A115="","",'US06'!A115),IF($A$20=4, IF(NEDC!A115="","", NEDC!A115),IF($A$20=5, IF('JPN10-15'!A115="","",'JPN10-15'!A115),IF($A$20=6, IF(WLTC!B115="","", WLTC!B115),IF($A$20=7, IF('New Cycle 1'!A115="","", 'New Cycle 1'!A115),IF($A$20=8, IF('New Cycle 2'!A115="","", 'New Cycle 3'!A115),IF($A$20=9, IF('New Cycle 3'!A115="","", 'New Cycle 3'!A115),"")))))))))</f>
        <v>113</v>
      </c>
      <c r="Q115" s="32">
        <f>IF($A$20=1,IF(UDDS!C115="","",UDDS!C115),IF($A$20=2,IF('FTP-75'!C115="","",'FTP-75'!C115),IF($A$20=3, IF('US06'!C115="","",'US06'!C115),IF($A$20=4, IF(NEDC!B115="","", NEDC!B115),IF($A$20=5, IF('JPN10-15'!B115="","",'JPN10-15'!B115),IF($A$20=6, IF(WLTC!C115="","", WLTC!C115),IF($A$20=7, IF('New Cycle 1'!B115="","", 'New Cycle 1'!B115),IF($A$20=8, IF('New Cycle 2'!B115="","", 'New Cycle 2'!B115),IF($A$20=9, IF('New Cycle 3'!B115="","", 'New Cycle 3'!B115),"")))))))))</f>
        <v>0</v>
      </c>
      <c r="R115" s="32">
        <f>IF($A$20=1,IF(UDDS!D115="","",UDDS!D115),IF($A$20=2,IF('FTP-75'!D115="","",'FTP-75'!D115),IF($A$20=3, IF('US06'!D115="","",'US06'!D115),IF($A$20=4, IF(NEDC!C115="","", NEDC!C115),IF($A$20=5, IF('JPN10-15'!C115="","",'JPN10-15'!C115),IF($A$20=6, IF(WLTC!D115="","", WLTC!D115),IF($A$20=7, IF('New Cycle 1'!C115="","", 'New Cycle 1'!C115),IF($A$20=8, IF('New Cycle 2'!C115="","", 'New Cycle 2'!C115),IF($A$20=9, IF('New Cycle 3'!C115="","", 'New Cycle 3'!C115),"")))))))))</f>
        <v>0</v>
      </c>
      <c r="S115" s="32">
        <f>IF($A$20=1,IF(UDDS!E115="","",UDDS!E115),IF($A$20=2,IF('FTP-75'!E115="","",'FTP-75'!E115),IF($A$20=3, IF('US06'!E115="","",'US06'!E115),IF($A$20=4, IF(NEDC!D115="","", NEDC!D115),IF($A$20=5, IF('JPN10-15'!D115="","",'JPN10-15'!D115),IF($A$20=6, IF(WLTC!E115="","", WLTC!E115),IF($A$20=7, IF('New Cycle 1'!D115="","", 'New Cycle 1'!D115),IF($A$20=8, IF('New Cycle 2'!D115="","", 'New Cycle 2'!D115),IF($A$20=9, IF('New Cycle 3'!D115="","", 'New Cycle 3'!D115),"")))))))))</f>
        <v>0</v>
      </c>
      <c r="T115" s="32">
        <f>IF($A$20=1,IF(UDDS!F115="","",UDDS!F115),IF($A$20=2,IF('FTP-75'!F115="","",'FTP-75'!F115),IF($A$20=3, IF('US06'!F115="","",'US06'!F115),IF($A$20=4, IF(NEDC!E115="","", NEDC!E115),IF($A$20=5, IF('JPN10-15'!E115="","",'JPN10-15'!E115),IF($A$20=6, IF(WLTC!F115="","", WLTC!F115),IF($A$20=7, IF('New Cycle 1'!E115="","", 'New Cycle 1'!E115),IF($A$20=8, IF('New Cycle 2'!E115="","", 'New Cycle 2'!E115),IF($A$20=9, IF('New Cycle 3'!E115="","", 'New Cycle 3'!E115),"")))))))))</f>
        <v>0</v>
      </c>
      <c r="U115" s="32">
        <f>IF($A$20=1,IF(UDDS!G115="","",UDDS!G115),IF($A$20=2,IF('FTP-75'!G115="","",'FTP-75'!G115),IF($A$20=3, IF('US06'!G115="","",'US06'!G115),IF($A$20=4, IF(NEDC!F115="","", NEDC!F115),IF($A$20=5, IF('JPN10-15'!F115="","",'JPN10-15'!F115),IF($A$20=6, IF(WLTC!G115="","", WLTC!G115),IF($A$20=7, IF('New Cycle 1'!F115="","", 'New Cycle 1'!F115),IF($A$20=8, IF('New Cycle 2'!F115="","", 'New Cycle 2'!F115),IF($A$20=9, IF('New Cycle 3'!F115="","", 'New Cycle 3'!F115),"")))))))))</f>
        <v>368.82567143228084</v>
      </c>
    </row>
    <row r="116" spans="16:21" x14ac:dyDescent="0.25">
      <c r="P116" s="8">
        <f>IF($A$20=1,IF(UDDS!A116="","",UDDS!A116),IF($A$20=2,IF('FTP-75'!A116="","",'FTP-75'!A116),IF($A$20=3, IF('US06'!A116="","",'US06'!A116),IF($A$20=4, IF(NEDC!A116="","", NEDC!A116),IF($A$20=5, IF('JPN10-15'!A116="","",'JPN10-15'!A116),IF($A$20=6, IF(WLTC!B116="","", WLTC!B116),IF($A$20=7, IF('New Cycle 1'!A116="","", 'New Cycle 1'!A116),IF($A$20=8, IF('New Cycle 2'!A116="","", 'New Cycle 3'!A116),IF($A$20=9, IF('New Cycle 3'!A116="","", 'New Cycle 3'!A116),"")))))))))</f>
        <v>114</v>
      </c>
      <c r="Q116" s="32">
        <f>IF($A$20=1,IF(UDDS!C116="","",UDDS!C116),IF($A$20=2,IF('FTP-75'!C116="","",'FTP-75'!C116),IF($A$20=3, IF('US06'!C116="","",'US06'!C116),IF($A$20=4, IF(NEDC!B116="","", NEDC!B116),IF($A$20=5, IF('JPN10-15'!B116="","",'JPN10-15'!B116),IF($A$20=6, IF(WLTC!C116="","", WLTC!C116),IF($A$20=7, IF('New Cycle 1'!B116="","", 'New Cycle 1'!B116),IF($A$20=8, IF('New Cycle 2'!B116="","", 'New Cycle 2'!B116),IF($A$20=9, IF('New Cycle 3'!B116="","", 'New Cycle 3'!B116),"")))))))))</f>
        <v>0</v>
      </c>
      <c r="R116" s="32">
        <f>IF($A$20=1,IF(UDDS!D116="","",UDDS!D116),IF($A$20=2,IF('FTP-75'!D116="","",'FTP-75'!D116),IF($A$20=3, IF('US06'!D116="","",'US06'!D116),IF($A$20=4, IF(NEDC!C116="","", NEDC!C116),IF($A$20=5, IF('JPN10-15'!C116="","",'JPN10-15'!C116),IF($A$20=6, IF(WLTC!D116="","", WLTC!D116),IF($A$20=7, IF('New Cycle 1'!C116="","", 'New Cycle 1'!C116),IF($A$20=8, IF('New Cycle 2'!C116="","", 'New Cycle 2'!C116),IF($A$20=9, IF('New Cycle 3'!C116="","", 'New Cycle 3'!C116),"")))))))))</f>
        <v>0</v>
      </c>
      <c r="S116" s="32">
        <f>IF($A$20=1,IF(UDDS!E116="","",UDDS!E116),IF($A$20=2,IF('FTP-75'!E116="","",'FTP-75'!E116),IF($A$20=3, IF('US06'!E116="","",'US06'!E116),IF($A$20=4, IF(NEDC!D116="","", NEDC!D116),IF($A$20=5, IF('JPN10-15'!D116="","",'JPN10-15'!D116),IF($A$20=6, IF(WLTC!E116="","", WLTC!E116),IF($A$20=7, IF('New Cycle 1'!D116="","", 'New Cycle 1'!D116),IF($A$20=8, IF('New Cycle 2'!D116="","", 'New Cycle 2'!D116),IF($A$20=9, IF('New Cycle 3'!D116="","", 'New Cycle 3'!D116),"")))))))))</f>
        <v>0</v>
      </c>
      <c r="T116" s="32">
        <f>IF($A$20=1,IF(UDDS!F116="","",UDDS!F116),IF($A$20=2,IF('FTP-75'!F116="","",'FTP-75'!F116),IF($A$20=3, IF('US06'!F116="","",'US06'!F116),IF($A$20=4, IF(NEDC!E116="","", NEDC!E116),IF($A$20=5, IF('JPN10-15'!E116="","",'JPN10-15'!E116),IF($A$20=6, IF(WLTC!F116="","", WLTC!F116),IF($A$20=7, IF('New Cycle 1'!E116="","", 'New Cycle 1'!E116),IF($A$20=8, IF('New Cycle 2'!E116="","", 'New Cycle 2'!E116),IF($A$20=9, IF('New Cycle 3'!E116="","", 'New Cycle 3'!E116),"")))))))))</f>
        <v>0</v>
      </c>
      <c r="U116" s="32">
        <f>IF($A$20=1,IF(UDDS!G116="","",UDDS!G116),IF($A$20=2,IF('FTP-75'!G116="","",'FTP-75'!G116),IF($A$20=3, IF('US06'!G116="","",'US06'!G116),IF($A$20=4, IF(NEDC!F116="","", NEDC!F116),IF($A$20=5, IF('JPN10-15'!F116="","",'JPN10-15'!F116),IF($A$20=6, IF(WLTC!G116="","", WLTC!G116),IF($A$20=7, IF('New Cycle 1'!F116="","", 'New Cycle 1'!F116),IF($A$20=8, IF('New Cycle 2'!F116="","", 'New Cycle 2'!F116),IF($A$20=9, IF('New Cycle 3'!F116="","", 'New Cycle 3'!F116),"")))))))))</f>
        <v>368.82567143228084</v>
      </c>
    </row>
    <row r="117" spans="16:21" x14ac:dyDescent="0.25">
      <c r="P117" s="8">
        <f>IF($A$20=1,IF(UDDS!A117="","",UDDS!A117),IF($A$20=2,IF('FTP-75'!A117="","",'FTP-75'!A117),IF($A$20=3, IF('US06'!A117="","",'US06'!A117),IF($A$20=4, IF(NEDC!A117="","", NEDC!A117),IF($A$20=5, IF('JPN10-15'!A117="","",'JPN10-15'!A117),IF($A$20=6, IF(WLTC!B117="","", WLTC!B117),IF($A$20=7, IF('New Cycle 1'!A117="","", 'New Cycle 1'!A117),IF($A$20=8, IF('New Cycle 2'!A117="","", 'New Cycle 3'!A117),IF($A$20=9, IF('New Cycle 3'!A117="","", 'New Cycle 3'!A117),"")))))))))</f>
        <v>115</v>
      </c>
      <c r="Q117" s="32">
        <f>IF($A$20=1,IF(UDDS!C117="","",UDDS!C117),IF($A$20=2,IF('FTP-75'!C117="","",'FTP-75'!C117),IF($A$20=3, IF('US06'!C117="","",'US06'!C117),IF($A$20=4, IF(NEDC!B117="","", NEDC!B117),IF($A$20=5, IF('JPN10-15'!B117="","",'JPN10-15'!B117),IF($A$20=6, IF(WLTC!C117="","", WLTC!C117),IF($A$20=7, IF('New Cycle 1'!B117="","", 'New Cycle 1'!B117),IF($A$20=8, IF('New Cycle 2'!B117="","", 'New Cycle 2'!B117),IF($A$20=9, IF('New Cycle 3'!B117="","", 'New Cycle 3'!B117),"")))))))))</f>
        <v>0</v>
      </c>
      <c r="R117" s="32">
        <f>IF($A$20=1,IF(UDDS!D117="","",UDDS!D117),IF($A$20=2,IF('FTP-75'!D117="","",'FTP-75'!D117),IF($A$20=3, IF('US06'!D117="","",'US06'!D117),IF($A$20=4, IF(NEDC!C117="","", NEDC!C117),IF($A$20=5, IF('JPN10-15'!C117="","",'JPN10-15'!C117),IF($A$20=6, IF(WLTC!D117="","", WLTC!D117),IF($A$20=7, IF('New Cycle 1'!C117="","", 'New Cycle 1'!C117),IF($A$20=8, IF('New Cycle 2'!C117="","", 'New Cycle 2'!C117),IF($A$20=9, IF('New Cycle 3'!C117="","", 'New Cycle 3'!C117),"")))))))))</f>
        <v>0</v>
      </c>
      <c r="S117" s="32">
        <f>IF($A$20=1,IF(UDDS!E117="","",UDDS!E117),IF($A$20=2,IF('FTP-75'!E117="","",'FTP-75'!E117),IF($A$20=3, IF('US06'!E117="","",'US06'!E117),IF($A$20=4, IF(NEDC!D117="","", NEDC!D117),IF($A$20=5, IF('JPN10-15'!D117="","",'JPN10-15'!D117),IF($A$20=6, IF(WLTC!E117="","", WLTC!E117),IF($A$20=7, IF('New Cycle 1'!D117="","", 'New Cycle 1'!D117),IF($A$20=8, IF('New Cycle 2'!D117="","", 'New Cycle 2'!D117),IF($A$20=9, IF('New Cycle 3'!D117="","", 'New Cycle 3'!D117),"")))))))))</f>
        <v>0</v>
      </c>
      <c r="T117" s="32">
        <f>IF($A$20=1,IF(UDDS!F117="","",UDDS!F117),IF($A$20=2,IF('FTP-75'!F117="","",'FTP-75'!F117),IF($A$20=3, IF('US06'!F117="","",'US06'!F117),IF($A$20=4, IF(NEDC!E117="","", NEDC!E117),IF($A$20=5, IF('JPN10-15'!E117="","",'JPN10-15'!E117),IF($A$20=6, IF(WLTC!F117="","", WLTC!F117),IF($A$20=7, IF('New Cycle 1'!E117="","", 'New Cycle 1'!E117),IF($A$20=8, IF('New Cycle 2'!E117="","", 'New Cycle 2'!E117),IF($A$20=9, IF('New Cycle 3'!E117="","", 'New Cycle 3'!E117),"")))))))))</f>
        <v>0</v>
      </c>
      <c r="U117" s="32">
        <f>IF($A$20=1,IF(UDDS!G117="","",UDDS!G117),IF($A$20=2,IF('FTP-75'!G117="","",'FTP-75'!G117),IF($A$20=3, IF('US06'!G117="","",'US06'!G117),IF($A$20=4, IF(NEDC!F117="","", NEDC!F117),IF($A$20=5, IF('JPN10-15'!F117="","",'JPN10-15'!F117),IF($A$20=6, IF(WLTC!G117="","", WLTC!G117),IF($A$20=7, IF('New Cycle 1'!F117="","", 'New Cycle 1'!F117),IF($A$20=8, IF('New Cycle 2'!F117="","", 'New Cycle 2'!F117),IF($A$20=9, IF('New Cycle 3'!F117="","", 'New Cycle 3'!F117),"")))))))))</f>
        <v>368.82567143228084</v>
      </c>
    </row>
    <row r="118" spans="16:21" x14ac:dyDescent="0.25">
      <c r="P118" s="8">
        <f>IF($A$20=1,IF(UDDS!A118="","",UDDS!A118),IF($A$20=2,IF('FTP-75'!A118="","",'FTP-75'!A118),IF($A$20=3, IF('US06'!A118="","",'US06'!A118),IF($A$20=4, IF(NEDC!A118="","", NEDC!A118),IF($A$20=5, IF('JPN10-15'!A118="","",'JPN10-15'!A118),IF($A$20=6, IF(WLTC!B118="","", WLTC!B118),IF($A$20=7, IF('New Cycle 1'!A118="","", 'New Cycle 1'!A118),IF($A$20=8, IF('New Cycle 2'!A118="","", 'New Cycle 3'!A118),IF($A$20=9, IF('New Cycle 3'!A118="","", 'New Cycle 3'!A118),"")))))))))</f>
        <v>116</v>
      </c>
      <c r="Q118" s="32">
        <f>IF($A$20=1,IF(UDDS!C118="","",UDDS!C118),IF($A$20=2,IF('FTP-75'!C118="","",'FTP-75'!C118),IF($A$20=3, IF('US06'!C118="","",'US06'!C118),IF($A$20=4, IF(NEDC!B118="","", NEDC!B118),IF($A$20=5, IF('JPN10-15'!B118="","",'JPN10-15'!B118),IF($A$20=6, IF(WLTC!C118="","", WLTC!C118),IF($A$20=7, IF('New Cycle 1'!B118="","", 'New Cycle 1'!B118),IF($A$20=8, IF('New Cycle 2'!B118="","", 'New Cycle 2'!B118),IF($A$20=9, IF('New Cycle 3'!B118="","", 'New Cycle 3'!B118),"")))))))))</f>
        <v>0</v>
      </c>
      <c r="R118" s="32">
        <f>IF($A$20=1,IF(UDDS!D118="","",UDDS!D118),IF($A$20=2,IF('FTP-75'!D118="","",'FTP-75'!D118),IF($A$20=3, IF('US06'!D118="","",'US06'!D118),IF($A$20=4, IF(NEDC!C118="","", NEDC!C118),IF($A$20=5, IF('JPN10-15'!C118="","",'JPN10-15'!C118),IF($A$20=6, IF(WLTC!D118="","", WLTC!D118),IF($A$20=7, IF('New Cycle 1'!C118="","", 'New Cycle 1'!C118),IF($A$20=8, IF('New Cycle 2'!C118="","", 'New Cycle 2'!C118),IF($A$20=9, IF('New Cycle 3'!C118="","", 'New Cycle 3'!C118),"")))))))))</f>
        <v>0</v>
      </c>
      <c r="S118" s="32">
        <f>IF($A$20=1,IF(UDDS!E118="","",UDDS!E118),IF($A$20=2,IF('FTP-75'!E118="","",'FTP-75'!E118),IF($A$20=3, IF('US06'!E118="","",'US06'!E118),IF($A$20=4, IF(NEDC!D118="","", NEDC!D118),IF($A$20=5, IF('JPN10-15'!D118="","",'JPN10-15'!D118),IF($A$20=6, IF(WLTC!E118="","", WLTC!E118),IF($A$20=7, IF('New Cycle 1'!D118="","", 'New Cycle 1'!D118),IF($A$20=8, IF('New Cycle 2'!D118="","", 'New Cycle 2'!D118),IF($A$20=9, IF('New Cycle 3'!D118="","", 'New Cycle 3'!D118),"")))))))))</f>
        <v>0</v>
      </c>
      <c r="T118" s="32">
        <f>IF($A$20=1,IF(UDDS!F118="","",UDDS!F118),IF($A$20=2,IF('FTP-75'!F118="","",'FTP-75'!F118),IF($A$20=3, IF('US06'!F118="","",'US06'!F118),IF($A$20=4, IF(NEDC!E118="","", NEDC!E118),IF($A$20=5, IF('JPN10-15'!E118="","",'JPN10-15'!E118),IF($A$20=6, IF(WLTC!F118="","", WLTC!F118),IF($A$20=7, IF('New Cycle 1'!E118="","", 'New Cycle 1'!E118),IF($A$20=8, IF('New Cycle 2'!E118="","", 'New Cycle 2'!E118),IF($A$20=9, IF('New Cycle 3'!E118="","", 'New Cycle 3'!E118),"")))))))))</f>
        <v>0</v>
      </c>
      <c r="U118" s="32">
        <f>IF($A$20=1,IF(UDDS!G118="","",UDDS!G118),IF($A$20=2,IF('FTP-75'!G118="","",'FTP-75'!G118),IF($A$20=3, IF('US06'!G118="","",'US06'!G118),IF($A$20=4, IF(NEDC!F118="","", NEDC!F118),IF($A$20=5, IF('JPN10-15'!F118="","",'JPN10-15'!F118),IF($A$20=6, IF(WLTC!G118="","", WLTC!G118),IF($A$20=7, IF('New Cycle 1'!F118="","", 'New Cycle 1'!F118),IF($A$20=8, IF('New Cycle 2'!F118="","", 'New Cycle 2'!F118),IF($A$20=9, IF('New Cycle 3'!F118="","", 'New Cycle 3'!F118),"")))))))))</f>
        <v>368.82567143228084</v>
      </c>
    </row>
    <row r="119" spans="16:21" x14ac:dyDescent="0.25">
      <c r="P119" s="8">
        <f>IF($A$20=1,IF(UDDS!A119="","",UDDS!A119),IF($A$20=2,IF('FTP-75'!A119="","",'FTP-75'!A119),IF($A$20=3, IF('US06'!A119="","",'US06'!A119),IF($A$20=4, IF(NEDC!A119="","", NEDC!A119),IF($A$20=5, IF('JPN10-15'!A119="","",'JPN10-15'!A119),IF($A$20=6, IF(WLTC!B119="","", WLTC!B119),IF($A$20=7, IF('New Cycle 1'!A119="","", 'New Cycle 1'!A119),IF($A$20=8, IF('New Cycle 2'!A119="","", 'New Cycle 3'!A119),IF($A$20=9, IF('New Cycle 3'!A119="","", 'New Cycle 3'!A119),"")))))))))</f>
        <v>117</v>
      </c>
      <c r="Q119" s="32">
        <f>IF($A$20=1,IF(UDDS!C119="","",UDDS!C119),IF($A$20=2,IF('FTP-75'!C119="","",'FTP-75'!C119),IF($A$20=3, IF('US06'!C119="","",'US06'!C119),IF($A$20=4, IF(NEDC!B119="","", NEDC!B119),IF($A$20=5, IF('JPN10-15'!B119="","",'JPN10-15'!B119),IF($A$20=6, IF(WLTC!C119="","", WLTC!C119),IF($A$20=7, IF('New Cycle 1'!B119="","", 'New Cycle 1'!B119),IF($A$20=8, IF('New Cycle 2'!B119="","", 'New Cycle 2'!B119),IF($A$20=9, IF('New Cycle 3'!B119="","", 'New Cycle 3'!B119),"")))))))))</f>
        <v>0</v>
      </c>
      <c r="R119" s="32">
        <f>IF($A$20=1,IF(UDDS!D119="","",UDDS!D119),IF($A$20=2,IF('FTP-75'!D119="","",'FTP-75'!D119),IF($A$20=3, IF('US06'!D119="","",'US06'!D119),IF($A$20=4, IF(NEDC!C119="","", NEDC!C119),IF($A$20=5, IF('JPN10-15'!C119="","",'JPN10-15'!C119),IF($A$20=6, IF(WLTC!D119="","", WLTC!D119),IF($A$20=7, IF('New Cycle 1'!C119="","", 'New Cycle 1'!C119),IF($A$20=8, IF('New Cycle 2'!C119="","", 'New Cycle 2'!C119),IF($A$20=9, IF('New Cycle 3'!C119="","", 'New Cycle 3'!C119),"")))))))))</f>
        <v>0</v>
      </c>
      <c r="S119" s="32">
        <f>IF($A$20=1,IF(UDDS!E119="","",UDDS!E119),IF($A$20=2,IF('FTP-75'!E119="","",'FTP-75'!E119),IF($A$20=3, IF('US06'!E119="","",'US06'!E119),IF($A$20=4, IF(NEDC!D119="","", NEDC!D119),IF($A$20=5, IF('JPN10-15'!D119="","",'JPN10-15'!D119),IF($A$20=6, IF(WLTC!E119="","", WLTC!E119),IF($A$20=7, IF('New Cycle 1'!D119="","", 'New Cycle 1'!D119),IF($A$20=8, IF('New Cycle 2'!D119="","", 'New Cycle 2'!D119),IF($A$20=9, IF('New Cycle 3'!D119="","", 'New Cycle 3'!D119),"")))))))))</f>
        <v>0</v>
      </c>
      <c r="T119" s="32">
        <f>IF($A$20=1,IF(UDDS!F119="","",UDDS!F119),IF($A$20=2,IF('FTP-75'!F119="","",'FTP-75'!F119),IF($A$20=3, IF('US06'!F119="","",'US06'!F119),IF($A$20=4, IF(NEDC!E119="","", NEDC!E119),IF($A$20=5, IF('JPN10-15'!E119="","",'JPN10-15'!E119),IF($A$20=6, IF(WLTC!F119="","", WLTC!F119),IF($A$20=7, IF('New Cycle 1'!E119="","", 'New Cycle 1'!E119),IF($A$20=8, IF('New Cycle 2'!E119="","", 'New Cycle 2'!E119),IF($A$20=9, IF('New Cycle 3'!E119="","", 'New Cycle 3'!E119),"")))))))))</f>
        <v>0</v>
      </c>
      <c r="U119" s="32">
        <f>IF($A$20=1,IF(UDDS!G119="","",UDDS!G119),IF($A$20=2,IF('FTP-75'!G119="","",'FTP-75'!G119),IF($A$20=3, IF('US06'!G119="","",'US06'!G119),IF($A$20=4, IF(NEDC!F119="","", NEDC!F119),IF($A$20=5, IF('JPN10-15'!F119="","",'JPN10-15'!F119),IF($A$20=6, IF(WLTC!G119="","", WLTC!G119),IF($A$20=7, IF('New Cycle 1'!F119="","", 'New Cycle 1'!F119),IF($A$20=8, IF('New Cycle 2'!F119="","", 'New Cycle 2'!F119),IF($A$20=9, IF('New Cycle 3'!F119="","", 'New Cycle 3'!F119),"")))))))))</f>
        <v>368.82567143228084</v>
      </c>
    </row>
    <row r="120" spans="16:21" x14ac:dyDescent="0.25">
      <c r="P120" s="8">
        <f>IF($A$20=1,IF(UDDS!A120="","",UDDS!A120),IF($A$20=2,IF('FTP-75'!A120="","",'FTP-75'!A120),IF($A$20=3, IF('US06'!A120="","",'US06'!A120),IF($A$20=4, IF(NEDC!A120="","", NEDC!A120),IF($A$20=5, IF('JPN10-15'!A120="","",'JPN10-15'!A120),IF($A$20=6, IF(WLTC!B120="","", WLTC!B120),IF($A$20=7, IF('New Cycle 1'!A120="","", 'New Cycle 1'!A120),IF($A$20=8, IF('New Cycle 2'!A120="","", 'New Cycle 3'!A120),IF($A$20=9, IF('New Cycle 3'!A120="","", 'New Cycle 3'!A120),"")))))))))</f>
        <v>118</v>
      </c>
      <c r="Q120" s="32">
        <f>IF($A$20=1,IF(UDDS!C120="","",UDDS!C120),IF($A$20=2,IF('FTP-75'!C120="","",'FTP-75'!C120),IF($A$20=3, IF('US06'!C120="","",'US06'!C120),IF($A$20=4, IF(NEDC!B120="","", NEDC!B120),IF($A$20=5, IF('JPN10-15'!B120="","",'JPN10-15'!B120),IF($A$20=6, IF(WLTC!C120="","", WLTC!C120),IF($A$20=7, IF('New Cycle 1'!B120="","", 'New Cycle 1'!B120),IF($A$20=8, IF('New Cycle 2'!B120="","", 'New Cycle 2'!B120),IF($A$20=9, IF('New Cycle 3'!B120="","", 'New Cycle 3'!B120),"")))))))))</f>
        <v>0</v>
      </c>
      <c r="R120" s="32">
        <f>IF($A$20=1,IF(UDDS!D120="","",UDDS!D120),IF($A$20=2,IF('FTP-75'!D120="","",'FTP-75'!D120),IF($A$20=3, IF('US06'!D120="","",'US06'!D120),IF($A$20=4, IF(NEDC!C120="","", NEDC!C120),IF($A$20=5, IF('JPN10-15'!C120="","",'JPN10-15'!C120),IF($A$20=6, IF(WLTC!D120="","", WLTC!D120),IF($A$20=7, IF('New Cycle 1'!C120="","", 'New Cycle 1'!C120),IF($A$20=8, IF('New Cycle 2'!C120="","", 'New Cycle 2'!C120),IF($A$20=9, IF('New Cycle 3'!C120="","", 'New Cycle 3'!C120),"")))))))))</f>
        <v>0</v>
      </c>
      <c r="S120" s="32">
        <f>IF($A$20=1,IF(UDDS!E120="","",UDDS!E120),IF($A$20=2,IF('FTP-75'!E120="","",'FTP-75'!E120),IF($A$20=3, IF('US06'!E120="","",'US06'!E120),IF($A$20=4, IF(NEDC!D120="","", NEDC!D120),IF($A$20=5, IF('JPN10-15'!D120="","",'JPN10-15'!D120),IF($A$20=6, IF(WLTC!E120="","", WLTC!E120),IF($A$20=7, IF('New Cycle 1'!D120="","", 'New Cycle 1'!D120),IF($A$20=8, IF('New Cycle 2'!D120="","", 'New Cycle 2'!D120),IF($A$20=9, IF('New Cycle 3'!D120="","", 'New Cycle 3'!D120),"")))))))))</f>
        <v>0</v>
      </c>
      <c r="T120" s="32">
        <f>IF($A$20=1,IF(UDDS!F120="","",UDDS!F120),IF($A$20=2,IF('FTP-75'!F120="","",'FTP-75'!F120),IF($A$20=3, IF('US06'!F120="","",'US06'!F120),IF($A$20=4, IF(NEDC!E120="","", NEDC!E120),IF($A$20=5, IF('JPN10-15'!E120="","",'JPN10-15'!E120),IF($A$20=6, IF(WLTC!F120="","", WLTC!F120),IF($A$20=7, IF('New Cycle 1'!E120="","", 'New Cycle 1'!E120),IF($A$20=8, IF('New Cycle 2'!E120="","", 'New Cycle 2'!E120),IF($A$20=9, IF('New Cycle 3'!E120="","", 'New Cycle 3'!E120),"")))))))))</f>
        <v>0</v>
      </c>
      <c r="U120" s="32">
        <f>IF($A$20=1,IF(UDDS!G120="","",UDDS!G120),IF($A$20=2,IF('FTP-75'!G120="","",'FTP-75'!G120),IF($A$20=3, IF('US06'!G120="","",'US06'!G120),IF($A$20=4, IF(NEDC!F120="","", NEDC!F120),IF($A$20=5, IF('JPN10-15'!F120="","",'JPN10-15'!F120),IF($A$20=6, IF(WLTC!G120="","", WLTC!G120),IF($A$20=7, IF('New Cycle 1'!F120="","", 'New Cycle 1'!F120),IF($A$20=8, IF('New Cycle 2'!F120="","", 'New Cycle 2'!F120),IF($A$20=9, IF('New Cycle 3'!F120="","", 'New Cycle 3'!F120),"")))))))))</f>
        <v>368.82567143228084</v>
      </c>
    </row>
    <row r="121" spans="16:21" x14ac:dyDescent="0.25">
      <c r="P121" s="8">
        <f>IF($A$20=1,IF(UDDS!A121="","",UDDS!A121),IF($A$20=2,IF('FTP-75'!A121="","",'FTP-75'!A121),IF($A$20=3, IF('US06'!A121="","",'US06'!A121),IF($A$20=4, IF(NEDC!A121="","", NEDC!A121),IF($A$20=5, IF('JPN10-15'!A121="","",'JPN10-15'!A121),IF($A$20=6, IF(WLTC!B121="","", WLTC!B121),IF($A$20=7, IF('New Cycle 1'!A121="","", 'New Cycle 1'!A121),IF($A$20=8, IF('New Cycle 2'!A121="","", 'New Cycle 3'!A121),IF($A$20=9, IF('New Cycle 3'!A121="","", 'New Cycle 3'!A121),"")))))))))</f>
        <v>119</v>
      </c>
      <c r="Q121" s="32">
        <f>IF($A$20=1,IF(UDDS!C121="","",UDDS!C121),IF($A$20=2,IF('FTP-75'!C121="","",'FTP-75'!C121),IF($A$20=3, IF('US06'!C121="","",'US06'!C121),IF($A$20=4, IF(NEDC!B121="","", NEDC!B121),IF($A$20=5, IF('JPN10-15'!B121="","",'JPN10-15'!B121),IF($A$20=6, IF(WLTC!C121="","", WLTC!C121),IF($A$20=7, IF('New Cycle 1'!B121="","", 'New Cycle 1'!B121),IF($A$20=8, IF('New Cycle 2'!B121="","", 'New Cycle 2'!B121),IF($A$20=9, IF('New Cycle 3'!B121="","", 'New Cycle 3'!B121),"")))))))))</f>
        <v>0.56599994500478112</v>
      </c>
      <c r="R121" s="32">
        <f>IF($A$20=1,IF(UDDS!D121="","",UDDS!D121),IF($A$20=2,IF('FTP-75'!D121="","",'FTP-75'!D121),IF($A$20=3, IF('US06'!D121="","",'US06'!D121),IF($A$20=4, IF(NEDC!C121="","", NEDC!C121),IF($A$20=5, IF('JPN10-15'!C121="","",'JPN10-15'!C121),IF($A$20=6, IF(WLTC!D121="","", WLTC!D121),IF($A$20=7, IF('New Cycle 1'!C121="","", 'New Cycle 1'!C121),IF($A$20=8, IF('New Cycle 2'!C121="","", 'New Cycle 2'!C121),IF($A$20=9, IF('New Cycle 3'!C121="","", 'New Cycle 3'!C121),"")))))))))</f>
        <v>0</v>
      </c>
      <c r="S121" s="32">
        <f>IF($A$20=1,IF(UDDS!E121="","",UDDS!E121),IF($A$20=2,IF('FTP-75'!E121="","",'FTP-75'!E121),IF($A$20=3, IF('US06'!E121="","",'US06'!E121),IF($A$20=4, IF(NEDC!D121="","", NEDC!D121),IF($A$20=5, IF('JPN10-15'!D121="","",'JPN10-15'!D121),IF($A$20=6, IF(WLTC!E121="","", WLTC!E121),IF($A$20=7, IF('New Cycle 1'!D121="","", 'New Cycle 1'!D121),IF($A$20=8, IF('New Cycle 2'!D121="","", 'New Cycle 2'!D121),IF($A$20=9, IF('New Cycle 3'!D121="","", 'New Cycle 3'!D121),"")))))))))</f>
        <v>0.15722220694577252</v>
      </c>
      <c r="T121" s="32">
        <f>IF($A$20=1,IF(UDDS!F121="","",UDDS!F121),IF($A$20=2,IF('FTP-75'!F121="","",'FTP-75'!F121),IF($A$20=3, IF('US06'!F121="","",'US06'!F121),IF($A$20=4, IF(NEDC!E121="","", NEDC!E121),IF($A$20=5, IF('JPN10-15'!E121="","",'JPN10-15'!E121),IF($A$20=6, IF(WLTC!F121="","", WLTC!F121),IF($A$20=7, IF('New Cycle 1'!E121="","", 'New Cycle 1'!E121),IF($A$20=8, IF('New Cycle 2'!E121="","", 'New Cycle 2'!E121),IF($A$20=9, IF('New Cycle 3'!E121="","", 'New Cycle 3'!E121),"")))))))))</f>
        <v>0.15722220694577252</v>
      </c>
      <c r="U121" s="32">
        <f>IF($A$20=1,IF(UDDS!G121="","",UDDS!G121),IF($A$20=2,IF('FTP-75'!G121="","",'FTP-75'!G121),IF($A$20=3, IF('US06'!G121="","",'US06'!G121),IF($A$20=4, IF(NEDC!F121="","", NEDC!F121),IF($A$20=5, IF('JPN10-15'!F121="","",'JPN10-15'!F121),IF($A$20=6, IF(WLTC!G121="","", WLTC!G121),IF($A$20=7, IF('New Cycle 1'!F121="","", 'New Cycle 1'!F121),IF($A$20=8, IF('New Cycle 2'!F121="","", 'New Cycle 2'!F121),IF($A$20=9, IF('New Cycle 3'!F121="","", 'New Cycle 3'!F121),"")))))))))</f>
        <v>368.90428253575374</v>
      </c>
    </row>
    <row r="122" spans="16:21" x14ac:dyDescent="0.25">
      <c r="P122" s="8">
        <f>IF($A$20=1,IF(UDDS!A122="","",UDDS!A122),IF($A$20=2,IF('FTP-75'!A122="","",'FTP-75'!A122),IF($A$20=3, IF('US06'!A122="","",'US06'!A122),IF($A$20=4, IF(NEDC!A122="","", NEDC!A122),IF($A$20=5, IF('JPN10-15'!A122="","",'JPN10-15'!A122),IF($A$20=6, IF(WLTC!B122="","", WLTC!B122),IF($A$20=7, IF('New Cycle 1'!A122="","", 'New Cycle 1'!A122),IF($A$20=8, IF('New Cycle 2'!A122="","", 'New Cycle 3'!A122),IF($A$20=9, IF('New Cycle 3'!A122="","", 'New Cycle 3'!A122),"")))))))))</f>
        <v>120</v>
      </c>
      <c r="Q122" s="32">
        <f>IF($A$20=1,IF(UDDS!C122="","",UDDS!C122),IF($A$20=2,IF('FTP-75'!C122="","",'FTP-75'!C122),IF($A$20=3, IF('US06'!C122="","",'US06'!C122),IF($A$20=4, IF(NEDC!B122="","", NEDC!B122),IF($A$20=5, IF('JPN10-15'!B122="","",'JPN10-15'!B122),IF($A$20=6, IF(WLTC!C122="","", WLTC!C122),IF($A$20=7, IF('New Cycle 1'!B122="","", 'New Cycle 1'!B122),IF($A$20=8, IF('New Cycle 2'!B122="","", 'New Cycle 2'!B122),IF($A$20=9, IF('New Cycle 3'!B122="","", 'New Cycle 3'!B122),"")))))))))</f>
        <v>3.5666667222976685</v>
      </c>
      <c r="R122" s="32">
        <f>IF($A$20=1,IF(UDDS!D122="","",UDDS!D122),IF($A$20=2,IF('FTP-75'!D122="","",'FTP-75'!D122),IF($A$20=3, IF('US06'!D122="","",'US06'!D122),IF($A$20=4, IF(NEDC!C122="","", NEDC!C122),IF($A$20=5, IF('JPN10-15'!C122="","",'JPN10-15'!C122),IF($A$20=6, IF(WLTC!D122="","", WLTC!D122),IF($A$20=7, IF('New Cycle 1'!C122="","", 'New Cycle 1'!C122),IF($A$20=8, IF('New Cycle 2'!C122="","", 'New Cycle 2'!C122),IF($A$20=9, IF('New Cycle 3'!C122="","", 'New Cycle 3'!C122),"")))))))))</f>
        <v>0</v>
      </c>
      <c r="S122" s="32">
        <f>IF($A$20=1,IF(UDDS!E122="","",UDDS!E122),IF($A$20=2,IF('FTP-75'!E122="","",'FTP-75'!E122),IF($A$20=3, IF('US06'!E122="","",'US06'!E122),IF($A$20=4, IF(NEDC!D122="","", NEDC!D122),IF($A$20=5, IF('JPN10-15'!D122="","",'JPN10-15'!D122),IF($A$20=6, IF(WLTC!E122="","", WLTC!E122),IF($A$20=7, IF('New Cycle 1'!D122="","", 'New Cycle 1'!D122),IF($A$20=8, IF('New Cycle 2'!D122="","", 'New Cycle 2'!D122),IF($A$20=9, IF('New Cycle 3'!D122="","", 'New Cycle 3'!D122),"")))))))))</f>
        <v>0.99074075619379676</v>
      </c>
      <c r="T122" s="32">
        <f>IF($A$20=1,IF(UDDS!F122="","",UDDS!F122),IF($A$20=2,IF('FTP-75'!F122="","",'FTP-75'!F122),IF($A$20=3, IF('US06'!F122="","",'US06'!F122),IF($A$20=4, IF(NEDC!E122="","", NEDC!E122),IF($A$20=5, IF('JPN10-15'!E122="","",'JPN10-15'!E122),IF($A$20=6, IF(WLTC!F122="","", WLTC!F122),IF($A$20=7, IF('New Cycle 1'!E122="","", 'New Cycle 1'!E122),IF($A$20=8, IF('New Cycle 2'!E122="","", 'New Cycle 2'!E122),IF($A$20=9, IF('New Cycle 3'!E122="","", 'New Cycle 3'!E122),"")))))))))</f>
        <v>0.83351854924802427</v>
      </c>
      <c r="U122" s="32">
        <f>IF($A$20=1,IF(UDDS!G122="","",UDDS!G122),IF($A$20=2,IF('FTP-75'!G122="","",'FTP-75'!G122),IF($A$20=3, IF('US06'!G122="","",'US06'!G122),IF($A$20=4, IF(NEDC!F122="","", NEDC!F122),IF($A$20=5, IF('JPN10-15'!F122="","",'JPN10-15'!F122),IF($A$20=6, IF(WLTC!G122="","", WLTC!G122),IF($A$20=7, IF('New Cycle 1'!F122="","", 'New Cycle 1'!F122),IF($A$20=8, IF('New Cycle 2'!F122="","", 'New Cycle 2'!F122),IF($A$20=9, IF('New Cycle 3'!F122="","", 'New Cycle 3'!F122),"")))))))))</f>
        <v>369.47826401732351</v>
      </c>
    </row>
    <row r="123" spans="16:21" x14ac:dyDescent="0.25">
      <c r="P123" s="8">
        <f>IF($A$20=1,IF(UDDS!A123="","",UDDS!A123),IF($A$20=2,IF('FTP-75'!A123="","",'FTP-75'!A123),IF($A$20=3, IF('US06'!A123="","",'US06'!A123),IF($A$20=4, IF(NEDC!A123="","", NEDC!A123),IF($A$20=5, IF('JPN10-15'!A123="","",'JPN10-15'!A123),IF($A$20=6, IF(WLTC!B123="","", WLTC!B123),IF($A$20=7, IF('New Cycle 1'!A123="","", 'New Cycle 1'!A123),IF($A$20=8, IF('New Cycle 2'!A123="","", 'New Cycle 3'!A123),IF($A$20=9, IF('New Cycle 3'!A123="","", 'New Cycle 3'!A123),"")))))))))</f>
        <v>121</v>
      </c>
      <c r="Q123" s="32">
        <f>IF($A$20=1,IF(UDDS!C123="","",UDDS!C123),IF($A$20=2,IF('FTP-75'!C123="","",'FTP-75'!C123),IF($A$20=3, IF('US06'!C123="","",'US06'!C123),IF($A$20=4, IF(NEDC!B123="","", NEDC!B123),IF($A$20=5, IF('JPN10-15'!B123="","",'JPN10-15'!B123),IF($A$20=6, IF(WLTC!C123="","", WLTC!C123),IF($A$20=7, IF('New Cycle 1'!B123="","", 'New Cycle 1'!B123),IF($A$20=8, IF('New Cycle 2'!B123="","", 'New Cycle 2'!B123),IF($A$20=9, IF('New Cycle 3'!B123="","", 'New Cycle 3'!B123),"")))))))))</f>
        <v>6.5673333009084063</v>
      </c>
      <c r="R123" s="32">
        <f>IF($A$20=1,IF(UDDS!D123="","",UDDS!D123),IF($A$20=2,IF('FTP-75'!D123="","",'FTP-75'!D123),IF($A$20=3, IF('US06'!D123="","",'US06'!D123),IF($A$20=4, IF(NEDC!C123="","", NEDC!C123),IF($A$20=5, IF('JPN10-15'!C123="","",'JPN10-15'!C123),IF($A$20=6, IF(WLTC!D123="","", WLTC!D123),IF($A$20=7, IF('New Cycle 1'!C123="","", 'New Cycle 1'!C123),IF($A$20=8, IF('New Cycle 2'!C123="","", 'New Cycle 2'!C123),IF($A$20=9, IF('New Cycle 3'!C123="","", 'New Cycle 3'!C123),"")))))))))</f>
        <v>0</v>
      </c>
      <c r="S123" s="32">
        <f>IF($A$20=1,IF(UDDS!E123="","",UDDS!E123),IF($A$20=2,IF('FTP-75'!E123="","",'FTP-75'!E123),IF($A$20=3, IF('US06'!E123="","",'US06'!E123),IF($A$20=4, IF(NEDC!D123="","", NEDC!D123),IF($A$20=5, IF('JPN10-15'!D123="","",'JPN10-15'!D123),IF($A$20=6, IF(WLTC!E123="","", WLTC!E123),IF($A$20=7, IF('New Cycle 1'!D123="","", 'New Cycle 1'!D123),IF($A$20=8, IF('New Cycle 2'!D123="","", 'New Cycle 2'!D123),IF($A$20=9, IF('New Cycle 3'!D123="","", 'New Cycle 3'!D123),"")))))))))</f>
        <v>1.8242592502523349</v>
      </c>
      <c r="T123" s="32">
        <f>IF($A$20=1,IF(UDDS!F123="","",UDDS!F123),IF($A$20=2,IF('FTP-75'!F123="","",'FTP-75'!F123),IF($A$20=3, IF('US06'!F123="","",'US06'!F123),IF($A$20=4, IF(NEDC!E123="","", NEDC!E123),IF($A$20=5, IF('JPN10-15'!E123="","",'JPN10-15'!E123),IF($A$20=6, IF(WLTC!F123="","", WLTC!F123),IF($A$20=7, IF('New Cycle 1'!E123="","", 'New Cycle 1'!E123),IF($A$20=8, IF('New Cycle 2'!E123="","", 'New Cycle 2'!E123),IF($A$20=9, IF('New Cycle 3'!E123="","", 'New Cycle 3'!E123),"")))))))))</f>
        <v>0.83351849405853817</v>
      </c>
      <c r="U123" s="32">
        <f>IF($A$20=1,IF(UDDS!G123="","",UDDS!G123),IF($A$20=2,IF('FTP-75'!G123="","",'FTP-75'!G123),IF($A$20=3, IF('US06'!G123="","",'US06'!G123),IF($A$20=4, IF(NEDC!F123="","", NEDC!F123),IF($A$20=5, IF('JPN10-15'!F123="","",'JPN10-15'!F123),IF($A$20=6, IF(WLTC!G123="","", WLTC!G123),IF($A$20=7, IF('New Cycle 1'!F123="","", 'New Cycle 1'!F123),IF($A$20=8, IF('New Cycle 2'!F123="","", 'New Cycle 2'!F123),IF($A$20=9, IF('New Cycle 3'!F123="","", 'New Cycle 3'!F123),"")))))))))</f>
        <v>370.88576402054656</v>
      </c>
    </row>
    <row r="124" spans="16:21" x14ac:dyDescent="0.25">
      <c r="P124" s="8">
        <f>IF($A$20=1,IF(UDDS!A124="","",UDDS!A124),IF($A$20=2,IF('FTP-75'!A124="","",'FTP-75'!A124),IF($A$20=3, IF('US06'!A124="","",'US06'!A124),IF($A$20=4, IF(NEDC!A124="","", NEDC!A124),IF($A$20=5, IF('JPN10-15'!A124="","",'JPN10-15'!A124),IF($A$20=6, IF(WLTC!B124="","", WLTC!B124),IF($A$20=7, IF('New Cycle 1'!A124="","", 'New Cycle 1'!A124),IF($A$20=8, IF('New Cycle 2'!A124="","", 'New Cycle 3'!A124),IF($A$20=9, IF('New Cycle 3'!A124="","", 'New Cycle 3'!A124),"")))))))))</f>
        <v>122</v>
      </c>
      <c r="Q124" s="32">
        <f>IF($A$20=1,IF(UDDS!C124="","",UDDS!C124),IF($A$20=2,IF('FTP-75'!C124="","",'FTP-75'!C124),IF($A$20=3, IF('US06'!C124="","",'US06'!C124),IF($A$20=4, IF(NEDC!B124="","", NEDC!B124),IF($A$20=5, IF('JPN10-15'!B124="","",'JPN10-15'!B124),IF($A$20=6, IF(WLTC!C124="","", WLTC!C124),IF($A$20=7, IF('New Cycle 1'!B124="","", 'New Cycle 1'!B124),IF($A$20=8, IF('New Cycle 2'!B124="","", 'New Cycle 2'!B124),IF($A$20=9, IF('New Cycle 3'!B124="","", 'New Cycle 3'!B124),"")))))))))</f>
        <v>9.565333366394043</v>
      </c>
      <c r="R124" s="32">
        <f>IF($A$20=1,IF(UDDS!D124="","",UDDS!D124),IF($A$20=2,IF('FTP-75'!D124="","",'FTP-75'!D124),IF($A$20=3, IF('US06'!D124="","",'US06'!D124),IF($A$20=4, IF(NEDC!C124="","", NEDC!C124),IF($A$20=5, IF('JPN10-15'!C124="","",'JPN10-15'!C124),IF($A$20=6, IF(WLTC!D124="","", WLTC!D124),IF($A$20=7, IF('New Cycle 1'!C124="","", 'New Cycle 1'!C124),IF($A$20=8, IF('New Cycle 2'!C124="","", 'New Cycle 2'!C124),IF($A$20=9, IF('New Cycle 3'!C124="","", 'New Cycle 3'!C124),"")))))))))</f>
        <v>0</v>
      </c>
      <c r="S124" s="32">
        <f>IF($A$20=1,IF(UDDS!E124="","",UDDS!E124),IF($A$20=2,IF('FTP-75'!E124="","",'FTP-75'!E124),IF($A$20=3, IF('US06'!E124="","",'US06'!E124),IF($A$20=4, IF(NEDC!D124="","", NEDC!D124),IF($A$20=5, IF('JPN10-15'!D124="","",'JPN10-15'!D124),IF($A$20=6, IF(WLTC!E124="","", WLTC!E124),IF($A$20=7, IF('New Cycle 1'!D124="","", 'New Cycle 1'!D124),IF($A$20=8, IF('New Cycle 2'!D124="","", 'New Cycle 2'!D124),IF($A$20=9, IF('New Cycle 3'!D124="","", 'New Cycle 3'!D124),"")))))))))</f>
        <v>2.6570370462205672</v>
      </c>
      <c r="T124" s="32">
        <f>IF($A$20=1,IF(UDDS!F124="","",UDDS!F124),IF($A$20=2,IF('FTP-75'!F124="","",'FTP-75'!F124),IF($A$20=3, IF('US06'!F124="","",'US06'!F124),IF($A$20=4, IF(NEDC!E124="","", NEDC!E124),IF($A$20=5, IF('JPN10-15'!E124="","",'JPN10-15'!E124),IF($A$20=6, IF(WLTC!F124="","", WLTC!F124),IF($A$20=7, IF('New Cycle 1'!E124="","", 'New Cycle 1'!E124),IF($A$20=8, IF('New Cycle 2'!E124="","", 'New Cycle 2'!E124),IF($A$20=9, IF('New Cycle 3'!E124="","", 'New Cycle 3'!E124),"")))))))))</f>
        <v>0.83277779596823232</v>
      </c>
      <c r="U124" s="32">
        <f>IF($A$20=1,IF(UDDS!G124="","",UDDS!G124),IF($A$20=2,IF('FTP-75'!G124="","",'FTP-75'!G124),IF($A$20=3, IF('US06'!G124="","",'US06'!G124),IF($A$20=4, IF(NEDC!F124="","", NEDC!F124),IF($A$20=5, IF('JPN10-15'!F124="","",'JPN10-15'!F124),IF($A$20=6, IF(WLTC!G124="","", WLTC!G124),IF($A$20=7, IF('New Cycle 1'!F124="","", 'New Cycle 1'!F124),IF($A$20=8, IF('New Cycle 2'!F124="","", 'New Cycle 2'!F124),IF($A$20=9, IF('New Cycle 3'!F124="","", 'New Cycle 3'!F124),"")))))))))</f>
        <v>373.12641216878302</v>
      </c>
    </row>
    <row r="125" spans="16:21" x14ac:dyDescent="0.25">
      <c r="P125" s="8">
        <f>IF($A$20=1,IF(UDDS!A125="","",UDDS!A125),IF($A$20=2,IF('FTP-75'!A125="","",'FTP-75'!A125),IF($A$20=3, IF('US06'!A125="","",'US06'!A125),IF($A$20=4, IF(NEDC!A125="","", NEDC!A125),IF($A$20=5, IF('JPN10-15'!A125="","",'JPN10-15'!A125),IF($A$20=6, IF(WLTC!B125="","", WLTC!B125),IF($A$20=7, IF('New Cycle 1'!A125="","", 'New Cycle 1'!A125),IF($A$20=8, IF('New Cycle 2'!A125="","", 'New Cycle 3'!A125),IF($A$20=9, IF('New Cycle 3'!A125="","", 'New Cycle 3'!A125),"")))))))))</f>
        <v>123</v>
      </c>
      <c r="Q125" s="32">
        <f>IF($A$20=1,IF(UDDS!C125="","",UDDS!C125),IF($A$20=2,IF('FTP-75'!C125="","",'FTP-75'!C125),IF($A$20=3, IF('US06'!C125="","",'US06'!C125),IF($A$20=4, IF(NEDC!B125="","", NEDC!B125),IF($A$20=5, IF('JPN10-15'!B125="","",'JPN10-15'!B125),IF($A$20=6, IF(WLTC!C125="","", WLTC!C125),IF($A$20=7, IF('New Cycle 1'!B125="","", 'New Cycle 1'!B125),IF($A$20=8, IF('New Cycle 2'!B125="","", 'New Cycle 2'!B125),IF($A$20=9, IF('New Cycle 3'!B125="","", 'New Cycle 3'!B125),"")))))))))</f>
        <v>12.566666722297668</v>
      </c>
      <c r="R125" s="32">
        <f>IF($A$20=1,IF(UDDS!D125="","",UDDS!D125),IF($A$20=2,IF('FTP-75'!D125="","",'FTP-75'!D125),IF($A$20=3, IF('US06'!D125="","",'US06'!D125),IF($A$20=4, IF(NEDC!C125="","", NEDC!C125),IF($A$20=5, IF('JPN10-15'!C125="","",'JPN10-15'!C125),IF($A$20=6, IF(WLTC!D125="","", WLTC!D125),IF($A$20=7, IF('New Cycle 1'!C125="","", 'New Cycle 1'!C125),IF($A$20=8, IF('New Cycle 2'!C125="","", 'New Cycle 2'!C125),IF($A$20=9, IF('New Cycle 3'!C125="","", 'New Cycle 3'!C125),"")))))))))</f>
        <v>0</v>
      </c>
      <c r="S125" s="32">
        <f>IF($A$20=1,IF(UDDS!E125="","",UDDS!E125),IF($A$20=2,IF('FTP-75'!E125="","",'FTP-75'!E125),IF($A$20=3, IF('US06'!E125="","",'US06'!E125),IF($A$20=4, IF(NEDC!D125="","", NEDC!D125),IF($A$20=5, IF('JPN10-15'!D125="","",'JPN10-15'!D125),IF($A$20=6, IF(WLTC!E125="","", WLTC!E125),IF($A$20=7, IF('New Cycle 1'!D125="","", 'New Cycle 1'!D125),IF($A$20=8, IF('New Cycle 2'!D125="","", 'New Cycle 2'!D125),IF($A$20=9, IF('New Cycle 3'!D125="","", 'New Cycle 3'!D125),"")))))))))</f>
        <v>3.4907407561937966</v>
      </c>
      <c r="T125" s="32">
        <f>IF($A$20=1,IF(UDDS!F125="","",UDDS!F125),IF($A$20=2,IF('FTP-75'!F125="","",'FTP-75'!F125),IF($A$20=3, IF('US06'!F125="","",'US06'!F125),IF($A$20=4, IF(NEDC!E125="","", NEDC!E125),IF($A$20=5, IF('JPN10-15'!E125="","",'JPN10-15'!E125),IF($A$20=6, IF(WLTC!F125="","", WLTC!F125),IF($A$20=7, IF('New Cycle 1'!E125="","", 'New Cycle 1'!E125),IF($A$20=8, IF('New Cycle 2'!E125="","", 'New Cycle 2'!E125),IF($A$20=9, IF('New Cycle 3'!E125="","", 'New Cycle 3'!E125),"")))))))))</f>
        <v>0.8337037099732294</v>
      </c>
      <c r="U125" s="32">
        <f>IF($A$20=1,IF(UDDS!G125="","",UDDS!G125),IF($A$20=2,IF('FTP-75'!G125="","",'FTP-75'!G125),IF($A$20=3, IF('US06'!G125="","",'US06'!G125),IF($A$20=4, IF(NEDC!F125="","", NEDC!F125),IF($A$20=5, IF('JPN10-15'!F125="","",'JPN10-15'!F125),IF($A$20=6, IF(WLTC!G125="","", WLTC!G125),IF($A$20=7, IF('New Cycle 1'!F125="","", 'New Cycle 1'!F125),IF($A$20=8, IF('New Cycle 2'!F125="","", 'New Cycle 2'!F125),IF($A$20=9, IF('New Cycle 3'!F125="","", 'New Cycle 3'!F125),"")))))))))</f>
        <v>376.20030106999019</v>
      </c>
    </row>
    <row r="126" spans="16:21" x14ac:dyDescent="0.25">
      <c r="P126" s="8">
        <f>IF($A$20=1,IF(UDDS!A126="","",UDDS!A126),IF($A$20=2,IF('FTP-75'!A126="","",'FTP-75'!A126),IF($A$20=3, IF('US06'!A126="","",'US06'!A126),IF($A$20=4, IF(NEDC!A126="","", NEDC!A126),IF($A$20=5, IF('JPN10-15'!A126="","",'JPN10-15'!A126),IF($A$20=6, IF(WLTC!B126="","", WLTC!B126),IF($A$20=7, IF('New Cycle 1'!A126="","", 'New Cycle 1'!A126),IF($A$20=8, IF('New Cycle 2'!A126="","", 'New Cycle 3'!A126),IF($A$20=9, IF('New Cycle 3'!A126="","", 'New Cycle 3'!A126),"")))))))))</f>
        <v>124</v>
      </c>
      <c r="Q126" s="32">
        <f>IF($A$20=1,IF(UDDS!C126="","",UDDS!C126),IF($A$20=2,IF('FTP-75'!C126="","",'FTP-75'!C126),IF($A$20=3, IF('US06'!C126="","",'US06'!C126),IF($A$20=4, IF(NEDC!B126="","", NEDC!B126),IF($A$20=5, IF('JPN10-15'!B126="","",'JPN10-15'!B126),IF($A$20=6, IF(WLTC!C126="","", WLTC!C126),IF($A$20=7, IF('New Cycle 1'!B126="","", 'New Cycle 1'!B126),IF($A$20=8, IF('New Cycle 2'!B126="","", 'New Cycle 2'!B126),IF($A$20=9, IF('New Cycle 3'!B126="","", 'New Cycle 3'!B126),"")))))))))</f>
        <v>15</v>
      </c>
      <c r="R126" s="32">
        <f>IF($A$20=1,IF(UDDS!D126="","",UDDS!D126),IF($A$20=2,IF('FTP-75'!D126="","",'FTP-75'!D126),IF($A$20=3, IF('US06'!D126="","",'US06'!D126),IF($A$20=4, IF(NEDC!C126="","", NEDC!C126),IF($A$20=5, IF('JPN10-15'!C126="","",'JPN10-15'!C126),IF($A$20=6, IF(WLTC!D126="","", WLTC!D126),IF($A$20=7, IF('New Cycle 1'!C126="","", 'New Cycle 1'!C126),IF($A$20=8, IF('New Cycle 2'!C126="","", 'New Cycle 2'!C126),IF($A$20=9, IF('New Cycle 3'!C126="","", 'New Cycle 3'!C126),"")))))))))</f>
        <v>0</v>
      </c>
      <c r="S126" s="32">
        <f>IF($A$20=1,IF(UDDS!E126="","",UDDS!E126),IF($A$20=2,IF('FTP-75'!E126="","",'FTP-75'!E126),IF($A$20=3, IF('US06'!E126="","",'US06'!E126),IF($A$20=4, IF(NEDC!D126="","", NEDC!D126),IF($A$20=5, IF('JPN10-15'!D126="","",'JPN10-15'!D126),IF($A$20=6, IF(WLTC!E126="","", WLTC!E126),IF($A$20=7, IF('New Cycle 1'!D126="","", 'New Cycle 1'!D126),IF($A$20=8, IF('New Cycle 2'!D126="","", 'New Cycle 2'!D126),IF($A$20=9, IF('New Cycle 3'!D126="","", 'New Cycle 3'!D126),"")))))))))</f>
        <v>4.166666666666667</v>
      </c>
      <c r="T126" s="32">
        <f>IF($A$20=1,IF(UDDS!F126="","",UDDS!F126),IF($A$20=2,IF('FTP-75'!F126="","",'FTP-75'!F126),IF($A$20=3, IF('US06'!F126="","",'US06'!F126),IF($A$20=4, IF(NEDC!E126="","", NEDC!E126),IF($A$20=5, IF('JPN10-15'!E126="","",'JPN10-15'!E126),IF($A$20=6, IF(WLTC!F126="","", WLTC!F126),IF($A$20=7, IF('New Cycle 1'!E126="","", 'New Cycle 1'!E126),IF($A$20=8, IF('New Cycle 2'!E126="","", 'New Cycle 2'!E126),IF($A$20=9, IF('New Cycle 3'!E126="","", 'New Cycle 3'!E126),"")))))))))</f>
        <v>0.67592591047287032</v>
      </c>
      <c r="U126" s="32">
        <f>IF($A$20=1,IF(UDDS!G126="","",UDDS!G126),IF($A$20=2,IF('FTP-75'!G126="","",'FTP-75'!G126),IF($A$20=3, IF('US06'!G126="","",'US06'!G126),IF($A$20=4, IF(NEDC!F126="","", NEDC!F126),IF($A$20=5, IF('JPN10-15'!F126="","",'JPN10-15'!F126),IF($A$20=6, IF(WLTC!G126="","", WLTC!G126),IF($A$20=7, IF('New Cycle 1'!F126="","", 'New Cycle 1'!F126),IF($A$20=8, IF('New Cycle 2'!F126="","", 'New Cycle 2'!F126),IF($A$20=9, IF('New Cycle 3'!F126="","", 'New Cycle 3'!F126),"")))))))))</f>
        <v>380.02900478142044</v>
      </c>
    </row>
    <row r="127" spans="16:21" x14ac:dyDescent="0.25">
      <c r="P127" s="8">
        <f>IF($A$20=1,IF(UDDS!A127="","",UDDS!A127),IF($A$20=2,IF('FTP-75'!A127="","",'FTP-75'!A127),IF($A$20=3, IF('US06'!A127="","",'US06'!A127),IF($A$20=4, IF(NEDC!A127="","", NEDC!A127),IF($A$20=5, IF('JPN10-15'!A127="","",'JPN10-15'!A127),IF($A$20=6, IF(WLTC!B127="","", WLTC!B127),IF($A$20=7, IF('New Cycle 1'!A127="","", 'New Cycle 1'!A127),IF($A$20=8, IF('New Cycle 2'!A127="","", 'New Cycle 3'!A127),IF($A$20=9, IF('New Cycle 3'!A127="","", 'New Cycle 3'!A127),"")))))))))</f>
        <v>125</v>
      </c>
      <c r="Q127" s="32">
        <f>IF($A$20=1,IF(UDDS!C127="","",UDDS!C127),IF($A$20=2,IF('FTP-75'!C127="","",'FTP-75'!C127),IF($A$20=3, IF('US06'!C127="","",'US06'!C127),IF($A$20=4, IF(NEDC!B127="","", NEDC!B127),IF($A$20=5, IF('JPN10-15'!B127="","",'JPN10-15'!B127),IF($A$20=6, IF(WLTC!C127="","", WLTC!C127),IF($A$20=7, IF('New Cycle 1'!B127="","", 'New Cycle 1'!B127),IF($A$20=8, IF('New Cycle 2'!B127="","", 'New Cycle 2'!B127),IF($A$20=9, IF('New Cycle 3'!B127="","", 'New Cycle 3'!B127),"")))))))))</f>
        <v>15</v>
      </c>
      <c r="R127" s="32">
        <f>IF($A$20=1,IF(UDDS!D127="","",UDDS!D127),IF($A$20=2,IF('FTP-75'!D127="","",'FTP-75'!D127),IF($A$20=3, IF('US06'!D127="","",'US06'!D127),IF($A$20=4, IF(NEDC!C127="","", NEDC!C127),IF($A$20=5, IF('JPN10-15'!C127="","",'JPN10-15'!C127),IF($A$20=6, IF(WLTC!D127="","", WLTC!D127),IF($A$20=7, IF('New Cycle 1'!C127="","", 'New Cycle 1'!C127),IF($A$20=8, IF('New Cycle 2'!C127="","", 'New Cycle 2'!C127),IF($A$20=9, IF('New Cycle 3'!C127="","", 'New Cycle 3'!C127),"")))))))))</f>
        <v>0</v>
      </c>
      <c r="S127" s="32">
        <f>IF($A$20=1,IF(UDDS!E127="","",UDDS!E127),IF($A$20=2,IF('FTP-75'!E127="","",'FTP-75'!E127),IF($A$20=3, IF('US06'!E127="","",'US06'!E127),IF($A$20=4, IF(NEDC!D127="","", NEDC!D127),IF($A$20=5, IF('JPN10-15'!D127="","",'JPN10-15'!D127),IF($A$20=6, IF(WLTC!E127="","", WLTC!E127),IF($A$20=7, IF('New Cycle 1'!D127="","", 'New Cycle 1'!D127),IF($A$20=8, IF('New Cycle 2'!D127="","", 'New Cycle 2'!D127),IF($A$20=9, IF('New Cycle 3'!D127="","", 'New Cycle 3'!D127),"")))))))))</f>
        <v>4.166666666666667</v>
      </c>
      <c r="T127" s="32">
        <f>IF($A$20=1,IF(UDDS!F127="","",UDDS!F127),IF($A$20=2,IF('FTP-75'!F127="","",'FTP-75'!F127),IF($A$20=3, IF('US06'!F127="","",'US06'!F127),IF($A$20=4, IF(NEDC!E127="","", NEDC!E127),IF($A$20=5, IF('JPN10-15'!E127="","",'JPN10-15'!E127),IF($A$20=6, IF(WLTC!F127="","", WLTC!F127),IF($A$20=7, IF('New Cycle 1'!E127="","", 'New Cycle 1'!E127),IF($A$20=8, IF('New Cycle 2'!E127="","", 'New Cycle 2'!E127),IF($A$20=9, IF('New Cycle 3'!E127="","", 'New Cycle 3'!E127),"")))))))))</f>
        <v>0</v>
      </c>
      <c r="U127" s="32">
        <f>IF($A$20=1,IF(UDDS!G127="","",UDDS!G127),IF($A$20=2,IF('FTP-75'!G127="","",'FTP-75'!G127),IF($A$20=3, IF('US06'!G127="","",'US06'!G127),IF($A$20=4, IF(NEDC!F127="","", NEDC!F127),IF($A$20=5, IF('JPN10-15'!F127="","",'JPN10-15'!F127),IF($A$20=6, IF(WLTC!G127="","", WLTC!G127),IF($A$20=7, IF('New Cycle 1'!F127="","", 'New Cycle 1'!F127),IF($A$20=8, IF('New Cycle 2'!F127="","", 'New Cycle 2'!F127),IF($A$20=9, IF('New Cycle 3'!F127="","", 'New Cycle 3'!F127),"")))))))))</f>
        <v>384.19567144808713</v>
      </c>
    </row>
    <row r="128" spans="16:21" x14ac:dyDescent="0.25">
      <c r="P128" s="8">
        <f>IF($A$20=1,IF(UDDS!A128="","",UDDS!A128),IF($A$20=2,IF('FTP-75'!A128="","",'FTP-75'!A128),IF($A$20=3, IF('US06'!A128="","",'US06'!A128),IF($A$20=4, IF(NEDC!A128="","", NEDC!A128),IF($A$20=5, IF('JPN10-15'!A128="","",'JPN10-15'!A128),IF($A$20=6, IF(WLTC!B128="","", WLTC!B128),IF($A$20=7, IF('New Cycle 1'!A128="","", 'New Cycle 1'!A128),IF($A$20=8, IF('New Cycle 2'!A128="","", 'New Cycle 3'!A128),IF($A$20=9, IF('New Cycle 3'!A128="","", 'New Cycle 3'!A128),"")))))))))</f>
        <v>126</v>
      </c>
      <c r="Q128" s="32">
        <f>IF($A$20=1,IF(UDDS!C128="","",UDDS!C128),IF($A$20=2,IF('FTP-75'!C128="","",'FTP-75'!C128),IF($A$20=3, IF('US06'!C128="","",'US06'!C128),IF($A$20=4, IF(NEDC!B128="","", NEDC!B128),IF($A$20=5, IF('JPN10-15'!B128="","",'JPN10-15'!B128),IF($A$20=6, IF(WLTC!C128="","", WLTC!C128),IF($A$20=7, IF('New Cycle 1'!B128="","", 'New Cycle 1'!B128),IF($A$20=8, IF('New Cycle 2'!B128="","", 'New Cycle 2'!B128),IF($A$20=9, IF('New Cycle 3'!B128="","", 'New Cycle 3'!B128),"")))))))))</f>
        <v>15.420231135686238</v>
      </c>
      <c r="R128" s="32">
        <f>IF($A$20=1,IF(UDDS!D128="","",UDDS!D128),IF($A$20=2,IF('FTP-75'!D128="","",'FTP-75'!D128),IF($A$20=3, IF('US06'!D128="","",'US06'!D128),IF($A$20=4, IF(NEDC!C128="","", NEDC!C128),IF($A$20=5, IF('JPN10-15'!C128="","",'JPN10-15'!C128),IF($A$20=6, IF(WLTC!D128="","", WLTC!D128),IF($A$20=7, IF('New Cycle 1'!C128="","", 'New Cycle 1'!C128),IF($A$20=8, IF('New Cycle 2'!C128="","", 'New Cycle 2'!C128),IF($A$20=9, IF('New Cycle 3'!C128="","", 'New Cycle 3'!C128),"")))))))))</f>
        <v>0</v>
      </c>
      <c r="S128" s="32">
        <f>IF($A$20=1,IF(UDDS!E128="","",UDDS!E128),IF($A$20=2,IF('FTP-75'!E128="","",'FTP-75'!E128),IF($A$20=3, IF('US06'!E128="","",'US06'!E128),IF($A$20=4, IF(NEDC!D128="","", NEDC!D128),IF($A$20=5, IF('JPN10-15'!D128="","",'JPN10-15'!D128),IF($A$20=6, IF(WLTC!E128="","", WLTC!E128),IF($A$20=7, IF('New Cycle 1'!D128="","", 'New Cycle 1'!D128),IF($A$20=8, IF('New Cycle 2'!D128="","", 'New Cycle 2'!D128),IF($A$20=9, IF('New Cycle 3'!D128="","", 'New Cycle 3'!D128),"")))))))))</f>
        <v>4.2833975376906217</v>
      </c>
      <c r="T128" s="32">
        <f>IF($A$20=1,IF(UDDS!F128="","",UDDS!F128),IF($A$20=2,IF('FTP-75'!F128="","",'FTP-75'!F128),IF($A$20=3, IF('US06'!F128="","",'US06'!F128),IF($A$20=4, IF(NEDC!E128="","", NEDC!E128),IF($A$20=5, IF('JPN10-15'!E128="","",'JPN10-15'!E128),IF($A$20=6, IF(WLTC!F128="","", WLTC!F128),IF($A$20=7, IF('New Cycle 1'!E128="","", 'New Cycle 1'!E128),IF($A$20=8, IF('New Cycle 2'!E128="","", 'New Cycle 2'!E128),IF($A$20=9, IF('New Cycle 3'!E128="","", 'New Cycle 3'!E128),"")))))))))</f>
        <v>0.11673087102395474</v>
      </c>
      <c r="U128" s="32">
        <f>IF($A$20=1,IF(UDDS!G128="","",UDDS!G128),IF($A$20=2,IF('FTP-75'!G128="","",'FTP-75'!G128),IF($A$20=3, IF('US06'!G128="","",'US06'!G128),IF($A$20=4, IF(NEDC!F128="","", NEDC!F128),IF($A$20=5, IF('JPN10-15'!F128="","",'JPN10-15'!F128),IF($A$20=6, IF(WLTC!G128="","", WLTC!G128),IF($A$20=7, IF('New Cycle 1'!F128="","", 'New Cycle 1'!F128),IF($A$20=8, IF('New Cycle 2'!F128="","", 'New Cycle 2'!F128),IF($A$20=9, IF('New Cycle 3'!F128="","", 'New Cycle 3'!F128),"")))))))))</f>
        <v>388.42070355026578</v>
      </c>
    </row>
    <row r="129" spans="16:21" x14ac:dyDescent="0.25">
      <c r="P129" s="8">
        <f>IF($A$20=1,IF(UDDS!A129="","",UDDS!A129),IF($A$20=2,IF('FTP-75'!A129="","",'FTP-75'!A129),IF($A$20=3, IF('US06'!A129="","",'US06'!A129),IF($A$20=4, IF(NEDC!A129="","", NEDC!A129),IF($A$20=5, IF('JPN10-15'!A129="","",'JPN10-15'!A129),IF($A$20=6, IF(WLTC!B129="","", WLTC!B129),IF($A$20=7, IF('New Cycle 1'!A129="","", 'New Cycle 1'!A129),IF($A$20=8, IF('New Cycle 2'!A129="","", 'New Cycle 3'!A129),IF($A$20=9, IF('New Cycle 3'!A129="","", 'New Cycle 3'!A129),"")))))))))</f>
        <v>127</v>
      </c>
      <c r="Q129" s="32">
        <f>IF($A$20=1,IF(UDDS!C129="","",UDDS!C129),IF($A$20=2,IF('FTP-75'!C129="","",'FTP-75'!C129),IF($A$20=3, IF('US06'!C129="","",'US06'!C129),IF($A$20=4, IF(NEDC!B129="","", NEDC!B129),IF($A$20=5, IF('JPN10-15'!B129="","",'JPN10-15'!B129),IF($A$20=6, IF(WLTC!C129="","", WLTC!C129),IF($A$20=7, IF('New Cycle 1'!B129="","", 'New Cycle 1'!B129),IF($A$20=8, IF('New Cycle 2'!B129="","", 'New Cycle 2'!B129),IF($A$20=9, IF('New Cycle 3'!B129="","", 'New Cycle 3'!B129),"")))))))))</f>
        <v>17.64744448542595</v>
      </c>
      <c r="R129" s="32">
        <f>IF($A$20=1,IF(UDDS!D129="","",UDDS!D129),IF($A$20=2,IF('FTP-75'!D129="","",'FTP-75'!D129),IF($A$20=3, IF('US06'!D129="","",'US06'!D129),IF($A$20=4, IF(NEDC!C129="","", NEDC!C129),IF($A$20=5, IF('JPN10-15'!C129="","",'JPN10-15'!C129),IF($A$20=6, IF(WLTC!D129="","", WLTC!D129),IF($A$20=7, IF('New Cycle 1'!C129="","", 'New Cycle 1'!C129),IF($A$20=8, IF('New Cycle 2'!C129="","", 'New Cycle 2'!C129),IF($A$20=9, IF('New Cycle 3'!C129="","", 'New Cycle 3'!C129),"")))))))))</f>
        <v>0</v>
      </c>
      <c r="S129" s="32">
        <f>IF($A$20=1,IF(UDDS!E129="","",UDDS!E129),IF($A$20=2,IF('FTP-75'!E129="","",'FTP-75'!E129),IF($A$20=3, IF('US06'!E129="","",'US06'!E129),IF($A$20=4, IF(NEDC!D129="","", NEDC!D129),IF($A$20=5, IF('JPN10-15'!D129="","",'JPN10-15'!D129),IF($A$20=6, IF(WLTC!E129="","", WLTC!E129),IF($A$20=7, IF('New Cycle 1'!D129="","", 'New Cycle 1'!D129),IF($A$20=8, IF('New Cycle 2'!D129="","", 'New Cycle 2'!D129),IF($A$20=9, IF('New Cycle 3'!D129="","", 'New Cycle 3'!D129),"")))))))))</f>
        <v>4.9020679126183193</v>
      </c>
      <c r="T129" s="32">
        <f>IF($A$20=1,IF(UDDS!F129="","",UDDS!F129),IF($A$20=2,IF('FTP-75'!F129="","",'FTP-75'!F129),IF($A$20=3, IF('US06'!F129="","",'US06'!F129),IF($A$20=4, IF(NEDC!E129="","", NEDC!E129),IF($A$20=5, IF('JPN10-15'!E129="","",'JPN10-15'!E129),IF($A$20=6, IF(WLTC!F129="","", WLTC!F129),IF($A$20=7, IF('New Cycle 1'!E129="","", 'New Cycle 1'!E129),IF($A$20=8, IF('New Cycle 2'!E129="","", 'New Cycle 2'!E129),IF($A$20=9, IF('New Cycle 3'!E129="","", 'New Cycle 3'!E129),"")))))))))</f>
        <v>0.61867037492769761</v>
      </c>
      <c r="U129" s="32">
        <f>IF($A$20=1,IF(UDDS!G129="","",UDDS!G129),IF($A$20=2,IF('FTP-75'!G129="","",'FTP-75'!G129),IF($A$20=3, IF('US06'!G129="","",'US06'!G129),IF($A$20=4, IF(NEDC!F129="","", NEDC!F129),IF($A$20=5, IF('JPN10-15'!F129="","",'JPN10-15'!F129),IF($A$20=6, IF(WLTC!G129="","", WLTC!G129),IF($A$20=7, IF('New Cycle 1'!F129="","", 'New Cycle 1'!F129),IF($A$20=8, IF('New Cycle 2'!F129="","", 'New Cycle 2'!F129),IF($A$20=9, IF('New Cycle 3'!F129="","", 'New Cycle 3'!F129),"")))))))))</f>
        <v>393.01343627542025</v>
      </c>
    </row>
    <row r="130" spans="16:21" x14ac:dyDescent="0.25">
      <c r="P130" s="8">
        <f>IF($A$20=1,IF(UDDS!A130="","",UDDS!A130),IF($A$20=2,IF('FTP-75'!A130="","",'FTP-75'!A130),IF($A$20=3, IF('US06'!A130="","",'US06'!A130),IF($A$20=4, IF(NEDC!A130="","", NEDC!A130),IF($A$20=5, IF('JPN10-15'!A130="","",'JPN10-15'!A130),IF($A$20=6, IF(WLTC!B130="","", WLTC!B130),IF($A$20=7, IF('New Cycle 1'!A130="","", 'New Cycle 1'!A130),IF($A$20=8, IF('New Cycle 2'!A130="","", 'New Cycle 3'!A130),IF($A$20=9, IF('New Cycle 3'!A130="","", 'New Cycle 3'!A130),"")))))))))</f>
        <v>128</v>
      </c>
      <c r="Q130" s="32">
        <f>IF($A$20=1,IF(UDDS!C130="","",UDDS!C130),IF($A$20=2,IF('FTP-75'!C130="","",'FTP-75'!C130),IF($A$20=3, IF('US06'!C130="","",'US06'!C130),IF($A$20=4, IF(NEDC!B130="","", NEDC!B130),IF($A$20=5, IF('JPN10-15'!B130="","",'JPN10-15'!B130),IF($A$20=6, IF(WLTC!C130="","", WLTC!C130),IF($A$20=7, IF('New Cycle 1'!B130="","", 'New Cycle 1'!B130),IF($A$20=8, IF('New Cycle 2'!B130="","", 'New Cycle 2'!B130),IF($A$20=9, IF('New Cycle 3'!B130="","", 'New Cycle 3'!B130),"")))))))))</f>
        <v>19.862213391462966</v>
      </c>
      <c r="R130" s="32">
        <f>IF($A$20=1,IF(UDDS!D130="","",UDDS!D130),IF($A$20=2,IF('FTP-75'!D130="","",'FTP-75'!D130),IF($A$20=3, IF('US06'!D130="","",'US06'!D130),IF($A$20=4, IF(NEDC!C130="","", NEDC!C130),IF($A$20=5, IF('JPN10-15'!C130="","",'JPN10-15'!C130),IF($A$20=6, IF(WLTC!D130="","", WLTC!D130),IF($A$20=7, IF('New Cycle 1'!C130="","", 'New Cycle 1'!C130),IF($A$20=8, IF('New Cycle 2'!C130="","", 'New Cycle 2'!C130),IF($A$20=9, IF('New Cycle 3'!C130="","", 'New Cycle 3'!C130),"")))))))))</f>
        <v>0</v>
      </c>
      <c r="S130" s="32">
        <f>IF($A$20=1,IF(UDDS!E130="","",UDDS!E130),IF($A$20=2,IF('FTP-75'!E130="","",'FTP-75'!E130),IF($A$20=3, IF('US06'!E130="","",'US06'!E130),IF($A$20=4, IF(NEDC!D130="","", NEDC!D130),IF($A$20=5, IF('JPN10-15'!D130="","",'JPN10-15'!D130),IF($A$20=6, IF(WLTC!E130="","", WLTC!E130),IF($A$20=7, IF('New Cycle 1'!D130="","", 'New Cycle 1'!D130),IF($A$20=8, IF('New Cycle 2'!D130="","", 'New Cycle 2'!D130),IF($A$20=9, IF('New Cycle 3'!D130="","", 'New Cycle 3'!D130),"")))))))))</f>
        <v>5.5172814976286011</v>
      </c>
      <c r="T130" s="32">
        <f>IF($A$20=1,IF(UDDS!F130="","",UDDS!F130),IF($A$20=2,IF('FTP-75'!F130="","",'FTP-75'!F130),IF($A$20=3, IF('US06'!F130="","",'US06'!F130),IF($A$20=4, IF(NEDC!E130="","", NEDC!E130),IF($A$20=5, IF('JPN10-15'!E130="","",'JPN10-15'!E130),IF($A$20=6, IF(WLTC!F130="","", WLTC!F130),IF($A$20=7, IF('New Cycle 1'!E130="","", 'New Cycle 1'!E130),IF($A$20=8, IF('New Cycle 2'!E130="","", 'New Cycle 2'!E130),IF($A$20=9, IF('New Cycle 3'!E130="","", 'New Cycle 3'!E130),"")))))))))</f>
        <v>0.61521358501028178</v>
      </c>
      <c r="U130" s="32">
        <f>IF($A$20=1,IF(UDDS!G130="","",UDDS!G130),IF($A$20=2,IF('FTP-75'!G130="","",'FTP-75'!G130),IF($A$20=3, IF('US06'!G130="","",'US06'!G130),IF($A$20=4, IF(NEDC!F130="","", NEDC!F130),IF($A$20=5, IF('JPN10-15'!F130="","",'JPN10-15'!F130),IF($A$20=6, IF(WLTC!G130="","", WLTC!G130),IF($A$20=7, IF('New Cycle 1'!F130="","", 'New Cycle 1'!F130),IF($A$20=8, IF('New Cycle 2'!F130="","", 'New Cycle 2'!F130),IF($A$20=9, IF('New Cycle 3'!F130="","", 'New Cycle 3'!F130),"")))))))))</f>
        <v>398.22311098054371</v>
      </c>
    </row>
    <row r="131" spans="16:21" x14ac:dyDescent="0.25">
      <c r="P131" s="8">
        <f>IF($A$20=1,IF(UDDS!A131="","",UDDS!A131),IF($A$20=2,IF('FTP-75'!A131="","",'FTP-75'!A131),IF($A$20=3, IF('US06'!A131="","",'US06'!A131),IF($A$20=4, IF(NEDC!A131="","", NEDC!A131),IF($A$20=5, IF('JPN10-15'!A131="","",'JPN10-15'!A131),IF($A$20=6, IF(WLTC!B131="","", WLTC!B131),IF($A$20=7, IF('New Cycle 1'!A131="","", 'New Cycle 1'!A131),IF($A$20=8, IF('New Cycle 2'!A131="","", 'New Cycle 3'!A131),IF($A$20=9, IF('New Cycle 3'!A131="","", 'New Cycle 3'!A131),"")))))))))</f>
        <v>129</v>
      </c>
      <c r="Q131" s="32">
        <f>IF($A$20=1,IF(UDDS!C131="","",UDDS!C131),IF($A$20=2,IF('FTP-75'!C131="","",'FTP-75'!C131),IF($A$20=3, IF('US06'!C131="","",'US06'!C131),IF($A$20=4, IF(NEDC!B131="","", NEDC!B131),IF($A$20=5, IF('JPN10-15'!B131="","",'JPN10-15'!B131),IF($A$20=6, IF(WLTC!C131="","", WLTC!C131),IF($A$20=7, IF('New Cycle 1'!B131="","", 'New Cycle 1'!B131),IF($A$20=8, IF('New Cycle 2'!B131="","", 'New Cycle 2'!B131),IF($A$20=9, IF('New Cycle 3'!B131="","", 'New Cycle 3'!B131),"")))))))))</f>
        <v>22.089333374500278</v>
      </c>
      <c r="R131" s="32">
        <f>IF($A$20=1,IF(UDDS!D131="","",UDDS!D131),IF($A$20=2,IF('FTP-75'!D131="","",'FTP-75'!D131),IF($A$20=3, IF('US06'!D131="","",'US06'!D131),IF($A$20=4, IF(NEDC!C131="","", NEDC!C131),IF($A$20=5, IF('JPN10-15'!C131="","",'JPN10-15'!C131),IF($A$20=6, IF(WLTC!D131="","", WLTC!D131),IF($A$20=7, IF('New Cycle 1'!C131="","", 'New Cycle 1'!C131),IF($A$20=8, IF('New Cycle 2'!C131="","", 'New Cycle 2'!C131),IF($A$20=9, IF('New Cycle 3'!C131="","", 'New Cycle 3'!C131),"")))))))))</f>
        <v>0</v>
      </c>
      <c r="S131" s="32">
        <f>IF($A$20=1,IF(UDDS!E131="","",UDDS!E131),IF($A$20=2,IF('FTP-75'!E131="","",'FTP-75'!E131),IF($A$20=3, IF('US06'!E131="","",'US06'!E131),IF($A$20=4, IF(NEDC!D131="","", NEDC!D131),IF($A$20=5, IF('JPN10-15'!D131="","",'JPN10-15'!D131),IF($A$20=6, IF(WLTC!E131="","", WLTC!E131),IF($A$20=7, IF('New Cycle 1'!D131="","", 'New Cycle 1'!D131),IF($A$20=8, IF('New Cycle 2'!D131="","", 'New Cycle 2'!D131),IF($A$20=9, IF('New Cycle 3'!D131="","", 'New Cycle 3'!D131),"")))))))))</f>
        <v>6.1359259373611881</v>
      </c>
      <c r="T131" s="32">
        <f>IF($A$20=1,IF(UDDS!F131="","",UDDS!F131),IF($A$20=2,IF('FTP-75'!F131="","",'FTP-75'!F131),IF($A$20=3, IF('US06'!F131="","",'US06'!F131),IF($A$20=4, IF(NEDC!E131="","", NEDC!E131),IF($A$20=5, IF('JPN10-15'!E131="","",'JPN10-15'!E131),IF($A$20=6, IF(WLTC!F131="","", WLTC!F131),IF($A$20=7, IF('New Cycle 1'!E131="","", 'New Cycle 1'!E131),IF($A$20=8, IF('New Cycle 2'!E131="","", 'New Cycle 2'!E131),IF($A$20=9, IF('New Cycle 3'!E131="","", 'New Cycle 3'!E131),"")))))))))</f>
        <v>0.61864443973258698</v>
      </c>
      <c r="U131" s="32">
        <f>IF($A$20=1,IF(UDDS!G131="","",UDDS!G131),IF($A$20=2,IF('FTP-75'!G131="","",'FTP-75'!G131),IF($A$20=3, IF('US06'!G131="","",'US06'!G131),IF($A$20=4, IF(NEDC!F131="","", NEDC!F131),IF($A$20=5, IF('JPN10-15'!F131="","",'JPN10-15'!F131),IF($A$20=6, IF(WLTC!G131="","", WLTC!G131),IF($A$20=7, IF('New Cycle 1'!F131="","", 'New Cycle 1'!F131),IF($A$20=8, IF('New Cycle 2'!F131="","", 'New Cycle 2'!F131),IF($A$20=9, IF('New Cycle 3'!F131="","", 'New Cycle 3'!F131),"")))))))))</f>
        <v>404.0497146980386</v>
      </c>
    </row>
    <row r="132" spans="16:21" x14ac:dyDescent="0.25">
      <c r="P132" s="8">
        <f>IF($A$20=1,IF(UDDS!A132="","",UDDS!A132),IF($A$20=2,IF('FTP-75'!A132="","",'FTP-75'!A132),IF($A$20=3, IF('US06'!A132="","",'US06'!A132),IF($A$20=4, IF(NEDC!A132="","", NEDC!A132),IF($A$20=5, IF('JPN10-15'!A132="","",'JPN10-15'!A132),IF($A$20=6, IF(WLTC!B132="","", WLTC!B132),IF($A$20=7, IF('New Cycle 1'!A132="","", 'New Cycle 1'!A132),IF($A$20=8, IF('New Cycle 2'!A132="","", 'New Cycle 3'!A132),IF($A$20=9, IF('New Cycle 3'!A132="","", 'New Cycle 3'!A132),"")))))))))</f>
        <v>130</v>
      </c>
      <c r="Q132" s="32">
        <f>IF($A$20=1,IF(UDDS!C132="","",UDDS!C132),IF($A$20=2,IF('FTP-75'!C132="","",'FTP-75'!C132),IF($A$20=3, IF('US06'!C132="","",'US06'!C132),IF($A$20=4, IF(NEDC!B132="","", NEDC!B132),IF($A$20=5, IF('JPN10-15'!B132="","",'JPN10-15'!B132),IF($A$20=6, IF(WLTC!C132="","", WLTC!C132),IF($A$20=7, IF('New Cycle 1'!B132="","", 'New Cycle 1'!B132),IF($A$20=8, IF('New Cycle 2'!B132="","", 'New Cycle 2'!B132),IF($A$20=9, IF('New Cycle 3'!B132="","", 'New Cycle 3'!B132),"")))))))))</f>
        <v>24.284666731357575</v>
      </c>
      <c r="R132" s="32">
        <f>IF($A$20=1,IF(UDDS!D132="","",UDDS!D132),IF($A$20=2,IF('FTP-75'!D132="","",'FTP-75'!D132),IF($A$20=3, IF('US06'!D132="","",'US06'!D132),IF($A$20=4, IF(NEDC!C132="","", NEDC!C132),IF($A$20=5, IF('JPN10-15'!C132="","",'JPN10-15'!C132),IF($A$20=6, IF(WLTC!D132="","", WLTC!D132),IF($A$20=7, IF('New Cycle 1'!C132="","", 'New Cycle 1'!C132),IF($A$20=8, IF('New Cycle 2'!C132="","", 'New Cycle 2'!C132),IF($A$20=9, IF('New Cycle 3'!C132="","", 'New Cycle 3'!C132),"")))))))))</f>
        <v>0</v>
      </c>
      <c r="S132" s="32">
        <f>IF($A$20=1,IF(UDDS!E132="","",UDDS!E132),IF($A$20=2,IF('FTP-75'!E132="","",'FTP-75'!E132),IF($A$20=3, IF('US06'!E132="","",'US06'!E132),IF($A$20=4, IF(NEDC!D132="","", NEDC!D132),IF($A$20=5, IF('JPN10-15'!D132="","",'JPN10-15'!D132),IF($A$20=6, IF(WLTC!E132="","", WLTC!E132),IF($A$20=7, IF('New Cycle 1'!D132="","", 'New Cycle 1'!D132),IF($A$20=8, IF('New Cycle 2'!D132="","", 'New Cycle 2'!D132),IF($A$20=9, IF('New Cycle 3'!D132="","", 'New Cycle 3'!D132),"")))))))))</f>
        <v>6.7457407587104372</v>
      </c>
      <c r="T132" s="32">
        <f>IF($A$20=1,IF(UDDS!F132="","",UDDS!F132),IF($A$20=2,IF('FTP-75'!F132="","",'FTP-75'!F132),IF($A$20=3, IF('US06'!F132="","",'US06'!F132),IF($A$20=4, IF(NEDC!E132="","", NEDC!E132),IF($A$20=5, IF('JPN10-15'!E132="","",'JPN10-15'!E132),IF($A$20=6, IF(WLTC!F132="","", WLTC!F132),IF($A$20=7, IF('New Cycle 1'!E132="","", 'New Cycle 1'!E132),IF($A$20=8, IF('New Cycle 2'!E132="","", 'New Cycle 2'!E132),IF($A$20=9, IF('New Cycle 3'!E132="","", 'New Cycle 3'!E132),"")))))))))</f>
        <v>0.60981482134924914</v>
      </c>
      <c r="U132" s="32">
        <f>IF($A$20=1,IF(UDDS!G132="","",UDDS!G132),IF($A$20=2,IF('FTP-75'!G132="","",'FTP-75'!G132),IF($A$20=3, IF('US06'!G132="","",'US06'!G132),IF($A$20=4, IF(NEDC!F132="","", NEDC!F132),IF($A$20=5, IF('JPN10-15'!F132="","",'JPN10-15'!F132),IF($A$20=6, IF(WLTC!G132="","", WLTC!G132),IF($A$20=7, IF('New Cycle 1'!F132="","", 'New Cycle 1'!F132),IF($A$20=8, IF('New Cycle 2'!F132="","", 'New Cycle 2'!F132),IF($A$20=9, IF('New Cycle 3'!F132="","", 'New Cycle 3'!F132),"")))))))))</f>
        <v>410.49054804607442</v>
      </c>
    </row>
    <row r="133" spans="16:21" x14ac:dyDescent="0.25">
      <c r="P133" s="8">
        <f>IF($A$20=1,IF(UDDS!A133="","",UDDS!A133),IF($A$20=2,IF('FTP-75'!A133="","",'FTP-75'!A133),IF($A$20=3, IF('US06'!A133="","",'US06'!A133),IF($A$20=4, IF(NEDC!A133="","", NEDC!A133),IF($A$20=5, IF('JPN10-15'!A133="","",'JPN10-15'!A133),IF($A$20=6, IF(WLTC!B133="","", WLTC!B133),IF($A$20=7, IF('New Cycle 1'!A133="","", 'New Cycle 1'!A133),IF($A$20=8, IF('New Cycle 2'!A133="","", 'New Cycle 3'!A133),IF($A$20=9, IF('New Cycle 3'!A133="","", 'New Cycle 3'!A133),"")))))))))</f>
        <v>131</v>
      </c>
      <c r="Q133" s="32">
        <f>IF($A$20=1,IF(UDDS!C133="","",UDDS!C133),IF($A$20=2,IF('FTP-75'!C133="","",'FTP-75'!C133),IF($A$20=3, IF('US06'!C133="","",'US06'!C133),IF($A$20=4, IF(NEDC!B133="","", NEDC!B133),IF($A$20=5, IF('JPN10-15'!B133="","",'JPN10-15'!B133),IF($A$20=6, IF(WLTC!C133="","", WLTC!C133),IF($A$20=7, IF('New Cycle 1'!B133="","", 'New Cycle 1'!B133),IF($A$20=8, IF('New Cycle 2'!B133="","", 'New Cycle 2'!B133),IF($A$20=9, IF('New Cycle 3'!B133="","", 'New Cycle 3'!B133),"")))))))))</f>
        <v>26.504666731357574</v>
      </c>
      <c r="R133" s="32">
        <f>IF($A$20=1,IF(UDDS!D133="","",UDDS!D133),IF($A$20=2,IF('FTP-75'!D133="","",'FTP-75'!D133),IF($A$20=3, IF('US06'!D133="","",'US06'!D133),IF($A$20=4, IF(NEDC!C133="","", NEDC!C133),IF($A$20=5, IF('JPN10-15'!C133="","",'JPN10-15'!C133),IF($A$20=6, IF(WLTC!D133="","", WLTC!D133),IF($A$20=7, IF('New Cycle 1'!C133="","", 'New Cycle 1'!C133),IF($A$20=8, IF('New Cycle 2'!C133="","", 'New Cycle 2'!C133),IF($A$20=9, IF('New Cycle 3'!C133="","", 'New Cycle 3'!C133),"")))))))))</f>
        <v>0</v>
      </c>
      <c r="S133" s="32">
        <f>IF($A$20=1,IF(UDDS!E133="","",UDDS!E133),IF($A$20=2,IF('FTP-75'!E133="","",'FTP-75'!E133),IF($A$20=3, IF('US06'!E133="","",'US06'!E133),IF($A$20=4, IF(NEDC!D133="","", NEDC!D133),IF($A$20=5, IF('JPN10-15'!D133="","",'JPN10-15'!D133),IF($A$20=6, IF(WLTC!E133="","", WLTC!E133),IF($A$20=7, IF('New Cycle 1'!D133="","", 'New Cycle 1'!D133),IF($A$20=8, IF('New Cycle 2'!D133="","", 'New Cycle 2'!D133),IF($A$20=9, IF('New Cycle 3'!D133="","", 'New Cycle 3'!D133),"")))))))))</f>
        <v>7.3624074253771035</v>
      </c>
      <c r="T133" s="32">
        <f>IF($A$20=1,IF(UDDS!F133="","",UDDS!F133),IF($A$20=2,IF('FTP-75'!F133="","",'FTP-75'!F133),IF($A$20=3, IF('US06'!F133="","",'US06'!F133),IF($A$20=4, IF(NEDC!E133="","", NEDC!E133),IF($A$20=5, IF('JPN10-15'!E133="","",'JPN10-15'!E133),IF($A$20=6, IF(WLTC!F133="","", WLTC!F133),IF($A$20=7, IF('New Cycle 1'!E133="","", 'New Cycle 1'!E133),IF($A$20=8, IF('New Cycle 2'!E133="","", 'New Cycle 2'!E133),IF($A$20=9, IF('New Cycle 3'!E133="","", 'New Cycle 3'!E133),"")))))))))</f>
        <v>0.61666666666666625</v>
      </c>
      <c r="U133" s="32">
        <f>IF($A$20=1,IF(UDDS!G133="","",UDDS!G133),IF($A$20=2,IF('FTP-75'!G133="","",'FTP-75'!G133),IF($A$20=3, IF('US06'!G133="","",'US06'!G133),IF($A$20=4, IF(NEDC!F133="","", NEDC!F133),IF($A$20=5, IF('JPN10-15'!F133="","",'JPN10-15'!F133),IF($A$20=6, IF(WLTC!G133="","", WLTC!G133),IF($A$20=7, IF('New Cycle 1'!F133="","", 'New Cycle 1'!F133),IF($A$20=8, IF('New Cycle 2'!F133="","", 'New Cycle 2'!F133),IF($A$20=9, IF('New Cycle 3'!F133="","", 'New Cycle 3'!F133),"")))))))))</f>
        <v>417.5446221381182</v>
      </c>
    </row>
    <row r="134" spans="16:21" x14ac:dyDescent="0.25">
      <c r="P134" s="8">
        <f>IF($A$20=1,IF(UDDS!A134="","",UDDS!A134),IF($A$20=2,IF('FTP-75'!A134="","",'FTP-75'!A134),IF($A$20=3, IF('US06'!A134="","",'US06'!A134),IF($A$20=4, IF(NEDC!A134="","", NEDC!A134),IF($A$20=5, IF('JPN10-15'!A134="","",'JPN10-15'!A134),IF($A$20=6, IF(WLTC!B134="","", WLTC!B134),IF($A$20=7, IF('New Cycle 1'!A134="","", 'New Cycle 1'!A134),IF($A$20=8, IF('New Cycle 2'!A134="","", 'New Cycle 3'!A134),IF($A$20=9, IF('New Cycle 3'!A134="","", 'New Cycle 3'!A134),"")))))))))</f>
        <v>132</v>
      </c>
      <c r="Q134" s="32">
        <f>IF($A$20=1,IF(UDDS!C134="","",UDDS!C134),IF($A$20=2,IF('FTP-75'!C134="","",'FTP-75'!C134),IF($A$20=3, IF('US06'!C134="","",'US06'!C134),IF($A$20=4, IF(NEDC!B134="","", NEDC!B134),IF($A$20=5, IF('JPN10-15'!B134="","",'JPN10-15'!B134),IF($A$20=6, IF(WLTC!C134="","", WLTC!C134),IF($A$20=7, IF('New Cycle 1'!B134="","", 'New Cycle 1'!B134),IF($A$20=8, IF('New Cycle 2'!B134="","", 'New Cycle 2'!B134),IF($A$20=9, IF('New Cycle 3'!B134="","", 'New Cycle 3'!B134),"")))))))))</f>
        <v>28.716259999540114</v>
      </c>
      <c r="R134" s="32">
        <f>IF($A$20=1,IF(UDDS!D134="","",UDDS!D134),IF($A$20=2,IF('FTP-75'!D134="","",'FTP-75'!D134),IF($A$20=3, IF('US06'!D134="","",'US06'!D134),IF($A$20=4, IF(NEDC!C134="","", NEDC!C134),IF($A$20=5, IF('JPN10-15'!C134="","",'JPN10-15'!C134),IF($A$20=6, IF(WLTC!D134="","", WLTC!D134),IF($A$20=7, IF('New Cycle 1'!C134="","", 'New Cycle 1'!C134),IF($A$20=8, IF('New Cycle 2'!C134="","", 'New Cycle 2'!C134),IF($A$20=9, IF('New Cycle 3'!C134="","", 'New Cycle 3'!C134),"")))))))))</f>
        <v>0</v>
      </c>
      <c r="S134" s="32">
        <f>IF($A$20=1,IF(UDDS!E134="","",UDDS!E134),IF($A$20=2,IF('FTP-75'!E134="","",'FTP-75'!E134),IF($A$20=3, IF('US06'!E134="","",'US06'!E134),IF($A$20=4, IF(NEDC!D134="","", NEDC!D134),IF($A$20=5, IF('JPN10-15'!D134="","",'JPN10-15'!D134),IF($A$20=6, IF(WLTC!E134="","", WLTC!E134),IF($A$20=7, IF('New Cycle 1'!D134="","", 'New Cycle 1'!D134),IF($A$20=8, IF('New Cycle 2'!D134="","", 'New Cycle 2'!D134),IF($A$20=9, IF('New Cycle 3'!D134="","", 'New Cycle 3'!D134),"")))))))))</f>
        <v>7.9767388887611421</v>
      </c>
      <c r="T134" s="32">
        <f>IF($A$20=1,IF(UDDS!F134="","",UDDS!F134),IF($A$20=2,IF('FTP-75'!F134="","",'FTP-75'!F134),IF($A$20=3, IF('US06'!F134="","",'US06'!F134),IF($A$20=4, IF(NEDC!E134="","", NEDC!E134),IF($A$20=5, IF('JPN10-15'!E134="","",'JPN10-15'!E134),IF($A$20=6, IF(WLTC!F134="","", WLTC!F134),IF($A$20=7, IF('New Cycle 1'!E134="","", 'New Cycle 1'!E134),IF($A$20=8, IF('New Cycle 2'!E134="","", 'New Cycle 2'!E134),IF($A$20=9, IF('New Cycle 3'!E134="","", 'New Cycle 3'!E134),"")))))))))</f>
        <v>0.61433146338403866</v>
      </c>
      <c r="U134" s="32">
        <f>IF($A$20=1,IF(UDDS!G134="","",UDDS!G134),IF($A$20=2,IF('FTP-75'!G134="","",'FTP-75'!G134),IF($A$20=3, IF('US06'!G134="","",'US06'!G134),IF($A$20=4, IF(NEDC!F134="","", NEDC!F134),IF($A$20=5, IF('JPN10-15'!F134="","",'JPN10-15'!F134),IF($A$20=6, IF(WLTC!G134="","", WLTC!G134),IF($A$20=7, IF('New Cycle 1'!F134="","", 'New Cycle 1'!F134),IF($A$20=8, IF('New Cycle 2'!F134="","", 'New Cycle 2'!F134),IF($A$20=9, IF('New Cycle 3'!F134="","", 'New Cycle 3'!F134),"")))))))))</f>
        <v>425.21419529518732</v>
      </c>
    </row>
    <row r="135" spans="16:21" x14ac:dyDescent="0.25">
      <c r="P135" s="8">
        <f>IF($A$20=1,IF(UDDS!A135="","",UDDS!A135),IF($A$20=2,IF('FTP-75'!A135="","",'FTP-75'!A135),IF($A$20=3, IF('US06'!A135="","",'US06'!A135),IF($A$20=4, IF(NEDC!A135="","", NEDC!A135),IF($A$20=5, IF('JPN10-15'!A135="","",'JPN10-15'!A135),IF($A$20=6, IF(WLTC!B135="","", WLTC!B135),IF($A$20=7, IF('New Cycle 1'!A135="","", 'New Cycle 1'!A135),IF($A$20=8, IF('New Cycle 2'!A135="","", 'New Cycle 3'!A135),IF($A$20=9, IF('New Cycle 3'!A135="","", 'New Cycle 3'!A135),"")))))))))</f>
        <v>133</v>
      </c>
      <c r="Q135" s="32">
        <f>IF($A$20=1,IF(UDDS!C135="","",UDDS!C135),IF($A$20=2,IF('FTP-75'!C135="","",'FTP-75'!C135),IF($A$20=3, IF('US06'!C135="","",'US06'!C135),IF($A$20=4, IF(NEDC!B135="","", NEDC!B135),IF($A$20=5, IF('JPN10-15'!B135="","",'JPN10-15'!B135),IF($A$20=6, IF(WLTC!C135="","", WLTC!C135),IF($A$20=7, IF('New Cycle 1'!B135="","", 'New Cycle 1'!B135),IF($A$20=8, IF('New Cycle 2'!B135="","", 'New Cycle 2'!B135),IF($A$20=9, IF('New Cycle 3'!B135="","", 'New Cycle 3'!B135),"")))))))))</f>
        <v>30.904826649030049</v>
      </c>
      <c r="R135" s="32">
        <f>IF($A$20=1,IF(UDDS!D135="","",UDDS!D135),IF($A$20=2,IF('FTP-75'!D135="","",'FTP-75'!D135),IF($A$20=3, IF('US06'!D135="","",'US06'!D135),IF($A$20=4, IF(NEDC!C135="","", NEDC!C135),IF($A$20=5, IF('JPN10-15'!C135="","",'JPN10-15'!C135),IF($A$20=6, IF(WLTC!D135="","", WLTC!D135),IF($A$20=7, IF('New Cycle 1'!C135="","", 'New Cycle 1'!C135),IF($A$20=8, IF('New Cycle 2'!C135="","", 'New Cycle 2'!C135),IF($A$20=9, IF('New Cycle 3'!C135="","", 'New Cycle 3'!C135),"")))))))))</f>
        <v>0</v>
      </c>
      <c r="S135" s="32">
        <f>IF($A$20=1,IF(UDDS!E135="","",UDDS!E135),IF($A$20=2,IF('FTP-75'!E135="","",'FTP-75'!E135),IF($A$20=3, IF('US06'!E135="","",'US06'!E135),IF($A$20=4, IF(NEDC!D135="","", NEDC!D135),IF($A$20=5, IF('JPN10-15'!D135="","",'JPN10-15'!D135),IF($A$20=6, IF(WLTC!E135="","", WLTC!E135),IF($A$20=7, IF('New Cycle 1'!D135="","", 'New Cycle 1'!D135),IF($A$20=8, IF('New Cycle 2'!D135="","", 'New Cycle 2'!D135),IF($A$20=9, IF('New Cycle 3'!D135="","", 'New Cycle 3'!D135),"")))))))))</f>
        <v>8.5846740691750139</v>
      </c>
      <c r="T135" s="32">
        <f>IF($A$20=1,IF(UDDS!F135="","",UDDS!F135),IF($A$20=2,IF('FTP-75'!F135="","",'FTP-75'!F135),IF($A$20=3, IF('US06'!F135="","",'US06'!F135),IF($A$20=4, IF(NEDC!E135="","", NEDC!E135),IF($A$20=5, IF('JPN10-15'!E135="","",'JPN10-15'!E135),IF($A$20=6, IF(WLTC!F135="","", WLTC!F135),IF($A$20=7, IF('New Cycle 1'!E135="","", 'New Cycle 1'!E135),IF($A$20=8, IF('New Cycle 2'!E135="","", 'New Cycle 2'!E135),IF($A$20=9, IF('New Cycle 3'!E135="","", 'New Cycle 3'!E135),"")))))))))</f>
        <v>0.60793518041387173</v>
      </c>
      <c r="U135" s="32">
        <f>IF($A$20=1,IF(UDDS!G135="","",UDDS!G135),IF($A$20=2,IF('FTP-75'!G135="","",'FTP-75'!G135),IF($A$20=3, IF('US06'!G135="","",'US06'!G135),IF($A$20=4, IF(NEDC!F135="","", NEDC!F135),IF($A$20=5, IF('JPN10-15'!F135="","",'JPN10-15'!F135),IF($A$20=6, IF(WLTC!G135="","", WLTC!G135),IF($A$20=7, IF('New Cycle 1'!F135="","", 'New Cycle 1'!F135),IF($A$20=8, IF('New Cycle 2'!F135="","", 'New Cycle 2'!F135),IF($A$20=9, IF('New Cycle 3'!F135="","", 'New Cycle 3'!F135),"")))))))))</f>
        <v>433.49490177415538</v>
      </c>
    </row>
    <row r="136" spans="16:21" x14ac:dyDescent="0.25">
      <c r="P136" s="8">
        <f>IF($A$20=1,IF(UDDS!A136="","",UDDS!A136),IF($A$20=2,IF('FTP-75'!A136="","",'FTP-75'!A136),IF($A$20=3, IF('US06'!A136="","",'US06'!A136),IF($A$20=4, IF(NEDC!A136="","", NEDC!A136),IF($A$20=5, IF('JPN10-15'!A136="","",'JPN10-15'!A136),IF($A$20=6, IF(WLTC!B136="","", WLTC!B136),IF($A$20=7, IF('New Cycle 1'!A136="","", 'New Cycle 1'!A136),IF($A$20=8, IF('New Cycle 2'!A136="","", 'New Cycle 3'!A136),IF($A$20=9, IF('New Cycle 3'!A136="","", 'New Cycle 3'!A136),"")))))))))</f>
        <v>134</v>
      </c>
      <c r="Q136" s="32">
        <f>IF($A$20=1,IF(UDDS!C136="","",UDDS!C136),IF($A$20=2,IF('FTP-75'!C136="","",'FTP-75'!C136),IF($A$20=3, IF('US06'!C136="","",'US06'!C136),IF($A$20=4, IF(NEDC!B136="","", NEDC!B136),IF($A$20=5, IF('JPN10-15'!B136="","",'JPN10-15'!B136),IF($A$20=6, IF(WLTC!C136="","", WLTC!C136),IF($A$20=7, IF('New Cycle 1'!B136="","", 'New Cycle 1'!B136),IF($A$20=8, IF('New Cycle 2'!B136="","", 'New Cycle 2'!B136),IF($A$20=9, IF('New Cycle 3'!B136="","", 'New Cycle 3'!B136),"")))))))))</f>
        <v>33.174666731357576</v>
      </c>
      <c r="R136" s="32">
        <f>IF($A$20=1,IF(UDDS!D136="","",UDDS!D136),IF($A$20=2,IF('FTP-75'!D136="","",'FTP-75'!D136),IF($A$20=3, IF('US06'!D136="","",'US06'!D136),IF($A$20=4, IF(NEDC!C136="","", NEDC!C136),IF($A$20=5, IF('JPN10-15'!C136="","",'JPN10-15'!C136),IF($A$20=6, IF(WLTC!D136="","", WLTC!D136),IF($A$20=7, IF('New Cycle 1'!C136="","", 'New Cycle 1'!C136),IF($A$20=8, IF('New Cycle 2'!C136="","", 'New Cycle 2'!C136),IF($A$20=9, IF('New Cycle 3'!C136="","", 'New Cycle 3'!C136),"")))))))))</f>
        <v>0</v>
      </c>
      <c r="S136" s="32">
        <f>IF($A$20=1,IF(UDDS!E136="","",UDDS!E136),IF($A$20=2,IF('FTP-75'!E136="","",'FTP-75'!E136),IF($A$20=3, IF('US06'!E136="","",'US06'!E136),IF($A$20=4, IF(NEDC!D136="","", NEDC!D136),IF($A$20=5, IF('JPN10-15'!D136="","",'JPN10-15'!D136),IF($A$20=6, IF(WLTC!E136="","", WLTC!E136),IF($A$20=7, IF('New Cycle 1'!D136="","", 'New Cycle 1'!D136),IF($A$20=8, IF('New Cycle 2'!D136="","", 'New Cycle 2'!D136),IF($A$20=9, IF('New Cycle 3'!D136="","", 'New Cycle 3'!D136),"")))))))))</f>
        <v>9.2151852031548813</v>
      </c>
      <c r="T136" s="32">
        <f>IF($A$20=1,IF(UDDS!F136="","",UDDS!F136),IF($A$20=2,IF('FTP-75'!F136="","",'FTP-75'!F136),IF($A$20=3, IF('US06'!F136="","",'US06'!F136),IF($A$20=4, IF(NEDC!E136="","", NEDC!E136),IF($A$20=5, IF('JPN10-15'!E136="","",'JPN10-15'!E136),IF($A$20=6, IF(WLTC!F136="","", WLTC!F136),IF($A$20=7, IF('New Cycle 1'!E136="","", 'New Cycle 1'!E136),IF($A$20=8, IF('New Cycle 2'!E136="","", 'New Cycle 2'!E136),IF($A$20=9, IF('New Cycle 3'!E136="","", 'New Cycle 3'!E136),"")))))))))</f>
        <v>0.63051113397986747</v>
      </c>
      <c r="U136" s="32">
        <f>IF($A$20=1,IF(UDDS!G136="","",UDDS!G136),IF($A$20=2,IF('FTP-75'!G136="","",'FTP-75'!G136),IF($A$20=3, IF('US06'!G136="","",'US06'!G136),IF($A$20=4, IF(NEDC!F136="","", NEDC!F136),IF($A$20=5, IF('JPN10-15'!F136="","",'JPN10-15'!F136),IF($A$20=6, IF(WLTC!G136="","", WLTC!G136),IF($A$20=7, IF('New Cycle 1'!F136="","", 'New Cycle 1'!F136),IF($A$20=8, IF('New Cycle 2'!F136="","", 'New Cycle 2'!F136),IF($A$20=9, IF('New Cycle 3'!F136="","", 'New Cycle 3'!F136),"")))))))))</f>
        <v>442.39483141032031</v>
      </c>
    </row>
    <row r="137" spans="16:21" x14ac:dyDescent="0.25">
      <c r="P137" s="8">
        <f>IF($A$20=1,IF(UDDS!A137="","",UDDS!A137),IF($A$20=2,IF('FTP-75'!A137="","",'FTP-75'!A137),IF($A$20=3, IF('US06'!A137="","",'US06'!A137),IF($A$20=4, IF(NEDC!A137="","", NEDC!A137),IF($A$20=5, IF('JPN10-15'!A137="","",'JPN10-15'!A137),IF($A$20=6, IF(WLTC!B137="","", WLTC!B137),IF($A$20=7, IF('New Cycle 1'!A137="","", 'New Cycle 1'!A137),IF($A$20=8, IF('New Cycle 2'!A137="","", 'New Cycle 3'!A137),IF($A$20=9, IF('New Cycle 3'!A137="","", 'New Cycle 3'!A137),"")))))))))</f>
        <v>135</v>
      </c>
      <c r="Q137" s="32">
        <f>IF($A$20=1,IF(UDDS!C137="","",UDDS!C137),IF($A$20=2,IF('FTP-75'!C137="","",'FTP-75'!C137),IF($A$20=3, IF('US06'!C137="","",'US06'!C137),IF($A$20=4, IF(NEDC!B137="","", NEDC!B137),IF($A$20=5, IF('JPN10-15'!B137="","",'JPN10-15'!B137),IF($A$20=6, IF(WLTC!C137="","", WLTC!C137),IF($A$20=7, IF('New Cycle 1'!B137="","", 'New Cycle 1'!B137),IF($A$20=8, IF('New Cycle 2'!B137="","", 'New Cycle 2'!B137),IF($A$20=9, IF('New Cycle 3'!B137="","", 'New Cycle 3'!B137),"")))))))))</f>
        <v>35</v>
      </c>
      <c r="R137" s="32">
        <f>IF($A$20=1,IF(UDDS!D137="","",UDDS!D137),IF($A$20=2,IF('FTP-75'!D137="","",'FTP-75'!D137),IF($A$20=3, IF('US06'!D137="","",'US06'!D137),IF($A$20=4, IF(NEDC!C137="","", NEDC!C137),IF($A$20=5, IF('JPN10-15'!C137="","",'JPN10-15'!C137),IF($A$20=6, IF(WLTC!D137="","", WLTC!D137),IF($A$20=7, IF('New Cycle 1'!C137="","", 'New Cycle 1'!C137),IF($A$20=8, IF('New Cycle 2'!C137="","", 'New Cycle 2'!C137),IF($A$20=9, IF('New Cycle 3'!C137="","", 'New Cycle 3'!C137),"")))))))))</f>
        <v>0</v>
      </c>
      <c r="S137" s="32">
        <f>IF($A$20=1,IF(UDDS!E137="","",UDDS!E137),IF($A$20=2,IF('FTP-75'!E137="","",'FTP-75'!E137),IF($A$20=3, IF('US06'!E137="","",'US06'!E137),IF($A$20=4, IF(NEDC!D137="","", NEDC!D137),IF($A$20=5, IF('JPN10-15'!D137="","",'JPN10-15'!D137),IF($A$20=6, IF(WLTC!E137="","", WLTC!E137),IF($A$20=7, IF('New Cycle 1'!D137="","", 'New Cycle 1'!D137),IF($A$20=8, IF('New Cycle 2'!D137="","", 'New Cycle 2'!D137),IF($A$20=9, IF('New Cycle 3'!D137="","", 'New Cycle 3'!D137),"")))))))))</f>
        <v>9.7222222222222214</v>
      </c>
      <c r="T137" s="32">
        <f>IF($A$20=1,IF(UDDS!F137="","",UDDS!F137),IF($A$20=2,IF('FTP-75'!F137="","",'FTP-75'!F137),IF($A$20=3, IF('US06'!F137="","",'US06'!F137),IF($A$20=4, IF(NEDC!E137="","", NEDC!E137),IF($A$20=5, IF('JPN10-15'!E137="","",'JPN10-15'!E137),IF($A$20=6, IF(WLTC!F137="","", WLTC!F137),IF($A$20=7, IF('New Cycle 1'!E137="","", 'New Cycle 1'!E137),IF($A$20=8, IF('New Cycle 2'!E137="","", 'New Cycle 2'!E137),IF($A$20=9, IF('New Cycle 3'!E137="","", 'New Cycle 3'!E137),"")))))))))</f>
        <v>0.50703701906734011</v>
      </c>
      <c r="U137" s="32">
        <f>IF($A$20=1,IF(UDDS!G137="","",UDDS!G137),IF($A$20=2,IF('FTP-75'!G137="","",'FTP-75'!G137),IF($A$20=3, IF('US06'!G137="","",'US06'!G137),IF($A$20=4, IF(NEDC!F137="","", NEDC!F137),IF($A$20=5, IF('JPN10-15'!F137="","",'JPN10-15'!F137),IF($A$20=6, IF(WLTC!G137="","", WLTC!G137),IF($A$20=7, IF('New Cycle 1'!F137="","", 'New Cycle 1'!F137),IF($A$20=8, IF('New Cycle 2'!F137="","", 'New Cycle 2'!F137),IF($A$20=9, IF('New Cycle 3'!F137="","", 'New Cycle 3'!F137),"")))))))))</f>
        <v>451.86353512300889</v>
      </c>
    </row>
    <row r="138" spans="16:21" x14ac:dyDescent="0.25">
      <c r="P138" s="8">
        <f>IF($A$20=1,IF(UDDS!A138="","",UDDS!A138),IF($A$20=2,IF('FTP-75'!A138="","",'FTP-75'!A138),IF($A$20=3, IF('US06'!A138="","",'US06'!A138),IF($A$20=4, IF(NEDC!A138="","", NEDC!A138),IF($A$20=5, IF('JPN10-15'!A138="","",'JPN10-15'!A138),IF($A$20=6, IF(WLTC!B138="","", WLTC!B138),IF($A$20=7, IF('New Cycle 1'!A138="","", 'New Cycle 1'!A138),IF($A$20=8, IF('New Cycle 2'!A138="","", 'New Cycle 3'!A138),IF($A$20=9, IF('New Cycle 3'!A138="","", 'New Cycle 3'!A138),"")))))))))</f>
        <v>136</v>
      </c>
      <c r="Q138" s="32">
        <f>IF($A$20=1,IF(UDDS!C138="","",UDDS!C138),IF($A$20=2,IF('FTP-75'!C138="","",'FTP-75'!C138),IF($A$20=3, IF('US06'!C138="","",'US06'!C138),IF($A$20=4, IF(NEDC!B138="","", NEDC!B138),IF($A$20=5, IF('JPN10-15'!B138="","",'JPN10-15'!B138),IF($A$20=6, IF(WLTC!C138="","", WLTC!C138),IF($A$20=7, IF('New Cycle 1'!B138="","", 'New Cycle 1'!B138),IF($A$20=8, IF('New Cycle 2'!B138="","", 'New Cycle 2'!B138),IF($A$20=9, IF('New Cycle 3'!B138="","", 'New Cycle 3'!B138),"")))))))))</f>
        <v>35</v>
      </c>
      <c r="R138" s="32">
        <f>IF($A$20=1,IF(UDDS!D138="","",UDDS!D138),IF($A$20=2,IF('FTP-75'!D138="","",'FTP-75'!D138),IF($A$20=3, IF('US06'!D138="","",'US06'!D138),IF($A$20=4, IF(NEDC!C138="","", NEDC!C138),IF($A$20=5, IF('JPN10-15'!C138="","",'JPN10-15'!C138),IF($A$20=6, IF(WLTC!D138="","", WLTC!D138),IF($A$20=7, IF('New Cycle 1'!C138="","", 'New Cycle 1'!C138),IF($A$20=8, IF('New Cycle 2'!C138="","", 'New Cycle 2'!C138),IF($A$20=9, IF('New Cycle 3'!C138="","", 'New Cycle 3'!C138),"")))))))))</f>
        <v>0</v>
      </c>
      <c r="S138" s="32">
        <f>IF($A$20=1,IF(UDDS!E138="","",UDDS!E138),IF($A$20=2,IF('FTP-75'!E138="","",'FTP-75'!E138),IF($A$20=3, IF('US06'!E138="","",'US06'!E138),IF($A$20=4, IF(NEDC!D138="","", NEDC!D138),IF($A$20=5, IF('JPN10-15'!D138="","",'JPN10-15'!D138),IF($A$20=6, IF(WLTC!E138="","", WLTC!E138),IF($A$20=7, IF('New Cycle 1'!D138="","", 'New Cycle 1'!D138),IF($A$20=8, IF('New Cycle 2'!D138="","", 'New Cycle 2'!D138),IF($A$20=9, IF('New Cycle 3'!D138="","", 'New Cycle 3'!D138),"")))))))))</f>
        <v>9.7222222222222214</v>
      </c>
      <c r="T138" s="32">
        <f>IF($A$20=1,IF(UDDS!F138="","",UDDS!F138),IF($A$20=2,IF('FTP-75'!F138="","",'FTP-75'!F138),IF($A$20=3, IF('US06'!F138="","",'US06'!F138),IF($A$20=4, IF(NEDC!E138="","", NEDC!E138),IF($A$20=5, IF('JPN10-15'!E138="","",'JPN10-15'!E138),IF($A$20=6, IF(WLTC!F138="","", WLTC!F138),IF($A$20=7, IF('New Cycle 1'!E138="","", 'New Cycle 1'!E138),IF($A$20=8, IF('New Cycle 2'!E138="","", 'New Cycle 2'!E138),IF($A$20=9, IF('New Cycle 3'!E138="","", 'New Cycle 3'!E138),"")))))))))</f>
        <v>0</v>
      </c>
      <c r="U138" s="32">
        <f>IF($A$20=1,IF(UDDS!G138="","",UDDS!G138),IF($A$20=2,IF('FTP-75'!G138="","",'FTP-75'!G138),IF($A$20=3, IF('US06'!G138="","",'US06'!G138),IF($A$20=4, IF(NEDC!F138="","", NEDC!F138),IF($A$20=5, IF('JPN10-15'!F138="","",'JPN10-15'!F138),IF($A$20=6, IF(WLTC!G138="","", WLTC!G138),IF($A$20=7, IF('New Cycle 1'!F138="","", 'New Cycle 1'!F138),IF($A$20=8, IF('New Cycle 2'!F138="","", 'New Cycle 2'!F138),IF($A$20=9, IF('New Cycle 3'!F138="","", 'New Cycle 3'!F138),"")))))))))</f>
        <v>461.58575734523112</v>
      </c>
    </row>
    <row r="139" spans="16:21" x14ac:dyDescent="0.25">
      <c r="P139" s="8">
        <f>IF($A$20=1,IF(UDDS!A139="","",UDDS!A139),IF($A$20=2,IF('FTP-75'!A139="","",'FTP-75'!A139),IF($A$20=3, IF('US06'!A139="","",'US06'!A139),IF($A$20=4, IF(NEDC!A139="","", NEDC!A139),IF($A$20=5, IF('JPN10-15'!A139="","",'JPN10-15'!A139),IF($A$20=6, IF(WLTC!B139="","", WLTC!B139),IF($A$20=7, IF('New Cycle 1'!A139="","", 'New Cycle 1'!A139),IF($A$20=8, IF('New Cycle 2'!A139="","", 'New Cycle 3'!A139),IF($A$20=9, IF('New Cycle 3'!A139="","", 'New Cycle 3'!A139),"")))))))))</f>
        <v>137</v>
      </c>
      <c r="Q139" s="32">
        <f>IF($A$20=1,IF(UDDS!C139="","",UDDS!C139),IF($A$20=2,IF('FTP-75'!C139="","",'FTP-75'!C139),IF($A$20=3, IF('US06'!C139="","",'US06'!C139),IF($A$20=4, IF(NEDC!B139="","", NEDC!B139),IF($A$20=5, IF('JPN10-15'!B139="","",'JPN10-15'!B139),IF($A$20=6, IF(WLTC!C139="","", WLTC!C139),IF($A$20=7, IF('New Cycle 1'!B139="","", 'New Cycle 1'!B139),IF($A$20=8, IF('New Cycle 2'!B139="","", 'New Cycle 2'!B139),IF($A$20=9, IF('New Cycle 3'!B139="","", 'New Cycle 3'!B139),"")))))))))</f>
        <v>35.333333387970924</v>
      </c>
      <c r="R139" s="32">
        <f>IF($A$20=1,IF(UDDS!D139="","",UDDS!D139),IF($A$20=2,IF('FTP-75'!D139="","",'FTP-75'!D139),IF($A$20=3, IF('US06'!D139="","",'US06'!D139),IF($A$20=4, IF(NEDC!C139="","", NEDC!C139),IF($A$20=5, IF('JPN10-15'!C139="","",'JPN10-15'!C139),IF($A$20=6, IF(WLTC!D139="","", WLTC!D139),IF($A$20=7, IF('New Cycle 1'!C139="","", 'New Cycle 1'!C139),IF($A$20=8, IF('New Cycle 2'!C139="","", 'New Cycle 2'!C139),IF($A$20=9, IF('New Cycle 3'!C139="","", 'New Cycle 3'!C139),"")))))))))</f>
        <v>0</v>
      </c>
      <c r="S139" s="32">
        <f>IF($A$20=1,IF(UDDS!E139="","",UDDS!E139),IF($A$20=2,IF('FTP-75'!E139="","",'FTP-75'!E139),IF($A$20=3, IF('US06'!E139="","",'US06'!E139),IF($A$20=4, IF(NEDC!D139="","", NEDC!D139),IF($A$20=5, IF('JPN10-15'!D139="","",'JPN10-15'!D139),IF($A$20=6, IF(WLTC!E139="","", WLTC!E139),IF($A$20=7, IF('New Cycle 1'!D139="","", 'New Cycle 1'!D139),IF($A$20=8, IF('New Cycle 2'!D139="","", 'New Cycle 2'!D139),IF($A$20=9, IF('New Cycle 3'!D139="","", 'New Cycle 3'!D139),"")))))))))</f>
        <v>9.8148148299919225</v>
      </c>
      <c r="T139" s="32">
        <f>IF($A$20=1,IF(UDDS!F139="","",UDDS!F139),IF($A$20=2,IF('FTP-75'!F139="","",'FTP-75'!F139),IF($A$20=3, IF('US06'!F139="","",'US06'!F139),IF($A$20=4, IF(NEDC!E139="","", NEDC!E139),IF($A$20=5, IF('JPN10-15'!E139="","",'JPN10-15'!E139),IF($A$20=6, IF(WLTC!F139="","", WLTC!F139),IF($A$20=7, IF('New Cycle 1'!E139="","", 'New Cycle 1'!E139),IF($A$20=8, IF('New Cycle 2'!E139="","", 'New Cycle 2'!E139),IF($A$20=9, IF('New Cycle 3'!E139="","", 'New Cycle 3'!E139),"")))))))))</f>
        <v>9.2592607769701019E-2</v>
      </c>
      <c r="U139" s="32">
        <f>IF($A$20=1,IF(UDDS!G139="","",UDDS!G139),IF($A$20=2,IF('FTP-75'!G139="","",'FTP-75'!G139),IF($A$20=3, IF('US06'!G139="","",'US06'!G139),IF($A$20=4, IF(NEDC!F139="","", NEDC!F139),IF($A$20=5, IF('JPN10-15'!F139="","",'JPN10-15'!F139),IF($A$20=6, IF(WLTC!G139="","", WLTC!G139),IF($A$20=7, IF('New Cycle 1'!F139="","", 'New Cycle 1'!F139),IF($A$20=8, IF('New Cycle 2'!F139="","", 'New Cycle 2'!F139),IF($A$20=9, IF('New Cycle 3'!F139="","", 'New Cycle 3'!F139),"")))))))))</f>
        <v>471.35427587133819</v>
      </c>
    </row>
    <row r="140" spans="16:21" x14ac:dyDescent="0.25">
      <c r="P140" s="8">
        <f>IF($A$20=1,IF(UDDS!A140="","",UDDS!A140),IF($A$20=2,IF('FTP-75'!A140="","",'FTP-75'!A140),IF($A$20=3, IF('US06'!A140="","",'US06'!A140),IF($A$20=4, IF(NEDC!A140="","", NEDC!A140),IF($A$20=5, IF('JPN10-15'!A140="","",'JPN10-15'!A140),IF($A$20=6, IF(WLTC!B140="","", WLTC!B140),IF($A$20=7, IF('New Cycle 1'!A140="","", 'New Cycle 1'!A140),IF($A$20=8, IF('New Cycle 2'!A140="","", 'New Cycle 3'!A140),IF($A$20=9, IF('New Cycle 3'!A140="","", 'New Cycle 3'!A140),"")))))))))</f>
        <v>138</v>
      </c>
      <c r="Q140" s="32">
        <f>IF($A$20=1,IF(UDDS!C140="","",UDDS!C140),IF($A$20=2,IF('FTP-75'!C140="","",'FTP-75'!C140),IF($A$20=3, IF('US06'!C140="","",'US06'!C140),IF($A$20=4, IF(NEDC!B140="","", NEDC!B140),IF($A$20=5, IF('JPN10-15'!B140="","",'JPN10-15'!B140),IF($A$20=6, IF(WLTC!C140="","", WLTC!C140),IF($A$20=7, IF('New Cycle 1'!B140="","", 'New Cycle 1'!B140),IF($A$20=8, IF('New Cycle 2'!B140="","", 'New Cycle 2'!B140),IF($A$20=9, IF('New Cycle 3'!B140="","", 'New Cycle 3'!B140),"")))))))))</f>
        <v>37.208333387970924</v>
      </c>
      <c r="R140" s="32">
        <f>IF($A$20=1,IF(UDDS!D140="","",UDDS!D140),IF($A$20=2,IF('FTP-75'!D140="","",'FTP-75'!D140),IF($A$20=3, IF('US06'!D140="","",'US06'!D140),IF($A$20=4, IF(NEDC!C140="","", NEDC!C140),IF($A$20=5, IF('JPN10-15'!C140="","",'JPN10-15'!C140),IF($A$20=6, IF(WLTC!D140="","", WLTC!D140),IF($A$20=7, IF('New Cycle 1'!C140="","", 'New Cycle 1'!C140),IF($A$20=8, IF('New Cycle 2'!C140="","", 'New Cycle 2'!C140),IF($A$20=9, IF('New Cycle 3'!C140="","", 'New Cycle 3'!C140),"")))))))))</f>
        <v>0</v>
      </c>
      <c r="S140" s="32">
        <f>IF($A$20=1,IF(UDDS!E140="","",UDDS!E140),IF($A$20=2,IF('FTP-75'!E140="","",'FTP-75'!E140),IF($A$20=3, IF('US06'!E140="","",'US06'!E140),IF($A$20=4, IF(NEDC!D140="","", NEDC!D140),IF($A$20=5, IF('JPN10-15'!D140="","",'JPN10-15'!D140),IF($A$20=6, IF(WLTC!E140="","", WLTC!E140),IF($A$20=7, IF('New Cycle 1'!D140="","", 'New Cycle 1'!D140),IF($A$20=8, IF('New Cycle 2'!D140="","", 'New Cycle 2'!D140),IF($A$20=9, IF('New Cycle 3'!D140="","", 'New Cycle 3'!D140),"")))))))))</f>
        <v>10.335648163325256</v>
      </c>
      <c r="T140" s="32">
        <f>IF($A$20=1,IF(UDDS!F140="","",UDDS!F140),IF($A$20=2,IF('FTP-75'!F140="","",'FTP-75'!F140),IF($A$20=3, IF('US06'!F140="","",'US06'!F140),IF($A$20=4, IF(NEDC!E140="","", NEDC!E140),IF($A$20=5, IF('JPN10-15'!E140="","",'JPN10-15'!E140),IF($A$20=6, IF(WLTC!F140="","", WLTC!F140),IF($A$20=7, IF('New Cycle 1'!E140="","", 'New Cycle 1'!E140),IF($A$20=8, IF('New Cycle 2'!E140="","", 'New Cycle 2'!E140),IF($A$20=9, IF('New Cycle 3'!E140="","", 'New Cycle 3'!E140),"")))))))))</f>
        <v>0.52083333333333393</v>
      </c>
      <c r="U140" s="32">
        <f>IF($A$20=1,IF(UDDS!G140="","",UDDS!G140),IF($A$20=2,IF('FTP-75'!G140="","",'FTP-75'!G140),IF($A$20=3, IF('US06'!G140="","",'US06'!G140),IF($A$20=4, IF(NEDC!F140="","", NEDC!F140),IF($A$20=5, IF('JPN10-15'!F140="","",'JPN10-15'!F140),IF($A$20=6, IF(WLTC!G140="","", WLTC!G140),IF($A$20=7, IF('New Cycle 1'!F140="","", 'New Cycle 1'!F140),IF($A$20=8, IF('New Cycle 2'!F140="","", 'New Cycle 2'!F140),IF($A$20=9, IF('New Cycle 3'!F140="","", 'New Cycle 3'!F140),"")))))))))</f>
        <v>481.42950736799679</v>
      </c>
    </row>
    <row r="141" spans="16:21" x14ac:dyDescent="0.25">
      <c r="P141" s="8">
        <f>IF($A$20=1,IF(UDDS!A141="","",UDDS!A141),IF($A$20=2,IF('FTP-75'!A141="","",'FTP-75'!A141),IF($A$20=3, IF('US06'!A141="","",'US06'!A141),IF($A$20=4, IF(NEDC!A141="","", NEDC!A141),IF($A$20=5, IF('JPN10-15'!A141="","",'JPN10-15'!A141),IF($A$20=6, IF(WLTC!B141="","", WLTC!B141),IF($A$20=7, IF('New Cycle 1'!A141="","", 'New Cycle 1'!A141),IF($A$20=8, IF('New Cycle 2'!A141="","", 'New Cycle 3'!A141),IF($A$20=9, IF('New Cycle 3'!A141="","", 'New Cycle 3'!A141),"")))))))))</f>
        <v>139</v>
      </c>
      <c r="Q141" s="32">
        <f>IF($A$20=1,IF(UDDS!C141="","",UDDS!C141),IF($A$20=2,IF('FTP-75'!C141="","",'FTP-75'!C141),IF($A$20=3, IF('US06'!C141="","",'US06'!C141),IF($A$20=4, IF(NEDC!B141="","", NEDC!B141),IF($A$20=5, IF('JPN10-15'!B141="","",'JPN10-15'!B141),IF($A$20=6, IF(WLTC!C141="","", WLTC!C141),IF($A$20=7, IF('New Cycle 1'!B141="","", 'New Cycle 1'!B141),IF($A$20=8, IF('New Cycle 2'!B141="","", 'New Cycle 2'!B141),IF($A$20=9, IF('New Cycle 3'!B141="","", 'New Cycle 3'!B141),"")))))))))</f>
        <v>39.08416673541069</v>
      </c>
      <c r="R141" s="32">
        <f>IF($A$20=1,IF(UDDS!D141="","",UDDS!D141),IF($A$20=2,IF('FTP-75'!D141="","",'FTP-75'!D141),IF($A$20=3, IF('US06'!D141="","",'US06'!D141),IF($A$20=4, IF(NEDC!C141="","", NEDC!C141),IF($A$20=5, IF('JPN10-15'!C141="","",'JPN10-15'!C141),IF($A$20=6, IF(WLTC!D141="","", WLTC!D141),IF($A$20=7, IF('New Cycle 1'!C141="","", 'New Cycle 1'!C141),IF($A$20=8, IF('New Cycle 2'!C141="","", 'New Cycle 2'!C141),IF($A$20=9, IF('New Cycle 3'!C141="","", 'New Cycle 3'!C141),"")))))))))</f>
        <v>0</v>
      </c>
      <c r="S141" s="32">
        <f>IF($A$20=1,IF(UDDS!E141="","",UDDS!E141),IF($A$20=2,IF('FTP-75'!E141="","",'FTP-75'!E141),IF($A$20=3, IF('US06'!E141="","",'US06'!E141),IF($A$20=4, IF(NEDC!D141="","", NEDC!D141),IF($A$20=5, IF('JPN10-15'!D141="","",'JPN10-15'!D141),IF($A$20=6, IF(WLTC!E141="","", WLTC!E141),IF($A$20=7, IF('New Cycle 1'!D141="","", 'New Cycle 1'!D141),IF($A$20=8, IF('New Cycle 2'!D141="","", 'New Cycle 2'!D141),IF($A$20=9, IF('New Cycle 3'!D141="","", 'New Cycle 3'!D141),"")))))))))</f>
        <v>10.856712982058525</v>
      </c>
      <c r="T141" s="32">
        <f>IF($A$20=1,IF(UDDS!F141="","",UDDS!F141),IF($A$20=2,IF('FTP-75'!F141="","",'FTP-75'!F141),IF($A$20=3, IF('US06'!F141="","",'US06'!F141),IF($A$20=4, IF(NEDC!E141="","", NEDC!E141),IF($A$20=5, IF('JPN10-15'!E141="","",'JPN10-15'!E141),IF($A$20=6, IF(WLTC!F141="","", WLTC!F141),IF($A$20=7, IF('New Cycle 1'!E141="","", 'New Cycle 1'!E141),IF($A$20=8, IF('New Cycle 2'!E141="","", 'New Cycle 2'!E141),IF($A$20=9, IF('New Cycle 3'!E141="","", 'New Cycle 3'!E141),"")))))))))</f>
        <v>0.52106481873326871</v>
      </c>
      <c r="U141" s="32">
        <f>IF($A$20=1,IF(UDDS!G141="","",UDDS!G141),IF($A$20=2,IF('FTP-75'!G141="","",'FTP-75'!G141),IF($A$20=3, IF('US06'!G141="","",'US06'!G141),IF($A$20=4, IF(NEDC!F141="","", NEDC!F141),IF($A$20=5, IF('JPN10-15'!F141="","",'JPN10-15'!F141),IF($A$20=6, IF(WLTC!G141="","", WLTC!G141),IF($A$20=7, IF('New Cycle 1'!F141="","", 'New Cycle 1'!F141),IF($A$20=8, IF('New Cycle 2'!F141="","", 'New Cycle 2'!F141),IF($A$20=9, IF('New Cycle 3'!F141="","", 'New Cycle 3'!F141),"")))))))))</f>
        <v>492.02568794068867</v>
      </c>
    </row>
    <row r="142" spans="16:21" x14ac:dyDescent="0.25">
      <c r="P142" s="8">
        <f>IF($A$20=1,IF(UDDS!A142="","",UDDS!A142),IF($A$20=2,IF('FTP-75'!A142="","",'FTP-75'!A142),IF($A$20=3, IF('US06'!A142="","",'US06'!A142),IF($A$20=4, IF(NEDC!A142="","", NEDC!A142),IF($A$20=5, IF('JPN10-15'!A142="","",'JPN10-15'!A142),IF($A$20=6, IF(WLTC!B142="","", WLTC!B142),IF($A$20=7, IF('New Cycle 1'!A142="","", 'New Cycle 1'!A142),IF($A$20=8, IF('New Cycle 2'!A142="","", 'New Cycle 3'!A142),IF($A$20=9, IF('New Cycle 3'!A142="","", 'New Cycle 3'!A142),"")))))))))</f>
        <v>140</v>
      </c>
      <c r="Q142" s="32">
        <f>IF($A$20=1,IF(UDDS!C142="","",UDDS!C142),IF($A$20=2,IF('FTP-75'!C142="","",'FTP-75'!C142),IF($A$20=3, IF('US06'!C142="","",'US06'!C142),IF($A$20=4, IF(NEDC!B142="","", NEDC!B142),IF($A$20=5, IF('JPN10-15'!B142="","",'JPN10-15'!B142),IF($A$20=6, IF(WLTC!C142="","", WLTC!C142),IF($A$20=7, IF('New Cycle 1'!B142="","", 'New Cycle 1'!B142),IF($A$20=8, IF('New Cycle 2'!B142="","", 'New Cycle 2'!B142),IF($A$20=9, IF('New Cycle 3'!B142="","", 'New Cycle 3'!B142),"")))))))))</f>
        <v>40.957500040531158</v>
      </c>
      <c r="R142" s="32">
        <f>IF($A$20=1,IF(UDDS!D142="","",UDDS!D142),IF($A$20=2,IF('FTP-75'!D142="","",'FTP-75'!D142),IF($A$20=3, IF('US06'!D142="","",'US06'!D142),IF($A$20=4, IF(NEDC!C142="","", NEDC!C142),IF($A$20=5, IF('JPN10-15'!C142="","",'JPN10-15'!C142),IF($A$20=6, IF(WLTC!D142="","", WLTC!D142),IF($A$20=7, IF('New Cycle 1'!C142="","", 'New Cycle 1'!C142),IF($A$20=8, IF('New Cycle 2'!C142="","", 'New Cycle 2'!C142),IF($A$20=9, IF('New Cycle 3'!C142="","", 'New Cycle 3'!C142),"")))))))))</f>
        <v>0</v>
      </c>
      <c r="S142" s="32">
        <f>IF($A$20=1,IF(UDDS!E142="","",UDDS!E142),IF($A$20=2,IF('FTP-75'!E142="","",'FTP-75'!E142),IF($A$20=3, IF('US06'!E142="","",'US06'!E142),IF($A$20=4, IF(NEDC!D142="","", NEDC!D142),IF($A$20=5, IF('JPN10-15'!D142="","",'JPN10-15'!D142),IF($A$20=6, IF(WLTC!E142="","", WLTC!E142),IF($A$20=7, IF('New Cycle 1'!D142="","", 'New Cycle 1'!D142),IF($A$20=8, IF('New Cycle 2'!D142="","", 'New Cycle 2'!D142),IF($A$20=9, IF('New Cycle 3'!D142="","", 'New Cycle 3'!D142),"")))))))))</f>
        <v>11.377083344591988</v>
      </c>
      <c r="T142" s="32">
        <f>IF($A$20=1,IF(UDDS!F142="","",UDDS!F142),IF($A$20=2,IF('FTP-75'!F142="","",'FTP-75'!F142),IF($A$20=3, IF('US06'!F142="","",'US06'!F142),IF($A$20=4, IF(NEDC!E142="","", NEDC!E142),IF($A$20=5, IF('JPN10-15'!E142="","",'JPN10-15'!E142),IF($A$20=6, IF(WLTC!F142="","", WLTC!F142),IF($A$20=7, IF('New Cycle 1'!E142="","", 'New Cycle 1'!E142),IF($A$20=8, IF('New Cycle 2'!E142="","", 'New Cycle 2'!E142),IF($A$20=9, IF('New Cycle 3'!E142="","", 'New Cycle 3'!E142),"")))))))))</f>
        <v>0.52037036253346258</v>
      </c>
      <c r="U142" s="32">
        <f>IF($A$20=1,IF(UDDS!G142="","",UDDS!G142),IF($A$20=2,IF('FTP-75'!G142="","",'FTP-75'!G142),IF($A$20=3, IF('US06'!G142="","",'US06'!G142),IF($A$20=4, IF(NEDC!F142="","", NEDC!F142),IF($A$20=5, IF('JPN10-15'!F142="","",'JPN10-15'!F142),IF($A$20=6, IF(WLTC!G142="","", WLTC!G142),IF($A$20=7, IF('New Cycle 1'!F142="","", 'New Cycle 1'!F142),IF($A$20=8, IF('New Cycle 2'!F142="","", 'New Cycle 2'!F142),IF($A$20=9, IF('New Cycle 3'!F142="","", 'New Cycle 3'!F142),"")))))))))</f>
        <v>503.1425861040139</v>
      </c>
    </row>
    <row r="143" spans="16:21" x14ac:dyDescent="0.25">
      <c r="P143" s="8">
        <f>IF($A$20=1,IF(UDDS!A143="","",UDDS!A143),IF($A$20=2,IF('FTP-75'!A143="","",'FTP-75'!A143),IF($A$20=3, IF('US06'!A143="","",'US06'!A143),IF($A$20=4, IF(NEDC!A143="","", NEDC!A143),IF($A$20=5, IF('JPN10-15'!A143="","",'JPN10-15'!A143),IF($A$20=6, IF(WLTC!B143="","", WLTC!B143),IF($A$20=7, IF('New Cycle 1'!A143="","", 'New Cycle 1'!A143),IF($A$20=8, IF('New Cycle 2'!A143="","", 'New Cycle 3'!A143),IF($A$20=9, IF('New Cycle 3'!A143="","", 'New Cycle 3'!A143),"")))))))))</f>
        <v>141</v>
      </c>
      <c r="Q143" s="32">
        <f>IF($A$20=1,IF(UDDS!C143="","",UDDS!C143),IF($A$20=2,IF('FTP-75'!C143="","",'FTP-75'!C143),IF($A$20=3, IF('US06'!C143="","",'US06'!C143),IF($A$20=4, IF(NEDC!B143="","", NEDC!B143),IF($A$20=5, IF('JPN10-15'!B143="","",'JPN10-15'!B143),IF($A$20=6, IF(WLTC!C143="","", WLTC!C143),IF($A$20=7, IF('New Cycle 1'!B143="","", 'New Cycle 1'!B143),IF($A$20=8, IF('New Cycle 2'!B143="","", 'New Cycle 2'!B143),IF($A$20=9, IF('New Cycle 3'!B143="","", 'New Cycle 3'!B143),"")))))))))</f>
        <v>42.812499950329467</v>
      </c>
      <c r="R143" s="32">
        <f>IF($A$20=1,IF(UDDS!D143="","",UDDS!D143),IF($A$20=2,IF('FTP-75'!D143="","",'FTP-75'!D143),IF($A$20=3, IF('US06'!D143="","",'US06'!D143),IF($A$20=4, IF(NEDC!C143="","", NEDC!C143),IF($A$20=5, IF('JPN10-15'!C143="","",'JPN10-15'!C143),IF($A$20=6, IF(WLTC!D143="","", WLTC!D143),IF($A$20=7, IF('New Cycle 1'!C143="","", 'New Cycle 1'!C143),IF($A$20=8, IF('New Cycle 2'!C143="","", 'New Cycle 2'!C143),IF($A$20=9, IF('New Cycle 3'!C143="","", 'New Cycle 3'!C143),"")))))))))</f>
        <v>0</v>
      </c>
      <c r="S143" s="32">
        <f>IF($A$20=1,IF(UDDS!E143="","",UDDS!E143),IF($A$20=2,IF('FTP-75'!E143="","",'FTP-75'!E143),IF($A$20=3, IF('US06'!E143="","",'US06'!E143),IF($A$20=4, IF(NEDC!D143="","", NEDC!D143),IF($A$20=5, IF('JPN10-15'!D143="","",'JPN10-15'!D143),IF($A$20=6, IF(WLTC!E143="","", WLTC!E143),IF($A$20=7, IF('New Cycle 1'!D143="","", 'New Cycle 1'!D143),IF($A$20=8, IF('New Cycle 2'!D143="","", 'New Cycle 2'!D143),IF($A$20=9, IF('New Cycle 3'!D143="","", 'New Cycle 3'!D143),"")))))))))</f>
        <v>11.89236109731374</v>
      </c>
      <c r="T143" s="32">
        <f>IF($A$20=1,IF(UDDS!F143="","",UDDS!F143),IF($A$20=2,IF('FTP-75'!F143="","",'FTP-75'!F143),IF($A$20=3, IF('US06'!F143="","",'US06'!F143),IF($A$20=4, IF(NEDC!E143="","", NEDC!E143),IF($A$20=5, IF('JPN10-15'!E143="","",'JPN10-15'!E143),IF($A$20=6, IF(WLTC!F143="","", WLTC!F143),IF($A$20=7, IF('New Cycle 1'!E143="","", 'New Cycle 1'!E143),IF($A$20=8, IF('New Cycle 2'!E143="","", 'New Cycle 2'!E143),IF($A$20=9, IF('New Cycle 3'!E143="","", 'New Cycle 3'!E143),"")))))))))</f>
        <v>0.51527775272175269</v>
      </c>
      <c r="U143" s="32">
        <f>IF($A$20=1,IF(UDDS!G143="","",UDDS!G143),IF($A$20=2,IF('FTP-75'!G143="","",'FTP-75'!G143),IF($A$20=3, IF('US06'!G143="","",'US06'!G143),IF($A$20=4, IF(NEDC!F143="","", NEDC!F143),IF($A$20=5, IF('JPN10-15'!F143="","",'JPN10-15'!F143),IF($A$20=6, IF(WLTC!G143="","", WLTC!G143),IF($A$20=7, IF('New Cycle 1'!F143="","", 'New Cycle 1'!F143),IF($A$20=8, IF('New Cycle 2'!F143="","", 'New Cycle 2'!F143),IF($A$20=9, IF('New Cycle 3'!F143="","", 'New Cycle 3'!F143),"")))))))))</f>
        <v>514.77730832496673</v>
      </c>
    </row>
    <row r="144" spans="16:21" x14ac:dyDescent="0.25">
      <c r="P144" s="8">
        <f>IF($A$20=1,IF(UDDS!A144="","",UDDS!A144),IF($A$20=2,IF('FTP-75'!A144="","",'FTP-75'!A144),IF($A$20=3, IF('US06'!A144="","",'US06'!A144),IF($A$20=4, IF(NEDC!A144="","", NEDC!A144),IF($A$20=5, IF('JPN10-15'!A144="","",'JPN10-15'!A144),IF($A$20=6, IF(WLTC!B144="","", WLTC!B144),IF($A$20=7, IF('New Cycle 1'!A144="","", 'New Cycle 1'!A144),IF($A$20=8, IF('New Cycle 2'!A144="","", 'New Cycle 3'!A144),IF($A$20=9, IF('New Cycle 3'!A144="","", 'New Cycle 3'!A144),"")))))))))</f>
        <v>142</v>
      </c>
      <c r="Q144" s="32">
        <f>IF($A$20=1,IF(UDDS!C144="","",UDDS!C144),IF($A$20=2,IF('FTP-75'!C144="","",'FTP-75'!C144),IF($A$20=3, IF('US06'!C144="","",'US06'!C144),IF($A$20=4, IF(NEDC!B144="","", NEDC!B144),IF($A$20=5, IF('JPN10-15'!B144="","",'JPN10-15'!B144),IF($A$20=6, IF(WLTC!C144="","", WLTC!C144),IF($A$20=7, IF('New Cycle 1'!B144="","", 'New Cycle 1'!B144),IF($A$20=8, IF('New Cycle 2'!B144="","", 'New Cycle 2'!B144),IF($A$20=9, IF('New Cycle 3'!B144="","", 'New Cycle 3'!B144),"")))))))))</f>
        <v>44.68749995032946</v>
      </c>
      <c r="R144" s="32">
        <f>IF($A$20=1,IF(UDDS!D144="","",UDDS!D144),IF($A$20=2,IF('FTP-75'!D144="","",'FTP-75'!D144),IF($A$20=3, IF('US06'!D144="","",'US06'!D144),IF($A$20=4, IF(NEDC!C144="","", NEDC!C144),IF($A$20=5, IF('JPN10-15'!C144="","",'JPN10-15'!C144),IF($A$20=6, IF(WLTC!D144="","", WLTC!D144),IF($A$20=7, IF('New Cycle 1'!C144="","", 'New Cycle 1'!C144),IF($A$20=8, IF('New Cycle 2'!C144="","", 'New Cycle 2'!C144),IF($A$20=9, IF('New Cycle 3'!C144="","", 'New Cycle 3'!C144),"")))))))))</f>
        <v>0</v>
      </c>
      <c r="S144" s="32">
        <f>IF($A$20=1,IF(UDDS!E144="","",UDDS!E144),IF($A$20=2,IF('FTP-75'!E144="","",'FTP-75'!E144),IF($A$20=3, IF('US06'!E144="","",'US06'!E144),IF($A$20=4, IF(NEDC!D144="","", NEDC!D144),IF($A$20=5, IF('JPN10-15'!D144="","",'JPN10-15'!D144),IF($A$20=6, IF(WLTC!E144="","", WLTC!E144),IF($A$20=7, IF('New Cycle 1'!D144="","", 'New Cycle 1'!D144),IF($A$20=8, IF('New Cycle 2'!D144="","", 'New Cycle 2'!D144),IF($A$20=9, IF('New Cycle 3'!D144="","", 'New Cycle 3'!D144),"")))))))))</f>
        <v>12.413194430647073</v>
      </c>
      <c r="T144" s="32">
        <f>IF($A$20=1,IF(UDDS!F144="","",UDDS!F144),IF($A$20=2,IF('FTP-75'!F144="","",'FTP-75'!F144),IF($A$20=3, IF('US06'!F144="","",'US06'!F144),IF($A$20=4, IF(NEDC!E144="","", NEDC!E144),IF($A$20=5, IF('JPN10-15'!E144="","",'JPN10-15'!E144),IF($A$20=6, IF(WLTC!F144="","", WLTC!F144),IF($A$20=7, IF('New Cycle 1'!E144="","", 'New Cycle 1'!E144),IF($A$20=8, IF('New Cycle 2'!E144="","", 'New Cycle 2'!E144),IF($A$20=9, IF('New Cycle 3'!E144="","", 'New Cycle 3'!E144),"")))))))))</f>
        <v>0.52083333333333215</v>
      </c>
      <c r="U144" s="32">
        <f>IF($A$20=1,IF(UDDS!G144="","",UDDS!G144),IF($A$20=2,IF('FTP-75'!G144="","",'FTP-75'!G144),IF($A$20=3, IF('US06'!G144="","",'US06'!G144),IF($A$20=4, IF(NEDC!F144="","", NEDC!F144),IF($A$20=5, IF('JPN10-15'!F144="","",'JPN10-15'!F144),IF($A$20=6, IF(WLTC!G144="","", WLTC!G144),IF($A$20=7, IF('New Cycle 1'!F144="","", 'New Cycle 1'!F144),IF($A$20=8, IF('New Cycle 2'!F144="","", 'New Cycle 2'!F144),IF($A$20=9, IF('New Cycle 3'!F144="","", 'New Cycle 3'!F144),"")))))))))</f>
        <v>526.93008608894718</v>
      </c>
    </row>
    <row r="145" spans="16:21" x14ac:dyDescent="0.25">
      <c r="P145" s="8">
        <f>IF($A$20=1,IF(UDDS!A145="","",UDDS!A145),IF($A$20=2,IF('FTP-75'!A145="","",'FTP-75'!A145),IF($A$20=3, IF('US06'!A145="","",'US06'!A145),IF($A$20=4, IF(NEDC!A145="","", NEDC!A145),IF($A$20=5, IF('JPN10-15'!A145="","",'JPN10-15'!A145),IF($A$20=6, IF(WLTC!B145="","", WLTC!B145),IF($A$20=7, IF('New Cycle 1'!A145="","", 'New Cycle 1'!A145),IF($A$20=8, IF('New Cycle 2'!A145="","", 'New Cycle 3'!A145),IF($A$20=9, IF('New Cycle 3'!A145="","", 'New Cycle 3'!A145),"")))))))))</f>
        <v>143</v>
      </c>
      <c r="Q145" s="32">
        <f>IF($A$20=1,IF(UDDS!C145="","",UDDS!C145),IF($A$20=2,IF('FTP-75'!C145="","",'FTP-75'!C145),IF($A$20=3, IF('US06'!C145="","",'US06'!C145),IF($A$20=4, IF(NEDC!B145="","", NEDC!B145),IF($A$20=5, IF('JPN10-15'!B145="","",'JPN10-15'!B145),IF($A$20=6, IF(WLTC!C145="","", WLTC!C145),IF($A$20=7, IF('New Cycle 1'!B145="","", 'New Cycle 1'!B145),IF($A$20=8, IF('New Cycle 2'!B145="","", 'New Cycle 2'!B145),IF($A$20=9, IF('New Cycle 3'!B145="","", 'New Cycle 3'!B145),"")))))))))</f>
        <v>46.563333297769226</v>
      </c>
      <c r="R145" s="32">
        <f>IF($A$20=1,IF(UDDS!D145="","",UDDS!D145),IF($A$20=2,IF('FTP-75'!D145="","",'FTP-75'!D145),IF($A$20=3, IF('US06'!D145="","",'US06'!D145),IF($A$20=4, IF(NEDC!C145="","", NEDC!C145),IF($A$20=5, IF('JPN10-15'!C145="","",'JPN10-15'!C145),IF($A$20=6, IF(WLTC!D145="","", WLTC!D145),IF($A$20=7, IF('New Cycle 1'!C145="","", 'New Cycle 1'!C145),IF($A$20=8, IF('New Cycle 2'!C145="","", 'New Cycle 2'!C145),IF($A$20=9, IF('New Cycle 3'!C145="","", 'New Cycle 3'!C145),"")))))))))</f>
        <v>0</v>
      </c>
      <c r="S145" s="32">
        <f>IF($A$20=1,IF(UDDS!E145="","",UDDS!E145),IF($A$20=2,IF('FTP-75'!E145="","",'FTP-75'!E145),IF($A$20=3, IF('US06'!E145="","",'US06'!E145),IF($A$20=4, IF(NEDC!D145="","", NEDC!D145),IF($A$20=5, IF('JPN10-15'!D145="","",'JPN10-15'!D145),IF($A$20=6, IF(WLTC!E145="","", WLTC!E145),IF($A$20=7, IF('New Cycle 1'!D145="","", 'New Cycle 1'!D145),IF($A$20=8, IF('New Cycle 2'!D145="","", 'New Cycle 2'!D145),IF($A$20=9, IF('New Cycle 3'!D145="","", 'New Cycle 3'!D145),"")))))))))</f>
        <v>12.934259249380339</v>
      </c>
      <c r="T145" s="32">
        <f>IF($A$20=1,IF(UDDS!F145="","",UDDS!F145),IF($A$20=2,IF('FTP-75'!F145="","",'FTP-75'!F145),IF($A$20=3, IF('US06'!F145="","",'US06'!F145),IF($A$20=4, IF(NEDC!E145="","", NEDC!E145),IF($A$20=5, IF('JPN10-15'!E145="","",'JPN10-15'!E145),IF($A$20=6, IF(WLTC!F145="","", WLTC!F145),IF($A$20=7, IF('New Cycle 1'!E145="","", 'New Cycle 1'!E145),IF($A$20=8, IF('New Cycle 2'!E145="","", 'New Cycle 2'!E145),IF($A$20=9, IF('New Cycle 3'!E145="","", 'New Cycle 3'!E145),"")))))))))</f>
        <v>0.52106481873326693</v>
      </c>
      <c r="U145" s="32">
        <f>IF($A$20=1,IF(UDDS!G145="","",UDDS!G145),IF($A$20=2,IF('FTP-75'!G145="","",'FTP-75'!G145),IF($A$20=3, IF('US06'!G145="","",'US06'!G145),IF($A$20=4, IF(NEDC!F145="","", NEDC!F145),IF($A$20=5, IF('JPN10-15'!F145="","",'JPN10-15'!F145),IF($A$20=6, IF(WLTC!G145="","", WLTC!G145),IF($A$20=7, IF('New Cycle 1'!F145="","", 'New Cycle 1'!F145),IF($A$20=8, IF('New Cycle 2'!F145="","", 'New Cycle 2'!F145),IF($A$20=9, IF('New Cycle 3'!F145="","", 'New Cycle 3'!F145),"")))))))))</f>
        <v>539.60381292896091</v>
      </c>
    </row>
    <row r="146" spans="16:21" x14ac:dyDescent="0.25">
      <c r="P146" s="8">
        <f>IF($A$20=1,IF(UDDS!A146="","",UDDS!A146),IF($A$20=2,IF('FTP-75'!A146="","",'FTP-75'!A146),IF($A$20=3, IF('US06'!A146="","",'US06'!A146),IF($A$20=4, IF(NEDC!A146="","", NEDC!A146),IF($A$20=5, IF('JPN10-15'!A146="","",'JPN10-15'!A146),IF($A$20=6, IF(WLTC!B146="","", WLTC!B146),IF($A$20=7, IF('New Cycle 1'!A146="","", 'New Cycle 1'!A146),IF($A$20=8, IF('New Cycle 2'!A146="","", 'New Cycle 3'!A146),IF($A$20=9, IF('New Cycle 3'!A146="","", 'New Cycle 3'!A146),"")))))))))</f>
        <v>144</v>
      </c>
      <c r="Q146" s="32">
        <f>IF($A$20=1,IF(UDDS!C146="","",UDDS!C146),IF($A$20=2,IF('FTP-75'!C146="","",'FTP-75'!C146),IF($A$20=3, IF('US06'!C146="","",'US06'!C146),IF($A$20=4, IF(NEDC!B146="","", NEDC!B146),IF($A$20=5, IF('JPN10-15'!B146="","",'JPN10-15'!B146),IF($A$20=6, IF(WLTC!C146="","", WLTC!C146),IF($A$20=7, IF('New Cycle 1'!B146="","", 'New Cycle 1'!B146),IF($A$20=8, IF('New Cycle 2'!B146="","", 'New Cycle 2'!B146),IF($A$20=9, IF('New Cycle 3'!B146="","", 'New Cycle 3'!B146),"")))))))))</f>
        <v>48.437083338697754</v>
      </c>
      <c r="R146" s="32">
        <f>IF($A$20=1,IF(UDDS!D146="","",UDDS!D146),IF($A$20=2,IF('FTP-75'!D146="","",'FTP-75'!D146),IF($A$20=3, IF('US06'!D146="","",'US06'!D146),IF($A$20=4, IF(NEDC!C146="","", NEDC!C146),IF($A$20=5, IF('JPN10-15'!C146="","",'JPN10-15'!C146),IF($A$20=6, IF(WLTC!D146="","", WLTC!D146),IF($A$20=7, IF('New Cycle 1'!C146="","", 'New Cycle 1'!C146),IF($A$20=8, IF('New Cycle 2'!C146="","", 'New Cycle 2'!C146),IF($A$20=9, IF('New Cycle 3'!C146="","", 'New Cycle 3'!C146),"")))))))))</f>
        <v>0</v>
      </c>
      <c r="S146" s="32">
        <f>IF($A$20=1,IF(UDDS!E146="","",UDDS!E146),IF($A$20=2,IF('FTP-75'!E146="","",'FTP-75'!E146),IF($A$20=3, IF('US06'!E146="","",'US06'!E146),IF($A$20=4, IF(NEDC!D146="","", NEDC!D146),IF($A$20=5, IF('JPN10-15'!D146="","",'JPN10-15'!D146),IF($A$20=6, IF(WLTC!E146="","", WLTC!E146),IF($A$20=7, IF('New Cycle 1'!D146="","", 'New Cycle 1'!D146),IF($A$20=8, IF('New Cycle 2'!D146="","", 'New Cycle 2'!D146),IF($A$20=9, IF('New Cycle 3'!D146="","", 'New Cycle 3'!D146),"")))))))))</f>
        <v>13.454745371860486</v>
      </c>
      <c r="T146" s="32">
        <f>IF($A$20=1,IF(UDDS!F146="","",UDDS!F146),IF($A$20=2,IF('FTP-75'!F146="","",'FTP-75'!F146),IF($A$20=3, IF('US06'!F146="","",'US06'!F146),IF($A$20=4, IF(NEDC!E146="","", NEDC!E146),IF($A$20=5, IF('JPN10-15'!E146="","",'JPN10-15'!E146),IF($A$20=6, IF(WLTC!F146="","", WLTC!F146),IF($A$20=7, IF('New Cycle 1'!E146="","", 'New Cycle 1'!E146),IF($A$20=8, IF('New Cycle 2'!E146="","", 'New Cycle 2'!E146),IF($A$20=9, IF('New Cycle 3'!E146="","", 'New Cycle 3'!E146),"")))))))))</f>
        <v>0.52048612248014692</v>
      </c>
      <c r="U146" s="32">
        <f>IF($A$20=1,IF(UDDS!G146="","",UDDS!G146),IF($A$20=2,IF('FTP-75'!G146="","",'FTP-75'!G146),IF($A$20=3, IF('US06'!G146="","",'US06'!G146),IF($A$20=4, IF(NEDC!F146="","", NEDC!F146),IF($A$20=5, IF('JPN10-15'!F146="","",'JPN10-15'!F146),IF($A$20=6, IF(WLTC!G146="","", WLTC!G146),IF($A$20=7, IF('New Cycle 1'!F146="","", 'New Cycle 1'!F146),IF($A$20=8, IF('New Cycle 2'!F146="","", 'New Cycle 2'!F146),IF($A$20=9, IF('New Cycle 3'!F146="","", 'New Cycle 3'!F146),"")))))))))</f>
        <v>552.79831523958137</v>
      </c>
    </row>
    <row r="147" spans="16:21" x14ac:dyDescent="0.25">
      <c r="P147" s="8">
        <f>IF($A$20=1,IF(UDDS!A147="","",UDDS!A147),IF($A$20=2,IF('FTP-75'!A147="","",'FTP-75'!A147),IF($A$20=3, IF('US06'!A147="","",'US06'!A147),IF($A$20=4, IF(NEDC!A147="","", NEDC!A147),IF($A$20=5, IF('JPN10-15'!A147="","",'JPN10-15'!A147),IF($A$20=6, IF(WLTC!B147="","", WLTC!B147),IF($A$20=7, IF('New Cycle 1'!A147="","", 'New Cycle 1'!A147),IF($A$20=8, IF('New Cycle 2'!A147="","", 'New Cycle 3'!A147),IF($A$20=9, IF('New Cycle 3'!A147="","", 'New Cycle 3'!A147),"")))))))))</f>
        <v>145</v>
      </c>
      <c r="Q147" s="32">
        <f>IF($A$20=1,IF(UDDS!C147="","",UDDS!C147),IF($A$20=2,IF('FTP-75'!C147="","",'FTP-75'!C147),IF($A$20=3, IF('US06'!C147="","",'US06'!C147),IF($A$20=4, IF(NEDC!B147="","", NEDC!B147),IF($A$20=5, IF('JPN10-15'!B147="","",'JPN10-15'!B147),IF($A$20=6, IF(WLTC!C147="","", WLTC!C147),IF($A$20=7, IF('New Cycle 1'!B147="","", 'New Cycle 1'!B147),IF($A$20=8, IF('New Cycle 2'!B147="","", 'New Cycle 2'!B147),IF($A$20=9, IF('New Cycle 3'!B147="","", 'New Cycle 3'!B147),"")))))))))</f>
        <v>50</v>
      </c>
      <c r="R147" s="32">
        <f>IF($A$20=1,IF(UDDS!D147="","",UDDS!D147),IF($A$20=2,IF('FTP-75'!D147="","",'FTP-75'!D147),IF($A$20=3, IF('US06'!D147="","",'US06'!D147),IF($A$20=4, IF(NEDC!C147="","", NEDC!C147),IF($A$20=5, IF('JPN10-15'!C147="","",'JPN10-15'!C147),IF($A$20=6, IF(WLTC!D147="","", WLTC!D147),IF($A$20=7, IF('New Cycle 1'!C147="","", 'New Cycle 1'!C147),IF($A$20=8, IF('New Cycle 2'!C147="","", 'New Cycle 2'!C147),IF($A$20=9, IF('New Cycle 3'!C147="","", 'New Cycle 3'!C147),"")))))))))</f>
        <v>0</v>
      </c>
      <c r="S147" s="32">
        <f>IF($A$20=1,IF(UDDS!E147="","",UDDS!E147),IF($A$20=2,IF('FTP-75'!E147="","",'FTP-75'!E147),IF($A$20=3, IF('US06'!E147="","",'US06'!E147),IF($A$20=4, IF(NEDC!D147="","", NEDC!D147),IF($A$20=5, IF('JPN10-15'!D147="","",'JPN10-15'!D147),IF($A$20=6, IF(WLTC!E147="","", WLTC!E147),IF($A$20=7, IF('New Cycle 1'!D147="","", 'New Cycle 1'!D147),IF($A$20=8, IF('New Cycle 2'!D147="","", 'New Cycle 2'!D147),IF($A$20=9, IF('New Cycle 3'!D147="","", 'New Cycle 3'!D147),"")))))))))</f>
        <v>13.888888888888889</v>
      </c>
      <c r="T147" s="32">
        <f>IF($A$20=1,IF(UDDS!F147="","",UDDS!F147),IF($A$20=2,IF('FTP-75'!F147="","",'FTP-75'!F147),IF($A$20=3, IF('US06'!F147="","",'US06'!F147),IF($A$20=4, IF(NEDC!E147="","", NEDC!E147),IF($A$20=5, IF('JPN10-15'!E147="","",'JPN10-15'!E147),IF($A$20=6, IF(WLTC!F147="","", WLTC!F147),IF($A$20=7, IF('New Cycle 1'!E147="","", 'New Cycle 1'!E147),IF($A$20=8, IF('New Cycle 2'!E147="","", 'New Cycle 2'!E147),IF($A$20=9, IF('New Cycle 3'!E147="","", 'New Cycle 3'!E147),"")))))))))</f>
        <v>0.43414351702840293</v>
      </c>
      <c r="U147" s="32">
        <f>IF($A$20=1,IF(UDDS!G147="","",UDDS!G147),IF($A$20=2,IF('FTP-75'!G147="","",'FTP-75'!G147),IF($A$20=3, IF('US06'!G147="","",'US06'!G147),IF($A$20=4, IF(NEDC!F147="","", NEDC!F147),IF($A$20=5, IF('JPN10-15'!F147="","",'JPN10-15'!F147),IF($A$20=6, IF(WLTC!G147="","", WLTC!G147),IF($A$20=7, IF('New Cycle 1'!F147="","", 'New Cycle 1'!F147),IF($A$20=8, IF('New Cycle 2'!F147="","", 'New Cycle 2'!F147),IF($A$20=9, IF('New Cycle 3'!F147="","", 'New Cycle 3'!F147),"")))))))))</f>
        <v>566.4701323699561</v>
      </c>
    </row>
    <row r="148" spans="16:21" x14ac:dyDescent="0.25">
      <c r="P148" s="8">
        <f>IF($A$20=1,IF(UDDS!A148="","",UDDS!A148),IF($A$20=2,IF('FTP-75'!A148="","",'FTP-75'!A148),IF($A$20=3, IF('US06'!A148="","",'US06'!A148),IF($A$20=4, IF(NEDC!A148="","", NEDC!A148),IF($A$20=5, IF('JPN10-15'!A148="","",'JPN10-15'!A148),IF($A$20=6, IF(WLTC!B148="","", WLTC!B148),IF($A$20=7, IF('New Cycle 1'!A148="","", 'New Cycle 1'!A148),IF($A$20=8, IF('New Cycle 2'!A148="","", 'New Cycle 3'!A148),IF($A$20=9, IF('New Cycle 3'!A148="","", 'New Cycle 3'!A148),"")))))))))</f>
        <v>146</v>
      </c>
      <c r="Q148" s="32">
        <f>IF($A$20=1,IF(UDDS!C148="","",UDDS!C148),IF($A$20=2,IF('FTP-75'!C148="","",'FTP-75'!C148),IF($A$20=3, IF('US06'!C148="","",'US06'!C148),IF($A$20=4, IF(NEDC!B148="","", NEDC!B148),IF($A$20=5, IF('JPN10-15'!B148="","",'JPN10-15'!B148),IF($A$20=6, IF(WLTC!C148="","", WLTC!C148),IF($A$20=7, IF('New Cycle 1'!B148="","", 'New Cycle 1'!B148),IF($A$20=8, IF('New Cycle 2'!B148="","", 'New Cycle 2'!B148),IF($A$20=9, IF('New Cycle 3'!B148="","", 'New Cycle 3'!B148),"")))))))))</f>
        <v>50</v>
      </c>
      <c r="R148" s="32">
        <f>IF($A$20=1,IF(UDDS!D148="","",UDDS!D148),IF($A$20=2,IF('FTP-75'!D148="","",'FTP-75'!D148),IF($A$20=3, IF('US06'!D148="","",'US06'!D148),IF($A$20=4, IF(NEDC!C148="","", NEDC!C148),IF($A$20=5, IF('JPN10-15'!C148="","",'JPN10-15'!C148),IF($A$20=6, IF(WLTC!D148="","", WLTC!D148),IF($A$20=7, IF('New Cycle 1'!C148="","", 'New Cycle 1'!C148),IF($A$20=8, IF('New Cycle 2'!C148="","", 'New Cycle 2'!C148),IF($A$20=9, IF('New Cycle 3'!C148="","", 'New Cycle 3'!C148),"")))))))))</f>
        <v>0</v>
      </c>
      <c r="S148" s="32">
        <f>IF($A$20=1,IF(UDDS!E148="","",UDDS!E148),IF($A$20=2,IF('FTP-75'!E148="","",'FTP-75'!E148),IF($A$20=3, IF('US06'!E148="","",'US06'!E148),IF($A$20=4, IF(NEDC!D148="","", NEDC!D148),IF($A$20=5, IF('JPN10-15'!D148="","",'JPN10-15'!D148),IF($A$20=6, IF(WLTC!E148="","", WLTC!E148),IF($A$20=7, IF('New Cycle 1'!D148="","", 'New Cycle 1'!D148),IF($A$20=8, IF('New Cycle 2'!D148="","", 'New Cycle 2'!D148),IF($A$20=9, IF('New Cycle 3'!D148="","", 'New Cycle 3'!D148),"")))))))))</f>
        <v>13.888888888888889</v>
      </c>
      <c r="T148" s="32">
        <f>IF($A$20=1,IF(UDDS!F148="","",UDDS!F148),IF($A$20=2,IF('FTP-75'!F148="","",'FTP-75'!F148),IF($A$20=3, IF('US06'!F148="","",'US06'!F148),IF($A$20=4, IF(NEDC!E148="","", NEDC!E148),IF($A$20=5, IF('JPN10-15'!E148="","",'JPN10-15'!E148),IF($A$20=6, IF(WLTC!F148="","", WLTC!F148),IF($A$20=7, IF('New Cycle 1'!E148="","", 'New Cycle 1'!E148),IF($A$20=8, IF('New Cycle 2'!E148="","", 'New Cycle 2'!E148),IF($A$20=9, IF('New Cycle 3'!E148="","", 'New Cycle 3'!E148),"")))))))))</f>
        <v>0</v>
      </c>
      <c r="U148" s="32">
        <f>IF($A$20=1,IF(UDDS!G148="","",UDDS!G148),IF($A$20=2,IF('FTP-75'!G148="","",'FTP-75'!G148),IF($A$20=3, IF('US06'!G148="","",'US06'!G148),IF($A$20=4, IF(NEDC!F148="","", NEDC!F148),IF($A$20=5, IF('JPN10-15'!F148="","",'JPN10-15'!F148),IF($A$20=6, IF(WLTC!G148="","", WLTC!G148),IF($A$20=7, IF('New Cycle 1'!F148="","", 'New Cycle 1'!F148),IF($A$20=8, IF('New Cycle 2'!F148="","", 'New Cycle 2'!F148),IF($A$20=9, IF('New Cycle 3'!F148="","", 'New Cycle 3'!F148),"")))))))))</f>
        <v>580.35902125884502</v>
      </c>
    </row>
    <row r="149" spans="16:21" x14ac:dyDescent="0.25">
      <c r="P149" s="8">
        <f>IF($A$20=1,IF(UDDS!A149="","",UDDS!A149),IF($A$20=2,IF('FTP-75'!A149="","",'FTP-75'!A149),IF($A$20=3, IF('US06'!A149="","",'US06'!A149),IF($A$20=4, IF(NEDC!A149="","", NEDC!A149),IF($A$20=5, IF('JPN10-15'!A149="","",'JPN10-15'!A149),IF($A$20=6, IF(WLTC!B149="","", WLTC!B149),IF($A$20=7, IF('New Cycle 1'!A149="","", 'New Cycle 1'!A149),IF($A$20=8, IF('New Cycle 2'!A149="","", 'New Cycle 3'!A149),IF($A$20=9, IF('New Cycle 3'!A149="","", 'New Cycle 3'!A149),"")))))))))</f>
        <v>147</v>
      </c>
      <c r="Q149" s="32">
        <f>IF($A$20=1,IF(UDDS!C149="","",UDDS!C149),IF($A$20=2,IF('FTP-75'!C149="","",'FTP-75'!C149),IF($A$20=3, IF('US06'!C149="","",'US06'!C149),IF($A$20=4, IF(NEDC!B149="","", NEDC!B149),IF($A$20=5, IF('JPN10-15'!B149="","",'JPN10-15'!B149),IF($A$20=6, IF(WLTC!C149="","", WLTC!C149),IF($A$20=7, IF('New Cycle 1'!B149="","", 'New Cycle 1'!B149),IF($A$20=8, IF('New Cycle 2'!B149="","", 'New Cycle 2'!B149),IF($A$20=9, IF('New Cycle 3'!B149="","", 'New Cycle 3'!B149),"")))))))))</f>
        <v>50</v>
      </c>
      <c r="R149" s="32">
        <f>IF($A$20=1,IF(UDDS!D149="","",UDDS!D149),IF($A$20=2,IF('FTP-75'!D149="","",'FTP-75'!D149),IF($A$20=3, IF('US06'!D149="","",'US06'!D149),IF($A$20=4, IF(NEDC!C149="","", NEDC!C149),IF($A$20=5, IF('JPN10-15'!C149="","",'JPN10-15'!C149),IF($A$20=6, IF(WLTC!D149="","", WLTC!D149),IF($A$20=7, IF('New Cycle 1'!C149="","", 'New Cycle 1'!C149),IF($A$20=8, IF('New Cycle 2'!C149="","", 'New Cycle 2'!C149),IF($A$20=9, IF('New Cycle 3'!C149="","", 'New Cycle 3'!C149),"")))))))))</f>
        <v>0</v>
      </c>
      <c r="S149" s="32">
        <f>IF($A$20=1,IF(UDDS!E149="","",UDDS!E149),IF($A$20=2,IF('FTP-75'!E149="","",'FTP-75'!E149),IF($A$20=3, IF('US06'!E149="","",'US06'!E149),IF($A$20=4, IF(NEDC!D149="","", NEDC!D149),IF($A$20=5, IF('JPN10-15'!D149="","",'JPN10-15'!D149),IF($A$20=6, IF(WLTC!E149="","", WLTC!E149),IF($A$20=7, IF('New Cycle 1'!D149="","", 'New Cycle 1'!D149),IF($A$20=8, IF('New Cycle 2'!D149="","", 'New Cycle 2'!D149),IF($A$20=9, IF('New Cycle 3'!D149="","", 'New Cycle 3'!D149),"")))))))))</f>
        <v>13.888888888888889</v>
      </c>
      <c r="T149" s="32">
        <f>IF($A$20=1,IF(UDDS!F149="","",UDDS!F149),IF($A$20=2,IF('FTP-75'!F149="","",'FTP-75'!F149),IF($A$20=3, IF('US06'!F149="","",'US06'!F149),IF($A$20=4, IF(NEDC!E149="","", NEDC!E149),IF($A$20=5, IF('JPN10-15'!E149="","",'JPN10-15'!E149),IF($A$20=6, IF(WLTC!F149="","", WLTC!F149),IF($A$20=7, IF('New Cycle 1'!E149="","", 'New Cycle 1'!E149),IF($A$20=8, IF('New Cycle 2'!E149="","", 'New Cycle 2'!E149),IF($A$20=9, IF('New Cycle 3'!E149="","", 'New Cycle 3'!E149),"")))))))))</f>
        <v>0</v>
      </c>
      <c r="U149" s="32">
        <f>IF($A$20=1,IF(UDDS!G149="","",UDDS!G149),IF($A$20=2,IF('FTP-75'!G149="","",'FTP-75'!G149),IF($A$20=3, IF('US06'!G149="","",'US06'!G149),IF($A$20=4, IF(NEDC!F149="","", NEDC!F149),IF($A$20=5, IF('JPN10-15'!F149="","",'JPN10-15'!F149),IF($A$20=6, IF(WLTC!G149="","", WLTC!G149),IF($A$20=7, IF('New Cycle 1'!F149="","", 'New Cycle 1'!F149),IF($A$20=8, IF('New Cycle 2'!F149="","", 'New Cycle 2'!F149),IF($A$20=9, IF('New Cycle 3'!F149="","", 'New Cycle 3'!F149),"")))))))))</f>
        <v>594.24791014773393</v>
      </c>
    </row>
    <row r="150" spans="16:21" x14ac:dyDescent="0.25">
      <c r="P150" s="8">
        <f>IF($A$20=1,IF(UDDS!A150="","",UDDS!A150),IF($A$20=2,IF('FTP-75'!A150="","",'FTP-75'!A150),IF($A$20=3, IF('US06'!A150="","",'US06'!A150),IF($A$20=4, IF(NEDC!A150="","", NEDC!A150),IF($A$20=5, IF('JPN10-15'!A150="","",'JPN10-15'!A150),IF($A$20=6, IF(WLTC!B150="","", WLTC!B150),IF($A$20=7, IF('New Cycle 1'!A150="","", 'New Cycle 1'!A150),IF($A$20=8, IF('New Cycle 2'!A150="","", 'New Cycle 3'!A150),IF($A$20=9, IF('New Cycle 3'!A150="","", 'New Cycle 3'!A150),"")))))))))</f>
        <v>148</v>
      </c>
      <c r="Q150" s="32">
        <f>IF($A$20=1,IF(UDDS!C150="","",UDDS!C150),IF($A$20=2,IF('FTP-75'!C150="","",'FTP-75'!C150),IF($A$20=3, IF('US06'!C150="","",'US06'!C150),IF($A$20=4, IF(NEDC!B150="","", NEDC!B150),IF($A$20=5, IF('JPN10-15'!B150="","",'JPN10-15'!B150),IF($A$20=6, IF(WLTC!C150="","", WLTC!C150),IF($A$20=7, IF('New Cycle 1'!B150="","", 'New Cycle 1'!B150),IF($A$20=8, IF('New Cycle 2'!B150="","", 'New Cycle 2'!B150),IF($A$20=9, IF('New Cycle 3'!B150="","", 'New Cycle 3'!B150),"")))))))))</f>
        <v>50</v>
      </c>
      <c r="R150" s="32">
        <f>IF($A$20=1,IF(UDDS!D150="","",UDDS!D150),IF($A$20=2,IF('FTP-75'!D150="","",'FTP-75'!D150),IF($A$20=3, IF('US06'!D150="","",'US06'!D150),IF($A$20=4, IF(NEDC!C150="","", NEDC!C150),IF($A$20=5, IF('JPN10-15'!C150="","",'JPN10-15'!C150),IF($A$20=6, IF(WLTC!D150="","", WLTC!D150),IF($A$20=7, IF('New Cycle 1'!C150="","", 'New Cycle 1'!C150),IF($A$20=8, IF('New Cycle 2'!C150="","", 'New Cycle 2'!C150),IF($A$20=9, IF('New Cycle 3'!C150="","", 'New Cycle 3'!C150),"")))))))))</f>
        <v>0</v>
      </c>
      <c r="S150" s="32">
        <f>IF($A$20=1,IF(UDDS!E150="","",UDDS!E150),IF($A$20=2,IF('FTP-75'!E150="","",'FTP-75'!E150),IF($A$20=3, IF('US06'!E150="","",'US06'!E150),IF($A$20=4, IF(NEDC!D150="","", NEDC!D150),IF($A$20=5, IF('JPN10-15'!D150="","",'JPN10-15'!D150),IF($A$20=6, IF(WLTC!E150="","", WLTC!E150),IF($A$20=7, IF('New Cycle 1'!D150="","", 'New Cycle 1'!D150),IF($A$20=8, IF('New Cycle 2'!D150="","", 'New Cycle 2'!D150),IF($A$20=9, IF('New Cycle 3'!D150="","", 'New Cycle 3'!D150),"")))))))))</f>
        <v>13.888888888888889</v>
      </c>
      <c r="T150" s="32">
        <f>IF($A$20=1,IF(UDDS!F150="","",UDDS!F150),IF($A$20=2,IF('FTP-75'!F150="","",'FTP-75'!F150),IF($A$20=3, IF('US06'!F150="","",'US06'!F150),IF($A$20=4, IF(NEDC!E150="","", NEDC!E150),IF($A$20=5, IF('JPN10-15'!E150="","",'JPN10-15'!E150),IF($A$20=6, IF(WLTC!F150="","", WLTC!F150),IF($A$20=7, IF('New Cycle 1'!E150="","", 'New Cycle 1'!E150),IF($A$20=8, IF('New Cycle 2'!E150="","", 'New Cycle 2'!E150),IF($A$20=9, IF('New Cycle 3'!E150="","", 'New Cycle 3'!E150),"")))))))))</f>
        <v>0</v>
      </c>
      <c r="U150" s="32">
        <f>IF($A$20=1,IF(UDDS!G150="","",UDDS!G150),IF($A$20=2,IF('FTP-75'!G150="","",'FTP-75'!G150),IF($A$20=3, IF('US06'!G150="","",'US06'!G150),IF($A$20=4, IF(NEDC!F150="","", NEDC!F150),IF($A$20=5, IF('JPN10-15'!F150="","",'JPN10-15'!F150),IF($A$20=6, IF(WLTC!G150="","", WLTC!G150),IF($A$20=7, IF('New Cycle 1'!F150="","", 'New Cycle 1'!F150),IF($A$20=8, IF('New Cycle 2'!F150="","", 'New Cycle 2'!F150),IF($A$20=9, IF('New Cycle 3'!F150="","", 'New Cycle 3'!F150),"")))))))))</f>
        <v>608.13679903662285</v>
      </c>
    </row>
    <row r="151" spans="16:21" x14ac:dyDescent="0.25">
      <c r="P151" s="8">
        <f>IF($A$20=1,IF(UDDS!A151="","",UDDS!A151),IF($A$20=2,IF('FTP-75'!A151="","",'FTP-75'!A151),IF($A$20=3, IF('US06'!A151="","",'US06'!A151),IF($A$20=4, IF(NEDC!A151="","", NEDC!A151),IF($A$20=5, IF('JPN10-15'!A151="","",'JPN10-15'!A151),IF($A$20=6, IF(WLTC!B151="","", WLTC!B151),IF($A$20=7, IF('New Cycle 1'!A151="","", 'New Cycle 1'!A151),IF($A$20=8, IF('New Cycle 2'!A151="","", 'New Cycle 3'!A151),IF($A$20=9, IF('New Cycle 3'!A151="","", 'New Cycle 3'!A151),"")))))))))</f>
        <v>149</v>
      </c>
      <c r="Q151" s="32">
        <f>IF($A$20=1,IF(UDDS!C151="","",UDDS!C151),IF($A$20=2,IF('FTP-75'!C151="","",'FTP-75'!C151),IF($A$20=3, IF('US06'!C151="","",'US06'!C151),IF($A$20=4, IF(NEDC!B151="","", NEDC!B151),IF($A$20=5, IF('JPN10-15'!B151="","",'JPN10-15'!B151),IF($A$20=6, IF(WLTC!C151="","", WLTC!C151),IF($A$20=7, IF('New Cycle 1'!B151="","", 'New Cycle 1'!B151),IF($A$20=8, IF('New Cycle 2'!B151="","", 'New Cycle 2'!B151),IF($A$20=9, IF('New Cycle 3'!B151="","", 'New Cycle 3'!B151),"")))))))))</f>
        <v>50</v>
      </c>
      <c r="R151" s="32">
        <f>IF($A$20=1,IF(UDDS!D151="","",UDDS!D151),IF($A$20=2,IF('FTP-75'!D151="","",'FTP-75'!D151),IF($A$20=3, IF('US06'!D151="","",'US06'!D151),IF($A$20=4, IF(NEDC!C151="","", NEDC!C151),IF($A$20=5, IF('JPN10-15'!C151="","",'JPN10-15'!C151),IF($A$20=6, IF(WLTC!D151="","", WLTC!D151),IF($A$20=7, IF('New Cycle 1'!C151="","", 'New Cycle 1'!C151),IF($A$20=8, IF('New Cycle 2'!C151="","", 'New Cycle 2'!C151),IF($A$20=9, IF('New Cycle 3'!C151="","", 'New Cycle 3'!C151),"")))))))))</f>
        <v>0</v>
      </c>
      <c r="S151" s="32">
        <f>IF($A$20=1,IF(UDDS!E151="","",UDDS!E151),IF($A$20=2,IF('FTP-75'!E151="","",'FTP-75'!E151),IF($A$20=3, IF('US06'!E151="","",'US06'!E151),IF($A$20=4, IF(NEDC!D151="","", NEDC!D151),IF($A$20=5, IF('JPN10-15'!D151="","",'JPN10-15'!D151),IF($A$20=6, IF(WLTC!E151="","", WLTC!E151),IF($A$20=7, IF('New Cycle 1'!D151="","", 'New Cycle 1'!D151),IF($A$20=8, IF('New Cycle 2'!D151="","", 'New Cycle 2'!D151),IF($A$20=9, IF('New Cycle 3'!D151="","", 'New Cycle 3'!D151),"")))))))))</f>
        <v>13.888888888888889</v>
      </c>
      <c r="T151" s="32">
        <f>IF($A$20=1,IF(UDDS!F151="","",UDDS!F151),IF($A$20=2,IF('FTP-75'!F151="","",'FTP-75'!F151),IF($A$20=3, IF('US06'!F151="","",'US06'!F151),IF($A$20=4, IF(NEDC!E151="","", NEDC!E151),IF($A$20=5, IF('JPN10-15'!E151="","",'JPN10-15'!E151),IF($A$20=6, IF(WLTC!F151="","", WLTC!F151),IF($A$20=7, IF('New Cycle 1'!E151="","", 'New Cycle 1'!E151),IF($A$20=8, IF('New Cycle 2'!E151="","", 'New Cycle 2'!E151),IF($A$20=9, IF('New Cycle 3'!E151="","", 'New Cycle 3'!E151),"")))))))))</f>
        <v>0</v>
      </c>
      <c r="U151" s="32">
        <f>IF($A$20=1,IF(UDDS!G151="","",UDDS!G151),IF($A$20=2,IF('FTP-75'!G151="","",'FTP-75'!G151),IF($A$20=3, IF('US06'!G151="","",'US06'!G151),IF($A$20=4, IF(NEDC!F151="","", NEDC!F151),IF($A$20=5, IF('JPN10-15'!F151="","",'JPN10-15'!F151),IF($A$20=6, IF(WLTC!G151="","", WLTC!G151),IF($A$20=7, IF('New Cycle 1'!F151="","", 'New Cycle 1'!F151),IF($A$20=8, IF('New Cycle 2'!F151="","", 'New Cycle 2'!F151),IF($A$20=9, IF('New Cycle 3'!F151="","", 'New Cycle 3'!F151),"")))))))))</f>
        <v>622.02568792551176</v>
      </c>
    </row>
    <row r="152" spans="16:21" x14ac:dyDescent="0.25">
      <c r="P152" s="8">
        <f>IF($A$20=1,IF(UDDS!A152="","",UDDS!A152),IF($A$20=2,IF('FTP-75'!A152="","",'FTP-75'!A152),IF($A$20=3, IF('US06'!A152="","",'US06'!A152),IF($A$20=4, IF(NEDC!A152="","", NEDC!A152),IF($A$20=5, IF('JPN10-15'!A152="","",'JPN10-15'!A152),IF($A$20=6, IF(WLTC!B152="","", WLTC!B152),IF($A$20=7, IF('New Cycle 1'!A152="","", 'New Cycle 1'!A152),IF($A$20=8, IF('New Cycle 2'!A152="","", 'New Cycle 3'!A152),IF($A$20=9, IF('New Cycle 3'!A152="","", 'New Cycle 3'!A152),"")))))))))</f>
        <v>150</v>
      </c>
      <c r="Q152" s="32">
        <f>IF($A$20=1,IF(UDDS!C152="","",UDDS!C152),IF($A$20=2,IF('FTP-75'!C152="","",'FTP-75'!C152),IF($A$20=3, IF('US06'!C152="","",'US06'!C152),IF($A$20=4, IF(NEDC!B152="","", NEDC!B152),IF($A$20=5, IF('JPN10-15'!B152="","",'JPN10-15'!B152),IF($A$20=6, IF(WLTC!C152="","", WLTC!C152),IF($A$20=7, IF('New Cycle 1'!B152="","", 'New Cycle 1'!B152),IF($A$20=8, IF('New Cycle 2'!B152="","", 'New Cycle 2'!B152),IF($A$20=9, IF('New Cycle 3'!B152="","", 'New Cycle 3'!B152),"")))))))))</f>
        <v>50</v>
      </c>
      <c r="R152" s="32">
        <f>IF($A$20=1,IF(UDDS!D152="","",UDDS!D152),IF($A$20=2,IF('FTP-75'!D152="","",'FTP-75'!D152),IF($A$20=3, IF('US06'!D152="","",'US06'!D152),IF($A$20=4, IF(NEDC!C152="","", NEDC!C152),IF($A$20=5, IF('JPN10-15'!C152="","",'JPN10-15'!C152),IF($A$20=6, IF(WLTC!D152="","", WLTC!D152),IF($A$20=7, IF('New Cycle 1'!C152="","", 'New Cycle 1'!C152),IF($A$20=8, IF('New Cycle 2'!C152="","", 'New Cycle 2'!C152),IF($A$20=9, IF('New Cycle 3'!C152="","", 'New Cycle 3'!C152),"")))))))))</f>
        <v>0</v>
      </c>
      <c r="S152" s="32">
        <f>IF($A$20=1,IF(UDDS!E152="","",UDDS!E152),IF($A$20=2,IF('FTP-75'!E152="","",'FTP-75'!E152),IF($A$20=3, IF('US06'!E152="","",'US06'!E152),IF($A$20=4, IF(NEDC!D152="","", NEDC!D152),IF($A$20=5, IF('JPN10-15'!D152="","",'JPN10-15'!D152),IF($A$20=6, IF(WLTC!E152="","", WLTC!E152),IF($A$20=7, IF('New Cycle 1'!D152="","", 'New Cycle 1'!D152),IF($A$20=8, IF('New Cycle 2'!D152="","", 'New Cycle 2'!D152),IF($A$20=9, IF('New Cycle 3'!D152="","", 'New Cycle 3'!D152),"")))))))))</f>
        <v>13.888888888888889</v>
      </c>
      <c r="T152" s="32">
        <f>IF($A$20=1,IF(UDDS!F152="","",UDDS!F152),IF($A$20=2,IF('FTP-75'!F152="","",'FTP-75'!F152),IF($A$20=3, IF('US06'!F152="","",'US06'!F152),IF($A$20=4, IF(NEDC!E152="","", NEDC!E152),IF($A$20=5, IF('JPN10-15'!E152="","",'JPN10-15'!E152),IF($A$20=6, IF(WLTC!F152="","", WLTC!F152),IF($A$20=7, IF('New Cycle 1'!E152="","", 'New Cycle 1'!E152),IF($A$20=8, IF('New Cycle 2'!E152="","", 'New Cycle 2'!E152),IF($A$20=9, IF('New Cycle 3'!E152="","", 'New Cycle 3'!E152),"")))))))))</f>
        <v>0</v>
      </c>
      <c r="U152" s="32">
        <f>IF($A$20=1,IF(UDDS!G152="","",UDDS!G152),IF($A$20=2,IF('FTP-75'!G152="","",'FTP-75'!G152),IF($A$20=3, IF('US06'!G152="","",'US06'!G152),IF($A$20=4, IF(NEDC!F152="","", NEDC!F152),IF($A$20=5, IF('JPN10-15'!F152="","",'JPN10-15'!F152),IF($A$20=6, IF(WLTC!G152="","", WLTC!G152),IF($A$20=7, IF('New Cycle 1'!F152="","", 'New Cycle 1'!F152),IF($A$20=8, IF('New Cycle 2'!F152="","", 'New Cycle 2'!F152),IF($A$20=9, IF('New Cycle 3'!F152="","", 'New Cycle 3'!F152),"")))))))))</f>
        <v>635.91457681440068</v>
      </c>
    </row>
    <row r="153" spans="16:21" x14ac:dyDescent="0.25">
      <c r="P153" s="8">
        <f>IF($A$20=1,IF(UDDS!A153="","",UDDS!A153),IF($A$20=2,IF('FTP-75'!A153="","",'FTP-75'!A153),IF($A$20=3, IF('US06'!A153="","",'US06'!A153),IF($A$20=4, IF(NEDC!A153="","", NEDC!A153),IF($A$20=5, IF('JPN10-15'!A153="","",'JPN10-15'!A153),IF($A$20=6, IF(WLTC!B153="","", WLTC!B153),IF($A$20=7, IF('New Cycle 1'!A153="","", 'New Cycle 1'!A153),IF($A$20=8, IF('New Cycle 2'!A153="","", 'New Cycle 3'!A153),IF($A$20=9, IF('New Cycle 3'!A153="","", 'New Cycle 3'!A153),"")))))))))</f>
        <v>151</v>
      </c>
      <c r="Q153" s="32">
        <f>IF($A$20=1,IF(UDDS!C153="","",UDDS!C153),IF($A$20=2,IF('FTP-75'!C153="","",'FTP-75'!C153),IF($A$20=3, IF('US06'!C153="","",'US06'!C153),IF($A$20=4, IF(NEDC!B153="","", NEDC!B153),IF($A$20=5, IF('JPN10-15'!B153="","",'JPN10-15'!B153),IF($A$20=6, IF(WLTC!C153="","", WLTC!C153),IF($A$20=7, IF('New Cycle 1'!B153="","", 'New Cycle 1'!B153),IF($A$20=8, IF('New Cycle 2'!B153="","", 'New Cycle 2'!B153),IF($A$20=9, IF('New Cycle 3'!B153="","", 'New Cycle 3'!B153),"")))))))))</f>
        <v>50</v>
      </c>
      <c r="R153" s="32">
        <f>IF($A$20=1,IF(UDDS!D153="","",UDDS!D153),IF($A$20=2,IF('FTP-75'!D153="","",'FTP-75'!D153),IF($A$20=3, IF('US06'!D153="","",'US06'!D153),IF($A$20=4, IF(NEDC!C153="","", NEDC!C153),IF($A$20=5, IF('JPN10-15'!C153="","",'JPN10-15'!C153),IF($A$20=6, IF(WLTC!D153="","", WLTC!D153),IF($A$20=7, IF('New Cycle 1'!C153="","", 'New Cycle 1'!C153),IF($A$20=8, IF('New Cycle 2'!C153="","", 'New Cycle 2'!C153),IF($A$20=9, IF('New Cycle 3'!C153="","", 'New Cycle 3'!C153),"")))))))))</f>
        <v>0</v>
      </c>
      <c r="S153" s="32">
        <f>IF($A$20=1,IF(UDDS!E153="","",UDDS!E153),IF($A$20=2,IF('FTP-75'!E153="","",'FTP-75'!E153),IF($A$20=3, IF('US06'!E153="","",'US06'!E153),IF($A$20=4, IF(NEDC!D153="","", NEDC!D153),IF($A$20=5, IF('JPN10-15'!D153="","",'JPN10-15'!D153),IF($A$20=6, IF(WLTC!E153="","", WLTC!E153),IF($A$20=7, IF('New Cycle 1'!D153="","", 'New Cycle 1'!D153),IF($A$20=8, IF('New Cycle 2'!D153="","", 'New Cycle 2'!D153),IF($A$20=9, IF('New Cycle 3'!D153="","", 'New Cycle 3'!D153),"")))))))))</f>
        <v>13.888888888888889</v>
      </c>
      <c r="T153" s="32">
        <f>IF($A$20=1,IF(UDDS!F153="","",UDDS!F153),IF($A$20=2,IF('FTP-75'!F153="","",'FTP-75'!F153),IF($A$20=3, IF('US06'!F153="","",'US06'!F153),IF($A$20=4, IF(NEDC!E153="","", NEDC!E153),IF($A$20=5, IF('JPN10-15'!E153="","",'JPN10-15'!E153),IF($A$20=6, IF(WLTC!F153="","", WLTC!F153),IF($A$20=7, IF('New Cycle 1'!E153="","", 'New Cycle 1'!E153),IF($A$20=8, IF('New Cycle 2'!E153="","", 'New Cycle 2'!E153),IF($A$20=9, IF('New Cycle 3'!E153="","", 'New Cycle 3'!E153),"")))))))))</f>
        <v>0</v>
      </c>
      <c r="U153" s="32">
        <f>IF($A$20=1,IF(UDDS!G153="","",UDDS!G153),IF($A$20=2,IF('FTP-75'!G153="","",'FTP-75'!G153),IF($A$20=3, IF('US06'!G153="","",'US06'!G153),IF($A$20=4, IF(NEDC!F153="","", NEDC!F153),IF($A$20=5, IF('JPN10-15'!F153="","",'JPN10-15'!F153),IF($A$20=6, IF(WLTC!G153="","", WLTC!G153),IF($A$20=7, IF('New Cycle 1'!F153="","", 'New Cycle 1'!F153),IF($A$20=8, IF('New Cycle 2'!F153="","", 'New Cycle 2'!F153),IF($A$20=9, IF('New Cycle 3'!F153="","", 'New Cycle 3'!F153),"")))))))))</f>
        <v>649.80346570328959</v>
      </c>
    </row>
    <row r="154" spans="16:21" x14ac:dyDescent="0.25">
      <c r="P154" s="8">
        <f>IF($A$20=1,IF(UDDS!A154="","",UDDS!A154),IF($A$20=2,IF('FTP-75'!A154="","",'FTP-75'!A154),IF($A$20=3, IF('US06'!A154="","",'US06'!A154),IF($A$20=4, IF(NEDC!A154="","", NEDC!A154),IF($A$20=5, IF('JPN10-15'!A154="","",'JPN10-15'!A154),IF($A$20=6, IF(WLTC!B154="","", WLTC!B154),IF($A$20=7, IF('New Cycle 1'!A154="","", 'New Cycle 1'!A154),IF($A$20=8, IF('New Cycle 2'!A154="","", 'New Cycle 3'!A154),IF($A$20=9, IF('New Cycle 3'!A154="","", 'New Cycle 3'!A154),"")))))))))</f>
        <v>152</v>
      </c>
      <c r="Q154" s="32">
        <f>IF($A$20=1,IF(UDDS!C154="","",UDDS!C154),IF($A$20=2,IF('FTP-75'!C154="","",'FTP-75'!C154),IF($A$20=3, IF('US06'!C154="","",'US06'!C154),IF($A$20=4, IF(NEDC!B154="","", NEDC!B154),IF($A$20=5, IF('JPN10-15'!B154="","",'JPN10-15'!B154),IF($A$20=6, IF(WLTC!C154="","", WLTC!C154),IF($A$20=7, IF('New Cycle 1'!B154="","", 'New Cycle 1'!B154),IF($A$20=8, IF('New Cycle 2'!B154="","", 'New Cycle 2'!B154),IF($A$20=9, IF('New Cycle 3'!B154="","", 'New Cycle 3'!B154),"")))))))))</f>
        <v>50</v>
      </c>
      <c r="R154" s="32">
        <f>IF($A$20=1,IF(UDDS!D154="","",UDDS!D154),IF($A$20=2,IF('FTP-75'!D154="","",'FTP-75'!D154),IF($A$20=3, IF('US06'!D154="","",'US06'!D154),IF($A$20=4, IF(NEDC!C154="","", NEDC!C154),IF($A$20=5, IF('JPN10-15'!C154="","",'JPN10-15'!C154),IF($A$20=6, IF(WLTC!D154="","", WLTC!D154),IF($A$20=7, IF('New Cycle 1'!C154="","", 'New Cycle 1'!C154),IF($A$20=8, IF('New Cycle 2'!C154="","", 'New Cycle 2'!C154),IF($A$20=9, IF('New Cycle 3'!C154="","", 'New Cycle 3'!C154),"")))))))))</f>
        <v>0</v>
      </c>
      <c r="S154" s="32">
        <f>IF($A$20=1,IF(UDDS!E154="","",UDDS!E154),IF($A$20=2,IF('FTP-75'!E154="","",'FTP-75'!E154),IF($A$20=3, IF('US06'!E154="","",'US06'!E154),IF($A$20=4, IF(NEDC!D154="","", NEDC!D154),IF($A$20=5, IF('JPN10-15'!D154="","",'JPN10-15'!D154),IF($A$20=6, IF(WLTC!E154="","", WLTC!E154),IF($A$20=7, IF('New Cycle 1'!D154="","", 'New Cycle 1'!D154),IF($A$20=8, IF('New Cycle 2'!D154="","", 'New Cycle 2'!D154),IF($A$20=9, IF('New Cycle 3'!D154="","", 'New Cycle 3'!D154),"")))))))))</f>
        <v>13.888888888888889</v>
      </c>
      <c r="T154" s="32">
        <f>IF($A$20=1,IF(UDDS!F154="","",UDDS!F154),IF($A$20=2,IF('FTP-75'!F154="","",'FTP-75'!F154),IF($A$20=3, IF('US06'!F154="","",'US06'!F154),IF($A$20=4, IF(NEDC!E154="","", NEDC!E154),IF($A$20=5, IF('JPN10-15'!E154="","",'JPN10-15'!E154),IF($A$20=6, IF(WLTC!F154="","", WLTC!F154),IF($A$20=7, IF('New Cycle 1'!E154="","", 'New Cycle 1'!E154),IF($A$20=8, IF('New Cycle 2'!E154="","", 'New Cycle 2'!E154),IF($A$20=9, IF('New Cycle 3'!E154="","", 'New Cycle 3'!E154),"")))))))))</f>
        <v>0</v>
      </c>
      <c r="U154" s="32">
        <f>IF($A$20=1,IF(UDDS!G154="","",UDDS!G154),IF($A$20=2,IF('FTP-75'!G154="","",'FTP-75'!G154),IF($A$20=3, IF('US06'!G154="","",'US06'!G154),IF($A$20=4, IF(NEDC!F154="","", NEDC!F154),IF($A$20=5, IF('JPN10-15'!F154="","",'JPN10-15'!F154),IF($A$20=6, IF(WLTC!G154="","", WLTC!G154),IF($A$20=7, IF('New Cycle 1'!F154="","", 'New Cycle 1'!F154),IF($A$20=8, IF('New Cycle 2'!F154="","", 'New Cycle 2'!F154),IF($A$20=9, IF('New Cycle 3'!F154="","", 'New Cycle 3'!F154),"")))))))))</f>
        <v>663.6923545921785</v>
      </c>
    </row>
    <row r="155" spans="16:21" x14ac:dyDescent="0.25">
      <c r="P155" s="8">
        <f>IF($A$20=1,IF(UDDS!A155="","",UDDS!A155),IF($A$20=2,IF('FTP-75'!A155="","",'FTP-75'!A155),IF($A$20=3, IF('US06'!A155="","",'US06'!A155),IF($A$20=4, IF(NEDC!A155="","", NEDC!A155),IF($A$20=5, IF('JPN10-15'!A155="","",'JPN10-15'!A155),IF($A$20=6, IF(WLTC!B155="","", WLTC!B155),IF($A$20=7, IF('New Cycle 1'!A155="","", 'New Cycle 1'!A155),IF($A$20=8, IF('New Cycle 2'!A155="","", 'New Cycle 3'!A155),IF($A$20=9, IF('New Cycle 3'!A155="","", 'New Cycle 3'!A155),"")))))))))</f>
        <v>153</v>
      </c>
      <c r="Q155" s="32">
        <f>IF($A$20=1,IF(UDDS!C155="","",UDDS!C155),IF($A$20=2,IF('FTP-75'!C155="","",'FTP-75'!C155),IF($A$20=3, IF('US06'!C155="","",'US06'!C155),IF($A$20=4, IF(NEDC!B155="","", NEDC!B155),IF($A$20=5, IF('JPN10-15'!B155="","",'JPN10-15'!B155),IF($A$20=6, IF(WLTC!C155="","", WLTC!C155),IF($A$20=7, IF('New Cycle 1'!B155="","", 'New Cycle 1'!B155),IF($A$20=8, IF('New Cycle 2'!B155="","", 'New Cycle 2'!B155),IF($A$20=9, IF('New Cycle 3'!B155="","", 'New Cycle 3'!B155),"")))))))))</f>
        <v>50</v>
      </c>
      <c r="R155" s="32">
        <f>IF($A$20=1,IF(UDDS!D155="","",UDDS!D155),IF($A$20=2,IF('FTP-75'!D155="","",'FTP-75'!D155),IF($A$20=3, IF('US06'!D155="","",'US06'!D155),IF($A$20=4, IF(NEDC!C155="","", NEDC!C155),IF($A$20=5, IF('JPN10-15'!C155="","",'JPN10-15'!C155),IF($A$20=6, IF(WLTC!D155="","", WLTC!D155),IF($A$20=7, IF('New Cycle 1'!C155="","", 'New Cycle 1'!C155),IF($A$20=8, IF('New Cycle 2'!C155="","", 'New Cycle 2'!C155),IF($A$20=9, IF('New Cycle 3'!C155="","", 'New Cycle 3'!C155),"")))))))))</f>
        <v>0</v>
      </c>
      <c r="S155" s="32">
        <f>IF($A$20=1,IF(UDDS!E155="","",UDDS!E155),IF($A$20=2,IF('FTP-75'!E155="","",'FTP-75'!E155),IF($A$20=3, IF('US06'!E155="","",'US06'!E155),IF($A$20=4, IF(NEDC!D155="","", NEDC!D155),IF($A$20=5, IF('JPN10-15'!D155="","",'JPN10-15'!D155),IF($A$20=6, IF(WLTC!E155="","", WLTC!E155),IF($A$20=7, IF('New Cycle 1'!D155="","", 'New Cycle 1'!D155),IF($A$20=8, IF('New Cycle 2'!D155="","", 'New Cycle 2'!D155),IF($A$20=9, IF('New Cycle 3'!D155="","", 'New Cycle 3'!D155),"")))))))))</f>
        <v>13.888888888888889</v>
      </c>
      <c r="T155" s="32">
        <f>IF($A$20=1,IF(UDDS!F155="","",UDDS!F155),IF($A$20=2,IF('FTP-75'!F155="","",'FTP-75'!F155),IF($A$20=3, IF('US06'!F155="","",'US06'!F155),IF($A$20=4, IF(NEDC!E155="","", NEDC!E155),IF($A$20=5, IF('JPN10-15'!E155="","",'JPN10-15'!E155),IF($A$20=6, IF(WLTC!F155="","", WLTC!F155),IF($A$20=7, IF('New Cycle 1'!E155="","", 'New Cycle 1'!E155),IF($A$20=8, IF('New Cycle 2'!E155="","", 'New Cycle 2'!E155),IF($A$20=9, IF('New Cycle 3'!E155="","", 'New Cycle 3'!E155),"")))))))))</f>
        <v>0</v>
      </c>
      <c r="U155" s="32">
        <f>IF($A$20=1,IF(UDDS!G155="","",UDDS!G155),IF($A$20=2,IF('FTP-75'!G155="","",'FTP-75'!G155),IF($A$20=3, IF('US06'!G155="","",'US06'!G155),IF($A$20=4, IF(NEDC!F155="","", NEDC!F155),IF($A$20=5, IF('JPN10-15'!F155="","",'JPN10-15'!F155),IF($A$20=6, IF(WLTC!G155="","", WLTC!G155),IF($A$20=7, IF('New Cycle 1'!F155="","", 'New Cycle 1'!F155),IF($A$20=8, IF('New Cycle 2'!F155="","", 'New Cycle 2'!F155),IF($A$20=9, IF('New Cycle 3'!F155="","", 'New Cycle 3'!F155),"")))))))))</f>
        <v>677.58124348106742</v>
      </c>
    </row>
    <row r="156" spans="16:21" x14ac:dyDescent="0.25">
      <c r="P156" s="8">
        <f>IF($A$20=1,IF(UDDS!A156="","",UDDS!A156),IF($A$20=2,IF('FTP-75'!A156="","",'FTP-75'!A156),IF($A$20=3, IF('US06'!A156="","",'US06'!A156),IF($A$20=4, IF(NEDC!A156="","", NEDC!A156),IF($A$20=5, IF('JPN10-15'!A156="","",'JPN10-15'!A156),IF($A$20=6, IF(WLTC!B156="","", WLTC!B156),IF($A$20=7, IF('New Cycle 1'!A156="","", 'New Cycle 1'!A156),IF($A$20=8, IF('New Cycle 2'!A156="","", 'New Cycle 3'!A156),IF($A$20=9, IF('New Cycle 3'!A156="","", 'New Cycle 3'!A156),"")))))))))</f>
        <v>154</v>
      </c>
      <c r="Q156" s="32">
        <f>IF($A$20=1,IF(UDDS!C156="","",UDDS!C156),IF($A$20=2,IF('FTP-75'!C156="","",'FTP-75'!C156),IF($A$20=3, IF('US06'!C156="","",'US06'!C156),IF($A$20=4, IF(NEDC!B156="","", NEDC!B156),IF($A$20=5, IF('JPN10-15'!B156="","",'JPN10-15'!B156),IF($A$20=6, IF(WLTC!C156="","", WLTC!C156),IF($A$20=7, IF('New Cycle 1'!B156="","", 'New Cycle 1'!B156),IF($A$20=8, IF('New Cycle 2'!B156="","", 'New Cycle 2'!B156),IF($A$20=9, IF('New Cycle 3'!B156="","", 'New Cycle 3'!B156),"")))))))))</f>
        <v>50</v>
      </c>
      <c r="R156" s="32">
        <f>IF($A$20=1,IF(UDDS!D156="","",UDDS!D156),IF($A$20=2,IF('FTP-75'!D156="","",'FTP-75'!D156),IF($A$20=3, IF('US06'!D156="","",'US06'!D156),IF($A$20=4, IF(NEDC!C156="","", NEDC!C156),IF($A$20=5, IF('JPN10-15'!C156="","",'JPN10-15'!C156),IF($A$20=6, IF(WLTC!D156="","", WLTC!D156),IF($A$20=7, IF('New Cycle 1'!C156="","", 'New Cycle 1'!C156),IF($A$20=8, IF('New Cycle 2'!C156="","", 'New Cycle 2'!C156),IF($A$20=9, IF('New Cycle 3'!C156="","", 'New Cycle 3'!C156),"")))))))))</f>
        <v>0</v>
      </c>
      <c r="S156" s="32">
        <f>IF($A$20=1,IF(UDDS!E156="","",UDDS!E156),IF($A$20=2,IF('FTP-75'!E156="","",'FTP-75'!E156),IF($A$20=3, IF('US06'!E156="","",'US06'!E156),IF($A$20=4, IF(NEDC!D156="","", NEDC!D156),IF($A$20=5, IF('JPN10-15'!D156="","",'JPN10-15'!D156),IF($A$20=6, IF(WLTC!E156="","", WLTC!E156),IF($A$20=7, IF('New Cycle 1'!D156="","", 'New Cycle 1'!D156),IF($A$20=8, IF('New Cycle 2'!D156="","", 'New Cycle 2'!D156),IF($A$20=9, IF('New Cycle 3'!D156="","", 'New Cycle 3'!D156),"")))))))))</f>
        <v>13.888888888888889</v>
      </c>
      <c r="T156" s="32">
        <f>IF($A$20=1,IF(UDDS!F156="","",UDDS!F156),IF($A$20=2,IF('FTP-75'!F156="","",'FTP-75'!F156),IF($A$20=3, IF('US06'!F156="","",'US06'!F156),IF($A$20=4, IF(NEDC!E156="","", NEDC!E156),IF($A$20=5, IF('JPN10-15'!E156="","",'JPN10-15'!E156),IF($A$20=6, IF(WLTC!F156="","", WLTC!F156),IF($A$20=7, IF('New Cycle 1'!E156="","", 'New Cycle 1'!E156),IF($A$20=8, IF('New Cycle 2'!E156="","", 'New Cycle 2'!E156),IF($A$20=9, IF('New Cycle 3'!E156="","", 'New Cycle 3'!E156),"")))))))))</f>
        <v>0</v>
      </c>
      <c r="U156" s="32">
        <f>IF($A$20=1,IF(UDDS!G156="","",UDDS!G156),IF($A$20=2,IF('FTP-75'!G156="","",'FTP-75'!G156),IF($A$20=3, IF('US06'!G156="","",'US06'!G156),IF($A$20=4, IF(NEDC!F156="","", NEDC!F156),IF($A$20=5, IF('JPN10-15'!F156="","",'JPN10-15'!F156),IF($A$20=6, IF(WLTC!G156="","", WLTC!G156),IF($A$20=7, IF('New Cycle 1'!F156="","", 'New Cycle 1'!F156),IF($A$20=8, IF('New Cycle 2'!F156="","", 'New Cycle 2'!F156),IF($A$20=9, IF('New Cycle 3'!F156="","", 'New Cycle 3'!F156),"")))))))))</f>
        <v>691.47013236995633</v>
      </c>
    </row>
    <row r="157" spans="16:21" x14ac:dyDescent="0.25">
      <c r="P157" s="8">
        <f>IF($A$20=1,IF(UDDS!A157="","",UDDS!A157),IF($A$20=2,IF('FTP-75'!A157="","",'FTP-75'!A157),IF($A$20=3, IF('US06'!A157="","",'US06'!A157),IF($A$20=4, IF(NEDC!A157="","", NEDC!A157),IF($A$20=5, IF('JPN10-15'!A157="","",'JPN10-15'!A157),IF($A$20=6, IF(WLTC!B157="","", WLTC!B157),IF($A$20=7, IF('New Cycle 1'!A157="","", 'New Cycle 1'!A157),IF($A$20=8, IF('New Cycle 2'!A157="","", 'New Cycle 3'!A157),IF($A$20=9, IF('New Cycle 3'!A157="","", 'New Cycle 3'!A157),"")))))))))</f>
        <v>155</v>
      </c>
      <c r="Q157" s="32">
        <f>IF($A$20=1,IF(UDDS!C157="","",UDDS!C157),IF($A$20=2,IF('FTP-75'!C157="","",'FTP-75'!C157),IF($A$20=3, IF('US06'!C157="","",'US06'!C157),IF($A$20=4, IF(NEDC!B157="","", NEDC!B157),IF($A$20=5, IF('JPN10-15'!B157="","",'JPN10-15'!B157),IF($A$20=6, IF(WLTC!C157="","", WLTC!C157),IF($A$20=7, IF('New Cycle 1'!B157="","", 'New Cycle 1'!B157),IF($A$20=8, IF('New Cycle 2'!B157="","", 'New Cycle 2'!B157),IF($A$20=9, IF('New Cycle 3'!B157="","", 'New Cycle 3'!B157),"")))))))))</f>
        <v>50</v>
      </c>
      <c r="R157" s="32">
        <f>IF($A$20=1,IF(UDDS!D157="","",UDDS!D157),IF($A$20=2,IF('FTP-75'!D157="","",'FTP-75'!D157),IF($A$20=3, IF('US06'!D157="","",'US06'!D157),IF($A$20=4, IF(NEDC!C157="","", NEDC!C157),IF($A$20=5, IF('JPN10-15'!C157="","",'JPN10-15'!C157),IF($A$20=6, IF(WLTC!D157="","", WLTC!D157),IF($A$20=7, IF('New Cycle 1'!C157="","", 'New Cycle 1'!C157),IF($A$20=8, IF('New Cycle 2'!C157="","", 'New Cycle 2'!C157),IF($A$20=9, IF('New Cycle 3'!C157="","", 'New Cycle 3'!C157),"")))))))))</f>
        <v>0</v>
      </c>
      <c r="S157" s="32">
        <f>IF($A$20=1,IF(UDDS!E157="","",UDDS!E157),IF($A$20=2,IF('FTP-75'!E157="","",'FTP-75'!E157),IF($A$20=3, IF('US06'!E157="","",'US06'!E157),IF($A$20=4, IF(NEDC!D157="","", NEDC!D157),IF($A$20=5, IF('JPN10-15'!D157="","",'JPN10-15'!D157),IF($A$20=6, IF(WLTC!E157="","", WLTC!E157),IF($A$20=7, IF('New Cycle 1'!D157="","", 'New Cycle 1'!D157),IF($A$20=8, IF('New Cycle 2'!D157="","", 'New Cycle 2'!D157),IF($A$20=9, IF('New Cycle 3'!D157="","", 'New Cycle 3'!D157),"")))))))))</f>
        <v>13.888888888888889</v>
      </c>
      <c r="T157" s="32">
        <f>IF($A$20=1,IF(UDDS!F157="","",UDDS!F157),IF($A$20=2,IF('FTP-75'!F157="","",'FTP-75'!F157),IF($A$20=3, IF('US06'!F157="","",'US06'!F157),IF($A$20=4, IF(NEDC!E157="","", NEDC!E157),IF($A$20=5, IF('JPN10-15'!E157="","",'JPN10-15'!E157),IF($A$20=6, IF(WLTC!F157="","", WLTC!F157),IF($A$20=7, IF('New Cycle 1'!E157="","", 'New Cycle 1'!E157),IF($A$20=8, IF('New Cycle 2'!E157="","", 'New Cycle 2'!E157),IF($A$20=9, IF('New Cycle 3'!E157="","", 'New Cycle 3'!E157),"")))))))))</f>
        <v>0</v>
      </c>
      <c r="U157" s="32">
        <f>IF($A$20=1,IF(UDDS!G157="","",UDDS!G157),IF($A$20=2,IF('FTP-75'!G157="","",'FTP-75'!G157),IF($A$20=3, IF('US06'!G157="","",'US06'!G157),IF($A$20=4, IF(NEDC!F157="","", NEDC!F157),IF($A$20=5, IF('JPN10-15'!F157="","",'JPN10-15'!F157),IF($A$20=6, IF(WLTC!G157="","", WLTC!G157),IF($A$20=7, IF('New Cycle 1'!F157="","", 'New Cycle 1'!F157),IF($A$20=8, IF('New Cycle 2'!F157="","", 'New Cycle 2'!F157),IF($A$20=9, IF('New Cycle 3'!F157="","", 'New Cycle 3'!F157),"")))))))))</f>
        <v>705.35902125884525</v>
      </c>
    </row>
    <row r="158" spans="16:21" x14ac:dyDescent="0.25">
      <c r="P158" s="8">
        <f>IF($A$20=1,IF(UDDS!A158="","",UDDS!A158),IF($A$20=2,IF('FTP-75'!A158="","",'FTP-75'!A158),IF($A$20=3, IF('US06'!A158="","",'US06'!A158),IF($A$20=4, IF(NEDC!A158="","", NEDC!A158),IF($A$20=5, IF('JPN10-15'!A158="","",'JPN10-15'!A158),IF($A$20=6, IF(WLTC!B158="","", WLTC!B158),IF($A$20=7, IF('New Cycle 1'!A158="","", 'New Cycle 1'!A158),IF($A$20=8, IF('New Cycle 2'!A158="","", 'New Cycle 3'!A158),IF($A$20=9, IF('New Cycle 3'!A158="","", 'New Cycle 3'!A158),"")))))))))</f>
        <v>156</v>
      </c>
      <c r="Q158" s="32">
        <f>IF($A$20=1,IF(UDDS!C158="","",UDDS!C158),IF($A$20=2,IF('FTP-75'!C158="","",'FTP-75'!C158),IF($A$20=3, IF('US06'!C158="","",'US06'!C158),IF($A$20=4, IF(NEDC!B158="","", NEDC!B158),IF($A$20=5, IF('JPN10-15'!B158="","",'JPN10-15'!B158),IF($A$20=6, IF(WLTC!C158="","", WLTC!C158),IF($A$20=7, IF('New Cycle 1'!B158="","", 'New Cycle 1'!B158),IF($A$20=8, IF('New Cycle 2'!B158="","", 'New Cycle 2'!B158),IF($A$20=9, IF('New Cycle 3'!B158="","", 'New Cycle 3'!B158),"")))))))))</f>
        <v>50</v>
      </c>
      <c r="R158" s="32">
        <f>IF($A$20=1,IF(UDDS!D158="","",UDDS!D158),IF($A$20=2,IF('FTP-75'!D158="","",'FTP-75'!D158),IF($A$20=3, IF('US06'!D158="","",'US06'!D158),IF($A$20=4, IF(NEDC!C158="","", NEDC!C158),IF($A$20=5, IF('JPN10-15'!C158="","",'JPN10-15'!C158),IF($A$20=6, IF(WLTC!D158="","", WLTC!D158),IF($A$20=7, IF('New Cycle 1'!C158="","", 'New Cycle 1'!C158),IF($A$20=8, IF('New Cycle 2'!C158="","", 'New Cycle 2'!C158),IF($A$20=9, IF('New Cycle 3'!C158="","", 'New Cycle 3'!C158),"")))))))))</f>
        <v>0</v>
      </c>
      <c r="S158" s="32">
        <f>IF($A$20=1,IF(UDDS!E158="","",UDDS!E158),IF($A$20=2,IF('FTP-75'!E158="","",'FTP-75'!E158),IF($A$20=3, IF('US06'!E158="","",'US06'!E158),IF($A$20=4, IF(NEDC!D158="","", NEDC!D158),IF($A$20=5, IF('JPN10-15'!D158="","",'JPN10-15'!D158),IF($A$20=6, IF(WLTC!E158="","", WLTC!E158),IF($A$20=7, IF('New Cycle 1'!D158="","", 'New Cycle 1'!D158),IF($A$20=8, IF('New Cycle 2'!D158="","", 'New Cycle 2'!D158),IF($A$20=9, IF('New Cycle 3'!D158="","", 'New Cycle 3'!D158),"")))))))))</f>
        <v>13.888888888888889</v>
      </c>
      <c r="T158" s="32">
        <f>IF($A$20=1,IF(UDDS!F158="","",UDDS!F158),IF($A$20=2,IF('FTP-75'!F158="","",'FTP-75'!F158),IF($A$20=3, IF('US06'!F158="","",'US06'!F158),IF($A$20=4, IF(NEDC!E158="","", NEDC!E158),IF($A$20=5, IF('JPN10-15'!E158="","",'JPN10-15'!E158),IF($A$20=6, IF(WLTC!F158="","", WLTC!F158),IF($A$20=7, IF('New Cycle 1'!E158="","", 'New Cycle 1'!E158),IF($A$20=8, IF('New Cycle 2'!E158="","", 'New Cycle 2'!E158),IF($A$20=9, IF('New Cycle 3'!E158="","", 'New Cycle 3'!E158),"")))))))))</f>
        <v>0</v>
      </c>
      <c r="U158" s="32">
        <f>IF($A$20=1,IF(UDDS!G158="","",UDDS!G158),IF($A$20=2,IF('FTP-75'!G158="","",'FTP-75'!G158),IF($A$20=3, IF('US06'!G158="","",'US06'!G158),IF($A$20=4, IF(NEDC!F158="","", NEDC!F158),IF($A$20=5, IF('JPN10-15'!F158="","",'JPN10-15'!F158),IF($A$20=6, IF(WLTC!G158="","", WLTC!G158),IF($A$20=7, IF('New Cycle 1'!F158="","", 'New Cycle 1'!F158),IF($A$20=8, IF('New Cycle 2'!F158="","", 'New Cycle 2'!F158),IF($A$20=9, IF('New Cycle 3'!F158="","", 'New Cycle 3'!F158),"")))))))))</f>
        <v>719.24791014773416</v>
      </c>
    </row>
    <row r="159" spans="16:21" x14ac:dyDescent="0.25">
      <c r="P159" s="8">
        <f>IF($A$20=1,IF(UDDS!A159="","",UDDS!A159),IF($A$20=2,IF('FTP-75'!A159="","",'FTP-75'!A159),IF($A$20=3, IF('US06'!A159="","",'US06'!A159),IF($A$20=4, IF(NEDC!A159="","", NEDC!A159),IF($A$20=5, IF('JPN10-15'!A159="","",'JPN10-15'!A159),IF($A$20=6, IF(WLTC!B159="","", WLTC!B159),IF($A$20=7, IF('New Cycle 1'!A159="","", 'New Cycle 1'!A159),IF($A$20=8, IF('New Cycle 2'!A159="","", 'New Cycle 3'!A159),IF($A$20=9, IF('New Cycle 3'!A159="","", 'New Cycle 3'!A159),"")))))))))</f>
        <v>157</v>
      </c>
      <c r="Q159" s="32">
        <f>IF($A$20=1,IF(UDDS!C159="","",UDDS!C159),IF($A$20=2,IF('FTP-75'!C159="","",'FTP-75'!C159),IF($A$20=3, IF('US06'!C159="","",'US06'!C159),IF($A$20=4, IF(NEDC!B159="","", NEDC!B159),IF($A$20=5, IF('JPN10-15'!B159="","",'JPN10-15'!B159),IF($A$20=6, IF(WLTC!C159="","", WLTC!C159),IF($A$20=7, IF('New Cycle 1'!B159="","", 'New Cycle 1'!B159),IF($A$20=8, IF('New Cycle 2'!B159="","", 'New Cycle 2'!B159),IF($A$20=9, IF('New Cycle 3'!B159="","", 'New Cycle 3'!B159),"")))))))))</f>
        <v>49.709111140833961</v>
      </c>
      <c r="R159" s="32">
        <f>IF($A$20=1,IF(UDDS!D159="","",UDDS!D159),IF($A$20=2,IF('FTP-75'!D159="","",'FTP-75'!D159),IF($A$20=3, IF('US06'!D159="","",'US06'!D159),IF($A$20=4, IF(NEDC!C159="","", NEDC!C159),IF($A$20=5, IF('JPN10-15'!C159="","",'JPN10-15'!C159),IF($A$20=6, IF(WLTC!D159="","", WLTC!D159),IF($A$20=7, IF('New Cycle 1'!C159="","", 'New Cycle 1'!C159),IF($A$20=8, IF('New Cycle 2'!C159="","", 'New Cycle 2'!C159),IF($A$20=9, IF('New Cycle 3'!C159="","", 'New Cycle 3'!C159),"")))))))))</f>
        <v>0</v>
      </c>
      <c r="S159" s="32">
        <f>IF($A$20=1,IF(UDDS!E159="","",UDDS!E159),IF($A$20=2,IF('FTP-75'!E159="","",'FTP-75'!E159),IF($A$20=3, IF('US06'!E159="","",'US06'!E159),IF($A$20=4, IF(NEDC!D159="","", NEDC!D159),IF($A$20=5, IF('JPN10-15'!D159="","",'JPN10-15'!D159),IF($A$20=6, IF(WLTC!E159="","", WLTC!E159),IF($A$20=7, IF('New Cycle 1'!D159="","", 'New Cycle 1'!D159),IF($A$20=8, IF('New Cycle 2'!D159="","", 'New Cycle 2'!D159),IF($A$20=9, IF('New Cycle 3'!D159="","", 'New Cycle 3'!D159),"")))))))))</f>
        <v>13.808086428009434</v>
      </c>
      <c r="T159" s="32">
        <f>IF($A$20=1,IF(UDDS!F159="","",UDDS!F159),IF($A$20=2,IF('FTP-75'!F159="","",'FTP-75'!F159),IF($A$20=3, IF('US06'!F159="","",'US06'!F159),IF($A$20=4, IF(NEDC!E159="","", NEDC!E159),IF($A$20=5, IF('JPN10-15'!E159="","",'JPN10-15'!E159),IF($A$20=6, IF(WLTC!F159="","", WLTC!F159),IF($A$20=7, IF('New Cycle 1'!E159="","", 'New Cycle 1'!E159),IF($A$20=8, IF('New Cycle 2'!E159="","", 'New Cycle 2'!E159),IF($A$20=9, IF('New Cycle 3'!E159="","", 'New Cycle 3'!E159),"")))))))))</f>
        <v>-8.0802460879455751E-2</v>
      </c>
      <c r="U159" s="32">
        <f>IF($A$20=1,IF(UDDS!G159="","",UDDS!G159),IF($A$20=2,IF('FTP-75'!G159="","",'FTP-75'!G159),IF($A$20=3, IF('US06'!G159="","",'US06'!G159),IF($A$20=4, IF(NEDC!F159="","", NEDC!F159),IF($A$20=5, IF('JPN10-15'!F159="","",'JPN10-15'!F159),IF($A$20=6, IF(WLTC!G159="","", WLTC!G159),IF($A$20=7, IF('New Cycle 1'!F159="","", 'New Cycle 1'!F159),IF($A$20=8, IF('New Cycle 2'!F159="","", 'New Cycle 2'!F159),IF($A$20=9, IF('New Cycle 3'!F159="","", 'New Cycle 3'!F159),"")))))))))</f>
        <v>733.09639780618329</v>
      </c>
    </row>
    <row r="160" spans="16:21" x14ac:dyDescent="0.25">
      <c r="P160" s="8">
        <f>IF($A$20=1,IF(UDDS!A160="","",UDDS!A160),IF($A$20=2,IF('FTP-75'!A160="","",'FTP-75'!A160),IF($A$20=3, IF('US06'!A160="","",'US06'!A160),IF($A$20=4, IF(NEDC!A160="","", NEDC!A160),IF($A$20=5, IF('JPN10-15'!A160="","",'JPN10-15'!A160),IF($A$20=6, IF(WLTC!B160="","", WLTC!B160),IF($A$20=7, IF('New Cycle 1'!A160="","", 'New Cycle 1'!A160),IF($A$20=8, IF('New Cycle 2'!A160="","", 'New Cycle 3'!A160),IF($A$20=9, IF('New Cycle 3'!A160="","", 'New Cycle 3'!A160),"")))))))))</f>
        <v>158</v>
      </c>
      <c r="Q160" s="32">
        <f>IF($A$20=1,IF(UDDS!C160="","",UDDS!C160),IF($A$20=2,IF('FTP-75'!C160="","",'FTP-75'!C160),IF($A$20=3, IF('US06'!C160="","",'US06'!C160),IF($A$20=4, IF(NEDC!B160="","", NEDC!B160),IF($A$20=5, IF('JPN10-15'!B160="","",'JPN10-15'!B160),IF($A$20=6, IF(WLTC!C160="","", WLTC!C160),IF($A$20=7, IF('New Cycle 1'!B160="","", 'New Cycle 1'!B160),IF($A$20=8, IF('New Cycle 2'!B160="","", 'New Cycle 2'!B160),IF($A$20=9, IF('New Cycle 3'!B160="","", 'New Cycle 3'!B160),"")))))))))</f>
        <v>47.837555585437357</v>
      </c>
      <c r="R160" s="32">
        <f>IF($A$20=1,IF(UDDS!D160="","",UDDS!D160),IF($A$20=2,IF('FTP-75'!D160="","",'FTP-75'!D160),IF($A$20=3, IF('US06'!D160="","",'US06'!D160),IF($A$20=4, IF(NEDC!C160="","", NEDC!C160),IF($A$20=5, IF('JPN10-15'!C160="","",'JPN10-15'!C160),IF($A$20=6, IF(WLTC!D160="","", WLTC!D160),IF($A$20=7, IF('New Cycle 1'!C160="","", 'New Cycle 1'!C160),IF($A$20=8, IF('New Cycle 2'!C160="","", 'New Cycle 2'!C160),IF($A$20=9, IF('New Cycle 3'!C160="","", 'New Cycle 3'!C160),"")))))))))</f>
        <v>0</v>
      </c>
      <c r="S160" s="32">
        <f>IF($A$20=1,IF(UDDS!E160="","",UDDS!E160),IF($A$20=2,IF('FTP-75'!E160="","",'FTP-75'!E160),IF($A$20=3, IF('US06'!E160="","",'US06'!E160),IF($A$20=4, IF(NEDC!D160="","", NEDC!D160),IF($A$20=5, IF('JPN10-15'!D160="","",'JPN10-15'!D160),IF($A$20=6, IF(WLTC!E160="","", WLTC!E160),IF($A$20=7, IF('New Cycle 1'!D160="","", 'New Cycle 1'!D160),IF($A$20=8, IF('New Cycle 2'!D160="","", 'New Cycle 2'!D160),IF($A$20=9, IF('New Cycle 3'!D160="","", 'New Cycle 3'!D160),"")))))))))</f>
        <v>13.28820988484371</v>
      </c>
      <c r="T160" s="32">
        <f>IF($A$20=1,IF(UDDS!F160="","",UDDS!F160),IF($A$20=2,IF('FTP-75'!F160="","",'FTP-75'!F160),IF($A$20=3, IF('US06'!F160="","",'US06'!F160),IF($A$20=4, IF(NEDC!E160="","", NEDC!E160),IF($A$20=5, IF('JPN10-15'!E160="","",'JPN10-15'!E160),IF($A$20=6, IF(WLTC!F160="","", WLTC!F160),IF($A$20=7, IF('New Cycle 1'!E160="","", 'New Cycle 1'!E160),IF($A$20=8, IF('New Cycle 2'!E160="","", 'New Cycle 2'!E160),IF($A$20=9, IF('New Cycle 3'!E160="","", 'New Cycle 3'!E160),"")))))))))</f>
        <v>-0.51987654316572396</v>
      </c>
      <c r="U160" s="32">
        <f>IF($A$20=1,IF(UDDS!G160="","",UDDS!G160),IF($A$20=2,IF('FTP-75'!G160="","",'FTP-75'!G160),IF($A$20=3, IF('US06'!G160="","",'US06'!G160),IF($A$20=4, IF(NEDC!F160="","", NEDC!F160),IF($A$20=5, IF('JPN10-15'!F160="","",'JPN10-15'!F160),IF($A$20=6, IF(WLTC!G160="","", WLTC!G160),IF($A$20=7, IF('New Cycle 1'!F160="","", 'New Cycle 1'!F160),IF($A$20=8, IF('New Cycle 2'!F160="","", 'New Cycle 2'!F160),IF($A$20=9, IF('New Cycle 3'!F160="","", 'New Cycle 3'!F160),"")))))))))</f>
        <v>746.64454596260987</v>
      </c>
    </row>
    <row r="161" spans="16:21" x14ac:dyDescent="0.25">
      <c r="P161" s="8">
        <f>IF($A$20=1,IF(UDDS!A161="","",UDDS!A161),IF($A$20=2,IF('FTP-75'!A161="","",'FTP-75'!A161),IF($A$20=3, IF('US06'!A161="","",'US06'!A161),IF($A$20=4, IF(NEDC!A161="","", NEDC!A161),IF($A$20=5, IF('JPN10-15'!A161="","",'JPN10-15'!A161),IF($A$20=6, IF(WLTC!B161="","", WLTC!B161),IF($A$20=7, IF('New Cycle 1'!A161="","", 'New Cycle 1'!A161),IF($A$20=8, IF('New Cycle 2'!A161="","", 'New Cycle 3'!A161),IF($A$20=9, IF('New Cycle 3'!A161="","", 'New Cycle 3'!A161),"")))))))))</f>
        <v>159</v>
      </c>
      <c r="Q161" s="32">
        <f>IF($A$20=1,IF(UDDS!C161="","",UDDS!C161),IF($A$20=2,IF('FTP-75'!C161="","",'FTP-75'!C161),IF($A$20=3, IF('US06'!C161="","",'US06'!C161),IF($A$20=4, IF(NEDC!B161="","", NEDC!B161),IF($A$20=5, IF('JPN10-15'!B161="","",'JPN10-15'!B161),IF($A$20=6, IF(WLTC!C161="","", WLTC!C161),IF($A$20=7, IF('New Cycle 1'!B161="","", 'New Cycle 1'!B161),IF($A$20=8, IF('New Cycle 2'!B161="","", 'New Cycle 2'!B161),IF($A$20=9, IF('New Cycle 3'!B161="","", 'New Cycle 3'!B161),"")))))))))</f>
        <v>45.959111140833954</v>
      </c>
      <c r="R161" s="32">
        <f>IF($A$20=1,IF(UDDS!D161="","",UDDS!D161),IF($A$20=2,IF('FTP-75'!D161="","",'FTP-75'!D161),IF($A$20=3, IF('US06'!D161="","",'US06'!D161),IF($A$20=4, IF(NEDC!C161="","", NEDC!C161),IF($A$20=5, IF('JPN10-15'!C161="","",'JPN10-15'!C161),IF($A$20=6, IF(WLTC!D161="","", WLTC!D161),IF($A$20=7, IF('New Cycle 1'!C161="","", 'New Cycle 1'!C161),IF($A$20=8, IF('New Cycle 2'!C161="","", 'New Cycle 2'!C161),IF($A$20=9, IF('New Cycle 3'!C161="","", 'New Cycle 3'!C161),"")))))))))</f>
        <v>0</v>
      </c>
      <c r="S161" s="32">
        <f>IF($A$20=1,IF(UDDS!E161="","",UDDS!E161),IF($A$20=2,IF('FTP-75'!E161="","",'FTP-75'!E161),IF($A$20=3, IF('US06'!E161="","",'US06'!E161),IF($A$20=4, IF(NEDC!D161="","", NEDC!D161),IF($A$20=5, IF('JPN10-15'!D161="","",'JPN10-15'!D161),IF($A$20=6, IF(WLTC!E161="","", WLTC!E161),IF($A$20=7, IF('New Cycle 1'!D161="","", 'New Cycle 1'!D161),IF($A$20=8, IF('New Cycle 2'!D161="","", 'New Cycle 2'!D161),IF($A$20=9, IF('New Cycle 3'!D161="","", 'New Cycle 3'!D161),"")))))))))</f>
        <v>12.766419761342764</v>
      </c>
      <c r="T161" s="32">
        <f>IF($A$20=1,IF(UDDS!F161="","",UDDS!F161),IF($A$20=2,IF('FTP-75'!F161="","",'FTP-75'!F161),IF($A$20=3, IF('US06'!F161="","",'US06'!F161),IF($A$20=4, IF(NEDC!E161="","", NEDC!E161),IF($A$20=5, IF('JPN10-15'!E161="","",'JPN10-15'!E161),IF($A$20=6, IF(WLTC!F161="","", WLTC!F161),IF($A$20=7, IF('New Cycle 1'!E161="","", 'New Cycle 1'!E161),IF($A$20=8, IF('New Cycle 2'!E161="","", 'New Cycle 2'!E161),IF($A$20=9, IF('New Cycle 3'!E161="","", 'New Cycle 3'!E161),"")))))))))</f>
        <v>-0.52179012350094567</v>
      </c>
      <c r="U161" s="32">
        <f>IF($A$20=1,IF(UDDS!G161="","",UDDS!G161),IF($A$20=2,IF('FTP-75'!G161="","",'FTP-75'!G161),IF($A$20=3, IF('US06'!G161="","",'US06'!G161),IF($A$20=4, IF(NEDC!F161="","", NEDC!F161),IF($A$20=5, IF('JPN10-15'!F161="","",'JPN10-15'!F161),IF($A$20=6, IF(WLTC!G161="","", WLTC!G161),IF($A$20=7, IF('New Cycle 1'!F161="","", 'New Cycle 1'!F161),IF($A$20=8, IF('New Cycle 2'!F161="","", 'New Cycle 2'!F161),IF($A$20=9, IF('New Cycle 3'!F161="","", 'New Cycle 3'!F161),"")))))))))</f>
        <v>759.67186078570307</v>
      </c>
    </row>
    <row r="162" spans="16:21" x14ac:dyDescent="0.25">
      <c r="P162" s="8">
        <f>IF($A$20=1,IF(UDDS!A162="","",UDDS!A162),IF($A$20=2,IF('FTP-75'!A162="","",'FTP-75'!A162),IF($A$20=3, IF('US06'!A162="","",'US06'!A162),IF($A$20=4, IF(NEDC!A162="","", NEDC!A162),IF($A$20=5, IF('JPN10-15'!A162="","",'JPN10-15'!A162),IF($A$20=6, IF(WLTC!B162="","", WLTC!B162),IF($A$20=7, IF('New Cycle 1'!A162="","", 'New Cycle 1'!A162),IF($A$20=8, IF('New Cycle 2'!A162="","", 'New Cycle 3'!A162),IF($A$20=9, IF('New Cycle 3'!A162="","", 'New Cycle 3'!A162),"")))))))))</f>
        <v>160</v>
      </c>
      <c r="Q162" s="32">
        <f>IF($A$20=1,IF(UDDS!C162="","",UDDS!C162),IF($A$20=2,IF('FTP-75'!C162="","",'FTP-75'!C162),IF($A$20=3, IF('US06'!C162="","",'US06'!C162),IF($A$20=4, IF(NEDC!B162="","", NEDC!B162),IF($A$20=5, IF('JPN10-15'!B162="","",'JPN10-15'!B162),IF($A$20=6, IF(WLTC!C162="","", WLTC!C162),IF($A$20=7, IF('New Cycle 1'!B162="","", 'New Cycle 1'!B162),IF($A$20=8, IF('New Cycle 2'!B162="","", 'New Cycle 2'!B162),IF($A$20=9, IF('New Cycle 3'!B162="","", 'New Cycle 3'!B162),"")))))))))</f>
        <v>44.08755558543735</v>
      </c>
      <c r="R162" s="32">
        <f>IF($A$20=1,IF(UDDS!D162="","",UDDS!D162),IF($A$20=2,IF('FTP-75'!D162="","",'FTP-75'!D162),IF($A$20=3, IF('US06'!D162="","",'US06'!D162),IF($A$20=4, IF(NEDC!C162="","", NEDC!C162),IF($A$20=5, IF('JPN10-15'!C162="","",'JPN10-15'!C162),IF($A$20=6, IF(WLTC!D162="","", WLTC!D162),IF($A$20=7, IF('New Cycle 1'!C162="","", 'New Cycle 1'!C162),IF($A$20=8, IF('New Cycle 2'!C162="","", 'New Cycle 2'!C162),IF($A$20=9, IF('New Cycle 3'!C162="","", 'New Cycle 3'!C162),"")))))))))</f>
        <v>0</v>
      </c>
      <c r="S162" s="32">
        <f>IF($A$20=1,IF(UDDS!E162="","",UDDS!E162),IF($A$20=2,IF('FTP-75'!E162="","",'FTP-75'!E162),IF($A$20=3, IF('US06'!E162="","",'US06'!E162),IF($A$20=4, IF(NEDC!D162="","", NEDC!D162),IF($A$20=5, IF('JPN10-15'!D162="","",'JPN10-15'!D162),IF($A$20=6, IF(WLTC!E162="","", WLTC!E162),IF($A$20=7, IF('New Cycle 1'!D162="","", 'New Cycle 1'!D162),IF($A$20=8, IF('New Cycle 2'!D162="","", 'New Cycle 2'!D162),IF($A$20=9, IF('New Cycle 3'!D162="","", 'New Cycle 3'!D162),"")))))))))</f>
        <v>12.246543218177042</v>
      </c>
      <c r="T162" s="32">
        <f>IF($A$20=1,IF(UDDS!F162="","",UDDS!F162),IF($A$20=2,IF('FTP-75'!F162="","",'FTP-75'!F162),IF($A$20=3, IF('US06'!F162="","",'US06'!F162),IF($A$20=4, IF(NEDC!E162="","", NEDC!E162),IF($A$20=5, IF('JPN10-15'!E162="","",'JPN10-15'!E162),IF($A$20=6, IF(WLTC!F162="","", WLTC!F162),IF($A$20=7, IF('New Cycle 1'!E162="","", 'New Cycle 1'!E162),IF($A$20=8, IF('New Cycle 2'!E162="","", 'New Cycle 2'!E162),IF($A$20=9, IF('New Cycle 3'!E162="","", 'New Cycle 3'!E162),"")))))))))</f>
        <v>-0.51987654316572218</v>
      </c>
      <c r="U162" s="32">
        <f>IF($A$20=1,IF(UDDS!G162="","",UDDS!G162),IF($A$20=2,IF('FTP-75'!G162="","",'FTP-75'!G162),IF($A$20=3, IF('US06'!G162="","",'US06'!G162),IF($A$20=4, IF(NEDC!F162="","", NEDC!F162),IF($A$20=5, IF('JPN10-15'!F162="","",'JPN10-15'!F162),IF($A$20=6, IF(WLTC!G162="","", WLTC!G162),IF($A$20=7, IF('New Cycle 1'!F162="","", 'New Cycle 1'!F162),IF($A$20=8, IF('New Cycle 2'!F162="","", 'New Cycle 2'!F162),IF($A$20=9, IF('New Cycle 3'!F162="","", 'New Cycle 3'!F162),"")))))))))</f>
        <v>772.17834227546302</v>
      </c>
    </row>
    <row r="163" spans="16:21" x14ac:dyDescent="0.25">
      <c r="P163" s="8">
        <f>IF($A$20=1,IF(UDDS!A163="","",UDDS!A163),IF($A$20=2,IF('FTP-75'!A163="","",'FTP-75'!A163),IF($A$20=3, IF('US06'!A163="","",'US06'!A163),IF($A$20=4, IF(NEDC!A163="","", NEDC!A163),IF($A$20=5, IF('JPN10-15'!A163="","",'JPN10-15'!A163),IF($A$20=6, IF(WLTC!B163="","", WLTC!B163),IF($A$20=7, IF('New Cycle 1'!A163="","", 'New Cycle 1'!A163),IF($A$20=8, IF('New Cycle 2'!A163="","", 'New Cycle 3'!A163),IF($A$20=9, IF('New Cycle 3'!A163="","", 'New Cycle 3'!A163),"")))))))))</f>
        <v>161</v>
      </c>
      <c r="Q163" s="32">
        <f>IF($A$20=1,IF(UDDS!C163="","",UDDS!C163),IF($A$20=2,IF('FTP-75'!C163="","",'FTP-75'!C163),IF($A$20=3, IF('US06'!C163="","",'US06'!C163),IF($A$20=4, IF(NEDC!B163="","", NEDC!B163),IF($A$20=5, IF('JPN10-15'!B163="","",'JPN10-15'!B163),IF($A$20=6, IF(WLTC!C163="","", WLTC!C163),IF($A$20=7, IF('New Cycle 1'!B163="","", 'New Cycle 1'!B163),IF($A$20=8, IF('New Cycle 2'!B163="","", 'New Cycle 2'!B163),IF($A$20=9, IF('New Cycle 3'!B163="","", 'New Cycle 3'!B163),"")))))))))</f>
        <v>42.209111140833961</v>
      </c>
      <c r="R163" s="32">
        <f>IF($A$20=1,IF(UDDS!D163="","",UDDS!D163),IF($A$20=2,IF('FTP-75'!D163="","",'FTP-75'!D163),IF($A$20=3, IF('US06'!D163="","",'US06'!D163),IF($A$20=4, IF(NEDC!C163="","", NEDC!C163),IF($A$20=5, IF('JPN10-15'!C163="","",'JPN10-15'!C163),IF($A$20=6, IF(WLTC!D163="","", WLTC!D163),IF($A$20=7, IF('New Cycle 1'!C163="","", 'New Cycle 1'!C163),IF($A$20=8, IF('New Cycle 2'!C163="","", 'New Cycle 2'!C163),IF($A$20=9, IF('New Cycle 3'!C163="","", 'New Cycle 3'!C163),"")))))))))</f>
        <v>0</v>
      </c>
      <c r="S163" s="32">
        <f>IF($A$20=1,IF(UDDS!E163="","",UDDS!E163),IF($A$20=2,IF('FTP-75'!E163="","",'FTP-75'!E163),IF($A$20=3, IF('US06'!E163="","",'US06'!E163),IF($A$20=4, IF(NEDC!D163="","", NEDC!D163),IF($A$20=5, IF('JPN10-15'!D163="","",'JPN10-15'!D163),IF($A$20=6, IF(WLTC!E163="","", WLTC!E163),IF($A$20=7, IF('New Cycle 1'!D163="","", 'New Cycle 1'!D163),IF($A$20=8, IF('New Cycle 2'!D163="","", 'New Cycle 2'!D163),IF($A$20=9, IF('New Cycle 3'!D163="","", 'New Cycle 3'!D163),"")))))))))</f>
        <v>11.7247530946761</v>
      </c>
      <c r="T163" s="32">
        <f>IF($A$20=1,IF(UDDS!F163="","",UDDS!F163),IF($A$20=2,IF('FTP-75'!F163="","",'FTP-75'!F163),IF($A$20=3, IF('US06'!F163="","",'US06'!F163),IF($A$20=4, IF(NEDC!E163="","", NEDC!E163),IF($A$20=5, IF('JPN10-15'!E163="","",'JPN10-15'!E163),IF($A$20=6, IF(WLTC!F163="","", WLTC!F163),IF($A$20=7, IF('New Cycle 1'!E163="","", 'New Cycle 1'!E163),IF($A$20=8, IF('New Cycle 2'!E163="","", 'New Cycle 2'!E163),IF($A$20=9, IF('New Cycle 3'!E163="","", 'New Cycle 3'!E163),"")))))))))</f>
        <v>-0.52179012350094212</v>
      </c>
      <c r="U163" s="32">
        <f>IF($A$20=1,IF(UDDS!G163="","",UDDS!G163),IF($A$20=2,IF('FTP-75'!G163="","",'FTP-75'!G163),IF($A$20=3, IF('US06'!G163="","",'US06'!G163),IF($A$20=4, IF(NEDC!F163="","", NEDC!F163),IF($A$20=5, IF('JPN10-15'!F163="","",'JPN10-15'!F163),IF($A$20=6, IF(WLTC!G163="","", WLTC!G163),IF($A$20=7, IF('New Cycle 1'!F163="","", 'New Cycle 1'!F163),IF($A$20=8, IF('New Cycle 2'!F163="","", 'New Cycle 2'!F163),IF($A$20=9, IF('New Cycle 3'!F163="","", 'New Cycle 3'!F163),"")))))))))</f>
        <v>784.1639904318896</v>
      </c>
    </row>
    <row r="164" spans="16:21" x14ac:dyDescent="0.25">
      <c r="P164" s="8">
        <f>IF($A$20=1,IF(UDDS!A164="","",UDDS!A164),IF($A$20=2,IF('FTP-75'!A164="","",'FTP-75'!A164),IF($A$20=3, IF('US06'!A164="","",'US06'!A164),IF($A$20=4, IF(NEDC!A164="","", NEDC!A164),IF($A$20=5, IF('JPN10-15'!A164="","",'JPN10-15'!A164),IF($A$20=6, IF(WLTC!B164="","", WLTC!B164),IF($A$20=7, IF('New Cycle 1'!A164="","", 'New Cycle 1'!A164),IF($A$20=8, IF('New Cycle 2'!A164="","", 'New Cycle 3'!A164),IF($A$20=9, IF('New Cycle 3'!A164="","", 'New Cycle 3'!A164),"")))))))))</f>
        <v>162</v>
      </c>
      <c r="Q164" s="32">
        <f>IF($A$20=1,IF(UDDS!C164="","",UDDS!C164),IF($A$20=2,IF('FTP-75'!C164="","",'FTP-75'!C164),IF($A$20=3, IF('US06'!C164="","",'US06'!C164),IF($A$20=4, IF(NEDC!B164="","", NEDC!B164),IF($A$20=5, IF('JPN10-15'!B164="","",'JPN10-15'!B164),IF($A$20=6, IF(WLTC!C164="","", WLTC!C164),IF($A$20=7, IF('New Cycle 1'!B164="","", 'New Cycle 1'!B164),IF($A$20=8, IF('New Cycle 2'!B164="","", 'New Cycle 2'!B164),IF($A$20=9, IF('New Cycle 3'!B164="","", 'New Cycle 3'!B164),"")))))))))</f>
        <v>40.33755558543735</v>
      </c>
      <c r="R164" s="32">
        <f>IF($A$20=1,IF(UDDS!D164="","",UDDS!D164),IF($A$20=2,IF('FTP-75'!D164="","",'FTP-75'!D164),IF($A$20=3, IF('US06'!D164="","",'US06'!D164),IF($A$20=4, IF(NEDC!C164="","", NEDC!C164),IF($A$20=5, IF('JPN10-15'!C164="","",'JPN10-15'!C164),IF($A$20=6, IF(WLTC!D164="","", WLTC!D164),IF($A$20=7, IF('New Cycle 1'!C164="","", 'New Cycle 1'!C164),IF($A$20=8, IF('New Cycle 2'!C164="","", 'New Cycle 2'!C164),IF($A$20=9, IF('New Cycle 3'!C164="","", 'New Cycle 3'!C164),"")))))))))</f>
        <v>0</v>
      </c>
      <c r="S164" s="32">
        <f>IF($A$20=1,IF(UDDS!E164="","",UDDS!E164),IF($A$20=2,IF('FTP-75'!E164="","",'FTP-75'!E164),IF($A$20=3, IF('US06'!E164="","",'US06'!E164),IF($A$20=4, IF(NEDC!D164="","", NEDC!D164),IF($A$20=5, IF('JPN10-15'!D164="","",'JPN10-15'!D164),IF($A$20=6, IF(WLTC!E164="","", WLTC!E164),IF($A$20=7, IF('New Cycle 1'!D164="","", 'New Cycle 1'!D164),IF($A$20=8, IF('New Cycle 2'!D164="","", 'New Cycle 2'!D164),IF($A$20=9, IF('New Cycle 3'!D164="","", 'New Cycle 3'!D164),"")))))))))</f>
        <v>11.204876551510376</v>
      </c>
      <c r="T164" s="32">
        <f>IF($A$20=1,IF(UDDS!F164="","",UDDS!F164),IF($A$20=2,IF('FTP-75'!F164="","",'FTP-75'!F164),IF($A$20=3, IF('US06'!F164="","",'US06'!F164),IF($A$20=4, IF(NEDC!E164="","", NEDC!E164),IF($A$20=5, IF('JPN10-15'!E164="","",'JPN10-15'!E164),IF($A$20=6, IF(WLTC!F164="","", WLTC!F164),IF($A$20=7, IF('New Cycle 1'!E164="","", 'New Cycle 1'!E164),IF($A$20=8, IF('New Cycle 2'!E164="","", 'New Cycle 2'!E164),IF($A$20=9, IF('New Cycle 3'!E164="","", 'New Cycle 3'!E164),"")))))))))</f>
        <v>-0.51987654316572396</v>
      </c>
      <c r="U164" s="32">
        <f>IF($A$20=1,IF(UDDS!G164="","",UDDS!G164),IF($A$20=2,IF('FTP-75'!G164="","",'FTP-75'!G164),IF($A$20=3, IF('US06'!G164="","",'US06'!G164),IF($A$20=4, IF(NEDC!F164="","", NEDC!F164),IF($A$20=5, IF('JPN10-15'!F164="","",'JPN10-15'!F164),IF($A$20=6, IF(WLTC!G164="","", WLTC!G164),IF($A$20=7, IF('New Cycle 1'!F164="","", 'New Cycle 1'!F164),IF($A$20=8, IF('New Cycle 2'!F164="","", 'New Cycle 2'!F164),IF($A$20=9, IF('New Cycle 3'!F164="","", 'New Cycle 3'!F164),"")))))))))</f>
        <v>795.62880525498281</v>
      </c>
    </row>
    <row r="165" spans="16:21" x14ac:dyDescent="0.25">
      <c r="P165" s="8">
        <f>IF($A$20=1,IF(UDDS!A165="","",UDDS!A165),IF($A$20=2,IF('FTP-75'!A165="","",'FTP-75'!A165),IF($A$20=3, IF('US06'!A165="","",'US06'!A165),IF($A$20=4, IF(NEDC!A165="","", NEDC!A165),IF($A$20=5, IF('JPN10-15'!A165="","",'JPN10-15'!A165),IF($A$20=6, IF(WLTC!B165="","", WLTC!B165),IF($A$20=7, IF('New Cycle 1'!A165="","", 'New Cycle 1'!A165),IF($A$20=8, IF('New Cycle 2'!A165="","", 'New Cycle 3'!A165),IF($A$20=9, IF('New Cycle 3'!A165="","", 'New Cycle 3'!A165),"")))))))))</f>
        <v>163</v>
      </c>
      <c r="Q165" s="32">
        <f>IF($A$20=1,IF(UDDS!C165="","",UDDS!C165),IF($A$20=2,IF('FTP-75'!C165="","",'FTP-75'!C165),IF($A$20=3, IF('US06'!C165="","",'US06'!C165),IF($A$20=4, IF(NEDC!B165="","", NEDC!B165),IF($A$20=5, IF('JPN10-15'!B165="","",'JPN10-15'!B165),IF($A$20=6, IF(WLTC!C165="","", WLTC!C165),IF($A$20=7, IF('New Cycle 1'!B165="","", 'New Cycle 1'!B165),IF($A$20=8, IF('New Cycle 2'!B165="","", 'New Cycle 2'!B165),IF($A$20=9, IF('New Cycle 3'!B165="","", 'New Cycle 3'!B165),"")))))))))</f>
        <v>38.47988889879651</v>
      </c>
      <c r="R165" s="32">
        <f>IF($A$20=1,IF(UDDS!D165="","",UDDS!D165),IF($A$20=2,IF('FTP-75'!D165="","",'FTP-75'!D165),IF($A$20=3, IF('US06'!D165="","",'US06'!D165),IF($A$20=4, IF(NEDC!C165="","", NEDC!C165),IF($A$20=5, IF('JPN10-15'!C165="","",'JPN10-15'!C165),IF($A$20=6, IF(WLTC!D165="","", WLTC!D165),IF($A$20=7, IF('New Cycle 1'!C165="","", 'New Cycle 1'!C165),IF($A$20=8, IF('New Cycle 2'!C165="","", 'New Cycle 2'!C165),IF($A$20=9, IF('New Cycle 3'!C165="","", 'New Cycle 3'!C165),"")))))))))</f>
        <v>0</v>
      </c>
      <c r="S165" s="32">
        <f>IF($A$20=1,IF(UDDS!E165="","",UDDS!E165),IF($A$20=2,IF('FTP-75'!E165="","",'FTP-75'!E165),IF($A$20=3, IF('US06'!E165="","",'US06'!E165),IF($A$20=4, IF(NEDC!D165="","", NEDC!D165),IF($A$20=5, IF('JPN10-15'!D165="","",'JPN10-15'!D165),IF($A$20=6, IF(WLTC!E165="","", WLTC!E165),IF($A$20=7, IF('New Cycle 1'!D165="","", 'New Cycle 1'!D165),IF($A$20=8, IF('New Cycle 2'!D165="","", 'New Cycle 2'!D165),IF($A$20=9, IF('New Cycle 3'!D165="","", 'New Cycle 3'!D165),"")))))))))</f>
        <v>10.688858027443475</v>
      </c>
      <c r="T165" s="32">
        <f>IF($A$20=1,IF(UDDS!F165="","",UDDS!F165),IF($A$20=2,IF('FTP-75'!F165="","",'FTP-75'!F165),IF($A$20=3, IF('US06'!F165="","",'US06'!F165),IF($A$20=4, IF(NEDC!E165="","", NEDC!E165),IF($A$20=5, IF('JPN10-15'!E165="","",'JPN10-15'!E165),IF($A$20=6, IF(WLTC!F165="","", WLTC!F165),IF($A$20=7, IF('New Cycle 1'!E165="","", 'New Cycle 1'!E165),IF($A$20=8, IF('New Cycle 2'!E165="","", 'New Cycle 2'!E165),IF($A$20=9, IF('New Cycle 3'!E165="","", 'New Cycle 3'!E165),"")))))))))</f>
        <v>-0.51601852406690085</v>
      </c>
      <c r="U165" s="32">
        <f>IF($A$20=1,IF(UDDS!G165="","",UDDS!G165),IF($A$20=2,IF('FTP-75'!G165="","",'FTP-75'!G165),IF($A$20=3, IF('US06'!G165="","",'US06'!G165),IF($A$20=4, IF(NEDC!F165="","", NEDC!F165),IF($A$20=5, IF('JPN10-15'!F165="","",'JPN10-15'!F165),IF($A$20=6, IF(WLTC!G165="","", WLTC!G165),IF($A$20=7, IF('New Cycle 1'!F165="","", 'New Cycle 1'!F165),IF($A$20=8, IF('New Cycle 2'!F165="","", 'New Cycle 2'!F165),IF($A$20=9, IF('New Cycle 3'!F165="","", 'New Cycle 3'!F165),"")))))))))</f>
        <v>806.57567254445974</v>
      </c>
    </row>
    <row r="166" spans="16:21" x14ac:dyDescent="0.25">
      <c r="P166" s="8">
        <f>IF($A$20=1,IF(UDDS!A166="","",UDDS!A166),IF($A$20=2,IF('FTP-75'!A166="","",'FTP-75'!A166),IF($A$20=3, IF('US06'!A166="","",'US06'!A166),IF($A$20=4, IF(NEDC!A166="","", NEDC!A166),IF($A$20=5, IF('JPN10-15'!A166="","",'JPN10-15'!A166),IF($A$20=6, IF(WLTC!B166="","", WLTC!B166),IF($A$20=7, IF('New Cycle 1'!A166="","", 'New Cycle 1'!A166),IF($A$20=8, IF('New Cycle 2'!A166="","", 'New Cycle 3'!A166),IF($A$20=9, IF('New Cycle 3'!A166="","", 'New Cycle 3'!A166),"")))))))))</f>
        <v>164</v>
      </c>
      <c r="Q166" s="32">
        <f>IF($A$20=1,IF(UDDS!C166="","",UDDS!C166),IF($A$20=2,IF('FTP-75'!C166="","",'FTP-75'!C166),IF($A$20=3, IF('US06'!C166="","",'US06'!C166),IF($A$20=4, IF(NEDC!B166="","", NEDC!B166),IF($A$20=5, IF('JPN10-15'!B166="","",'JPN10-15'!B166),IF($A$20=6, IF(WLTC!C166="","", WLTC!C166),IF($A$20=7, IF('New Cycle 1'!B166="","", 'New Cycle 1'!B166),IF($A$20=8, IF('New Cycle 2'!B166="","", 'New Cycle 2'!B166),IF($A$20=9, IF('New Cycle 3'!B166="","", 'New Cycle 3'!B166),"")))))))))</f>
        <v>36.608444454405053</v>
      </c>
      <c r="R166" s="32">
        <f>IF($A$20=1,IF(UDDS!D166="","",UDDS!D166),IF($A$20=2,IF('FTP-75'!D166="","",'FTP-75'!D166),IF($A$20=3, IF('US06'!D166="","",'US06'!D166),IF($A$20=4, IF(NEDC!C166="","", NEDC!C166),IF($A$20=5, IF('JPN10-15'!C166="","",'JPN10-15'!C166),IF($A$20=6, IF(WLTC!D166="","", WLTC!D166),IF($A$20=7, IF('New Cycle 1'!C166="","", 'New Cycle 1'!C166),IF($A$20=8, IF('New Cycle 2'!C166="","", 'New Cycle 2'!C166),IF($A$20=9, IF('New Cycle 3'!C166="","", 'New Cycle 3'!C166),"")))))))))</f>
        <v>0</v>
      </c>
      <c r="S166" s="32">
        <f>IF($A$20=1,IF(UDDS!E166="","",UDDS!E166),IF($A$20=2,IF('FTP-75'!E166="","",'FTP-75'!E166),IF($A$20=3, IF('US06'!E166="","",'US06'!E166),IF($A$20=4, IF(NEDC!D166="","", NEDC!D166),IF($A$20=5, IF('JPN10-15'!D166="","",'JPN10-15'!D166),IF($A$20=6, IF(WLTC!E166="","", WLTC!E166),IF($A$20=7, IF('New Cycle 1'!D166="","", 'New Cycle 1'!D166),IF($A$20=8, IF('New Cycle 2'!D166="","", 'New Cycle 2'!D166),IF($A$20=9, IF('New Cycle 3'!D166="","", 'New Cycle 3'!D166),"")))))))))</f>
        <v>10.169012348445849</v>
      </c>
      <c r="T166" s="32">
        <f>IF($A$20=1,IF(UDDS!F166="","",UDDS!F166),IF($A$20=2,IF('FTP-75'!F166="","",'FTP-75'!F166),IF($A$20=3, IF('US06'!F166="","",'US06'!F166),IF($A$20=4, IF(NEDC!E166="","", NEDC!E166),IF($A$20=5, IF('JPN10-15'!E166="","",'JPN10-15'!E166),IF($A$20=6, IF(WLTC!F166="","", WLTC!F166),IF($A$20=7, IF('New Cycle 1'!E166="","", 'New Cycle 1'!E166),IF($A$20=8, IF('New Cycle 2'!E166="","", 'New Cycle 2'!E166),IF($A$20=9, IF('New Cycle 3'!E166="","", 'New Cycle 3'!E166),"")))))))))</f>
        <v>-0.51984567899762624</v>
      </c>
      <c r="U166" s="32">
        <f>IF($A$20=1,IF(UDDS!G166="","",UDDS!G166),IF($A$20=2,IF('FTP-75'!G166="","",'FTP-75'!G166),IF($A$20=3, IF('US06'!G166="","",'US06'!G166),IF($A$20=4, IF(NEDC!F166="","", NEDC!F166),IF($A$20=5, IF('JPN10-15'!F166="","",'JPN10-15'!F166),IF($A$20=6, IF(WLTC!G166="","", WLTC!G166),IF($A$20=7, IF('New Cycle 1'!F166="","", 'New Cycle 1'!F166),IF($A$20=8, IF('New Cycle 2'!F166="","", 'New Cycle 2'!F166),IF($A$20=9, IF('New Cycle 3'!F166="","", 'New Cycle 3'!F166),"")))))))))</f>
        <v>817.00460773240445</v>
      </c>
    </row>
    <row r="167" spans="16:21" x14ac:dyDescent="0.25">
      <c r="P167" s="8">
        <f>IF($A$20=1,IF(UDDS!A167="","",UDDS!A167),IF($A$20=2,IF('FTP-75'!A167="","",'FTP-75'!A167),IF($A$20=3, IF('US06'!A167="","",'US06'!A167),IF($A$20=4, IF(NEDC!A167="","", NEDC!A167),IF($A$20=5, IF('JPN10-15'!A167="","",'JPN10-15'!A167),IF($A$20=6, IF(WLTC!B167="","", WLTC!B167),IF($A$20=7, IF('New Cycle 1'!A167="","", 'New Cycle 1'!A167),IF($A$20=8, IF('New Cycle 2'!A167="","", 'New Cycle 3'!A167),IF($A$20=9, IF('New Cycle 3'!A167="","", 'New Cycle 3'!A167),"")))))))))</f>
        <v>165</v>
      </c>
      <c r="Q167" s="32">
        <f>IF($A$20=1,IF(UDDS!C167="","",UDDS!C167),IF($A$20=2,IF('FTP-75'!C167="","",'FTP-75'!C167),IF($A$20=3, IF('US06'!C167="","",'US06'!C167),IF($A$20=4, IF(NEDC!B167="","", NEDC!B167),IF($A$20=5, IF('JPN10-15'!B167="","",'JPN10-15'!B167),IF($A$20=6, IF(WLTC!C167="","", WLTC!C167),IF($A$20=7, IF('New Cycle 1'!B167="","", 'New Cycle 1'!B167),IF($A$20=8, IF('New Cycle 2'!B167="","", 'New Cycle 2'!B167),IF($A$20=9, IF('New Cycle 3'!B167="","", 'New Cycle 3'!B167),"")))))))))</f>
        <v>35</v>
      </c>
      <c r="R167" s="32">
        <f>IF($A$20=1,IF(UDDS!D167="","",UDDS!D167),IF($A$20=2,IF('FTP-75'!D167="","",'FTP-75'!D167),IF($A$20=3, IF('US06'!D167="","",'US06'!D167),IF($A$20=4, IF(NEDC!C167="","", NEDC!C167),IF($A$20=5, IF('JPN10-15'!C167="","",'JPN10-15'!C167),IF($A$20=6, IF(WLTC!D167="","", WLTC!D167),IF($A$20=7, IF('New Cycle 1'!C167="","", 'New Cycle 1'!C167),IF($A$20=8, IF('New Cycle 2'!C167="","", 'New Cycle 2'!C167),IF($A$20=9, IF('New Cycle 3'!C167="","", 'New Cycle 3'!C167),"")))))))))</f>
        <v>0</v>
      </c>
      <c r="S167" s="32">
        <f>IF($A$20=1,IF(UDDS!E167="","",UDDS!E167),IF($A$20=2,IF('FTP-75'!E167="","",'FTP-75'!E167),IF($A$20=3, IF('US06'!E167="","",'US06'!E167),IF($A$20=4, IF(NEDC!D167="","", NEDC!D167),IF($A$20=5, IF('JPN10-15'!D167="","",'JPN10-15'!D167),IF($A$20=6, IF(WLTC!E167="","", WLTC!E167),IF($A$20=7, IF('New Cycle 1'!D167="","", 'New Cycle 1'!D167),IF($A$20=8, IF('New Cycle 2'!D167="","", 'New Cycle 2'!D167),IF($A$20=9, IF('New Cycle 3'!D167="","", 'New Cycle 3'!D167),"")))))))))</f>
        <v>9.7222222222222214</v>
      </c>
      <c r="T167" s="32">
        <f>IF($A$20=1,IF(UDDS!F167="","",UDDS!F167),IF($A$20=2,IF('FTP-75'!F167="","",'FTP-75'!F167),IF($A$20=3, IF('US06'!F167="","",'US06'!F167),IF($A$20=4, IF(NEDC!E167="","", NEDC!E167),IF($A$20=5, IF('JPN10-15'!E167="","",'JPN10-15'!E167),IF($A$20=6, IF(WLTC!F167="","", WLTC!F167),IF($A$20=7, IF('New Cycle 1'!E167="","", 'New Cycle 1'!E167),IF($A$20=8, IF('New Cycle 2'!E167="","", 'New Cycle 2'!E167),IF($A$20=9, IF('New Cycle 3'!E167="","", 'New Cycle 3'!E167),"")))))))))</f>
        <v>-0.44679012622362713</v>
      </c>
      <c r="U167" s="32">
        <f>IF($A$20=1,IF(UDDS!G167="","",UDDS!G167),IF($A$20=2,IF('FTP-75'!G167="","",'FTP-75'!G167),IF($A$20=3, IF('US06'!G167="","",'US06'!G167),IF($A$20=4, IF(NEDC!F167="","", NEDC!F167),IF($A$20=5, IF('JPN10-15'!F167="","",'JPN10-15'!F167),IF($A$20=6, IF(WLTC!G167="","", WLTC!G167),IF($A$20=7, IF('New Cycle 1'!F167="","", 'New Cycle 1'!F167),IF($A$20=8, IF('New Cycle 2'!F167="","", 'New Cycle 2'!F167),IF($A$20=9, IF('New Cycle 3'!F167="","", 'New Cycle 3'!F167),"")))))))))</f>
        <v>826.95022501773849</v>
      </c>
    </row>
    <row r="168" spans="16:21" x14ac:dyDescent="0.25">
      <c r="P168" s="8">
        <f>IF($A$20=1,IF(UDDS!A168="","",UDDS!A168),IF($A$20=2,IF('FTP-75'!A168="","",'FTP-75'!A168),IF($A$20=3, IF('US06'!A168="","",'US06'!A168),IF($A$20=4, IF(NEDC!A168="","", NEDC!A168),IF($A$20=5, IF('JPN10-15'!A168="","",'JPN10-15'!A168),IF($A$20=6, IF(WLTC!B168="","", WLTC!B168),IF($A$20=7, IF('New Cycle 1'!A168="","", 'New Cycle 1'!A168),IF($A$20=8, IF('New Cycle 2'!A168="","", 'New Cycle 3'!A168),IF($A$20=9, IF('New Cycle 3'!A168="","", 'New Cycle 3'!A168),"")))))))))</f>
        <v>166</v>
      </c>
      <c r="Q168" s="32">
        <f>IF($A$20=1,IF(UDDS!C168="","",UDDS!C168),IF($A$20=2,IF('FTP-75'!C168="","",'FTP-75'!C168),IF($A$20=3, IF('US06'!C168="","",'US06'!C168),IF($A$20=4, IF(NEDC!B168="","", NEDC!B168),IF($A$20=5, IF('JPN10-15'!B168="","",'JPN10-15'!B168),IF($A$20=6, IF(WLTC!C168="","", WLTC!C168),IF($A$20=7, IF('New Cycle 1'!B168="","", 'New Cycle 1'!B168),IF($A$20=8, IF('New Cycle 2'!B168="","", 'New Cycle 2'!B168),IF($A$20=9, IF('New Cycle 3'!B168="","", 'New Cycle 3'!B168),"")))))))))</f>
        <v>35</v>
      </c>
      <c r="R168" s="32">
        <f>IF($A$20=1,IF(UDDS!D168="","",UDDS!D168),IF($A$20=2,IF('FTP-75'!D168="","",'FTP-75'!D168),IF($A$20=3, IF('US06'!D168="","",'US06'!D168),IF($A$20=4, IF(NEDC!C168="","", NEDC!C168),IF($A$20=5, IF('JPN10-15'!C168="","",'JPN10-15'!C168),IF($A$20=6, IF(WLTC!D168="","", WLTC!D168),IF($A$20=7, IF('New Cycle 1'!C168="","", 'New Cycle 1'!C168),IF($A$20=8, IF('New Cycle 2'!C168="","", 'New Cycle 2'!C168),IF($A$20=9, IF('New Cycle 3'!C168="","", 'New Cycle 3'!C168),"")))))))))</f>
        <v>0</v>
      </c>
      <c r="S168" s="32">
        <f>IF($A$20=1,IF(UDDS!E168="","",UDDS!E168),IF($A$20=2,IF('FTP-75'!E168="","",'FTP-75'!E168),IF($A$20=3, IF('US06'!E168="","",'US06'!E168),IF($A$20=4, IF(NEDC!D168="","", NEDC!D168),IF($A$20=5, IF('JPN10-15'!D168="","",'JPN10-15'!D168),IF($A$20=6, IF(WLTC!E168="","", WLTC!E168),IF($A$20=7, IF('New Cycle 1'!D168="","", 'New Cycle 1'!D168),IF($A$20=8, IF('New Cycle 2'!D168="","", 'New Cycle 2'!D168),IF($A$20=9, IF('New Cycle 3'!D168="","", 'New Cycle 3'!D168),"")))))))))</f>
        <v>9.7222222222222214</v>
      </c>
      <c r="T168" s="32">
        <f>IF($A$20=1,IF(UDDS!F168="","",UDDS!F168),IF($A$20=2,IF('FTP-75'!F168="","",'FTP-75'!F168),IF($A$20=3, IF('US06'!F168="","",'US06'!F168),IF($A$20=4, IF(NEDC!E168="","", NEDC!E168),IF($A$20=5, IF('JPN10-15'!E168="","",'JPN10-15'!E168),IF($A$20=6, IF(WLTC!F168="","", WLTC!F168),IF($A$20=7, IF('New Cycle 1'!E168="","", 'New Cycle 1'!E168),IF($A$20=8, IF('New Cycle 2'!E168="","", 'New Cycle 2'!E168),IF($A$20=9, IF('New Cycle 3'!E168="","", 'New Cycle 3'!E168),"")))))))))</f>
        <v>0</v>
      </c>
      <c r="U168" s="32">
        <f>IF($A$20=1,IF(UDDS!G168="","",UDDS!G168),IF($A$20=2,IF('FTP-75'!G168="","",'FTP-75'!G168),IF($A$20=3, IF('US06'!G168="","",'US06'!G168),IF($A$20=4, IF(NEDC!F168="","", NEDC!F168),IF($A$20=5, IF('JPN10-15'!F168="","",'JPN10-15'!F168),IF($A$20=6, IF(WLTC!G168="","", WLTC!G168),IF($A$20=7, IF('New Cycle 1'!F168="","", 'New Cycle 1'!F168),IF($A$20=8, IF('New Cycle 2'!F168="","", 'New Cycle 2'!F168),IF($A$20=9, IF('New Cycle 3'!F168="","", 'New Cycle 3'!F168),"")))))))))</f>
        <v>836.67244723996066</v>
      </c>
    </row>
    <row r="169" spans="16:21" x14ac:dyDescent="0.25">
      <c r="P169" s="8">
        <f>IF($A$20=1,IF(UDDS!A169="","",UDDS!A169),IF($A$20=2,IF('FTP-75'!A169="","",'FTP-75'!A169),IF($A$20=3, IF('US06'!A169="","",'US06'!A169),IF($A$20=4, IF(NEDC!A169="","", NEDC!A169),IF($A$20=5, IF('JPN10-15'!A169="","",'JPN10-15'!A169),IF($A$20=6, IF(WLTC!B169="","", WLTC!B169),IF($A$20=7, IF('New Cycle 1'!A169="","", 'New Cycle 1'!A169),IF($A$20=8, IF('New Cycle 2'!A169="","", 'New Cycle 3'!A169),IF($A$20=9, IF('New Cycle 3'!A169="","", 'New Cycle 3'!A169),"")))))))))</f>
        <v>167</v>
      </c>
      <c r="Q169" s="32">
        <f>IF($A$20=1,IF(UDDS!C169="","",UDDS!C169),IF($A$20=2,IF('FTP-75'!C169="","",'FTP-75'!C169),IF($A$20=3, IF('US06'!C169="","",'US06'!C169),IF($A$20=4, IF(NEDC!B169="","", NEDC!B169),IF($A$20=5, IF('JPN10-15'!B169="","",'JPN10-15'!B169),IF($A$20=6, IF(WLTC!C169="","", WLTC!C169),IF($A$20=7, IF('New Cycle 1'!B169="","", 'New Cycle 1'!B169),IF($A$20=8, IF('New Cycle 2'!B169="","", 'New Cycle 2'!B169),IF($A$20=9, IF('New Cycle 3'!B169="","", 'New Cycle 3'!B169),"")))))))))</f>
        <v>35</v>
      </c>
      <c r="R169" s="32">
        <f>IF($A$20=1,IF(UDDS!D169="","",UDDS!D169),IF($A$20=2,IF('FTP-75'!D169="","",'FTP-75'!D169),IF($A$20=3, IF('US06'!D169="","",'US06'!D169),IF($A$20=4, IF(NEDC!C169="","", NEDC!C169),IF($A$20=5, IF('JPN10-15'!C169="","",'JPN10-15'!C169),IF($A$20=6, IF(WLTC!D169="","", WLTC!D169),IF($A$20=7, IF('New Cycle 1'!C169="","", 'New Cycle 1'!C169),IF($A$20=8, IF('New Cycle 2'!C169="","", 'New Cycle 2'!C169),IF($A$20=9, IF('New Cycle 3'!C169="","", 'New Cycle 3'!C169),"")))))))))</f>
        <v>0</v>
      </c>
      <c r="S169" s="32">
        <f>IF($A$20=1,IF(UDDS!E169="","",UDDS!E169),IF($A$20=2,IF('FTP-75'!E169="","",'FTP-75'!E169),IF($A$20=3, IF('US06'!E169="","",'US06'!E169),IF($A$20=4, IF(NEDC!D169="","", NEDC!D169),IF($A$20=5, IF('JPN10-15'!D169="","",'JPN10-15'!D169),IF($A$20=6, IF(WLTC!E169="","", WLTC!E169),IF($A$20=7, IF('New Cycle 1'!D169="","", 'New Cycle 1'!D169),IF($A$20=8, IF('New Cycle 2'!D169="","", 'New Cycle 2'!D169),IF($A$20=9, IF('New Cycle 3'!D169="","", 'New Cycle 3'!D169),"")))))))))</f>
        <v>9.7222222222222214</v>
      </c>
      <c r="T169" s="32">
        <f>IF($A$20=1,IF(UDDS!F169="","",UDDS!F169),IF($A$20=2,IF('FTP-75'!F169="","",'FTP-75'!F169),IF($A$20=3, IF('US06'!F169="","",'US06'!F169),IF($A$20=4, IF(NEDC!E169="","", NEDC!E169),IF($A$20=5, IF('JPN10-15'!E169="","",'JPN10-15'!E169),IF($A$20=6, IF(WLTC!F169="","", WLTC!F169),IF($A$20=7, IF('New Cycle 1'!E169="","", 'New Cycle 1'!E169),IF($A$20=8, IF('New Cycle 2'!E169="","", 'New Cycle 2'!E169),IF($A$20=9, IF('New Cycle 3'!E169="","", 'New Cycle 3'!E169),"")))))))))</f>
        <v>0</v>
      </c>
      <c r="U169" s="32">
        <f>IF($A$20=1,IF(UDDS!G169="","",UDDS!G169),IF($A$20=2,IF('FTP-75'!G169="","",'FTP-75'!G169),IF($A$20=3, IF('US06'!G169="","",'US06'!G169),IF($A$20=4, IF(NEDC!F169="","", NEDC!F169),IF($A$20=5, IF('JPN10-15'!F169="","",'JPN10-15'!F169),IF($A$20=6, IF(WLTC!G169="","", WLTC!G169),IF($A$20=7, IF('New Cycle 1'!F169="","", 'New Cycle 1'!F169),IF($A$20=8, IF('New Cycle 2'!F169="","", 'New Cycle 2'!F169),IF($A$20=9, IF('New Cycle 3'!F169="","", 'New Cycle 3'!F169),"")))))))))</f>
        <v>846.39466946218283</v>
      </c>
    </row>
    <row r="170" spans="16:21" x14ac:dyDescent="0.25">
      <c r="P170" s="8">
        <f>IF($A$20=1,IF(UDDS!A170="","",UDDS!A170),IF($A$20=2,IF('FTP-75'!A170="","",'FTP-75'!A170),IF($A$20=3, IF('US06'!A170="","",'US06'!A170),IF($A$20=4, IF(NEDC!A170="","", NEDC!A170),IF($A$20=5, IF('JPN10-15'!A170="","",'JPN10-15'!A170),IF($A$20=6, IF(WLTC!B170="","", WLTC!B170),IF($A$20=7, IF('New Cycle 1'!A170="","", 'New Cycle 1'!A170),IF($A$20=8, IF('New Cycle 2'!A170="","", 'New Cycle 3'!A170),IF($A$20=9, IF('New Cycle 3'!A170="","", 'New Cycle 3'!A170),"")))))))))</f>
        <v>168</v>
      </c>
      <c r="Q170" s="32">
        <f>IF($A$20=1,IF(UDDS!C170="","",UDDS!C170),IF($A$20=2,IF('FTP-75'!C170="","",'FTP-75'!C170),IF($A$20=3, IF('US06'!C170="","",'US06'!C170),IF($A$20=4, IF(NEDC!B170="","", NEDC!B170),IF($A$20=5, IF('JPN10-15'!B170="","",'JPN10-15'!B170),IF($A$20=6, IF(WLTC!C170="","", WLTC!C170),IF($A$20=7, IF('New Cycle 1'!B170="","", 'New Cycle 1'!B170),IF($A$20=8, IF('New Cycle 2'!B170="","", 'New Cycle 2'!B170),IF($A$20=9, IF('New Cycle 3'!B170="","", 'New Cycle 3'!B170),"")))))))))</f>
        <v>35</v>
      </c>
      <c r="R170" s="32">
        <f>IF($A$20=1,IF(UDDS!D170="","",UDDS!D170),IF($A$20=2,IF('FTP-75'!D170="","",'FTP-75'!D170),IF($A$20=3, IF('US06'!D170="","",'US06'!D170),IF($A$20=4, IF(NEDC!C170="","", NEDC!C170),IF($A$20=5, IF('JPN10-15'!C170="","",'JPN10-15'!C170),IF($A$20=6, IF(WLTC!D170="","", WLTC!D170),IF($A$20=7, IF('New Cycle 1'!C170="","", 'New Cycle 1'!C170),IF($A$20=8, IF('New Cycle 2'!C170="","", 'New Cycle 2'!C170),IF($A$20=9, IF('New Cycle 3'!C170="","", 'New Cycle 3'!C170),"")))))))))</f>
        <v>0</v>
      </c>
      <c r="S170" s="32">
        <f>IF($A$20=1,IF(UDDS!E170="","",UDDS!E170),IF($A$20=2,IF('FTP-75'!E170="","",'FTP-75'!E170),IF($A$20=3, IF('US06'!E170="","",'US06'!E170),IF($A$20=4, IF(NEDC!D170="","", NEDC!D170),IF($A$20=5, IF('JPN10-15'!D170="","",'JPN10-15'!D170),IF($A$20=6, IF(WLTC!E170="","", WLTC!E170),IF($A$20=7, IF('New Cycle 1'!D170="","", 'New Cycle 1'!D170),IF($A$20=8, IF('New Cycle 2'!D170="","", 'New Cycle 2'!D170),IF($A$20=9, IF('New Cycle 3'!D170="","", 'New Cycle 3'!D170),"")))))))))</f>
        <v>9.7222222222222214</v>
      </c>
      <c r="T170" s="32">
        <f>IF($A$20=1,IF(UDDS!F170="","",UDDS!F170),IF($A$20=2,IF('FTP-75'!F170="","",'FTP-75'!F170),IF($A$20=3, IF('US06'!F170="","",'US06'!F170),IF($A$20=4, IF(NEDC!E170="","", NEDC!E170),IF($A$20=5, IF('JPN10-15'!E170="","",'JPN10-15'!E170),IF($A$20=6, IF(WLTC!F170="","", WLTC!F170),IF($A$20=7, IF('New Cycle 1'!E170="","", 'New Cycle 1'!E170),IF($A$20=8, IF('New Cycle 2'!E170="","", 'New Cycle 2'!E170),IF($A$20=9, IF('New Cycle 3'!E170="","", 'New Cycle 3'!E170),"")))))))))</f>
        <v>0</v>
      </c>
      <c r="U170" s="32">
        <f>IF($A$20=1,IF(UDDS!G170="","",UDDS!G170),IF($A$20=2,IF('FTP-75'!G170="","",'FTP-75'!G170),IF($A$20=3, IF('US06'!G170="","",'US06'!G170),IF($A$20=4, IF(NEDC!F170="","", NEDC!F170),IF($A$20=5, IF('JPN10-15'!F170="","",'JPN10-15'!F170),IF($A$20=6, IF(WLTC!G170="","", WLTC!G170),IF($A$20=7, IF('New Cycle 1'!F170="","", 'New Cycle 1'!F170),IF($A$20=8, IF('New Cycle 2'!F170="","", 'New Cycle 2'!F170),IF($A$20=9, IF('New Cycle 3'!F170="","", 'New Cycle 3'!F170),"")))))))))</f>
        <v>856.116891684405</v>
      </c>
    </row>
    <row r="171" spans="16:21" x14ac:dyDescent="0.25">
      <c r="P171" s="8">
        <f>IF($A$20=1,IF(UDDS!A171="","",UDDS!A171),IF($A$20=2,IF('FTP-75'!A171="","",'FTP-75'!A171),IF($A$20=3, IF('US06'!A171="","",'US06'!A171),IF($A$20=4, IF(NEDC!A171="","", NEDC!A171),IF($A$20=5, IF('JPN10-15'!A171="","",'JPN10-15'!A171),IF($A$20=6, IF(WLTC!B171="","", WLTC!B171),IF($A$20=7, IF('New Cycle 1'!A171="","", 'New Cycle 1'!A171),IF($A$20=8, IF('New Cycle 2'!A171="","", 'New Cycle 3'!A171),IF($A$20=9, IF('New Cycle 3'!A171="","", 'New Cycle 3'!A171),"")))))))))</f>
        <v>169</v>
      </c>
      <c r="Q171" s="32">
        <f>IF($A$20=1,IF(UDDS!C171="","",UDDS!C171),IF($A$20=2,IF('FTP-75'!C171="","",'FTP-75'!C171),IF($A$20=3, IF('US06'!C171="","",'US06'!C171),IF($A$20=4, IF(NEDC!B171="","", NEDC!B171),IF($A$20=5, IF('JPN10-15'!B171="","",'JPN10-15'!B171),IF($A$20=6, IF(WLTC!C171="","", WLTC!C171),IF($A$20=7, IF('New Cycle 1'!B171="","", 'New Cycle 1'!B171),IF($A$20=8, IF('New Cycle 2'!B171="","", 'New Cycle 2'!B171),IF($A$20=9, IF('New Cycle 3'!B171="","", 'New Cycle 3'!B171),"")))))))))</f>
        <v>35</v>
      </c>
      <c r="R171" s="32">
        <f>IF($A$20=1,IF(UDDS!D171="","",UDDS!D171),IF($A$20=2,IF('FTP-75'!D171="","",'FTP-75'!D171),IF($A$20=3, IF('US06'!D171="","",'US06'!D171),IF($A$20=4, IF(NEDC!C171="","", NEDC!C171),IF($A$20=5, IF('JPN10-15'!C171="","",'JPN10-15'!C171),IF($A$20=6, IF(WLTC!D171="","", WLTC!D171),IF($A$20=7, IF('New Cycle 1'!C171="","", 'New Cycle 1'!C171),IF($A$20=8, IF('New Cycle 2'!C171="","", 'New Cycle 2'!C171),IF($A$20=9, IF('New Cycle 3'!C171="","", 'New Cycle 3'!C171),"")))))))))</f>
        <v>0</v>
      </c>
      <c r="S171" s="32">
        <f>IF($A$20=1,IF(UDDS!E171="","",UDDS!E171),IF($A$20=2,IF('FTP-75'!E171="","",'FTP-75'!E171),IF($A$20=3, IF('US06'!E171="","",'US06'!E171),IF($A$20=4, IF(NEDC!D171="","", NEDC!D171),IF($A$20=5, IF('JPN10-15'!D171="","",'JPN10-15'!D171),IF($A$20=6, IF(WLTC!E171="","", WLTC!E171),IF($A$20=7, IF('New Cycle 1'!D171="","", 'New Cycle 1'!D171),IF($A$20=8, IF('New Cycle 2'!D171="","", 'New Cycle 2'!D171),IF($A$20=9, IF('New Cycle 3'!D171="","", 'New Cycle 3'!D171),"")))))))))</f>
        <v>9.7222222222222214</v>
      </c>
      <c r="T171" s="32">
        <f>IF($A$20=1,IF(UDDS!F171="","",UDDS!F171),IF($A$20=2,IF('FTP-75'!F171="","",'FTP-75'!F171),IF($A$20=3, IF('US06'!F171="","",'US06'!F171),IF($A$20=4, IF(NEDC!E171="","", NEDC!E171),IF($A$20=5, IF('JPN10-15'!E171="","",'JPN10-15'!E171),IF($A$20=6, IF(WLTC!F171="","", WLTC!F171),IF($A$20=7, IF('New Cycle 1'!E171="","", 'New Cycle 1'!E171),IF($A$20=8, IF('New Cycle 2'!E171="","", 'New Cycle 2'!E171),IF($A$20=9, IF('New Cycle 3'!E171="","", 'New Cycle 3'!E171),"")))))))))</f>
        <v>0</v>
      </c>
      <c r="U171" s="32">
        <f>IF($A$20=1,IF(UDDS!G171="","",UDDS!G171),IF($A$20=2,IF('FTP-75'!G171="","",'FTP-75'!G171),IF($A$20=3, IF('US06'!G171="","",'US06'!G171),IF($A$20=4, IF(NEDC!F171="","", NEDC!F171),IF($A$20=5, IF('JPN10-15'!F171="","",'JPN10-15'!F171),IF($A$20=6, IF(WLTC!G171="","", WLTC!G171),IF($A$20=7, IF('New Cycle 1'!F171="","", 'New Cycle 1'!F171),IF($A$20=8, IF('New Cycle 2'!F171="","", 'New Cycle 2'!F171),IF($A$20=9, IF('New Cycle 3'!F171="","", 'New Cycle 3'!F171),"")))))))))</f>
        <v>865.83911390662718</v>
      </c>
    </row>
    <row r="172" spans="16:21" x14ac:dyDescent="0.25">
      <c r="P172" s="8">
        <f>IF($A$20=1,IF(UDDS!A172="","",UDDS!A172),IF($A$20=2,IF('FTP-75'!A172="","",'FTP-75'!A172),IF($A$20=3, IF('US06'!A172="","",'US06'!A172),IF($A$20=4, IF(NEDC!A172="","", NEDC!A172),IF($A$20=5, IF('JPN10-15'!A172="","",'JPN10-15'!A172),IF($A$20=6, IF(WLTC!B172="","", WLTC!B172),IF($A$20=7, IF('New Cycle 1'!A172="","", 'New Cycle 1'!A172),IF($A$20=8, IF('New Cycle 2'!A172="","", 'New Cycle 3'!A172),IF($A$20=9, IF('New Cycle 3'!A172="","", 'New Cycle 3'!A172),"")))))))))</f>
        <v>170</v>
      </c>
      <c r="Q172" s="32">
        <f>IF($A$20=1,IF(UDDS!C172="","",UDDS!C172),IF($A$20=2,IF('FTP-75'!C172="","",'FTP-75'!C172),IF($A$20=3, IF('US06'!C172="","",'US06'!C172),IF($A$20=4, IF(NEDC!B172="","", NEDC!B172),IF($A$20=5, IF('JPN10-15'!B172="","",'JPN10-15'!B172),IF($A$20=6, IF(WLTC!C172="","", WLTC!C172),IF($A$20=7, IF('New Cycle 1'!B172="","", 'New Cycle 1'!B172),IF($A$20=8, IF('New Cycle 2'!B172="","", 'New Cycle 2'!B172),IF($A$20=9, IF('New Cycle 3'!B172="","", 'New Cycle 3'!B172),"")))))))))</f>
        <v>35</v>
      </c>
      <c r="R172" s="32">
        <f>IF($A$20=1,IF(UDDS!D172="","",UDDS!D172),IF($A$20=2,IF('FTP-75'!D172="","",'FTP-75'!D172),IF($A$20=3, IF('US06'!D172="","",'US06'!D172),IF($A$20=4, IF(NEDC!C172="","", NEDC!C172),IF($A$20=5, IF('JPN10-15'!C172="","",'JPN10-15'!C172),IF($A$20=6, IF(WLTC!D172="","", WLTC!D172),IF($A$20=7, IF('New Cycle 1'!C172="","", 'New Cycle 1'!C172),IF($A$20=8, IF('New Cycle 2'!C172="","", 'New Cycle 2'!C172),IF($A$20=9, IF('New Cycle 3'!C172="","", 'New Cycle 3'!C172),"")))))))))</f>
        <v>0</v>
      </c>
      <c r="S172" s="32">
        <f>IF($A$20=1,IF(UDDS!E172="","",UDDS!E172),IF($A$20=2,IF('FTP-75'!E172="","",'FTP-75'!E172),IF($A$20=3, IF('US06'!E172="","",'US06'!E172),IF($A$20=4, IF(NEDC!D172="","", NEDC!D172),IF($A$20=5, IF('JPN10-15'!D172="","",'JPN10-15'!D172),IF($A$20=6, IF(WLTC!E172="","", WLTC!E172),IF($A$20=7, IF('New Cycle 1'!D172="","", 'New Cycle 1'!D172),IF($A$20=8, IF('New Cycle 2'!D172="","", 'New Cycle 2'!D172),IF($A$20=9, IF('New Cycle 3'!D172="","", 'New Cycle 3'!D172),"")))))))))</f>
        <v>9.7222222222222214</v>
      </c>
      <c r="T172" s="32">
        <f>IF($A$20=1,IF(UDDS!F172="","",UDDS!F172),IF($A$20=2,IF('FTP-75'!F172="","",'FTP-75'!F172),IF($A$20=3, IF('US06'!F172="","",'US06'!F172),IF($A$20=4, IF(NEDC!E172="","", NEDC!E172),IF($A$20=5, IF('JPN10-15'!E172="","",'JPN10-15'!E172),IF($A$20=6, IF(WLTC!F172="","", WLTC!F172),IF($A$20=7, IF('New Cycle 1'!E172="","", 'New Cycle 1'!E172),IF($A$20=8, IF('New Cycle 2'!E172="","", 'New Cycle 2'!E172),IF($A$20=9, IF('New Cycle 3'!E172="","", 'New Cycle 3'!E172),"")))))))))</f>
        <v>0</v>
      </c>
      <c r="U172" s="32">
        <f>IF($A$20=1,IF(UDDS!G172="","",UDDS!G172),IF($A$20=2,IF('FTP-75'!G172="","",'FTP-75'!G172),IF($A$20=3, IF('US06'!G172="","",'US06'!G172),IF($A$20=4, IF(NEDC!F172="","", NEDC!F172),IF($A$20=5, IF('JPN10-15'!F172="","",'JPN10-15'!F172),IF($A$20=6, IF(WLTC!G172="","", WLTC!G172),IF($A$20=7, IF('New Cycle 1'!F172="","", 'New Cycle 1'!F172),IF($A$20=8, IF('New Cycle 2'!F172="","", 'New Cycle 2'!F172),IF($A$20=9, IF('New Cycle 3'!F172="","", 'New Cycle 3'!F172),"")))))))))</f>
        <v>875.56133612884935</v>
      </c>
    </row>
    <row r="173" spans="16:21" x14ac:dyDescent="0.25">
      <c r="P173" s="8">
        <f>IF($A$20=1,IF(UDDS!A173="","",UDDS!A173),IF($A$20=2,IF('FTP-75'!A173="","",'FTP-75'!A173),IF($A$20=3, IF('US06'!A173="","",'US06'!A173),IF($A$20=4, IF(NEDC!A173="","", NEDC!A173),IF($A$20=5, IF('JPN10-15'!A173="","",'JPN10-15'!A173),IF($A$20=6, IF(WLTC!B173="","", WLTC!B173),IF($A$20=7, IF('New Cycle 1'!A173="","", 'New Cycle 1'!A173),IF($A$20=8, IF('New Cycle 2'!A173="","", 'New Cycle 3'!A173),IF($A$20=9, IF('New Cycle 3'!A173="","", 'New Cycle 3'!A173),"")))))))))</f>
        <v>171</v>
      </c>
      <c r="Q173" s="32">
        <f>IF($A$20=1,IF(UDDS!C173="","",UDDS!C173),IF($A$20=2,IF('FTP-75'!C173="","",'FTP-75'!C173),IF($A$20=3, IF('US06'!C173="","",'US06'!C173),IF($A$20=4, IF(NEDC!B173="","", NEDC!B173),IF($A$20=5, IF('JPN10-15'!B173="","",'JPN10-15'!B173),IF($A$20=6, IF(WLTC!C173="","", WLTC!C173),IF($A$20=7, IF('New Cycle 1'!B173="","", 'New Cycle 1'!B173),IF($A$20=8, IF('New Cycle 2'!B173="","", 'New Cycle 2'!B173),IF($A$20=9, IF('New Cycle 3'!B173="","", 'New Cycle 3'!B173),"")))))))))</f>
        <v>35</v>
      </c>
      <c r="R173" s="32">
        <f>IF($A$20=1,IF(UDDS!D173="","",UDDS!D173),IF($A$20=2,IF('FTP-75'!D173="","",'FTP-75'!D173),IF($A$20=3, IF('US06'!D173="","",'US06'!D173),IF($A$20=4, IF(NEDC!C173="","", NEDC!C173),IF($A$20=5, IF('JPN10-15'!C173="","",'JPN10-15'!C173),IF($A$20=6, IF(WLTC!D173="","", WLTC!D173),IF($A$20=7, IF('New Cycle 1'!C173="","", 'New Cycle 1'!C173),IF($A$20=8, IF('New Cycle 2'!C173="","", 'New Cycle 2'!C173),IF($A$20=9, IF('New Cycle 3'!C173="","", 'New Cycle 3'!C173),"")))))))))</f>
        <v>0</v>
      </c>
      <c r="S173" s="32">
        <f>IF($A$20=1,IF(UDDS!E173="","",UDDS!E173),IF($A$20=2,IF('FTP-75'!E173="","",'FTP-75'!E173),IF($A$20=3, IF('US06'!E173="","",'US06'!E173),IF($A$20=4, IF(NEDC!D173="","", NEDC!D173),IF($A$20=5, IF('JPN10-15'!D173="","",'JPN10-15'!D173),IF($A$20=6, IF(WLTC!E173="","", WLTC!E173),IF($A$20=7, IF('New Cycle 1'!D173="","", 'New Cycle 1'!D173),IF($A$20=8, IF('New Cycle 2'!D173="","", 'New Cycle 2'!D173),IF($A$20=9, IF('New Cycle 3'!D173="","", 'New Cycle 3'!D173),"")))))))))</f>
        <v>9.7222222222222214</v>
      </c>
      <c r="T173" s="32">
        <f>IF($A$20=1,IF(UDDS!F173="","",UDDS!F173),IF($A$20=2,IF('FTP-75'!F173="","",'FTP-75'!F173),IF($A$20=3, IF('US06'!F173="","",'US06'!F173),IF($A$20=4, IF(NEDC!E173="","", NEDC!E173),IF($A$20=5, IF('JPN10-15'!E173="","",'JPN10-15'!E173),IF($A$20=6, IF(WLTC!F173="","", WLTC!F173),IF($A$20=7, IF('New Cycle 1'!E173="","", 'New Cycle 1'!E173),IF($A$20=8, IF('New Cycle 2'!E173="","", 'New Cycle 2'!E173),IF($A$20=9, IF('New Cycle 3'!E173="","", 'New Cycle 3'!E173),"")))))))))</f>
        <v>0</v>
      </c>
      <c r="U173" s="32">
        <f>IF($A$20=1,IF(UDDS!G173="","",UDDS!G173),IF($A$20=2,IF('FTP-75'!G173="","",'FTP-75'!G173),IF($A$20=3, IF('US06'!G173="","",'US06'!G173),IF($A$20=4, IF(NEDC!F173="","", NEDC!F173),IF($A$20=5, IF('JPN10-15'!F173="","",'JPN10-15'!F173),IF($A$20=6, IF(WLTC!G173="","", WLTC!G173),IF($A$20=7, IF('New Cycle 1'!F173="","", 'New Cycle 1'!F173),IF($A$20=8, IF('New Cycle 2'!F173="","", 'New Cycle 2'!F173),IF($A$20=9, IF('New Cycle 3'!F173="","", 'New Cycle 3'!F173),"")))))))))</f>
        <v>885.28355835107152</v>
      </c>
    </row>
    <row r="174" spans="16:21" x14ac:dyDescent="0.25">
      <c r="P174" s="8">
        <f>IF($A$20=1,IF(UDDS!A174="","",UDDS!A174),IF($A$20=2,IF('FTP-75'!A174="","",'FTP-75'!A174),IF($A$20=3, IF('US06'!A174="","",'US06'!A174),IF($A$20=4, IF(NEDC!A174="","", NEDC!A174),IF($A$20=5, IF('JPN10-15'!A174="","",'JPN10-15'!A174),IF($A$20=6, IF(WLTC!B174="","", WLTC!B174),IF($A$20=7, IF('New Cycle 1'!A174="","", 'New Cycle 1'!A174),IF($A$20=8, IF('New Cycle 2'!A174="","", 'New Cycle 3'!A174),IF($A$20=9, IF('New Cycle 3'!A174="","", 'New Cycle 3'!A174),"")))))))))</f>
        <v>172</v>
      </c>
      <c r="Q174" s="32">
        <f>IF($A$20=1,IF(UDDS!C174="","",UDDS!C174),IF($A$20=2,IF('FTP-75'!C174="","",'FTP-75'!C174),IF($A$20=3, IF('US06'!C174="","",'US06'!C174),IF($A$20=4, IF(NEDC!B174="","", NEDC!B174),IF($A$20=5, IF('JPN10-15'!B174="","",'JPN10-15'!B174),IF($A$20=6, IF(WLTC!C174="","", WLTC!C174),IF($A$20=7, IF('New Cycle 1'!B174="","", 'New Cycle 1'!B174),IF($A$20=8, IF('New Cycle 2'!B174="","", 'New Cycle 2'!B174),IF($A$20=9, IF('New Cycle 3'!B174="","", 'New Cycle 3'!B174),"")))))))))</f>
        <v>35</v>
      </c>
      <c r="R174" s="32">
        <f>IF($A$20=1,IF(UDDS!D174="","",UDDS!D174),IF($A$20=2,IF('FTP-75'!D174="","",'FTP-75'!D174),IF($A$20=3, IF('US06'!D174="","",'US06'!D174),IF($A$20=4, IF(NEDC!C174="","", NEDC!C174),IF($A$20=5, IF('JPN10-15'!C174="","",'JPN10-15'!C174),IF($A$20=6, IF(WLTC!D174="","", WLTC!D174),IF($A$20=7, IF('New Cycle 1'!C174="","", 'New Cycle 1'!C174),IF($A$20=8, IF('New Cycle 2'!C174="","", 'New Cycle 2'!C174),IF($A$20=9, IF('New Cycle 3'!C174="","", 'New Cycle 3'!C174),"")))))))))</f>
        <v>0</v>
      </c>
      <c r="S174" s="32">
        <f>IF($A$20=1,IF(UDDS!E174="","",UDDS!E174),IF($A$20=2,IF('FTP-75'!E174="","",'FTP-75'!E174),IF($A$20=3, IF('US06'!E174="","",'US06'!E174),IF($A$20=4, IF(NEDC!D174="","", NEDC!D174),IF($A$20=5, IF('JPN10-15'!D174="","",'JPN10-15'!D174),IF($A$20=6, IF(WLTC!E174="","", WLTC!E174),IF($A$20=7, IF('New Cycle 1'!D174="","", 'New Cycle 1'!D174),IF($A$20=8, IF('New Cycle 2'!D174="","", 'New Cycle 2'!D174),IF($A$20=9, IF('New Cycle 3'!D174="","", 'New Cycle 3'!D174),"")))))))))</f>
        <v>9.7222222222222214</v>
      </c>
      <c r="T174" s="32">
        <f>IF($A$20=1,IF(UDDS!F174="","",UDDS!F174),IF($A$20=2,IF('FTP-75'!F174="","",'FTP-75'!F174),IF($A$20=3, IF('US06'!F174="","",'US06'!F174),IF($A$20=4, IF(NEDC!E174="","", NEDC!E174),IF($A$20=5, IF('JPN10-15'!E174="","",'JPN10-15'!E174),IF($A$20=6, IF(WLTC!F174="","", WLTC!F174),IF($A$20=7, IF('New Cycle 1'!E174="","", 'New Cycle 1'!E174),IF($A$20=8, IF('New Cycle 2'!E174="","", 'New Cycle 2'!E174),IF($A$20=9, IF('New Cycle 3'!E174="","", 'New Cycle 3'!E174),"")))))))))</f>
        <v>0</v>
      </c>
      <c r="U174" s="32">
        <f>IF($A$20=1,IF(UDDS!G174="","",UDDS!G174),IF($A$20=2,IF('FTP-75'!G174="","",'FTP-75'!G174),IF($A$20=3, IF('US06'!G174="","",'US06'!G174),IF($A$20=4, IF(NEDC!F174="","", NEDC!F174),IF($A$20=5, IF('JPN10-15'!F174="","",'JPN10-15'!F174),IF($A$20=6, IF(WLTC!G174="","", WLTC!G174),IF($A$20=7, IF('New Cycle 1'!F174="","", 'New Cycle 1'!F174),IF($A$20=8, IF('New Cycle 2'!F174="","", 'New Cycle 2'!F174),IF($A$20=9, IF('New Cycle 3'!F174="","", 'New Cycle 3'!F174),"")))))))))</f>
        <v>895.00578057329369</v>
      </c>
    </row>
    <row r="175" spans="16:21" x14ac:dyDescent="0.25">
      <c r="P175" s="8">
        <f>IF($A$20=1,IF(UDDS!A175="","",UDDS!A175),IF($A$20=2,IF('FTP-75'!A175="","",'FTP-75'!A175),IF($A$20=3, IF('US06'!A175="","",'US06'!A175),IF($A$20=4, IF(NEDC!A175="","", NEDC!A175),IF($A$20=5, IF('JPN10-15'!A175="","",'JPN10-15'!A175),IF($A$20=6, IF(WLTC!B175="","", WLTC!B175),IF($A$20=7, IF('New Cycle 1'!A175="","", 'New Cycle 1'!A175),IF($A$20=8, IF('New Cycle 2'!A175="","", 'New Cycle 3'!A175),IF($A$20=9, IF('New Cycle 3'!A175="","", 'New Cycle 3'!A175),"")))))))))</f>
        <v>173</v>
      </c>
      <c r="Q175" s="32">
        <f>IF($A$20=1,IF(UDDS!C175="","",UDDS!C175),IF($A$20=2,IF('FTP-75'!C175="","",'FTP-75'!C175),IF($A$20=3, IF('US06'!C175="","",'US06'!C175),IF($A$20=4, IF(NEDC!B175="","", NEDC!B175),IF($A$20=5, IF('JPN10-15'!B175="","",'JPN10-15'!B175),IF($A$20=6, IF(WLTC!C175="","", WLTC!C175),IF($A$20=7, IF('New Cycle 1'!B175="","", 'New Cycle 1'!B175),IF($A$20=8, IF('New Cycle 2'!B175="","", 'New Cycle 2'!B175),IF($A$20=9, IF('New Cycle 3'!B175="","", 'New Cycle 3'!B175),"")))))))))</f>
        <v>35</v>
      </c>
      <c r="R175" s="32">
        <f>IF($A$20=1,IF(UDDS!D175="","",UDDS!D175),IF($A$20=2,IF('FTP-75'!D175="","",'FTP-75'!D175),IF($A$20=3, IF('US06'!D175="","",'US06'!D175),IF($A$20=4, IF(NEDC!C175="","", NEDC!C175),IF($A$20=5, IF('JPN10-15'!C175="","",'JPN10-15'!C175),IF($A$20=6, IF(WLTC!D175="","", WLTC!D175),IF($A$20=7, IF('New Cycle 1'!C175="","", 'New Cycle 1'!C175),IF($A$20=8, IF('New Cycle 2'!C175="","", 'New Cycle 2'!C175),IF($A$20=9, IF('New Cycle 3'!C175="","", 'New Cycle 3'!C175),"")))))))))</f>
        <v>0</v>
      </c>
      <c r="S175" s="32">
        <f>IF($A$20=1,IF(UDDS!E175="","",UDDS!E175),IF($A$20=2,IF('FTP-75'!E175="","",'FTP-75'!E175),IF($A$20=3, IF('US06'!E175="","",'US06'!E175),IF($A$20=4, IF(NEDC!D175="","", NEDC!D175),IF($A$20=5, IF('JPN10-15'!D175="","",'JPN10-15'!D175),IF($A$20=6, IF(WLTC!E175="","", WLTC!E175),IF($A$20=7, IF('New Cycle 1'!D175="","", 'New Cycle 1'!D175),IF($A$20=8, IF('New Cycle 2'!D175="","", 'New Cycle 2'!D175),IF($A$20=9, IF('New Cycle 3'!D175="","", 'New Cycle 3'!D175),"")))))))))</f>
        <v>9.7222222222222214</v>
      </c>
      <c r="T175" s="32">
        <f>IF($A$20=1,IF(UDDS!F175="","",UDDS!F175),IF($A$20=2,IF('FTP-75'!F175="","",'FTP-75'!F175),IF($A$20=3, IF('US06'!F175="","",'US06'!F175),IF($A$20=4, IF(NEDC!E175="","", NEDC!E175),IF($A$20=5, IF('JPN10-15'!E175="","",'JPN10-15'!E175),IF($A$20=6, IF(WLTC!F175="","", WLTC!F175),IF($A$20=7, IF('New Cycle 1'!E175="","", 'New Cycle 1'!E175),IF($A$20=8, IF('New Cycle 2'!E175="","", 'New Cycle 2'!E175),IF($A$20=9, IF('New Cycle 3'!E175="","", 'New Cycle 3'!E175),"")))))))))</f>
        <v>0</v>
      </c>
      <c r="U175" s="32">
        <f>IF($A$20=1,IF(UDDS!G175="","",UDDS!G175),IF($A$20=2,IF('FTP-75'!G175="","",'FTP-75'!G175),IF($A$20=3, IF('US06'!G175="","",'US06'!G175),IF($A$20=4, IF(NEDC!F175="","", NEDC!F175),IF($A$20=5, IF('JPN10-15'!F175="","",'JPN10-15'!F175),IF($A$20=6, IF(WLTC!G175="","", WLTC!G175),IF($A$20=7, IF('New Cycle 1'!F175="","", 'New Cycle 1'!F175),IF($A$20=8, IF('New Cycle 2'!F175="","", 'New Cycle 2'!F175),IF($A$20=9, IF('New Cycle 3'!F175="","", 'New Cycle 3'!F175),"")))))))))</f>
        <v>904.72800279551586</v>
      </c>
    </row>
    <row r="176" spans="16:21" x14ac:dyDescent="0.25">
      <c r="P176" s="8">
        <f>IF($A$20=1,IF(UDDS!A176="","",UDDS!A176),IF($A$20=2,IF('FTP-75'!A176="","",'FTP-75'!A176),IF($A$20=3, IF('US06'!A176="","",'US06'!A176),IF($A$20=4, IF(NEDC!A176="","", NEDC!A176),IF($A$20=5, IF('JPN10-15'!A176="","",'JPN10-15'!A176),IF($A$20=6, IF(WLTC!B176="","", WLTC!B176),IF($A$20=7, IF('New Cycle 1'!A176="","", 'New Cycle 1'!A176),IF($A$20=8, IF('New Cycle 2'!A176="","", 'New Cycle 3'!A176),IF($A$20=9, IF('New Cycle 3'!A176="","", 'New Cycle 3'!A176),"")))))))))</f>
        <v>174</v>
      </c>
      <c r="Q176" s="32">
        <f>IF($A$20=1,IF(UDDS!C176="","",UDDS!C176),IF($A$20=2,IF('FTP-75'!C176="","",'FTP-75'!C176),IF($A$20=3, IF('US06'!C176="","",'US06'!C176),IF($A$20=4, IF(NEDC!B176="","", NEDC!B176),IF($A$20=5, IF('JPN10-15'!B176="","",'JPN10-15'!B176),IF($A$20=6, IF(WLTC!C176="","", WLTC!C176),IF($A$20=7, IF('New Cycle 1'!B176="","", 'New Cycle 1'!B176),IF($A$20=8, IF('New Cycle 2'!B176="","", 'New Cycle 2'!B176),IF($A$20=9, IF('New Cycle 3'!B176="","", 'New Cycle 3'!B176),"")))))))))</f>
        <v>35</v>
      </c>
      <c r="R176" s="32">
        <f>IF($A$20=1,IF(UDDS!D176="","",UDDS!D176),IF($A$20=2,IF('FTP-75'!D176="","",'FTP-75'!D176),IF($A$20=3, IF('US06'!D176="","",'US06'!D176),IF($A$20=4, IF(NEDC!C176="","", NEDC!C176),IF($A$20=5, IF('JPN10-15'!C176="","",'JPN10-15'!C176),IF($A$20=6, IF(WLTC!D176="","", WLTC!D176),IF($A$20=7, IF('New Cycle 1'!C176="","", 'New Cycle 1'!C176),IF($A$20=8, IF('New Cycle 2'!C176="","", 'New Cycle 2'!C176),IF($A$20=9, IF('New Cycle 3'!C176="","", 'New Cycle 3'!C176),"")))))))))</f>
        <v>0</v>
      </c>
      <c r="S176" s="32">
        <f>IF($A$20=1,IF(UDDS!E176="","",UDDS!E176),IF($A$20=2,IF('FTP-75'!E176="","",'FTP-75'!E176),IF($A$20=3, IF('US06'!E176="","",'US06'!E176),IF($A$20=4, IF(NEDC!D176="","", NEDC!D176),IF($A$20=5, IF('JPN10-15'!D176="","",'JPN10-15'!D176),IF($A$20=6, IF(WLTC!E176="","", WLTC!E176),IF($A$20=7, IF('New Cycle 1'!D176="","", 'New Cycle 1'!D176),IF($A$20=8, IF('New Cycle 2'!D176="","", 'New Cycle 2'!D176),IF($A$20=9, IF('New Cycle 3'!D176="","", 'New Cycle 3'!D176),"")))))))))</f>
        <v>9.7222222222222214</v>
      </c>
      <c r="T176" s="32">
        <f>IF($A$20=1,IF(UDDS!F176="","",UDDS!F176),IF($A$20=2,IF('FTP-75'!F176="","",'FTP-75'!F176),IF($A$20=3, IF('US06'!F176="","",'US06'!F176),IF($A$20=4, IF(NEDC!E176="","", NEDC!E176),IF($A$20=5, IF('JPN10-15'!E176="","",'JPN10-15'!E176),IF($A$20=6, IF(WLTC!F176="","", WLTC!F176),IF($A$20=7, IF('New Cycle 1'!E176="","", 'New Cycle 1'!E176),IF($A$20=8, IF('New Cycle 2'!E176="","", 'New Cycle 2'!E176),IF($A$20=9, IF('New Cycle 3'!E176="","", 'New Cycle 3'!E176),"")))))))))</f>
        <v>0</v>
      </c>
      <c r="U176" s="32">
        <f>IF($A$20=1,IF(UDDS!G176="","",UDDS!G176),IF($A$20=2,IF('FTP-75'!G176="","",'FTP-75'!G176),IF($A$20=3, IF('US06'!G176="","",'US06'!G176),IF($A$20=4, IF(NEDC!F176="","", NEDC!F176),IF($A$20=5, IF('JPN10-15'!F176="","",'JPN10-15'!F176),IF($A$20=6, IF(WLTC!G176="","", WLTC!G176),IF($A$20=7, IF('New Cycle 1'!F176="","", 'New Cycle 1'!F176),IF($A$20=8, IF('New Cycle 2'!F176="","", 'New Cycle 2'!F176),IF($A$20=9, IF('New Cycle 3'!F176="","", 'New Cycle 3'!F176),"")))))))))</f>
        <v>914.45022501773803</v>
      </c>
    </row>
    <row r="177" spans="16:21" x14ac:dyDescent="0.25">
      <c r="P177" s="8">
        <f>IF($A$20=1,IF(UDDS!A177="","",UDDS!A177),IF($A$20=2,IF('FTP-75'!A177="","",'FTP-75'!A177),IF($A$20=3, IF('US06'!A177="","",'US06'!A177),IF($A$20=4, IF(NEDC!A177="","", NEDC!A177),IF($A$20=5, IF('JPN10-15'!A177="","",'JPN10-15'!A177),IF($A$20=6, IF(WLTC!B177="","", WLTC!B177),IF($A$20=7, IF('New Cycle 1'!A177="","", 'New Cycle 1'!A177),IF($A$20=8, IF('New Cycle 2'!A177="","", 'New Cycle 3'!A177),IF($A$20=9, IF('New Cycle 3'!A177="","", 'New Cycle 3'!A177),"")))))))))</f>
        <v>175</v>
      </c>
      <c r="Q177" s="32">
        <f>IF($A$20=1,IF(UDDS!C177="","",UDDS!C177),IF($A$20=2,IF('FTP-75'!C177="","",'FTP-75'!C177),IF($A$20=3, IF('US06'!C177="","",'US06'!C177),IF($A$20=4, IF(NEDC!B177="","", NEDC!B177),IF($A$20=5, IF('JPN10-15'!B177="","",'JPN10-15'!B177),IF($A$20=6, IF(WLTC!C177="","", WLTC!C177),IF($A$20=7, IF('New Cycle 1'!B177="","", 'New Cycle 1'!B177),IF($A$20=8, IF('New Cycle 2'!B177="","", 'New Cycle 2'!B177),IF($A$20=9, IF('New Cycle 3'!B177="","", 'New Cycle 3'!B177),"")))))))))</f>
        <v>35</v>
      </c>
      <c r="R177" s="32">
        <f>IF($A$20=1,IF(UDDS!D177="","",UDDS!D177),IF($A$20=2,IF('FTP-75'!D177="","",'FTP-75'!D177),IF($A$20=3, IF('US06'!D177="","",'US06'!D177),IF($A$20=4, IF(NEDC!C177="","", NEDC!C177),IF($A$20=5, IF('JPN10-15'!C177="","",'JPN10-15'!C177),IF($A$20=6, IF(WLTC!D177="","", WLTC!D177),IF($A$20=7, IF('New Cycle 1'!C177="","", 'New Cycle 1'!C177),IF($A$20=8, IF('New Cycle 2'!C177="","", 'New Cycle 2'!C177),IF($A$20=9, IF('New Cycle 3'!C177="","", 'New Cycle 3'!C177),"")))))))))</f>
        <v>0</v>
      </c>
      <c r="S177" s="32">
        <f>IF($A$20=1,IF(UDDS!E177="","",UDDS!E177),IF($A$20=2,IF('FTP-75'!E177="","",'FTP-75'!E177),IF($A$20=3, IF('US06'!E177="","",'US06'!E177),IF($A$20=4, IF(NEDC!D177="","", NEDC!D177),IF($A$20=5, IF('JPN10-15'!D177="","",'JPN10-15'!D177),IF($A$20=6, IF(WLTC!E177="","", WLTC!E177),IF($A$20=7, IF('New Cycle 1'!D177="","", 'New Cycle 1'!D177),IF($A$20=8, IF('New Cycle 2'!D177="","", 'New Cycle 2'!D177),IF($A$20=9, IF('New Cycle 3'!D177="","", 'New Cycle 3'!D177),"")))))))))</f>
        <v>9.7222222222222214</v>
      </c>
      <c r="T177" s="32">
        <f>IF($A$20=1,IF(UDDS!F177="","",UDDS!F177),IF($A$20=2,IF('FTP-75'!F177="","",'FTP-75'!F177),IF($A$20=3, IF('US06'!F177="","",'US06'!F177),IF($A$20=4, IF(NEDC!E177="","", NEDC!E177),IF($A$20=5, IF('JPN10-15'!E177="","",'JPN10-15'!E177),IF($A$20=6, IF(WLTC!F177="","", WLTC!F177),IF($A$20=7, IF('New Cycle 1'!E177="","", 'New Cycle 1'!E177),IF($A$20=8, IF('New Cycle 2'!E177="","", 'New Cycle 2'!E177),IF($A$20=9, IF('New Cycle 3'!E177="","", 'New Cycle 3'!E177),"")))))))))</f>
        <v>0</v>
      </c>
      <c r="U177" s="32">
        <f>IF($A$20=1,IF(UDDS!G177="","",UDDS!G177),IF($A$20=2,IF('FTP-75'!G177="","",'FTP-75'!G177),IF($A$20=3, IF('US06'!G177="","",'US06'!G177),IF($A$20=4, IF(NEDC!F177="","", NEDC!F177),IF($A$20=5, IF('JPN10-15'!F177="","",'JPN10-15'!F177),IF($A$20=6, IF(WLTC!G177="","", WLTC!G177),IF($A$20=7, IF('New Cycle 1'!F177="","", 'New Cycle 1'!F177),IF($A$20=8, IF('New Cycle 2'!F177="","", 'New Cycle 2'!F177),IF($A$20=9, IF('New Cycle 3'!F177="","", 'New Cycle 3'!F177),"")))))))))</f>
        <v>924.17244723996021</v>
      </c>
    </row>
    <row r="178" spans="16:21" x14ac:dyDescent="0.25">
      <c r="P178" s="8">
        <f>IF($A$20=1,IF(UDDS!A178="","",UDDS!A178),IF($A$20=2,IF('FTP-75'!A178="","",'FTP-75'!A178),IF($A$20=3, IF('US06'!A178="","",'US06'!A178),IF($A$20=4, IF(NEDC!A178="","", NEDC!A178),IF($A$20=5, IF('JPN10-15'!A178="","",'JPN10-15'!A178),IF($A$20=6, IF(WLTC!B178="","", WLTC!B178),IF($A$20=7, IF('New Cycle 1'!A178="","", 'New Cycle 1'!A178),IF($A$20=8, IF('New Cycle 2'!A178="","", 'New Cycle 3'!A178),IF($A$20=9, IF('New Cycle 3'!A178="","", 'New Cycle 3'!A178),"")))))))))</f>
        <v>176</v>
      </c>
      <c r="Q178" s="32">
        <f>IF($A$20=1,IF(UDDS!C178="","",UDDS!C178),IF($A$20=2,IF('FTP-75'!C178="","",'FTP-75'!C178),IF($A$20=3, IF('US06'!C178="","",'US06'!C178),IF($A$20=4, IF(NEDC!B178="","", NEDC!B178),IF($A$20=5, IF('JPN10-15'!B178="","",'JPN10-15'!B178),IF($A$20=6, IF(WLTC!C178="","", WLTC!C178),IF($A$20=7, IF('New Cycle 1'!B178="","", 'New Cycle 1'!B178),IF($A$20=8, IF('New Cycle 2'!B178="","", 'New Cycle 2'!B178),IF($A$20=9, IF('New Cycle 3'!B178="","", 'New Cycle 3'!B178),"")))))))))</f>
        <v>35</v>
      </c>
      <c r="R178" s="32">
        <f>IF($A$20=1,IF(UDDS!D178="","",UDDS!D178),IF($A$20=2,IF('FTP-75'!D178="","",'FTP-75'!D178),IF($A$20=3, IF('US06'!D178="","",'US06'!D178),IF($A$20=4, IF(NEDC!C178="","", NEDC!C178),IF($A$20=5, IF('JPN10-15'!C178="","",'JPN10-15'!C178),IF($A$20=6, IF(WLTC!D178="","", WLTC!D178),IF($A$20=7, IF('New Cycle 1'!C178="","", 'New Cycle 1'!C178),IF($A$20=8, IF('New Cycle 2'!C178="","", 'New Cycle 2'!C178),IF($A$20=9, IF('New Cycle 3'!C178="","", 'New Cycle 3'!C178),"")))))))))</f>
        <v>0</v>
      </c>
      <c r="S178" s="32">
        <f>IF($A$20=1,IF(UDDS!E178="","",UDDS!E178),IF($A$20=2,IF('FTP-75'!E178="","",'FTP-75'!E178),IF($A$20=3, IF('US06'!E178="","",'US06'!E178),IF($A$20=4, IF(NEDC!D178="","", NEDC!D178),IF($A$20=5, IF('JPN10-15'!D178="","",'JPN10-15'!D178),IF($A$20=6, IF(WLTC!E178="","", WLTC!E178),IF($A$20=7, IF('New Cycle 1'!D178="","", 'New Cycle 1'!D178),IF($A$20=8, IF('New Cycle 2'!D178="","", 'New Cycle 2'!D178),IF($A$20=9, IF('New Cycle 3'!D178="","", 'New Cycle 3'!D178),"")))))))))</f>
        <v>9.7222222222222214</v>
      </c>
      <c r="T178" s="32">
        <f>IF($A$20=1,IF(UDDS!F178="","",UDDS!F178),IF($A$20=2,IF('FTP-75'!F178="","",'FTP-75'!F178),IF($A$20=3, IF('US06'!F178="","",'US06'!F178),IF($A$20=4, IF(NEDC!E178="","", NEDC!E178),IF($A$20=5, IF('JPN10-15'!E178="","",'JPN10-15'!E178),IF($A$20=6, IF(WLTC!F178="","", WLTC!F178),IF($A$20=7, IF('New Cycle 1'!E178="","", 'New Cycle 1'!E178),IF($A$20=8, IF('New Cycle 2'!E178="","", 'New Cycle 2'!E178),IF($A$20=9, IF('New Cycle 3'!E178="","", 'New Cycle 3'!E178),"")))))))))</f>
        <v>0</v>
      </c>
      <c r="U178" s="32">
        <f>IF($A$20=1,IF(UDDS!G178="","",UDDS!G178),IF($A$20=2,IF('FTP-75'!G178="","",'FTP-75'!G178),IF($A$20=3, IF('US06'!G178="","",'US06'!G178),IF($A$20=4, IF(NEDC!F178="","", NEDC!F178),IF($A$20=5, IF('JPN10-15'!F178="","",'JPN10-15'!F178),IF($A$20=6, IF(WLTC!G178="","", WLTC!G178),IF($A$20=7, IF('New Cycle 1'!F178="","", 'New Cycle 1'!F178),IF($A$20=8, IF('New Cycle 2'!F178="","", 'New Cycle 2'!F178),IF($A$20=9, IF('New Cycle 3'!F178="","", 'New Cycle 3'!F178),"")))))))))</f>
        <v>933.89466946218238</v>
      </c>
    </row>
    <row r="179" spans="16:21" x14ac:dyDescent="0.25">
      <c r="P179" s="8">
        <f>IF($A$20=1,IF(UDDS!A179="","",UDDS!A179),IF($A$20=2,IF('FTP-75'!A179="","",'FTP-75'!A179),IF($A$20=3, IF('US06'!A179="","",'US06'!A179),IF($A$20=4, IF(NEDC!A179="","", NEDC!A179),IF($A$20=5, IF('JPN10-15'!A179="","",'JPN10-15'!A179),IF($A$20=6, IF(WLTC!B179="","", WLTC!B179),IF($A$20=7, IF('New Cycle 1'!A179="","", 'New Cycle 1'!A179),IF($A$20=8, IF('New Cycle 2'!A179="","", 'New Cycle 3'!A179),IF($A$20=9, IF('New Cycle 3'!A179="","", 'New Cycle 3'!A179),"")))))))))</f>
        <v>177</v>
      </c>
      <c r="Q179" s="32">
        <f>IF($A$20=1,IF(UDDS!C179="","",UDDS!C179),IF($A$20=2,IF('FTP-75'!C179="","",'FTP-75'!C179),IF($A$20=3, IF('US06'!C179="","",'US06'!C179),IF($A$20=4, IF(NEDC!B179="","", NEDC!B179),IF($A$20=5, IF('JPN10-15'!B179="","",'JPN10-15'!B179),IF($A$20=6, IF(WLTC!C179="","", WLTC!C179),IF($A$20=7, IF('New Cycle 1'!B179="","", 'New Cycle 1'!B179),IF($A$20=8, IF('New Cycle 2'!B179="","", 'New Cycle 2'!B179),IF($A$20=9, IF('New Cycle 3'!B179="","", 'New Cycle 3'!B179),"")))))))))</f>
        <v>35</v>
      </c>
      <c r="R179" s="32">
        <f>IF($A$20=1,IF(UDDS!D179="","",UDDS!D179),IF($A$20=2,IF('FTP-75'!D179="","",'FTP-75'!D179),IF($A$20=3, IF('US06'!D179="","",'US06'!D179),IF($A$20=4, IF(NEDC!C179="","", NEDC!C179),IF($A$20=5, IF('JPN10-15'!C179="","",'JPN10-15'!C179),IF($A$20=6, IF(WLTC!D179="","", WLTC!D179),IF($A$20=7, IF('New Cycle 1'!C179="","", 'New Cycle 1'!C179),IF($A$20=8, IF('New Cycle 2'!C179="","", 'New Cycle 2'!C179),IF($A$20=9, IF('New Cycle 3'!C179="","", 'New Cycle 3'!C179),"")))))))))</f>
        <v>0</v>
      </c>
      <c r="S179" s="32">
        <f>IF($A$20=1,IF(UDDS!E179="","",UDDS!E179),IF($A$20=2,IF('FTP-75'!E179="","",'FTP-75'!E179),IF($A$20=3, IF('US06'!E179="","",'US06'!E179),IF($A$20=4, IF(NEDC!D179="","", NEDC!D179),IF($A$20=5, IF('JPN10-15'!D179="","",'JPN10-15'!D179),IF($A$20=6, IF(WLTC!E179="","", WLTC!E179),IF($A$20=7, IF('New Cycle 1'!D179="","", 'New Cycle 1'!D179),IF($A$20=8, IF('New Cycle 2'!D179="","", 'New Cycle 2'!D179),IF($A$20=9, IF('New Cycle 3'!D179="","", 'New Cycle 3'!D179),"")))))))))</f>
        <v>9.7222222222222214</v>
      </c>
      <c r="T179" s="32">
        <f>IF($A$20=1,IF(UDDS!F179="","",UDDS!F179),IF($A$20=2,IF('FTP-75'!F179="","",'FTP-75'!F179),IF($A$20=3, IF('US06'!F179="","",'US06'!F179),IF($A$20=4, IF(NEDC!E179="","", NEDC!E179),IF($A$20=5, IF('JPN10-15'!E179="","",'JPN10-15'!E179),IF($A$20=6, IF(WLTC!F179="","", WLTC!F179),IF($A$20=7, IF('New Cycle 1'!E179="","", 'New Cycle 1'!E179),IF($A$20=8, IF('New Cycle 2'!E179="","", 'New Cycle 2'!E179),IF($A$20=9, IF('New Cycle 3'!E179="","", 'New Cycle 3'!E179),"")))))))))</f>
        <v>0</v>
      </c>
      <c r="U179" s="32">
        <f>IF($A$20=1,IF(UDDS!G179="","",UDDS!G179),IF($A$20=2,IF('FTP-75'!G179="","",'FTP-75'!G179),IF($A$20=3, IF('US06'!G179="","",'US06'!G179),IF($A$20=4, IF(NEDC!F179="","", NEDC!F179),IF($A$20=5, IF('JPN10-15'!F179="","",'JPN10-15'!F179),IF($A$20=6, IF(WLTC!G179="","", WLTC!G179),IF($A$20=7, IF('New Cycle 1'!F179="","", 'New Cycle 1'!F179),IF($A$20=8, IF('New Cycle 2'!F179="","", 'New Cycle 2'!F179),IF($A$20=9, IF('New Cycle 3'!F179="","", 'New Cycle 3'!F179),"")))))))))</f>
        <v>943.61689168440455</v>
      </c>
    </row>
    <row r="180" spans="16:21" x14ac:dyDescent="0.25">
      <c r="P180" s="8">
        <f>IF($A$20=1,IF(UDDS!A180="","",UDDS!A180),IF($A$20=2,IF('FTP-75'!A180="","",'FTP-75'!A180),IF($A$20=3, IF('US06'!A180="","",'US06'!A180),IF($A$20=4, IF(NEDC!A180="","", NEDC!A180),IF($A$20=5, IF('JPN10-15'!A180="","",'JPN10-15'!A180),IF($A$20=6, IF(WLTC!B180="","", WLTC!B180),IF($A$20=7, IF('New Cycle 1'!A180="","", 'New Cycle 1'!A180),IF($A$20=8, IF('New Cycle 2'!A180="","", 'New Cycle 3'!A180),IF($A$20=9, IF('New Cycle 3'!A180="","", 'New Cycle 3'!A180),"")))))))))</f>
        <v>178</v>
      </c>
      <c r="Q180" s="32">
        <f>IF($A$20=1,IF(UDDS!C180="","",UDDS!C180),IF($A$20=2,IF('FTP-75'!C180="","",'FTP-75'!C180),IF($A$20=3, IF('US06'!C180="","",'US06'!C180),IF($A$20=4, IF(NEDC!B180="","", NEDC!B180),IF($A$20=5, IF('JPN10-15'!B180="","",'JPN10-15'!B180),IF($A$20=6, IF(WLTC!C180="","", WLTC!C180),IF($A$20=7, IF('New Cycle 1'!B180="","", 'New Cycle 1'!B180),IF($A$20=8, IF('New Cycle 2'!B180="","", 'New Cycle 2'!B180),IF($A$20=9, IF('New Cycle 3'!B180="","", 'New Cycle 3'!B180),"")))))))))</f>
        <v>35</v>
      </c>
      <c r="R180" s="32">
        <f>IF($A$20=1,IF(UDDS!D180="","",UDDS!D180),IF($A$20=2,IF('FTP-75'!D180="","",'FTP-75'!D180),IF($A$20=3, IF('US06'!D180="","",'US06'!D180),IF($A$20=4, IF(NEDC!C180="","", NEDC!C180),IF($A$20=5, IF('JPN10-15'!C180="","",'JPN10-15'!C180),IF($A$20=6, IF(WLTC!D180="","", WLTC!D180),IF($A$20=7, IF('New Cycle 1'!C180="","", 'New Cycle 1'!C180),IF($A$20=8, IF('New Cycle 2'!C180="","", 'New Cycle 2'!C180),IF($A$20=9, IF('New Cycle 3'!C180="","", 'New Cycle 3'!C180),"")))))))))</f>
        <v>0</v>
      </c>
      <c r="S180" s="32">
        <f>IF($A$20=1,IF(UDDS!E180="","",UDDS!E180),IF($A$20=2,IF('FTP-75'!E180="","",'FTP-75'!E180),IF($A$20=3, IF('US06'!E180="","",'US06'!E180),IF($A$20=4, IF(NEDC!D180="","", NEDC!D180),IF($A$20=5, IF('JPN10-15'!D180="","",'JPN10-15'!D180),IF($A$20=6, IF(WLTC!E180="","", WLTC!E180),IF($A$20=7, IF('New Cycle 1'!D180="","", 'New Cycle 1'!D180),IF($A$20=8, IF('New Cycle 2'!D180="","", 'New Cycle 2'!D180),IF($A$20=9, IF('New Cycle 3'!D180="","", 'New Cycle 3'!D180),"")))))))))</f>
        <v>9.7222222222222214</v>
      </c>
      <c r="T180" s="32">
        <f>IF($A$20=1,IF(UDDS!F180="","",UDDS!F180),IF($A$20=2,IF('FTP-75'!F180="","",'FTP-75'!F180),IF($A$20=3, IF('US06'!F180="","",'US06'!F180),IF($A$20=4, IF(NEDC!E180="","", NEDC!E180),IF($A$20=5, IF('JPN10-15'!E180="","",'JPN10-15'!E180),IF($A$20=6, IF(WLTC!F180="","", WLTC!F180),IF($A$20=7, IF('New Cycle 1'!E180="","", 'New Cycle 1'!E180),IF($A$20=8, IF('New Cycle 2'!E180="","", 'New Cycle 2'!E180),IF($A$20=9, IF('New Cycle 3'!E180="","", 'New Cycle 3'!E180),"")))))))))</f>
        <v>0</v>
      </c>
      <c r="U180" s="32">
        <f>IF($A$20=1,IF(UDDS!G180="","",UDDS!G180),IF($A$20=2,IF('FTP-75'!G180="","",'FTP-75'!G180),IF($A$20=3, IF('US06'!G180="","",'US06'!G180),IF($A$20=4, IF(NEDC!F180="","", NEDC!F180),IF($A$20=5, IF('JPN10-15'!F180="","",'JPN10-15'!F180),IF($A$20=6, IF(WLTC!G180="","", WLTC!G180),IF($A$20=7, IF('New Cycle 1'!F180="","", 'New Cycle 1'!F180),IF($A$20=8, IF('New Cycle 2'!F180="","", 'New Cycle 2'!F180),IF($A$20=9, IF('New Cycle 3'!F180="","", 'New Cycle 3'!F180),"")))))))))</f>
        <v>953.33911390662672</v>
      </c>
    </row>
    <row r="181" spans="16:21" x14ac:dyDescent="0.25">
      <c r="P181" s="8">
        <f>IF($A$20=1,IF(UDDS!A181="","",UDDS!A181),IF($A$20=2,IF('FTP-75'!A181="","",'FTP-75'!A181),IF($A$20=3, IF('US06'!A181="","",'US06'!A181),IF($A$20=4, IF(NEDC!A181="","", NEDC!A181),IF($A$20=5, IF('JPN10-15'!A181="","",'JPN10-15'!A181),IF($A$20=6, IF(WLTC!B181="","", WLTC!B181),IF($A$20=7, IF('New Cycle 1'!A181="","", 'New Cycle 1'!A181),IF($A$20=8, IF('New Cycle 2'!A181="","", 'New Cycle 3'!A181),IF($A$20=9, IF('New Cycle 3'!A181="","", 'New Cycle 3'!A181),"")))))))))</f>
        <v>179</v>
      </c>
      <c r="Q181" s="32">
        <f>IF($A$20=1,IF(UDDS!C181="","",UDDS!C181),IF($A$20=2,IF('FTP-75'!C181="","",'FTP-75'!C181),IF($A$20=3, IF('US06'!C181="","",'US06'!C181),IF($A$20=4, IF(NEDC!B181="","", NEDC!B181),IF($A$20=5, IF('JPN10-15'!B181="","",'JPN10-15'!B181),IF($A$20=6, IF(WLTC!C181="","", WLTC!C181),IF($A$20=7, IF('New Cycle 1'!B181="","", 'New Cycle 1'!B181),IF($A$20=8, IF('New Cycle 2'!B181="","", 'New Cycle 2'!B181),IF($A$20=9, IF('New Cycle 3'!B181="","", 'New Cycle 3'!B181),"")))))))))</f>
        <v>35</v>
      </c>
      <c r="R181" s="32">
        <f>IF($A$20=1,IF(UDDS!D181="","",UDDS!D181),IF($A$20=2,IF('FTP-75'!D181="","",'FTP-75'!D181),IF($A$20=3, IF('US06'!D181="","",'US06'!D181),IF($A$20=4, IF(NEDC!C181="","", NEDC!C181),IF($A$20=5, IF('JPN10-15'!C181="","",'JPN10-15'!C181),IF($A$20=6, IF(WLTC!D181="","", WLTC!D181),IF($A$20=7, IF('New Cycle 1'!C181="","", 'New Cycle 1'!C181),IF($A$20=8, IF('New Cycle 2'!C181="","", 'New Cycle 2'!C181),IF($A$20=9, IF('New Cycle 3'!C181="","", 'New Cycle 3'!C181),"")))))))))</f>
        <v>0</v>
      </c>
      <c r="S181" s="32">
        <f>IF($A$20=1,IF(UDDS!E181="","",UDDS!E181),IF($A$20=2,IF('FTP-75'!E181="","",'FTP-75'!E181),IF($A$20=3, IF('US06'!E181="","",'US06'!E181),IF($A$20=4, IF(NEDC!D181="","", NEDC!D181),IF($A$20=5, IF('JPN10-15'!D181="","",'JPN10-15'!D181),IF($A$20=6, IF(WLTC!E181="","", WLTC!E181),IF($A$20=7, IF('New Cycle 1'!D181="","", 'New Cycle 1'!D181),IF($A$20=8, IF('New Cycle 2'!D181="","", 'New Cycle 2'!D181),IF($A$20=9, IF('New Cycle 3'!D181="","", 'New Cycle 3'!D181),"")))))))))</f>
        <v>9.7222222222222214</v>
      </c>
      <c r="T181" s="32">
        <f>IF($A$20=1,IF(UDDS!F181="","",UDDS!F181),IF($A$20=2,IF('FTP-75'!F181="","",'FTP-75'!F181),IF($A$20=3, IF('US06'!F181="","",'US06'!F181),IF($A$20=4, IF(NEDC!E181="","", NEDC!E181),IF($A$20=5, IF('JPN10-15'!E181="","",'JPN10-15'!E181),IF($A$20=6, IF(WLTC!F181="","", WLTC!F181),IF($A$20=7, IF('New Cycle 1'!E181="","", 'New Cycle 1'!E181),IF($A$20=8, IF('New Cycle 2'!E181="","", 'New Cycle 2'!E181),IF($A$20=9, IF('New Cycle 3'!E181="","", 'New Cycle 3'!E181),"")))))))))</f>
        <v>0</v>
      </c>
      <c r="U181" s="32">
        <f>IF($A$20=1,IF(UDDS!G181="","",UDDS!G181),IF($A$20=2,IF('FTP-75'!G181="","",'FTP-75'!G181),IF($A$20=3, IF('US06'!G181="","",'US06'!G181),IF($A$20=4, IF(NEDC!F181="","", NEDC!F181),IF($A$20=5, IF('JPN10-15'!F181="","",'JPN10-15'!F181),IF($A$20=6, IF(WLTC!G181="","", WLTC!G181),IF($A$20=7, IF('New Cycle 1'!F181="","", 'New Cycle 1'!F181),IF($A$20=8, IF('New Cycle 2'!F181="","", 'New Cycle 2'!F181),IF($A$20=9, IF('New Cycle 3'!F181="","", 'New Cycle 3'!F181),"")))))))))</f>
        <v>963.06133612884889</v>
      </c>
    </row>
    <row r="182" spans="16:21" x14ac:dyDescent="0.25">
      <c r="P182" s="8">
        <f>IF($A$20=1,IF(UDDS!A182="","",UDDS!A182),IF($A$20=2,IF('FTP-75'!A182="","",'FTP-75'!A182),IF($A$20=3, IF('US06'!A182="","",'US06'!A182),IF($A$20=4, IF(NEDC!A182="","", NEDC!A182),IF($A$20=5, IF('JPN10-15'!A182="","",'JPN10-15'!A182),IF($A$20=6, IF(WLTC!B182="","", WLTC!B182),IF($A$20=7, IF('New Cycle 1'!A182="","", 'New Cycle 1'!A182),IF($A$20=8, IF('New Cycle 2'!A182="","", 'New Cycle 3'!A182),IF($A$20=9, IF('New Cycle 3'!A182="","", 'New Cycle 3'!A182),"")))))))))</f>
        <v>180</v>
      </c>
      <c r="Q182" s="32">
        <f>IF($A$20=1,IF(UDDS!C182="","",UDDS!C182),IF($A$20=2,IF('FTP-75'!C182="","",'FTP-75'!C182),IF($A$20=3, IF('US06'!C182="","",'US06'!C182),IF($A$20=4, IF(NEDC!B182="","", NEDC!B182),IF($A$20=5, IF('JPN10-15'!B182="","",'JPN10-15'!B182),IF($A$20=6, IF(WLTC!C182="","", WLTC!C182),IF($A$20=7, IF('New Cycle 1'!B182="","", 'New Cycle 1'!B182),IF($A$20=8, IF('New Cycle 2'!B182="","", 'New Cycle 2'!B182),IF($A$20=9, IF('New Cycle 3'!B182="","", 'New Cycle 3'!B182),"")))))))))</f>
        <v>34.523866647746821</v>
      </c>
      <c r="R182" s="32">
        <f>IF($A$20=1,IF(UDDS!D182="","",UDDS!D182),IF($A$20=2,IF('FTP-75'!D182="","",'FTP-75'!D182),IF($A$20=3, IF('US06'!D182="","",'US06'!D182),IF($A$20=4, IF(NEDC!C182="","", NEDC!C182),IF($A$20=5, IF('JPN10-15'!C182="","",'JPN10-15'!C182),IF($A$20=6, IF(WLTC!D182="","", WLTC!D182),IF($A$20=7, IF('New Cycle 1'!C182="","", 'New Cycle 1'!C182),IF($A$20=8, IF('New Cycle 2'!C182="","", 'New Cycle 2'!C182),IF($A$20=9, IF('New Cycle 3'!C182="","", 'New Cycle 3'!C182),"")))))))))</f>
        <v>0</v>
      </c>
      <c r="S182" s="32">
        <f>IF($A$20=1,IF(UDDS!E182="","",UDDS!E182),IF($A$20=2,IF('FTP-75'!E182="","",'FTP-75'!E182),IF($A$20=3, IF('US06'!E182="","",'US06'!E182),IF($A$20=4, IF(NEDC!D182="","", NEDC!D182),IF($A$20=5, IF('JPN10-15'!D182="","",'JPN10-15'!D182),IF($A$20=6, IF(WLTC!E182="","", WLTC!E182),IF($A$20=7, IF('New Cycle 1'!D182="","", 'New Cycle 1'!D182),IF($A$20=8, IF('New Cycle 2'!D182="","", 'New Cycle 2'!D182),IF($A$20=9, IF('New Cycle 3'!D182="","", 'New Cycle 3'!D182),"")))))))))</f>
        <v>9.589962957707451</v>
      </c>
      <c r="T182" s="32">
        <f>IF($A$20=1,IF(UDDS!F182="","",UDDS!F182),IF($A$20=2,IF('FTP-75'!F182="","",'FTP-75'!F182),IF($A$20=3, IF('US06'!F182="","",'US06'!F182),IF($A$20=4, IF(NEDC!E182="","", NEDC!E182),IF($A$20=5, IF('JPN10-15'!E182="","",'JPN10-15'!E182),IF($A$20=6, IF(WLTC!F182="","", WLTC!F182),IF($A$20=7, IF('New Cycle 1'!E182="","", 'New Cycle 1'!E182),IF($A$20=8, IF('New Cycle 2'!E182="","", 'New Cycle 2'!E182),IF($A$20=9, IF('New Cycle 3'!E182="","", 'New Cycle 3'!E182),"")))))))))</f>
        <v>-0.13225926451477044</v>
      </c>
      <c r="U182" s="32">
        <f>IF($A$20=1,IF(UDDS!G182="","",UDDS!G182),IF($A$20=2,IF('FTP-75'!G182="","",'FTP-75'!G182),IF($A$20=3, IF('US06'!G182="","",'US06'!G182),IF($A$20=4, IF(NEDC!F182="","", NEDC!F182),IF($A$20=5, IF('JPN10-15'!F182="","",'JPN10-15'!F182),IF($A$20=6, IF(WLTC!G182="","", WLTC!G182),IF($A$20=7, IF('New Cycle 1'!F182="","", 'New Cycle 1'!F182),IF($A$20=8, IF('New Cycle 2'!F182="","", 'New Cycle 2'!F182),IF($A$20=9, IF('New Cycle 3'!F182="","", 'New Cycle 3'!F182),"")))))))))</f>
        <v>972.71742871881372</v>
      </c>
    </row>
    <row r="183" spans="16:21" x14ac:dyDescent="0.25">
      <c r="P183" s="8">
        <f>IF($A$20=1,IF(UDDS!A183="","",UDDS!A183),IF($A$20=2,IF('FTP-75'!A183="","",'FTP-75'!A183),IF($A$20=3, IF('US06'!A183="","",'US06'!A183),IF($A$20=4, IF(NEDC!A183="","", NEDC!A183),IF($A$20=5, IF('JPN10-15'!A183="","",'JPN10-15'!A183),IF($A$20=6, IF(WLTC!B183="","", WLTC!B183),IF($A$20=7, IF('New Cycle 1'!A183="","", 'New Cycle 1'!A183),IF($A$20=8, IF('New Cycle 2'!A183="","", 'New Cycle 3'!A183),IF($A$20=9, IF('New Cycle 3'!A183="","", 'New Cycle 3'!A183),"")))))))))</f>
        <v>181</v>
      </c>
      <c r="Q183" s="32">
        <f>IF($A$20=1,IF(UDDS!C183="","",UDDS!C183),IF($A$20=2,IF('FTP-75'!C183="","",'FTP-75'!C183),IF($A$20=3, IF('US06'!C183="","",'US06'!C183),IF($A$20=4, IF(NEDC!B183="","", NEDC!B183),IF($A$20=5, IF('JPN10-15'!B183="","",'JPN10-15'!B183),IF($A$20=6, IF(WLTC!C183="","", WLTC!C183),IF($A$20=7, IF('New Cycle 1'!B183="","", 'New Cycle 1'!B183),IF($A$20=8, IF('New Cycle 2'!B183="","", 'New Cycle 2'!B183),IF($A$20=9, IF('New Cycle 3'!B183="","", 'New Cycle 3'!B183),"")))))))))</f>
        <v>30.952866647746827</v>
      </c>
      <c r="R183" s="32">
        <f>IF($A$20=1,IF(UDDS!D183="","",UDDS!D183),IF($A$20=2,IF('FTP-75'!D183="","",'FTP-75'!D183),IF($A$20=3, IF('US06'!D183="","",'US06'!D183),IF($A$20=4, IF(NEDC!C183="","", NEDC!C183),IF($A$20=5, IF('JPN10-15'!C183="","",'JPN10-15'!C183),IF($A$20=6, IF(WLTC!D183="","", WLTC!D183),IF($A$20=7, IF('New Cycle 1'!C183="","", 'New Cycle 1'!C183),IF($A$20=8, IF('New Cycle 2'!C183="","", 'New Cycle 2'!C183),IF($A$20=9, IF('New Cycle 3'!C183="","", 'New Cycle 3'!C183),"")))))))))</f>
        <v>0</v>
      </c>
      <c r="S183" s="32">
        <f>IF($A$20=1,IF(UDDS!E183="","",UDDS!E183),IF($A$20=2,IF('FTP-75'!E183="","",'FTP-75'!E183),IF($A$20=3, IF('US06'!E183="","",'US06'!E183),IF($A$20=4, IF(NEDC!D183="","", NEDC!D183),IF($A$20=5, IF('JPN10-15'!D183="","",'JPN10-15'!D183),IF($A$20=6, IF(WLTC!E183="","", WLTC!E183),IF($A$20=7, IF('New Cycle 1'!D183="","", 'New Cycle 1'!D183),IF($A$20=8, IF('New Cycle 2'!D183="","", 'New Cycle 2'!D183),IF($A$20=9, IF('New Cycle 3'!D183="","", 'New Cycle 3'!D183),"")))))))))</f>
        <v>8.5980185132630069</v>
      </c>
      <c r="T183" s="32">
        <f>IF($A$20=1,IF(UDDS!F183="","",UDDS!F183),IF($A$20=2,IF('FTP-75'!F183="","",'FTP-75'!F183),IF($A$20=3, IF('US06'!F183="","",'US06'!F183),IF($A$20=4, IF(NEDC!E183="","", NEDC!E183),IF($A$20=5, IF('JPN10-15'!E183="","",'JPN10-15'!E183),IF($A$20=6, IF(WLTC!F183="","", WLTC!F183),IF($A$20=7, IF('New Cycle 1'!E183="","", 'New Cycle 1'!E183),IF($A$20=8, IF('New Cycle 2'!E183="","", 'New Cycle 2'!E183),IF($A$20=9, IF('New Cycle 3'!E183="","", 'New Cycle 3'!E183),"")))))))))</f>
        <v>-0.99194444444444407</v>
      </c>
      <c r="U183" s="32">
        <f>IF($A$20=1,IF(UDDS!G183="","",UDDS!G183),IF($A$20=2,IF('FTP-75'!G183="","",'FTP-75'!G183),IF($A$20=3, IF('US06'!G183="","",'US06'!G183),IF($A$20=4, IF(NEDC!F183="","", NEDC!F183),IF($A$20=5, IF('JPN10-15'!F183="","",'JPN10-15'!F183),IF($A$20=6, IF(WLTC!G183="","", WLTC!G183),IF($A$20=7, IF('New Cycle 1'!F183="","", 'New Cycle 1'!F183),IF($A$20=8, IF('New Cycle 2'!F183="","", 'New Cycle 2'!F183),IF($A$20=9, IF('New Cycle 3'!F183="","", 'New Cycle 3'!F183),"")))))))))</f>
        <v>981.81141945429897</v>
      </c>
    </row>
    <row r="184" spans="16:21" x14ac:dyDescent="0.25">
      <c r="P184" s="8">
        <f>IF($A$20=1,IF(UDDS!A184="","",UDDS!A184),IF($A$20=2,IF('FTP-75'!A184="","",'FTP-75'!A184),IF($A$20=3, IF('US06'!A184="","",'US06'!A184),IF($A$20=4, IF(NEDC!A184="","", NEDC!A184),IF($A$20=5, IF('JPN10-15'!A184="","",'JPN10-15'!A184),IF($A$20=6, IF(WLTC!B184="","", WLTC!B184),IF($A$20=7, IF('New Cycle 1'!A184="","", 'New Cycle 1'!A184),IF($A$20=8, IF('New Cycle 2'!A184="","", 'New Cycle 3'!A184),IF($A$20=9, IF('New Cycle 3'!A184="","", 'New Cycle 3'!A184),"")))))))))</f>
        <v>182</v>
      </c>
      <c r="Q184" s="32">
        <f>IF($A$20=1,IF(UDDS!C184="","",UDDS!C184),IF($A$20=2,IF('FTP-75'!C184="","",'FTP-75'!C184),IF($A$20=3, IF('US06'!C184="","",'US06'!C184),IF($A$20=4, IF(NEDC!B184="","", NEDC!B184),IF($A$20=5, IF('JPN10-15'!B184="","",'JPN10-15'!B184),IF($A$20=6, IF(WLTC!C184="","", WLTC!C184),IF($A$20=7, IF('New Cycle 1'!B184="","", 'New Cycle 1'!B184),IF($A$20=8, IF('New Cycle 2'!B184="","", 'New Cycle 2'!B184),IF($A$20=9, IF('New Cycle 3'!B184="","", 'New Cycle 3'!B184),"")))))))))</f>
        <v>27.382660334984461</v>
      </c>
      <c r="R184" s="32">
        <f>IF($A$20=1,IF(UDDS!D184="","",UDDS!D184),IF($A$20=2,IF('FTP-75'!D184="","",'FTP-75'!D184),IF($A$20=3, IF('US06'!D184="","",'US06'!D184),IF($A$20=4, IF(NEDC!C184="","", NEDC!C184),IF($A$20=5, IF('JPN10-15'!C184="","",'JPN10-15'!C184),IF($A$20=6, IF(WLTC!D184="","", WLTC!D184),IF($A$20=7, IF('New Cycle 1'!C184="","", 'New Cycle 1'!C184),IF($A$20=8, IF('New Cycle 2'!C184="","", 'New Cycle 2'!C184),IF($A$20=9, IF('New Cycle 3'!C184="","", 'New Cycle 3'!C184),"")))))))))</f>
        <v>0</v>
      </c>
      <c r="S184" s="32">
        <f>IF($A$20=1,IF(UDDS!E184="","",UDDS!E184),IF($A$20=2,IF('FTP-75'!E184="","",'FTP-75'!E184),IF($A$20=3, IF('US06'!E184="","",'US06'!E184),IF($A$20=4, IF(NEDC!D184="","", NEDC!D184),IF($A$20=5, IF('JPN10-15'!D184="","",'JPN10-15'!D184),IF($A$20=6, IF(WLTC!E184="","", WLTC!E184),IF($A$20=7, IF('New Cycle 1'!D184="","", 'New Cycle 1'!D184),IF($A$20=8, IF('New Cycle 2'!D184="","", 'New Cycle 2'!D184),IF($A$20=9, IF('New Cycle 3'!D184="","", 'New Cycle 3'!D184),"")))))))))</f>
        <v>7.6062945374956836</v>
      </c>
      <c r="T184" s="32">
        <f>IF($A$20=1,IF(UDDS!F184="","",UDDS!F184),IF($A$20=2,IF('FTP-75'!F184="","",'FTP-75'!F184),IF($A$20=3, IF('US06'!F184="","",'US06'!F184),IF($A$20=4, IF(NEDC!E184="","", NEDC!E184),IF($A$20=5, IF('JPN10-15'!E184="","",'JPN10-15'!E184),IF($A$20=6, IF(WLTC!F184="","", WLTC!F184),IF($A$20=7, IF('New Cycle 1'!E184="","", 'New Cycle 1'!E184),IF($A$20=8, IF('New Cycle 2'!E184="","", 'New Cycle 2'!E184),IF($A$20=9, IF('New Cycle 3'!E184="","", 'New Cycle 3'!E184),"")))))))))</f>
        <v>-0.9917239757673233</v>
      </c>
      <c r="U184" s="32">
        <f>IF($A$20=1,IF(UDDS!G184="","",UDDS!G184),IF($A$20=2,IF('FTP-75'!G184="","",'FTP-75'!G184),IF($A$20=3, IF('US06'!G184="","",'US06'!G184),IF($A$20=4, IF(NEDC!F184="","", NEDC!F184),IF($A$20=5, IF('JPN10-15'!F184="","",'JPN10-15'!F184),IF($A$20=6, IF(WLTC!G184="","", WLTC!G184),IF($A$20=7, IF('New Cycle 1'!F184="","", 'New Cycle 1'!F184),IF($A$20=8, IF('New Cycle 2'!F184="","", 'New Cycle 2'!F184),IF($A$20=9, IF('New Cycle 3'!F184="","", 'New Cycle 3'!F184),"")))))))))</f>
        <v>989.91357597967828</v>
      </c>
    </row>
    <row r="185" spans="16:21" x14ac:dyDescent="0.25">
      <c r="P185" s="8">
        <f>IF($A$20=1,IF(UDDS!A185="","",UDDS!A185),IF($A$20=2,IF('FTP-75'!A185="","",'FTP-75'!A185),IF($A$20=3, IF('US06'!A185="","",'US06'!A185),IF($A$20=4, IF(NEDC!A185="","", NEDC!A185),IF($A$20=5, IF('JPN10-15'!A185="","",'JPN10-15'!A185),IF($A$20=6, IF(WLTC!B185="","", WLTC!B185),IF($A$20=7, IF('New Cycle 1'!A185="","", 'New Cycle 1'!A185),IF($A$20=8, IF('New Cycle 2'!A185="","", 'New Cycle 3'!A185),IF($A$20=9, IF('New Cycle 3'!A185="","", 'New Cycle 3'!A185),"")))))))))</f>
        <v>183</v>
      </c>
      <c r="Q185" s="32">
        <f>IF($A$20=1,IF(UDDS!C185="","",UDDS!C185),IF($A$20=2,IF('FTP-75'!C185="","",'FTP-75'!C185),IF($A$20=3, IF('US06'!C185="","",'US06'!C185),IF($A$20=4, IF(NEDC!B185="","", NEDC!B185),IF($A$20=5, IF('JPN10-15'!B185="","",'JPN10-15'!B185),IF($A$20=6, IF(WLTC!C185="","", WLTC!C185),IF($A$20=7, IF('New Cycle 1'!B185="","", 'New Cycle 1'!B185),IF($A$20=8, IF('New Cycle 2'!B185="","", 'New Cycle 2'!B185),IF($A$20=9, IF('New Cycle 3'!B185="","", 'New Cycle 3'!B185),"")))))))))</f>
        <v>23.810073197007178</v>
      </c>
      <c r="R185" s="32">
        <f>IF($A$20=1,IF(UDDS!D185="","",UDDS!D185),IF($A$20=2,IF('FTP-75'!D185="","",'FTP-75'!D185),IF($A$20=3, IF('US06'!D185="","",'US06'!D185),IF($A$20=4, IF(NEDC!C185="","", NEDC!C185),IF($A$20=5, IF('JPN10-15'!C185="","",'JPN10-15'!C185),IF($A$20=6, IF(WLTC!D185="","", WLTC!D185),IF($A$20=7, IF('New Cycle 1'!C185="","", 'New Cycle 1'!C185),IF($A$20=8, IF('New Cycle 2'!C185="","", 'New Cycle 2'!C185),IF($A$20=9, IF('New Cycle 3'!C185="","", 'New Cycle 3'!C185),"")))))))))</f>
        <v>0</v>
      </c>
      <c r="S185" s="32">
        <f>IF($A$20=1,IF(UDDS!E185="","",UDDS!E185),IF($A$20=2,IF('FTP-75'!E185="","",'FTP-75'!E185),IF($A$20=3, IF('US06'!E185="","",'US06'!E185),IF($A$20=4, IF(NEDC!D185="","", NEDC!D185),IF($A$20=5, IF('JPN10-15'!D185="","",'JPN10-15'!D185),IF($A$20=6, IF(WLTC!E185="","", WLTC!E185),IF($A$20=7, IF('New Cycle 1'!D185="","", 'New Cycle 1'!D185),IF($A$20=8, IF('New Cycle 2'!D185="","", 'New Cycle 2'!D185),IF($A$20=9, IF('New Cycle 3'!D185="","", 'New Cycle 3'!D185),"")))))))))</f>
        <v>6.6139092213908821</v>
      </c>
      <c r="T185" s="32">
        <f>IF($A$20=1,IF(UDDS!F185="","",UDDS!F185),IF($A$20=2,IF('FTP-75'!F185="","",'FTP-75'!F185),IF($A$20=3, IF('US06'!F185="","",'US06'!F185),IF($A$20=4, IF(NEDC!E185="","", NEDC!E185),IF($A$20=5, IF('JPN10-15'!E185="","",'JPN10-15'!E185),IF($A$20=6, IF(WLTC!F185="","", WLTC!F185),IF($A$20=7, IF('New Cycle 1'!E185="","", 'New Cycle 1'!E185),IF($A$20=8, IF('New Cycle 2'!E185="","", 'New Cycle 2'!E185),IF($A$20=9, IF('New Cycle 3'!E185="","", 'New Cycle 3'!E185),"")))))))))</f>
        <v>-0.99238531610480152</v>
      </c>
      <c r="U185" s="32">
        <f>IF($A$20=1,IF(UDDS!G185="","",UDDS!G185),IF($A$20=2,IF('FTP-75'!G185="","",'FTP-75'!G185),IF($A$20=3, IF('US06'!G185="","",'US06'!G185),IF($A$20=4, IF(NEDC!F185="","", NEDC!F185),IF($A$20=5, IF('JPN10-15'!F185="","",'JPN10-15'!F185),IF($A$20=6, IF(WLTC!G185="","", WLTC!G185),IF($A$20=7, IF('New Cycle 1'!F185="","", 'New Cycle 1'!F185),IF($A$20=8, IF('New Cycle 2'!F185="","", 'New Cycle 2'!F185),IF($A$20=9, IF('New Cycle 3'!F185="","", 'New Cycle 3'!F185),"")))))))))</f>
        <v>997.02367785912156</v>
      </c>
    </row>
    <row r="186" spans="16:21" x14ac:dyDescent="0.25">
      <c r="P186" s="8">
        <f>IF($A$20=1,IF(UDDS!A186="","",UDDS!A186),IF($A$20=2,IF('FTP-75'!A186="","",'FTP-75'!A186),IF($A$20=3, IF('US06'!A186="","",'US06'!A186),IF($A$20=4, IF(NEDC!A186="","", NEDC!A186),IF($A$20=5, IF('JPN10-15'!A186="","",'JPN10-15'!A186),IF($A$20=6, IF(WLTC!B186="","", WLTC!B186),IF($A$20=7, IF('New Cycle 1'!A186="","", 'New Cycle 1'!A186),IF($A$20=8, IF('New Cycle 2'!A186="","", 'New Cycle 3'!A186),IF($A$20=9, IF('New Cycle 3'!A186="","", 'New Cycle 3'!A186),"")))))))))</f>
        <v>184</v>
      </c>
      <c r="Q186" s="32">
        <f>IF($A$20=1,IF(UDDS!C186="","",UDDS!C186),IF($A$20=2,IF('FTP-75'!C186="","",'FTP-75'!C186),IF($A$20=3, IF('US06'!C186="","",'US06'!C186),IF($A$20=4, IF(NEDC!B186="","", NEDC!B186),IF($A$20=5, IF('JPN10-15'!B186="","",'JPN10-15'!B186),IF($A$20=6, IF(WLTC!C186="","", WLTC!C186),IF($A$20=7, IF('New Cycle 1'!B186="","", 'New Cycle 1'!B186),IF($A$20=8, IF('New Cycle 2'!B186="","", 'New Cycle 2'!B186),IF($A$20=9, IF('New Cycle 3'!B186="","", 'New Cycle 3'!B186),"")))))))))</f>
        <v>20.279544387684929</v>
      </c>
      <c r="R186" s="32">
        <f>IF($A$20=1,IF(UDDS!D186="","",UDDS!D186),IF($A$20=2,IF('FTP-75'!D186="","",'FTP-75'!D186),IF($A$20=3, IF('US06'!D186="","",'US06'!D186),IF($A$20=4, IF(NEDC!C186="","", NEDC!C186),IF($A$20=5, IF('JPN10-15'!C186="","",'JPN10-15'!C186),IF($A$20=6, IF(WLTC!D186="","", WLTC!D186),IF($A$20=7, IF('New Cycle 1'!C186="","", 'New Cycle 1'!C186),IF($A$20=8, IF('New Cycle 2'!C186="","", 'New Cycle 2'!C186),IF($A$20=9, IF('New Cycle 3'!C186="","", 'New Cycle 3'!C186),"")))))))))</f>
        <v>0</v>
      </c>
      <c r="S186" s="32">
        <f>IF($A$20=1,IF(UDDS!E186="","",UDDS!E186),IF($A$20=2,IF('FTP-75'!E186="","",'FTP-75'!E186),IF($A$20=3, IF('US06'!E186="","",'US06'!E186),IF($A$20=4, IF(NEDC!D186="","", NEDC!D186),IF($A$20=5, IF('JPN10-15'!D186="","",'JPN10-15'!D186),IF($A$20=6, IF(WLTC!E186="","", WLTC!E186),IF($A$20=7, IF('New Cycle 1'!D186="","", 'New Cycle 1'!D186),IF($A$20=8, IF('New Cycle 2'!D186="","", 'New Cycle 2'!D186),IF($A$20=9, IF('New Cycle 3'!D186="","", 'New Cycle 3'!D186),"")))))))))</f>
        <v>5.6332067743569247</v>
      </c>
      <c r="T186" s="32">
        <f>IF($A$20=1,IF(UDDS!F186="","",UDDS!F186),IF($A$20=2,IF('FTP-75'!F186="","",'FTP-75'!F186),IF($A$20=3, IF('US06'!F186="","",'US06'!F186),IF($A$20=4, IF(NEDC!E186="","", NEDC!E186),IF($A$20=5, IF('JPN10-15'!E186="","",'JPN10-15'!E186),IF($A$20=6, IF(WLTC!F186="","", WLTC!F186),IF($A$20=7, IF('New Cycle 1'!E186="","", 'New Cycle 1'!E186),IF($A$20=8, IF('New Cycle 2'!E186="","", 'New Cycle 2'!E186),IF($A$20=9, IF('New Cycle 3'!E186="","", 'New Cycle 3'!E186),"")))))))))</f>
        <v>-0.98070244703395737</v>
      </c>
      <c r="U186" s="32">
        <f>IF($A$20=1,IF(UDDS!G186="","",UDDS!G186),IF($A$20=2,IF('FTP-75'!G186="","",'FTP-75'!G186),IF($A$20=3, IF('US06'!G186="","",'US06'!G186),IF($A$20=4, IF(NEDC!F186="","", NEDC!F186),IF($A$20=5, IF('JPN10-15'!F186="","",'JPN10-15'!F186),IF($A$20=6, IF(WLTC!G186="","", WLTC!G186),IF($A$20=7, IF('New Cycle 1'!F186="","", 'New Cycle 1'!F186),IF($A$20=8, IF('New Cycle 2'!F186="","", 'New Cycle 2'!F186),IF($A$20=9, IF('New Cycle 3'!F186="","", 'New Cycle 3'!F186),"")))))))))</f>
        <v>1003.1472358569955</v>
      </c>
    </row>
    <row r="187" spans="16:21" x14ac:dyDescent="0.25">
      <c r="P187" s="8">
        <f>IF($A$20=1,IF(UDDS!A187="","",UDDS!A187),IF($A$20=2,IF('FTP-75'!A187="","",'FTP-75'!A187),IF($A$20=3, IF('US06'!A187="","",'US06'!A187),IF($A$20=4, IF(NEDC!A187="","", NEDC!A187),IF($A$20=5, IF('JPN10-15'!A187="","",'JPN10-15'!A187),IF($A$20=6, IF(WLTC!B187="","", WLTC!B187),IF($A$20=7, IF('New Cycle 1'!A187="","", 'New Cycle 1'!A187),IF($A$20=8, IF('New Cycle 2'!A187="","", 'New Cycle 3'!A187),IF($A$20=9, IF('New Cycle 3'!A187="","", 'New Cycle 3'!A187),"")))))))))</f>
        <v>185</v>
      </c>
      <c r="Q187" s="32">
        <f>IF($A$20=1,IF(UDDS!C187="","",UDDS!C187),IF($A$20=2,IF('FTP-75'!C187="","",'FTP-75'!C187),IF($A$20=3, IF('US06'!C187="","",'US06'!C187),IF($A$20=4, IF(NEDC!B187="","", NEDC!B187),IF($A$20=5, IF('JPN10-15'!B187="","",'JPN10-15'!B187),IF($A$20=6, IF(WLTC!C187="","", WLTC!C187),IF($A$20=7, IF('New Cycle 1'!B187="","", 'New Cycle 1'!B187),IF($A$20=8, IF('New Cycle 2'!B187="","", 'New Cycle 2'!B187),IF($A$20=9, IF('New Cycle 3'!B187="","", 'New Cycle 3'!B187),"")))))))))</f>
        <v>16.709338074922563</v>
      </c>
      <c r="R187" s="32">
        <f>IF($A$20=1,IF(UDDS!D187="","",UDDS!D187),IF($A$20=2,IF('FTP-75'!D187="","",'FTP-75'!D187),IF($A$20=3, IF('US06'!D187="","",'US06'!D187),IF($A$20=4, IF(NEDC!C187="","", NEDC!C187),IF($A$20=5, IF('JPN10-15'!C187="","",'JPN10-15'!C187),IF($A$20=6, IF(WLTC!D187="","", WLTC!D187),IF($A$20=7, IF('New Cycle 1'!C187="","", 'New Cycle 1'!C187),IF($A$20=8, IF('New Cycle 2'!C187="","", 'New Cycle 2'!C187),IF($A$20=9, IF('New Cycle 3'!C187="","", 'New Cycle 3'!C187),"")))))))))</f>
        <v>0</v>
      </c>
      <c r="S187" s="32">
        <f>IF($A$20=1,IF(UDDS!E187="","",UDDS!E187),IF($A$20=2,IF('FTP-75'!E187="","",'FTP-75'!E187),IF($A$20=3, IF('US06'!E187="","",'US06'!E187),IF($A$20=4, IF(NEDC!D187="","", NEDC!D187),IF($A$20=5, IF('JPN10-15'!D187="","",'JPN10-15'!D187),IF($A$20=6, IF(WLTC!E187="","", WLTC!E187),IF($A$20=7, IF('New Cycle 1'!D187="","", 'New Cycle 1'!D187),IF($A$20=8, IF('New Cycle 2'!D187="","", 'New Cycle 2'!D187),IF($A$20=9, IF('New Cycle 3'!D187="","", 'New Cycle 3'!D187),"")))))))))</f>
        <v>4.6414827985896006</v>
      </c>
      <c r="T187" s="32">
        <f>IF($A$20=1,IF(UDDS!F187="","",UDDS!F187),IF($A$20=2,IF('FTP-75'!F187="","",'FTP-75'!F187),IF($A$20=3, IF('US06'!F187="","",'US06'!F187),IF($A$20=4, IF(NEDC!E187="","", NEDC!E187),IF($A$20=5, IF('JPN10-15'!E187="","",'JPN10-15'!E187),IF($A$20=6, IF(WLTC!F187="","", WLTC!F187),IF($A$20=7, IF('New Cycle 1'!E187="","", 'New Cycle 1'!E187),IF($A$20=8, IF('New Cycle 2'!E187="","", 'New Cycle 2'!E187),IF($A$20=9, IF('New Cycle 3'!E187="","", 'New Cycle 3'!E187),"")))))))))</f>
        <v>-0.99172397576732418</v>
      </c>
      <c r="U187" s="32">
        <f>IF($A$20=1,IF(UDDS!G187="","",UDDS!G187),IF($A$20=2,IF('FTP-75'!G187="","",'FTP-75'!G187),IF($A$20=3, IF('US06'!G187="","",'US06'!G187),IF($A$20=4, IF(NEDC!F187="","", NEDC!F187),IF($A$20=5, IF('JPN10-15'!F187="","",'JPN10-15'!F187),IF($A$20=6, IF(WLTC!G187="","", WLTC!G187),IF($A$20=7, IF('New Cycle 1'!F187="","", 'New Cycle 1'!F187),IF($A$20=8, IF('New Cycle 2'!F187="","", 'New Cycle 2'!F187),IF($A$20=9, IF('New Cycle 3'!F187="","", 'New Cycle 3'!F187),"")))))))))</f>
        <v>1008.2845806434688</v>
      </c>
    </row>
    <row r="188" spans="16:21" x14ac:dyDescent="0.25">
      <c r="P188" s="8">
        <f>IF($A$20=1,IF(UDDS!A188="","",UDDS!A188),IF($A$20=2,IF('FTP-75'!A188="","",'FTP-75'!A188),IF($A$20=3, IF('US06'!A188="","",'US06'!A188),IF($A$20=4, IF(NEDC!A188="","", NEDC!A188),IF($A$20=5, IF('JPN10-15'!A188="","",'JPN10-15'!A188),IF($A$20=6, IF(WLTC!B188="","", WLTC!B188),IF($A$20=7, IF('New Cycle 1'!A188="","", 'New Cycle 1'!A188),IF($A$20=8, IF('New Cycle 2'!A188="","", 'New Cycle 3'!A188),IF($A$20=9, IF('New Cycle 3'!A188="","", 'New Cycle 3'!A188),"")))))))))</f>
        <v>186</v>
      </c>
      <c r="Q188" s="32">
        <f>IF($A$20=1,IF(UDDS!C188="","",UDDS!C188),IF($A$20=2,IF('FTP-75'!C188="","",'FTP-75'!C188),IF($A$20=3, IF('US06'!C188="","",'US06'!C188),IF($A$20=4, IF(NEDC!B188="","", NEDC!B188),IF($A$20=5, IF('JPN10-15'!B188="","",'JPN10-15'!B188),IF($A$20=6, IF(WLTC!C188="","", WLTC!C188),IF($A$20=7, IF('New Cycle 1'!B188="","", 'New Cycle 1'!B188),IF($A$20=8, IF('New Cycle 2'!B188="","", 'New Cycle 2'!B188),IF($A$20=9, IF('New Cycle 3'!B188="","", 'New Cycle 3'!B188),"")))))))))</f>
        <v>13.135957249707646</v>
      </c>
      <c r="R188" s="32">
        <f>IF($A$20=1,IF(UDDS!D188="","",UDDS!D188),IF($A$20=2,IF('FTP-75'!D188="","",'FTP-75'!D188),IF($A$20=3, IF('US06'!D188="","",'US06'!D188),IF($A$20=4, IF(NEDC!C188="","", NEDC!C188),IF($A$20=5, IF('JPN10-15'!C188="","",'JPN10-15'!C188),IF($A$20=6, IF(WLTC!D188="","", WLTC!D188),IF($A$20=7, IF('New Cycle 1'!C188="","", 'New Cycle 1'!C188),IF($A$20=8, IF('New Cycle 2'!C188="","", 'New Cycle 2'!C188),IF($A$20=9, IF('New Cycle 3'!C188="","", 'New Cycle 3'!C188),"")))))))))</f>
        <v>0</v>
      </c>
      <c r="S188" s="32">
        <f>IF($A$20=1,IF(UDDS!E188="","",UDDS!E188),IF($A$20=2,IF('FTP-75'!E188="","",'FTP-75'!E188),IF($A$20=3, IF('US06'!E188="","",'US06'!E188),IF($A$20=4, IF(NEDC!D188="","", NEDC!D188),IF($A$20=5, IF('JPN10-15'!D188="","",'JPN10-15'!D188),IF($A$20=6, IF(WLTC!E188="","", WLTC!E188),IF($A$20=7, IF('New Cycle 1'!D188="","", 'New Cycle 1'!D188),IF($A$20=8, IF('New Cycle 2'!D188="","", 'New Cycle 2'!D188),IF($A$20=9, IF('New Cycle 3'!D188="","", 'New Cycle 3'!D188),"")))))))))</f>
        <v>3.6488770138076791</v>
      </c>
      <c r="T188" s="32">
        <f>IF($A$20=1,IF(UDDS!F188="","",UDDS!F188),IF($A$20=2,IF('FTP-75'!F188="","",'FTP-75'!F188),IF($A$20=3, IF('US06'!F188="","",'US06'!F188),IF($A$20=4, IF(NEDC!E188="","", NEDC!E188),IF($A$20=5, IF('JPN10-15'!E188="","",'JPN10-15'!E188),IF($A$20=6, IF(WLTC!F188="","", WLTC!F188),IF($A$20=7, IF('New Cycle 1'!E188="","", 'New Cycle 1'!E188),IF($A$20=8, IF('New Cycle 2'!E188="","", 'New Cycle 2'!E188),IF($A$20=9, IF('New Cycle 3'!E188="","", 'New Cycle 3'!E188),"")))))))))</f>
        <v>-0.99260578478192141</v>
      </c>
      <c r="U188" s="32">
        <f>IF($A$20=1,IF(UDDS!G188="","",UDDS!G188),IF($A$20=2,IF('FTP-75'!G188="","",'FTP-75'!G188),IF($A$20=3, IF('US06'!G188="","",'US06'!G188),IF($A$20=4, IF(NEDC!F188="","", NEDC!F188),IF($A$20=5, IF('JPN10-15'!F188="","",'JPN10-15'!F188),IF($A$20=6, IF(WLTC!G188="","", WLTC!G188),IF($A$20=7, IF('New Cycle 1'!F188="","", 'New Cycle 1'!F188),IF($A$20=8, IF('New Cycle 2'!F188="","", 'New Cycle 2'!F188),IF($A$20=9, IF('New Cycle 3'!F188="","", 'New Cycle 3'!F188),"")))))))))</f>
        <v>1012.4297605496674</v>
      </c>
    </row>
    <row r="189" spans="16:21" x14ac:dyDescent="0.25">
      <c r="P189" s="8">
        <f>IF($A$20=1,IF(UDDS!A189="","",UDDS!A189),IF($A$20=2,IF('FTP-75'!A189="","",'FTP-75'!A189),IF($A$20=3, IF('US06'!A189="","",'US06'!A189),IF($A$20=4, IF(NEDC!A189="","", NEDC!A189),IF($A$20=5, IF('JPN10-15'!A189="","",'JPN10-15'!A189),IF($A$20=6, IF(WLTC!B189="","", WLTC!B189),IF($A$20=7, IF('New Cycle 1'!A189="","", 'New Cycle 1'!A189),IF($A$20=8, IF('New Cycle 2'!A189="","", 'New Cycle 3'!A189),IF($A$20=9, IF('New Cycle 3'!A189="","", 'New Cycle 3'!A189),"")))))))))</f>
        <v>187</v>
      </c>
      <c r="Q189" s="32">
        <f>IF($A$20=1,IF(UDDS!C189="","",UDDS!C189),IF($A$20=2,IF('FTP-75'!C189="","",'FTP-75'!C189),IF($A$20=3, IF('US06'!C189="","",'US06'!C189),IF($A$20=4, IF(NEDC!B189="","", NEDC!B189),IF($A$20=5, IF('JPN10-15'!B189="","",'JPN10-15'!B189),IF($A$20=6, IF(WLTC!C189="","", WLTC!C189),IF($A$20=7, IF('New Cycle 1'!B189="","", 'New Cycle 1'!B189),IF($A$20=8, IF('New Cycle 2'!B189="","", 'New Cycle 2'!B189),IF($A$20=9, IF('New Cycle 3'!B189="","", 'New Cycle 3'!B189),"")))))))))</f>
        <v>9.5945253782272335</v>
      </c>
      <c r="R189" s="32">
        <f>IF($A$20=1,IF(UDDS!D189="","",UDDS!D189),IF($A$20=2,IF('FTP-75'!D189="","",'FTP-75'!D189),IF($A$20=3, IF('US06'!D189="","",'US06'!D189),IF($A$20=4, IF(NEDC!C189="","", NEDC!C189),IF($A$20=5, IF('JPN10-15'!C189="","",'JPN10-15'!C189),IF($A$20=6, IF(WLTC!D189="","", WLTC!D189),IF($A$20=7, IF('New Cycle 1'!C189="","", 'New Cycle 1'!C189),IF($A$20=8, IF('New Cycle 2'!C189="","", 'New Cycle 2'!C189),IF($A$20=9, IF('New Cycle 3'!C189="","", 'New Cycle 3'!C189),"")))))))))</f>
        <v>0</v>
      </c>
      <c r="S189" s="32">
        <f>IF($A$20=1,IF(UDDS!E189="","",UDDS!E189),IF($A$20=2,IF('FTP-75'!E189="","",'FTP-75'!E189),IF($A$20=3, IF('US06'!E189="","",'US06'!E189),IF($A$20=4, IF(NEDC!D189="","", NEDC!D189),IF($A$20=5, IF('JPN10-15'!D189="","",'JPN10-15'!D189),IF($A$20=6, IF(WLTC!E189="","", WLTC!E189),IF($A$20=7, IF('New Cycle 1'!D189="","", 'New Cycle 1'!D189),IF($A$20=8, IF('New Cycle 2'!D189="","", 'New Cycle 2'!D189),IF($A$20=9, IF('New Cycle 3'!D189="","", 'New Cycle 3'!D189),"")))))))))</f>
        <v>2.6651459383964538</v>
      </c>
      <c r="T189" s="32">
        <f>IF($A$20=1,IF(UDDS!F189="","",UDDS!F189),IF($A$20=2,IF('FTP-75'!F189="","",'FTP-75'!F189),IF($A$20=3, IF('US06'!F189="","",'US06'!F189),IF($A$20=4, IF(NEDC!E189="","", NEDC!E189),IF($A$20=5, IF('JPN10-15'!E189="","",'JPN10-15'!E189),IF($A$20=6, IF(WLTC!F189="","", WLTC!F189),IF($A$20=7, IF('New Cycle 1'!E189="","", 'New Cycle 1'!E189),IF($A$20=8, IF('New Cycle 2'!E189="","", 'New Cycle 2'!E189),IF($A$20=9, IF('New Cycle 3'!E189="","", 'New Cycle 3'!E189),"")))))))))</f>
        <v>-0.9837310754112254</v>
      </c>
      <c r="U189" s="32">
        <f>IF($A$20=1,IF(UDDS!G189="","",UDDS!G189),IF($A$20=2,IF('FTP-75'!G189="","",'FTP-75'!G189),IF($A$20=3, IF('US06'!G189="","",'US06'!G189),IF($A$20=4, IF(NEDC!F189="","", NEDC!F189),IF($A$20=5, IF('JPN10-15'!F189="","",'JPN10-15'!F189),IF($A$20=6, IF(WLTC!G189="","", WLTC!G189),IF($A$20=7, IF('New Cycle 1'!F189="","", 'New Cycle 1'!F189),IF($A$20=8, IF('New Cycle 2'!F189="","", 'New Cycle 2'!F189),IF($A$20=9, IF('New Cycle 3'!F189="","", 'New Cycle 3'!F189),"")))))))))</f>
        <v>1015.5867720257695</v>
      </c>
    </row>
    <row r="190" spans="16:21" x14ac:dyDescent="0.25">
      <c r="P190" s="8">
        <f>IF($A$20=1,IF(UDDS!A190="","",UDDS!A190),IF($A$20=2,IF('FTP-75'!A190="","",'FTP-75'!A190),IF($A$20=3, IF('US06'!A190="","",'US06'!A190),IF($A$20=4, IF(NEDC!A190="","", NEDC!A190),IF($A$20=5, IF('JPN10-15'!A190="","",'JPN10-15'!A190),IF($A$20=6, IF(WLTC!B190="","", WLTC!B190),IF($A$20=7, IF('New Cycle 1'!A190="","", 'New Cycle 1'!A190),IF($A$20=8, IF('New Cycle 2'!A190="","", 'New Cycle 3'!A190),IF($A$20=9, IF('New Cycle 3'!A190="","", 'New Cycle 3'!A190),"")))))))))</f>
        <v>188</v>
      </c>
      <c r="Q190" s="32">
        <f>IF($A$20=1,IF(UDDS!C190="","",UDDS!C190),IF($A$20=2,IF('FTP-75'!C190="","",'FTP-75'!C190),IF($A$20=3, IF('US06'!C190="","",'US06'!C190),IF($A$20=4, IF(NEDC!B190="","", NEDC!B190),IF($A$20=5, IF('JPN10-15'!B190="","",'JPN10-15'!B190),IF($A$20=6, IF(WLTC!C190="","", WLTC!C190),IF($A$20=7, IF('New Cycle 1'!B190="","", 'New Cycle 1'!B190),IF($A$20=8, IF('New Cycle 2'!B190="","", 'New Cycle 2'!B190),IF($A$20=9, IF('New Cycle 3'!B190="","", 'New Cycle 3'!B190),"")))))))))</f>
        <v>6.2611146387656529</v>
      </c>
      <c r="R190" s="32">
        <f>IF($A$20=1,IF(UDDS!D190="","",UDDS!D190),IF($A$20=2,IF('FTP-75'!D190="","",'FTP-75'!D190),IF($A$20=3, IF('US06'!D190="","",'US06'!D190),IF($A$20=4, IF(NEDC!C190="","", NEDC!C190),IF($A$20=5, IF('JPN10-15'!C190="","",'JPN10-15'!C190),IF($A$20=6, IF(WLTC!D190="","", WLTC!D190),IF($A$20=7, IF('New Cycle 1'!C190="","", 'New Cycle 1'!C190),IF($A$20=8, IF('New Cycle 2'!C190="","", 'New Cycle 2'!C190),IF($A$20=9, IF('New Cycle 3'!C190="","", 'New Cycle 3'!C190),"")))))))))</f>
        <v>0</v>
      </c>
      <c r="S190" s="32">
        <f>IF($A$20=1,IF(UDDS!E190="","",UDDS!E190),IF($A$20=2,IF('FTP-75'!E190="","",'FTP-75'!E190),IF($A$20=3, IF('US06'!E190="","",'US06'!E190),IF($A$20=4, IF(NEDC!D190="","", NEDC!D190),IF($A$20=5, IF('JPN10-15'!D190="","",'JPN10-15'!D190),IF($A$20=6, IF(WLTC!E190="","", WLTC!E190),IF($A$20=7, IF('New Cycle 1'!D190="","", 'New Cycle 1'!D190),IF($A$20=8, IF('New Cycle 2'!D190="","", 'New Cycle 2'!D190),IF($A$20=9, IF('New Cycle 3'!D190="","", 'New Cycle 3'!D190),"")))))))))</f>
        <v>1.7391985107682368</v>
      </c>
      <c r="T190" s="32">
        <f>IF($A$20=1,IF(UDDS!F190="","",UDDS!F190),IF($A$20=2,IF('FTP-75'!F190="","",'FTP-75'!F190),IF($A$20=3, IF('US06'!F190="","",'US06'!F190),IF($A$20=4, IF(NEDC!E190="","", NEDC!E190),IF($A$20=5, IF('JPN10-15'!E190="","",'JPN10-15'!E190),IF($A$20=6, IF(WLTC!F190="","", WLTC!F190),IF($A$20=7, IF('New Cycle 1'!E190="","", 'New Cycle 1'!E190),IF($A$20=8, IF('New Cycle 2'!E190="","", 'New Cycle 2'!E190),IF($A$20=9, IF('New Cycle 3'!E190="","", 'New Cycle 3'!E190),"")))))))))</f>
        <v>-0.92594742762821691</v>
      </c>
      <c r="U190" s="32">
        <f>IF($A$20=1,IF(UDDS!G190="","",UDDS!G190),IF($A$20=2,IF('FTP-75'!G190="","",'FTP-75'!G190),IF($A$20=3, IF('US06'!G190="","",'US06'!G190),IF($A$20=4, IF(NEDC!F190="","", NEDC!F190),IF($A$20=5, IF('JPN10-15'!F190="","",'JPN10-15'!F190),IF($A$20=6, IF(WLTC!G190="","", WLTC!G190),IF($A$20=7, IF('New Cycle 1'!F190="","", 'New Cycle 1'!F190),IF($A$20=8, IF('New Cycle 2'!F190="","", 'New Cycle 2'!F190),IF($A$20=9, IF('New Cycle 3'!F190="","", 'New Cycle 3'!F190),"")))))))))</f>
        <v>1017.7889442503518</v>
      </c>
    </row>
    <row r="191" spans="16:21" x14ac:dyDescent="0.25">
      <c r="P191" s="8">
        <f>IF($A$20=1,IF(UDDS!A191="","",UDDS!A191),IF($A$20=2,IF('FTP-75'!A191="","",'FTP-75'!A191),IF($A$20=3, IF('US06'!A191="","",'US06'!A191),IF($A$20=4, IF(NEDC!A191="","", NEDC!A191),IF($A$20=5, IF('JPN10-15'!A191="","",'JPN10-15'!A191),IF($A$20=6, IF(WLTC!B191="","", WLTC!B191),IF($A$20=7, IF('New Cycle 1'!A191="","", 'New Cycle 1'!A191),IF($A$20=8, IF('New Cycle 2'!A191="","", 'New Cycle 3'!A191),IF($A$20=9, IF('New Cycle 3'!A191="","", 'New Cycle 3'!A191),"")))))))))</f>
        <v>189</v>
      </c>
      <c r="Q191" s="32">
        <f>IF($A$20=1,IF(UDDS!C191="","",UDDS!C191),IF($A$20=2,IF('FTP-75'!C191="","",'FTP-75'!C191),IF($A$20=3, IF('US06'!C191="","",'US06'!C191),IF($A$20=4, IF(NEDC!B191="","", NEDC!B191),IF($A$20=5, IF('JPN10-15'!B191="","",'JPN10-15'!B191),IF($A$20=6, IF(WLTC!C191="","", WLTC!C191),IF($A$20=7, IF('New Cycle 1'!B191="","", 'New Cycle 1'!B191),IF($A$20=8, IF('New Cycle 2'!B191="","", 'New Cycle 2'!B191),IF($A$20=9, IF('New Cycle 3'!B191="","", 'New Cycle 3'!B191),"")))))))))</f>
        <v>2.9265110581186082</v>
      </c>
      <c r="R191" s="32">
        <f>IF($A$20=1,IF(UDDS!D191="","",UDDS!D191),IF($A$20=2,IF('FTP-75'!D191="","",'FTP-75'!D191),IF($A$20=3, IF('US06'!D191="","",'US06'!D191),IF($A$20=4, IF(NEDC!C191="","", NEDC!C191),IF($A$20=5, IF('JPN10-15'!C191="","",'JPN10-15'!C191),IF($A$20=6, IF(WLTC!D191="","", WLTC!D191),IF($A$20=7, IF('New Cycle 1'!C191="","", 'New Cycle 1'!C191),IF($A$20=8, IF('New Cycle 2'!C191="","", 'New Cycle 2'!C191),IF($A$20=9, IF('New Cycle 3'!C191="","", 'New Cycle 3'!C191),"")))))))))</f>
        <v>0</v>
      </c>
      <c r="S191" s="32">
        <f>IF($A$20=1,IF(UDDS!E191="","",UDDS!E191),IF($A$20=2,IF('FTP-75'!E191="","",'FTP-75'!E191),IF($A$20=3, IF('US06'!E191="","",'US06'!E191),IF($A$20=4, IF(NEDC!D191="","", NEDC!D191),IF($A$20=5, IF('JPN10-15'!D191="","",'JPN10-15'!D191),IF($A$20=6, IF(WLTC!E191="","", WLTC!E191),IF($A$20=7, IF('New Cycle 1'!D191="","", 'New Cycle 1'!D191),IF($A$20=8, IF('New Cycle 2'!D191="","", 'New Cycle 2'!D191),IF($A$20=9, IF('New Cycle 3'!D191="","", 'New Cycle 3'!D191),"")))))))))</f>
        <v>0.81291973836628006</v>
      </c>
      <c r="T191" s="32">
        <f>IF($A$20=1,IF(UDDS!F191="","",UDDS!F191),IF($A$20=2,IF('FTP-75'!F191="","",'FTP-75'!F191),IF($A$20=3, IF('US06'!F191="","",'US06'!F191),IF($A$20=4, IF(NEDC!E191="","", NEDC!E191),IF($A$20=5, IF('JPN10-15'!E191="","",'JPN10-15'!E191),IF($A$20=6, IF(WLTC!F191="","", WLTC!F191),IF($A$20=7, IF('New Cycle 1'!E191="","", 'New Cycle 1'!E191),IF($A$20=8, IF('New Cycle 2'!E191="","", 'New Cycle 2'!E191),IF($A$20=9, IF('New Cycle 3'!E191="","", 'New Cycle 3'!E191),"")))))))))</f>
        <v>-0.92627877240195677</v>
      </c>
      <c r="U191" s="32">
        <f>IF($A$20=1,IF(UDDS!G191="","",UDDS!G191),IF($A$20=2,IF('FTP-75'!G191="","",'FTP-75'!G191),IF($A$20=3, IF('US06'!G191="","",'US06'!G191),IF($A$20=4, IF(NEDC!F191="","", NEDC!F191),IF($A$20=5, IF('JPN10-15'!F191="","",'JPN10-15'!F191),IF($A$20=6, IF(WLTC!G191="","", WLTC!G191),IF($A$20=7, IF('New Cycle 1'!F191="","", 'New Cycle 1'!F191),IF($A$20=8, IF('New Cycle 2'!F191="","", 'New Cycle 2'!F191),IF($A$20=9, IF('New Cycle 3'!F191="","", 'New Cycle 3'!F191),"")))))))))</f>
        <v>1019.0650033749191</v>
      </c>
    </row>
    <row r="192" spans="16:21" x14ac:dyDescent="0.25">
      <c r="P192" s="8">
        <f>IF($A$20=1,IF(UDDS!A192="","",UDDS!A192),IF($A$20=2,IF('FTP-75'!A192="","",'FTP-75'!A192),IF($A$20=3, IF('US06'!A192="","",'US06'!A192),IF($A$20=4, IF(NEDC!A192="","", NEDC!A192),IF($A$20=5, IF('JPN10-15'!A192="","",'JPN10-15'!A192),IF($A$20=6, IF(WLTC!B192="","", WLTC!B192),IF($A$20=7, IF('New Cycle 1'!A192="","", 'New Cycle 1'!A192),IF($A$20=8, IF('New Cycle 2'!A192="","", 'New Cycle 3'!A192),IF($A$20=9, IF('New Cycle 3'!A192="","", 'New Cycle 3'!A192),"")))))))))</f>
        <v>190</v>
      </c>
      <c r="Q192" s="32">
        <f>IF($A$20=1,IF(UDDS!C192="","",UDDS!C192),IF($A$20=2,IF('FTP-75'!C192="","",'FTP-75'!C192),IF($A$20=3, IF('US06'!C192="","",'US06'!C192),IF($A$20=4, IF(NEDC!B192="","", NEDC!B192),IF($A$20=5, IF('JPN10-15'!B192="","",'JPN10-15'!B192),IF($A$20=6, IF(WLTC!C192="","", WLTC!C192),IF($A$20=7, IF('New Cycle 1'!B192="","", 'New Cycle 1'!B192),IF($A$20=8, IF('New Cycle 2'!B192="","", 'New Cycle 2'!B192),IF($A$20=9, IF('New Cycle 3'!B192="","", 'New Cycle 3'!B192),"")))))))))</f>
        <v>0</v>
      </c>
      <c r="R192" s="32">
        <f>IF($A$20=1,IF(UDDS!D192="","",UDDS!D192),IF($A$20=2,IF('FTP-75'!D192="","",'FTP-75'!D192),IF($A$20=3, IF('US06'!D192="","",'US06'!D192),IF($A$20=4, IF(NEDC!C192="","", NEDC!C192),IF($A$20=5, IF('JPN10-15'!C192="","",'JPN10-15'!C192),IF($A$20=6, IF(WLTC!D192="","", WLTC!D192),IF($A$20=7, IF('New Cycle 1'!C192="","", 'New Cycle 1'!C192),IF($A$20=8, IF('New Cycle 2'!C192="","", 'New Cycle 2'!C192),IF($A$20=9, IF('New Cycle 3'!C192="","", 'New Cycle 3'!C192),"")))))))))</f>
        <v>0</v>
      </c>
      <c r="S192" s="32">
        <f>IF($A$20=1,IF(UDDS!E192="","",UDDS!E192),IF($A$20=2,IF('FTP-75'!E192="","",'FTP-75'!E192),IF($A$20=3, IF('US06'!E192="","",'US06'!E192),IF($A$20=4, IF(NEDC!D192="","", NEDC!D192),IF($A$20=5, IF('JPN10-15'!D192="","",'JPN10-15'!D192),IF($A$20=6, IF(WLTC!E192="","", WLTC!E192),IF($A$20=7, IF('New Cycle 1'!D192="","", 'New Cycle 1'!D192),IF($A$20=8, IF('New Cycle 2'!D192="","", 'New Cycle 2'!D192),IF($A$20=9, IF('New Cycle 3'!D192="","", 'New Cycle 3'!D192),"")))))))))</f>
        <v>0</v>
      </c>
      <c r="T192" s="32">
        <f>IF($A$20=1,IF(UDDS!F192="","",UDDS!F192),IF($A$20=2,IF('FTP-75'!F192="","",'FTP-75'!F192),IF($A$20=3, IF('US06'!F192="","",'US06'!F192),IF($A$20=4, IF(NEDC!E192="","", NEDC!E192),IF($A$20=5, IF('JPN10-15'!E192="","",'JPN10-15'!E192),IF($A$20=6, IF(WLTC!F192="","", WLTC!F192),IF($A$20=7, IF('New Cycle 1'!E192="","", 'New Cycle 1'!E192),IF($A$20=8, IF('New Cycle 2'!E192="","", 'New Cycle 2'!E192),IF($A$20=9, IF('New Cycle 3'!E192="","", 'New Cycle 3'!E192),"")))))))))</f>
        <v>-0.81291973836628006</v>
      </c>
      <c r="U192" s="32">
        <f>IF($A$20=1,IF(UDDS!G192="","",UDDS!G192),IF($A$20=2,IF('FTP-75'!G192="","",'FTP-75'!G192),IF($A$20=3, IF('US06'!G192="","",'US06'!G192),IF($A$20=4, IF(NEDC!F192="","", NEDC!F192),IF($A$20=5, IF('JPN10-15'!F192="","",'JPN10-15'!F192),IF($A$20=6, IF(WLTC!G192="","", WLTC!G192),IF($A$20=7, IF('New Cycle 1'!F192="","", 'New Cycle 1'!F192),IF($A$20=8, IF('New Cycle 2'!F192="","", 'New Cycle 2'!F192),IF($A$20=9, IF('New Cycle 3'!F192="","", 'New Cycle 3'!F192),"")))))))))</f>
        <v>1019.4714632441022</v>
      </c>
    </row>
    <row r="193" spans="16:21" x14ac:dyDescent="0.25">
      <c r="P193" s="8">
        <f>IF($A$20=1,IF(UDDS!A193="","",UDDS!A193),IF($A$20=2,IF('FTP-75'!A193="","",'FTP-75'!A193),IF($A$20=3, IF('US06'!A193="","",'US06'!A193),IF($A$20=4, IF(NEDC!A193="","", NEDC!A193),IF($A$20=5, IF('JPN10-15'!A193="","",'JPN10-15'!A193),IF($A$20=6, IF(WLTC!B193="","", WLTC!B193),IF($A$20=7, IF('New Cycle 1'!A193="","", 'New Cycle 1'!A193),IF($A$20=8, IF('New Cycle 2'!A193="","", 'New Cycle 3'!A193),IF($A$20=9, IF('New Cycle 3'!A193="","", 'New Cycle 3'!A193),"")))))))))</f>
        <v>191</v>
      </c>
      <c r="Q193" s="32">
        <f>IF($A$20=1,IF(UDDS!C193="","",UDDS!C193),IF($A$20=2,IF('FTP-75'!C193="","",'FTP-75'!C193),IF($A$20=3, IF('US06'!C193="","",'US06'!C193),IF($A$20=4, IF(NEDC!B193="","", NEDC!B193),IF($A$20=5, IF('JPN10-15'!B193="","",'JPN10-15'!B193),IF($A$20=6, IF(WLTC!C193="","", WLTC!C193),IF($A$20=7, IF('New Cycle 1'!B193="","", 'New Cycle 1'!B193),IF($A$20=8, IF('New Cycle 2'!B193="","", 'New Cycle 2'!B193),IF($A$20=9, IF('New Cycle 3'!B193="","", 'New Cycle 3'!B193),"")))))))))</f>
        <v>0</v>
      </c>
      <c r="R193" s="32">
        <f>IF($A$20=1,IF(UDDS!D193="","",UDDS!D193),IF($A$20=2,IF('FTP-75'!D193="","",'FTP-75'!D193),IF($A$20=3, IF('US06'!D193="","",'US06'!D193),IF($A$20=4, IF(NEDC!C193="","", NEDC!C193),IF($A$20=5, IF('JPN10-15'!C193="","",'JPN10-15'!C193),IF($A$20=6, IF(WLTC!D193="","", WLTC!D193),IF($A$20=7, IF('New Cycle 1'!C193="","", 'New Cycle 1'!C193),IF($A$20=8, IF('New Cycle 2'!C193="","", 'New Cycle 2'!C193),IF($A$20=9, IF('New Cycle 3'!C193="","", 'New Cycle 3'!C193),"")))))))))</f>
        <v>0</v>
      </c>
      <c r="S193" s="32">
        <f>IF($A$20=1,IF(UDDS!E193="","",UDDS!E193),IF($A$20=2,IF('FTP-75'!E193="","",'FTP-75'!E193),IF($A$20=3, IF('US06'!E193="","",'US06'!E193),IF($A$20=4, IF(NEDC!D193="","", NEDC!D193),IF($A$20=5, IF('JPN10-15'!D193="","",'JPN10-15'!D193),IF($A$20=6, IF(WLTC!E193="","", WLTC!E193),IF($A$20=7, IF('New Cycle 1'!D193="","", 'New Cycle 1'!D193),IF($A$20=8, IF('New Cycle 2'!D193="","", 'New Cycle 2'!D193),IF($A$20=9, IF('New Cycle 3'!D193="","", 'New Cycle 3'!D193),"")))))))))</f>
        <v>0</v>
      </c>
      <c r="T193" s="32">
        <f>IF($A$20=1,IF(UDDS!F193="","",UDDS!F193),IF($A$20=2,IF('FTP-75'!F193="","",'FTP-75'!F193),IF($A$20=3, IF('US06'!F193="","",'US06'!F193),IF($A$20=4, IF(NEDC!E193="","", NEDC!E193),IF($A$20=5, IF('JPN10-15'!E193="","",'JPN10-15'!E193),IF($A$20=6, IF(WLTC!F193="","", WLTC!F193),IF($A$20=7, IF('New Cycle 1'!E193="","", 'New Cycle 1'!E193),IF($A$20=8, IF('New Cycle 2'!E193="","", 'New Cycle 2'!E193),IF($A$20=9, IF('New Cycle 3'!E193="","", 'New Cycle 3'!E193),"")))))))))</f>
        <v>0</v>
      </c>
      <c r="U193" s="32">
        <f>IF($A$20=1,IF(UDDS!G193="","",UDDS!G193),IF($A$20=2,IF('FTP-75'!G193="","",'FTP-75'!G193),IF($A$20=3, IF('US06'!G193="","",'US06'!G193),IF($A$20=4, IF(NEDC!F193="","", NEDC!F193),IF($A$20=5, IF('JPN10-15'!F193="","",'JPN10-15'!F193),IF($A$20=6, IF(WLTC!G193="","", WLTC!G193),IF($A$20=7, IF('New Cycle 1'!F193="","", 'New Cycle 1'!F193),IF($A$20=8, IF('New Cycle 2'!F193="","", 'New Cycle 2'!F193),IF($A$20=9, IF('New Cycle 3'!F193="","", 'New Cycle 3'!F193),"")))))))))</f>
        <v>1019.4714632441022</v>
      </c>
    </row>
    <row r="194" spans="16:21" x14ac:dyDescent="0.25">
      <c r="P194" s="8">
        <f>IF($A$20=1,IF(UDDS!A194="","",UDDS!A194),IF($A$20=2,IF('FTP-75'!A194="","",'FTP-75'!A194),IF($A$20=3, IF('US06'!A194="","",'US06'!A194),IF($A$20=4, IF(NEDC!A194="","", NEDC!A194),IF($A$20=5, IF('JPN10-15'!A194="","",'JPN10-15'!A194),IF($A$20=6, IF(WLTC!B194="","", WLTC!B194),IF($A$20=7, IF('New Cycle 1'!A194="","", 'New Cycle 1'!A194),IF($A$20=8, IF('New Cycle 2'!A194="","", 'New Cycle 3'!A194),IF($A$20=9, IF('New Cycle 3'!A194="","", 'New Cycle 3'!A194),"")))))))))</f>
        <v>192</v>
      </c>
      <c r="Q194" s="32">
        <f>IF($A$20=1,IF(UDDS!C194="","",UDDS!C194),IF($A$20=2,IF('FTP-75'!C194="","",'FTP-75'!C194),IF($A$20=3, IF('US06'!C194="","",'US06'!C194),IF($A$20=4, IF(NEDC!B194="","", NEDC!B194),IF($A$20=5, IF('JPN10-15'!B194="","",'JPN10-15'!B194),IF($A$20=6, IF(WLTC!C194="","", WLTC!C194),IF($A$20=7, IF('New Cycle 1'!B194="","", 'New Cycle 1'!B194),IF($A$20=8, IF('New Cycle 2'!B194="","", 'New Cycle 2'!B194),IF($A$20=9, IF('New Cycle 3'!B194="","", 'New Cycle 3'!B194),"")))))))))</f>
        <v>0</v>
      </c>
      <c r="R194" s="32">
        <f>IF($A$20=1,IF(UDDS!D194="","",UDDS!D194),IF($A$20=2,IF('FTP-75'!D194="","",'FTP-75'!D194),IF($A$20=3, IF('US06'!D194="","",'US06'!D194),IF($A$20=4, IF(NEDC!C194="","", NEDC!C194),IF($A$20=5, IF('JPN10-15'!C194="","",'JPN10-15'!C194),IF($A$20=6, IF(WLTC!D194="","", WLTC!D194),IF($A$20=7, IF('New Cycle 1'!C194="","", 'New Cycle 1'!C194),IF($A$20=8, IF('New Cycle 2'!C194="","", 'New Cycle 2'!C194),IF($A$20=9, IF('New Cycle 3'!C194="","", 'New Cycle 3'!C194),"")))))))))</f>
        <v>0</v>
      </c>
      <c r="S194" s="32">
        <f>IF($A$20=1,IF(UDDS!E194="","",UDDS!E194),IF($A$20=2,IF('FTP-75'!E194="","",'FTP-75'!E194),IF($A$20=3, IF('US06'!E194="","",'US06'!E194),IF($A$20=4, IF(NEDC!D194="","", NEDC!D194),IF($A$20=5, IF('JPN10-15'!D194="","",'JPN10-15'!D194),IF($A$20=6, IF(WLTC!E194="","", WLTC!E194),IF($A$20=7, IF('New Cycle 1'!D194="","", 'New Cycle 1'!D194),IF($A$20=8, IF('New Cycle 2'!D194="","", 'New Cycle 2'!D194),IF($A$20=9, IF('New Cycle 3'!D194="","", 'New Cycle 3'!D194),"")))))))))</f>
        <v>0</v>
      </c>
      <c r="T194" s="32">
        <f>IF($A$20=1,IF(UDDS!F194="","",UDDS!F194),IF($A$20=2,IF('FTP-75'!F194="","",'FTP-75'!F194),IF($A$20=3, IF('US06'!F194="","",'US06'!F194),IF($A$20=4, IF(NEDC!E194="","", NEDC!E194),IF($A$20=5, IF('JPN10-15'!E194="","",'JPN10-15'!E194),IF($A$20=6, IF(WLTC!F194="","", WLTC!F194),IF($A$20=7, IF('New Cycle 1'!E194="","", 'New Cycle 1'!E194),IF($A$20=8, IF('New Cycle 2'!E194="","", 'New Cycle 2'!E194),IF($A$20=9, IF('New Cycle 3'!E194="","", 'New Cycle 3'!E194),"")))))))))</f>
        <v>0</v>
      </c>
      <c r="U194" s="32">
        <f>IF($A$20=1,IF(UDDS!G194="","",UDDS!G194),IF($A$20=2,IF('FTP-75'!G194="","",'FTP-75'!G194),IF($A$20=3, IF('US06'!G194="","",'US06'!G194),IF($A$20=4, IF(NEDC!F194="","", NEDC!F194),IF($A$20=5, IF('JPN10-15'!F194="","",'JPN10-15'!F194),IF($A$20=6, IF(WLTC!G194="","", WLTC!G194),IF($A$20=7, IF('New Cycle 1'!F194="","", 'New Cycle 1'!F194),IF($A$20=8, IF('New Cycle 2'!F194="","", 'New Cycle 2'!F194),IF($A$20=9, IF('New Cycle 3'!F194="","", 'New Cycle 3'!F194),"")))))))))</f>
        <v>1019.4714632441022</v>
      </c>
    </row>
    <row r="195" spans="16:21" x14ac:dyDescent="0.25">
      <c r="P195" s="8">
        <f>IF($A$20=1,IF(UDDS!A195="","",UDDS!A195),IF($A$20=2,IF('FTP-75'!A195="","",'FTP-75'!A195),IF($A$20=3, IF('US06'!A195="","",'US06'!A195),IF($A$20=4, IF(NEDC!A195="","", NEDC!A195),IF($A$20=5, IF('JPN10-15'!A195="","",'JPN10-15'!A195),IF($A$20=6, IF(WLTC!B195="","", WLTC!B195),IF($A$20=7, IF('New Cycle 1'!A195="","", 'New Cycle 1'!A195),IF($A$20=8, IF('New Cycle 2'!A195="","", 'New Cycle 3'!A195),IF($A$20=9, IF('New Cycle 3'!A195="","", 'New Cycle 3'!A195),"")))))))))</f>
        <v>193</v>
      </c>
      <c r="Q195" s="32">
        <f>IF($A$20=1,IF(UDDS!C195="","",UDDS!C195),IF($A$20=2,IF('FTP-75'!C195="","",'FTP-75'!C195),IF($A$20=3, IF('US06'!C195="","",'US06'!C195),IF($A$20=4, IF(NEDC!B195="","", NEDC!B195),IF($A$20=5, IF('JPN10-15'!B195="","",'JPN10-15'!B195),IF($A$20=6, IF(WLTC!C195="","", WLTC!C195),IF($A$20=7, IF('New Cycle 1'!B195="","", 'New Cycle 1'!B195),IF($A$20=8, IF('New Cycle 2'!B195="","", 'New Cycle 2'!B195),IF($A$20=9, IF('New Cycle 3'!B195="","", 'New Cycle 3'!B195),"")))))))))</f>
        <v>0</v>
      </c>
      <c r="R195" s="32">
        <f>IF($A$20=1,IF(UDDS!D195="","",UDDS!D195),IF($A$20=2,IF('FTP-75'!D195="","",'FTP-75'!D195),IF($A$20=3, IF('US06'!D195="","",'US06'!D195),IF($A$20=4, IF(NEDC!C195="","", NEDC!C195),IF($A$20=5, IF('JPN10-15'!C195="","",'JPN10-15'!C195),IF($A$20=6, IF(WLTC!D195="","", WLTC!D195),IF($A$20=7, IF('New Cycle 1'!C195="","", 'New Cycle 1'!C195),IF($A$20=8, IF('New Cycle 2'!C195="","", 'New Cycle 2'!C195),IF($A$20=9, IF('New Cycle 3'!C195="","", 'New Cycle 3'!C195),"")))))))))</f>
        <v>0</v>
      </c>
      <c r="S195" s="32">
        <f>IF($A$20=1,IF(UDDS!E195="","",UDDS!E195),IF($A$20=2,IF('FTP-75'!E195="","",'FTP-75'!E195),IF($A$20=3, IF('US06'!E195="","",'US06'!E195),IF($A$20=4, IF(NEDC!D195="","", NEDC!D195),IF($A$20=5, IF('JPN10-15'!D195="","",'JPN10-15'!D195),IF($A$20=6, IF(WLTC!E195="","", WLTC!E195),IF($A$20=7, IF('New Cycle 1'!D195="","", 'New Cycle 1'!D195),IF($A$20=8, IF('New Cycle 2'!D195="","", 'New Cycle 2'!D195),IF($A$20=9, IF('New Cycle 3'!D195="","", 'New Cycle 3'!D195),"")))))))))</f>
        <v>0</v>
      </c>
      <c r="T195" s="32">
        <f>IF($A$20=1,IF(UDDS!F195="","",UDDS!F195),IF($A$20=2,IF('FTP-75'!F195="","",'FTP-75'!F195),IF($A$20=3, IF('US06'!F195="","",'US06'!F195),IF($A$20=4, IF(NEDC!E195="","", NEDC!E195),IF($A$20=5, IF('JPN10-15'!E195="","",'JPN10-15'!E195),IF($A$20=6, IF(WLTC!F195="","", WLTC!F195),IF($A$20=7, IF('New Cycle 1'!E195="","", 'New Cycle 1'!E195),IF($A$20=8, IF('New Cycle 2'!E195="","", 'New Cycle 2'!E195),IF($A$20=9, IF('New Cycle 3'!E195="","", 'New Cycle 3'!E195),"")))))))))</f>
        <v>0</v>
      </c>
      <c r="U195" s="32">
        <f>IF($A$20=1,IF(UDDS!G195="","",UDDS!G195),IF($A$20=2,IF('FTP-75'!G195="","",'FTP-75'!G195),IF($A$20=3, IF('US06'!G195="","",'US06'!G195),IF($A$20=4, IF(NEDC!F195="","", NEDC!F195),IF($A$20=5, IF('JPN10-15'!F195="","",'JPN10-15'!F195),IF($A$20=6, IF(WLTC!G195="","", WLTC!G195),IF($A$20=7, IF('New Cycle 1'!F195="","", 'New Cycle 1'!F195),IF($A$20=8, IF('New Cycle 2'!F195="","", 'New Cycle 2'!F195),IF($A$20=9, IF('New Cycle 3'!F195="","", 'New Cycle 3'!F195),"")))))))))</f>
        <v>1019.4714632441022</v>
      </c>
    </row>
    <row r="196" spans="16:21" x14ac:dyDescent="0.25">
      <c r="P196" s="8">
        <f>IF($A$20=1,IF(UDDS!A196="","",UDDS!A196),IF($A$20=2,IF('FTP-75'!A196="","",'FTP-75'!A196),IF($A$20=3, IF('US06'!A196="","",'US06'!A196),IF($A$20=4, IF(NEDC!A196="","", NEDC!A196),IF($A$20=5, IF('JPN10-15'!A196="","",'JPN10-15'!A196),IF($A$20=6, IF(WLTC!B196="","", WLTC!B196),IF($A$20=7, IF('New Cycle 1'!A196="","", 'New Cycle 1'!A196),IF($A$20=8, IF('New Cycle 2'!A196="","", 'New Cycle 3'!A196),IF($A$20=9, IF('New Cycle 3'!A196="","", 'New Cycle 3'!A196),"")))))))))</f>
        <v>194</v>
      </c>
      <c r="Q196" s="32">
        <f>IF($A$20=1,IF(UDDS!C196="","",UDDS!C196),IF($A$20=2,IF('FTP-75'!C196="","",'FTP-75'!C196),IF($A$20=3, IF('US06'!C196="","",'US06'!C196),IF($A$20=4, IF(NEDC!B196="","", NEDC!B196),IF($A$20=5, IF('JPN10-15'!B196="","",'JPN10-15'!B196),IF($A$20=6, IF(WLTC!C196="","", WLTC!C196),IF($A$20=7, IF('New Cycle 1'!B196="","", 'New Cycle 1'!B196),IF($A$20=8, IF('New Cycle 2'!B196="","", 'New Cycle 2'!B196),IF($A$20=9, IF('New Cycle 3'!B196="","", 'New Cycle 3'!B196),"")))))))))</f>
        <v>0</v>
      </c>
      <c r="R196" s="32">
        <f>IF($A$20=1,IF(UDDS!D196="","",UDDS!D196),IF($A$20=2,IF('FTP-75'!D196="","",'FTP-75'!D196),IF($A$20=3, IF('US06'!D196="","",'US06'!D196),IF($A$20=4, IF(NEDC!C196="","", NEDC!C196),IF($A$20=5, IF('JPN10-15'!C196="","",'JPN10-15'!C196),IF($A$20=6, IF(WLTC!D196="","", WLTC!D196),IF($A$20=7, IF('New Cycle 1'!C196="","", 'New Cycle 1'!C196),IF($A$20=8, IF('New Cycle 2'!C196="","", 'New Cycle 2'!C196),IF($A$20=9, IF('New Cycle 3'!C196="","", 'New Cycle 3'!C196),"")))))))))</f>
        <v>0</v>
      </c>
      <c r="S196" s="32">
        <f>IF($A$20=1,IF(UDDS!E196="","",UDDS!E196),IF($A$20=2,IF('FTP-75'!E196="","",'FTP-75'!E196),IF($A$20=3, IF('US06'!E196="","",'US06'!E196),IF($A$20=4, IF(NEDC!D196="","", NEDC!D196),IF($A$20=5, IF('JPN10-15'!D196="","",'JPN10-15'!D196),IF($A$20=6, IF(WLTC!E196="","", WLTC!E196),IF($A$20=7, IF('New Cycle 1'!D196="","", 'New Cycle 1'!D196),IF($A$20=8, IF('New Cycle 2'!D196="","", 'New Cycle 2'!D196),IF($A$20=9, IF('New Cycle 3'!D196="","", 'New Cycle 3'!D196),"")))))))))</f>
        <v>0</v>
      </c>
      <c r="T196" s="32">
        <f>IF($A$20=1,IF(UDDS!F196="","",UDDS!F196),IF($A$20=2,IF('FTP-75'!F196="","",'FTP-75'!F196),IF($A$20=3, IF('US06'!F196="","",'US06'!F196),IF($A$20=4, IF(NEDC!E196="","", NEDC!E196),IF($A$20=5, IF('JPN10-15'!E196="","",'JPN10-15'!E196),IF($A$20=6, IF(WLTC!F196="","", WLTC!F196),IF($A$20=7, IF('New Cycle 1'!E196="","", 'New Cycle 1'!E196),IF($A$20=8, IF('New Cycle 2'!E196="","", 'New Cycle 2'!E196),IF($A$20=9, IF('New Cycle 3'!E196="","", 'New Cycle 3'!E196),"")))))))))</f>
        <v>0</v>
      </c>
      <c r="U196" s="32">
        <f>IF($A$20=1,IF(UDDS!G196="","",UDDS!G196),IF($A$20=2,IF('FTP-75'!G196="","",'FTP-75'!G196),IF($A$20=3, IF('US06'!G196="","",'US06'!G196),IF($A$20=4, IF(NEDC!F196="","", NEDC!F196),IF($A$20=5, IF('JPN10-15'!F196="","",'JPN10-15'!F196),IF($A$20=6, IF(WLTC!G196="","", WLTC!G196),IF($A$20=7, IF('New Cycle 1'!F196="","", 'New Cycle 1'!F196),IF($A$20=8, IF('New Cycle 2'!F196="","", 'New Cycle 2'!F196),IF($A$20=9, IF('New Cycle 3'!F196="","", 'New Cycle 3'!F196),"")))))))))</f>
        <v>1019.4714632441022</v>
      </c>
    </row>
    <row r="197" spans="16:21" x14ac:dyDescent="0.25">
      <c r="P197" s="8">
        <f>IF($A$20=1,IF(UDDS!A197="","",UDDS!A197),IF($A$20=2,IF('FTP-75'!A197="","",'FTP-75'!A197),IF($A$20=3, IF('US06'!A197="","",'US06'!A197),IF($A$20=4, IF(NEDC!A197="","", NEDC!A197),IF($A$20=5, IF('JPN10-15'!A197="","",'JPN10-15'!A197),IF($A$20=6, IF(WLTC!B197="","", WLTC!B197),IF($A$20=7, IF('New Cycle 1'!A197="","", 'New Cycle 1'!A197),IF($A$20=8, IF('New Cycle 2'!A197="","", 'New Cycle 3'!A197),IF($A$20=9, IF('New Cycle 3'!A197="","", 'New Cycle 3'!A197),"")))))))))</f>
        <v>195</v>
      </c>
      <c r="Q197" s="32">
        <f>IF($A$20=1,IF(UDDS!C197="","",UDDS!C197),IF($A$20=2,IF('FTP-75'!C197="","",'FTP-75'!C197),IF($A$20=3, IF('US06'!C197="","",'US06'!C197),IF($A$20=4, IF(NEDC!B197="","", NEDC!B197),IF($A$20=5, IF('JPN10-15'!B197="","",'JPN10-15'!B197),IF($A$20=6, IF(WLTC!C197="","", WLTC!C197),IF($A$20=7, IF('New Cycle 1'!B197="","", 'New Cycle 1'!B197),IF($A$20=8, IF('New Cycle 2'!B197="","", 'New Cycle 2'!B197),IF($A$20=9, IF('New Cycle 3'!B197="","", 'New Cycle 3'!B197),"")))))))))</f>
        <v>0</v>
      </c>
      <c r="R197" s="32">
        <f>IF($A$20=1,IF(UDDS!D197="","",UDDS!D197),IF($A$20=2,IF('FTP-75'!D197="","",'FTP-75'!D197),IF($A$20=3, IF('US06'!D197="","",'US06'!D197),IF($A$20=4, IF(NEDC!C197="","", NEDC!C197),IF($A$20=5, IF('JPN10-15'!C197="","",'JPN10-15'!C197),IF($A$20=6, IF(WLTC!D197="","", WLTC!D197),IF($A$20=7, IF('New Cycle 1'!C197="","", 'New Cycle 1'!C197),IF($A$20=8, IF('New Cycle 2'!C197="","", 'New Cycle 2'!C197),IF($A$20=9, IF('New Cycle 3'!C197="","", 'New Cycle 3'!C197),"")))))))))</f>
        <v>0</v>
      </c>
      <c r="S197" s="32">
        <f>IF($A$20=1,IF(UDDS!E197="","",UDDS!E197),IF($A$20=2,IF('FTP-75'!E197="","",'FTP-75'!E197),IF($A$20=3, IF('US06'!E197="","",'US06'!E197),IF($A$20=4, IF(NEDC!D197="","", NEDC!D197),IF($A$20=5, IF('JPN10-15'!D197="","",'JPN10-15'!D197),IF($A$20=6, IF(WLTC!E197="","", WLTC!E197),IF($A$20=7, IF('New Cycle 1'!D197="","", 'New Cycle 1'!D197),IF($A$20=8, IF('New Cycle 2'!D197="","", 'New Cycle 2'!D197),IF($A$20=9, IF('New Cycle 3'!D197="","", 'New Cycle 3'!D197),"")))))))))</f>
        <v>0</v>
      </c>
      <c r="T197" s="32">
        <f>IF($A$20=1,IF(UDDS!F197="","",UDDS!F197),IF($A$20=2,IF('FTP-75'!F197="","",'FTP-75'!F197),IF($A$20=3, IF('US06'!F197="","",'US06'!F197),IF($A$20=4, IF(NEDC!E197="","", NEDC!E197),IF($A$20=5, IF('JPN10-15'!E197="","",'JPN10-15'!E197),IF($A$20=6, IF(WLTC!F197="","", WLTC!F197),IF($A$20=7, IF('New Cycle 1'!E197="","", 'New Cycle 1'!E197),IF($A$20=8, IF('New Cycle 2'!E197="","", 'New Cycle 2'!E197),IF($A$20=9, IF('New Cycle 3'!E197="","", 'New Cycle 3'!E197),"")))))))))</f>
        <v>0</v>
      </c>
      <c r="U197" s="32">
        <f>IF($A$20=1,IF(UDDS!G197="","",UDDS!G197),IF($A$20=2,IF('FTP-75'!G197="","",'FTP-75'!G197),IF($A$20=3, IF('US06'!G197="","",'US06'!G197),IF($A$20=4, IF(NEDC!F197="","", NEDC!F197),IF($A$20=5, IF('JPN10-15'!F197="","",'JPN10-15'!F197),IF($A$20=6, IF(WLTC!G197="","", WLTC!G197),IF($A$20=7, IF('New Cycle 1'!F197="","", 'New Cycle 1'!F197),IF($A$20=8, IF('New Cycle 2'!F197="","", 'New Cycle 2'!F197),IF($A$20=9, IF('New Cycle 3'!F197="","", 'New Cycle 3'!F197),"")))))))))</f>
        <v>1019.4714632441022</v>
      </c>
    </row>
    <row r="198" spans="16:21" x14ac:dyDescent="0.25">
      <c r="P198" s="8">
        <f>IF($A$20=1,IF(UDDS!A198="","",UDDS!A198),IF($A$20=2,IF('FTP-75'!A198="","",'FTP-75'!A198),IF($A$20=3, IF('US06'!A198="","",'US06'!A198),IF($A$20=4, IF(NEDC!A198="","", NEDC!A198),IF($A$20=5, IF('JPN10-15'!A198="","",'JPN10-15'!A198),IF($A$20=6, IF(WLTC!B198="","", WLTC!B198),IF($A$20=7, IF('New Cycle 1'!A198="","", 'New Cycle 1'!A198),IF($A$20=8, IF('New Cycle 2'!A198="","", 'New Cycle 3'!A198),IF($A$20=9, IF('New Cycle 3'!A198="","", 'New Cycle 3'!A198),"")))))))))</f>
        <v>196</v>
      </c>
      <c r="Q198" s="32">
        <f>IF($A$20=1,IF(UDDS!C198="","",UDDS!C198),IF($A$20=2,IF('FTP-75'!C198="","",'FTP-75'!C198),IF($A$20=3, IF('US06'!C198="","",'US06'!C198),IF($A$20=4, IF(NEDC!B198="","", NEDC!B198),IF($A$20=5, IF('JPN10-15'!B198="","",'JPN10-15'!B198),IF($A$20=6, IF(WLTC!C198="","", WLTC!C198),IF($A$20=7, IF('New Cycle 1'!B198="","", 'New Cycle 1'!B198),IF($A$20=8, IF('New Cycle 2'!B198="","", 'New Cycle 2'!B198),IF($A$20=9, IF('New Cycle 3'!B198="","", 'New Cycle 3'!B198),"")))))))))</f>
        <v>0</v>
      </c>
      <c r="R198" s="32">
        <f>IF($A$20=1,IF(UDDS!D198="","",UDDS!D198),IF($A$20=2,IF('FTP-75'!D198="","",'FTP-75'!D198),IF($A$20=3, IF('US06'!D198="","",'US06'!D198),IF($A$20=4, IF(NEDC!C198="","", NEDC!C198),IF($A$20=5, IF('JPN10-15'!C198="","",'JPN10-15'!C198),IF($A$20=6, IF(WLTC!D198="","", WLTC!D198),IF($A$20=7, IF('New Cycle 1'!C198="","", 'New Cycle 1'!C198),IF($A$20=8, IF('New Cycle 2'!C198="","", 'New Cycle 2'!C198),IF($A$20=9, IF('New Cycle 3'!C198="","", 'New Cycle 3'!C198),"")))))))))</f>
        <v>0</v>
      </c>
      <c r="S198" s="32">
        <f>IF($A$20=1,IF(UDDS!E198="","",UDDS!E198),IF($A$20=2,IF('FTP-75'!E198="","",'FTP-75'!E198),IF($A$20=3, IF('US06'!E198="","",'US06'!E198),IF($A$20=4, IF(NEDC!D198="","", NEDC!D198),IF($A$20=5, IF('JPN10-15'!D198="","",'JPN10-15'!D198),IF($A$20=6, IF(WLTC!E198="","", WLTC!E198),IF($A$20=7, IF('New Cycle 1'!D198="","", 'New Cycle 1'!D198),IF($A$20=8, IF('New Cycle 2'!D198="","", 'New Cycle 2'!D198),IF($A$20=9, IF('New Cycle 3'!D198="","", 'New Cycle 3'!D198),"")))))))))</f>
        <v>0</v>
      </c>
      <c r="T198" s="32">
        <f>IF($A$20=1,IF(UDDS!F198="","",UDDS!F198),IF($A$20=2,IF('FTP-75'!F198="","",'FTP-75'!F198),IF($A$20=3, IF('US06'!F198="","",'US06'!F198),IF($A$20=4, IF(NEDC!E198="","", NEDC!E198),IF($A$20=5, IF('JPN10-15'!E198="","",'JPN10-15'!E198),IF($A$20=6, IF(WLTC!F198="","", WLTC!F198),IF($A$20=7, IF('New Cycle 1'!E198="","", 'New Cycle 1'!E198),IF($A$20=8, IF('New Cycle 2'!E198="","", 'New Cycle 2'!E198),IF($A$20=9, IF('New Cycle 3'!E198="","", 'New Cycle 3'!E198),"")))))))))</f>
        <v>0</v>
      </c>
      <c r="U198" s="32">
        <f>IF($A$20=1,IF(UDDS!G198="","",UDDS!G198),IF($A$20=2,IF('FTP-75'!G198="","",'FTP-75'!G198),IF($A$20=3, IF('US06'!G198="","",'US06'!G198),IF($A$20=4, IF(NEDC!F198="","", NEDC!F198),IF($A$20=5, IF('JPN10-15'!F198="","",'JPN10-15'!F198),IF($A$20=6, IF(WLTC!G198="","", WLTC!G198),IF($A$20=7, IF('New Cycle 1'!F198="","", 'New Cycle 1'!F198),IF($A$20=8, IF('New Cycle 2'!F198="","", 'New Cycle 2'!F198),IF($A$20=9, IF('New Cycle 3'!F198="","", 'New Cycle 3'!F198),"")))))))))</f>
        <v>1019.4714632441022</v>
      </c>
    </row>
    <row r="199" spans="16:21" x14ac:dyDescent="0.25">
      <c r="P199" s="8">
        <f>IF($A$20=1,IF(UDDS!A199="","",UDDS!A199),IF($A$20=2,IF('FTP-75'!A199="","",'FTP-75'!A199),IF($A$20=3, IF('US06'!A199="","",'US06'!A199),IF($A$20=4, IF(NEDC!A199="","", NEDC!A199),IF($A$20=5, IF('JPN10-15'!A199="","",'JPN10-15'!A199),IF($A$20=6, IF(WLTC!B199="","", WLTC!B199),IF($A$20=7, IF('New Cycle 1'!A199="","", 'New Cycle 1'!A199),IF($A$20=8, IF('New Cycle 2'!A199="","", 'New Cycle 3'!A199),IF($A$20=9, IF('New Cycle 3'!A199="","", 'New Cycle 3'!A199),"")))))))))</f>
        <v>197</v>
      </c>
      <c r="Q199" s="32">
        <f>IF($A$20=1,IF(UDDS!C199="","",UDDS!C199),IF($A$20=2,IF('FTP-75'!C199="","",'FTP-75'!C199),IF($A$20=3, IF('US06'!C199="","",'US06'!C199),IF($A$20=4, IF(NEDC!B199="","", NEDC!B199),IF($A$20=5, IF('JPN10-15'!B199="","",'JPN10-15'!B199),IF($A$20=6, IF(WLTC!C199="","", WLTC!C199),IF($A$20=7, IF('New Cycle 1'!B199="","", 'New Cycle 1'!B199),IF($A$20=8, IF('New Cycle 2'!B199="","", 'New Cycle 2'!B199),IF($A$20=9, IF('New Cycle 3'!B199="","", 'New Cycle 3'!B199),"")))))))))</f>
        <v>0</v>
      </c>
      <c r="R199" s="32">
        <f>IF($A$20=1,IF(UDDS!D199="","",UDDS!D199),IF($A$20=2,IF('FTP-75'!D199="","",'FTP-75'!D199),IF($A$20=3, IF('US06'!D199="","",'US06'!D199),IF($A$20=4, IF(NEDC!C199="","", NEDC!C199),IF($A$20=5, IF('JPN10-15'!C199="","",'JPN10-15'!C199),IF($A$20=6, IF(WLTC!D199="","", WLTC!D199),IF($A$20=7, IF('New Cycle 1'!C199="","", 'New Cycle 1'!C199),IF($A$20=8, IF('New Cycle 2'!C199="","", 'New Cycle 2'!C199),IF($A$20=9, IF('New Cycle 3'!C199="","", 'New Cycle 3'!C199),"")))))))))</f>
        <v>0</v>
      </c>
      <c r="S199" s="32">
        <f>IF($A$20=1,IF(UDDS!E199="","",UDDS!E199),IF($A$20=2,IF('FTP-75'!E199="","",'FTP-75'!E199),IF($A$20=3, IF('US06'!E199="","",'US06'!E199),IF($A$20=4, IF(NEDC!D199="","", NEDC!D199),IF($A$20=5, IF('JPN10-15'!D199="","",'JPN10-15'!D199),IF($A$20=6, IF(WLTC!E199="","", WLTC!E199),IF($A$20=7, IF('New Cycle 1'!D199="","", 'New Cycle 1'!D199),IF($A$20=8, IF('New Cycle 2'!D199="","", 'New Cycle 2'!D199),IF($A$20=9, IF('New Cycle 3'!D199="","", 'New Cycle 3'!D199),"")))))))))</f>
        <v>0</v>
      </c>
      <c r="T199" s="32">
        <f>IF($A$20=1,IF(UDDS!F199="","",UDDS!F199),IF($A$20=2,IF('FTP-75'!F199="","",'FTP-75'!F199),IF($A$20=3, IF('US06'!F199="","",'US06'!F199),IF($A$20=4, IF(NEDC!E199="","", NEDC!E199),IF($A$20=5, IF('JPN10-15'!E199="","",'JPN10-15'!E199),IF($A$20=6, IF(WLTC!F199="","", WLTC!F199),IF($A$20=7, IF('New Cycle 1'!E199="","", 'New Cycle 1'!E199),IF($A$20=8, IF('New Cycle 2'!E199="","", 'New Cycle 2'!E199),IF($A$20=9, IF('New Cycle 3'!E199="","", 'New Cycle 3'!E199),"")))))))))</f>
        <v>0</v>
      </c>
      <c r="U199" s="32">
        <f>IF($A$20=1,IF(UDDS!G199="","",UDDS!G199),IF($A$20=2,IF('FTP-75'!G199="","",'FTP-75'!G199),IF($A$20=3, IF('US06'!G199="","",'US06'!G199),IF($A$20=4, IF(NEDC!F199="","", NEDC!F199),IF($A$20=5, IF('JPN10-15'!F199="","",'JPN10-15'!F199),IF($A$20=6, IF(WLTC!G199="","", WLTC!G199),IF($A$20=7, IF('New Cycle 1'!F199="","", 'New Cycle 1'!F199),IF($A$20=8, IF('New Cycle 2'!F199="","", 'New Cycle 2'!F199),IF($A$20=9, IF('New Cycle 3'!F199="","", 'New Cycle 3'!F199),"")))))))))</f>
        <v>1019.4714632441022</v>
      </c>
    </row>
    <row r="200" spans="16:21" x14ac:dyDescent="0.25">
      <c r="P200" s="8">
        <f>IF($A$20=1,IF(UDDS!A200="","",UDDS!A200),IF($A$20=2,IF('FTP-75'!A200="","",'FTP-75'!A200),IF($A$20=3, IF('US06'!A200="","",'US06'!A200),IF($A$20=4, IF(NEDC!A200="","", NEDC!A200),IF($A$20=5, IF('JPN10-15'!A200="","",'JPN10-15'!A200),IF($A$20=6, IF(WLTC!B200="","", WLTC!B200),IF($A$20=7, IF('New Cycle 1'!A200="","", 'New Cycle 1'!A200),IF($A$20=8, IF('New Cycle 2'!A200="","", 'New Cycle 3'!A200),IF($A$20=9, IF('New Cycle 3'!A200="","", 'New Cycle 3'!A200),"")))))))))</f>
        <v>198</v>
      </c>
      <c r="Q200" s="32">
        <f>IF($A$20=1,IF(UDDS!C200="","",UDDS!C200),IF($A$20=2,IF('FTP-75'!C200="","",'FTP-75'!C200),IF($A$20=3, IF('US06'!C200="","",'US06'!C200),IF($A$20=4, IF(NEDC!B200="","", NEDC!B200),IF($A$20=5, IF('JPN10-15'!B200="","",'JPN10-15'!B200),IF($A$20=6, IF(WLTC!C200="","", WLTC!C200),IF($A$20=7, IF('New Cycle 1'!B200="","", 'New Cycle 1'!B200),IF($A$20=8, IF('New Cycle 2'!B200="","", 'New Cycle 2'!B200),IF($A$20=9, IF('New Cycle 3'!B200="","", 'New Cycle 3'!B200),"")))))))))</f>
        <v>0</v>
      </c>
      <c r="R200" s="32">
        <f>IF($A$20=1,IF(UDDS!D200="","",UDDS!D200),IF($A$20=2,IF('FTP-75'!D200="","",'FTP-75'!D200),IF($A$20=3, IF('US06'!D200="","",'US06'!D200),IF($A$20=4, IF(NEDC!C200="","", NEDC!C200),IF($A$20=5, IF('JPN10-15'!C200="","",'JPN10-15'!C200),IF($A$20=6, IF(WLTC!D200="","", WLTC!D200),IF($A$20=7, IF('New Cycle 1'!C200="","", 'New Cycle 1'!C200),IF($A$20=8, IF('New Cycle 2'!C200="","", 'New Cycle 2'!C200),IF($A$20=9, IF('New Cycle 3'!C200="","", 'New Cycle 3'!C200),"")))))))))</f>
        <v>0</v>
      </c>
      <c r="S200" s="32">
        <f>IF($A$20=1,IF(UDDS!E200="","",UDDS!E200),IF($A$20=2,IF('FTP-75'!E200="","",'FTP-75'!E200),IF($A$20=3, IF('US06'!E200="","",'US06'!E200),IF($A$20=4, IF(NEDC!D200="","", NEDC!D200),IF($A$20=5, IF('JPN10-15'!D200="","",'JPN10-15'!D200),IF($A$20=6, IF(WLTC!E200="","", WLTC!E200),IF($A$20=7, IF('New Cycle 1'!D200="","", 'New Cycle 1'!D200),IF($A$20=8, IF('New Cycle 2'!D200="","", 'New Cycle 2'!D200),IF($A$20=9, IF('New Cycle 3'!D200="","", 'New Cycle 3'!D200),"")))))))))</f>
        <v>0</v>
      </c>
      <c r="T200" s="32">
        <f>IF($A$20=1,IF(UDDS!F200="","",UDDS!F200),IF($A$20=2,IF('FTP-75'!F200="","",'FTP-75'!F200),IF($A$20=3, IF('US06'!F200="","",'US06'!F200),IF($A$20=4, IF(NEDC!E200="","", NEDC!E200),IF($A$20=5, IF('JPN10-15'!E200="","",'JPN10-15'!E200),IF($A$20=6, IF(WLTC!F200="","", WLTC!F200),IF($A$20=7, IF('New Cycle 1'!E200="","", 'New Cycle 1'!E200),IF($A$20=8, IF('New Cycle 2'!E200="","", 'New Cycle 2'!E200),IF($A$20=9, IF('New Cycle 3'!E200="","", 'New Cycle 3'!E200),"")))))))))</f>
        <v>0</v>
      </c>
      <c r="U200" s="32">
        <f>IF($A$20=1,IF(UDDS!G200="","",UDDS!G200),IF($A$20=2,IF('FTP-75'!G200="","",'FTP-75'!G200),IF($A$20=3, IF('US06'!G200="","",'US06'!G200),IF($A$20=4, IF(NEDC!F200="","", NEDC!F200),IF($A$20=5, IF('JPN10-15'!F200="","",'JPN10-15'!F200),IF($A$20=6, IF(WLTC!G200="","", WLTC!G200),IF($A$20=7, IF('New Cycle 1'!F200="","", 'New Cycle 1'!F200),IF($A$20=8, IF('New Cycle 2'!F200="","", 'New Cycle 2'!F200),IF($A$20=9, IF('New Cycle 3'!F200="","", 'New Cycle 3'!F200),"")))))))))</f>
        <v>1019.4714632441022</v>
      </c>
    </row>
    <row r="201" spans="16:21" x14ac:dyDescent="0.25">
      <c r="P201" s="8">
        <f>IF($A$20=1,IF(UDDS!A201="","",UDDS!A201),IF($A$20=2,IF('FTP-75'!A201="","",'FTP-75'!A201),IF($A$20=3, IF('US06'!A201="","",'US06'!A201),IF($A$20=4, IF(NEDC!A201="","", NEDC!A201),IF($A$20=5, IF('JPN10-15'!A201="","",'JPN10-15'!A201),IF($A$20=6, IF(WLTC!B201="","", WLTC!B201),IF($A$20=7, IF('New Cycle 1'!A201="","", 'New Cycle 1'!A201),IF($A$20=8, IF('New Cycle 2'!A201="","", 'New Cycle 3'!A201),IF($A$20=9, IF('New Cycle 3'!A201="","", 'New Cycle 3'!A201),"")))))))))</f>
        <v>199</v>
      </c>
      <c r="Q201" s="32">
        <f>IF($A$20=1,IF(UDDS!C201="","",UDDS!C201),IF($A$20=2,IF('FTP-75'!C201="","",'FTP-75'!C201),IF($A$20=3, IF('US06'!C201="","",'US06'!C201),IF($A$20=4, IF(NEDC!B201="","", NEDC!B201),IF($A$20=5, IF('JPN10-15'!B201="","",'JPN10-15'!B201),IF($A$20=6, IF(WLTC!C201="","", WLTC!C201),IF($A$20=7, IF('New Cycle 1'!B201="","", 'New Cycle 1'!B201),IF($A$20=8, IF('New Cycle 2'!B201="","", 'New Cycle 2'!B201),IF($A$20=9, IF('New Cycle 3'!B201="","", 'New Cycle 3'!B201),"")))))))))</f>
        <v>0</v>
      </c>
      <c r="R201" s="32">
        <f>IF($A$20=1,IF(UDDS!D201="","",UDDS!D201),IF($A$20=2,IF('FTP-75'!D201="","",'FTP-75'!D201),IF($A$20=3, IF('US06'!D201="","",'US06'!D201),IF($A$20=4, IF(NEDC!C201="","", NEDC!C201),IF($A$20=5, IF('JPN10-15'!C201="","",'JPN10-15'!C201),IF($A$20=6, IF(WLTC!D201="","", WLTC!D201),IF($A$20=7, IF('New Cycle 1'!C201="","", 'New Cycle 1'!C201),IF($A$20=8, IF('New Cycle 2'!C201="","", 'New Cycle 2'!C201),IF($A$20=9, IF('New Cycle 3'!C201="","", 'New Cycle 3'!C201),"")))))))))</f>
        <v>0</v>
      </c>
      <c r="S201" s="32">
        <f>IF($A$20=1,IF(UDDS!E201="","",UDDS!E201),IF($A$20=2,IF('FTP-75'!E201="","",'FTP-75'!E201),IF($A$20=3, IF('US06'!E201="","",'US06'!E201),IF($A$20=4, IF(NEDC!D201="","", NEDC!D201),IF($A$20=5, IF('JPN10-15'!D201="","",'JPN10-15'!D201),IF($A$20=6, IF(WLTC!E201="","", WLTC!E201),IF($A$20=7, IF('New Cycle 1'!D201="","", 'New Cycle 1'!D201),IF($A$20=8, IF('New Cycle 2'!D201="","", 'New Cycle 2'!D201),IF($A$20=9, IF('New Cycle 3'!D201="","", 'New Cycle 3'!D201),"")))))))))</f>
        <v>0</v>
      </c>
      <c r="T201" s="32">
        <f>IF($A$20=1,IF(UDDS!F201="","",UDDS!F201),IF($A$20=2,IF('FTP-75'!F201="","",'FTP-75'!F201),IF($A$20=3, IF('US06'!F201="","",'US06'!F201),IF($A$20=4, IF(NEDC!E201="","", NEDC!E201),IF($A$20=5, IF('JPN10-15'!E201="","",'JPN10-15'!E201),IF($A$20=6, IF(WLTC!F201="","", WLTC!F201),IF($A$20=7, IF('New Cycle 1'!E201="","", 'New Cycle 1'!E201),IF($A$20=8, IF('New Cycle 2'!E201="","", 'New Cycle 2'!E201),IF($A$20=9, IF('New Cycle 3'!E201="","", 'New Cycle 3'!E201),"")))))))))</f>
        <v>0</v>
      </c>
      <c r="U201" s="32">
        <f>IF($A$20=1,IF(UDDS!G201="","",UDDS!G201),IF($A$20=2,IF('FTP-75'!G201="","",'FTP-75'!G201),IF($A$20=3, IF('US06'!G201="","",'US06'!G201),IF($A$20=4, IF(NEDC!F201="","", NEDC!F201),IF($A$20=5, IF('JPN10-15'!F201="","",'JPN10-15'!F201),IF($A$20=6, IF(WLTC!G201="","", WLTC!G201),IF($A$20=7, IF('New Cycle 1'!F201="","", 'New Cycle 1'!F201),IF($A$20=8, IF('New Cycle 2'!F201="","", 'New Cycle 2'!F201),IF($A$20=9, IF('New Cycle 3'!F201="","", 'New Cycle 3'!F201),"")))))))))</f>
        <v>1019.4714632441022</v>
      </c>
    </row>
    <row r="202" spans="16:21" x14ac:dyDescent="0.25">
      <c r="P202" s="8">
        <f>IF($A$20=1,IF(UDDS!A202="","",UDDS!A202),IF($A$20=2,IF('FTP-75'!A202="","",'FTP-75'!A202),IF($A$20=3, IF('US06'!A202="","",'US06'!A202),IF($A$20=4, IF(NEDC!A202="","", NEDC!A202),IF($A$20=5, IF('JPN10-15'!A202="","",'JPN10-15'!A202),IF($A$20=6, IF(WLTC!B202="","", WLTC!B202),IF($A$20=7, IF('New Cycle 1'!A202="","", 'New Cycle 1'!A202),IF($A$20=8, IF('New Cycle 2'!A202="","", 'New Cycle 3'!A202),IF($A$20=9, IF('New Cycle 3'!A202="","", 'New Cycle 3'!A202),"")))))))))</f>
        <v>200</v>
      </c>
      <c r="Q202" s="32">
        <f>IF($A$20=1,IF(UDDS!C202="","",UDDS!C202),IF($A$20=2,IF('FTP-75'!C202="","",'FTP-75'!C202),IF($A$20=3, IF('US06'!C202="","",'US06'!C202),IF($A$20=4, IF(NEDC!B202="","", NEDC!B202),IF($A$20=5, IF('JPN10-15'!B202="","",'JPN10-15'!B202),IF($A$20=6, IF(WLTC!C202="","", WLTC!C202),IF($A$20=7, IF('New Cycle 1'!B202="","", 'New Cycle 1'!B202),IF($A$20=8, IF('New Cycle 2'!B202="","", 'New Cycle 2'!B202),IF($A$20=9, IF('New Cycle 3'!B202="","", 'New Cycle 3'!B202),"")))))))))</f>
        <v>0</v>
      </c>
      <c r="R202" s="32">
        <f>IF($A$20=1,IF(UDDS!D202="","",UDDS!D202),IF($A$20=2,IF('FTP-75'!D202="","",'FTP-75'!D202),IF($A$20=3, IF('US06'!D202="","",'US06'!D202),IF($A$20=4, IF(NEDC!C202="","", NEDC!C202),IF($A$20=5, IF('JPN10-15'!C202="","",'JPN10-15'!C202),IF($A$20=6, IF(WLTC!D202="","", WLTC!D202),IF($A$20=7, IF('New Cycle 1'!C202="","", 'New Cycle 1'!C202),IF($A$20=8, IF('New Cycle 2'!C202="","", 'New Cycle 2'!C202),IF($A$20=9, IF('New Cycle 3'!C202="","", 'New Cycle 3'!C202),"")))))))))</f>
        <v>0</v>
      </c>
      <c r="S202" s="32">
        <f>IF($A$20=1,IF(UDDS!E202="","",UDDS!E202),IF($A$20=2,IF('FTP-75'!E202="","",'FTP-75'!E202),IF($A$20=3, IF('US06'!E202="","",'US06'!E202),IF($A$20=4, IF(NEDC!D202="","", NEDC!D202),IF($A$20=5, IF('JPN10-15'!D202="","",'JPN10-15'!D202),IF($A$20=6, IF(WLTC!E202="","", WLTC!E202),IF($A$20=7, IF('New Cycle 1'!D202="","", 'New Cycle 1'!D202),IF($A$20=8, IF('New Cycle 2'!D202="","", 'New Cycle 2'!D202),IF($A$20=9, IF('New Cycle 3'!D202="","", 'New Cycle 3'!D202),"")))))))))</f>
        <v>0</v>
      </c>
      <c r="T202" s="32">
        <f>IF($A$20=1,IF(UDDS!F202="","",UDDS!F202),IF($A$20=2,IF('FTP-75'!F202="","",'FTP-75'!F202),IF($A$20=3, IF('US06'!F202="","",'US06'!F202),IF($A$20=4, IF(NEDC!E202="","", NEDC!E202),IF($A$20=5, IF('JPN10-15'!E202="","",'JPN10-15'!E202),IF($A$20=6, IF(WLTC!F202="","", WLTC!F202),IF($A$20=7, IF('New Cycle 1'!E202="","", 'New Cycle 1'!E202),IF($A$20=8, IF('New Cycle 2'!E202="","", 'New Cycle 2'!E202),IF($A$20=9, IF('New Cycle 3'!E202="","", 'New Cycle 3'!E202),"")))))))))</f>
        <v>0</v>
      </c>
      <c r="U202" s="32">
        <f>IF($A$20=1,IF(UDDS!G202="","",UDDS!G202),IF($A$20=2,IF('FTP-75'!G202="","",'FTP-75'!G202),IF($A$20=3, IF('US06'!G202="","",'US06'!G202),IF($A$20=4, IF(NEDC!F202="","", NEDC!F202),IF($A$20=5, IF('JPN10-15'!F202="","",'JPN10-15'!F202),IF($A$20=6, IF(WLTC!G202="","", WLTC!G202),IF($A$20=7, IF('New Cycle 1'!F202="","", 'New Cycle 1'!F202),IF($A$20=8, IF('New Cycle 2'!F202="","", 'New Cycle 2'!F202),IF($A$20=9, IF('New Cycle 3'!F202="","", 'New Cycle 3'!F202),"")))))))))</f>
        <v>1019.4714632441022</v>
      </c>
    </row>
    <row r="203" spans="16:21" x14ac:dyDescent="0.25">
      <c r="P203" s="8">
        <f>IF($A$20=1,IF(UDDS!A203="","",UDDS!A203),IF($A$20=2,IF('FTP-75'!A203="","",'FTP-75'!A203),IF($A$20=3, IF('US06'!A203="","",'US06'!A203),IF($A$20=4, IF(NEDC!A203="","", NEDC!A203),IF($A$20=5, IF('JPN10-15'!A203="","",'JPN10-15'!A203),IF($A$20=6, IF(WLTC!B203="","", WLTC!B203),IF($A$20=7, IF('New Cycle 1'!A203="","", 'New Cycle 1'!A203),IF($A$20=8, IF('New Cycle 2'!A203="","", 'New Cycle 3'!A203),IF($A$20=9, IF('New Cycle 3'!A203="","", 'New Cycle 3'!A203),"")))))))))</f>
        <v>201</v>
      </c>
      <c r="Q203" s="32">
        <f>IF($A$20=1,IF(UDDS!C203="","",UDDS!C203),IF($A$20=2,IF('FTP-75'!C203="","",'FTP-75'!C203),IF($A$20=3, IF('US06'!C203="","",'US06'!C203),IF($A$20=4, IF(NEDC!B203="","", NEDC!B203),IF($A$20=5, IF('JPN10-15'!B203="","",'JPN10-15'!B203),IF($A$20=6, IF(WLTC!C203="","", WLTC!C203),IF($A$20=7, IF('New Cycle 1'!B203="","", 'New Cycle 1'!B203),IF($A$20=8, IF('New Cycle 2'!B203="","", 'New Cycle 2'!B203),IF($A$20=9, IF('New Cycle 3'!B203="","", 'New Cycle 3'!B203),"")))))))))</f>
        <v>0</v>
      </c>
      <c r="R203" s="32">
        <f>IF($A$20=1,IF(UDDS!D203="","",UDDS!D203),IF($A$20=2,IF('FTP-75'!D203="","",'FTP-75'!D203),IF($A$20=3, IF('US06'!D203="","",'US06'!D203),IF($A$20=4, IF(NEDC!C203="","", NEDC!C203),IF($A$20=5, IF('JPN10-15'!C203="","",'JPN10-15'!C203),IF($A$20=6, IF(WLTC!D203="","", WLTC!D203),IF($A$20=7, IF('New Cycle 1'!C203="","", 'New Cycle 1'!C203),IF($A$20=8, IF('New Cycle 2'!C203="","", 'New Cycle 2'!C203),IF($A$20=9, IF('New Cycle 3'!C203="","", 'New Cycle 3'!C203),"")))))))))</f>
        <v>0</v>
      </c>
      <c r="S203" s="32">
        <f>IF($A$20=1,IF(UDDS!E203="","",UDDS!E203),IF($A$20=2,IF('FTP-75'!E203="","",'FTP-75'!E203),IF($A$20=3, IF('US06'!E203="","",'US06'!E203),IF($A$20=4, IF(NEDC!D203="","", NEDC!D203),IF($A$20=5, IF('JPN10-15'!D203="","",'JPN10-15'!D203),IF($A$20=6, IF(WLTC!E203="","", WLTC!E203),IF($A$20=7, IF('New Cycle 1'!D203="","", 'New Cycle 1'!D203),IF($A$20=8, IF('New Cycle 2'!D203="","", 'New Cycle 2'!D203),IF($A$20=9, IF('New Cycle 3'!D203="","", 'New Cycle 3'!D203),"")))))))))</f>
        <v>0</v>
      </c>
      <c r="T203" s="32">
        <f>IF($A$20=1,IF(UDDS!F203="","",UDDS!F203),IF($A$20=2,IF('FTP-75'!F203="","",'FTP-75'!F203),IF($A$20=3, IF('US06'!F203="","",'US06'!F203),IF($A$20=4, IF(NEDC!E203="","", NEDC!E203),IF($A$20=5, IF('JPN10-15'!E203="","",'JPN10-15'!E203),IF($A$20=6, IF(WLTC!F203="","", WLTC!F203),IF($A$20=7, IF('New Cycle 1'!E203="","", 'New Cycle 1'!E203),IF($A$20=8, IF('New Cycle 2'!E203="","", 'New Cycle 2'!E203),IF($A$20=9, IF('New Cycle 3'!E203="","", 'New Cycle 3'!E203),"")))))))))</f>
        <v>0</v>
      </c>
      <c r="U203" s="32">
        <f>IF($A$20=1,IF(UDDS!G203="","",UDDS!G203),IF($A$20=2,IF('FTP-75'!G203="","",'FTP-75'!G203),IF($A$20=3, IF('US06'!G203="","",'US06'!G203),IF($A$20=4, IF(NEDC!F203="","", NEDC!F203),IF($A$20=5, IF('JPN10-15'!F203="","",'JPN10-15'!F203),IF($A$20=6, IF(WLTC!G203="","", WLTC!G203),IF($A$20=7, IF('New Cycle 1'!F203="","", 'New Cycle 1'!F203),IF($A$20=8, IF('New Cycle 2'!F203="","", 'New Cycle 2'!F203),IF($A$20=9, IF('New Cycle 3'!F203="","", 'New Cycle 3'!F203),"")))))))))</f>
        <v>1019.4714632441022</v>
      </c>
    </row>
    <row r="204" spans="16:21" x14ac:dyDescent="0.25">
      <c r="P204" s="8">
        <f>IF($A$20=1,IF(UDDS!A204="","",UDDS!A204),IF($A$20=2,IF('FTP-75'!A204="","",'FTP-75'!A204),IF($A$20=3, IF('US06'!A204="","",'US06'!A204),IF($A$20=4, IF(NEDC!A204="","", NEDC!A204),IF($A$20=5, IF('JPN10-15'!A204="","",'JPN10-15'!A204),IF($A$20=6, IF(WLTC!B204="","", WLTC!B204),IF($A$20=7, IF('New Cycle 1'!A204="","", 'New Cycle 1'!A204),IF($A$20=8, IF('New Cycle 2'!A204="","", 'New Cycle 3'!A204),IF($A$20=9, IF('New Cycle 3'!A204="","", 'New Cycle 3'!A204),"")))))))))</f>
        <v>202</v>
      </c>
      <c r="Q204" s="32">
        <f>IF($A$20=1,IF(UDDS!C204="","",UDDS!C204),IF($A$20=2,IF('FTP-75'!C204="","",'FTP-75'!C204),IF($A$20=3, IF('US06'!C204="","",'US06'!C204),IF($A$20=4, IF(NEDC!B204="","", NEDC!B204),IF($A$20=5, IF('JPN10-15'!B204="","",'JPN10-15'!B204),IF($A$20=6, IF(WLTC!C204="","", WLTC!C204),IF($A$20=7, IF('New Cycle 1'!B204="","", 'New Cycle 1'!B204),IF($A$20=8, IF('New Cycle 2'!B204="","", 'New Cycle 2'!B204),IF($A$20=9, IF('New Cycle 3'!B204="","", 'New Cycle 3'!B204),"")))))))))</f>
        <v>0</v>
      </c>
      <c r="R204" s="32">
        <f>IF($A$20=1,IF(UDDS!D204="","",UDDS!D204),IF($A$20=2,IF('FTP-75'!D204="","",'FTP-75'!D204),IF($A$20=3, IF('US06'!D204="","",'US06'!D204),IF($A$20=4, IF(NEDC!C204="","", NEDC!C204),IF($A$20=5, IF('JPN10-15'!C204="","",'JPN10-15'!C204),IF($A$20=6, IF(WLTC!D204="","", WLTC!D204),IF($A$20=7, IF('New Cycle 1'!C204="","", 'New Cycle 1'!C204),IF($A$20=8, IF('New Cycle 2'!C204="","", 'New Cycle 2'!C204),IF($A$20=9, IF('New Cycle 3'!C204="","", 'New Cycle 3'!C204),"")))))))))</f>
        <v>0</v>
      </c>
      <c r="S204" s="32">
        <f>IF($A$20=1,IF(UDDS!E204="","",UDDS!E204),IF($A$20=2,IF('FTP-75'!E204="","",'FTP-75'!E204),IF($A$20=3, IF('US06'!E204="","",'US06'!E204),IF($A$20=4, IF(NEDC!D204="","", NEDC!D204),IF($A$20=5, IF('JPN10-15'!D204="","",'JPN10-15'!D204),IF($A$20=6, IF(WLTC!E204="","", WLTC!E204),IF($A$20=7, IF('New Cycle 1'!D204="","", 'New Cycle 1'!D204),IF($A$20=8, IF('New Cycle 2'!D204="","", 'New Cycle 2'!D204),IF($A$20=9, IF('New Cycle 3'!D204="","", 'New Cycle 3'!D204),"")))))))))</f>
        <v>0</v>
      </c>
      <c r="T204" s="32">
        <f>IF($A$20=1,IF(UDDS!F204="","",UDDS!F204),IF($A$20=2,IF('FTP-75'!F204="","",'FTP-75'!F204),IF($A$20=3, IF('US06'!F204="","",'US06'!F204),IF($A$20=4, IF(NEDC!E204="","", NEDC!E204),IF($A$20=5, IF('JPN10-15'!E204="","",'JPN10-15'!E204),IF($A$20=6, IF(WLTC!F204="","", WLTC!F204),IF($A$20=7, IF('New Cycle 1'!E204="","", 'New Cycle 1'!E204),IF($A$20=8, IF('New Cycle 2'!E204="","", 'New Cycle 2'!E204),IF($A$20=9, IF('New Cycle 3'!E204="","", 'New Cycle 3'!E204),"")))))))))</f>
        <v>0</v>
      </c>
      <c r="U204" s="32">
        <f>IF($A$20=1,IF(UDDS!G204="","",UDDS!G204),IF($A$20=2,IF('FTP-75'!G204="","",'FTP-75'!G204),IF($A$20=3, IF('US06'!G204="","",'US06'!G204),IF($A$20=4, IF(NEDC!F204="","", NEDC!F204),IF($A$20=5, IF('JPN10-15'!F204="","",'JPN10-15'!F204),IF($A$20=6, IF(WLTC!G204="","", WLTC!G204),IF($A$20=7, IF('New Cycle 1'!F204="","", 'New Cycle 1'!F204),IF($A$20=8, IF('New Cycle 2'!F204="","", 'New Cycle 2'!F204),IF($A$20=9, IF('New Cycle 3'!F204="","", 'New Cycle 3'!F204),"")))))))))</f>
        <v>1019.4714632441022</v>
      </c>
    </row>
    <row r="205" spans="16:21" x14ac:dyDescent="0.25">
      <c r="P205" s="8">
        <f>IF($A$20=1,IF(UDDS!A205="","",UDDS!A205),IF($A$20=2,IF('FTP-75'!A205="","",'FTP-75'!A205),IF($A$20=3, IF('US06'!A205="","",'US06'!A205),IF($A$20=4, IF(NEDC!A205="","", NEDC!A205),IF($A$20=5, IF('JPN10-15'!A205="","",'JPN10-15'!A205),IF($A$20=6, IF(WLTC!B205="","", WLTC!B205),IF($A$20=7, IF('New Cycle 1'!A205="","", 'New Cycle 1'!A205),IF($A$20=8, IF('New Cycle 2'!A205="","", 'New Cycle 3'!A205),IF($A$20=9, IF('New Cycle 3'!A205="","", 'New Cycle 3'!A205),"")))))))))</f>
        <v>203</v>
      </c>
      <c r="Q205" s="32">
        <f>IF($A$20=1,IF(UDDS!C205="","",UDDS!C205),IF($A$20=2,IF('FTP-75'!C205="","",'FTP-75'!C205),IF($A$20=3, IF('US06'!C205="","",'US06'!C205),IF($A$20=4, IF(NEDC!B205="","", NEDC!B205),IF($A$20=5, IF('JPN10-15'!B205="","",'JPN10-15'!B205),IF($A$20=6, IF(WLTC!C205="","", WLTC!C205),IF($A$20=7, IF('New Cycle 1'!B205="","", 'New Cycle 1'!B205),IF($A$20=8, IF('New Cycle 2'!B205="","", 'New Cycle 2'!B205),IF($A$20=9, IF('New Cycle 3'!B205="","", 'New Cycle 3'!B205),"")))))))))</f>
        <v>0</v>
      </c>
      <c r="R205" s="32">
        <f>IF($A$20=1,IF(UDDS!D205="","",UDDS!D205),IF($A$20=2,IF('FTP-75'!D205="","",'FTP-75'!D205),IF($A$20=3, IF('US06'!D205="","",'US06'!D205),IF($A$20=4, IF(NEDC!C205="","", NEDC!C205),IF($A$20=5, IF('JPN10-15'!C205="","",'JPN10-15'!C205),IF($A$20=6, IF(WLTC!D205="","", WLTC!D205),IF($A$20=7, IF('New Cycle 1'!C205="","", 'New Cycle 1'!C205),IF($A$20=8, IF('New Cycle 2'!C205="","", 'New Cycle 2'!C205),IF($A$20=9, IF('New Cycle 3'!C205="","", 'New Cycle 3'!C205),"")))))))))</f>
        <v>0</v>
      </c>
      <c r="S205" s="32">
        <f>IF($A$20=1,IF(UDDS!E205="","",UDDS!E205),IF($A$20=2,IF('FTP-75'!E205="","",'FTP-75'!E205),IF($A$20=3, IF('US06'!E205="","",'US06'!E205),IF($A$20=4, IF(NEDC!D205="","", NEDC!D205),IF($A$20=5, IF('JPN10-15'!D205="","",'JPN10-15'!D205),IF($A$20=6, IF(WLTC!E205="","", WLTC!E205),IF($A$20=7, IF('New Cycle 1'!D205="","", 'New Cycle 1'!D205),IF($A$20=8, IF('New Cycle 2'!D205="","", 'New Cycle 2'!D205),IF($A$20=9, IF('New Cycle 3'!D205="","", 'New Cycle 3'!D205),"")))))))))</f>
        <v>0</v>
      </c>
      <c r="T205" s="32">
        <f>IF($A$20=1,IF(UDDS!F205="","",UDDS!F205),IF($A$20=2,IF('FTP-75'!F205="","",'FTP-75'!F205),IF($A$20=3, IF('US06'!F205="","",'US06'!F205),IF($A$20=4, IF(NEDC!E205="","", NEDC!E205),IF($A$20=5, IF('JPN10-15'!E205="","",'JPN10-15'!E205),IF($A$20=6, IF(WLTC!F205="","", WLTC!F205),IF($A$20=7, IF('New Cycle 1'!E205="","", 'New Cycle 1'!E205),IF($A$20=8, IF('New Cycle 2'!E205="","", 'New Cycle 2'!E205),IF($A$20=9, IF('New Cycle 3'!E205="","", 'New Cycle 3'!E205),"")))))))))</f>
        <v>0</v>
      </c>
      <c r="U205" s="32">
        <f>IF($A$20=1,IF(UDDS!G205="","",UDDS!G205),IF($A$20=2,IF('FTP-75'!G205="","",'FTP-75'!G205),IF($A$20=3, IF('US06'!G205="","",'US06'!G205),IF($A$20=4, IF(NEDC!F205="","", NEDC!F205),IF($A$20=5, IF('JPN10-15'!F205="","",'JPN10-15'!F205),IF($A$20=6, IF(WLTC!G205="","", WLTC!G205),IF($A$20=7, IF('New Cycle 1'!F205="","", 'New Cycle 1'!F205),IF($A$20=8, IF('New Cycle 2'!F205="","", 'New Cycle 2'!F205),IF($A$20=9, IF('New Cycle 3'!F205="","", 'New Cycle 3'!F205),"")))))))))</f>
        <v>1019.4714632441022</v>
      </c>
    </row>
    <row r="206" spans="16:21" x14ac:dyDescent="0.25">
      <c r="P206" s="8">
        <f>IF($A$20=1,IF(UDDS!A206="","",UDDS!A206),IF($A$20=2,IF('FTP-75'!A206="","",'FTP-75'!A206),IF($A$20=3, IF('US06'!A206="","",'US06'!A206),IF($A$20=4, IF(NEDC!A206="","", NEDC!A206),IF($A$20=5, IF('JPN10-15'!A206="","",'JPN10-15'!A206),IF($A$20=6, IF(WLTC!B206="","", WLTC!B206),IF($A$20=7, IF('New Cycle 1'!A206="","", 'New Cycle 1'!A206),IF($A$20=8, IF('New Cycle 2'!A206="","", 'New Cycle 3'!A206),IF($A$20=9, IF('New Cycle 3'!A206="","", 'New Cycle 3'!A206),"")))))))))</f>
        <v>204</v>
      </c>
      <c r="Q206" s="32">
        <f>IF($A$20=1,IF(UDDS!C206="","",UDDS!C206),IF($A$20=2,IF('FTP-75'!C206="","",'FTP-75'!C206),IF($A$20=3, IF('US06'!C206="","",'US06'!C206),IF($A$20=4, IF(NEDC!B206="","", NEDC!B206),IF($A$20=5, IF('JPN10-15'!B206="","",'JPN10-15'!B206),IF($A$20=6, IF(WLTC!C206="","", WLTC!C206),IF($A$20=7, IF('New Cycle 1'!B206="","", 'New Cycle 1'!B206),IF($A$20=8, IF('New Cycle 2'!B206="","", 'New Cycle 2'!B206),IF($A$20=9, IF('New Cycle 3'!B206="","", 'New Cycle 3'!B206),"")))))))))</f>
        <v>0</v>
      </c>
      <c r="R206" s="32">
        <f>IF($A$20=1,IF(UDDS!D206="","",UDDS!D206),IF($A$20=2,IF('FTP-75'!D206="","",'FTP-75'!D206),IF($A$20=3, IF('US06'!D206="","",'US06'!D206),IF($A$20=4, IF(NEDC!C206="","", NEDC!C206),IF($A$20=5, IF('JPN10-15'!C206="","",'JPN10-15'!C206),IF($A$20=6, IF(WLTC!D206="","", WLTC!D206),IF($A$20=7, IF('New Cycle 1'!C206="","", 'New Cycle 1'!C206),IF($A$20=8, IF('New Cycle 2'!C206="","", 'New Cycle 2'!C206),IF($A$20=9, IF('New Cycle 3'!C206="","", 'New Cycle 3'!C206),"")))))))))</f>
        <v>0</v>
      </c>
      <c r="S206" s="32">
        <f>IF($A$20=1,IF(UDDS!E206="","",UDDS!E206),IF($A$20=2,IF('FTP-75'!E206="","",'FTP-75'!E206),IF($A$20=3, IF('US06'!E206="","",'US06'!E206),IF($A$20=4, IF(NEDC!D206="","", NEDC!D206),IF($A$20=5, IF('JPN10-15'!D206="","",'JPN10-15'!D206),IF($A$20=6, IF(WLTC!E206="","", WLTC!E206),IF($A$20=7, IF('New Cycle 1'!D206="","", 'New Cycle 1'!D206),IF($A$20=8, IF('New Cycle 2'!D206="","", 'New Cycle 2'!D206),IF($A$20=9, IF('New Cycle 3'!D206="","", 'New Cycle 3'!D206),"")))))))))</f>
        <v>0</v>
      </c>
      <c r="T206" s="32">
        <f>IF($A$20=1,IF(UDDS!F206="","",UDDS!F206),IF($A$20=2,IF('FTP-75'!F206="","",'FTP-75'!F206),IF($A$20=3, IF('US06'!F206="","",'US06'!F206),IF($A$20=4, IF(NEDC!E206="","", NEDC!E206),IF($A$20=5, IF('JPN10-15'!E206="","",'JPN10-15'!E206),IF($A$20=6, IF(WLTC!F206="","", WLTC!F206),IF($A$20=7, IF('New Cycle 1'!E206="","", 'New Cycle 1'!E206),IF($A$20=8, IF('New Cycle 2'!E206="","", 'New Cycle 2'!E206),IF($A$20=9, IF('New Cycle 3'!E206="","", 'New Cycle 3'!E206),"")))))))))</f>
        <v>0</v>
      </c>
      <c r="U206" s="32">
        <f>IF($A$20=1,IF(UDDS!G206="","",UDDS!G206),IF($A$20=2,IF('FTP-75'!G206="","",'FTP-75'!G206),IF($A$20=3, IF('US06'!G206="","",'US06'!G206),IF($A$20=4, IF(NEDC!F206="","", NEDC!F206),IF($A$20=5, IF('JPN10-15'!F206="","",'JPN10-15'!F206),IF($A$20=6, IF(WLTC!G206="","", WLTC!G206),IF($A$20=7, IF('New Cycle 1'!F206="","", 'New Cycle 1'!F206),IF($A$20=8, IF('New Cycle 2'!F206="","", 'New Cycle 2'!F206),IF($A$20=9, IF('New Cycle 3'!F206="","", 'New Cycle 3'!F206),"")))))))))</f>
        <v>1019.4714632441022</v>
      </c>
    </row>
    <row r="207" spans="16:21" x14ac:dyDescent="0.25">
      <c r="P207" s="8">
        <f>IF($A$20=1,IF(UDDS!A207="","",UDDS!A207),IF($A$20=2,IF('FTP-75'!A207="","",'FTP-75'!A207),IF($A$20=3, IF('US06'!A207="","",'US06'!A207),IF($A$20=4, IF(NEDC!A207="","", NEDC!A207),IF($A$20=5, IF('JPN10-15'!A207="","",'JPN10-15'!A207),IF($A$20=6, IF(WLTC!B207="","", WLTC!B207),IF($A$20=7, IF('New Cycle 1'!A207="","", 'New Cycle 1'!A207),IF($A$20=8, IF('New Cycle 2'!A207="","", 'New Cycle 3'!A207),IF($A$20=9, IF('New Cycle 3'!A207="","", 'New Cycle 3'!A207),"")))))))))</f>
        <v>205</v>
      </c>
      <c r="Q207" s="32">
        <f>IF($A$20=1,IF(UDDS!C207="","",UDDS!C207),IF($A$20=2,IF('FTP-75'!C207="","",'FTP-75'!C207),IF($A$20=3, IF('US06'!C207="","",'US06'!C207),IF($A$20=4, IF(NEDC!B207="","", NEDC!B207),IF($A$20=5, IF('JPN10-15'!B207="","",'JPN10-15'!B207),IF($A$20=6, IF(WLTC!C207="","", WLTC!C207),IF($A$20=7, IF('New Cycle 1'!B207="","", 'New Cycle 1'!B207),IF($A$20=8, IF('New Cycle 2'!B207="","", 'New Cycle 2'!B207),IF($A$20=9, IF('New Cycle 3'!B207="","", 'New Cycle 3'!B207),"")))))))))</f>
        <v>0</v>
      </c>
      <c r="R207" s="32">
        <f>IF($A$20=1,IF(UDDS!D207="","",UDDS!D207),IF($A$20=2,IF('FTP-75'!D207="","",'FTP-75'!D207),IF($A$20=3, IF('US06'!D207="","",'US06'!D207),IF($A$20=4, IF(NEDC!C207="","", NEDC!C207),IF($A$20=5, IF('JPN10-15'!C207="","",'JPN10-15'!C207),IF($A$20=6, IF(WLTC!D207="","", WLTC!D207),IF($A$20=7, IF('New Cycle 1'!C207="","", 'New Cycle 1'!C207),IF($A$20=8, IF('New Cycle 2'!C207="","", 'New Cycle 2'!C207),IF($A$20=9, IF('New Cycle 3'!C207="","", 'New Cycle 3'!C207),"")))))))))</f>
        <v>0</v>
      </c>
      <c r="S207" s="32">
        <f>IF($A$20=1,IF(UDDS!E207="","",UDDS!E207),IF($A$20=2,IF('FTP-75'!E207="","",'FTP-75'!E207),IF($A$20=3, IF('US06'!E207="","",'US06'!E207),IF($A$20=4, IF(NEDC!D207="","", NEDC!D207),IF($A$20=5, IF('JPN10-15'!D207="","",'JPN10-15'!D207),IF($A$20=6, IF(WLTC!E207="","", WLTC!E207),IF($A$20=7, IF('New Cycle 1'!D207="","", 'New Cycle 1'!D207),IF($A$20=8, IF('New Cycle 2'!D207="","", 'New Cycle 2'!D207),IF($A$20=9, IF('New Cycle 3'!D207="","", 'New Cycle 3'!D207),"")))))))))</f>
        <v>0</v>
      </c>
      <c r="T207" s="32">
        <f>IF($A$20=1,IF(UDDS!F207="","",UDDS!F207),IF($A$20=2,IF('FTP-75'!F207="","",'FTP-75'!F207),IF($A$20=3, IF('US06'!F207="","",'US06'!F207),IF($A$20=4, IF(NEDC!E207="","", NEDC!E207),IF($A$20=5, IF('JPN10-15'!E207="","",'JPN10-15'!E207),IF($A$20=6, IF(WLTC!F207="","", WLTC!F207),IF($A$20=7, IF('New Cycle 1'!E207="","", 'New Cycle 1'!E207),IF($A$20=8, IF('New Cycle 2'!E207="","", 'New Cycle 2'!E207),IF($A$20=9, IF('New Cycle 3'!E207="","", 'New Cycle 3'!E207),"")))))))))</f>
        <v>0</v>
      </c>
      <c r="U207" s="32">
        <f>IF($A$20=1,IF(UDDS!G207="","",UDDS!G207),IF($A$20=2,IF('FTP-75'!G207="","",'FTP-75'!G207),IF($A$20=3, IF('US06'!G207="","",'US06'!G207),IF($A$20=4, IF(NEDC!F207="","", NEDC!F207),IF($A$20=5, IF('JPN10-15'!F207="","",'JPN10-15'!F207),IF($A$20=6, IF(WLTC!G207="","", WLTC!G207),IF($A$20=7, IF('New Cycle 1'!F207="","", 'New Cycle 1'!F207),IF($A$20=8, IF('New Cycle 2'!F207="","", 'New Cycle 2'!F207),IF($A$20=9, IF('New Cycle 3'!F207="","", 'New Cycle 3'!F207),"")))))))))</f>
        <v>1019.4714632441022</v>
      </c>
    </row>
    <row r="208" spans="16:21" x14ac:dyDescent="0.25">
      <c r="P208" s="8">
        <f>IF($A$20=1,IF(UDDS!A208="","",UDDS!A208),IF($A$20=2,IF('FTP-75'!A208="","",'FTP-75'!A208),IF($A$20=3, IF('US06'!A208="","",'US06'!A208),IF($A$20=4, IF(NEDC!A208="","", NEDC!A208),IF($A$20=5, IF('JPN10-15'!A208="","",'JPN10-15'!A208),IF($A$20=6, IF(WLTC!B208="","", WLTC!B208),IF($A$20=7, IF('New Cycle 1'!A208="","", 'New Cycle 1'!A208),IF($A$20=8, IF('New Cycle 2'!A208="","", 'New Cycle 3'!A208),IF($A$20=9, IF('New Cycle 3'!A208="","", 'New Cycle 3'!A208),"")))))))))</f>
        <v>206</v>
      </c>
      <c r="Q208" s="32">
        <f>IF($A$20=1,IF(UDDS!C208="","",UDDS!C208),IF($A$20=2,IF('FTP-75'!C208="","",'FTP-75'!C208),IF($A$20=3, IF('US06'!C208="","",'US06'!C208),IF($A$20=4, IF(NEDC!B208="","", NEDC!B208),IF($A$20=5, IF('JPN10-15'!B208="","",'JPN10-15'!B208),IF($A$20=6, IF(WLTC!C208="","", WLTC!C208),IF($A$20=7, IF('New Cycle 1'!B208="","", 'New Cycle 1'!B208),IF($A$20=8, IF('New Cycle 2'!B208="","", 'New Cycle 2'!B208),IF($A$20=9, IF('New Cycle 3'!B208="","", 'New Cycle 3'!B208),"")))))))))</f>
        <v>0</v>
      </c>
      <c r="R208" s="32">
        <f>IF($A$20=1,IF(UDDS!D208="","",UDDS!D208),IF($A$20=2,IF('FTP-75'!D208="","",'FTP-75'!D208),IF($A$20=3, IF('US06'!D208="","",'US06'!D208),IF($A$20=4, IF(NEDC!C208="","", NEDC!C208),IF($A$20=5, IF('JPN10-15'!C208="","",'JPN10-15'!C208),IF($A$20=6, IF(WLTC!D208="","", WLTC!D208),IF($A$20=7, IF('New Cycle 1'!C208="","", 'New Cycle 1'!C208),IF($A$20=8, IF('New Cycle 2'!C208="","", 'New Cycle 2'!C208),IF($A$20=9, IF('New Cycle 3'!C208="","", 'New Cycle 3'!C208),"")))))))))</f>
        <v>0</v>
      </c>
      <c r="S208" s="32">
        <f>IF($A$20=1,IF(UDDS!E208="","",UDDS!E208),IF($A$20=2,IF('FTP-75'!E208="","",'FTP-75'!E208),IF($A$20=3, IF('US06'!E208="","",'US06'!E208),IF($A$20=4, IF(NEDC!D208="","", NEDC!D208),IF($A$20=5, IF('JPN10-15'!D208="","",'JPN10-15'!D208),IF($A$20=6, IF(WLTC!E208="","", WLTC!E208),IF($A$20=7, IF('New Cycle 1'!D208="","", 'New Cycle 1'!D208),IF($A$20=8, IF('New Cycle 2'!D208="","", 'New Cycle 2'!D208),IF($A$20=9, IF('New Cycle 3'!D208="","", 'New Cycle 3'!D208),"")))))))))</f>
        <v>0</v>
      </c>
      <c r="T208" s="32">
        <f>IF($A$20=1,IF(UDDS!F208="","",UDDS!F208),IF($A$20=2,IF('FTP-75'!F208="","",'FTP-75'!F208),IF($A$20=3, IF('US06'!F208="","",'US06'!F208),IF($A$20=4, IF(NEDC!E208="","", NEDC!E208),IF($A$20=5, IF('JPN10-15'!E208="","",'JPN10-15'!E208),IF($A$20=6, IF(WLTC!F208="","", WLTC!F208),IF($A$20=7, IF('New Cycle 1'!E208="","", 'New Cycle 1'!E208),IF($A$20=8, IF('New Cycle 2'!E208="","", 'New Cycle 2'!E208),IF($A$20=9, IF('New Cycle 3'!E208="","", 'New Cycle 3'!E208),"")))))))))</f>
        <v>0</v>
      </c>
      <c r="U208" s="32">
        <f>IF($A$20=1,IF(UDDS!G208="","",UDDS!G208),IF($A$20=2,IF('FTP-75'!G208="","",'FTP-75'!G208),IF($A$20=3, IF('US06'!G208="","",'US06'!G208),IF($A$20=4, IF(NEDC!F208="","", NEDC!F208),IF($A$20=5, IF('JPN10-15'!F208="","",'JPN10-15'!F208),IF($A$20=6, IF(WLTC!G208="","", WLTC!G208),IF($A$20=7, IF('New Cycle 1'!F208="","", 'New Cycle 1'!F208),IF($A$20=8, IF('New Cycle 2'!F208="","", 'New Cycle 2'!F208),IF($A$20=9, IF('New Cycle 3'!F208="","", 'New Cycle 3'!F208),"")))))))))</f>
        <v>1019.4714632441022</v>
      </c>
    </row>
    <row r="209" spans="16:21" x14ac:dyDescent="0.25">
      <c r="P209" s="8">
        <f>IF($A$20=1,IF(UDDS!A209="","",UDDS!A209),IF($A$20=2,IF('FTP-75'!A209="","",'FTP-75'!A209),IF($A$20=3, IF('US06'!A209="","",'US06'!A209),IF($A$20=4, IF(NEDC!A209="","", NEDC!A209),IF($A$20=5, IF('JPN10-15'!A209="","",'JPN10-15'!A209),IF($A$20=6, IF(WLTC!B209="","", WLTC!B209),IF($A$20=7, IF('New Cycle 1'!A209="","", 'New Cycle 1'!A209),IF($A$20=8, IF('New Cycle 2'!A209="","", 'New Cycle 3'!A209),IF($A$20=9, IF('New Cycle 3'!A209="","", 'New Cycle 3'!A209),"")))))))))</f>
        <v>207</v>
      </c>
      <c r="Q209" s="32">
        <f>IF($A$20=1,IF(UDDS!C209="","",UDDS!C209),IF($A$20=2,IF('FTP-75'!C209="","",'FTP-75'!C209),IF($A$20=3, IF('US06'!C209="","",'US06'!C209),IF($A$20=4, IF(NEDC!B209="","", NEDC!B209),IF($A$20=5, IF('JPN10-15'!B209="","",'JPN10-15'!B209),IF($A$20=6, IF(WLTC!C209="","", WLTC!C209),IF($A$20=7, IF('New Cycle 1'!B209="","", 'New Cycle 1'!B209),IF($A$20=8, IF('New Cycle 2'!B209="","", 'New Cycle 2'!B209),IF($A$20=9, IF('New Cycle 3'!B209="","", 'New Cycle 3'!B209),"")))))))))</f>
        <v>0</v>
      </c>
      <c r="R209" s="32">
        <f>IF($A$20=1,IF(UDDS!D209="","",UDDS!D209),IF($A$20=2,IF('FTP-75'!D209="","",'FTP-75'!D209),IF($A$20=3, IF('US06'!D209="","",'US06'!D209),IF($A$20=4, IF(NEDC!C209="","", NEDC!C209),IF($A$20=5, IF('JPN10-15'!C209="","",'JPN10-15'!C209),IF($A$20=6, IF(WLTC!D209="","", WLTC!D209),IF($A$20=7, IF('New Cycle 1'!C209="","", 'New Cycle 1'!C209),IF($A$20=8, IF('New Cycle 2'!C209="","", 'New Cycle 2'!C209),IF($A$20=9, IF('New Cycle 3'!C209="","", 'New Cycle 3'!C209),"")))))))))</f>
        <v>0</v>
      </c>
      <c r="S209" s="32">
        <f>IF($A$20=1,IF(UDDS!E209="","",UDDS!E209),IF($A$20=2,IF('FTP-75'!E209="","",'FTP-75'!E209),IF($A$20=3, IF('US06'!E209="","",'US06'!E209),IF($A$20=4, IF(NEDC!D209="","", NEDC!D209),IF($A$20=5, IF('JPN10-15'!D209="","",'JPN10-15'!D209),IF($A$20=6, IF(WLTC!E209="","", WLTC!E209),IF($A$20=7, IF('New Cycle 1'!D209="","", 'New Cycle 1'!D209),IF($A$20=8, IF('New Cycle 2'!D209="","", 'New Cycle 2'!D209),IF($A$20=9, IF('New Cycle 3'!D209="","", 'New Cycle 3'!D209),"")))))))))</f>
        <v>0</v>
      </c>
      <c r="T209" s="32">
        <f>IF($A$20=1,IF(UDDS!F209="","",UDDS!F209),IF($A$20=2,IF('FTP-75'!F209="","",'FTP-75'!F209),IF($A$20=3, IF('US06'!F209="","",'US06'!F209),IF($A$20=4, IF(NEDC!E209="","", NEDC!E209),IF($A$20=5, IF('JPN10-15'!E209="","",'JPN10-15'!E209),IF($A$20=6, IF(WLTC!F209="","", WLTC!F209),IF($A$20=7, IF('New Cycle 1'!E209="","", 'New Cycle 1'!E209),IF($A$20=8, IF('New Cycle 2'!E209="","", 'New Cycle 2'!E209),IF($A$20=9, IF('New Cycle 3'!E209="","", 'New Cycle 3'!E209),"")))))))))</f>
        <v>0</v>
      </c>
      <c r="U209" s="32">
        <f>IF($A$20=1,IF(UDDS!G209="","",UDDS!G209),IF($A$20=2,IF('FTP-75'!G209="","",'FTP-75'!G209),IF($A$20=3, IF('US06'!G209="","",'US06'!G209),IF($A$20=4, IF(NEDC!F209="","", NEDC!F209),IF($A$20=5, IF('JPN10-15'!F209="","",'JPN10-15'!F209),IF($A$20=6, IF(WLTC!G209="","", WLTC!G209),IF($A$20=7, IF('New Cycle 1'!F209="","", 'New Cycle 1'!F209),IF($A$20=8, IF('New Cycle 2'!F209="","", 'New Cycle 2'!F209),IF($A$20=9, IF('New Cycle 3'!F209="","", 'New Cycle 3'!F209),"")))))))))</f>
        <v>1019.4714632441022</v>
      </c>
    </row>
    <row r="210" spans="16:21" x14ac:dyDescent="0.25">
      <c r="P210" s="8">
        <f>IF($A$20=1,IF(UDDS!A210="","",UDDS!A210),IF($A$20=2,IF('FTP-75'!A210="","",'FTP-75'!A210),IF($A$20=3, IF('US06'!A210="","",'US06'!A210),IF($A$20=4, IF(NEDC!A210="","", NEDC!A210),IF($A$20=5, IF('JPN10-15'!A210="","",'JPN10-15'!A210),IF($A$20=6, IF(WLTC!B210="","", WLTC!B210),IF($A$20=7, IF('New Cycle 1'!A210="","", 'New Cycle 1'!A210),IF($A$20=8, IF('New Cycle 2'!A210="","", 'New Cycle 3'!A210),IF($A$20=9, IF('New Cycle 3'!A210="","", 'New Cycle 3'!A210),"")))))))))</f>
        <v>208</v>
      </c>
      <c r="Q210" s="32">
        <f>IF($A$20=1,IF(UDDS!C210="","",UDDS!C210),IF($A$20=2,IF('FTP-75'!C210="","",'FTP-75'!C210),IF($A$20=3, IF('US06'!C210="","",'US06'!C210),IF($A$20=4, IF(NEDC!B210="","", NEDC!B210),IF($A$20=5, IF('JPN10-15'!B210="","",'JPN10-15'!B210),IF($A$20=6, IF(WLTC!C210="","", WLTC!C210),IF($A$20=7, IF('New Cycle 1'!B210="","", 'New Cycle 1'!B210),IF($A$20=8, IF('New Cycle 2'!B210="","", 'New Cycle 2'!B210),IF($A$20=9, IF('New Cycle 3'!B210="","", 'New Cycle 3'!B210),"")))))))))</f>
        <v>0.37499989072481799</v>
      </c>
      <c r="R210" s="32">
        <f>IF($A$20=1,IF(UDDS!D210="","",UDDS!D210),IF($A$20=2,IF('FTP-75'!D210="","",'FTP-75'!D210),IF($A$20=3, IF('US06'!D210="","",'US06'!D210),IF($A$20=4, IF(NEDC!C210="","", NEDC!C210),IF($A$20=5, IF('JPN10-15'!C210="","",'JPN10-15'!C210),IF($A$20=6, IF(WLTC!D210="","", WLTC!D210),IF($A$20=7, IF('New Cycle 1'!C210="","", 'New Cycle 1'!C210),IF($A$20=8, IF('New Cycle 2'!C210="","", 'New Cycle 2'!C210),IF($A$20=9, IF('New Cycle 3'!C210="","", 'New Cycle 3'!C210),"")))))))))</f>
        <v>0</v>
      </c>
      <c r="S210" s="32">
        <f>IF($A$20=1,IF(UDDS!E210="","",UDDS!E210),IF($A$20=2,IF('FTP-75'!E210="","",'FTP-75'!E210),IF($A$20=3, IF('US06'!E210="","",'US06'!E210),IF($A$20=4, IF(NEDC!D210="","", NEDC!D210),IF($A$20=5, IF('JPN10-15'!D210="","",'JPN10-15'!D210),IF($A$20=6, IF(WLTC!E210="","", WLTC!E210),IF($A$20=7, IF('New Cycle 1'!D210="","", 'New Cycle 1'!D210),IF($A$20=8, IF('New Cycle 2'!D210="","", 'New Cycle 2'!D210),IF($A$20=9, IF('New Cycle 3'!D210="","", 'New Cycle 3'!D210),"")))))))))</f>
        <v>0.10416663631244943</v>
      </c>
      <c r="T210" s="32">
        <f>IF($A$20=1,IF(UDDS!F210="","",UDDS!F210),IF($A$20=2,IF('FTP-75'!F210="","",'FTP-75'!F210),IF($A$20=3, IF('US06'!F210="","",'US06'!F210),IF($A$20=4, IF(NEDC!E210="","", NEDC!E210),IF($A$20=5, IF('JPN10-15'!E210="","",'JPN10-15'!E210),IF($A$20=6, IF(WLTC!F210="","", WLTC!F210),IF($A$20=7, IF('New Cycle 1'!E210="","", 'New Cycle 1'!E210),IF($A$20=8, IF('New Cycle 2'!E210="","", 'New Cycle 2'!E210),IF($A$20=9, IF('New Cycle 3'!E210="","", 'New Cycle 3'!E210),"")))))))))</f>
        <v>0.10416663631244943</v>
      </c>
      <c r="U210" s="32">
        <f>IF($A$20=1,IF(UDDS!G210="","",UDDS!G210),IF($A$20=2,IF('FTP-75'!G210="","",'FTP-75'!G210),IF($A$20=3, IF('US06'!G210="","",'US06'!G210),IF($A$20=4, IF(NEDC!F210="","", NEDC!F210),IF($A$20=5, IF('JPN10-15'!F210="","",'JPN10-15'!F210),IF($A$20=6, IF(WLTC!G210="","", WLTC!G210),IF($A$20=7, IF('New Cycle 1'!F210="","", 'New Cycle 1'!F210),IF($A$20=8, IF('New Cycle 2'!F210="","", 'New Cycle 2'!F210),IF($A$20=9, IF('New Cycle 3'!F210="","", 'New Cycle 3'!F210),"")))))))))</f>
        <v>1019.5235465622584</v>
      </c>
    </row>
    <row r="211" spans="16:21" x14ac:dyDescent="0.25">
      <c r="P211" s="8">
        <f>IF($A$20=1,IF(UDDS!A211="","",UDDS!A211),IF($A$20=2,IF('FTP-75'!A211="","",'FTP-75'!A211),IF($A$20=3, IF('US06'!A211="","",'US06'!A211),IF($A$20=4, IF(NEDC!A211="","", NEDC!A211),IF($A$20=5, IF('JPN10-15'!A211="","",'JPN10-15'!A211),IF($A$20=6, IF(WLTC!B211="","", WLTC!B211),IF($A$20=7, IF('New Cycle 1'!A211="","", 'New Cycle 1'!A211),IF($A$20=8, IF('New Cycle 2'!A211="","", 'New Cycle 3'!A211),IF($A$20=9, IF('New Cycle 3'!A211="","", 'New Cycle 3'!A211),"")))))))))</f>
        <v>209</v>
      </c>
      <c r="Q211" s="32">
        <f>IF($A$20=1,IF(UDDS!C211="","",UDDS!C211),IF($A$20=2,IF('FTP-75'!C211="","",'FTP-75'!C211),IF($A$20=3, IF('US06'!C211="","",'US06'!C211),IF($A$20=4, IF(NEDC!B211="","", NEDC!B211),IF($A$20=5, IF('JPN10-15'!B211="","",'JPN10-15'!B211),IF($A$20=6, IF(WLTC!C211="","", WLTC!C211),IF($A$20=7, IF('New Cycle 1'!B211="","", 'New Cycle 1'!B211),IF($A$20=8, IF('New Cycle 2'!B211="","", 'New Cycle 2'!B211),IF($A$20=9, IF('New Cycle 3'!B211="","", 'New Cycle 3'!B211),"")))))))))</f>
        <v>4.1258331139882412</v>
      </c>
      <c r="R211" s="32">
        <f>IF($A$20=1,IF(UDDS!D211="","",UDDS!D211),IF($A$20=2,IF('FTP-75'!D211="","",'FTP-75'!D211),IF($A$20=3, IF('US06'!D211="","",'US06'!D211),IF($A$20=4, IF(NEDC!C211="","", NEDC!C211),IF($A$20=5, IF('JPN10-15'!C211="","",'JPN10-15'!C211),IF($A$20=6, IF(WLTC!D211="","", WLTC!D211),IF($A$20=7, IF('New Cycle 1'!C211="","", 'New Cycle 1'!C211),IF($A$20=8, IF('New Cycle 2'!C211="","", 'New Cycle 2'!C211),IF($A$20=9, IF('New Cycle 3'!C211="","", 'New Cycle 3'!C211),"")))))))))</f>
        <v>0</v>
      </c>
      <c r="S211" s="32">
        <f>IF($A$20=1,IF(UDDS!E211="","",UDDS!E211),IF($A$20=2,IF('FTP-75'!E211="","",'FTP-75'!E211),IF($A$20=3, IF('US06'!E211="","",'US06'!E211),IF($A$20=4, IF(NEDC!D211="","", NEDC!D211),IF($A$20=5, IF('JPN10-15'!D211="","",'JPN10-15'!D211),IF($A$20=6, IF(WLTC!E211="","", WLTC!E211),IF($A$20=7, IF('New Cycle 1'!D211="","", 'New Cycle 1'!D211),IF($A$20=8, IF('New Cycle 2'!D211="","", 'New Cycle 2'!D211),IF($A$20=9, IF('New Cycle 3'!D211="","", 'New Cycle 3'!D211),"")))))))))</f>
        <v>1.1460647538856226</v>
      </c>
      <c r="T211" s="32">
        <f>IF($A$20=1,IF(UDDS!F211="","",UDDS!F211),IF($A$20=2,IF('FTP-75'!F211="","",'FTP-75'!F211),IF($A$20=3, IF('US06'!F211="","",'US06'!F211),IF($A$20=4, IF(NEDC!E211="","", NEDC!E211),IF($A$20=5, IF('JPN10-15'!E211="","",'JPN10-15'!E211),IF($A$20=6, IF(WLTC!F211="","", WLTC!F211),IF($A$20=7, IF('New Cycle 1'!E211="","", 'New Cycle 1'!E211),IF($A$20=8, IF('New Cycle 2'!E211="","", 'New Cycle 2'!E211),IF($A$20=9, IF('New Cycle 3'!E211="","", 'New Cycle 3'!E211),"")))))))))</f>
        <v>1.0418981175731732</v>
      </c>
      <c r="U211" s="32">
        <f>IF($A$20=1,IF(UDDS!G211="","",UDDS!G211),IF($A$20=2,IF('FTP-75'!G211="","",'FTP-75'!G211),IF($A$20=3, IF('US06'!G211="","",'US06'!G211),IF($A$20=4, IF(NEDC!F211="","", NEDC!F211),IF($A$20=5, IF('JPN10-15'!F211="","",'JPN10-15'!F211),IF($A$20=6, IF(WLTC!G211="","", WLTC!G211),IF($A$20=7, IF('New Cycle 1'!F211="","", 'New Cycle 1'!F211),IF($A$20=8, IF('New Cycle 2'!F211="","", 'New Cycle 2'!F211),IF($A$20=9, IF('New Cycle 3'!F211="","", 'New Cycle 3'!F211),"")))))))))</f>
        <v>1020.1486622573574</v>
      </c>
    </row>
    <row r="212" spans="16:21" x14ac:dyDescent="0.25">
      <c r="P212" s="8">
        <f>IF($A$20=1,IF(UDDS!A212="","",UDDS!A212),IF($A$20=2,IF('FTP-75'!A212="","",'FTP-75'!A212),IF($A$20=3, IF('US06'!A212="","",'US06'!A212),IF($A$20=4, IF(NEDC!A212="","", NEDC!A212),IF($A$20=5, IF('JPN10-15'!A212="","",'JPN10-15'!A212),IF($A$20=6, IF(WLTC!B212="","", WLTC!B212),IF($A$20=7, IF('New Cycle 1'!A212="","", 'New Cycle 1'!A212),IF($A$20=8, IF('New Cycle 2'!A212="","", 'New Cycle 3'!A212),IF($A$20=9, IF('New Cycle 3'!A212="","", 'New Cycle 3'!A212),"")))))))))</f>
        <v>210</v>
      </c>
      <c r="Q212" s="32">
        <f>IF($A$20=1,IF(UDDS!C212="","",UDDS!C212),IF($A$20=2,IF('FTP-75'!C212="","",'FTP-75'!C212),IF($A$20=3, IF('US06'!C212="","",'US06'!C212),IF($A$20=4, IF(NEDC!B212="","", NEDC!B212),IF($A$20=5, IF('JPN10-15'!B212="","",'JPN10-15'!B212),IF($A$20=6, IF(WLTC!C212="","", WLTC!C212),IF($A$20=7, IF('New Cycle 1'!B212="","", 'New Cycle 1'!B212),IF($A$20=8, IF('New Cycle 2'!B212="","", 'New Cycle 2'!B212),IF($A$20=9, IF('New Cycle 3'!B212="","", 'New Cycle 3'!B212),"")))))))))</f>
        <v>7.8741666674613953</v>
      </c>
      <c r="R212" s="32">
        <f>IF($A$20=1,IF(UDDS!D212="","",UDDS!D212),IF($A$20=2,IF('FTP-75'!D212="","",'FTP-75'!D212),IF($A$20=3, IF('US06'!D212="","",'US06'!D212),IF($A$20=4, IF(NEDC!C212="","", NEDC!C212),IF($A$20=5, IF('JPN10-15'!C212="","",'JPN10-15'!C212),IF($A$20=6, IF(WLTC!D212="","", WLTC!D212),IF($A$20=7, IF('New Cycle 1'!C212="","", 'New Cycle 1'!C212),IF($A$20=8, IF('New Cycle 2'!C212="","", 'New Cycle 2'!C212),IF($A$20=9, IF('New Cycle 3'!C212="","", 'New Cycle 3'!C212),"")))))))))</f>
        <v>0</v>
      </c>
      <c r="S212" s="32">
        <f>IF($A$20=1,IF(UDDS!E212="","",UDDS!E212),IF($A$20=2,IF('FTP-75'!E212="","",'FTP-75'!E212),IF($A$20=3, IF('US06'!E212="","",'US06'!E212),IF($A$20=4, IF(NEDC!D212="","", NEDC!D212),IF($A$20=5, IF('JPN10-15'!D212="","",'JPN10-15'!D212),IF($A$20=6, IF(WLTC!E212="","", WLTC!E212),IF($A$20=7, IF('New Cycle 1'!D212="","", 'New Cycle 1'!D212),IF($A$20=8, IF('New Cycle 2'!D212="","", 'New Cycle 2'!D212),IF($A$20=9, IF('New Cycle 3'!D212="","", 'New Cycle 3'!D212),"")))))))))</f>
        <v>2.1872685187392764</v>
      </c>
      <c r="T212" s="32">
        <f>IF($A$20=1,IF(UDDS!F212="","",UDDS!F212),IF($A$20=2,IF('FTP-75'!F212="","",'FTP-75'!F212),IF($A$20=3, IF('US06'!F212="","",'US06'!F212),IF($A$20=4, IF(NEDC!E212="","", NEDC!E212),IF($A$20=5, IF('JPN10-15'!E212="","",'JPN10-15'!E212),IF($A$20=6, IF(WLTC!F212="","", WLTC!F212),IF($A$20=7, IF('New Cycle 1'!E212="","", 'New Cycle 1'!E212),IF($A$20=8, IF('New Cycle 2'!E212="","", 'New Cycle 2'!E212),IF($A$20=9, IF('New Cycle 3'!E212="","", 'New Cycle 3'!E212),"")))))))))</f>
        <v>1.0412037648536538</v>
      </c>
      <c r="U212" s="32">
        <f>IF($A$20=1,IF(UDDS!G212="","",UDDS!G212),IF($A$20=2,IF('FTP-75'!G212="","",'FTP-75'!G212),IF($A$20=3, IF('US06'!G212="","",'US06'!G212),IF($A$20=4, IF(NEDC!F212="","", NEDC!F212),IF($A$20=5, IF('JPN10-15'!F212="","",'JPN10-15'!F212),IF($A$20=6, IF(WLTC!G212="","", WLTC!G212),IF($A$20=7, IF('New Cycle 1'!F212="","", 'New Cycle 1'!F212),IF($A$20=8, IF('New Cycle 2'!F212="","", 'New Cycle 2'!F212),IF($A$20=9, IF('New Cycle 3'!F212="","", 'New Cycle 3'!F212),"")))))))))</f>
        <v>1021.8153288936699</v>
      </c>
    </row>
    <row r="213" spans="16:21" x14ac:dyDescent="0.25">
      <c r="P213" s="8">
        <f>IF($A$20=1,IF(UDDS!A213="","",UDDS!A213),IF($A$20=2,IF('FTP-75'!A213="","",'FTP-75'!A213),IF($A$20=3, IF('US06'!A213="","",'US06'!A213),IF($A$20=4, IF(NEDC!A213="","", NEDC!A213),IF($A$20=5, IF('JPN10-15'!A213="","",'JPN10-15'!A213),IF($A$20=6, IF(WLTC!B213="","", WLTC!B213),IF($A$20=7, IF('New Cycle 1'!A213="","", 'New Cycle 1'!A213),IF($A$20=8, IF('New Cycle 2'!A213="","", 'New Cycle 3'!A213),IF($A$20=9, IF('New Cycle 3'!A213="","", 'New Cycle 3'!A213),"")))))))))</f>
        <v>211</v>
      </c>
      <c r="Q213" s="32">
        <f>IF($A$20=1,IF(UDDS!C213="","",UDDS!C213),IF($A$20=2,IF('FTP-75'!C213="","",'FTP-75'!C213),IF($A$20=3, IF('US06'!C213="","",'US06'!C213),IF($A$20=4, IF(NEDC!B213="","", NEDC!B213),IF($A$20=5, IF('JPN10-15'!B213="","",'JPN10-15'!B213),IF($A$20=6, IF(WLTC!C213="","", WLTC!C213),IF($A$20=7, IF('New Cycle 1'!B213="","", 'New Cycle 1'!B213),IF($A$20=8, IF('New Cycle 2'!B213="","", 'New Cycle 2'!B213),IF($A$20=9, IF('New Cycle 3'!B213="","", 'New Cycle 3'!B213),"")))))))))</f>
        <v>11.624999890724819</v>
      </c>
      <c r="R213" s="32">
        <f>IF($A$20=1,IF(UDDS!D213="","",UDDS!D213),IF($A$20=2,IF('FTP-75'!D213="","",'FTP-75'!D213),IF($A$20=3, IF('US06'!D213="","",'US06'!D213),IF($A$20=4, IF(NEDC!C213="","", NEDC!C213),IF($A$20=5, IF('JPN10-15'!C213="","",'JPN10-15'!C213),IF($A$20=6, IF(WLTC!D213="","", WLTC!D213),IF($A$20=7, IF('New Cycle 1'!C213="","", 'New Cycle 1'!C213),IF($A$20=8, IF('New Cycle 2'!C213="","", 'New Cycle 2'!C213),IF($A$20=9, IF('New Cycle 3'!C213="","", 'New Cycle 3'!C213),"")))))))))</f>
        <v>0</v>
      </c>
      <c r="S213" s="32">
        <f>IF($A$20=1,IF(UDDS!E213="","",UDDS!E213),IF($A$20=2,IF('FTP-75'!E213="","",'FTP-75'!E213),IF($A$20=3, IF('US06'!E213="","",'US06'!E213),IF($A$20=4, IF(NEDC!D213="","", NEDC!D213),IF($A$20=5, IF('JPN10-15'!D213="","",'JPN10-15'!D213),IF($A$20=6, IF(WLTC!E213="","", WLTC!E213),IF($A$20=7, IF('New Cycle 1'!D213="","", 'New Cycle 1'!D213),IF($A$20=8, IF('New Cycle 2'!D213="","", 'New Cycle 2'!D213),IF($A$20=9, IF('New Cycle 3'!D213="","", 'New Cycle 3'!D213),"")))))))))</f>
        <v>3.2291666363124496</v>
      </c>
      <c r="T213" s="32">
        <f>IF($A$20=1,IF(UDDS!F213="","",UDDS!F213),IF($A$20=2,IF('FTP-75'!F213="","",'FTP-75'!F213),IF($A$20=3, IF('US06'!F213="","",'US06'!F213),IF($A$20=4, IF(NEDC!E213="","", NEDC!E213),IF($A$20=5, IF('JPN10-15'!E213="","",'JPN10-15'!E213),IF($A$20=6, IF(WLTC!F213="","", WLTC!F213),IF($A$20=7, IF('New Cycle 1'!E213="","", 'New Cycle 1'!E213),IF($A$20=8, IF('New Cycle 2'!E213="","", 'New Cycle 2'!E213),IF($A$20=9, IF('New Cycle 3'!E213="","", 'New Cycle 3'!E213),"")))))))))</f>
        <v>1.0418981175731732</v>
      </c>
      <c r="U213" s="32">
        <f>IF($A$20=1,IF(UDDS!G213="","",UDDS!G213),IF($A$20=2,IF('FTP-75'!G213="","",'FTP-75'!G213),IF($A$20=3, IF('US06'!G213="","",'US06'!G213),IF($A$20=4, IF(NEDC!F213="","", NEDC!F213),IF($A$20=5, IF('JPN10-15'!F213="","",'JPN10-15'!F213),IF($A$20=6, IF(WLTC!G213="","", WLTC!G213),IF($A$20=7, IF('New Cycle 1'!F213="","", 'New Cycle 1'!F213),IF($A$20=8, IF('New Cycle 2'!F213="","", 'New Cycle 2'!F213),IF($A$20=9, IF('New Cycle 3'!F213="","", 'New Cycle 3'!F213),"")))))))))</f>
        <v>1024.5235464711957</v>
      </c>
    </row>
    <row r="214" spans="16:21" x14ac:dyDescent="0.25">
      <c r="P214" s="8">
        <f>IF($A$20=1,IF(UDDS!A214="","",UDDS!A214),IF($A$20=2,IF('FTP-75'!A214="","",'FTP-75'!A214),IF($A$20=3, IF('US06'!A214="","",'US06'!A214),IF($A$20=4, IF(NEDC!A214="","", NEDC!A214),IF($A$20=5, IF('JPN10-15'!A214="","",'JPN10-15'!A214),IF($A$20=6, IF(WLTC!B214="","", WLTC!B214),IF($A$20=7, IF('New Cycle 1'!A214="","", 'New Cycle 1'!A214),IF($A$20=8, IF('New Cycle 2'!A214="","", 'New Cycle 3'!A214),IF($A$20=9, IF('New Cycle 3'!A214="","", 'New Cycle 3'!A214),"")))))))))</f>
        <v>212</v>
      </c>
      <c r="Q214" s="32">
        <f>IF($A$20=1,IF(UDDS!C214="","",UDDS!C214),IF($A$20=2,IF('FTP-75'!C214="","",'FTP-75'!C214),IF($A$20=3, IF('US06'!C214="","",'US06'!C214),IF($A$20=4, IF(NEDC!B214="","", NEDC!B214),IF($A$20=5, IF('JPN10-15'!B214="","",'JPN10-15'!B214),IF($A$20=6, IF(WLTC!C214="","", WLTC!C214),IF($A$20=7, IF('New Cycle 1'!B214="","", 'New Cycle 1'!B214),IF($A$20=8, IF('New Cycle 2'!B214="","", 'New Cycle 2'!B214),IF($A$20=9, IF('New Cycle 3'!B214="","", 'New Cycle 3'!B214),"")))))))))</f>
        <v>15</v>
      </c>
      <c r="R214" s="32">
        <f>IF($A$20=1,IF(UDDS!D214="","",UDDS!D214),IF($A$20=2,IF('FTP-75'!D214="","",'FTP-75'!D214),IF($A$20=3, IF('US06'!D214="","",'US06'!D214),IF($A$20=4, IF(NEDC!C214="","", NEDC!C214),IF($A$20=5, IF('JPN10-15'!C214="","",'JPN10-15'!C214),IF($A$20=6, IF(WLTC!D214="","", WLTC!D214),IF($A$20=7, IF('New Cycle 1'!C214="","", 'New Cycle 1'!C214),IF($A$20=8, IF('New Cycle 2'!C214="","", 'New Cycle 2'!C214),IF($A$20=9, IF('New Cycle 3'!C214="","", 'New Cycle 3'!C214),"")))))))))</f>
        <v>0</v>
      </c>
      <c r="S214" s="32">
        <f>IF($A$20=1,IF(UDDS!E214="","",UDDS!E214),IF($A$20=2,IF('FTP-75'!E214="","",'FTP-75'!E214),IF($A$20=3, IF('US06'!E214="","",'US06'!E214),IF($A$20=4, IF(NEDC!D214="","", NEDC!D214),IF($A$20=5, IF('JPN10-15'!D214="","",'JPN10-15'!D214),IF($A$20=6, IF(WLTC!E214="","", WLTC!E214),IF($A$20=7, IF('New Cycle 1'!D214="","", 'New Cycle 1'!D214),IF($A$20=8, IF('New Cycle 2'!D214="","", 'New Cycle 2'!D214),IF($A$20=9, IF('New Cycle 3'!D214="","", 'New Cycle 3'!D214),"")))))))))</f>
        <v>4.166666666666667</v>
      </c>
      <c r="T214" s="32">
        <f>IF($A$20=1,IF(UDDS!F214="","",UDDS!F214),IF($A$20=2,IF('FTP-75'!F214="","",'FTP-75'!F214),IF($A$20=3, IF('US06'!F214="","",'US06'!F214),IF($A$20=4, IF(NEDC!E214="","", NEDC!E214),IF($A$20=5, IF('JPN10-15'!E214="","",'JPN10-15'!E214),IF($A$20=6, IF(WLTC!F214="","", WLTC!F214),IF($A$20=7, IF('New Cycle 1'!E214="","", 'New Cycle 1'!E214),IF($A$20=8, IF('New Cycle 2'!E214="","", 'New Cycle 2'!E214),IF($A$20=9, IF('New Cycle 3'!E214="","", 'New Cycle 3'!E214),"")))))))))</f>
        <v>0.93750003035421736</v>
      </c>
      <c r="U214" s="32">
        <f>IF($A$20=1,IF(UDDS!G214="","",UDDS!G214),IF($A$20=2,IF('FTP-75'!G214="","",'FTP-75'!G214),IF($A$20=3, IF('US06'!G214="","",'US06'!G214),IF($A$20=4, IF(NEDC!F214="","", NEDC!F214),IF($A$20=5, IF('JPN10-15'!F214="","",'JPN10-15'!F214),IF($A$20=6, IF(WLTC!G214="","", WLTC!G214),IF($A$20=7, IF('New Cycle 1'!F214="","", 'New Cycle 1'!F214),IF($A$20=8, IF('New Cycle 2'!F214="","", 'New Cycle 2'!F214),IF($A$20=9, IF('New Cycle 3'!F214="","", 'New Cycle 3'!F214),"")))))))))</f>
        <v>1028.2214631226852</v>
      </c>
    </row>
    <row r="215" spans="16:21" x14ac:dyDescent="0.25">
      <c r="P215" s="8">
        <f>IF($A$20=1,IF(UDDS!A215="","",UDDS!A215),IF($A$20=2,IF('FTP-75'!A215="","",'FTP-75'!A215),IF($A$20=3, IF('US06'!A215="","",'US06'!A215),IF($A$20=4, IF(NEDC!A215="","", NEDC!A215),IF($A$20=5, IF('JPN10-15'!A215="","",'JPN10-15'!A215),IF($A$20=6, IF(WLTC!B215="","", WLTC!B215),IF($A$20=7, IF('New Cycle 1'!A215="","", 'New Cycle 1'!A215),IF($A$20=8, IF('New Cycle 2'!A215="","", 'New Cycle 3'!A215),IF($A$20=9, IF('New Cycle 3'!A215="","", 'New Cycle 3'!A215),"")))))))))</f>
        <v>213</v>
      </c>
      <c r="Q215" s="32">
        <f>IF($A$20=1,IF(UDDS!C215="","",UDDS!C215),IF($A$20=2,IF('FTP-75'!C215="","",'FTP-75'!C215),IF($A$20=3, IF('US06'!C215="","",'US06'!C215),IF($A$20=4, IF(NEDC!B215="","", NEDC!B215),IF($A$20=5, IF('JPN10-15'!B215="","",'JPN10-15'!B215),IF($A$20=6, IF(WLTC!C215="","", WLTC!C215),IF($A$20=7, IF('New Cycle 1'!B215="","", 'New Cycle 1'!B215),IF($A$20=8, IF('New Cycle 2'!B215="","", 'New Cycle 2'!B215),IF($A$20=9, IF('New Cycle 3'!B215="","", 'New Cycle 3'!B215),"")))))))))</f>
        <v>15</v>
      </c>
      <c r="R215" s="32">
        <f>IF($A$20=1,IF(UDDS!D215="","",UDDS!D215),IF($A$20=2,IF('FTP-75'!D215="","",'FTP-75'!D215),IF($A$20=3, IF('US06'!D215="","",'US06'!D215),IF($A$20=4, IF(NEDC!C215="","", NEDC!C215),IF($A$20=5, IF('JPN10-15'!C215="","",'JPN10-15'!C215),IF($A$20=6, IF(WLTC!D215="","", WLTC!D215),IF($A$20=7, IF('New Cycle 1'!C215="","", 'New Cycle 1'!C215),IF($A$20=8, IF('New Cycle 2'!C215="","", 'New Cycle 2'!C215),IF($A$20=9, IF('New Cycle 3'!C215="","", 'New Cycle 3'!C215),"")))))))))</f>
        <v>0</v>
      </c>
      <c r="S215" s="32">
        <f>IF($A$20=1,IF(UDDS!E215="","",UDDS!E215),IF($A$20=2,IF('FTP-75'!E215="","",'FTP-75'!E215),IF($A$20=3, IF('US06'!E215="","",'US06'!E215),IF($A$20=4, IF(NEDC!D215="","", NEDC!D215),IF($A$20=5, IF('JPN10-15'!D215="","",'JPN10-15'!D215),IF($A$20=6, IF(WLTC!E215="","", WLTC!E215),IF($A$20=7, IF('New Cycle 1'!D215="","", 'New Cycle 1'!D215),IF($A$20=8, IF('New Cycle 2'!D215="","", 'New Cycle 2'!D215),IF($A$20=9, IF('New Cycle 3'!D215="","", 'New Cycle 3'!D215),"")))))))))</f>
        <v>4.166666666666667</v>
      </c>
      <c r="T215" s="32">
        <f>IF($A$20=1,IF(UDDS!F215="","",UDDS!F215),IF($A$20=2,IF('FTP-75'!F215="","",'FTP-75'!F215),IF($A$20=3, IF('US06'!F215="","",'US06'!F215),IF($A$20=4, IF(NEDC!E215="","", NEDC!E215),IF($A$20=5, IF('JPN10-15'!E215="","",'JPN10-15'!E215),IF($A$20=6, IF(WLTC!F215="","", WLTC!F215),IF($A$20=7, IF('New Cycle 1'!E215="","", 'New Cycle 1'!E215),IF($A$20=8, IF('New Cycle 2'!E215="","", 'New Cycle 2'!E215),IF($A$20=9, IF('New Cycle 3'!E215="","", 'New Cycle 3'!E215),"")))))))))</f>
        <v>0</v>
      </c>
      <c r="U215" s="32">
        <f>IF($A$20=1,IF(UDDS!G215="","",UDDS!G215),IF($A$20=2,IF('FTP-75'!G215="","",'FTP-75'!G215),IF($A$20=3, IF('US06'!G215="","",'US06'!G215),IF($A$20=4, IF(NEDC!F215="","", NEDC!F215),IF($A$20=5, IF('JPN10-15'!F215="","",'JPN10-15'!F215),IF($A$20=6, IF(WLTC!G215="","", WLTC!G215),IF($A$20=7, IF('New Cycle 1'!F215="","", 'New Cycle 1'!F215),IF($A$20=8, IF('New Cycle 2'!F215="","", 'New Cycle 2'!F215),IF($A$20=9, IF('New Cycle 3'!F215="","", 'New Cycle 3'!F215),"")))))))))</f>
        <v>1032.388129789352</v>
      </c>
    </row>
    <row r="216" spans="16:21" x14ac:dyDescent="0.25">
      <c r="P216" s="8">
        <f>IF($A$20=1,IF(UDDS!A216="","",UDDS!A216),IF($A$20=2,IF('FTP-75'!A216="","",'FTP-75'!A216),IF($A$20=3, IF('US06'!A216="","",'US06'!A216),IF($A$20=4, IF(NEDC!A216="","", NEDC!A216),IF($A$20=5, IF('JPN10-15'!A216="","",'JPN10-15'!A216),IF($A$20=6, IF(WLTC!B216="","", WLTC!B216),IF($A$20=7, IF('New Cycle 1'!A216="","", 'New Cycle 1'!A216),IF($A$20=8, IF('New Cycle 2'!A216="","", 'New Cycle 3'!A216),IF($A$20=9, IF('New Cycle 3'!A216="","", 'New Cycle 3'!A216),"")))))))))</f>
        <v>214</v>
      </c>
      <c r="Q216" s="32">
        <f>IF($A$20=1,IF(UDDS!C216="","",UDDS!C216),IF($A$20=2,IF('FTP-75'!C216="","",'FTP-75'!C216),IF($A$20=3, IF('US06'!C216="","",'US06'!C216),IF($A$20=4, IF(NEDC!B216="","", NEDC!B216),IF($A$20=5, IF('JPN10-15'!B216="","",'JPN10-15'!B216),IF($A$20=6, IF(WLTC!C216="","", WLTC!C216),IF($A$20=7, IF('New Cycle 1'!B216="","", 'New Cycle 1'!B216),IF($A$20=8, IF('New Cycle 2'!B216="","", 'New Cycle 2'!B216),IF($A$20=9, IF('New Cycle 3'!B216="","", 'New Cycle 3'!B216),"")))))))))</f>
        <v>15</v>
      </c>
      <c r="R216" s="32">
        <f>IF($A$20=1,IF(UDDS!D216="","",UDDS!D216),IF($A$20=2,IF('FTP-75'!D216="","",'FTP-75'!D216),IF($A$20=3, IF('US06'!D216="","",'US06'!D216),IF($A$20=4, IF(NEDC!C216="","", NEDC!C216),IF($A$20=5, IF('JPN10-15'!C216="","",'JPN10-15'!C216),IF($A$20=6, IF(WLTC!D216="","", WLTC!D216),IF($A$20=7, IF('New Cycle 1'!C216="","", 'New Cycle 1'!C216),IF($A$20=8, IF('New Cycle 2'!C216="","", 'New Cycle 2'!C216),IF($A$20=9, IF('New Cycle 3'!C216="","", 'New Cycle 3'!C216),"")))))))))</f>
        <v>0</v>
      </c>
      <c r="S216" s="32">
        <f>IF($A$20=1,IF(UDDS!E216="","",UDDS!E216),IF($A$20=2,IF('FTP-75'!E216="","",'FTP-75'!E216),IF($A$20=3, IF('US06'!E216="","",'US06'!E216),IF($A$20=4, IF(NEDC!D216="","", NEDC!D216),IF($A$20=5, IF('JPN10-15'!D216="","",'JPN10-15'!D216),IF($A$20=6, IF(WLTC!E216="","", WLTC!E216),IF($A$20=7, IF('New Cycle 1'!D216="","", 'New Cycle 1'!D216),IF($A$20=8, IF('New Cycle 2'!D216="","", 'New Cycle 2'!D216),IF($A$20=9, IF('New Cycle 3'!D216="","", 'New Cycle 3'!D216),"")))))))))</f>
        <v>4.166666666666667</v>
      </c>
      <c r="T216" s="32">
        <f>IF($A$20=1,IF(UDDS!F216="","",UDDS!F216),IF($A$20=2,IF('FTP-75'!F216="","",'FTP-75'!F216),IF($A$20=3, IF('US06'!F216="","",'US06'!F216),IF($A$20=4, IF(NEDC!E216="","", NEDC!E216),IF($A$20=5, IF('JPN10-15'!E216="","",'JPN10-15'!E216),IF($A$20=6, IF(WLTC!F216="","", WLTC!F216),IF($A$20=7, IF('New Cycle 1'!E216="","", 'New Cycle 1'!E216),IF($A$20=8, IF('New Cycle 2'!E216="","", 'New Cycle 2'!E216),IF($A$20=9, IF('New Cycle 3'!E216="","", 'New Cycle 3'!E216),"")))))))))</f>
        <v>0</v>
      </c>
      <c r="U216" s="32">
        <f>IF($A$20=1,IF(UDDS!G216="","",UDDS!G216),IF($A$20=2,IF('FTP-75'!G216="","",'FTP-75'!G216),IF($A$20=3, IF('US06'!G216="","",'US06'!G216),IF($A$20=4, IF(NEDC!F216="","", NEDC!F216),IF($A$20=5, IF('JPN10-15'!F216="","",'JPN10-15'!F216),IF($A$20=6, IF(WLTC!G216="","", WLTC!G216),IF($A$20=7, IF('New Cycle 1'!F216="","", 'New Cycle 1'!F216),IF($A$20=8, IF('New Cycle 2'!F216="","", 'New Cycle 2'!F216),IF($A$20=9, IF('New Cycle 3'!F216="","", 'New Cycle 3'!F216),"")))))))))</f>
        <v>1036.5547964560187</v>
      </c>
    </row>
    <row r="217" spans="16:21" x14ac:dyDescent="0.25">
      <c r="P217" s="8">
        <f>IF($A$20=1,IF(UDDS!A217="","",UDDS!A217),IF($A$20=2,IF('FTP-75'!A217="","",'FTP-75'!A217),IF($A$20=3, IF('US06'!A217="","",'US06'!A217),IF($A$20=4, IF(NEDC!A217="","", NEDC!A217),IF($A$20=5, IF('JPN10-15'!A217="","",'JPN10-15'!A217),IF($A$20=6, IF(WLTC!B217="","", WLTC!B217),IF($A$20=7, IF('New Cycle 1'!A217="","", 'New Cycle 1'!A217),IF($A$20=8, IF('New Cycle 2'!A217="","", 'New Cycle 3'!A217),IF($A$20=9, IF('New Cycle 3'!A217="","", 'New Cycle 3'!A217),"")))))))))</f>
        <v>215</v>
      </c>
      <c r="Q217" s="32">
        <f>IF($A$20=1,IF(UDDS!C217="","",UDDS!C217),IF($A$20=2,IF('FTP-75'!C217="","",'FTP-75'!C217),IF($A$20=3, IF('US06'!C217="","",'US06'!C217),IF($A$20=4, IF(NEDC!B217="","", NEDC!B217),IF($A$20=5, IF('JPN10-15'!B217="","",'JPN10-15'!B217),IF($A$20=6, IF(WLTC!C217="","", WLTC!C217),IF($A$20=7, IF('New Cycle 1'!B217="","", 'New Cycle 1'!B217),IF($A$20=8, IF('New Cycle 2'!B217="","", 'New Cycle 2'!B217),IF($A$20=9, IF('New Cycle 3'!B217="","", 'New Cycle 3'!B217),"")))))))))</f>
        <v>15</v>
      </c>
      <c r="R217" s="32">
        <f>IF($A$20=1,IF(UDDS!D217="","",UDDS!D217),IF($A$20=2,IF('FTP-75'!D217="","",'FTP-75'!D217),IF($A$20=3, IF('US06'!D217="","",'US06'!D217),IF($A$20=4, IF(NEDC!C217="","", NEDC!C217),IF($A$20=5, IF('JPN10-15'!C217="","",'JPN10-15'!C217),IF($A$20=6, IF(WLTC!D217="","", WLTC!D217),IF($A$20=7, IF('New Cycle 1'!C217="","", 'New Cycle 1'!C217),IF($A$20=8, IF('New Cycle 2'!C217="","", 'New Cycle 2'!C217),IF($A$20=9, IF('New Cycle 3'!C217="","", 'New Cycle 3'!C217),"")))))))))</f>
        <v>0</v>
      </c>
      <c r="S217" s="32">
        <f>IF($A$20=1,IF(UDDS!E217="","",UDDS!E217),IF($A$20=2,IF('FTP-75'!E217="","",'FTP-75'!E217),IF($A$20=3, IF('US06'!E217="","",'US06'!E217),IF($A$20=4, IF(NEDC!D217="","", NEDC!D217),IF($A$20=5, IF('JPN10-15'!D217="","",'JPN10-15'!D217),IF($A$20=6, IF(WLTC!E217="","", WLTC!E217),IF($A$20=7, IF('New Cycle 1'!D217="","", 'New Cycle 1'!D217),IF($A$20=8, IF('New Cycle 2'!D217="","", 'New Cycle 2'!D217),IF($A$20=9, IF('New Cycle 3'!D217="","", 'New Cycle 3'!D217),"")))))))))</f>
        <v>4.166666666666667</v>
      </c>
      <c r="T217" s="32">
        <f>IF($A$20=1,IF(UDDS!F217="","",UDDS!F217),IF($A$20=2,IF('FTP-75'!F217="","",'FTP-75'!F217),IF($A$20=3, IF('US06'!F217="","",'US06'!F217),IF($A$20=4, IF(NEDC!E217="","", NEDC!E217),IF($A$20=5, IF('JPN10-15'!E217="","",'JPN10-15'!E217),IF($A$20=6, IF(WLTC!F217="","", WLTC!F217),IF($A$20=7, IF('New Cycle 1'!E217="","", 'New Cycle 1'!E217),IF($A$20=8, IF('New Cycle 2'!E217="","", 'New Cycle 2'!E217),IF($A$20=9, IF('New Cycle 3'!E217="","", 'New Cycle 3'!E217),"")))))))))</f>
        <v>0</v>
      </c>
      <c r="U217" s="32">
        <f>IF($A$20=1,IF(UDDS!G217="","",UDDS!G217),IF($A$20=2,IF('FTP-75'!G217="","",'FTP-75'!G217),IF($A$20=3, IF('US06'!G217="","",'US06'!G217),IF($A$20=4, IF(NEDC!F217="","", NEDC!F217),IF($A$20=5, IF('JPN10-15'!F217="","",'JPN10-15'!F217),IF($A$20=6, IF(WLTC!G217="","", WLTC!G217),IF($A$20=7, IF('New Cycle 1'!F217="","", 'New Cycle 1'!F217),IF($A$20=8, IF('New Cycle 2'!F217="","", 'New Cycle 2'!F217),IF($A$20=9, IF('New Cycle 3'!F217="","", 'New Cycle 3'!F217),"")))))))))</f>
        <v>1040.7214631226855</v>
      </c>
    </row>
    <row r="218" spans="16:21" x14ac:dyDescent="0.25">
      <c r="P218" s="8">
        <f>IF($A$20=1,IF(UDDS!A218="","",UDDS!A218),IF($A$20=2,IF('FTP-75'!A218="","",'FTP-75'!A218),IF($A$20=3, IF('US06'!A218="","",'US06'!A218),IF($A$20=4, IF(NEDC!A218="","", NEDC!A218),IF($A$20=5, IF('JPN10-15'!A218="","",'JPN10-15'!A218),IF($A$20=6, IF(WLTC!B218="","", WLTC!B218),IF($A$20=7, IF('New Cycle 1'!A218="","", 'New Cycle 1'!A218),IF($A$20=8, IF('New Cycle 2'!A218="","", 'New Cycle 3'!A218),IF($A$20=9, IF('New Cycle 3'!A218="","", 'New Cycle 3'!A218),"")))))))))</f>
        <v>216</v>
      </c>
      <c r="Q218" s="32">
        <f>IF($A$20=1,IF(UDDS!C218="","",UDDS!C218),IF($A$20=2,IF('FTP-75'!C218="","",'FTP-75'!C218),IF($A$20=3, IF('US06'!C218="","",'US06'!C218),IF($A$20=4, IF(NEDC!B218="","", NEDC!B218),IF($A$20=5, IF('JPN10-15'!B218="","",'JPN10-15'!B218),IF($A$20=6, IF(WLTC!C218="","", WLTC!C218),IF($A$20=7, IF('New Cycle 1'!B218="","", 'New Cycle 1'!B218),IF($A$20=8, IF('New Cycle 2'!B218="","", 'New Cycle 2'!B218),IF($A$20=9, IF('New Cycle 3'!B218="","", 'New Cycle 3'!B218),"")))))))))</f>
        <v>15</v>
      </c>
      <c r="R218" s="32">
        <f>IF($A$20=1,IF(UDDS!D218="","",UDDS!D218),IF($A$20=2,IF('FTP-75'!D218="","",'FTP-75'!D218),IF($A$20=3, IF('US06'!D218="","",'US06'!D218),IF($A$20=4, IF(NEDC!C218="","", NEDC!C218),IF($A$20=5, IF('JPN10-15'!C218="","",'JPN10-15'!C218),IF($A$20=6, IF(WLTC!D218="","", WLTC!D218),IF($A$20=7, IF('New Cycle 1'!C218="","", 'New Cycle 1'!C218),IF($A$20=8, IF('New Cycle 2'!C218="","", 'New Cycle 2'!C218),IF($A$20=9, IF('New Cycle 3'!C218="","", 'New Cycle 3'!C218),"")))))))))</f>
        <v>0</v>
      </c>
      <c r="S218" s="32">
        <f>IF($A$20=1,IF(UDDS!E218="","",UDDS!E218),IF($A$20=2,IF('FTP-75'!E218="","",'FTP-75'!E218),IF($A$20=3, IF('US06'!E218="","",'US06'!E218),IF($A$20=4, IF(NEDC!D218="","", NEDC!D218),IF($A$20=5, IF('JPN10-15'!D218="","",'JPN10-15'!D218),IF($A$20=6, IF(WLTC!E218="","", WLTC!E218),IF($A$20=7, IF('New Cycle 1'!D218="","", 'New Cycle 1'!D218),IF($A$20=8, IF('New Cycle 2'!D218="","", 'New Cycle 2'!D218),IF($A$20=9, IF('New Cycle 3'!D218="","", 'New Cycle 3'!D218),"")))))))))</f>
        <v>4.166666666666667</v>
      </c>
      <c r="T218" s="32">
        <f>IF($A$20=1,IF(UDDS!F218="","",UDDS!F218),IF($A$20=2,IF('FTP-75'!F218="","",'FTP-75'!F218),IF($A$20=3, IF('US06'!F218="","",'US06'!F218),IF($A$20=4, IF(NEDC!E218="","", NEDC!E218),IF($A$20=5, IF('JPN10-15'!E218="","",'JPN10-15'!E218),IF($A$20=6, IF(WLTC!F218="","", WLTC!F218),IF($A$20=7, IF('New Cycle 1'!E218="","", 'New Cycle 1'!E218),IF($A$20=8, IF('New Cycle 2'!E218="","", 'New Cycle 2'!E218),IF($A$20=9, IF('New Cycle 3'!E218="","", 'New Cycle 3'!E218),"")))))))))</f>
        <v>0</v>
      </c>
      <c r="U218" s="32">
        <f>IF($A$20=1,IF(UDDS!G218="","",UDDS!G218),IF($A$20=2,IF('FTP-75'!G218="","",'FTP-75'!G218),IF($A$20=3, IF('US06'!G218="","",'US06'!G218),IF($A$20=4, IF(NEDC!F218="","", NEDC!F218),IF($A$20=5, IF('JPN10-15'!F218="","",'JPN10-15'!F218),IF($A$20=6, IF(WLTC!G218="","", WLTC!G218),IF($A$20=7, IF('New Cycle 1'!F218="","", 'New Cycle 1'!F218),IF($A$20=8, IF('New Cycle 2'!F218="","", 'New Cycle 2'!F218),IF($A$20=9, IF('New Cycle 3'!F218="","", 'New Cycle 3'!F218),"")))))))))</f>
        <v>1044.8881297893522</v>
      </c>
    </row>
    <row r="219" spans="16:21" x14ac:dyDescent="0.25">
      <c r="P219" s="8">
        <f>IF($A$20=1,IF(UDDS!A219="","",UDDS!A219),IF($A$20=2,IF('FTP-75'!A219="","",'FTP-75'!A219),IF($A$20=3, IF('US06'!A219="","",'US06'!A219),IF($A$20=4, IF(NEDC!A219="","", NEDC!A219),IF($A$20=5, IF('JPN10-15'!A219="","",'JPN10-15'!A219),IF($A$20=6, IF(WLTC!B219="","", WLTC!B219),IF($A$20=7, IF('New Cycle 1'!A219="","", 'New Cycle 1'!A219),IF($A$20=8, IF('New Cycle 2'!A219="","", 'New Cycle 3'!A219),IF($A$20=9, IF('New Cycle 3'!A219="","", 'New Cycle 3'!A219),"")))))))))</f>
        <v>217</v>
      </c>
      <c r="Q219" s="32">
        <f>IF($A$20=1,IF(UDDS!C219="","",UDDS!C219),IF($A$20=2,IF('FTP-75'!C219="","",'FTP-75'!C219),IF($A$20=3, IF('US06'!C219="","",'US06'!C219),IF($A$20=4, IF(NEDC!B219="","", NEDC!B219),IF($A$20=5, IF('JPN10-15'!B219="","",'JPN10-15'!B219),IF($A$20=6, IF(WLTC!C219="","", WLTC!C219),IF($A$20=7, IF('New Cycle 1'!B219="","", 'New Cycle 1'!B219),IF($A$20=8, IF('New Cycle 2'!B219="","", 'New Cycle 2'!B219),IF($A$20=9, IF('New Cycle 3'!B219="","", 'New Cycle 3'!B219),"")))))))))</f>
        <v>15</v>
      </c>
      <c r="R219" s="32">
        <f>IF($A$20=1,IF(UDDS!D219="","",UDDS!D219),IF($A$20=2,IF('FTP-75'!D219="","",'FTP-75'!D219),IF($A$20=3, IF('US06'!D219="","",'US06'!D219),IF($A$20=4, IF(NEDC!C219="","", NEDC!C219),IF($A$20=5, IF('JPN10-15'!C219="","",'JPN10-15'!C219),IF($A$20=6, IF(WLTC!D219="","", WLTC!D219),IF($A$20=7, IF('New Cycle 1'!C219="","", 'New Cycle 1'!C219),IF($A$20=8, IF('New Cycle 2'!C219="","", 'New Cycle 2'!C219),IF($A$20=9, IF('New Cycle 3'!C219="","", 'New Cycle 3'!C219),"")))))))))</f>
        <v>0</v>
      </c>
      <c r="S219" s="32">
        <f>IF($A$20=1,IF(UDDS!E219="","",UDDS!E219),IF($A$20=2,IF('FTP-75'!E219="","",'FTP-75'!E219),IF($A$20=3, IF('US06'!E219="","",'US06'!E219),IF($A$20=4, IF(NEDC!D219="","", NEDC!D219),IF($A$20=5, IF('JPN10-15'!D219="","",'JPN10-15'!D219),IF($A$20=6, IF(WLTC!E219="","", WLTC!E219),IF($A$20=7, IF('New Cycle 1'!D219="","", 'New Cycle 1'!D219),IF($A$20=8, IF('New Cycle 2'!D219="","", 'New Cycle 2'!D219),IF($A$20=9, IF('New Cycle 3'!D219="","", 'New Cycle 3'!D219),"")))))))))</f>
        <v>4.166666666666667</v>
      </c>
      <c r="T219" s="32">
        <f>IF($A$20=1,IF(UDDS!F219="","",UDDS!F219),IF($A$20=2,IF('FTP-75'!F219="","",'FTP-75'!F219),IF($A$20=3, IF('US06'!F219="","",'US06'!F219),IF($A$20=4, IF(NEDC!E219="","", NEDC!E219),IF($A$20=5, IF('JPN10-15'!E219="","",'JPN10-15'!E219),IF($A$20=6, IF(WLTC!F219="","", WLTC!F219),IF($A$20=7, IF('New Cycle 1'!E219="","", 'New Cycle 1'!E219),IF($A$20=8, IF('New Cycle 2'!E219="","", 'New Cycle 2'!E219),IF($A$20=9, IF('New Cycle 3'!E219="","", 'New Cycle 3'!E219),"")))))))))</f>
        <v>0</v>
      </c>
      <c r="U219" s="32">
        <f>IF($A$20=1,IF(UDDS!G219="","",UDDS!G219),IF($A$20=2,IF('FTP-75'!G219="","",'FTP-75'!G219),IF($A$20=3, IF('US06'!G219="","",'US06'!G219),IF($A$20=4, IF(NEDC!F219="","", NEDC!F219),IF($A$20=5, IF('JPN10-15'!F219="","",'JPN10-15'!F219),IF($A$20=6, IF(WLTC!G219="","", WLTC!G219),IF($A$20=7, IF('New Cycle 1'!F219="","", 'New Cycle 1'!F219),IF($A$20=8, IF('New Cycle 2'!F219="","", 'New Cycle 2'!F219),IF($A$20=9, IF('New Cycle 3'!F219="","", 'New Cycle 3'!F219),"")))))))))</f>
        <v>1049.0547964560189</v>
      </c>
    </row>
    <row r="220" spans="16:21" x14ac:dyDescent="0.25">
      <c r="P220" s="8">
        <f>IF($A$20=1,IF(UDDS!A220="","",UDDS!A220),IF($A$20=2,IF('FTP-75'!A220="","",'FTP-75'!A220),IF($A$20=3, IF('US06'!A220="","",'US06'!A220),IF($A$20=4, IF(NEDC!A220="","", NEDC!A220),IF($A$20=5, IF('JPN10-15'!A220="","",'JPN10-15'!A220),IF($A$20=6, IF(WLTC!B220="","", WLTC!B220),IF($A$20=7, IF('New Cycle 1'!A220="","", 'New Cycle 1'!A220),IF($A$20=8, IF('New Cycle 2'!A220="","", 'New Cycle 3'!A220),IF($A$20=9, IF('New Cycle 3'!A220="","", 'New Cycle 3'!A220),"")))))))))</f>
        <v>218</v>
      </c>
      <c r="Q220" s="32">
        <f>IF($A$20=1,IF(UDDS!C220="","",UDDS!C220),IF($A$20=2,IF('FTP-75'!C220="","",'FTP-75'!C220),IF($A$20=3, IF('US06'!C220="","",'US06'!C220),IF($A$20=4, IF(NEDC!B220="","", NEDC!B220),IF($A$20=5, IF('JPN10-15'!B220="","",'JPN10-15'!B220),IF($A$20=6, IF(WLTC!C220="","", WLTC!C220),IF($A$20=7, IF('New Cycle 1'!B220="","", 'New Cycle 1'!B220),IF($A$20=8, IF('New Cycle 2'!B220="","", 'New Cycle 2'!B220),IF($A$20=9, IF('New Cycle 3'!B220="","", 'New Cycle 3'!B220),"")))))))))</f>
        <v>15</v>
      </c>
      <c r="R220" s="32">
        <f>IF($A$20=1,IF(UDDS!D220="","",UDDS!D220),IF($A$20=2,IF('FTP-75'!D220="","",'FTP-75'!D220),IF($A$20=3, IF('US06'!D220="","",'US06'!D220),IF($A$20=4, IF(NEDC!C220="","", NEDC!C220),IF($A$20=5, IF('JPN10-15'!C220="","",'JPN10-15'!C220),IF($A$20=6, IF(WLTC!D220="","", WLTC!D220),IF($A$20=7, IF('New Cycle 1'!C220="","", 'New Cycle 1'!C220),IF($A$20=8, IF('New Cycle 2'!C220="","", 'New Cycle 2'!C220),IF($A$20=9, IF('New Cycle 3'!C220="","", 'New Cycle 3'!C220),"")))))))))</f>
        <v>0</v>
      </c>
      <c r="S220" s="32">
        <f>IF($A$20=1,IF(UDDS!E220="","",UDDS!E220),IF($A$20=2,IF('FTP-75'!E220="","",'FTP-75'!E220),IF($A$20=3, IF('US06'!E220="","",'US06'!E220),IF($A$20=4, IF(NEDC!D220="","", NEDC!D220),IF($A$20=5, IF('JPN10-15'!D220="","",'JPN10-15'!D220),IF($A$20=6, IF(WLTC!E220="","", WLTC!E220),IF($A$20=7, IF('New Cycle 1'!D220="","", 'New Cycle 1'!D220),IF($A$20=8, IF('New Cycle 2'!D220="","", 'New Cycle 2'!D220),IF($A$20=9, IF('New Cycle 3'!D220="","", 'New Cycle 3'!D220),"")))))))))</f>
        <v>4.166666666666667</v>
      </c>
      <c r="T220" s="32">
        <f>IF($A$20=1,IF(UDDS!F220="","",UDDS!F220),IF($A$20=2,IF('FTP-75'!F220="","",'FTP-75'!F220),IF($A$20=3, IF('US06'!F220="","",'US06'!F220),IF($A$20=4, IF(NEDC!E220="","", NEDC!E220),IF($A$20=5, IF('JPN10-15'!E220="","",'JPN10-15'!E220),IF($A$20=6, IF(WLTC!F220="","", WLTC!F220),IF($A$20=7, IF('New Cycle 1'!E220="","", 'New Cycle 1'!E220),IF($A$20=8, IF('New Cycle 2'!E220="","", 'New Cycle 2'!E220),IF($A$20=9, IF('New Cycle 3'!E220="","", 'New Cycle 3'!E220),"")))))))))</f>
        <v>0</v>
      </c>
      <c r="U220" s="32">
        <f>IF($A$20=1,IF(UDDS!G220="","",UDDS!G220),IF($A$20=2,IF('FTP-75'!G220="","",'FTP-75'!G220),IF($A$20=3, IF('US06'!G220="","",'US06'!G220),IF($A$20=4, IF(NEDC!F220="","", NEDC!F220),IF($A$20=5, IF('JPN10-15'!F220="","",'JPN10-15'!F220),IF($A$20=6, IF(WLTC!G220="","", WLTC!G220),IF($A$20=7, IF('New Cycle 1'!F220="","", 'New Cycle 1'!F220),IF($A$20=8, IF('New Cycle 2'!F220="","", 'New Cycle 2'!F220),IF($A$20=9, IF('New Cycle 3'!F220="","", 'New Cycle 3'!F220),"")))))))))</f>
        <v>1053.2214631226857</v>
      </c>
    </row>
    <row r="221" spans="16:21" x14ac:dyDescent="0.25">
      <c r="P221" s="8">
        <f>IF($A$20=1,IF(UDDS!A221="","",UDDS!A221),IF($A$20=2,IF('FTP-75'!A221="","",'FTP-75'!A221),IF($A$20=3, IF('US06'!A221="","",'US06'!A221),IF($A$20=4, IF(NEDC!A221="","", NEDC!A221),IF($A$20=5, IF('JPN10-15'!A221="","",'JPN10-15'!A221),IF($A$20=6, IF(WLTC!B221="","", WLTC!B221),IF($A$20=7, IF('New Cycle 1'!A221="","", 'New Cycle 1'!A221),IF($A$20=8, IF('New Cycle 2'!A221="","", 'New Cycle 3'!A221),IF($A$20=9, IF('New Cycle 3'!A221="","", 'New Cycle 3'!A221),"")))))))))</f>
        <v>219</v>
      </c>
      <c r="Q221" s="32">
        <f>IF($A$20=1,IF(UDDS!C221="","",UDDS!C221),IF($A$20=2,IF('FTP-75'!C221="","",'FTP-75'!C221),IF($A$20=3, IF('US06'!C221="","",'US06'!C221),IF($A$20=4, IF(NEDC!B221="","", NEDC!B221),IF($A$20=5, IF('JPN10-15'!B221="","",'JPN10-15'!B221),IF($A$20=6, IF(WLTC!C221="","", WLTC!C221),IF($A$20=7, IF('New Cycle 1'!B221="","", 'New Cycle 1'!B221),IF($A$20=8, IF('New Cycle 2'!B221="","", 'New Cycle 2'!B221),IF($A$20=9, IF('New Cycle 3'!B221="","", 'New Cycle 3'!B221),"")))))))))</f>
        <v>15</v>
      </c>
      <c r="R221" s="32">
        <f>IF($A$20=1,IF(UDDS!D221="","",UDDS!D221),IF($A$20=2,IF('FTP-75'!D221="","",'FTP-75'!D221),IF($A$20=3, IF('US06'!D221="","",'US06'!D221),IF($A$20=4, IF(NEDC!C221="","", NEDC!C221),IF($A$20=5, IF('JPN10-15'!C221="","",'JPN10-15'!C221),IF($A$20=6, IF(WLTC!D221="","", WLTC!D221),IF($A$20=7, IF('New Cycle 1'!C221="","", 'New Cycle 1'!C221),IF($A$20=8, IF('New Cycle 2'!C221="","", 'New Cycle 2'!C221),IF($A$20=9, IF('New Cycle 3'!C221="","", 'New Cycle 3'!C221),"")))))))))</f>
        <v>0</v>
      </c>
      <c r="S221" s="32">
        <f>IF($A$20=1,IF(UDDS!E221="","",UDDS!E221),IF($A$20=2,IF('FTP-75'!E221="","",'FTP-75'!E221),IF($A$20=3, IF('US06'!E221="","",'US06'!E221),IF($A$20=4, IF(NEDC!D221="","", NEDC!D221),IF($A$20=5, IF('JPN10-15'!D221="","",'JPN10-15'!D221),IF($A$20=6, IF(WLTC!E221="","", WLTC!E221),IF($A$20=7, IF('New Cycle 1'!D221="","", 'New Cycle 1'!D221),IF($A$20=8, IF('New Cycle 2'!D221="","", 'New Cycle 2'!D221),IF($A$20=9, IF('New Cycle 3'!D221="","", 'New Cycle 3'!D221),"")))))))))</f>
        <v>4.166666666666667</v>
      </c>
      <c r="T221" s="32">
        <f>IF($A$20=1,IF(UDDS!F221="","",UDDS!F221),IF($A$20=2,IF('FTP-75'!F221="","",'FTP-75'!F221),IF($A$20=3, IF('US06'!F221="","",'US06'!F221),IF($A$20=4, IF(NEDC!E221="","", NEDC!E221),IF($A$20=5, IF('JPN10-15'!E221="","",'JPN10-15'!E221),IF($A$20=6, IF(WLTC!F221="","", WLTC!F221),IF($A$20=7, IF('New Cycle 1'!E221="","", 'New Cycle 1'!E221),IF($A$20=8, IF('New Cycle 2'!E221="","", 'New Cycle 2'!E221),IF($A$20=9, IF('New Cycle 3'!E221="","", 'New Cycle 3'!E221),"")))))))))</f>
        <v>0</v>
      </c>
      <c r="U221" s="32">
        <f>IF($A$20=1,IF(UDDS!G221="","",UDDS!G221),IF($A$20=2,IF('FTP-75'!G221="","",'FTP-75'!G221),IF($A$20=3, IF('US06'!G221="","",'US06'!G221),IF($A$20=4, IF(NEDC!F221="","", NEDC!F221),IF($A$20=5, IF('JPN10-15'!F221="","",'JPN10-15'!F221),IF($A$20=6, IF(WLTC!G221="","", WLTC!G221),IF($A$20=7, IF('New Cycle 1'!F221="","", 'New Cycle 1'!F221),IF($A$20=8, IF('New Cycle 2'!F221="","", 'New Cycle 2'!F221),IF($A$20=9, IF('New Cycle 3'!F221="","", 'New Cycle 3'!F221),"")))))))))</f>
        <v>1057.3881297893524</v>
      </c>
    </row>
    <row r="222" spans="16:21" x14ac:dyDescent="0.25">
      <c r="P222" s="8">
        <f>IF($A$20=1,IF(UDDS!A222="","",UDDS!A222),IF($A$20=2,IF('FTP-75'!A222="","",'FTP-75'!A222),IF($A$20=3, IF('US06'!A222="","",'US06'!A222),IF($A$20=4, IF(NEDC!A222="","", NEDC!A222),IF($A$20=5, IF('JPN10-15'!A222="","",'JPN10-15'!A222),IF($A$20=6, IF(WLTC!B222="","", WLTC!B222),IF($A$20=7, IF('New Cycle 1'!A222="","", 'New Cycle 1'!A222),IF($A$20=8, IF('New Cycle 2'!A222="","", 'New Cycle 3'!A222),IF($A$20=9, IF('New Cycle 3'!A222="","", 'New Cycle 3'!A222),"")))))))))</f>
        <v>220</v>
      </c>
      <c r="Q222" s="32">
        <f>IF($A$20=1,IF(UDDS!C222="","",UDDS!C222),IF($A$20=2,IF('FTP-75'!C222="","",'FTP-75'!C222),IF($A$20=3, IF('US06'!C222="","",'US06'!C222),IF($A$20=4, IF(NEDC!B222="","", NEDC!B222),IF($A$20=5, IF('JPN10-15'!B222="","",'JPN10-15'!B222),IF($A$20=6, IF(WLTC!C222="","", WLTC!C222),IF($A$20=7, IF('New Cycle 1'!B222="","", 'New Cycle 1'!B222),IF($A$20=8, IF('New Cycle 2'!B222="","", 'New Cycle 2'!B222),IF($A$20=9, IF('New Cycle 3'!B222="","", 'New Cycle 3'!B222),"")))))))))</f>
        <v>14.911242687444656</v>
      </c>
      <c r="R222" s="32">
        <f>IF($A$20=1,IF(UDDS!D222="","",UDDS!D222),IF($A$20=2,IF('FTP-75'!D222="","",'FTP-75'!D222),IF($A$20=3, IF('US06'!D222="","",'US06'!D222),IF($A$20=4, IF(NEDC!C222="","", NEDC!C222),IF($A$20=5, IF('JPN10-15'!C222="","",'JPN10-15'!C222),IF($A$20=6, IF(WLTC!D222="","", WLTC!D222),IF($A$20=7, IF('New Cycle 1'!C222="","", 'New Cycle 1'!C222),IF($A$20=8, IF('New Cycle 2'!C222="","", 'New Cycle 2'!C222),IF($A$20=9, IF('New Cycle 3'!C222="","", 'New Cycle 3'!C222),"")))))))))</f>
        <v>0</v>
      </c>
      <c r="S222" s="32">
        <f>IF($A$20=1,IF(UDDS!E222="","",UDDS!E222),IF($A$20=2,IF('FTP-75'!E222="","",'FTP-75'!E222),IF($A$20=3, IF('US06'!E222="","",'US06'!E222),IF($A$20=4, IF(NEDC!D222="","", NEDC!D222),IF($A$20=5, IF('JPN10-15'!D222="","",'JPN10-15'!D222),IF($A$20=6, IF(WLTC!E222="","", WLTC!E222),IF($A$20=7, IF('New Cycle 1'!D222="","", 'New Cycle 1'!D222),IF($A$20=8, IF('New Cycle 2'!D222="","", 'New Cycle 2'!D222),IF($A$20=9, IF('New Cycle 3'!D222="","", 'New Cycle 3'!D222),"")))))))))</f>
        <v>4.1420118576235154</v>
      </c>
      <c r="T222" s="32">
        <f>IF($A$20=1,IF(UDDS!F222="","",UDDS!F222),IF($A$20=2,IF('FTP-75'!F222="","",'FTP-75'!F222),IF($A$20=3, IF('US06'!F222="","",'US06'!F222),IF($A$20=4, IF(NEDC!E222="","", NEDC!E222),IF($A$20=5, IF('JPN10-15'!E222="","",'JPN10-15'!E222),IF($A$20=6, IF(WLTC!F222="","", WLTC!F222),IF($A$20=7, IF('New Cycle 1'!E222="","", 'New Cycle 1'!E222),IF($A$20=8, IF('New Cycle 2'!E222="","", 'New Cycle 2'!E222),IF($A$20=9, IF('New Cycle 3'!E222="","", 'New Cycle 3'!E222),"")))))))))</f>
        <v>-2.4654809043151538E-2</v>
      </c>
      <c r="U222" s="32">
        <f>IF($A$20=1,IF(UDDS!G222="","",UDDS!G222),IF($A$20=2,IF('FTP-75'!G222="","",'FTP-75'!G222),IF($A$20=3, IF('US06'!G222="","",'US06'!G222),IF($A$20=4, IF(NEDC!F222="","", NEDC!F222),IF($A$20=5, IF('JPN10-15'!F222="","",'JPN10-15'!F222),IF($A$20=6, IF(WLTC!G222="","", WLTC!G222),IF($A$20=7, IF('New Cycle 1'!F222="","", 'New Cycle 1'!F222),IF($A$20=8, IF('New Cycle 2'!F222="","", 'New Cycle 2'!F222),IF($A$20=9, IF('New Cycle 3'!F222="","", 'New Cycle 3'!F222),"")))))))))</f>
        <v>1061.5424690514976</v>
      </c>
    </row>
    <row r="223" spans="16:21" x14ac:dyDescent="0.25">
      <c r="P223" s="8">
        <f>IF($A$20=1,IF(UDDS!A223="","",UDDS!A223),IF($A$20=2,IF('FTP-75'!A223="","",'FTP-75'!A223),IF($A$20=3, IF('US06'!A223="","",'US06'!A223),IF($A$20=4, IF(NEDC!A223="","", NEDC!A223),IF($A$20=5, IF('JPN10-15'!A223="","",'JPN10-15'!A223),IF($A$20=6, IF(WLTC!B223="","", WLTC!B223),IF($A$20=7, IF('New Cycle 1'!A223="","", 'New Cycle 1'!A223),IF($A$20=8, IF('New Cycle 2'!A223="","", 'New Cycle 3'!A223),IF($A$20=9, IF('New Cycle 3'!A223="","", 'New Cycle 3'!A223),"")))))))))</f>
        <v>221</v>
      </c>
      <c r="Q223" s="32">
        <f>IF($A$20=1,IF(UDDS!C223="","",UDDS!C223),IF($A$20=2,IF('FTP-75'!C223="","",'FTP-75'!C223),IF($A$20=3, IF('US06'!C223="","",'US06'!C223),IF($A$20=4, IF(NEDC!B223="","", NEDC!B223),IF($A$20=5, IF('JPN10-15'!B223="","",'JPN10-15'!B223),IF($A$20=6, IF(WLTC!C223="","", WLTC!C223),IF($A$20=7, IF('New Cycle 1'!B223="","", 'New Cycle 1'!B223),IF($A$20=8, IF('New Cycle 2'!B223="","", 'New Cycle 2'!B223),IF($A$20=9, IF('New Cycle 3'!B223="","", 'New Cycle 3'!B223),"")))))))))</f>
        <v>12.276666694217258</v>
      </c>
      <c r="R223" s="32">
        <f>IF($A$20=1,IF(UDDS!D223="","",UDDS!D223),IF($A$20=2,IF('FTP-75'!D223="","",'FTP-75'!D223),IF($A$20=3, IF('US06'!D223="","",'US06'!D223),IF($A$20=4, IF(NEDC!C223="","", NEDC!C223),IF($A$20=5, IF('JPN10-15'!C223="","",'JPN10-15'!C223),IF($A$20=6, IF(WLTC!D223="","", WLTC!D223),IF($A$20=7, IF('New Cycle 1'!C223="","", 'New Cycle 1'!C223),IF($A$20=8, IF('New Cycle 2'!C223="","", 'New Cycle 2'!C223),IF($A$20=9, IF('New Cycle 3'!C223="","", 'New Cycle 3'!C223),"")))))))))</f>
        <v>0</v>
      </c>
      <c r="S223" s="32">
        <f>IF($A$20=1,IF(UDDS!E223="","",UDDS!E223),IF($A$20=2,IF('FTP-75'!E223="","",'FTP-75'!E223),IF($A$20=3, IF('US06'!E223="","",'US06'!E223),IF($A$20=4, IF(NEDC!D223="","", NEDC!D223),IF($A$20=5, IF('JPN10-15'!D223="","",'JPN10-15'!D223),IF($A$20=6, IF(WLTC!E223="","", WLTC!E223),IF($A$20=7, IF('New Cycle 1'!D223="","", 'New Cycle 1'!D223),IF($A$20=8, IF('New Cycle 2'!D223="","", 'New Cycle 2'!D223),IF($A$20=9, IF('New Cycle 3'!D223="","", 'New Cycle 3'!D223),"")))))))))</f>
        <v>3.410185192838127</v>
      </c>
      <c r="T223" s="32">
        <f>IF($A$20=1,IF(UDDS!F223="","",UDDS!F223),IF($A$20=2,IF('FTP-75'!F223="","",'FTP-75'!F223),IF($A$20=3, IF('US06'!F223="","",'US06'!F223),IF($A$20=4, IF(NEDC!E223="","", NEDC!E223),IF($A$20=5, IF('JPN10-15'!E223="","",'JPN10-15'!E223),IF($A$20=6, IF(WLTC!F223="","", WLTC!F223),IF($A$20=7, IF('New Cycle 1'!E223="","", 'New Cycle 1'!E223),IF($A$20=8, IF('New Cycle 2'!E223="","", 'New Cycle 2'!E223),IF($A$20=9, IF('New Cycle 3'!E223="","", 'New Cycle 3'!E223),"")))))))))</f>
        <v>-0.73182666478538838</v>
      </c>
      <c r="U223" s="32">
        <f>IF($A$20=1,IF(UDDS!G223="","",UDDS!G223),IF($A$20=2,IF('FTP-75'!G223="","",'FTP-75'!G223),IF($A$20=3, IF('US06'!G223="","",'US06'!G223),IF($A$20=4, IF(NEDC!F223="","", NEDC!F223),IF($A$20=5, IF('JPN10-15'!F223="","",'JPN10-15'!F223),IF($A$20=6, IF(WLTC!G223="","", WLTC!G223),IF($A$20=7, IF('New Cycle 1'!F223="","", 'New Cycle 1'!F223),IF($A$20=8, IF('New Cycle 2'!F223="","", 'New Cycle 2'!F223),IF($A$20=9, IF('New Cycle 3'!F223="","", 'New Cycle 3'!F223),"")))))))))</f>
        <v>1065.3185675767284</v>
      </c>
    </row>
    <row r="224" spans="16:21" x14ac:dyDescent="0.25">
      <c r="P224" s="8">
        <f>IF($A$20=1,IF(UDDS!A224="","",UDDS!A224),IF($A$20=2,IF('FTP-75'!A224="","",'FTP-75'!A224),IF($A$20=3, IF('US06'!A224="","",'US06'!A224),IF($A$20=4, IF(NEDC!A224="","", NEDC!A224),IF($A$20=5, IF('JPN10-15'!A224="","",'JPN10-15'!A224),IF($A$20=6, IF(WLTC!B224="","", WLTC!B224),IF($A$20=7, IF('New Cycle 1'!A224="","", 'New Cycle 1'!A224),IF($A$20=8, IF('New Cycle 2'!A224="","", 'New Cycle 3'!A224),IF($A$20=9, IF('New Cycle 3'!A224="","", 'New Cycle 3'!A224),"")))))))))</f>
        <v>222</v>
      </c>
      <c r="Q224" s="32">
        <f>IF($A$20=1,IF(UDDS!C224="","",UDDS!C224),IF($A$20=2,IF('FTP-75'!C224="","",'FTP-75'!C224),IF($A$20=3, IF('US06'!C224="","",'US06'!C224),IF($A$20=4, IF(NEDC!B224="","", NEDC!B224),IF($A$20=5, IF('JPN10-15'!B224="","",'JPN10-15'!B224),IF($A$20=6, IF(WLTC!C224="","", WLTC!C224),IF($A$20=7, IF('New Cycle 1'!B224="","", 'New Cycle 1'!B224),IF($A$20=8, IF('New Cycle 2'!B224="","", 'New Cycle 2'!B224),IF($A$20=9, IF('New Cycle 3'!B224="","", 'New Cycle 3'!B224),"")))))))))</f>
        <v>9.7047399640083309</v>
      </c>
      <c r="R224" s="32">
        <f>IF($A$20=1,IF(UDDS!D224="","",UDDS!D224),IF($A$20=2,IF('FTP-75'!D224="","",'FTP-75'!D224),IF($A$20=3, IF('US06'!D224="","",'US06'!D224),IF($A$20=4, IF(NEDC!C224="","", NEDC!C224),IF($A$20=5, IF('JPN10-15'!C224="","",'JPN10-15'!C224),IF($A$20=6, IF(WLTC!D224="","", WLTC!D224),IF($A$20=7, IF('New Cycle 1'!C224="","", 'New Cycle 1'!C224),IF($A$20=8, IF('New Cycle 2'!C224="","", 'New Cycle 2'!C224),IF($A$20=9, IF('New Cycle 3'!C224="","", 'New Cycle 3'!C224),"")))))))))</f>
        <v>0</v>
      </c>
      <c r="S224" s="32">
        <f>IF($A$20=1,IF(UDDS!E224="","",UDDS!E224),IF($A$20=2,IF('FTP-75'!E224="","",'FTP-75'!E224),IF($A$20=3, IF('US06'!E224="","",'US06'!E224),IF($A$20=4, IF(NEDC!D224="","", NEDC!D224),IF($A$20=5, IF('JPN10-15'!D224="","",'JPN10-15'!D224),IF($A$20=6, IF(WLTC!E224="","", WLTC!E224),IF($A$20=7, IF('New Cycle 1'!D224="","", 'New Cycle 1'!D224),IF($A$20=8, IF('New Cycle 2'!D224="","", 'New Cycle 2'!D224),IF($A$20=9, IF('New Cycle 3'!D224="","", 'New Cycle 3'!D224),"")))))))))</f>
        <v>2.6957611011134253</v>
      </c>
      <c r="T224" s="32">
        <f>IF($A$20=1,IF(UDDS!F224="","",UDDS!F224),IF($A$20=2,IF('FTP-75'!F224="","",'FTP-75'!F224),IF($A$20=3, IF('US06'!F224="","",'US06'!F224),IF($A$20=4, IF(NEDC!E224="","", NEDC!E224),IF($A$20=5, IF('JPN10-15'!E224="","",'JPN10-15'!E224),IF($A$20=6, IF(WLTC!F224="","", WLTC!F224),IF($A$20=7, IF('New Cycle 1'!E224="","", 'New Cycle 1'!E224),IF($A$20=8, IF('New Cycle 2'!E224="","", 'New Cycle 2'!E224),IF($A$20=9, IF('New Cycle 3'!E224="","", 'New Cycle 3'!E224),"")))))))))</f>
        <v>-0.71442409172470178</v>
      </c>
      <c r="U224" s="32">
        <f>IF($A$20=1,IF(UDDS!G224="","",UDDS!G224),IF($A$20=2,IF('FTP-75'!G224="","",'FTP-75'!G224),IF($A$20=3, IF('US06'!G224="","",'US06'!G224),IF($A$20=4, IF(NEDC!F224="","", NEDC!F224),IF($A$20=5, IF('JPN10-15'!F224="","",'JPN10-15'!F224),IF($A$20=6, IF(WLTC!G224="","", WLTC!G224),IF($A$20=7, IF('New Cycle 1'!F224="","", 'New Cycle 1'!F224),IF($A$20=8, IF('New Cycle 2'!F224="","", 'New Cycle 2'!F224),IF($A$20=9, IF('New Cycle 3'!F224="","", 'New Cycle 3'!F224),"")))))))))</f>
        <v>1068.3715407237041</v>
      </c>
    </row>
    <row r="225" spans="16:21" x14ac:dyDescent="0.25">
      <c r="P225" s="8">
        <f>IF($A$20=1,IF(UDDS!A225="","",UDDS!A225),IF($A$20=2,IF('FTP-75'!A225="","",'FTP-75'!A225),IF($A$20=3, IF('US06'!A225="","",'US06'!A225),IF($A$20=4, IF(NEDC!A225="","", NEDC!A225),IF($A$20=5, IF('JPN10-15'!A225="","",'JPN10-15'!A225),IF($A$20=6, IF(WLTC!B225="","", WLTC!B225),IF($A$20=7, IF('New Cycle 1'!A225="","", 'New Cycle 1'!A225),IF($A$20=8, IF('New Cycle 2'!A225="","", 'New Cycle 3'!A225),IF($A$20=9, IF('New Cycle 3'!A225="","", 'New Cycle 3'!A225),"")))))))))</f>
        <v>223</v>
      </c>
      <c r="Q225" s="32">
        <f>IF($A$20=1,IF(UDDS!C225="","",UDDS!C225),IF($A$20=2,IF('FTP-75'!C225="","",'FTP-75'!C225),IF($A$20=3, IF('US06'!C225="","",'US06'!C225),IF($A$20=4, IF(NEDC!B225="","", NEDC!B225),IF($A$20=5, IF('JPN10-15'!B225="","",'JPN10-15'!B225),IF($A$20=6, IF(WLTC!C225="","", WLTC!C225),IF($A$20=7, IF('New Cycle 1'!B225="","", 'New Cycle 1'!B225),IF($A$20=8, IF('New Cycle 2'!B225="","", 'New Cycle 2'!B225),IF($A$20=9, IF('New Cycle 3'!B225="","", 'New Cycle 3'!B225),"")))))))))</f>
        <v>6.3731111730469596</v>
      </c>
      <c r="R225" s="32">
        <f>IF($A$20=1,IF(UDDS!D225="","",UDDS!D225),IF($A$20=2,IF('FTP-75'!D225="","",'FTP-75'!D225),IF($A$20=3, IF('US06'!D225="","",'US06'!D225),IF($A$20=4, IF(NEDC!C225="","", NEDC!C225),IF($A$20=5, IF('JPN10-15'!C225="","",'JPN10-15'!C225),IF($A$20=6, IF(WLTC!D225="","", WLTC!D225),IF($A$20=7, IF('New Cycle 1'!C225="","", 'New Cycle 1'!C225),IF($A$20=8, IF('New Cycle 2'!C225="","", 'New Cycle 2'!C225),IF($A$20=9, IF('New Cycle 3'!C225="","", 'New Cycle 3'!C225),"")))))))))</f>
        <v>0</v>
      </c>
      <c r="S225" s="32">
        <f>IF($A$20=1,IF(UDDS!E225="","",UDDS!E225),IF($A$20=2,IF('FTP-75'!E225="","",'FTP-75'!E225),IF($A$20=3, IF('US06'!E225="","",'US06'!E225),IF($A$20=4, IF(NEDC!D225="","", NEDC!D225),IF($A$20=5, IF('JPN10-15'!D225="","",'JPN10-15'!D225),IF($A$20=6, IF(WLTC!E225="","", WLTC!E225),IF($A$20=7, IF('New Cycle 1'!D225="","", 'New Cycle 1'!D225),IF($A$20=8, IF('New Cycle 2'!D225="","", 'New Cycle 2'!D225),IF($A$20=9, IF('New Cycle 3'!D225="","", 'New Cycle 3'!D225),"")))))))))</f>
        <v>1.770308659179711</v>
      </c>
      <c r="T225" s="32">
        <f>IF($A$20=1,IF(UDDS!F225="","",UDDS!F225),IF($A$20=2,IF('FTP-75'!F225="","",'FTP-75'!F225),IF($A$20=3, IF('US06'!F225="","",'US06'!F225),IF($A$20=4, IF(NEDC!E225="","", NEDC!E225),IF($A$20=5, IF('JPN10-15'!E225="","",'JPN10-15'!E225),IF($A$20=6, IF(WLTC!F225="","", WLTC!F225),IF($A$20=7, IF('New Cycle 1'!E225="","", 'New Cycle 1'!E225),IF($A$20=8, IF('New Cycle 2'!E225="","", 'New Cycle 2'!E225),IF($A$20=9, IF('New Cycle 3'!E225="","", 'New Cycle 3'!E225),"")))))))))</f>
        <v>-0.92545244193371423</v>
      </c>
      <c r="U225" s="32">
        <f>IF($A$20=1,IF(UDDS!G225="","",UDDS!G225),IF($A$20=2,IF('FTP-75'!G225="","",'FTP-75'!G225),IF($A$20=3, IF('US06'!G225="","",'US06'!G225),IF($A$20=4, IF(NEDC!F225="","", NEDC!F225),IF($A$20=5, IF('JPN10-15'!F225="","",'JPN10-15'!F225),IF($A$20=6, IF(WLTC!G225="","", WLTC!G225),IF($A$20=7, IF('New Cycle 1'!F225="","", 'New Cycle 1'!F225),IF($A$20=8, IF('New Cycle 2'!F225="","", 'New Cycle 2'!F225),IF($A$20=9, IF('New Cycle 3'!F225="","", 'New Cycle 3'!F225),"")))))))))</f>
        <v>1070.6045756038507</v>
      </c>
    </row>
    <row r="226" spans="16:21" x14ac:dyDescent="0.25">
      <c r="P226" s="8">
        <f>IF($A$20=1,IF(UDDS!A226="","",UDDS!A226),IF($A$20=2,IF('FTP-75'!A226="","",'FTP-75'!A226),IF($A$20=3, IF('US06'!A226="","",'US06'!A226),IF($A$20=4, IF(NEDC!A226="","", NEDC!A226),IF($A$20=5, IF('JPN10-15'!A226="","",'JPN10-15'!A226),IF($A$20=6, IF(WLTC!B226="","", WLTC!B226),IF($A$20=7, IF('New Cycle 1'!A226="","", 'New Cycle 1'!A226),IF($A$20=8, IF('New Cycle 2'!A226="","", 'New Cycle 3'!A226),IF($A$20=9, IF('New Cycle 3'!A226="","", 'New Cycle 3'!A226),"")))))))))</f>
        <v>224</v>
      </c>
      <c r="Q226" s="32">
        <f>IF($A$20=1,IF(UDDS!C226="","",UDDS!C226),IF($A$20=2,IF('FTP-75'!C226="","",'FTP-75'!C226),IF($A$20=3, IF('US06'!C226="","",'US06'!C226),IF($A$20=4, IF(NEDC!B226="","", NEDC!B226),IF($A$20=5, IF('JPN10-15'!B226="","",'JPN10-15'!B226),IF($A$20=6, IF(WLTC!C226="","", WLTC!C226),IF($A$20=7, IF('New Cycle 1'!B226="","", 'New Cycle 1'!B226),IF($A$20=8, IF('New Cycle 2'!B226="","", 'New Cycle 2'!B226),IF($A$20=9, IF('New Cycle 3'!B226="","", 'New Cycle 3'!B226),"")))))))))</f>
        <v>3.0340000617504121</v>
      </c>
      <c r="R226" s="32">
        <f>IF($A$20=1,IF(UDDS!D226="","",UDDS!D226),IF($A$20=2,IF('FTP-75'!D226="","",'FTP-75'!D226),IF($A$20=3, IF('US06'!D226="","",'US06'!D226),IF($A$20=4, IF(NEDC!C226="","", NEDC!C226),IF($A$20=5, IF('JPN10-15'!C226="","",'JPN10-15'!C226),IF($A$20=6, IF(WLTC!D226="","", WLTC!D226),IF($A$20=7, IF('New Cycle 1'!C226="","", 'New Cycle 1'!C226),IF($A$20=8, IF('New Cycle 2'!C226="","", 'New Cycle 2'!C226),IF($A$20=9, IF('New Cycle 3'!C226="","", 'New Cycle 3'!C226),"")))))))))</f>
        <v>0</v>
      </c>
      <c r="S226" s="32">
        <f>IF($A$20=1,IF(UDDS!E226="","",UDDS!E226),IF($A$20=2,IF('FTP-75'!E226="","",'FTP-75'!E226),IF($A$20=3, IF('US06'!E226="","",'US06'!E226),IF($A$20=4, IF(NEDC!D226="","", NEDC!D226),IF($A$20=5, IF('JPN10-15'!D226="","",'JPN10-15'!D226),IF($A$20=6, IF(WLTC!E226="","", WLTC!E226),IF($A$20=7, IF('New Cycle 1'!D226="","", 'New Cycle 1'!D226),IF($A$20=8, IF('New Cycle 2'!D226="","", 'New Cycle 2'!D226),IF($A$20=9, IF('New Cycle 3'!D226="","", 'New Cycle 3'!D226),"")))))))))</f>
        <v>0.84277779493067007</v>
      </c>
      <c r="T226" s="32">
        <f>IF($A$20=1,IF(UDDS!F226="","",UDDS!F226),IF($A$20=2,IF('FTP-75'!F226="","",'FTP-75'!F226),IF($A$20=3, IF('US06'!F226="","",'US06'!F226),IF($A$20=4, IF(NEDC!E226="","", NEDC!E226),IF($A$20=5, IF('JPN10-15'!E226="","",'JPN10-15'!E226),IF($A$20=6, IF(WLTC!F226="","", WLTC!F226),IF($A$20=7, IF('New Cycle 1'!E226="","", 'New Cycle 1'!E226),IF($A$20=8, IF('New Cycle 2'!E226="","", 'New Cycle 2'!E226),IF($A$20=9, IF('New Cycle 3'!E226="","", 'New Cycle 3'!E226),"")))))))))</f>
        <v>-0.92753086424904096</v>
      </c>
      <c r="U226" s="32">
        <f>IF($A$20=1,IF(UDDS!G226="","",UDDS!G226),IF($A$20=2,IF('FTP-75'!G226="","",'FTP-75'!G226),IF($A$20=3, IF('US06'!G226="","",'US06'!G226),IF($A$20=4, IF(NEDC!F226="","", NEDC!F226),IF($A$20=5, IF('JPN10-15'!F226="","",'JPN10-15'!F226),IF($A$20=6, IF(WLTC!G226="","", WLTC!G226),IF($A$20=7, IF('New Cycle 1'!F226="","", 'New Cycle 1'!F226),IF($A$20=8, IF('New Cycle 2'!F226="","", 'New Cycle 2'!F226),IF($A$20=9, IF('New Cycle 3'!F226="","", 'New Cycle 3'!F226),"")))))))))</f>
        <v>1071.9111188309059</v>
      </c>
    </row>
    <row r="227" spans="16:21" x14ac:dyDescent="0.25">
      <c r="P227" s="8">
        <f>IF($A$20=1,IF(UDDS!A227="","",UDDS!A227),IF($A$20=2,IF('FTP-75'!A227="","",'FTP-75'!A227),IF($A$20=3, IF('US06'!A227="","",'US06'!A227),IF($A$20=4, IF(NEDC!A227="","", NEDC!A227),IF($A$20=5, IF('JPN10-15'!A227="","",'JPN10-15'!A227),IF($A$20=6, IF(WLTC!B227="","", WLTC!B227),IF($A$20=7, IF('New Cycle 1'!A227="","", 'New Cycle 1'!A227),IF($A$20=8, IF('New Cycle 2'!A227="","", 'New Cycle 3'!A227),IF($A$20=9, IF('New Cycle 3'!A227="","", 'New Cycle 3'!A227),"")))))))))</f>
        <v>225</v>
      </c>
      <c r="Q227" s="32">
        <f>IF($A$20=1,IF(UDDS!C227="","",UDDS!C227),IF($A$20=2,IF('FTP-75'!C227="","",'FTP-75'!C227),IF($A$20=3, IF('US06'!C227="","",'US06'!C227),IF($A$20=4, IF(NEDC!B227="","", NEDC!B227),IF($A$20=5, IF('JPN10-15'!B227="","",'JPN10-15'!B227),IF($A$20=6, IF(WLTC!C227="","", WLTC!C227),IF($A$20=7, IF('New Cycle 1'!B227="","", 'New Cycle 1'!B227),IF($A$20=8, IF('New Cycle 2'!B227="","", 'New Cycle 2'!B227),IF($A$20=9, IF('New Cycle 3'!B227="","", 'New Cycle 3'!B227),"")))))))))</f>
        <v>0</v>
      </c>
      <c r="R227" s="32">
        <f>IF($A$20=1,IF(UDDS!D227="","",UDDS!D227),IF($A$20=2,IF('FTP-75'!D227="","",'FTP-75'!D227),IF($A$20=3, IF('US06'!D227="","",'US06'!D227),IF($A$20=4, IF(NEDC!C227="","", NEDC!C227),IF($A$20=5, IF('JPN10-15'!C227="","",'JPN10-15'!C227),IF($A$20=6, IF(WLTC!D227="","", WLTC!D227),IF($A$20=7, IF('New Cycle 1'!C227="","", 'New Cycle 1'!C227),IF($A$20=8, IF('New Cycle 2'!C227="","", 'New Cycle 2'!C227),IF($A$20=9, IF('New Cycle 3'!C227="","", 'New Cycle 3'!C227),"")))))))))</f>
        <v>0</v>
      </c>
      <c r="S227" s="32">
        <f>IF($A$20=1,IF(UDDS!E227="","",UDDS!E227),IF($A$20=2,IF('FTP-75'!E227="","",'FTP-75'!E227),IF($A$20=3, IF('US06'!E227="","",'US06'!E227),IF($A$20=4, IF(NEDC!D227="","", NEDC!D227),IF($A$20=5, IF('JPN10-15'!D227="","",'JPN10-15'!D227),IF($A$20=6, IF(WLTC!E227="","", WLTC!E227),IF($A$20=7, IF('New Cycle 1'!D227="","", 'New Cycle 1'!D227),IF($A$20=8, IF('New Cycle 2'!D227="","", 'New Cycle 2'!D227),IF($A$20=9, IF('New Cycle 3'!D227="","", 'New Cycle 3'!D227),"")))))))))</f>
        <v>0</v>
      </c>
      <c r="T227" s="32">
        <f>IF($A$20=1,IF(UDDS!F227="","",UDDS!F227),IF($A$20=2,IF('FTP-75'!F227="","",'FTP-75'!F227),IF($A$20=3, IF('US06'!F227="","",'US06'!F227),IF($A$20=4, IF(NEDC!E227="","", NEDC!E227),IF($A$20=5, IF('JPN10-15'!E227="","",'JPN10-15'!E227),IF($A$20=6, IF(WLTC!F227="","", WLTC!F227),IF($A$20=7, IF('New Cycle 1'!E227="","", 'New Cycle 1'!E227),IF($A$20=8, IF('New Cycle 2'!E227="","", 'New Cycle 2'!E227),IF($A$20=9, IF('New Cycle 3'!E227="","", 'New Cycle 3'!E227),"")))))))))</f>
        <v>-0.84277779493067007</v>
      </c>
      <c r="U227" s="32">
        <f>IF($A$20=1,IF(UDDS!G227="","",UDDS!G227),IF($A$20=2,IF('FTP-75'!G227="","",'FTP-75'!G227),IF($A$20=3, IF('US06'!G227="","",'US06'!G227),IF($A$20=4, IF(NEDC!F227="","", NEDC!F227),IF($A$20=5, IF('JPN10-15'!F227="","",'JPN10-15'!F227),IF($A$20=6, IF(WLTC!G227="","", WLTC!G227),IF($A$20=7, IF('New Cycle 1'!F227="","", 'New Cycle 1'!F227),IF($A$20=8, IF('New Cycle 2'!F227="","", 'New Cycle 2'!F227),IF($A$20=9, IF('New Cycle 3'!F227="","", 'New Cycle 3'!F227),"")))))))))</f>
        <v>1072.3325077283712</v>
      </c>
    </row>
    <row r="228" spans="16:21" x14ac:dyDescent="0.25">
      <c r="P228" s="8">
        <f>IF($A$20=1,IF(UDDS!A228="","",UDDS!A228),IF($A$20=2,IF('FTP-75'!A228="","",'FTP-75'!A228),IF($A$20=3, IF('US06'!A228="","",'US06'!A228),IF($A$20=4, IF(NEDC!A228="","", NEDC!A228),IF($A$20=5, IF('JPN10-15'!A228="","",'JPN10-15'!A228),IF($A$20=6, IF(WLTC!B228="","", WLTC!B228),IF($A$20=7, IF('New Cycle 1'!A228="","", 'New Cycle 1'!A228),IF($A$20=8, IF('New Cycle 2'!A228="","", 'New Cycle 3'!A228),IF($A$20=9, IF('New Cycle 3'!A228="","", 'New Cycle 3'!A228),"")))))))))</f>
        <v>226</v>
      </c>
      <c r="Q228" s="32">
        <f>IF($A$20=1,IF(UDDS!C228="","",UDDS!C228),IF($A$20=2,IF('FTP-75'!C228="","",'FTP-75'!C228),IF($A$20=3, IF('US06'!C228="","",'US06'!C228),IF($A$20=4, IF(NEDC!B228="","", NEDC!B228),IF($A$20=5, IF('JPN10-15'!B228="","",'JPN10-15'!B228),IF($A$20=6, IF(WLTC!C228="","", WLTC!C228),IF($A$20=7, IF('New Cycle 1'!B228="","", 'New Cycle 1'!B228),IF($A$20=8, IF('New Cycle 2'!B228="","", 'New Cycle 2'!B228),IF($A$20=9, IF('New Cycle 3'!B228="","", 'New Cycle 3'!B228),"")))))))))</f>
        <v>0</v>
      </c>
      <c r="R228" s="32">
        <f>IF($A$20=1,IF(UDDS!D228="","",UDDS!D228),IF($A$20=2,IF('FTP-75'!D228="","",'FTP-75'!D228),IF($A$20=3, IF('US06'!D228="","",'US06'!D228),IF($A$20=4, IF(NEDC!C228="","", NEDC!C228),IF($A$20=5, IF('JPN10-15'!C228="","",'JPN10-15'!C228),IF($A$20=6, IF(WLTC!D228="","", WLTC!D228),IF($A$20=7, IF('New Cycle 1'!C228="","", 'New Cycle 1'!C228),IF($A$20=8, IF('New Cycle 2'!C228="","", 'New Cycle 2'!C228),IF($A$20=9, IF('New Cycle 3'!C228="","", 'New Cycle 3'!C228),"")))))))))</f>
        <v>0</v>
      </c>
      <c r="S228" s="32">
        <f>IF($A$20=1,IF(UDDS!E228="","",UDDS!E228),IF($A$20=2,IF('FTP-75'!E228="","",'FTP-75'!E228),IF($A$20=3, IF('US06'!E228="","",'US06'!E228),IF($A$20=4, IF(NEDC!D228="","", NEDC!D228),IF($A$20=5, IF('JPN10-15'!D228="","",'JPN10-15'!D228),IF($A$20=6, IF(WLTC!E228="","", WLTC!E228),IF($A$20=7, IF('New Cycle 1'!D228="","", 'New Cycle 1'!D228),IF($A$20=8, IF('New Cycle 2'!D228="","", 'New Cycle 2'!D228),IF($A$20=9, IF('New Cycle 3'!D228="","", 'New Cycle 3'!D228),"")))))))))</f>
        <v>0</v>
      </c>
      <c r="T228" s="32">
        <f>IF($A$20=1,IF(UDDS!F228="","",UDDS!F228),IF($A$20=2,IF('FTP-75'!F228="","",'FTP-75'!F228),IF($A$20=3, IF('US06'!F228="","",'US06'!F228),IF($A$20=4, IF(NEDC!E228="","", NEDC!E228),IF($A$20=5, IF('JPN10-15'!E228="","",'JPN10-15'!E228),IF($A$20=6, IF(WLTC!F228="","", WLTC!F228),IF($A$20=7, IF('New Cycle 1'!E228="","", 'New Cycle 1'!E228),IF($A$20=8, IF('New Cycle 2'!E228="","", 'New Cycle 2'!E228),IF($A$20=9, IF('New Cycle 3'!E228="","", 'New Cycle 3'!E228),"")))))))))</f>
        <v>0</v>
      </c>
      <c r="U228" s="32">
        <f>IF($A$20=1,IF(UDDS!G228="","",UDDS!G228),IF($A$20=2,IF('FTP-75'!G228="","",'FTP-75'!G228),IF($A$20=3, IF('US06'!G228="","",'US06'!G228),IF($A$20=4, IF(NEDC!F228="","", NEDC!F228),IF($A$20=5, IF('JPN10-15'!F228="","",'JPN10-15'!F228),IF($A$20=6, IF(WLTC!G228="","", WLTC!G228),IF($A$20=7, IF('New Cycle 1'!F228="","", 'New Cycle 1'!F228),IF($A$20=8, IF('New Cycle 2'!F228="","", 'New Cycle 2'!F228),IF($A$20=9, IF('New Cycle 3'!F228="","", 'New Cycle 3'!F228),"")))))))))</f>
        <v>1072.3325077283712</v>
      </c>
    </row>
    <row r="229" spans="16:21" x14ac:dyDescent="0.25">
      <c r="P229" s="8">
        <f>IF($A$20=1,IF(UDDS!A229="","",UDDS!A229),IF($A$20=2,IF('FTP-75'!A229="","",'FTP-75'!A229),IF($A$20=3, IF('US06'!A229="","",'US06'!A229),IF($A$20=4, IF(NEDC!A229="","", NEDC!A229),IF($A$20=5, IF('JPN10-15'!A229="","",'JPN10-15'!A229),IF($A$20=6, IF(WLTC!B229="","", WLTC!B229),IF($A$20=7, IF('New Cycle 1'!A229="","", 'New Cycle 1'!A229),IF($A$20=8, IF('New Cycle 2'!A229="","", 'New Cycle 3'!A229),IF($A$20=9, IF('New Cycle 3'!A229="","", 'New Cycle 3'!A229),"")))))))))</f>
        <v>227</v>
      </c>
      <c r="Q229" s="32">
        <f>IF($A$20=1,IF(UDDS!C229="","",UDDS!C229),IF($A$20=2,IF('FTP-75'!C229="","",'FTP-75'!C229),IF($A$20=3, IF('US06'!C229="","",'US06'!C229),IF($A$20=4, IF(NEDC!B229="","", NEDC!B229),IF($A$20=5, IF('JPN10-15'!B229="","",'JPN10-15'!B229),IF($A$20=6, IF(WLTC!C229="","", WLTC!C229),IF($A$20=7, IF('New Cycle 1'!B229="","", 'New Cycle 1'!B229),IF($A$20=8, IF('New Cycle 2'!B229="","", 'New Cycle 2'!B229),IF($A$20=9, IF('New Cycle 3'!B229="","", 'New Cycle 3'!B229),"")))))))))</f>
        <v>0</v>
      </c>
      <c r="R229" s="32">
        <f>IF($A$20=1,IF(UDDS!D229="","",UDDS!D229),IF($A$20=2,IF('FTP-75'!D229="","",'FTP-75'!D229),IF($A$20=3, IF('US06'!D229="","",'US06'!D229),IF($A$20=4, IF(NEDC!C229="","", NEDC!C229),IF($A$20=5, IF('JPN10-15'!C229="","",'JPN10-15'!C229),IF($A$20=6, IF(WLTC!D229="","", WLTC!D229),IF($A$20=7, IF('New Cycle 1'!C229="","", 'New Cycle 1'!C229),IF($A$20=8, IF('New Cycle 2'!C229="","", 'New Cycle 2'!C229),IF($A$20=9, IF('New Cycle 3'!C229="","", 'New Cycle 3'!C229),"")))))))))</f>
        <v>0</v>
      </c>
      <c r="S229" s="32">
        <f>IF($A$20=1,IF(UDDS!E229="","",UDDS!E229),IF($A$20=2,IF('FTP-75'!E229="","",'FTP-75'!E229),IF($A$20=3, IF('US06'!E229="","",'US06'!E229),IF($A$20=4, IF(NEDC!D229="","", NEDC!D229),IF($A$20=5, IF('JPN10-15'!D229="","",'JPN10-15'!D229),IF($A$20=6, IF(WLTC!E229="","", WLTC!E229),IF($A$20=7, IF('New Cycle 1'!D229="","", 'New Cycle 1'!D229),IF($A$20=8, IF('New Cycle 2'!D229="","", 'New Cycle 2'!D229),IF($A$20=9, IF('New Cycle 3'!D229="","", 'New Cycle 3'!D229),"")))))))))</f>
        <v>0</v>
      </c>
      <c r="T229" s="32">
        <f>IF($A$20=1,IF(UDDS!F229="","",UDDS!F229),IF($A$20=2,IF('FTP-75'!F229="","",'FTP-75'!F229),IF($A$20=3, IF('US06'!F229="","",'US06'!F229),IF($A$20=4, IF(NEDC!E229="","", NEDC!E229),IF($A$20=5, IF('JPN10-15'!E229="","",'JPN10-15'!E229),IF($A$20=6, IF(WLTC!F229="","", WLTC!F229),IF($A$20=7, IF('New Cycle 1'!E229="","", 'New Cycle 1'!E229),IF($A$20=8, IF('New Cycle 2'!E229="","", 'New Cycle 2'!E229),IF($A$20=9, IF('New Cycle 3'!E229="","", 'New Cycle 3'!E229),"")))))))))</f>
        <v>0</v>
      </c>
      <c r="U229" s="32">
        <f>IF($A$20=1,IF(UDDS!G229="","",UDDS!G229),IF($A$20=2,IF('FTP-75'!G229="","",'FTP-75'!G229),IF($A$20=3, IF('US06'!G229="","",'US06'!G229),IF($A$20=4, IF(NEDC!F229="","", NEDC!F229),IF($A$20=5, IF('JPN10-15'!F229="","",'JPN10-15'!F229),IF($A$20=6, IF(WLTC!G229="","", WLTC!G229),IF($A$20=7, IF('New Cycle 1'!F229="","", 'New Cycle 1'!F229),IF($A$20=8, IF('New Cycle 2'!F229="","", 'New Cycle 2'!F229),IF($A$20=9, IF('New Cycle 3'!F229="","", 'New Cycle 3'!F229),"")))))))))</f>
        <v>1072.3325077283712</v>
      </c>
    </row>
    <row r="230" spans="16:21" x14ac:dyDescent="0.25">
      <c r="P230" s="8">
        <f>IF($A$20=1,IF(UDDS!A230="","",UDDS!A230),IF($A$20=2,IF('FTP-75'!A230="","",'FTP-75'!A230),IF($A$20=3, IF('US06'!A230="","",'US06'!A230),IF($A$20=4, IF(NEDC!A230="","", NEDC!A230),IF($A$20=5, IF('JPN10-15'!A230="","",'JPN10-15'!A230),IF($A$20=6, IF(WLTC!B230="","", WLTC!B230),IF($A$20=7, IF('New Cycle 1'!A230="","", 'New Cycle 1'!A230),IF($A$20=8, IF('New Cycle 2'!A230="","", 'New Cycle 3'!A230),IF($A$20=9, IF('New Cycle 3'!A230="","", 'New Cycle 3'!A230),"")))))))))</f>
        <v>228</v>
      </c>
      <c r="Q230" s="32">
        <f>IF($A$20=1,IF(UDDS!C230="","",UDDS!C230),IF($A$20=2,IF('FTP-75'!C230="","",'FTP-75'!C230),IF($A$20=3, IF('US06'!C230="","",'US06'!C230),IF($A$20=4, IF(NEDC!B230="","", NEDC!B230),IF($A$20=5, IF('JPN10-15'!B230="","",'JPN10-15'!B230),IF($A$20=6, IF(WLTC!C230="","", WLTC!C230),IF($A$20=7, IF('New Cycle 1'!B230="","", 'New Cycle 1'!B230),IF($A$20=8, IF('New Cycle 2'!B230="","", 'New Cycle 2'!B230),IF($A$20=9, IF('New Cycle 3'!B230="","", 'New Cycle 3'!B230),"")))))))))</f>
        <v>0</v>
      </c>
      <c r="R230" s="32">
        <f>IF($A$20=1,IF(UDDS!D230="","",UDDS!D230),IF($A$20=2,IF('FTP-75'!D230="","",'FTP-75'!D230),IF($A$20=3, IF('US06'!D230="","",'US06'!D230),IF($A$20=4, IF(NEDC!C230="","", NEDC!C230),IF($A$20=5, IF('JPN10-15'!C230="","",'JPN10-15'!C230),IF($A$20=6, IF(WLTC!D230="","", WLTC!D230),IF($A$20=7, IF('New Cycle 1'!C230="","", 'New Cycle 1'!C230),IF($A$20=8, IF('New Cycle 2'!C230="","", 'New Cycle 2'!C230),IF($A$20=9, IF('New Cycle 3'!C230="","", 'New Cycle 3'!C230),"")))))))))</f>
        <v>0</v>
      </c>
      <c r="S230" s="32">
        <f>IF($A$20=1,IF(UDDS!E230="","",UDDS!E230),IF($A$20=2,IF('FTP-75'!E230="","",'FTP-75'!E230),IF($A$20=3, IF('US06'!E230="","",'US06'!E230),IF($A$20=4, IF(NEDC!D230="","", NEDC!D230),IF($A$20=5, IF('JPN10-15'!D230="","",'JPN10-15'!D230),IF($A$20=6, IF(WLTC!E230="","", WLTC!E230),IF($A$20=7, IF('New Cycle 1'!D230="","", 'New Cycle 1'!D230),IF($A$20=8, IF('New Cycle 2'!D230="","", 'New Cycle 2'!D230),IF($A$20=9, IF('New Cycle 3'!D230="","", 'New Cycle 3'!D230),"")))))))))</f>
        <v>0</v>
      </c>
      <c r="T230" s="32">
        <f>IF($A$20=1,IF(UDDS!F230="","",UDDS!F230),IF($A$20=2,IF('FTP-75'!F230="","",'FTP-75'!F230),IF($A$20=3, IF('US06'!F230="","",'US06'!F230),IF($A$20=4, IF(NEDC!E230="","", NEDC!E230),IF($A$20=5, IF('JPN10-15'!E230="","",'JPN10-15'!E230),IF($A$20=6, IF(WLTC!F230="","", WLTC!F230),IF($A$20=7, IF('New Cycle 1'!E230="","", 'New Cycle 1'!E230),IF($A$20=8, IF('New Cycle 2'!E230="","", 'New Cycle 2'!E230),IF($A$20=9, IF('New Cycle 3'!E230="","", 'New Cycle 3'!E230),"")))))))))</f>
        <v>0</v>
      </c>
      <c r="U230" s="32">
        <f>IF($A$20=1,IF(UDDS!G230="","",UDDS!G230),IF($A$20=2,IF('FTP-75'!G230="","",'FTP-75'!G230),IF($A$20=3, IF('US06'!G230="","",'US06'!G230),IF($A$20=4, IF(NEDC!F230="","", NEDC!F230),IF($A$20=5, IF('JPN10-15'!F230="","",'JPN10-15'!F230),IF($A$20=6, IF(WLTC!G230="","", WLTC!G230),IF($A$20=7, IF('New Cycle 1'!F230="","", 'New Cycle 1'!F230),IF($A$20=8, IF('New Cycle 2'!F230="","", 'New Cycle 2'!F230),IF($A$20=9, IF('New Cycle 3'!F230="","", 'New Cycle 3'!F230),"")))))))))</f>
        <v>1072.3325077283712</v>
      </c>
    </row>
    <row r="231" spans="16:21" x14ac:dyDescent="0.25">
      <c r="P231" s="8">
        <f>IF($A$20=1,IF(UDDS!A231="","",UDDS!A231),IF($A$20=2,IF('FTP-75'!A231="","",'FTP-75'!A231),IF($A$20=3, IF('US06'!A231="","",'US06'!A231),IF($A$20=4, IF(NEDC!A231="","", NEDC!A231),IF($A$20=5, IF('JPN10-15'!A231="","",'JPN10-15'!A231),IF($A$20=6, IF(WLTC!B231="","", WLTC!B231),IF($A$20=7, IF('New Cycle 1'!A231="","", 'New Cycle 1'!A231),IF($A$20=8, IF('New Cycle 2'!A231="","", 'New Cycle 3'!A231),IF($A$20=9, IF('New Cycle 3'!A231="","", 'New Cycle 3'!A231),"")))))))))</f>
        <v>229</v>
      </c>
      <c r="Q231" s="32">
        <f>IF($A$20=1,IF(UDDS!C231="","",UDDS!C231),IF($A$20=2,IF('FTP-75'!C231="","",'FTP-75'!C231),IF($A$20=3, IF('US06'!C231="","",'US06'!C231),IF($A$20=4, IF(NEDC!B231="","", NEDC!B231),IF($A$20=5, IF('JPN10-15'!B231="","",'JPN10-15'!B231),IF($A$20=6, IF(WLTC!C231="","", WLTC!C231),IF($A$20=7, IF('New Cycle 1'!B231="","", 'New Cycle 1'!B231),IF($A$20=8, IF('New Cycle 2'!B231="","", 'New Cycle 2'!B231),IF($A$20=9, IF('New Cycle 3'!B231="","", 'New Cycle 3'!B231),"")))))))))</f>
        <v>0</v>
      </c>
      <c r="R231" s="32">
        <f>IF($A$20=1,IF(UDDS!D231="","",UDDS!D231),IF($A$20=2,IF('FTP-75'!D231="","",'FTP-75'!D231),IF($A$20=3, IF('US06'!D231="","",'US06'!D231),IF($A$20=4, IF(NEDC!C231="","", NEDC!C231),IF($A$20=5, IF('JPN10-15'!C231="","",'JPN10-15'!C231),IF($A$20=6, IF(WLTC!D231="","", WLTC!D231),IF($A$20=7, IF('New Cycle 1'!C231="","", 'New Cycle 1'!C231),IF($A$20=8, IF('New Cycle 2'!C231="","", 'New Cycle 2'!C231),IF($A$20=9, IF('New Cycle 3'!C231="","", 'New Cycle 3'!C231),"")))))))))</f>
        <v>0</v>
      </c>
      <c r="S231" s="32">
        <f>IF($A$20=1,IF(UDDS!E231="","",UDDS!E231),IF($A$20=2,IF('FTP-75'!E231="","",'FTP-75'!E231),IF($A$20=3, IF('US06'!E231="","",'US06'!E231),IF($A$20=4, IF(NEDC!D231="","", NEDC!D231),IF($A$20=5, IF('JPN10-15'!D231="","",'JPN10-15'!D231),IF($A$20=6, IF(WLTC!E231="","", WLTC!E231),IF($A$20=7, IF('New Cycle 1'!D231="","", 'New Cycle 1'!D231),IF($A$20=8, IF('New Cycle 2'!D231="","", 'New Cycle 2'!D231),IF($A$20=9, IF('New Cycle 3'!D231="","", 'New Cycle 3'!D231),"")))))))))</f>
        <v>0</v>
      </c>
      <c r="T231" s="32">
        <f>IF($A$20=1,IF(UDDS!F231="","",UDDS!F231),IF($A$20=2,IF('FTP-75'!F231="","",'FTP-75'!F231),IF($A$20=3, IF('US06'!F231="","",'US06'!F231),IF($A$20=4, IF(NEDC!E231="","", NEDC!E231),IF($A$20=5, IF('JPN10-15'!E231="","",'JPN10-15'!E231),IF($A$20=6, IF(WLTC!F231="","", WLTC!F231),IF($A$20=7, IF('New Cycle 1'!E231="","", 'New Cycle 1'!E231),IF($A$20=8, IF('New Cycle 2'!E231="","", 'New Cycle 2'!E231),IF($A$20=9, IF('New Cycle 3'!E231="","", 'New Cycle 3'!E231),"")))))))))</f>
        <v>0</v>
      </c>
      <c r="U231" s="32">
        <f>IF($A$20=1,IF(UDDS!G231="","",UDDS!G231),IF($A$20=2,IF('FTP-75'!G231="","",'FTP-75'!G231),IF($A$20=3, IF('US06'!G231="","",'US06'!G231),IF($A$20=4, IF(NEDC!F231="","", NEDC!F231),IF($A$20=5, IF('JPN10-15'!F231="","",'JPN10-15'!F231),IF($A$20=6, IF(WLTC!G231="","", WLTC!G231),IF($A$20=7, IF('New Cycle 1'!F231="","", 'New Cycle 1'!F231),IF($A$20=8, IF('New Cycle 2'!F231="","", 'New Cycle 2'!F231),IF($A$20=9, IF('New Cycle 3'!F231="","", 'New Cycle 3'!F231),"")))))))))</f>
        <v>1072.3325077283712</v>
      </c>
    </row>
    <row r="232" spans="16:21" x14ac:dyDescent="0.25">
      <c r="P232" s="8">
        <f>IF($A$20=1,IF(UDDS!A232="","",UDDS!A232),IF($A$20=2,IF('FTP-75'!A232="","",'FTP-75'!A232),IF($A$20=3, IF('US06'!A232="","",'US06'!A232),IF($A$20=4, IF(NEDC!A232="","", NEDC!A232),IF($A$20=5, IF('JPN10-15'!A232="","",'JPN10-15'!A232),IF($A$20=6, IF(WLTC!B232="","", WLTC!B232),IF($A$20=7, IF('New Cycle 1'!A232="","", 'New Cycle 1'!A232),IF($A$20=8, IF('New Cycle 2'!A232="","", 'New Cycle 3'!A232),IF($A$20=9, IF('New Cycle 3'!A232="","", 'New Cycle 3'!A232),"")))))))))</f>
        <v>230</v>
      </c>
      <c r="Q232" s="32">
        <f>IF($A$20=1,IF(UDDS!C232="","",UDDS!C232),IF($A$20=2,IF('FTP-75'!C232="","",'FTP-75'!C232),IF($A$20=3, IF('US06'!C232="","",'US06'!C232),IF($A$20=4, IF(NEDC!B232="","", NEDC!B232),IF($A$20=5, IF('JPN10-15'!B232="","",'JPN10-15'!B232),IF($A$20=6, IF(WLTC!C232="","", WLTC!C232),IF($A$20=7, IF('New Cycle 1'!B232="","", 'New Cycle 1'!B232),IF($A$20=8, IF('New Cycle 2'!B232="","", 'New Cycle 2'!B232),IF($A$20=9, IF('New Cycle 3'!B232="","", 'New Cycle 3'!B232),"")))))))))</f>
        <v>0</v>
      </c>
      <c r="R232" s="32">
        <f>IF($A$20=1,IF(UDDS!D232="","",UDDS!D232),IF($A$20=2,IF('FTP-75'!D232="","",'FTP-75'!D232),IF($A$20=3, IF('US06'!D232="","",'US06'!D232),IF($A$20=4, IF(NEDC!C232="","", NEDC!C232),IF($A$20=5, IF('JPN10-15'!C232="","",'JPN10-15'!C232),IF($A$20=6, IF(WLTC!D232="","", WLTC!D232),IF($A$20=7, IF('New Cycle 1'!C232="","", 'New Cycle 1'!C232),IF($A$20=8, IF('New Cycle 2'!C232="","", 'New Cycle 2'!C232),IF($A$20=9, IF('New Cycle 3'!C232="","", 'New Cycle 3'!C232),"")))))))))</f>
        <v>0</v>
      </c>
      <c r="S232" s="32">
        <f>IF($A$20=1,IF(UDDS!E232="","",UDDS!E232),IF($A$20=2,IF('FTP-75'!E232="","",'FTP-75'!E232),IF($A$20=3, IF('US06'!E232="","",'US06'!E232),IF($A$20=4, IF(NEDC!D232="","", NEDC!D232),IF($A$20=5, IF('JPN10-15'!D232="","",'JPN10-15'!D232),IF($A$20=6, IF(WLTC!E232="","", WLTC!E232),IF($A$20=7, IF('New Cycle 1'!D232="","", 'New Cycle 1'!D232),IF($A$20=8, IF('New Cycle 2'!D232="","", 'New Cycle 2'!D232),IF($A$20=9, IF('New Cycle 3'!D232="","", 'New Cycle 3'!D232),"")))))))))</f>
        <v>0</v>
      </c>
      <c r="T232" s="32">
        <f>IF($A$20=1,IF(UDDS!F232="","",UDDS!F232),IF($A$20=2,IF('FTP-75'!F232="","",'FTP-75'!F232),IF($A$20=3, IF('US06'!F232="","",'US06'!F232),IF($A$20=4, IF(NEDC!E232="","", NEDC!E232),IF($A$20=5, IF('JPN10-15'!E232="","",'JPN10-15'!E232),IF($A$20=6, IF(WLTC!F232="","", WLTC!F232),IF($A$20=7, IF('New Cycle 1'!E232="","", 'New Cycle 1'!E232),IF($A$20=8, IF('New Cycle 2'!E232="","", 'New Cycle 2'!E232),IF($A$20=9, IF('New Cycle 3'!E232="","", 'New Cycle 3'!E232),"")))))))))</f>
        <v>0</v>
      </c>
      <c r="U232" s="32">
        <f>IF($A$20=1,IF(UDDS!G232="","",UDDS!G232),IF($A$20=2,IF('FTP-75'!G232="","",'FTP-75'!G232),IF($A$20=3, IF('US06'!G232="","",'US06'!G232),IF($A$20=4, IF(NEDC!F232="","", NEDC!F232),IF($A$20=5, IF('JPN10-15'!F232="","",'JPN10-15'!F232),IF($A$20=6, IF(WLTC!G232="","", WLTC!G232),IF($A$20=7, IF('New Cycle 1'!F232="","", 'New Cycle 1'!F232),IF($A$20=8, IF('New Cycle 2'!F232="","", 'New Cycle 2'!F232),IF($A$20=9, IF('New Cycle 3'!F232="","", 'New Cycle 3'!F232),"")))))))))</f>
        <v>1072.3325077283712</v>
      </c>
    </row>
    <row r="233" spans="16:21" x14ac:dyDescent="0.25">
      <c r="P233" s="8">
        <f>IF($A$20=1,IF(UDDS!A233="","",UDDS!A233),IF($A$20=2,IF('FTP-75'!A233="","",'FTP-75'!A233),IF($A$20=3, IF('US06'!A233="","",'US06'!A233),IF($A$20=4, IF(NEDC!A233="","", NEDC!A233),IF($A$20=5, IF('JPN10-15'!A233="","",'JPN10-15'!A233),IF($A$20=6, IF(WLTC!B233="","", WLTC!B233),IF($A$20=7, IF('New Cycle 1'!A233="","", 'New Cycle 1'!A233),IF($A$20=8, IF('New Cycle 2'!A233="","", 'New Cycle 3'!A233),IF($A$20=9, IF('New Cycle 3'!A233="","", 'New Cycle 3'!A233),"")))))))))</f>
        <v>231</v>
      </c>
      <c r="Q233" s="32">
        <f>IF($A$20=1,IF(UDDS!C233="","",UDDS!C233),IF($A$20=2,IF('FTP-75'!C233="","",'FTP-75'!C233),IF($A$20=3, IF('US06'!C233="","",'US06'!C233),IF($A$20=4, IF(NEDC!B233="","", NEDC!B233),IF($A$20=5, IF('JPN10-15'!B233="","",'JPN10-15'!B233),IF($A$20=6, IF(WLTC!C233="","", WLTC!C233),IF($A$20=7, IF('New Cycle 1'!B233="","", 'New Cycle 1'!B233),IF($A$20=8, IF('New Cycle 2'!B233="","", 'New Cycle 2'!B233),IF($A$20=9, IF('New Cycle 3'!B233="","", 'New Cycle 3'!B233),"")))))))))</f>
        <v>0</v>
      </c>
      <c r="R233" s="32">
        <f>IF($A$20=1,IF(UDDS!D233="","",UDDS!D233),IF($A$20=2,IF('FTP-75'!D233="","",'FTP-75'!D233),IF($A$20=3, IF('US06'!D233="","",'US06'!D233),IF($A$20=4, IF(NEDC!C233="","", NEDC!C233),IF($A$20=5, IF('JPN10-15'!C233="","",'JPN10-15'!C233),IF($A$20=6, IF(WLTC!D233="","", WLTC!D233),IF($A$20=7, IF('New Cycle 1'!C233="","", 'New Cycle 1'!C233),IF($A$20=8, IF('New Cycle 2'!C233="","", 'New Cycle 2'!C233),IF($A$20=9, IF('New Cycle 3'!C233="","", 'New Cycle 3'!C233),"")))))))))</f>
        <v>0</v>
      </c>
      <c r="S233" s="32">
        <f>IF($A$20=1,IF(UDDS!E233="","",UDDS!E233),IF($A$20=2,IF('FTP-75'!E233="","",'FTP-75'!E233),IF($A$20=3, IF('US06'!E233="","",'US06'!E233),IF($A$20=4, IF(NEDC!D233="","", NEDC!D233),IF($A$20=5, IF('JPN10-15'!D233="","",'JPN10-15'!D233),IF($A$20=6, IF(WLTC!E233="","", WLTC!E233),IF($A$20=7, IF('New Cycle 1'!D233="","", 'New Cycle 1'!D233),IF($A$20=8, IF('New Cycle 2'!D233="","", 'New Cycle 2'!D233),IF($A$20=9, IF('New Cycle 3'!D233="","", 'New Cycle 3'!D233),"")))))))))</f>
        <v>0</v>
      </c>
      <c r="T233" s="32">
        <f>IF($A$20=1,IF(UDDS!F233="","",UDDS!F233),IF($A$20=2,IF('FTP-75'!F233="","",'FTP-75'!F233),IF($A$20=3, IF('US06'!F233="","",'US06'!F233),IF($A$20=4, IF(NEDC!E233="","", NEDC!E233),IF($A$20=5, IF('JPN10-15'!E233="","",'JPN10-15'!E233),IF($A$20=6, IF(WLTC!F233="","", WLTC!F233),IF($A$20=7, IF('New Cycle 1'!E233="","", 'New Cycle 1'!E233),IF($A$20=8, IF('New Cycle 2'!E233="","", 'New Cycle 2'!E233),IF($A$20=9, IF('New Cycle 3'!E233="","", 'New Cycle 3'!E233),"")))))))))</f>
        <v>0</v>
      </c>
      <c r="U233" s="32">
        <f>IF($A$20=1,IF(UDDS!G233="","",UDDS!G233),IF($A$20=2,IF('FTP-75'!G233="","",'FTP-75'!G233),IF($A$20=3, IF('US06'!G233="","",'US06'!G233),IF($A$20=4, IF(NEDC!F233="","", NEDC!F233),IF($A$20=5, IF('JPN10-15'!F233="","",'JPN10-15'!F233),IF($A$20=6, IF(WLTC!G233="","", WLTC!G233),IF($A$20=7, IF('New Cycle 1'!F233="","", 'New Cycle 1'!F233),IF($A$20=8, IF('New Cycle 2'!F233="","", 'New Cycle 2'!F233),IF($A$20=9, IF('New Cycle 3'!F233="","", 'New Cycle 3'!F233),"")))))))))</f>
        <v>1072.3325077283712</v>
      </c>
    </row>
    <row r="234" spans="16:21" x14ac:dyDescent="0.25">
      <c r="P234" s="8">
        <f>IF($A$20=1,IF(UDDS!A234="","",UDDS!A234),IF($A$20=2,IF('FTP-75'!A234="","",'FTP-75'!A234),IF($A$20=3, IF('US06'!A234="","",'US06'!A234),IF($A$20=4, IF(NEDC!A234="","", NEDC!A234),IF($A$20=5, IF('JPN10-15'!A234="","",'JPN10-15'!A234),IF($A$20=6, IF(WLTC!B234="","", WLTC!B234),IF($A$20=7, IF('New Cycle 1'!A234="","", 'New Cycle 1'!A234),IF($A$20=8, IF('New Cycle 2'!A234="","", 'New Cycle 3'!A234),IF($A$20=9, IF('New Cycle 3'!A234="","", 'New Cycle 3'!A234),"")))))))))</f>
        <v>232</v>
      </c>
      <c r="Q234" s="32">
        <f>IF($A$20=1,IF(UDDS!C234="","",UDDS!C234),IF($A$20=2,IF('FTP-75'!C234="","",'FTP-75'!C234),IF($A$20=3, IF('US06'!C234="","",'US06'!C234),IF($A$20=4, IF(NEDC!B234="","", NEDC!B234),IF($A$20=5, IF('JPN10-15'!B234="","",'JPN10-15'!B234),IF($A$20=6, IF(WLTC!C234="","", WLTC!C234),IF($A$20=7, IF('New Cycle 1'!B234="","", 'New Cycle 1'!B234),IF($A$20=8, IF('New Cycle 2'!B234="","", 'New Cycle 2'!B234),IF($A$20=9, IF('New Cycle 3'!B234="","", 'New Cycle 3'!B234),"")))))))))</f>
        <v>0</v>
      </c>
      <c r="R234" s="32">
        <f>IF($A$20=1,IF(UDDS!D234="","",UDDS!D234),IF($A$20=2,IF('FTP-75'!D234="","",'FTP-75'!D234),IF($A$20=3, IF('US06'!D234="","",'US06'!D234),IF($A$20=4, IF(NEDC!C234="","", NEDC!C234),IF($A$20=5, IF('JPN10-15'!C234="","",'JPN10-15'!C234),IF($A$20=6, IF(WLTC!D234="","", WLTC!D234),IF($A$20=7, IF('New Cycle 1'!C234="","", 'New Cycle 1'!C234),IF($A$20=8, IF('New Cycle 2'!C234="","", 'New Cycle 2'!C234),IF($A$20=9, IF('New Cycle 3'!C234="","", 'New Cycle 3'!C234),"")))))))))</f>
        <v>0</v>
      </c>
      <c r="S234" s="32">
        <f>IF($A$20=1,IF(UDDS!E234="","",UDDS!E234),IF($A$20=2,IF('FTP-75'!E234="","",'FTP-75'!E234),IF($A$20=3, IF('US06'!E234="","",'US06'!E234),IF($A$20=4, IF(NEDC!D234="","", NEDC!D234),IF($A$20=5, IF('JPN10-15'!D234="","",'JPN10-15'!D234),IF($A$20=6, IF(WLTC!E234="","", WLTC!E234),IF($A$20=7, IF('New Cycle 1'!D234="","", 'New Cycle 1'!D234),IF($A$20=8, IF('New Cycle 2'!D234="","", 'New Cycle 2'!D234),IF($A$20=9, IF('New Cycle 3'!D234="","", 'New Cycle 3'!D234),"")))))))))</f>
        <v>0</v>
      </c>
      <c r="T234" s="32">
        <f>IF($A$20=1,IF(UDDS!F234="","",UDDS!F234),IF($A$20=2,IF('FTP-75'!F234="","",'FTP-75'!F234),IF($A$20=3, IF('US06'!F234="","",'US06'!F234),IF($A$20=4, IF(NEDC!E234="","", NEDC!E234),IF($A$20=5, IF('JPN10-15'!E234="","",'JPN10-15'!E234),IF($A$20=6, IF(WLTC!F234="","", WLTC!F234),IF($A$20=7, IF('New Cycle 1'!E234="","", 'New Cycle 1'!E234),IF($A$20=8, IF('New Cycle 2'!E234="","", 'New Cycle 2'!E234),IF($A$20=9, IF('New Cycle 3'!E234="","", 'New Cycle 3'!E234),"")))))))))</f>
        <v>0</v>
      </c>
      <c r="U234" s="32">
        <f>IF($A$20=1,IF(UDDS!G234="","",UDDS!G234),IF($A$20=2,IF('FTP-75'!G234="","",'FTP-75'!G234),IF($A$20=3, IF('US06'!G234="","",'US06'!G234),IF($A$20=4, IF(NEDC!F234="","", NEDC!F234),IF($A$20=5, IF('JPN10-15'!F234="","",'JPN10-15'!F234),IF($A$20=6, IF(WLTC!G234="","", WLTC!G234),IF($A$20=7, IF('New Cycle 1'!F234="","", 'New Cycle 1'!F234),IF($A$20=8, IF('New Cycle 2'!F234="","", 'New Cycle 2'!F234),IF($A$20=9, IF('New Cycle 3'!F234="","", 'New Cycle 3'!F234),"")))))))))</f>
        <v>1072.3325077283712</v>
      </c>
    </row>
    <row r="235" spans="16:21" x14ac:dyDescent="0.25">
      <c r="P235" s="8">
        <f>IF($A$20=1,IF(UDDS!A235="","",UDDS!A235),IF($A$20=2,IF('FTP-75'!A235="","",'FTP-75'!A235),IF($A$20=3, IF('US06'!A235="","",'US06'!A235),IF($A$20=4, IF(NEDC!A235="","", NEDC!A235),IF($A$20=5, IF('JPN10-15'!A235="","",'JPN10-15'!A235),IF($A$20=6, IF(WLTC!B235="","", WLTC!B235),IF($A$20=7, IF('New Cycle 1'!A235="","", 'New Cycle 1'!A235),IF($A$20=8, IF('New Cycle 2'!A235="","", 'New Cycle 3'!A235),IF($A$20=9, IF('New Cycle 3'!A235="","", 'New Cycle 3'!A235),"")))))))))</f>
        <v>233</v>
      </c>
      <c r="Q235" s="32">
        <f>IF($A$20=1,IF(UDDS!C235="","",UDDS!C235),IF($A$20=2,IF('FTP-75'!C235="","",'FTP-75'!C235),IF($A$20=3, IF('US06'!C235="","",'US06'!C235),IF($A$20=4, IF(NEDC!B235="","", NEDC!B235),IF($A$20=5, IF('JPN10-15'!B235="","",'JPN10-15'!B235),IF($A$20=6, IF(WLTC!C235="","", WLTC!C235),IF($A$20=7, IF('New Cycle 1'!B235="","", 'New Cycle 1'!B235),IF($A$20=8, IF('New Cycle 2'!B235="","", 'New Cycle 2'!B235),IF($A$20=9, IF('New Cycle 3'!B235="","", 'New Cycle 3'!B235),"")))))))))</f>
        <v>0</v>
      </c>
      <c r="R235" s="32">
        <f>IF($A$20=1,IF(UDDS!D235="","",UDDS!D235),IF($A$20=2,IF('FTP-75'!D235="","",'FTP-75'!D235),IF($A$20=3, IF('US06'!D235="","",'US06'!D235),IF($A$20=4, IF(NEDC!C235="","", NEDC!C235),IF($A$20=5, IF('JPN10-15'!C235="","",'JPN10-15'!C235),IF($A$20=6, IF(WLTC!D235="","", WLTC!D235),IF($A$20=7, IF('New Cycle 1'!C235="","", 'New Cycle 1'!C235),IF($A$20=8, IF('New Cycle 2'!C235="","", 'New Cycle 2'!C235),IF($A$20=9, IF('New Cycle 3'!C235="","", 'New Cycle 3'!C235),"")))))))))</f>
        <v>0</v>
      </c>
      <c r="S235" s="32">
        <f>IF($A$20=1,IF(UDDS!E235="","",UDDS!E235),IF($A$20=2,IF('FTP-75'!E235="","",'FTP-75'!E235),IF($A$20=3, IF('US06'!E235="","",'US06'!E235),IF($A$20=4, IF(NEDC!D235="","", NEDC!D235),IF($A$20=5, IF('JPN10-15'!D235="","",'JPN10-15'!D235),IF($A$20=6, IF(WLTC!E235="","", WLTC!E235),IF($A$20=7, IF('New Cycle 1'!D235="","", 'New Cycle 1'!D235),IF($A$20=8, IF('New Cycle 2'!D235="","", 'New Cycle 2'!D235),IF($A$20=9, IF('New Cycle 3'!D235="","", 'New Cycle 3'!D235),"")))))))))</f>
        <v>0</v>
      </c>
      <c r="T235" s="32">
        <f>IF($A$20=1,IF(UDDS!F235="","",UDDS!F235),IF($A$20=2,IF('FTP-75'!F235="","",'FTP-75'!F235),IF($A$20=3, IF('US06'!F235="","",'US06'!F235),IF($A$20=4, IF(NEDC!E235="","", NEDC!E235),IF($A$20=5, IF('JPN10-15'!E235="","",'JPN10-15'!E235),IF($A$20=6, IF(WLTC!F235="","", WLTC!F235),IF($A$20=7, IF('New Cycle 1'!E235="","", 'New Cycle 1'!E235),IF($A$20=8, IF('New Cycle 2'!E235="","", 'New Cycle 2'!E235),IF($A$20=9, IF('New Cycle 3'!E235="","", 'New Cycle 3'!E235),"")))))))))</f>
        <v>0</v>
      </c>
      <c r="U235" s="32">
        <f>IF($A$20=1,IF(UDDS!G235="","",UDDS!G235),IF($A$20=2,IF('FTP-75'!G235="","",'FTP-75'!G235),IF($A$20=3, IF('US06'!G235="","",'US06'!G235),IF($A$20=4, IF(NEDC!F235="","", NEDC!F235),IF($A$20=5, IF('JPN10-15'!F235="","",'JPN10-15'!F235),IF($A$20=6, IF(WLTC!G235="","", WLTC!G235),IF($A$20=7, IF('New Cycle 1'!F235="","", 'New Cycle 1'!F235),IF($A$20=8, IF('New Cycle 2'!F235="","", 'New Cycle 2'!F235),IF($A$20=9, IF('New Cycle 3'!F235="","", 'New Cycle 3'!F235),"")))))))))</f>
        <v>1072.3325077283712</v>
      </c>
    </row>
    <row r="236" spans="16:21" x14ac:dyDescent="0.25">
      <c r="P236" s="8">
        <f>IF($A$20=1,IF(UDDS!A236="","",UDDS!A236),IF($A$20=2,IF('FTP-75'!A236="","",'FTP-75'!A236),IF($A$20=3, IF('US06'!A236="","",'US06'!A236),IF($A$20=4, IF(NEDC!A236="","", NEDC!A236),IF($A$20=5, IF('JPN10-15'!A236="","",'JPN10-15'!A236),IF($A$20=6, IF(WLTC!B236="","", WLTC!B236),IF($A$20=7, IF('New Cycle 1'!A236="","", 'New Cycle 1'!A236),IF($A$20=8, IF('New Cycle 2'!A236="","", 'New Cycle 3'!A236),IF($A$20=9, IF('New Cycle 3'!A236="","", 'New Cycle 3'!A236),"")))))))))</f>
        <v>234</v>
      </c>
      <c r="Q236" s="32">
        <f>IF($A$20=1,IF(UDDS!C236="","",UDDS!C236),IF($A$20=2,IF('FTP-75'!C236="","",'FTP-75'!C236),IF($A$20=3, IF('US06'!C236="","",'US06'!C236),IF($A$20=4, IF(NEDC!B236="","", NEDC!B236),IF($A$20=5, IF('JPN10-15'!B236="","",'JPN10-15'!B236),IF($A$20=6, IF(WLTC!C236="","", WLTC!C236),IF($A$20=7, IF('New Cycle 1'!B236="","", 'New Cycle 1'!B236),IF($A$20=8, IF('New Cycle 2'!B236="","", 'New Cycle 2'!B236),IF($A$20=9, IF('New Cycle 3'!B236="","", 'New Cycle 3'!B236),"")))))))))</f>
        <v>0</v>
      </c>
      <c r="R236" s="32">
        <f>IF($A$20=1,IF(UDDS!D236="","",UDDS!D236),IF($A$20=2,IF('FTP-75'!D236="","",'FTP-75'!D236),IF($A$20=3, IF('US06'!D236="","",'US06'!D236),IF($A$20=4, IF(NEDC!C236="","", NEDC!C236),IF($A$20=5, IF('JPN10-15'!C236="","",'JPN10-15'!C236),IF($A$20=6, IF(WLTC!D236="","", WLTC!D236),IF($A$20=7, IF('New Cycle 1'!C236="","", 'New Cycle 1'!C236),IF($A$20=8, IF('New Cycle 2'!C236="","", 'New Cycle 2'!C236),IF($A$20=9, IF('New Cycle 3'!C236="","", 'New Cycle 3'!C236),"")))))))))</f>
        <v>0</v>
      </c>
      <c r="S236" s="32">
        <f>IF($A$20=1,IF(UDDS!E236="","",UDDS!E236),IF($A$20=2,IF('FTP-75'!E236="","",'FTP-75'!E236),IF($A$20=3, IF('US06'!E236="","",'US06'!E236),IF($A$20=4, IF(NEDC!D236="","", NEDC!D236),IF($A$20=5, IF('JPN10-15'!D236="","",'JPN10-15'!D236),IF($A$20=6, IF(WLTC!E236="","", WLTC!E236),IF($A$20=7, IF('New Cycle 1'!D236="","", 'New Cycle 1'!D236),IF($A$20=8, IF('New Cycle 2'!D236="","", 'New Cycle 2'!D236),IF($A$20=9, IF('New Cycle 3'!D236="","", 'New Cycle 3'!D236),"")))))))))</f>
        <v>0</v>
      </c>
      <c r="T236" s="32">
        <f>IF($A$20=1,IF(UDDS!F236="","",UDDS!F236),IF($A$20=2,IF('FTP-75'!F236="","",'FTP-75'!F236),IF($A$20=3, IF('US06'!F236="","",'US06'!F236),IF($A$20=4, IF(NEDC!E236="","", NEDC!E236),IF($A$20=5, IF('JPN10-15'!E236="","",'JPN10-15'!E236),IF($A$20=6, IF(WLTC!F236="","", WLTC!F236),IF($A$20=7, IF('New Cycle 1'!E236="","", 'New Cycle 1'!E236),IF($A$20=8, IF('New Cycle 2'!E236="","", 'New Cycle 2'!E236),IF($A$20=9, IF('New Cycle 3'!E236="","", 'New Cycle 3'!E236),"")))))))))</f>
        <v>0</v>
      </c>
      <c r="U236" s="32">
        <f>IF($A$20=1,IF(UDDS!G236="","",UDDS!G236),IF($A$20=2,IF('FTP-75'!G236="","",'FTP-75'!G236),IF($A$20=3, IF('US06'!G236="","",'US06'!G236),IF($A$20=4, IF(NEDC!F236="","", NEDC!F236),IF($A$20=5, IF('JPN10-15'!F236="","",'JPN10-15'!F236),IF($A$20=6, IF(WLTC!G236="","", WLTC!G236),IF($A$20=7, IF('New Cycle 1'!F236="","", 'New Cycle 1'!F236),IF($A$20=8, IF('New Cycle 2'!F236="","", 'New Cycle 2'!F236),IF($A$20=9, IF('New Cycle 3'!F236="","", 'New Cycle 3'!F236),"")))))))))</f>
        <v>1072.3325077283712</v>
      </c>
    </row>
    <row r="237" spans="16:21" x14ac:dyDescent="0.25">
      <c r="P237" s="8">
        <f>IF($A$20=1,IF(UDDS!A237="","",UDDS!A237),IF($A$20=2,IF('FTP-75'!A237="","",'FTP-75'!A237),IF($A$20=3, IF('US06'!A237="","",'US06'!A237),IF($A$20=4, IF(NEDC!A237="","", NEDC!A237),IF($A$20=5, IF('JPN10-15'!A237="","",'JPN10-15'!A237),IF($A$20=6, IF(WLTC!B237="","", WLTC!B237),IF($A$20=7, IF('New Cycle 1'!A237="","", 'New Cycle 1'!A237),IF($A$20=8, IF('New Cycle 2'!A237="","", 'New Cycle 3'!A237),IF($A$20=9, IF('New Cycle 3'!A237="","", 'New Cycle 3'!A237),"")))))))))</f>
        <v>235</v>
      </c>
      <c r="Q237" s="32">
        <f>IF($A$20=1,IF(UDDS!C237="","",UDDS!C237),IF($A$20=2,IF('FTP-75'!C237="","",'FTP-75'!C237),IF($A$20=3, IF('US06'!C237="","",'US06'!C237),IF($A$20=4, IF(NEDC!B237="","", NEDC!B237),IF($A$20=5, IF('JPN10-15'!B237="","",'JPN10-15'!B237),IF($A$20=6, IF(WLTC!C237="","", WLTC!C237),IF($A$20=7, IF('New Cycle 1'!B237="","", 'New Cycle 1'!B237),IF($A$20=8, IF('New Cycle 2'!B237="","", 'New Cycle 2'!B237),IF($A$20=9, IF('New Cycle 3'!B237="","", 'New Cycle 3'!B237),"")))))))))</f>
        <v>0</v>
      </c>
      <c r="R237" s="32">
        <f>IF($A$20=1,IF(UDDS!D237="","",UDDS!D237),IF($A$20=2,IF('FTP-75'!D237="","",'FTP-75'!D237),IF($A$20=3, IF('US06'!D237="","",'US06'!D237),IF($A$20=4, IF(NEDC!C237="","", NEDC!C237),IF($A$20=5, IF('JPN10-15'!C237="","",'JPN10-15'!C237),IF($A$20=6, IF(WLTC!D237="","", WLTC!D237),IF($A$20=7, IF('New Cycle 1'!C237="","", 'New Cycle 1'!C237),IF($A$20=8, IF('New Cycle 2'!C237="","", 'New Cycle 2'!C237),IF($A$20=9, IF('New Cycle 3'!C237="","", 'New Cycle 3'!C237),"")))))))))</f>
        <v>0</v>
      </c>
      <c r="S237" s="32">
        <f>IF($A$20=1,IF(UDDS!E237="","",UDDS!E237),IF($A$20=2,IF('FTP-75'!E237="","",'FTP-75'!E237),IF($A$20=3, IF('US06'!E237="","",'US06'!E237),IF($A$20=4, IF(NEDC!D237="","", NEDC!D237),IF($A$20=5, IF('JPN10-15'!D237="","",'JPN10-15'!D237),IF($A$20=6, IF(WLTC!E237="","", WLTC!E237),IF($A$20=7, IF('New Cycle 1'!D237="","", 'New Cycle 1'!D237),IF($A$20=8, IF('New Cycle 2'!D237="","", 'New Cycle 2'!D237),IF($A$20=9, IF('New Cycle 3'!D237="","", 'New Cycle 3'!D237),"")))))))))</f>
        <v>0</v>
      </c>
      <c r="T237" s="32">
        <f>IF($A$20=1,IF(UDDS!F237="","",UDDS!F237),IF($A$20=2,IF('FTP-75'!F237="","",'FTP-75'!F237),IF($A$20=3, IF('US06'!F237="","",'US06'!F237),IF($A$20=4, IF(NEDC!E237="","", NEDC!E237),IF($A$20=5, IF('JPN10-15'!E237="","",'JPN10-15'!E237),IF($A$20=6, IF(WLTC!F237="","", WLTC!F237),IF($A$20=7, IF('New Cycle 1'!E237="","", 'New Cycle 1'!E237),IF($A$20=8, IF('New Cycle 2'!E237="","", 'New Cycle 2'!E237),IF($A$20=9, IF('New Cycle 3'!E237="","", 'New Cycle 3'!E237),"")))))))))</f>
        <v>0</v>
      </c>
      <c r="U237" s="32">
        <f>IF($A$20=1,IF(UDDS!G237="","",UDDS!G237),IF($A$20=2,IF('FTP-75'!G237="","",'FTP-75'!G237),IF($A$20=3, IF('US06'!G237="","",'US06'!G237),IF($A$20=4, IF(NEDC!F237="","", NEDC!F237),IF($A$20=5, IF('JPN10-15'!F237="","",'JPN10-15'!F237),IF($A$20=6, IF(WLTC!G237="","", WLTC!G237),IF($A$20=7, IF('New Cycle 1'!F237="","", 'New Cycle 1'!F237),IF($A$20=8, IF('New Cycle 2'!F237="","", 'New Cycle 2'!F237),IF($A$20=9, IF('New Cycle 3'!F237="","", 'New Cycle 3'!F237),"")))))))))</f>
        <v>1072.3325077283712</v>
      </c>
    </row>
    <row r="238" spans="16:21" x14ac:dyDescent="0.25">
      <c r="P238" s="8">
        <f>IF($A$20=1,IF(UDDS!A238="","",UDDS!A238),IF($A$20=2,IF('FTP-75'!A238="","",'FTP-75'!A238),IF($A$20=3, IF('US06'!A238="","",'US06'!A238),IF($A$20=4, IF(NEDC!A238="","", NEDC!A238),IF($A$20=5, IF('JPN10-15'!A238="","",'JPN10-15'!A238),IF($A$20=6, IF(WLTC!B238="","", WLTC!B238),IF($A$20=7, IF('New Cycle 1'!A238="","", 'New Cycle 1'!A238),IF($A$20=8, IF('New Cycle 2'!A238="","", 'New Cycle 3'!A238),IF($A$20=9, IF('New Cycle 3'!A238="","", 'New Cycle 3'!A238),"")))))))))</f>
        <v>236</v>
      </c>
      <c r="Q238" s="32">
        <f>IF($A$20=1,IF(UDDS!C238="","",UDDS!C238),IF($A$20=2,IF('FTP-75'!C238="","",'FTP-75'!C238),IF($A$20=3, IF('US06'!C238="","",'US06'!C238),IF($A$20=4, IF(NEDC!B238="","", NEDC!B238),IF($A$20=5, IF('JPN10-15'!B238="","",'JPN10-15'!B238),IF($A$20=6, IF(WLTC!C238="","", WLTC!C238),IF($A$20=7, IF('New Cycle 1'!B238="","", 'New Cycle 1'!B238),IF($A$20=8, IF('New Cycle 2'!B238="","", 'New Cycle 2'!B238),IF($A$20=9, IF('New Cycle 3'!B238="","", 'New Cycle 3'!B238),"")))))))))</f>
        <v>0</v>
      </c>
      <c r="R238" s="32">
        <f>IF($A$20=1,IF(UDDS!D238="","",UDDS!D238),IF($A$20=2,IF('FTP-75'!D238="","",'FTP-75'!D238),IF($A$20=3, IF('US06'!D238="","",'US06'!D238),IF($A$20=4, IF(NEDC!C238="","", NEDC!C238),IF($A$20=5, IF('JPN10-15'!C238="","",'JPN10-15'!C238),IF($A$20=6, IF(WLTC!D238="","", WLTC!D238),IF($A$20=7, IF('New Cycle 1'!C238="","", 'New Cycle 1'!C238),IF($A$20=8, IF('New Cycle 2'!C238="","", 'New Cycle 2'!C238),IF($A$20=9, IF('New Cycle 3'!C238="","", 'New Cycle 3'!C238),"")))))))))</f>
        <v>0</v>
      </c>
      <c r="S238" s="32">
        <f>IF($A$20=1,IF(UDDS!E238="","",UDDS!E238),IF($A$20=2,IF('FTP-75'!E238="","",'FTP-75'!E238),IF($A$20=3, IF('US06'!E238="","",'US06'!E238),IF($A$20=4, IF(NEDC!D238="","", NEDC!D238),IF($A$20=5, IF('JPN10-15'!D238="","",'JPN10-15'!D238),IF($A$20=6, IF(WLTC!E238="","", WLTC!E238),IF($A$20=7, IF('New Cycle 1'!D238="","", 'New Cycle 1'!D238),IF($A$20=8, IF('New Cycle 2'!D238="","", 'New Cycle 2'!D238),IF($A$20=9, IF('New Cycle 3'!D238="","", 'New Cycle 3'!D238),"")))))))))</f>
        <v>0</v>
      </c>
      <c r="T238" s="32">
        <f>IF($A$20=1,IF(UDDS!F238="","",UDDS!F238),IF($A$20=2,IF('FTP-75'!F238="","",'FTP-75'!F238),IF($A$20=3, IF('US06'!F238="","",'US06'!F238),IF($A$20=4, IF(NEDC!E238="","", NEDC!E238),IF($A$20=5, IF('JPN10-15'!E238="","",'JPN10-15'!E238),IF($A$20=6, IF(WLTC!F238="","", WLTC!F238),IF($A$20=7, IF('New Cycle 1'!E238="","", 'New Cycle 1'!E238),IF($A$20=8, IF('New Cycle 2'!E238="","", 'New Cycle 2'!E238),IF($A$20=9, IF('New Cycle 3'!E238="","", 'New Cycle 3'!E238),"")))))))))</f>
        <v>0</v>
      </c>
      <c r="U238" s="32">
        <f>IF($A$20=1,IF(UDDS!G238="","",UDDS!G238),IF($A$20=2,IF('FTP-75'!G238="","",'FTP-75'!G238),IF($A$20=3, IF('US06'!G238="","",'US06'!G238),IF($A$20=4, IF(NEDC!F238="","", NEDC!F238),IF($A$20=5, IF('JPN10-15'!F238="","",'JPN10-15'!F238),IF($A$20=6, IF(WLTC!G238="","", WLTC!G238),IF($A$20=7, IF('New Cycle 1'!F238="","", 'New Cycle 1'!F238),IF($A$20=8, IF('New Cycle 2'!F238="","", 'New Cycle 2'!F238),IF($A$20=9, IF('New Cycle 3'!F238="","", 'New Cycle 3'!F238),"")))))))))</f>
        <v>1072.3325077283712</v>
      </c>
    </row>
    <row r="239" spans="16:21" x14ac:dyDescent="0.25">
      <c r="P239" s="8">
        <f>IF($A$20=1,IF(UDDS!A239="","",UDDS!A239),IF($A$20=2,IF('FTP-75'!A239="","",'FTP-75'!A239),IF($A$20=3, IF('US06'!A239="","",'US06'!A239),IF($A$20=4, IF(NEDC!A239="","", NEDC!A239),IF($A$20=5, IF('JPN10-15'!A239="","",'JPN10-15'!A239),IF($A$20=6, IF(WLTC!B239="","", WLTC!B239),IF($A$20=7, IF('New Cycle 1'!A239="","", 'New Cycle 1'!A239),IF($A$20=8, IF('New Cycle 2'!A239="","", 'New Cycle 3'!A239),IF($A$20=9, IF('New Cycle 3'!A239="","", 'New Cycle 3'!A239),"")))))))))</f>
        <v>237</v>
      </c>
      <c r="Q239" s="32">
        <f>IF($A$20=1,IF(UDDS!C239="","",UDDS!C239),IF($A$20=2,IF('FTP-75'!C239="","",'FTP-75'!C239),IF($A$20=3, IF('US06'!C239="","",'US06'!C239),IF($A$20=4, IF(NEDC!B239="","", NEDC!B239),IF($A$20=5, IF('JPN10-15'!B239="","",'JPN10-15'!B239),IF($A$20=6, IF(WLTC!C239="","", WLTC!C239),IF($A$20=7, IF('New Cycle 1'!B239="","", 'New Cycle 1'!B239),IF($A$20=8, IF('New Cycle 2'!B239="","", 'New Cycle 2'!B239),IF($A$20=9, IF('New Cycle 3'!B239="","", 'New Cycle 3'!B239),"")))))))))</f>
        <v>0</v>
      </c>
      <c r="R239" s="32">
        <f>IF($A$20=1,IF(UDDS!D239="","",UDDS!D239),IF($A$20=2,IF('FTP-75'!D239="","",'FTP-75'!D239),IF($A$20=3, IF('US06'!D239="","",'US06'!D239),IF($A$20=4, IF(NEDC!C239="","", NEDC!C239),IF($A$20=5, IF('JPN10-15'!C239="","",'JPN10-15'!C239),IF($A$20=6, IF(WLTC!D239="","", WLTC!D239),IF($A$20=7, IF('New Cycle 1'!C239="","", 'New Cycle 1'!C239),IF($A$20=8, IF('New Cycle 2'!C239="","", 'New Cycle 2'!C239),IF($A$20=9, IF('New Cycle 3'!C239="","", 'New Cycle 3'!C239),"")))))))))</f>
        <v>0</v>
      </c>
      <c r="S239" s="32">
        <f>IF($A$20=1,IF(UDDS!E239="","",UDDS!E239),IF($A$20=2,IF('FTP-75'!E239="","",'FTP-75'!E239),IF($A$20=3, IF('US06'!E239="","",'US06'!E239),IF($A$20=4, IF(NEDC!D239="","", NEDC!D239),IF($A$20=5, IF('JPN10-15'!D239="","",'JPN10-15'!D239),IF($A$20=6, IF(WLTC!E239="","", WLTC!E239),IF($A$20=7, IF('New Cycle 1'!D239="","", 'New Cycle 1'!D239),IF($A$20=8, IF('New Cycle 2'!D239="","", 'New Cycle 2'!D239),IF($A$20=9, IF('New Cycle 3'!D239="","", 'New Cycle 3'!D239),"")))))))))</f>
        <v>0</v>
      </c>
      <c r="T239" s="32">
        <f>IF($A$20=1,IF(UDDS!F239="","",UDDS!F239),IF($A$20=2,IF('FTP-75'!F239="","",'FTP-75'!F239),IF($A$20=3, IF('US06'!F239="","",'US06'!F239),IF($A$20=4, IF(NEDC!E239="","", NEDC!E239),IF($A$20=5, IF('JPN10-15'!E239="","",'JPN10-15'!E239),IF($A$20=6, IF(WLTC!F239="","", WLTC!F239),IF($A$20=7, IF('New Cycle 1'!E239="","", 'New Cycle 1'!E239),IF($A$20=8, IF('New Cycle 2'!E239="","", 'New Cycle 2'!E239),IF($A$20=9, IF('New Cycle 3'!E239="","", 'New Cycle 3'!E239),"")))))))))</f>
        <v>0</v>
      </c>
      <c r="U239" s="32">
        <f>IF($A$20=1,IF(UDDS!G239="","",UDDS!G239),IF($A$20=2,IF('FTP-75'!G239="","",'FTP-75'!G239),IF($A$20=3, IF('US06'!G239="","",'US06'!G239),IF($A$20=4, IF(NEDC!F239="","", NEDC!F239),IF($A$20=5, IF('JPN10-15'!F239="","",'JPN10-15'!F239),IF($A$20=6, IF(WLTC!G239="","", WLTC!G239),IF($A$20=7, IF('New Cycle 1'!F239="","", 'New Cycle 1'!F239),IF($A$20=8, IF('New Cycle 2'!F239="","", 'New Cycle 2'!F239),IF($A$20=9, IF('New Cycle 3'!F239="","", 'New Cycle 3'!F239),"")))))))))</f>
        <v>1072.3325077283712</v>
      </c>
    </row>
    <row r="240" spans="16:21" x14ac:dyDescent="0.25">
      <c r="P240" s="8">
        <f>IF($A$20=1,IF(UDDS!A240="","",UDDS!A240),IF($A$20=2,IF('FTP-75'!A240="","",'FTP-75'!A240),IF($A$20=3, IF('US06'!A240="","",'US06'!A240),IF($A$20=4, IF(NEDC!A240="","", NEDC!A240),IF($A$20=5, IF('JPN10-15'!A240="","",'JPN10-15'!A240),IF($A$20=6, IF(WLTC!B240="","", WLTC!B240),IF($A$20=7, IF('New Cycle 1'!A240="","", 'New Cycle 1'!A240),IF($A$20=8, IF('New Cycle 2'!A240="","", 'New Cycle 3'!A240),IF($A$20=9, IF('New Cycle 3'!A240="","", 'New Cycle 3'!A240),"")))))))))</f>
        <v>238</v>
      </c>
      <c r="Q240" s="32">
        <f>IF($A$20=1,IF(UDDS!C240="","",UDDS!C240),IF($A$20=2,IF('FTP-75'!C240="","",'FTP-75'!C240),IF($A$20=3, IF('US06'!C240="","",'US06'!C240),IF($A$20=4, IF(NEDC!B240="","", NEDC!B240),IF($A$20=5, IF('JPN10-15'!B240="","",'JPN10-15'!B240),IF($A$20=6, IF(WLTC!C240="","", WLTC!C240),IF($A$20=7, IF('New Cycle 1'!B240="","", 'New Cycle 1'!B240),IF($A$20=8, IF('New Cycle 2'!B240="","", 'New Cycle 2'!B240),IF($A$20=9, IF('New Cycle 3'!B240="","", 'New Cycle 3'!B240),"")))))))))</f>
        <v>0</v>
      </c>
      <c r="R240" s="32">
        <f>IF($A$20=1,IF(UDDS!D240="","",UDDS!D240),IF($A$20=2,IF('FTP-75'!D240="","",'FTP-75'!D240),IF($A$20=3, IF('US06'!D240="","",'US06'!D240),IF($A$20=4, IF(NEDC!C240="","", NEDC!C240),IF($A$20=5, IF('JPN10-15'!C240="","",'JPN10-15'!C240),IF($A$20=6, IF(WLTC!D240="","", WLTC!D240),IF($A$20=7, IF('New Cycle 1'!C240="","", 'New Cycle 1'!C240),IF($A$20=8, IF('New Cycle 2'!C240="","", 'New Cycle 2'!C240),IF($A$20=9, IF('New Cycle 3'!C240="","", 'New Cycle 3'!C240),"")))))))))</f>
        <v>0</v>
      </c>
      <c r="S240" s="32">
        <f>IF($A$20=1,IF(UDDS!E240="","",UDDS!E240),IF($A$20=2,IF('FTP-75'!E240="","",'FTP-75'!E240),IF($A$20=3, IF('US06'!E240="","",'US06'!E240),IF($A$20=4, IF(NEDC!D240="","", NEDC!D240),IF($A$20=5, IF('JPN10-15'!D240="","",'JPN10-15'!D240),IF($A$20=6, IF(WLTC!E240="","", WLTC!E240),IF($A$20=7, IF('New Cycle 1'!D240="","", 'New Cycle 1'!D240),IF($A$20=8, IF('New Cycle 2'!D240="","", 'New Cycle 2'!D240),IF($A$20=9, IF('New Cycle 3'!D240="","", 'New Cycle 3'!D240),"")))))))))</f>
        <v>0</v>
      </c>
      <c r="T240" s="32">
        <f>IF($A$20=1,IF(UDDS!F240="","",UDDS!F240),IF($A$20=2,IF('FTP-75'!F240="","",'FTP-75'!F240),IF($A$20=3, IF('US06'!F240="","",'US06'!F240),IF($A$20=4, IF(NEDC!E240="","", NEDC!E240),IF($A$20=5, IF('JPN10-15'!E240="","",'JPN10-15'!E240),IF($A$20=6, IF(WLTC!F240="","", WLTC!F240),IF($A$20=7, IF('New Cycle 1'!E240="","", 'New Cycle 1'!E240),IF($A$20=8, IF('New Cycle 2'!E240="","", 'New Cycle 2'!E240),IF($A$20=9, IF('New Cycle 3'!E240="","", 'New Cycle 3'!E240),"")))))))))</f>
        <v>0</v>
      </c>
      <c r="U240" s="32">
        <f>IF($A$20=1,IF(UDDS!G240="","",UDDS!G240),IF($A$20=2,IF('FTP-75'!G240="","",'FTP-75'!G240),IF($A$20=3, IF('US06'!G240="","",'US06'!G240),IF($A$20=4, IF(NEDC!F240="","", NEDC!F240),IF($A$20=5, IF('JPN10-15'!F240="","",'JPN10-15'!F240),IF($A$20=6, IF(WLTC!G240="","", WLTC!G240),IF($A$20=7, IF('New Cycle 1'!F240="","", 'New Cycle 1'!F240),IF($A$20=8, IF('New Cycle 2'!F240="","", 'New Cycle 2'!F240),IF($A$20=9, IF('New Cycle 3'!F240="","", 'New Cycle 3'!F240),"")))))))))</f>
        <v>1072.3325077283712</v>
      </c>
    </row>
    <row r="241" spans="16:21" x14ac:dyDescent="0.25">
      <c r="P241" s="8">
        <f>IF($A$20=1,IF(UDDS!A241="","",UDDS!A241),IF($A$20=2,IF('FTP-75'!A241="","",'FTP-75'!A241),IF($A$20=3, IF('US06'!A241="","",'US06'!A241),IF($A$20=4, IF(NEDC!A241="","", NEDC!A241),IF($A$20=5, IF('JPN10-15'!A241="","",'JPN10-15'!A241),IF($A$20=6, IF(WLTC!B241="","", WLTC!B241),IF($A$20=7, IF('New Cycle 1'!A241="","", 'New Cycle 1'!A241),IF($A$20=8, IF('New Cycle 2'!A241="","", 'New Cycle 3'!A241),IF($A$20=9, IF('New Cycle 3'!A241="","", 'New Cycle 3'!A241),"")))))))))</f>
        <v>239</v>
      </c>
      <c r="Q241" s="32">
        <f>IF($A$20=1,IF(UDDS!C241="","",UDDS!C241),IF($A$20=2,IF('FTP-75'!C241="","",'FTP-75'!C241),IF($A$20=3, IF('US06'!C241="","",'US06'!C241),IF($A$20=4, IF(NEDC!B241="","", NEDC!B241),IF($A$20=5, IF('JPN10-15'!B241="","",'JPN10-15'!B241),IF($A$20=6, IF(WLTC!C241="","", WLTC!C241),IF($A$20=7, IF('New Cycle 1'!B241="","", 'New Cycle 1'!B241),IF($A$20=8, IF('New Cycle 2'!B241="","", 'New Cycle 2'!B241),IF($A$20=9, IF('New Cycle 3'!B241="","", 'New Cycle 3'!B241),"")))))))))</f>
        <v>0</v>
      </c>
      <c r="R241" s="32">
        <f>IF($A$20=1,IF(UDDS!D241="","",UDDS!D241),IF($A$20=2,IF('FTP-75'!D241="","",'FTP-75'!D241),IF($A$20=3, IF('US06'!D241="","",'US06'!D241),IF($A$20=4, IF(NEDC!C241="","", NEDC!C241),IF($A$20=5, IF('JPN10-15'!C241="","",'JPN10-15'!C241),IF($A$20=6, IF(WLTC!D241="","", WLTC!D241),IF($A$20=7, IF('New Cycle 1'!C241="","", 'New Cycle 1'!C241),IF($A$20=8, IF('New Cycle 2'!C241="","", 'New Cycle 2'!C241),IF($A$20=9, IF('New Cycle 3'!C241="","", 'New Cycle 3'!C241),"")))))))))</f>
        <v>0</v>
      </c>
      <c r="S241" s="32">
        <f>IF($A$20=1,IF(UDDS!E241="","",UDDS!E241),IF($A$20=2,IF('FTP-75'!E241="","",'FTP-75'!E241),IF($A$20=3, IF('US06'!E241="","",'US06'!E241),IF($A$20=4, IF(NEDC!D241="","", NEDC!D241),IF($A$20=5, IF('JPN10-15'!D241="","",'JPN10-15'!D241),IF($A$20=6, IF(WLTC!E241="","", WLTC!E241),IF($A$20=7, IF('New Cycle 1'!D241="","", 'New Cycle 1'!D241),IF($A$20=8, IF('New Cycle 2'!D241="","", 'New Cycle 2'!D241),IF($A$20=9, IF('New Cycle 3'!D241="","", 'New Cycle 3'!D241),"")))))))))</f>
        <v>0</v>
      </c>
      <c r="T241" s="32">
        <f>IF($A$20=1,IF(UDDS!F241="","",UDDS!F241),IF($A$20=2,IF('FTP-75'!F241="","",'FTP-75'!F241),IF($A$20=3, IF('US06'!F241="","",'US06'!F241),IF($A$20=4, IF(NEDC!E241="","", NEDC!E241),IF($A$20=5, IF('JPN10-15'!E241="","",'JPN10-15'!E241),IF($A$20=6, IF(WLTC!F241="","", WLTC!F241),IF($A$20=7, IF('New Cycle 1'!E241="","", 'New Cycle 1'!E241),IF($A$20=8, IF('New Cycle 2'!E241="","", 'New Cycle 2'!E241),IF($A$20=9, IF('New Cycle 3'!E241="","", 'New Cycle 3'!E241),"")))))))))</f>
        <v>0</v>
      </c>
      <c r="U241" s="32">
        <f>IF($A$20=1,IF(UDDS!G241="","",UDDS!G241),IF($A$20=2,IF('FTP-75'!G241="","",'FTP-75'!G241),IF($A$20=3, IF('US06'!G241="","",'US06'!G241),IF($A$20=4, IF(NEDC!F241="","", NEDC!F241),IF($A$20=5, IF('JPN10-15'!F241="","",'JPN10-15'!F241),IF($A$20=6, IF(WLTC!G241="","", WLTC!G241),IF($A$20=7, IF('New Cycle 1'!F241="","", 'New Cycle 1'!F241),IF($A$20=8, IF('New Cycle 2'!F241="","", 'New Cycle 2'!F241),IF($A$20=9, IF('New Cycle 3'!F241="","", 'New Cycle 3'!F241),"")))))))))</f>
        <v>1072.3325077283712</v>
      </c>
    </row>
    <row r="242" spans="16:21" x14ac:dyDescent="0.25">
      <c r="P242" s="8">
        <f>IF($A$20=1,IF(UDDS!A242="","",UDDS!A242),IF($A$20=2,IF('FTP-75'!A242="","",'FTP-75'!A242),IF($A$20=3, IF('US06'!A242="","",'US06'!A242),IF($A$20=4, IF(NEDC!A242="","", NEDC!A242),IF($A$20=5, IF('JPN10-15'!A242="","",'JPN10-15'!A242),IF($A$20=6, IF(WLTC!B242="","", WLTC!B242),IF($A$20=7, IF('New Cycle 1'!A242="","", 'New Cycle 1'!A242),IF($A$20=8, IF('New Cycle 2'!A242="","", 'New Cycle 3'!A242),IF($A$20=9, IF('New Cycle 3'!A242="","", 'New Cycle 3'!A242),"")))))))))</f>
        <v>240</v>
      </c>
      <c r="Q242" s="32">
        <f>IF($A$20=1,IF(UDDS!C242="","",UDDS!C242),IF($A$20=2,IF('FTP-75'!C242="","",'FTP-75'!C242),IF($A$20=3, IF('US06'!C242="","",'US06'!C242),IF($A$20=4, IF(NEDC!B242="","", NEDC!B242),IF($A$20=5, IF('JPN10-15'!B242="","",'JPN10-15'!B242),IF($A$20=6, IF(WLTC!C242="","", WLTC!C242),IF($A$20=7, IF('New Cycle 1'!B242="","", 'New Cycle 1'!B242),IF($A$20=8, IF('New Cycle 2'!B242="","", 'New Cycle 2'!B242),IF($A$20=9, IF('New Cycle 3'!B242="","", 'New Cycle 3'!B242),"")))))))))</f>
        <v>0</v>
      </c>
      <c r="R242" s="32">
        <f>IF($A$20=1,IF(UDDS!D242="","",UDDS!D242),IF($A$20=2,IF('FTP-75'!D242="","",'FTP-75'!D242),IF($A$20=3, IF('US06'!D242="","",'US06'!D242),IF($A$20=4, IF(NEDC!C242="","", NEDC!C242),IF($A$20=5, IF('JPN10-15'!C242="","",'JPN10-15'!C242),IF($A$20=6, IF(WLTC!D242="","", WLTC!D242),IF($A$20=7, IF('New Cycle 1'!C242="","", 'New Cycle 1'!C242),IF($A$20=8, IF('New Cycle 2'!C242="","", 'New Cycle 2'!C242),IF($A$20=9, IF('New Cycle 3'!C242="","", 'New Cycle 3'!C242),"")))))))))</f>
        <v>0</v>
      </c>
      <c r="S242" s="32">
        <f>IF($A$20=1,IF(UDDS!E242="","",UDDS!E242),IF($A$20=2,IF('FTP-75'!E242="","",'FTP-75'!E242),IF($A$20=3, IF('US06'!E242="","",'US06'!E242),IF($A$20=4, IF(NEDC!D242="","", NEDC!D242),IF($A$20=5, IF('JPN10-15'!D242="","",'JPN10-15'!D242),IF($A$20=6, IF(WLTC!E242="","", WLTC!E242),IF($A$20=7, IF('New Cycle 1'!D242="","", 'New Cycle 1'!D242),IF($A$20=8, IF('New Cycle 2'!D242="","", 'New Cycle 2'!D242),IF($A$20=9, IF('New Cycle 3'!D242="","", 'New Cycle 3'!D242),"")))))))))</f>
        <v>0</v>
      </c>
      <c r="T242" s="32">
        <f>IF($A$20=1,IF(UDDS!F242="","",UDDS!F242),IF($A$20=2,IF('FTP-75'!F242="","",'FTP-75'!F242),IF($A$20=3, IF('US06'!F242="","",'US06'!F242),IF($A$20=4, IF(NEDC!E242="","", NEDC!E242),IF($A$20=5, IF('JPN10-15'!E242="","",'JPN10-15'!E242),IF($A$20=6, IF(WLTC!F242="","", WLTC!F242),IF($A$20=7, IF('New Cycle 1'!E242="","", 'New Cycle 1'!E242),IF($A$20=8, IF('New Cycle 2'!E242="","", 'New Cycle 2'!E242),IF($A$20=9, IF('New Cycle 3'!E242="","", 'New Cycle 3'!E242),"")))))))))</f>
        <v>0</v>
      </c>
      <c r="U242" s="32">
        <f>IF($A$20=1,IF(UDDS!G242="","",UDDS!G242),IF($A$20=2,IF('FTP-75'!G242="","",'FTP-75'!G242),IF($A$20=3, IF('US06'!G242="","",'US06'!G242),IF($A$20=4, IF(NEDC!F242="","", NEDC!F242),IF($A$20=5, IF('JPN10-15'!F242="","",'JPN10-15'!F242),IF($A$20=6, IF(WLTC!G242="","", WLTC!G242),IF($A$20=7, IF('New Cycle 1'!F242="","", 'New Cycle 1'!F242),IF($A$20=8, IF('New Cycle 2'!F242="","", 'New Cycle 2'!F242),IF($A$20=9, IF('New Cycle 3'!F242="","", 'New Cycle 3'!F242),"")))))))))</f>
        <v>1072.3325077283712</v>
      </c>
    </row>
    <row r="243" spans="16:21" x14ac:dyDescent="0.25">
      <c r="P243" s="8">
        <f>IF($A$20=1,IF(UDDS!A243="","",UDDS!A243),IF($A$20=2,IF('FTP-75'!A243="","",'FTP-75'!A243),IF($A$20=3, IF('US06'!A243="","",'US06'!A243),IF($A$20=4, IF(NEDC!A243="","", NEDC!A243),IF($A$20=5, IF('JPN10-15'!A243="","",'JPN10-15'!A243),IF($A$20=6, IF(WLTC!B243="","", WLTC!B243),IF($A$20=7, IF('New Cycle 1'!A243="","", 'New Cycle 1'!A243),IF($A$20=8, IF('New Cycle 2'!A243="","", 'New Cycle 3'!A243),IF($A$20=9, IF('New Cycle 3'!A243="","", 'New Cycle 3'!A243),"")))))))))</f>
        <v>241</v>
      </c>
      <c r="Q243" s="32">
        <f>IF($A$20=1,IF(UDDS!C243="","",UDDS!C243),IF($A$20=2,IF('FTP-75'!C243="","",'FTP-75'!C243),IF($A$20=3, IF('US06'!C243="","",'US06'!C243),IF($A$20=4, IF(NEDC!B243="","", NEDC!B243),IF($A$20=5, IF('JPN10-15'!B243="","",'JPN10-15'!B243),IF($A$20=6, IF(WLTC!C243="","", WLTC!C243),IF($A$20=7, IF('New Cycle 1'!B243="","", 'New Cycle 1'!B243),IF($A$20=8, IF('New Cycle 2'!B243="","", 'New Cycle 2'!B243),IF($A$20=9, IF('New Cycle 3'!B243="","", 'New Cycle 3'!B243),"")))))))))</f>
        <v>0</v>
      </c>
      <c r="R243" s="32">
        <f>IF($A$20=1,IF(UDDS!D243="","",UDDS!D243),IF($A$20=2,IF('FTP-75'!D243="","",'FTP-75'!D243),IF($A$20=3, IF('US06'!D243="","",'US06'!D243),IF($A$20=4, IF(NEDC!C243="","", NEDC!C243),IF($A$20=5, IF('JPN10-15'!C243="","",'JPN10-15'!C243),IF($A$20=6, IF(WLTC!D243="","", WLTC!D243),IF($A$20=7, IF('New Cycle 1'!C243="","", 'New Cycle 1'!C243),IF($A$20=8, IF('New Cycle 2'!C243="","", 'New Cycle 2'!C243),IF($A$20=9, IF('New Cycle 3'!C243="","", 'New Cycle 3'!C243),"")))))))))</f>
        <v>0</v>
      </c>
      <c r="S243" s="32">
        <f>IF($A$20=1,IF(UDDS!E243="","",UDDS!E243),IF($A$20=2,IF('FTP-75'!E243="","",'FTP-75'!E243),IF($A$20=3, IF('US06'!E243="","",'US06'!E243),IF($A$20=4, IF(NEDC!D243="","", NEDC!D243),IF($A$20=5, IF('JPN10-15'!D243="","",'JPN10-15'!D243),IF($A$20=6, IF(WLTC!E243="","", WLTC!E243),IF($A$20=7, IF('New Cycle 1'!D243="","", 'New Cycle 1'!D243),IF($A$20=8, IF('New Cycle 2'!D243="","", 'New Cycle 2'!D243),IF($A$20=9, IF('New Cycle 3'!D243="","", 'New Cycle 3'!D243),"")))))))))</f>
        <v>0</v>
      </c>
      <c r="T243" s="32">
        <f>IF($A$20=1,IF(UDDS!F243="","",UDDS!F243),IF($A$20=2,IF('FTP-75'!F243="","",'FTP-75'!F243),IF($A$20=3, IF('US06'!F243="","",'US06'!F243),IF($A$20=4, IF(NEDC!E243="","", NEDC!E243),IF($A$20=5, IF('JPN10-15'!E243="","",'JPN10-15'!E243),IF($A$20=6, IF(WLTC!F243="","", WLTC!F243),IF($A$20=7, IF('New Cycle 1'!E243="","", 'New Cycle 1'!E243),IF($A$20=8, IF('New Cycle 2'!E243="","", 'New Cycle 2'!E243),IF($A$20=9, IF('New Cycle 3'!E243="","", 'New Cycle 3'!E243),"")))))))))</f>
        <v>0</v>
      </c>
      <c r="U243" s="32">
        <f>IF($A$20=1,IF(UDDS!G243="","",UDDS!G243),IF($A$20=2,IF('FTP-75'!G243="","",'FTP-75'!G243),IF($A$20=3, IF('US06'!G243="","",'US06'!G243),IF($A$20=4, IF(NEDC!F243="","", NEDC!F243),IF($A$20=5, IF('JPN10-15'!F243="","",'JPN10-15'!F243),IF($A$20=6, IF(WLTC!G243="","", WLTC!G243),IF($A$20=7, IF('New Cycle 1'!F243="","", 'New Cycle 1'!F243),IF($A$20=8, IF('New Cycle 2'!F243="","", 'New Cycle 2'!F243),IF($A$20=9, IF('New Cycle 3'!F243="","", 'New Cycle 3'!F243),"")))))))))</f>
        <v>1072.3325077283712</v>
      </c>
    </row>
    <row r="244" spans="16:21" x14ac:dyDescent="0.25">
      <c r="P244" s="8">
        <f>IF($A$20=1,IF(UDDS!A244="","",UDDS!A244),IF($A$20=2,IF('FTP-75'!A244="","",'FTP-75'!A244),IF($A$20=3, IF('US06'!A244="","",'US06'!A244),IF($A$20=4, IF(NEDC!A244="","", NEDC!A244),IF($A$20=5, IF('JPN10-15'!A244="","",'JPN10-15'!A244),IF($A$20=6, IF(WLTC!B244="","", WLTC!B244),IF($A$20=7, IF('New Cycle 1'!A244="","", 'New Cycle 1'!A244),IF($A$20=8, IF('New Cycle 2'!A244="","", 'New Cycle 3'!A244),IF($A$20=9, IF('New Cycle 3'!A244="","", 'New Cycle 3'!A244),"")))))))))</f>
        <v>242</v>
      </c>
      <c r="Q244" s="32">
        <f>IF($A$20=1,IF(UDDS!C244="","",UDDS!C244),IF($A$20=2,IF('FTP-75'!C244="","",'FTP-75'!C244),IF($A$20=3, IF('US06'!C244="","",'US06'!C244),IF($A$20=4, IF(NEDC!B244="","", NEDC!B244),IF($A$20=5, IF('JPN10-15'!B244="","",'JPN10-15'!B244),IF($A$20=6, IF(WLTC!C244="","", WLTC!C244),IF($A$20=7, IF('New Cycle 1'!B244="","", 'New Cycle 1'!B244),IF($A$20=8, IF('New Cycle 2'!B244="","", 'New Cycle 2'!B244),IF($A$20=9, IF('New Cycle 3'!B244="","", 'New Cycle 3'!B244),"")))))))))</f>
        <v>0</v>
      </c>
      <c r="R244" s="32">
        <f>IF($A$20=1,IF(UDDS!D244="","",UDDS!D244),IF($A$20=2,IF('FTP-75'!D244="","",'FTP-75'!D244),IF($A$20=3, IF('US06'!D244="","",'US06'!D244),IF($A$20=4, IF(NEDC!C244="","", NEDC!C244),IF($A$20=5, IF('JPN10-15'!C244="","",'JPN10-15'!C244),IF($A$20=6, IF(WLTC!D244="","", WLTC!D244),IF($A$20=7, IF('New Cycle 1'!C244="","", 'New Cycle 1'!C244),IF($A$20=8, IF('New Cycle 2'!C244="","", 'New Cycle 2'!C244),IF($A$20=9, IF('New Cycle 3'!C244="","", 'New Cycle 3'!C244),"")))))))))</f>
        <v>0</v>
      </c>
      <c r="S244" s="32">
        <f>IF($A$20=1,IF(UDDS!E244="","",UDDS!E244),IF($A$20=2,IF('FTP-75'!E244="","",'FTP-75'!E244),IF($A$20=3, IF('US06'!E244="","",'US06'!E244),IF($A$20=4, IF(NEDC!D244="","", NEDC!D244),IF($A$20=5, IF('JPN10-15'!D244="","",'JPN10-15'!D244),IF($A$20=6, IF(WLTC!E244="","", WLTC!E244),IF($A$20=7, IF('New Cycle 1'!D244="","", 'New Cycle 1'!D244),IF($A$20=8, IF('New Cycle 2'!D244="","", 'New Cycle 2'!D244),IF($A$20=9, IF('New Cycle 3'!D244="","", 'New Cycle 3'!D244),"")))))))))</f>
        <v>0</v>
      </c>
      <c r="T244" s="32">
        <f>IF($A$20=1,IF(UDDS!F244="","",UDDS!F244),IF($A$20=2,IF('FTP-75'!F244="","",'FTP-75'!F244),IF($A$20=3, IF('US06'!F244="","",'US06'!F244),IF($A$20=4, IF(NEDC!E244="","", NEDC!E244),IF($A$20=5, IF('JPN10-15'!E244="","",'JPN10-15'!E244),IF($A$20=6, IF(WLTC!F244="","", WLTC!F244),IF($A$20=7, IF('New Cycle 1'!E244="","", 'New Cycle 1'!E244),IF($A$20=8, IF('New Cycle 2'!E244="","", 'New Cycle 2'!E244),IF($A$20=9, IF('New Cycle 3'!E244="","", 'New Cycle 3'!E244),"")))))))))</f>
        <v>0</v>
      </c>
      <c r="U244" s="32">
        <f>IF($A$20=1,IF(UDDS!G244="","",UDDS!G244),IF($A$20=2,IF('FTP-75'!G244="","",'FTP-75'!G244),IF($A$20=3, IF('US06'!G244="","",'US06'!G244),IF($A$20=4, IF(NEDC!F244="","", NEDC!F244),IF($A$20=5, IF('JPN10-15'!F244="","",'JPN10-15'!F244),IF($A$20=6, IF(WLTC!G244="","", WLTC!G244),IF($A$20=7, IF('New Cycle 1'!F244="","", 'New Cycle 1'!F244),IF($A$20=8, IF('New Cycle 2'!F244="","", 'New Cycle 2'!F244),IF($A$20=9, IF('New Cycle 3'!F244="","", 'New Cycle 3'!F244),"")))))))))</f>
        <v>1072.3325077283712</v>
      </c>
    </row>
    <row r="245" spans="16:21" x14ac:dyDescent="0.25">
      <c r="P245" s="8">
        <f>IF($A$20=1,IF(UDDS!A245="","",UDDS!A245),IF($A$20=2,IF('FTP-75'!A245="","",'FTP-75'!A245),IF($A$20=3, IF('US06'!A245="","",'US06'!A245),IF($A$20=4, IF(NEDC!A245="","", NEDC!A245),IF($A$20=5, IF('JPN10-15'!A245="","",'JPN10-15'!A245),IF($A$20=6, IF(WLTC!B245="","", WLTC!B245),IF($A$20=7, IF('New Cycle 1'!A245="","", 'New Cycle 1'!A245),IF($A$20=8, IF('New Cycle 2'!A245="","", 'New Cycle 3'!A245),IF($A$20=9, IF('New Cycle 3'!A245="","", 'New Cycle 3'!A245),"")))))))))</f>
        <v>243</v>
      </c>
      <c r="Q245" s="32">
        <f>IF($A$20=1,IF(UDDS!C245="","",UDDS!C245),IF($A$20=2,IF('FTP-75'!C245="","",'FTP-75'!C245),IF($A$20=3, IF('US06'!C245="","",'US06'!C245),IF($A$20=4, IF(NEDC!B245="","", NEDC!B245),IF($A$20=5, IF('JPN10-15'!B245="","",'JPN10-15'!B245),IF($A$20=6, IF(WLTC!C245="","", WLTC!C245),IF($A$20=7, IF('New Cycle 1'!B245="","", 'New Cycle 1'!B245),IF($A$20=8, IF('New Cycle 2'!B245="","", 'New Cycle 2'!B245),IF($A$20=9, IF('New Cycle 3'!B245="","", 'New Cycle 3'!B245),"")))))))))</f>
        <v>0</v>
      </c>
      <c r="R245" s="32">
        <f>IF($A$20=1,IF(UDDS!D245="","",UDDS!D245),IF($A$20=2,IF('FTP-75'!D245="","",'FTP-75'!D245),IF($A$20=3, IF('US06'!D245="","",'US06'!D245),IF($A$20=4, IF(NEDC!C245="","", NEDC!C245),IF($A$20=5, IF('JPN10-15'!C245="","",'JPN10-15'!C245),IF($A$20=6, IF(WLTC!D245="","", WLTC!D245),IF($A$20=7, IF('New Cycle 1'!C245="","", 'New Cycle 1'!C245),IF($A$20=8, IF('New Cycle 2'!C245="","", 'New Cycle 2'!C245),IF($A$20=9, IF('New Cycle 3'!C245="","", 'New Cycle 3'!C245),"")))))))))</f>
        <v>0</v>
      </c>
      <c r="S245" s="32">
        <f>IF($A$20=1,IF(UDDS!E245="","",UDDS!E245),IF($A$20=2,IF('FTP-75'!E245="","",'FTP-75'!E245),IF($A$20=3, IF('US06'!E245="","",'US06'!E245),IF($A$20=4, IF(NEDC!D245="","", NEDC!D245),IF($A$20=5, IF('JPN10-15'!D245="","",'JPN10-15'!D245),IF($A$20=6, IF(WLTC!E245="","", WLTC!E245),IF($A$20=7, IF('New Cycle 1'!D245="","", 'New Cycle 1'!D245),IF($A$20=8, IF('New Cycle 2'!D245="","", 'New Cycle 2'!D245),IF($A$20=9, IF('New Cycle 3'!D245="","", 'New Cycle 3'!D245),"")))))))))</f>
        <v>0</v>
      </c>
      <c r="T245" s="32">
        <f>IF($A$20=1,IF(UDDS!F245="","",UDDS!F245),IF($A$20=2,IF('FTP-75'!F245="","",'FTP-75'!F245),IF($A$20=3, IF('US06'!F245="","",'US06'!F245),IF($A$20=4, IF(NEDC!E245="","", NEDC!E245),IF($A$20=5, IF('JPN10-15'!E245="","",'JPN10-15'!E245),IF($A$20=6, IF(WLTC!F245="","", WLTC!F245),IF($A$20=7, IF('New Cycle 1'!E245="","", 'New Cycle 1'!E245),IF($A$20=8, IF('New Cycle 2'!E245="","", 'New Cycle 2'!E245),IF($A$20=9, IF('New Cycle 3'!E245="","", 'New Cycle 3'!E245),"")))))))))</f>
        <v>0</v>
      </c>
      <c r="U245" s="32">
        <f>IF($A$20=1,IF(UDDS!G245="","",UDDS!G245),IF($A$20=2,IF('FTP-75'!G245="","",'FTP-75'!G245),IF($A$20=3, IF('US06'!G245="","",'US06'!G245),IF($A$20=4, IF(NEDC!F245="","", NEDC!F245),IF($A$20=5, IF('JPN10-15'!F245="","",'JPN10-15'!F245),IF($A$20=6, IF(WLTC!G245="","", WLTC!G245),IF($A$20=7, IF('New Cycle 1'!F245="","", 'New Cycle 1'!F245),IF($A$20=8, IF('New Cycle 2'!F245="","", 'New Cycle 2'!F245),IF($A$20=9, IF('New Cycle 3'!F245="","", 'New Cycle 3'!F245),"")))))))))</f>
        <v>1072.3325077283712</v>
      </c>
    </row>
    <row r="246" spans="16:21" x14ac:dyDescent="0.25">
      <c r="P246" s="8">
        <f>IF($A$20=1,IF(UDDS!A246="","",UDDS!A246),IF($A$20=2,IF('FTP-75'!A246="","",'FTP-75'!A246),IF($A$20=3, IF('US06'!A246="","",'US06'!A246),IF($A$20=4, IF(NEDC!A246="","", NEDC!A246),IF($A$20=5, IF('JPN10-15'!A246="","",'JPN10-15'!A246),IF($A$20=6, IF(WLTC!B246="","", WLTC!B246),IF($A$20=7, IF('New Cycle 1'!A246="","", 'New Cycle 1'!A246),IF($A$20=8, IF('New Cycle 2'!A246="","", 'New Cycle 3'!A246),IF($A$20=9, IF('New Cycle 3'!A246="","", 'New Cycle 3'!A246),"")))))))))</f>
        <v>244</v>
      </c>
      <c r="Q246" s="32">
        <f>IF($A$20=1,IF(UDDS!C246="","",UDDS!C246),IF($A$20=2,IF('FTP-75'!C246="","",'FTP-75'!C246),IF($A$20=3, IF('US06'!C246="","",'US06'!C246),IF($A$20=4, IF(NEDC!B246="","", NEDC!B246),IF($A$20=5, IF('JPN10-15'!B246="","",'JPN10-15'!B246),IF($A$20=6, IF(WLTC!C246="","", WLTC!C246),IF($A$20=7, IF('New Cycle 1'!B246="","", 'New Cycle 1'!B246),IF($A$20=8, IF('New Cycle 2'!B246="","", 'New Cycle 2'!B246),IF($A$20=9, IF('New Cycle 3'!B246="","", 'New Cycle 3'!B246),"")))))))))</f>
        <v>0</v>
      </c>
      <c r="R246" s="32">
        <f>IF($A$20=1,IF(UDDS!D246="","",UDDS!D246),IF($A$20=2,IF('FTP-75'!D246="","",'FTP-75'!D246),IF($A$20=3, IF('US06'!D246="","",'US06'!D246),IF($A$20=4, IF(NEDC!C246="","", NEDC!C246),IF($A$20=5, IF('JPN10-15'!C246="","",'JPN10-15'!C246),IF($A$20=6, IF(WLTC!D246="","", WLTC!D246),IF($A$20=7, IF('New Cycle 1'!C246="","", 'New Cycle 1'!C246),IF($A$20=8, IF('New Cycle 2'!C246="","", 'New Cycle 2'!C246),IF($A$20=9, IF('New Cycle 3'!C246="","", 'New Cycle 3'!C246),"")))))))))</f>
        <v>0</v>
      </c>
      <c r="S246" s="32">
        <f>IF($A$20=1,IF(UDDS!E246="","",UDDS!E246),IF($A$20=2,IF('FTP-75'!E246="","",'FTP-75'!E246),IF($A$20=3, IF('US06'!E246="","",'US06'!E246),IF($A$20=4, IF(NEDC!D246="","", NEDC!D246),IF($A$20=5, IF('JPN10-15'!D246="","",'JPN10-15'!D246),IF($A$20=6, IF(WLTC!E246="","", WLTC!E246),IF($A$20=7, IF('New Cycle 1'!D246="","", 'New Cycle 1'!D246),IF($A$20=8, IF('New Cycle 2'!D246="","", 'New Cycle 2'!D246),IF($A$20=9, IF('New Cycle 3'!D246="","", 'New Cycle 3'!D246),"")))))))))</f>
        <v>0</v>
      </c>
      <c r="T246" s="32">
        <f>IF($A$20=1,IF(UDDS!F246="","",UDDS!F246),IF($A$20=2,IF('FTP-75'!F246="","",'FTP-75'!F246),IF($A$20=3, IF('US06'!F246="","",'US06'!F246),IF($A$20=4, IF(NEDC!E246="","", NEDC!E246),IF($A$20=5, IF('JPN10-15'!E246="","",'JPN10-15'!E246),IF($A$20=6, IF(WLTC!F246="","", WLTC!F246),IF($A$20=7, IF('New Cycle 1'!E246="","", 'New Cycle 1'!E246),IF($A$20=8, IF('New Cycle 2'!E246="","", 'New Cycle 2'!E246),IF($A$20=9, IF('New Cycle 3'!E246="","", 'New Cycle 3'!E246),"")))))))))</f>
        <v>0</v>
      </c>
      <c r="U246" s="32">
        <f>IF($A$20=1,IF(UDDS!G246="","",UDDS!G246),IF($A$20=2,IF('FTP-75'!G246="","",'FTP-75'!G246),IF($A$20=3, IF('US06'!G246="","",'US06'!G246),IF($A$20=4, IF(NEDC!F246="","", NEDC!F246),IF($A$20=5, IF('JPN10-15'!F246="","",'JPN10-15'!F246),IF($A$20=6, IF(WLTC!G246="","", WLTC!G246),IF($A$20=7, IF('New Cycle 1'!F246="","", 'New Cycle 1'!F246),IF($A$20=8, IF('New Cycle 2'!F246="","", 'New Cycle 2'!F246),IF($A$20=9, IF('New Cycle 3'!F246="","", 'New Cycle 3'!F246),"")))))))))</f>
        <v>1072.3325077283712</v>
      </c>
    </row>
    <row r="247" spans="16:21" x14ac:dyDescent="0.25">
      <c r="P247" s="8">
        <f>IF($A$20=1,IF(UDDS!A247="","",UDDS!A247),IF($A$20=2,IF('FTP-75'!A247="","",'FTP-75'!A247),IF($A$20=3, IF('US06'!A247="","",'US06'!A247),IF($A$20=4, IF(NEDC!A247="","", NEDC!A247),IF($A$20=5, IF('JPN10-15'!A247="","",'JPN10-15'!A247),IF($A$20=6, IF(WLTC!B247="","", WLTC!B247),IF($A$20=7, IF('New Cycle 1'!A247="","", 'New Cycle 1'!A247),IF($A$20=8, IF('New Cycle 2'!A247="","", 'New Cycle 3'!A247),IF($A$20=9, IF('New Cycle 3'!A247="","", 'New Cycle 3'!A247),"")))))))))</f>
        <v>245</v>
      </c>
      <c r="Q247" s="32">
        <f>IF($A$20=1,IF(UDDS!C247="","",UDDS!C247),IF($A$20=2,IF('FTP-75'!C247="","",'FTP-75'!C247),IF($A$20=3, IF('US06'!C247="","",'US06'!C247),IF($A$20=4, IF(NEDC!B247="","", NEDC!B247),IF($A$20=5, IF('JPN10-15'!B247="","",'JPN10-15'!B247),IF($A$20=6, IF(WLTC!C247="","", WLTC!C247),IF($A$20=7, IF('New Cycle 1'!B247="","", 'New Cycle 1'!B247),IF($A$20=8, IF('New Cycle 2'!B247="","", 'New Cycle 2'!B247),IF($A$20=9, IF('New Cycle 3'!B247="","", 'New Cycle 3'!B247),"")))))))))</f>
        <v>0</v>
      </c>
      <c r="R247" s="32">
        <f>IF($A$20=1,IF(UDDS!D247="","",UDDS!D247),IF($A$20=2,IF('FTP-75'!D247="","",'FTP-75'!D247),IF($A$20=3, IF('US06'!D247="","",'US06'!D247),IF($A$20=4, IF(NEDC!C247="","", NEDC!C247),IF($A$20=5, IF('JPN10-15'!C247="","",'JPN10-15'!C247),IF($A$20=6, IF(WLTC!D247="","", WLTC!D247),IF($A$20=7, IF('New Cycle 1'!C247="","", 'New Cycle 1'!C247),IF($A$20=8, IF('New Cycle 2'!C247="","", 'New Cycle 2'!C247),IF($A$20=9, IF('New Cycle 3'!C247="","", 'New Cycle 3'!C247),"")))))))))</f>
        <v>0</v>
      </c>
      <c r="S247" s="32">
        <f>IF($A$20=1,IF(UDDS!E247="","",UDDS!E247),IF($A$20=2,IF('FTP-75'!E247="","",'FTP-75'!E247),IF($A$20=3, IF('US06'!E247="","",'US06'!E247),IF($A$20=4, IF(NEDC!D247="","", NEDC!D247),IF($A$20=5, IF('JPN10-15'!D247="","",'JPN10-15'!D247),IF($A$20=6, IF(WLTC!E247="","", WLTC!E247),IF($A$20=7, IF('New Cycle 1'!D247="","", 'New Cycle 1'!D247),IF($A$20=8, IF('New Cycle 2'!D247="","", 'New Cycle 2'!D247),IF($A$20=9, IF('New Cycle 3'!D247="","", 'New Cycle 3'!D247),"")))))))))</f>
        <v>0</v>
      </c>
      <c r="T247" s="32">
        <f>IF($A$20=1,IF(UDDS!F247="","",UDDS!F247),IF($A$20=2,IF('FTP-75'!F247="","",'FTP-75'!F247),IF($A$20=3, IF('US06'!F247="","",'US06'!F247),IF($A$20=4, IF(NEDC!E247="","", NEDC!E247),IF($A$20=5, IF('JPN10-15'!E247="","",'JPN10-15'!E247),IF($A$20=6, IF(WLTC!F247="","", WLTC!F247),IF($A$20=7, IF('New Cycle 1'!E247="","", 'New Cycle 1'!E247),IF($A$20=8, IF('New Cycle 2'!E247="","", 'New Cycle 2'!E247),IF($A$20=9, IF('New Cycle 3'!E247="","", 'New Cycle 3'!E247),"")))))))))</f>
        <v>0</v>
      </c>
      <c r="U247" s="32">
        <f>IF($A$20=1,IF(UDDS!G247="","",UDDS!G247),IF($A$20=2,IF('FTP-75'!G247="","",'FTP-75'!G247),IF($A$20=3, IF('US06'!G247="","",'US06'!G247),IF($A$20=4, IF(NEDC!F247="","", NEDC!F247),IF($A$20=5, IF('JPN10-15'!F247="","",'JPN10-15'!F247),IF($A$20=6, IF(WLTC!G247="","", WLTC!G247),IF($A$20=7, IF('New Cycle 1'!F247="","", 'New Cycle 1'!F247),IF($A$20=8, IF('New Cycle 2'!F247="","", 'New Cycle 2'!F247),IF($A$20=9, IF('New Cycle 3'!F247="","", 'New Cycle 3'!F247),"")))))))))</f>
        <v>1072.3325077283712</v>
      </c>
    </row>
    <row r="248" spans="16:21" x14ac:dyDescent="0.25">
      <c r="P248" s="8">
        <f>IF($A$20=1,IF(UDDS!A248="","",UDDS!A248),IF($A$20=2,IF('FTP-75'!A248="","",'FTP-75'!A248),IF($A$20=3, IF('US06'!A248="","",'US06'!A248),IF($A$20=4, IF(NEDC!A248="","", NEDC!A248),IF($A$20=5, IF('JPN10-15'!A248="","",'JPN10-15'!A248),IF($A$20=6, IF(WLTC!B248="","", WLTC!B248),IF($A$20=7, IF('New Cycle 1'!A248="","", 'New Cycle 1'!A248),IF($A$20=8, IF('New Cycle 2'!A248="","", 'New Cycle 3'!A248),IF($A$20=9, IF('New Cycle 3'!A248="","", 'New Cycle 3'!A248),"")))))))))</f>
        <v>246</v>
      </c>
      <c r="Q248" s="32">
        <f>IF($A$20=1,IF(UDDS!C248="","",UDDS!C248),IF($A$20=2,IF('FTP-75'!C248="","",'FTP-75'!C248),IF($A$20=3, IF('US06'!C248="","",'US06'!C248),IF($A$20=4, IF(NEDC!B248="","", NEDC!B248),IF($A$20=5, IF('JPN10-15'!B248="","",'JPN10-15'!B248),IF($A$20=6, IF(WLTC!C248="","", WLTC!C248),IF($A$20=7, IF('New Cycle 1'!B248="","", 'New Cycle 1'!B248),IF($A$20=8, IF('New Cycle 2'!B248="","", 'New Cycle 2'!B248),IF($A$20=9, IF('New Cycle 3'!B248="","", 'New Cycle 3'!B248),"")))))))))</f>
        <v>0.20000000794728598</v>
      </c>
      <c r="R248" s="32">
        <f>IF($A$20=1,IF(UDDS!D248="","",UDDS!D248),IF($A$20=2,IF('FTP-75'!D248="","",'FTP-75'!D248),IF($A$20=3, IF('US06'!D248="","",'US06'!D248),IF($A$20=4, IF(NEDC!C248="","", NEDC!C248),IF($A$20=5, IF('JPN10-15'!C248="","",'JPN10-15'!C248),IF($A$20=6, IF(WLTC!D248="","", WLTC!D248),IF($A$20=7, IF('New Cycle 1'!C248="","", 'New Cycle 1'!C248),IF($A$20=8, IF('New Cycle 2'!C248="","", 'New Cycle 2'!C248),IF($A$20=9, IF('New Cycle 3'!C248="","", 'New Cycle 3'!C248),"")))))))))</f>
        <v>0</v>
      </c>
      <c r="S248" s="32">
        <f>IF($A$20=1,IF(UDDS!E248="","",UDDS!E248),IF($A$20=2,IF('FTP-75'!E248="","",'FTP-75'!E248),IF($A$20=3, IF('US06'!E248="","",'US06'!E248),IF($A$20=4, IF(NEDC!D248="","", NEDC!D248),IF($A$20=5, IF('JPN10-15'!D248="","",'JPN10-15'!D248),IF($A$20=6, IF(WLTC!E248="","", WLTC!E248),IF($A$20=7, IF('New Cycle 1'!D248="","", 'New Cycle 1'!D248),IF($A$20=8, IF('New Cycle 2'!D248="","", 'New Cycle 2'!D248),IF($A$20=9, IF('New Cycle 3'!D248="","", 'New Cycle 3'!D248),"")))))))))</f>
        <v>5.5555557763134991E-2</v>
      </c>
      <c r="T248" s="32">
        <f>IF($A$20=1,IF(UDDS!F248="","",UDDS!F248),IF($A$20=2,IF('FTP-75'!F248="","",'FTP-75'!F248),IF($A$20=3, IF('US06'!F248="","",'US06'!F248),IF($A$20=4, IF(NEDC!E248="","", NEDC!E248),IF($A$20=5, IF('JPN10-15'!E248="","",'JPN10-15'!E248),IF($A$20=6, IF(WLTC!F248="","", WLTC!F248),IF($A$20=7, IF('New Cycle 1'!E248="","", 'New Cycle 1'!E248),IF($A$20=8, IF('New Cycle 2'!E248="","", 'New Cycle 2'!E248),IF($A$20=9, IF('New Cycle 3'!E248="","", 'New Cycle 3'!E248),"")))))))))</f>
        <v>5.5555557763134991E-2</v>
      </c>
      <c r="U248" s="32">
        <f>IF($A$20=1,IF(UDDS!G248="","",UDDS!G248),IF($A$20=2,IF('FTP-75'!G248="","",'FTP-75'!G248),IF($A$20=3, IF('US06'!G248="","",'US06'!G248),IF($A$20=4, IF(NEDC!F248="","", NEDC!F248),IF($A$20=5, IF('JPN10-15'!F248="","",'JPN10-15'!F248),IF($A$20=6, IF(WLTC!G248="","", WLTC!G248),IF($A$20=7, IF('New Cycle 1'!F248="","", 'New Cycle 1'!F248),IF($A$20=8, IF('New Cycle 2'!F248="","", 'New Cycle 2'!F248),IF($A$20=9, IF('New Cycle 3'!F248="","", 'New Cycle 3'!F248),"")))))))))</f>
        <v>1072.3602855072527</v>
      </c>
    </row>
    <row r="249" spans="16:21" x14ac:dyDescent="0.25">
      <c r="P249" s="8">
        <f>IF($A$20=1,IF(UDDS!A249="","",UDDS!A249),IF($A$20=2,IF('FTP-75'!A249="","",'FTP-75'!A249),IF($A$20=3, IF('US06'!A249="","",'US06'!A249),IF($A$20=4, IF(NEDC!A249="","", NEDC!A249),IF($A$20=5, IF('JPN10-15'!A249="","",'JPN10-15'!A249),IF($A$20=6, IF(WLTC!B249="","", WLTC!B249),IF($A$20=7, IF('New Cycle 1'!A249="","", 'New Cycle 1'!A249),IF($A$20=8, IF('New Cycle 2'!A249="","", 'New Cycle 3'!A249),IF($A$20=9, IF('New Cycle 3'!A249="","", 'New Cycle 3'!A249),"")))))))))</f>
        <v>247</v>
      </c>
      <c r="Q249" s="32">
        <f>IF($A$20=1,IF(UDDS!C249="","",UDDS!C249),IF($A$20=2,IF('FTP-75'!C249="","",'FTP-75'!C249),IF($A$20=3, IF('US06'!C249="","",'US06'!C249),IF($A$20=4, IF(NEDC!B249="","", NEDC!B249),IF($A$20=5, IF('JPN10-15'!B249="","",'JPN10-15'!B249),IF($A$20=6, IF(WLTC!C249="","", WLTC!C249),IF($A$20=7, IF('New Cycle 1'!B249="","", 'New Cycle 1'!B249),IF($A$20=8, IF('New Cycle 2'!B249="","", 'New Cycle 2'!B249),IF($A$20=9, IF('New Cycle 3'!B249="","", 'New Cycle 3'!B249),"")))))))))</f>
        <v>3.2006667852401733</v>
      </c>
      <c r="R249" s="32">
        <f>IF($A$20=1,IF(UDDS!D249="","",UDDS!D249),IF($A$20=2,IF('FTP-75'!D249="","",'FTP-75'!D249),IF($A$20=3, IF('US06'!D249="","",'US06'!D249),IF($A$20=4, IF(NEDC!C249="","", NEDC!C249),IF($A$20=5, IF('JPN10-15'!C249="","",'JPN10-15'!C249),IF($A$20=6, IF(WLTC!D249="","", WLTC!D249),IF($A$20=7, IF('New Cycle 1'!C249="","", 'New Cycle 1'!C249),IF($A$20=8, IF('New Cycle 2'!C249="","", 'New Cycle 2'!C249),IF($A$20=9, IF('New Cycle 3'!C249="","", 'New Cycle 3'!C249),"")))))))))</f>
        <v>0</v>
      </c>
      <c r="S249" s="32">
        <f>IF($A$20=1,IF(UDDS!E249="","",UDDS!E249),IF($A$20=2,IF('FTP-75'!E249="","",'FTP-75'!E249),IF($A$20=3, IF('US06'!E249="","",'US06'!E249),IF($A$20=4, IF(NEDC!D249="","", NEDC!D249),IF($A$20=5, IF('JPN10-15'!D249="","",'JPN10-15'!D249),IF($A$20=6, IF(WLTC!E249="","", WLTC!E249),IF($A$20=7, IF('New Cycle 1'!D249="","", 'New Cycle 1'!D249),IF($A$20=8, IF('New Cycle 2'!D249="","", 'New Cycle 2'!D249),IF($A$20=9, IF('New Cycle 3'!D249="","", 'New Cycle 3'!D249),"")))))))))</f>
        <v>0.88907410701115919</v>
      </c>
      <c r="T249" s="32">
        <f>IF($A$20=1,IF(UDDS!F249="","",UDDS!F249),IF($A$20=2,IF('FTP-75'!F249="","",'FTP-75'!F249),IF($A$20=3, IF('US06'!F249="","",'US06'!F249),IF($A$20=4, IF(NEDC!E249="","", NEDC!E249),IF($A$20=5, IF('JPN10-15'!E249="","",'JPN10-15'!E249),IF($A$20=6, IF(WLTC!F249="","", WLTC!F249),IF($A$20=7, IF('New Cycle 1'!E249="","", 'New Cycle 1'!E249),IF($A$20=8, IF('New Cycle 2'!E249="","", 'New Cycle 2'!E249),IF($A$20=9, IF('New Cycle 3'!E249="","", 'New Cycle 3'!E249),"")))))))))</f>
        <v>0.83351854924802415</v>
      </c>
      <c r="U249" s="32">
        <f>IF($A$20=1,IF(UDDS!G249="","",UDDS!G249),IF($A$20=2,IF('FTP-75'!G249="","",'FTP-75'!G249),IF($A$20=3, IF('US06'!G249="","",'US06'!G249),IF($A$20=4, IF(NEDC!F249="","", NEDC!F249),IF($A$20=5, IF('JPN10-15'!F249="","",'JPN10-15'!F249),IF($A$20=6, IF(WLTC!G249="","", WLTC!G249),IF($A$20=7, IF('New Cycle 1'!F249="","", 'New Cycle 1'!F249),IF($A$20=8, IF('New Cycle 2'!F249="","", 'New Cycle 2'!F249),IF($A$20=9, IF('New Cycle 3'!F249="","", 'New Cycle 3'!F249),"")))))))))</f>
        <v>1072.8326003396398</v>
      </c>
    </row>
    <row r="250" spans="16:21" x14ac:dyDescent="0.25">
      <c r="P250" s="8">
        <f>IF($A$20=1,IF(UDDS!A250="","",UDDS!A250),IF($A$20=2,IF('FTP-75'!A250="","",'FTP-75'!A250),IF($A$20=3, IF('US06'!A250="","",'US06'!A250),IF($A$20=4, IF(NEDC!A250="","", NEDC!A250),IF($A$20=5, IF('JPN10-15'!A250="","",'JPN10-15'!A250),IF($A$20=6, IF(WLTC!B250="","", WLTC!B250),IF($A$20=7, IF('New Cycle 1'!A250="","", 'New Cycle 1'!A250),IF($A$20=8, IF('New Cycle 2'!A250="","", 'New Cycle 3'!A250),IF($A$20=9, IF('New Cycle 3'!A250="","", 'New Cycle 3'!A250),"")))))))))</f>
        <v>248</v>
      </c>
      <c r="Q250" s="32">
        <f>IF($A$20=1,IF(UDDS!C250="","",UDDS!C250),IF($A$20=2,IF('FTP-75'!C250="","",'FTP-75'!C250),IF($A$20=3, IF('US06'!C250="","",'US06'!C250),IF($A$20=4, IF(NEDC!B250="","", NEDC!B250),IF($A$20=5, IF('JPN10-15'!B250="","",'JPN10-15'!B250),IF($A$20=6, IF(WLTC!C250="","", WLTC!C250),IF($A$20=7, IF('New Cycle 1'!B250="","", 'New Cycle 1'!B250),IF($A$20=8, IF('New Cycle 2'!B250="","", 'New Cycle 2'!B250),IF($A$20=9, IF('New Cycle 3'!B250="","", 'New Cycle 3'!B250),"")))))))))</f>
        <v>6.2000000079472857</v>
      </c>
      <c r="R250" s="32">
        <f>IF($A$20=1,IF(UDDS!D250="","",UDDS!D250),IF($A$20=2,IF('FTP-75'!D250="","",'FTP-75'!D250),IF($A$20=3, IF('US06'!D250="","",'US06'!D250),IF($A$20=4, IF(NEDC!C250="","", NEDC!C250),IF($A$20=5, IF('JPN10-15'!C250="","",'JPN10-15'!C250),IF($A$20=6, IF(WLTC!D250="","", WLTC!D250),IF($A$20=7, IF('New Cycle 1'!C250="","", 'New Cycle 1'!C250),IF($A$20=8, IF('New Cycle 2'!C250="","", 'New Cycle 2'!C250),IF($A$20=9, IF('New Cycle 3'!C250="","", 'New Cycle 3'!C250),"")))))))))</f>
        <v>0</v>
      </c>
      <c r="S250" s="32">
        <f>IF($A$20=1,IF(UDDS!E250="","",UDDS!E250),IF($A$20=2,IF('FTP-75'!E250="","",'FTP-75'!E250),IF($A$20=3, IF('US06'!E250="","",'US06'!E250),IF($A$20=4, IF(NEDC!D250="","", NEDC!D250),IF($A$20=5, IF('JPN10-15'!D250="","",'JPN10-15'!D250),IF($A$20=6, IF(WLTC!E250="","", WLTC!E250),IF($A$20=7, IF('New Cycle 1'!D250="","", 'New Cycle 1'!D250),IF($A$20=8, IF('New Cycle 2'!D250="","", 'New Cycle 2'!D250),IF($A$20=9, IF('New Cycle 3'!D250="","", 'New Cycle 3'!D250),"")))))))))</f>
        <v>1.7222222244298016</v>
      </c>
      <c r="T250" s="32">
        <f>IF($A$20=1,IF(UDDS!F250="","",UDDS!F250),IF($A$20=2,IF('FTP-75'!F250="","",'FTP-75'!F250),IF($A$20=3, IF('US06'!F250="","",'US06'!F250),IF($A$20=4, IF(NEDC!E250="","", NEDC!E250),IF($A$20=5, IF('JPN10-15'!E250="","",'JPN10-15'!E250),IF($A$20=6, IF(WLTC!F250="","", WLTC!F250),IF($A$20=7, IF('New Cycle 1'!E250="","", 'New Cycle 1'!E250),IF($A$20=8, IF('New Cycle 2'!E250="","", 'New Cycle 2'!E250),IF($A$20=9, IF('New Cycle 3'!E250="","", 'New Cycle 3'!E250),"")))))))))</f>
        <v>0.83314811741864236</v>
      </c>
      <c r="U250" s="32">
        <f>IF($A$20=1,IF(UDDS!G250="","",UDDS!G250),IF($A$20=2,IF('FTP-75'!G250="","",'FTP-75'!G250),IF($A$20=3, IF('US06'!G250="","",'US06'!G250),IF($A$20=4, IF(NEDC!F250="","", NEDC!F250),IF($A$20=5, IF('JPN10-15'!F250="","",'JPN10-15'!F250),IF($A$20=6, IF(WLTC!G250="","", WLTC!G250),IF($A$20=7, IF('New Cycle 1'!F250="","", 'New Cycle 1'!F250),IF($A$20=8, IF('New Cycle 2'!F250="","", 'New Cycle 2'!F250),IF($A$20=9, IF('New Cycle 3'!F250="","", 'New Cycle 3'!F250),"")))))))))</f>
        <v>1074.1382485053603</v>
      </c>
    </row>
    <row r="251" spans="16:21" x14ac:dyDescent="0.25">
      <c r="P251" s="8">
        <f>IF($A$20=1,IF(UDDS!A251="","",UDDS!A251),IF($A$20=2,IF('FTP-75'!A251="","",'FTP-75'!A251),IF($A$20=3, IF('US06'!A251="","",'US06'!A251),IF($A$20=4, IF(NEDC!A251="","", NEDC!A251),IF($A$20=5, IF('JPN10-15'!A251="","",'JPN10-15'!A251),IF($A$20=6, IF(WLTC!B251="","", WLTC!B251),IF($A$20=7, IF('New Cycle 1'!A251="","", 'New Cycle 1'!A251),IF($A$20=8, IF('New Cycle 2'!A251="","", 'New Cycle 3'!A251),IF($A$20=9, IF('New Cycle 3'!A251="","", 'New Cycle 3'!A251),"")))))))))</f>
        <v>249</v>
      </c>
      <c r="Q251" s="32">
        <f>IF($A$20=1,IF(UDDS!C251="","",UDDS!C251),IF($A$20=2,IF('FTP-75'!C251="","",'FTP-75'!C251),IF($A$20=3, IF('US06'!C251="","",'US06'!C251),IF($A$20=4, IF(NEDC!B251="","", NEDC!B251),IF($A$20=5, IF('JPN10-15'!B251="","",'JPN10-15'!B251),IF($A$20=6, IF(WLTC!C251="","", WLTC!C251),IF($A$20=7, IF('New Cycle 1'!B251="","", 'New Cycle 1'!B251),IF($A$20=8, IF('New Cycle 2'!B251="","", 'New Cycle 2'!B251),IF($A$20=9, IF('New Cycle 3'!B251="","", 'New Cycle 3'!B251),"")))))))))</f>
        <v>9.1666667064030971</v>
      </c>
      <c r="R251" s="32">
        <f>IF($A$20=1,IF(UDDS!D251="","",UDDS!D251),IF($A$20=2,IF('FTP-75'!D251="","",'FTP-75'!D251),IF($A$20=3, IF('US06'!D251="","",'US06'!D251),IF($A$20=4, IF(NEDC!C251="","", NEDC!C251),IF($A$20=5, IF('JPN10-15'!C251="","",'JPN10-15'!C251),IF($A$20=6, IF(WLTC!D251="","", WLTC!D251),IF($A$20=7, IF('New Cycle 1'!C251="","", 'New Cycle 1'!C251),IF($A$20=8, IF('New Cycle 2'!C251="","", 'New Cycle 2'!C251),IF($A$20=9, IF('New Cycle 3'!C251="","", 'New Cycle 3'!C251),"")))))))))</f>
        <v>0</v>
      </c>
      <c r="S251" s="32">
        <f>IF($A$20=1,IF(UDDS!E251="","",UDDS!E251),IF($A$20=2,IF('FTP-75'!E251="","",'FTP-75'!E251),IF($A$20=3, IF('US06'!E251="","",'US06'!E251),IF($A$20=4, IF(NEDC!D251="","", NEDC!D251),IF($A$20=5, IF('JPN10-15'!D251="","",'JPN10-15'!D251),IF($A$20=6, IF(WLTC!E251="","", WLTC!E251),IF($A$20=7, IF('New Cycle 1'!D251="","", 'New Cycle 1'!D251),IF($A$20=8, IF('New Cycle 2'!D251="","", 'New Cycle 2'!D251),IF($A$20=9, IF('New Cycle 3'!D251="","", 'New Cycle 3'!D251),"")))))))))</f>
        <v>2.5462963073341935</v>
      </c>
      <c r="T251" s="32">
        <f>IF($A$20=1,IF(UDDS!F251="","",UDDS!F251),IF($A$20=2,IF('FTP-75'!F251="","",'FTP-75'!F251),IF($A$20=3, IF('US06'!F251="","",'US06'!F251),IF($A$20=4, IF(NEDC!E251="","", NEDC!E251),IF($A$20=5, IF('JPN10-15'!E251="","",'JPN10-15'!E251),IF($A$20=6, IF(WLTC!F251="","", WLTC!F251),IF($A$20=7, IF('New Cycle 1'!E251="","", 'New Cycle 1'!E251),IF($A$20=8, IF('New Cycle 2'!E251="","", 'New Cycle 2'!E251),IF($A$20=9, IF('New Cycle 3'!E251="","", 'New Cycle 3'!E251),"")))))))))</f>
        <v>0.82407408290439199</v>
      </c>
      <c r="U251" s="32">
        <f>IF($A$20=1,IF(UDDS!G251="","",UDDS!G251),IF($A$20=2,IF('FTP-75'!G251="","",'FTP-75'!G251),IF($A$20=3, IF('US06'!G251="","",'US06'!G251),IF($A$20=4, IF(NEDC!F251="","", NEDC!F251),IF($A$20=5, IF('JPN10-15'!F251="","",'JPN10-15'!F251),IF($A$20=6, IF(WLTC!G251="","", WLTC!G251),IF($A$20=7, IF('New Cycle 1'!F251="","", 'New Cycle 1'!F251),IF($A$20=8, IF('New Cycle 2'!F251="","", 'New Cycle 2'!F251),IF($A$20=9, IF('New Cycle 3'!F251="","", 'New Cycle 3'!F251),"")))))))))</f>
        <v>1076.2725077712423</v>
      </c>
    </row>
    <row r="252" spans="16:21" x14ac:dyDescent="0.25">
      <c r="P252" s="8">
        <f>IF($A$20=1,IF(UDDS!A252="","",UDDS!A252),IF($A$20=2,IF('FTP-75'!A252="","",'FTP-75'!A252),IF($A$20=3, IF('US06'!A252="","",'US06'!A252),IF($A$20=4, IF(NEDC!A252="","", NEDC!A252),IF($A$20=5, IF('JPN10-15'!A252="","",'JPN10-15'!A252),IF($A$20=6, IF(WLTC!B252="","", WLTC!B252),IF($A$20=7, IF('New Cycle 1'!A252="","", 'New Cycle 1'!A252),IF($A$20=8, IF('New Cycle 2'!A252="","", 'New Cycle 3'!A252),IF($A$20=9, IF('New Cycle 3'!A252="","", 'New Cycle 3'!A252),"")))))))))</f>
        <v>250</v>
      </c>
      <c r="Q252" s="32">
        <f>IF($A$20=1,IF(UDDS!C252="","",UDDS!C252),IF($A$20=2,IF('FTP-75'!C252="","",'FTP-75'!C252),IF($A$20=3, IF('US06'!C252="","",'US06'!C252),IF($A$20=4, IF(NEDC!B252="","", NEDC!B252),IF($A$20=5, IF('JPN10-15'!B252="","",'JPN10-15'!B252),IF($A$20=6, IF(WLTC!C252="","", WLTC!C252),IF($A$20=7, IF('New Cycle 1'!B252="","", 'New Cycle 1'!B252),IF($A$20=8, IF('New Cycle 2'!B252="","", 'New Cycle 2'!B252),IF($A$20=9, IF('New Cycle 3'!B252="","", 'New Cycle 3'!B252),"")))))))))</f>
        <v>12.165999929110209</v>
      </c>
      <c r="R252" s="32">
        <f>IF($A$20=1,IF(UDDS!D252="","",UDDS!D252),IF($A$20=2,IF('FTP-75'!D252="","",'FTP-75'!D252),IF($A$20=3, IF('US06'!D252="","",'US06'!D252),IF($A$20=4, IF(NEDC!C252="","", NEDC!C252),IF($A$20=5, IF('JPN10-15'!C252="","",'JPN10-15'!C252),IF($A$20=6, IF(WLTC!D252="","", WLTC!D252),IF($A$20=7, IF('New Cycle 1'!C252="","", 'New Cycle 1'!C252),IF($A$20=8, IF('New Cycle 2'!C252="","", 'New Cycle 2'!C252),IF($A$20=9, IF('New Cycle 3'!C252="","", 'New Cycle 3'!C252),"")))))))))</f>
        <v>0</v>
      </c>
      <c r="S252" s="32">
        <f>IF($A$20=1,IF(UDDS!E252="","",UDDS!E252),IF($A$20=2,IF('FTP-75'!E252="","",'FTP-75'!E252),IF($A$20=3, IF('US06'!E252="","",'US06'!E252),IF($A$20=4, IF(NEDC!D252="","", NEDC!D252),IF($A$20=5, IF('JPN10-15'!D252="","",'JPN10-15'!D252),IF($A$20=6, IF(WLTC!E252="","", WLTC!E252),IF($A$20=7, IF('New Cycle 1'!D252="","", 'New Cycle 1'!D252),IF($A$20=8, IF('New Cycle 2'!D252="","", 'New Cycle 2'!D252),IF($A$20=9, IF('New Cycle 3'!D252="","", 'New Cycle 3'!D252),"")))))))))</f>
        <v>3.3794444247528355</v>
      </c>
      <c r="T252" s="32">
        <f>IF($A$20=1,IF(UDDS!F252="","",UDDS!F252),IF($A$20=2,IF('FTP-75'!F252="","",'FTP-75'!F252),IF($A$20=3, IF('US06'!F252="","",'US06'!F252),IF($A$20=4, IF(NEDC!E252="","", NEDC!E252),IF($A$20=5, IF('JPN10-15'!E252="","",'JPN10-15'!E252),IF($A$20=6, IF(WLTC!F252="","", WLTC!F252),IF($A$20=7, IF('New Cycle 1'!E252="","", 'New Cycle 1'!E252),IF($A$20=8, IF('New Cycle 2'!E252="","", 'New Cycle 2'!E252),IF($A$20=9, IF('New Cycle 3'!E252="","", 'New Cycle 3'!E252),"")))))))))</f>
        <v>0.83314811741864192</v>
      </c>
      <c r="U252" s="32">
        <f>IF($A$20=1,IF(UDDS!G252="","",UDDS!G252),IF($A$20=2,IF('FTP-75'!G252="","",'FTP-75'!G252),IF($A$20=3, IF('US06'!G252="","",'US06'!G252),IF($A$20=4, IF(NEDC!F252="","", NEDC!F252),IF($A$20=5, IF('JPN10-15'!F252="","",'JPN10-15'!F252),IF($A$20=6, IF(WLTC!G252="","", WLTC!G252),IF($A$20=7, IF('New Cycle 1'!F252="","", 'New Cycle 1'!F252),IF($A$20=8, IF('New Cycle 2'!F252="","", 'New Cycle 2'!F252),IF($A$20=9, IF('New Cycle 3'!F252="","", 'New Cycle 3'!F252),"")))))))))</f>
        <v>1079.2353781372858</v>
      </c>
    </row>
    <row r="253" spans="16:21" x14ac:dyDescent="0.25">
      <c r="P253" s="8">
        <f>IF($A$20=1,IF(UDDS!A253="","",UDDS!A253),IF($A$20=2,IF('FTP-75'!A253="","",'FTP-75'!A253),IF($A$20=3, IF('US06'!A253="","",'US06'!A253),IF($A$20=4, IF(NEDC!A253="","", NEDC!A253),IF($A$20=5, IF('JPN10-15'!A253="","",'JPN10-15'!A253),IF($A$20=6, IF(WLTC!B253="","", WLTC!B253),IF($A$20=7, IF('New Cycle 1'!A253="","", 'New Cycle 1'!A253),IF($A$20=8, IF('New Cycle 2'!A253="","", 'New Cycle 3'!A253),IF($A$20=9, IF('New Cycle 3'!A253="","", 'New Cycle 3'!A253),"")))))))))</f>
        <v>251</v>
      </c>
      <c r="Q253" s="32">
        <f>IF($A$20=1,IF(UDDS!C253="","",UDDS!C253),IF($A$20=2,IF('FTP-75'!C253="","",'FTP-75'!C253),IF($A$20=3, IF('US06'!C253="","",'US06'!C253),IF($A$20=4, IF(NEDC!B253="","", NEDC!B253),IF($A$20=5, IF('JPN10-15'!B253="","",'JPN10-15'!B253),IF($A$20=6, IF(WLTC!C253="","", WLTC!C253),IF($A$20=7, IF('New Cycle 1'!B253="","", 'New Cycle 1'!B253),IF($A$20=8, IF('New Cycle 2'!B253="","", 'New Cycle 2'!B253),IF($A$20=9, IF('New Cycle 3'!B253="","", 'New Cycle 3'!B253),"")))))))))</f>
        <v>15</v>
      </c>
      <c r="R253" s="32">
        <f>IF($A$20=1,IF(UDDS!D253="","",UDDS!D253),IF($A$20=2,IF('FTP-75'!D253="","",'FTP-75'!D253),IF($A$20=3, IF('US06'!D253="","",'US06'!D253),IF($A$20=4, IF(NEDC!C253="","", NEDC!C253),IF($A$20=5, IF('JPN10-15'!C253="","",'JPN10-15'!C253),IF($A$20=6, IF(WLTC!D253="","", WLTC!D253),IF($A$20=7, IF('New Cycle 1'!C253="","", 'New Cycle 1'!C253),IF($A$20=8, IF('New Cycle 2'!C253="","", 'New Cycle 2'!C253),IF($A$20=9, IF('New Cycle 3'!C253="","", 'New Cycle 3'!C253),"")))))))))</f>
        <v>0</v>
      </c>
      <c r="S253" s="32">
        <f>IF($A$20=1,IF(UDDS!E253="","",UDDS!E253),IF($A$20=2,IF('FTP-75'!E253="","",'FTP-75'!E253),IF($A$20=3, IF('US06'!E253="","",'US06'!E253),IF($A$20=4, IF(NEDC!D253="","", NEDC!D253),IF($A$20=5, IF('JPN10-15'!D253="","",'JPN10-15'!D253),IF($A$20=6, IF(WLTC!E253="","", WLTC!E253),IF($A$20=7, IF('New Cycle 1'!D253="","", 'New Cycle 1'!D253),IF($A$20=8, IF('New Cycle 2'!D253="","", 'New Cycle 2'!D253),IF($A$20=9, IF('New Cycle 3'!D253="","", 'New Cycle 3'!D253),"")))))))))</f>
        <v>4.166666666666667</v>
      </c>
      <c r="T253" s="32">
        <f>IF($A$20=1,IF(UDDS!F253="","",UDDS!F253),IF($A$20=2,IF('FTP-75'!F253="","",'FTP-75'!F253),IF($A$20=3, IF('US06'!F253="","",'US06'!F253),IF($A$20=4, IF(NEDC!E253="","", NEDC!E253),IF($A$20=5, IF('JPN10-15'!E253="","",'JPN10-15'!E253),IF($A$20=6, IF(WLTC!F253="","", WLTC!F253),IF($A$20=7, IF('New Cycle 1'!E253="","", 'New Cycle 1'!E253),IF($A$20=8, IF('New Cycle 2'!E253="","", 'New Cycle 2'!E253),IF($A$20=9, IF('New Cycle 3'!E253="","", 'New Cycle 3'!E253),"")))))))))</f>
        <v>0.7872222419138315</v>
      </c>
      <c r="U253" s="32">
        <f>IF($A$20=1,IF(UDDS!G253="","",UDDS!G253),IF($A$20=2,IF('FTP-75'!G253="","",'FTP-75'!G253),IF($A$20=3, IF('US06'!G253="","",'US06'!G253),IF($A$20=4, IF(NEDC!F253="","", NEDC!F253),IF($A$20=5, IF('JPN10-15'!F253="","",'JPN10-15'!F253),IF($A$20=6, IF(WLTC!G253="","", WLTC!G253),IF($A$20=7, IF('New Cycle 1'!F253="","", 'New Cycle 1'!F253),IF($A$20=8, IF('New Cycle 2'!F253="","", 'New Cycle 2'!F253),IF($A$20=9, IF('New Cycle 3'!F253="","", 'New Cycle 3'!F253),"")))))))))</f>
        <v>1083.0084336829955</v>
      </c>
    </row>
    <row r="254" spans="16:21" x14ac:dyDescent="0.25">
      <c r="P254" s="8">
        <f>IF($A$20=1,IF(UDDS!A254="","",UDDS!A254),IF($A$20=2,IF('FTP-75'!A254="","",'FTP-75'!A254),IF($A$20=3, IF('US06'!A254="","",'US06'!A254),IF($A$20=4, IF(NEDC!A254="","", NEDC!A254),IF($A$20=5, IF('JPN10-15'!A254="","",'JPN10-15'!A254),IF($A$20=6, IF(WLTC!B254="","", WLTC!B254),IF($A$20=7, IF('New Cycle 1'!A254="","", 'New Cycle 1'!A254),IF($A$20=8, IF('New Cycle 2'!A254="","", 'New Cycle 3'!A254),IF($A$20=9, IF('New Cycle 3'!A254="","", 'New Cycle 3'!A254),"")))))))))</f>
        <v>252</v>
      </c>
      <c r="Q254" s="32">
        <f>IF($A$20=1,IF(UDDS!C254="","",UDDS!C254),IF($A$20=2,IF('FTP-75'!C254="","",'FTP-75'!C254),IF($A$20=3, IF('US06'!C254="","",'US06'!C254),IF($A$20=4, IF(NEDC!B254="","", NEDC!B254),IF($A$20=5, IF('JPN10-15'!B254="","",'JPN10-15'!B254),IF($A$20=6, IF(WLTC!C254="","", WLTC!C254),IF($A$20=7, IF('New Cycle 1'!B254="","", 'New Cycle 1'!B254),IF($A$20=8, IF('New Cycle 2'!B254="","", 'New Cycle 2'!B254),IF($A$20=9, IF('New Cycle 3'!B254="","", 'New Cycle 3'!B254),"")))))))))</f>
        <v>15</v>
      </c>
      <c r="R254" s="32">
        <f>IF($A$20=1,IF(UDDS!D254="","",UDDS!D254),IF($A$20=2,IF('FTP-75'!D254="","",'FTP-75'!D254),IF($A$20=3, IF('US06'!D254="","",'US06'!D254),IF($A$20=4, IF(NEDC!C254="","", NEDC!C254),IF($A$20=5, IF('JPN10-15'!C254="","",'JPN10-15'!C254),IF($A$20=6, IF(WLTC!D254="","", WLTC!D254),IF($A$20=7, IF('New Cycle 1'!C254="","", 'New Cycle 1'!C254),IF($A$20=8, IF('New Cycle 2'!C254="","", 'New Cycle 2'!C254),IF($A$20=9, IF('New Cycle 3'!C254="","", 'New Cycle 3'!C254),"")))))))))</f>
        <v>0</v>
      </c>
      <c r="S254" s="32">
        <f>IF($A$20=1,IF(UDDS!E254="","",UDDS!E254),IF($A$20=2,IF('FTP-75'!E254="","",'FTP-75'!E254),IF($A$20=3, IF('US06'!E254="","",'US06'!E254),IF($A$20=4, IF(NEDC!D254="","", NEDC!D254),IF($A$20=5, IF('JPN10-15'!D254="","",'JPN10-15'!D254),IF($A$20=6, IF(WLTC!E254="","", WLTC!E254),IF($A$20=7, IF('New Cycle 1'!D254="","", 'New Cycle 1'!D254),IF($A$20=8, IF('New Cycle 2'!D254="","", 'New Cycle 2'!D254),IF($A$20=9, IF('New Cycle 3'!D254="","", 'New Cycle 3'!D254),"")))))))))</f>
        <v>4.166666666666667</v>
      </c>
      <c r="T254" s="32">
        <f>IF($A$20=1,IF(UDDS!F254="","",UDDS!F254),IF($A$20=2,IF('FTP-75'!F254="","",'FTP-75'!F254),IF($A$20=3, IF('US06'!F254="","",'US06'!F254),IF($A$20=4, IF(NEDC!E254="","", NEDC!E254),IF($A$20=5, IF('JPN10-15'!E254="","",'JPN10-15'!E254),IF($A$20=6, IF(WLTC!F254="","", WLTC!F254),IF($A$20=7, IF('New Cycle 1'!E254="","", 'New Cycle 1'!E254),IF($A$20=8, IF('New Cycle 2'!E254="","", 'New Cycle 2'!E254),IF($A$20=9, IF('New Cycle 3'!E254="","", 'New Cycle 3'!E254),"")))))))))</f>
        <v>0</v>
      </c>
      <c r="U254" s="32">
        <f>IF($A$20=1,IF(UDDS!G254="","",UDDS!G254),IF($A$20=2,IF('FTP-75'!G254="","",'FTP-75'!G254),IF($A$20=3, IF('US06'!G254="","",'US06'!G254),IF($A$20=4, IF(NEDC!F254="","", NEDC!F254),IF($A$20=5, IF('JPN10-15'!F254="","",'JPN10-15'!F254),IF($A$20=6, IF(WLTC!G254="","", WLTC!G254),IF($A$20=7, IF('New Cycle 1'!F254="","", 'New Cycle 1'!F254),IF($A$20=8, IF('New Cycle 2'!F254="","", 'New Cycle 2'!F254),IF($A$20=9, IF('New Cycle 3'!F254="","", 'New Cycle 3'!F254),"")))))))))</f>
        <v>1087.1751003496622</v>
      </c>
    </row>
    <row r="255" spans="16:21" x14ac:dyDescent="0.25">
      <c r="P255" s="8">
        <f>IF($A$20=1,IF(UDDS!A255="","",UDDS!A255),IF($A$20=2,IF('FTP-75'!A255="","",'FTP-75'!A255),IF($A$20=3, IF('US06'!A255="","",'US06'!A255),IF($A$20=4, IF(NEDC!A255="","", NEDC!A255),IF($A$20=5, IF('JPN10-15'!A255="","",'JPN10-15'!A255),IF($A$20=6, IF(WLTC!B255="","", WLTC!B255),IF($A$20=7, IF('New Cycle 1'!A255="","", 'New Cycle 1'!A255),IF($A$20=8, IF('New Cycle 2'!A255="","", 'New Cycle 3'!A255),IF($A$20=9, IF('New Cycle 3'!A255="","", 'New Cycle 3'!A255),"")))))))))</f>
        <v>253</v>
      </c>
      <c r="Q255" s="32">
        <f>IF($A$20=1,IF(UDDS!C255="","",UDDS!C255),IF($A$20=2,IF('FTP-75'!C255="","",'FTP-75'!C255),IF($A$20=3, IF('US06'!C255="","",'US06'!C255),IF($A$20=4, IF(NEDC!B255="","", NEDC!B255),IF($A$20=5, IF('JPN10-15'!B255="","",'JPN10-15'!B255),IF($A$20=6, IF(WLTC!C255="","", WLTC!C255),IF($A$20=7, IF('New Cycle 1'!B255="","", 'New Cycle 1'!B255),IF($A$20=8, IF('New Cycle 2'!B255="","", 'New Cycle 2'!B255),IF($A$20=9, IF('New Cycle 3'!B255="","", 'New Cycle 3'!B255),"")))))))))</f>
        <v>15.187377797232735</v>
      </c>
      <c r="R255" s="32">
        <f>IF($A$20=1,IF(UDDS!D255="","",UDDS!D255),IF($A$20=2,IF('FTP-75'!D255="","",'FTP-75'!D255),IF($A$20=3, IF('US06'!D255="","",'US06'!D255),IF($A$20=4, IF(NEDC!C255="","", NEDC!C255),IF($A$20=5, IF('JPN10-15'!C255="","",'JPN10-15'!C255),IF($A$20=6, IF(WLTC!D255="","", WLTC!D255),IF($A$20=7, IF('New Cycle 1'!C255="","", 'New Cycle 1'!C255),IF($A$20=8, IF('New Cycle 2'!C255="","", 'New Cycle 2'!C255),IF($A$20=9, IF('New Cycle 3'!C255="","", 'New Cycle 3'!C255),"")))))))))</f>
        <v>0</v>
      </c>
      <c r="S255" s="32">
        <f>IF($A$20=1,IF(UDDS!E255="","",UDDS!E255),IF($A$20=2,IF('FTP-75'!E255="","",'FTP-75'!E255),IF($A$20=3, IF('US06'!E255="","",'US06'!E255),IF($A$20=4, IF(NEDC!D255="","", NEDC!D255),IF($A$20=5, IF('JPN10-15'!D255="","",'JPN10-15'!D255),IF($A$20=6, IF(WLTC!E255="","", WLTC!E255),IF($A$20=7, IF('New Cycle 1'!D255="","", 'New Cycle 1'!D255),IF($A$20=8, IF('New Cycle 2'!D255="","", 'New Cycle 2'!D255),IF($A$20=9, IF('New Cycle 3'!D255="","", 'New Cycle 3'!D255),"")))))))))</f>
        <v>4.2187160547868707</v>
      </c>
      <c r="T255" s="32">
        <f>IF($A$20=1,IF(UDDS!F255="","",UDDS!F255),IF($A$20=2,IF('FTP-75'!F255="","",'FTP-75'!F255),IF($A$20=3, IF('US06'!F255="","",'US06'!F255),IF($A$20=4, IF(NEDC!E255="","", NEDC!E255),IF($A$20=5, IF('JPN10-15'!E255="","",'JPN10-15'!E255),IF($A$20=6, IF(WLTC!F255="","", WLTC!F255),IF($A$20=7, IF('New Cycle 1'!E255="","", 'New Cycle 1'!E255),IF($A$20=8, IF('New Cycle 2'!E255="","", 'New Cycle 2'!E255),IF($A$20=9, IF('New Cycle 3'!E255="","", 'New Cycle 3'!E255),"")))))))))</f>
        <v>5.2049388120203766E-2</v>
      </c>
      <c r="U255" s="32">
        <f>IF($A$20=1,IF(UDDS!G255="","",UDDS!G255),IF($A$20=2,IF('FTP-75'!G255="","",'FTP-75'!G255),IF($A$20=3, IF('US06'!G255="","",'US06'!G255),IF($A$20=4, IF(NEDC!F255="","", NEDC!F255),IF($A$20=5, IF('JPN10-15'!F255="","",'JPN10-15'!F255),IF($A$20=6, IF(WLTC!G255="","", WLTC!G255),IF($A$20=7, IF('New Cycle 1'!F255="","", 'New Cycle 1'!F255),IF($A$20=8, IF('New Cycle 2'!F255="","", 'New Cycle 2'!F255),IF($A$20=9, IF('New Cycle 3'!F255="","", 'New Cycle 3'!F255),"")))))))))</f>
        <v>1091.3677917103889</v>
      </c>
    </row>
    <row r="256" spans="16:21" x14ac:dyDescent="0.25">
      <c r="P256" s="8">
        <f>IF($A$20=1,IF(UDDS!A256="","",UDDS!A256),IF($A$20=2,IF('FTP-75'!A256="","",'FTP-75'!A256),IF($A$20=3, IF('US06'!A256="","",'US06'!A256),IF($A$20=4, IF(NEDC!A256="","", NEDC!A256),IF($A$20=5, IF('JPN10-15'!A256="","",'JPN10-15'!A256),IF($A$20=6, IF(WLTC!B256="","", WLTC!B256),IF($A$20=7, IF('New Cycle 1'!A256="","", 'New Cycle 1'!A256),IF($A$20=8, IF('New Cycle 2'!A256="","", 'New Cycle 3'!A256),IF($A$20=9, IF('New Cycle 3'!A256="","", 'New Cycle 3'!A256),"")))))))))</f>
        <v>254</v>
      </c>
      <c r="Q256" s="32">
        <f>IF($A$20=1,IF(UDDS!C256="","",UDDS!C256),IF($A$20=2,IF('FTP-75'!C256="","",'FTP-75'!C256),IF($A$20=3, IF('US06'!C256="","",'US06'!C256),IF($A$20=4, IF(NEDC!B256="","", NEDC!B256),IF($A$20=5, IF('JPN10-15'!B256="","",'JPN10-15'!B256),IF($A$20=6, IF(WLTC!C256="","", WLTC!C256),IF($A$20=7, IF('New Cycle 1'!B256="","", 'New Cycle 1'!B256),IF($A$20=8, IF('New Cycle 2'!B256="","", 'New Cycle 2'!B256),IF($A$20=9, IF('New Cycle 3'!B256="","", 'New Cycle 3'!B256),"")))))))))</f>
        <v>18.590400070614287</v>
      </c>
      <c r="R256" s="32">
        <f>IF($A$20=1,IF(UDDS!D256="","",UDDS!D256),IF($A$20=2,IF('FTP-75'!D256="","",'FTP-75'!D256),IF($A$20=3, IF('US06'!D256="","",'US06'!D256),IF($A$20=4, IF(NEDC!C256="","", NEDC!C256),IF($A$20=5, IF('JPN10-15'!C256="","",'JPN10-15'!C256),IF($A$20=6, IF(WLTC!D256="","", WLTC!D256),IF($A$20=7, IF('New Cycle 1'!C256="","", 'New Cycle 1'!C256),IF($A$20=8, IF('New Cycle 2'!C256="","", 'New Cycle 2'!C256),IF($A$20=9, IF('New Cycle 3'!C256="","", 'New Cycle 3'!C256),"")))))))))</f>
        <v>0</v>
      </c>
      <c r="S256" s="32">
        <f>IF($A$20=1,IF(UDDS!E256="","",UDDS!E256),IF($A$20=2,IF('FTP-75'!E256="","",'FTP-75'!E256),IF($A$20=3, IF('US06'!E256="","",'US06'!E256),IF($A$20=4, IF(NEDC!D256="","", NEDC!D256),IF($A$20=5, IF('JPN10-15'!D256="","",'JPN10-15'!D256),IF($A$20=6, IF(WLTC!E256="","", WLTC!E256),IF($A$20=7, IF('New Cycle 1'!D256="","", 'New Cycle 1'!D256),IF($A$20=8, IF('New Cycle 2'!D256="","", 'New Cycle 2'!D256),IF($A$20=9, IF('New Cycle 3'!D256="","", 'New Cycle 3'!D256),"")))))))))</f>
        <v>5.1640000196150799</v>
      </c>
      <c r="T256" s="32">
        <f>IF($A$20=1,IF(UDDS!F256="","",UDDS!F256),IF($A$20=2,IF('FTP-75'!F256="","",'FTP-75'!F256),IF($A$20=3, IF('US06'!F256="","",'US06'!F256),IF($A$20=4, IF(NEDC!E256="","", NEDC!E256),IF($A$20=5, IF('JPN10-15'!E256="","",'JPN10-15'!E256),IF($A$20=6, IF(WLTC!F256="","", WLTC!F256),IF($A$20=7, IF('New Cycle 1'!E256="","", 'New Cycle 1'!E256),IF($A$20=8, IF('New Cycle 2'!E256="","", 'New Cycle 2'!E256),IF($A$20=9, IF('New Cycle 3'!E256="","", 'New Cycle 3'!E256),"")))))))))</f>
        <v>0.9452839648282092</v>
      </c>
      <c r="U256" s="32">
        <f>IF($A$20=1,IF(UDDS!G256="","",UDDS!G256),IF($A$20=2,IF('FTP-75'!G256="","",'FTP-75'!G256),IF($A$20=3, IF('US06'!G256="","",'US06'!G256),IF($A$20=4, IF(NEDC!F256="","", NEDC!F256),IF($A$20=5, IF('JPN10-15'!F256="","",'JPN10-15'!F256),IF($A$20=6, IF(WLTC!G256="","", WLTC!G256),IF($A$20=7, IF('New Cycle 1'!F256="","", 'New Cycle 1'!F256),IF($A$20=8, IF('New Cycle 2'!F256="","", 'New Cycle 2'!F256),IF($A$20=9, IF('New Cycle 3'!F256="","", 'New Cycle 3'!F256),"")))))))))</f>
        <v>1096.0591497475898</v>
      </c>
    </row>
    <row r="257" spans="16:21" x14ac:dyDescent="0.25">
      <c r="P257" s="8">
        <f>IF($A$20=1,IF(UDDS!A257="","",UDDS!A257),IF($A$20=2,IF('FTP-75'!A257="","",'FTP-75'!A257),IF($A$20=3, IF('US06'!A257="","",'US06'!A257),IF($A$20=4, IF(NEDC!A257="","", NEDC!A257),IF($A$20=5, IF('JPN10-15'!A257="","",'JPN10-15'!A257),IF($A$20=6, IF(WLTC!B257="","", WLTC!B257),IF($A$20=7, IF('New Cycle 1'!A257="","", 'New Cycle 1'!A257),IF($A$20=8, IF('New Cycle 2'!A257="","", 'New Cycle 3'!A257),IF($A$20=9, IF('New Cycle 3'!A257="","", 'New Cycle 3'!A257),"")))))))))</f>
        <v>255</v>
      </c>
      <c r="Q257" s="32">
        <f>IF($A$20=1,IF(UDDS!C257="","",UDDS!C257),IF($A$20=2,IF('FTP-75'!C257="","",'FTP-75'!C257),IF($A$20=3, IF('US06'!C257="","",'US06'!C257),IF($A$20=4, IF(NEDC!B257="","", NEDC!B257),IF($A$20=5, IF('JPN10-15'!B257="","",'JPN10-15'!B257),IF($A$20=6, IF(WLTC!C257="","", WLTC!C257),IF($A$20=7, IF('New Cycle 1'!B257="","", 'New Cycle 1'!B257),IF($A$20=8, IF('New Cycle 2'!B257="","", 'New Cycle 2'!B257),IF($A$20=9, IF('New Cycle 3'!B257="","", 'New Cycle 3'!B257),"")))))))))</f>
        <v>21.988888933923509</v>
      </c>
      <c r="R257" s="32">
        <f>IF($A$20=1,IF(UDDS!D257="","",UDDS!D257),IF($A$20=2,IF('FTP-75'!D257="","",'FTP-75'!D257),IF($A$20=3, IF('US06'!D257="","",'US06'!D257),IF($A$20=4, IF(NEDC!C257="","", NEDC!C257),IF($A$20=5, IF('JPN10-15'!C257="","",'JPN10-15'!C257),IF($A$20=6, IF(WLTC!D257="","", WLTC!D257),IF($A$20=7, IF('New Cycle 1'!C257="","", 'New Cycle 1'!C257),IF($A$20=8, IF('New Cycle 2'!C257="","", 'New Cycle 2'!C257),IF($A$20=9, IF('New Cycle 3'!C257="","", 'New Cycle 3'!C257),"")))))))))</f>
        <v>0</v>
      </c>
      <c r="S257" s="32">
        <f>IF($A$20=1,IF(UDDS!E257="","",UDDS!E257),IF($A$20=2,IF('FTP-75'!E257="","",'FTP-75'!E257),IF($A$20=3, IF('US06'!E257="","",'US06'!E257),IF($A$20=4, IF(NEDC!D257="","", NEDC!D257),IF($A$20=5, IF('JPN10-15'!D257="","",'JPN10-15'!D257),IF($A$20=6, IF(WLTC!E257="","", WLTC!E257),IF($A$20=7, IF('New Cycle 1'!D257="","", 'New Cycle 1'!D257),IF($A$20=8, IF('New Cycle 2'!D257="","", 'New Cycle 2'!D257),IF($A$20=9, IF('New Cycle 3'!D257="","", 'New Cycle 3'!D257),"")))))))))</f>
        <v>6.108024703867641</v>
      </c>
      <c r="T257" s="32">
        <f>IF($A$20=1,IF(UDDS!F257="","",UDDS!F257),IF($A$20=2,IF('FTP-75'!F257="","",'FTP-75'!F257),IF($A$20=3, IF('US06'!F257="","",'US06'!F257),IF($A$20=4, IF(NEDC!E257="","", NEDC!E257),IF($A$20=5, IF('JPN10-15'!E257="","",'JPN10-15'!E257),IF($A$20=6, IF(WLTC!F257="","", WLTC!F257),IF($A$20=7, IF('New Cycle 1'!E257="","", 'New Cycle 1'!E257),IF($A$20=8, IF('New Cycle 2'!E257="","", 'New Cycle 2'!E257),IF($A$20=9, IF('New Cycle 3'!E257="","", 'New Cycle 3'!E257),"")))))))))</f>
        <v>0.94402468425256103</v>
      </c>
      <c r="U257" s="32">
        <f>IF($A$20=1,IF(UDDS!G257="","",UDDS!G257),IF($A$20=2,IF('FTP-75'!G257="","",'FTP-75'!G257),IF($A$20=3, IF('US06'!G257="","",'US06'!G257),IF($A$20=4, IF(NEDC!F257="","", NEDC!F257),IF($A$20=5, IF('JPN10-15'!F257="","",'JPN10-15'!F257),IF($A$20=6, IF(WLTC!G257="","", WLTC!G257),IF($A$20=7, IF('New Cycle 1'!F257="","", 'New Cycle 1'!F257),IF($A$20=8, IF('New Cycle 2'!F257="","", 'New Cycle 2'!F257),IF($A$20=9, IF('New Cycle 3'!F257="","", 'New Cycle 3'!F257),"")))))))))</f>
        <v>1101.6951621093312</v>
      </c>
    </row>
    <row r="258" spans="16:21" x14ac:dyDescent="0.25">
      <c r="P258" s="8">
        <f>IF($A$20=1,IF(UDDS!A258="","",UDDS!A258),IF($A$20=2,IF('FTP-75'!A258="","",'FTP-75'!A258),IF($A$20=3, IF('US06'!A258="","",'US06'!A258),IF($A$20=4, IF(NEDC!A258="","", NEDC!A258),IF($A$20=5, IF('JPN10-15'!A258="","",'JPN10-15'!A258),IF($A$20=6, IF(WLTC!B258="","", WLTC!B258),IF($A$20=7, IF('New Cycle 1'!A258="","", 'New Cycle 1'!A258),IF($A$20=8, IF('New Cycle 2'!A258="","", 'New Cycle 3'!A258),IF($A$20=9, IF('New Cycle 3'!A258="","", 'New Cycle 3'!A258),"")))))))))</f>
        <v>256</v>
      </c>
      <c r="Q258" s="32">
        <f>IF($A$20=1,IF(UDDS!C258="","",UDDS!C258),IF($A$20=2,IF('FTP-75'!C258="","",'FTP-75'!C258),IF($A$20=3, IF('US06'!C258="","",'US06'!C258),IF($A$20=4, IF(NEDC!B258="","", NEDC!B258),IF($A$20=5, IF('JPN10-15'!B258="","",'JPN10-15'!B258),IF($A$20=6, IF(WLTC!C258="","", WLTC!C258),IF($A$20=7, IF('New Cycle 1'!B258="","", 'New Cycle 1'!B258),IF($A$20=8, IF('New Cycle 2'!B258="","", 'New Cycle 2'!B258),IF($A$20=9, IF('New Cycle 3'!B258="","", 'New Cycle 3'!B258),"")))))))))</f>
        <v>25.388888933923507</v>
      </c>
      <c r="R258" s="32">
        <f>IF($A$20=1,IF(UDDS!D258="","",UDDS!D258),IF($A$20=2,IF('FTP-75'!D258="","",'FTP-75'!D258),IF($A$20=3, IF('US06'!D258="","",'US06'!D258),IF($A$20=4, IF(NEDC!C258="","", NEDC!C258),IF($A$20=5, IF('JPN10-15'!C258="","",'JPN10-15'!C258),IF($A$20=6, IF(WLTC!D258="","", WLTC!D258),IF($A$20=7, IF('New Cycle 1'!C258="","", 'New Cycle 1'!C258),IF($A$20=8, IF('New Cycle 2'!C258="","", 'New Cycle 2'!C258),IF($A$20=9, IF('New Cycle 3'!C258="","", 'New Cycle 3'!C258),"")))))))))</f>
        <v>0</v>
      </c>
      <c r="S258" s="32">
        <f>IF($A$20=1,IF(UDDS!E258="","",UDDS!E258),IF($A$20=2,IF('FTP-75'!E258="","",'FTP-75'!E258),IF($A$20=3, IF('US06'!E258="","",'US06'!E258),IF($A$20=4, IF(NEDC!D258="","", NEDC!D258),IF($A$20=5, IF('JPN10-15'!D258="","",'JPN10-15'!D258),IF($A$20=6, IF(WLTC!E258="","", WLTC!E258),IF($A$20=7, IF('New Cycle 1'!D258="","", 'New Cycle 1'!D258),IF($A$20=8, IF('New Cycle 2'!D258="","", 'New Cycle 2'!D258),IF($A$20=9, IF('New Cycle 3'!D258="","", 'New Cycle 3'!D258),"")))))))))</f>
        <v>7.0524691483120847</v>
      </c>
      <c r="T258" s="32">
        <f>IF($A$20=1,IF(UDDS!F258="","",UDDS!F258),IF($A$20=2,IF('FTP-75'!F258="","",'FTP-75'!F258),IF($A$20=3, IF('US06'!F258="","",'US06'!F258),IF($A$20=4, IF(NEDC!E258="","", NEDC!E258),IF($A$20=5, IF('JPN10-15'!E258="","",'JPN10-15'!E258),IF($A$20=6, IF(WLTC!F258="","", WLTC!F258),IF($A$20=7, IF('New Cycle 1'!E258="","", 'New Cycle 1'!E258),IF($A$20=8, IF('New Cycle 2'!E258="","", 'New Cycle 2'!E258),IF($A$20=9, IF('New Cycle 3'!E258="","", 'New Cycle 3'!E258),"")))))))))</f>
        <v>0.94444444444444375</v>
      </c>
      <c r="U258" s="32">
        <f>IF($A$20=1,IF(UDDS!G258="","",UDDS!G258),IF($A$20=2,IF('FTP-75'!G258="","",'FTP-75'!G258),IF($A$20=3, IF('US06'!G258="","",'US06'!G258),IF($A$20=4, IF(NEDC!F258="","", NEDC!F258),IF($A$20=5, IF('JPN10-15'!F258="","",'JPN10-15'!F258),IF($A$20=6, IF(WLTC!G258="","", WLTC!G258),IF($A$20=7, IF('New Cycle 1'!F258="","", 'New Cycle 1'!F258),IF($A$20=8, IF('New Cycle 2'!F258="","", 'New Cycle 2'!F258),IF($A$20=9, IF('New Cycle 3'!F258="","", 'New Cycle 3'!F258),"")))))))))</f>
        <v>1108.275409035421</v>
      </c>
    </row>
    <row r="259" spans="16:21" x14ac:dyDescent="0.25">
      <c r="P259" s="8">
        <f>IF($A$20=1,IF(UDDS!A259="","",UDDS!A259),IF($A$20=2,IF('FTP-75'!A259="","",'FTP-75'!A259),IF($A$20=3, IF('US06'!A259="","",'US06'!A259),IF($A$20=4, IF(NEDC!A259="","", NEDC!A259),IF($A$20=5, IF('JPN10-15'!A259="","",'JPN10-15'!A259),IF($A$20=6, IF(WLTC!B259="","", WLTC!B259),IF($A$20=7, IF('New Cycle 1'!A259="","", 'New Cycle 1'!A259),IF($A$20=8, IF('New Cycle 2'!A259="","", 'New Cycle 3'!A259),IF($A$20=9, IF('New Cycle 3'!A259="","", 'New Cycle 3'!A259),"")))))))))</f>
        <v>257</v>
      </c>
      <c r="Q259" s="32">
        <f>IF($A$20=1,IF(UDDS!C259="","",UDDS!C259),IF($A$20=2,IF('FTP-75'!C259="","",'FTP-75'!C259),IF($A$20=3, IF('US06'!C259="","",'US06'!C259),IF($A$20=4, IF(NEDC!B259="","", NEDC!B259),IF($A$20=5, IF('JPN10-15'!B259="","",'JPN10-15'!B259),IF($A$20=6, IF(WLTC!C259="","", WLTC!C259),IF($A$20=7, IF('New Cycle 1'!B259="","", 'New Cycle 1'!B259),IF($A$20=8, IF('New Cycle 2'!B259="","", 'New Cycle 2'!B259),IF($A$20=9, IF('New Cycle 3'!B259="","", 'New Cycle 3'!B259),"")))))))))</f>
        <v>28.788133252991571</v>
      </c>
      <c r="R259" s="32">
        <f>IF($A$20=1,IF(UDDS!D259="","",UDDS!D259),IF($A$20=2,IF('FTP-75'!D259="","",'FTP-75'!D259),IF($A$20=3, IF('US06'!D259="","",'US06'!D259),IF($A$20=4, IF(NEDC!C259="","", NEDC!C259),IF($A$20=5, IF('JPN10-15'!C259="","",'JPN10-15'!C259),IF($A$20=6, IF(WLTC!D259="","", WLTC!D259),IF($A$20=7, IF('New Cycle 1'!C259="","", 'New Cycle 1'!C259),IF($A$20=8, IF('New Cycle 2'!C259="","", 'New Cycle 2'!C259),IF($A$20=9, IF('New Cycle 3'!C259="","", 'New Cycle 3'!C259),"")))))))))</f>
        <v>0</v>
      </c>
      <c r="S259" s="32">
        <f>IF($A$20=1,IF(UDDS!E259="","",UDDS!E259),IF($A$20=2,IF('FTP-75'!E259="","",'FTP-75'!E259),IF($A$20=3, IF('US06'!E259="","",'US06'!E259),IF($A$20=4, IF(NEDC!D259="","", NEDC!D259),IF($A$20=5, IF('JPN10-15'!D259="","",'JPN10-15'!D259),IF($A$20=6, IF(WLTC!E259="","", WLTC!E259),IF($A$20=7, IF('New Cycle 1'!D259="","", 'New Cycle 1'!D259),IF($A$20=8, IF('New Cycle 2'!D259="","", 'New Cycle 2'!D259),IF($A$20=9, IF('New Cycle 3'!D259="","", 'New Cycle 3'!D259),"")))))))))</f>
        <v>7.9967036813865473</v>
      </c>
      <c r="T259" s="32">
        <f>IF($A$20=1,IF(UDDS!F259="","",UDDS!F259),IF($A$20=2,IF('FTP-75'!F259="","",'FTP-75'!F259),IF($A$20=3, IF('US06'!F259="","",'US06'!F259),IF($A$20=4, IF(NEDC!E259="","", NEDC!E259),IF($A$20=5, IF('JPN10-15'!E259="","",'JPN10-15'!E259),IF($A$20=6, IF(WLTC!F259="","", WLTC!F259),IF($A$20=7, IF('New Cycle 1'!E259="","", 'New Cycle 1'!E259),IF($A$20=8, IF('New Cycle 2'!E259="","", 'New Cycle 2'!E259),IF($A$20=9, IF('New Cycle 3'!E259="","", 'New Cycle 3'!E259),"")))))))))</f>
        <v>0.94423453307446259</v>
      </c>
      <c r="U259" s="32">
        <f>IF($A$20=1,IF(UDDS!G259="","",UDDS!G259),IF($A$20=2,IF('FTP-75'!G259="","",'FTP-75'!G259),IF($A$20=3, IF('US06'!G259="","",'US06'!G259),IF($A$20=4, IF(NEDC!F259="","", NEDC!F259),IF($A$20=5, IF('JPN10-15'!F259="","",'JPN10-15'!F259),IF($A$20=6, IF(WLTC!G259="","", WLTC!G259),IF($A$20=7, IF('New Cycle 1'!F259="","", 'New Cycle 1'!F259),IF($A$20=8, IF('New Cycle 2'!F259="","", 'New Cycle 2'!F259),IF($A$20=9, IF('New Cycle 3'!F259="","", 'New Cycle 3'!F259),"")))))))))</f>
        <v>1115.7999954502704</v>
      </c>
    </row>
    <row r="260" spans="16:21" x14ac:dyDescent="0.25">
      <c r="P260" s="8">
        <f>IF($A$20=1,IF(UDDS!A260="","",UDDS!A260),IF($A$20=2,IF('FTP-75'!A260="","",'FTP-75'!A260),IF($A$20=3, IF('US06'!A260="","",'US06'!A260),IF($A$20=4, IF(NEDC!A260="","", NEDC!A260),IF($A$20=5, IF('JPN10-15'!A260="","",'JPN10-15'!A260),IF($A$20=6, IF(WLTC!B260="","", WLTC!B260),IF($A$20=7, IF('New Cycle 1'!A260="","", 'New Cycle 1'!A260),IF($A$20=8, IF('New Cycle 2'!A260="","", 'New Cycle 3'!A260),IF($A$20=9, IF('New Cycle 3'!A260="","", 'New Cycle 3'!A260),"")))))))))</f>
        <v>258</v>
      </c>
      <c r="Q260" s="32">
        <f>IF($A$20=1,IF(UDDS!C260="","",UDDS!C260),IF($A$20=2,IF('FTP-75'!C260="","",'FTP-75'!C260),IF($A$20=3, IF('US06'!C260="","",'US06'!C260),IF($A$20=4, IF(NEDC!B260="","", NEDC!B260),IF($A$20=5, IF('JPN10-15'!B260="","",'JPN10-15'!B260),IF($A$20=6, IF(WLTC!C260="","", WLTC!C260),IF($A$20=7, IF('New Cycle 1'!B260="","", 'New Cycle 1'!B260),IF($A$20=8, IF('New Cycle 2'!B260="","", 'New Cycle 2'!B260),IF($A$20=9, IF('New Cycle 3'!B260="","", 'New Cycle 3'!B260),"")))))))))</f>
        <v>32</v>
      </c>
      <c r="R260" s="32">
        <f>IF($A$20=1,IF(UDDS!D260="","",UDDS!D260),IF($A$20=2,IF('FTP-75'!D260="","",'FTP-75'!D260),IF($A$20=3, IF('US06'!D260="","",'US06'!D260),IF($A$20=4, IF(NEDC!C260="","", NEDC!C260),IF($A$20=5, IF('JPN10-15'!C260="","",'JPN10-15'!C260),IF($A$20=6, IF(WLTC!D260="","", WLTC!D260),IF($A$20=7, IF('New Cycle 1'!C260="","", 'New Cycle 1'!C260),IF($A$20=8, IF('New Cycle 2'!C260="","", 'New Cycle 2'!C260),IF($A$20=9, IF('New Cycle 3'!C260="","", 'New Cycle 3'!C260),"")))))))))</f>
        <v>0</v>
      </c>
      <c r="S260" s="32">
        <f>IF($A$20=1,IF(UDDS!E260="","",UDDS!E260),IF($A$20=2,IF('FTP-75'!E260="","",'FTP-75'!E260),IF($A$20=3, IF('US06'!E260="","",'US06'!E260),IF($A$20=4, IF(NEDC!D260="","", NEDC!D260),IF($A$20=5, IF('JPN10-15'!D260="","",'JPN10-15'!D260),IF($A$20=6, IF(WLTC!E260="","", WLTC!E260),IF($A$20=7, IF('New Cycle 1'!D260="","", 'New Cycle 1'!D260),IF($A$20=8, IF('New Cycle 2'!D260="","", 'New Cycle 2'!D260),IF($A$20=9, IF('New Cycle 3'!D260="","", 'New Cycle 3'!D260),"")))))))))</f>
        <v>8.8888888888888893</v>
      </c>
      <c r="T260" s="32">
        <f>IF($A$20=1,IF(UDDS!F260="","",UDDS!F260),IF($A$20=2,IF('FTP-75'!F260="","",'FTP-75'!F260),IF($A$20=3, IF('US06'!F260="","",'US06'!F260),IF($A$20=4, IF(NEDC!E260="","", NEDC!E260),IF($A$20=5, IF('JPN10-15'!E260="","",'JPN10-15'!E260),IF($A$20=6, IF(WLTC!F260="","", WLTC!F260),IF($A$20=7, IF('New Cycle 1'!E260="","", 'New Cycle 1'!E260),IF($A$20=8, IF('New Cycle 2'!E260="","", 'New Cycle 2'!E260),IF($A$20=9, IF('New Cycle 3'!E260="","", 'New Cycle 3'!E260),"")))))))))</f>
        <v>0.89218520750234198</v>
      </c>
      <c r="U260" s="32">
        <f>IF($A$20=1,IF(UDDS!G260="","",UDDS!G260),IF($A$20=2,IF('FTP-75'!G260="","",'FTP-75'!G260),IF($A$20=3, IF('US06'!G260="","",'US06'!G260),IF($A$20=4, IF(NEDC!F260="","", NEDC!F260),IF($A$20=5, IF('JPN10-15'!F260="","",'JPN10-15'!F260),IF($A$20=6, IF(WLTC!G260="","", WLTC!G260),IF($A$20=7, IF('New Cycle 1'!F260="","", 'New Cycle 1'!F260),IF($A$20=8, IF('New Cycle 2'!F260="","", 'New Cycle 2'!F260),IF($A$20=9, IF('New Cycle 3'!F260="","", 'New Cycle 3'!F260),"")))))))))</f>
        <v>1124.2427917354082</v>
      </c>
    </row>
    <row r="261" spans="16:21" x14ac:dyDescent="0.25">
      <c r="P261" s="8">
        <f>IF($A$20=1,IF(UDDS!A261="","",UDDS!A261),IF($A$20=2,IF('FTP-75'!A261="","",'FTP-75'!A261),IF($A$20=3, IF('US06'!A261="","",'US06'!A261),IF($A$20=4, IF(NEDC!A261="","", NEDC!A261),IF($A$20=5, IF('JPN10-15'!A261="","",'JPN10-15'!A261),IF($A$20=6, IF(WLTC!B261="","", WLTC!B261),IF($A$20=7, IF('New Cycle 1'!A261="","", 'New Cycle 1'!A261),IF($A$20=8, IF('New Cycle 2'!A261="","", 'New Cycle 3'!A261),IF($A$20=9, IF('New Cycle 3'!A261="","", 'New Cycle 3'!A261),"")))))))))</f>
        <v>259</v>
      </c>
      <c r="Q261" s="32">
        <f>IF($A$20=1,IF(UDDS!C261="","",UDDS!C261),IF($A$20=2,IF('FTP-75'!C261="","",'FTP-75'!C261),IF($A$20=3, IF('US06'!C261="","",'US06'!C261),IF($A$20=4, IF(NEDC!B261="","", NEDC!B261),IF($A$20=5, IF('JPN10-15'!B261="","",'JPN10-15'!B261),IF($A$20=6, IF(WLTC!C261="","", WLTC!C261),IF($A$20=7, IF('New Cycle 1'!B261="","", 'New Cycle 1'!B261),IF($A$20=8, IF('New Cycle 2'!B261="","", 'New Cycle 2'!B261),IF($A$20=9, IF('New Cycle 3'!B261="","", 'New Cycle 3'!B261),"")))))))))</f>
        <v>32</v>
      </c>
      <c r="R261" s="32">
        <f>IF($A$20=1,IF(UDDS!D261="","",UDDS!D261),IF($A$20=2,IF('FTP-75'!D261="","",'FTP-75'!D261),IF($A$20=3, IF('US06'!D261="","",'US06'!D261),IF($A$20=4, IF(NEDC!C261="","", NEDC!C261),IF($A$20=5, IF('JPN10-15'!C261="","",'JPN10-15'!C261),IF($A$20=6, IF(WLTC!D261="","", WLTC!D261),IF($A$20=7, IF('New Cycle 1'!C261="","", 'New Cycle 1'!C261),IF($A$20=8, IF('New Cycle 2'!C261="","", 'New Cycle 2'!C261),IF($A$20=9, IF('New Cycle 3'!C261="","", 'New Cycle 3'!C261),"")))))))))</f>
        <v>0</v>
      </c>
      <c r="S261" s="32">
        <f>IF($A$20=1,IF(UDDS!E261="","",UDDS!E261),IF($A$20=2,IF('FTP-75'!E261="","",'FTP-75'!E261),IF($A$20=3, IF('US06'!E261="","",'US06'!E261),IF($A$20=4, IF(NEDC!D261="","", NEDC!D261),IF($A$20=5, IF('JPN10-15'!D261="","",'JPN10-15'!D261),IF($A$20=6, IF(WLTC!E261="","", WLTC!E261),IF($A$20=7, IF('New Cycle 1'!D261="","", 'New Cycle 1'!D261),IF($A$20=8, IF('New Cycle 2'!D261="","", 'New Cycle 2'!D261),IF($A$20=9, IF('New Cycle 3'!D261="","", 'New Cycle 3'!D261),"")))))))))</f>
        <v>8.8888888888888893</v>
      </c>
      <c r="T261" s="32">
        <f>IF($A$20=1,IF(UDDS!F261="","",UDDS!F261),IF($A$20=2,IF('FTP-75'!F261="","",'FTP-75'!F261),IF($A$20=3, IF('US06'!F261="","",'US06'!F261),IF($A$20=4, IF(NEDC!E261="","", NEDC!E261),IF($A$20=5, IF('JPN10-15'!E261="","",'JPN10-15'!E261),IF($A$20=6, IF(WLTC!F261="","", WLTC!F261),IF($A$20=7, IF('New Cycle 1'!E261="","", 'New Cycle 1'!E261),IF($A$20=8, IF('New Cycle 2'!E261="","", 'New Cycle 2'!E261),IF($A$20=9, IF('New Cycle 3'!E261="","", 'New Cycle 3'!E261),"")))))))))</f>
        <v>0</v>
      </c>
      <c r="U261" s="32">
        <f>IF($A$20=1,IF(UDDS!G261="","",UDDS!G261),IF($A$20=2,IF('FTP-75'!G261="","",'FTP-75'!G261),IF($A$20=3, IF('US06'!G261="","",'US06'!G261),IF($A$20=4, IF(NEDC!F261="","", NEDC!F261),IF($A$20=5, IF('JPN10-15'!F261="","",'JPN10-15'!F261),IF($A$20=6, IF(WLTC!G261="","", WLTC!G261),IF($A$20=7, IF('New Cycle 1'!F261="","", 'New Cycle 1'!F261),IF($A$20=8, IF('New Cycle 2'!F261="","", 'New Cycle 2'!F261),IF($A$20=9, IF('New Cycle 3'!F261="","", 'New Cycle 3'!F261),"")))))))))</f>
        <v>1133.1316806242971</v>
      </c>
    </row>
    <row r="262" spans="16:21" x14ac:dyDescent="0.25">
      <c r="P262" s="8">
        <f>IF($A$20=1,IF(UDDS!A262="","",UDDS!A262),IF($A$20=2,IF('FTP-75'!A262="","",'FTP-75'!A262),IF($A$20=3, IF('US06'!A262="","",'US06'!A262),IF($A$20=4, IF(NEDC!A262="","", NEDC!A262),IF($A$20=5, IF('JPN10-15'!A262="","",'JPN10-15'!A262),IF($A$20=6, IF(WLTC!B262="","", WLTC!B262),IF($A$20=7, IF('New Cycle 1'!A262="","", 'New Cycle 1'!A262),IF($A$20=8, IF('New Cycle 2'!A262="","", 'New Cycle 3'!A262),IF($A$20=9, IF('New Cycle 3'!A262="","", 'New Cycle 3'!A262),"")))))))))</f>
        <v>260</v>
      </c>
      <c r="Q262" s="32">
        <f>IF($A$20=1,IF(UDDS!C262="","",UDDS!C262),IF($A$20=2,IF('FTP-75'!C262="","",'FTP-75'!C262),IF($A$20=3, IF('US06'!C262="","",'US06'!C262),IF($A$20=4, IF(NEDC!B262="","", NEDC!B262),IF($A$20=5, IF('JPN10-15'!B262="","",'JPN10-15'!B262),IF($A$20=6, IF(WLTC!C262="","", WLTC!C262),IF($A$20=7, IF('New Cycle 1'!B262="","", 'New Cycle 1'!B262),IF($A$20=8, IF('New Cycle 2'!B262="","", 'New Cycle 2'!B262),IF($A$20=9, IF('New Cycle 3'!B262="","", 'New Cycle 3'!B262),"")))))))))</f>
        <v>32</v>
      </c>
      <c r="R262" s="32">
        <f>IF($A$20=1,IF(UDDS!D262="","",UDDS!D262),IF($A$20=2,IF('FTP-75'!D262="","",'FTP-75'!D262),IF($A$20=3, IF('US06'!D262="","",'US06'!D262),IF($A$20=4, IF(NEDC!C262="","", NEDC!C262),IF($A$20=5, IF('JPN10-15'!C262="","",'JPN10-15'!C262),IF($A$20=6, IF(WLTC!D262="","", WLTC!D262),IF($A$20=7, IF('New Cycle 1'!C262="","", 'New Cycle 1'!C262),IF($A$20=8, IF('New Cycle 2'!C262="","", 'New Cycle 2'!C262),IF($A$20=9, IF('New Cycle 3'!C262="","", 'New Cycle 3'!C262),"")))))))))</f>
        <v>0</v>
      </c>
      <c r="S262" s="32">
        <f>IF($A$20=1,IF(UDDS!E262="","",UDDS!E262),IF($A$20=2,IF('FTP-75'!E262="","",'FTP-75'!E262),IF($A$20=3, IF('US06'!E262="","",'US06'!E262),IF($A$20=4, IF(NEDC!D262="","", NEDC!D262),IF($A$20=5, IF('JPN10-15'!D262="","",'JPN10-15'!D262),IF($A$20=6, IF(WLTC!E262="","", WLTC!E262),IF($A$20=7, IF('New Cycle 1'!D262="","", 'New Cycle 1'!D262),IF($A$20=8, IF('New Cycle 2'!D262="","", 'New Cycle 2'!D262),IF($A$20=9, IF('New Cycle 3'!D262="","", 'New Cycle 3'!D262),"")))))))))</f>
        <v>8.8888888888888893</v>
      </c>
      <c r="T262" s="32">
        <f>IF($A$20=1,IF(UDDS!F262="","",UDDS!F262),IF($A$20=2,IF('FTP-75'!F262="","",'FTP-75'!F262),IF($A$20=3, IF('US06'!F262="","",'US06'!F262),IF($A$20=4, IF(NEDC!E262="","", NEDC!E262),IF($A$20=5, IF('JPN10-15'!E262="","",'JPN10-15'!E262),IF($A$20=6, IF(WLTC!F262="","", WLTC!F262),IF($A$20=7, IF('New Cycle 1'!E262="","", 'New Cycle 1'!E262),IF($A$20=8, IF('New Cycle 2'!E262="","", 'New Cycle 2'!E262),IF($A$20=9, IF('New Cycle 3'!E262="","", 'New Cycle 3'!E262),"")))))))))</f>
        <v>0</v>
      </c>
      <c r="U262" s="32">
        <f>IF($A$20=1,IF(UDDS!G262="","",UDDS!G262),IF($A$20=2,IF('FTP-75'!G262="","",'FTP-75'!G262),IF($A$20=3, IF('US06'!G262="","",'US06'!G262),IF($A$20=4, IF(NEDC!F262="","", NEDC!F262),IF($A$20=5, IF('JPN10-15'!F262="","",'JPN10-15'!F262),IF($A$20=6, IF(WLTC!G262="","", WLTC!G262),IF($A$20=7, IF('New Cycle 1'!F262="","", 'New Cycle 1'!F262),IF($A$20=8, IF('New Cycle 2'!F262="","", 'New Cycle 2'!F262),IF($A$20=9, IF('New Cycle 3'!F262="","", 'New Cycle 3'!F262),"")))))))))</f>
        <v>1142.020569513186</v>
      </c>
    </row>
    <row r="263" spans="16:21" x14ac:dyDescent="0.25">
      <c r="P263" s="8">
        <f>IF($A$20=1,IF(UDDS!A263="","",UDDS!A263),IF($A$20=2,IF('FTP-75'!A263="","",'FTP-75'!A263),IF($A$20=3, IF('US06'!A263="","",'US06'!A263),IF($A$20=4, IF(NEDC!A263="","", NEDC!A263),IF($A$20=5, IF('JPN10-15'!A263="","",'JPN10-15'!A263),IF($A$20=6, IF(WLTC!B263="","", WLTC!B263),IF($A$20=7, IF('New Cycle 1'!A263="","", 'New Cycle 1'!A263),IF($A$20=8, IF('New Cycle 2'!A263="","", 'New Cycle 3'!A263),IF($A$20=9, IF('New Cycle 3'!A263="","", 'New Cycle 3'!A263),"")))))))))</f>
        <v>261</v>
      </c>
      <c r="Q263" s="32">
        <f>IF($A$20=1,IF(UDDS!C263="","",UDDS!C263),IF($A$20=2,IF('FTP-75'!C263="","",'FTP-75'!C263),IF($A$20=3, IF('US06'!C263="","",'US06'!C263),IF($A$20=4, IF(NEDC!B263="","", NEDC!B263),IF($A$20=5, IF('JPN10-15'!B263="","",'JPN10-15'!B263),IF($A$20=6, IF(WLTC!C263="","", WLTC!C263),IF($A$20=7, IF('New Cycle 1'!B263="","", 'New Cycle 1'!B263),IF($A$20=8, IF('New Cycle 2'!B263="","", 'New Cycle 2'!B263),IF($A$20=9, IF('New Cycle 3'!B263="","", 'New Cycle 3'!B263),"")))))))))</f>
        <v>32</v>
      </c>
      <c r="R263" s="32">
        <f>IF($A$20=1,IF(UDDS!D263="","",UDDS!D263),IF($A$20=2,IF('FTP-75'!D263="","",'FTP-75'!D263),IF($A$20=3, IF('US06'!D263="","",'US06'!D263),IF($A$20=4, IF(NEDC!C263="","", NEDC!C263),IF($A$20=5, IF('JPN10-15'!C263="","",'JPN10-15'!C263),IF($A$20=6, IF(WLTC!D263="","", WLTC!D263),IF($A$20=7, IF('New Cycle 1'!C263="","", 'New Cycle 1'!C263),IF($A$20=8, IF('New Cycle 2'!C263="","", 'New Cycle 2'!C263),IF($A$20=9, IF('New Cycle 3'!C263="","", 'New Cycle 3'!C263),"")))))))))</f>
        <v>0</v>
      </c>
      <c r="S263" s="32">
        <f>IF($A$20=1,IF(UDDS!E263="","",UDDS!E263),IF($A$20=2,IF('FTP-75'!E263="","",'FTP-75'!E263),IF($A$20=3, IF('US06'!E263="","",'US06'!E263),IF($A$20=4, IF(NEDC!D263="","", NEDC!D263),IF($A$20=5, IF('JPN10-15'!D263="","",'JPN10-15'!D263),IF($A$20=6, IF(WLTC!E263="","", WLTC!E263),IF($A$20=7, IF('New Cycle 1'!D263="","", 'New Cycle 1'!D263),IF($A$20=8, IF('New Cycle 2'!D263="","", 'New Cycle 2'!D263),IF($A$20=9, IF('New Cycle 3'!D263="","", 'New Cycle 3'!D263),"")))))))))</f>
        <v>8.8888888888888893</v>
      </c>
      <c r="T263" s="32">
        <f>IF($A$20=1,IF(UDDS!F263="","",UDDS!F263),IF($A$20=2,IF('FTP-75'!F263="","",'FTP-75'!F263),IF($A$20=3, IF('US06'!F263="","",'US06'!F263),IF($A$20=4, IF(NEDC!E263="","", NEDC!E263),IF($A$20=5, IF('JPN10-15'!E263="","",'JPN10-15'!E263),IF($A$20=6, IF(WLTC!F263="","", WLTC!F263),IF($A$20=7, IF('New Cycle 1'!E263="","", 'New Cycle 1'!E263),IF($A$20=8, IF('New Cycle 2'!E263="","", 'New Cycle 2'!E263),IF($A$20=9, IF('New Cycle 3'!E263="","", 'New Cycle 3'!E263),"")))))))))</f>
        <v>0</v>
      </c>
      <c r="U263" s="32">
        <f>IF($A$20=1,IF(UDDS!G263="","",UDDS!G263),IF($A$20=2,IF('FTP-75'!G263="","",'FTP-75'!G263),IF($A$20=3, IF('US06'!G263="","",'US06'!G263),IF($A$20=4, IF(NEDC!F263="","", NEDC!F263),IF($A$20=5, IF('JPN10-15'!F263="","",'JPN10-15'!F263),IF($A$20=6, IF(WLTC!G263="","", WLTC!G263),IF($A$20=7, IF('New Cycle 1'!F263="","", 'New Cycle 1'!F263),IF($A$20=8, IF('New Cycle 2'!F263="","", 'New Cycle 2'!F263),IF($A$20=9, IF('New Cycle 3'!F263="","", 'New Cycle 3'!F263),"")))))))))</f>
        <v>1150.909458402075</v>
      </c>
    </row>
    <row r="264" spans="16:21" x14ac:dyDescent="0.25">
      <c r="P264" s="8">
        <f>IF($A$20=1,IF(UDDS!A264="","",UDDS!A264),IF($A$20=2,IF('FTP-75'!A264="","",'FTP-75'!A264),IF($A$20=3, IF('US06'!A264="","",'US06'!A264),IF($A$20=4, IF(NEDC!A264="","", NEDC!A264),IF($A$20=5, IF('JPN10-15'!A264="","",'JPN10-15'!A264),IF($A$20=6, IF(WLTC!B264="","", WLTC!B264),IF($A$20=7, IF('New Cycle 1'!A264="","", 'New Cycle 1'!A264),IF($A$20=8, IF('New Cycle 2'!A264="","", 'New Cycle 3'!A264),IF($A$20=9, IF('New Cycle 3'!A264="","", 'New Cycle 3'!A264),"")))))))))</f>
        <v>262</v>
      </c>
      <c r="Q264" s="32">
        <f>IF($A$20=1,IF(UDDS!C264="","",UDDS!C264),IF($A$20=2,IF('FTP-75'!C264="","",'FTP-75'!C264),IF($A$20=3, IF('US06'!C264="","",'US06'!C264),IF($A$20=4, IF(NEDC!B264="","", NEDC!B264),IF($A$20=5, IF('JPN10-15'!B264="","",'JPN10-15'!B264),IF($A$20=6, IF(WLTC!C264="","", WLTC!C264),IF($A$20=7, IF('New Cycle 1'!B264="","", 'New Cycle 1'!B264),IF($A$20=8, IF('New Cycle 2'!B264="","", 'New Cycle 2'!B264),IF($A$20=9, IF('New Cycle 3'!B264="","", 'New Cycle 3'!B264),"")))))))))</f>
        <v>32</v>
      </c>
      <c r="R264" s="32">
        <f>IF($A$20=1,IF(UDDS!D264="","",UDDS!D264),IF($A$20=2,IF('FTP-75'!D264="","",'FTP-75'!D264),IF($A$20=3, IF('US06'!D264="","",'US06'!D264),IF($A$20=4, IF(NEDC!C264="","", NEDC!C264),IF($A$20=5, IF('JPN10-15'!C264="","",'JPN10-15'!C264),IF($A$20=6, IF(WLTC!D264="","", WLTC!D264),IF($A$20=7, IF('New Cycle 1'!C264="","", 'New Cycle 1'!C264),IF($A$20=8, IF('New Cycle 2'!C264="","", 'New Cycle 2'!C264),IF($A$20=9, IF('New Cycle 3'!C264="","", 'New Cycle 3'!C264),"")))))))))</f>
        <v>0</v>
      </c>
      <c r="S264" s="32">
        <f>IF($A$20=1,IF(UDDS!E264="","",UDDS!E264),IF($A$20=2,IF('FTP-75'!E264="","",'FTP-75'!E264),IF($A$20=3, IF('US06'!E264="","",'US06'!E264),IF($A$20=4, IF(NEDC!D264="","", NEDC!D264),IF($A$20=5, IF('JPN10-15'!D264="","",'JPN10-15'!D264),IF($A$20=6, IF(WLTC!E264="","", WLTC!E264),IF($A$20=7, IF('New Cycle 1'!D264="","", 'New Cycle 1'!D264),IF($A$20=8, IF('New Cycle 2'!D264="","", 'New Cycle 2'!D264),IF($A$20=9, IF('New Cycle 3'!D264="","", 'New Cycle 3'!D264),"")))))))))</f>
        <v>8.8888888888888893</v>
      </c>
      <c r="T264" s="32">
        <f>IF($A$20=1,IF(UDDS!F264="","",UDDS!F264),IF($A$20=2,IF('FTP-75'!F264="","",'FTP-75'!F264),IF($A$20=3, IF('US06'!F264="","",'US06'!F264),IF($A$20=4, IF(NEDC!E264="","", NEDC!E264),IF($A$20=5, IF('JPN10-15'!E264="","",'JPN10-15'!E264),IF($A$20=6, IF(WLTC!F264="","", WLTC!F264),IF($A$20=7, IF('New Cycle 1'!E264="","", 'New Cycle 1'!E264),IF($A$20=8, IF('New Cycle 2'!E264="","", 'New Cycle 2'!E264),IF($A$20=9, IF('New Cycle 3'!E264="","", 'New Cycle 3'!E264),"")))))))))</f>
        <v>0</v>
      </c>
      <c r="U264" s="32">
        <f>IF($A$20=1,IF(UDDS!G264="","",UDDS!G264),IF($A$20=2,IF('FTP-75'!G264="","",'FTP-75'!G264),IF($A$20=3, IF('US06'!G264="","",'US06'!G264),IF($A$20=4, IF(NEDC!F264="","", NEDC!F264),IF($A$20=5, IF('JPN10-15'!F264="","",'JPN10-15'!F264),IF($A$20=6, IF(WLTC!G264="","", WLTC!G264),IF($A$20=7, IF('New Cycle 1'!F264="","", 'New Cycle 1'!F264),IF($A$20=8, IF('New Cycle 2'!F264="","", 'New Cycle 2'!F264),IF($A$20=9, IF('New Cycle 3'!F264="","", 'New Cycle 3'!F264),"")))))))))</f>
        <v>1159.7983472909639</v>
      </c>
    </row>
    <row r="265" spans="16:21" x14ac:dyDescent="0.25">
      <c r="P265" s="8">
        <f>IF($A$20=1,IF(UDDS!A265="","",UDDS!A265),IF($A$20=2,IF('FTP-75'!A265="","",'FTP-75'!A265),IF($A$20=3, IF('US06'!A265="","",'US06'!A265),IF($A$20=4, IF(NEDC!A265="","", NEDC!A265),IF($A$20=5, IF('JPN10-15'!A265="","",'JPN10-15'!A265),IF($A$20=6, IF(WLTC!B265="","", WLTC!B265),IF($A$20=7, IF('New Cycle 1'!A265="","", 'New Cycle 1'!A265),IF($A$20=8, IF('New Cycle 2'!A265="","", 'New Cycle 3'!A265),IF($A$20=9, IF('New Cycle 3'!A265="","", 'New Cycle 3'!A265),"")))))))))</f>
        <v>263</v>
      </c>
      <c r="Q265" s="32">
        <f>IF($A$20=1,IF(UDDS!C265="","",UDDS!C265),IF($A$20=2,IF('FTP-75'!C265="","",'FTP-75'!C265),IF($A$20=3, IF('US06'!C265="","",'US06'!C265),IF($A$20=4, IF(NEDC!B265="","", NEDC!B265),IF($A$20=5, IF('JPN10-15'!B265="","",'JPN10-15'!B265),IF($A$20=6, IF(WLTC!C265="","", WLTC!C265),IF($A$20=7, IF('New Cycle 1'!B265="","", 'New Cycle 1'!B265),IF($A$20=8, IF('New Cycle 2'!B265="","", 'New Cycle 2'!B265),IF($A$20=9, IF('New Cycle 3'!B265="","", 'New Cycle 3'!B265),"")))))))))</f>
        <v>32</v>
      </c>
      <c r="R265" s="32">
        <f>IF($A$20=1,IF(UDDS!D265="","",UDDS!D265),IF($A$20=2,IF('FTP-75'!D265="","",'FTP-75'!D265),IF($A$20=3, IF('US06'!D265="","",'US06'!D265),IF($A$20=4, IF(NEDC!C265="","", NEDC!C265),IF($A$20=5, IF('JPN10-15'!C265="","",'JPN10-15'!C265),IF($A$20=6, IF(WLTC!D265="","", WLTC!D265),IF($A$20=7, IF('New Cycle 1'!C265="","", 'New Cycle 1'!C265),IF($A$20=8, IF('New Cycle 2'!C265="","", 'New Cycle 2'!C265),IF($A$20=9, IF('New Cycle 3'!C265="","", 'New Cycle 3'!C265),"")))))))))</f>
        <v>0</v>
      </c>
      <c r="S265" s="32">
        <f>IF($A$20=1,IF(UDDS!E265="","",UDDS!E265),IF($A$20=2,IF('FTP-75'!E265="","",'FTP-75'!E265),IF($A$20=3, IF('US06'!E265="","",'US06'!E265),IF($A$20=4, IF(NEDC!D265="","", NEDC!D265),IF($A$20=5, IF('JPN10-15'!D265="","",'JPN10-15'!D265),IF($A$20=6, IF(WLTC!E265="","", WLTC!E265),IF($A$20=7, IF('New Cycle 1'!D265="","", 'New Cycle 1'!D265),IF($A$20=8, IF('New Cycle 2'!D265="","", 'New Cycle 2'!D265),IF($A$20=9, IF('New Cycle 3'!D265="","", 'New Cycle 3'!D265),"")))))))))</f>
        <v>8.8888888888888893</v>
      </c>
      <c r="T265" s="32">
        <f>IF($A$20=1,IF(UDDS!F265="","",UDDS!F265),IF($A$20=2,IF('FTP-75'!F265="","",'FTP-75'!F265),IF($A$20=3, IF('US06'!F265="","",'US06'!F265),IF($A$20=4, IF(NEDC!E265="","", NEDC!E265),IF($A$20=5, IF('JPN10-15'!E265="","",'JPN10-15'!E265),IF($A$20=6, IF(WLTC!F265="","", WLTC!F265),IF($A$20=7, IF('New Cycle 1'!E265="","", 'New Cycle 1'!E265),IF($A$20=8, IF('New Cycle 2'!E265="","", 'New Cycle 2'!E265),IF($A$20=9, IF('New Cycle 3'!E265="","", 'New Cycle 3'!E265),"")))))))))</f>
        <v>0</v>
      </c>
      <c r="U265" s="32">
        <f>IF($A$20=1,IF(UDDS!G265="","",UDDS!G265),IF($A$20=2,IF('FTP-75'!G265="","",'FTP-75'!G265),IF($A$20=3, IF('US06'!G265="","",'US06'!G265),IF($A$20=4, IF(NEDC!F265="","", NEDC!F265),IF($A$20=5, IF('JPN10-15'!F265="","",'JPN10-15'!F265),IF($A$20=6, IF(WLTC!G265="","", WLTC!G265),IF($A$20=7, IF('New Cycle 1'!F265="","", 'New Cycle 1'!F265),IF($A$20=8, IF('New Cycle 2'!F265="","", 'New Cycle 2'!F265),IF($A$20=9, IF('New Cycle 3'!F265="","", 'New Cycle 3'!F265),"")))))))))</f>
        <v>1168.6872361798528</v>
      </c>
    </row>
    <row r="266" spans="16:21" x14ac:dyDescent="0.25">
      <c r="P266" s="8">
        <f>IF($A$20=1,IF(UDDS!A266="","",UDDS!A266),IF($A$20=2,IF('FTP-75'!A266="","",'FTP-75'!A266),IF($A$20=3, IF('US06'!A266="","",'US06'!A266),IF($A$20=4, IF(NEDC!A266="","", NEDC!A266),IF($A$20=5, IF('JPN10-15'!A266="","",'JPN10-15'!A266),IF($A$20=6, IF(WLTC!B266="","", WLTC!B266),IF($A$20=7, IF('New Cycle 1'!A266="","", 'New Cycle 1'!A266),IF($A$20=8, IF('New Cycle 2'!A266="","", 'New Cycle 3'!A266),IF($A$20=9, IF('New Cycle 3'!A266="","", 'New Cycle 3'!A266),"")))))))))</f>
        <v>264</v>
      </c>
      <c r="Q266" s="32">
        <f>IF($A$20=1,IF(UDDS!C266="","",UDDS!C266),IF($A$20=2,IF('FTP-75'!C266="","",'FTP-75'!C266),IF($A$20=3, IF('US06'!C266="","",'US06'!C266),IF($A$20=4, IF(NEDC!B266="","", NEDC!B266),IF($A$20=5, IF('JPN10-15'!B266="","",'JPN10-15'!B266),IF($A$20=6, IF(WLTC!C266="","", WLTC!C266),IF($A$20=7, IF('New Cycle 1'!B266="","", 'New Cycle 1'!B266),IF($A$20=8, IF('New Cycle 2'!B266="","", 'New Cycle 2'!B266),IF($A$20=9, IF('New Cycle 3'!B266="","", 'New Cycle 3'!B266),"")))))))))</f>
        <v>32</v>
      </c>
      <c r="R266" s="32">
        <f>IF($A$20=1,IF(UDDS!D266="","",UDDS!D266),IF($A$20=2,IF('FTP-75'!D266="","",'FTP-75'!D266),IF($A$20=3, IF('US06'!D266="","",'US06'!D266),IF($A$20=4, IF(NEDC!C266="","", NEDC!C266),IF($A$20=5, IF('JPN10-15'!C266="","",'JPN10-15'!C266),IF($A$20=6, IF(WLTC!D266="","", WLTC!D266),IF($A$20=7, IF('New Cycle 1'!C266="","", 'New Cycle 1'!C266),IF($A$20=8, IF('New Cycle 2'!C266="","", 'New Cycle 2'!C266),IF($A$20=9, IF('New Cycle 3'!C266="","", 'New Cycle 3'!C266),"")))))))))</f>
        <v>0</v>
      </c>
      <c r="S266" s="32">
        <f>IF($A$20=1,IF(UDDS!E266="","",UDDS!E266),IF($A$20=2,IF('FTP-75'!E266="","",'FTP-75'!E266),IF($A$20=3, IF('US06'!E266="","",'US06'!E266),IF($A$20=4, IF(NEDC!D266="","", NEDC!D266),IF($A$20=5, IF('JPN10-15'!D266="","",'JPN10-15'!D266),IF($A$20=6, IF(WLTC!E266="","", WLTC!E266),IF($A$20=7, IF('New Cycle 1'!D266="","", 'New Cycle 1'!D266),IF($A$20=8, IF('New Cycle 2'!D266="","", 'New Cycle 2'!D266),IF($A$20=9, IF('New Cycle 3'!D266="","", 'New Cycle 3'!D266),"")))))))))</f>
        <v>8.8888888888888893</v>
      </c>
      <c r="T266" s="32">
        <f>IF($A$20=1,IF(UDDS!F266="","",UDDS!F266),IF($A$20=2,IF('FTP-75'!F266="","",'FTP-75'!F266),IF($A$20=3, IF('US06'!F266="","",'US06'!F266),IF($A$20=4, IF(NEDC!E266="","", NEDC!E266),IF($A$20=5, IF('JPN10-15'!E266="","",'JPN10-15'!E266),IF($A$20=6, IF(WLTC!F266="","", WLTC!F266),IF($A$20=7, IF('New Cycle 1'!E266="","", 'New Cycle 1'!E266),IF($A$20=8, IF('New Cycle 2'!E266="","", 'New Cycle 2'!E266),IF($A$20=9, IF('New Cycle 3'!E266="","", 'New Cycle 3'!E266),"")))))))))</f>
        <v>0</v>
      </c>
      <c r="U266" s="32">
        <f>IF($A$20=1,IF(UDDS!G266="","",UDDS!G266),IF($A$20=2,IF('FTP-75'!G266="","",'FTP-75'!G266),IF($A$20=3, IF('US06'!G266="","",'US06'!G266),IF($A$20=4, IF(NEDC!F266="","", NEDC!F266),IF($A$20=5, IF('JPN10-15'!F266="","",'JPN10-15'!F266),IF($A$20=6, IF(WLTC!G266="","", WLTC!G266),IF($A$20=7, IF('New Cycle 1'!F266="","", 'New Cycle 1'!F266),IF($A$20=8, IF('New Cycle 2'!F266="","", 'New Cycle 2'!F266),IF($A$20=9, IF('New Cycle 3'!F266="","", 'New Cycle 3'!F266),"")))))))))</f>
        <v>1177.5761250687417</v>
      </c>
    </row>
    <row r="267" spans="16:21" x14ac:dyDescent="0.25">
      <c r="P267" s="8">
        <f>IF($A$20=1,IF(UDDS!A267="","",UDDS!A267),IF($A$20=2,IF('FTP-75'!A267="","",'FTP-75'!A267),IF($A$20=3, IF('US06'!A267="","",'US06'!A267),IF($A$20=4, IF(NEDC!A267="","", NEDC!A267),IF($A$20=5, IF('JPN10-15'!A267="","",'JPN10-15'!A267),IF($A$20=6, IF(WLTC!B267="","", WLTC!B267),IF($A$20=7, IF('New Cycle 1'!A267="","", 'New Cycle 1'!A267),IF($A$20=8, IF('New Cycle 2'!A267="","", 'New Cycle 3'!A267),IF($A$20=9, IF('New Cycle 3'!A267="","", 'New Cycle 3'!A267),"")))))))))</f>
        <v>265</v>
      </c>
      <c r="Q267" s="32">
        <f>IF($A$20=1,IF(UDDS!C267="","",UDDS!C267),IF($A$20=2,IF('FTP-75'!C267="","",'FTP-75'!C267),IF($A$20=3, IF('US06'!C267="","",'US06'!C267),IF($A$20=4, IF(NEDC!B267="","", NEDC!B267),IF($A$20=5, IF('JPN10-15'!B267="","",'JPN10-15'!B267),IF($A$20=6, IF(WLTC!C267="","", WLTC!C267),IF($A$20=7, IF('New Cycle 1'!B267="","", 'New Cycle 1'!B267),IF($A$20=8, IF('New Cycle 2'!B267="","", 'New Cycle 2'!B267),IF($A$20=9, IF('New Cycle 3'!B267="","", 'New Cycle 3'!B267),"")))))))))</f>
        <v>32</v>
      </c>
      <c r="R267" s="32">
        <f>IF($A$20=1,IF(UDDS!D267="","",UDDS!D267),IF($A$20=2,IF('FTP-75'!D267="","",'FTP-75'!D267),IF($A$20=3, IF('US06'!D267="","",'US06'!D267),IF($A$20=4, IF(NEDC!C267="","", NEDC!C267),IF($A$20=5, IF('JPN10-15'!C267="","",'JPN10-15'!C267),IF($A$20=6, IF(WLTC!D267="","", WLTC!D267),IF($A$20=7, IF('New Cycle 1'!C267="","", 'New Cycle 1'!C267),IF($A$20=8, IF('New Cycle 2'!C267="","", 'New Cycle 2'!C267),IF($A$20=9, IF('New Cycle 3'!C267="","", 'New Cycle 3'!C267),"")))))))))</f>
        <v>0</v>
      </c>
      <c r="S267" s="32">
        <f>IF($A$20=1,IF(UDDS!E267="","",UDDS!E267),IF($A$20=2,IF('FTP-75'!E267="","",'FTP-75'!E267),IF($A$20=3, IF('US06'!E267="","",'US06'!E267),IF($A$20=4, IF(NEDC!D267="","", NEDC!D267),IF($A$20=5, IF('JPN10-15'!D267="","",'JPN10-15'!D267),IF($A$20=6, IF(WLTC!E267="","", WLTC!E267),IF($A$20=7, IF('New Cycle 1'!D267="","", 'New Cycle 1'!D267),IF($A$20=8, IF('New Cycle 2'!D267="","", 'New Cycle 2'!D267),IF($A$20=9, IF('New Cycle 3'!D267="","", 'New Cycle 3'!D267),"")))))))))</f>
        <v>8.8888888888888893</v>
      </c>
      <c r="T267" s="32">
        <f>IF($A$20=1,IF(UDDS!F267="","",UDDS!F267),IF($A$20=2,IF('FTP-75'!F267="","",'FTP-75'!F267),IF($A$20=3, IF('US06'!F267="","",'US06'!F267),IF($A$20=4, IF(NEDC!E267="","", NEDC!E267),IF($A$20=5, IF('JPN10-15'!E267="","",'JPN10-15'!E267),IF($A$20=6, IF(WLTC!F267="","", WLTC!F267),IF($A$20=7, IF('New Cycle 1'!E267="","", 'New Cycle 1'!E267),IF($A$20=8, IF('New Cycle 2'!E267="","", 'New Cycle 2'!E267),IF($A$20=9, IF('New Cycle 3'!E267="","", 'New Cycle 3'!E267),"")))))))))</f>
        <v>0</v>
      </c>
      <c r="U267" s="32">
        <f>IF($A$20=1,IF(UDDS!G267="","",UDDS!G267),IF($A$20=2,IF('FTP-75'!G267="","",'FTP-75'!G267),IF($A$20=3, IF('US06'!G267="","",'US06'!G267),IF($A$20=4, IF(NEDC!F267="","", NEDC!F267),IF($A$20=5, IF('JPN10-15'!F267="","",'JPN10-15'!F267),IF($A$20=6, IF(WLTC!G267="","", WLTC!G267),IF($A$20=7, IF('New Cycle 1'!F267="","", 'New Cycle 1'!F267),IF($A$20=8, IF('New Cycle 2'!F267="","", 'New Cycle 2'!F267),IF($A$20=9, IF('New Cycle 3'!F267="","", 'New Cycle 3'!F267),"")))))))))</f>
        <v>1186.4650139576306</v>
      </c>
    </row>
    <row r="268" spans="16:21" x14ac:dyDescent="0.25">
      <c r="P268" s="8">
        <f>IF($A$20=1,IF(UDDS!A268="","",UDDS!A268),IF($A$20=2,IF('FTP-75'!A268="","",'FTP-75'!A268),IF($A$20=3, IF('US06'!A268="","",'US06'!A268),IF($A$20=4, IF(NEDC!A268="","", NEDC!A268),IF($A$20=5, IF('JPN10-15'!A268="","",'JPN10-15'!A268),IF($A$20=6, IF(WLTC!B268="","", WLTC!B268),IF($A$20=7, IF('New Cycle 1'!A268="","", 'New Cycle 1'!A268),IF($A$20=8, IF('New Cycle 2'!A268="","", 'New Cycle 3'!A268),IF($A$20=9, IF('New Cycle 3'!A268="","", 'New Cycle 3'!A268),"")))))))))</f>
        <v>266</v>
      </c>
      <c r="Q268" s="32">
        <f>IF($A$20=1,IF(UDDS!C268="","",UDDS!C268),IF($A$20=2,IF('FTP-75'!C268="","",'FTP-75'!C268),IF($A$20=3, IF('US06'!C268="","",'US06'!C268),IF($A$20=4, IF(NEDC!B268="","", NEDC!B268),IF($A$20=5, IF('JPN10-15'!B268="","",'JPN10-15'!B268),IF($A$20=6, IF(WLTC!C268="","", WLTC!C268),IF($A$20=7, IF('New Cycle 1'!B268="","", 'New Cycle 1'!B268),IF($A$20=8, IF('New Cycle 2'!B268="","", 'New Cycle 2'!B268),IF($A$20=9, IF('New Cycle 3'!B268="","", 'New Cycle 3'!B268),"")))))))))</f>
        <v>32</v>
      </c>
      <c r="R268" s="32">
        <f>IF($A$20=1,IF(UDDS!D268="","",UDDS!D268),IF($A$20=2,IF('FTP-75'!D268="","",'FTP-75'!D268),IF($A$20=3, IF('US06'!D268="","",'US06'!D268),IF($A$20=4, IF(NEDC!C268="","", NEDC!C268),IF($A$20=5, IF('JPN10-15'!C268="","",'JPN10-15'!C268),IF($A$20=6, IF(WLTC!D268="","", WLTC!D268),IF($A$20=7, IF('New Cycle 1'!C268="","", 'New Cycle 1'!C268),IF($A$20=8, IF('New Cycle 2'!C268="","", 'New Cycle 2'!C268),IF($A$20=9, IF('New Cycle 3'!C268="","", 'New Cycle 3'!C268),"")))))))))</f>
        <v>0</v>
      </c>
      <c r="S268" s="32">
        <f>IF($A$20=1,IF(UDDS!E268="","",UDDS!E268),IF($A$20=2,IF('FTP-75'!E268="","",'FTP-75'!E268),IF($A$20=3, IF('US06'!E268="","",'US06'!E268),IF($A$20=4, IF(NEDC!D268="","", NEDC!D268),IF($A$20=5, IF('JPN10-15'!D268="","",'JPN10-15'!D268),IF($A$20=6, IF(WLTC!E268="","", WLTC!E268),IF($A$20=7, IF('New Cycle 1'!D268="","", 'New Cycle 1'!D268),IF($A$20=8, IF('New Cycle 2'!D268="","", 'New Cycle 2'!D268),IF($A$20=9, IF('New Cycle 3'!D268="","", 'New Cycle 3'!D268),"")))))))))</f>
        <v>8.8888888888888893</v>
      </c>
      <c r="T268" s="32">
        <f>IF($A$20=1,IF(UDDS!F268="","",UDDS!F268),IF($A$20=2,IF('FTP-75'!F268="","",'FTP-75'!F268),IF($A$20=3, IF('US06'!F268="","",'US06'!F268),IF($A$20=4, IF(NEDC!E268="","", NEDC!E268),IF($A$20=5, IF('JPN10-15'!E268="","",'JPN10-15'!E268),IF($A$20=6, IF(WLTC!F268="","", WLTC!F268),IF($A$20=7, IF('New Cycle 1'!E268="","", 'New Cycle 1'!E268),IF($A$20=8, IF('New Cycle 2'!E268="","", 'New Cycle 2'!E268),IF($A$20=9, IF('New Cycle 3'!E268="","", 'New Cycle 3'!E268),"")))))))))</f>
        <v>0</v>
      </c>
      <c r="U268" s="32">
        <f>IF($A$20=1,IF(UDDS!G268="","",UDDS!G268),IF($A$20=2,IF('FTP-75'!G268="","",'FTP-75'!G268),IF($A$20=3, IF('US06'!G268="","",'US06'!G268),IF($A$20=4, IF(NEDC!F268="","", NEDC!F268),IF($A$20=5, IF('JPN10-15'!F268="","",'JPN10-15'!F268),IF($A$20=6, IF(WLTC!G268="","", WLTC!G268),IF($A$20=7, IF('New Cycle 1'!F268="","", 'New Cycle 1'!F268),IF($A$20=8, IF('New Cycle 2'!F268="","", 'New Cycle 2'!F268),IF($A$20=9, IF('New Cycle 3'!F268="","", 'New Cycle 3'!F268),"")))))))))</f>
        <v>1195.3539028465195</v>
      </c>
    </row>
    <row r="269" spans="16:21" x14ac:dyDescent="0.25">
      <c r="P269" s="8">
        <f>IF($A$20=1,IF(UDDS!A269="","",UDDS!A269),IF($A$20=2,IF('FTP-75'!A269="","",'FTP-75'!A269),IF($A$20=3, IF('US06'!A269="","",'US06'!A269),IF($A$20=4, IF(NEDC!A269="","", NEDC!A269),IF($A$20=5, IF('JPN10-15'!A269="","",'JPN10-15'!A269),IF($A$20=6, IF(WLTC!B269="","", WLTC!B269),IF($A$20=7, IF('New Cycle 1'!A269="","", 'New Cycle 1'!A269),IF($A$20=8, IF('New Cycle 2'!A269="","", 'New Cycle 3'!A269),IF($A$20=9, IF('New Cycle 3'!A269="","", 'New Cycle 3'!A269),"")))))))))</f>
        <v>267</v>
      </c>
      <c r="Q269" s="32">
        <f>IF($A$20=1,IF(UDDS!C269="","",UDDS!C269),IF($A$20=2,IF('FTP-75'!C269="","",'FTP-75'!C269),IF($A$20=3, IF('US06'!C269="","",'US06'!C269),IF($A$20=4, IF(NEDC!B269="","", NEDC!B269),IF($A$20=5, IF('JPN10-15'!B269="","",'JPN10-15'!B269),IF($A$20=6, IF(WLTC!C269="","", WLTC!C269),IF($A$20=7, IF('New Cycle 1'!B269="","", 'New Cycle 1'!B269),IF($A$20=8, IF('New Cycle 2'!B269="","", 'New Cycle 2'!B269),IF($A$20=9, IF('New Cycle 3'!B269="","", 'New Cycle 3'!B269),"")))))))))</f>
        <v>32</v>
      </c>
      <c r="R269" s="32">
        <f>IF($A$20=1,IF(UDDS!D269="","",UDDS!D269),IF($A$20=2,IF('FTP-75'!D269="","",'FTP-75'!D269),IF($A$20=3, IF('US06'!D269="","",'US06'!D269),IF($A$20=4, IF(NEDC!C269="","", NEDC!C269),IF($A$20=5, IF('JPN10-15'!C269="","",'JPN10-15'!C269),IF($A$20=6, IF(WLTC!D269="","", WLTC!D269),IF($A$20=7, IF('New Cycle 1'!C269="","", 'New Cycle 1'!C269),IF($A$20=8, IF('New Cycle 2'!C269="","", 'New Cycle 2'!C269),IF($A$20=9, IF('New Cycle 3'!C269="","", 'New Cycle 3'!C269),"")))))))))</f>
        <v>0</v>
      </c>
      <c r="S269" s="32">
        <f>IF($A$20=1,IF(UDDS!E269="","",UDDS!E269),IF($A$20=2,IF('FTP-75'!E269="","",'FTP-75'!E269),IF($A$20=3, IF('US06'!E269="","",'US06'!E269),IF($A$20=4, IF(NEDC!D269="","", NEDC!D269),IF($A$20=5, IF('JPN10-15'!D269="","",'JPN10-15'!D269),IF($A$20=6, IF(WLTC!E269="","", WLTC!E269),IF($A$20=7, IF('New Cycle 1'!D269="","", 'New Cycle 1'!D269),IF($A$20=8, IF('New Cycle 2'!D269="","", 'New Cycle 2'!D269),IF($A$20=9, IF('New Cycle 3'!D269="","", 'New Cycle 3'!D269),"")))))))))</f>
        <v>8.8888888888888893</v>
      </c>
      <c r="T269" s="32">
        <f>IF($A$20=1,IF(UDDS!F269="","",UDDS!F269),IF($A$20=2,IF('FTP-75'!F269="","",'FTP-75'!F269),IF($A$20=3, IF('US06'!F269="","",'US06'!F269),IF($A$20=4, IF(NEDC!E269="","", NEDC!E269),IF($A$20=5, IF('JPN10-15'!E269="","",'JPN10-15'!E269),IF($A$20=6, IF(WLTC!F269="","", WLTC!F269),IF($A$20=7, IF('New Cycle 1'!E269="","", 'New Cycle 1'!E269),IF($A$20=8, IF('New Cycle 2'!E269="","", 'New Cycle 2'!E269),IF($A$20=9, IF('New Cycle 3'!E269="","", 'New Cycle 3'!E269),"")))))))))</f>
        <v>0</v>
      </c>
      <c r="U269" s="32">
        <f>IF($A$20=1,IF(UDDS!G269="","",UDDS!G269),IF($A$20=2,IF('FTP-75'!G269="","",'FTP-75'!G269),IF($A$20=3, IF('US06'!G269="","",'US06'!G269),IF($A$20=4, IF(NEDC!F269="","", NEDC!F269),IF($A$20=5, IF('JPN10-15'!F269="","",'JPN10-15'!F269),IF($A$20=6, IF(WLTC!G269="","", WLTC!G269),IF($A$20=7, IF('New Cycle 1'!F269="","", 'New Cycle 1'!F269),IF($A$20=8, IF('New Cycle 2'!F269="","", 'New Cycle 2'!F269),IF($A$20=9, IF('New Cycle 3'!F269="","", 'New Cycle 3'!F269),"")))))))))</f>
        <v>1204.2427917354084</v>
      </c>
    </row>
    <row r="270" spans="16:21" x14ac:dyDescent="0.25">
      <c r="P270" s="8">
        <f>IF($A$20=1,IF(UDDS!A270="","",UDDS!A270),IF($A$20=2,IF('FTP-75'!A270="","",'FTP-75'!A270),IF($A$20=3, IF('US06'!A270="","",'US06'!A270),IF($A$20=4, IF(NEDC!A270="","", NEDC!A270),IF($A$20=5, IF('JPN10-15'!A270="","",'JPN10-15'!A270),IF($A$20=6, IF(WLTC!B270="","", WLTC!B270),IF($A$20=7, IF('New Cycle 1'!A270="","", 'New Cycle 1'!A270),IF($A$20=8, IF('New Cycle 2'!A270="","", 'New Cycle 3'!A270),IF($A$20=9, IF('New Cycle 3'!A270="","", 'New Cycle 3'!A270),"")))))))))</f>
        <v>268</v>
      </c>
      <c r="Q270" s="32">
        <f>IF($A$20=1,IF(UDDS!C270="","",UDDS!C270),IF($A$20=2,IF('FTP-75'!C270="","",'FTP-75'!C270),IF($A$20=3, IF('US06'!C270="","",'US06'!C270),IF($A$20=4, IF(NEDC!B270="","", NEDC!B270),IF($A$20=5, IF('JPN10-15'!B270="","",'JPN10-15'!B270),IF($A$20=6, IF(WLTC!C270="","", WLTC!C270),IF($A$20=7, IF('New Cycle 1'!B270="","", 'New Cycle 1'!B270),IF($A$20=8, IF('New Cycle 2'!B270="","", 'New Cycle 2'!B270),IF($A$20=9, IF('New Cycle 3'!B270="","", 'New Cycle 3'!B270),"")))))))))</f>
        <v>32</v>
      </c>
      <c r="R270" s="32">
        <f>IF($A$20=1,IF(UDDS!D270="","",UDDS!D270),IF($A$20=2,IF('FTP-75'!D270="","",'FTP-75'!D270),IF($A$20=3, IF('US06'!D270="","",'US06'!D270),IF($A$20=4, IF(NEDC!C270="","", NEDC!C270),IF($A$20=5, IF('JPN10-15'!C270="","",'JPN10-15'!C270),IF($A$20=6, IF(WLTC!D270="","", WLTC!D270),IF($A$20=7, IF('New Cycle 1'!C270="","", 'New Cycle 1'!C270),IF($A$20=8, IF('New Cycle 2'!C270="","", 'New Cycle 2'!C270),IF($A$20=9, IF('New Cycle 3'!C270="","", 'New Cycle 3'!C270),"")))))))))</f>
        <v>0</v>
      </c>
      <c r="S270" s="32">
        <f>IF($A$20=1,IF(UDDS!E270="","",UDDS!E270),IF($A$20=2,IF('FTP-75'!E270="","",'FTP-75'!E270),IF($A$20=3, IF('US06'!E270="","",'US06'!E270),IF($A$20=4, IF(NEDC!D270="","", NEDC!D270),IF($A$20=5, IF('JPN10-15'!D270="","",'JPN10-15'!D270),IF($A$20=6, IF(WLTC!E270="","", WLTC!E270),IF($A$20=7, IF('New Cycle 1'!D270="","", 'New Cycle 1'!D270),IF($A$20=8, IF('New Cycle 2'!D270="","", 'New Cycle 2'!D270),IF($A$20=9, IF('New Cycle 3'!D270="","", 'New Cycle 3'!D270),"")))))))))</f>
        <v>8.8888888888888893</v>
      </c>
      <c r="T270" s="32">
        <f>IF($A$20=1,IF(UDDS!F270="","",UDDS!F270),IF($A$20=2,IF('FTP-75'!F270="","",'FTP-75'!F270),IF($A$20=3, IF('US06'!F270="","",'US06'!F270),IF($A$20=4, IF(NEDC!E270="","", NEDC!E270),IF($A$20=5, IF('JPN10-15'!E270="","",'JPN10-15'!E270),IF($A$20=6, IF(WLTC!F270="","", WLTC!F270),IF($A$20=7, IF('New Cycle 1'!E270="","", 'New Cycle 1'!E270),IF($A$20=8, IF('New Cycle 2'!E270="","", 'New Cycle 2'!E270),IF($A$20=9, IF('New Cycle 3'!E270="","", 'New Cycle 3'!E270),"")))))))))</f>
        <v>0</v>
      </c>
      <c r="U270" s="32">
        <f>IF($A$20=1,IF(UDDS!G270="","",UDDS!G270),IF($A$20=2,IF('FTP-75'!G270="","",'FTP-75'!G270),IF($A$20=3, IF('US06'!G270="","",'US06'!G270),IF($A$20=4, IF(NEDC!F270="","", NEDC!F270),IF($A$20=5, IF('JPN10-15'!F270="","",'JPN10-15'!F270),IF($A$20=6, IF(WLTC!G270="","", WLTC!G270),IF($A$20=7, IF('New Cycle 1'!F270="","", 'New Cycle 1'!F270),IF($A$20=8, IF('New Cycle 2'!F270="","", 'New Cycle 2'!F270),IF($A$20=9, IF('New Cycle 3'!F270="","", 'New Cycle 3'!F270),"")))))))))</f>
        <v>1213.1316806242974</v>
      </c>
    </row>
    <row r="271" spans="16:21" x14ac:dyDescent="0.25">
      <c r="P271" s="8">
        <f>IF($A$20=1,IF(UDDS!A271="","",UDDS!A271),IF($A$20=2,IF('FTP-75'!A271="","",'FTP-75'!A271),IF($A$20=3, IF('US06'!A271="","",'US06'!A271),IF($A$20=4, IF(NEDC!A271="","", NEDC!A271),IF($A$20=5, IF('JPN10-15'!A271="","",'JPN10-15'!A271),IF($A$20=6, IF(WLTC!B271="","", WLTC!B271),IF($A$20=7, IF('New Cycle 1'!A271="","", 'New Cycle 1'!A271),IF($A$20=8, IF('New Cycle 2'!A271="","", 'New Cycle 3'!A271),IF($A$20=9, IF('New Cycle 3'!A271="","", 'New Cycle 3'!A271),"")))))))))</f>
        <v>269</v>
      </c>
      <c r="Q271" s="32">
        <f>IF($A$20=1,IF(UDDS!C271="","",UDDS!C271),IF($A$20=2,IF('FTP-75'!C271="","",'FTP-75'!C271),IF($A$20=3, IF('US06'!C271="","",'US06'!C271),IF($A$20=4, IF(NEDC!B271="","", NEDC!B271),IF($A$20=5, IF('JPN10-15'!B271="","",'JPN10-15'!B271),IF($A$20=6, IF(WLTC!C271="","", WLTC!C271),IF($A$20=7, IF('New Cycle 1'!B271="","", 'New Cycle 1'!B271),IF($A$20=8, IF('New Cycle 2'!B271="","", 'New Cycle 2'!B271),IF($A$20=9, IF('New Cycle 3'!B271="","", 'New Cycle 3'!B271),"")))))))))</f>
        <v>32</v>
      </c>
      <c r="R271" s="32">
        <f>IF($A$20=1,IF(UDDS!D271="","",UDDS!D271),IF($A$20=2,IF('FTP-75'!D271="","",'FTP-75'!D271),IF($A$20=3, IF('US06'!D271="","",'US06'!D271),IF($A$20=4, IF(NEDC!C271="","", NEDC!C271),IF($A$20=5, IF('JPN10-15'!C271="","",'JPN10-15'!C271),IF($A$20=6, IF(WLTC!D271="","", WLTC!D271),IF($A$20=7, IF('New Cycle 1'!C271="","", 'New Cycle 1'!C271),IF($A$20=8, IF('New Cycle 2'!C271="","", 'New Cycle 2'!C271),IF($A$20=9, IF('New Cycle 3'!C271="","", 'New Cycle 3'!C271),"")))))))))</f>
        <v>0</v>
      </c>
      <c r="S271" s="32">
        <f>IF($A$20=1,IF(UDDS!E271="","",UDDS!E271),IF($A$20=2,IF('FTP-75'!E271="","",'FTP-75'!E271),IF($A$20=3, IF('US06'!E271="","",'US06'!E271),IF($A$20=4, IF(NEDC!D271="","", NEDC!D271),IF($A$20=5, IF('JPN10-15'!D271="","",'JPN10-15'!D271),IF($A$20=6, IF(WLTC!E271="","", WLTC!E271),IF($A$20=7, IF('New Cycle 1'!D271="","", 'New Cycle 1'!D271),IF($A$20=8, IF('New Cycle 2'!D271="","", 'New Cycle 2'!D271),IF($A$20=9, IF('New Cycle 3'!D271="","", 'New Cycle 3'!D271),"")))))))))</f>
        <v>8.8888888888888893</v>
      </c>
      <c r="T271" s="32">
        <f>IF($A$20=1,IF(UDDS!F271="","",UDDS!F271),IF($A$20=2,IF('FTP-75'!F271="","",'FTP-75'!F271),IF($A$20=3, IF('US06'!F271="","",'US06'!F271),IF($A$20=4, IF(NEDC!E271="","", NEDC!E271),IF($A$20=5, IF('JPN10-15'!E271="","",'JPN10-15'!E271),IF($A$20=6, IF(WLTC!F271="","", WLTC!F271),IF($A$20=7, IF('New Cycle 1'!E271="","", 'New Cycle 1'!E271),IF($A$20=8, IF('New Cycle 2'!E271="","", 'New Cycle 2'!E271),IF($A$20=9, IF('New Cycle 3'!E271="","", 'New Cycle 3'!E271),"")))))))))</f>
        <v>0</v>
      </c>
      <c r="U271" s="32">
        <f>IF($A$20=1,IF(UDDS!G271="","",UDDS!G271),IF($A$20=2,IF('FTP-75'!G271="","",'FTP-75'!G271),IF($A$20=3, IF('US06'!G271="","",'US06'!G271),IF($A$20=4, IF(NEDC!F271="","", NEDC!F271),IF($A$20=5, IF('JPN10-15'!F271="","",'JPN10-15'!F271),IF($A$20=6, IF(WLTC!G271="","", WLTC!G271),IF($A$20=7, IF('New Cycle 1'!F271="","", 'New Cycle 1'!F271),IF($A$20=8, IF('New Cycle 2'!F271="","", 'New Cycle 2'!F271),IF($A$20=9, IF('New Cycle 3'!F271="","", 'New Cycle 3'!F271),"")))))))))</f>
        <v>1222.0205695131863</v>
      </c>
    </row>
    <row r="272" spans="16:21" x14ac:dyDescent="0.25">
      <c r="P272" s="8">
        <f>IF($A$20=1,IF(UDDS!A272="","",UDDS!A272),IF($A$20=2,IF('FTP-75'!A272="","",'FTP-75'!A272),IF($A$20=3, IF('US06'!A272="","",'US06'!A272),IF($A$20=4, IF(NEDC!A272="","", NEDC!A272),IF($A$20=5, IF('JPN10-15'!A272="","",'JPN10-15'!A272),IF($A$20=6, IF(WLTC!B272="","", WLTC!B272),IF($A$20=7, IF('New Cycle 1'!A272="","", 'New Cycle 1'!A272),IF($A$20=8, IF('New Cycle 2'!A272="","", 'New Cycle 3'!A272),IF($A$20=9, IF('New Cycle 3'!A272="","", 'New Cycle 3'!A272),"")))))))))</f>
        <v>270</v>
      </c>
      <c r="Q272" s="32">
        <f>IF($A$20=1,IF(UDDS!C272="","",UDDS!C272),IF($A$20=2,IF('FTP-75'!C272="","",'FTP-75'!C272),IF($A$20=3, IF('US06'!C272="","",'US06'!C272),IF($A$20=4, IF(NEDC!B272="","", NEDC!B272),IF($A$20=5, IF('JPN10-15'!B272="","",'JPN10-15'!B272),IF($A$20=6, IF(WLTC!C272="","", WLTC!C272),IF($A$20=7, IF('New Cycle 1'!B272="","", 'New Cycle 1'!B272),IF($A$20=8, IF('New Cycle 2'!B272="","", 'New Cycle 2'!B272),IF($A$20=9, IF('New Cycle 3'!B272="","", 'New Cycle 3'!B272),"")))))))))</f>
        <v>32</v>
      </c>
      <c r="R272" s="32">
        <f>IF($A$20=1,IF(UDDS!D272="","",UDDS!D272),IF($A$20=2,IF('FTP-75'!D272="","",'FTP-75'!D272),IF($A$20=3, IF('US06'!D272="","",'US06'!D272),IF($A$20=4, IF(NEDC!C272="","", NEDC!C272),IF($A$20=5, IF('JPN10-15'!C272="","",'JPN10-15'!C272),IF($A$20=6, IF(WLTC!D272="","", WLTC!D272),IF($A$20=7, IF('New Cycle 1'!C272="","", 'New Cycle 1'!C272),IF($A$20=8, IF('New Cycle 2'!C272="","", 'New Cycle 2'!C272),IF($A$20=9, IF('New Cycle 3'!C272="","", 'New Cycle 3'!C272),"")))))))))</f>
        <v>0</v>
      </c>
      <c r="S272" s="32">
        <f>IF($A$20=1,IF(UDDS!E272="","",UDDS!E272),IF($A$20=2,IF('FTP-75'!E272="","",'FTP-75'!E272),IF($A$20=3, IF('US06'!E272="","",'US06'!E272),IF($A$20=4, IF(NEDC!D272="","", NEDC!D272),IF($A$20=5, IF('JPN10-15'!D272="","",'JPN10-15'!D272),IF($A$20=6, IF(WLTC!E272="","", WLTC!E272),IF($A$20=7, IF('New Cycle 1'!D272="","", 'New Cycle 1'!D272),IF($A$20=8, IF('New Cycle 2'!D272="","", 'New Cycle 2'!D272),IF($A$20=9, IF('New Cycle 3'!D272="","", 'New Cycle 3'!D272),"")))))))))</f>
        <v>8.8888888888888893</v>
      </c>
      <c r="T272" s="32">
        <f>IF($A$20=1,IF(UDDS!F272="","",UDDS!F272),IF($A$20=2,IF('FTP-75'!F272="","",'FTP-75'!F272),IF($A$20=3, IF('US06'!F272="","",'US06'!F272),IF($A$20=4, IF(NEDC!E272="","", NEDC!E272),IF($A$20=5, IF('JPN10-15'!E272="","",'JPN10-15'!E272),IF($A$20=6, IF(WLTC!F272="","", WLTC!F272),IF($A$20=7, IF('New Cycle 1'!E272="","", 'New Cycle 1'!E272),IF($A$20=8, IF('New Cycle 2'!E272="","", 'New Cycle 2'!E272),IF($A$20=9, IF('New Cycle 3'!E272="","", 'New Cycle 3'!E272),"")))))))))</f>
        <v>0</v>
      </c>
      <c r="U272" s="32">
        <f>IF($A$20=1,IF(UDDS!G272="","",UDDS!G272),IF($A$20=2,IF('FTP-75'!G272="","",'FTP-75'!G272),IF($A$20=3, IF('US06'!G272="","",'US06'!G272),IF($A$20=4, IF(NEDC!F272="","", NEDC!F272),IF($A$20=5, IF('JPN10-15'!F272="","",'JPN10-15'!F272),IF($A$20=6, IF(WLTC!G272="","", WLTC!G272),IF($A$20=7, IF('New Cycle 1'!F272="","", 'New Cycle 1'!F272),IF($A$20=8, IF('New Cycle 2'!F272="","", 'New Cycle 2'!F272),IF($A$20=9, IF('New Cycle 3'!F272="","", 'New Cycle 3'!F272),"")))))))))</f>
        <v>1230.9094584020752</v>
      </c>
    </row>
    <row r="273" spans="16:21" x14ac:dyDescent="0.25">
      <c r="P273" s="8">
        <f>IF($A$20=1,IF(UDDS!A273="","",UDDS!A273),IF($A$20=2,IF('FTP-75'!A273="","",'FTP-75'!A273),IF($A$20=3, IF('US06'!A273="","",'US06'!A273),IF($A$20=4, IF(NEDC!A273="","", NEDC!A273),IF($A$20=5, IF('JPN10-15'!A273="","",'JPN10-15'!A273),IF($A$20=6, IF(WLTC!B273="","", WLTC!B273),IF($A$20=7, IF('New Cycle 1'!A273="","", 'New Cycle 1'!A273),IF($A$20=8, IF('New Cycle 2'!A273="","", 'New Cycle 3'!A273),IF($A$20=9, IF('New Cycle 3'!A273="","", 'New Cycle 3'!A273),"")))))))))</f>
        <v>271</v>
      </c>
      <c r="Q273" s="32">
        <f>IF($A$20=1,IF(UDDS!C273="","",UDDS!C273),IF($A$20=2,IF('FTP-75'!C273="","",'FTP-75'!C273),IF($A$20=3, IF('US06'!C273="","",'US06'!C273),IF($A$20=4, IF(NEDC!B273="","", NEDC!B273),IF($A$20=5, IF('JPN10-15'!B273="","",'JPN10-15'!B273),IF($A$20=6, IF(WLTC!C273="","", WLTC!C273),IF($A$20=7, IF('New Cycle 1'!B273="","", 'New Cycle 1'!B273),IF($A$20=8, IF('New Cycle 2'!B273="","", 'New Cycle 2'!B273),IF($A$20=9, IF('New Cycle 3'!B273="","", 'New Cycle 3'!B273),"")))))))))</f>
        <v>32</v>
      </c>
      <c r="R273" s="32">
        <f>IF($A$20=1,IF(UDDS!D273="","",UDDS!D273),IF($A$20=2,IF('FTP-75'!D273="","",'FTP-75'!D273),IF($A$20=3, IF('US06'!D273="","",'US06'!D273),IF($A$20=4, IF(NEDC!C273="","", NEDC!C273),IF($A$20=5, IF('JPN10-15'!C273="","",'JPN10-15'!C273),IF($A$20=6, IF(WLTC!D273="","", WLTC!D273),IF($A$20=7, IF('New Cycle 1'!C273="","", 'New Cycle 1'!C273),IF($A$20=8, IF('New Cycle 2'!C273="","", 'New Cycle 2'!C273),IF($A$20=9, IF('New Cycle 3'!C273="","", 'New Cycle 3'!C273),"")))))))))</f>
        <v>0</v>
      </c>
      <c r="S273" s="32">
        <f>IF($A$20=1,IF(UDDS!E273="","",UDDS!E273),IF($A$20=2,IF('FTP-75'!E273="","",'FTP-75'!E273),IF($A$20=3, IF('US06'!E273="","",'US06'!E273),IF($A$20=4, IF(NEDC!D273="","", NEDC!D273),IF($A$20=5, IF('JPN10-15'!D273="","",'JPN10-15'!D273),IF($A$20=6, IF(WLTC!E273="","", WLTC!E273),IF($A$20=7, IF('New Cycle 1'!D273="","", 'New Cycle 1'!D273),IF($A$20=8, IF('New Cycle 2'!D273="","", 'New Cycle 2'!D273),IF($A$20=9, IF('New Cycle 3'!D273="","", 'New Cycle 3'!D273),"")))))))))</f>
        <v>8.8888888888888893</v>
      </c>
      <c r="T273" s="32">
        <f>IF($A$20=1,IF(UDDS!F273="","",UDDS!F273),IF($A$20=2,IF('FTP-75'!F273="","",'FTP-75'!F273),IF($A$20=3, IF('US06'!F273="","",'US06'!F273),IF($A$20=4, IF(NEDC!E273="","", NEDC!E273),IF($A$20=5, IF('JPN10-15'!E273="","",'JPN10-15'!E273),IF($A$20=6, IF(WLTC!F273="","", WLTC!F273),IF($A$20=7, IF('New Cycle 1'!E273="","", 'New Cycle 1'!E273),IF($A$20=8, IF('New Cycle 2'!E273="","", 'New Cycle 2'!E273),IF($A$20=9, IF('New Cycle 3'!E273="","", 'New Cycle 3'!E273),"")))))))))</f>
        <v>0</v>
      </c>
      <c r="U273" s="32">
        <f>IF($A$20=1,IF(UDDS!G273="","",UDDS!G273),IF($A$20=2,IF('FTP-75'!G273="","",'FTP-75'!G273),IF($A$20=3, IF('US06'!G273="","",'US06'!G273),IF($A$20=4, IF(NEDC!F273="","", NEDC!F273),IF($A$20=5, IF('JPN10-15'!F273="","",'JPN10-15'!F273),IF($A$20=6, IF(WLTC!G273="","", WLTC!G273),IF($A$20=7, IF('New Cycle 1'!F273="","", 'New Cycle 1'!F273),IF($A$20=8, IF('New Cycle 2'!F273="","", 'New Cycle 2'!F273),IF($A$20=9, IF('New Cycle 3'!F273="","", 'New Cycle 3'!F273),"")))))))))</f>
        <v>1239.7983472909641</v>
      </c>
    </row>
    <row r="274" spans="16:21" x14ac:dyDescent="0.25">
      <c r="P274" s="8">
        <f>IF($A$20=1,IF(UDDS!A274="","",UDDS!A274),IF($A$20=2,IF('FTP-75'!A274="","",'FTP-75'!A274),IF($A$20=3, IF('US06'!A274="","",'US06'!A274),IF($A$20=4, IF(NEDC!A274="","", NEDC!A274),IF($A$20=5, IF('JPN10-15'!A274="","",'JPN10-15'!A274),IF($A$20=6, IF(WLTC!B274="","", WLTC!B274),IF($A$20=7, IF('New Cycle 1'!A274="","", 'New Cycle 1'!A274),IF($A$20=8, IF('New Cycle 2'!A274="","", 'New Cycle 3'!A274),IF($A$20=9, IF('New Cycle 3'!A274="","", 'New Cycle 3'!A274),"")))))))))</f>
        <v>272</v>
      </c>
      <c r="Q274" s="32">
        <f>IF($A$20=1,IF(UDDS!C274="","",UDDS!C274),IF($A$20=2,IF('FTP-75'!C274="","",'FTP-75'!C274),IF($A$20=3, IF('US06'!C274="","",'US06'!C274),IF($A$20=4, IF(NEDC!B274="","", NEDC!B274),IF($A$20=5, IF('JPN10-15'!B274="","",'JPN10-15'!B274),IF($A$20=6, IF(WLTC!C274="","", WLTC!C274),IF($A$20=7, IF('New Cycle 1'!B274="","", 'New Cycle 1'!B274),IF($A$20=8, IF('New Cycle 2'!B274="","", 'New Cycle 2'!B274),IF($A$20=9, IF('New Cycle 3'!B274="","", 'New Cycle 3'!B274),"")))))))))</f>
        <v>32</v>
      </c>
      <c r="R274" s="32">
        <f>IF($A$20=1,IF(UDDS!D274="","",UDDS!D274),IF($A$20=2,IF('FTP-75'!D274="","",'FTP-75'!D274),IF($A$20=3, IF('US06'!D274="","",'US06'!D274),IF($A$20=4, IF(NEDC!C274="","", NEDC!C274),IF($A$20=5, IF('JPN10-15'!C274="","",'JPN10-15'!C274),IF($A$20=6, IF(WLTC!D274="","", WLTC!D274),IF($A$20=7, IF('New Cycle 1'!C274="","", 'New Cycle 1'!C274),IF($A$20=8, IF('New Cycle 2'!C274="","", 'New Cycle 2'!C274),IF($A$20=9, IF('New Cycle 3'!C274="","", 'New Cycle 3'!C274),"")))))))))</f>
        <v>0</v>
      </c>
      <c r="S274" s="32">
        <f>IF($A$20=1,IF(UDDS!E274="","",UDDS!E274),IF($A$20=2,IF('FTP-75'!E274="","",'FTP-75'!E274),IF($A$20=3, IF('US06'!E274="","",'US06'!E274),IF($A$20=4, IF(NEDC!D274="","", NEDC!D274),IF($A$20=5, IF('JPN10-15'!D274="","",'JPN10-15'!D274),IF($A$20=6, IF(WLTC!E274="","", WLTC!E274),IF($A$20=7, IF('New Cycle 1'!D274="","", 'New Cycle 1'!D274),IF($A$20=8, IF('New Cycle 2'!D274="","", 'New Cycle 2'!D274),IF($A$20=9, IF('New Cycle 3'!D274="","", 'New Cycle 3'!D274),"")))))))))</f>
        <v>8.8888888888888893</v>
      </c>
      <c r="T274" s="32">
        <f>IF($A$20=1,IF(UDDS!F274="","",UDDS!F274),IF($A$20=2,IF('FTP-75'!F274="","",'FTP-75'!F274),IF($A$20=3, IF('US06'!F274="","",'US06'!F274),IF($A$20=4, IF(NEDC!E274="","", NEDC!E274),IF($A$20=5, IF('JPN10-15'!E274="","",'JPN10-15'!E274),IF($A$20=6, IF(WLTC!F274="","", WLTC!F274),IF($A$20=7, IF('New Cycle 1'!E274="","", 'New Cycle 1'!E274),IF($A$20=8, IF('New Cycle 2'!E274="","", 'New Cycle 2'!E274),IF($A$20=9, IF('New Cycle 3'!E274="","", 'New Cycle 3'!E274),"")))))))))</f>
        <v>0</v>
      </c>
      <c r="U274" s="32">
        <f>IF($A$20=1,IF(UDDS!G274="","",UDDS!G274),IF($A$20=2,IF('FTP-75'!G274="","",'FTP-75'!G274),IF($A$20=3, IF('US06'!G274="","",'US06'!G274),IF($A$20=4, IF(NEDC!F274="","", NEDC!F274),IF($A$20=5, IF('JPN10-15'!F274="","",'JPN10-15'!F274),IF($A$20=6, IF(WLTC!G274="","", WLTC!G274),IF($A$20=7, IF('New Cycle 1'!F274="","", 'New Cycle 1'!F274),IF($A$20=8, IF('New Cycle 2'!F274="","", 'New Cycle 2'!F274),IF($A$20=9, IF('New Cycle 3'!F274="","", 'New Cycle 3'!F274),"")))))))))</f>
        <v>1248.687236179853</v>
      </c>
    </row>
    <row r="275" spans="16:21" x14ac:dyDescent="0.25">
      <c r="P275" s="8">
        <f>IF($A$20=1,IF(UDDS!A275="","",UDDS!A275),IF($A$20=2,IF('FTP-75'!A275="","",'FTP-75'!A275),IF($A$20=3, IF('US06'!A275="","",'US06'!A275),IF($A$20=4, IF(NEDC!A275="","", NEDC!A275),IF($A$20=5, IF('JPN10-15'!A275="","",'JPN10-15'!A275),IF($A$20=6, IF(WLTC!B275="","", WLTC!B275),IF($A$20=7, IF('New Cycle 1'!A275="","", 'New Cycle 1'!A275),IF($A$20=8, IF('New Cycle 2'!A275="","", 'New Cycle 3'!A275),IF($A$20=9, IF('New Cycle 3'!A275="","", 'New Cycle 3'!A275),"")))))))))</f>
        <v>273</v>
      </c>
      <c r="Q275" s="32">
        <f>IF($A$20=1,IF(UDDS!C275="","",UDDS!C275),IF($A$20=2,IF('FTP-75'!C275="","",'FTP-75'!C275),IF($A$20=3, IF('US06'!C275="","",'US06'!C275),IF($A$20=4, IF(NEDC!B275="","", NEDC!B275),IF($A$20=5, IF('JPN10-15'!B275="","",'JPN10-15'!B275),IF($A$20=6, IF(WLTC!C275="","", WLTC!C275),IF($A$20=7, IF('New Cycle 1'!B275="","", 'New Cycle 1'!B275),IF($A$20=8, IF('New Cycle 2'!B275="","", 'New Cycle 2'!B275),IF($A$20=9, IF('New Cycle 3'!B275="","", 'New Cycle 3'!B275),"")))))))))</f>
        <v>32</v>
      </c>
      <c r="R275" s="32">
        <f>IF($A$20=1,IF(UDDS!D275="","",UDDS!D275),IF($A$20=2,IF('FTP-75'!D275="","",'FTP-75'!D275),IF($A$20=3, IF('US06'!D275="","",'US06'!D275),IF($A$20=4, IF(NEDC!C275="","", NEDC!C275),IF($A$20=5, IF('JPN10-15'!C275="","",'JPN10-15'!C275),IF($A$20=6, IF(WLTC!D275="","", WLTC!D275),IF($A$20=7, IF('New Cycle 1'!C275="","", 'New Cycle 1'!C275),IF($A$20=8, IF('New Cycle 2'!C275="","", 'New Cycle 2'!C275),IF($A$20=9, IF('New Cycle 3'!C275="","", 'New Cycle 3'!C275),"")))))))))</f>
        <v>0</v>
      </c>
      <c r="S275" s="32">
        <f>IF($A$20=1,IF(UDDS!E275="","",UDDS!E275),IF($A$20=2,IF('FTP-75'!E275="","",'FTP-75'!E275),IF($A$20=3, IF('US06'!E275="","",'US06'!E275),IF($A$20=4, IF(NEDC!D275="","", NEDC!D275),IF($A$20=5, IF('JPN10-15'!D275="","",'JPN10-15'!D275),IF($A$20=6, IF(WLTC!E275="","", WLTC!E275),IF($A$20=7, IF('New Cycle 1'!D275="","", 'New Cycle 1'!D275),IF($A$20=8, IF('New Cycle 2'!D275="","", 'New Cycle 2'!D275),IF($A$20=9, IF('New Cycle 3'!D275="","", 'New Cycle 3'!D275),"")))))))))</f>
        <v>8.8888888888888893</v>
      </c>
      <c r="T275" s="32">
        <f>IF($A$20=1,IF(UDDS!F275="","",UDDS!F275),IF($A$20=2,IF('FTP-75'!F275="","",'FTP-75'!F275),IF($A$20=3, IF('US06'!F275="","",'US06'!F275),IF($A$20=4, IF(NEDC!E275="","", NEDC!E275),IF($A$20=5, IF('JPN10-15'!E275="","",'JPN10-15'!E275),IF($A$20=6, IF(WLTC!F275="","", WLTC!F275),IF($A$20=7, IF('New Cycle 1'!E275="","", 'New Cycle 1'!E275),IF($A$20=8, IF('New Cycle 2'!E275="","", 'New Cycle 2'!E275),IF($A$20=9, IF('New Cycle 3'!E275="","", 'New Cycle 3'!E275),"")))))))))</f>
        <v>0</v>
      </c>
      <c r="U275" s="32">
        <f>IF($A$20=1,IF(UDDS!G275="","",UDDS!G275),IF($A$20=2,IF('FTP-75'!G275="","",'FTP-75'!G275),IF($A$20=3, IF('US06'!G275="","",'US06'!G275),IF($A$20=4, IF(NEDC!F275="","", NEDC!F275),IF($A$20=5, IF('JPN10-15'!F275="","",'JPN10-15'!F275),IF($A$20=6, IF(WLTC!G275="","", WLTC!G275),IF($A$20=7, IF('New Cycle 1'!F275="","", 'New Cycle 1'!F275),IF($A$20=8, IF('New Cycle 2'!F275="","", 'New Cycle 2'!F275),IF($A$20=9, IF('New Cycle 3'!F275="","", 'New Cycle 3'!F275),"")))))))))</f>
        <v>1257.5761250687419</v>
      </c>
    </row>
    <row r="276" spans="16:21" x14ac:dyDescent="0.25">
      <c r="P276" s="8">
        <f>IF($A$20=1,IF(UDDS!A276="","",UDDS!A276),IF($A$20=2,IF('FTP-75'!A276="","",'FTP-75'!A276),IF($A$20=3, IF('US06'!A276="","",'US06'!A276),IF($A$20=4, IF(NEDC!A276="","", NEDC!A276),IF($A$20=5, IF('JPN10-15'!A276="","",'JPN10-15'!A276),IF($A$20=6, IF(WLTC!B276="","", WLTC!B276),IF($A$20=7, IF('New Cycle 1'!A276="","", 'New Cycle 1'!A276),IF($A$20=8, IF('New Cycle 2'!A276="","", 'New Cycle 3'!A276),IF($A$20=9, IF('New Cycle 3'!A276="","", 'New Cycle 3'!A276),"")))))))))</f>
        <v>274</v>
      </c>
      <c r="Q276" s="32">
        <f>IF($A$20=1,IF(UDDS!C276="","",UDDS!C276),IF($A$20=2,IF('FTP-75'!C276="","",'FTP-75'!C276),IF($A$20=3, IF('US06'!C276="","",'US06'!C276),IF($A$20=4, IF(NEDC!B276="","", NEDC!B276),IF($A$20=5, IF('JPN10-15'!B276="","",'JPN10-15'!B276),IF($A$20=6, IF(WLTC!C276="","", WLTC!C276),IF($A$20=7, IF('New Cycle 1'!B276="","", 'New Cycle 1'!B276),IF($A$20=8, IF('New Cycle 2'!B276="","", 'New Cycle 2'!B276),IF($A$20=9, IF('New Cycle 3'!B276="","", 'New Cycle 3'!B276),"")))))))))</f>
        <v>32</v>
      </c>
      <c r="R276" s="32">
        <f>IF($A$20=1,IF(UDDS!D276="","",UDDS!D276),IF($A$20=2,IF('FTP-75'!D276="","",'FTP-75'!D276),IF($A$20=3, IF('US06'!D276="","",'US06'!D276),IF($A$20=4, IF(NEDC!C276="","", NEDC!C276),IF($A$20=5, IF('JPN10-15'!C276="","",'JPN10-15'!C276),IF($A$20=6, IF(WLTC!D276="","", WLTC!D276),IF($A$20=7, IF('New Cycle 1'!C276="","", 'New Cycle 1'!C276),IF($A$20=8, IF('New Cycle 2'!C276="","", 'New Cycle 2'!C276),IF($A$20=9, IF('New Cycle 3'!C276="","", 'New Cycle 3'!C276),"")))))))))</f>
        <v>0</v>
      </c>
      <c r="S276" s="32">
        <f>IF($A$20=1,IF(UDDS!E276="","",UDDS!E276),IF($A$20=2,IF('FTP-75'!E276="","",'FTP-75'!E276),IF($A$20=3, IF('US06'!E276="","",'US06'!E276),IF($A$20=4, IF(NEDC!D276="","", NEDC!D276),IF($A$20=5, IF('JPN10-15'!D276="","",'JPN10-15'!D276),IF($A$20=6, IF(WLTC!E276="","", WLTC!E276),IF($A$20=7, IF('New Cycle 1'!D276="","", 'New Cycle 1'!D276),IF($A$20=8, IF('New Cycle 2'!D276="","", 'New Cycle 2'!D276),IF($A$20=9, IF('New Cycle 3'!D276="","", 'New Cycle 3'!D276),"")))))))))</f>
        <v>8.8888888888888893</v>
      </c>
      <c r="T276" s="32">
        <f>IF($A$20=1,IF(UDDS!F276="","",UDDS!F276),IF($A$20=2,IF('FTP-75'!F276="","",'FTP-75'!F276),IF($A$20=3, IF('US06'!F276="","",'US06'!F276),IF($A$20=4, IF(NEDC!E276="","", NEDC!E276),IF($A$20=5, IF('JPN10-15'!E276="","",'JPN10-15'!E276),IF($A$20=6, IF(WLTC!F276="","", WLTC!F276),IF($A$20=7, IF('New Cycle 1'!E276="","", 'New Cycle 1'!E276),IF($A$20=8, IF('New Cycle 2'!E276="","", 'New Cycle 2'!E276),IF($A$20=9, IF('New Cycle 3'!E276="","", 'New Cycle 3'!E276),"")))))))))</f>
        <v>0</v>
      </c>
      <c r="U276" s="32">
        <f>IF($A$20=1,IF(UDDS!G276="","",UDDS!G276),IF($A$20=2,IF('FTP-75'!G276="","",'FTP-75'!G276),IF($A$20=3, IF('US06'!G276="","",'US06'!G276),IF($A$20=4, IF(NEDC!F276="","", NEDC!F276),IF($A$20=5, IF('JPN10-15'!F276="","",'JPN10-15'!F276),IF($A$20=6, IF(WLTC!G276="","", WLTC!G276),IF($A$20=7, IF('New Cycle 1'!F276="","", 'New Cycle 1'!F276),IF($A$20=8, IF('New Cycle 2'!F276="","", 'New Cycle 2'!F276),IF($A$20=9, IF('New Cycle 3'!F276="","", 'New Cycle 3'!F276),"")))))))))</f>
        <v>1266.4650139576308</v>
      </c>
    </row>
    <row r="277" spans="16:21" x14ac:dyDescent="0.25">
      <c r="P277" s="8">
        <f>IF($A$20=1,IF(UDDS!A277="","",UDDS!A277),IF($A$20=2,IF('FTP-75'!A277="","",'FTP-75'!A277),IF($A$20=3, IF('US06'!A277="","",'US06'!A277),IF($A$20=4, IF(NEDC!A277="","", NEDC!A277),IF($A$20=5, IF('JPN10-15'!A277="","",'JPN10-15'!A277),IF($A$20=6, IF(WLTC!B277="","", WLTC!B277),IF($A$20=7, IF('New Cycle 1'!A277="","", 'New Cycle 1'!A277),IF($A$20=8, IF('New Cycle 2'!A277="","", 'New Cycle 3'!A277),IF($A$20=9, IF('New Cycle 3'!A277="","", 'New Cycle 3'!A277),"")))))))))</f>
        <v>275</v>
      </c>
      <c r="Q277" s="32">
        <f>IF($A$20=1,IF(UDDS!C277="","",UDDS!C277),IF($A$20=2,IF('FTP-75'!C277="","",'FTP-75'!C277),IF($A$20=3, IF('US06'!C277="","",'US06'!C277),IF($A$20=4, IF(NEDC!B277="","", NEDC!B277),IF($A$20=5, IF('JPN10-15'!B277="","",'JPN10-15'!B277),IF($A$20=6, IF(WLTC!C277="","", WLTC!C277),IF($A$20=7, IF('New Cycle 1'!B277="","", 'New Cycle 1'!B277),IF($A$20=8, IF('New Cycle 2'!B277="","", 'New Cycle 2'!B277),IF($A$20=9, IF('New Cycle 3'!B277="","", 'New Cycle 3'!B277),"")))))))))</f>
        <v>32</v>
      </c>
      <c r="R277" s="32">
        <f>IF($A$20=1,IF(UDDS!D277="","",UDDS!D277),IF($A$20=2,IF('FTP-75'!D277="","",'FTP-75'!D277),IF($A$20=3, IF('US06'!D277="","",'US06'!D277),IF($A$20=4, IF(NEDC!C277="","", NEDC!C277),IF($A$20=5, IF('JPN10-15'!C277="","",'JPN10-15'!C277),IF($A$20=6, IF(WLTC!D277="","", WLTC!D277),IF($A$20=7, IF('New Cycle 1'!C277="","", 'New Cycle 1'!C277),IF($A$20=8, IF('New Cycle 2'!C277="","", 'New Cycle 2'!C277),IF($A$20=9, IF('New Cycle 3'!C277="","", 'New Cycle 3'!C277),"")))))))))</f>
        <v>0</v>
      </c>
      <c r="S277" s="32">
        <f>IF($A$20=1,IF(UDDS!E277="","",UDDS!E277),IF($A$20=2,IF('FTP-75'!E277="","",'FTP-75'!E277),IF($A$20=3, IF('US06'!E277="","",'US06'!E277),IF($A$20=4, IF(NEDC!D277="","", NEDC!D277),IF($A$20=5, IF('JPN10-15'!D277="","",'JPN10-15'!D277),IF($A$20=6, IF(WLTC!E277="","", WLTC!E277),IF($A$20=7, IF('New Cycle 1'!D277="","", 'New Cycle 1'!D277),IF($A$20=8, IF('New Cycle 2'!D277="","", 'New Cycle 2'!D277),IF($A$20=9, IF('New Cycle 3'!D277="","", 'New Cycle 3'!D277),"")))))))))</f>
        <v>8.8888888888888893</v>
      </c>
      <c r="T277" s="32">
        <f>IF($A$20=1,IF(UDDS!F277="","",UDDS!F277),IF($A$20=2,IF('FTP-75'!F277="","",'FTP-75'!F277),IF($A$20=3, IF('US06'!F277="","",'US06'!F277),IF($A$20=4, IF(NEDC!E277="","", NEDC!E277),IF($A$20=5, IF('JPN10-15'!E277="","",'JPN10-15'!E277),IF($A$20=6, IF(WLTC!F277="","", WLTC!F277),IF($A$20=7, IF('New Cycle 1'!E277="","", 'New Cycle 1'!E277),IF($A$20=8, IF('New Cycle 2'!E277="","", 'New Cycle 2'!E277),IF($A$20=9, IF('New Cycle 3'!E277="","", 'New Cycle 3'!E277),"")))))))))</f>
        <v>0</v>
      </c>
      <c r="U277" s="32">
        <f>IF($A$20=1,IF(UDDS!G277="","",UDDS!G277),IF($A$20=2,IF('FTP-75'!G277="","",'FTP-75'!G277),IF($A$20=3, IF('US06'!G277="","",'US06'!G277),IF($A$20=4, IF(NEDC!F277="","", NEDC!F277),IF($A$20=5, IF('JPN10-15'!F277="","",'JPN10-15'!F277),IF($A$20=6, IF(WLTC!G277="","", WLTC!G277),IF($A$20=7, IF('New Cycle 1'!F277="","", 'New Cycle 1'!F277),IF($A$20=8, IF('New Cycle 2'!F277="","", 'New Cycle 2'!F277),IF($A$20=9, IF('New Cycle 3'!F277="","", 'New Cycle 3'!F277),"")))))))))</f>
        <v>1275.3539028465198</v>
      </c>
    </row>
    <row r="278" spans="16:21" x14ac:dyDescent="0.25">
      <c r="P278" s="8">
        <f>IF($A$20=1,IF(UDDS!A278="","",UDDS!A278),IF($A$20=2,IF('FTP-75'!A278="","",'FTP-75'!A278),IF($A$20=3, IF('US06'!A278="","",'US06'!A278),IF($A$20=4, IF(NEDC!A278="","", NEDC!A278),IF($A$20=5, IF('JPN10-15'!A278="","",'JPN10-15'!A278),IF($A$20=6, IF(WLTC!B278="","", WLTC!B278),IF($A$20=7, IF('New Cycle 1'!A278="","", 'New Cycle 1'!A278),IF($A$20=8, IF('New Cycle 2'!A278="","", 'New Cycle 3'!A278),IF($A$20=9, IF('New Cycle 3'!A278="","", 'New Cycle 3'!A278),"")))))))))</f>
        <v>276</v>
      </c>
      <c r="Q278" s="32">
        <f>IF($A$20=1,IF(UDDS!C278="","",UDDS!C278),IF($A$20=2,IF('FTP-75'!C278="","",'FTP-75'!C278),IF($A$20=3, IF('US06'!C278="","",'US06'!C278),IF($A$20=4, IF(NEDC!B278="","", NEDC!B278),IF($A$20=5, IF('JPN10-15'!B278="","",'JPN10-15'!B278),IF($A$20=6, IF(WLTC!C278="","", WLTC!C278),IF($A$20=7, IF('New Cycle 1'!B278="","", 'New Cycle 1'!B278),IF($A$20=8, IF('New Cycle 2'!B278="","", 'New Cycle 2'!B278),IF($A$20=9, IF('New Cycle 3'!B278="","", 'New Cycle 3'!B278),"")))))))))</f>
        <v>32</v>
      </c>
      <c r="R278" s="32">
        <f>IF($A$20=1,IF(UDDS!D278="","",UDDS!D278),IF($A$20=2,IF('FTP-75'!D278="","",'FTP-75'!D278),IF($A$20=3, IF('US06'!D278="","",'US06'!D278),IF($A$20=4, IF(NEDC!C278="","", NEDC!C278),IF($A$20=5, IF('JPN10-15'!C278="","",'JPN10-15'!C278),IF($A$20=6, IF(WLTC!D278="","", WLTC!D278),IF($A$20=7, IF('New Cycle 1'!C278="","", 'New Cycle 1'!C278),IF($A$20=8, IF('New Cycle 2'!C278="","", 'New Cycle 2'!C278),IF($A$20=9, IF('New Cycle 3'!C278="","", 'New Cycle 3'!C278),"")))))))))</f>
        <v>0</v>
      </c>
      <c r="S278" s="32">
        <f>IF($A$20=1,IF(UDDS!E278="","",UDDS!E278),IF($A$20=2,IF('FTP-75'!E278="","",'FTP-75'!E278),IF($A$20=3, IF('US06'!E278="","",'US06'!E278),IF($A$20=4, IF(NEDC!D278="","", NEDC!D278),IF($A$20=5, IF('JPN10-15'!D278="","",'JPN10-15'!D278),IF($A$20=6, IF(WLTC!E278="","", WLTC!E278),IF($A$20=7, IF('New Cycle 1'!D278="","", 'New Cycle 1'!D278),IF($A$20=8, IF('New Cycle 2'!D278="","", 'New Cycle 2'!D278),IF($A$20=9, IF('New Cycle 3'!D278="","", 'New Cycle 3'!D278),"")))))))))</f>
        <v>8.8888888888888893</v>
      </c>
      <c r="T278" s="32">
        <f>IF($A$20=1,IF(UDDS!F278="","",UDDS!F278),IF($A$20=2,IF('FTP-75'!F278="","",'FTP-75'!F278),IF($A$20=3, IF('US06'!F278="","",'US06'!F278),IF($A$20=4, IF(NEDC!E278="","", NEDC!E278),IF($A$20=5, IF('JPN10-15'!E278="","",'JPN10-15'!E278),IF($A$20=6, IF(WLTC!F278="","", WLTC!F278),IF($A$20=7, IF('New Cycle 1'!E278="","", 'New Cycle 1'!E278),IF($A$20=8, IF('New Cycle 2'!E278="","", 'New Cycle 2'!E278),IF($A$20=9, IF('New Cycle 3'!E278="","", 'New Cycle 3'!E278),"")))))))))</f>
        <v>0</v>
      </c>
      <c r="U278" s="32">
        <f>IF($A$20=1,IF(UDDS!G278="","",UDDS!G278),IF($A$20=2,IF('FTP-75'!G278="","",'FTP-75'!G278),IF($A$20=3, IF('US06'!G278="","",'US06'!G278),IF($A$20=4, IF(NEDC!F278="","", NEDC!F278),IF($A$20=5, IF('JPN10-15'!F278="","",'JPN10-15'!F278),IF($A$20=6, IF(WLTC!G278="","", WLTC!G278),IF($A$20=7, IF('New Cycle 1'!F278="","", 'New Cycle 1'!F278),IF($A$20=8, IF('New Cycle 2'!F278="","", 'New Cycle 2'!F278),IF($A$20=9, IF('New Cycle 3'!F278="","", 'New Cycle 3'!F278),"")))))))))</f>
        <v>1284.2427917354087</v>
      </c>
    </row>
    <row r="279" spans="16:21" x14ac:dyDescent="0.25">
      <c r="P279" s="8">
        <f>IF($A$20=1,IF(UDDS!A279="","",UDDS!A279),IF($A$20=2,IF('FTP-75'!A279="","",'FTP-75'!A279),IF($A$20=3, IF('US06'!A279="","",'US06'!A279),IF($A$20=4, IF(NEDC!A279="","", NEDC!A279),IF($A$20=5, IF('JPN10-15'!A279="","",'JPN10-15'!A279),IF($A$20=6, IF(WLTC!B279="","", WLTC!B279),IF($A$20=7, IF('New Cycle 1'!A279="","", 'New Cycle 1'!A279),IF($A$20=8, IF('New Cycle 2'!A279="","", 'New Cycle 3'!A279),IF($A$20=9, IF('New Cycle 3'!A279="","", 'New Cycle 3'!A279),"")))))))))</f>
        <v>277</v>
      </c>
      <c r="Q279" s="32">
        <f>IF($A$20=1,IF(UDDS!C279="","",UDDS!C279),IF($A$20=2,IF('FTP-75'!C279="","",'FTP-75'!C279),IF($A$20=3, IF('US06'!C279="","",'US06'!C279),IF($A$20=4, IF(NEDC!B279="","", NEDC!B279),IF($A$20=5, IF('JPN10-15'!B279="","",'JPN10-15'!B279),IF($A$20=6, IF(WLTC!C279="","", WLTC!C279),IF($A$20=7, IF('New Cycle 1'!B279="","", 'New Cycle 1'!B279),IF($A$20=8, IF('New Cycle 2'!B279="","", 'New Cycle 2'!B279),IF($A$20=9, IF('New Cycle 3'!B279="","", 'New Cycle 3'!B279),"")))))))))</f>
        <v>32</v>
      </c>
      <c r="R279" s="32">
        <f>IF($A$20=1,IF(UDDS!D279="","",UDDS!D279),IF($A$20=2,IF('FTP-75'!D279="","",'FTP-75'!D279),IF($A$20=3, IF('US06'!D279="","",'US06'!D279),IF($A$20=4, IF(NEDC!C279="","", NEDC!C279),IF($A$20=5, IF('JPN10-15'!C279="","",'JPN10-15'!C279),IF($A$20=6, IF(WLTC!D279="","", WLTC!D279),IF($A$20=7, IF('New Cycle 1'!C279="","", 'New Cycle 1'!C279),IF($A$20=8, IF('New Cycle 2'!C279="","", 'New Cycle 2'!C279),IF($A$20=9, IF('New Cycle 3'!C279="","", 'New Cycle 3'!C279),"")))))))))</f>
        <v>0</v>
      </c>
      <c r="S279" s="32">
        <f>IF($A$20=1,IF(UDDS!E279="","",UDDS!E279),IF($A$20=2,IF('FTP-75'!E279="","",'FTP-75'!E279),IF($A$20=3, IF('US06'!E279="","",'US06'!E279),IF($A$20=4, IF(NEDC!D279="","", NEDC!D279),IF($A$20=5, IF('JPN10-15'!D279="","",'JPN10-15'!D279),IF($A$20=6, IF(WLTC!E279="","", WLTC!E279),IF($A$20=7, IF('New Cycle 1'!D279="","", 'New Cycle 1'!D279),IF($A$20=8, IF('New Cycle 2'!D279="","", 'New Cycle 2'!D279),IF($A$20=9, IF('New Cycle 3'!D279="","", 'New Cycle 3'!D279),"")))))))))</f>
        <v>8.8888888888888893</v>
      </c>
      <c r="T279" s="32">
        <f>IF($A$20=1,IF(UDDS!F279="","",UDDS!F279),IF($A$20=2,IF('FTP-75'!F279="","",'FTP-75'!F279),IF($A$20=3, IF('US06'!F279="","",'US06'!F279),IF($A$20=4, IF(NEDC!E279="","", NEDC!E279),IF($A$20=5, IF('JPN10-15'!E279="","",'JPN10-15'!E279),IF($A$20=6, IF(WLTC!F279="","", WLTC!F279),IF($A$20=7, IF('New Cycle 1'!E279="","", 'New Cycle 1'!E279),IF($A$20=8, IF('New Cycle 2'!E279="","", 'New Cycle 2'!E279),IF($A$20=9, IF('New Cycle 3'!E279="","", 'New Cycle 3'!E279),"")))))))))</f>
        <v>0</v>
      </c>
      <c r="U279" s="32">
        <f>IF($A$20=1,IF(UDDS!G279="","",UDDS!G279),IF($A$20=2,IF('FTP-75'!G279="","",'FTP-75'!G279),IF($A$20=3, IF('US06'!G279="","",'US06'!G279),IF($A$20=4, IF(NEDC!F279="","", NEDC!F279),IF($A$20=5, IF('JPN10-15'!F279="","",'JPN10-15'!F279),IF($A$20=6, IF(WLTC!G279="","", WLTC!G279),IF($A$20=7, IF('New Cycle 1'!F279="","", 'New Cycle 1'!F279),IF($A$20=8, IF('New Cycle 2'!F279="","", 'New Cycle 2'!F279),IF($A$20=9, IF('New Cycle 3'!F279="","", 'New Cycle 3'!F279),"")))))))))</f>
        <v>1293.1316806242976</v>
      </c>
    </row>
    <row r="280" spans="16:21" x14ac:dyDescent="0.25">
      <c r="P280" s="8">
        <f>IF($A$20=1,IF(UDDS!A280="","",UDDS!A280),IF($A$20=2,IF('FTP-75'!A280="","",'FTP-75'!A280),IF($A$20=3, IF('US06'!A280="","",'US06'!A280),IF($A$20=4, IF(NEDC!A280="","", NEDC!A280),IF($A$20=5, IF('JPN10-15'!A280="","",'JPN10-15'!A280),IF($A$20=6, IF(WLTC!B280="","", WLTC!B280),IF($A$20=7, IF('New Cycle 1'!A280="","", 'New Cycle 1'!A280),IF($A$20=8, IF('New Cycle 2'!A280="","", 'New Cycle 3'!A280),IF($A$20=9, IF('New Cycle 3'!A280="","", 'New Cycle 3'!A280),"")))))))))</f>
        <v>278</v>
      </c>
      <c r="Q280" s="32">
        <f>IF($A$20=1,IF(UDDS!C280="","",UDDS!C280),IF($A$20=2,IF('FTP-75'!C280="","",'FTP-75'!C280),IF($A$20=3, IF('US06'!C280="","",'US06'!C280),IF($A$20=4, IF(NEDC!B280="","", NEDC!B280),IF($A$20=5, IF('JPN10-15'!B280="","",'JPN10-15'!B280),IF($A$20=6, IF(WLTC!C280="","", WLTC!C280),IF($A$20=7, IF('New Cycle 1'!B280="","", 'New Cycle 1'!B280),IF($A$20=8, IF('New Cycle 2'!B280="","", 'New Cycle 2'!B280),IF($A$20=9, IF('New Cycle 3'!B280="","", 'New Cycle 3'!B280),"")))))))))</f>
        <v>32</v>
      </c>
      <c r="R280" s="32">
        <f>IF($A$20=1,IF(UDDS!D280="","",UDDS!D280),IF($A$20=2,IF('FTP-75'!D280="","",'FTP-75'!D280),IF($A$20=3, IF('US06'!D280="","",'US06'!D280),IF($A$20=4, IF(NEDC!C280="","", NEDC!C280),IF($A$20=5, IF('JPN10-15'!C280="","",'JPN10-15'!C280),IF($A$20=6, IF(WLTC!D280="","", WLTC!D280),IF($A$20=7, IF('New Cycle 1'!C280="","", 'New Cycle 1'!C280),IF($A$20=8, IF('New Cycle 2'!C280="","", 'New Cycle 2'!C280),IF($A$20=9, IF('New Cycle 3'!C280="","", 'New Cycle 3'!C280),"")))))))))</f>
        <v>0</v>
      </c>
      <c r="S280" s="32">
        <f>IF($A$20=1,IF(UDDS!E280="","",UDDS!E280),IF($A$20=2,IF('FTP-75'!E280="","",'FTP-75'!E280),IF($A$20=3, IF('US06'!E280="","",'US06'!E280),IF($A$20=4, IF(NEDC!D280="","", NEDC!D280),IF($A$20=5, IF('JPN10-15'!D280="","",'JPN10-15'!D280),IF($A$20=6, IF(WLTC!E280="","", WLTC!E280),IF($A$20=7, IF('New Cycle 1'!D280="","", 'New Cycle 1'!D280),IF($A$20=8, IF('New Cycle 2'!D280="","", 'New Cycle 2'!D280),IF($A$20=9, IF('New Cycle 3'!D280="","", 'New Cycle 3'!D280),"")))))))))</f>
        <v>8.8888888888888893</v>
      </c>
      <c r="T280" s="32">
        <f>IF($A$20=1,IF(UDDS!F280="","",UDDS!F280),IF($A$20=2,IF('FTP-75'!F280="","",'FTP-75'!F280),IF($A$20=3, IF('US06'!F280="","",'US06'!F280),IF($A$20=4, IF(NEDC!E280="","", NEDC!E280),IF($A$20=5, IF('JPN10-15'!E280="","",'JPN10-15'!E280),IF($A$20=6, IF(WLTC!F280="","", WLTC!F280),IF($A$20=7, IF('New Cycle 1'!E280="","", 'New Cycle 1'!E280),IF($A$20=8, IF('New Cycle 2'!E280="","", 'New Cycle 2'!E280),IF($A$20=9, IF('New Cycle 3'!E280="","", 'New Cycle 3'!E280),"")))))))))</f>
        <v>0</v>
      </c>
      <c r="U280" s="32">
        <f>IF($A$20=1,IF(UDDS!G280="","",UDDS!G280),IF($A$20=2,IF('FTP-75'!G280="","",'FTP-75'!G280),IF($A$20=3, IF('US06'!G280="","",'US06'!G280),IF($A$20=4, IF(NEDC!F280="","", NEDC!F280),IF($A$20=5, IF('JPN10-15'!F280="","",'JPN10-15'!F280),IF($A$20=6, IF(WLTC!G280="","", WLTC!G280),IF($A$20=7, IF('New Cycle 1'!F280="","", 'New Cycle 1'!F280),IF($A$20=8, IF('New Cycle 2'!F280="","", 'New Cycle 2'!F280),IF($A$20=9, IF('New Cycle 3'!F280="","", 'New Cycle 3'!F280),"")))))))))</f>
        <v>1302.0205695131865</v>
      </c>
    </row>
    <row r="281" spans="16:21" x14ac:dyDescent="0.25">
      <c r="P281" s="8">
        <f>IF($A$20=1,IF(UDDS!A281="","",UDDS!A281),IF($A$20=2,IF('FTP-75'!A281="","",'FTP-75'!A281),IF($A$20=3, IF('US06'!A281="","",'US06'!A281),IF($A$20=4, IF(NEDC!A281="","", NEDC!A281),IF($A$20=5, IF('JPN10-15'!A281="","",'JPN10-15'!A281),IF($A$20=6, IF(WLTC!B281="","", WLTC!B281),IF($A$20=7, IF('New Cycle 1'!A281="","", 'New Cycle 1'!A281),IF($A$20=8, IF('New Cycle 2'!A281="","", 'New Cycle 3'!A281),IF($A$20=9, IF('New Cycle 3'!A281="","", 'New Cycle 3'!A281),"")))))))))</f>
        <v>279</v>
      </c>
      <c r="Q281" s="32">
        <f>IF($A$20=1,IF(UDDS!C281="","",UDDS!C281),IF($A$20=2,IF('FTP-75'!C281="","",'FTP-75'!C281),IF($A$20=3, IF('US06'!C281="","",'US06'!C281),IF($A$20=4, IF(NEDC!B281="","", NEDC!B281),IF($A$20=5, IF('JPN10-15'!B281="","",'JPN10-15'!B281),IF($A$20=6, IF(WLTC!C281="","", WLTC!C281),IF($A$20=7, IF('New Cycle 1'!B281="","", 'New Cycle 1'!B281),IF($A$20=8, IF('New Cycle 2'!B281="","", 'New Cycle 2'!B281),IF($A$20=9, IF('New Cycle 3'!B281="","", 'New Cycle 3'!B281),"")))))))))</f>
        <v>32</v>
      </c>
      <c r="R281" s="32">
        <f>IF($A$20=1,IF(UDDS!D281="","",UDDS!D281),IF($A$20=2,IF('FTP-75'!D281="","",'FTP-75'!D281),IF($A$20=3, IF('US06'!D281="","",'US06'!D281),IF($A$20=4, IF(NEDC!C281="","", NEDC!C281),IF($A$20=5, IF('JPN10-15'!C281="","",'JPN10-15'!C281),IF($A$20=6, IF(WLTC!D281="","", WLTC!D281),IF($A$20=7, IF('New Cycle 1'!C281="","", 'New Cycle 1'!C281),IF($A$20=8, IF('New Cycle 2'!C281="","", 'New Cycle 2'!C281),IF($A$20=9, IF('New Cycle 3'!C281="","", 'New Cycle 3'!C281),"")))))))))</f>
        <v>0</v>
      </c>
      <c r="S281" s="32">
        <f>IF($A$20=1,IF(UDDS!E281="","",UDDS!E281),IF($A$20=2,IF('FTP-75'!E281="","",'FTP-75'!E281),IF($A$20=3, IF('US06'!E281="","",'US06'!E281),IF($A$20=4, IF(NEDC!D281="","", NEDC!D281),IF($A$20=5, IF('JPN10-15'!D281="","",'JPN10-15'!D281),IF($A$20=6, IF(WLTC!E281="","", WLTC!E281),IF($A$20=7, IF('New Cycle 1'!D281="","", 'New Cycle 1'!D281),IF($A$20=8, IF('New Cycle 2'!D281="","", 'New Cycle 2'!D281),IF($A$20=9, IF('New Cycle 3'!D281="","", 'New Cycle 3'!D281),"")))))))))</f>
        <v>8.8888888888888893</v>
      </c>
      <c r="T281" s="32">
        <f>IF($A$20=1,IF(UDDS!F281="","",UDDS!F281),IF($A$20=2,IF('FTP-75'!F281="","",'FTP-75'!F281),IF($A$20=3, IF('US06'!F281="","",'US06'!F281),IF($A$20=4, IF(NEDC!E281="","", NEDC!E281),IF($A$20=5, IF('JPN10-15'!E281="","",'JPN10-15'!E281),IF($A$20=6, IF(WLTC!F281="","", WLTC!F281),IF($A$20=7, IF('New Cycle 1'!E281="","", 'New Cycle 1'!E281),IF($A$20=8, IF('New Cycle 2'!E281="","", 'New Cycle 2'!E281),IF($A$20=9, IF('New Cycle 3'!E281="","", 'New Cycle 3'!E281),"")))))))))</f>
        <v>0</v>
      </c>
      <c r="U281" s="32">
        <f>IF($A$20=1,IF(UDDS!G281="","",UDDS!G281),IF($A$20=2,IF('FTP-75'!G281="","",'FTP-75'!G281),IF($A$20=3, IF('US06'!G281="","",'US06'!G281),IF($A$20=4, IF(NEDC!F281="","", NEDC!F281),IF($A$20=5, IF('JPN10-15'!F281="","",'JPN10-15'!F281),IF($A$20=6, IF(WLTC!G281="","", WLTC!G281),IF($A$20=7, IF('New Cycle 1'!F281="","", 'New Cycle 1'!F281),IF($A$20=8, IF('New Cycle 2'!F281="","", 'New Cycle 2'!F281),IF($A$20=9, IF('New Cycle 3'!F281="","", 'New Cycle 3'!F281),"")))))))))</f>
        <v>1310.9094584020754</v>
      </c>
    </row>
    <row r="282" spans="16:21" x14ac:dyDescent="0.25">
      <c r="P282" s="8">
        <f>IF($A$20=1,IF(UDDS!A282="","",UDDS!A282),IF($A$20=2,IF('FTP-75'!A282="","",'FTP-75'!A282),IF($A$20=3, IF('US06'!A282="","",'US06'!A282),IF($A$20=4, IF(NEDC!A282="","", NEDC!A282),IF($A$20=5, IF('JPN10-15'!A282="","",'JPN10-15'!A282),IF($A$20=6, IF(WLTC!B282="","", WLTC!B282),IF($A$20=7, IF('New Cycle 1'!A282="","", 'New Cycle 1'!A282),IF($A$20=8, IF('New Cycle 2'!A282="","", 'New Cycle 3'!A282),IF($A$20=9, IF('New Cycle 3'!A282="","", 'New Cycle 3'!A282),"")))))))))</f>
        <v>280</v>
      </c>
      <c r="Q282" s="32">
        <f>IF($A$20=1,IF(UDDS!C282="","",UDDS!C282),IF($A$20=2,IF('FTP-75'!C282="","",'FTP-75'!C282),IF($A$20=3, IF('US06'!C282="","",'US06'!C282),IF($A$20=4, IF(NEDC!B282="","", NEDC!B282),IF($A$20=5, IF('JPN10-15'!B282="","",'JPN10-15'!B282),IF($A$20=6, IF(WLTC!C282="","", WLTC!C282),IF($A$20=7, IF('New Cycle 1'!B282="","", 'New Cycle 1'!B282),IF($A$20=8, IF('New Cycle 2'!B282="","", 'New Cycle 2'!B282),IF($A$20=9, IF('New Cycle 3'!B282="","", 'New Cycle 3'!B282),"")))))))))</f>
        <v>32</v>
      </c>
      <c r="R282" s="32">
        <f>IF($A$20=1,IF(UDDS!D282="","",UDDS!D282),IF($A$20=2,IF('FTP-75'!D282="","",'FTP-75'!D282),IF($A$20=3, IF('US06'!D282="","",'US06'!D282),IF($A$20=4, IF(NEDC!C282="","", NEDC!C282),IF($A$20=5, IF('JPN10-15'!C282="","",'JPN10-15'!C282),IF($A$20=6, IF(WLTC!D282="","", WLTC!D282),IF($A$20=7, IF('New Cycle 1'!C282="","", 'New Cycle 1'!C282),IF($A$20=8, IF('New Cycle 2'!C282="","", 'New Cycle 2'!C282),IF($A$20=9, IF('New Cycle 3'!C282="","", 'New Cycle 3'!C282),"")))))))))</f>
        <v>0</v>
      </c>
      <c r="S282" s="32">
        <f>IF($A$20=1,IF(UDDS!E282="","",UDDS!E282),IF($A$20=2,IF('FTP-75'!E282="","",'FTP-75'!E282),IF($A$20=3, IF('US06'!E282="","",'US06'!E282),IF($A$20=4, IF(NEDC!D282="","", NEDC!D282),IF($A$20=5, IF('JPN10-15'!D282="","",'JPN10-15'!D282),IF($A$20=6, IF(WLTC!E282="","", WLTC!E282),IF($A$20=7, IF('New Cycle 1'!D282="","", 'New Cycle 1'!D282),IF($A$20=8, IF('New Cycle 2'!D282="","", 'New Cycle 2'!D282),IF($A$20=9, IF('New Cycle 3'!D282="","", 'New Cycle 3'!D282),"")))))))))</f>
        <v>8.8888888888888893</v>
      </c>
      <c r="T282" s="32">
        <f>IF($A$20=1,IF(UDDS!F282="","",UDDS!F282),IF($A$20=2,IF('FTP-75'!F282="","",'FTP-75'!F282),IF($A$20=3, IF('US06'!F282="","",'US06'!F282),IF($A$20=4, IF(NEDC!E282="","", NEDC!E282),IF($A$20=5, IF('JPN10-15'!E282="","",'JPN10-15'!E282),IF($A$20=6, IF(WLTC!F282="","", WLTC!F282),IF($A$20=7, IF('New Cycle 1'!E282="","", 'New Cycle 1'!E282),IF($A$20=8, IF('New Cycle 2'!E282="","", 'New Cycle 2'!E282),IF($A$20=9, IF('New Cycle 3'!E282="","", 'New Cycle 3'!E282),"")))))))))</f>
        <v>0</v>
      </c>
      <c r="U282" s="32">
        <f>IF($A$20=1,IF(UDDS!G282="","",UDDS!G282),IF($A$20=2,IF('FTP-75'!G282="","",'FTP-75'!G282),IF($A$20=3, IF('US06'!G282="","",'US06'!G282),IF($A$20=4, IF(NEDC!F282="","", NEDC!F282),IF($A$20=5, IF('JPN10-15'!F282="","",'JPN10-15'!F282),IF($A$20=6, IF(WLTC!G282="","", WLTC!G282),IF($A$20=7, IF('New Cycle 1'!F282="","", 'New Cycle 1'!F282),IF($A$20=8, IF('New Cycle 2'!F282="","", 'New Cycle 2'!F282),IF($A$20=9, IF('New Cycle 3'!F282="","", 'New Cycle 3'!F282),"")))))))))</f>
        <v>1319.7983472909643</v>
      </c>
    </row>
    <row r="283" spans="16:21" x14ac:dyDescent="0.25">
      <c r="P283" s="8">
        <f>IF($A$20=1,IF(UDDS!A283="","",UDDS!A283),IF($A$20=2,IF('FTP-75'!A283="","",'FTP-75'!A283),IF($A$20=3, IF('US06'!A283="","",'US06'!A283),IF($A$20=4, IF(NEDC!A283="","", NEDC!A283),IF($A$20=5, IF('JPN10-15'!A283="","",'JPN10-15'!A283),IF($A$20=6, IF(WLTC!B283="","", WLTC!B283),IF($A$20=7, IF('New Cycle 1'!A283="","", 'New Cycle 1'!A283),IF($A$20=8, IF('New Cycle 2'!A283="","", 'New Cycle 3'!A283),IF($A$20=9, IF('New Cycle 3'!A283="","", 'New Cycle 3'!A283),"")))))))))</f>
        <v>281</v>
      </c>
      <c r="Q283" s="32">
        <f>IF($A$20=1,IF(UDDS!C283="","",UDDS!C283),IF($A$20=2,IF('FTP-75'!C283="","",'FTP-75'!C283),IF($A$20=3, IF('US06'!C283="","",'US06'!C283),IF($A$20=4, IF(NEDC!B283="","", NEDC!B283),IF($A$20=5, IF('JPN10-15'!B283="","",'JPN10-15'!B283),IF($A$20=6, IF(WLTC!C283="","", WLTC!C283),IF($A$20=7, IF('New Cycle 1'!B283="","", 'New Cycle 1'!B283),IF($A$20=8, IF('New Cycle 2'!B283="","", 'New Cycle 2'!B283),IF($A$20=9, IF('New Cycle 3'!B283="","", 'New Cycle 3'!B283),"")))))))))</f>
        <v>32</v>
      </c>
      <c r="R283" s="32">
        <f>IF($A$20=1,IF(UDDS!D283="","",UDDS!D283),IF($A$20=2,IF('FTP-75'!D283="","",'FTP-75'!D283),IF($A$20=3, IF('US06'!D283="","",'US06'!D283),IF($A$20=4, IF(NEDC!C283="","", NEDC!C283),IF($A$20=5, IF('JPN10-15'!C283="","",'JPN10-15'!C283),IF($A$20=6, IF(WLTC!D283="","", WLTC!D283),IF($A$20=7, IF('New Cycle 1'!C283="","", 'New Cycle 1'!C283),IF($A$20=8, IF('New Cycle 2'!C283="","", 'New Cycle 2'!C283),IF($A$20=9, IF('New Cycle 3'!C283="","", 'New Cycle 3'!C283),"")))))))))</f>
        <v>0</v>
      </c>
      <c r="S283" s="32">
        <f>IF($A$20=1,IF(UDDS!E283="","",UDDS!E283),IF($A$20=2,IF('FTP-75'!E283="","",'FTP-75'!E283),IF($A$20=3, IF('US06'!E283="","",'US06'!E283),IF($A$20=4, IF(NEDC!D283="","", NEDC!D283),IF($A$20=5, IF('JPN10-15'!D283="","",'JPN10-15'!D283),IF($A$20=6, IF(WLTC!E283="","", WLTC!E283),IF($A$20=7, IF('New Cycle 1'!D283="","", 'New Cycle 1'!D283),IF($A$20=8, IF('New Cycle 2'!D283="","", 'New Cycle 2'!D283),IF($A$20=9, IF('New Cycle 3'!D283="","", 'New Cycle 3'!D283),"")))))))))</f>
        <v>8.8888888888888893</v>
      </c>
      <c r="T283" s="32">
        <f>IF($A$20=1,IF(UDDS!F283="","",UDDS!F283),IF($A$20=2,IF('FTP-75'!F283="","",'FTP-75'!F283),IF($A$20=3, IF('US06'!F283="","",'US06'!F283),IF($A$20=4, IF(NEDC!E283="","", NEDC!E283),IF($A$20=5, IF('JPN10-15'!E283="","",'JPN10-15'!E283),IF($A$20=6, IF(WLTC!F283="","", WLTC!F283),IF($A$20=7, IF('New Cycle 1'!E283="","", 'New Cycle 1'!E283),IF($A$20=8, IF('New Cycle 2'!E283="","", 'New Cycle 2'!E283),IF($A$20=9, IF('New Cycle 3'!E283="","", 'New Cycle 3'!E283),"")))))))))</f>
        <v>0</v>
      </c>
      <c r="U283" s="32">
        <f>IF($A$20=1,IF(UDDS!G283="","",UDDS!G283),IF($A$20=2,IF('FTP-75'!G283="","",'FTP-75'!G283),IF($A$20=3, IF('US06'!G283="","",'US06'!G283),IF($A$20=4, IF(NEDC!F283="","", NEDC!F283),IF($A$20=5, IF('JPN10-15'!F283="","",'JPN10-15'!F283),IF($A$20=6, IF(WLTC!G283="","", WLTC!G283),IF($A$20=7, IF('New Cycle 1'!F283="","", 'New Cycle 1'!F283),IF($A$20=8, IF('New Cycle 2'!F283="","", 'New Cycle 2'!F283),IF($A$20=9, IF('New Cycle 3'!F283="","", 'New Cycle 3'!F283),"")))))))))</f>
        <v>1328.6872361798532</v>
      </c>
    </row>
    <row r="284" spans="16:21" x14ac:dyDescent="0.25">
      <c r="P284" s="8">
        <f>IF($A$20=1,IF(UDDS!A284="","",UDDS!A284),IF($A$20=2,IF('FTP-75'!A284="","",'FTP-75'!A284),IF($A$20=3, IF('US06'!A284="","",'US06'!A284),IF($A$20=4, IF(NEDC!A284="","", NEDC!A284),IF($A$20=5, IF('JPN10-15'!A284="","",'JPN10-15'!A284),IF($A$20=6, IF(WLTC!B284="","", WLTC!B284),IF($A$20=7, IF('New Cycle 1'!A284="","", 'New Cycle 1'!A284),IF($A$20=8, IF('New Cycle 2'!A284="","", 'New Cycle 3'!A284),IF($A$20=9, IF('New Cycle 3'!A284="","", 'New Cycle 3'!A284),"")))))))))</f>
        <v>282</v>
      </c>
      <c r="Q284" s="32">
        <f>IF($A$20=1,IF(UDDS!C284="","",UDDS!C284),IF($A$20=2,IF('FTP-75'!C284="","",'FTP-75'!C284),IF($A$20=3, IF('US06'!C284="","",'US06'!C284),IF($A$20=4, IF(NEDC!B284="","", NEDC!B284),IF($A$20=5, IF('JPN10-15'!B284="","",'JPN10-15'!B284),IF($A$20=6, IF(WLTC!C284="","", WLTC!C284),IF($A$20=7, IF('New Cycle 1'!B284="","", 'New Cycle 1'!B284),IF($A$20=8, IF('New Cycle 2'!B284="","", 'New Cycle 2'!B284),IF($A$20=9, IF('New Cycle 3'!B284="","", 'New Cycle 3'!B284),"")))))))))</f>
        <v>32</v>
      </c>
      <c r="R284" s="32">
        <f>IF($A$20=1,IF(UDDS!D284="","",UDDS!D284),IF($A$20=2,IF('FTP-75'!D284="","",'FTP-75'!D284),IF($A$20=3, IF('US06'!D284="","",'US06'!D284),IF($A$20=4, IF(NEDC!C284="","", NEDC!C284),IF($A$20=5, IF('JPN10-15'!C284="","",'JPN10-15'!C284),IF($A$20=6, IF(WLTC!D284="","", WLTC!D284),IF($A$20=7, IF('New Cycle 1'!C284="","", 'New Cycle 1'!C284),IF($A$20=8, IF('New Cycle 2'!C284="","", 'New Cycle 2'!C284),IF($A$20=9, IF('New Cycle 3'!C284="","", 'New Cycle 3'!C284),"")))))))))</f>
        <v>0</v>
      </c>
      <c r="S284" s="32">
        <f>IF($A$20=1,IF(UDDS!E284="","",UDDS!E284),IF($A$20=2,IF('FTP-75'!E284="","",'FTP-75'!E284),IF($A$20=3, IF('US06'!E284="","",'US06'!E284),IF($A$20=4, IF(NEDC!D284="","", NEDC!D284),IF($A$20=5, IF('JPN10-15'!D284="","",'JPN10-15'!D284),IF($A$20=6, IF(WLTC!E284="","", WLTC!E284),IF($A$20=7, IF('New Cycle 1'!D284="","", 'New Cycle 1'!D284),IF($A$20=8, IF('New Cycle 2'!D284="","", 'New Cycle 2'!D284),IF($A$20=9, IF('New Cycle 3'!D284="","", 'New Cycle 3'!D284),"")))))))))</f>
        <v>8.8888888888888893</v>
      </c>
      <c r="T284" s="32">
        <f>IF($A$20=1,IF(UDDS!F284="","",UDDS!F284),IF($A$20=2,IF('FTP-75'!F284="","",'FTP-75'!F284),IF($A$20=3, IF('US06'!F284="","",'US06'!F284),IF($A$20=4, IF(NEDC!E284="","", NEDC!E284),IF($A$20=5, IF('JPN10-15'!E284="","",'JPN10-15'!E284),IF($A$20=6, IF(WLTC!F284="","", WLTC!F284),IF($A$20=7, IF('New Cycle 1'!E284="","", 'New Cycle 1'!E284),IF($A$20=8, IF('New Cycle 2'!E284="","", 'New Cycle 2'!E284),IF($A$20=9, IF('New Cycle 3'!E284="","", 'New Cycle 3'!E284),"")))))))))</f>
        <v>0</v>
      </c>
      <c r="U284" s="32">
        <f>IF($A$20=1,IF(UDDS!G284="","",UDDS!G284),IF($A$20=2,IF('FTP-75'!G284="","",'FTP-75'!G284),IF($A$20=3, IF('US06'!G284="","",'US06'!G284),IF($A$20=4, IF(NEDC!F284="","", NEDC!F284),IF($A$20=5, IF('JPN10-15'!F284="","",'JPN10-15'!F284),IF($A$20=6, IF(WLTC!G284="","", WLTC!G284),IF($A$20=7, IF('New Cycle 1'!F284="","", 'New Cycle 1'!F284),IF($A$20=8, IF('New Cycle 2'!F284="","", 'New Cycle 2'!F284),IF($A$20=9, IF('New Cycle 3'!F284="","", 'New Cycle 3'!F284),"")))))))))</f>
        <v>1337.5761250687422</v>
      </c>
    </row>
    <row r="285" spans="16:21" x14ac:dyDescent="0.25">
      <c r="P285" s="8">
        <f>IF($A$20=1,IF(UDDS!A285="","",UDDS!A285),IF($A$20=2,IF('FTP-75'!A285="","",'FTP-75'!A285),IF($A$20=3, IF('US06'!A285="","",'US06'!A285),IF($A$20=4, IF(NEDC!A285="","", NEDC!A285),IF($A$20=5, IF('JPN10-15'!A285="","",'JPN10-15'!A285),IF($A$20=6, IF(WLTC!B285="","", WLTC!B285),IF($A$20=7, IF('New Cycle 1'!A285="","", 'New Cycle 1'!A285),IF($A$20=8, IF('New Cycle 2'!A285="","", 'New Cycle 3'!A285),IF($A$20=9, IF('New Cycle 3'!A285="","", 'New Cycle 3'!A285),"")))))))))</f>
        <v>283</v>
      </c>
      <c r="Q285" s="32">
        <f>IF($A$20=1,IF(UDDS!C285="","",UDDS!C285),IF($A$20=2,IF('FTP-75'!C285="","",'FTP-75'!C285),IF($A$20=3, IF('US06'!C285="","",'US06'!C285),IF($A$20=4, IF(NEDC!B285="","", NEDC!B285),IF($A$20=5, IF('JPN10-15'!B285="","",'JPN10-15'!B285),IF($A$20=6, IF(WLTC!C285="","", WLTC!C285),IF($A$20=7, IF('New Cycle 1'!B285="","", 'New Cycle 1'!B285),IF($A$20=8, IF('New Cycle 2'!B285="","", 'New Cycle 2'!B285),IF($A$20=9, IF('New Cycle 3'!B285="","", 'New Cycle 3'!B285),"")))))))))</f>
        <v>29.580000066757201</v>
      </c>
      <c r="R285" s="32">
        <f>IF($A$20=1,IF(UDDS!D285="","",UDDS!D285),IF($A$20=2,IF('FTP-75'!D285="","",'FTP-75'!D285),IF($A$20=3, IF('US06'!D285="","",'US06'!D285),IF($A$20=4, IF(NEDC!C285="","", NEDC!C285),IF($A$20=5, IF('JPN10-15'!C285="","",'JPN10-15'!C285),IF($A$20=6, IF(WLTC!D285="","", WLTC!D285),IF($A$20=7, IF('New Cycle 1'!C285="","", 'New Cycle 1'!C285),IF($A$20=8, IF('New Cycle 2'!C285="","", 'New Cycle 2'!C285),IF($A$20=9, IF('New Cycle 3'!C285="","", 'New Cycle 3'!C285),"")))))))))</f>
        <v>0</v>
      </c>
      <c r="S285" s="32">
        <f>IF($A$20=1,IF(UDDS!E285="","",UDDS!E285),IF($A$20=2,IF('FTP-75'!E285="","",'FTP-75'!E285),IF($A$20=3, IF('US06'!E285="","",'US06'!E285),IF($A$20=4, IF(NEDC!D285="","", NEDC!D285),IF($A$20=5, IF('JPN10-15'!D285="","",'JPN10-15'!D285),IF($A$20=6, IF(WLTC!E285="","", WLTC!E285),IF($A$20=7, IF('New Cycle 1'!D285="","", 'New Cycle 1'!D285),IF($A$20=8, IF('New Cycle 2'!D285="","", 'New Cycle 2'!D285),IF($A$20=9, IF('New Cycle 3'!D285="","", 'New Cycle 3'!D285),"")))))))))</f>
        <v>8.2166666852103329</v>
      </c>
      <c r="T285" s="32">
        <f>IF($A$20=1,IF(UDDS!F285="","",UDDS!F285),IF($A$20=2,IF('FTP-75'!F285="","",'FTP-75'!F285),IF($A$20=3, IF('US06'!F285="","",'US06'!F285),IF($A$20=4, IF(NEDC!E285="","", NEDC!E285),IF($A$20=5, IF('JPN10-15'!E285="","",'JPN10-15'!E285),IF($A$20=6, IF(WLTC!F285="","", WLTC!F285),IF($A$20=7, IF('New Cycle 1'!E285="","", 'New Cycle 1'!E285),IF($A$20=8, IF('New Cycle 2'!E285="","", 'New Cycle 2'!E285),IF($A$20=9, IF('New Cycle 3'!E285="","", 'New Cycle 3'!E285),"")))))))))</f>
        <v>-0.67222220367855634</v>
      </c>
      <c r="U285" s="32">
        <f>IF($A$20=1,IF(UDDS!G285="","",UDDS!G285),IF($A$20=2,IF('FTP-75'!G285="","",'FTP-75'!G285),IF($A$20=3, IF('US06'!G285="","",'US06'!G285),IF($A$20=4, IF(NEDC!F285="","", NEDC!F285),IF($A$20=5, IF('JPN10-15'!F285="","",'JPN10-15'!F285),IF($A$20=6, IF(WLTC!G285="","", WLTC!G285),IF($A$20=7, IF('New Cycle 1'!F285="","", 'New Cycle 1'!F285),IF($A$20=8, IF('New Cycle 2'!F285="","", 'New Cycle 2'!F285),IF($A$20=9, IF('New Cycle 3'!F285="","", 'New Cycle 3'!F285),"")))))))))</f>
        <v>1346.1289028557917</v>
      </c>
    </row>
    <row r="286" spans="16:21" x14ac:dyDescent="0.25">
      <c r="P286" s="8">
        <f>IF($A$20=1,IF(UDDS!A286="","",UDDS!A286),IF($A$20=2,IF('FTP-75'!A286="","",'FTP-75'!A286),IF($A$20=3, IF('US06'!A286="","",'US06'!A286),IF($A$20=4, IF(NEDC!A286="","", NEDC!A286),IF($A$20=5, IF('JPN10-15'!A286="","",'JPN10-15'!A286),IF($A$20=6, IF(WLTC!B286="","", WLTC!B286),IF($A$20=7, IF('New Cycle 1'!A286="","", 'New Cycle 1'!A286),IF($A$20=8, IF('New Cycle 2'!A286="","", 'New Cycle 3'!A286),IF($A$20=9, IF('New Cycle 3'!A286="","", 'New Cycle 3'!A286),"")))))))))</f>
        <v>284</v>
      </c>
      <c r="Q286" s="32">
        <f>IF($A$20=1,IF(UDDS!C286="","",UDDS!C286),IF($A$20=2,IF('FTP-75'!C286="","",'FTP-75'!C286),IF($A$20=3, IF('US06'!C286="","",'US06'!C286),IF($A$20=4, IF(NEDC!B286="","", NEDC!B286),IF($A$20=5, IF('JPN10-15'!B286="","",'JPN10-15'!B286),IF($A$20=6, IF(WLTC!C286="","", WLTC!C286),IF($A$20=7, IF('New Cycle 1'!B286="","", 'New Cycle 1'!B286),IF($A$20=8, IF('New Cycle 2'!B286="","", 'New Cycle 2'!B286),IF($A$20=9, IF('New Cycle 3'!B286="","", 'New Cycle 3'!B286),"")))))))))</f>
        <v>26.437666704257328</v>
      </c>
      <c r="R286" s="32">
        <f>IF($A$20=1,IF(UDDS!D286="","",UDDS!D286),IF($A$20=2,IF('FTP-75'!D286="","",'FTP-75'!D286),IF($A$20=3, IF('US06'!D286="","",'US06'!D286),IF($A$20=4, IF(NEDC!C286="","", NEDC!C286),IF($A$20=5, IF('JPN10-15'!C286="","",'JPN10-15'!C286),IF($A$20=6, IF(WLTC!D286="","", WLTC!D286),IF($A$20=7, IF('New Cycle 1'!C286="","", 'New Cycle 1'!C286),IF($A$20=8, IF('New Cycle 2'!C286="","", 'New Cycle 2'!C286),IF($A$20=9, IF('New Cycle 3'!C286="","", 'New Cycle 3'!C286),"")))))))))</f>
        <v>0</v>
      </c>
      <c r="S286" s="32">
        <f>IF($A$20=1,IF(UDDS!E286="","",UDDS!E286),IF($A$20=2,IF('FTP-75'!E286="","",'FTP-75'!E286),IF($A$20=3, IF('US06'!E286="","",'US06'!E286),IF($A$20=4, IF(NEDC!D286="","", NEDC!D286),IF($A$20=5, IF('JPN10-15'!D286="","",'JPN10-15'!D286),IF($A$20=6, IF(WLTC!E286="","", WLTC!E286),IF($A$20=7, IF('New Cycle 1'!D286="","", 'New Cycle 1'!D286),IF($A$20=8, IF('New Cycle 2'!D286="","", 'New Cycle 2'!D286),IF($A$20=9, IF('New Cycle 3'!D286="","", 'New Cycle 3'!D286),"")))))))))</f>
        <v>7.3437963067381462</v>
      </c>
      <c r="T286" s="32">
        <f>IF($A$20=1,IF(UDDS!F286="","",UDDS!F286),IF($A$20=2,IF('FTP-75'!F286="","",'FTP-75'!F286),IF($A$20=3, IF('US06'!F286="","",'US06'!F286),IF($A$20=4, IF(NEDC!E286="","", NEDC!E286),IF($A$20=5, IF('JPN10-15'!E286="","",'JPN10-15'!E286),IF($A$20=6, IF(WLTC!F286="","", WLTC!F286),IF($A$20=7, IF('New Cycle 1'!E286="","", 'New Cycle 1'!E286),IF($A$20=8, IF('New Cycle 2'!E286="","", 'New Cycle 2'!E286),IF($A$20=9, IF('New Cycle 3'!E286="","", 'New Cycle 3'!E286),"")))))))))</f>
        <v>-0.87287037847218674</v>
      </c>
      <c r="U286" s="32">
        <f>IF($A$20=1,IF(UDDS!G286="","",UDDS!G286),IF($A$20=2,IF('FTP-75'!G286="","",'FTP-75'!G286),IF($A$20=3, IF('US06'!G286="","",'US06'!G286),IF($A$20=4, IF(NEDC!F286="","", NEDC!F286),IF($A$20=5, IF('JPN10-15'!F286="","",'JPN10-15'!F286),IF($A$20=6, IF(WLTC!G286="","", WLTC!G286),IF($A$20=7, IF('New Cycle 1'!F286="","", 'New Cycle 1'!F286),IF($A$20=8, IF('New Cycle 2'!F286="","", 'New Cycle 2'!F286),IF($A$20=9, IF('New Cycle 3'!F286="","", 'New Cycle 3'!F286),"")))))))))</f>
        <v>1353.9091343517659</v>
      </c>
    </row>
    <row r="287" spans="16:21" x14ac:dyDescent="0.25">
      <c r="P287" s="8">
        <f>IF($A$20=1,IF(UDDS!A287="","",UDDS!A287),IF($A$20=2,IF('FTP-75'!A287="","",'FTP-75'!A287),IF($A$20=3, IF('US06'!A287="","",'US06'!A287),IF($A$20=4, IF(NEDC!A287="","", NEDC!A287),IF($A$20=5, IF('JPN10-15'!A287="","",'JPN10-15'!A287),IF($A$20=6, IF(WLTC!B287="","", WLTC!B287),IF($A$20=7, IF('New Cycle 1'!A287="","", 'New Cycle 1'!A287),IF($A$20=8, IF('New Cycle 2'!A287="","", 'New Cycle 3'!A287),IF($A$20=9, IF('New Cycle 3'!A287="","", 'New Cycle 3'!A287),"")))))))))</f>
        <v>285</v>
      </c>
      <c r="Q287" s="32">
        <f>IF($A$20=1,IF(UDDS!C287="","",UDDS!C287),IF($A$20=2,IF('FTP-75'!C287="","",'FTP-75'!C287),IF($A$20=3, IF('US06'!C287="","",'US06'!C287),IF($A$20=4, IF(NEDC!B287="","", NEDC!B287),IF($A$20=5, IF('JPN10-15'!B287="","",'JPN10-15'!B287),IF($A$20=6, IF(WLTC!C287="","", WLTC!C287),IF($A$20=7, IF('New Cycle 1'!B287="","", 'New Cycle 1'!B287),IF($A$20=8, IF('New Cycle 2'!B287="","", 'New Cycle 2'!B287),IF($A$20=9, IF('New Cycle 3'!B287="","", 'New Cycle 3'!B287),"")))))))))</f>
        <v>23.690111190080646</v>
      </c>
      <c r="R287" s="32">
        <f>IF($A$20=1,IF(UDDS!D287="","",UDDS!D287),IF($A$20=2,IF('FTP-75'!D287="","",'FTP-75'!D287),IF($A$20=3, IF('US06'!D287="","",'US06'!D287),IF($A$20=4, IF(NEDC!C287="","", NEDC!C287),IF($A$20=5, IF('JPN10-15'!C287="","",'JPN10-15'!C287),IF($A$20=6, IF(WLTC!D287="","", WLTC!D287),IF($A$20=7, IF('New Cycle 1'!C287="","", 'New Cycle 1'!C287),IF($A$20=8, IF('New Cycle 2'!C287="","", 'New Cycle 2'!C287),IF($A$20=9, IF('New Cycle 3'!C287="","", 'New Cycle 3'!C287),"")))))))))</f>
        <v>0</v>
      </c>
      <c r="S287" s="32">
        <f>IF($A$20=1,IF(UDDS!E287="","",UDDS!E287),IF($A$20=2,IF('FTP-75'!E287="","",'FTP-75'!E287),IF($A$20=3, IF('US06'!E287="","",'US06'!E287),IF($A$20=4, IF(NEDC!D287="","", NEDC!D287),IF($A$20=5, IF('JPN10-15'!D287="","",'JPN10-15'!D287),IF($A$20=6, IF(WLTC!E287="","", WLTC!E287),IF($A$20=7, IF('New Cycle 1'!D287="","", 'New Cycle 1'!D287),IF($A$20=8, IF('New Cycle 2'!D287="","", 'New Cycle 2'!D287),IF($A$20=9, IF('New Cycle 3'!D287="","", 'New Cycle 3'!D287),"")))))))))</f>
        <v>6.5805864416890678</v>
      </c>
      <c r="T287" s="32">
        <f>IF($A$20=1,IF(UDDS!F287="","",UDDS!F287),IF($A$20=2,IF('FTP-75'!F287="","",'FTP-75'!F287),IF($A$20=3, IF('US06'!F287="","",'US06'!F287),IF($A$20=4, IF(NEDC!E287="","", NEDC!E287),IF($A$20=5, IF('JPN10-15'!E287="","",'JPN10-15'!E287),IF($A$20=6, IF(WLTC!F287="","", WLTC!F287),IF($A$20=7, IF('New Cycle 1'!E287="","", 'New Cycle 1'!E287),IF($A$20=8, IF('New Cycle 2'!E287="","", 'New Cycle 2'!E287),IF($A$20=9, IF('New Cycle 3'!E287="","", 'New Cycle 3'!E287),"")))))))))</f>
        <v>-0.7632098650490784</v>
      </c>
      <c r="U287" s="32">
        <f>IF($A$20=1,IF(UDDS!G287="","",UDDS!G287),IF($A$20=2,IF('FTP-75'!G287="","",'FTP-75'!G287),IF($A$20=3, IF('US06'!G287="","",'US06'!G287),IF($A$20=4, IF(NEDC!F287="","", NEDC!F287),IF($A$20=5, IF('JPN10-15'!F287="","",'JPN10-15'!F287),IF($A$20=6, IF(WLTC!G287="","", WLTC!G287),IF($A$20=7, IF('New Cycle 1'!F287="","", 'New Cycle 1'!F287),IF($A$20=8, IF('New Cycle 2'!F287="","", 'New Cycle 2'!F287),IF($A$20=9, IF('New Cycle 3'!F287="","", 'New Cycle 3'!F287),"")))))))))</f>
        <v>1360.8713257259797</v>
      </c>
    </row>
    <row r="288" spans="16:21" x14ac:dyDescent="0.25">
      <c r="P288" s="8">
        <f>IF($A$20=1,IF(UDDS!A288="","",UDDS!A288),IF($A$20=2,IF('FTP-75'!A288="","",'FTP-75'!A288),IF($A$20=3, IF('US06'!A288="","",'US06'!A288),IF($A$20=4, IF(NEDC!A288="","", NEDC!A288),IF($A$20=5, IF('JPN10-15'!A288="","",'JPN10-15'!A288),IF($A$20=6, IF(WLTC!B288="","", WLTC!B288),IF($A$20=7, IF('New Cycle 1'!A288="","", 'New Cycle 1'!A288),IF($A$20=8, IF('New Cycle 2'!A288="","", 'New Cycle 3'!A288),IF($A$20=9, IF('New Cycle 3'!A288="","", 'New Cycle 3'!A288),"")))))))))</f>
        <v>286</v>
      </c>
      <c r="Q288" s="32">
        <f>IF($A$20=1,IF(UDDS!C288="","",UDDS!C288),IF($A$20=2,IF('FTP-75'!C288="","",'FTP-75'!C288),IF($A$20=3, IF('US06'!C288="","",'US06'!C288),IF($A$20=4, IF(NEDC!B288="","", NEDC!B288),IF($A$20=5, IF('JPN10-15'!B288="","",'JPN10-15'!B288),IF($A$20=6, IF(WLTC!C288="","", WLTC!C288),IF($A$20=7, IF('New Cycle 1'!B288="","", 'New Cycle 1'!B288),IF($A$20=8, IF('New Cycle 2'!B288="","", 'New Cycle 2'!B288),IF($A$20=9, IF('New Cycle 3'!B288="","", 'New Cycle 3'!B288),"")))))))))</f>
        <v>20.938888947168984</v>
      </c>
      <c r="R288" s="32">
        <f>IF($A$20=1,IF(UDDS!D288="","",UDDS!D288),IF($A$20=2,IF('FTP-75'!D288="","",'FTP-75'!D288),IF($A$20=3, IF('US06'!D288="","",'US06'!D288),IF($A$20=4, IF(NEDC!C288="","", NEDC!C288),IF($A$20=5, IF('JPN10-15'!C288="","",'JPN10-15'!C288),IF($A$20=6, IF(WLTC!D288="","", WLTC!D288),IF($A$20=7, IF('New Cycle 1'!C288="","", 'New Cycle 1'!C288),IF($A$20=8, IF('New Cycle 2'!C288="","", 'New Cycle 2'!C288),IF($A$20=9, IF('New Cycle 3'!C288="","", 'New Cycle 3'!C288),"")))))))))</f>
        <v>0</v>
      </c>
      <c r="S288" s="32">
        <f>IF($A$20=1,IF(UDDS!E288="","",UDDS!E288),IF($A$20=2,IF('FTP-75'!E288="","",'FTP-75'!E288),IF($A$20=3, IF('US06'!E288="","",'US06'!E288),IF($A$20=4, IF(NEDC!D288="","", NEDC!D288),IF($A$20=5, IF('JPN10-15'!D288="","",'JPN10-15'!D288),IF($A$20=6, IF(WLTC!E288="","", WLTC!E288),IF($A$20=7, IF('New Cycle 1'!D288="","", 'New Cycle 1'!D288),IF($A$20=8, IF('New Cycle 2'!D288="","", 'New Cycle 2'!D288),IF($A$20=9, IF('New Cycle 3'!D288="","", 'New Cycle 3'!D288),"")))))))))</f>
        <v>5.8163580408802735</v>
      </c>
      <c r="T288" s="32">
        <f>IF($A$20=1,IF(UDDS!F288="","",UDDS!F288),IF($A$20=2,IF('FTP-75'!F288="","",'FTP-75'!F288),IF($A$20=3, IF('US06'!F288="","",'US06'!F288),IF($A$20=4, IF(NEDC!E288="","", NEDC!E288),IF($A$20=5, IF('JPN10-15'!E288="","",'JPN10-15'!E288),IF($A$20=6, IF(WLTC!F288="","", WLTC!F288),IF($A$20=7, IF('New Cycle 1'!E288="","", 'New Cycle 1'!E288),IF($A$20=8, IF('New Cycle 2'!E288="","", 'New Cycle 2'!E288),IF($A$20=9, IF('New Cycle 3'!E288="","", 'New Cycle 3'!E288),"")))))))))</f>
        <v>-0.76422840080879428</v>
      </c>
      <c r="U288" s="32">
        <f>IF($A$20=1,IF(UDDS!G288="","",UDDS!G288),IF($A$20=2,IF('FTP-75'!G288="","",'FTP-75'!G288),IF($A$20=3, IF('US06'!G288="","",'US06'!G288),IF($A$20=4, IF(NEDC!F288="","", NEDC!F288),IF($A$20=5, IF('JPN10-15'!F288="","",'JPN10-15'!F288),IF($A$20=6, IF(WLTC!G288="","", WLTC!G288),IF($A$20=7, IF('New Cycle 1'!F288="","", 'New Cycle 1'!F288),IF($A$20=8, IF('New Cycle 2'!F288="","", 'New Cycle 2'!F288),IF($A$20=9, IF('New Cycle 3'!F288="","", 'New Cycle 3'!F288),"")))))))))</f>
        <v>1367.0697979672643</v>
      </c>
    </row>
    <row r="289" spans="16:21" x14ac:dyDescent="0.25">
      <c r="P289" s="8">
        <f>IF($A$20=1,IF(UDDS!A289="","",UDDS!A289),IF($A$20=2,IF('FTP-75'!A289="","",'FTP-75'!A289),IF($A$20=3, IF('US06'!A289="","",'US06'!A289),IF($A$20=4, IF(NEDC!A289="","", NEDC!A289),IF($A$20=5, IF('JPN10-15'!A289="","",'JPN10-15'!A289),IF($A$20=6, IF(WLTC!B289="","", WLTC!B289),IF($A$20=7, IF('New Cycle 1'!A289="","", 'New Cycle 1'!A289),IF($A$20=8, IF('New Cycle 2'!A289="","", 'New Cycle 3'!A289),IF($A$20=9, IF('New Cycle 3'!A289="","", 'New Cycle 3'!A289),"")))))))))</f>
        <v>287</v>
      </c>
      <c r="Q289" s="32">
        <f>IF($A$20=1,IF(UDDS!C289="","",UDDS!C289),IF($A$20=2,IF('FTP-75'!C289="","",'FTP-75'!C289),IF($A$20=3, IF('US06'!C289="","",'US06'!C289),IF($A$20=4, IF(NEDC!B289="","", NEDC!B289),IF($A$20=5, IF('JPN10-15'!B289="","",'JPN10-15'!B289),IF($A$20=6, IF(WLTC!C289="","", WLTC!C289),IF($A$20=7, IF('New Cycle 1'!B289="","", 'New Cycle 1'!B289),IF($A$20=8, IF('New Cycle 2'!B289="","", 'New Cycle 2'!B289),IF($A$20=9, IF('New Cycle 3'!B289="","", 'New Cycle 3'!B289),"")))))))))</f>
        <v>18.188888947168987</v>
      </c>
      <c r="R289" s="32">
        <f>IF($A$20=1,IF(UDDS!D289="","",UDDS!D289),IF($A$20=2,IF('FTP-75'!D289="","",'FTP-75'!D289),IF($A$20=3, IF('US06'!D289="","",'US06'!D289),IF($A$20=4, IF(NEDC!C289="","", NEDC!C289),IF($A$20=5, IF('JPN10-15'!C289="","",'JPN10-15'!C289),IF($A$20=6, IF(WLTC!D289="","", WLTC!D289),IF($A$20=7, IF('New Cycle 1'!C289="","", 'New Cycle 1'!C289),IF($A$20=8, IF('New Cycle 2'!C289="","", 'New Cycle 2'!C289),IF($A$20=9, IF('New Cycle 3'!C289="","", 'New Cycle 3'!C289),"")))))))))</f>
        <v>0</v>
      </c>
      <c r="S289" s="32">
        <f>IF($A$20=1,IF(UDDS!E289="","",UDDS!E289),IF($A$20=2,IF('FTP-75'!E289="","",'FTP-75'!E289),IF($A$20=3, IF('US06'!E289="","",'US06'!E289),IF($A$20=4, IF(NEDC!D289="","", NEDC!D289),IF($A$20=5, IF('JPN10-15'!D289="","",'JPN10-15'!D289),IF($A$20=6, IF(WLTC!E289="","", WLTC!E289),IF($A$20=7, IF('New Cycle 1'!D289="","", 'New Cycle 1'!D289),IF($A$20=8, IF('New Cycle 2'!D289="","", 'New Cycle 2'!D289),IF($A$20=9, IF('New Cycle 3'!D289="","", 'New Cycle 3'!D289),"")))))))))</f>
        <v>5.0524691519913851</v>
      </c>
      <c r="T289" s="32">
        <f>IF($A$20=1,IF(UDDS!F289="","",UDDS!F289),IF($A$20=2,IF('FTP-75'!F289="","",'FTP-75'!F289),IF($A$20=3, IF('US06'!F289="","",'US06'!F289),IF($A$20=4, IF(NEDC!E289="","", NEDC!E289),IF($A$20=5, IF('JPN10-15'!E289="","",'JPN10-15'!E289),IF($A$20=6, IF(WLTC!F289="","", WLTC!F289),IF($A$20=7, IF('New Cycle 1'!E289="","", 'New Cycle 1'!E289),IF($A$20=8, IF('New Cycle 2'!E289="","", 'New Cycle 2'!E289),IF($A$20=9, IF('New Cycle 3'!E289="","", 'New Cycle 3'!E289),"")))))))))</f>
        <v>-0.7638888888888884</v>
      </c>
      <c r="U289" s="32">
        <f>IF($A$20=1,IF(UDDS!G289="","",UDDS!G289),IF($A$20=2,IF('FTP-75'!G289="","",'FTP-75'!G289),IF($A$20=3, IF('US06'!G289="","",'US06'!G289),IF($A$20=4, IF(NEDC!F289="","", NEDC!F289),IF($A$20=5, IF('JPN10-15'!F289="","",'JPN10-15'!F289),IF($A$20=6, IF(WLTC!G289="","", WLTC!G289),IF($A$20=7, IF('New Cycle 1'!F289="","", 'New Cycle 1'!F289),IF($A$20=8, IF('New Cycle 2'!F289="","", 'New Cycle 2'!F289),IF($A$20=9, IF('New Cycle 3'!F289="","", 'New Cycle 3'!F289),"")))))))))</f>
        <v>1372.5042115637002</v>
      </c>
    </row>
    <row r="290" spans="16:21" x14ac:dyDescent="0.25">
      <c r="P290" s="8">
        <f>IF($A$20=1,IF(UDDS!A290="","",UDDS!A290),IF($A$20=2,IF('FTP-75'!A290="","",'FTP-75'!A290),IF($A$20=3, IF('US06'!A290="","",'US06'!A290),IF($A$20=4, IF(NEDC!A290="","", NEDC!A290),IF($A$20=5, IF('JPN10-15'!A290="","",'JPN10-15'!A290),IF($A$20=6, IF(WLTC!B290="","", WLTC!B290),IF($A$20=7, IF('New Cycle 1'!A290="","", 'New Cycle 1'!A290),IF($A$20=8, IF('New Cycle 2'!A290="","", 'New Cycle 3'!A290),IF($A$20=9, IF('New Cycle 3'!A290="","", 'New Cycle 3'!A290),"")))))))))</f>
        <v>288</v>
      </c>
      <c r="Q290" s="32">
        <f>IF($A$20=1,IF(UDDS!C290="","",UDDS!C290),IF($A$20=2,IF('FTP-75'!C290="","",'FTP-75'!C290),IF($A$20=3, IF('US06'!C290="","",'US06'!C290),IF($A$20=4, IF(NEDC!B290="","", NEDC!B290),IF($A$20=5, IF('JPN10-15'!B290="","",'JPN10-15'!B290),IF($A$20=6, IF(WLTC!C290="","", WLTC!C290),IF($A$20=7, IF('New Cycle 1'!B290="","", 'New Cycle 1'!B290),IF($A$20=8, IF('New Cycle 2'!B290="","", 'New Cycle 2'!B290),IF($A$20=9, IF('New Cycle 3'!B290="","", 'New Cycle 3'!B290),"")))))))))</f>
        <v>15.43827791677581</v>
      </c>
      <c r="R290" s="32">
        <f>IF($A$20=1,IF(UDDS!D290="","",UDDS!D290),IF($A$20=2,IF('FTP-75'!D290="","",'FTP-75'!D290),IF($A$20=3, IF('US06'!D290="","",'US06'!D290),IF($A$20=4, IF(NEDC!C290="","", NEDC!C290),IF($A$20=5, IF('JPN10-15'!C290="","",'JPN10-15'!C290),IF($A$20=6, IF(WLTC!D290="","", WLTC!D290),IF($A$20=7, IF('New Cycle 1'!C290="","", 'New Cycle 1'!C290),IF($A$20=8, IF('New Cycle 2'!C290="","", 'New Cycle 2'!C290),IF($A$20=9, IF('New Cycle 3'!C290="","", 'New Cycle 3'!C290),"")))))))))</f>
        <v>0</v>
      </c>
      <c r="S290" s="32">
        <f>IF($A$20=1,IF(UDDS!E290="","",UDDS!E290),IF($A$20=2,IF('FTP-75'!E290="","",'FTP-75'!E290),IF($A$20=3, IF('US06'!E290="","",'US06'!E290),IF($A$20=4, IF(NEDC!D290="","", NEDC!D290),IF($A$20=5, IF('JPN10-15'!D290="","",'JPN10-15'!D290),IF($A$20=6, IF(WLTC!E290="","", WLTC!E290),IF($A$20=7, IF('New Cycle 1'!D290="","", 'New Cycle 1'!D290),IF($A$20=8, IF('New Cycle 2'!D290="","", 'New Cycle 2'!D290),IF($A$20=9, IF('New Cycle 3'!D290="","", 'New Cycle 3'!D290),"")))))))))</f>
        <v>4.2884105324377249</v>
      </c>
      <c r="T290" s="32">
        <f>IF($A$20=1,IF(UDDS!F290="","",UDDS!F290),IF($A$20=2,IF('FTP-75'!F290="","",'FTP-75'!F290),IF($A$20=3, IF('US06'!F290="","",'US06'!F290),IF($A$20=4, IF(NEDC!E290="","", NEDC!E290),IF($A$20=5, IF('JPN10-15'!E290="","",'JPN10-15'!E290),IF($A$20=6, IF(WLTC!F290="","", WLTC!F290),IF($A$20=7, IF('New Cycle 1'!E290="","", 'New Cycle 1'!E290),IF($A$20=8, IF('New Cycle 2'!E290="","", 'New Cycle 2'!E290),IF($A$20=9, IF('New Cycle 3'!E290="","", 'New Cycle 3'!E290),"")))))))))</f>
        <v>-0.76405861955366028</v>
      </c>
      <c r="U290" s="32">
        <f>IF($A$20=1,IF(UDDS!G290="","",UDDS!G290),IF($A$20=2,IF('FTP-75'!G290="","",'FTP-75'!G290),IF($A$20=3, IF('US06'!G290="","",'US06'!G290),IF($A$20=4, IF(NEDC!F290="","", NEDC!F290),IF($A$20=5, IF('JPN10-15'!F290="","",'JPN10-15'!F290),IF($A$20=6, IF(WLTC!G290="","", WLTC!G290),IF($A$20=7, IF('New Cycle 1'!F290="","", 'New Cycle 1'!F290),IF($A$20=8, IF('New Cycle 2'!F290="","", 'New Cycle 2'!F290),IF($A$20=9, IF('New Cycle 3'!F290="","", 'New Cycle 3'!F290),"")))))))))</f>
        <v>1377.1746514059148</v>
      </c>
    </row>
    <row r="291" spans="16:21" x14ac:dyDescent="0.25">
      <c r="P291" s="8">
        <f>IF($A$20=1,IF(UDDS!A291="","",UDDS!A291),IF($A$20=2,IF('FTP-75'!A291="","",'FTP-75'!A291),IF($A$20=3, IF('US06'!A291="","",'US06'!A291),IF($A$20=4, IF(NEDC!A291="","", NEDC!A291),IF($A$20=5, IF('JPN10-15'!A291="","",'JPN10-15'!A291),IF($A$20=6, IF(WLTC!B291="","", WLTC!B291),IF($A$20=7, IF('New Cycle 1'!A291="","", 'New Cycle 1'!A291),IF($A$20=8, IF('New Cycle 2'!A291="","", 'New Cycle 3'!A291),IF($A$20=9, IF('New Cycle 3'!A291="","", 'New Cycle 3'!A291),"")))))))))</f>
        <v>289</v>
      </c>
      <c r="Q291" s="32">
        <f>IF($A$20=1,IF(UDDS!C291="","",UDDS!C291),IF($A$20=2,IF('FTP-75'!C291="","",'FTP-75'!C291),IF($A$20=3, IF('US06'!C291="","",'US06'!C291),IF($A$20=4, IF(NEDC!B291="","", NEDC!B291),IF($A$20=5, IF('JPN10-15'!B291="","",'JPN10-15'!B291),IF($A$20=6, IF(WLTC!C291="","", WLTC!C291),IF($A$20=7, IF('New Cycle 1'!B291="","", 'New Cycle 1'!B291),IF($A$20=8, IF('New Cycle 2'!B291="","", 'New Cycle 2'!B291),IF($A$20=9, IF('New Cycle 3'!B291="","", 'New Cycle 3'!B291),"")))))))))</f>
        <v>12.689499977562162</v>
      </c>
      <c r="R291" s="32">
        <f>IF($A$20=1,IF(UDDS!D291="","",UDDS!D291),IF($A$20=2,IF('FTP-75'!D291="","",'FTP-75'!D291),IF($A$20=3, IF('US06'!D291="","",'US06'!D291),IF($A$20=4, IF(NEDC!C291="","", NEDC!C291),IF($A$20=5, IF('JPN10-15'!C291="","",'JPN10-15'!C291),IF($A$20=6, IF(WLTC!D291="","", WLTC!D291),IF($A$20=7, IF('New Cycle 1'!C291="","", 'New Cycle 1'!C291),IF($A$20=8, IF('New Cycle 2'!C291="","", 'New Cycle 2'!C291),IF($A$20=9, IF('New Cycle 3'!C291="","", 'New Cycle 3'!C291),"")))))))))</f>
        <v>0</v>
      </c>
      <c r="S291" s="32">
        <f>IF($A$20=1,IF(UDDS!E291="","",UDDS!E291),IF($A$20=2,IF('FTP-75'!E291="","",'FTP-75'!E291),IF($A$20=3, IF('US06'!E291="","",'US06'!E291),IF($A$20=4, IF(NEDC!D291="","", NEDC!D291),IF($A$20=5, IF('JPN10-15'!D291="","",'JPN10-15'!D291),IF($A$20=6, IF(WLTC!E291="","", WLTC!E291),IF($A$20=7, IF('New Cycle 1'!D291="","", 'New Cycle 1'!D291),IF($A$20=8, IF('New Cycle 2'!D291="","", 'New Cycle 2'!D291),IF($A$20=9, IF('New Cycle 3'!D291="","", 'New Cycle 3'!D291),"")))))))))</f>
        <v>3.5248611048783784</v>
      </c>
      <c r="T291" s="32">
        <f>IF($A$20=1,IF(UDDS!F291="","",UDDS!F291),IF($A$20=2,IF('FTP-75'!F291="","",'FTP-75'!F291),IF($A$20=3, IF('US06'!F291="","",'US06'!F291),IF($A$20=4, IF(NEDC!E291="","", NEDC!E291),IF($A$20=5, IF('JPN10-15'!E291="","",'JPN10-15'!E291),IF($A$20=6, IF(WLTC!F291="","", WLTC!F291),IF($A$20=7, IF('New Cycle 1'!E291="","", 'New Cycle 1'!E291),IF($A$20=8, IF('New Cycle 2'!E291="","", 'New Cycle 2'!E291),IF($A$20=9, IF('New Cycle 3'!E291="","", 'New Cycle 3'!E291),"")))))))))</f>
        <v>-0.76354942755934641</v>
      </c>
      <c r="U291" s="32">
        <f>IF($A$20=1,IF(UDDS!G291="","",UDDS!G291),IF($A$20=2,IF('FTP-75'!G291="","",'FTP-75'!G291),IF($A$20=3, IF('US06'!G291="","",'US06'!G291),IF($A$20=4, IF(NEDC!F291="","", NEDC!F291),IF($A$20=5, IF('JPN10-15'!F291="","",'JPN10-15'!F291),IF($A$20=6, IF(WLTC!G291="","", WLTC!G291),IF($A$20=7, IF('New Cycle 1'!F291="","", 'New Cycle 1'!F291),IF($A$20=8, IF('New Cycle 2'!F291="","", 'New Cycle 2'!F291),IF($A$20=9, IF('New Cycle 3'!F291="","", 'New Cycle 3'!F291),"")))))))))</f>
        <v>1381.0812872245729</v>
      </c>
    </row>
    <row r="292" spans="16:21" x14ac:dyDescent="0.25">
      <c r="P292" s="8">
        <f>IF($A$20=1,IF(UDDS!A292="","",UDDS!A292),IF($A$20=2,IF('FTP-75'!A292="","",'FTP-75'!A292),IF($A$20=3, IF('US06'!A292="","",'US06'!A292),IF($A$20=4, IF(NEDC!A292="","", NEDC!A292),IF($A$20=5, IF('JPN10-15'!A292="","",'JPN10-15'!A292),IF($A$20=6, IF(WLTC!B292="","", WLTC!B292),IF($A$20=7, IF('New Cycle 1'!A292="","", 'New Cycle 1'!A292),IF($A$20=8, IF('New Cycle 2'!A292="","", 'New Cycle 3'!A292),IF($A$20=9, IF('New Cycle 3'!A292="","", 'New Cycle 3'!A292),"")))))))))</f>
        <v>290</v>
      </c>
      <c r="Q292" s="32">
        <f>IF($A$20=1,IF(UDDS!C292="","",UDDS!C292),IF($A$20=2,IF('FTP-75'!C292="","",'FTP-75'!C292),IF($A$20=3, IF('US06'!C292="","",'US06'!C292),IF($A$20=4, IF(NEDC!B292="","", NEDC!B292),IF($A$20=5, IF('JPN10-15'!B292="","",'JPN10-15'!B292),IF($A$20=6, IF(WLTC!C292="","", WLTC!C292),IF($A$20=7, IF('New Cycle 1'!B292="","", 'New Cycle 1'!B292),IF($A$20=8, IF('New Cycle 2'!B292="","", 'New Cycle 2'!B292),IF($A$20=9, IF('New Cycle 3'!B292="","", 'New Cycle 3'!B292),"")))))))))</f>
        <v>9.9260000705719005</v>
      </c>
      <c r="R292" s="32">
        <f>IF($A$20=1,IF(UDDS!D292="","",UDDS!D292),IF($A$20=2,IF('FTP-75'!D292="","",'FTP-75'!D292),IF($A$20=3, IF('US06'!D292="","",'US06'!D292),IF($A$20=4, IF(NEDC!C292="","", NEDC!C292),IF($A$20=5, IF('JPN10-15'!C292="","",'JPN10-15'!C292),IF($A$20=6, IF(WLTC!D292="","", WLTC!D292),IF($A$20=7, IF('New Cycle 1'!C292="","", 'New Cycle 1'!C292),IF($A$20=8, IF('New Cycle 2'!C292="","", 'New Cycle 2'!C292),IF($A$20=9, IF('New Cycle 3'!C292="","", 'New Cycle 3'!C292),"")))))))))</f>
        <v>0</v>
      </c>
      <c r="S292" s="32">
        <f>IF($A$20=1,IF(UDDS!E292="","",UDDS!E292),IF($A$20=2,IF('FTP-75'!E292="","",'FTP-75'!E292),IF($A$20=3, IF('US06'!E292="","",'US06'!E292),IF($A$20=4, IF(NEDC!D292="","", NEDC!D292),IF($A$20=5, IF('JPN10-15'!D292="","",'JPN10-15'!D292),IF($A$20=6, IF(WLTC!E292="","", WLTC!E292),IF($A$20=7, IF('New Cycle 1'!D292="","", 'New Cycle 1'!D292),IF($A$20=8, IF('New Cycle 2'!D292="","", 'New Cycle 2'!D292),IF($A$20=9, IF('New Cycle 3'!D292="","", 'New Cycle 3'!D292),"")))))))))</f>
        <v>2.7572222418255277</v>
      </c>
      <c r="T292" s="32">
        <f>IF($A$20=1,IF(UDDS!F292="","",UDDS!F292),IF($A$20=2,IF('FTP-75'!F292="","",'FTP-75'!F292),IF($A$20=3, IF('US06'!F292="","",'US06'!F292),IF($A$20=4, IF(NEDC!E292="","", NEDC!E292),IF($A$20=5, IF('JPN10-15'!E292="","",'JPN10-15'!E292),IF($A$20=6, IF(WLTC!F292="","", WLTC!F292),IF($A$20=7, IF('New Cycle 1'!E292="","", 'New Cycle 1'!E292),IF($A$20=8, IF('New Cycle 2'!E292="","", 'New Cycle 2'!E292),IF($A$20=9, IF('New Cycle 3'!E292="","", 'New Cycle 3'!E292),"")))))))))</f>
        <v>-0.76763886305285078</v>
      </c>
      <c r="U292" s="32">
        <f>IF($A$20=1,IF(UDDS!G292="","",UDDS!G292),IF($A$20=2,IF('FTP-75'!G292="","",'FTP-75'!G292),IF($A$20=3, IF('US06'!G292="","",'US06'!G292),IF($A$20=4, IF(NEDC!F292="","", NEDC!F292),IF($A$20=5, IF('JPN10-15'!F292="","",'JPN10-15'!F292),IF($A$20=6, IF(WLTC!G292="","", WLTC!G292),IF($A$20=7, IF('New Cycle 1'!F292="","", 'New Cycle 1'!F292),IF($A$20=8, IF('New Cycle 2'!F292="","", 'New Cycle 2'!F292),IF($A$20=9, IF('New Cycle 3'!F292="","", 'New Cycle 3'!F292),"")))))))))</f>
        <v>1384.2223288979249</v>
      </c>
    </row>
    <row r="293" spans="16:21" x14ac:dyDescent="0.25">
      <c r="P293" s="8">
        <f>IF($A$20=1,IF(UDDS!A293="","",UDDS!A293),IF($A$20=2,IF('FTP-75'!A293="","",'FTP-75'!A293),IF($A$20=3, IF('US06'!A293="","",'US06'!A293),IF($A$20=4, IF(NEDC!A293="","", NEDC!A293),IF($A$20=5, IF('JPN10-15'!A293="","",'JPN10-15'!A293),IF($A$20=6, IF(WLTC!B293="","", WLTC!B293),IF($A$20=7, IF('New Cycle 1'!A293="","", 'New Cycle 1'!A293),IF($A$20=8, IF('New Cycle 2'!A293="","", 'New Cycle 3'!A293),IF($A$20=9, IF('New Cycle 3'!A293="","", 'New Cycle 3'!A293),"")))))))))</f>
        <v>291</v>
      </c>
      <c r="Q293" s="32">
        <f>IF($A$20=1,IF(UDDS!C293="","",UDDS!C293),IF($A$20=2,IF('FTP-75'!C293="","",'FTP-75'!C293),IF($A$20=3, IF('US06'!C293="","",'US06'!C293),IF($A$20=4, IF(NEDC!B293="","", NEDC!B293),IF($A$20=5, IF('JPN10-15'!B293="","",'JPN10-15'!B293),IF($A$20=6, IF(WLTC!C293="","", WLTC!C293),IF($A$20=7, IF('New Cycle 1'!B293="","", 'New Cycle 1'!B293),IF($A$20=8, IF('New Cycle 2'!B293="","", 'New Cycle 2'!B293),IF($A$20=9, IF('New Cycle 3'!B293="","", 'New Cycle 3'!B293),"")))))))))</f>
        <v>6.6314044547080995</v>
      </c>
      <c r="R293" s="32">
        <f>IF($A$20=1,IF(UDDS!D293="","",UDDS!D293),IF($A$20=2,IF('FTP-75'!D293="","",'FTP-75'!D293),IF($A$20=3, IF('US06'!D293="","",'US06'!D293),IF($A$20=4, IF(NEDC!C293="","", NEDC!C293),IF($A$20=5, IF('JPN10-15'!C293="","",'JPN10-15'!C293),IF($A$20=6, IF(WLTC!D293="","", WLTC!D293),IF($A$20=7, IF('New Cycle 1'!C293="","", 'New Cycle 1'!C293),IF($A$20=8, IF('New Cycle 2'!C293="","", 'New Cycle 2'!C293),IF($A$20=9, IF('New Cycle 3'!C293="","", 'New Cycle 3'!C293),"")))))))))</f>
        <v>0</v>
      </c>
      <c r="S293" s="32">
        <f>IF($A$20=1,IF(UDDS!E293="","",UDDS!E293),IF($A$20=2,IF('FTP-75'!E293="","",'FTP-75'!E293),IF($A$20=3, IF('US06'!E293="","",'US06'!E293),IF($A$20=4, IF(NEDC!D293="","", NEDC!D293),IF($A$20=5, IF('JPN10-15'!D293="","",'JPN10-15'!D293),IF($A$20=6, IF(WLTC!E293="","", WLTC!E293),IF($A$20=7, IF('New Cycle 1'!D293="","", 'New Cycle 1'!D293),IF($A$20=8, IF('New Cycle 2'!D293="","", 'New Cycle 2'!D293),IF($A$20=9, IF('New Cycle 3'!D293="","", 'New Cycle 3'!D293),"")))))))))</f>
        <v>1.842056792974472</v>
      </c>
      <c r="T293" s="32">
        <f>IF($A$20=1,IF(UDDS!F293="","",UDDS!F293),IF($A$20=2,IF('FTP-75'!F293="","",'FTP-75'!F293),IF($A$20=3, IF('US06'!F293="","",'US06'!F293),IF($A$20=4, IF(NEDC!E293="","", NEDC!E293),IF($A$20=5, IF('JPN10-15'!E293="","",'JPN10-15'!E293),IF($A$20=6, IF(WLTC!F293="","", WLTC!F293),IF($A$20=7, IF('New Cycle 1'!E293="","", 'New Cycle 1'!E293),IF($A$20=8, IF('New Cycle 2'!E293="","", 'New Cycle 2'!E293),IF($A$20=9, IF('New Cycle 3'!E293="","", 'New Cycle 3'!E293),"")))))))))</f>
        <v>-0.91516544885105566</v>
      </c>
      <c r="U293" s="32">
        <f>IF($A$20=1,IF(UDDS!G293="","",UDDS!G293),IF($A$20=2,IF('FTP-75'!G293="","",'FTP-75'!G293),IF($A$20=3, IF('US06'!G293="","",'US06'!G293),IF($A$20=4, IF(NEDC!F293="","", NEDC!F293),IF($A$20=5, IF('JPN10-15'!F293="","",'JPN10-15'!F293),IF($A$20=6, IF(WLTC!G293="","", WLTC!G293),IF($A$20=7, IF('New Cycle 1'!F293="","", 'New Cycle 1'!F293),IF($A$20=8, IF('New Cycle 2'!F293="","", 'New Cycle 2'!F293),IF($A$20=9, IF('New Cycle 3'!F293="","", 'New Cycle 3'!F293),"")))))))))</f>
        <v>1386.5219684153249</v>
      </c>
    </row>
    <row r="294" spans="16:21" x14ac:dyDescent="0.25">
      <c r="P294" s="8">
        <f>IF($A$20=1,IF(UDDS!A294="","",UDDS!A294),IF($A$20=2,IF('FTP-75'!A294="","",'FTP-75'!A294),IF($A$20=3, IF('US06'!A294="","",'US06'!A294),IF($A$20=4, IF(NEDC!A294="","", NEDC!A294),IF($A$20=5, IF('JPN10-15'!A294="","",'JPN10-15'!A294),IF($A$20=6, IF(WLTC!B294="","", WLTC!B294),IF($A$20=7, IF('New Cycle 1'!A294="","", 'New Cycle 1'!A294),IF($A$20=8, IF('New Cycle 2'!A294="","", 'New Cycle 3'!A294),IF($A$20=9, IF('New Cycle 3'!A294="","", 'New Cycle 3'!A294),"")))))))))</f>
        <v>292</v>
      </c>
      <c r="Q294" s="32">
        <f>IF($A$20=1,IF(UDDS!C294="","",UDDS!C294),IF($A$20=2,IF('FTP-75'!C294="","",'FTP-75'!C294),IF($A$20=3, IF('US06'!C294="","",'US06'!C294),IF($A$20=4, IF(NEDC!B294="","", NEDC!B294),IF($A$20=5, IF('JPN10-15'!B294="","",'JPN10-15'!B294),IF($A$20=6, IF(WLTC!C294="","", WLTC!C294),IF($A$20=7, IF('New Cycle 1'!B294="","", 'New Cycle 1'!B294),IF($A$20=8, IF('New Cycle 2'!B294="","", 'New Cycle 2'!B294),IF($A$20=9, IF('New Cycle 3'!B294="","", 'New Cycle 3'!B294),"")))))))))</f>
        <v>3.2937399375438696</v>
      </c>
      <c r="R294" s="32">
        <f>IF($A$20=1,IF(UDDS!D294="","",UDDS!D294),IF($A$20=2,IF('FTP-75'!D294="","",'FTP-75'!D294),IF($A$20=3, IF('US06'!D294="","",'US06'!D294),IF($A$20=4, IF(NEDC!C294="","", NEDC!C294),IF($A$20=5, IF('JPN10-15'!C294="","",'JPN10-15'!C294),IF($A$20=6, IF(WLTC!D294="","", WLTC!D294),IF($A$20=7, IF('New Cycle 1'!C294="","", 'New Cycle 1'!C294),IF($A$20=8, IF('New Cycle 2'!C294="","", 'New Cycle 2'!C294),IF($A$20=9, IF('New Cycle 3'!C294="","", 'New Cycle 3'!C294),"")))))))))</f>
        <v>0</v>
      </c>
      <c r="S294" s="32">
        <f>IF($A$20=1,IF(UDDS!E294="","",UDDS!E294),IF($A$20=2,IF('FTP-75'!E294="","",'FTP-75'!E294),IF($A$20=3, IF('US06'!E294="","",'US06'!E294),IF($A$20=4, IF(NEDC!D294="","", NEDC!D294),IF($A$20=5, IF('JPN10-15'!D294="","",'JPN10-15'!D294),IF($A$20=6, IF(WLTC!E294="","", WLTC!E294),IF($A$20=7, IF('New Cycle 1'!D294="","", 'New Cycle 1'!D294),IF($A$20=8, IF('New Cycle 2'!D294="","", 'New Cycle 2'!D294),IF($A$20=9, IF('New Cycle 3'!D294="","", 'New Cycle 3'!D294),"")))))))))</f>
        <v>0.9149277604288526</v>
      </c>
      <c r="T294" s="32">
        <f>IF($A$20=1,IF(UDDS!F294="","",UDDS!F294),IF($A$20=2,IF('FTP-75'!F294="","",'FTP-75'!F294),IF($A$20=3, IF('US06'!F294="","",'US06'!F294),IF($A$20=4, IF(NEDC!E294="","", NEDC!E294),IF($A$20=5, IF('JPN10-15'!E294="","",'JPN10-15'!E294),IF($A$20=6, IF(WLTC!F294="","", WLTC!F294),IF($A$20=7, IF('New Cycle 1'!E294="","", 'New Cycle 1'!E294),IF($A$20=8, IF('New Cycle 2'!E294="","", 'New Cycle 2'!E294),IF($A$20=9, IF('New Cycle 3'!E294="","", 'New Cycle 3'!E294),"")))))))))</f>
        <v>-0.9271290325456194</v>
      </c>
      <c r="U294" s="32">
        <f>IF($A$20=1,IF(UDDS!G294="","",UDDS!G294),IF($A$20=2,IF('FTP-75'!G294="","",'FTP-75'!G294),IF($A$20=3, IF('US06'!G294="","",'US06'!G294),IF($A$20=4, IF(NEDC!F294="","", NEDC!F294),IF($A$20=5, IF('JPN10-15'!F294="","",'JPN10-15'!F294),IF($A$20=6, IF(WLTC!G294="","", WLTC!G294),IF($A$20=7, IF('New Cycle 1'!F294="","", 'New Cycle 1'!F294),IF($A$20=8, IF('New Cycle 2'!F294="","", 'New Cycle 2'!F294),IF($A$20=9, IF('New Cycle 3'!F294="","", 'New Cycle 3'!F294),"")))))))))</f>
        <v>1387.9004606920266</v>
      </c>
    </row>
    <row r="295" spans="16:21" x14ac:dyDescent="0.25">
      <c r="P295" s="8">
        <f>IF($A$20=1,IF(UDDS!A295="","",UDDS!A295),IF($A$20=2,IF('FTP-75'!A295="","",'FTP-75'!A295),IF($A$20=3, IF('US06'!A295="","",'US06'!A295),IF($A$20=4, IF(NEDC!A295="","", NEDC!A295),IF($A$20=5, IF('JPN10-15'!A295="","",'JPN10-15'!A295),IF($A$20=6, IF(WLTC!B295="","", WLTC!B295),IF($A$20=7, IF('New Cycle 1'!A295="","", 'New Cycle 1'!A295),IF($A$20=8, IF('New Cycle 2'!A295="","", 'New Cycle 3'!A295),IF($A$20=9, IF('New Cycle 3'!A295="","", 'New Cycle 3'!A295),"")))))))))</f>
        <v>293</v>
      </c>
      <c r="Q295" s="32">
        <f>IF($A$20=1,IF(UDDS!C295="","",UDDS!C295),IF($A$20=2,IF('FTP-75'!C295="","",'FTP-75'!C295),IF($A$20=3, IF('US06'!C295="","",'US06'!C295),IF($A$20=4, IF(NEDC!B295="","", NEDC!B295),IF($A$20=5, IF('JPN10-15'!B295="","",'JPN10-15'!B295),IF($A$20=6, IF(WLTC!C295="","", WLTC!C295),IF($A$20=7, IF('New Cycle 1'!B295="","", 'New Cycle 1'!B295),IF($A$20=8, IF('New Cycle 2'!B295="","", 'New Cycle 2'!B295),IF($A$20=9, IF('New Cycle 3'!B295="","", 'New Cycle 3'!B295),"")))))))))</f>
        <v>0</v>
      </c>
      <c r="R295" s="32">
        <f>IF($A$20=1,IF(UDDS!D295="","",UDDS!D295),IF($A$20=2,IF('FTP-75'!D295="","",'FTP-75'!D295),IF($A$20=3, IF('US06'!D295="","",'US06'!D295),IF($A$20=4, IF(NEDC!C295="","", NEDC!C295),IF($A$20=5, IF('JPN10-15'!C295="","",'JPN10-15'!C295),IF($A$20=6, IF(WLTC!D295="","", WLTC!D295),IF($A$20=7, IF('New Cycle 1'!C295="","", 'New Cycle 1'!C295),IF($A$20=8, IF('New Cycle 2'!C295="","", 'New Cycle 2'!C295),IF($A$20=9, IF('New Cycle 3'!C295="","", 'New Cycle 3'!C295),"")))))))))</f>
        <v>0</v>
      </c>
      <c r="S295" s="32">
        <f>IF($A$20=1,IF(UDDS!E295="","",UDDS!E295),IF($A$20=2,IF('FTP-75'!E295="","",'FTP-75'!E295),IF($A$20=3, IF('US06'!E295="","",'US06'!E295),IF($A$20=4, IF(NEDC!D295="","", NEDC!D295),IF($A$20=5, IF('JPN10-15'!D295="","",'JPN10-15'!D295),IF($A$20=6, IF(WLTC!E295="","", WLTC!E295),IF($A$20=7, IF('New Cycle 1'!D295="","", 'New Cycle 1'!D295),IF($A$20=8, IF('New Cycle 2'!D295="","", 'New Cycle 2'!D295),IF($A$20=9, IF('New Cycle 3'!D295="","", 'New Cycle 3'!D295),"")))))))))</f>
        <v>0</v>
      </c>
      <c r="T295" s="32">
        <f>IF($A$20=1,IF(UDDS!F295="","",UDDS!F295),IF($A$20=2,IF('FTP-75'!F295="","",'FTP-75'!F295),IF($A$20=3, IF('US06'!F295="","",'US06'!F295),IF($A$20=4, IF(NEDC!E295="","", NEDC!E295),IF($A$20=5, IF('JPN10-15'!E295="","",'JPN10-15'!E295),IF($A$20=6, IF(WLTC!F295="","", WLTC!F295),IF($A$20=7, IF('New Cycle 1'!E295="","", 'New Cycle 1'!E295),IF($A$20=8, IF('New Cycle 2'!E295="","", 'New Cycle 2'!E295),IF($A$20=9, IF('New Cycle 3'!E295="","", 'New Cycle 3'!E295),"")))))))))</f>
        <v>-0.9149277604288526</v>
      </c>
      <c r="U295" s="32">
        <f>IF($A$20=1,IF(UDDS!G295="","",UDDS!G295),IF($A$20=2,IF('FTP-75'!G295="","",'FTP-75'!G295),IF($A$20=3, IF('US06'!G295="","",'US06'!G295),IF($A$20=4, IF(NEDC!F295="","", NEDC!F295),IF($A$20=5, IF('JPN10-15'!F295="","",'JPN10-15'!F295),IF($A$20=6, IF(WLTC!G295="","", WLTC!G295),IF($A$20=7, IF('New Cycle 1'!F295="","", 'New Cycle 1'!F295),IF($A$20=8, IF('New Cycle 2'!F295="","", 'New Cycle 2'!F295),IF($A$20=9, IF('New Cycle 3'!F295="","", 'New Cycle 3'!F295),"")))))))))</f>
        <v>1388.357924572241</v>
      </c>
    </row>
    <row r="296" spans="16:21" x14ac:dyDescent="0.25">
      <c r="P296" s="8">
        <f>IF($A$20=1,IF(UDDS!A296="","",UDDS!A296),IF($A$20=2,IF('FTP-75'!A296="","",'FTP-75'!A296),IF($A$20=3, IF('US06'!A296="","",'US06'!A296),IF($A$20=4, IF(NEDC!A296="","", NEDC!A296),IF($A$20=5, IF('JPN10-15'!A296="","",'JPN10-15'!A296),IF($A$20=6, IF(WLTC!B296="","", WLTC!B296),IF($A$20=7, IF('New Cycle 1'!A296="","", 'New Cycle 1'!A296),IF($A$20=8, IF('New Cycle 2'!A296="","", 'New Cycle 3'!A296),IF($A$20=9, IF('New Cycle 3'!A296="","", 'New Cycle 3'!A296),"")))))))))</f>
        <v>294</v>
      </c>
      <c r="Q296" s="32">
        <f>IF($A$20=1,IF(UDDS!C296="","",UDDS!C296),IF($A$20=2,IF('FTP-75'!C296="","",'FTP-75'!C296),IF($A$20=3, IF('US06'!C296="","",'US06'!C296),IF($A$20=4, IF(NEDC!B296="","", NEDC!B296),IF($A$20=5, IF('JPN10-15'!B296="","",'JPN10-15'!B296),IF($A$20=6, IF(WLTC!C296="","", WLTC!C296),IF($A$20=7, IF('New Cycle 1'!B296="","", 'New Cycle 1'!B296),IF($A$20=8, IF('New Cycle 2'!B296="","", 'New Cycle 2'!B296),IF($A$20=9, IF('New Cycle 3'!B296="","", 'New Cycle 3'!B296),"")))))))))</f>
        <v>0</v>
      </c>
      <c r="R296" s="32">
        <f>IF($A$20=1,IF(UDDS!D296="","",UDDS!D296),IF($A$20=2,IF('FTP-75'!D296="","",'FTP-75'!D296),IF($A$20=3, IF('US06'!D296="","",'US06'!D296),IF($A$20=4, IF(NEDC!C296="","", NEDC!C296),IF($A$20=5, IF('JPN10-15'!C296="","",'JPN10-15'!C296),IF($A$20=6, IF(WLTC!D296="","", WLTC!D296),IF($A$20=7, IF('New Cycle 1'!C296="","", 'New Cycle 1'!C296),IF($A$20=8, IF('New Cycle 2'!C296="","", 'New Cycle 2'!C296),IF($A$20=9, IF('New Cycle 3'!C296="","", 'New Cycle 3'!C296),"")))))))))</f>
        <v>0</v>
      </c>
      <c r="S296" s="32">
        <f>IF($A$20=1,IF(UDDS!E296="","",UDDS!E296),IF($A$20=2,IF('FTP-75'!E296="","",'FTP-75'!E296),IF($A$20=3, IF('US06'!E296="","",'US06'!E296),IF($A$20=4, IF(NEDC!D296="","", NEDC!D296),IF($A$20=5, IF('JPN10-15'!D296="","",'JPN10-15'!D296),IF($A$20=6, IF(WLTC!E296="","", WLTC!E296),IF($A$20=7, IF('New Cycle 1'!D296="","", 'New Cycle 1'!D296),IF($A$20=8, IF('New Cycle 2'!D296="","", 'New Cycle 2'!D296),IF($A$20=9, IF('New Cycle 3'!D296="","", 'New Cycle 3'!D296),"")))))))))</f>
        <v>0</v>
      </c>
      <c r="T296" s="32">
        <f>IF($A$20=1,IF(UDDS!F296="","",UDDS!F296),IF($A$20=2,IF('FTP-75'!F296="","",'FTP-75'!F296),IF($A$20=3, IF('US06'!F296="","",'US06'!F296),IF($A$20=4, IF(NEDC!E296="","", NEDC!E296),IF($A$20=5, IF('JPN10-15'!E296="","",'JPN10-15'!E296),IF($A$20=6, IF(WLTC!F296="","", WLTC!F296),IF($A$20=7, IF('New Cycle 1'!E296="","", 'New Cycle 1'!E296),IF($A$20=8, IF('New Cycle 2'!E296="","", 'New Cycle 2'!E296),IF($A$20=9, IF('New Cycle 3'!E296="","", 'New Cycle 3'!E296),"")))))))))</f>
        <v>0</v>
      </c>
      <c r="U296" s="32">
        <f>IF($A$20=1,IF(UDDS!G296="","",UDDS!G296),IF($A$20=2,IF('FTP-75'!G296="","",'FTP-75'!G296),IF($A$20=3, IF('US06'!G296="","",'US06'!G296),IF($A$20=4, IF(NEDC!F296="","", NEDC!F296),IF($A$20=5, IF('JPN10-15'!F296="","",'JPN10-15'!F296),IF($A$20=6, IF(WLTC!G296="","", WLTC!G296),IF($A$20=7, IF('New Cycle 1'!F296="","", 'New Cycle 1'!F296),IF($A$20=8, IF('New Cycle 2'!F296="","", 'New Cycle 2'!F296),IF($A$20=9, IF('New Cycle 3'!F296="","", 'New Cycle 3'!F296),"")))))))))</f>
        <v>1388.357924572241</v>
      </c>
    </row>
    <row r="297" spans="16:21" x14ac:dyDescent="0.25">
      <c r="P297" s="8">
        <f>IF($A$20=1,IF(UDDS!A297="","",UDDS!A297),IF($A$20=2,IF('FTP-75'!A297="","",'FTP-75'!A297),IF($A$20=3, IF('US06'!A297="","",'US06'!A297),IF($A$20=4, IF(NEDC!A297="","", NEDC!A297),IF($A$20=5, IF('JPN10-15'!A297="","",'JPN10-15'!A297),IF($A$20=6, IF(WLTC!B297="","", WLTC!B297),IF($A$20=7, IF('New Cycle 1'!A297="","", 'New Cycle 1'!A297),IF($A$20=8, IF('New Cycle 2'!A297="","", 'New Cycle 3'!A297),IF($A$20=9, IF('New Cycle 3'!A297="","", 'New Cycle 3'!A297),"")))))))))</f>
        <v>295</v>
      </c>
      <c r="Q297" s="32">
        <f>IF($A$20=1,IF(UDDS!C297="","",UDDS!C297),IF($A$20=2,IF('FTP-75'!C297="","",'FTP-75'!C297),IF($A$20=3, IF('US06'!C297="","",'US06'!C297),IF($A$20=4, IF(NEDC!B297="","", NEDC!B297),IF($A$20=5, IF('JPN10-15'!B297="","",'JPN10-15'!B297),IF($A$20=6, IF(WLTC!C297="","", WLTC!C297),IF($A$20=7, IF('New Cycle 1'!B297="","", 'New Cycle 1'!B297),IF($A$20=8, IF('New Cycle 2'!B297="","", 'New Cycle 2'!B297),IF($A$20=9, IF('New Cycle 3'!B297="","", 'New Cycle 3'!B297),"")))))))))</f>
        <v>0</v>
      </c>
      <c r="R297" s="32">
        <f>IF($A$20=1,IF(UDDS!D297="","",UDDS!D297),IF($A$20=2,IF('FTP-75'!D297="","",'FTP-75'!D297),IF($A$20=3, IF('US06'!D297="","",'US06'!D297),IF($A$20=4, IF(NEDC!C297="","", NEDC!C297),IF($A$20=5, IF('JPN10-15'!C297="","",'JPN10-15'!C297),IF($A$20=6, IF(WLTC!D297="","", WLTC!D297),IF($A$20=7, IF('New Cycle 1'!C297="","", 'New Cycle 1'!C297),IF($A$20=8, IF('New Cycle 2'!C297="","", 'New Cycle 2'!C297),IF($A$20=9, IF('New Cycle 3'!C297="","", 'New Cycle 3'!C297),"")))))))))</f>
        <v>0</v>
      </c>
      <c r="S297" s="32">
        <f>IF($A$20=1,IF(UDDS!E297="","",UDDS!E297),IF($A$20=2,IF('FTP-75'!E297="","",'FTP-75'!E297),IF($A$20=3, IF('US06'!E297="","",'US06'!E297),IF($A$20=4, IF(NEDC!D297="","", NEDC!D297),IF($A$20=5, IF('JPN10-15'!D297="","",'JPN10-15'!D297),IF($A$20=6, IF(WLTC!E297="","", WLTC!E297),IF($A$20=7, IF('New Cycle 1'!D297="","", 'New Cycle 1'!D297),IF($A$20=8, IF('New Cycle 2'!D297="","", 'New Cycle 2'!D297),IF($A$20=9, IF('New Cycle 3'!D297="","", 'New Cycle 3'!D297),"")))))))))</f>
        <v>0</v>
      </c>
      <c r="T297" s="32">
        <f>IF($A$20=1,IF(UDDS!F297="","",UDDS!F297),IF($A$20=2,IF('FTP-75'!F297="","",'FTP-75'!F297),IF($A$20=3, IF('US06'!F297="","",'US06'!F297),IF($A$20=4, IF(NEDC!E297="","", NEDC!E297),IF($A$20=5, IF('JPN10-15'!E297="","",'JPN10-15'!E297),IF($A$20=6, IF(WLTC!F297="","", WLTC!F297),IF($A$20=7, IF('New Cycle 1'!E297="","", 'New Cycle 1'!E297),IF($A$20=8, IF('New Cycle 2'!E297="","", 'New Cycle 2'!E297),IF($A$20=9, IF('New Cycle 3'!E297="","", 'New Cycle 3'!E297),"")))))))))</f>
        <v>0</v>
      </c>
      <c r="U297" s="32">
        <f>IF($A$20=1,IF(UDDS!G297="","",UDDS!G297),IF($A$20=2,IF('FTP-75'!G297="","",'FTP-75'!G297),IF($A$20=3, IF('US06'!G297="","",'US06'!G297),IF($A$20=4, IF(NEDC!F297="","", NEDC!F297),IF($A$20=5, IF('JPN10-15'!F297="","",'JPN10-15'!F297),IF($A$20=6, IF(WLTC!G297="","", WLTC!G297),IF($A$20=7, IF('New Cycle 1'!F297="","", 'New Cycle 1'!F297),IF($A$20=8, IF('New Cycle 2'!F297="","", 'New Cycle 2'!F297),IF($A$20=9, IF('New Cycle 3'!F297="","", 'New Cycle 3'!F297),"")))))))))</f>
        <v>1388.357924572241</v>
      </c>
    </row>
    <row r="298" spans="16:21" x14ac:dyDescent="0.25">
      <c r="P298" s="8">
        <f>IF($A$20=1,IF(UDDS!A298="","",UDDS!A298),IF($A$20=2,IF('FTP-75'!A298="","",'FTP-75'!A298),IF($A$20=3, IF('US06'!A298="","",'US06'!A298),IF($A$20=4, IF(NEDC!A298="","", NEDC!A298),IF($A$20=5, IF('JPN10-15'!A298="","",'JPN10-15'!A298),IF($A$20=6, IF(WLTC!B298="","", WLTC!B298),IF($A$20=7, IF('New Cycle 1'!A298="","", 'New Cycle 1'!A298),IF($A$20=8, IF('New Cycle 2'!A298="","", 'New Cycle 3'!A298),IF($A$20=9, IF('New Cycle 3'!A298="","", 'New Cycle 3'!A298),"")))))))))</f>
        <v>296</v>
      </c>
      <c r="Q298" s="32">
        <f>IF($A$20=1,IF(UDDS!C298="","",UDDS!C298),IF($A$20=2,IF('FTP-75'!C298="","",'FTP-75'!C298),IF($A$20=3, IF('US06'!C298="","",'US06'!C298),IF($A$20=4, IF(NEDC!B298="","", NEDC!B298),IF($A$20=5, IF('JPN10-15'!B298="","",'JPN10-15'!B298),IF($A$20=6, IF(WLTC!C298="","", WLTC!C298),IF($A$20=7, IF('New Cycle 1'!B298="","", 'New Cycle 1'!B298),IF($A$20=8, IF('New Cycle 2'!B298="","", 'New Cycle 2'!B298),IF($A$20=9, IF('New Cycle 3'!B298="","", 'New Cycle 3'!B298),"")))))))))</f>
        <v>0</v>
      </c>
      <c r="R298" s="32">
        <f>IF($A$20=1,IF(UDDS!D298="","",UDDS!D298),IF($A$20=2,IF('FTP-75'!D298="","",'FTP-75'!D298),IF($A$20=3, IF('US06'!D298="","",'US06'!D298),IF($A$20=4, IF(NEDC!C298="","", NEDC!C298),IF($A$20=5, IF('JPN10-15'!C298="","",'JPN10-15'!C298),IF($A$20=6, IF(WLTC!D298="","", WLTC!D298),IF($A$20=7, IF('New Cycle 1'!C298="","", 'New Cycle 1'!C298),IF($A$20=8, IF('New Cycle 2'!C298="","", 'New Cycle 2'!C298),IF($A$20=9, IF('New Cycle 3'!C298="","", 'New Cycle 3'!C298),"")))))))))</f>
        <v>0</v>
      </c>
      <c r="S298" s="32">
        <f>IF($A$20=1,IF(UDDS!E298="","",UDDS!E298),IF($A$20=2,IF('FTP-75'!E298="","",'FTP-75'!E298),IF($A$20=3, IF('US06'!E298="","",'US06'!E298),IF($A$20=4, IF(NEDC!D298="","", NEDC!D298),IF($A$20=5, IF('JPN10-15'!D298="","",'JPN10-15'!D298),IF($A$20=6, IF(WLTC!E298="","", WLTC!E298),IF($A$20=7, IF('New Cycle 1'!D298="","", 'New Cycle 1'!D298),IF($A$20=8, IF('New Cycle 2'!D298="","", 'New Cycle 2'!D298),IF($A$20=9, IF('New Cycle 3'!D298="","", 'New Cycle 3'!D298),"")))))))))</f>
        <v>0</v>
      </c>
      <c r="T298" s="32">
        <f>IF($A$20=1,IF(UDDS!F298="","",UDDS!F298),IF($A$20=2,IF('FTP-75'!F298="","",'FTP-75'!F298),IF($A$20=3, IF('US06'!F298="","",'US06'!F298),IF($A$20=4, IF(NEDC!E298="","", NEDC!E298),IF($A$20=5, IF('JPN10-15'!E298="","",'JPN10-15'!E298),IF($A$20=6, IF(WLTC!F298="","", WLTC!F298),IF($A$20=7, IF('New Cycle 1'!E298="","", 'New Cycle 1'!E298),IF($A$20=8, IF('New Cycle 2'!E298="","", 'New Cycle 2'!E298),IF($A$20=9, IF('New Cycle 3'!E298="","", 'New Cycle 3'!E298),"")))))))))</f>
        <v>0</v>
      </c>
      <c r="U298" s="32">
        <f>IF($A$20=1,IF(UDDS!G298="","",UDDS!G298),IF($A$20=2,IF('FTP-75'!G298="","",'FTP-75'!G298),IF($A$20=3, IF('US06'!G298="","",'US06'!G298),IF($A$20=4, IF(NEDC!F298="","", NEDC!F298),IF($A$20=5, IF('JPN10-15'!F298="","",'JPN10-15'!F298),IF($A$20=6, IF(WLTC!G298="","", WLTC!G298),IF($A$20=7, IF('New Cycle 1'!F298="","", 'New Cycle 1'!F298),IF($A$20=8, IF('New Cycle 2'!F298="","", 'New Cycle 2'!F298),IF($A$20=9, IF('New Cycle 3'!F298="","", 'New Cycle 3'!F298),"")))))))))</f>
        <v>1388.357924572241</v>
      </c>
    </row>
    <row r="299" spans="16:21" x14ac:dyDescent="0.25">
      <c r="P299" s="8">
        <f>IF($A$20=1,IF(UDDS!A299="","",UDDS!A299),IF($A$20=2,IF('FTP-75'!A299="","",'FTP-75'!A299),IF($A$20=3, IF('US06'!A299="","",'US06'!A299),IF($A$20=4, IF(NEDC!A299="","", NEDC!A299),IF($A$20=5, IF('JPN10-15'!A299="","",'JPN10-15'!A299),IF($A$20=6, IF(WLTC!B299="","", WLTC!B299),IF($A$20=7, IF('New Cycle 1'!A299="","", 'New Cycle 1'!A299),IF($A$20=8, IF('New Cycle 2'!A299="","", 'New Cycle 3'!A299),IF($A$20=9, IF('New Cycle 3'!A299="","", 'New Cycle 3'!A299),"")))))))))</f>
        <v>297</v>
      </c>
      <c r="Q299" s="32">
        <f>IF($A$20=1,IF(UDDS!C299="","",UDDS!C299),IF($A$20=2,IF('FTP-75'!C299="","",'FTP-75'!C299),IF($A$20=3, IF('US06'!C299="","",'US06'!C299),IF($A$20=4, IF(NEDC!B299="","", NEDC!B299),IF($A$20=5, IF('JPN10-15'!B299="","",'JPN10-15'!B299),IF($A$20=6, IF(WLTC!C299="","", WLTC!C299),IF($A$20=7, IF('New Cycle 1'!B299="","", 'New Cycle 1'!B299),IF($A$20=8, IF('New Cycle 2'!B299="","", 'New Cycle 2'!B299),IF($A$20=9, IF('New Cycle 3'!B299="","", 'New Cycle 3'!B299),"")))))))))</f>
        <v>0</v>
      </c>
      <c r="R299" s="32">
        <f>IF($A$20=1,IF(UDDS!D299="","",UDDS!D299),IF($A$20=2,IF('FTP-75'!D299="","",'FTP-75'!D299),IF($A$20=3, IF('US06'!D299="","",'US06'!D299),IF($A$20=4, IF(NEDC!C299="","", NEDC!C299),IF($A$20=5, IF('JPN10-15'!C299="","",'JPN10-15'!C299),IF($A$20=6, IF(WLTC!D299="","", WLTC!D299),IF($A$20=7, IF('New Cycle 1'!C299="","", 'New Cycle 1'!C299),IF($A$20=8, IF('New Cycle 2'!C299="","", 'New Cycle 2'!C299),IF($A$20=9, IF('New Cycle 3'!C299="","", 'New Cycle 3'!C299),"")))))))))</f>
        <v>0</v>
      </c>
      <c r="S299" s="32">
        <f>IF($A$20=1,IF(UDDS!E299="","",UDDS!E299),IF($A$20=2,IF('FTP-75'!E299="","",'FTP-75'!E299),IF($A$20=3, IF('US06'!E299="","",'US06'!E299),IF($A$20=4, IF(NEDC!D299="","", NEDC!D299),IF($A$20=5, IF('JPN10-15'!D299="","",'JPN10-15'!D299),IF($A$20=6, IF(WLTC!E299="","", WLTC!E299),IF($A$20=7, IF('New Cycle 1'!D299="","", 'New Cycle 1'!D299),IF($A$20=8, IF('New Cycle 2'!D299="","", 'New Cycle 2'!D299),IF($A$20=9, IF('New Cycle 3'!D299="","", 'New Cycle 3'!D299),"")))))))))</f>
        <v>0</v>
      </c>
      <c r="T299" s="32">
        <f>IF($A$20=1,IF(UDDS!F299="","",UDDS!F299),IF($A$20=2,IF('FTP-75'!F299="","",'FTP-75'!F299),IF($A$20=3, IF('US06'!F299="","",'US06'!F299),IF($A$20=4, IF(NEDC!E299="","", NEDC!E299),IF($A$20=5, IF('JPN10-15'!E299="","",'JPN10-15'!E299),IF($A$20=6, IF(WLTC!F299="","", WLTC!F299),IF($A$20=7, IF('New Cycle 1'!E299="","", 'New Cycle 1'!E299),IF($A$20=8, IF('New Cycle 2'!E299="","", 'New Cycle 2'!E299),IF($A$20=9, IF('New Cycle 3'!E299="","", 'New Cycle 3'!E299),"")))))))))</f>
        <v>0</v>
      </c>
      <c r="U299" s="32">
        <f>IF($A$20=1,IF(UDDS!G299="","",UDDS!G299),IF($A$20=2,IF('FTP-75'!G299="","",'FTP-75'!G299),IF($A$20=3, IF('US06'!G299="","",'US06'!G299),IF($A$20=4, IF(NEDC!F299="","", NEDC!F299),IF($A$20=5, IF('JPN10-15'!F299="","",'JPN10-15'!F299),IF($A$20=6, IF(WLTC!G299="","", WLTC!G299),IF($A$20=7, IF('New Cycle 1'!F299="","", 'New Cycle 1'!F299),IF($A$20=8, IF('New Cycle 2'!F299="","", 'New Cycle 2'!F299),IF($A$20=9, IF('New Cycle 3'!F299="","", 'New Cycle 3'!F299),"")))))))))</f>
        <v>1388.357924572241</v>
      </c>
    </row>
    <row r="300" spans="16:21" x14ac:dyDescent="0.25">
      <c r="P300" s="8">
        <f>IF($A$20=1,IF(UDDS!A300="","",UDDS!A300),IF($A$20=2,IF('FTP-75'!A300="","",'FTP-75'!A300),IF($A$20=3, IF('US06'!A300="","",'US06'!A300),IF($A$20=4, IF(NEDC!A300="","", NEDC!A300),IF($A$20=5, IF('JPN10-15'!A300="","",'JPN10-15'!A300),IF($A$20=6, IF(WLTC!B300="","", WLTC!B300),IF($A$20=7, IF('New Cycle 1'!A300="","", 'New Cycle 1'!A300),IF($A$20=8, IF('New Cycle 2'!A300="","", 'New Cycle 3'!A300),IF($A$20=9, IF('New Cycle 3'!A300="","", 'New Cycle 3'!A300),"")))))))))</f>
        <v>298</v>
      </c>
      <c r="Q300" s="32">
        <f>IF($A$20=1,IF(UDDS!C300="","",UDDS!C300),IF($A$20=2,IF('FTP-75'!C300="","",'FTP-75'!C300),IF($A$20=3, IF('US06'!C300="","",'US06'!C300),IF($A$20=4, IF(NEDC!B300="","", NEDC!B300),IF($A$20=5, IF('JPN10-15'!B300="","",'JPN10-15'!B300),IF($A$20=6, IF(WLTC!C300="","", WLTC!C300),IF($A$20=7, IF('New Cycle 1'!B300="","", 'New Cycle 1'!B300),IF($A$20=8, IF('New Cycle 2'!B300="","", 'New Cycle 2'!B300),IF($A$20=9, IF('New Cycle 3'!B300="","", 'New Cycle 3'!B300),"")))))))))</f>
        <v>0</v>
      </c>
      <c r="R300" s="32">
        <f>IF($A$20=1,IF(UDDS!D300="","",UDDS!D300),IF($A$20=2,IF('FTP-75'!D300="","",'FTP-75'!D300),IF($A$20=3, IF('US06'!D300="","",'US06'!D300),IF($A$20=4, IF(NEDC!C300="","", NEDC!C300),IF($A$20=5, IF('JPN10-15'!C300="","",'JPN10-15'!C300),IF($A$20=6, IF(WLTC!D300="","", WLTC!D300),IF($A$20=7, IF('New Cycle 1'!C300="","", 'New Cycle 1'!C300),IF($A$20=8, IF('New Cycle 2'!C300="","", 'New Cycle 2'!C300),IF($A$20=9, IF('New Cycle 3'!C300="","", 'New Cycle 3'!C300),"")))))))))</f>
        <v>0</v>
      </c>
      <c r="S300" s="32">
        <f>IF($A$20=1,IF(UDDS!E300="","",UDDS!E300),IF($A$20=2,IF('FTP-75'!E300="","",'FTP-75'!E300),IF($A$20=3, IF('US06'!E300="","",'US06'!E300),IF($A$20=4, IF(NEDC!D300="","", NEDC!D300),IF($A$20=5, IF('JPN10-15'!D300="","",'JPN10-15'!D300),IF($A$20=6, IF(WLTC!E300="","", WLTC!E300),IF($A$20=7, IF('New Cycle 1'!D300="","", 'New Cycle 1'!D300),IF($A$20=8, IF('New Cycle 2'!D300="","", 'New Cycle 2'!D300),IF($A$20=9, IF('New Cycle 3'!D300="","", 'New Cycle 3'!D300),"")))))))))</f>
        <v>0</v>
      </c>
      <c r="T300" s="32">
        <f>IF($A$20=1,IF(UDDS!F300="","",UDDS!F300),IF($A$20=2,IF('FTP-75'!F300="","",'FTP-75'!F300),IF($A$20=3, IF('US06'!F300="","",'US06'!F300),IF($A$20=4, IF(NEDC!E300="","", NEDC!E300),IF($A$20=5, IF('JPN10-15'!E300="","",'JPN10-15'!E300),IF($A$20=6, IF(WLTC!F300="","", WLTC!F300),IF($A$20=7, IF('New Cycle 1'!E300="","", 'New Cycle 1'!E300),IF($A$20=8, IF('New Cycle 2'!E300="","", 'New Cycle 2'!E300),IF($A$20=9, IF('New Cycle 3'!E300="","", 'New Cycle 3'!E300),"")))))))))</f>
        <v>0</v>
      </c>
      <c r="U300" s="32">
        <f>IF($A$20=1,IF(UDDS!G300="","",UDDS!G300),IF($A$20=2,IF('FTP-75'!G300="","",'FTP-75'!G300),IF($A$20=3, IF('US06'!G300="","",'US06'!G300),IF($A$20=4, IF(NEDC!F300="","", NEDC!F300),IF($A$20=5, IF('JPN10-15'!F300="","",'JPN10-15'!F300),IF($A$20=6, IF(WLTC!G300="","", WLTC!G300),IF($A$20=7, IF('New Cycle 1'!F300="","", 'New Cycle 1'!F300),IF($A$20=8, IF('New Cycle 2'!F300="","", 'New Cycle 2'!F300),IF($A$20=9, IF('New Cycle 3'!F300="","", 'New Cycle 3'!F300),"")))))))))</f>
        <v>1388.357924572241</v>
      </c>
    </row>
    <row r="301" spans="16:21" x14ac:dyDescent="0.25">
      <c r="P301" s="8">
        <f>IF($A$20=1,IF(UDDS!A301="","",UDDS!A301),IF($A$20=2,IF('FTP-75'!A301="","",'FTP-75'!A301),IF($A$20=3, IF('US06'!A301="","",'US06'!A301),IF($A$20=4, IF(NEDC!A301="","", NEDC!A301),IF($A$20=5, IF('JPN10-15'!A301="","",'JPN10-15'!A301),IF($A$20=6, IF(WLTC!B301="","", WLTC!B301),IF($A$20=7, IF('New Cycle 1'!A301="","", 'New Cycle 1'!A301),IF($A$20=8, IF('New Cycle 2'!A301="","", 'New Cycle 3'!A301),IF($A$20=9, IF('New Cycle 3'!A301="","", 'New Cycle 3'!A301),"")))))))))</f>
        <v>299</v>
      </c>
      <c r="Q301" s="32">
        <f>IF($A$20=1,IF(UDDS!C301="","",UDDS!C301),IF($A$20=2,IF('FTP-75'!C301="","",'FTP-75'!C301),IF($A$20=3, IF('US06'!C301="","",'US06'!C301),IF($A$20=4, IF(NEDC!B301="","", NEDC!B301),IF($A$20=5, IF('JPN10-15'!B301="","",'JPN10-15'!B301),IF($A$20=6, IF(WLTC!C301="","", WLTC!C301),IF($A$20=7, IF('New Cycle 1'!B301="","", 'New Cycle 1'!B301),IF($A$20=8, IF('New Cycle 2'!B301="","", 'New Cycle 2'!B301),IF($A$20=9, IF('New Cycle 3'!B301="","", 'New Cycle 3'!B301),"")))))))))</f>
        <v>0</v>
      </c>
      <c r="R301" s="32">
        <f>IF($A$20=1,IF(UDDS!D301="","",UDDS!D301),IF($A$20=2,IF('FTP-75'!D301="","",'FTP-75'!D301),IF($A$20=3, IF('US06'!D301="","",'US06'!D301),IF($A$20=4, IF(NEDC!C301="","", NEDC!C301),IF($A$20=5, IF('JPN10-15'!C301="","",'JPN10-15'!C301),IF($A$20=6, IF(WLTC!D301="","", WLTC!D301),IF($A$20=7, IF('New Cycle 1'!C301="","", 'New Cycle 1'!C301),IF($A$20=8, IF('New Cycle 2'!C301="","", 'New Cycle 2'!C301),IF($A$20=9, IF('New Cycle 3'!C301="","", 'New Cycle 3'!C301),"")))))))))</f>
        <v>0</v>
      </c>
      <c r="S301" s="32">
        <f>IF($A$20=1,IF(UDDS!E301="","",UDDS!E301),IF($A$20=2,IF('FTP-75'!E301="","",'FTP-75'!E301),IF($A$20=3, IF('US06'!E301="","",'US06'!E301),IF($A$20=4, IF(NEDC!D301="","", NEDC!D301),IF($A$20=5, IF('JPN10-15'!D301="","",'JPN10-15'!D301),IF($A$20=6, IF(WLTC!E301="","", WLTC!E301),IF($A$20=7, IF('New Cycle 1'!D301="","", 'New Cycle 1'!D301),IF($A$20=8, IF('New Cycle 2'!D301="","", 'New Cycle 2'!D301),IF($A$20=9, IF('New Cycle 3'!D301="","", 'New Cycle 3'!D301),"")))))))))</f>
        <v>0</v>
      </c>
      <c r="T301" s="32">
        <f>IF($A$20=1,IF(UDDS!F301="","",UDDS!F301),IF($A$20=2,IF('FTP-75'!F301="","",'FTP-75'!F301),IF($A$20=3, IF('US06'!F301="","",'US06'!F301),IF($A$20=4, IF(NEDC!E301="","", NEDC!E301),IF($A$20=5, IF('JPN10-15'!E301="","",'JPN10-15'!E301),IF($A$20=6, IF(WLTC!F301="","", WLTC!F301),IF($A$20=7, IF('New Cycle 1'!E301="","", 'New Cycle 1'!E301),IF($A$20=8, IF('New Cycle 2'!E301="","", 'New Cycle 2'!E301),IF($A$20=9, IF('New Cycle 3'!E301="","", 'New Cycle 3'!E301),"")))))))))</f>
        <v>0</v>
      </c>
      <c r="U301" s="32">
        <f>IF($A$20=1,IF(UDDS!G301="","",UDDS!G301),IF($A$20=2,IF('FTP-75'!G301="","",'FTP-75'!G301),IF($A$20=3, IF('US06'!G301="","",'US06'!G301),IF($A$20=4, IF(NEDC!F301="","", NEDC!F301),IF($A$20=5, IF('JPN10-15'!F301="","",'JPN10-15'!F301),IF($A$20=6, IF(WLTC!G301="","", WLTC!G301),IF($A$20=7, IF('New Cycle 1'!F301="","", 'New Cycle 1'!F301),IF($A$20=8, IF('New Cycle 2'!F301="","", 'New Cycle 2'!F301),IF($A$20=9, IF('New Cycle 3'!F301="","", 'New Cycle 3'!F301),"")))))))))</f>
        <v>1388.357924572241</v>
      </c>
    </row>
    <row r="302" spans="16:21" x14ac:dyDescent="0.25">
      <c r="P302" s="8">
        <f>IF($A$20=1,IF(UDDS!A302="","",UDDS!A302),IF($A$20=2,IF('FTP-75'!A302="","",'FTP-75'!A302),IF($A$20=3, IF('US06'!A302="","",'US06'!A302),IF($A$20=4, IF(NEDC!A302="","", NEDC!A302),IF($A$20=5, IF('JPN10-15'!A302="","",'JPN10-15'!A302),IF($A$20=6, IF(WLTC!B302="","", WLTC!B302),IF($A$20=7, IF('New Cycle 1'!A302="","", 'New Cycle 1'!A302),IF($A$20=8, IF('New Cycle 2'!A302="","", 'New Cycle 3'!A302),IF($A$20=9, IF('New Cycle 3'!A302="","", 'New Cycle 3'!A302),"")))))))))</f>
        <v>300</v>
      </c>
      <c r="Q302" s="32">
        <f>IF($A$20=1,IF(UDDS!C302="","",UDDS!C302),IF($A$20=2,IF('FTP-75'!C302="","",'FTP-75'!C302),IF($A$20=3, IF('US06'!C302="","",'US06'!C302),IF($A$20=4, IF(NEDC!B302="","", NEDC!B302),IF($A$20=5, IF('JPN10-15'!B302="","",'JPN10-15'!B302),IF($A$20=6, IF(WLTC!C302="","", WLTC!C302),IF($A$20=7, IF('New Cycle 1'!B302="","", 'New Cycle 1'!B302),IF($A$20=8, IF('New Cycle 2'!B302="","", 'New Cycle 2'!B302),IF($A$20=9, IF('New Cycle 3'!B302="","", 'New Cycle 3'!B302),"")))))))))</f>
        <v>0</v>
      </c>
      <c r="R302" s="32">
        <f>IF($A$20=1,IF(UDDS!D302="","",UDDS!D302),IF($A$20=2,IF('FTP-75'!D302="","",'FTP-75'!D302),IF($A$20=3, IF('US06'!D302="","",'US06'!D302),IF($A$20=4, IF(NEDC!C302="","", NEDC!C302),IF($A$20=5, IF('JPN10-15'!C302="","",'JPN10-15'!C302),IF($A$20=6, IF(WLTC!D302="","", WLTC!D302),IF($A$20=7, IF('New Cycle 1'!C302="","", 'New Cycle 1'!C302),IF($A$20=8, IF('New Cycle 2'!C302="","", 'New Cycle 2'!C302),IF($A$20=9, IF('New Cycle 3'!C302="","", 'New Cycle 3'!C302),"")))))))))</f>
        <v>0</v>
      </c>
      <c r="S302" s="32">
        <f>IF($A$20=1,IF(UDDS!E302="","",UDDS!E302),IF($A$20=2,IF('FTP-75'!E302="","",'FTP-75'!E302),IF($A$20=3, IF('US06'!E302="","",'US06'!E302),IF($A$20=4, IF(NEDC!D302="","", NEDC!D302),IF($A$20=5, IF('JPN10-15'!D302="","",'JPN10-15'!D302),IF($A$20=6, IF(WLTC!E302="","", WLTC!E302),IF($A$20=7, IF('New Cycle 1'!D302="","", 'New Cycle 1'!D302),IF($A$20=8, IF('New Cycle 2'!D302="","", 'New Cycle 2'!D302),IF($A$20=9, IF('New Cycle 3'!D302="","", 'New Cycle 3'!D302),"")))))))))</f>
        <v>0</v>
      </c>
      <c r="T302" s="32">
        <f>IF($A$20=1,IF(UDDS!F302="","",UDDS!F302),IF($A$20=2,IF('FTP-75'!F302="","",'FTP-75'!F302),IF($A$20=3, IF('US06'!F302="","",'US06'!F302),IF($A$20=4, IF(NEDC!E302="","", NEDC!E302),IF($A$20=5, IF('JPN10-15'!E302="","",'JPN10-15'!E302),IF($A$20=6, IF(WLTC!F302="","", WLTC!F302),IF($A$20=7, IF('New Cycle 1'!E302="","", 'New Cycle 1'!E302),IF($A$20=8, IF('New Cycle 2'!E302="","", 'New Cycle 2'!E302),IF($A$20=9, IF('New Cycle 3'!E302="","", 'New Cycle 3'!E302),"")))))))))</f>
        <v>0</v>
      </c>
      <c r="U302" s="32">
        <f>IF($A$20=1,IF(UDDS!G302="","",UDDS!G302),IF($A$20=2,IF('FTP-75'!G302="","",'FTP-75'!G302),IF($A$20=3, IF('US06'!G302="","",'US06'!G302),IF($A$20=4, IF(NEDC!F302="","", NEDC!F302),IF($A$20=5, IF('JPN10-15'!F302="","",'JPN10-15'!F302),IF($A$20=6, IF(WLTC!G302="","", WLTC!G302),IF($A$20=7, IF('New Cycle 1'!F302="","", 'New Cycle 1'!F302),IF($A$20=8, IF('New Cycle 2'!F302="","", 'New Cycle 2'!F302),IF($A$20=9, IF('New Cycle 3'!F302="","", 'New Cycle 3'!F302),"")))))))))</f>
        <v>1388.357924572241</v>
      </c>
    </row>
    <row r="303" spans="16:21" x14ac:dyDescent="0.25">
      <c r="P303" s="8">
        <f>IF($A$20=1,IF(UDDS!A303="","",UDDS!A303),IF($A$20=2,IF('FTP-75'!A303="","",'FTP-75'!A303),IF($A$20=3, IF('US06'!A303="","",'US06'!A303),IF($A$20=4, IF(NEDC!A303="","", NEDC!A303),IF($A$20=5, IF('JPN10-15'!A303="","",'JPN10-15'!A303),IF($A$20=6, IF(WLTC!B303="","", WLTC!B303),IF($A$20=7, IF('New Cycle 1'!A303="","", 'New Cycle 1'!A303),IF($A$20=8, IF('New Cycle 2'!A303="","", 'New Cycle 3'!A303),IF($A$20=9, IF('New Cycle 3'!A303="","", 'New Cycle 3'!A303),"")))))))))</f>
        <v>301</v>
      </c>
      <c r="Q303" s="32">
        <f>IF($A$20=1,IF(UDDS!C303="","",UDDS!C303),IF($A$20=2,IF('FTP-75'!C303="","",'FTP-75'!C303),IF($A$20=3, IF('US06'!C303="","",'US06'!C303),IF($A$20=4, IF(NEDC!B303="","", NEDC!B303),IF($A$20=5, IF('JPN10-15'!B303="","",'JPN10-15'!B303),IF($A$20=6, IF(WLTC!C303="","", WLTC!C303),IF($A$20=7, IF('New Cycle 1'!B303="","", 'New Cycle 1'!B303),IF($A$20=8, IF('New Cycle 2'!B303="","", 'New Cycle 2'!B303),IF($A$20=9, IF('New Cycle 3'!B303="","", 'New Cycle 3'!B303),"")))))))))</f>
        <v>0</v>
      </c>
      <c r="R303" s="32">
        <f>IF($A$20=1,IF(UDDS!D303="","",UDDS!D303),IF($A$20=2,IF('FTP-75'!D303="","",'FTP-75'!D303),IF($A$20=3, IF('US06'!D303="","",'US06'!D303),IF($A$20=4, IF(NEDC!C303="","", NEDC!C303),IF($A$20=5, IF('JPN10-15'!C303="","",'JPN10-15'!C303),IF($A$20=6, IF(WLTC!D303="","", WLTC!D303),IF($A$20=7, IF('New Cycle 1'!C303="","", 'New Cycle 1'!C303),IF($A$20=8, IF('New Cycle 2'!C303="","", 'New Cycle 2'!C303),IF($A$20=9, IF('New Cycle 3'!C303="","", 'New Cycle 3'!C303),"")))))))))</f>
        <v>0</v>
      </c>
      <c r="S303" s="32">
        <f>IF($A$20=1,IF(UDDS!E303="","",UDDS!E303),IF($A$20=2,IF('FTP-75'!E303="","",'FTP-75'!E303),IF($A$20=3, IF('US06'!E303="","",'US06'!E303),IF($A$20=4, IF(NEDC!D303="","", NEDC!D303),IF($A$20=5, IF('JPN10-15'!D303="","",'JPN10-15'!D303),IF($A$20=6, IF(WLTC!E303="","", WLTC!E303),IF($A$20=7, IF('New Cycle 1'!D303="","", 'New Cycle 1'!D303),IF($A$20=8, IF('New Cycle 2'!D303="","", 'New Cycle 2'!D303),IF($A$20=9, IF('New Cycle 3'!D303="","", 'New Cycle 3'!D303),"")))))))))</f>
        <v>0</v>
      </c>
      <c r="T303" s="32">
        <f>IF($A$20=1,IF(UDDS!F303="","",UDDS!F303),IF($A$20=2,IF('FTP-75'!F303="","",'FTP-75'!F303),IF($A$20=3, IF('US06'!F303="","",'US06'!F303),IF($A$20=4, IF(NEDC!E303="","", NEDC!E303),IF($A$20=5, IF('JPN10-15'!E303="","",'JPN10-15'!E303),IF($A$20=6, IF(WLTC!F303="","", WLTC!F303),IF($A$20=7, IF('New Cycle 1'!E303="","", 'New Cycle 1'!E303),IF($A$20=8, IF('New Cycle 2'!E303="","", 'New Cycle 2'!E303),IF($A$20=9, IF('New Cycle 3'!E303="","", 'New Cycle 3'!E303),"")))))))))</f>
        <v>0</v>
      </c>
      <c r="U303" s="32">
        <f>IF($A$20=1,IF(UDDS!G303="","",UDDS!G303),IF($A$20=2,IF('FTP-75'!G303="","",'FTP-75'!G303),IF($A$20=3, IF('US06'!G303="","",'US06'!G303),IF($A$20=4, IF(NEDC!F303="","", NEDC!F303),IF($A$20=5, IF('JPN10-15'!F303="","",'JPN10-15'!F303),IF($A$20=6, IF(WLTC!G303="","", WLTC!G303),IF($A$20=7, IF('New Cycle 1'!F303="","", 'New Cycle 1'!F303),IF($A$20=8, IF('New Cycle 2'!F303="","", 'New Cycle 2'!F303),IF($A$20=9, IF('New Cycle 3'!F303="","", 'New Cycle 3'!F303),"")))))))))</f>
        <v>1388.357924572241</v>
      </c>
    </row>
    <row r="304" spans="16:21" x14ac:dyDescent="0.25">
      <c r="P304" s="8">
        <f>IF($A$20=1,IF(UDDS!A304="","",UDDS!A304),IF($A$20=2,IF('FTP-75'!A304="","",'FTP-75'!A304),IF($A$20=3, IF('US06'!A304="","",'US06'!A304),IF($A$20=4, IF(NEDC!A304="","", NEDC!A304),IF($A$20=5, IF('JPN10-15'!A304="","",'JPN10-15'!A304),IF($A$20=6, IF(WLTC!B304="","", WLTC!B304),IF($A$20=7, IF('New Cycle 1'!A304="","", 'New Cycle 1'!A304),IF($A$20=8, IF('New Cycle 2'!A304="","", 'New Cycle 3'!A304),IF($A$20=9, IF('New Cycle 3'!A304="","", 'New Cycle 3'!A304),"")))))))))</f>
        <v>302</v>
      </c>
      <c r="Q304" s="32">
        <f>IF($A$20=1,IF(UDDS!C304="","",UDDS!C304),IF($A$20=2,IF('FTP-75'!C304="","",'FTP-75'!C304),IF($A$20=3, IF('US06'!C304="","",'US06'!C304),IF($A$20=4, IF(NEDC!B304="","", NEDC!B304),IF($A$20=5, IF('JPN10-15'!B304="","",'JPN10-15'!B304),IF($A$20=6, IF(WLTC!C304="","", WLTC!C304),IF($A$20=7, IF('New Cycle 1'!B304="","", 'New Cycle 1'!B304),IF($A$20=8, IF('New Cycle 2'!B304="","", 'New Cycle 2'!B304),IF($A$20=9, IF('New Cycle 3'!B304="","", 'New Cycle 3'!B304),"")))))))))</f>
        <v>0</v>
      </c>
      <c r="R304" s="32">
        <f>IF($A$20=1,IF(UDDS!D304="","",UDDS!D304),IF($A$20=2,IF('FTP-75'!D304="","",'FTP-75'!D304),IF($A$20=3, IF('US06'!D304="","",'US06'!D304),IF($A$20=4, IF(NEDC!C304="","", NEDC!C304),IF($A$20=5, IF('JPN10-15'!C304="","",'JPN10-15'!C304),IF($A$20=6, IF(WLTC!D304="","", WLTC!D304),IF($A$20=7, IF('New Cycle 1'!C304="","", 'New Cycle 1'!C304),IF($A$20=8, IF('New Cycle 2'!C304="","", 'New Cycle 2'!C304),IF($A$20=9, IF('New Cycle 3'!C304="","", 'New Cycle 3'!C304),"")))))))))</f>
        <v>0</v>
      </c>
      <c r="S304" s="32">
        <f>IF($A$20=1,IF(UDDS!E304="","",UDDS!E304),IF($A$20=2,IF('FTP-75'!E304="","",'FTP-75'!E304),IF($A$20=3, IF('US06'!E304="","",'US06'!E304),IF($A$20=4, IF(NEDC!D304="","", NEDC!D304),IF($A$20=5, IF('JPN10-15'!D304="","",'JPN10-15'!D304),IF($A$20=6, IF(WLTC!E304="","", WLTC!E304),IF($A$20=7, IF('New Cycle 1'!D304="","", 'New Cycle 1'!D304),IF($A$20=8, IF('New Cycle 2'!D304="","", 'New Cycle 2'!D304),IF($A$20=9, IF('New Cycle 3'!D304="","", 'New Cycle 3'!D304),"")))))))))</f>
        <v>0</v>
      </c>
      <c r="T304" s="32">
        <f>IF($A$20=1,IF(UDDS!F304="","",UDDS!F304),IF($A$20=2,IF('FTP-75'!F304="","",'FTP-75'!F304),IF($A$20=3, IF('US06'!F304="","",'US06'!F304),IF($A$20=4, IF(NEDC!E304="","", NEDC!E304),IF($A$20=5, IF('JPN10-15'!E304="","",'JPN10-15'!E304),IF($A$20=6, IF(WLTC!F304="","", WLTC!F304),IF($A$20=7, IF('New Cycle 1'!E304="","", 'New Cycle 1'!E304),IF($A$20=8, IF('New Cycle 2'!E304="","", 'New Cycle 2'!E304),IF($A$20=9, IF('New Cycle 3'!E304="","", 'New Cycle 3'!E304),"")))))))))</f>
        <v>0</v>
      </c>
      <c r="U304" s="32">
        <f>IF($A$20=1,IF(UDDS!G304="","",UDDS!G304),IF($A$20=2,IF('FTP-75'!G304="","",'FTP-75'!G304),IF($A$20=3, IF('US06'!G304="","",'US06'!G304),IF($A$20=4, IF(NEDC!F304="","", NEDC!F304),IF($A$20=5, IF('JPN10-15'!F304="","",'JPN10-15'!F304),IF($A$20=6, IF(WLTC!G304="","", WLTC!G304),IF($A$20=7, IF('New Cycle 1'!F304="","", 'New Cycle 1'!F304),IF($A$20=8, IF('New Cycle 2'!F304="","", 'New Cycle 2'!F304),IF($A$20=9, IF('New Cycle 3'!F304="","", 'New Cycle 3'!F304),"")))))))))</f>
        <v>1388.357924572241</v>
      </c>
    </row>
    <row r="305" spans="16:21" x14ac:dyDescent="0.25">
      <c r="P305" s="8">
        <f>IF($A$20=1,IF(UDDS!A305="","",UDDS!A305),IF($A$20=2,IF('FTP-75'!A305="","",'FTP-75'!A305),IF($A$20=3, IF('US06'!A305="","",'US06'!A305),IF($A$20=4, IF(NEDC!A305="","", NEDC!A305),IF($A$20=5, IF('JPN10-15'!A305="","",'JPN10-15'!A305),IF($A$20=6, IF(WLTC!B305="","", WLTC!B305),IF($A$20=7, IF('New Cycle 1'!A305="","", 'New Cycle 1'!A305),IF($A$20=8, IF('New Cycle 2'!A305="","", 'New Cycle 3'!A305),IF($A$20=9, IF('New Cycle 3'!A305="","", 'New Cycle 3'!A305),"")))))))))</f>
        <v>303</v>
      </c>
      <c r="Q305" s="32">
        <f>IF($A$20=1,IF(UDDS!C305="","",UDDS!C305),IF($A$20=2,IF('FTP-75'!C305="","",'FTP-75'!C305),IF($A$20=3, IF('US06'!C305="","",'US06'!C305),IF($A$20=4, IF(NEDC!B305="","", NEDC!B305),IF($A$20=5, IF('JPN10-15'!B305="","",'JPN10-15'!B305),IF($A$20=6, IF(WLTC!C305="","", WLTC!C305),IF($A$20=7, IF('New Cycle 1'!B305="","", 'New Cycle 1'!B305),IF($A$20=8, IF('New Cycle 2'!B305="","", 'New Cycle 2'!B305),IF($A$20=9, IF('New Cycle 3'!B305="","", 'New Cycle 3'!B305),"")))))))))</f>
        <v>0</v>
      </c>
      <c r="R305" s="32">
        <f>IF($A$20=1,IF(UDDS!D305="","",UDDS!D305),IF($A$20=2,IF('FTP-75'!D305="","",'FTP-75'!D305),IF($A$20=3, IF('US06'!D305="","",'US06'!D305),IF($A$20=4, IF(NEDC!C305="","", NEDC!C305),IF($A$20=5, IF('JPN10-15'!C305="","",'JPN10-15'!C305),IF($A$20=6, IF(WLTC!D305="","", WLTC!D305),IF($A$20=7, IF('New Cycle 1'!C305="","", 'New Cycle 1'!C305),IF($A$20=8, IF('New Cycle 2'!C305="","", 'New Cycle 2'!C305),IF($A$20=9, IF('New Cycle 3'!C305="","", 'New Cycle 3'!C305),"")))))))))</f>
        <v>0</v>
      </c>
      <c r="S305" s="32">
        <f>IF($A$20=1,IF(UDDS!E305="","",UDDS!E305),IF($A$20=2,IF('FTP-75'!E305="","",'FTP-75'!E305),IF($A$20=3, IF('US06'!E305="","",'US06'!E305),IF($A$20=4, IF(NEDC!D305="","", NEDC!D305),IF($A$20=5, IF('JPN10-15'!D305="","",'JPN10-15'!D305),IF($A$20=6, IF(WLTC!E305="","", WLTC!E305),IF($A$20=7, IF('New Cycle 1'!D305="","", 'New Cycle 1'!D305),IF($A$20=8, IF('New Cycle 2'!D305="","", 'New Cycle 2'!D305),IF($A$20=9, IF('New Cycle 3'!D305="","", 'New Cycle 3'!D305),"")))))))))</f>
        <v>0</v>
      </c>
      <c r="T305" s="32">
        <f>IF($A$20=1,IF(UDDS!F305="","",UDDS!F305),IF($A$20=2,IF('FTP-75'!F305="","",'FTP-75'!F305),IF($A$20=3, IF('US06'!F305="","",'US06'!F305),IF($A$20=4, IF(NEDC!E305="","", NEDC!E305),IF($A$20=5, IF('JPN10-15'!E305="","",'JPN10-15'!E305),IF($A$20=6, IF(WLTC!F305="","", WLTC!F305),IF($A$20=7, IF('New Cycle 1'!E305="","", 'New Cycle 1'!E305),IF($A$20=8, IF('New Cycle 2'!E305="","", 'New Cycle 2'!E305),IF($A$20=9, IF('New Cycle 3'!E305="","", 'New Cycle 3'!E305),"")))))))))</f>
        <v>0</v>
      </c>
      <c r="U305" s="32">
        <f>IF($A$20=1,IF(UDDS!G305="","",UDDS!G305),IF($A$20=2,IF('FTP-75'!G305="","",'FTP-75'!G305),IF($A$20=3, IF('US06'!G305="","",'US06'!G305),IF($A$20=4, IF(NEDC!F305="","", NEDC!F305),IF($A$20=5, IF('JPN10-15'!F305="","",'JPN10-15'!F305),IF($A$20=6, IF(WLTC!G305="","", WLTC!G305),IF($A$20=7, IF('New Cycle 1'!F305="","", 'New Cycle 1'!F305),IF($A$20=8, IF('New Cycle 2'!F305="","", 'New Cycle 2'!F305),IF($A$20=9, IF('New Cycle 3'!F305="","", 'New Cycle 3'!F305),"")))))))))</f>
        <v>1388.357924572241</v>
      </c>
    </row>
    <row r="306" spans="16:21" x14ac:dyDescent="0.25">
      <c r="P306" s="8">
        <f>IF($A$20=1,IF(UDDS!A306="","",UDDS!A306),IF($A$20=2,IF('FTP-75'!A306="","",'FTP-75'!A306),IF($A$20=3, IF('US06'!A306="","",'US06'!A306),IF($A$20=4, IF(NEDC!A306="","", NEDC!A306),IF($A$20=5, IF('JPN10-15'!A306="","",'JPN10-15'!A306),IF($A$20=6, IF(WLTC!B306="","", WLTC!B306),IF($A$20=7, IF('New Cycle 1'!A306="","", 'New Cycle 1'!A306),IF($A$20=8, IF('New Cycle 2'!A306="","", 'New Cycle 3'!A306),IF($A$20=9, IF('New Cycle 3'!A306="","", 'New Cycle 3'!A306),"")))))))))</f>
        <v>304</v>
      </c>
      <c r="Q306" s="32">
        <f>IF($A$20=1,IF(UDDS!C306="","",UDDS!C306),IF($A$20=2,IF('FTP-75'!C306="","",'FTP-75'!C306),IF($A$20=3, IF('US06'!C306="","",'US06'!C306),IF($A$20=4, IF(NEDC!B306="","", NEDC!B306),IF($A$20=5, IF('JPN10-15'!B306="","",'JPN10-15'!B306),IF($A$20=6, IF(WLTC!C306="","", WLTC!C306),IF($A$20=7, IF('New Cycle 1'!B306="","", 'New Cycle 1'!B306),IF($A$20=8, IF('New Cycle 2'!B306="","", 'New Cycle 2'!B306),IF($A$20=9, IF('New Cycle 3'!B306="","", 'New Cycle 3'!B306),"")))))))))</f>
        <v>0</v>
      </c>
      <c r="R306" s="32">
        <f>IF($A$20=1,IF(UDDS!D306="","",UDDS!D306),IF($A$20=2,IF('FTP-75'!D306="","",'FTP-75'!D306),IF($A$20=3, IF('US06'!D306="","",'US06'!D306),IF($A$20=4, IF(NEDC!C306="","", NEDC!C306),IF($A$20=5, IF('JPN10-15'!C306="","",'JPN10-15'!C306),IF($A$20=6, IF(WLTC!D306="","", WLTC!D306),IF($A$20=7, IF('New Cycle 1'!C306="","", 'New Cycle 1'!C306),IF($A$20=8, IF('New Cycle 2'!C306="","", 'New Cycle 2'!C306),IF($A$20=9, IF('New Cycle 3'!C306="","", 'New Cycle 3'!C306),"")))))))))</f>
        <v>0</v>
      </c>
      <c r="S306" s="32">
        <f>IF($A$20=1,IF(UDDS!E306="","",UDDS!E306),IF($A$20=2,IF('FTP-75'!E306="","",'FTP-75'!E306),IF($A$20=3, IF('US06'!E306="","",'US06'!E306),IF($A$20=4, IF(NEDC!D306="","", NEDC!D306),IF($A$20=5, IF('JPN10-15'!D306="","",'JPN10-15'!D306),IF($A$20=6, IF(WLTC!E306="","", WLTC!E306),IF($A$20=7, IF('New Cycle 1'!D306="","", 'New Cycle 1'!D306),IF($A$20=8, IF('New Cycle 2'!D306="","", 'New Cycle 2'!D306),IF($A$20=9, IF('New Cycle 3'!D306="","", 'New Cycle 3'!D306),"")))))))))</f>
        <v>0</v>
      </c>
      <c r="T306" s="32">
        <f>IF($A$20=1,IF(UDDS!F306="","",UDDS!F306),IF($A$20=2,IF('FTP-75'!F306="","",'FTP-75'!F306),IF($A$20=3, IF('US06'!F306="","",'US06'!F306),IF($A$20=4, IF(NEDC!E306="","", NEDC!E306),IF($A$20=5, IF('JPN10-15'!E306="","",'JPN10-15'!E306),IF($A$20=6, IF(WLTC!F306="","", WLTC!F306),IF($A$20=7, IF('New Cycle 1'!E306="","", 'New Cycle 1'!E306),IF($A$20=8, IF('New Cycle 2'!E306="","", 'New Cycle 2'!E306),IF($A$20=9, IF('New Cycle 3'!E306="","", 'New Cycle 3'!E306),"")))))))))</f>
        <v>0</v>
      </c>
      <c r="U306" s="32">
        <f>IF($A$20=1,IF(UDDS!G306="","",UDDS!G306),IF($A$20=2,IF('FTP-75'!G306="","",'FTP-75'!G306),IF($A$20=3, IF('US06'!G306="","",'US06'!G306),IF($A$20=4, IF(NEDC!F306="","", NEDC!F306),IF($A$20=5, IF('JPN10-15'!F306="","",'JPN10-15'!F306),IF($A$20=6, IF(WLTC!G306="","", WLTC!G306),IF($A$20=7, IF('New Cycle 1'!F306="","", 'New Cycle 1'!F306),IF($A$20=8, IF('New Cycle 2'!F306="","", 'New Cycle 2'!F306),IF($A$20=9, IF('New Cycle 3'!F306="","", 'New Cycle 3'!F306),"")))))))))</f>
        <v>1388.357924572241</v>
      </c>
    </row>
    <row r="307" spans="16:21" x14ac:dyDescent="0.25">
      <c r="P307" s="8">
        <f>IF($A$20=1,IF(UDDS!A307="","",UDDS!A307),IF($A$20=2,IF('FTP-75'!A307="","",'FTP-75'!A307),IF($A$20=3, IF('US06'!A307="","",'US06'!A307),IF($A$20=4, IF(NEDC!A307="","", NEDC!A307),IF($A$20=5, IF('JPN10-15'!A307="","",'JPN10-15'!A307),IF($A$20=6, IF(WLTC!B307="","", WLTC!B307),IF($A$20=7, IF('New Cycle 1'!A307="","", 'New Cycle 1'!A307),IF($A$20=8, IF('New Cycle 2'!A307="","", 'New Cycle 3'!A307),IF($A$20=9, IF('New Cycle 3'!A307="","", 'New Cycle 3'!A307),"")))))))))</f>
        <v>305</v>
      </c>
      <c r="Q307" s="32">
        <f>IF($A$20=1,IF(UDDS!C307="","",UDDS!C307),IF($A$20=2,IF('FTP-75'!C307="","",'FTP-75'!C307),IF($A$20=3, IF('US06'!C307="","",'US06'!C307),IF($A$20=4, IF(NEDC!B307="","", NEDC!B307),IF($A$20=5, IF('JPN10-15'!B307="","",'JPN10-15'!B307),IF($A$20=6, IF(WLTC!C307="","", WLTC!C307),IF($A$20=7, IF('New Cycle 1'!B307="","", 'New Cycle 1'!B307),IF($A$20=8, IF('New Cycle 2'!B307="","", 'New Cycle 2'!B307),IF($A$20=9, IF('New Cycle 3'!B307="","", 'New Cycle 3'!B307),"")))))))))</f>
        <v>0</v>
      </c>
      <c r="R307" s="32">
        <f>IF($A$20=1,IF(UDDS!D307="","",UDDS!D307),IF($A$20=2,IF('FTP-75'!D307="","",'FTP-75'!D307),IF($A$20=3, IF('US06'!D307="","",'US06'!D307),IF($A$20=4, IF(NEDC!C307="","", NEDC!C307),IF($A$20=5, IF('JPN10-15'!C307="","",'JPN10-15'!C307),IF($A$20=6, IF(WLTC!D307="","", WLTC!D307),IF($A$20=7, IF('New Cycle 1'!C307="","", 'New Cycle 1'!C307),IF($A$20=8, IF('New Cycle 2'!C307="","", 'New Cycle 2'!C307),IF($A$20=9, IF('New Cycle 3'!C307="","", 'New Cycle 3'!C307),"")))))))))</f>
        <v>0</v>
      </c>
      <c r="S307" s="32">
        <f>IF($A$20=1,IF(UDDS!E307="","",UDDS!E307),IF($A$20=2,IF('FTP-75'!E307="","",'FTP-75'!E307),IF($A$20=3, IF('US06'!E307="","",'US06'!E307),IF($A$20=4, IF(NEDC!D307="","", NEDC!D307),IF($A$20=5, IF('JPN10-15'!D307="","",'JPN10-15'!D307),IF($A$20=6, IF(WLTC!E307="","", WLTC!E307),IF($A$20=7, IF('New Cycle 1'!D307="","", 'New Cycle 1'!D307),IF($A$20=8, IF('New Cycle 2'!D307="","", 'New Cycle 2'!D307),IF($A$20=9, IF('New Cycle 3'!D307="","", 'New Cycle 3'!D307),"")))))))))</f>
        <v>0</v>
      </c>
      <c r="T307" s="32">
        <f>IF($A$20=1,IF(UDDS!F307="","",UDDS!F307),IF($A$20=2,IF('FTP-75'!F307="","",'FTP-75'!F307),IF($A$20=3, IF('US06'!F307="","",'US06'!F307),IF($A$20=4, IF(NEDC!E307="","", NEDC!E307),IF($A$20=5, IF('JPN10-15'!E307="","",'JPN10-15'!E307),IF($A$20=6, IF(WLTC!F307="","", WLTC!F307),IF($A$20=7, IF('New Cycle 1'!E307="","", 'New Cycle 1'!E307),IF($A$20=8, IF('New Cycle 2'!E307="","", 'New Cycle 2'!E307),IF($A$20=9, IF('New Cycle 3'!E307="","", 'New Cycle 3'!E307),"")))))))))</f>
        <v>0</v>
      </c>
      <c r="U307" s="32">
        <f>IF($A$20=1,IF(UDDS!G307="","",UDDS!G307),IF($A$20=2,IF('FTP-75'!G307="","",'FTP-75'!G307),IF($A$20=3, IF('US06'!G307="","",'US06'!G307),IF($A$20=4, IF(NEDC!F307="","", NEDC!F307),IF($A$20=5, IF('JPN10-15'!F307="","",'JPN10-15'!F307),IF($A$20=6, IF(WLTC!G307="","", WLTC!G307),IF($A$20=7, IF('New Cycle 1'!F307="","", 'New Cycle 1'!F307),IF($A$20=8, IF('New Cycle 2'!F307="","", 'New Cycle 2'!F307),IF($A$20=9, IF('New Cycle 3'!F307="","", 'New Cycle 3'!F307),"")))))))))</f>
        <v>1388.357924572241</v>
      </c>
    </row>
    <row r="308" spans="16:21" x14ac:dyDescent="0.25">
      <c r="P308" s="8">
        <f>IF($A$20=1,IF(UDDS!A308="","",UDDS!A308),IF($A$20=2,IF('FTP-75'!A308="","",'FTP-75'!A308),IF($A$20=3, IF('US06'!A308="","",'US06'!A308),IF($A$20=4, IF(NEDC!A308="","", NEDC!A308),IF($A$20=5, IF('JPN10-15'!A308="","",'JPN10-15'!A308),IF($A$20=6, IF(WLTC!B308="","", WLTC!B308),IF($A$20=7, IF('New Cycle 1'!A308="","", 'New Cycle 1'!A308),IF($A$20=8, IF('New Cycle 2'!A308="","", 'New Cycle 3'!A308),IF($A$20=9, IF('New Cycle 3'!A308="","", 'New Cycle 3'!A308),"")))))))))</f>
        <v>306</v>
      </c>
      <c r="Q308" s="32">
        <f>IF($A$20=1,IF(UDDS!C308="","",UDDS!C308),IF($A$20=2,IF('FTP-75'!C308="","",'FTP-75'!C308),IF($A$20=3, IF('US06'!C308="","",'US06'!C308),IF($A$20=4, IF(NEDC!B308="","", NEDC!B308),IF($A$20=5, IF('JPN10-15'!B308="","",'JPN10-15'!B308),IF($A$20=6, IF(WLTC!C308="","", WLTC!C308),IF($A$20=7, IF('New Cycle 1'!B308="","", 'New Cycle 1'!B308),IF($A$20=8, IF('New Cycle 2'!B308="","", 'New Cycle 2'!B308),IF($A$20=9, IF('New Cycle 3'!B308="","", 'New Cycle 3'!B308),"")))))))))</f>
        <v>0</v>
      </c>
      <c r="R308" s="32">
        <f>IF($A$20=1,IF(UDDS!D308="","",UDDS!D308),IF($A$20=2,IF('FTP-75'!D308="","",'FTP-75'!D308),IF($A$20=3, IF('US06'!D308="","",'US06'!D308),IF($A$20=4, IF(NEDC!C308="","", NEDC!C308),IF($A$20=5, IF('JPN10-15'!C308="","",'JPN10-15'!C308),IF($A$20=6, IF(WLTC!D308="","", WLTC!D308),IF($A$20=7, IF('New Cycle 1'!C308="","", 'New Cycle 1'!C308),IF($A$20=8, IF('New Cycle 2'!C308="","", 'New Cycle 2'!C308),IF($A$20=9, IF('New Cycle 3'!C308="","", 'New Cycle 3'!C308),"")))))))))</f>
        <v>0</v>
      </c>
      <c r="S308" s="32">
        <f>IF($A$20=1,IF(UDDS!E308="","",UDDS!E308),IF($A$20=2,IF('FTP-75'!E308="","",'FTP-75'!E308),IF($A$20=3, IF('US06'!E308="","",'US06'!E308),IF($A$20=4, IF(NEDC!D308="","", NEDC!D308),IF($A$20=5, IF('JPN10-15'!D308="","",'JPN10-15'!D308),IF($A$20=6, IF(WLTC!E308="","", WLTC!E308),IF($A$20=7, IF('New Cycle 1'!D308="","", 'New Cycle 1'!D308),IF($A$20=8, IF('New Cycle 2'!D308="","", 'New Cycle 2'!D308),IF($A$20=9, IF('New Cycle 3'!D308="","", 'New Cycle 3'!D308),"")))))))))</f>
        <v>0</v>
      </c>
      <c r="T308" s="32">
        <f>IF($A$20=1,IF(UDDS!F308="","",UDDS!F308),IF($A$20=2,IF('FTP-75'!F308="","",'FTP-75'!F308),IF($A$20=3, IF('US06'!F308="","",'US06'!F308),IF($A$20=4, IF(NEDC!E308="","", NEDC!E308),IF($A$20=5, IF('JPN10-15'!E308="","",'JPN10-15'!E308),IF($A$20=6, IF(WLTC!F308="","", WLTC!F308),IF($A$20=7, IF('New Cycle 1'!E308="","", 'New Cycle 1'!E308),IF($A$20=8, IF('New Cycle 2'!E308="","", 'New Cycle 2'!E308),IF($A$20=9, IF('New Cycle 3'!E308="","", 'New Cycle 3'!E308),"")))))))))</f>
        <v>0</v>
      </c>
      <c r="U308" s="32">
        <f>IF($A$20=1,IF(UDDS!G308="","",UDDS!G308),IF($A$20=2,IF('FTP-75'!G308="","",'FTP-75'!G308),IF($A$20=3, IF('US06'!G308="","",'US06'!G308),IF($A$20=4, IF(NEDC!F308="","", NEDC!F308),IF($A$20=5, IF('JPN10-15'!F308="","",'JPN10-15'!F308),IF($A$20=6, IF(WLTC!G308="","", WLTC!G308),IF($A$20=7, IF('New Cycle 1'!F308="","", 'New Cycle 1'!F308),IF($A$20=8, IF('New Cycle 2'!F308="","", 'New Cycle 2'!F308),IF($A$20=9, IF('New Cycle 3'!F308="","", 'New Cycle 3'!F308),"")))))))))</f>
        <v>1388.357924572241</v>
      </c>
    </row>
    <row r="309" spans="16:21" x14ac:dyDescent="0.25">
      <c r="P309" s="8">
        <f>IF($A$20=1,IF(UDDS!A309="","",UDDS!A309),IF($A$20=2,IF('FTP-75'!A309="","",'FTP-75'!A309),IF($A$20=3, IF('US06'!A309="","",'US06'!A309),IF($A$20=4, IF(NEDC!A309="","", NEDC!A309),IF($A$20=5, IF('JPN10-15'!A309="","",'JPN10-15'!A309),IF($A$20=6, IF(WLTC!B309="","", WLTC!B309),IF($A$20=7, IF('New Cycle 1'!A309="","", 'New Cycle 1'!A309),IF($A$20=8, IF('New Cycle 2'!A309="","", 'New Cycle 3'!A309),IF($A$20=9, IF('New Cycle 3'!A309="","", 'New Cycle 3'!A309),"")))))))))</f>
        <v>307</v>
      </c>
      <c r="Q309" s="32">
        <f>IF($A$20=1,IF(UDDS!C309="","",UDDS!C309),IF($A$20=2,IF('FTP-75'!C309="","",'FTP-75'!C309),IF($A$20=3, IF('US06'!C309="","",'US06'!C309),IF($A$20=4, IF(NEDC!B309="","", NEDC!B309),IF($A$20=5, IF('JPN10-15'!B309="","",'JPN10-15'!B309),IF($A$20=6, IF(WLTC!C309="","", WLTC!C309),IF($A$20=7, IF('New Cycle 1'!B309="","", 'New Cycle 1'!B309),IF($A$20=8, IF('New Cycle 2'!B309="","", 'New Cycle 2'!B309),IF($A$20=9, IF('New Cycle 3'!B309="","", 'New Cycle 3'!B309),"")))))))))</f>
        <v>0</v>
      </c>
      <c r="R309" s="32">
        <f>IF($A$20=1,IF(UDDS!D309="","",UDDS!D309),IF($A$20=2,IF('FTP-75'!D309="","",'FTP-75'!D309),IF($A$20=3, IF('US06'!D309="","",'US06'!D309),IF($A$20=4, IF(NEDC!C309="","", NEDC!C309),IF($A$20=5, IF('JPN10-15'!C309="","",'JPN10-15'!C309),IF($A$20=6, IF(WLTC!D309="","", WLTC!D309),IF($A$20=7, IF('New Cycle 1'!C309="","", 'New Cycle 1'!C309),IF($A$20=8, IF('New Cycle 2'!C309="","", 'New Cycle 2'!C309),IF($A$20=9, IF('New Cycle 3'!C309="","", 'New Cycle 3'!C309),"")))))))))</f>
        <v>0</v>
      </c>
      <c r="S309" s="32">
        <f>IF($A$20=1,IF(UDDS!E309="","",UDDS!E309),IF($A$20=2,IF('FTP-75'!E309="","",'FTP-75'!E309),IF($A$20=3, IF('US06'!E309="","",'US06'!E309),IF($A$20=4, IF(NEDC!D309="","", NEDC!D309),IF($A$20=5, IF('JPN10-15'!D309="","",'JPN10-15'!D309),IF($A$20=6, IF(WLTC!E309="","", WLTC!E309),IF($A$20=7, IF('New Cycle 1'!D309="","", 'New Cycle 1'!D309),IF($A$20=8, IF('New Cycle 2'!D309="","", 'New Cycle 2'!D309),IF($A$20=9, IF('New Cycle 3'!D309="","", 'New Cycle 3'!D309),"")))))))))</f>
        <v>0</v>
      </c>
      <c r="T309" s="32">
        <f>IF($A$20=1,IF(UDDS!F309="","",UDDS!F309),IF($A$20=2,IF('FTP-75'!F309="","",'FTP-75'!F309),IF($A$20=3, IF('US06'!F309="","",'US06'!F309),IF($A$20=4, IF(NEDC!E309="","", NEDC!E309),IF($A$20=5, IF('JPN10-15'!E309="","",'JPN10-15'!E309),IF($A$20=6, IF(WLTC!F309="","", WLTC!F309),IF($A$20=7, IF('New Cycle 1'!E309="","", 'New Cycle 1'!E309),IF($A$20=8, IF('New Cycle 2'!E309="","", 'New Cycle 2'!E309),IF($A$20=9, IF('New Cycle 3'!E309="","", 'New Cycle 3'!E309),"")))))))))</f>
        <v>0</v>
      </c>
      <c r="U309" s="32">
        <f>IF($A$20=1,IF(UDDS!G309="","",UDDS!G309),IF($A$20=2,IF('FTP-75'!G309="","",'FTP-75'!G309),IF($A$20=3, IF('US06'!G309="","",'US06'!G309),IF($A$20=4, IF(NEDC!F309="","", NEDC!F309),IF($A$20=5, IF('JPN10-15'!F309="","",'JPN10-15'!F309),IF($A$20=6, IF(WLTC!G309="","", WLTC!G309),IF($A$20=7, IF('New Cycle 1'!F309="","", 'New Cycle 1'!F309),IF($A$20=8, IF('New Cycle 2'!F309="","", 'New Cycle 2'!F309),IF($A$20=9, IF('New Cycle 3'!F309="","", 'New Cycle 3'!F309),"")))))))))</f>
        <v>1388.357924572241</v>
      </c>
    </row>
    <row r="310" spans="16:21" x14ac:dyDescent="0.25">
      <c r="P310" s="8">
        <f>IF($A$20=1,IF(UDDS!A310="","",UDDS!A310),IF($A$20=2,IF('FTP-75'!A310="","",'FTP-75'!A310),IF($A$20=3, IF('US06'!A310="","",'US06'!A310),IF($A$20=4, IF(NEDC!A310="","", NEDC!A310),IF($A$20=5, IF('JPN10-15'!A310="","",'JPN10-15'!A310),IF($A$20=6, IF(WLTC!B310="","", WLTC!B310),IF($A$20=7, IF('New Cycle 1'!A310="","", 'New Cycle 1'!A310),IF($A$20=8, IF('New Cycle 2'!A310="","", 'New Cycle 3'!A310),IF($A$20=9, IF('New Cycle 3'!A310="","", 'New Cycle 3'!A310),"")))))))))</f>
        <v>308</v>
      </c>
      <c r="Q310" s="32">
        <f>IF($A$20=1,IF(UDDS!C310="","",UDDS!C310),IF($A$20=2,IF('FTP-75'!C310="","",'FTP-75'!C310),IF($A$20=3, IF('US06'!C310="","",'US06'!C310),IF($A$20=4, IF(NEDC!B310="","", NEDC!B310),IF($A$20=5, IF('JPN10-15'!B310="","",'JPN10-15'!B310),IF($A$20=6, IF(WLTC!C310="","", WLTC!C310),IF($A$20=7, IF('New Cycle 1'!B310="","", 'New Cycle 1'!B310),IF($A$20=8, IF('New Cycle 2'!B310="","", 'New Cycle 2'!B310),IF($A$20=9, IF('New Cycle 3'!B310="","", 'New Cycle 3'!B310),"")))))))))</f>
        <v>0</v>
      </c>
      <c r="R310" s="32">
        <f>IF($A$20=1,IF(UDDS!D310="","",UDDS!D310),IF($A$20=2,IF('FTP-75'!D310="","",'FTP-75'!D310),IF($A$20=3, IF('US06'!D310="","",'US06'!D310),IF($A$20=4, IF(NEDC!C310="","", NEDC!C310),IF($A$20=5, IF('JPN10-15'!C310="","",'JPN10-15'!C310),IF($A$20=6, IF(WLTC!D310="","", WLTC!D310),IF($A$20=7, IF('New Cycle 1'!C310="","", 'New Cycle 1'!C310),IF($A$20=8, IF('New Cycle 2'!C310="","", 'New Cycle 2'!C310),IF($A$20=9, IF('New Cycle 3'!C310="","", 'New Cycle 3'!C310),"")))))))))</f>
        <v>0</v>
      </c>
      <c r="S310" s="32">
        <f>IF($A$20=1,IF(UDDS!E310="","",UDDS!E310),IF($A$20=2,IF('FTP-75'!E310="","",'FTP-75'!E310),IF($A$20=3, IF('US06'!E310="","",'US06'!E310),IF($A$20=4, IF(NEDC!D310="","", NEDC!D310),IF($A$20=5, IF('JPN10-15'!D310="","",'JPN10-15'!D310),IF($A$20=6, IF(WLTC!E310="","", WLTC!E310),IF($A$20=7, IF('New Cycle 1'!D310="","", 'New Cycle 1'!D310),IF($A$20=8, IF('New Cycle 2'!D310="","", 'New Cycle 2'!D310),IF($A$20=9, IF('New Cycle 3'!D310="","", 'New Cycle 3'!D310),"")))))))))</f>
        <v>0</v>
      </c>
      <c r="T310" s="32">
        <f>IF($A$20=1,IF(UDDS!F310="","",UDDS!F310),IF($A$20=2,IF('FTP-75'!F310="","",'FTP-75'!F310),IF($A$20=3, IF('US06'!F310="","",'US06'!F310),IF($A$20=4, IF(NEDC!E310="","", NEDC!E310),IF($A$20=5, IF('JPN10-15'!E310="","",'JPN10-15'!E310),IF($A$20=6, IF(WLTC!F310="","", WLTC!F310),IF($A$20=7, IF('New Cycle 1'!E310="","", 'New Cycle 1'!E310),IF($A$20=8, IF('New Cycle 2'!E310="","", 'New Cycle 2'!E310),IF($A$20=9, IF('New Cycle 3'!E310="","", 'New Cycle 3'!E310),"")))))))))</f>
        <v>0</v>
      </c>
      <c r="U310" s="32">
        <f>IF($A$20=1,IF(UDDS!G310="","",UDDS!G310),IF($A$20=2,IF('FTP-75'!G310="","",'FTP-75'!G310),IF($A$20=3, IF('US06'!G310="","",'US06'!G310),IF($A$20=4, IF(NEDC!F310="","", NEDC!F310),IF($A$20=5, IF('JPN10-15'!F310="","",'JPN10-15'!F310),IF($A$20=6, IF(WLTC!G310="","", WLTC!G310),IF($A$20=7, IF('New Cycle 1'!F310="","", 'New Cycle 1'!F310),IF($A$20=8, IF('New Cycle 2'!F310="","", 'New Cycle 2'!F310),IF($A$20=9, IF('New Cycle 3'!F310="","", 'New Cycle 3'!F310),"")))))))))</f>
        <v>1388.357924572241</v>
      </c>
    </row>
    <row r="311" spans="16:21" x14ac:dyDescent="0.25">
      <c r="P311" s="8">
        <f>IF($A$20=1,IF(UDDS!A311="","",UDDS!A311),IF($A$20=2,IF('FTP-75'!A311="","",'FTP-75'!A311),IF($A$20=3, IF('US06'!A311="","",'US06'!A311),IF($A$20=4, IF(NEDC!A311="","", NEDC!A311),IF($A$20=5, IF('JPN10-15'!A311="","",'JPN10-15'!A311),IF($A$20=6, IF(WLTC!B311="","", WLTC!B311),IF($A$20=7, IF('New Cycle 1'!A311="","", 'New Cycle 1'!A311),IF($A$20=8, IF('New Cycle 2'!A311="","", 'New Cycle 3'!A311),IF($A$20=9, IF('New Cycle 3'!A311="","", 'New Cycle 3'!A311),"")))))))))</f>
        <v>309</v>
      </c>
      <c r="Q311" s="32">
        <f>IF($A$20=1,IF(UDDS!C311="","",UDDS!C311),IF($A$20=2,IF('FTP-75'!C311="","",'FTP-75'!C311),IF($A$20=3, IF('US06'!C311="","",'US06'!C311),IF($A$20=4, IF(NEDC!B311="","", NEDC!B311),IF($A$20=5, IF('JPN10-15'!B311="","",'JPN10-15'!B311),IF($A$20=6, IF(WLTC!C311="","", WLTC!C311),IF($A$20=7, IF('New Cycle 1'!B311="","", 'New Cycle 1'!B311),IF($A$20=8, IF('New Cycle 2'!B311="","", 'New Cycle 2'!B311),IF($A$20=9, IF('New Cycle 3'!B311="","", 'New Cycle 3'!B311),"")))))))))</f>
        <v>0</v>
      </c>
      <c r="R311" s="32">
        <f>IF($A$20=1,IF(UDDS!D311="","",UDDS!D311),IF($A$20=2,IF('FTP-75'!D311="","",'FTP-75'!D311),IF($A$20=3, IF('US06'!D311="","",'US06'!D311),IF($A$20=4, IF(NEDC!C311="","", NEDC!C311),IF($A$20=5, IF('JPN10-15'!C311="","",'JPN10-15'!C311),IF($A$20=6, IF(WLTC!D311="","", WLTC!D311),IF($A$20=7, IF('New Cycle 1'!C311="","", 'New Cycle 1'!C311),IF($A$20=8, IF('New Cycle 2'!C311="","", 'New Cycle 2'!C311),IF($A$20=9, IF('New Cycle 3'!C311="","", 'New Cycle 3'!C311),"")))))))))</f>
        <v>0</v>
      </c>
      <c r="S311" s="32">
        <f>IF($A$20=1,IF(UDDS!E311="","",UDDS!E311),IF($A$20=2,IF('FTP-75'!E311="","",'FTP-75'!E311),IF($A$20=3, IF('US06'!E311="","",'US06'!E311),IF($A$20=4, IF(NEDC!D311="","", NEDC!D311),IF($A$20=5, IF('JPN10-15'!D311="","",'JPN10-15'!D311),IF($A$20=6, IF(WLTC!E311="","", WLTC!E311),IF($A$20=7, IF('New Cycle 1'!D311="","", 'New Cycle 1'!D311),IF($A$20=8, IF('New Cycle 2'!D311="","", 'New Cycle 2'!D311),IF($A$20=9, IF('New Cycle 3'!D311="","", 'New Cycle 3'!D311),"")))))))))</f>
        <v>0</v>
      </c>
      <c r="T311" s="32">
        <f>IF($A$20=1,IF(UDDS!F311="","",UDDS!F311),IF($A$20=2,IF('FTP-75'!F311="","",'FTP-75'!F311),IF($A$20=3, IF('US06'!F311="","",'US06'!F311),IF($A$20=4, IF(NEDC!E311="","", NEDC!E311),IF($A$20=5, IF('JPN10-15'!E311="","",'JPN10-15'!E311),IF($A$20=6, IF(WLTC!F311="","", WLTC!F311),IF($A$20=7, IF('New Cycle 1'!E311="","", 'New Cycle 1'!E311),IF($A$20=8, IF('New Cycle 2'!E311="","", 'New Cycle 2'!E311),IF($A$20=9, IF('New Cycle 3'!E311="","", 'New Cycle 3'!E311),"")))))))))</f>
        <v>0</v>
      </c>
      <c r="U311" s="32">
        <f>IF($A$20=1,IF(UDDS!G311="","",UDDS!G311),IF($A$20=2,IF('FTP-75'!G311="","",'FTP-75'!G311),IF($A$20=3, IF('US06'!G311="","",'US06'!G311),IF($A$20=4, IF(NEDC!F311="","", NEDC!F311),IF($A$20=5, IF('JPN10-15'!F311="","",'JPN10-15'!F311),IF($A$20=6, IF(WLTC!G311="","", WLTC!G311),IF($A$20=7, IF('New Cycle 1'!F311="","", 'New Cycle 1'!F311),IF($A$20=8, IF('New Cycle 2'!F311="","", 'New Cycle 2'!F311),IF($A$20=9, IF('New Cycle 3'!F311="","", 'New Cycle 3'!F311),"")))))))))</f>
        <v>1388.357924572241</v>
      </c>
    </row>
    <row r="312" spans="16:21" x14ac:dyDescent="0.25">
      <c r="P312" s="8">
        <f>IF($A$20=1,IF(UDDS!A312="","",UDDS!A312),IF($A$20=2,IF('FTP-75'!A312="","",'FTP-75'!A312),IF($A$20=3, IF('US06'!A312="","",'US06'!A312),IF($A$20=4, IF(NEDC!A312="","", NEDC!A312),IF($A$20=5, IF('JPN10-15'!A312="","",'JPN10-15'!A312),IF($A$20=6, IF(WLTC!B312="","", WLTC!B312),IF($A$20=7, IF('New Cycle 1'!A312="","", 'New Cycle 1'!A312),IF($A$20=8, IF('New Cycle 2'!A312="","", 'New Cycle 3'!A312),IF($A$20=9, IF('New Cycle 3'!A312="","", 'New Cycle 3'!A312),"")))))))))</f>
        <v>310</v>
      </c>
      <c r="Q312" s="32">
        <f>IF($A$20=1,IF(UDDS!C312="","",UDDS!C312),IF($A$20=2,IF('FTP-75'!C312="","",'FTP-75'!C312),IF($A$20=3, IF('US06'!C312="","",'US06'!C312),IF($A$20=4, IF(NEDC!B312="","", NEDC!B312),IF($A$20=5, IF('JPN10-15'!B312="","",'JPN10-15'!B312),IF($A$20=6, IF(WLTC!C312="","", WLTC!C312),IF($A$20=7, IF('New Cycle 1'!B312="","", 'New Cycle 1'!B312),IF($A$20=8, IF('New Cycle 2'!B312="","", 'New Cycle 2'!B312),IF($A$20=9, IF('New Cycle 3'!B312="","", 'New Cycle 3'!B312),"")))))))))</f>
        <v>0</v>
      </c>
      <c r="R312" s="32">
        <f>IF($A$20=1,IF(UDDS!D312="","",UDDS!D312),IF($A$20=2,IF('FTP-75'!D312="","",'FTP-75'!D312),IF($A$20=3, IF('US06'!D312="","",'US06'!D312),IF($A$20=4, IF(NEDC!C312="","", NEDC!C312),IF($A$20=5, IF('JPN10-15'!C312="","",'JPN10-15'!C312),IF($A$20=6, IF(WLTC!D312="","", WLTC!D312),IF($A$20=7, IF('New Cycle 1'!C312="","", 'New Cycle 1'!C312),IF($A$20=8, IF('New Cycle 2'!C312="","", 'New Cycle 2'!C312),IF($A$20=9, IF('New Cycle 3'!C312="","", 'New Cycle 3'!C312),"")))))))))</f>
        <v>0</v>
      </c>
      <c r="S312" s="32">
        <f>IF($A$20=1,IF(UDDS!E312="","",UDDS!E312),IF($A$20=2,IF('FTP-75'!E312="","",'FTP-75'!E312),IF($A$20=3, IF('US06'!E312="","",'US06'!E312),IF($A$20=4, IF(NEDC!D312="","", NEDC!D312),IF($A$20=5, IF('JPN10-15'!D312="","",'JPN10-15'!D312),IF($A$20=6, IF(WLTC!E312="","", WLTC!E312),IF($A$20=7, IF('New Cycle 1'!D312="","", 'New Cycle 1'!D312),IF($A$20=8, IF('New Cycle 2'!D312="","", 'New Cycle 2'!D312),IF($A$20=9, IF('New Cycle 3'!D312="","", 'New Cycle 3'!D312),"")))))))))</f>
        <v>0</v>
      </c>
      <c r="T312" s="32">
        <f>IF($A$20=1,IF(UDDS!F312="","",UDDS!F312),IF($A$20=2,IF('FTP-75'!F312="","",'FTP-75'!F312),IF($A$20=3, IF('US06'!F312="","",'US06'!F312),IF($A$20=4, IF(NEDC!E312="","", NEDC!E312),IF($A$20=5, IF('JPN10-15'!E312="","",'JPN10-15'!E312),IF($A$20=6, IF(WLTC!F312="","", WLTC!F312),IF($A$20=7, IF('New Cycle 1'!E312="","", 'New Cycle 1'!E312),IF($A$20=8, IF('New Cycle 2'!E312="","", 'New Cycle 2'!E312),IF($A$20=9, IF('New Cycle 3'!E312="","", 'New Cycle 3'!E312),"")))))))))</f>
        <v>0</v>
      </c>
      <c r="U312" s="32">
        <f>IF($A$20=1,IF(UDDS!G312="","",UDDS!G312),IF($A$20=2,IF('FTP-75'!G312="","",'FTP-75'!G312),IF($A$20=3, IF('US06'!G312="","",'US06'!G312),IF($A$20=4, IF(NEDC!F312="","", NEDC!F312),IF($A$20=5, IF('JPN10-15'!F312="","",'JPN10-15'!F312),IF($A$20=6, IF(WLTC!G312="","", WLTC!G312),IF($A$20=7, IF('New Cycle 1'!F312="","", 'New Cycle 1'!F312),IF($A$20=8, IF('New Cycle 2'!F312="","", 'New Cycle 2'!F312),IF($A$20=9, IF('New Cycle 3'!F312="","", 'New Cycle 3'!F312),"")))))))))</f>
        <v>1388.357924572241</v>
      </c>
    </row>
    <row r="313" spans="16:21" x14ac:dyDescent="0.25">
      <c r="P313" s="8">
        <f>IF($A$20=1,IF(UDDS!A313="","",UDDS!A313),IF($A$20=2,IF('FTP-75'!A313="","",'FTP-75'!A313),IF($A$20=3, IF('US06'!A313="","",'US06'!A313),IF($A$20=4, IF(NEDC!A313="","", NEDC!A313),IF($A$20=5, IF('JPN10-15'!A313="","",'JPN10-15'!A313),IF($A$20=6, IF(WLTC!B313="","", WLTC!B313),IF($A$20=7, IF('New Cycle 1'!A313="","", 'New Cycle 1'!A313),IF($A$20=8, IF('New Cycle 2'!A313="","", 'New Cycle 3'!A313),IF($A$20=9, IF('New Cycle 3'!A313="","", 'New Cycle 3'!A313),"")))))))))</f>
        <v>311</v>
      </c>
      <c r="Q313" s="32">
        <f>IF($A$20=1,IF(UDDS!C313="","",UDDS!C313),IF($A$20=2,IF('FTP-75'!C313="","",'FTP-75'!C313),IF($A$20=3, IF('US06'!C313="","",'US06'!C313),IF($A$20=4, IF(NEDC!B313="","", NEDC!B313),IF($A$20=5, IF('JPN10-15'!B313="","",'JPN10-15'!B313),IF($A$20=6, IF(WLTC!C313="","", WLTC!C313),IF($A$20=7, IF('New Cycle 1'!B313="","", 'New Cycle 1'!B313),IF($A$20=8, IF('New Cycle 2'!B313="","", 'New Cycle 2'!B313),IF($A$20=9, IF('New Cycle 3'!B313="","", 'New Cycle 3'!B313),"")))))))))</f>
        <v>0</v>
      </c>
      <c r="R313" s="32">
        <f>IF($A$20=1,IF(UDDS!D313="","",UDDS!D313),IF($A$20=2,IF('FTP-75'!D313="","",'FTP-75'!D313),IF($A$20=3, IF('US06'!D313="","",'US06'!D313),IF($A$20=4, IF(NEDC!C313="","", NEDC!C313),IF($A$20=5, IF('JPN10-15'!C313="","",'JPN10-15'!C313),IF($A$20=6, IF(WLTC!D313="","", WLTC!D313),IF($A$20=7, IF('New Cycle 1'!C313="","", 'New Cycle 1'!C313),IF($A$20=8, IF('New Cycle 2'!C313="","", 'New Cycle 2'!C313),IF($A$20=9, IF('New Cycle 3'!C313="","", 'New Cycle 3'!C313),"")))))))))</f>
        <v>0</v>
      </c>
      <c r="S313" s="32">
        <f>IF($A$20=1,IF(UDDS!E313="","",UDDS!E313),IF($A$20=2,IF('FTP-75'!E313="","",'FTP-75'!E313),IF($A$20=3, IF('US06'!E313="","",'US06'!E313),IF($A$20=4, IF(NEDC!D313="","", NEDC!D313),IF($A$20=5, IF('JPN10-15'!D313="","",'JPN10-15'!D313),IF($A$20=6, IF(WLTC!E313="","", WLTC!E313),IF($A$20=7, IF('New Cycle 1'!D313="","", 'New Cycle 1'!D313),IF($A$20=8, IF('New Cycle 2'!D313="","", 'New Cycle 2'!D313),IF($A$20=9, IF('New Cycle 3'!D313="","", 'New Cycle 3'!D313),"")))))))))</f>
        <v>0</v>
      </c>
      <c r="T313" s="32">
        <f>IF($A$20=1,IF(UDDS!F313="","",UDDS!F313),IF($A$20=2,IF('FTP-75'!F313="","",'FTP-75'!F313),IF($A$20=3, IF('US06'!F313="","",'US06'!F313),IF($A$20=4, IF(NEDC!E313="","", NEDC!E313),IF($A$20=5, IF('JPN10-15'!E313="","",'JPN10-15'!E313),IF($A$20=6, IF(WLTC!F313="","", WLTC!F313),IF($A$20=7, IF('New Cycle 1'!E313="","", 'New Cycle 1'!E313),IF($A$20=8, IF('New Cycle 2'!E313="","", 'New Cycle 2'!E313),IF($A$20=9, IF('New Cycle 3'!E313="","", 'New Cycle 3'!E313),"")))))))))</f>
        <v>0</v>
      </c>
      <c r="U313" s="32">
        <f>IF($A$20=1,IF(UDDS!G313="","",UDDS!G313),IF($A$20=2,IF('FTP-75'!G313="","",'FTP-75'!G313),IF($A$20=3, IF('US06'!G313="","",'US06'!G313),IF($A$20=4, IF(NEDC!F313="","", NEDC!F313),IF($A$20=5, IF('JPN10-15'!F313="","",'JPN10-15'!F313),IF($A$20=6, IF(WLTC!G313="","", WLTC!G313),IF($A$20=7, IF('New Cycle 1'!F313="","", 'New Cycle 1'!F313),IF($A$20=8, IF('New Cycle 2'!F313="","", 'New Cycle 2'!F313),IF($A$20=9, IF('New Cycle 3'!F313="","", 'New Cycle 3'!F313),"")))))))))</f>
        <v>1388.357924572241</v>
      </c>
    </row>
    <row r="314" spans="16:21" x14ac:dyDescent="0.25">
      <c r="P314" s="8">
        <f>IF($A$20=1,IF(UDDS!A314="","",UDDS!A314),IF($A$20=2,IF('FTP-75'!A314="","",'FTP-75'!A314),IF($A$20=3, IF('US06'!A314="","",'US06'!A314),IF($A$20=4, IF(NEDC!A314="","", NEDC!A314),IF($A$20=5, IF('JPN10-15'!A314="","",'JPN10-15'!A314),IF($A$20=6, IF(WLTC!B314="","", WLTC!B314),IF($A$20=7, IF('New Cycle 1'!A314="","", 'New Cycle 1'!A314),IF($A$20=8, IF('New Cycle 2'!A314="","", 'New Cycle 3'!A314),IF($A$20=9, IF('New Cycle 3'!A314="","", 'New Cycle 3'!A314),"")))))))))</f>
        <v>312</v>
      </c>
      <c r="Q314" s="32">
        <f>IF($A$20=1,IF(UDDS!C314="","",UDDS!C314),IF($A$20=2,IF('FTP-75'!C314="","",'FTP-75'!C314),IF($A$20=3, IF('US06'!C314="","",'US06'!C314),IF($A$20=4, IF(NEDC!B314="","", NEDC!B314),IF($A$20=5, IF('JPN10-15'!B314="","",'JPN10-15'!B314),IF($A$20=6, IF(WLTC!C314="","", WLTC!C314),IF($A$20=7, IF('New Cycle 1'!B314="","", 'New Cycle 1'!B314),IF($A$20=8, IF('New Cycle 2'!B314="","", 'New Cycle 2'!B314),IF($A$20=9, IF('New Cycle 3'!B314="","", 'New Cycle 3'!B314),"")))))))))</f>
        <v>0</v>
      </c>
      <c r="R314" s="32">
        <f>IF($A$20=1,IF(UDDS!D314="","",UDDS!D314),IF($A$20=2,IF('FTP-75'!D314="","",'FTP-75'!D314),IF($A$20=3, IF('US06'!D314="","",'US06'!D314),IF($A$20=4, IF(NEDC!C314="","", NEDC!C314),IF($A$20=5, IF('JPN10-15'!C314="","",'JPN10-15'!C314),IF($A$20=6, IF(WLTC!D314="","", WLTC!D314),IF($A$20=7, IF('New Cycle 1'!C314="","", 'New Cycle 1'!C314),IF($A$20=8, IF('New Cycle 2'!C314="","", 'New Cycle 2'!C314),IF($A$20=9, IF('New Cycle 3'!C314="","", 'New Cycle 3'!C314),"")))))))))</f>
        <v>0</v>
      </c>
      <c r="S314" s="32">
        <f>IF($A$20=1,IF(UDDS!E314="","",UDDS!E314),IF($A$20=2,IF('FTP-75'!E314="","",'FTP-75'!E314),IF($A$20=3, IF('US06'!E314="","",'US06'!E314),IF($A$20=4, IF(NEDC!D314="","", NEDC!D314),IF($A$20=5, IF('JPN10-15'!D314="","",'JPN10-15'!D314),IF($A$20=6, IF(WLTC!E314="","", WLTC!E314),IF($A$20=7, IF('New Cycle 1'!D314="","", 'New Cycle 1'!D314),IF($A$20=8, IF('New Cycle 2'!D314="","", 'New Cycle 2'!D314),IF($A$20=9, IF('New Cycle 3'!D314="","", 'New Cycle 3'!D314),"")))))))))</f>
        <v>0</v>
      </c>
      <c r="T314" s="32">
        <f>IF($A$20=1,IF(UDDS!F314="","",UDDS!F314),IF($A$20=2,IF('FTP-75'!F314="","",'FTP-75'!F314),IF($A$20=3, IF('US06'!F314="","",'US06'!F314),IF($A$20=4, IF(NEDC!E314="","", NEDC!E314),IF($A$20=5, IF('JPN10-15'!E314="","",'JPN10-15'!E314),IF($A$20=6, IF(WLTC!F314="","", WLTC!F314),IF($A$20=7, IF('New Cycle 1'!E314="","", 'New Cycle 1'!E314),IF($A$20=8, IF('New Cycle 2'!E314="","", 'New Cycle 2'!E314),IF($A$20=9, IF('New Cycle 3'!E314="","", 'New Cycle 3'!E314),"")))))))))</f>
        <v>0</v>
      </c>
      <c r="U314" s="32">
        <f>IF($A$20=1,IF(UDDS!G314="","",UDDS!G314),IF($A$20=2,IF('FTP-75'!G314="","",'FTP-75'!G314),IF($A$20=3, IF('US06'!G314="","",'US06'!G314),IF($A$20=4, IF(NEDC!F314="","", NEDC!F314),IF($A$20=5, IF('JPN10-15'!F314="","",'JPN10-15'!F314),IF($A$20=6, IF(WLTC!G314="","", WLTC!G314),IF($A$20=7, IF('New Cycle 1'!F314="","", 'New Cycle 1'!F314),IF($A$20=8, IF('New Cycle 2'!F314="","", 'New Cycle 2'!F314),IF($A$20=9, IF('New Cycle 3'!F314="","", 'New Cycle 3'!F314),"")))))))))</f>
        <v>1388.357924572241</v>
      </c>
    </row>
    <row r="315" spans="16:21" x14ac:dyDescent="0.25">
      <c r="P315" s="8">
        <f>IF($A$20=1,IF(UDDS!A315="","",UDDS!A315),IF($A$20=2,IF('FTP-75'!A315="","",'FTP-75'!A315),IF($A$20=3, IF('US06'!A315="","",'US06'!A315),IF($A$20=4, IF(NEDC!A315="","", NEDC!A315),IF($A$20=5, IF('JPN10-15'!A315="","",'JPN10-15'!A315),IF($A$20=6, IF(WLTC!B315="","", WLTC!B315),IF($A$20=7, IF('New Cycle 1'!A315="","", 'New Cycle 1'!A315),IF($A$20=8, IF('New Cycle 2'!A315="","", 'New Cycle 3'!A315),IF($A$20=9, IF('New Cycle 3'!A315="","", 'New Cycle 3'!A315),"")))))))))</f>
        <v>313</v>
      </c>
      <c r="Q315" s="32">
        <f>IF($A$20=1,IF(UDDS!C315="","",UDDS!C315),IF($A$20=2,IF('FTP-75'!C315="","",'FTP-75'!C315),IF($A$20=3, IF('US06'!C315="","",'US06'!C315),IF($A$20=4, IF(NEDC!B315="","", NEDC!B315),IF($A$20=5, IF('JPN10-15'!B315="","",'JPN10-15'!B315),IF($A$20=6, IF(WLTC!C315="","", WLTC!C315),IF($A$20=7, IF('New Cycle 1'!B315="","", 'New Cycle 1'!B315),IF($A$20=8, IF('New Cycle 2'!B315="","", 'New Cycle 2'!B315),IF($A$20=9, IF('New Cycle 3'!B315="","", 'New Cycle 3'!B315),"")))))))))</f>
        <v>0</v>
      </c>
      <c r="R315" s="32">
        <f>IF($A$20=1,IF(UDDS!D315="","",UDDS!D315),IF($A$20=2,IF('FTP-75'!D315="","",'FTP-75'!D315),IF($A$20=3, IF('US06'!D315="","",'US06'!D315),IF($A$20=4, IF(NEDC!C315="","", NEDC!C315),IF($A$20=5, IF('JPN10-15'!C315="","",'JPN10-15'!C315),IF($A$20=6, IF(WLTC!D315="","", WLTC!D315),IF($A$20=7, IF('New Cycle 1'!C315="","", 'New Cycle 1'!C315),IF($A$20=8, IF('New Cycle 2'!C315="","", 'New Cycle 2'!C315),IF($A$20=9, IF('New Cycle 3'!C315="","", 'New Cycle 3'!C315),"")))))))))</f>
        <v>0</v>
      </c>
      <c r="S315" s="32">
        <f>IF($A$20=1,IF(UDDS!E315="","",UDDS!E315),IF($A$20=2,IF('FTP-75'!E315="","",'FTP-75'!E315),IF($A$20=3, IF('US06'!E315="","",'US06'!E315),IF($A$20=4, IF(NEDC!D315="","", NEDC!D315),IF($A$20=5, IF('JPN10-15'!D315="","",'JPN10-15'!D315),IF($A$20=6, IF(WLTC!E315="","", WLTC!E315),IF($A$20=7, IF('New Cycle 1'!D315="","", 'New Cycle 1'!D315),IF($A$20=8, IF('New Cycle 2'!D315="","", 'New Cycle 2'!D315),IF($A$20=9, IF('New Cycle 3'!D315="","", 'New Cycle 3'!D315),"")))))))))</f>
        <v>0</v>
      </c>
      <c r="T315" s="32">
        <f>IF($A$20=1,IF(UDDS!F315="","",UDDS!F315),IF($A$20=2,IF('FTP-75'!F315="","",'FTP-75'!F315),IF($A$20=3, IF('US06'!F315="","",'US06'!F315),IF($A$20=4, IF(NEDC!E315="","", NEDC!E315),IF($A$20=5, IF('JPN10-15'!E315="","",'JPN10-15'!E315),IF($A$20=6, IF(WLTC!F315="","", WLTC!F315),IF($A$20=7, IF('New Cycle 1'!E315="","", 'New Cycle 1'!E315),IF($A$20=8, IF('New Cycle 2'!E315="","", 'New Cycle 2'!E315),IF($A$20=9, IF('New Cycle 3'!E315="","", 'New Cycle 3'!E315),"")))))))))</f>
        <v>0</v>
      </c>
      <c r="U315" s="32">
        <f>IF($A$20=1,IF(UDDS!G315="","",UDDS!G315),IF($A$20=2,IF('FTP-75'!G315="","",'FTP-75'!G315),IF($A$20=3, IF('US06'!G315="","",'US06'!G315),IF($A$20=4, IF(NEDC!F315="","", NEDC!F315),IF($A$20=5, IF('JPN10-15'!F315="","",'JPN10-15'!F315),IF($A$20=6, IF(WLTC!G315="","", WLTC!G315),IF($A$20=7, IF('New Cycle 1'!F315="","", 'New Cycle 1'!F315),IF($A$20=8, IF('New Cycle 2'!F315="","", 'New Cycle 2'!F315),IF($A$20=9, IF('New Cycle 3'!F315="","", 'New Cycle 3'!F315),"")))))))))</f>
        <v>1388.357924572241</v>
      </c>
    </row>
    <row r="316" spans="16:21" x14ac:dyDescent="0.25">
      <c r="P316" s="8">
        <f>IF($A$20=1,IF(UDDS!A316="","",UDDS!A316),IF($A$20=2,IF('FTP-75'!A316="","",'FTP-75'!A316),IF($A$20=3, IF('US06'!A316="","",'US06'!A316),IF($A$20=4, IF(NEDC!A316="","", NEDC!A316),IF($A$20=5, IF('JPN10-15'!A316="","",'JPN10-15'!A316),IF($A$20=6, IF(WLTC!B316="","", WLTC!B316),IF($A$20=7, IF('New Cycle 1'!A316="","", 'New Cycle 1'!A316),IF($A$20=8, IF('New Cycle 2'!A316="","", 'New Cycle 3'!A316),IF($A$20=9, IF('New Cycle 3'!A316="","", 'New Cycle 3'!A316),"")))))))))</f>
        <v>314</v>
      </c>
      <c r="Q316" s="32">
        <f>IF($A$20=1,IF(UDDS!C316="","",UDDS!C316),IF($A$20=2,IF('FTP-75'!C316="","",'FTP-75'!C316),IF($A$20=3, IF('US06'!C316="","",'US06'!C316),IF($A$20=4, IF(NEDC!B316="","", NEDC!B316),IF($A$20=5, IF('JPN10-15'!B316="","",'JPN10-15'!B316),IF($A$20=6, IF(WLTC!C316="","", WLTC!C316),IF($A$20=7, IF('New Cycle 1'!B316="","", 'New Cycle 1'!B316),IF($A$20=8, IF('New Cycle 2'!B316="","", 'New Cycle 2'!B316),IF($A$20=9, IF('New Cycle 3'!B316="","", 'New Cycle 3'!B316),"")))))))))</f>
        <v>0</v>
      </c>
      <c r="R316" s="32">
        <f>IF($A$20=1,IF(UDDS!D316="","",UDDS!D316),IF($A$20=2,IF('FTP-75'!D316="","",'FTP-75'!D316),IF($A$20=3, IF('US06'!D316="","",'US06'!D316),IF($A$20=4, IF(NEDC!C316="","", NEDC!C316),IF($A$20=5, IF('JPN10-15'!C316="","",'JPN10-15'!C316),IF($A$20=6, IF(WLTC!D316="","", WLTC!D316),IF($A$20=7, IF('New Cycle 1'!C316="","", 'New Cycle 1'!C316),IF($A$20=8, IF('New Cycle 2'!C316="","", 'New Cycle 2'!C316),IF($A$20=9, IF('New Cycle 3'!C316="","", 'New Cycle 3'!C316),"")))))))))</f>
        <v>0</v>
      </c>
      <c r="S316" s="32">
        <f>IF($A$20=1,IF(UDDS!E316="","",UDDS!E316),IF($A$20=2,IF('FTP-75'!E316="","",'FTP-75'!E316),IF($A$20=3, IF('US06'!E316="","",'US06'!E316),IF($A$20=4, IF(NEDC!D316="","", NEDC!D316),IF($A$20=5, IF('JPN10-15'!D316="","",'JPN10-15'!D316),IF($A$20=6, IF(WLTC!E316="","", WLTC!E316),IF($A$20=7, IF('New Cycle 1'!D316="","", 'New Cycle 1'!D316),IF($A$20=8, IF('New Cycle 2'!D316="","", 'New Cycle 2'!D316),IF($A$20=9, IF('New Cycle 3'!D316="","", 'New Cycle 3'!D316),"")))))))))</f>
        <v>0</v>
      </c>
      <c r="T316" s="32">
        <f>IF($A$20=1,IF(UDDS!F316="","",UDDS!F316),IF($A$20=2,IF('FTP-75'!F316="","",'FTP-75'!F316),IF($A$20=3, IF('US06'!F316="","",'US06'!F316),IF($A$20=4, IF(NEDC!E316="","", NEDC!E316),IF($A$20=5, IF('JPN10-15'!E316="","",'JPN10-15'!E316),IF($A$20=6, IF(WLTC!F316="","", WLTC!F316),IF($A$20=7, IF('New Cycle 1'!E316="","", 'New Cycle 1'!E316),IF($A$20=8, IF('New Cycle 2'!E316="","", 'New Cycle 2'!E316),IF($A$20=9, IF('New Cycle 3'!E316="","", 'New Cycle 3'!E316),"")))))))))</f>
        <v>0</v>
      </c>
      <c r="U316" s="32">
        <f>IF($A$20=1,IF(UDDS!G316="","",UDDS!G316),IF($A$20=2,IF('FTP-75'!G316="","",'FTP-75'!G316),IF($A$20=3, IF('US06'!G316="","",'US06'!G316),IF($A$20=4, IF(NEDC!F316="","", NEDC!F316),IF($A$20=5, IF('JPN10-15'!F316="","",'JPN10-15'!F316),IF($A$20=6, IF(WLTC!G316="","", WLTC!G316),IF($A$20=7, IF('New Cycle 1'!F316="","", 'New Cycle 1'!F316),IF($A$20=8, IF('New Cycle 2'!F316="","", 'New Cycle 2'!F316),IF($A$20=9, IF('New Cycle 3'!F316="","", 'New Cycle 3'!F316),"")))))))))</f>
        <v>1388.357924572241</v>
      </c>
    </row>
    <row r="317" spans="16:21" x14ac:dyDescent="0.25">
      <c r="P317" s="8">
        <f>IF($A$20=1,IF(UDDS!A317="","",UDDS!A317),IF($A$20=2,IF('FTP-75'!A317="","",'FTP-75'!A317),IF($A$20=3, IF('US06'!A317="","",'US06'!A317),IF($A$20=4, IF(NEDC!A317="","", NEDC!A317),IF($A$20=5, IF('JPN10-15'!A317="","",'JPN10-15'!A317),IF($A$20=6, IF(WLTC!B317="","", WLTC!B317),IF($A$20=7, IF('New Cycle 1'!A317="","", 'New Cycle 1'!A317),IF($A$20=8, IF('New Cycle 2'!A317="","", 'New Cycle 3'!A317),IF($A$20=9, IF('New Cycle 3'!A317="","", 'New Cycle 3'!A317),"")))))))))</f>
        <v>315</v>
      </c>
      <c r="Q317" s="32">
        <f>IF($A$20=1,IF(UDDS!C317="","",UDDS!C317),IF($A$20=2,IF('FTP-75'!C317="","",'FTP-75'!C317),IF($A$20=3, IF('US06'!C317="","",'US06'!C317),IF($A$20=4, IF(NEDC!B317="","", NEDC!B317),IF($A$20=5, IF('JPN10-15'!B317="","",'JPN10-15'!B317),IF($A$20=6, IF(WLTC!C317="","", WLTC!C317),IF($A$20=7, IF('New Cycle 1'!B317="","", 'New Cycle 1'!B317),IF($A$20=8, IF('New Cycle 2'!B317="","", 'New Cycle 2'!B317),IF($A$20=9, IF('New Cycle 3'!B317="","", 'New Cycle 3'!B317),"")))))))))</f>
        <v>3</v>
      </c>
      <c r="R317" s="32">
        <f>IF($A$20=1,IF(UDDS!D317="","",UDDS!D317),IF($A$20=2,IF('FTP-75'!D317="","",'FTP-75'!D317),IF($A$20=3, IF('US06'!D317="","",'US06'!D317),IF($A$20=4, IF(NEDC!C317="","", NEDC!C317),IF($A$20=5, IF('JPN10-15'!C317="","",'JPN10-15'!C317),IF($A$20=6, IF(WLTC!D317="","", WLTC!D317),IF($A$20=7, IF('New Cycle 1'!C317="","", 'New Cycle 1'!C317),IF($A$20=8, IF('New Cycle 2'!C317="","", 'New Cycle 2'!C317),IF($A$20=9, IF('New Cycle 3'!C317="","", 'New Cycle 3'!C317),"")))))))))</f>
        <v>0</v>
      </c>
      <c r="S317" s="32">
        <f>IF($A$20=1,IF(UDDS!E317="","",UDDS!E317),IF($A$20=2,IF('FTP-75'!E317="","",'FTP-75'!E317),IF($A$20=3, IF('US06'!E317="","",'US06'!E317),IF($A$20=4, IF(NEDC!D317="","", NEDC!D317),IF($A$20=5, IF('JPN10-15'!D317="","",'JPN10-15'!D317),IF($A$20=6, IF(WLTC!E317="","", WLTC!E317),IF($A$20=7, IF('New Cycle 1'!D317="","", 'New Cycle 1'!D317),IF($A$20=8, IF('New Cycle 2'!D317="","", 'New Cycle 2'!D317),IF($A$20=9, IF('New Cycle 3'!D317="","", 'New Cycle 3'!D317),"")))))))))</f>
        <v>0.83333333333333326</v>
      </c>
      <c r="T317" s="32">
        <f>IF($A$20=1,IF(UDDS!F317="","",UDDS!F317),IF($A$20=2,IF('FTP-75'!F317="","",'FTP-75'!F317),IF($A$20=3, IF('US06'!F317="","",'US06'!F317),IF($A$20=4, IF(NEDC!E317="","", NEDC!E317),IF($A$20=5, IF('JPN10-15'!E317="","",'JPN10-15'!E317),IF($A$20=6, IF(WLTC!F317="","", WLTC!F317),IF($A$20=7, IF('New Cycle 1'!E317="","", 'New Cycle 1'!E317),IF($A$20=8, IF('New Cycle 2'!E317="","", 'New Cycle 2'!E317),IF($A$20=9, IF('New Cycle 3'!E317="","", 'New Cycle 3'!E317),"")))))))))</f>
        <v>0.83333333333333326</v>
      </c>
      <c r="U317" s="32">
        <f>IF($A$20=1,IF(UDDS!G317="","",UDDS!G317),IF($A$20=2,IF('FTP-75'!G317="","",'FTP-75'!G317),IF($A$20=3, IF('US06'!G317="","",'US06'!G317),IF($A$20=4, IF(NEDC!F317="","", NEDC!F317),IF($A$20=5, IF('JPN10-15'!F317="","",'JPN10-15'!F317),IF($A$20=6, IF(WLTC!G317="","", WLTC!G317),IF($A$20=7, IF('New Cycle 1'!F317="","", 'New Cycle 1'!F317),IF($A$20=8, IF('New Cycle 2'!F317="","", 'New Cycle 2'!F317),IF($A$20=9, IF('New Cycle 3'!F317="","", 'New Cycle 3'!F317),"")))))))))</f>
        <v>1388.7745912389078</v>
      </c>
    </row>
    <row r="318" spans="16:21" x14ac:dyDescent="0.25">
      <c r="P318" s="8">
        <f>IF($A$20=1,IF(UDDS!A318="","",UDDS!A318),IF($A$20=2,IF('FTP-75'!A318="","",'FTP-75'!A318),IF($A$20=3, IF('US06'!A318="","",'US06'!A318),IF($A$20=4, IF(NEDC!A318="","", NEDC!A318),IF($A$20=5, IF('JPN10-15'!A318="","",'JPN10-15'!A318),IF($A$20=6, IF(WLTC!B318="","", WLTC!B318),IF($A$20=7, IF('New Cycle 1'!A318="","", 'New Cycle 1'!A318),IF($A$20=8, IF('New Cycle 2'!A318="","", 'New Cycle 3'!A318),IF($A$20=9, IF('New Cycle 3'!A318="","", 'New Cycle 3'!A318),"")))))))))</f>
        <v>316</v>
      </c>
      <c r="Q318" s="32">
        <f>IF($A$20=1,IF(UDDS!C318="","",UDDS!C318),IF($A$20=2,IF('FTP-75'!C318="","",'FTP-75'!C318),IF($A$20=3, IF('US06'!C318="","",'US06'!C318),IF($A$20=4, IF(NEDC!B318="","", NEDC!B318),IF($A$20=5, IF('JPN10-15'!B318="","",'JPN10-15'!B318),IF($A$20=6, IF(WLTC!C318="","", WLTC!C318),IF($A$20=7, IF('New Cycle 1'!B318="","", 'New Cycle 1'!B318),IF($A$20=8, IF('New Cycle 2'!B318="","", 'New Cycle 2'!B318),IF($A$20=9, IF('New Cycle 3'!B318="","", 'New Cycle 3'!B318),"")))))))))</f>
        <v>6</v>
      </c>
      <c r="R318" s="32">
        <f>IF($A$20=1,IF(UDDS!D318="","",UDDS!D318),IF($A$20=2,IF('FTP-75'!D318="","",'FTP-75'!D318),IF($A$20=3, IF('US06'!D318="","",'US06'!D318),IF($A$20=4, IF(NEDC!C318="","", NEDC!C318),IF($A$20=5, IF('JPN10-15'!C318="","",'JPN10-15'!C318),IF($A$20=6, IF(WLTC!D318="","", WLTC!D318),IF($A$20=7, IF('New Cycle 1'!C318="","", 'New Cycle 1'!C318),IF($A$20=8, IF('New Cycle 2'!C318="","", 'New Cycle 2'!C318),IF($A$20=9, IF('New Cycle 3'!C318="","", 'New Cycle 3'!C318),"")))))))))</f>
        <v>0</v>
      </c>
      <c r="S318" s="32">
        <f>IF($A$20=1,IF(UDDS!E318="","",UDDS!E318),IF($A$20=2,IF('FTP-75'!E318="","",'FTP-75'!E318),IF($A$20=3, IF('US06'!E318="","",'US06'!E318),IF($A$20=4, IF(NEDC!D318="","", NEDC!D318),IF($A$20=5, IF('JPN10-15'!D318="","",'JPN10-15'!D318),IF($A$20=6, IF(WLTC!E318="","", WLTC!E318),IF($A$20=7, IF('New Cycle 1'!D318="","", 'New Cycle 1'!D318),IF($A$20=8, IF('New Cycle 2'!D318="","", 'New Cycle 2'!D318),IF($A$20=9, IF('New Cycle 3'!D318="","", 'New Cycle 3'!D318),"")))))))))</f>
        <v>1.6666666666666665</v>
      </c>
      <c r="T318" s="32">
        <f>IF($A$20=1,IF(UDDS!F318="","",UDDS!F318),IF($A$20=2,IF('FTP-75'!F318="","",'FTP-75'!F318),IF($A$20=3, IF('US06'!F318="","",'US06'!F318),IF($A$20=4, IF(NEDC!E318="","", NEDC!E318),IF($A$20=5, IF('JPN10-15'!E318="","",'JPN10-15'!E318),IF($A$20=6, IF(WLTC!F318="","", WLTC!F318),IF($A$20=7, IF('New Cycle 1'!E318="","", 'New Cycle 1'!E318),IF($A$20=8, IF('New Cycle 2'!E318="","", 'New Cycle 2'!E318),IF($A$20=9, IF('New Cycle 3'!E318="","", 'New Cycle 3'!E318),"")))))))))</f>
        <v>0.83333333333333326</v>
      </c>
      <c r="U318" s="32">
        <f>IF($A$20=1,IF(UDDS!G318="","",UDDS!G318),IF($A$20=2,IF('FTP-75'!G318="","",'FTP-75'!G318),IF($A$20=3, IF('US06'!G318="","",'US06'!G318),IF($A$20=4, IF(NEDC!F318="","", NEDC!F318),IF($A$20=5, IF('JPN10-15'!F318="","",'JPN10-15'!F318),IF($A$20=6, IF(WLTC!G318="","", WLTC!G318),IF($A$20=7, IF('New Cycle 1'!F318="","", 'New Cycle 1'!F318),IF($A$20=8, IF('New Cycle 2'!F318="","", 'New Cycle 2'!F318),IF($A$20=9, IF('New Cycle 3'!F318="","", 'New Cycle 3'!F318),"")))))))))</f>
        <v>1390.0245912389078</v>
      </c>
    </row>
    <row r="319" spans="16:21" x14ac:dyDescent="0.25">
      <c r="P319" s="8">
        <f>IF($A$20=1,IF(UDDS!A319="","",UDDS!A319),IF($A$20=2,IF('FTP-75'!A319="","",'FTP-75'!A319),IF($A$20=3, IF('US06'!A319="","",'US06'!A319),IF($A$20=4, IF(NEDC!A319="","", NEDC!A319),IF($A$20=5, IF('JPN10-15'!A319="","",'JPN10-15'!A319),IF($A$20=6, IF(WLTC!B319="","", WLTC!B319),IF($A$20=7, IF('New Cycle 1'!A319="","", 'New Cycle 1'!A319),IF($A$20=8, IF('New Cycle 2'!A319="","", 'New Cycle 3'!A319),IF($A$20=9, IF('New Cycle 3'!A319="","", 'New Cycle 3'!A319),"")))))))))</f>
        <v>317</v>
      </c>
      <c r="Q319" s="32">
        <f>IF($A$20=1,IF(UDDS!C319="","",UDDS!C319),IF($A$20=2,IF('FTP-75'!C319="","",'FTP-75'!C319),IF($A$20=3, IF('US06'!C319="","",'US06'!C319),IF($A$20=4, IF(NEDC!B319="","", NEDC!B319),IF($A$20=5, IF('JPN10-15'!B319="","",'JPN10-15'!B319),IF($A$20=6, IF(WLTC!C319="","", WLTC!C319),IF($A$20=7, IF('New Cycle 1'!B319="","", 'New Cycle 1'!B319),IF($A$20=8, IF('New Cycle 2'!B319="","", 'New Cycle 2'!B319),IF($A$20=9, IF('New Cycle 3'!B319="","", 'New Cycle 3'!B319),"")))))))))</f>
        <v>9</v>
      </c>
      <c r="R319" s="32">
        <f>IF($A$20=1,IF(UDDS!D319="","",UDDS!D319),IF($A$20=2,IF('FTP-75'!D319="","",'FTP-75'!D319),IF($A$20=3, IF('US06'!D319="","",'US06'!D319),IF($A$20=4, IF(NEDC!C319="","", NEDC!C319),IF($A$20=5, IF('JPN10-15'!C319="","",'JPN10-15'!C319),IF($A$20=6, IF(WLTC!D319="","", WLTC!D319),IF($A$20=7, IF('New Cycle 1'!C319="","", 'New Cycle 1'!C319),IF($A$20=8, IF('New Cycle 2'!C319="","", 'New Cycle 2'!C319),IF($A$20=9, IF('New Cycle 3'!C319="","", 'New Cycle 3'!C319),"")))))))))</f>
        <v>0</v>
      </c>
      <c r="S319" s="32">
        <f>IF($A$20=1,IF(UDDS!E319="","",UDDS!E319),IF($A$20=2,IF('FTP-75'!E319="","",'FTP-75'!E319),IF($A$20=3, IF('US06'!E319="","",'US06'!E319),IF($A$20=4, IF(NEDC!D319="","", NEDC!D319),IF($A$20=5, IF('JPN10-15'!D319="","",'JPN10-15'!D319),IF($A$20=6, IF(WLTC!E319="","", WLTC!E319),IF($A$20=7, IF('New Cycle 1'!D319="","", 'New Cycle 1'!D319),IF($A$20=8, IF('New Cycle 2'!D319="","", 'New Cycle 2'!D319),IF($A$20=9, IF('New Cycle 3'!D319="","", 'New Cycle 3'!D319),"")))))))))</f>
        <v>2.5</v>
      </c>
      <c r="T319" s="32">
        <f>IF($A$20=1,IF(UDDS!F319="","",UDDS!F319),IF($A$20=2,IF('FTP-75'!F319="","",'FTP-75'!F319),IF($A$20=3, IF('US06'!F319="","",'US06'!F319),IF($A$20=4, IF(NEDC!E319="","", NEDC!E319),IF($A$20=5, IF('JPN10-15'!E319="","",'JPN10-15'!E319),IF($A$20=6, IF(WLTC!F319="","", WLTC!F319),IF($A$20=7, IF('New Cycle 1'!E319="","", 'New Cycle 1'!E319),IF($A$20=8, IF('New Cycle 2'!E319="","", 'New Cycle 2'!E319),IF($A$20=9, IF('New Cycle 3'!E319="","", 'New Cycle 3'!E319),"")))))))))</f>
        <v>0.83333333333333348</v>
      </c>
      <c r="U319" s="32">
        <f>IF($A$20=1,IF(UDDS!G319="","",UDDS!G319),IF($A$20=2,IF('FTP-75'!G319="","",'FTP-75'!G319),IF($A$20=3, IF('US06'!G319="","",'US06'!G319),IF($A$20=4, IF(NEDC!F319="","", NEDC!F319),IF($A$20=5, IF('JPN10-15'!F319="","",'JPN10-15'!F319),IF($A$20=6, IF(WLTC!G319="","", WLTC!G319),IF($A$20=7, IF('New Cycle 1'!F319="","", 'New Cycle 1'!F319),IF($A$20=8, IF('New Cycle 2'!F319="","", 'New Cycle 2'!F319),IF($A$20=9, IF('New Cycle 3'!F319="","", 'New Cycle 3'!F319),"")))))))))</f>
        <v>1392.107924572241</v>
      </c>
    </row>
    <row r="320" spans="16:21" x14ac:dyDescent="0.25">
      <c r="P320" s="8">
        <f>IF($A$20=1,IF(UDDS!A320="","",UDDS!A320),IF($A$20=2,IF('FTP-75'!A320="","",'FTP-75'!A320),IF($A$20=3, IF('US06'!A320="","",'US06'!A320),IF($A$20=4, IF(NEDC!A320="","", NEDC!A320),IF($A$20=5, IF('JPN10-15'!A320="","",'JPN10-15'!A320),IF($A$20=6, IF(WLTC!B320="","", WLTC!B320),IF($A$20=7, IF('New Cycle 1'!A320="","", 'New Cycle 1'!A320),IF($A$20=8, IF('New Cycle 2'!A320="","", 'New Cycle 3'!A320),IF($A$20=9, IF('New Cycle 3'!A320="","", 'New Cycle 3'!A320),"")))))))))</f>
        <v>318</v>
      </c>
      <c r="Q320" s="32">
        <f>IF($A$20=1,IF(UDDS!C320="","",UDDS!C320),IF($A$20=2,IF('FTP-75'!C320="","",'FTP-75'!C320),IF($A$20=3, IF('US06'!C320="","",'US06'!C320),IF($A$20=4, IF(NEDC!B320="","", NEDC!B320),IF($A$20=5, IF('JPN10-15'!B320="","",'JPN10-15'!B320),IF($A$20=6, IF(WLTC!C320="","", WLTC!C320),IF($A$20=7, IF('New Cycle 1'!B320="","", 'New Cycle 1'!B320),IF($A$20=8, IF('New Cycle 2'!B320="","", 'New Cycle 2'!B320),IF($A$20=9, IF('New Cycle 3'!B320="","", 'New Cycle 3'!B320),"")))))))))</f>
        <v>12</v>
      </c>
      <c r="R320" s="32">
        <f>IF($A$20=1,IF(UDDS!D320="","",UDDS!D320),IF($A$20=2,IF('FTP-75'!D320="","",'FTP-75'!D320),IF($A$20=3, IF('US06'!D320="","",'US06'!D320),IF($A$20=4, IF(NEDC!C320="","", NEDC!C320),IF($A$20=5, IF('JPN10-15'!C320="","",'JPN10-15'!C320),IF($A$20=6, IF(WLTC!D320="","", WLTC!D320),IF($A$20=7, IF('New Cycle 1'!C320="","", 'New Cycle 1'!C320),IF($A$20=8, IF('New Cycle 2'!C320="","", 'New Cycle 2'!C320),IF($A$20=9, IF('New Cycle 3'!C320="","", 'New Cycle 3'!C320),"")))))))))</f>
        <v>0</v>
      </c>
      <c r="S320" s="32">
        <f>IF($A$20=1,IF(UDDS!E320="","",UDDS!E320),IF($A$20=2,IF('FTP-75'!E320="","",'FTP-75'!E320),IF($A$20=3, IF('US06'!E320="","",'US06'!E320),IF($A$20=4, IF(NEDC!D320="","", NEDC!D320),IF($A$20=5, IF('JPN10-15'!D320="","",'JPN10-15'!D320),IF($A$20=6, IF(WLTC!E320="","", WLTC!E320),IF($A$20=7, IF('New Cycle 1'!D320="","", 'New Cycle 1'!D320),IF($A$20=8, IF('New Cycle 2'!D320="","", 'New Cycle 2'!D320),IF($A$20=9, IF('New Cycle 3'!D320="","", 'New Cycle 3'!D320),"")))))))))</f>
        <v>3.333333333333333</v>
      </c>
      <c r="T320" s="32">
        <f>IF($A$20=1,IF(UDDS!F320="","",UDDS!F320),IF($A$20=2,IF('FTP-75'!F320="","",'FTP-75'!F320),IF($A$20=3, IF('US06'!F320="","",'US06'!F320),IF($A$20=4, IF(NEDC!E320="","", NEDC!E320),IF($A$20=5, IF('JPN10-15'!E320="","",'JPN10-15'!E320),IF($A$20=6, IF(WLTC!F320="","", WLTC!F320),IF($A$20=7, IF('New Cycle 1'!E320="","", 'New Cycle 1'!E320),IF($A$20=8, IF('New Cycle 2'!E320="","", 'New Cycle 2'!E320),IF($A$20=9, IF('New Cycle 3'!E320="","", 'New Cycle 3'!E320),"")))))))))</f>
        <v>0.83333333333333304</v>
      </c>
      <c r="U320" s="32">
        <f>IF($A$20=1,IF(UDDS!G320="","",UDDS!G320),IF($A$20=2,IF('FTP-75'!G320="","",'FTP-75'!G320),IF($A$20=3, IF('US06'!G320="","",'US06'!G320),IF($A$20=4, IF(NEDC!F320="","", NEDC!F320),IF($A$20=5, IF('JPN10-15'!F320="","",'JPN10-15'!F320),IF($A$20=6, IF(WLTC!G320="","", WLTC!G320),IF($A$20=7, IF('New Cycle 1'!F320="","", 'New Cycle 1'!F320),IF($A$20=8, IF('New Cycle 2'!F320="","", 'New Cycle 2'!F320),IF($A$20=9, IF('New Cycle 3'!F320="","", 'New Cycle 3'!F320),"")))))))))</f>
        <v>1395.0245912389078</v>
      </c>
    </row>
    <row r="321" spans="16:21" x14ac:dyDescent="0.25">
      <c r="P321" s="8">
        <f>IF($A$20=1,IF(UDDS!A321="","",UDDS!A321),IF($A$20=2,IF('FTP-75'!A321="","",'FTP-75'!A321),IF($A$20=3, IF('US06'!A321="","",'US06'!A321),IF($A$20=4, IF(NEDC!A321="","", NEDC!A321),IF($A$20=5, IF('JPN10-15'!A321="","",'JPN10-15'!A321),IF($A$20=6, IF(WLTC!B321="","", WLTC!B321),IF($A$20=7, IF('New Cycle 1'!A321="","", 'New Cycle 1'!A321),IF($A$20=8, IF('New Cycle 2'!A321="","", 'New Cycle 3'!A321),IF($A$20=9, IF('New Cycle 3'!A321="","", 'New Cycle 3'!A321),"")))))))))</f>
        <v>319</v>
      </c>
      <c r="Q321" s="32">
        <f>IF($A$20=1,IF(UDDS!C321="","",UDDS!C321),IF($A$20=2,IF('FTP-75'!C321="","",'FTP-75'!C321),IF($A$20=3, IF('US06'!C321="","",'US06'!C321),IF($A$20=4, IF(NEDC!B321="","", NEDC!B321),IF($A$20=5, IF('JPN10-15'!B321="","",'JPN10-15'!B321),IF($A$20=6, IF(WLTC!C321="","", WLTC!C321),IF($A$20=7, IF('New Cycle 1'!B321="","", 'New Cycle 1'!B321),IF($A$20=8, IF('New Cycle 2'!B321="","", 'New Cycle 2'!B321),IF($A$20=9, IF('New Cycle 3'!B321="","", 'New Cycle 3'!B321),"")))))))))</f>
        <v>15</v>
      </c>
      <c r="R321" s="32">
        <f>IF($A$20=1,IF(UDDS!D321="","",UDDS!D321),IF($A$20=2,IF('FTP-75'!D321="","",'FTP-75'!D321),IF($A$20=3, IF('US06'!D321="","",'US06'!D321),IF($A$20=4, IF(NEDC!C321="","", NEDC!C321),IF($A$20=5, IF('JPN10-15'!C321="","",'JPN10-15'!C321),IF($A$20=6, IF(WLTC!D321="","", WLTC!D321),IF($A$20=7, IF('New Cycle 1'!C321="","", 'New Cycle 1'!C321),IF($A$20=8, IF('New Cycle 2'!C321="","", 'New Cycle 2'!C321),IF($A$20=9, IF('New Cycle 3'!C321="","", 'New Cycle 3'!C321),"")))))))))</f>
        <v>0</v>
      </c>
      <c r="S321" s="32">
        <f>IF($A$20=1,IF(UDDS!E321="","",UDDS!E321),IF($A$20=2,IF('FTP-75'!E321="","",'FTP-75'!E321),IF($A$20=3, IF('US06'!E321="","",'US06'!E321),IF($A$20=4, IF(NEDC!D321="","", NEDC!D321),IF($A$20=5, IF('JPN10-15'!D321="","",'JPN10-15'!D321),IF($A$20=6, IF(WLTC!E321="","", WLTC!E321),IF($A$20=7, IF('New Cycle 1'!D321="","", 'New Cycle 1'!D321),IF($A$20=8, IF('New Cycle 2'!D321="","", 'New Cycle 2'!D321),IF($A$20=9, IF('New Cycle 3'!D321="","", 'New Cycle 3'!D321),"")))))))))</f>
        <v>4.166666666666667</v>
      </c>
      <c r="T321" s="32">
        <f>IF($A$20=1,IF(UDDS!F321="","",UDDS!F321),IF($A$20=2,IF('FTP-75'!F321="","",'FTP-75'!F321),IF($A$20=3, IF('US06'!F321="","",'US06'!F321),IF($A$20=4, IF(NEDC!E321="","", NEDC!E321),IF($A$20=5, IF('JPN10-15'!E321="","",'JPN10-15'!E321),IF($A$20=6, IF(WLTC!F321="","", WLTC!F321),IF($A$20=7, IF('New Cycle 1'!E321="","", 'New Cycle 1'!E321),IF($A$20=8, IF('New Cycle 2'!E321="","", 'New Cycle 2'!E321),IF($A$20=9, IF('New Cycle 3'!E321="","", 'New Cycle 3'!E321),"")))))))))</f>
        <v>0.83333333333333393</v>
      </c>
      <c r="U321" s="32">
        <f>IF($A$20=1,IF(UDDS!G321="","",UDDS!G321),IF($A$20=2,IF('FTP-75'!G321="","",'FTP-75'!G321),IF($A$20=3, IF('US06'!G321="","",'US06'!G321),IF($A$20=4, IF(NEDC!F321="","", NEDC!F321),IF($A$20=5, IF('JPN10-15'!F321="","",'JPN10-15'!F321),IF($A$20=6, IF(WLTC!G321="","", WLTC!G321),IF($A$20=7, IF('New Cycle 1'!F321="","", 'New Cycle 1'!F321),IF($A$20=8, IF('New Cycle 2'!F321="","", 'New Cycle 2'!F321),IF($A$20=9, IF('New Cycle 3'!F321="","", 'New Cycle 3'!F321),"")))))))))</f>
        <v>1398.7745912389078</v>
      </c>
    </row>
    <row r="322" spans="16:21" x14ac:dyDescent="0.25">
      <c r="P322" s="8">
        <f>IF($A$20=1,IF(UDDS!A322="","",UDDS!A322),IF($A$20=2,IF('FTP-75'!A322="","",'FTP-75'!A322),IF($A$20=3, IF('US06'!A322="","",'US06'!A322),IF($A$20=4, IF(NEDC!A322="","", NEDC!A322),IF($A$20=5, IF('JPN10-15'!A322="","",'JPN10-15'!A322),IF($A$20=6, IF(WLTC!B322="","", WLTC!B322),IF($A$20=7, IF('New Cycle 1'!A322="","", 'New Cycle 1'!A322),IF($A$20=8, IF('New Cycle 2'!A322="","", 'New Cycle 3'!A322),IF($A$20=9, IF('New Cycle 3'!A322="","", 'New Cycle 3'!A322),"")))))))))</f>
        <v>320</v>
      </c>
      <c r="Q322" s="32">
        <f>IF($A$20=1,IF(UDDS!C322="","",UDDS!C322),IF($A$20=2,IF('FTP-75'!C322="","",'FTP-75'!C322),IF($A$20=3, IF('US06'!C322="","",'US06'!C322),IF($A$20=4, IF(NEDC!B322="","", NEDC!B322),IF($A$20=5, IF('JPN10-15'!B322="","",'JPN10-15'!B322),IF($A$20=6, IF(WLTC!C322="","", WLTC!C322),IF($A$20=7, IF('New Cycle 1'!B322="","", 'New Cycle 1'!B322),IF($A$20=8, IF('New Cycle 2'!B322="","", 'New Cycle 2'!B322),IF($A$20=9, IF('New Cycle 3'!B322="","", 'New Cycle 3'!B322),"")))))))))</f>
        <v>15</v>
      </c>
      <c r="R322" s="32">
        <f>IF($A$20=1,IF(UDDS!D322="","",UDDS!D322),IF($A$20=2,IF('FTP-75'!D322="","",'FTP-75'!D322),IF($A$20=3, IF('US06'!D322="","",'US06'!D322),IF($A$20=4, IF(NEDC!C322="","", NEDC!C322),IF($A$20=5, IF('JPN10-15'!C322="","",'JPN10-15'!C322),IF($A$20=6, IF(WLTC!D322="","", WLTC!D322),IF($A$20=7, IF('New Cycle 1'!C322="","", 'New Cycle 1'!C322),IF($A$20=8, IF('New Cycle 2'!C322="","", 'New Cycle 2'!C322),IF($A$20=9, IF('New Cycle 3'!C322="","", 'New Cycle 3'!C322),"")))))))))</f>
        <v>0</v>
      </c>
      <c r="S322" s="32">
        <f>IF($A$20=1,IF(UDDS!E322="","",UDDS!E322),IF($A$20=2,IF('FTP-75'!E322="","",'FTP-75'!E322),IF($A$20=3, IF('US06'!E322="","",'US06'!E322),IF($A$20=4, IF(NEDC!D322="","", NEDC!D322),IF($A$20=5, IF('JPN10-15'!D322="","",'JPN10-15'!D322),IF($A$20=6, IF(WLTC!E322="","", WLTC!E322),IF($A$20=7, IF('New Cycle 1'!D322="","", 'New Cycle 1'!D322),IF($A$20=8, IF('New Cycle 2'!D322="","", 'New Cycle 2'!D322),IF($A$20=9, IF('New Cycle 3'!D322="","", 'New Cycle 3'!D322),"")))))))))</f>
        <v>4.166666666666667</v>
      </c>
      <c r="T322" s="32">
        <f>IF($A$20=1,IF(UDDS!F322="","",UDDS!F322),IF($A$20=2,IF('FTP-75'!F322="","",'FTP-75'!F322),IF($A$20=3, IF('US06'!F322="","",'US06'!F322),IF($A$20=4, IF(NEDC!E322="","", NEDC!E322),IF($A$20=5, IF('JPN10-15'!E322="","",'JPN10-15'!E322),IF($A$20=6, IF(WLTC!F322="","", WLTC!F322),IF($A$20=7, IF('New Cycle 1'!E322="","", 'New Cycle 1'!E322),IF($A$20=8, IF('New Cycle 2'!E322="","", 'New Cycle 2'!E322),IF($A$20=9, IF('New Cycle 3'!E322="","", 'New Cycle 3'!E322),"")))))))))</f>
        <v>0</v>
      </c>
      <c r="U322" s="32">
        <f>IF($A$20=1,IF(UDDS!G322="","",UDDS!G322),IF($A$20=2,IF('FTP-75'!G322="","",'FTP-75'!G322),IF($A$20=3, IF('US06'!G322="","",'US06'!G322),IF($A$20=4, IF(NEDC!F322="","", NEDC!F322),IF($A$20=5, IF('JPN10-15'!F322="","",'JPN10-15'!F322),IF($A$20=6, IF(WLTC!G322="","", WLTC!G322),IF($A$20=7, IF('New Cycle 1'!F322="","", 'New Cycle 1'!F322),IF($A$20=8, IF('New Cycle 2'!F322="","", 'New Cycle 2'!F322),IF($A$20=9, IF('New Cycle 3'!F322="","", 'New Cycle 3'!F322),"")))))))))</f>
        <v>1402.9412579055745</v>
      </c>
    </row>
    <row r="323" spans="16:21" x14ac:dyDescent="0.25">
      <c r="P323" s="8">
        <f>IF($A$20=1,IF(UDDS!A323="","",UDDS!A323),IF($A$20=2,IF('FTP-75'!A323="","",'FTP-75'!A323),IF($A$20=3, IF('US06'!A323="","",'US06'!A323),IF($A$20=4, IF(NEDC!A323="","", NEDC!A323),IF($A$20=5, IF('JPN10-15'!A323="","",'JPN10-15'!A323),IF($A$20=6, IF(WLTC!B323="","", WLTC!B323),IF($A$20=7, IF('New Cycle 1'!A323="","", 'New Cycle 1'!A323),IF($A$20=8, IF('New Cycle 2'!A323="","", 'New Cycle 3'!A323),IF($A$20=9, IF('New Cycle 3'!A323="","", 'New Cycle 3'!A323),"")))))))))</f>
        <v>321</v>
      </c>
      <c r="Q323" s="32">
        <f>IF($A$20=1,IF(UDDS!C323="","",UDDS!C323),IF($A$20=2,IF('FTP-75'!C323="","",'FTP-75'!C323),IF($A$20=3, IF('US06'!C323="","",'US06'!C323),IF($A$20=4, IF(NEDC!B323="","", NEDC!B323),IF($A$20=5, IF('JPN10-15'!B323="","",'JPN10-15'!B323),IF($A$20=6, IF(WLTC!C323="","", WLTC!C323),IF($A$20=7, IF('New Cycle 1'!B323="","", 'New Cycle 1'!B323),IF($A$20=8, IF('New Cycle 2'!B323="","", 'New Cycle 2'!B323),IF($A$20=9, IF('New Cycle 3'!B323="","", 'New Cycle 3'!B323),"")))))))))</f>
        <v>15</v>
      </c>
      <c r="R323" s="32">
        <f>IF($A$20=1,IF(UDDS!D323="","",UDDS!D323),IF($A$20=2,IF('FTP-75'!D323="","",'FTP-75'!D323),IF($A$20=3, IF('US06'!D323="","",'US06'!D323),IF($A$20=4, IF(NEDC!C323="","", NEDC!C323),IF($A$20=5, IF('JPN10-15'!C323="","",'JPN10-15'!C323),IF($A$20=6, IF(WLTC!D323="","", WLTC!D323),IF($A$20=7, IF('New Cycle 1'!C323="","", 'New Cycle 1'!C323),IF($A$20=8, IF('New Cycle 2'!C323="","", 'New Cycle 2'!C323),IF($A$20=9, IF('New Cycle 3'!C323="","", 'New Cycle 3'!C323),"")))))))))</f>
        <v>0</v>
      </c>
      <c r="S323" s="32">
        <f>IF($A$20=1,IF(UDDS!E323="","",UDDS!E323),IF($A$20=2,IF('FTP-75'!E323="","",'FTP-75'!E323),IF($A$20=3, IF('US06'!E323="","",'US06'!E323),IF($A$20=4, IF(NEDC!D323="","", NEDC!D323),IF($A$20=5, IF('JPN10-15'!D323="","",'JPN10-15'!D323),IF($A$20=6, IF(WLTC!E323="","", WLTC!E323),IF($A$20=7, IF('New Cycle 1'!D323="","", 'New Cycle 1'!D323),IF($A$20=8, IF('New Cycle 2'!D323="","", 'New Cycle 2'!D323),IF($A$20=9, IF('New Cycle 3'!D323="","", 'New Cycle 3'!D323),"")))))))))</f>
        <v>4.166666666666667</v>
      </c>
      <c r="T323" s="32">
        <f>IF($A$20=1,IF(UDDS!F323="","",UDDS!F323),IF($A$20=2,IF('FTP-75'!F323="","",'FTP-75'!F323),IF($A$20=3, IF('US06'!F323="","",'US06'!F323),IF($A$20=4, IF(NEDC!E323="","", NEDC!E323),IF($A$20=5, IF('JPN10-15'!E323="","",'JPN10-15'!E323),IF($A$20=6, IF(WLTC!F323="","", WLTC!F323),IF($A$20=7, IF('New Cycle 1'!E323="","", 'New Cycle 1'!E323),IF($A$20=8, IF('New Cycle 2'!E323="","", 'New Cycle 2'!E323),IF($A$20=9, IF('New Cycle 3'!E323="","", 'New Cycle 3'!E323),"")))))))))</f>
        <v>0</v>
      </c>
      <c r="U323" s="32">
        <f>IF($A$20=1,IF(UDDS!G323="","",UDDS!G323),IF($A$20=2,IF('FTP-75'!G323="","",'FTP-75'!G323),IF($A$20=3, IF('US06'!G323="","",'US06'!G323),IF($A$20=4, IF(NEDC!F323="","", NEDC!F323),IF($A$20=5, IF('JPN10-15'!F323="","",'JPN10-15'!F323),IF($A$20=6, IF(WLTC!G323="","", WLTC!G323),IF($A$20=7, IF('New Cycle 1'!F323="","", 'New Cycle 1'!F323),IF($A$20=8, IF('New Cycle 2'!F323="","", 'New Cycle 2'!F323),IF($A$20=9, IF('New Cycle 3'!F323="","", 'New Cycle 3'!F323),"")))))))))</f>
        <v>1407.1079245722412</v>
      </c>
    </row>
    <row r="324" spans="16:21" x14ac:dyDescent="0.25">
      <c r="P324" s="8">
        <f>IF($A$20=1,IF(UDDS!A324="","",UDDS!A324),IF($A$20=2,IF('FTP-75'!A324="","",'FTP-75'!A324),IF($A$20=3, IF('US06'!A324="","",'US06'!A324),IF($A$20=4, IF(NEDC!A324="","", NEDC!A324),IF($A$20=5, IF('JPN10-15'!A324="","",'JPN10-15'!A324),IF($A$20=6, IF(WLTC!B324="","", WLTC!B324),IF($A$20=7, IF('New Cycle 1'!A324="","", 'New Cycle 1'!A324),IF($A$20=8, IF('New Cycle 2'!A324="","", 'New Cycle 3'!A324),IF($A$20=9, IF('New Cycle 3'!A324="","", 'New Cycle 3'!A324),"")))))))))</f>
        <v>322</v>
      </c>
      <c r="Q324" s="32">
        <f>IF($A$20=1,IF(UDDS!C324="","",UDDS!C324),IF($A$20=2,IF('FTP-75'!C324="","",'FTP-75'!C324),IF($A$20=3, IF('US06'!C324="","",'US06'!C324),IF($A$20=4, IF(NEDC!B324="","", NEDC!B324),IF($A$20=5, IF('JPN10-15'!B324="","",'JPN10-15'!B324),IF($A$20=6, IF(WLTC!C324="","", WLTC!C324),IF($A$20=7, IF('New Cycle 1'!B324="","", 'New Cycle 1'!B324),IF($A$20=8, IF('New Cycle 2'!B324="","", 'New Cycle 2'!B324),IF($A$20=9, IF('New Cycle 3'!B324="","", 'New Cycle 3'!B324),"")))))))))</f>
        <v>17.23</v>
      </c>
      <c r="R324" s="32">
        <f>IF($A$20=1,IF(UDDS!D324="","",UDDS!D324),IF($A$20=2,IF('FTP-75'!D324="","",'FTP-75'!D324),IF($A$20=3, IF('US06'!D324="","",'US06'!D324),IF($A$20=4, IF(NEDC!C324="","", NEDC!C324),IF($A$20=5, IF('JPN10-15'!C324="","",'JPN10-15'!C324),IF($A$20=6, IF(WLTC!D324="","", WLTC!D324),IF($A$20=7, IF('New Cycle 1'!C324="","", 'New Cycle 1'!C324),IF($A$20=8, IF('New Cycle 2'!C324="","", 'New Cycle 2'!C324),IF($A$20=9, IF('New Cycle 3'!C324="","", 'New Cycle 3'!C324),"")))))))))</f>
        <v>0</v>
      </c>
      <c r="S324" s="32">
        <f>IF($A$20=1,IF(UDDS!E324="","",UDDS!E324),IF($A$20=2,IF('FTP-75'!E324="","",'FTP-75'!E324),IF($A$20=3, IF('US06'!E324="","",'US06'!E324),IF($A$20=4, IF(NEDC!D324="","", NEDC!D324),IF($A$20=5, IF('JPN10-15'!D324="","",'JPN10-15'!D324),IF($A$20=6, IF(WLTC!E324="","", WLTC!E324),IF($A$20=7, IF('New Cycle 1'!D324="","", 'New Cycle 1'!D324),IF($A$20=8, IF('New Cycle 2'!D324="","", 'New Cycle 2'!D324),IF($A$20=9, IF('New Cycle 3'!D324="","", 'New Cycle 3'!D324),"")))))))))</f>
        <v>4.7861111111111114</v>
      </c>
      <c r="T324" s="32">
        <f>IF($A$20=1,IF(UDDS!F324="","",UDDS!F324),IF($A$20=2,IF('FTP-75'!F324="","",'FTP-75'!F324),IF($A$20=3, IF('US06'!F324="","",'US06'!F324),IF($A$20=4, IF(NEDC!E324="","", NEDC!E324),IF($A$20=5, IF('JPN10-15'!E324="","",'JPN10-15'!E324),IF($A$20=6, IF(WLTC!F324="","", WLTC!F324),IF($A$20=7, IF('New Cycle 1'!E324="","", 'New Cycle 1'!E324),IF($A$20=8, IF('New Cycle 2'!E324="","", 'New Cycle 2'!E324),IF($A$20=9, IF('New Cycle 3'!E324="","", 'New Cycle 3'!E324),"")))))))))</f>
        <v>0.61944444444444446</v>
      </c>
      <c r="U324" s="32">
        <f>IF($A$20=1,IF(UDDS!G324="","",UDDS!G324),IF($A$20=2,IF('FTP-75'!G324="","",'FTP-75'!G324),IF($A$20=3, IF('US06'!G324="","",'US06'!G324),IF($A$20=4, IF(NEDC!F324="","", NEDC!F324),IF($A$20=5, IF('JPN10-15'!F324="","",'JPN10-15'!F324),IF($A$20=6, IF(WLTC!G324="","", WLTC!G324),IF($A$20=7, IF('New Cycle 1'!F324="","", 'New Cycle 1'!F324),IF($A$20=8, IF('New Cycle 2'!F324="","", 'New Cycle 2'!F324),IF($A$20=9, IF('New Cycle 3'!F324="","", 'New Cycle 3'!F324),"")))))))))</f>
        <v>1411.58431346113</v>
      </c>
    </row>
    <row r="325" spans="16:21" x14ac:dyDescent="0.25">
      <c r="P325" s="8">
        <f>IF($A$20=1,IF(UDDS!A325="","",UDDS!A325),IF($A$20=2,IF('FTP-75'!A325="","",'FTP-75'!A325),IF($A$20=3, IF('US06'!A325="","",'US06'!A325),IF($A$20=4, IF(NEDC!A325="","", NEDC!A325),IF($A$20=5, IF('JPN10-15'!A325="","",'JPN10-15'!A325),IF($A$20=6, IF(WLTC!B325="","", WLTC!B325),IF($A$20=7, IF('New Cycle 1'!A325="","", 'New Cycle 1'!A325),IF($A$20=8, IF('New Cycle 2'!A325="","", 'New Cycle 3'!A325),IF($A$20=9, IF('New Cycle 3'!A325="","", 'New Cycle 3'!A325),"")))))))))</f>
        <v>323</v>
      </c>
      <c r="Q325" s="32">
        <f>IF($A$20=1,IF(UDDS!C325="","",UDDS!C325),IF($A$20=2,IF('FTP-75'!C325="","",'FTP-75'!C325),IF($A$20=3, IF('US06'!C325="","",'US06'!C325),IF($A$20=4, IF(NEDC!B325="","", NEDC!B325),IF($A$20=5, IF('JPN10-15'!B325="","",'JPN10-15'!B325),IF($A$20=6, IF(WLTC!C325="","", WLTC!C325),IF($A$20=7, IF('New Cycle 1'!B325="","", 'New Cycle 1'!B325),IF($A$20=8, IF('New Cycle 2'!B325="","", 'New Cycle 2'!B325),IF($A$20=9, IF('New Cycle 3'!B325="","", 'New Cycle 3'!B325),"")))))))))</f>
        <v>19.440000000000001</v>
      </c>
      <c r="R325" s="32">
        <f>IF($A$20=1,IF(UDDS!D325="","",UDDS!D325),IF($A$20=2,IF('FTP-75'!D325="","",'FTP-75'!D325),IF($A$20=3, IF('US06'!D325="","",'US06'!D325),IF($A$20=4, IF(NEDC!C325="","", NEDC!C325),IF($A$20=5, IF('JPN10-15'!C325="","",'JPN10-15'!C325),IF($A$20=6, IF(WLTC!D325="","", WLTC!D325),IF($A$20=7, IF('New Cycle 1'!C325="","", 'New Cycle 1'!C325),IF($A$20=8, IF('New Cycle 2'!C325="","", 'New Cycle 2'!C325),IF($A$20=9, IF('New Cycle 3'!C325="","", 'New Cycle 3'!C325),"")))))))))</f>
        <v>0</v>
      </c>
      <c r="S325" s="32">
        <f>IF($A$20=1,IF(UDDS!E325="","",UDDS!E325),IF($A$20=2,IF('FTP-75'!E325="","",'FTP-75'!E325),IF($A$20=3, IF('US06'!E325="","",'US06'!E325),IF($A$20=4, IF(NEDC!D325="","", NEDC!D325),IF($A$20=5, IF('JPN10-15'!D325="","",'JPN10-15'!D325),IF($A$20=6, IF(WLTC!E325="","", WLTC!E325),IF($A$20=7, IF('New Cycle 1'!D325="","", 'New Cycle 1'!D325),IF($A$20=8, IF('New Cycle 2'!D325="","", 'New Cycle 2'!D325),IF($A$20=9, IF('New Cycle 3'!D325="","", 'New Cycle 3'!D325),"")))))))))</f>
        <v>5.4</v>
      </c>
      <c r="T325" s="32">
        <f>IF($A$20=1,IF(UDDS!F325="","",UDDS!F325),IF($A$20=2,IF('FTP-75'!F325="","",'FTP-75'!F325),IF($A$20=3, IF('US06'!F325="","",'US06'!F325),IF($A$20=4, IF(NEDC!E325="","", NEDC!E325),IF($A$20=5, IF('JPN10-15'!E325="","",'JPN10-15'!E325),IF($A$20=6, IF(WLTC!F325="","", WLTC!F325),IF($A$20=7, IF('New Cycle 1'!E325="","", 'New Cycle 1'!E325),IF($A$20=8, IF('New Cycle 2'!E325="","", 'New Cycle 2'!E325),IF($A$20=9, IF('New Cycle 3'!E325="","", 'New Cycle 3'!E325),"")))))))))</f>
        <v>0.61388888888888893</v>
      </c>
      <c r="U325" s="32">
        <f>IF($A$20=1,IF(UDDS!G325="","",UDDS!G325),IF($A$20=2,IF('FTP-75'!G325="","",'FTP-75'!G325),IF($A$20=3, IF('US06'!G325="","",'US06'!G325),IF($A$20=4, IF(NEDC!F325="","", NEDC!F325),IF($A$20=5, IF('JPN10-15'!F325="","",'JPN10-15'!F325),IF($A$20=6, IF(WLTC!G325="","", WLTC!G325),IF($A$20=7, IF('New Cycle 1'!F325="","", 'New Cycle 1'!F325),IF($A$20=8, IF('New Cycle 2'!F325="","", 'New Cycle 2'!F325),IF($A$20=9, IF('New Cycle 3'!F325="","", 'New Cycle 3'!F325),"")))))))))</f>
        <v>1416.6773690166856</v>
      </c>
    </row>
    <row r="326" spans="16:21" x14ac:dyDescent="0.25">
      <c r="P326" s="8">
        <f>IF($A$20=1,IF(UDDS!A326="","",UDDS!A326),IF($A$20=2,IF('FTP-75'!A326="","",'FTP-75'!A326),IF($A$20=3, IF('US06'!A326="","",'US06'!A326),IF($A$20=4, IF(NEDC!A326="","", NEDC!A326),IF($A$20=5, IF('JPN10-15'!A326="","",'JPN10-15'!A326),IF($A$20=6, IF(WLTC!B326="","", WLTC!B326),IF($A$20=7, IF('New Cycle 1'!A326="","", 'New Cycle 1'!A326),IF($A$20=8, IF('New Cycle 2'!A326="","", 'New Cycle 3'!A326),IF($A$20=9, IF('New Cycle 3'!A326="","", 'New Cycle 3'!A326),"")))))))))</f>
        <v>324</v>
      </c>
      <c r="Q326" s="32">
        <f>IF($A$20=1,IF(UDDS!C326="","",UDDS!C326),IF($A$20=2,IF('FTP-75'!C326="","",'FTP-75'!C326),IF($A$20=3, IF('US06'!C326="","",'US06'!C326),IF($A$20=4, IF(NEDC!B326="","", NEDC!B326),IF($A$20=5, IF('JPN10-15'!B326="","",'JPN10-15'!B326),IF($A$20=6, IF(WLTC!C326="","", WLTC!C326),IF($A$20=7, IF('New Cycle 1'!B326="","", 'New Cycle 1'!B326),IF($A$20=8, IF('New Cycle 2'!B326="","", 'New Cycle 2'!B326),IF($A$20=9, IF('New Cycle 3'!B326="","", 'New Cycle 3'!B326),"")))))))))</f>
        <v>21.67</v>
      </c>
      <c r="R326" s="32">
        <f>IF($A$20=1,IF(UDDS!D326="","",UDDS!D326),IF($A$20=2,IF('FTP-75'!D326="","",'FTP-75'!D326),IF($A$20=3, IF('US06'!D326="","",'US06'!D326),IF($A$20=4, IF(NEDC!C326="","", NEDC!C326),IF($A$20=5, IF('JPN10-15'!C326="","",'JPN10-15'!C326),IF($A$20=6, IF(WLTC!D326="","", WLTC!D326),IF($A$20=7, IF('New Cycle 1'!C326="","", 'New Cycle 1'!C326),IF($A$20=8, IF('New Cycle 2'!C326="","", 'New Cycle 2'!C326),IF($A$20=9, IF('New Cycle 3'!C326="","", 'New Cycle 3'!C326),"")))))))))</f>
        <v>0</v>
      </c>
      <c r="S326" s="32">
        <f>IF($A$20=1,IF(UDDS!E326="","",UDDS!E326),IF($A$20=2,IF('FTP-75'!E326="","",'FTP-75'!E326),IF($A$20=3, IF('US06'!E326="","",'US06'!E326),IF($A$20=4, IF(NEDC!D326="","", NEDC!D326),IF($A$20=5, IF('JPN10-15'!D326="","",'JPN10-15'!D326),IF($A$20=6, IF(WLTC!E326="","", WLTC!E326),IF($A$20=7, IF('New Cycle 1'!D326="","", 'New Cycle 1'!D326),IF($A$20=8, IF('New Cycle 2'!D326="","", 'New Cycle 2'!D326),IF($A$20=9, IF('New Cycle 3'!D326="","", 'New Cycle 3'!D326),"")))))))))</f>
        <v>6.0194444444444448</v>
      </c>
      <c r="T326" s="32">
        <f>IF($A$20=1,IF(UDDS!F326="","",UDDS!F326),IF($A$20=2,IF('FTP-75'!F326="","",'FTP-75'!F326),IF($A$20=3, IF('US06'!F326="","",'US06'!F326),IF($A$20=4, IF(NEDC!E326="","", NEDC!E326),IF($A$20=5, IF('JPN10-15'!E326="","",'JPN10-15'!E326),IF($A$20=6, IF(WLTC!F326="","", WLTC!F326),IF($A$20=7, IF('New Cycle 1'!E326="","", 'New Cycle 1'!E326),IF($A$20=8, IF('New Cycle 2'!E326="","", 'New Cycle 2'!E326),IF($A$20=9, IF('New Cycle 3'!E326="","", 'New Cycle 3'!E326),"")))))))))</f>
        <v>0.61944444444444446</v>
      </c>
      <c r="U326" s="32">
        <f>IF($A$20=1,IF(UDDS!G326="","",UDDS!G326),IF($A$20=2,IF('FTP-75'!G326="","",'FTP-75'!G326),IF($A$20=3, IF('US06'!G326="","",'US06'!G326),IF($A$20=4, IF(NEDC!F326="","", NEDC!F326),IF($A$20=5, IF('JPN10-15'!F326="","",'JPN10-15'!F326),IF($A$20=6, IF(WLTC!G326="","", WLTC!G326),IF($A$20=7, IF('New Cycle 1'!F326="","", 'New Cycle 1'!F326),IF($A$20=8, IF('New Cycle 2'!F326="","", 'New Cycle 2'!F326),IF($A$20=9, IF('New Cycle 3'!F326="","", 'New Cycle 3'!F326),"")))))))))</f>
        <v>1422.3870912389077</v>
      </c>
    </row>
    <row r="327" spans="16:21" x14ac:dyDescent="0.25">
      <c r="P327" s="8">
        <f>IF($A$20=1,IF(UDDS!A327="","",UDDS!A327),IF($A$20=2,IF('FTP-75'!A327="","",'FTP-75'!A327),IF($A$20=3, IF('US06'!A327="","",'US06'!A327),IF($A$20=4, IF(NEDC!A327="","", NEDC!A327),IF($A$20=5, IF('JPN10-15'!A327="","",'JPN10-15'!A327),IF($A$20=6, IF(WLTC!B327="","", WLTC!B327),IF($A$20=7, IF('New Cycle 1'!A327="","", 'New Cycle 1'!A327),IF($A$20=8, IF('New Cycle 2'!A327="","", 'New Cycle 3'!A327),IF($A$20=9, IF('New Cycle 3'!A327="","", 'New Cycle 3'!A327),"")))))))))</f>
        <v>325</v>
      </c>
      <c r="Q327" s="32">
        <f>IF($A$20=1,IF(UDDS!C327="","",UDDS!C327),IF($A$20=2,IF('FTP-75'!C327="","",'FTP-75'!C327),IF($A$20=3, IF('US06'!C327="","",'US06'!C327),IF($A$20=4, IF(NEDC!B327="","", NEDC!B327),IF($A$20=5, IF('JPN10-15'!B327="","",'JPN10-15'!B327),IF($A$20=6, IF(WLTC!C327="","", WLTC!C327),IF($A$20=7, IF('New Cycle 1'!B327="","", 'New Cycle 1'!B327),IF($A$20=8, IF('New Cycle 2'!B327="","", 'New Cycle 2'!B327),IF($A$20=9, IF('New Cycle 3'!B327="","", 'New Cycle 3'!B327),"")))))))))</f>
        <v>23.89</v>
      </c>
      <c r="R327" s="32">
        <f>IF($A$20=1,IF(UDDS!D327="","",UDDS!D327),IF($A$20=2,IF('FTP-75'!D327="","",'FTP-75'!D327),IF($A$20=3, IF('US06'!D327="","",'US06'!D327),IF($A$20=4, IF(NEDC!C327="","", NEDC!C327),IF($A$20=5, IF('JPN10-15'!C327="","",'JPN10-15'!C327),IF($A$20=6, IF(WLTC!D327="","", WLTC!D327),IF($A$20=7, IF('New Cycle 1'!C327="","", 'New Cycle 1'!C327),IF($A$20=8, IF('New Cycle 2'!C327="","", 'New Cycle 2'!C327),IF($A$20=9, IF('New Cycle 3'!C327="","", 'New Cycle 3'!C327),"")))))))))</f>
        <v>0</v>
      </c>
      <c r="S327" s="32">
        <f>IF($A$20=1,IF(UDDS!E327="","",UDDS!E327),IF($A$20=2,IF('FTP-75'!E327="","",'FTP-75'!E327),IF($A$20=3, IF('US06'!E327="","",'US06'!E327),IF($A$20=4, IF(NEDC!D327="","", NEDC!D327),IF($A$20=5, IF('JPN10-15'!D327="","",'JPN10-15'!D327),IF($A$20=6, IF(WLTC!E327="","", WLTC!E327),IF($A$20=7, IF('New Cycle 1'!D327="","", 'New Cycle 1'!D327),IF($A$20=8, IF('New Cycle 2'!D327="","", 'New Cycle 2'!D327),IF($A$20=9, IF('New Cycle 3'!D327="","", 'New Cycle 3'!D327),"")))))))))</f>
        <v>6.6361111111111111</v>
      </c>
      <c r="T327" s="32">
        <f>IF($A$20=1,IF(UDDS!F327="","",UDDS!F327),IF($A$20=2,IF('FTP-75'!F327="","",'FTP-75'!F327),IF($A$20=3, IF('US06'!F327="","",'US06'!F327),IF($A$20=4, IF(NEDC!E327="","", NEDC!E327),IF($A$20=5, IF('JPN10-15'!E327="","",'JPN10-15'!E327),IF($A$20=6, IF(WLTC!F327="","", WLTC!F327),IF($A$20=7, IF('New Cycle 1'!E327="","", 'New Cycle 1'!E327),IF($A$20=8, IF('New Cycle 2'!E327="","", 'New Cycle 2'!E327),IF($A$20=9, IF('New Cycle 3'!E327="","", 'New Cycle 3'!E327),"")))))))))</f>
        <v>0.61666666666666625</v>
      </c>
      <c r="U327" s="32">
        <f>IF($A$20=1,IF(UDDS!G327="","",UDDS!G327),IF($A$20=2,IF('FTP-75'!G327="","",'FTP-75'!G327),IF($A$20=3, IF('US06'!G327="","",'US06'!G327),IF($A$20=4, IF(NEDC!F327="","", NEDC!F327),IF($A$20=5, IF('JPN10-15'!F327="","",'JPN10-15'!F327),IF($A$20=6, IF(WLTC!G327="","", WLTC!G327),IF($A$20=7, IF('New Cycle 1'!F327="","", 'New Cycle 1'!F327),IF($A$20=8, IF('New Cycle 2'!F327="","", 'New Cycle 2'!F327),IF($A$20=9, IF('New Cycle 3'!F327="","", 'New Cycle 3'!F327),"")))))))))</f>
        <v>1428.7148690166855</v>
      </c>
    </row>
    <row r="328" spans="16:21" x14ac:dyDescent="0.25">
      <c r="P328" s="8">
        <f>IF($A$20=1,IF(UDDS!A328="","",UDDS!A328),IF($A$20=2,IF('FTP-75'!A328="","",'FTP-75'!A328),IF($A$20=3, IF('US06'!A328="","",'US06'!A328),IF($A$20=4, IF(NEDC!A328="","", NEDC!A328),IF($A$20=5, IF('JPN10-15'!A328="","",'JPN10-15'!A328),IF($A$20=6, IF(WLTC!B328="","", WLTC!B328),IF($A$20=7, IF('New Cycle 1'!A328="","", 'New Cycle 1'!A328),IF($A$20=8, IF('New Cycle 2'!A328="","", 'New Cycle 3'!A328),IF($A$20=9, IF('New Cycle 3'!A328="","", 'New Cycle 3'!A328),"")))))))))</f>
        <v>326</v>
      </c>
      <c r="Q328" s="32">
        <f>IF($A$20=1,IF(UDDS!C328="","",UDDS!C328),IF($A$20=2,IF('FTP-75'!C328="","",'FTP-75'!C328),IF($A$20=3, IF('US06'!C328="","",'US06'!C328),IF($A$20=4, IF(NEDC!B328="","", NEDC!B328),IF($A$20=5, IF('JPN10-15'!B328="","",'JPN10-15'!B328),IF($A$20=6, IF(WLTC!C328="","", WLTC!C328),IF($A$20=7, IF('New Cycle 1'!B328="","", 'New Cycle 1'!B328),IF($A$20=8, IF('New Cycle 2'!B328="","", 'New Cycle 2'!B328),IF($A$20=9, IF('New Cycle 3'!B328="","", 'New Cycle 3'!B328),"")))))))))</f>
        <v>26.11</v>
      </c>
      <c r="R328" s="32">
        <f>IF($A$20=1,IF(UDDS!D328="","",UDDS!D328),IF($A$20=2,IF('FTP-75'!D328="","",'FTP-75'!D328),IF($A$20=3, IF('US06'!D328="","",'US06'!D328),IF($A$20=4, IF(NEDC!C328="","", NEDC!C328),IF($A$20=5, IF('JPN10-15'!C328="","",'JPN10-15'!C328),IF($A$20=6, IF(WLTC!D328="","", WLTC!D328),IF($A$20=7, IF('New Cycle 1'!C328="","", 'New Cycle 1'!C328),IF($A$20=8, IF('New Cycle 2'!C328="","", 'New Cycle 2'!C328),IF($A$20=9, IF('New Cycle 3'!C328="","", 'New Cycle 3'!C328),"")))))))))</f>
        <v>0</v>
      </c>
      <c r="S328" s="32">
        <f>IF($A$20=1,IF(UDDS!E328="","",UDDS!E328),IF($A$20=2,IF('FTP-75'!E328="","",'FTP-75'!E328),IF($A$20=3, IF('US06'!E328="","",'US06'!E328),IF($A$20=4, IF(NEDC!D328="","", NEDC!D328),IF($A$20=5, IF('JPN10-15'!D328="","",'JPN10-15'!D328),IF($A$20=6, IF(WLTC!E328="","", WLTC!E328),IF($A$20=7, IF('New Cycle 1'!D328="","", 'New Cycle 1'!D328),IF($A$20=8, IF('New Cycle 2'!D328="","", 'New Cycle 2'!D328),IF($A$20=9, IF('New Cycle 3'!D328="","", 'New Cycle 3'!D328),"")))))))))</f>
        <v>7.2527777777777773</v>
      </c>
      <c r="T328" s="32">
        <f>IF($A$20=1,IF(UDDS!F328="","",UDDS!F328),IF($A$20=2,IF('FTP-75'!F328="","",'FTP-75'!F328),IF($A$20=3, IF('US06'!F328="","",'US06'!F328),IF($A$20=4, IF(NEDC!E328="","", NEDC!E328),IF($A$20=5, IF('JPN10-15'!E328="","",'JPN10-15'!E328),IF($A$20=6, IF(WLTC!F328="","", WLTC!F328),IF($A$20=7, IF('New Cycle 1'!E328="","", 'New Cycle 1'!E328),IF($A$20=8, IF('New Cycle 2'!E328="","", 'New Cycle 2'!E328),IF($A$20=9, IF('New Cycle 3'!E328="","", 'New Cycle 3'!E328),"")))))))))</f>
        <v>0.61666666666666625</v>
      </c>
      <c r="U328" s="32">
        <f>IF($A$20=1,IF(UDDS!G328="","",UDDS!G328),IF($A$20=2,IF('FTP-75'!G328="","",'FTP-75'!G328),IF($A$20=3, IF('US06'!G328="","",'US06'!G328),IF($A$20=4, IF(NEDC!F328="","", NEDC!F328),IF($A$20=5, IF('JPN10-15'!F328="","",'JPN10-15'!F328),IF($A$20=6, IF(WLTC!G328="","", WLTC!G328),IF($A$20=7, IF('New Cycle 1'!F328="","", 'New Cycle 1'!F328),IF($A$20=8, IF('New Cycle 2'!F328="","", 'New Cycle 2'!F328),IF($A$20=9, IF('New Cycle 3'!F328="","", 'New Cycle 3'!F328),"")))))))))</f>
        <v>1435.6593134611298</v>
      </c>
    </row>
    <row r="329" spans="16:21" x14ac:dyDescent="0.25">
      <c r="P329" s="8">
        <f>IF($A$20=1,IF(UDDS!A329="","",UDDS!A329),IF($A$20=2,IF('FTP-75'!A329="","",'FTP-75'!A329),IF($A$20=3, IF('US06'!A329="","",'US06'!A329),IF($A$20=4, IF(NEDC!A329="","", NEDC!A329),IF($A$20=5, IF('JPN10-15'!A329="","",'JPN10-15'!A329),IF($A$20=6, IF(WLTC!B329="","", WLTC!B329),IF($A$20=7, IF('New Cycle 1'!A329="","", 'New Cycle 1'!A329),IF($A$20=8, IF('New Cycle 2'!A329="","", 'New Cycle 3'!A329),IF($A$20=9, IF('New Cycle 3'!A329="","", 'New Cycle 3'!A329),"")))))))))</f>
        <v>327</v>
      </c>
      <c r="Q329" s="32">
        <f>IF($A$20=1,IF(UDDS!C329="","",UDDS!C329),IF($A$20=2,IF('FTP-75'!C329="","",'FTP-75'!C329),IF($A$20=3, IF('US06'!C329="","",'US06'!C329),IF($A$20=4, IF(NEDC!B329="","", NEDC!B329),IF($A$20=5, IF('JPN10-15'!B329="","",'JPN10-15'!B329),IF($A$20=6, IF(WLTC!C329="","", WLTC!C329),IF($A$20=7, IF('New Cycle 1'!B329="","", 'New Cycle 1'!B329),IF($A$20=8, IF('New Cycle 2'!B329="","", 'New Cycle 2'!B329),IF($A$20=9, IF('New Cycle 3'!B329="","", 'New Cycle 3'!B329),"")))))))))</f>
        <v>28.33</v>
      </c>
      <c r="R329" s="32">
        <f>IF($A$20=1,IF(UDDS!D329="","",UDDS!D329),IF($A$20=2,IF('FTP-75'!D329="","",'FTP-75'!D329),IF($A$20=3, IF('US06'!D329="","",'US06'!D329),IF($A$20=4, IF(NEDC!C329="","", NEDC!C329),IF($A$20=5, IF('JPN10-15'!C329="","",'JPN10-15'!C329),IF($A$20=6, IF(WLTC!D329="","", WLTC!D329),IF($A$20=7, IF('New Cycle 1'!C329="","", 'New Cycle 1'!C329),IF($A$20=8, IF('New Cycle 2'!C329="","", 'New Cycle 2'!C329),IF($A$20=9, IF('New Cycle 3'!C329="","", 'New Cycle 3'!C329),"")))))))))</f>
        <v>0</v>
      </c>
      <c r="S329" s="32">
        <f>IF($A$20=1,IF(UDDS!E329="","",UDDS!E329),IF($A$20=2,IF('FTP-75'!E329="","",'FTP-75'!E329),IF($A$20=3, IF('US06'!E329="","",'US06'!E329),IF($A$20=4, IF(NEDC!D329="","", NEDC!D329),IF($A$20=5, IF('JPN10-15'!D329="","",'JPN10-15'!D329),IF($A$20=6, IF(WLTC!E329="","", WLTC!E329),IF($A$20=7, IF('New Cycle 1'!D329="","", 'New Cycle 1'!D329),IF($A$20=8, IF('New Cycle 2'!D329="","", 'New Cycle 2'!D329),IF($A$20=9, IF('New Cycle 3'!D329="","", 'New Cycle 3'!D329),"")))))))))</f>
        <v>7.8694444444444436</v>
      </c>
      <c r="T329" s="32">
        <f>IF($A$20=1,IF(UDDS!F329="","",UDDS!F329),IF($A$20=2,IF('FTP-75'!F329="","",'FTP-75'!F329),IF($A$20=3, IF('US06'!F329="","",'US06'!F329),IF($A$20=4, IF(NEDC!E329="","", NEDC!E329),IF($A$20=5, IF('JPN10-15'!E329="","",'JPN10-15'!E329),IF($A$20=6, IF(WLTC!F329="","", WLTC!F329),IF($A$20=7, IF('New Cycle 1'!E329="","", 'New Cycle 1'!E329),IF($A$20=8, IF('New Cycle 2'!E329="","", 'New Cycle 2'!E329),IF($A$20=9, IF('New Cycle 3'!E329="","", 'New Cycle 3'!E329),"")))))))))</f>
        <v>0.61666666666666625</v>
      </c>
      <c r="U329" s="32">
        <f>IF($A$20=1,IF(UDDS!G329="","",UDDS!G329),IF($A$20=2,IF('FTP-75'!G329="","",'FTP-75'!G329),IF($A$20=3, IF('US06'!G329="","",'US06'!G329),IF($A$20=4, IF(NEDC!F329="","", NEDC!F329),IF($A$20=5, IF('JPN10-15'!F329="","",'JPN10-15'!F329),IF($A$20=6, IF(WLTC!G329="","", WLTC!G329),IF($A$20=7, IF('New Cycle 1'!F329="","", 'New Cycle 1'!F329),IF($A$20=8, IF('New Cycle 2'!F329="","", 'New Cycle 2'!F329),IF($A$20=9, IF('New Cycle 3'!F329="","", 'New Cycle 3'!F329),"")))))))))</f>
        <v>1443.220424572241</v>
      </c>
    </row>
    <row r="330" spans="16:21" x14ac:dyDescent="0.25">
      <c r="P330" s="8">
        <f>IF($A$20=1,IF(UDDS!A330="","",UDDS!A330),IF($A$20=2,IF('FTP-75'!A330="","",'FTP-75'!A330),IF($A$20=3, IF('US06'!A330="","",'US06'!A330),IF($A$20=4, IF(NEDC!A330="","", NEDC!A330),IF($A$20=5, IF('JPN10-15'!A330="","",'JPN10-15'!A330),IF($A$20=6, IF(WLTC!B330="","", WLTC!B330),IF($A$20=7, IF('New Cycle 1'!A330="","", 'New Cycle 1'!A330),IF($A$20=8, IF('New Cycle 2'!A330="","", 'New Cycle 3'!A330),IF($A$20=9, IF('New Cycle 3'!A330="","", 'New Cycle 3'!A330),"")))))))))</f>
        <v>328</v>
      </c>
      <c r="Q330" s="32">
        <f>IF($A$20=1,IF(UDDS!C330="","",UDDS!C330),IF($A$20=2,IF('FTP-75'!C330="","",'FTP-75'!C330),IF($A$20=3, IF('US06'!C330="","",'US06'!C330),IF($A$20=4, IF(NEDC!B330="","", NEDC!B330),IF($A$20=5, IF('JPN10-15'!B330="","",'JPN10-15'!B330),IF($A$20=6, IF(WLTC!C330="","", WLTC!C330),IF($A$20=7, IF('New Cycle 1'!B330="","", 'New Cycle 1'!B330),IF($A$20=8, IF('New Cycle 2'!B330="","", 'New Cycle 2'!B330),IF($A$20=9, IF('New Cycle 3'!B330="","", 'New Cycle 3'!B330),"")))))))))</f>
        <v>30.5</v>
      </c>
      <c r="R330" s="32">
        <f>IF($A$20=1,IF(UDDS!D330="","",UDDS!D330),IF($A$20=2,IF('FTP-75'!D330="","",'FTP-75'!D330),IF($A$20=3, IF('US06'!D330="","",'US06'!D330),IF($A$20=4, IF(NEDC!C330="","", NEDC!C330),IF($A$20=5, IF('JPN10-15'!C330="","",'JPN10-15'!C330),IF($A$20=6, IF(WLTC!D330="","", WLTC!D330),IF($A$20=7, IF('New Cycle 1'!C330="","", 'New Cycle 1'!C330),IF($A$20=8, IF('New Cycle 2'!C330="","", 'New Cycle 2'!C330),IF($A$20=9, IF('New Cycle 3'!C330="","", 'New Cycle 3'!C330),"")))))))))</f>
        <v>0</v>
      </c>
      <c r="S330" s="32">
        <f>IF($A$20=1,IF(UDDS!E330="","",UDDS!E330),IF($A$20=2,IF('FTP-75'!E330="","",'FTP-75'!E330),IF($A$20=3, IF('US06'!E330="","",'US06'!E330),IF($A$20=4, IF(NEDC!D330="","", NEDC!D330),IF($A$20=5, IF('JPN10-15'!D330="","",'JPN10-15'!D330),IF($A$20=6, IF(WLTC!E330="","", WLTC!E330),IF($A$20=7, IF('New Cycle 1'!D330="","", 'New Cycle 1'!D330),IF($A$20=8, IF('New Cycle 2'!D330="","", 'New Cycle 2'!D330),IF($A$20=9, IF('New Cycle 3'!D330="","", 'New Cycle 3'!D330),"")))))))))</f>
        <v>8.4722222222222214</v>
      </c>
      <c r="T330" s="32">
        <f>IF($A$20=1,IF(UDDS!F330="","",UDDS!F330),IF($A$20=2,IF('FTP-75'!F330="","",'FTP-75'!F330),IF($A$20=3, IF('US06'!F330="","",'US06'!F330),IF($A$20=4, IF(NEDC!E330="","", NEDC!E330),IF($A$20=5, IF('JPN10-15'!E330="","",'JPN10-15'!E330),IF($A$20=6, IF(WLTC!F330="","", WLTC!F330),IF($A$20=7, IF('New Cycle 1'!E330="","", 'New Cycle 1'!E330),IF($A$20=8, IF('New Cycle 2'!E330="","", 'New Cycle 2'!E330),IF($A$20=9, IF('New Cycle 3'!E330="","", 'New Cycle 3'!E330),"")))))))))</f>
        <v>0.60277777777777786</v>
      </c>
      <c r="U330" s="32">
        <f>IF($A$20=1,IF(UDDS!G330="","",UDDS!G330),IF($A$20=2,IF('FTP-75'!G330="","",'FTP-75'!G330),IF($A$20=3, IF('US06'!G330="","",'US06'!G330),IF($A$20=4, IF(NEDC!F330="","", NEDC!F330),IF($A$20=5, IF('JPN10-15'!F330="","",'JPN10-15'!F330),IF($A$20=6, IF(WLTC!G330="","", WLTC!G330),IF($A$20=7, IF('New Cycle 1'!F330="","", 'New Cycle 1'!F330),IF($A$20=8, IF('New Cycle 2'!F330="","", 'New Cycle 2'!F330),IF($A$20=9, IF('New Cycle 3'!F330="","", 'New Cycle 3'!F330),"")))))))))</f>
        <v>1451.3912579055743</v>
      </c>
    </row>
    <row r="331" spans="16:21" x14ac:dyDescent="0.25">
      <c r="P331" s="8">
        <f>IF($A$20=1,IF(UDDS!A331="","",UDDS!A331),IF($A$20=2,IF('FTP-75'!A331="","",'FTP-75'!A331),IF($A$20=3, IF('US06'!A331="","",'US06'!A331),IF($A$20=4, IF(NEDC!A331="","", NEDC!A331),IF($A$20=5, IF('JPN10-15'!A331="","",'JPN10-15'!A331),IF($A$20=6, IF(WLTC!B331="","", WLTC!B331),IF($A$20=7, IF('New Cycle 1'!A331="","", 'New Cycle 1'!A331),IF($A$20=8, IF('New Cycle 2'!A331="","", 'New Cycle 3'!A331),IF($A$20=9, IF('New Cycle 3'!A331="","", 'New Cycle 3'!A331),"")))))))))</f>
        <v>329</v>
      </c>
      <c r="Q331" s="32">
        <f>IF($A$20=1,IF(UDDS!C331="","",UDDS!C331),IF($A$20=2,IF('FTP-75'!C331="","",'FTP-75'!C331),IF($A$20=3, IF('US06'!C331="","",'US06'!C331),IF($A$20=4, IF(NEDC!B331="","", NEDC!B331),IF($A$20=5, IF('JPN10-15'!B331="","",'JPN10-15'!B331),IF($A$20=6, IF(WLTC!C331="","", WLTC!C331),IF($A$20=7, IF('New Cycle 1'!B331="","", 'New Cycle 1'!B331),IF($A$20=8, IF('New Cycle 2'!B331="","", 'New Cycle 2'!B331),IF($A$20=9, IF('New Cycle 3'!B331="","", 'New Cycle 3'!B331),"")))))))))</f>
        <v>32.78</v>
      </c>
      <c r="R331" s="32">
        <f>IF($A$20=1,IF(UDDS!D331="","",UDDS!D331),IF($A$20=2,IF('FTP-75'!D331="","",'FTP-75'!D331),IF($A$20=3, IF('US06'!D331="","",'US06'!D331),IF($A$20=4, IF(NEDC!C331="","", NEDC!C331),IF($A$20=5, IF('JPN10-15'!C331="","",'JPN10-15'!C331),IF($A$20=6, IF(WLTC!D331="","", WLTC!D331),IF($A$20=7, IF('New Cycle 1'!C331="","", 'New Cycle 1'!C331),IF($A$20=8, IF('New Cycle 2'!C331="","", 'New Cycle 2'!C331),IF($A$20=9, IF('New Cycle 3'!C331="","", 'New Cycle 3'!C331),"")))))))))</f>
        <v>0</v>
      </c>
      <c r="S331" s="32">
        <f>IF($A$20=1,IF(UDDS!E331="","",UDDS!E331),IF($A$20=2,IF('FTP-75'!E331="","",'FTP-75'!E331),IF($A$20=3, IF('US06'!E331="","",'US06'!E331),IF($A$20=4, IF(NEDC!D331="","", NEDC!D331),IF($A$20=5, IF('JPN10-15'!D331="","",'JPN10-15'!D331),IF($A$20=6, IF(WLTC!E331="","", WLTC!E331),IF($A$20=7, IF('New Cycle 1'!D331="","", 'New Cycle 1'!D331),IF($A$20=8, IF('New Cycle 2'!D331="","", 'New Cycle 2'!D331),IF($A$20=9, IF('New Cycle 3'!D331="","", 'New Cycle 3'!D331),"")))))))))</f>
        <v>9.1055555555555561</v>
      </c>
      <c r="T331" s="32">
        <f>IF($A$20=1,IF(UDDS!F331="","",UDDS!F331),IF($A$20=2,IF('FTP-75'!F331="","",'FTP-75'!F331),IF($A$20=3, IF('US06'!F331="","",'US06'!F331),IF($A$20=4, IF(NEDC!E331="","", NEDC!E331),IF($A$20=5, IF('JPN10-15'!E331="","",'JPN10-15'!E331),IF($A$20=6, IF(WLTC!F331="","", WLTC!F331),IF($A$20=7, IF('New Cycle 1'!E331="","", 'New Cycle 1'!E331),IF($A$20=8, IF('New Cycle 2'!E331="","", 'New Cycle 2'!E331),IF($A$20=9, IF('New Cycle 3'!E331="","", 'New Cycle 3'!E331),"")))))))))</f>
        <v>0.63333333333333464</v>
      </c>
      <c r="U331" s="32">
        <f>IF($A$20=1,IF(UDDS!G331="","",UDDS!G331),IF($A$20=2,IF('FTP-75'!G331="","",'FTP-75'!G331),IF($A$20=3, IF('US06'!G331="","",'US06'!G331),IF($A$20=4, IF(NEDC!F331="","", NEDC!F331),IF($A$20=5, IF('JPN10-15'!F331="","",'JPN10-15'!F331),IF($A$20=6, IF(WLTC!G331="","", WLTC!G331),IF($A$20=7, IF('New Cycle 1'!F331="","", 'New Cycle 1'!F331),IF($A$20=8, IF('New Cycle 2'!F331="","", 'New Cycle 2'!F331),IF($A$20=9, IF('New Cycle 3'!F331="","", 'New Cycle 3'!F331),"")))))))))</f>
        <v>1460.1801467944631</v>
      </c>
    </row>
    <row r="332" spans="16:21" x14ac:dyDescent="0.25">
      <c r="P332" s="8">
        <f>IF($A$20=1,IF(UDDS!A332="","",UDDS!A332),IF($A$20=2,IF('FTP-75'!A332="","",'FTP-75'!A332),IF($A$20=3, IF('US06'!A332="","",'US06'!A332),IF($A$20=4, IF(NEDC!A332="","", NEDC!A332),IF($A$20=5, IF('JPN10-15'!A332="","",'JPN10-15'!A332),IF($A$20=6, IF(WLTC!B332="","", WLTC!B332),IF($A$20=7, IF('New Cycle 1'!A332="","", 'New Cycle 1'!A332),IF($A$20=8, IF('New Cycle 2'!A332="","", 'New Cycle 3'!A332),IF($A$20=9, IF('New Cycle 3'!A332="","", 'New Cycle 3'!A332),"")))))))))</f>
        <v>330</v>
      </c>
      <c r="Q332" s="32">
        <f>IF($A$20=1,IF(UDDS!C332="","",UDDS!C332),IF($A$20=2,IF('FTP-75'!C332="","",'FTP-75'!C332),IF($A$20=3, IF('US06'!C332="","",'US06'!C332),IF($A$20=4, IF(NEDC!B332="","", NEDC!B332),IF($A$20=5, IF('JPN10-15'!B332="","",'JPN10-15'!B332),IF($A$20=6, IF(WLTC!C332="","", WLTC!C332),IF($A$20=7, IF('New Cycle 1'!B332="","", 'New Cycle 1'!B332),IF($A$20=8, IF('New Cycle 2'!B332="","", 'New Cycle 2'!B332),IF($A$20=9, IF('New Cycle 3'!B332="","", 'New Cycle 3'!B332),"")))))))))</f>
        <v>35</v>
      </c>
      <c r="R332" s="32">
        <f>IF($A$20=1,IF(UDDS!D332="","",UDDS!D332),IF($A$20=2,IF('FTP-75'!D332="","",'FTP-75'!D332),IF($A$20=3, IF('US06'!D332="","",'US06'!D332),IF($A$20=4, IF(NEDC!C332="","", NEDC!C332),IF($A$20=5, IF('JPN10-15'!C332="","",'JPN10-15'!C332),IF($A$20=6, IF(WLTC!D332="","", WLTC!D332),IF($A$20=7, IF('New Cycle 1'!C332="","", 'New Cycle 1'!C332),IF($A$20=8, IF('New Cycle 2'!C332="","", 'New Cycle 2'!C332),IF($A$20=9, IF('New Cycle 3'!C332="","", 'New Cycle 3'!C332),"")))))))))</f>
        <v>0</v>
      </c>
      <c r="S332" s="32">
        <f>IF($A$20=1,IF(UDDS!E332="","",UDDS!E332),IF($A$20=2,IF('FTP-75'!E332="","",'FTP-75'!E332),IF($A$20=3, IF('US06'!E332="","",'US06'!E332),IF($A$20=4, IF(NEDC!D332="","", NEDC!D332),IF($A$20=5, IF('JPN10-15'!D332="","",'JPN10-15'!D332),IF($A$20=6, IF(WLTC!E332="","", WLTC!E332),IF($A$20=7, IF('New Cycle 1'!D332="","", 'New Cycle 1'!D332),IF($A$20=8, IF('New Cycle 2'!D332="","", 'New Cycle 2'!D332),IF($A$20=9, IF('New Cycle 3'!D332="","", 'New Cycle 3'!D332),"")))))))))</f>
        <v>9.7222222222222214</v>
      </c>
      <c r="T332" s="32">
        <f>IF($A$20=1,IF(UDDS!F332="","",UDDS!F332),IF($A$20=2,IF('FTP-75'!F332="","",'FTP-75'!F332),IF($A$20=3, IF('US06'!F332="","",'US06'!F332),IF($A$20=4, IF(NEDC!E332="","", NEDC!E332),IF($A$20=5, IF('JPN10-15'!E332="","",'JPN10-15'!E332),IF($A$20=6, IF(WLTC!F332="","", WLTC!F332),IF($A$20=7, IF('New Cycle 1'!E332="","", 'New Cycle 1'!E332),IF($A$20=8, IF('New Cycle 2'!E332="","", 'New Cycle 2'!E332),IF($A$20=9, IF('New Cycle 3'!E332="","", 'New Cycle 3'!E332),"")))))))))</f>
        <v>0.61666666666666536</v>
      </c>
      <c r="U332" s="32">
        <f>IF($A$20=1,IF(UDDS!G332="","",UDDS!G332),IF($A$20=2,IF('FTP-75'!G332="","",'FTP-75'!G332),IF($A$20=3, IF('US06'!G332="","",'US06'!G332),IF($A$20=4, IF(NEDC!F332="","", NEDC!F332),IF($A$20=5, IF('JPN10-15'!F332="","",'JPN10-15'!F332),IF($A$20=6, IF(WLTC!G332="","", WLTC!G332),IF($A$20=7, IF('New Cycle 1'!F332="","", 'New Cycle 1'!F332),IF($A$20=8, IF('New Cycle 2'!F332="","", 'New Cycle 2'!F332),IF($A$20=9, IF('New Cycle 3'!F332="","", 'New Cycle 3'!F332),"")))))))))</f>
        <v>1469.5940356833519</v>
      </c>
    </row>
    <row r="333" spans="16:21" x14ac:dyDescent="0.25">
      <c r="P333" s="8">
        <f>IF($A$20=1,IF(UDDS!A333="","",UDDS!A333),IF($A$20=2,IF('FTP-75'!A333="","",'FTP-75'!A333),IF($A$20=3, IF('US06'!A333="","",'US06'!A333),IF($A$20=4, IF(NEDC!A333="","", NEDC!A333),IF($A$20=5, IF('JPN10-15'!A333="","",'JPN10-15'!A333),IF($A$20=6, IF(WLTC!B333="","", WLTC!B333),IF($A$20=7, IF('New Cycle 1'!A333="","", 'New Cycle 1'!A333),IF($A$20=8, IF('New Cycle 2'!A333="","", 'New Cycle 3'!A333),IF($A$20=9, IF('New Cycle 3'!A333="","", 'New Cycle 3'!A333),"")))))))))</f>
        <v>331</v>
      </c>
      <c r="Q333" s="32">
        <f>IF($A$20=1,IF(UDDS!C333="","",UDDS!C333),IF($A$20=2,IF('FTP-75'!C333="","",'FTP-75'!C333),IF($A$20=3, IF('US06'!C333="","",'US06'!C333),IF($A$20=4, IF(NEDC!B333="","", NEDC!B333),IF($A$20=5, IF('JPN10-15'!B333="","",'JPN10-15'!B333),IF($A$20=6, IF(WLTC!C333="","", WLTC!C333),IF($A$20=7, IF('New Cycle 1'!B333="","", 'New Cycle 1'!B333),IF($A$20=8, IF('New Cycle 2'!B333="","", 'New Cycle 2'!B333),IF($A$20=9, IF('New Cycle 3'!B333="","", 'New Cycle 3'!B333),"")))))))))</f>
        <v>35</v>
      </c>
      <c r="R333" s="32">
        <f>IF($A$20=1,IF(UDDS!D333="","",UDDS!D333),IF($A$20=2,IF('FTP-75'!D333="","",'FTP-75'!D333),IF($A$20=3, IF('US06'!D333="","",'US06'!D333),IF($A$20=4, IF(NEDC!C333="","", NEDC!C333),IF($A$20=5, IF('JPN10-15'!C333="","",'JPN10-15'!C333),IF($A$20=6, IF(WLTC!D333="","", WLTC!D333),IF($A$20=7, IF('New Cycle 1'!C333="","", 'New Cycle 1'!C333),IF($A$20=8, IF('New Cycle 2'!C333="","", 'New Cycle 2'!C333),IF($A$20=9, IF('New Cycle 3'!C333="","", 'New Cycle 3'!C333),"")))))))))</f>
        <v>0</v>
      </c>
      <c r="S333" s="32">
        <f>IF($A$20=1,IF(UDDS!E333="","",UDDS!E333),IF($A$20=2,IF('FTP-75'!E333="","",'FTP-75'!E333),IF($A$20=3, IF('US06'!E333="","",'US06'!E333),IF($A$20=4, IF(NEDC!D333="","", NEDC!D333),IF($A$20=5, IF('JPN10-15'!D333="","",'JPN10-15'!D333),IF($A$20=6, IF(WLTC!E333="","", WLTC!E333),IF($A$20=7, IF('New Cycle 1'!D333="","", 'New Cycle 1'!D333),IF($A$20=8, IF('New Cycle 2'!D333="","", 'New Cycle 2'!D333),IF($A$20=9, IF('New Cycle 3'!D333="","", 'New Cycle 3'!D333),"")))))))))</f>
        <v>9.7222222222222214</v>
      </c>
      <c r="T333" s="32">
        <f>IF($A$20=1,IF(UDDS!F333="","",UDDS!F333),IF($A$20=2,IF('FTP-75'!F333="","",'FTP-75'!F333),IF($A$20=3, IF('US06'!F333="","",'US06'!F333),IF($A$20=4, IF(NEDC!E333="","", NEDC!E333),IF($A$20=5, IF('JPN10-15'!E333="","",'JPN10-15'!E333),IF($A$20=6, IF(WLTC!F333="","", WLTC!F333),IF($A$20=7, IF('New Cycle 1'!E333="","", 'New Cycle 1'!E333),IF($A$20=8, IF('New Cycle 2'!E333="","", 'New Cycle 2'!E333),IF($A$20=9, IF('New Cycle 3'!E333="","", 'New Cycle 3'!E333),"")))))))))</f>
        <v>0</v>
      </c>
      <c r="U333" s="32">
        <f>IF($A$20=1,IF(UDDS!G333="","",UDDS!G333),IF($A$20=2,IF('FTP-75'!G333="","",'FTP-75'!G333),IF($A$20=3, IF('US06'!G333="","",'US06'!G333),IF($A$20=4, IF(NEDC!F333="","", NEDC!F333),IF($A$20=5, IF('JPN10-15'!F333="","",'JPN10-15'!F333),IF($A$20=6, IF(WLTC!G333="","", WLTC!G333),IF($A$20=7, IF('New Cycle 1'!F333="","", 'New Cycle 1'!F333),IF($A$20=8, IF('New Cycle 2'!F333="","", 'New Cycle 2'!F333),IF($A$20=9, IF('New Cycle 3'!F333="","", 'New Cycle 3'!F333),"")))))))))</f>
        <v>1479.316257905574</v>
      </c>
    </row>
    <row r="334" spans="16:21" x14ac:dyDescent="0.25">
      <c r="P334" s="8">
        <f>IF($A$20=1,IF(UDDS!A334="","",UDDS!A334),IF($A$20=2,IF('FTP-75'!A334="","",'FTP-75'!A334),IF($A$20=3, IF('US06'!A334="","",'US06'!A334),IF($A$20=4, IF(NEDC!A334="","", NEDC!A334),IF($A$20=5, IF('JPN10-15'!A334="","",'JPN10-15'!A334),IF($A$20=6, IF(WLTC!B334="","", WLTC!B334),IF($A$20=7, IF('New Cycle 1'!A334="","", 'New Cycle 1'!A334),IF($A$20=8, IF('New Cycle 2'!A334="","", 'New Cycle 3'!A334),IF($A$20=9, IF('New Cycle 3'!A334="","", 'New Cycle 3'!A334),"")))))))))</f>
        <v>332</v>
      </c>
      <c r="Q334" s="32">
        <f>IF($A$20=1,IF(UDDS!C334="","",UDDS!C334),IF($A$20=2,IF('FTP-75'!C334="","",'FTP-75'!C334),IF($A$20=3, IF('US06'!C334="","",'US06'!C334),IF($A$20=4, IF(NEDC!B334="","", NEDC!B334),IF($A$20=5, IF('JPN10-15'!B334="","",'JPN10-15'!B334),IF($A$20=6, IF(WLTC!C334="","", WLTC!C334),IF($A$20=7, IF('New Cycle 1'!B334="","", 'New Cycle 1'!B334),IF($A$20=8, IF('New Cycle 2'!B334="","", 'New Cycle 2'!B334),IF($A$20=9, IF('New Cycle 3'!B334="","", 'New Cycle 3'!B334),"")))))))))</f>
        <v>35</v>
      </c>
      <c r="R334" s="32">
        <f>IF($A$20=1,IF(UDDS!D334="","",UDDS!D334),IF($A$20=2,IF('FTP-75'!D334="","",'FTP-75'!D334),IF($A$20=3, IF('US06'!D334="","",'US06'!D334),IF($A$20=4, IF(NEDC!C334="","", NEDC!C334),IF($A$20=5, IF('JPN10-15'!C334="","",'JPN10-15'!C334),IF($A$20=6, IF(WLTC!D334="","", WLTC!D334),IF($A$20=7, IF('New Cycle 1'!C334="","", 'New Cycle 1'!C334),IF($A$20=8, IF('New Cycle 2'!C334="","", 'New Cycle 2'!C334),IF($A$20=9, IF('New Cycle 3'!C334="","", 'New Cycle 3'!C334),"")))))))))</f>
        <v>0</v>
      </c>
      <c r="S334" s="32">
        <f>IF($A$20=1,IF(UDDS!E334="","",UDDS!E334),IF($A$20=2,IF('FTP-75'!E334="","",'FTP-75'!E334),IF($A$20=3, IF('US06'!E334="","",'US06'!E334),IF($A$20=4, IF(NEDC!D334="","", NEDC!D334),IF($A$20=5, IF('JPN10-15'!D334="","",'JPN10-15'!D334),IF($A$20=6, IF(WLTC!E334="","", WLTC!E334),IF($A$20=7, IF('New Cycle 1'!D334="","", 'New Cycle 1'!D334),IF($A$20=8, IF('New Cycle 2'!D334="","", 'New Cycle 2'!D334),IF($A$20=9, IF('New Cycle 3'!D334="","", 'New Cycle 3'!D334),"")))))))))</f>
        <v>9.7222222222222214</v>
      </c>
      <c r="T334" s="32">
        <f>IF($A$20=1,IF(UDDS!F334="","",UDDS!F334),IF($A$20=2,IF('FTP-75'!F334="","",'FTP-75'!F334),IF($A$20=3, IF('US06'!F334="","",'US06'!F334),IF($A$20=4, IF(NEDC!E334="","", NEDC!E334),IF($A$20=5, IF('JPN10-15'!E334="","",'JPN10-15'!E334),IF($A$20=6, IF(WLTC!F334="","", WLTC!F334),IF($A$20=7, IF('New Cycle 1'!E334="","", 'New Cycle 1'!E334),IF($A$20=8, IF('New Cycle 2'!E334="","", 'New Cycle 2'!E334),IF($A$20=9, IF('New Cycle 3'!E334="","", 'New Cycle 3'!E334),"")))))))))</f>
        <v>0</v>
      </c>
      <c r="U334" s="32">
        <f>IF($A$20=1,IF(UDDS!G334="","",UDDS!G334),IF($A$20=2,IF('FTP-75'!G334="","",'FTP-75'!G334),IF($A$20=3, IF('US06'!G334="","",'US06'!G334),IF($A$20=4, IF(NEDC!F334="","", NEDC!F334),IF($A$20=5, IF('JPN10-15'!F334="","",'JPN10-15'!F334),IF($A$20=6, IF(WLTC!G334="","", WLTC!G334),IF($A$20=7, IF('New Cycle 1'!F334="","", 'New Cycle 1'!F334),IF($A$20=8, IF('New Cycle 2'!F334="","", 'New Cycle 2'!F334),IF($A$20=9, IF('New Cycle 3'!F334="","", 'New Cycle 3'!F334),"")))))))))</f>
        <v>1489.0384801277962</v>
      </c>
    </row>
    <row r="335" spans="16:21" x14ac:dyDescent="0.25">
      <c r="P335" s="8">
        <f>IF($A$20=1,IF(UDDS!A335="","",UDDS!A335),IF($A$20=2,IF('FTP-75'!A335="","",'FTP-75'!A335),IF($A$20=3, IF('US06'!A335="","",'US06'!A335),IF($A$20=4, IF(NEDC!A335="","", NEDC!A335),IF($A$20=5, IF('JPN10-15'!A335="","",'JPN10-15'!A335),IF($A$20=6, IF(WLTC!B335="","", WLTC!B335),IF($A$20=7, IF('New Cycle 1'!A335="","", 'New Cycle 1'!A335),IF($A$20=8, IF('New Cycle 2'!A335="","", 'New Cycle 3'!A335),IF($A$20=9, IF('New Cycle 3'!A335="","", 'New Cycle 3'!A335),"")))))))))</f>
        <v>333</v>
      </c>
      <c r="Q335" s="32">
        <f>IF($A$20=1,IF(UDDS!C335="","",UDDS!C335),IF($A$20=2,IF('FTP-75'!C335="","",'FTP-75'!C335),IF($A$20=3, IF('US06'!C335="","",'US06'!C335),IF($A$20=4, IF(NEDC!B335="","", NEDC!B335),IF($A$20=5, IF('JPN10-15'!B335="","",'JPN10-15'!B335),IF($A$20=6, IF(WLTC!C335="","", WLTC!C335),IF($A$20=7, IF('New Cycle 1'!B335="","", 'New Cycle 1'!B335),IF($A$20=8, IF('New Cycle 2'!B335="","", 'New Cycle 2'!B335),IF($A$20=9, IF('New Cycle 3'!B335="","", 'New Cycle 3'!B335),"")))))))))</f>
        <v>36.875</v>
      </c>
      <c r="R335" s="32">
        <f>IF($A$20=1,IF(UDDS!D335="","",UDDS!D335),IF($A$20=2,IF('FTP-75'!D335="","",'FTP-75'!D335),IF($A$20=3, IF('US06'!D335="","",'US06'!D335),IF($A$20=4, IF(NEDC!C335="","", NEDC!C335),IF($A$20=5, IF('JPN10-15'!C335="","",'JPN10-15'!C335),IF($A$20=6, IF(WLTC!D335="","", WLTC!D335),IF($A$20=7, IF('New Cycle 1'!C335="","", 'New Cycle 1'!C335),IF($A$20=8, IF('New Cycle 2'!C335="","", 'New Cycle 2'!C335),IF($A$20=9, IF('New Cycle 3'!C335="","", 'New Cycle 3'!C335),"")))))))))</f>
        <v>0</v>
      </c>
      <c r="S335" s="32">
        <f>IF($A$20=1,IF(UDDS!E335="","",UDDS!E335),IF($A$20=2,IF('FTP-75'!E335="","",'FTP-75'!E335),IF($A$20=3, IF('US06'!E335="","",'US06'!E335),IF($A$20=4, IF(NEDC!D335="","", NEDC!D335),IF($A$20=5, IF('JPN10-15'!D335="","",'JPN10-15'!D335),IF($A$20=6, IF(WLTC!E335="","", WLTC!E335),IF($A$20=7, IF('New Cycle 1'!D335="","", 'New Cycle 1'!D335),IF($A$20=8, IF('New Cycle 2'!D335="","", 'New Cycle 2'!D335),IF($A$20=9, IF('New Cycle 3'!D335="","", 'New Cycle 3'!D335),"")))))))))</f>
        <v>10.243055555555555</v>
      </c>
      <c r="T335" s="32">
        <f>IF($A$20=1,IF(UDDS!F335="","",UDDS!F335),IF($A$20=2,IF('FTP-75'!F335="","",'FTP-75'!F335),IF($A$20=3, IF('US06'!F335="","",'US06'!F335),IF($A$20=4, IF(NEDC!E335="","", NEDC!E335),IF($A$20=5, IF('JPN10-15'!E335="","",'JPN10-15'!E335),IF($A$20=6, IF(WLTC!F335="","", WLTC!F335),IF($A$20=7, IF('New Cycle 1'!E335="","", 'New Cycle 1'!E335),IF($A$20=8, IF('New Cycle 2'!E335="","", 'New Cycle 2'!E335),IF($A$20=9, IF('New Cycle 3'!E335="","", 'New Cycle 3'!E335),"")))))))))</f>
        <v>0.52083333333333393</v>
      </c>
      <c r="U335" s="32">
        <f>IF($A$20=1,IF(UDDS!G335="","",UDDS!G335),IF($A$20=2,IF('FTP-75'!G335="","",'FTP-75'!G335),IF($A$20=3, IF('US06'!G335="","",'US06'!G335),IF($A$20=4, IF(NEDC!F335="","", NEDC!F335),IF($A$20=5, IF('JPN10-15'!F335="","",'JPN10-15'!F335),IF($A$20=6, IF(WLTC!G335="","", WLTC!G335),IF($A$20=7, IF('New Cycle 1'!F335="","", 'New Cycle 1'!F335),IF($A$20=8, IF('New Cycle 2'!F335="","", 'New Cycle 2'!F335),IF($A$20=9, IF('New Cycle 3'!F335="","", 'New Cycle 3'!F335),"")))))))))</f>
        <v>1499.0211190166851</v>
      </c>
    </row>
    <row r="336" spans="16:21" x14ac:dyDescent="0.25">
      <c r="P336" s="8">
        <f>IF($A$20=1,IF(UDDS!A336="","",UDDS!A336),IF($A$20=2,IF('FTP-75'!A336="","",'FTP-75'!A336),IF($A$20=3, IF('US06'!A336="","",'US06'!A336),IF($A$20=4, IF(NEDC!A336="","", NEDC!A336),IF($A$20=5, IF('JPN10-15'!A336="","",'JPN10-15'!A336),IF($A$20=6, IF(WLTC!B336="","", WLTC!B336),IF($A$20=7, IF('New Cycle 1'!A336="","", 'New Cycle 1'!A336),IF($A$20=8, IF('New Cycle 2'!A336="","", 'New Cycle 3'!A336),IF($A$20=9, IF('New Cycle 3'!A336="","", 'New Cycle 3'!A336),"")))))))))</f>
        <v>334</v>
      </c>
      <c r="Q336" s="32">
        <f>IF($A$20=1,IF(UDDS!C336="","",UDDS!C336),IF($A$20=2,IF('FTP-75'!C336="","",'FTP-75'!C336),IF($A$20=3, IF('US06'!C336="","",'US06'!C336),IF($A$20=4, IF(NEDC!B336="","", NEDC!B336),IF($A$20=5, IF('JPN10-15'!B336="","",'JPN10-15'!B336),IF($A$20=6, IF(WLTC!C336="","", WLTC!C336),IF($A$20=7, IF('New Cycle 1'!B336="","", 'New Cycle 1'!B336),IF($A$20=8, IF('New Cycle 2'!B336="","", 'New Cycle 2'!B336),IF($A$20=9, IF('New Cycle 3'!B336="","", 'New Cycle 3'!B336),"")))))))))</f>
        <v>38.75</v>
      </c>
      <c r="R336" s="32">
        <f>IF($A$20=1,IF(UDDS!D336="","",UDDS!D336),IF($A$20=2,IF('FTP-75'!D336="","",'FTP-75'!D336),IF($A$20=3, IF('US06'!D336="","",'US06'!D336),IF($A$20=4, IF(NEDC!C336="","", NEDC!C336),IF($A$20=5, IF('JPN10-15'!C336="","",'JPN10-15'!C336),IF($A$20=6, IF(WLTC!D336="","", WLTC!D336),IF($A$20=7, IF('New Cycle 1'!C336="","", 'New Cycle 1'!C336),IF($A$20=8, IF('New Cycle 2'!C336="","", 'New Cycle 2'!C336),IF($A$20=9, IF('New Cycle 3'!C336="","", 'New Cycle 3'!C336),"")))))))))</f>
        <v>0</v>
      </c>
      <c r="S336" s="32">
        <f>IF($A$20=1,IF(UDDS!E336="","",UDDS!E336),IF($A$20=2,IF('FTP-75'!E336="","",'FTP-75'!E336),IF($A$20=3, IF('US06'!E336="","",'US06'!E336),IF($A$20=4, IF(NEDC!D336="","", NEDC!D336),IF($A$20=5, IF('JPN10-15'!D336="","",'JPN10-15'!D336),IF($A$20=6, IF(WLTC!E336="","", WLTC!E336),IF($A$20=7, IF('New Cycle 1'!D336="","", 'New Cycle 1'!D336),IF($A$20=8, IF('New Cycle 2'!D336="","", 'New Cycle 2'!D336),IF($A$20=9, IF('New Cycle 3'!D336="","", 'New Cycle 3'!D336),"")))))))))</f>
        <v>10.763888888888889</v>
      </c>
      <c r="T336" s="32">
        <f>IF($A$20=1,IF(UDDS!F336="","",UDDS!F336),IF($A$20=2,IF('FTP-75'!F336="","",'FTP-75'!F336),IF($A$20=3, IF('US06'!F336="","",'US06'!F336),IF($A$20=4, IF(NEDC!E336="","", NEDC!E336),IF($A$20=5, IF('JPN10-15'!E336="","",'JPN10-15'!E336),IF($A$20=6, IF(WLTC!F336="","", WLTC!F336),IF($A$20=7, IF('New Cycle 1'!E336="","", 'New Cycle 1'!E336),IF($A$20=8, IF('New Cycle 2'!E336="","", 'New Cycle 2'!E336),IF($A$20=9, IF('New Cycle 3'!E336="","", 'New Cycle 3'!E336),"")))))))))</f>
        <v>0.52083333333333393</v>
      </c>
      <c r="U336" s="32">
        <f>IF($A$20=1,IF(UDDS!G336="","",UDDS!G336),IF($A$20=2,IF('FTP-75'!G336="","",'FTP-75'!G336),IF($A$20=3, IF('US06'!G336="","",'US06'!G336),IF($A$20=4, IF(NEDC!F336="","", NEDC!F336),IF($A$20=5, IF('JPN10-15'!F336="","",'JPN10-15'!F336),IF($A$20=6, IF(WLTC!G336="","", WLTC!G336),IF($A$20=7, IF('New Cycle 1'!F336="","", 'New Cycle 1'!F336),IF($A$20=8, IF('New Cycle 2'!F336="","", 'New Cycle 2'!F336),IF($A$20=9, IF('New Cycle 3'!F336="","", 'New Cycle 3'!F336),"")))))))))</f>
        <v>1509.5245912389073</v>
      </c>
    </row>
    <row r="337" spans="16:21" x14ac:dyDescent="0.25">
      <c r="P337" s="8">
        <f>IF($A$20=1,IF(UDDS!A337="","",UDDS!A337),IF($A$20=2,IF('FTP-75'!A337="","",'FTP-75'!A337),IF($A$20=3, IF('US06'!A337="","",'US06'!A337),IF($A$20=4, IF(NEDC!A337="","", NEDC!A337),IF($A$20=5, IF('JPN10-15'!A337="","",'JPN10-15'!A337),IF($A$20=6, IF(WLTC!B337="","", WLTC!B337),IF($A$20=7, IF('New Cycle 1'!A337="","", 'New Cycle 1'!A337),IF($A$20=8, IF('New Cycle 2'!A337="","", 'New Cycle 3'!A337),IF($A$20=9, IF('New Cycle 3'!A337="","", 'New Cycle 3'!A337),"")))))))))</f>
        <v>335</v>
      </c>
      <c r="Q337" s="32">
        <f>IF($A$20=1,IF(UDDS!C337="","",UDDS!C337),IF($A$20=2,IF('FTP-75'!C337="","",'FTP-75'!C337),IF($A$20=3, IF('US06'!C337="","",'US06'!C337),IF($A$20=4, IF(NEDC!B337="","", NEDC!B337),IF($A$20=5, IF('JPN10-15'!B337="","",'JPN10-15'!B337),IF($A$20=6, IF(WLTC!C337="","", WLTC!C337),IF($A$20=7, IF('New Cycle 1'!B337="","", 'New Cycle 1'!B337),IF($A$20=8, IF('New Cycle 2'!B337="","", 'New Cycle 2'!B337),IF($A$20=9, IF('New Cycle 3'!B337="","", 'New Cycle 3'!B337),"")))))))))</f>
        <v>40.625</v>
      </c>
      <c r="R337" s="32">
        <f>IF($A$20=1,IF(UDDS!D337="","",UDDS!D337),IF($A$20=2,IF('FTP-75'!D337="","",'FTP-75'!D337),IF($A$20=3, IF('US06'!D337="","",'US06'!D337),IF($A$20=4, IF(NEDC!C337="","", NEDC!C337),IF($A$20=5, IF('JPN10-15'!C337="","",'JPN10-15'!C337),IF($A$20=6, IF(WLTC!D337="","", WLTC!D337),IF($A$20=7, IF('New Cycle 1'!C337="","", 'New Cycle 1'!C337),IF($A$20=8, IF('New Cycle 2'!C337="","", 'New Cycle 2'!C337),IF($A$20=9, IF('New Cycle 3'!C337="","", 'New Cycle 3'!C337),"")))))))))</f>
        <v>0</v>
      </c>
      <c r="S337" s="32">
        <f>IF($A$20=1,IF(UDDS!E337="","",UDDS!E337),IF($A$20=2,IF('FTP-75'!E337="","",'FTP-75'!E337),IF($A$20=3, IF('US06'!E337="","",'US06'!E337),IF($A$20=4, IF(NEDC!D337="","", NEDC!D337),IF($A$20=5, IF('JPN10-15'!D337="","",'JPN10-15'!D337),IF($A$20=6, IF(WLTC!E337="","", WLTC!E337),IF($A$20=7, IF('New Cycle 1'!D337="","", 'New Cycle 1'!D337),IF($A$20=8, IF('New Cycle 2'!D337="","", 'New Cycle 2'!D337),IF($A$20=9, IF('New Cycle 3'!D337="","", 'New Cycle 3'!D337),"")))))))))</f>
        <v>11.284722222222221</v>
      </c>
      <c r="T337" s="32">
        <f>IF($A$20=1,IF(UDDS!F337="","",UDDS!F337),IF($A$20=2,IF('FTP-75'!F337="","",'FTP-75'!F337),IF($A$20=3, IF('US06'!F337="","",'US06'!F337),IF($A$20=4, IF(NEDC!E337="","", NEDC!E337),IF($A$20=5, IF('JPN10-15'!E337="","",'JPN10-15'!E337),IF($A$20=6, IF(WLTC!F337="","", WLTC!F337),IF($A$20=7, IF('New Cycle 1'!E337="","", 'New Cycle 1'!E337),IF($A$20=8, IF('New Cycle 2'!E337="","", 'New Cycle 2'!E337),IF($A$20=9, IF('New Cycle 3'!E337="","", 'New Cycle 3'!E337),"")))))))))</f>
        <v>0.52083333333333215</v>
      </c>
      <c r="U337" s="32">
        <f>IF($A$20=1,IF(UDDS!G337="","",UDDS!G337),IF($A$20=2,IF('FTP-75'!G337="","",'FTP-75'!G337),IF($A$20=3, IF('US06'!G337="","",'US06'!G337),IF($A$20=4, IF(NEDC!F337="","", NEDC!F337),IF($A$20=5, IF('JPN10-15'!F337="","",'JPN10-15'!F337),IF($A$20=6, IF(WLTC!G337="","", WLTC!G337),IF($A$20=7, IF('New Cycle 1'!F337="","", 'New Cycle 1'!F337),IF($A$20=8, IF('New Cycle 2'!F337="","", 'New Cycle 2'!F337),IF($A$20=9, IF('New Cycle 3'!F337="","", 'New Cycle 3'!F337),"")))))))))</f>
        <v>1520.548896794463</v>
      </c>
    </row>
    <row r="338" spans="16:21" x14ac:dyDescent="0.25">
      <c r="P338" s="8">
        <f>IF($A$20=1,IF(UDDS!A338="","",UDDS!A338),IF($A$20=2,IF('FTP-75'!A338="","",'FTP-75'!A338),IF($A$20=3, IF('US06'!A338="","",'US06'!A338),IF($A$20=4, IF(NEDC!A338="","", NEDC!A338),IF($A$20=5, IF('JPN10-15'!A338="","",'JPN10-15'!A338),IF($A$20=6, IF(WLTC!B338="","", WLTC!B338),IF($A$20=7, IF('New Cycle 1'!A338="","", 'New Cycle 1'!A338),IF($A$20=8, IF('New Cycle 2'!A338="","", 'New Cycle 3'!A338),IF($A$20=9, IF('New Cycle 3'!A338="","", 'New Cycle 3'!A338),"")))))))))</f>
        <v>336</v>
      </c>
      <c r="Q338" s="32">
        <f>IF($A$20=1,IF(UDDS!C338="","",UDDS!C338),IF($A$20=2,IF('FTP-75'!C338="","",'FTP-75'!C338),IF($A$20=3, IF('US06'!C338="","",'US06'!C338),IF($A$20=4, IF(NEDC!B338="","", NEDC!B338),IF($A$20=5, IF('JPN10-15'!B338="","",'JPN10-15'!B338),IF($A$20=6, IF(WLTC!C338="","", WLTC!C338),IF($A$20=7, IF('New Cycle 1'!B338="","", 'New Cycle 1'!B338),IF($A$20=8, IF('New Cycle 2'!B338="","", 'New Cycle 2'!B338),IF($A$20=9, IF('New Cycle 3'!B338="","", 'New Cycle 3'!B338),"")))))))))</f>
        <v>42.5</v>
      </c>
      <c r="R338" s="32">
        <f>IF($A$20=1,IF(UDDS!D338="","",UDDS!D338),IF($A$20=2,IF('FTP-75'!D338="","",'FTP-75'!D338),IF($A$20=3, IF('US06'!D338="","",'US06'!D338),IF($A$20=4, IF(NEDC!C338="","", NEDC!C338),IF($A$20=5, IF('JPN10-15'!C338="","",'JPN10-15'!C338),IF($A$20=6, IF(WLTC!D338="","", WLTC!D338),IF($A$20=7, IF('New Cycle 1'!C338="","", 'New Cycle 1'!C338),IF($A$20=8, IF('New Cycle 2'!C338="","", 'New Cycle 2'!C338),IF($A$20=9, IF('New Cycle 3'!C338="","", 'New Cycle 3'!C338),"")))))))))</f>
        <v>0</v>
      </c>
      <c r="S338" s="32">
        <f>IF($A$20=1,IF(UDDS!E338="","",UDDS!E338),IF($A$20=2,IF('FTP-75'!E338="","",'FTP-75'!E338),IF($A$20=3, IF('US06'!E338="","",'US06'!E338),IF($A$20=4, IF(NEDC!D338="","", NEDC!D338),IF($A$20=5, IF('JPN10-15'!D338="","",'JPN10-15'!D338),IF($A$20=6, IF(WLTC!E338="","", WLTC!E338),IF($A$20=7, IF('New Cycle 1'!D338="","", 'New Cycle 1'!D338),IF($A$20=8, IF('New Cycle 2'!D338="","", 'New Cycle 2'!D338),IF($A$20=9, IF('New Cycle 3'!D338="","", 'New Cycle 3'!D338),"")))))))))</f>
        <v>11.805555555555555</v>
      </c>
      <c r="T338" s="32">
        <f>IF($A$20=1,IF(UDDS!F338="","",UDDS!F338),IF($A$20=2,IF('FTP-75'!F338="","",'FTP-75'!F338),IF($A$20=3, IF('US06'!F338="","",'US06'!F338),IF($A$20=4, IF(NEDC!E338="","", NEDC!E338),IF($A$20=5, IF('JPN10-15'!E338="","",'JPN10-15'!E338),IF($A$20=6, IF(WLTC!F338="","", WLTC!F338),IF($A$20=7, IF('New Cycle 1'!E338="","", 'New Cycle 1'!E338),IF($A$20=8, IF('New Cycle 2'!E338="","", 'New Cycle 2'!E338),IF($A$20=9, IF('New Cycle 3'!E338="","", 'New Cycle 3'!E338),"")))))))))</f>
        <v>0.52083333333333393</v>
      </c>
      <c r="U338" s="32">
        <f>IF($A$20=1,IF(UDDS!G338="","",UDDS!G338),IF($A$20=2,IF('FTP-75'!G338="","",'FTP-75'!G338),IF($A$20=3, IF('US06'!G338="","",'US06'!G338),IF($A$20=4, IF(NEDC!F338="","", NEDC!F338),IF($A$20=5, IF('JPN10-15'!F338="","",'JPN10-15'!F338),IF($A$20=6, IF(WLTC!G338="","", WLTC!G338),IF($A$20=7, IF('New Cycle 1'!F338="","", 'New Cycle 1'!F338),IF($A$20=8, IF('New Cycle 2'!F338="","", 'New Cycle 2'!F338),IF($A$20=9, IF('New Cycle 3'!F338="","", 'New Cycle 3'!F338),"")))))))))</f>
        <v>1532.0940356833519</v>
      </c>
    </row>
    <row r="339" spans="16:21" x14ac:dyDescent="0.25">
      <c r="P339" s="8">
        <f>IF($A$20=1,IF(UDDS!A339="","",UDDS!A339),IF($A$20=2,IF('FTP-75'!A339="","",'FTP-75'!A339),IF($A$20=3, IF('US06'!A339="","",'US06'!A339),IF($A$20=4, IF(NEDC!A339="","", NEDC!A339),IF($A$20=5, IF('JPN10-15'!A339="","",'JPN10-15'!A339),IF($A$20=6, IF(WLTC!B339="","", WLTC!B339),IF($A$20=7, IF('New Cycle 1'!A339="","", 'New Cycle 1'!A339),IF($A$20=8, IF('New Cycle 2'!A339="","", 'New Cycle 3'!A339),IF($A$20=9, IF('New Cycle 3'!A339="","", 'New Cycle 3'!A339),"")))))))))</f>
        <v>337</v>
      </c>
      <c r="Q339" s="32">
        <f>IF($A$20=1,IF(UDDS!C339="","",UDDS!C339),IF($A$20=2,IF('FTP-75'!C339="","",'FTP-75'!C339),IF($A$20=3, IF('US06'!C339="","",'US06'!C339),IF($A$20=4, IF(NEDC!B339="","", NEDC!B339),IF($A$20=5, IF('JPN10-15'!B339="","",'JPN10-15'!B339),IF($A$20=6, IF(WLTC!C339="","", WLTC!C339),IF($A$20=7, IF('New Cycle 1'!B339="","", 'New Cycle 1'!B339),IF($A$20=8, IF('New Cycle 2'!B339="","", 'New Cycle 2'!B339),IF($A$20=9, IF('New Cycle 3'!B339="","", 'New Cycle 3'!B339),"")))))))))</f>
        <v>44.375</v>
      </c>
      <c r="R339" s="32">
        <f>IF($A$20=1,IF(UDDS!D339="","",UDDS!D339),IF($A$20=2,IF('FTP-75'!D339="","",'FTP-75'!D339),IF($A$20=3, IF('US06'!D339="","",'US06'!D339),IF($A$20=4, IF(NEDC!C339="","", NEDC!C339),IF($A$20=5, IF('JPN10-15'!C339="","",'JPN10-15'!C339),IF($A$20=6, IF(WLTC!D339="","", WLTC!D339),IF($A$20=7, IF('New Cycle 1'!C339="","", 'New Cycle 1'!C339),IF($A$20=8, IF('New Cycle 2'!C339="","", 'New Cycle 2'!C339),IF($A$20=9, IF('New Cycle 3'!C339="","", 'New Cycle 3'!C339),"")))))))))</f>
        <v>0</v>
      </c>
      <c r="S339" s="32">
        <f>IF($A$20=1,IF(UDDS!E339="","",UDDS!E339),IF($A$20=2,IF('FTP-75'!E339="","",'FTP-75'!E339),IF($A$20=3, IF('US06'!E339="","",'US06'!E339),IF($A$20=4, IF(NEDC!D339="","", NEDC!D339),IF($A$20=5, IF('JPN10-15'!D339="","",'JPN10-15'!D339),IF($A$20=6, IF(WLTC!E339="","", WLTC!E339),IF($A$20=7, IF('New Cycle 1'!D339="","", 'New Cycle 1'!D339),IF($A$20=8, IF('New Cycle 2'!D339="","", 'New Cycle 2'!D339),IF($A$20=9, IF('New Cycle 3'!D339="","", 'New Cycle 3'!D339),"")))))))))</f>
        <v>12.326388888888889</v>
      </c>
      <c r="T339" s="32">
        <f>IF($A$20=1,IF(UDDS!F339="","",UDDS!F339),IF($A$20=2,IF('FTP-75'!F339="","",'FTP-75'!F339),IF($A$20=3, IF('US06'!F339="","",'US06'!F339),IF($A$20=4, IF(NEDC!E339="","", NEDC!E339),IF($A$20=5, IF('JPN10-15'!E339="","",'JPN10-15'!E339),IF($A$20=6, IF(WLTC!F339="","", WLTC!F339),IF($A$20=7, IF('New Cycle 1'!E339="","", 'New Cycle 1'!E339),IF($A$20=8, IF('New Cycle 2'!E339="","", 'New Cycle 2'!E339),IF($A$20=9, IF('New Cycle 3'!E339="","", 'New Cycle 3'!E339),"")))))))))</f>
        <v>0.52083333333333393</v>
      </c>
      <c r="U339" s="32">
        <f>IF($A$20=1,IF(UDDS!G339="","",UDDS!G339),IF($A$20=2,IF('FTP-75'!G339="","",'FTP-75'!G339),IF($A$20=3, IF('US06'!G339="","",'US06'!G339),IF($A$20=4, IF(NEDC!F339="","", NEDC!F339),IF($A$20=5, IF('JPN10-15'!F339="","",'JPN10-15'!F339),IF($A$20=6, IF(WLTC!G339="","", WLTC!G339),IF($A$20=7, IF('New Cycle 1'!F339="","", 'New Cycle 1'!F339),IF($A$20=8, IF('New Cycle 2'!F339="","", 'New Cycle 2'!F339),IF($A$20=9, IF('New Cycle 3'!F339="","", 'New Cycle 3'!F339),"")))))))))</f>
        <v>1544.160007905574</v>
      </c>
    </row>
    <row r="340" spans="16:21" x14ac:dyDescent="0.25">
      <c r="P340" s="8">
        <f>IF($A$20=1,IF(UDDS!A340="","",UDDS!A340),IF($A$20=2,IF('FTP-75'!A340="","",'FTP-75'!A340),IF($A$20=3, IF('US06'!A340="","",'US06'!A340),IF($A$20=4, IF(NEDC!A340="","", NEDC!A340),IF($A$20=5, IF('JPN10-15'!A340="","",'JPN10-15'!A340),IF($A$20=6, IF(WLTC!B340="","", WLTC!B340),IF($A$20=7, IF('New Cycle 1'!A340="","", 'New Cycle 1'!A340),IF($A$20=8, IF('New Cycle 2'!A340="","", 'New Cycle 3'!A340),IF($A$20=9, IF('New Cycle 3'!A340="","", 'New Cycle 3'!A340),"")))))))))</f>
        <v>338</v>
      </c>
      <c r="Q340" s="32">
        <f>IF($A$20=1,IF(UDDS!C340="","",UDDS!C340),IF($A$20=2,IF('FTP-75'!C340="","",'FTP-75'!C340),IF($A$20=3, IF('US06'!C340="","",'US06'!C340),IF($A$20=4, IF(NEDC!B340="","", NEDC!B340),IF($A$20=5, IF('JPN10-15'!B340="","",'JPN10-15'!B340),IF($A$20=6, IF(WLTC!C340="","", WLTC!C340),IF($A$20=7, IF('New Cycle 1'!B340="","", 'New Cycle 1'!B340),IF($A$20=8, IF('New Cycle 2'!B340="","", 'New Cycle 2'!B340),IF($A$20=9, IF('New Cycle 3'!B340="","", 'New Cycle 3'!B340),"")))))))))</f>
        <v>46.25</v>
      </c>
      <c r="R340" s="32">
        <f>IF($A$20=1,IF(UDDS!D340="","",UDDS!D340),IF($A$20=2,IF('FTP-75'!D340="","",'FTP-75'!D340),IF($A$20=3, IF('US06'!D340="","",'US06'!D340),IF($A$20=4, IF(NEDC!C340="","", NEDC!C340),IF($A$20=5, IF('JPN10-15'!C340="","",'JPN10-15'!C340),IF($A$20=6, IF(WLTC!D340="","", WLTC!D340),IF($A$20=7, IF('New Cycle 1'!C340="","", 'New Cycle 1'!C340),IF($A$20=8, IF('New Cycle 2'!C340="","", 'New Cycle 2'!C340),IF($A$20=9, IF('New Cycle 3'!C340="","", 'New Cycle 3'!C340),"")))))))))</f>
        <v>0</v>
      </c>
      <c r="S340" s="32">
        <f>IF($A$20=1,IF(UDDS!E340="","",UDDS!E340),IF($A$20=2,IF('FTP-75'!E340="","",'FTP-75'!E340),IF($A$20=3, IF('US06'!E340="","",'US06'!E340),IF($A$20=4, IF(NEDC!D340="","", NEDC!D340),IF($A$20=5, IF('JPN10-15'!D340="","",'JPN10-15'!D340),IF($A$20=6, IF(WLTC!E340="","", WLTC!E340),IF($A$20=7, IF('New Cycle 1'!D340="","", 'New Cycle 1'!D340),IF($A$20=8, IF('New Cycle 2'!D340="","", 'New Cycle 2'!D340),IF($A$20=9, IF('New Cycle 3'!D340="","", 'New Cycle 3'!D340),"")))))))))</f>
        <v>12.847222222222221</v>
      </c>
      <c r="T340" s="32">
        <f>IF($A$20=1,IF(UDDS!F340="","",UDDS!F340),IF($A$20=2,IF('FTP-75'!F340="","",'FTP-75'!F340),IF($A$20=3, IF('US06'!F340="","",'US06'!F340),IF($A$20=4, IF(NEDC!E340="","", NEDC!E340),IF($A$20=5, IF('JPN10-15'!E340="","",'JPN10-15'!E340),IF($A$20=6, IF(WLTC!F340="","", WLTC!F340),IF($A$20=7, IF('New Cycle 1'!E340="","", 'New Cycle 1'!E340),IF($A$20=8, IF('New Cycle 2'!E340="","", 'New Cycle 2'!E340),IF($A$20=9, IF('New Cycle 3'!E340="","", 'New Cycle 3'!E340),"")))))))))</f>
        <v>0.52083333333333215</v>
      </c>
      <c r="U340" s="32">
        <f>IF($A$20=1,IF(UDDS!G340="","",UDDS!G340),IF($A$20=2,IF('FTP-75'!G340="","",'FTP-75'!G340),IF($A$20=3, IF('US06'!G340="","",'US06'!G340),IF($A$20=4, IF(NEDC!F340="","", NEDC!F340),IF($A$20=5, IF('JPN10-15'!F340="","",'JPN10-15'!F340),IF($A$20=6, IF(WLTC!G340="","", WLTC!G340),IF($A$20=7, IF('New Cycle 1'!F340="","", 'New Cycle 1'!F340),IF($A$20=8, IF('New Cycle 2'!F340="","", 'New Cycle 2'!F340),IF($A$20=9, IF('New Cycle 3'!F340="","", 'New Cycle 3'!F340),"")))))))))</f>
        <v>1556.7468134611297</v>
      </c>
    </row>
    <row r="341" spans="16:21" x14ac:dyDescent="0.25">
      <c r="P341" s="8">
        <f>IF($A$20=1,IF(UDDS!A341="","",UDDS!A341),IF($A$20=2,IF('FTP-75'!A341="","",'FTP-75'!A341),IF($A$20=3, IF('US06'!A341="","",'US06'!A341),IF($A$20=4, IF(NEDC!A341="","", NEDC!A341),IF($A$20=5, IF('JPN10-15'!A341="","",'JPN10-15'!A341),IF($A$20=6, IF(WLTC!B341="","", WLTC!B341),IF($A$20=7, IF('New Cycle 1'!A341="","", 'New Cycle 1'!A341),IF($A$20=8, IF('New Cycle 2'!A341="","", 'New Cycle 3'!A341),IF($A$20=9, IF('New Cycle 3'!A341="","", 'New Cycle 3'!A341),"")))))))))</f>
        <v>339</v>
      </c>
      <c r="Q341" s="32">
        <f>IF($A$20=1,IF(UDDS!C341="","",UDDS!C341),IF($A$20=2,IF('FTP-75'!C341="","",'FTP-75'!C341),IF($A$20=3, IF('US06'!C341="","",'US06'!C341),IF($A$20=4, IF(NEDC!B341="","", NEDC!B341),IF($A$20=5, IF('JPN10-15'!B341="","",'JPN10-15'!B341),IF($A$20=6, IF(WLTC!C341="","", WLTC!C341),IF($A$20=7, IF('New Cycle 1'!B341="","", 'New Cycle 1'!B341),IF($A$20=8, IF('New Cycle 2'!B341="","", 'New Cycle 2'!B341),IF($A$20=9, IF('New Cycle 3'!B341="","", 'New Cycle 3'!B341),"")))))))))</f>
        <v>48.125</v>
      </c>
      <c r="R341" s="32">
        <f>IF($A$20=1,IF(UDDS!D341="","",UDDS!D341),IF($A$20=2,IF('FTP-75'!D341="","",'FTP-75'!D341),IF($A$20=3, IF('US06'!D341="","",'US06'!D341),IF($A$20=4, IF(NEDC!C341="","", NEDC!C341),IF($A$20=5, IF('JPN10-15'!C341="","",'JPN10-15'!C341),IF($A$20=6, IF(WLTC!D341="","", WLTC!D341),IF($A$20=7, IF('New Cycle 1'!C341="","", 'New Cycle 1'!C341),IF($A$20=8, IF('New Cycle 2'!C341="","", 'New Cycle 2'!C341),IF($A$20=9, IF('New Cycle 3'!C341="","", 'New Cycle 3'!C341),"")))))))))</f>
        <v>0</v>
      </c>
      <c r="S341" s="32">
        <f>IF($A$20=1,IF(UDDS!E341="","",UDDS!E341),IF($A$20=2,IF('FTP-75'!E341="","",'FTP-75'!E341),IF($A$20=3, IF('US06'!E341="","",'US06'!E341),IF($A$20=4, IF(NEDC!D341="","", NEDC!D341),IF($A$20=5, IF('JPN10-15'!D341="","",'JPN10-15'!D341),IF($A$20=6, IF(WLTC!E341="","", WLTC!E341),IF($A$20=7, IF('New Cycle 1'!D341="","", 'New Cycle 1'!D341),IF($A$20=8, IF('New Cycle 2'!D341="","", 'New Cycle 2'!D341),IF($A$20=9, IF('New Cycle 3'!D341="","", 'New Cycle 3'!D341),"")))))))))</f>
        <v>13.368055555555555</v>
      </c>
      <c r="T341" s="32">
        <f>IF($A$20=1,IF(UDDS!F341="","",UDDS!F341),IF($A$20=2,IF('FTP-75'!F341="","",'FTP-75'!F341),IF($A$20=3, IF('US06'!F341="","",'US06'!F341),IF($A$20=4, IF(NEDC!E341="","", NEDC!E341),IF($A$20=5, IF('JPN10-15'!E341="","",'JPN10-15'!E341),IF($A$20=6, IF(WLTC!F341="","", WLTC!F341),IF($A$20=7, IF('New Cycle 1'!E341="","", 'New Cycle 1'!E341),IF($A$20=8, IF('New Cycle 2'!E341="","", 'New Cycle 2'!E341),IF($A$20=9, IF('New Cycle 3'!E341="","", 'New Cycle 3'!E341),"")))))))))</f>
        <v>0.52083333333333393</v>
      </c>
      <c r="U341" s="32">
        <f>IF($A$20=1,IF(UDDS!G341="","",UDDS!G341),IF($A$20=2,IF('FTP-75'!G341="","",'FTP-75'!G341),IF($A$20=3, IF('US06'!G341="","",'US06'!G341),IF($A$20=4, IF(NEDC!F341="","", NEDC!F341),IF($A$20=5, IF('JPN10-15'!F341="","",'JPN10-15'!F341),IF($A$20=6, IF(WLTC!G341="","", WLTC!G341),IF($A$20=7, IF('New Cycle 1'!F341="","", 'New Cycle 1'!F341),IF($A$20=8, IF('New Cycle 2'!F341="","", 'New Cycle 2'!F341),IF($A$20=9, IF('New Cycle 3'!F341="","", 'New Cycle 3'!F341),"")))))))))</f>
        <v>1569.8544523500186</v>
      </c>
    </row>
    <row r="342" spans="16:21" x14ac:dyDescent="0.25">
      <c r="P342" s="8">
        <f>IF($A$20=1,IF(UDDS!A342="","",UDDS!A342),IF($A$20=2,IF('FTP-75'!A342="","",'FTP-75'!A342),IF($A$20=3, IF('US06'!A342="","",'US06'!A342),IF($A$20=4, IF(NEDC!A342="","", NEDC!A342),IF($A$20=5, IF('JPN10-15'!A342="","",'JPN10-15'!A342),IF($A$20=6, IF(WLTC!B342="","", WLTC!B342),IF($A$20=7, IF('New Cycle 1'!A342="","", 'New Cycle 1'!A342),IF($A$20=8, IF('New Cycle 2'!A342="","", 'New Cycle 3'!A342),IF($A$20=9, IF('New Cycle 3'!A342="","", 'New Cycle 3'!A342),"")))))))))</f>
        <v>340</v>
      </c>
      <c r="Q342" s="32">
        <f>IF($A$20=1,IF(UDDS!C342="","",UDDS!C342),IF($A$20=2,IF('FTP-75'!C342="","",'FTP-75'!C342),IF($A$20=3, IF('US06'!C342="","",'US06'!C342),IF($A$20=4, IF(NEDC!B342="","", NEDC!B342),IF($A$20=5, IF('JPN10-15'!B342="","",'JPN10-15'!B342),IF($A$20=6, IF(WLTC!C342="","", WLTC!C342),IF($A$20=7, IF('New Cycle 1'!B342="","", 'New Cycle 1'!B342),IF($A$20=8, IF('New Cycle 2'!B342="","", 'New Cycle 2'!B342),IF($A$20=9, IF('New Cycle 3'!B342="","", 'New Cycle 3'!B342),"")))))))))</f>
        <v>50</v>
      </c>
      <c r="R342" s="32">
        <f>IF($A$20=1,IF(UDDS!D342="","",UDDS!D342),IF($A$20=2,IF('FTP-75'!D342="","",'FTP-75'!D342),IF($A$20=3, IF('US06'!D342="","",'US06'!D342),IF($A$20=4, IF(NEDC!C342="","", NEDC!C342),IF($A$20=5, IF('JPN10-15'!C342="","",'JPN10-15'!C342),IF($A$20=6, IF(WLTC!D342="","", WLTC!D342),IF($A$20=7, IF('New Cycle 1'!C342="","", 'New Cycle 1'!C342),IF($A$20=8, IF('New Cycle 2'!C342="","", 'New Cycle 2'!C342),IF($A$20=9, IF('New Cycle 3'!C342="","", 'New Cycle 3'!C342),"")))))))))</f>
        <v>0</v>
      </c>
      <c r="S342" s="32">
        <f>IF($A$20=1,IF(UDDS!E342="","",UDDS!E342),IF($A$20=2,IF('FTP-75'!E342="","",'FTP-75'!E342),IF($A$20=3, IF('US06'!E342="","",'US06'!E342),IF($A$20=4, IF(NEDC!D342="","", NEDC!D342),IF($A$20=5, IF('JPN10-15'!D342="","",'JPN10-15'!D342),IF($A$20=6, IF(WLTC!E342="","", WLTC!E342),IF($A$20=7, IF('New Cycle 1'!D342="","", 'New Cycle 1'!D342),IF($A$20=8, IF('New Cycle 2'!D342="","", 'New Cycle 2'!D342),IF($A$20=9, IF('New Cycle 3'!D342="","", 'New Cycle 3'!D342),"")))))))))</f>
        <v>13.888888888888889</v>
      </c>
      <c r="T342" s="32">
        <f>IF($A$20=1,IF(UDDS!F342="","",UDDS!F342),IF($A$20=2,IF('FTP-75'!F342="","",'FTP-75'!F342),IF($A$20=3, IF('US06'!F342="","",'US06'!F342),IF($A$20=4, IF(NEDC!E342="","", NEDC!E342),IF($A$20=5, IF('JPN10-15'!E342="","",'JPN10-15'!E342),IF($A$20=6, IF(WLTC!F342="","", WLTC!F342),IF($A$20=7, IF('New Cycle 1'!E342="","", 'New Cycle 1'!E342),IF($A$20=8, IF('New Cycle 2'!E342="","", 'New Cycle 2'!E342),IF($A$20=9, IF('New Cycle 3'!E342="","", 'New Cycle 3'!E342),"")))))))))</f>
        <v>0.52083333333333393</v>
      </c>
      <c r="U342" s="32">
        <f>IF($A$20=1,IF(UDDS!G342="","",UDDS!G342),IF($A$20=2,IF('FTP-75'!G342="","",'FTP-75'!G342),IF($A$20=3, IF('US06'!G342="","",'US06'!G342),IF($A$20=4, IF(NEDC!F342="","", NEDC!F342),IF($A$20=5, IF('JPN10-15'!F342="","",'JPN10-15'!F342),IF($A$20=6, IF(WLTC!G342="","", WLTC!G342),IF($A$20=7, IF('New Cycle 1'!F342="","", 'New Cycle 1'!F342),IF($A$20=8, IF('New Cycle 2'!F342="","", 'New Cycle 2'!F342),IF($A$20=9, IF('New Cycle 3'!F342="","", 'New Cycle 3'!F342),"")))))))))</f>
        <v>1583.4829245722408</v>
      </c>
    </row>
    <row r="343" spans="16:21" x14ac:dyDescent="0.25">
      <c r="P343" s="8">
        <f>IF($A$20=1,IF(UDDS!A343="","",UDDS!A343),IF($A$20=2,IF('FTP-75'!A343="","",'FTP-75'!A343),IF($A$20=3, IF('US06'!A343="","",'US06'!A343),IF($A$20=4, IF(NEDC!A343="","", NEDC!A343),IF($A$20=5, IF('JPN10-15'!A343="","",'JPN10-15'!A343),IF($A$20=6, IF(WLTC!B343="","", WLTC!B343),IF($A$20=7, IF('New Cycle 1'!A343="","", 'New Cycle 1'!A343),IF($A$20=8, IF('New Cycle 2'!A343="","", 'New Cycle 3'!A343),IF($A$20=9, IF('New Cycle 3'!A343="","", 'New Cycle 3'!A343),"")))))))))</f>
        <v>341</v>
      </c>
      <c r="Q343" s="32">
        <f>IF($A$20=1,IF(UDDS!C343="","",UDDS!C343),IF($A$20=2,IF('FTP-75'!C343="","",'FTP-75'!C343),IF($A$20=3, IF('US06'!C343="","",'US06'!C343),IF($A$20=4, IF(NEDC!B343="","", NEDC!B343),IF($A$20=5, IF('JPN10-15'!B343="","",'JPN10-15'!B343),IF($A$20=6, IF(WLTC!C343="","", WLTC!C343),IF($A$20=7, IF('New Cycle 1'!B343="","", 'New Cycle 1'!B343),IF($A$20=8, IF('New Cycle 2'!B343="","", 'New Cycle 2'!B343),IF($A$20=9, IF('New Cycle 3'!B343="","", 'New Cycle 3'!B343),"")))))))))</f>
        <v>50</v>
      </c>
      <c r="R343" s="32">
        <f>IF($A$20=1,IF(UDDS!D343="","",UDDS!D343),IF($A$20=2,IF('FTP-75'!D343="","",'FTP-75'!D343),IF($A$20=3, IF('US06'!D343="","",'US06'!D343),IF($A$20=4, IF(NEDC!C343="","", NEDC!C343),IF($A$20=5, IF('JPN10-15'!C343="","",'JPN10-15'!C343),IF($A$20=6, IF(WLTC!D343="","", WLTC!D343),IF($A$20=7, IF('New Cycle 1'!C343="","", 'New Cycle 1'!C343),IF($A$20=8, IF('New Cycle 2'!C343="","", 'New Cycle 2'!C343),IF($A$20=9, IF('New Cycle 3'!C343="","", 'New Cycle 3'!C343),"")))))))))</f>
        <v>0</v>
      </c>
      <c r="S343" s="32">
        <f>IF($A$20=1,IF(UDDS!E343="","",UDDS!E343),IF($A$20=2,IF('FTP-75'!E343="","",'FTP-75'!E343),IF($A$20=3, IF('US06'!E343="","",'US06'!E343),IF($A$20=4, IF(NEDC!D343="","", NEDC!D343),IF($A$20=5, IF('JPN10-15'!D343="","",'JPN10-15'!D343),IF($A$20=6, IF(WLTC!E343="","", WLTC!E343),IF($A$20=7, IF('New Cycle 1'!D343="","", 'New Cycle 1'!D343),IF($A$20=8, IF('New Cycle 2'!D343="","", 'New Cycle 2'!D343),IF($A$20=9, IF('New Cycle 3'!D343="","", 'New Cycle 3'!D343),"")))))))))</f>
        <v>13.888888888888889</v>
      </c>
      <c r="T343" s="32">
        <f>IF($A$20=1,IF(UDDS!F343="","",UDDS!F343),IF($A$20=2,IF('FTP-75'!F343="","",'FTP-75'!F343),IF($A$20=3, IF('US06'!F343="","",'US06'!F343),IF($A$20=4, IF(NEDC!E343="","", NEDC!E343),IF($A$20=5, IF('JPN10-15'!E343="","",'JPN10-15'!E343),IF($A$20=6, IF(WLTC!F343="","", WLTC!F343),IF($A$20=7, IF('New Cycle 1'!E343="","", 'New Cycle 1'!E343),IF($A$20=8, IF('New Cycle 2'!E343="","", 'New Cycle 2'!E343),IF($A$20=9, IF('New Cycle 3'!E343="","", 'New Cycle 3'!E343),"")))))))))</f>
        <v>0</v>
      </c>
      <c r="U343" s="32">
        <f>IF($A$20=1,IF(UDDS!G343="","",UDDS!G343),IF($A$20=2,IF('FTP-75'!G343="","",'FTP-75'!G343),IF($A$20=3, IF('US06'!G343="","",'US06'!G343),IF($A$20=4, IF(NEDC!F343="","", NEDC!F343),IF($A$20=5, IF('JPN10-15'!F343="","",'JPN10-15'!F343),IF($A$20=6, IF(WLTC!G343="","", WLTC!G343),IF($A$20=7, IF('New Cycle 1'!F343="","", 'New Cycle 1'!F343),IF($A$20=8, IF('New Cycle 2'!F343="","", 'New Cycle 2'!F343),IF($A$20=9, IF('New Cycle 3'!F343="","", 'New Cycle 3'!F343),"")))))))))</f>
        <v>1597.3718134611297</v>
      </c>
    </row>
    <row r="344" spans="16:21" x14ac:dyDescent="0.25">
      <c r="P344" s="8">
        <f>IF($A$20=1,IF(UDDS!A344="","",UDDS!A344),IF($A$20=2,IF('FTP-75'!A344="","",'FTP-75'!A344),IF($A$20=3, IF('US06'!A344="","",'US06'!A344),IF($A$20=4, IF(NEDC!A344="","", NEDC!A344),IF($A$20=5, IF('JPN10-15'!A344="","",'JPN10-15'!A344),IF($A$20=6, IF(WLTC!B344="","", WLTC!B344),IF($A$20=7, IF('New Cycle 1'!A344="","", 'New Cycle 1'!A344),IF($A$20=8, IF('New Cycle 2'!A344="","", 'New Cycle 3'!A344),IF($A$20=9, IF('New Cycle 3'!A344="","", 'New Cycle 3'!A344),"")))))))))</f>
        <v>342</v>
      </c>
      <c r="Q344" s="32">
        <f>IF($A$20=1,IF(UDDS!C344="","",UDDS!C344),IF($A$20=2,IF('FTP-75'!C344="","",'FTP-75'!C344),IF($A$20=3, IF('US06'!C344="","",'US06'!C344),IF($A$20=4, IF(NEDC!B344="","", NEDC!B344),IF($A$20=5, IF('JPN10-15'!B344="","",'JPN10-15'!B344),IF($A$20=6, IF(WLTC!C344="","", WLTC!C344),IF($A$20=7, IF('New Cycle 1'!B344="","", 'New Cycle 1'!B344),IF($A$20=8, IF('New Cycle 2'!B344="","", 'New Cycle 2'!B344),IF($A$20=9, IF('New Cycle 3'!B344="","", 'New Cycle 3'!B344),"")))))))))</f>
        <v>50</v>
      </c>
      <c r="R344" s="32">
        <f>IF($A$20=1,IF(UDDS!D344="","",UDDS!D344),IF($A$20=2,IF('FTP-75'!D344="","",'FTP-75'!D344),IF($A$20=3, IF('US06'!D344="","",'US06'!D344),IF($A$20=4, IF(NEDC!C344="","", NEDC!C344),IF($A$20=5, IF('JPN10-15'!C344="","",'JPN10-15'!C344),IF($A$20=6, IF(WLTC!D344="","", WLTC!D344),IF($A$20=7, IF('New Cycle 1'!C344="","", 'New Cycle 1'!C344),IF($A$20=8, IF('New Cycle 2'!C344="","", 'New Cycle 2'!C344),IF($A$20=9, IF('New Cycle 3'!C344="","", 'New Cycle 3'!C344),"")))))))))</f>
        <v>0</v>
      </c>
      <c r="S344" s="32">
        <f>IF($A$20=1,IF(UDDS!E344="","",UDDS!E344),IF($A$20=2,IF('FTP-75'!E344="","",'FTP-75'!E344),IF($A$20=3, IF('US06'!E344="","",'US06'!E344),IF($A$20=4, IF(NEDC!D344="","", NEDC!D344),IF($A$20=5, IF('JPN10-15'!D344="","",'JPN10-15'!D344),IF($A$20=6, IF(WLTC!E344="","", WLTC!E344),IF($A$20=7, IF('New Cycle 1'!D344="","", 'New Cycle 1'!D344),IF($A$20=8, IF('New Cycle 2'!D344="","", 'New Cycle 2'!D344),IF($A$20=9, IF('New Cycle 3'!D344="","", 'New Cycle 3'!D344),"")))))))))</f>
        <v>13.888888888888889</v>
      </c>
      <c r="T344" s="32">
        <f>IF($A$20=1,IF(UDDS!F344="","",UDDS!F344),IF($A$20=2,IF('FTP-75'!F344="","",'FTP-75'!F344),IF($A$20=3, IF('US06'!F344="","",'US06'!F344),IF($A$20=4, IF(NEDC!E344="","", NEDC!E344),IF($A$20=5, IF('JPN10-15'!E344="","",'JPN10-15'!E344),IF($A$20=6, IF(WLTC!F344="","", WLTC!F344),IF($A$20=7, IF('New Cycle 1'!E344="","", 'New Cycle 1'!E344),IF($A$20=8, IF('New Cycle 2'!E344="","", 'New Cycle 2'!E344),IF($A$20=9, IF('New Cycle 3'!E344="","", 'New Cycle 3'!E344),"")))))))))</f>
        <v>0</v>
      </c>
      <c r="U344" s="32">
        <f>IF($A$20=1,IF(UDDS!G344="","",UDDS!G344),IF($A$20=2,IF('FTP-75'!G344="","",'FTP-75'!G344),IF($A$20=3, IF('US06'!G344="","",'US06'!G344),IF($A$20=4, IF(NEDC!F344="","", NEDC!F344),IF($A$20=5, IF('JPN10-15'!F344="","",'JPN10-15'!F344),IF($A$20=6, IF(WLTC!G344="","", WLTC!G344),IF($A$20=7, IF('New Cycle 1'!F344="","", 'New Cycle 1'!F344),IF($A$20=8, IF('New Cycle 2'!F344="","", 'New Cycle 2'!F344),IF($A$20=9, IF('New Cycle 3'!F344="","", 'New Cycle 3'!F344),"")))))))))</f>
        <v>1611.2607023500186</v>
      </c>
    </row>
    <row r="345" spans="16:21" x14ac:dyDescent="0.25">
      <c r="P345" s="8">
        <f>IF($A$20=1,IF(UDDS!A345="","",UDDS!A345),IF($A$20=2,IF('FTP-75'!A345="","",'FTP-75'!A345),IF($A$20=3, IF('US06'!A345="","",'US06'!A345),IF($A$20=4, IF(NEDC!A345="","", NEDC!A345),IF($A$20=5, IF('JPN10-15'!A345="","",'JPN10-15'!A345),IF($A$20=6, IF(WLTC!B345="","", WLTC!B345),IF($A$20=7, IF('New Cycle 1'!A345="","", 'New Cycle 1'!A345),IF($A$20=8, IF('New Cycle 2'!A345="","", 'New Cycle 3'!A345),IF($A$20=9, IF('New Cycle 3'!A345="","", 'New Cycle 3'!A345),"")))))))))</f>
        <v>343</v>
      </c>
      <c r="Q345" s="32">
        <f>IF($A$20=1,IF(UDDS!C345="","",UDDS!C345),IF($A$20=2,IF('FTP-75'!C345="","",'FTP-75'!C345),IF($A$20=3, IF('US06'!C345="","",'US06'!C345),IF($A$20=4, IF(NEDC!B345="","", NEDC!B345),IF($A$20=5, IF('JPN10-15'!B345="","",'JPN10-15'!B345),IF($A$20=6, IF(WLTC!C345="","", WLTC!C345),IF($A$20=7, IF('New Cycle 1'!B345="","", 'New Cycle 1'!B345),IF($A$20=8, IF('New Cycle 2'!B345="","", 'New Cycle 2'!B345),IF($A$20=9, IF('New Cycle 3'!B345="","", 'New Cycle 3'!B345),"")))))))))</f>
        <v>50</v>
      </c>
      <c r="R345" s="32">
        <f>IF($A$20=1,IF(UDDS!D345="","",UDDS!D345),IF($A$20=2,IF('FTP-75'!D345="","",'FTP-75'!D345),IF($A$20=3, IF('US06'!D345="","",'US06'!D345),IF($A$20=4, IF(NEDC!C345="","", NEDC!C345),IF($A$20=5, IF('JPN10-15'!C345="","",'JPN10-15'!C345),IF($A$20=6, IF(WLTC!D345="","", WLTC!D345),IF($A$20=7, IF('New Cycle 1'!C345="","", 'New Cycle 1'!C345),IF($A$20=8, IF('New Cycle 2'!C345="","", 'New Cycle 2'!C345),IF($A$20=9, IF('New Cycle 3'!C345="","", 'New Cycle 3'!C345),"")))))))))</f>
        <v>0</v>
      </c>
      <c r="S345" s="32">
        <f>IF($A$20=1,IF(UDDS!E345="","",UDDS!E345),IF($A$20=2,IF('FTP-75'!E345="","",'FTP-75'!E345),IF($A$20=3, IF('US06'!E345="","",'US06'!E345),IF($A$20=4, IF(NEDC!D345="","", NEDC!D345),IF($A$20=5, IF('JPN10-15'!D345="","",'JPN10-15'!D345),IF($A$20=6, IF(WLTC!E345="","", WLTC!E345),IF($A$20=7, IF('New Cycle 1'!D345="","", 'New Cycle 1'!D345),IF($A$20=8, IF('New Cycle 2'!D345="","", 'New Cycle 2'!D345),IF($A$20=9, IF('New Cycle 3'!D345="","", 'New Cycle 3'!D345),"")))))))))</f>
        <v>13.888888888888889</v>
      </c>
      <c r="T345" s="32">
        <f>IF($A$20=1,IF(UDDS!F345="","",UDDS!F345),IF($A$20=2,IF('FTP-75'!F345="","",'FTP-75'!F345),IF($A$20=3, IF('US06'!F345="","",'US06'!F345),IF($A$20=4, IF(NEDC!E345="","", NEDC!E345),IF($A$20=5, IF('JPN10-15'!E345="","",'JPN10-15'!E345),IF($A$20=6, IF(WLTC!F345="","", WLTC!F345),IF($A$20=7, IF('New Cycle 1'!E345="","", 'New Cycle 1'!E345),IF($A$20=8, IF('New Cycle 2'!E345="","", 'New Cycle 2'!E345),IF($A$20=9, IF('New Cycle 3'!E345="","", 'New Cycle 3'!E345),"")))))))))</f>
        <v>0</v>
      </c>
      <c r="U345" s="32">
        <f>IF($A$20=1,IF(UDDS!G345="","",UDDS!G345),IF($A$20=2,IF('FTP-75'!G345="","",'FTP-75'!G345),IF($A$20=3, IF('US06'!G345="","",'US06'!G345),IF($A$20=4, IF(NEDC!F345="","", NEDC!F345),IF($A$20=5, IF('JPN10-15'!F345="","",'JPN10-15'!F345),IF($A$20=6, IF(WLTC!G345="","", WLTC!G345),IF($A$20=7, IF('New Cycle 1'!F345="","", 'New Cycle 1'!F345),IF($A$20=8, IF('New Cycle 2'!F345="","", 'New Cycle 2'!F345),IF($A$20=9, IF('New Cycle 3'!F345="","", 'New Cycle 3'!F345),"")))))))))</f>
        <v>1625.1495912389075</v>
      </c>
    </row>
    <row r="346" spans="16:21" x14ac:dyDescent="0.25">
      <c r="P346" s="8">
        <f>IF($A$20=1,IF(UDDS!A346="","",UDDS!A346),IF($A$20=2,IF('FTP-75'!A346="","",'FTP-75'!A346),IF($A$20=3, IF('US06'!A346="","",'US06'!A346),IF($A$20=4, IF(NEDC!A346="","", NEDC!A346),IF($A$20=5, IF('JPN10-15'!A346="","",'JPN10-15'!A346),IF($A$20=6, IF(WLTC!B346="","", WLTC!B346),IF($A$20=7, IF('New Cycle 1'!A346="","", 'New Cycle 1'!A346),IF($A$20=8, IF('New Cycle 2'!A346="","", 'New Cycle 3'!A346),IF($A$20=9, IF('New Cycle 3'!A346="","", 'New Cycle 3'!A346),"")))))))))</f>
        <v>344</v>
      </c>
      <c r="Q346" s="32">
        <f>IF($A$20=1,IF(UDDS!C346="","",UDDS!C346),IF($A$20=2,IF('FTP-75'!C346="","",'FTP-75'!C346),IF($A$20=3, IF('US06'!C346="","",'US06'!C346),IF($A$20=4, IF(NEDC!B346="","", NEDC!B346),IF($A$20=5, IF('JPN10-15'!B346="","",'JPN10-15'!B346),IF($A$20=6, IF(WLTC!C346="","", WLTC!C346),IF($A$20=7, IF('New Cycle 1'!B346="","", 'New Cycle 1'!B346),IF($A$20=8, IF('New Cycle 2'!B346="","", 'New Cycle 2'!B346),IF($A$20=9, IF('New Cycle 3'!B346="","", 'New Cycle 3'!B346),"")))))))))</f>
        <v>50</v>
      </c>
      <c r="R346" s="32">
        <f>IF($A$20=1,IF(UDDS!D346="","",UDDS!D346),IF($A$20=2,IF('FTP-75'!D346="","",'FTP-75'!D346),IF($A$20=3, IF('US06'!D346="","",'US06'!D346),IF($A$20=4, IF(NEDC!C346="","", NEDC!C346),IF($A$20=5, IF('JPN10-15'!C346="","",'JPN10-15'!C346),IF($A$20=6, IF(WLTC!D346="","", WLTC!D346),IF($A$20=7, IF('New Cycle 1'!C346="","", 'New Cycle 1'!C346),IF($A$20=8, IF('New Cycle 2'!C346="","", 'New Cycle 2'!C346),IF($A$20=9, IF('New Cycle 3'!C346="","", 'New Cycle 3'!C346),"")))))))))</f>
        <v>0</v>
      </c>
      <c r="S346" s="32">
        <f>IF($A$20=1,IF(UDDS!E346="","",UDDS!E346),IF($A$20=2,IF('FTP-75'!E346="","",'FTP-75'!E346),IF($A$20=3, IF('US06'!E346="","",'US06'!E346),IF($A$20=4, IF(NEDC!D346="","", NEDC!D346),IF($A$20=5, IF('JPN10-15'!D346="","",'JPN10-15'!D346),IF($A$20=6, IF(WLTC!E346="","", WLTC!E346),IF($A$20=7, IF('New Cycle 1'!D346="","", 'New Cycle 1'!D346),IF($A$20=8, IF('New Cycle 2'!D346="","", 'New Cycle 2'!D346),IF($A$20=9, IF('New Cycle 3'!D346="","", 'New Cycle 3'!D346),"")))))))))</f>
        <v>13.888888888888889</v>
      </c>
      <c r="T346" s="32">
        <f>IF($A$20=1,IF(UDDS!F346="","",UDDS!F346),IF($A$20=2,IF('FTP-75'!F346="","",'FTP-75'!F346),IF($A$20=3, IF('US06'!F346="","",'US06'!F346),IF($A$20=4, IF(NEDC!E346="","", NEDC!E346),IF($A$20=5, IF('JPN10-15'!E346="","",'JPN10-15'!E346),IF($A$20=6, IF(WLTC!F346="","", WLTC!F346),IF($A$20=7, IF('New Cycle 1'!E346="","", 'New Cycle 1'!E346),IF($A$20=8, IF('New Cycle 2'!E346="","", 'New Cycle 2'!E346),IF($A$20=9, IF('New Cycle 3'!E346="","", 'New Cycle 3'!E346),"")))))))))</f>
        <v>0</v>
      </c>
      <c r="U346" s="32">
        <f>IF($A$20=1,IF(UDDS!G346="","",UDDS!G346),IF($A$20=2,IF('FTP-75'!G346="","",'FTP-75'!G346),IF($A$20=3, IF('US06'!G346="","",'US06'!G346),IF($A$20=4, IF(NEDC!F346="","", NEDC!F346),IF($A$20=5, IF('JPN10-15'!F346="","",'JPN10-15'!F346),IF($A$20=6, IF(WLTC!G346="","", WLTC!G346),IF($A$20=7, IF('New Cycle 1'!F346="","", 'New Cycle 1'!F346),IF($A$20=8, IF('New Cycle 2'!F346="","", 'New Cycle 2'!F346),IF($A$20=9, IF('New Cycle 3'!F346="","", 'New Cycle 3'!F346),"")))))))))</f>
        <v>1639.0384801277964</v>
      </c>
    </row>
    <row r="347" spans="16:21" x14ac:dyDescent="0.25">
      <c r="P347" s="8">
        <f>IF($A$20=1,IF(UDDS!A347="","",UDDS!A347),IF($A$20=2,IF('FTP-75'!A347="","",'FTP-75'!A347),IF($A$20=3, IF('US06'!A347="","",'US06'!A347),IF($A$20=4, IF(NEDC!A347="","", NEDC!A347),IF($A$20=5, IF('JPN10-15'!A347="","",'JPN10-15'!A347),IF($A$20=6, IF(WLTC!B347="","", WLTC!B347),IF($A$20=7, IF('New Cycle 1'!A347="","", 'New Cycle 1'!A347),IF($A$20=8, IF('New Cycle 2'!A347="","", 'New Cycle 3'!A347),IF($A$20=9, IF('New Cycle 3'!A347="","", 'New Cycle 3'!A347),"")))))))))</f>
        <v>345</v>
      </c>
      <c r="Q347" s="32">
        <f>IF($A$20=1,IF(UDDS!C347="","",UDDS!C347),IF($A$20=2,IF('FTP-75'!C347="","",'FTP-75'!C347),IF($A$20=3, IF('US06'!C347="","",'US06'!C347),IF($A$20=4, IF(NEDC!B347="","", NEDC!B347),IF($A$20=5, IF('JPN10-15'!B347="","",'JPN10-15'!B347),IF($A$20=6, IF(WLTC!C347="","", WLTC!C347),IF($A$20=7, IF('New Cycle 1'!B347="","", 'New Cycle 1'!B347),IF($A$20=8, IF('New Cycle 2'!B347="","", 'New Cycle 2'!B347),IF($A$20=9, IF('New Cycle 3'!B347="","", 'New Cycle 3'!B347),"")))))))))</f>
        <v>50</v>
      </c>
      <c r="R347" s="32">
        <f>IF($A$20=1,IF(UDDS!D347="","",UDDS!D347),IF($A$20=2,IF('FTP-75'!D347="","",'FTP-75'!D347),IF($A$20=3, IF('US06'!D347="","",'US06'!D347),IF($A$20=4, IF(NEDC!C347="","", NEDC!C347),IF($A$20=5, IF('JPN10-15'!C347="","",'JPN10-15'!C347),IF($A$20=6, IF(WLTC!D347="","", WLTC!D347),IF($A$20=7, IF('New Cycle 1'!C347="","", 'New Cycle 1'!C347),IF($A$20=8, IF('New Cycle 2'!C347="","", 'New Cycle 2'!C347),IF($A$20=9, IF('New Cycle 3'!C347="","", 'New Cycle 3'!C347),"")))))))))</f>
        <v>0</v>
      </c>
      <c r="S347" s="32">
        <f>IF($A$20=1,IF(UDDS!E347="","",UDDS!E347),IF($A$20=2,IF('FTP-75'!E347="","",'FTP-75'!E347),IF($A$20=3, IF('US06'!E347="","",'US06'!E347),IF($A$20=4, IF(NEDC!D347="","", NEDC!D347),IF($A$20=5, IF('JPN10-15'!D347="","",'JPN10-15'!D347),IF($A$20=6, IF(WLTC!E347="","", WLTC!E347),IF($A$20=7, IF('New Cycle 1'!D347="","", 'New Cycle 1'!D347),IF($A$20=8, IF('New Cycle 2'!D347="","", 'New Cycle 2'!D347),IF($A$20=9, IF('New Cycle 3'!D347="","", 'New Cycle 3'!D347),"")))))))))</f>
        <v>13.888888888888889</v>
      </c>
      <c r="T347" s="32">
        <f>IF($A$20=1,IF(UDDS!F347="","",UDDS!F347),IF($A$20=2,IF('FTP-75'!F347="","",'FTP-75'!F347),IF($A$20=3, IF('US06'!F347="","",'US06'!F347),IF($A$20=4, IF(NEDC!E347="","", NEDC!E347),IF($A$20=5, IF('JPN10-15'!E347="","",'JPN10-15'!E347),IF($A$20=6, IF(WLTC!F347="","", WLTC!F347),IF($A$20=7, IF('New Cycle 1'!E347="","", 'New Cycle 1'!E347),IF($A$20=8, IF('New Cycle 2'!E347="","", 'New Cycle 2'!E347),IF($A$20=9, IF('New Cycle 3'!E347="","", 'New Cycle 3'!E347),"")))))))))</f>
        <v>0</v>
      </c>
      <c r="U347" s="32">
        <f>IF($A$20=1,IF(UDDS!G347="","",UDDS!G347),IF($A$20=2,IF('FTP-75'!G347="","",'FTP-75'!G347),IF($A$20=3, IF('US06'!G347="","",'US06'!G347),IF($A$20=4, IF(NEDC!F347="","", NEDC!F347),IF($A$20=5, IF('JPN10-15'!F347="","",'JPN10-15'!F347),IF($A$20=6, IF(WLTC!G347="","", WLTC!G347),IF($A$20=7, IF('New Cycle 1'!F347="","", 'New Cycle 1'!F347),IF($A$20=8, IF('New Cycle 2'!F347="","", 'New Cycle 2'!F347),IF($A$20=9, IF('New Cycle 3'!F347="","", 'New Cycle 3'!F347),"")))))))))</f>
        <v>1652.9273690166854</v>
      </c>
    </row>
    <row r="348" spans="16:21" x14ac:dyDescent="0.25">
      <c r="P348" s="8">
        <f>IF($A$20=1,IF(UDDS!A348="","",UDDS!A348),IF($A$20=2,IF('FTP-75'!A348="","",'FTP-75'!A348),IF($A$20=3, IF('US06'!A348="","",'US06'!A348),IF($A$20=4, IF(NEDC!A348="","", NEDC!A348),IF($A$20=5, IF('JPN10-15'!A348="","",'JPN10-15'!A348),IF($A$20=6, IF(WLTC!B348="","", WLTC!B348),IF($A$20=7, IF('New Cycle 1'!A348="","", 'New Cycle 1'!A348),IF($A$20=8, IF('New Cycle 2'!A348="","", 'New Cycle 3'!A348),IF($A$20=9, IF('New Cycle 3'!A348="","", 'New Cycle 3'!A348),"")))))))))</f>
        <v>346</v>
      </c>
      <c r="Q348" s="32">
        <f>IF($A$20=1,IF(UDDS!C348="","",UDDS!C348),IF($A$20=2,IF('FTP-75'!C348="","",'FTP-75'!C348),IF($A$20=3, IF('US06'!C348="","",'US06'!C348),IF($A$20=4, IF(NEDC!B348="","", NEDC!B348),IF($A$20=5, IF('JPN10-15'!B348="","",'JPN10-15'!B348),IF($A$20=6, IF(WLTC!C348="","", WLTC!C348),IF($A$20=7, IF('New Cycle 1'!B348="","", 'New Cycle 1'!B348),IF($A$20=8, IF('New Cycle 2'!B348="","", 'New Cycle 2'!B348),IF($A$20=9, IF('New Cycle 3'!B348="","", 'New Cycle 3'!B348),"")))))))))</f>
        <v>50</v>
      </c>
      <c r="R348" s="32">
        <f>IF($A$20=1,IF(UDDS!D348="","",UDDS!D348),IF($A$20=2,IF('FTP-75'!D348="","",'FTP-75'!D348),IF($A$20=3, IF('US06'!D348="","",'US06'!D348),IF($A$20=4, IF(NEDC!C348="","", NEDC!C348),IF($A$20=5, IF('JPN10-15'!C348="","",'JPN10-15'!C348),IF($A$20=6, IF(WLTC!D348="","", WLTC!D348),IF($A$20=7, IF('New Cycle 1'!C348="","", 'New Cycle 1'!C348),IF($A$20=8, IF('New Cycle 2'!C348="","", 'New Cycle 2'!C348),IF($A$20=9, IF('New Cycle 3'!C348="","", 'New Cycle 3'!C348),"")))))))))</f>
        <v>0</v>
      </c>
      <c r="S348" s="32">
        <f>IF($A$20=1,IF(UDDS!E348="","",UDDS!E348),IF($A$20=2,IF('FTP-75'!E348="","",'FTP-75'!E348),IF($A$20=3, IF('US06'!E348="","",'US06'!E348),IF($A$20=4, IF(NEDC!D348="","", NEDC!D348),IF($A$20=5, IF('JPN10-15'!D348="","",'JPN10-15'!D348),IF($A$20=6, IF(WLTC!E348="","", WLTC!E348),IF($A$20=7, IF('New Cycle 1'!D348="","", 'New Cycle 1'!D348),IF($A$20=8, IF('New Cycle 2'!D348="","", 'New Cycle 2'!D348),IF($A$20=9, IF('New Cycle 3'!D348="","", 'New Cycle 3'!D348),"")))))))))</f>
        <v>13.888888888888889</v>
      </c>
      <c r="T348" s="32">
        <f>IF($A$20=1,IF(UDDS!F348="","",UDDS!F348),IF($A$20=2,IF('FTP-75'!F348="","",'FTP-75'!F348),IF($A$20=3, IF('US06'!F348="","",'US06'!F348),IF($A$20=4, IF(NEDC!E348="","", NEDC!E348),IF($A$20=5, IF('JPN10-15'!E348="","",'JPN10-15'!E348),IF($A$20=6, IF(WLTC!F348="","", WLTC!F348),IF($A$20=7, IF('New Cycle 1'!E348="","", 'New Cycle 1'!E348),IF($A$20=8, IF('New Cycle 2'!E348="","", 'New Cycle 2'!E348),IF($A$20=9, IF('New Cycle 3'!E348="","", 'New Cycle 3'!E348),"")))))))))</f>
        <v>0</v>
      </c>
      <c r="U348" s="32">
        <f>IF($A$20=1,IF(UDDS!G348="","",UDDS!G348),IF($A$20=2,IF('FTP-75'!G348="","",'FTP-75'!G348),IF($A$20=3, IF('US06'!G348="","",'US06'!G348),IF($A$20=4, IF(NEDC!F348="","", NEDC!F348),IF($A$20=5, IF('JPN10-15'!F348="","",'JPN10-15'!F348),IF($A$20=6, IF(WLTC!G348="","", WLTC!G348),IF($A$20=7, IF('New Cycle 1'!F348="","", 'New Cycle 1'!F348),IF($A$20=8, IF('New Cycle 2'!F348="","", 'New Cycle 2'!F348),IF($A$20=9, IF('New Cycle 3'!F348="","", 'New Cycle 3'!F348),"")))))))))</f>
        <v>1666.8162579055743</v>
      </c>
    </row>
    <row r="349" spans="16:21" x14ac:dyDescent="0.25">
      <c r="P349" s="8">
        <f>IF($A$20=1,IF(UDDS!A349="","",UDDS!A349),IF($A$20=2,IF('FTP-75'!A349="","",'FTP-75'!A349),IF($A$20=3, IF('US06'!A349="","",'US06'!A349),IF($A$20=4, IF(NEDC!A349="","", NEDC!A349),IF($A$20=5, IF('JPN10-15'!A349="","",'JPN10-15'!A349),IF($A$20=6, IF(WLTC!B349="","", WLTC!B349),IF($A$20=7, IF('New Cycle 1'!A349="","", 'New Cycle 1'!A349),IF($A$20=8, IF('New Cycle 2'!A349="","", 'New Cycle 3'!A349),IF($A$20=9, IF('New Cycle 3'!A349="","", 'New Cycle 3'!A349),"")))))))))</f>
        <v>347</v>
      </c>
      <c r="Q349" s="32">
        <f>IF($A$20=1,IF(UDDS!C349="","",UDDS!C349),IF($A$20=2,IF('FTP-75'!C349="","",'FTP-75'!C349),IF($A$20=3, IF('US06'!C349="","",'US06'!C349),IF($A$20=4, IF(NEDC!B349="","", NEDC!B349),IF($A$20=5, IF('JPN10-15'!B349="","",'JPN10-15'!B349),IF($A$20=6, IF(WLTC!C349="","", WLTC!C349),IF($A$20=7, IF('New Cycle 1'!B349="","", 'New Cycle 1'!B349),IF($A$20=8, IF('New Cycle 2'!B349="","", 'New Cycle 2'!B349),IF($A$20=9, IF('New Cycle 3'!B349="","", 'New Cycle 3'!B349),"")))))))))</f>
        <v>50</v>
      </c>
      <c r="R349" s="32">
        <f>IF($A$20=1,IF(UDDS!D349="","",UDDS!D349),IF($A$20=2,IF('FTP-75'!D349="","",'FTP-75'!D349),IF($A$20=3, IF('US06'!D349="","",'US06'!D349),IF($A$20=4, IF(NEDC!C349="","", NEDC!C349),IF($A$20=5, IF('JPN10-15'!C349="","",'JPN10-15'!C349),IF($A$20=6, IF(WLTC!D349="","", WLTC!D349),IF($A$20=7, IF('New Cycle 1'!C349="","", 'New Cycle 1'!C349),IF($A$20=8, IF('New Cycle 2'!C349="","", 'New Cycle 2'!C349),IF($A$20=9, IF('New Cycle 3'!C349="","", 'New Cycle 3'!C349),"")))))))))</f>
        <v>0</v>
      </c>
      <c r="S349" s="32">
        <f>IF($A$20=1,IF(UDDS!E349="","",UDDS!E349),IF($A$20=2,IF('FTP-75'!E349="","",'FTP-75'!E349),IF($A$20=3, IF('US06'!E349="","",'US06'!E349),IF($A$20=4, IF(NEDC!D349="","", NEDC!D349),IF($A$20=5, IF('JPN10-15'!D349="","",'JPN10-15'!D349),IF($A$20=6, IF(WLTC!E349="","", WLTC!E349),IF($A$20=7, IF('New Cycle 1'!D349="","", 'New Cycle 1'!D349),IF($A$20=8, IF('New Cycle 2'!D349="","", 'New Cycle 2'!D349),IF($A$20=9, IF('New Cycle 3'!D349="","", 'New Cycle 3'!D349),"")))))))))</f>
        <v>13.888888888888889</v>
      </c>
      <c r="T349" s="32">
        <f>IF($A$20=1,IF(UDDS!F349="","",UDDS!F349),IF($A$20=2,IF('FTP-75'!F349="","",'FTP-75'!F349),IF($A$20=3, IF('US06'!F349="","",'US06'!F349),IF($A$20=4, IF(NEDC!E349="","", NEDC!E349),IF($A$20=5, IF('JPN10-15'!E349="","",'JPN10-15'!E349),IF($A$20=6, IF(WLTC!F349="","", WLTC!F349),IF($A$20=7, IF('New Cycle 1'!E349="","", 'New Cycle 1'!E349),IF($A$20=8, IF('New Cycle 2'!E349="","", 'New Cycle 2'!E349),IF($A$20=9, IF('New Cycle 3'!E349="","", 'New Cycle 3'!E349),"")))))))))</f>
        <v>0</v>
      </c>
      <c r="U349" s="32">
        <f>IF($A$20=1,IF(UDDS!G349="","",UDDS!G349),IF($A$20=2,IF('FTP-75'!G349="","",'FTP-75'!G349),IF($A$20=3, IF('US06'!G349="","",'US06'!G349),IF($A$20=4, IF(NEDC!F349="","", NEDC!F349),IF($A$20=5, IF('JPN10-15'!F349="","",'JPN10-15'!F349),IF($A$20=6, IF(WLTC!G349="","", WLTC!G349),IF($A$20=7, IF('New Cycle 1'!F349="","", 'New Cycle 1'!F349),IF($A$20=8, IF('New Cycle 2'!F349="","", 'New Cycle 2'!F349),IF($A$20=9, IF('New Cycle 3'!F349="","", 'New Cycle 3'!F349),"")))))))))</f>
        <v>1680.7051467944632</v>
      </c>
    </row>
    <row r="350" spans="16:21" x14ac:dyDescent="0.25">
      <c r="P350" s="8">
        <f>IF($A$20=1,IF(UDDS!A350="","",UDDS!A350),IF($A$20=2,IF('FTP-75'!A350="","",'FTP-75'!A350),IF($A$20=3, IF('US06'!A350="","",'US06'!A350),IF($A$20=4, IF(NEDC!A350="","", NEDC!A350),IF($A$20=5, IF('JPN10-15'!A350="","",'JPN10-15'!A350),IF($A$20=6, IF(WLTC!B350="","", WLTC!B350),IF($A$20=7, IF('New Cycle 1'!A350="","", 'New Cycle 1'!A350),IF($A$20=8, IF('New Cycle 2'!A350="","", 'New Cycle 3'!A350),IF($A$20=9, IF('New Cycle 3'!A350="","", 'New Cycle 3'!A350),"")))))))))</f>
        <v>348</v>
      </c>
      <c r="Q350" s="32">
        <f>IF($A$20=1,IF(UDDS!C350="","",UDDS!C350),IF($A$20=2,IF('FTP-75'!C350="","",'FTP-75'!C350),IF($A$20=3, IF('US06'!C350="","",'US06'!C350),IF($A$20=4, IF(NEDC!B350="","", NEDC!B350),IF($A$20=5, IF('JPN10-15'!B350="","",'JPN10-15'!B350),IF($A$20=6, IF(WLTC!C350="","", WLTC!C350),IF($A$20=7, IF('New Cycle 1'!B350="","", 'New Cycle 1'!B350),IF($A$20=8, IF('New Cycle 2'!B350="","", 'New Cycle 2'!B350),IF($A$20=9, IF('New Cycle 3'!B350="","", 'New Cycle 3'!B350),"")))))))))</f>
        <v>50</v>
      </c>
      <c r="R350" s="32">
        <f>IF($A$20=1,IF(UDDS!D350="","",UDDS!D350),IF($A$20=2,IF('FTP-75'!D350="","",'FTP-75'!D350),IF($A$20=3, IF('US06'!D350="","",'US06'!D350),IF($A$20=4, IF(NEDC!C350="","", NEDC!C350),IF($A$20=5, IF('JPN10-15'!C350="","",'JPN10-15'!C350),IF($A$20=6, IF(WLTC!D350="","", WLTC!D350),IF($A$20=7, IF('New Cycle 1'!C350="","", 'New Cycle 1'!C350),IF($A$20=8, IF('New Cycle 2'!C350="","", 'New Cycle 2'!C350),IF($A$20=9, IF('New Cycle 3'!C350="","", 'New Cycle 3'!C350),"")))))))))</f>
        <v>0</v>
      </c>
      <c r="S350" s="32">
        <f>IF($A$20=1,IF(UDDS!E350="","",UDDS!E350),IF($A$20=2,IF('FTP-75'!E350="","",'FTP-75'!E350),IF($A$20=3, IF('US06'!E350="","",'US06'!E350),IF($A$20=4, IF(NEDC!D350="","", NEDC!D350),IF($A$20=5, IF('JPN10-15'!D350="","",'JPN10-15'!D350),IF($A$20=6, IF(WLTC!E350="","", WLTC!E350),IF($A$20=7, IF('New Cycle 1'!D350="","", 'New Cycle 1'!D350),IF($A$20=8, IF('New Cycle 2'!D350="","", 'New Cycle 2'!D350),IF($A$20=9, IF('New Cycle 3'!D350="","", 'New Cycle 3'!D350),"")))))))))</f>
        <v>13.888888888888889</v>
      </c>
      <c r="T350" s="32">
        <f>IF($A$20=1,IF(UDDS!F350="","",UDDS!F350),IF($A$20=2,IF('FTP-75'!F350="","",'FTP-75'!F350),IF($A$20=3, IF('US06'!F350="","",'US06'!F350),IF($A$20=4, IF(NEDC!E350="","", NEDC!E350),IF($A$20=5, IF('JPN10-15'!E350="","",'JPN10-15'!E350),IF($A$20=6, IF(WLTC!F350="","", WLTC!F350),IF($A$20=7, IF('New Cycle 1'!E350="","", 'New Cycle 1'!E350),IF($A$20=8, IF('New Cycle 2'!E350="","", 'New Cycle 2'!E350),IF($A$20=9, IF('New Cycle 3'!E350="","", 'New Cycle 3'!E350),"")))))))))</f>
        <v>0</v>
      </c>
      <c r="U350" s="32">
        <f>IF($A$20=1,IF(UDDS!G350="","",UDDS!G350),IF($A$20=2,IF('FTP-75'!G350="","",'FTP-75'!G350),IF($A$20=3, IF('US06'!G350="","",'US06'!G350),IF($A$20=4, IF(NEDC!F350="","", NEDC!F350),IF($A$20=5, IF('JPN10-15'!F350="","",'JPN10-15'!F350),IF($A$20=6, IF(WLTC!G350="","", WLTC!G350),IF($A$20=7, IF('New Cycle 1'!F350="","", 'New Cycle 1'!F350),IF($A$20=8, IF('New Cycle 2'!F350="","", 'New Cycle 2'!F350),IF($A$20=9, IF('New Cycle 3'!F350="","", 'New Cycle 3'!F350),"")))))))))</f>
        <v>1694.5940356833521</v>
      </c>
    </row>
    <row r="351" spans="16:21" x14ac:dyDescent="0.25">
      <c r="P351" s="8">
        <f>IF($A$20=1,IF(UDDS!A351="","",UDDS!A351),IF($A$20=2,IF('FTP-75'!A351="","",'FTP-75'!A351),IF($A$20=3, IF('US06'!A351="","",'US06'!A351),IF($A$20=4, IF(NEDC!A351="","", NEDC!A351),IF($A$20=5, IF('JPN10-15'!A351="","",'JPN10-15'!A351),IF($A$20=6, IF(WLTC!B351="","", WLTC!B351),IF($A$20=7, IF('New Cycle 1'!A351="","", 'New Cycle 1'!A351),IF($A$20=8, IF('New Cycle 2'!A351="","", 'New Cycle 3'!A351),IF($A$20=9, IF('New Cycle 3'!A351="","", 'New Cycle 3'!A351),"")))))))))</f>
        <v>349</v>
      </c>
      <c r="Q351" s="32">
        <f>IF($A$20=1,IF(UDDS!C351="","",UDDS!C351),IF($A$20=2,IF('FTP-75'!C351="","",'FTP-75'!C351),IF($A$20=3, IF('US06'!C351="","",'US06'!C351),IF($A$20=4, IF(NEDC!B351="","", NEDC!B351),IF($A$20=5, IF('JPN10-15'!B351="","",'JPN10-15'!B351),IF($A$20=6, IF(WLTC!C351="","", WLTC!C351),IF($A$20=7, IF('New Cycle 1'!B351="","", 'New Cycle 1'!B351),IF($A$20=8, IF('New Cycle 2'!B351="","", 'New Cycle 2'!B351),IF($A$20=9, IF('New Cycle 3'!B351="","", 'New Cycle 3'!B351),"")))))))))</f>
        <v>50</v>
      </c>
      <c r="R351" s="32">
        <f>IF($A$20=1,IF(UDDS!D351="","",UDDS!D351),IF($A$20=2,IF('FTP-75'!D351="","",'FTP-75'!D351),IF($A$20=3, IF('US06'!D351="","",'US06'!D351),IF($A$20=4, IF(NEDC!C351="","", NEDC!C351),IF($A$20=5, IF('JPN10-15'!C351="","",'JPN10-15'!C351),IF($A$20=6, IF(WLTC!D351="","", WLTC!D351),IF($A$20=7, IF('New Cycle 1'!C351="","", 'New Cycle 1'!C351),IF($A$20=8, IF('New Cycle 2'!C351="","", 'New Cycle 2'!C351),IF($A$20=9, IF('New Cycle 3'!C351="","", 'New Cycle 3'!C351),"")))))))))</f>
        <v>0</v>
      </c>
      <c r="S351" s="32">
        <f>IF($A$20=1,IF(UDDS!E351="","",UDDS!E351),IF($A$20=2,IF('FTP-75'!E351="","",'FTP-75'!E351),IF($A$20=3, IF('US06'!E351="","",'US06'!E351),IF($A$20=4, IF(NEDC!D351="","", NEDC!D351),IF($A$20=5, IF('JPN10-15'!D351="","",'JPN10-15'!D351),IF($A$20=6, IF(WLTC!E351="","", WLTC!E351),IF($A$20=7, IF('New Cycle 1'!D351="","", 'New Cycle 1'!D351),IF($A$20=8, IF('New Cycle 2'!D351="","", 'New Cycle 2'!D351),IF($A$20=9, IF('New Cycle 3'!D351="","", 'New Cycle 3'!D351),"")))))))))</f>
        <v>13.888888888888889</v>
      </c>
      <c r="T351" s="32">
        <f>IF($A$20=1,IF(UDDS!F351="","",UDDS!F351),IF($A$20=2,IF('FTP-75'!F351="","",'FTP-75'!F351),IF($A$20=3, IF('US06'!F351="","",'US06'!F351),IF($A$20=4, IF(NEDC!E351="","", NEDC!E351),IF($A$20=5, IF('JPN10-15'!E351="","",'JPN10-15'!E351),IF($A$20=6, IF(WLTC!F351="","", WLTC!F351),IF($A$20=7, IF('New Cycle 1'!E351="","", 'New Cycle 1'!E351),IF($A$20=8, IF('New Cycle 2'!E351="","", 'New Cycle 2'!E351),IF($A$20=9, IF('New Cycle 3'!E351="","", 'New Cycle 3'!E351),"")))))))))</f>
        <v>0</v>
      </c>
      <c r="U351" s="32">
        <f>IF($A$20=1,IF(UDDS!G351="","",UDDS!G351),IF($A$20=2,IF('FTP-75'!G351="","",'FTP-75'!G351),IF($A$20=3, IF('US06'!G351="","",'US06'!G351),IF($A$20=4, IF(NEDC!F351="","", NEDC!F351),IF($A$20=5, IF('JPN10-15'!F351="","",'JPN10-15'!F351),IF($A$20=6, IF(WLTC!G351="","", WLTC!G351),IF($A$20=7, IF('New Cycle 1'!F351="","", 'New Cycle 1'!F351),IF($A$20=8, IF('New Cycle 2'!F351="","", 'New Cycle 2'!F351),IF($A$20=9, IF('New Cycle 3'!F351="","", 'New Cycle 3'!F351),"")))))))))</f>
        <v>1708.482924572241</v>
      </c>
    </row>
    <row r="352" spans="16:21" x14ac:dyDescent="0.25">
      <c r="P352" s="8">
        <f>IF($A$20=1,IF(UDDS!A352="","",UDDS!A352),IF($A$20=2,IF('FTP-75'!A352="","",'FTP-75'!A352),IF($A$20=3, IF('US06'!A352="","",'US06'!A352),IF($A$20=4, IF(NEDC!A352="","", NEDC!A352),IF($A$20=5, IF('JPN10-15'!A352="","",'JPN10-15'!A352),IF($A$20=6, IF(WLTC!B352="","", WLTC!B352),IF($A$20=7, IF('New Cycle 1'!A352="","", 'New Cycle 1'!A352),IF($A$20=8, IF('New Cycle 2'!A352="","", 'New Cycle 3'!A352),IF($A$20=9, IF('New Cycle 3'!A352="","", 'New Cycle 3'!A352),"")))))))))</f>
        <v>350</v>
      </c>
      <c r="Q352" s="32">
        <f>IF($A$20=1,IF(UDDS!C352="","",UDDS!C352),IF($A$20=2,IF('FTP-75'!C352="","",'FTP-75'!C352),IF($A$20=3, IF('US06'!C352="","",'US06'!C352),IF($A$20=4, IF(NEDC!B352="","", NEDC!B352),IF($A$20=5, IF('JPN10-15'!B352="","",'JPN10-15'!B352),IF($A$20=6, IF(WLTC!C352="","", WLTC!C352),IF($A$20=7, IF('New Cycle 1'!B352="","", 'New Cycle 1'!B352),IF($A$20=8, IF('New Cycle 2'!B352="","", 'New Cycle 2'!B352),IF($A$20=9, IF('New Cycle 3'!B352="","", 'New Cycle 3'!B352),"")))))))))</f>
        <v>50</v>
      </c>
      <c r="R352" s="32">
        <f>IF($A$20=1,IF(UDDS!D352="","",UDDS!D352),IF($A$20=2,IF('FTP-75'!D352="","",'FTP-75'!D352),IF($A$20=3, IF('US06'!D352="","",'US06'!D352),IF($A$20=4, IF(NEDC!C352="","", NEDC!C352),IF($A$20=5, IF('JPN10-15'!C352="","",'JPN10-15'!C352),IF($A$20=6, IF(WLTC!D352="","", WLTC!D352),IF($A$20=7, IF('New Cycle 1'!C352="","", 'New Cycle 1'!C352),IF($A$20=8, IF('New Cycle 2'!C352="","", 'New Cycle 2'!C352),IF($A$20=9, IF('New Cycle 3'!C352="","", 'New Cycle 3'!C352),"")))))))))</f>
        <v>0</v>
      </c>
      <c r="S352" s="32">
        <f>IF($A$20=1,IF(UDDS!E352="","",UDDS!E352),IF($A$20=2,IF('FTP-75'!E352="","",'FTP-75'!E352),IF($A$20=3, IF('US06'!E352="","",'US06'!E352),IF($A$20=4, IF(NEDC!D352="","", NEDC!D352),IF($A$20=5, IF('JPN10-15'!D352="","",'JPN10-15'!D352),IF($A$20=6, IF(WLTC!E352="","", WLTC!E352),IF($A$20=7, IF('New Cycle 1'!D352="","", 'New Cycle 1'!D352),IF($A$20=8, IF('New Cycle 2'!D352="","", 'New Cycle 2'!D352),IF($A$20=9, IF('New Cycle 3'!D352="","", 'New Cycle 3'!D352),"")))))))))</f>
        <v>13.888888888888889</v>
      </c>
      <c r="T352" s="32">
        <f>IF($A$20=1,IF(UDDS!F352="","",UDDS!F352),IF($A$20=2,IF('FTP-75'!F352="","",'FTP-75'!F352),IF($A$20=3, IF('US06'!F352="","",'US06'!F352),IF($A$20=4, IF(NEDC!E352="","", NEDC!E352),IF($A$20=5, IF('JPN10-15'!E352="","",'JPN10-15'!E352),IF($A$20=6, IF(WLTC!F352="","", WLTC!F352),IF($A$20=7, IF('New Cycle 1'!E352="","", 'New Cycle 1'!E352),IF($A$20=8, IF('New Cycle 2'!E352="","", 'New Cycle 2'!E352),IF($A$20=9, IF('New Cycle 3'!E352="","", 'New Cycle 3'!E352),"")))))))))</f>
        <v>0</v>
      </c>
      <c r="U352" s="32">
        <f>IF($A$20=1,IF(UDDS!G352="","",UDDS!G352),IF($A$20=2,IF('FTP-75'!G352="","",'FTP-75'!G352),IF($A$20=3, IF('US06'!G352="","",'US06'!G352),IF($A$20=4, IF(NEDC!F352="","", NEDC!F352),IF($A$20=5, IF('JPN10-15'!F352="","",'JPN10-15'!F352),IF($A$20=6, IF(WLTC!G352="","", WLTC!G352),IF($A$20=7, IF('New Cycle 1'!F352="","", 'New Cycle 1'!F352),IF($A$20=8, IF('New Cycle 2'!F352="","", 'New Cycle 2'!F352),IF($A$20=9, IF('New Cycle 3'!F352="","", 'New Cycle 3'!F352),"")))))))))</f>
        <v>1722.3718134611299</v>
      </c>
    </row>
    <row r="353" spans="16:21" x14ac:dyDescent="0.25">
      <c r="P353" s="8">
        <f>IF($A$20=1,IF(UDDS!A353="","",UDDS!A353),IF($A$20=2,IF('FTP-75'!A353="","",'FTP-75'!A353),IF($A$20=3, IF('US06'!A353="","",'US06'!A353),IF($A$20=4, IF(NEDC!A353="","", NEDC!A353),IF($A$20=5, IF('JPN10-15'!A353="","",'JPN10-15'!A353),IF($A$20=6, IF(WLTC!B353="","", WLTC!B353),IF($A$20=7, IF('New Cycle 1'!A353="","", 'New Cycle 1'!A353),IF($A$20=8, IF('New Cycle 2'!A353="","", 'New Cycle 3'!A353),IF($A$20=9, IF('New Cycle 3'!A353="","", 'New Cycle 3'!A353),"")))))))))</f>
        <v>351</v>
      </c>
      <c r="Q353" s="32">
        <f>IF($A$20=1,IF(UDDS!C353="","",UDDS!C353),IF($A$20=2,IF('FTP-75'!C353="","",'FTP-75'!C353),IF($A$20=3, IF('US06'!C353="","",'US06'!C353),IF($A$20=4, IF(NEDC!B353="","", NEDC!B353),IF($A$20=5, IF('JPN10-15'!B353="","",'JPN10-15'!B353),IF($A$20=6, IF(WLTC!C353="","", WLTC!C353),IF($A$20=7, IF('New Cycle 1'!B353="","", 'New Cycle 1'!B353),IF($A$20=8, IF('New Cycle 2'!B353="","", 'New Cycle 2'!B353),IF($A$20=9, IF('New Cycle 3'!B353="","", 'New Cycle 3'!B353),"")))))))))</f>
        <v>50</v>
      </c>
      <c r="R353" s="32">
        <f>IF($A$20=1,IF(UDDS!D353="","",UDDS!D353),IF($A$20=2,IF('FTP-75'!D353="","",'FTP-75'!D353),IF($A$20=3, IF('US06'!D353="","",'US06'!D353),IF($A$20=4, IF(NEDC!C353="","", NEDC!C353),IF($A$20=5, IF('JPN10-15'!C353="","",'JPN10-15'!C353),IF($A$20=6, IF(WLTC!D353="","", WLTC!D353),IF($A$20=7, IF('New Cycle 1'!C353="","", 'New Cycle 1'!C353),IF($A$20=8, IF('New Cycle 2'!C353="","", 'New Cycle 2'!C353),IF($A$20=9, IF('New Cycle 3'!C353="","", 'New Cycle 3'!C353),"")))))))))</f>
        <v>0</v>
      </c>
      <c r="S353" s="32">
        <f>IF($A$20=1,IF(UDDS!E353="","",UDDS!E353),IF($A$20=2,IF('FTP-75'!E353="","",'FTP-75'!E353),IF($A$20=3, IF('US06'!E353="","",'US06'!E353),IF($A$20=4, IF(NEDC!D353="","", NEDC!D353),IF($A$20=5, IF('JPN10-15'!D353="","",'JPN10-15'!D353),IF($A$20=6, IF(WLTC!E353="","", WLTC!E353),IF($A$20=7, IF('New Cycle 1'!D353="","", 'New Cycle 1'!D353),IF($A$20=8, IF('New Cycle 2'!D353="","", 'New Cycle 2'!D353),IF($A$20=9, IF('New Cycle 3'!D353="","", 'New Cycle 3'!D353),"")))))))))</f>
        <v>13.888888888888889</v>
      </c>
      <c r="T353" s="32">
        <f>IF($A$20=1,IF(UDDS!F353="","",UDDS!F353),IF($A$20=2,IF('FTP-75'!F353="","",'FTP-75'!F353),IF($A$20=3, IF('US06'!F353="","",'US06'!F353),IF($A$20=4, IF(NEDC!E353="","", NEDC!E353),IF($A$20=5, IF('JPN10-15'!E353="","",'JPN10-15'!E353),IF($A$20=6, IF(WLTC!F353="","", WLTC!F353),IF($A$20=7, IF('New Cycle 1'!E353="","", 'New Cycle 1'!E353),IF($A$20=8, IF('New Cycle 2'!E353="","", 'New Cycle 2'!E353),IF($A$20=9, IF('New Cycle 3'!E353="","", 'New Cycle 3'!E353),"")))))))))</f>
        <v>0</v>
      </c>
      <c r="U353" s="32">
        <f>IF($A$20=1,IF(UDDS!G353="","",UDDS!G353),IF($A$20=2,IF('FTP-75'!G353="","",'FTP-75'!G353),IF($A$20=3, IF('US06'!G353="","",'US06'!G353),IF($A$20=4, IF(NEDC!F353="","", NEDC!F353),IF($A$20=5, IF('JPN10-15'!F353="","",'JPN10-15'!F353),IF($A$20=6, IF(WLTC!G353="","", WLTC!G353),IF($A$20=7, IF('New Cycle 1'!F353="","", 'New Cycle 1'!F353),IF($A$20=8, IF('New Cycle 2'!F353="","", 'New Cycle 2'!F353),IF($A$20=9, IF('New Cycle 3'!F353="","", 'New Cycle 3'!F353),"")))))))))</f>
        <v>1736.2607023500188</v>
      </c>
    </row>
    <row r="354" spans="16:21" x14ac:dyDescent="0.25">
      <c r="P354" s="8">
        <f>IF($A$20=1,IF(UDDS!A354="","",UDDS!A354),IF($A$20=2,IF('FTP-75'!A354="","",'FTP-75'!A354),IF($A$20=3, IF('US06'!A354="","",'US06'!A354),IF($A$20=4, IF(NEDC!A354="","", NEDC!A354),IF($A$20=5, IF('JPN10-15'!A354="","",'JPN10-15'!A354),IF($A$20=6, IF(WLTC!B354="","", WLTC!B354),IF($A$20=7, IF('New Cycle 1'!A354="","", 'New Cycle 1'!A354),IF($A$20=8, IF('New Cycle 2'!A354="","", 'New Cycle 3'!A354),IF($A$20=9, IF('New Cycle 3'!A354="","", 'New Cycle 3'!A354),"")))))))))</f>
        <v>352</v>
      </c>
      <c r="Q354" s="32">
        <f>IF($A$20=1,IF(UDDS!C354="","",UDDS!C354),IF($A$20=2,IF('FTP-75'!C354="","",'FTP-75'!C354),IF($A$20=3, IF('US06'!C354="","",'US06'!C354),IF($A$20=4, IF(NEDC!B354="","", NEDC!B354),IF($A$20=5, IF('JPN10-15'!B354="","",'JPN10-15'!B354),IF($A$20=6, IF(WLTC!C354="","", WLTC!C354),IF($A$20=7, IF('New Cycle 1'!B354="","", 'New Cycle 1'!B354),IF($A$20=8, IF('New Cycle 2'!B354="","", 'New Cycle 2'!B354),IF($A$20=9, IF('New Cycle 3'!B354="","", 'New Cycle 3'!B354),"")))))))))</f>
        <v>50</v>
      </c>
      <c r="R354" s="32">
        <f>IF($A$20=1,IF(UDDS!D354="","",UDDS!D354),IF($A$20=2,IF('FTP-75'!D354="","",'FTP-75'!D354),IF($A$20=3, IF('US06'!D354="","",'US06'!D354),IF($A$20=4, IF(NEDC!C354="","", NEDC!C354),IF($A$20=5, IF('JPN10-15'!C354="","",'JPN10-15'!C354),IF($A$20=6, IF(WLTC!D354="","", WLTC!D354),IF($A$20=7, IF('New Cycle 1'!C354="","", 'New Cycle 1'!C354),IF($A$20=8, IF('New Cycle 2'!C354="","", 'New Cycle 2'!C354),IF($A$20=9, IF('New Cycle 3'!C354="","", 'New Cycle 3'!C354),"")))))))))</f>
        <v>0</v>
      </c>
      <c r="S354" s="32">
        <f>IF($A$20=1,IF(UDDS!E354="","",UDDS!E354),IF($A$20=2,IF('FTP-75'!E354="","",'FTP-75'!E354),IF($A$20=3, IF('US06'!E354="","",'US06'!E354),IF($A$20=4, IF(NEDC!D354="","", NEDC!D354),IF($A$20=5, IF('JPN10-15'!D354="","",'JPN10-15'!D354),IF($A$20=6, IF(WLTC!E354="","", WLTC!E354),IF($A$20=7, IF('New Cycle 1'!D354="","", 'New Cycle 1'!D354),IF($A$20=8, IF('New Cycle 2'!D354="","", 'New Cycle 2'!D354),IF($A$20=9, IF('New Cycle 3'!D354="","", 'New Cycle 3'!D354),"")))))))))</f>
        <v>13.888888888888889</v>
      </c>
      <c r="T354" s="32">
        <f>IF($A$20=1,IF(UDDS!F354="","",UDDS!F354),IF($A$20=2,IF('FTP-75'!F354="","",'FTP-75'!F354),IF($A$20=3, IF('US06'!F354="","",'US06'!F354),IF($A$20=4, IF(NEDC!E354="","", NEDC!E354),IF($A$20=5, IF('JPN10-15'!E354="","",'JPN10-15'!E354),IF($A$20=6, IF(WLTC!F354="","", WLTC!F354),IF($A$20=7, IF('New Cycle 1'!E354="","", 'New Cycle 1'!E354),IF($A$20=8, IF('New Cycle 2'!E354="","", 'New Cycle 2'!E354),IF($A$20=9, IF('New Cycle 3'!E354="","", 'New Cycle 3'!E354),"")))))))))</f>
        <v>0</v>
      </c>
      <c r="U354" s="32">
        <f>IF($A$20=1,IF(UDDS!G354="","",UDDS!G354),IF($A$20=2,IF('FTP-75'!G354="","",'FTP-75'!G354),IF($A$20=3, IF('US06'!G354="","",'US06'!G354),IF($A$20=4, IF(NEDC!F354="","", NEDC!F354),IF($A$20=5, IF('JPN10-15'!F354="","",'JPN10-15'!F354),IF($A$20=6, IF(WLTC!G354="","", WLTC!G354),IF($A$20=7, IF('New Cycle 1'!F354="","", 'New Cycle 1'!F354),IF($A$20=8, IF('New Cycle 2'!F354="","", 'New Cycle 2'!F354),IF($A$20=9, IF('New Cycle 3'!F354="","", 'New Cycle 3'!F354),"")))))))))</f>
        <v>1750.1495912389078</v>
      </c>
    </row>
    <row r="355" spans="16:21" x14ac:dyDescent="0.25">
      <c r="P355" s="8">
        <f>IF($A$20=1,IF(UDDS!A355="","",UDDS!A355),IF($A$20=2,IF('FTP-75'!A355="","",'FTP-75'!A355),IF($A$20=3, IF('US06'!A355="","",'US06'!A355),IF($A$20=4, IF(NEDC!A355="","", NEDC!A355),IF($A$20=5, IF('JPN10-15'!A355="","",'JPN10-15'!A355),IF($A$20=6, IF(WLTC!B355="","", WLTC!B355),IF($A$20=7, IF('New Cycle 1'!A355="","", 'New Cycle 1'!A355),IF($A$20=8, IF('New Cycle 2'!A355="","", 'New Cycle 3'!A355),IF($A$20=9, IF('New Cycle 3'!A355="","", 'New Cycle 3'!A355),"")))))))))</f>
        <v>353</v>
      </c>
      <c r="Q355" s="32">
        <f>IF($A$20=1,IF(UDDS!C355="","",UDDS!C355),IF($A$20=2,IF('FTP-75'!C355="","",'FTP-75'!C355),IF($A$20=3, IF('US06'!C355="","",'US06'!C355),IF($A$20=4, IF(NEDC!B355="","", NEDC!B355),IF($A$20=5, IF('JPN10-15'!B355="","",'JPN10-15'!B355),IF($A$20=6, IF(WLTC!C355="","", WLTC!C355),IF($A$20=7, IF('New Cycle 1'!B355="","", 'New Cycle 1'!B355),IF($A$20=8, IF('New Cycle 2'!B355="","", 'New Cycle 2'!B355),IF($A$20=9, IF('New Cycle 3'!B355="","", 'New Cycle 3'!B355),"")))))))))</f>
        <v>48.13</v>
      </c>
      <c r="R355" s="32">
        <f>IF($A$20=1,IF(UDDS!D355="","",UDDS!D355),IF($A$20=2,IF('FTP-75'!D355="","",'FTP-75'!D355),IF($A$20=3, IF('US06'!D355="","",'US06'!D355),IF($A$20=4, IF(NEDC!C355="","", NEDC!C355),IF($A$20=5, IF('JPN10-15'!C355="","",'JPN10-15'!C355),IF($A$20=6, IF(WLTC!D355="","", WLTC!D355),IF($A$20=7, IF('New Cycle 1'!C355="","", 'New Cycle 1'!C355),IF($A$20=8, IF('New Cycle 2'!C355="","", 'New Cycle 2'!C355),IF($A$20=9, IF('New Cycle 3'!C355="","", 'New Cycle 3'!C355),"")))))))))</f>
        <v>0</v>
      </c>
      <c r="S355" s="32">
        <f>IF($A$20=1,IF(UDDS!E355="","",UDDS!E355),IF($A$20=2,IF('FTP-75'!E355="","",'FTP-75'!E355),IF($A$20=3, IF('US06'!E355="","",'US06'!E355),IF($A$20=4, IF(NEDC!D355="","", NEDC!D355),IF($A$20=5, IF('JPN10-15'!D355="","",'JPN10-15'!D355),IF($A$20=6, IF(WLTC!E355="","", WLTC!E355),IF($A$20=7, IF('New Cycle 1'!D355="","", 'New Cycle 1'!D355),IF($A$20=8, IF('New Cycle 2'!D355="","", 'New Cycle 2'!D355),IF($A$20=9, IF('New Cycle 3'!D355="","", 'New Cycle 3'!D355),"")))))))))</f>
        <v>13.369444444444445</v>
      </c>
      <c r="T355" s="32">
        <f>IF($A$20=1,IF(UDDS!F355="","",UDDS!F355),IF($A$20=2,IF('FTP-75'!F355="","",'FTP-75'!F355),IF($A$20=3, IF('US06'!F355="","",'US06'!F355),IF($A$20=4, IF(NEDC!E355="","", NEDC!E355),IF($A$20=5, IF('JPN10-15'!E355="","",'JPN10-15'!E355),IF($A$20=6, IF(WLTC!F355="","", WLTC!F355),IF($A$20=7, IF('New Cycle 1'!E355="","", 'New Cycle 1'!E355),IF($A$20=8, IF('New Cycle 2'!E355="","", 'New Cycle 2'!E355),IF($A$20=9, IF('New Cycle 3'!E355="","", 'New Cycle 3'!E355),"")))))))))</f>
        <v>-0.51944444444444393</v>
      </c>
      <c r="U355" s="32">
        <f>IF($A$20=1,IF(UDDS!G355="","",UDDS!G355),IF($A$20=2,IF('FTP-75'!G355="","",'FTP-75'!G355),IF($A$20=3, IF('US06'!G355="","",'US06'!G355),IF($A$20=4, IF(NEDC!F355="","", NEDC!F355),IF($A$20=5, IF('JPN10-15'!F355="","",'JPN10-15'!F355),IF($A$20=6, IF(WLTC!G355="","", WLTC!G355),IF($A$20=7, IF('New Cycle 1'!F355="","", 'New Cycle 1'!F355),IF($A$20=8, IF('New Cycle 2'!F355="","", 'New Cycle 2'!F355),IF($A$20=9, IF('New Cycle 3'!F355="","", 'New Cycle 3'!F355),"")))))))))</f>
        <v>1763.7787579055744</v>
      </c>
    </row>
    <row r="356" spans="16:21" x14ac:dyDescent="0.25">
      <c r="P356" s="8">
        <f>IF($A$20=1,IF(UDDS!A356="","",UDDS!A356),IF($A$20=2,IF('FTP-75'!A356="","",'FTP-75'!A356),IF($A$20=3, IF('US06'!A356="","",'US06'!A356),IF($A$20=4, IF(NEDC!A356="","", NEDC!A356),IF($A$20=5, IF('JPN10-15'!A356="","",'JPN10-15'!A356),IF($A$20=6, IF(WLTC!B356="","", WLTC!B356),IF($A$20=7, IF('New Cycle 1'!A356="","", 'New Cycle 1'!A356),IF($A$20=8, IF('New Cycle 2'!A356="","", 'New Cycle 3'!A356),IF($A$20=9, IF('New Cycle 3'!A356="","", 'New Cycle 3'!A356),"")))))))))</f>
        <v>354</v>
      </c>
      <c r="Q356" s="32">
        <f>IF($A$20=1,IF(UDDS!C356="","",UDDS!C356),IF($A$20=2,IF('FTP-75'!C356="","",'FTP-75'!C356),IF($A$20=3, IF('US06'!C356="","",'US06'!C356),IF($A$20=4, IF(NEDC!B356="","", NEDC!B356),IF($A$20=5, IF('JPN10-15'!B356="","",'JPN10-15'!B356),IF($A$20=6, IF(WLTC!C356="","", WLTC!C356),IF($A$20=7, IF('New Cycle 1'!B356="","", 'New Cycle 1'!B356),IF($A$20=8, IF('New Cycle 2'!B356="","", 'New Cycle 2'!B356),IF($A$20=9, IF('New Cycle 3'!B356="","", 'New Cycle 3'!B356),"")))))))))</f>
        <v>46.25</v>
      </c>
      <c r="R356" s="32">
        <f>IF($A$20=1,IF(UDDS!D356="","",UDDS!D356),IF($A$20=2,IF('FTP-75'!D356="","",'FTP-75'!D356),IF($A$20=3, IF('US06'!D356="","",'US06'!D356),IF($A$20=4, IF(NEDC!C356="","", NEDC!C356),IF($A$20=5, IF('JPN10-15'!C356="","",'JPN10-15'!C356),IF($A$20=6, IF(WLTC!D356="","", WLTC!D356),IF($A$20=7, IF('New Cycle 1'!C356="","", 'New Cycle 1'!C356),IF($A$20=8, IF('New Cycle 2'!C356="","", 'New Cycle 2'!C356),IF($A$20=9, IF('New Cycle 3'!C356="","", 'New Cycle 3'!C356),"")))))))))</f>
        <v>0</v>
      </c>
      <c r="S356" s="32">
        <f>IF($A$20=1,IF(UDDS!E356="","",UDDS!E356),IF($A$20=2,IF('FTP-75'!E356="","",'FTP-75'!E356),IF($A$20=3, IF('US06'!E356="","",'US06'!E356),IF($A$20=4, IF(NEDC!D356="","", NEDC!D356),IF($A$20=5, IF('JPN10-15'!D356="","",'JPN10-15'!D356),IF($A$20=6, IF(WLTC!E356="","", WLTC!E356),IF($A$20=7, IF('New Cycle 1'!D356="","", 'New Cycle 1'!D356),IF($A$20=8, IF('New Cycle 2'!D356="","", 'New Cycle 2'!D356),IF($A$20=9, IF('New Cycle 3'!D356="","", 'New Cycle 3'!D356),"")))))))))</f>
        <v>12.847222222222221</v>
      </c>
      <c r="T356" s="32">
        <f>IF($A$20=1,IF(UDDS!F356="","",UDDS!F356),IF($A$20=2,IF('FTP-75'!F356="","",'FTP-75'!F356),IF($A$20=3, IF('US06'!F356="","",'US06'!F356),IF($A$20=4, IF(NEDC!E356="","", NEDC!E356),IF($A$20=5, IF('JPN10-15'!E356="","",'JPN10-15'!E356),IF($A$20=6, IF(WLTC!F356="","", WLTC!F356),IF($A$20=7, IF('New Cycle 1'!E356="","", 'New Cycle 1'!E356),IF($A$20=8, IF('New Cycle 2'!E356="","", 'New Cycle 2'!E356),IF($A$20=9, IF('New Cycle 3'!E356="","", 'New Cycle 3'!E356),"")))))))))</f>
        <v>-0.52222222222222392</v>
      </c>
      <c r="U356" s="32">
        <f>IF($A$20=1,IF(UDDS!G356="","",UDDS!G356),IF($A$20=2,IF('FTP-75'!G356="","",'FTP-75'!G356),IF($A$20=3, IF('US06'!G356="","",'US06'!G356),IF($A$20=4, IF(NEDC!F356="","", NEDC!F356),IF($A$20=5, IF('JPN10-15'!F356="","",'JPN10-15'!F356),IF($A$20=6, IF(WLTC!G356="","", WLTC!G356),IF($A$20=7, IF('New Cycle 1'!F356="","", 'New Cycle 1'!F356),IF($A$20=8, IF('New Cycle 2'!F356="","", 'New Cycle 2'!F356),IF($A$20=9, IF('New Cycle 3'!F356="","", 'New Cycle 3'!F356),"")))))))))</f>
        <v>1776.8870912389077</v>
      </c>
    </row>
    <row r="357" spans="16:21" x14ac:dyDescent="0.25">
      <c r="P357" s="8">
        <f>IF($A$20=1,IF(UDDS!A357="","",UDDS!A357),IF($A$20=2,IF('FTP-75'!A357="","",'FTP-75'!A357),IF($A$20=3, IF('US06'!A357="","",'US06'!A357),IF($A$20=4, IF(NEDC!A357="","", NEDC!A357),IF($A$20=5, IF('JPN10-15'!A357="","",'JPN10-15'!A357),IF($A$20=6, IF(WLTC!B357="","", WLTC!B357),IF($A$20=7, IF('New Cycle 1'!A357="","", 'New Cycle 1'!A357),IF($A$20=8, IF('New Cycle 2'!A357="","", 'New Cycle 3'!A357),IF($A$20=9, IF('New Cycle 3'!A357="","", 'New Cycle 3'!A357),"")))))))))</f>
        <v>355</v>
      </c>
      <c r="Q357" s="32">
        <f>IF($A$20=1,IF(UDDS!C357="","",UDDS!C357),IF($A$20=2,IF('FTP-75'!C357="","",'FTP-75'!C357),IF($A$20=3, IF('US06'!C357="","",'US06'!C357),IF($A$20=4, IF(NEDC!B357="","", NEDC!B357),IF($A$20=5, IF('JPN10-15'!B357="","",'JPN10-15'!B357),IF($A$20=6, IF(WLTC!C357="","", WLTC!C357),IF($A$20=7, IF('New Cycle 1'!B357="","", 'New Cycle 1'!B357),IF($A$20=8, IF('New Cycle 2'!B357="","", 'New Cycle 2'!B357),IF($A$20=9, IF('New Cycle 3'!B357="","", 'New Cycle 3'!B357),"")))))))))</f>
        <v>44.38</v>
      </c>
      <c r="R357" s="32">
        <f>IF($A$20=1,IF(UDDS!D357="","",UDDS!D357),IF($A$20=2,IF('FTP-75'!D357="","",'FTP-75'!D357),IF($A$20=3, IF('US06'!D357="","",'US06'!D357),IF($A$20=4, IF(NEDC!C357="","", NEDC!C357),IF($A$20=5, IF('JPN10-15'!C357="","",'JPN10-15'!C357),IF($A$20=6, IF(WLTC!D357="","", WLTC!D357),IF($A$20=7, IF('New Cycle 1'!C357="","", 'New Cycle 1'!C357),IF($A$20=8, IF('New Cycle 2'!C357="","", 'New Cycle 2'!C357),IF($A$20=9, IF('New Cycle 3'!C357="","", 'New Cycle 3'!C357),"")))))))))</f>
        <v>0</v>
      </c>
      <c r="S357" s="32">
        <f>IF($A$20=1,IF(UDDS!E357="","",UDDS!E357),IF($A$20=2,IF('FTP-75'!E357="","",'FTP-75'!E357),IF($A$20=3, IF('US06'!E357="","",'US06'!E357),IF($A$20=4, IF(NEDC!D357="","", NEDC!D357),IF($A$20=5, IF('JPN10-15'!D357="","",'JPN10-15'!D357),IF($A$20=6, IF(WLTC!E357="","", WLTC!E357),IF($A$20=7, IF('New Cycle 1'!D357="","", 'New Cycle 1'!D357),IF($A$20=8, IF('New Cycle 2'!D357="","", 'New Cycle 2'!D357),IF($A$20=9, IF('New Cycle 3'!D357="","", 'New Cycle 3'!D357),"")))))))))</f>
        <v>12.327777777777778</v>
      </c>
      <c r="T357" s="32">
        <f>IF($A$20=1,IF(UDDS!F357="","",UDDS!F357),IF($A$20=2,IF('FTP-75'!F357="","",'FTP-75'!F357),IF($A$20=3, IF('US06'!F357="","",'US06'!F357),IF($A$20=4, IF(NEDC!E357="","", NEDC!E357),IF($A$20=5, IF('JPN10-15'!E357="","",'JPN10-15'!E357),IF($A$20=6, IF(WLTC!F357="","", WLTC!F357),IF($A$20=7, IF('New Cycle 1'!E357="","", 'New Cycle 1'!E357),IF($A$20=8, IF('New Cycle 2'!E357="","", 'New Cycle 2'!E357),IF($A$20=9, IF('New Cycle 3'!E357="","", 'New Cycle 3'!E357),"")))))))))</f>
        <v>-0.51944444444444393</v>
      </c>
      <c r="U357" s="32">
        <f>IF($A$20=1,IF(UDDS!G357="","",UDDS!G357),IF($A$20=2,IF('FTP-75'!G357="","",'FTP-75'!G357),IF($A$20=3, IF('US06'!G357="","",'US06'!G357),IF($A$20=4, IF(NEDC!F357="","", NEDC!F357),IF($A$20=5, IF('JPN10-15'!F357="","",'JPN10-15'!F357),IF($A$20=6, IF(WLTC!G357="","", WLTC!G357),IF($A$20=7, IF('New Cycle 1'!F357="","", 'New Cycle 1'!F357),IF($A$20=8, IF('New Cycle 2'!F357="","", 'New Cycle 2'!F357),IF($A$20=9, IF('New Cycle 3'!F357="","", 'New Cycle 3'!F357),"")))))))))</f>
        <v>1789.4745912389078</v>
      </c>
    </row>
    <row r="358" spans="16:21" x14ac:dyDescent="0.25">
      <c r="P358" s="8">
        <f>IF($A$20=1,IF(UDDS!A358="","",UDDS!A358),IF($A$20=2,IF('FTP-75'!A358="","",'FTP-75'!A358),IF($A$20=3, IF('US06'!A358="","",'US06'!A358),IF($A$20=4, IF(NEDC!A358="","", NEDC!A358),IF($A$20=5, IF('JPN10-15'!A358="","",'JPN10-15'!A358),IF($A$20=6, IF(WLTC!B358="","", WLTC!B358),IF($A$20=7, IF('New Cycle 1'!A358="","", 'New Cycle 1'!A358),IF($A$20=8, IF('New Cycle 2'!A358="","", 'New Cycle 3'!A358),IF($A$20=9, IF('New Cycle 3'!A358="","", 'New Cycle 3'!A358),"")))))))))</f>
        <v>356</v>
      </c>
      <c r="Q358" s="32">
        <f>IF($A$20=1,IF(UDDS!C358="","",UDDS!C358),IF($A$20=2,IF('FTP-75'!C358="","",'FTP-75'!C358),IF($A$20=3, IF('US06'!C358="","",'US06'!C358),IF($A$20=4, IF(NEDC!B358="","", NEDC!B358),IF($A$20=5, IF('JPN10-15'!B358="","",'JPN10-15'!B358),IF($A$20=6, IF(WLTC!C358="","", WLTC!C358),IF($A$20=7, IF('New Cycle 1'!B358="","", 'New Cycle 1'!B358),IF($A$20=8, IF('New Cycle 2'!B358="","", 'New Cycle 2'!B358),IF($A$20=9, IF('New Cycle 3'!B358="","", 'New Cycle 3'!B358),"")))))))))</f>
        <v>42.5</v>
      </c>
      <c r="R358" s="32">
        <f>IF($A$20=1,IF(UDDS!D358="","",UDDS!D358),IF($A$20=2,IF('FTP-75'!D358="","",'FTP-75'!D358),IF($A$20=3, IF('US06'!D358="","",'US06'!D358),IF($A$20=4, IF(NEDC!C358="","", NEDC!C358),IF($A$20=5, IF('JPN10-15'!C358="","",'JPN10-15'!C358),IF($A$20=6, IF(WLTC!D358="","", WLTC!D358),IF($A$20=7, IF('New Cycle 1'!C358="","", 'New Cycle 1'!C358),IF($A$20=8, IF('New Cycle 2'!C358="","", 'New Cycle 2'!C358),IF($A$20=9, IF('New Cycle 3'!C358="","", 'New Cycle 3'!C358),"")))))))))</f>
        <v>0</v>
      </c>
      <c r="S358" s="32">
        <f>IF($A$20=1,IF(UDDS!E358="","",UDDS!E358),IF($A$20=2,IF('FTP-75'!E358="","",'FTP-75'!E358),IF($A$20=3, IF('US06'!E358="","",'US06'!E358),IF($A$20=4, IF(NEDC!D358="","", NEDC!D358),IF($A$20=5, IF('JPN10-15'!D358="","",'JPN10-15'!D358),IF($A$20=6, IF(WLTC!E358="","", WLTC!E358),IF($A$20=7, IF('New Cycle 1'!D358="","", 'New Cycle 1'!D358),IF($A$20=8, IF('New Cycle 2'!D358="","", 'New Cycle 2'!D358),IF($A$20=9, IF('New Cycle 3'!D358="","", 'New Cycle 3'!D358),"")))))))))</f>
        <v>11.805555555555555</v>
      </c>
      <c r="T358" s="32">
        <f>IF($A$20=1,IF(UDDS!F358="","",UDDS!F358),IF($A$20=2,IF('FTP-75'!F358="","",'FTP-75'!F358),IF($A$20=3, IF('US06'!F358="","",'US06'!F358),IF($A$20=4, IF(NEDC!E358="","", NEDC!E358),IF($A$20=5, IF('JPN10-15'!E358="","",'JPN10-15'!E358),IF($A$20=6, IF(WLTC!F358="","", WLTC!F358),IF($A$20=7, IF('New Cycle 1'!E358="","", 'New Cycle 1'!E358),IF($A$20=8, IF('New Cycle 2'!E358="","", 'New Cycle 2'!E358),IF($A$20=9, IF('New Cycle 3'!E358="","", 'New Cycle 3'!E358),"")))))))))</f>
        <v>-0.52222222222222214</v>
      </c>
      <c r="U358" s="32">
        <f>IF($A$20=1,IF(UDDS!G358="","",UDDS!G358),IF($A$20=2,IF('FTP-75'!G358="","",'FTP-75'!G358),IF($A$20=3, IF('US06'!G358="","",'US06'!G358),IF($A$20=4, IF(NEDC!F358="","", NEDC!F358),IF($A$20=5, IF('JPN10-15'!F358="","",'JPN10-15'!F358),IF($A$20=6, IF(WLTC!G358="","", WLTC!G358),IF($A$20=7, IF('New Cycle 1'!F358="","", 'New Cycle 1'!F358),IF($A$20=8, IF('New Cycle 2'!F358="","", 'New Cycle 2'!F358),IF($A$20=9, IF('New Cycle 3'!F358="","", 'New Cycle 3'!F358),"")))))))))</f>
        <v>1801.5412579055744</v>
      </c>
    </row>
    <row r="359" spans="16:21" x14ac:dyDescent="0.25">
      <c r="P359" s="8">
        <f>IF($A$20=1,IF(UDDS!A359="","",UDDS!A359),IF($A$20=2,IF('FTP-75'!A359="","",'FTP-75'!A359),IF($A$20=3, IF('US06'!A359="","",'US06'!A359),IF($A$20=4, IF(NEDC!A359="","", NEDC!A359),IF($A$20=5, IF('JPN10-15'!A359="","",'JPN10-15'!A359),IF($A$20=6, IF(WLTC!B359="","", WLTC!B359),IF($A$20=7, IF('New Cycle 1'!A359="","", 'New Cycle 1'!A359),IF($A$20=8, IF('New Cycle 2'!A359="","", 'New Cycle 3'!A359),IF($A$20=9, IF('New Cycle 3'!A359="","", 'New Cycle 3'!A359),"")))))))))</f>
        <v>357</v>
      </c>
      <c r="Q359" s="32">
        <f>IF($A$20=1,IF(UDDS!C359="","",UDDS!C359),IF($A$20=2,IF('FTP-75'!C359="","",'FTP-75'!C359),IF($A$20=3, IF('US06'!C359="","",'US06'!C359),IF($A$20=4, IF(NEDC!B359="","", NEDC!B359),IF($A$20=5, IF('JPN10-15'!B359="","",'JPN10-15'!B359),IF($A$20=6, IF(WLTC!C359="","", WLTC!C359),IF($A$20=7, IF('New Cycle 1'!B359="","", 'New Cycle 1'!B359),IF($A$20=8, IF('New Cycle 2'!B359="","", 'New Cycle 2'!B359),IF($A$20=9, IF('New Cycle 3'!B359="","", 'New Cycle 3'!B359),"")))))))))</f>
        <v>40.630000000000003</v>
      </c>
      <c r="R359" s="32">
        <f>IF($A$20=1,IF(UDDS!D359="","",UDDS!D359),IF($A$20=2,IF('FTP-75'!D359="","",'FTP-75'!D359),IF($A$20=3, IF('US06'!D359="","",'US06'!D359),IF($A$20=4, IF(NEDC!C359="","", NEDC!C359),IF($A$20=5, IF('JPN10-15'!C359="","",'JPN10-15'!C359),IF($A$20=6, IF(WLTC!D359="","", WLTC!D359),IF($A$20=7, IF('New Cycle 1'!C359="","", 'New Cycle 1'!C359),IF($A$20=8, IF('New Cycle 2'!C359="","", 'New Cycle 2'!C359),IF($A$20=9, IF('New Cycle 3'!C359="","", 'New Cycle 3'!C359),"")))))))))</f>
        <v>0</v>
      </c>
      <c r="S359" s="32">
        <f>IF($A$20=1,IF(UDDS!E359="","",UDDS!E359),IF($A$20=2,IF('FTP-75'!E359="","",'FTP-75'!E359),IF($A$20=3, IF('US06'!E359="","",'US06'!E359),IF($A$20=4, IF(NEDC!D359="","", NEDC!D359),IF($A$20=5, IF('JPN10-15'!D359="","",'JPN10-15'!D359),IF($A$20=6, IF(WLTC!E359="","", WLTC!E359),IF($A$20=7, IF('New Cycle 1'!D359="","", 'New Cycle 1'!D359),IF($A$20=8, IF('New Cycle 2'!D359="","", 'New Cycle 2'!D359),IF($A$20=9, IF('New Cycle 3'!D359="","", 'New Cycle 3'!D359),"")))))))))</f>
        <v>11.286111111111111</v>
      </c>
      <c r="T359" s="32">
        <f>IF($A$20=1,IF(UDDS!F359="","",UDDS!F359),IF($A$20=2,IF('FTP-75'!F359="","",'FTP-75'!F359),IF($A$20=3, IF('US06'!F359="","",'US06'!F359),IF($A$20=4, IF(NEDC!E359="","", NEDC!E359),IF($A$20=5, IF('JPN10-15'!E359="","",'JPN10-15'!E359),IF($A$20=6, IF(WLTC!F359="","", WLTC!F359),IF($A$20=7, IF('New Cycle 1'!E359="","", 'New Cycle 1'!E359),IF($A$20=8, IF('New Cycle 2'!E359="","", 'New Cycle 2'!E359),IF($A$20=9, IF('New Cycle 3'!E359="","", 'New Cycle 3'!E359),"")))))))))</f>
        <v>-0.51944444444444393</v>
      </c>
      <c r="U359" s="32">
        <f>IF($A$20=1,IF(UDDS!G359="","",UDDS!G359),IF($A$20=2,IF('FTP-75'!G359="","",'FTP-75'!G359),IF($A$20=3, IF('US06'!G359="","",'US06'!G359),IF($A$20=4, IF(NEDC!F359="","", NEDC!F359),IF($A$20=5, IF('JPN10-15'!F359="","",'JPN10-15'!F359),IF($A$20=6, IF(WLTC!G359="","", WLTC!G359),IF($A$20=7, IF('New Cycle 1'!F359="","", 'New Cycle 1'!F359),IF($A$20=8, IF('New Cycle 2'!F359="","", 'New Cycle 2'!F359),IF($A$20=9, IF('New Cycle 3'!F359="","", 'New Cycle 3'!F359),"")))))))))</f>
        <v>1813.0870912389078</v>
      </c>
    </row>
    <row r="360" spans="16:21" x14ac:dyDescent="0.25">
      <c r="P360" s="8">
        <f>IF($A$20=1,IF(UDDS!A360="","",UDDS!A360),IF($A$20=2,IF('FTP-75'!A360="","",'FTP-75'!A360),IF($A$20=3, IF('US06'!A360="","",'US06'!A360),IF($A$20=4, IF(NEDC!A360="","", NEDC!A360),IF($A$20=5, IF('JPN10-15'!A360="","",'JPN10-15'!A360),IF($A$20=6, IF(WLTC!B360="","", WLTC!B360),IF($A$20=7, IF('New Cycle 1'!A360="","", 'New Cycle 1'!A360),IF($A$20=8, IF('New Cycle 2'!A360="","", 'New Cycle 3'!A360),IF($A$20=9, IF('New Cycle 3'!A360="","", 'New Cycle 3'!A360),"")))))))))</f>
        <v>358</v>
      </c>
      <c r="Q360" s="32">
        <f>IF($A$20=1,IF(UDDS!C360="","",UDDS!C360),IF($A$20=2,IF('FTP-75'!C360="","",'FTP-75'!C360),IF($A$20=3, IF('US06'!C360="","",'US06'!C360),IF($A$20=4, IF(NEDC!B360="","", NEDC!B360),IF($A$20=5, IF('JPN10-15'!B360="","",'JPN10-15'!B360),IF($A$20=6, IF(WLTC!C360="","", WLTC!C360),IF($A$20=7, IF('New Cycle 1'!B360="","", 'New Cycle 1'!B360),IF($A$20=8, IF('New Cycle 2'!B360="","", 'New Cycle 2'!B360),IF($A$20=9, IF('New Cycle 3'!B360="","", 'New Cycle 3'!B360),"")))))))))</f>
        <v>38.75</v>
      </c>
      <c r="R360" s="32">
        <f>IF($A$20=1,IF(UDDS!D360="","",UDDS!D360),IF($A$20=2,IF('FTP-75'!D360="","",'FTP-75'!D360),IF($A$20=3, IF('US06'!D360="","",'US06'!D360),IF($A$20=4, IF(NEDC!C360="","", NEDC!C360),IF($A$20=5, IF('JPN10-15'!C360="","",'JPN10-15'!C360),IF($A$20=6, IF(WLTC!D360="","", WLTC!D360),IF($A$20=7, IF('New Cycle 1'!C360="","", 'New Cycle 1'!C360),IF($A$20=8, IF('New Cycle 2'!C360="","", 'New Cycle 2'!C360),IF($A$20=9, IF('New Cycle 3'!C360="","", 'New Cycle 3'!C360),"")))))))))</f>
        <v>0</v>
      </c>
      <c r="S360" s="32">
        <f>IF($A$20=1,IF(UDDS!E360="","",UDDS!E360),IF($A$20=2,IF('FTP-75'!E360="","",'FTP-75'!E360),IF($A$20=3, IF('US06'!E360="","",'US06'!E360),IF($A$20=4, IF(NEDC!D360="","", NEDC!D360),IF($A$20=5, IF('JPN10-15'!D360="","",'JPN10-15'!D360),IF($A$20=6, IF(WLTC!E360="","", WLTC!E360),IF($A$20=7, IF('New Cycle 1'!D360="","", 'New Cycle 1'!D360),IF($A$20=8, IF('New Cycle 2'!D360="","", 'New Cycle 2'!D360),IF($A$20=9, IF('New Cycle 3'!D360="","", 'New Cycle 3'!D360),"")))))))))</f>
        <v>10.763888888888889</v>
      </c>
      <c r="T360" s="32">
        <f>IF($A$20=1,IF(UDDS!F360="","",UDDS!F360),IF($A$20=2,IF('FTP-75'!F360="","",'FTP-75'!F360),IF($A$20=3, IF('US06'!F360="","",'US06'!F360),IF($A$20=4, IF(NEDC!E360="","", NEDC!E360),IF($A$20=5, IF('JPN10-15'!E360="","",'JPN10-15'!E360),IF($A$20=6, IF(WLTC!F360="","", WLTC!F360),IF($A$20=7, IF('New Cycle 1'!E360="","", 'New Cycle 1'!E360),IF($A$20=8, IF('New Cycle 2'!E360="","", 'New Cycle 2'!E360),IF($A$20=9, IF('New Cycle 3'!E360="","", 'New Cycle 3'!E360),"")))))))))</f>
        <v>-0.52222222222222214</v>
      </c>
      <c r="U360" s="32">
        <f>IF($A$20=1,IF(UDDS!G360="","",UDDS!G360),IF($A$20=2,IF('FTP-75'!G360="","",'FTP-75'!G360),IF($A$20=3, IF('US06'!G360="","",'US06'!G360),IF($A$20=4, IF(NEDC!F360="","", NEDC!F360),IF($A$20=5, IF('JPN10-15'!F360="","",'JPN10-15'!F360),IF($A$20=6, IF(WLTC!G360="","", WLTC!G360),IF($A$20=7, IF('New Cycle 1'!F360="","", 'New Cycle 1'!F360),IF($A$20=8, IF('New Cycle 2'!F360="","", 'New Cycle 2'!F360),IF($A$20=9, IF('New Cycle 3'!F360="","", 'New Cycle 3'!F360),"")))))))))</f>
        <v>1824.1120912389079</v>
      </c>
    </row>
    <row r="361" spans="16:21" x14ac:dyDescent="0.25">
      <c r="P361" s="8">
        <f>IF($A$20=1,IF(UDDS!A361="","",UDDS!A361),IF($A$20=2,IF('FTP-75'!A361="","",'FTP-75'!A361),IF($A$20=3, IF('US06'!A361="","",'US06'!A361),IF($A$20=4, IF(NEDC!A361="","", NEDC!A361),IF($A$20=5, IF('JPN10-15'!A361="","",'JPN10-15'!A361),IF($A$20=6, IF(WLTC!B361="","", WLTC!B361),IF($A$20=7, IF('New Cycle 1'!A361="","", 'New Cycle 1'!A361),IF($A$20=8, IF('New Cycle 2'!A361="","", 'New Cycle 3'!A361),IF($A$20=9, IF('New Cycle 3'!A361="","", 'New Cycle 3'!A361),"")))))))))</f>
        <v>359</v>
      </c>
      <c r="Q361" s="32">
        <f>IF($A$20=1,IF(UDDS!C361="","",UDDS!C361),IF($A$20=2,IF('FTP-75'!C361="","",'FTP-75'!C361),IF($A$20=3, IF('US06'!C361="","",'US06'!C361),IF($A$20=4, IF(NEDC!B361="","", NEDC!B361),IF($A$20=5, IF('JPN10-15'!B361="","",'JPN10-15'!B361),IF($A$20=6, IF(WLTC!C361="","", WLTC!C361),IF($A$20=7, IF('New Cycle 1'!B361="","", 'New Cycle 1'!B361),IF($A$20=8, IF('New Cycle 2'!B361="","", 'New Cycle 2'!B361),IF($A$20=9, IF('New Cycle 3'!B361="","", 'New Cycle 3'!B361),"")))))))))</f>
        <v>36.880000000000003</v>
      </c>
      <c r="R361" s="32">
        <f>IF($A$20=1,IF(UDDS!D361="","",UDDS!D361),IF($A$20=2,IF('FTP-75'!D361="","",'FTP-75'!D361),IF($A$20=3, IF('US06'!D361="","",'US06'!D361),IF($A$20=4, IF(NEDC!C361="","", NEDC!C361),IF($A$20=5, IF('JPN10-15'!C361="","",'JPN10-15'!C361),IF($A$20=6, IF(WLTC!D361="","", WLTC!D361),IF($A$20=7, IF('New Cycle 1'!C361="","", 'New Cycle 1'!C361),IF($A$20=8, IF('New Cycle 2'!C361="","", 'New Cycle 2'!C361),IF($A$20=9, IF('New Cycle 3'!C361="","", 'New Cycle 3'!C361),"")))))))))</f>
        <v>0</v>
      </c>
      <c r="S361" s="32">
        <f>IF($A$20=1,IF(UDDS!E361="","",UDDS!E361),IF($A$20=2,IF('FTP-75'!E361="","",'FTP-75'!E361),IF($A$20=3, IF('US06'!E361="","",'US06'!E361),IF($A$20=4, IF(NEDC!D361="","", NEDC!D361),IF($A$20=5, IF('JPN10-15'!D361="","",'JPN10-15'!D361),IF($A$20=6, IF(WLTC!E361="","", WLTC!E361),IF($A$20=7, IF('New Cycle 1'!D361="","", 'New Cycle 1'!D361),IF($A$20=8, IF('New Cycle 2'!D361="","", 'New Cycle 2'!D361),IF($A$20=9, IF('New Cycle 3'!D361="","", 'New Cycle 3'!D361),"")))))))))</f>
        <v>10.244444444444445</v>
      </c>
      <c r="T361" s="32">
        <f>IF($A$20=1,IF(UDDS!F361="","",UDDS!F361),IF($A$20=2,IF('FTP-75'!F361="","",'FTP-75'!F361),IF($A$20=3, IF('US06'!F361="","",'US06'!F361),IF($A$20=4, IF(NEDC!E361="","", NEDC!E361),IF($A$20=5, IF('JPN10-15'!E361="","",'JPN10-15'!E361),IF($A$20=6, IF(WLTC!F361="","", WLTC!F361),IF($A$20=7, IF('New Cycle 1'!E361="","", 'New Cycle 1'!E361),IF($A$20=8, IF('New Cycle 2'!E361="","", 'New Cycle 2'!E361),IF($A$20=9, IF('New Cycle 3'!E361="","", 'New Cycle 3'!E361),"")))))))))</f>
        <v>-0.51944444444444393</v>
      </c>
      <c r="U361" s="32">
        <f>IF($A$20=1,IF(UDDS!G361="","",UDDS!G361),IF($A$20=2,IF('FTP-75'!G361="","",'FTP-75'!G361),IF($A$20=3, IF('US06'!G361="","",'US06'!G361),IF($A$20=4, IF(NEDC!F361="","", NEDC!F361),IF($A$20=5, IF('JPN10-15'!F361="","",'JPN10-15'!F361),IF($A$20=6, IF(WLTC!G361="","", WLTC!G361),IF($A$20=7, IF('New Cycle 1'!F361="","", 'New Cycle 1'!F361),IF($A$20=8, IF('New Cycle 2'!F361="","", 'New Cycle 2'!F361),IF($A$20=9, IF('New Cycle 3'!F361="","", 'New Cycle 3'!F361),"")))))))))</f>
        <v>1834.6162579055745</v>
      </c>
    </row>
    <row r="362" spans="16:21" x14ac:dyDescent="0.25">
      <c r="P362" s="8">
        <f>IF($A$20=1,IF(UDDS!A362="","",UDDS!A362),IF($A$20=2,IF('FTP-75'!A362="","",'FTP-75'!A362),IF($A$20=3, IF('US06'!A362="","",'US06'!A362),IF($A$20=4, IF(NEDC!A362="","", NEDC!A362),IF($A$20=5, IF('JPN10-15'!A362="","",'JPN10-15'!A362),IF($A$20=6, IF(WLTC!B362="","", WLTC!B362),IF($A$20=7, IF('New Cycle 1'!A362="","", 'New Cycle 1'!A362),IF($A$20=8, IF('New Cycle 2'!A362="","", 'New Cycle 3'!A362),IF($A$20=9, IF('New Cycle 3'!A362="","", 'New Cycle 3'!A362),"")))))))))</f>
        <v>360</v>
      </c>
      <c r="Q362" s="32">
        <f>IF($A$20=1,IF(UDDS!C362="","",UDDS!C362),IF($A$20=2,IF('FTP-75'!C362="","",'FTP-75'!C362),IF($A$20=3, IF('US06'!C362="","",'US06'!C362),IF($A$20=4, IF(NEDC!B362="","", NEDC!B362),IF($A$20=5, IF('JPN10-15'!B362="","",'JPN10-15'!B362),IF($A$20=6, IF(WLTC!C362="","", WLTC!C362),IF($A$20=7, IF('New Cycle 1'!B362="","", 'New Cycle 1'!B362),IF($A$20=8, IF('New Cycle 2'!B362="","", 'New Cycle 2'!B362),IF($A$20=9, IF('New Cycle 3'!B362="","", 'New Cycle 3'!B362),"")))))))))</f>
        <v>35</v>
      </c>
      <c r="R362" s="32">
        <f>IF($A$20=1,IF(UDDS!D362="","",UDDS!D362),IF($A$20=2,IF('FTP-75'!D362="","",'FTP-75'!D362),IF($A$20=3, IF('US06'!D362="","",'US06'!D362),IF($A$20=4, IF(NEDC!C362="","", NEDC!C362),IF($A$20=5, IF('JPN10-15'!C362="","",'JPN10-15'!C362),IF($A$20=6, IF(WLTC!D362="","", WLTC!D362),IF($A$20=7, IF('New Cycle 1'!C362="","", 'New Cycle 1'!C362),IF($A$20=8, IF('New Cycle 2'!C362="","", 'New Cycle 2'!C362),IF($A$20=9, IF('New Cycle 3'!C362="","", 'New Cycle 3'!C362),"")))))))))</f>
        <v>0</v>
      </c>
      <c r="S362" s="32">
        <f>IF($A$20=1,IF(UDDS!E362="","",UDDS!E362),IF($A$20=2,IF('FTP-75'!E362="","",'FTP-75'!E362),IF($A$20=3, IF('US06'!E362="","",'US06'!E362),IF($A$20=4, IF(NEDC!D362="","", NEDC!D362),IF($A$20=5, IF('JPN10-15'!D362="","",'JPN10-15'!D362),IF($A$20=6, IF(WLTC!E362="","", WLTC!E362),IF($A$20=7, IF('New Cycle 1'!D362="","", 'New Cycle 1'!D362),IF($A$20=8, IF('New Cycle 2'!D362="","", 'New Cycle 2'!D362),IF($A$20=9, IF('New Cycle 3'!D362="","", 'New Cycle 3'!D362),"")))))))))</f>
        <v>9.7222222222222214</v>
      </c>
      <c r="T362" s="32">
        <f>IF($A$20=1,IF(UDDS!F362="","",UDDS!F362),IF($A$20=2,IF('FTP-75'!F362="","",'FTP-75'!F362),IF($A$20=3, IF('US06'!F362="","",'US06'!F362),IF($A$20=4, IF(NEDC!E362="","", NEDC!E362),IF($A$20=5, IF('JPN10-15'!E362="","",'JPN10-15'!E362),IF($A$20=6, IF(WLTC!F362="","", WLTC!F362),IF($A$20=7, IF('New Cycle 1'!E362="","", 'New Cycle 1'!E362),IF($A$20=8, IF('New Cycle 2'!E362="","", 'New Cycle 2'!E362),IF($A$20=9, IF('New Cycle 3'!E362="","", 'New Cycle 3'!E362),"")))))))))</f>
        <v>-0.52222222222222392</v>
      </c>
      <c r="U362" s="32">
        <f>IF($A$20=1,IF(UDDS!G362="","",UDDS!G362),IF($A$20=2,IF('FTP-75'!G362="","",'FTP-75'!G362),IF($A$20=3, IF('US06'!G362="","",'US06'!G362),IF($A$20=4, IF(NEDC!F362="","", NEDC!F362),IF($A$20=5, IF('JPN10-15'!F362="","",'JPN10-15'!F362),IF($A$20=6, IF(WLTC!G362="","", WLTC!G362),IF($A$20=7, IF('New Cycle 1'!F362="","", 'New Cycle 1'!F362),IF($A$20=8, IF('New Cycle 2'!F362="","", 'New Cycle 2'!F362),IF($A$20=9, IF('New Cycle 3'!F362="","", 'New Cycle 3'!F362),"")))))))))</f>
        <v>1844.5995912389078</v>
      </c>
    </row>
    <row r="363" spans="16:21" x14ac:dyDescent="0.25">
      <c r="P363" s="8">
        <f>IF($A$20=1,IF(UDDS!A363="","",UDDS!A363),IF($A$20=2,IF('FTP-75'!A363="","",'FTP-75'!A363),IF($A$20=3, IF('US06'!A363="","",'US06'!A363),IF($A$20=4, IF(NEDC!A363="","", NEDC!A363),IF($A$20=5, IF('JPN10-15'!A363="","",'JPN10-15'!A363),IF($A$20=6, IF(WLTC!B363="","", WLTC!B363),IF($A$20=7, IF('New Cycle 1'!A363="","", 'New Cycle 1'!A363),IF($A$20=8, IF('New Cycle 2'!A363="","", 'New Cycle 3'!A363),IF($A$20=9, IF('New Cycle 3'!A363="","", 'New Cycle 3'!A363),"")))))))))</f>
        <v>361</v>
      </c>
      <c r="Q363" s="32">
        <f>IF($A$20=1,IF(UDDS!C363="","",UDDS!C363),IF($A$20=2,IF('FTP-75'!C363="","",'FTP-75'!C363),IF($A$20=3, IF('US06'!C363="","",'US06'!C363),IF($A$20=4, IF(NEDC!B363="","", NEDC!B363),IF($A$20=5, IF('JPN10-15'!B363="","",'JPN10-15'!B363),IF($A$20=6, IF(WLTC!C363="","", WLTC!C363),IF($A$20=7, IF('New Cycle 1'!B363="","", 'New Cycle 1'!B363),IF($A$20=8, IF('New Cycle 2'!B363="","", 'New Cycle 2'!B363),IF($A$20=9, IF('New Cycle 3'!B363="","", 'New Cycle 3'!B363),"")))))))))</f>
        <v>35</v>
      </c>
      <c r="R363" s="32">
        <f>IF($A$20=1,IF(UDDS!D363="","",UDDS!D363),IF($A$20=2,IF('FTP-75'!D363="","",'FTP-75'!D363),IF($A$20=3, IF('US06'!D363="","",'US06'!D363),IF($A$20=4, IF(NEDC!C363="","", NEDC!C363),IF($A$20=5, IF('JPN10-15'!C363="","",'JPN10-15'!C363),IF($A$20=6, IF(WLTC!D363="","", WLTC!D363),IF($A$20=7, IF('New Cycle 1'!C363="","", 'New Cycle 1'!C363),IF($A$20=8, IF('New Cycle 2'!C363="","", 'New Cycle 2'!C363),IF($A$20=9, IF('New Cycle 3'!C363="","", 'New Cycle 3'!C363),"")))))))))</f>
        <v>0</v>
      </c>
      <c r="S363" s="32">
        <f>IF($A$20=1,IF(UDDS!E363="","",UDDS!E363),IF($A$20=2,IF('FTP-75'!E363="","",'FTP-75'!E363),IF($A$20=3, IF('US06'!E363="","",'US06'!E363),IF($A$20=4, IF(NEDC!D363="","", NEDC!D363),IF($A$20=5, IF('JPN10-15'!D363="","",'JPN10-15'!D363),IF($A$20=6, IF(WLTC!E363="","", WLTC!E363),IF($A$20=7, IF('New Cycle 1'!D363="","", 'New Cycle 1'!D363),IF($A$20=8, IF('New Cycle 2'!D363="","", 'New Cycle 2'!D363),IF($A$20=9, IF('New Cycle 3'!D363="","", 'New Cycle 3'!D363),"")))))))))</f>
        <v>9.7222222222222214</v>
      </c>
      <c r="T363" s="32">
        <f>IF($A$20=1,IF(UDDS!F363="","",UDDS!F363),IF($A$20=2,IF('FTP-75'!F363="","",'FTP-75'!F363),IF($A$20=3, IF('US06'!F363="","",'US06'!F363),IF($A$20=4, IF(NEDC!E363="","", NEDC!E363),IF($A$20=5, IF('JPN10-15'!E363="","",'JPN10-15'!E363),IF($A$20=6, IF(WLTC!F363="","", WLTC!F363),IF($A$20=7, IF('New Cycle 1'!E363="","", 'New Cycle 1'!E363),IF($A$20=8, IF('New Cycle 2'!E363="","", 'New Cycle 2'!E363),IF($A$20=9, IF('New Cycle 3'!E363="","", 'New Cycle 3'!E363),"")))))))))</f>
        <v>0</v>
      </c>
      <c r="U363" s="32">
        <f>IF($A$20=1,IF(UDDS!G363="","",UDDS!G363),IF($A$20=2,IF('FTP-75'!G363="","",'FTP-75'!G363),IF($A$20=3, IF('US06'!G363="","",'US06'!G363),IF($A$20=4, IF(NEDC!F363="","", NEDC!F363),IF($A$20=5, IF('JPN10-15'!F363="","",'JPN10-15'!F363),IF($A$20=6, IF(WLTC!G363="","", WLTC!G363),IF($A$20=7, IF('New Cycle 1'!F363="","", 'New Cycle 1'!F363),IF($A$20=8, IF('New Cycle 2'!F363="","", 'New Cycle 2'!F363),IF($A$20=9, IF('New Cycle 3'!F363="","", 'New Cycle 3'!F363),"")))))))))</f>
        <v>1854.32181346113</v>
      </c>
    </row>
    <row r="364" spans="16:21" x14ac:dyDescent="0.25">
      <c r="P364" s="8">
        <f>IF($A$20=1,IF(UDDS!A364="","",UDDS!A364),IF($A$20=2,IF('FTP-75'!A364="","",'FTP-75'!A364),IF($A$20=3, IF('US06'!A364="","",'US06'!A364),IF($A$20=4, IF(NEDC!A364="","", NEDC!A364),IF($A$20=5, IF('JPN10-15'!A364="","",'JPN10-15'!A364),IF($A$20=6, IF(WLTC!B364="","", WLTC!B364),IF($A$20=7, IF('New Cycle 1'!A364="","", 'New Cycle 1'!A364),IF($A$20=8, IF('New Cycle 2'!A364="","", 'New Cycle 3'!A364),IF($A$20=9, IF('New Cycle 3'!A364="","", 'New Cycle 3'!A364),"")))))))))</f>
        <v>362</v>
      </c>
      <c r="Q364" s="32">
        <f>IF($A$20=1,IF(UDDS!C364="","",UDDS!C364),IF($A$20=2,IF('FTP-75'!C364="","",'FTP-75'!C364),IF($A$20=3, IF('US06'!C364="","",'US06'!C364),IF($A$20=4, IF(NEDC!B364="","", NEDC!B364),IF($A$20=5, IF('JPN10-15'!B364="","",'JPN10-15'!B364),IF($A$20=6, IF(WLTC!C364="","", WLTC!C364),IF($A$20=7, IF('New Cycle 1'!B364="","", 'New Cycle 1'!B364),IF($A$20=8, IF('New Cycle 2'!B364="","", 'New Cycle 2'!B364),IF($A$20=9, IF('New Cycle 3'!B364="","", 'New Cycle 3'!B364),"")))))))))</f>
        <v>35</v>
      </c>
      <c r="R364" s="32">
        <f>IF($A$20=1,IF(UDDS!D364="","",UDDS!D364),IF($A$20=2,IF('FTP-75'!D364="","",'FTP-75'!D364),IF($A$20=3, IF('US06'!D364="","",'US06'!D364),IF($A$20=4, IF(NEDC!C364="","", NEDC!C364),IF($A$20=5, IF('JPN10-15'!C364="","",'JPN10-15'!C364),IF($A$20=6, IF(WLTC!D364="","", WLTC!D364),IF($A$20=7, IF('New Cycle 1'!C364="","", 'New Cycle 1'!C364),IF($A$20=8, IF('New Cycle 2'!C364="","", 'New Cycle 2'!C364),IF($A$20=9, IF('New Cycle 3'!C364="","", 'New Cycle 3'!C364),"")))))))))</f>
        <v>0</v>
      </c>
      <c r="S364" s="32">
        <f>IF($A$20=1,IF(UDDS!E364="","",UDDS!E364),IF($A$20=2,IF('FTP-75'!E364="","",'FTP-75'!E364),IF($A$20=3, IF('US06'!E364="","",'US06'!E364),IF($A$20=4, IF(NEDC!D364="","", NEDC!D364),IF($A$20=5, IF('JPN10-15'!D364="","",'JPN10-15'!D364),IF($A$20=6, IF(WLTC!E364="","", WLTC!E364),IF($A$20=7, IF('New Cycle 1'!D364="","", 'New Cycle 1'!D364),IF($A$20=8, IF('New Cycle 2'!D364="","", 'New Cycle 2'!D364),IF($A$20=9, IF('New Cycle 3'!D364="","", 'New Cycle 3'!D364),"")))))))))</f>
        <v>9.7222222222222214</v>
      </c>
      <c r="T364" s="32">
        <f>IF($A$20=1,IF(UDDS!F364="","",UDDS!F364),IF($A$20=2,IF('FTP-75'!F364="","",'FTP-75'!F364),IF($A$20=3, IF('US06'!F364="","",'US06'!F364),IF($A$20=4, IF(NEDC!E364="","", NEDC!E364),IF($A$20=5, IF('JPN10-15'!E364="","",'JPN10-15'!E364),IF($A$20=6, IF(WLTC!F364="","", WLTC!F364),IF($A$20=7, IF('New Cycle 1'!E364="","", 'New Cycle 1'!E364),IF($A$20=8, IF('New Cycle 2'!E364="","", 'New Cycle 2'!E364),IF($A$20=9, IF('New Cycle 3'!E364="","", 'New Cycle 3'!E364),"")))))))))</f>
        <v>0</v>
      </c>
      <c r="U364" s="32">
        <f>IF($A$20=1,IF(UDDS!G364="","",UDDS!G364),IF($A$20=2,IF('FTP-75'!G364="","",'FTP-75'!G364),IF($A$20=3, IF('US06'!G364="","",'US06'!G364),IF($A$20=4, IF(NEDC!F364="","", NEDC!F364),IF($A$20=5, IF('JPN10-15'!F364="","",'JPN10-15'!F364),IF($A$20=6, IF(WLTC!G364="","", WLTC!G364),IF($A$20=7, IF('New Cycle 1'!F364="","", 'New Cycle 1'!F364),IF($A$20=8, IF('New Cycle 2'!F364="","", 'New Cycle 2'!F364),IF($A$20=9, IF('New Cycle 3'!F364="","", 'New Cycle 3'!F364),"")))))))))</f>
        <v>1864.0440356833521</v>
      </c>
    </row>
    <row r="365" spans="16:21" x14ac:dyDescent="0.25">
      <c r="P365" s="8">
        <f>IF($A$20=1,IF(UDDS!A365="","",UDDS!A365),IF($A$20=2,IF('FTP-75'!A365="","",'FTP-75'!A365),IF($A$20=3, IF('US06'!A365="","",'US06'!A365),IF($A$20=4, IF(NEDC!A365="","", NEDC!A365),IF($A$20=5, IF('JPN10-15'!A365="","",'JPN10-15'!A365),IF($A$20=6, IF(WLTC!B365="","", WLTC!B365),IF($A$20=7, IF('New Cycle 1'!A365="","", 'New Cycle 1'!A365),IF($A$20=8, IF('New Cycle 2'!A365="","", 'New Cycle 3'!A365),IF($A$20=9, IF('New Cycle 3'!A365="","", 'New Cycle 3'!A365),"")))))))))</f>
        <v>363</v>
      </c>
      <c r="Q365" s="32">
        <f>IF($A$20=1,IF(UDDS!C365="","",UDDS!C365),IF($A$20=2,IF('FTP-75'!C365="","",'FTP-75'!C365),IF($A$20=3, IF('US06'!C365="","",'US06'!C365),IF($A$20=4, IF(NEDC!B365="","", NEDC!B365),IF($A$20=5, IF('JPN10-15'!B365="","",'JPN10-15'!B365),IF($A$20=6, IF(WLTC!C365="","", WLTC!C365),IF($A$20=7, IF('New Cycle 1'!B365="","", 'New Cycle 1'!B365),IF($A$20=8, IF('New Cycle 2'!B365="","", 'New Cycle 2'!B365),IF($A$20=9, IF('New Cycle 3'!B365="","", 'New Cycle 3'!B365),"")))))))))</f>
        <v>35</v>
      </c>
      <c r="R365" s="32">
        <f>IF($A$20=1,IF(UDDS!D365="","",UDDS!D365),IF($A$20=2,IF('FTP-75'!D365="","",'FTP-75'!D365),IF($A$20=3, IF('US06'!D365="","",'US06'!D365),IF($A$20=4, IF(NEDC!C365="","", NEDC!C365),IF($A$20=5, IF('JPN10-15'!C365="","",'JPN10-15'!C365),IF($A$20=6, IF(WLTC!D365="","", WLTC!D365),IF($A$20=7, IF('New Cycle 1'!C365="","", 'New Cycle 1'!C365),IF($A$20=8, IF('New Cycle 2'!C365="","", 'New Cycle 2'!C365),IF($A$20=9, IF('New Cycle 3'!C365="","", 'New Cycle 3'!C365),"")))))))))</f>
        <v>0</v>
      </c>
      <c r="S365" s="32">
        <f>IF($A$20=1,IF(UDDS!E365="","",UDDS!E365),IF($A$20=2,IF('FTP-75'!E365="","",'FTP-75'!E365),IF($A$20=3, IF('US06'!E365="","",'US06'!E365),IF($A$20=4, IF(NEDC!D365="","", NEDC!D365),IF($A$20=5, IF('JPN10-15'!D365="","",'JPN10-15'!D365),IF($A$20=6, IF(WLTC!E365="","", WLTC!E365),IF($A$20=7, IF('New Cycle 1'!D365="","", 'New Cycle 1'!D365),IF($A$20=8, IF('New Cycle 2'!D365="","", 'New Cycle 2'!D365),IF($A$20=9, IF('New Cycle 3'!D365="","", 'New Cycle 3'!D365),"")))))))))</f>
        <v>9.7222222222222214</v>
      </c>
      <c r="T365" s="32">
        <f>IF($A$20=1,IF(UDDS!F365="","",UDDS!F365),IF($A$20=2,IF('FTP-75'!F365="","",'FTP-75'!F365),IF($A$20=3, IF('US06'!F365="","",'US06'!F365),IF($A$20=4, IF(NEDC!E365="","", NEDC!E365),IF($A$20=5, IF('JPN10-15'!E365="","",'JPN10-15'!E365),IF($A$20=6, IF(WLTC!F365="","", WLTC!F365),IF($A$20=7, IF('New Cycle 1'!E365="","", 'New Cycle 1'!E365),IF($A$20=8, IF('New Cycle 2'!E365="","", 'New Cycle 2'!E365),IF($A$20=9, IF('New Cycle 3'!E365="","", 'New Cycle 3'!E365),"")))))))))</f>
        <v>0</v>
      </c>
      <c r="U365" s="32">
        <f>IF($A$20=1,IF(UDDS!G365="","",UDDS!G365),IF($A$20=2,IF('FTP-75'!G365="","",'FTP-75'!G365),IF($A$20=3, IF('US06'!G365="","",'US06'!G365),IF($A$20=4, IF(NEDC!F365="","", NEDC!F365),IF($A$20=5, IF('JPN10-15'!F365="","",'JPN10-15'!F365),IF($A$20=6, IF(WLTC!G365="","", WLTC!G365),IF($A$20=7, IF('New Cycle 1'!F365="","", 'New Cycle 1'!F365),IF($A$20=8, IF('New Cycle 2'!F365="","", 'New Cycle 2'!F365),IF($A$20=9, IF('New Cycle 3'!F365="","", 'New Cycle 3'!F365),"")))))))))</f>
        <v>1873.7662579055743</v>
      </c>
    </row>
    <row r="366" spans="16:21" x14ac:dyDescent="0.25">
      <c r="P366" s="8">
        <f>IF($A$20=1,IF(UDDS!A366="","",UDDS!A366),IF($A$20=2,IF('FTP-75'!A366="","",'FTP-75'!A366),IF($A$20=3, IF('US06'!A366="","",'US06'!A366),IF($A$20=4, IF(NEDC!A366="","", NEDC!A366),IF($A$20=5, IF('JPN10-15'!A366="","",'JPN10-15'!A366),IF($A$20=6, IF(WLTC!B366="","", WLTC!B366),IF($A$20=7, IF('New Cycle 1'!A366="","", 'New Cycle 1'!A366),IF($A$20=8, IF('New Cycle 2'!A366="","", 'New Cycle 3'!A366),IF($A$20=9, IF('New Cycle 3'!A366="","", 'New Cycle 3'!A366),"")))))))))</f>
        <v>364</v>
      </c>
      <c r="Q366" s="32">
        <f>IF($A$20=1,IF(UDDS!C366="","",UDDS!C366),IF($A$20=2,IF('FTP-75'!C366="","",'FTP-75'!C366),IF($A$20=3, IF('US06'!C366="","",'US06'!C366),IF($A$20=4, IF(NEDC!B366="","", NEDC!B366),IF($A$20=5, IF('JPN10-15'!B366="","",'JPN10-15'!B366),IF($A$20=6, IF(WLTC!C366="","", WLTC!C366),IF($A$20=7, IF('New Cycle 1'!B366="","", 'New Cycle 1'!B366),IF($A$20=8, IF('New Cycle 2'!B366="","", 'New Cycle 2'!B366),IF($A$20=9, IF('New Cycle 3'!B366="","", 'New Cycle 3'!B366),"")))))))))</f>
        <v>35</v>
      </c>
      <c r="R366" s="32">
        <f>IF($A$20=1,IF(UDDS!D366="","",UDDS!D366),IF($A$20=2,IF('FTP-75'!D366="","",'FTP-75'!D366),IF($A$20=3, IF('US06'!D366="","",'US06'!D366),IF($A$20=4, IF(NEDC!C366="","", NEDC!C366),IF($A$20=5, IF('JPN10-15'!C366="","",'JPN10-15'!C366),IF($A$20=6, IF(WLTC!D366="","", WLTC!D366),IF($A$20=7, IF('New Cycle 1'!C366="","", 'New Cycle 1'!C366),IF($A$20=8, IF('New Cycle 2'!C366="","", 'New Cycle 2'!C366),IF($A$20=9, IF('New Cycle 3'!C366="","", 'New Cycle 3'!C366),"")))))))))</f>
        <v>0</v>
      </c>
      <c r="S366" s="32">
        <f>IF($A$20=1,IF(UDDS!E366="","",UDDS!E366),IF($A$20=2,IF('FTP-75'!E366="","",'FTP-75'!E366),IF($A$20=3, IF('US06'!E366="","",'US06'!E366),IF($A$20=4, IF(NEDC!D366="","", NEDC!D366),IF($A$20=5, IF('JPN10-15'!D366="","",'JPN10-15'!D366),IF($A$20=6, IF(WLTC!E366="","", WLTC!E366),IF($A$20=7, IF('New Cycle 1'!D366="","", 'New Cycle 1'!D366),IF($A$20=8, IF('New Cycle 2'!D366="","", 'New Cycle 2'!D366),IF($A$20=9, IF('New Cycle 3'!D366="","", 'New Cycle 3'!D366),"")))))))))</f>
        <v>9.7222222222222214</v>
      </c>
      <c r="T366" s="32">
        <f>IF($A$20=1,IF(UDDS!F366="","",UDDS!F366),IF($A$20=2,IF('FTP-75'!F366="","",'FTP-75'!F366),IF($A$20=3, IF('US06'!F366="","",'US06'!F366),IF($A$20=4, IF(NEDC!E366="","", NEDC!E366),IF($A$20=5, IF('JPN10-15'!E366="","",'JPN10-15'!E366),IF($A$20=6, IF(WLTC!F366="","", WLTC!F366),IF($A$20=7, IF('New Cycle 1'!E366="","", 'New Cycle 1'!E366),IF($A$20=8, IF('New Cycle 2'!E366="","", 'New Cycle 2'!E366),IF($A$20=9, IF('New Cycle 3'!E366="","", 'New Cycle 3'!E366),"")))))))))</f>
        <v>0</v>
      </c>
      <c r="U366" s="32">
        <f>IF($A$20=1,IF(UDDS!G366="","",UDDS!G366),IF($A$20=2,IF('FTP-75'!G366="","",'FTP-75'!G366),IF($A$20=3, IF('US06'!G366="","",'US06'!G366),IF($A$20=4, IF(NEDC!F366="","", NEDC!F366),IF($A$20=5, IF('JPN10-15'!F366="","",'JPN10-15'!F366),IF($A$20=6, IF(WLTC!G366="","", WLTC!G366),IF($A$20=7, IF('New Cycle 1'!F366="","", 'New Cycle 1'!F366),IF($A$20=8, IF('New Cycle 2'!F366="","", 'New Cycle 2'!F366),IF($A$20=9, IF('New Cycle 3'!F366="","", 'New Cycle 3'!F366),"")))))))))</f>
        <v>1883.4884801277965</v>
      </c>
    </row>
    <row r="367" spans="16:21" x14ac:dyDescent="0.25">
      <c r="P367" s="8">
        <f>IF($A$20=1,IF(UDDS!A367="","",UDDS!A367),IF($A$20=2,IF('FTP-75'!A367="","",'FTP-75'!A367),IF($A$20=3, IF('US06'!A367="","",'US06'!A367),IF($A$20=4, IF(NEDC!A367="","", NEDC!A367),IF($A$20=5, IF('JPN10-15'!A367="","",'JPN10-15'!A367),IF($A$20=6, IF(WLTC!B367="","", WLTC!B367),IF($A$20=7, IF('New Cycle 1'!A367="","", 'New Cycle 1'!A367),IF($A$20=8, IF('New Cycle 2'!A367="","", 'New Cycle 3'!A367),IF($A$20=9, IF('New Cycle 3'!A367="","", 'New Cycle 3'!A367),"")))))))))</f>
        <v>365</v>
      </c>
      <c r="Q367" s="32">
        <f>IF($A$20=1,IF(UDDS!C367="","",UDDS!C367),IF($A$20=2,IF('FTP-75'!C367="","",'FTP-75'!C367),IF($A$20=3, IF('US06'!C367="","",'US06'!C367),IF($A$20=4, IF(NEDC!B367="","", NEDC!B367),IF($A$20=5, IF('JPN10-15'!B367="","",'JPN10-15'!B367),IF($A$20=6, IF(WLTC!C367="","", WLTC!C367),IF($A$20=7, IF('New Cycle 1'!B367="","", 'New Cycle 1'!B367),IF($A$20=8, IF('New Cycle 2'!B367="","", 'New Cycle 2'!B367),IF($A$20=9, IF('New Cycle 3'!B367="","", 'New Cycle 3'!B367),"")))))))))</f>
        <v>35</v>
      </c>
      <c r="R367" s="32">
        <f>IF($A$20=1,IF(UDDS!D367="","",UDDS!D367),IF($A$20=2,IF('FTP-75'!D367="","",'FTP-75'!D367),IF($A$20=3, IF('US06'!D367="","",'US06'!D367),IF($A$20=4, IF(NEDC!C367="","", NEDC!C367),IF($A$20=5, IF('JPN10-15'!C367="","",'JPN10-15'!C367),IF($A$20=6, IF(WLTC!D367="","", WLTC!D367),IF($A$20=7, IF('New Cycle 1'!C367="","", 'New Cycle 1'!C367),IF($A$20=8, IF('New Cycle 2'!C367="","", 'New Cycle 2'!C367),IF($A$20=9, IF('New Cycle 3'!C367="","", 'New Cycle 3'!C367),"")))))))))</f>
        <v>0</v>
      </c>
      <c r="S367" s="32">
        <f>IF($A$20=1,IF(UDDS!E367="","",UDDS!E367),IF($A$20=2,IF('FTP-75'!E367="","",'FTP-75'!E367),IF($A$20=3, IF('US06'!E367="","",'US06'!E367),IF($A$20=4, IF(NEDC!D367="","", NEDC!D367),IF($A$20=5, IF('JPN10-15'!D367="","",'JPN10-15'!D367),IF($A$20=6, IF(WLTC!E367="","", WLTC!E367),IF($A$20=7, IF('New Cycle 1'!D367="","", 'New Cycle 1'!D367),IF($A$20=8, IF('New Cycle 2'!D367="","", 'New Cycle 2'!D367),IF($A$20=9, IF('New Cycle 3'!D367="","", 'New Cycle 3'!D367),"")))))))))</f>
        <v>9.7222222222222214</v>
      </c>
      <c r="T367" s="32">
        <f>IF($A$20=1,IF(UDDS!F367="","",UDDS!F367),IF($A$20=2,IF('FTP-75'!F367="","",'FTP-75'!F367),IF($A$20=3, IF('US06'!F367="","",'US06'!F367),IF($A$20=4, IF(NEDC!E367="","", NEDC!E367),IF($A$20=5, IF('JPN10-15'!E367="","",'JPN10-15'!E367),IF($A$20=6, IF(WLTC!F367="","", WLTC!F367),IF($A$20=7, IF('New Cycle 1'!E367="","", 'New Cycle 1'!E367),IF($A$20=8, IF('New Cycle 2'!E367="","", 'New Cycle 2'!E367),IF($A$20=9, IF('New Cycle 3'!E367="","", 'New Cycle 3'!E367),"")))))))))</f>
        <v>0</v>
      </c>
      <c r="U367" s="32">
        <f>IF($A$20=1,IF(UDDS!G367="","",UDDS!G367),IF($A$20=2,IF('FTP-75'!G367="","",'FTP-75'!G367),IF($A$20=3, IF('US06'!G367="","",'US06'!G367),IF($A$20=4, IF(NEDC!F367="","", NEDC!F367),IF($A$20=5, IF('JPN10-15'!F367="","",'JPN10-15'!F367),IF($A$20=6, IF(WLTC!G367="","", WLTC!G367),IF($A$20=7, IF('New Cycle 1'!F367="","", 'New Cycle 1'!F367),IF($A$20=8, IF('New Cycle 2'!F367="","", 'New Cycle 2'!F367),IF($A$20=9, IF('New Cycle 3'!F367="","", 'New Cycle 3'!F367),"")))))))))</f>
        <v>1893.2107023500187</v>
      </c>
    </row>
    <row r="368" spans="16:21" x14ac:dyDescent="0.25">
      <c r="P368" s="8">
        <f>IF($A$20=1,IF(UDDS!A368="","",UDDS!A368),IF($A$20=2,IF('FTP-75'!A368="","",'FTP-75'!A368),IF($A$20=3, IF('US06'!A368="","",'US06'!A368),IF($A$20=4, IF(NEDC!A368="","", NEDC!A368),IF($A$20=5, IF('JPN10-15'!A368="","",'JPN10-15'!A368),IF($A$20=6, IF(WLTC!B368="","", WLTC!B368),IF($A$20=7, IF('New Cycle 1'!A368="","", 'New Cycle 1'!A368),IF($A$20=8, IF('New Cycle 2'!A368="","", 'New Cycle 3'!A368),IF($A$20=9, IF('New Cycle 3'!A368="","", 'New Cycle 3'!A368),"")))))))))</f>
        <v>366</v>
      </c>
      <c r="Q368" s="32">
        <f>IF($A$20=1,IF(UDDS!C368="","",UDDS!C368),IF($A$20=2,IF('FTP-75'!C368="","",'FTP-75'!C368),IF($A$20=3, IF('US06'!C368="","",'US06'!C368),IF($A$20=4, IF(NEDC!B368="","", NEDC!B368),IF($A$20=5, IF('JPN10-15'!B368="","",'JPN10-15'!B368),IF($A$20=6, IF(WLTC!C368="","", WLTC!C368),IF($A$20=7, IF('New Cycle 1'!B368="","", 'New Cycle 1'!B368),IF($A$20=8, IF('New Cycle 2'!B368="","", 'New Cycle 2'!B368),IF($A$20=9, IF('New Cycle 3'!B368="","", 'New Cycle 3'!B368),"")))))))))</f>
        <v>35</v>
      </c>
      <c r="R368" s="32">
        <f>IF($A$20=1,IF(UDDS!D368="","",UDDS!D368),IF($A$20=2,IF('FTP-75'!D368="","",'FTP-75'!D368),IF($A$20=3, IF('US06'!D368="","",'US06'!D368),IF($A$20=4, IF(NEDC!C368="","", NEDC!C368),IF($A$20=5, IF('JPN10-15'!C368="","",'JPN10-15'!C368),IF($A$20=6, IF(WLTC!D368="","", WLTC!D368),IF($A$20=7, IF('New Cycle 1'!C368="","", 'New Cycle 1'!C368),IF($A$20=8, IF('New Cycle 2'!C368="","", 'New Cycle 2'!C368),IF($A$20=9, IF('New Cycle 3'!C368="","", 'New Cycle 3'!C368),"")))))))))</f>
        <v>0</v>
      </c>
      <c r="S368" s="32">
        <f>IF($A$20=1,IF(UDDS!E368="","",UDDS!E368),IF($A$20=2,IF('FTP-75'!E368="","",'FTP-75'!E368),IF($A$20=3, IF('US06'!E368="","",'US06'!E368),IF($A$20=4, IF(NEDC!D368="","", NEDC!D368),IF($A$20=5, IF('JPN10-15'!D368="","",'JPN10-15'!D368),IF($A$20=6, IF(WLTC!E368="","", WLTC!E368),IF($A$20=7, IF('New Cycle 1'!D368="","", 'New Cycle 1'!D368),IF($A$20=8, IF('New Cycle 2'!D368="","", 'New Cycle 2'!D368),IF($A$20=9, IF('New Cycle 3'!D368="","", 'New Cycle 3'!D368),"")))))))))</f>
        <v>9.7222222222222214</v>
      </c>
      <c r="T368" s="32">
        <f>IF($A$20=1,IF(UDDS!F368="","",UDDS!F368),IF($A$20=2,IF('FTP-75'!F368="","",'FTP-75'!F368),IF($A$20=3, IF('US06'!F368="","",'US06'!F368),IF($A$20=4, IF(NEDC!E368="","", NEDC!E368),IF($A$20=5, IF('JPN10-15'!E368="","",'JPN10-15'!E368),IF($A$20=6, IF(WLTC!F368="","", WLTC!F368),IF($A$20=7, IF('New Cycle 1'!E368="","", 'New Cycle 1'!E368),IF($A$20=8, IF('New Cycle 2'!E368="","", 'New Cycle 2'!E368),IF($A$20=9, IF('New Cycle 3'!E368="","", 'New Cycle 3'!E368),"")))))))))</f>
        <v>0</v>
      </c>
      <c r="U368" s="32">
        <f>IF($A$20=1,IF(UDDS!G368="","",UDDS!G368),IF($A$20=2,IF('FTP-75'!G368="","",'FTP-75'!G368),IF($A$20=3, IF('US06'!G368="","",'US06'!G368),IF($A$20=4, IF(NEDC!F368="","", NEDC!F368),IF($A$20=5, IF('JPN10-15'!F368="","",'JPN10-15'!F368),IF($A$20=6, IF(WLTC!G368="","", WLTC!G368),IF($A$20=7, IF('New Cycle 1'!F368="","", 'New Cycle 1'!F368),IF($A$20=8, IF('New Cycle 2'!F368="","", 'New Cycle 2'!F368),IF($A$20=9, IF('New Cycle 3'!F368="","", 'New Cycle 3'!F368),"")))))))))</f>
        <v>1902.9329245722408</v>
      </c>
    </row>
    <row r="369" spans="16:21" x14ac:dyDescent="0.25">
      <c r="P369" s="8">
        <f>IF($A$20=1,IF(UDDS!A369="","",UDDS!A369),IF($A$20=2,IF('FTP-75'!A369="","",'FTP-75'!A369),IF($A$20=3, IF('US06'!A369="","",'US06'!A369),IF($A$20=4, IF(NEDC!A369="","", NEDC!A369),IF($A$20=5, IF('JPN10-15'!A369="","",'JPN10-15'!A369),IF($A$20=6, IF(WLTC!B369="","", WLTC!B369),IF($A$20=7, IF('New Cycle 1'!A369="","", 'New Cycle 1'!A369),IF($A$20=8, IF('New Cycle 2'!A369="","", 'New Cycle 3'!A369),IF($A$20=9, IF('New Cycle 3'!A369="","", 'New Cycle 3'!A369),"")))))))))</f>
        <v>367</v>
      </c>
      <c r="Q369" s="32">
        <f>IF($A$20=1,IF(UDDS!C369="","",UDDS!C369),IF($A$20=2,IF('FTP-75'!C369="","",'FTP-75'!C369),IF($A$20=3, IF('US06'!C369="","",'US06'!C369),IF($A$20=4, IF(NEDC!B369="","", NEDC!B369),IF($A$20=5, IF('JPN10-15'!B369="","",'JPN10-15'!B369),IF($A$20=6, IF(WLTC!C369="","", WLTC!C369),IF($A$20=7, IF('New Cycle 1'!B369="","", 'New Cycle 1'!B369),IF($A$20=8, IF('New Cycle 2'!B369="","", 'New Cycle 2'!B369),IF($A$20=9, IF('New Cycle 3'!B369="","", 'New Cycle 3'!B369),"")))))))))</f>
        <v>35</v>
      </c>
      <c r="R369" s="32">
        <f>IF($A$20=1,IF(UDDS!D369="","",UDDS!D369),IF($A$20=2,IF('FTP-75'!D369="","",'FTP-75'!D369),IF($A$20=3, IF('US06'!D369="","",'US06'!D369),IF($A$20=4, IF(NEDC!C369="","", NEDC!C369),IF($A$20=5, IF('JPN10-15'!C369="","",'JPN10-15'!C369),IF($A$20=6, IF(WLTC!D369="","", WLTC!D369),IF($A$20=7, IF('New Cycle 1'!C369="","", 'New Cycle 1'!C369),IF($A$20=8, IF('New Cycle 2'!C369="","", 'New Cycle 2'!C369),IF($A$20=9, IF('New Cycle 3'!C369="","", 'New Cycle 3'!C369),"")))))))))</f>
        <v>0</v>
      </c>
      <c r="S369" s="32">
        <f>IF($A$20=1,IF(UDDS!E369="","",UDDS!E369),IF($A$20=2,IF('FTP-75'!E369="","",'FTP-75'!E369),IF($A$20=3, IF('US06'!E369="","",'US06'!E369),IF($A$20=4, IF(NEDC!D369="","", NEDC!D369),IF($A$20=5, IF('JPN10-15'!D369="","",'JPN10-15'!D369),IF($A$20=6, IF(WLTC!E369="","", WLTC!E369),IF($A$20=7, IF('New Cycle 1'!D369="","", 'New Cycle 1'!D369),IF($A$20=8, IF('New Cycle 2'!D369="","", 'New Cycle 2'!D369),IF($A$20=9, IF('New Cycle 3'!D369="","", 'New Cycle 3'!D369),"")))))))))</f>
        <v>9.7222222222222214</v>
      </c>
      <c r="T369" s="32">
        <f>IF($A$20=1,IF(UDDS!F369="","",UDDS!F369),IF($A$20=2,IF('FTP-75'!F369="","",'FTP-75'!F369),IF($A$20=3, IF('US06'!F369="","",'US06'!F369),IF($A$20=4, IF(NEDC!E369="","", NEDC!E369),IF($A$20=5, IF('JPN10-15'!E369="","",'JPN10-15'!E369),IF($A$20=6, IF(WLTC!F369="","", WLTC!F369),IF($A$20=7, IF('New Cycle 1'!E369="","", 'New Cycle 1'!E369),IF($A$20=8, IF('New Cycle 2'!E369="","", 'New Cycle 2'!E369),IF($A$20=9, IF('New Cycle 3'!E369="","", 'New Cycle 3'!E369),"")))))))))</f>
        <v>0</v>
      </c>
      <c r="U369" s="32">
        <f>IF($A$20=1,IF(UDDS!G369="","",UDDS!G369),IF($A$20=2,IF('FTP-75'!G369="","",'FTP-75'!G369),IF($A$20=3, IF('US06'!G369="","",'US06'!G369),IF($A$20=4, IF(NEDC!F369="","", NEDC!F369),IF($A$20=5, IF('JPN10-15'!F369="","",'JPN10-15'!F369),IF($A$20=6, IF(WLTC!G369="","", WLTC!G369),IF($A$20=7, IF('New Cycle 1'!F369="","", 'New Cycle 1'!F369),IF($A$20=8, IF('New Cycle 2'!F369="","", 'New Cycle 2'!F369),IF($A$20=9, IF('New Cycle 3'!F369="","", 'New Cycle 3'!F369),"")))))))))</f>
        <v>1912.655146794463</v>
      </c>
    </row>
    <row r="370" spans="16:21" x14ac:dyDescent="0.25">
      <c r="P370" s="8">
        <f>IF($A$20=1,IF(UDDS!A370="","",UDDS!A370),IF($A$20=2,IF('FTP-75'!A370="","",'FTP-75'!A370),IF($A$20=3, IF('US06'!A370="","",'US06'!A370),IF($A$20=4, IF(NEDC!A370="","", NEDC!A370),IF($A$20=5, IF('JPN10-15'!A370="","",'JPN10-15'!A370),IF($A$20=6, IF(WLTC!B370="","", WLTC!B370),IF($A$20=7, IF('New Cycle 1'!A370="","", 'New Cycle 1'!A370),IF($A$20=8, IF('New Cycle 2'!A370="","", 'New Cycle 3'!A370),IF($A$20=9, IF('New Cycle 3'!A370="","", 'New Cycle 3'!A370),"")))))))))</f>
        <v>368</v>
      </c>
      <c r="Q370" s="32">
        <f>IF($A$20=1,IF(UDDS!C370="","",UDDS!C370),IF($A$20=2,IF('FTP-75'!C370="","",'FTP-75'!C370),IF($A$20=3, IF('US06'!C370="","",'US06'!C370),IF($A$20=4, IF(NEDC!B370="","", NEDC!B370),IF($A$20=5, IF('JPN10-15'!B370="","",'JPN10-15'!B370),IF($A$20=6, IF(WLTC!C370="","", WLTC!C370),IF($A$20=7, IF('New Cycle 1'!B370="","", 'New Cycle 1'!B370),IF($A$20=8, IF('New Cycle 2'!B370="","", 'New Cycle 2'!B370),IF($A$20=9, IF('New Cycle 3'!B370="","", 'New Cycle 3'!B370),"")))))))))</f>
        <v>35</v>
      </c>
      <c r="R370" s="32">
        <f>IF($A$20=1,IF(UDDS!D370="","",UDDS!D370),IF($A$20=2,IF('FTP-75'!D370="","",'FTP-75'!D370),IF($A$20=3, IF('US06'!D370="","",'US06'!D370),IF($A$20=4, IF(NEDC!C370="","", NEDC!C370),IF($A$20=5, IF('JPN10-15'!C370="","",'JPN10-15'!C370),IF($A$20=6, IF(WLTC!D370="","", WLTC!D370),IF($A$20=7, IF('New Cycle 1'!C370="","", 'New Cycle 1'!C370),IF($A$20=8, IF('New Cycle 2'!C370="","", 'New Cycle 2'!C370),IF($A$20=9, IF('New Cycle 3'!C370="","", 'New Cycle 3'!C370),"")))))))))</f>
        <v>0</v>
      </c>
      <c r="S370" s="32">
        <f>IF($A$20=1,IF(UDDS!E370="","",UDDS!E370),IF($A$20=2,IF('FTP-75'!E370="","",'FTP-75'!E370),IF($A$20=3, IF('US06'!E370="","",'US06'!E370),IF($A$20=4, IF(NEDC!D370="","", NEDC!D370),IF($A$20=5, IF('JPN10-15'!D370="","",'JPN10-15'!D370),IF($A$20=6, IF(WLTC!E370="","", WLTC!E370),IF($A$20=7, IF('New Cycle 1'!D370="","", 'New Cycle 1'!D370),IF($A$20=8, IF('New Cycle 2'!D370="","", 'New Cycle 2'!D370),IF($A$20=9, IF('New Cycle 3'!D370="","", 'New Cycle 3'!D370),"")))))))))</f>
        <v>9.7222222222222214</v>
      </c>
      <c r="T370" s="32">
        <f>IF($A$20=1,IF(UDDS!F370="","",UDDS!F370),IF($A$20=2,IF('FTP-75'!F370="","",'FTP-75'!F370),IF($A$20=3, IF('US06'!F370="","",'US06'!F370),IF($A$20=4, IF(NEDC!E370="","", NEDC!E370),IF($A$20=5, IF('JPN10-15'!E370="","",'JPN10-15'!E370),IF($A$20=6, IF(WLTC!F370="","", WLTC!F370),IF($A$20=7, IF('New Cycle 1'!E370="","", 'New Cycle 1'!E370),IF($A$20=8, IF('New Cycle 2'!E370="","", 'New Cycle 2'!E370),IF($A$20=9, IF('New Cycle 3'!E370="","", 'New Cycle 3'!E370),"")))))))))</f>
        <v>0</v>
      </c>
      <c r="U370" s="32">
        <f>IF($A$20=1,IF(UDDS!G370="","",UDDS!G370),IF($A$20=2,IF('FTP-75'!G370="","",'FTP-75'!G370),IF($A$20=3, IF('US06'!G370="","",'US06'!G370),IF($A$20=4, IF(NEDC!F370="","", NEDC!F370),IF($A$20=5, IF('JPN10-15'!F370="","",'JPN10-15'!F370),IF($A$20=6, IF(WLTC!G370="","", WLTC!G370),IF($A$20=7, IF('New Cycle 1'!F370="","", 'New Cycle 1'!F370),IF($A$20=8, IF('New Cycle 2'!F370="","", 'New Cycle 2'!F370),IF($A$20=9, IF('New Cycle 3'!F370="","", 'New Cycle 3'!F370),"")))))))))</f>
        <v>1922.3773690166852</v>
      </c>
    </row>
    <row r="371" spans="16:21" x14ac:dyDescent="0.25">
      <c r="P371" s="8">
        <f>IF($A$20=1,IF(UDDS!A371="","",UDDS!A371),IF($A$20=2,IF('FTP-75'!A371="","",'FTP-75'!A371),IF($A$20=3, IF('US06'!A371="","",'US06'!A371),IF($A$20=4, IF(NEDC!A371="","", NEDC!A371),IF($A$20=5, IF('JPN10-15'!A371="","",'JPN10-15'!A371),IF($A$20=6, IF(WLTC!B371="","", WLTC!B371),IF($A$20=7, IF('New Cycle 1'!A371="","", 'New Cycle 1'!A371),IF($A$20=8, IF('New Cycle 2'!A371="","", 'New Cycle 3'!A371),IF($A$20=9, IF('New Cycle 3'!A371="","", 'New Cycle 3'!A371),"")))))))))</f>
        <v>369</v>
      </c>
      <c r="Q371" s="32">
        <f>IF($A$20=1,IF(UDDS!C371="","",UDDS!C371),IF($A$20=2,IF('FTP-75'!C371="","",'FTP-75'!C371),IF($A$20=3, IF('US06'!C371="","",'US06'!C371),IF($A$20=4, IF(NEDC!B371="","", NEDC!B371),IF($A$20=5, IF('JPN10-15'!B371="","",'JPN10-15'!B371),IF($A$20=6, IF(WLTC!C371="","", WLTC!C371),IF($A$20=7, IF('New Cycle 1'!B371="","", 'New Cycle 1'!B371),IF($A$20=8, IF('New Cycle 2'!B371="","", 'New Cycle 2'!B371),IF($A$20=9, IF('New Cycle 3'!B371="","", 'New Cycle 3'!B371),"")))))))))</f>
        <v>35</v>
      </c>
      <c r="R371" s="32">
        <f>IF($A$20=1,IF(UDDS!D371="","",UDDS!D371),IF($A$20=2,IF('FTP-75'!D371="","",'FTP-75'!D371),IF($A$20=3, IF('US06'!D371="","",'US06'!D371),IF($A$20=4, IF(NEDC!C371="","", NEDC!C371),IF($A$20=5, IF('JPN10-15'!C371="","",'JPN10-15'!C371),IF($A$20=6, IF(WLTC!D371="","", WLTC!D371),IF($A$20=7, IF('New Cycle 1'!C371="","", 'New Cycle 1'!C371),IF($A$20=8, IF('New Cycle 2'!C371="","", 'New Cycle 2'!C371),IF($A$20=9, IF('New Cycle 3'!C371="","", 'New Cycle 3'!C371),"")))))))))</f>
        <v>0</v>
      </c>
      <c r="S371" s="32">
        <f>IF($A$20=1,IF(UDDS!E371="","",UDDS!E371),IF($A$20=2,IF('FTP-75'!E371="","",'FTP-75'!E371),IF($A$20=3, IF('US06'!E371="","",'US06'!E371),IF($A$20=4, IF(NEDC!D371="","", NEDC!D371),IF($A$20=5, IF('JPN10-15'!D371="","",'JPN10-15'!D371),IF($A$20=6, IF(WLTC!E371="","", WLTC!E371),IF($A$20=7, IF('New Cycle 1'!D371="","", 'New Cycle 1'!D371),IF($A$20=8, IF('New Cycle 2'!D371="","", 'New Cycle 2'!D371),IF($A$20=9, IF('New Cycle 3'!D371="","", 'New Cycle 3'!D371),"")))))))))</f>
        <v>9.7222222222222214</v>
      </c>
      <c r="T371" s="32">
        <f>IF($A$20=1,IF(UDDS!F371="","",UDDS!F371),IF($A$20=2,IF('FTP-75'!F371="","",'FTP-75'!F371),IF($A$20=3, IF('US06'!F371="","",'US06'!F371),IF($A$20=4, IF(NEDC!E371="","", NEDC!E371),IF($A$20=5, IF('JPN10-15'!E371="","",'JPN10-15'!E371),IF($A$20=6, IF(WLTC!F371="","", WLTC!F371),IF($A$20=7, IF('New Cycle 1'!E371="","", 'New Cycle 1'!E371),IF($A$20=8, IF('New Cycle 2'!E371="","", 'New Cycle 2'!E371),IF($A$20=9, IF('New Cycle 3'!E371="","", 'New Cycle 3'!E371),"")))))))))</f>
        <v>0</v>
      </c>
      <c r="U371" s="32">
        <f>IF($A$20=1,IF(UDDS!G371="","",UDDS!G371),IF($A$20=2,IF('FTP-75'!G371="","",'FTP-75'!G371),IF($A$20=3, IF('US06'!G371="","",'US06'!G371),IF($A$20=4, IF(NEDC!F371="","", NEDC!F371),IF($A$20=5, IF('JPN10-15'!F371="","",'JPN10-15'!F371),IF($A$20=6, IF(WLTC!G371="","", WLTC!G371),IF($A$20=7, IF('New Cycle 1'!F371="","", 'New Cycle 1'!F371),IF($A$20=8, IF('New Cycle 2'!F371="","", 'New Cycle 2'!F371),IF($A$20=9, IF('New Cycle 3'!F371="","", 'New Cycle 3'!F371),"")))))))))</f>
        <v>1932.0995912389074</v>
      </c>
    </row>
    <row r="372" spans="16:21" x14ac:dyDescent="0.25">
      <c r="P372" s="8">
        <f>IF($A$20=1,IF(UDDS!A372="","",UDDS!A372),IF($A$20=2,IF('FTP-75'!A372="","",'FTP-75'!A372),IF($A$20=3, IF('US06'!A372="","",'US06'!A372),IF($A$20=4, IF(NEDC!A372="","", NEDC!A372),IF($A$20=5, IF('JPN10-15'!A372="","",'JPN10-15'!A372),IF($A$20=6, IF(WLTC!B372="","", WLTC!B372),IF($A$20=7, IF('New Cycle 1'!A372="","", 'New Cycle 1'!A372),IF($A$20=8, IF('New Cycle 2'!A372="","", 'New Cycle 3'!A372),IF($A$20=9, IF('New Cycle 3'!A372="","", 'New Cycle 3'!A372),"")))))))))</f>
        <v>370</v>
      </c>
      <c r="Q372" s="32">
        <f>IF($A$20=1,IF(UDDS!C372="","",UDDS!C372),IF($A$20=2,IF('FTP-75'!C372="","",'FTP-75'!C372),IF($A$20=3, IF('US06'!C372="","",'US06'!C372),IF($A$20=4, IF(NEDC!B372="","", NEDC!B372),IF($A$20=5, IF('JPN10-15'!B372="","",'JPN10-15'!B372),IF($A$20=6, IF(WLTC!C372="","", WLTC!C372),IF($A$20=7, IF('New Cycle 1'!B372="","", 'New Cycle 1'!B372),IF($A$20=8, IF('New Cycle 2'!B372="","", 'New Cycle 2'!B372),IF($A$20=9, IF('New Cycle 3'!B372="","", 'New Cycle 3'!B372),"")))))))))</f>
        <v>35</v>
      </c>
      <c r="R372" s="32">
        <f>IF($A$20=1,IF(UDDS!D372="","",UDDS!D372),IF($A$20=2,IF('FTP-75'!D372="","",'FTP-75'!D372),IF($A$20=3, IF('US06'!D372="","",'US06'!D372),IF($A$20=4, IF(NEDC!C372="","", NEDC!C372),IF($A$20=5, IF('JPN10-15'!C372="","",'JPN10-15'!C372),IF($A$20=6, IF(WLTC!D372="","", WLTC!D372),IF($A$20=7, IF('New Cycle 1'!C372="","", 'New Cycle 1'!C372),IF($A$20=8, IF('New Cycle 2'!C372="","", 'New Cycle 2'!C372),IF($A$20=9, IF('New Cycle 3'!C372="","", 'New Cycle 3'!C372),"")))))))))</f>
        <v>0</v>
      </c>
      <c r="S372" s="32">
        <f>IF($A$20=1,IF(UDDS!E372="","",UDDS!E372),IF($A$20=2,IF('FTP-75'!E372="","",'FTP-75'!E372),IF($A$20=3, IF('US06'!E372="","",'US06'!E372),IF($A$20=4, IF(NEDC!D372="","", NEDC!D372),IF($A$20=5, IF('JPN10-15'!D372="","",'JPN10-15'!D372),IF($A$20=6, IF(WLTC!E372="","", WLTC!E372),IF($A$20=7, IF('New Cycle 1'!D372="","", 'New Cycle 1'!D372),IF($A$20=8, IF('New Cycle 2'!D372="","", 'New Cycle 2'!D372),IF($A$20=9, IF('New Cycle 3'!D372="","", 'New Cycle 3'!D372),"")))))))))</f>
        <v>9.7222222222222214</v>
      </c>
      <c r="T372" s="32">
        <f>IF($A$20=1,IF(UDDS!F372="","",UDDS!F372),IF($A$20=2,IF('FTP-75'!F372="","",'FTP-75'!F372),IF($A$20=3, IF('US06'!F372="","",'US06'!F372),IF($A$20=4, IF(NEDC!E372="","", NEDC!E372),IF($A$20=5, IF('JPN10-15'!E372="","",'JPN10-15'!E372),IF($A$20=6, IF(WLTC!F372="","", WLTC!F372),IF($A$20=7, IF('New Cycle 1'!E372="","", 'New Cycle 1'!E372),IF($A$20=8, IF('New Cycle 2'!E372="","", 'New Cycle 2'!E372),IF($A$20=9, IF('New Cycle 3'!E372="","", 'New Cycle 3'!E372),"")))))))))</f>
        <v>0</v>
      </c>
      <c r="U372" s="32">
        <f>IF($A$20=1,IF(UDDS!G372="","",UDDS!G372),IF($A$20=2,IF('FTP-75'!G372="","",'FTP-75'!G372),IF($A$20=3, IF('US06'!G372="","",'US06'!G372),IF($A$20=4, IF(NEDC!F372="","", NEDC!F372),IF($A$20=5, IF('JPN10-15'!F372="","",'JPN10-15'!F372),IF($A$20=6, IF(WLTC!G372="","", WLTC!G372),IF($A$20=7, IF('New Cycle 1'!F372="","", 'New Cycle 1'!F372),IF($A$20=8, IF('New Cycle 2'!F372="","", 'New Cycle 2'!F372),IF($A$20=9, IF('New Cycle 3'!F372="","", 'New Cycle 3'!F372),"")))))))))</f>
        <v>1941.8218134611295</v>
      </c>
    </row>
    <row r="373" spans="16:21" x14ac:dyDescent="0.25">
      <c r="P373" s="8">
        <f>IF($A$20=1,IF(UDDS!A373="","",UDDS!A373),IF($A$20=2,IF('FTP-75'!A373="","",'FTP-75'!A373),IF($A$20=3, IF('US06'!A373="","",'US06'!A373),IF($A$20=4, IF(NEDC!A373="","", NEDC!A373),IF($A$20=5, IF('JPN10-15'!A373="","",'JPN10-15'!A373),IF($A$20=6, IF(WLTC!B373="","", WLTC!B373),IF($A$20=7, IF('New Cycle 1'!A373="","", 'New Cycle 1'!A373),IF($A$20=8, IF('New Cycle 2'!A373="","", 'New Cycle 3'!A373),IF($A$20=9, IF('New Cycle 3'!A373="","", 'New Cycle 3'!A373),"")))))))))</f>
        <v>371</v>
      </c>
      <c r="Q373" s="32">
        <f>IF($A$20=1,IF(UDDS!C373="","",UDDS!C373),IF($A$20=2,IF('FTP-75'!C373="","",'FTP-75'!C373),IF($A$20=3, IF('US06'!C373="","",'US06'!C373),IF($A$20=4, IF(NEDC!B373="","", NEDC!B373),IF($A$20=5, IF('JPN10-15'!B373="","",'JPN10-15'!B373),IF($A$20=6, IF(WLTC!C373="","", WLTC!C373),IF($A$20=7, IF('New Cycle 1'!B373="","", 'New Cycle 1'!B373),IF($A$20=8, IF('New Cycle 2'!B373="","", 'New Cycle 2'!B373),IF($A$20=9, IF('New Cycle 3'!B373="","", 'New Cycle 3'!B373),"")))))))))</f>
        <v>35</v>
      </c>
      <c r="R373" s="32">
        <f>IF($A$20=1,IF(UDDS!D373="","",UDDS!D373),IF($A$20=2,IF('FTP-75'!D373="","",'FTP-75'!D373),IF($A$20=3, IF('US06'!D373="","",'US06'!D373),IF($A$20=4, IF(NEDC!C373="","", NEDC!C373),IF($A$20=5, IF('JPN10-15'!C373="","",'JPN10-15'!C373),IF($A$20=6, IF(WLTC!D373="","", WLTC!D373),IF($A$20=7, IF('New Cycle 1'!C373="","", 'New Cycle 1'!C373),IF($A$20=8, IF('New Cycle 2'!C373="","", 'New Cycle 2'!C373),IF($A$20=9, IF('New Cycle 3'!C373="","", 'New Cycle 3'!C373),"")))))))))</f>
        <v>0</v>
      </c>
      <c r="S373" s="32">
        <f>IF($A$20=1,IF(UDDS!E373="","",UDDS!E373),IF($A$20=2,IF('FTP-75'!E373="","",'FTP-75'!E373),IF($A$20=3, IF('US06'!E373="","",'US06'!E373),IF($A$20=4, IF(NEDC!D373="","", NEDC!D373),IF($A$20=5, IF('JPN10-15'!D373="","",'JPN10-15'!D373),IF($A$20=6, IF(WLTC!E373="","", WLTC!E373),IF($A$20=7, IF('New Cycle 1'!D373="","", 'New Cycle 1'!D373),IF($A$20=8, IF('New Cycle 2'!D373="","", 'New Cycle 2'!D373),IF($A$20=9, IF('New Cycle 3'!D373="","", 'New Cycle 3'!D373),"")))))))))</f>
        <v>9.7222222222222214</v>
      </c>
      <c r="T373" s="32">
        <f>IF($A$20=1,IF(UDDS!F373="","",UDDS!F373),IF($A$20=2,IF('FTP-75'!F373="","",'FTP-75'!F373),IF($A$20=3, IF('US06'!F373="","",'US06'!F373),IF($A$20=4, IF(NEDC!E373="","", NEDC!E373),IF($A$20=5, IF('JPN10-15'!E373="","",'JPN10-15'!E373),IF($A$20=6, IF(WLTC!F373="","", WLTC!F373),IF($A$20=7, IF('New Cycle 1'!E373="","", 'New Cycle 1'!E373),IF($A$20=8, IF('New Cycle 2'!E373="","", 'New Cycle 2'!E373),IF($A$20=9, IF('New Cycle 3'!E373="","", 'New Cycle 3'!E373),"")))))))))</f>
        <v>0</v>
      </c>
      <c r="U373" s="32">
        <f>IF($A$20=1,IF(UDDS!G373="","",UDDS!G373),IF($A$20=2,IF('FTP-75'!G373="","",'FTP-75'!G373),IF($A$20=3, IF('US06'!G373="","",'US06'!G373),IF($A$20=4, IF(NEDC!F373="","", NEDC!F373),IF($A$20=5, IF('JPN10-15'!F373="","",'JPN10-15'!F373),IF($A$20=6, IF(WLTC!G373="","", WLTC!G373),IF($A$20=7, IF('New Cycle 1'!F373="","", 'New Cycle 1'!F373),IF($A$20=8, IF('New Cycle 2'!F373="","", 'New Cycle 2'!F373),IF($A$20=9, IF('New Cycle 3'!F373="","", 'New Cycle 3'!F373),"")))))))))</f>
        <v>1951.5440356833517</v>
      </c>
    </row>
    <row r="374" spans="16:21" x14ac:dyDescent="0.25">
      <c r="P374" s="8">
        <f>IF($A$20=1,IF(UDDS!A374="","",UDDS!A374),IF($A$20=2,IF('FTP-75'!A374="","",'FTP-75'!A374),IF($A$20=3, IF('US06'!A374="","",'US06'!A374),IF($A$20=4, IF(NEDC!A374="","", NEDC!A374),IF($A$20=5, IF('JPN10-15'!A374="","",'JPN10-15'!A374),IF($A$20=6, IF(WLTC!B374="","", WLTC!B374),IF($A$20=7, IF('New Cycle 1'!A374="","", 'New Cycle 1'!A374),IF($A$20=8, IF('New Cycle 2'!A374="","", 'New Cycle 3'!A374),IF($A$20=9, IF('New Cycle 3'!A374="","", 'New Cycle 3'!A374),"")))))))))</f>
        <v>372</v>
      </c>
      <c r="Q374" s="32">
        <f>IF($A$20=1,IF(UDDS!C374="","",UDDS!C374),IF($A$20=2,IF('FTP-75'!C374="","",'FTP-75'!C374),IF($A$20=3, IF('US06'!C374="","",'US06'!C374),IF($A$20=4, IF(NEDC!B374="","", NEDC!B374),IF($A$20=5, IF('JPN10-15'!B374="","",'JPN10-15'!B374),IF($A$20=6, IF(WLTC!C374="","", WLTC!C374),IF($A$20=7, IF('New Cycle 1'!B374="","", 'New Cycle 1'!B374),IF($A$20=8, IF('New Cycle 2'!B374="","", 'New Cycle 2'!B374),IF($A$20=9, IF('New Cycle 3'!B374="","", 'New Cycle 3'!B374),"")))))))))</f>
        <v>35</v>
      </c>
      <c r="R374" s="32">
        <f>IF($A$20=1,IF(UDDS!D374="","",UDDS!D374),IF($A$20=2,IF('FTP-75'!D374="","",'FTP-75'!D374),IF($A$20=3, IF('US06'!D374="","",'US06'!D374),IF($A$20=4, IF(NEDC!C374="","", NEDC!C374),IF($A$20=5, IF('JPN10-15'!C374="","",'JPN10-15'!C374),IF($A$20=6, IF(WLTC!D374="","", WLTC!D374),IF($A$20=7, IF('New Cycle 1'!C374="","", 'New Cycle 1'!C374),IF($A$20=8, IF('New Cycle 2'!C374="","", 'New Cycle 2'!C374),IF($A$20=9, IF('New Cycle 3'!C374="","", 'New Cycle 3'!C374),"")))))))))</f>
        <v>0</v>
      </c>
      <c r="S374" s="32">
        <f>IF($A$20=1,IF(UDDS!E374="","",UDDS!E374),IF($A$20=2,IF('FTP-75'!E374="","",'FTP-75'!E374),IF($A$20=3, IF('US06'!E374="","",'US06'!E374),IF($A$20=4, IF(NEDC!D374="","", NEDC!D374),IF($A$20=5, IF('JPN10-15'!D374="","",'JPN10-15'!D374),IF($A$20=6, IF(WLTC!E374="","", WLTC!E374),IF($A$20=7, IF('New Cycle 1'!D374="","", 'New Cycle 1'!D374),IF($A$20=8, IF('New Cycle 2'!D374="","", 'New Cycle 2'!D374),IF($A$20=9, IF('New Cycle 3'!D374="","", 'New Cycle 3'!D374),"")))))))))</f>
        <v>9.7222222222222214</v>
      </c>
      <c r="T374" s="32">
        <f>IF($A$20=1,IF(UDDS!F374="","",UDDS!F374),IF($A$20=2,IF('FTP-75'!F374="","",'FTP-75'!F374),IF($A$20=3, IF('US06'!F374="","",'US06'!F374),IF($A$20=4, IF(NEDC!E374="","", NEDC!E374),IF($A$20=5, IF('JPN10-15'!E374="","",'JPN10-15'!E374),IF($A$20=6, IF(WLTC!F374="","", WLTC!F374),IF($A$20=7, IF('New Cycle 1'!E374="","", 'New Cycle 1'!E374),IF($A$20=8, IF('New Cycle 2'!E374="","", 'New Cycle 2'!E374),IF($A$20=9, IF('New Cycle 3'!E374="","", 'New Cycle 3'!E374),"")))))))))</f>
        <v>0</v>
      </c>
      <c r="U374" s="32">
        <f>IF($A$20=1,IF(UDDS!G374="","",UDDS!G374),IF($A$20=2,IF('FTP-75'!G374="","",'FTP-75'!G374),IF($A$20=3, IF('US06'!G374="","",'US06'!G374),IF($A$20=4, IF(NEDC!F374="","", NEDC!F374),IF($A$20=5, IF('JPN10-15'!F374="","",'JPN10-15'!F374),IF($A$20=6, IF(WLTC!G374="","", WLTC!G374),IF($A$20=7, IF('New Cycle 1'!F374="","", 'New Cycle 1'!F374),IF($A$20=8, IF('New Cycle 2'!F374="","", 'New Cycle 2'!F374),IF($A$20=9, IF('New Cycle 3'!F374="","", 'New Cycle 3'!F374),"")))))))))</f>
        <v>1961.2662579055739</v>
      </c>
    </row>
    <row r="375" spans="16:21" x14ac:dyDescent="0.25">
      <c r="P375" s="8">
        <f>IF($A$20=1,IF(UDDS!A375="","",UDDS!A375),IF($A$20=2,IF('FTP-75'!A375="","",'FTP-75'!A375),IF($A$20=3, IF('US06'!A375="","",'US06'!A375),IF($A$20=4, IF(NEDC!A375="","", NEDC!A375),IF($A$20=5, IF('JPN10-15'!A375="","",'JPN10-15'!A375),IF($A$20=6, IF(WLTC!B375="","", WLTC!B375),IF($A$20=7, IF('New Cycle 1'!A375="","", 'New Cycle 1'!A375),IF($A$20=8, IF('New Cycle 2'!A375="","", 'New Cycle 3'!A375),IF($A$20=9, IF('New Cycle 3'!A375="","", 'New Cycle 3'!A375),"")))))))))</f>
        <v>373</v>
      </c>
      <c r="Q375" s="32">
        <f>IF($A$20=1,IF(UDDS!C375="","",UDDS!C375),IF($A$20=2,IF('FTP-75'!C375="","",'FTP-75'!C375),IF($A$20=3, IF('US06'!C375="","",'US06'!C375),IF($A$20=4, IF(NEDC!B375="","", NEDC!B375),IF($A$20=5, IF('JPN10-15'!B375="","",'JPN10-15'!B375),IF($A$20=6, IF(WLTC!C375="","", WLTC!C375),IF($A$20=7, IF('New Cycle 1'!B375="","", 'New Cycle 1'!B375),IF($A$20=8, IF('New Cycle 2'!B375="","", 'New Cycle 2'!B375),IF($A$20=9, IF('New Cycle 3'!B375="","", 'New Cycle 3'!B375),"")))))))))</f>
        <v>35</v>
      </c>
      <c r="R375" s="32">
        <f>IF($A$20=1,IF(UDDS!D375="","",UDDS!D375),IF($A$20=2,IF('FTP-75'!D375="","",'FTP-75'!D375),IF($A$20=3, IF('US06'!D375="","",'US06'!D375),IF($A$20=4, IF(NEDC!C375="","", NEDC!C375),IF($A$20=5, IF('JPN10-15'!C375="","",'JPN10-15'!C375),IF($A$20=6, IF(WLTC!D375="","", WLTC!D375),IF($A$20=7, IF('New Cycle 1'!C375="","", 'New Cycle 1'!C375),IF($A$20=8, IF('New Cycle 2'!C375="","", 'New Cycle 2'!C375),IF($A$20=9, IF('New Cycle 3'!C375="","", 'New Cycle 3'!C375),"")))))))))</f>
        <v>0</v>
      </c>
      <c r="S375" s="32">
        <f>IF($A$20=1,IF(UDDS!E375="","",UDDS!E375),IF($A$20=2,IF('FTP-75'!E375="","",'FTP-75'!E375),IF($A$20=3, IF('US06'!E375="","",'US06'!E375),IF($A$20=4, IF(NEDC!D375="","", NEDC!D375),IF($A$20=5, IF('JPN10-15'!D375="","",'JPN10-15'!D375),IF($A$20=6, IF(WLTC!E375="","", WLTC!E375),IF($A$20=7, IF('New Cycle 1'!D375="","", 'New Cycle 1'!D375),IF($A$20=8, IF('New Cycle 2'!D375="","", 'New Cycle 2'!D375),IF($A$20=9, IF('New Cycle 3'!D375="","", 'New Cycle 3'!D375),"")))))))))</f>
        <v>9.7222222222222214</v>
      </c>
      <c r="T375" s="32">
        <f>IF($A$20=1,IF(UDDS!F375="","",UDDS!F375),IF($A$20=2,IF('FTP-75'!F375="","",'FTP-75'!F375),IF($A$20=3, IF('US06'!F375="","",'US06'!F375),IF($A$20=4, IF(NEDC!E375="","", NEDC!E375),IF($A$20=5, IF('JPN10-15'!E375="","",'JPN10-15'!E375),IF($A$20=6, IF(WLTC!F375="","", WLTC!F375),IF($A$20=7, IF('New Cycle 1'!E375="","", 'New Cycle 1'!E375),IF($A$20=8, IF('New Cycle 2'!E375="","", 'New Cycle 2'!E375),IF($A$20=9, IF('New Cycle 3'!E375="","", 'New Cycle 3'!E375),"")))))))))</f>
        <v>0</v>
      </c>
      <c r="U375" s="32">
        <f>IF($A$20=1,IF(UDDS!G375="","",UDDS!G375),IF($A$20=2,IF('FTP-75'!G375="","",'FTP-75'!G375),IF($A$20=3, IF('US06'!G375="","",'US06'!G375),IF($A$20=4, IF(NEDC!F375="","", NEDC!F375),IF($A$20=5, IF('JPN10-15'!F375="","",'JPN10-15'!F375),IF($A$20=6, IF(WLTC!G375="","", WLTC!G375),IF($A$20=7, IF('New Cycle 1'!F375="","", 'New Cycle 1'!F375),IF($A$20=8, IF('New Cycle 2'!F375="","", 'New Cycle 2'!F375),IF($A$20=9, IF('New Cycle 3'!F375="","", 'New Cycle 3'!F375),"")))))))))</f>
        <v>1970.988480127796</v>
      </c>
    </row>
    <row r="376" spans="16:21" x14ac:dyDescent="0.25">
      <c r="P376" s="8">
        <f>IF($A$20=1,IF(UDDS!A376="","",UDDS!A376),IF($A$20=2,IF('FTP-75'!A376="","",'FTP-75'!A376),IF($A$20=3, IF('US06'!A376="","",'US06'!A376),IF($A$20=4, IF(NEDC!A376="","", NEDC!A376),IF($A$20=5, IF('JPN10-15'!A376="","",'JPN10-15'!A376),IF($A$20=6, IF(WLTC!B376="","", WLTC!B376),IF($A$20=7, IF('New Cycle 1'!A376="","", 'New Cycle 1'!A376),IF($A$20=8, IF('New Cycle 2'!A376="","", 'New Cycle 3'!A376),IF($A$20=9, IF('New Cycle 3'!A376="","", 'New Cycle 3'!A376),"")))))))))</f>
        <v>374</v>
      </c>
      <c r="Q376" s="32">
        <f>IF($A$20=1,IF(UDDS!C376="","",UDDS!C376),IF($A$20=2,IF('FTP-75'!C376="","",'FTP-75'!C376),IF($A$20=3, IF('US06'!C376="","",'US06'!C376),IF($A$20=4, IF(NEDC!B376="","", NEDC!B376),IF($A$20=5, IF('JPN10-15'!B376="","",'JPN10-15'!B376),IF($A$20=6, IF(WLTC!C376="","", WLTC!C376),IF($A$20=7, IF('New Cycle 1'!B376="","", 'New Cycle 1'!B376),IF($A$20=8, IF('New Cycle 2'!B376="","", 'New Cycle 2'!B376),IF($A$20=9, IF('New Cycle 3'!B376="","", 'New Cycle 3'!B376),"")))))))))</f>
        <v>35</v>
      </c>
      <c r="R376" s="32">
        <f>IF($A$20=1,IF(UDDS!D376="","",UDDS!D376),IF($A$20=2,IF('FTP-75'!D376="","",'FTP-75'!D376),IF($A$20=3, IF('US06'!D376="","",'US06'!D376),IF($A$20=4, IF(NEDC!C376="","", NEDC!C376),IF($A$20=5, IF('JPN10-15'!C376="","",'JPN10-15'!C376),IF($A$20=6, IF(WLTC!D376="","", WLTC!D376),IF($A$20=7, IF('New Cycle 1'!C376="","", 'New Cycle 1'!C376),IF($A$20=8, IF('New Cycle 2'!C376="","", 'New Cycle 2'!C376),IF($A$20=9, IF('New Cycle 3'!C376="","", 'New Cycle 3'!C376),"")))))))))</f>
        <v>0</v>
      </c>
      <c r="S376" s="32">
        <f>IF($A$20=1,IF(UDDS!E376="","",UDDS!E376),IF($A$20=2,IF('FTP-75'!E376="","",'FTP-75'!E376),IF($A$20=3, IF('US06'!E376="","",'US06'!E376),IF($A$20=4, IF(NEDC!D376="","", NEDC!D376),IF($A$20=5, IF('JPN10-15'!D376="","",'JPN10-15'!D376),IF($A$20=6, IF(WLTC!E376="","", WLTC!E376),IF($A$20=7, IF('New Cycle 1'!D376="","", 'New Cycle 1'!D376),IF($A$20=8, IF('New Cycle 2'!D376="","", 'New Cycle 2'!D376),IF($A$20=9, IF('New Cycle 3'!D376="","", 'New Cycle 3'!D376),"")))))))))</f>
        <v>9.7222222222222214</v>
      </c>
      <c r="T376" s="32">
        <f>IF($A$20=1,IF(UDDS!F376="","",UDDS!F376),IF($A$20=2,IF('FTP-75'!F376="","",'FTP-75'!F376),IF($A$20=3, IF('US06'!F376="","",'US06'!F376),IF($A$20=4, IF(NEDC!E376="","", NEDC!E376),IF($A$20=5, IF('JPN10-15'!E376="","",'JPN10-15'!E376),IF($A$20=6, IF(WLTC!F376="","", WLTC!F376),IF($A$20=7, IF('New Cycle 1'!E376="","", 'New Cycle 1'!E376),IF($A$20=8, IF('New Cycle 2'!E376="","", 'New Cycle 2'!E376),IF($A$20=9, IF('New Cycle 3'!E376="","", 'New Cycle 3'!E376),"")))))))))</f>
        <v>0</v>
      </c>
      <c r="U376" s="32">
        <f>IF($A$20=1,IF(UDDS!G376="","",UDDS!G376),IF($A$20=2,IF('FTP-75'!G376="","",'FTP-75'!G376),IF($A$20=3, IF('US06'!G376="","",'US06'!G376),IF($A$20=4, IF(NEDC!F376="","", NEDC!F376),IF($A$20=5, IF('JPN10-15'!F376="","",'JPN10-15'!F376),IF($A$20=6, IF(WLTC!G376="","", WLTC!G376),IF($A$20=7, IF('New Cycle 1'!F376="","", 'New Cycle 1'!F376),IF($A$20=8, IF('New Cycle 2'!F376="","", 'New Cycle 2'!F376),IF($A$20=9, IF('New Cycle 3'!F376="","", 'New Cycle 3'!F376),"")))))))))</f>
        <v>1980.7107023500182</v>
      </c>
    </row>
    <row r="377" spans="16:21" x14ac:dyDescent="0.25">
      <c r="P377" s="8">
        <f>IF($A$20=1,IF(UDDS!A377="","",UDDS!A377),IF($A$20=2,IF('FTP-75'!A377="","",'FTP-75'!A377),IF($A$20=3, IF('US06'!A377="","",'US06'!A377),IF($A$20=4, IF(NEDC!A377="","", NEDC!A377),IF($A$20=5, IF('JPN10-15'!A377="","",'JPN10-15'!A377),IF($A$20=6, IF(WLTC!B377="","", WLTC!B377),IF($A$20=7, IF('New Cycle 1'!A377="","", 'New Cycle 1'!A377),IF($A$20=8, IF('New Cycle 2'!A377="","", 'New Cycle 3'!A377),IF($A$20=9, IF('New Cycle 3'!A377="","", 'New Cycle 3'!A377),"")))))))))</f>
        <v>375</v>
      </c>
      <c r="Q377" s="32">
        <f>IF($A$20=1,IF(UDDS!C377="","",UDDS!C377),IF($A$20=2,IF('FTP-75'!C377="","",'FTP-75'!C377),IF($A$20=3, IF('US06'!C377="","",'US06'!C377),IF($A$20=4, IF(NEDC!B377="","", NEDC!B377),IF($A$20=5, IF('JPN10-15'!B377="","",'JPN10-15'!B377),IF($A$20=6, IF(WLTC!C377="","", WLTC!C377),IF($A$20=7, IF('New Cycle 1'!B377="","", 'New Cycle 1'!B377),IF($A$20=8, IF('New Cycle 2'!B377="","", 'New Cycle 2'!B377),IF($A$20=9, IF('New Cycle 3'!B377="","", 'New Cycle 3'!B377),"")))))))))</f>
        <v>35</v>
      </c>
      <c r="R377" s="32">
        <f>IF($A$20=1,IF(UDDS!D377="","",UDDS!D377),IF($A$20=2,IF('FTP-75'!D377="","",'FTP-75'!D377),IF($A$20=3, IF('US06'!D377="","",'US06'!D377),IF($A$20=4, IF(NEDC!C377="","", NEDC!C377),IF($A$20=5, IF('JPN10-15'!C377="","",'JPN10-15'!C377),IF($A$20=6, IF(WLTC!D377="","", WLTC!D377),IF($A$20=7, IF('New Cycle 1'!C377="","", 'New Cycle 1'!C377),IF($A$20=8, IF('New Cycle 2'!C377="","", 'New Cycle 2'!C377),IF($A$20=9, IF('New Cycle 3'!C377="","", 'New Cycle 3'!C377),"")))))))))</f>
        <v>0</v>
      </c>
      <c r="S377" s="32">
        <f>IF($A$20=1,IF(UDDS!E377="","",UDDS!E377),IF($A$20=2,IF('FTP-75'!E377="","",'FTP-75'!E377),IF($A$20=3, IF('US06'!E377="","",'US06'!E377),IF($A$20=4, IF(NEDC!D377="","", NEDC!D377),IF($A$20=5, IF('JPN10-15'!D377="","",'JPN10-15'!D377),IF($A$20=6, IF(WLTC!E377="","", WLTC!E377),IF($A$20=7, IF('New Cycle 1'!D377="","", 'New Cycle 1'!D377),IF($A$20=8, IF('New Cycle 2'!D377="","", 'New Cycle 2'!D377),IF($A$20=9, IF('New Cycle 3'!D377="","", 'New Cycle 3'!D377),"")))))))))</f>
        <v>9.7222222222222214</v>
      </c>
      <c r="T377" s="32">
        <f>IF($A$20=1,IF(UDDS!F377="","",UDDS!F377),IF($A$20=2,IF('FTP-75'!F377="","",'FTP-75'!F377),IF($A$20=3, IF('US06'!F377="","",'US06'!F377),IF($A$20=4, IF(NEDC!E377="","", NEDC!E377),IF($A$20=5, IF('JPN10-15'!E377="","",'JPN10-15'!E377),IF($A$20=6, IF(WLTC!F377="","", WLTC!F377),IF($A$20=7, IF('New Cycle 1'!E377="","", 'New Cycle 1'!E377),IF($A$20=8, IF('New Cycle 2'!E377="","", 'New Cycle 2'!E377),IF($A$20=9, IF('New Cycle 3'!E377="","", 'New Cycle 3'!E377),"")))))))))</f>
        <v>0</v>
      </c>
      <c r="U377" s="32">
        <f>IF($A$20=1,IF(UDDS!G377="","",UDDS!G377),IF($A$20=2,IF('FTP-75'!G377="","",'FTP-75'!G377),IF($A$20=3, IF('US06'!G377="","",'US06'!G377),IF($A$20=4, IF(NEDC!F377="","", NEDC!F377),IF($A$20=5, IF('JPN10-15'!F377="","",'JPN10-15'!F377),IF($A$20=6, IF(WLTC!G377="","", WLTC!G377),IF($A$20=7, IF('New Cycle 1'!F377="","", 'New Cycle 1'!F377),IF($A$20=8, IF('New Cycle 2'!F377="","", 'New Cycle 2'!F377),IF($A$20=9, IF('New Cycle 3'!F377="","", 'New Cycle 3'!F377),"")))))))))</f>
        <v>1990.4329245722404</v>
      </c>
    </row>
    <row r="378" spans="16:21" x14ac:dyDescent="0.25">
      <c r="P378" s="8">
        <f>IF($A$20=1,IF(UDDS!A378="","",UDDS!A378),IF($A$20=2,IF('FTP-75'!A378="","",'FTP-75'!A378),IF($A$20=3, IF('US06'!A378="","",'US06'!A378),IF($A$20=4, IF(NEDC!A378="","", NEDC!A378),IF($A$20=5, IF('JPN10-15'!A378="","",'JPN10-15'!A378),IF($A$20=6, IF(WLTC!B378="","", WLTC!B378),IF($A$20=7, IF('New Cycle 1'!A378="","", 'New Cycle 1'!A378),IF($A$20=8, IF('New Cycle 2'!A378="","", 'New Cycle 3'!A378),IF($A$20=9, IF('New Cycle 3'!A378="","", 'New Cycle 3'!A378),"")))))))))</f>
        <v>376</v>
      </c>
      <c r="Q378" s="32">
        <f>IF($A$20=1,IF(UDDS!C378="","",UDDS!C378),IF($A$20=2,IF('FTP-75'!C378="","",'FTP-75'!C378),IF($A$20=3, IF('US06'!C378="","",'US06'!C378),IF($A$20=4, IF(NEDC!B378="","", NEDC!B378),IF($A$20=5, IF('JPN10-15'!B378="","",'JPN10-15'!B378),IF($A$20=6, IF(WLTC!C378="","", WLTC!C378),IF($A$20=7, IF('New Cycle 1'!B378="","", 'New Cycle 1'!B378),IF($A$20=8, IF('New Cycle 2'!B378="","", 'New Cycle 2'!B378),IF($A$20=9, IF('New Cycle 3'!B378="","", 'New Cycle 3'!B378),"")))))))))</f>
        <v>31.428999999999998</v>
      </c>
      <c r="R378" s="32">
        <f>IF($A$20=1,IF(UDDS!D378="","",UDDS!D378),IF($A$20=2,IF('FTP-75'!D378="","",'FTP-75'!D378),IF($A$20=3, IF('US06'!D378="","",'US06'!D378),IF($A$20=4, IF(NEDC!C378="","", NEDC!C378),IF($A$20=5, IF('JPN10-15'!C378="","",'JPN10-15'!C378),IF($A$20=6, IF(WLTC!D378="","", WLTC!D378),IF($A$20=7, IF('New Cycle 1'!C378="","", 'New Cycle 1'!C378),IF($A$20=8, IF('New Cycle 2'!C378="","", 'New Cycle 2'!C378),IF($A$20=9, IF('New Cycle 3'!C378="","", 'New Cycle 3'!C378),"")))))))))</f>
        <v>0</v>
      </c>
      <c r="S378" s="32">
        <f>IF($A$20=1,IF(UDDS!E378="","",UDDS!E378),IF($A$20=2,IF('FTP-75'!E378="","",'FTP-75'!E378),IF($A$20=3, IF('US06'!E378="","",'US06'!E378),IF($A$20=4, IF(NEDC!D378="","", NEDC!D378),IF($A$20=5, IF('JPN10-15'!D378="","",'JPN10-15'!D378),IF($A$20=6, IF(WLTC!E378="","", WLTC!E378),IF($A$20=7, IF('New Cycle 1'!D378="","", 'New Cycle 1'!D378),IF($A$20=8, IF('New Cycle 2'!D378="","", 'New Cycle 2'!D378),IF($A$20=9, IF('New Cycle 3'!D378="","", 'New Cycle 3'!D378),"")))))))))</f>
        <v>8.7302777777777774</v>
      </c>
      <c r="T378" s="32">
        <f>IF($A$20=1,IF(UDDS!F378="","",UDDS!F378),IF($A$20=2,IF('FTP-75'!F378="","",'FTP-75'!F378),IF($A$20=3, IF('US06'!F378="","",'US06'!F378),IF($A$20=4, IF(NEDC!E378="","", NEDC!E378),IF($A$20=5, IF('JPN10-15'!E378="","",'JPN10-15'!E378),IF($A$20=6, IF(WLTC!F378="","", WLTC!F378),IF($A$20=7, IF('New Cycle 1'!E378="","", 'New Cycle 1'!E378),IF($A$20=8, IF('New Cycle 2'!E378="","", 'New Cycle 2'!E378),IF($A$20=9, IF('New Cycle 3'!E378="","", 'New Cycle 3'!E378),"")))))))))</f>
        <v>-0.99194444444444407</v>
      </c>
      <c r="U378" s="32">
        <f>IF($A$20=1,IF(UDDS!G378="","",UDDS!G378),IF($A$20=2,IF('FTP-75'!G378="","",'FTP-75'!G378),IF($A$20=3, IF('US06'!G378="","",'US06'!G378),IF($A$20=4, IF(NEDC!F378="","", NEDC!F378),IF($A$20=5, IF('JPN10-15'!F378="","",'JPN10-15'!F378),IF($A$20=6, IF(WLTC!G378="","", WLTC!G378),IF($A$20=7, IF('New Cycle 1'!F378="","", 'New Cycle 1'!F378),IF($A$20=8, IF('New Cycle 2'!F378="","", 'New Cycle 2'!F378),IF($A$20=9, IF('New Cycle 3'!F378="","", 'New Cycle 3'!F378),"")))))))))</f>
        <v>1999.6591745722403</v>
      </c>
    </row>
    <row r="379" spans="16:21" x14ac:dyDescent="0.25">
      <c r="P379" s="8">
        <f>IF($A$20=1,IF(UDDS!A379="","",UDDS!A379),IF($A$20=2,IF('FTP-75'!A379="","",'FTP-75'!A379),IF($A$20=3, IF('US06'!A379="","",'US06'!A379),IF($A$20=4, IF(NEDC!A379="","", NEDC!A379),IF($A$20=5, IF('JPN10-15'!A379="","",'JPN10-15'!A379),IF($A$20=6, IF(WLTC!B379="","", WLTC!B379),IF($A$20=7, IF('New Cycle 1'!A379="","", 'New Cycle 1'!A379),IF($A$20=8, IF('New Cycle 2'!A379="","", 'New Cycle 3'!A379),IF($A$20=9, IF('New Cycle 3'!A379="","", 'New Cycle 3'!A379),"")))))))))</f>
        <v>377</v>
      </c>
      <c r="Q379" s="32">
        <f>IF($A$20=1,IF(UDDS!C379="","",UDDS!C379),IF($A$20=2,IF('FTP-75'!C379="","",'FTP-75'!C379),IF($A$20=3, IF('US06'!C379="","",'US06'!C379),IF($A$20=4, IF(NEDC!B379="","", NEDC!B379),IF($A$20=5, IF('JPN10-15'!B379="","",'JPN10-15'!B379),IF($A$20=6, IF(WLTC!C379="","", WLTC!C379),IF($A$20=7, IF('New Cycle 1'!B379="","", 'New Cycle 1'!B379),IF($A$20=8, IF('New Cycle 2'!B379="","", 'New Cycle 2'!B379),IF($A$20=9, IF('New Cycle 3'!B379="","", 'New Cycle 3'!B379),"")))))))))</f>
        <v>27.858000000000001</v>
      </c>
      <c r="R379" s="32">
        <f>IF($A$20=1,IF(UDDS!D379="","",UDDS!D379),IF($A$20=2,IF('FTP-75'!D379="","",'FTP-75'!D379),IF($A$20=3, IF('US06'!D379="","",'US06'!D379),IF($A$20=4, IF(NEDC!C379="","", NEDC!C379),IF($A$20=5, IF('JPN10-15'!C379="","",'JPN10-15'!C379),IF($A$20=6, IF(WLTC!D379="","", WLTC!D379),IF($A$20=7, IF('New Cycle 1'!C379="","", 'New Cycle 1'!C379),IF($A$20=8, IF('New Cycle 2'!C379="","", 'New Cycle 2'!C379),IF($A$20=9, IF('New Cycle 3'!C379="","", 'New Cycle 3'!C379),"")))))))))</f>
        <v>0</v>
      </c>
      <c r="S379" s="32">
        <f>IF($A$20=1,IF(UDDS!E379="","",UDDS!E379),IF($A$20=2,IF('FTP-75'!E379="","",'FTP-75'!E379),IF($A$20=3, IF('US06'!E379="","",'US06'!E379),IF($A$20=4, IF(NEDC!D379="","", NEDC!D379),IF($A$20=5, IF('JPN10-15'!D379="","",'JPN10-15'!D379),IF($A$20=6, IF(WLTC!E379="","", WLTC!E379),IF($A$20=7, IF('New Cycle 1'!D379="","", 'New Cycle 1'!D379),IF($A$20=8, IF('New Cycle 2'!D379="","", 'New Cycle 2'!D379),IF($A$20=9, IF('New Cycle 3'!D379="","", 'New Cycle 3'!D379),"")))))))))</f>
        <v>7.7383333333333333</v>
      </c>
      <c r="T379" s="32">
        <f>IF($A$20=1,IF(UDDS!F379="","",UDDS!F379),IF($A$20=2,IF('FTP-75'!F379="","",'FTP-75'!F379),IF($A$20=3, IF('US06'!F379="","",'US06'!F379),IF($A$20=4, IF(NEDC!E379="","", NEDC!E379),IF($A$20=5, IF('JPN10-15'!E379="","",'JPN10-15'!E379),IF($A$20=6, IF(WLTC!F379="","", WLTC!F379),IF($A$20=7, IF('New Cycle 1'!E379="","", 'New Cycle 1'!E379),IF($A$20=8, IF('New Cycle 2'!E379="","", 'New Cycle 2'!E379),IF($A$20=9, IF('New Cycle 3'!E379="","", 'New Cycle 3'!E379),"")))))))))</f>
        <v>-0.99194444444444407</v>
      </c>
      <c r="U379" s="32">
        <f>IF($A$20=1,IF(UDDS!G379="","",UDDS!G379),IF($A$20=2,IF('FTP-75'!G379="","",'FTP-75'!G379),IF($A$20=3, IF('US06'!G379="","",'US06'!G379),IF($A$20=4, IF(NEDC!F379="","", NEDC!F379),IF($A$20=5, IF('JPN10-15'!F379="","",'JPN10-15'!F379),IF($A$20=6, IF(WLTC!G379="","", WLTC!G379),IF($A$20=7, IF('New Cycle 1'!F379="","", 'New Cycle 1'!F379),IF($A$20=8, IF('New Cycle 2'!F379="","", 'New Cycle 2'!F379),IF($A$20=9, IF('New Cycle 3'!F379="","", 'New Cycle 3'!F379),"")))))))))</f>
        <v>2007.8934801277958</v>
      </c>
    </row>
    <row r="380" spans="16:21" x14ac:dyDescent="0.25">
      <c r="P380" s="8">
        <f>IF($A$20=1,IF(UDDS!A380="","",UDDS!A380),IF($A$20=2,IF('FTP-75'!A380="","",'FTP-75'!A380),IF($A$20=3, IF('US06'!A380="","",'US06'!A380),IF($A$20=4, IF(NEDC!A380="","", NEDC!A380),IF($A$20=5, IF('JPN10-15'!A380="","",'JPN10-15'!A380),IF($A$20=6, IF(WLTC!B380="","", WLTC!B380),IF($A$20=7, IF('New Cycle 1'!A380="","", 'New Cycle 1'!A380),IF($A$20=8, IF('New Cycle 2'!A380="","", 'New Cycle 3'!A380),IF($A$20=9, IF('New Cycle 3'!A380="","", 'New Cycle 3'!A380),"")))))))))</f>
        <v>378</v>
      </c>
      <c r="Q380" s="32">
        <f>IF($A$20=1,IF(UDDS!C380="","",UDDS!C380),IF($A$20=2,IF('FTP-75'!C380="","",'FTP-75'!C380),IF($A$20=3, IF('US06'!C380="","",'US06'!C380),IF($A$20=4, IF(NEDC!B380="","", NEDC!B380),IF($A$20=5, IF('JPN10-15'!B380="","",'JPN10-15'!B380),IF($A$20=6, IF(WLTC!C380="","", WLTC!C380),IF($A$20=7, IF('New Cycle 1'!B380="","", 'New Cycle 1'!B380),IF($A$20=8, IF('New Cycle 2'!B380="","", 'New Cycle 2'!B380),IF($A$20=9, IF('New Cycle 3'!B380="","", 'New Cycle 3'!B380),"")))))))))</f>
        <v>24.286999999999999</v>
      </c>
      <c r="R380" s="32">
        <f>IF($A$20=1,IF(UDDS!D380="","",UDDS!D380),IF($A$20=2,IF('FTP-75'!D380="","",'FTP-75'!D380),IF($A$20=3, IF('US06'!D380="","",'US06'!D380),IF($A$20=4, IF(NEDC!C380="","", NEDC!C380),IF($A$20=5, IF('JPN10-15'!C380="","",'JPN10-15'!C380),IF($A$20=6, IF(WLTC!D380="","", WLTC!D380),IF($A$20=7, IF('New Cycle 1'!C380="","", 'New Cycle 1'!C380),IF($A$20=8, IF('New Cycle 2'!C380="","", 'New Cycle 2'!C380),IF($A$20=9, IF('New Cycle 3'!C380="","", 'New Cycle 3'!C380),"")))))))))</f>
        <v>0</v>
      </c>
      <c r="S380" s="32">
        <f>IF($A$20=1,IF(UDDS!E380="","",UDDS!E380),IF($A$20=2,IF('FTP-75'!E380="","",'FTP-75'!E380),IF($A$20=3, IF('US06'!E380="","",'US06'!E380),IF($A$20=4, IF(NEDC!D380="","", NEDC!D380),IF($A$20=5, IF('JPN10-15'!D380="","",'JPN10-15'!D380),IF($A$20=6, IF(WLTC!E380="","", WLTC!E380),IF($A$20=7, IF('New Cycle 1'!D380="","", 'New Cycle 1'!D380),IF($A$20=8, IF('New Cycle 2'!D380="","", 'New Cycle 2'!D380),IF($A$20=9, IF('New Cycle 3'!D380="","", 'New Cycle 3'!D380),"")))))))))</f>
        <v>6.7463888888888883</v>
      </c>
      <c r="T380" s="32">
        <f>IF($A$20=1,IF(UDDS!F380="","",UDDS!F380),IF($A$20=2,IF('FTP-75'!F380="","",'FTP-75'!F380),IF($A$20=3, IF('US06'!F380="","",'US06'!F380),IF($A$20=4, IF(NEDC!E380="","", NEDC!E380),IF($A$20=5, IF('JPN10-15'!E380="","",'JPN10-15'!E380),IF($A$20=6, IF(WLTC!F380="","", WLTC!F380),IF($A$20=7, IF('New Cycle 1'!E380="","", 'New Cycle 1'!E380),IF($A$20=8, IF('New Cycle 2'!E380="","", 'New Cycle 2'!E380),IF($A$20=9, IF('New Cycle 3'!E380="","", 'New Cycle 3'!E380),"")))))))))</f>
        <v>-0.99194444444444496</v>
      </c>
      <c r="U380" s="32">
        <f>IF($A$20=1,IF(UDDS!G380="","",UDDS!G380),IF($A$20=2,IF('FTP-75'!G380="","",'FTP-75'!G380),IF($A$20=3, IF('US06'!G380="","",'US06'!G380),IF($A$20=4, IF(NEDC!F380="","", NEDC!F380),IF($A$20=5, IF('JPN10-15'!F380="","",'JPN10-15'!F380),IF($A$20=6, IF(WLTC!G380="","", WLTC!G380),IF($A$20=7, IF('New Cycle 1'!F380="","", 'New Cycle 1'!F380),IF($A$20=8, IF('New Cycle 2'!F380="","", 'New Cycle 2'!F380),IF($A$20=9, IF('New Cycle 3'!F380="","", 'New Cycle 3'!F380),"")))))))))</f>
        <v>2015.135841238907</v>
      </c>
    </row>
    <row r="381" spans="16:21" x14ac:dyDescent="0.25">
      <c r="P381" s="8">
        <f>IF($A$20=1,IF(UDDS!A381="","",UDDS!A381),IF($A$20=2,IF('FTP-75'!A381="","",'FTP-75'!A381),IF($A$20=3, IF('US06'!A381="","",'US06'!A381),IF($A$20=4, IF(NEDC!A381="","", NEDC!A381),IF($A$20=5, IF('JPN10-15'!A381="","",'JPN10-15'!A381),IF($A$20=6, IF(WLTC!B381="","", WLTC!B381),IF($A$20=7, IF('New Cycle 1'!A381="","", 'New Cycle 1'!A381),IF($A$20=8, IF('New Cycle 2'!A381="","", 'New Cycle 3'!A381),IF($A$20=9, IF('New Cycle 3'!A381="","", 'New Cycle 3'!A381),"")))))))))</f>
        <v>379</v>
      </c>
      <c r="Q381" s="32">
        <f>IF($A$20=1,IF(UDDS!C381="","",UDDS!C381),IF($A$20=2,IF('FTP-75'!C381="","",'FTP-75'!C381),IF($A$20=3, IF('US06'!C381="","",'US06'!C381),IF($A$20=4, IF(NEDC!B381="","", NEDC!B381),IF($A$20=5, IF('JPN10-15'!B381="","",'JPN10-15'!B381),IF($A$20=6, IF(WLTC!C381="","", WLTC!C381),IF($A$20=7, IF('New Cycle 1'!B381="","", 'New Cycle 1'!B381),IF($A$20=8, IF('New Cycle 2'!B381="","", 'New Cycle 2'!B381),IF($A$20=9, IF('New Cycle 3'!B381="","", 'New Cycle 3'!B381),"")))))))))</f>
        <v>20.716000000000001</v>
      </c>
      <c r="R381" s="32">
        <f>IF($A$20=1,IF(UDDS!D381="","",UDDS!D381),IF($A$20=2,IF('FTP-75'!D381="","",'FTP-75'!D381),IF($A$20=3, IF('US06'!D381="","",'US06'!D381),IF($A$20=4, IF(NEDC!C381="","", NEDC!C381),IF($A$20=5, IF('JPN10-15'!C381="","",'JPN10-15'!C381),IF($A$20=6, IF(WLTC!D381="","", WLTC!D381),IF($A$20=7, IF('New Cycle 1'!C381="","", 'New Cycle 1'!C381),IF($A$20=8, IF('New Cycle 2'!C381="","", 'New Cycle 2'!C381),IF($A$20=9, IF('New Cycle 3'!C381="","", 'New Cycle 3'!C381),"")))))))))</f>
        <v>0</v>
      </c>
      <c r="S381" s="32">
        <f>IF($A$20=1,IF(UDDS!E381="","",UDDS!E381),IF($A$20=2,IF('FTP-75'!E381="","",'FTP-75'!E381),IF($A$20=3, IF('US06'!E381="","",'US06'!E381),IF($A$20=4, IF(NEDC!D381="","", NEDC!D381),IF($A$20=5, IF('JPN10-15'!D381="","",'JPN10-15'!D381),IF($A$20=6, IF(WLTC!E381="","", WLTC!E381),IF($A$20=7, IF('New Cycle 1'!D381="","", 'New Cycle 1'!D381),IF($A$20=8, IF('New Cycle 2'!D381="","", 'New Cycle 2'!D381),IF($A$20=9, IF('New Cycle 3'!D381="","", 'New Cycle 3'!D381),"")))))))))</f>
        <v>5.7544444444444443</v>
      </c>
      <c r="T381" s="32">
        <f>IF($A$20=1,IF(UDDS!F381="","",UDDS!F381),IF($A$20=2,IF('FTP-75'!F381="","",'FTP-75'!F381),IF($A$20=3, IF('US06'!F381="","",'US06'!F381),IF($A$20=4, IF(NEDC!E381="","", NEDC!E381),IF($A$20=5, IF('JPN10-15'!E381="","",'JPN10-15'!E381),IF($A$20=6, IF(WLTC!F381="","", WLTC!F381),IF($A$20=7, IF('New Cycle 1'!E381="","", 'New Cycle 1'!E381),IF($A$20=8, IF('New Cycle 2'!E381="","", 'New Cycle 2'!E381),IF($A$20=9, IF('New Cycle 3'!E381="","", 'New Cycle 3'!E381),"")))))))))</f>
        <v>-0.99194444444444407</v>
      </c>
      <c r="U381" s="32">
        <f>IF($A$20=1,IF(UDDS!G381="","",UDDS!G381),IF($A$20=2,IF('FTP-75'!G381="","",'FTP-75'!G381),IF($A$20=3, IF('US06'!G381="","",'US06'!G381),IF($A$20=4, IF(NEDC!F381="","", NEDC!F381),IF($A$20=5, IF('JPN10-15'!F381="","",'JPN10-15'!F381),IF($A$20=6, IF(WLTC!G381="","", WLTC!G381),IF($A$20=7, IF('New Cycle 1'!F381="","", 'New Cycle 1'!F381),IF($A$20=8, IF('New Cycle 2'!F381="","", 'New Cycle 2'!F381),IF($A$20=9, IF('New Cycle 3'!F381="","", 'New Cycle 3'!F381),"")))))))))</f>
        <v>2021.3862579055738</v>
      </c>
    </row>
    <row r="382" spans="16:21" x14ac:dyDescent="0.25">
      <c r="P382" s="8">
        <f>IF($A$20=1,IF(UDDS!A382="","",UDDS!A382),IF($A$20=2,IF('FTP-75'!A382="","",'FTP-75'!A382),IF($A$20=3, IF('US06'!A382="","",'US06'!A382),IF($A$20=4, IF(NEDC!A382="","", NEDC!A382),IF($A$20=5, IF('JPN10-15'!A382="","",'JPN10-15'!A382),IF($A$20=6, IF(WLTC!B382="","", WLTC!B382),IF($A$20=7, IF('New Cycle 1'!A382="","", 'New Cycle 1'!A382),IF($A$20=8, IF('New Cycle 2'!A382="","", 'New Cycle 3'!A382),IF($A$20=9, IF('New Cycle 3'!A382="","", 'New Cycle 3'!A382),"")))))))))</f>
        <v>380</v>
      </c>
      <c r="Q382" s="32">
        <f>IF($A$20=1,IF(UDDS!C382="","",UDDS!C382),IF($A$20=2,IF('FTP-75'!C382="","",'FTP-75'!C382),IF($A$20=3, IF('US06'!C382="","",'US06'!C382),IF($A$20=4, IF(NEDC!B382="","", NEDC!B382),IF($A$20=5, IF('JPN10-15'!B382="","",'JPN10-15'!B382),IF($A$20=6, IF(WLTC!C382="","", WLTC!C382),IF($A$20=7, IF('New Cycle 1'!B382="","", 'New Cycle 1'!B382),IF($A$20=8, IF('New Cycle 2'!B382="","", 'New Cycle 2'!B382),IF($A$20=9, IF('New Cycle 3'!B382="","", 'New Cycle 3'!B382),"")))))))))</f>
        <v>17.145</v>
      </c>
      <c r="R382" s="32">
        <f>IF($A$20=1,IF(UDDS!D382="","",UDDS!D382),IF($A$20=2,IF('FTP-75'!D382="","",'FTP-75'!D382),IF($A$20=3, IF('US06'!D382="","",'US06'!D382),IF($A$20=4, IF(NEDC!C382="","", NEDC!C382),IF($A$20=5, IF('JPN10-15'!C382="","",'JPN10-15'!C382),IF($A$20=6, IF(WLTC!D382="","", WLTC!D382),IF($A$20=7, IF('New Cycle 1'!C382="","", 'New Cycle 1'!C382),IF($A$20=8, IF('New Cycle 2'!C382="","", 'New Cycle 2'!C382),IF($A$20=9, IF('New Cycle 3'!C382="","", 'New Cycle 3'!C382),"")))))))))</f>
        <v>0</v>
      </c>
      <c r="S382" s="32">
        <f>IF($A$20=1,IF(UDDS!E382="","",UDDS!E382),IF($A$20=2,IF('FTP-75'!E382="","",'FTP-75'!E382),IF($A$20=3, IF('US06'!E382="","",'US06'!E382),IF($A$20=4, IF(NEDC!D382="","", NEDC!D382),IF($A$20=5, IF('JPN10-15'!D382="","",'JPN10-15'!D382),IF($A$20=6, IF(WLTC!E382="","", WLTC!E382),IF($A$20=7, IF('New Cycle 1'!D382="","", 'New Cycle 1'!D382),IF($A$20=8, IF('New Cycle 2'!D382="","", 'New Cycle 2'!D382),IF($A$20=9, IF('New Cycle 3'!D382="","", 'New Cycle 3'!D382),"")))))))))</f>
        <v>4.7625000000000002</v>
      </c>
      <c r="T382" s="32">
        <f>IF($A$20=1,IF(UDDS!F382="","",UDDS!F382),IF($A$20=2,IF('FTP-75'!F382="","",'FTP-75'!F382),IF($A$20=3, IF('US06'!F382="","",'US06'!F382),IF($A$20=4, IF(NEDC!E382="","", NEDC!E382),IF($A$20=5, IF('JPN10-15'!E382="","",'JPN10-15'!E382),IF($A$20=6, IF(WLTC!F382="","", WLTC!F382),IF($A$20=7, IF('New Cycle 1'!E382="","", 'New Cycle 1'!E382),IF($A$20=8, IF('New Cycle 2'!E382="","", 'New Cycle 2'!E382),IF($A$20=9, IF('New Cycle 3'!E382="","", 'New Cycle 3'!E382),"")))))))))</f>
        <v>-0.99194444444444407</v>
      </c>
      <c r="U382" s="32">
        <f>IF($A$20=1,IF(UDDS!G382="","",UDDS!G382),IF($A$20=2,IF('FTP-75'!G382="","",'FTP-75'!G382),IF($A$20=3, IF('US06'!G382="","",'US06'!G382),IF($A$20=4, IF(NEDC!F382="","", NEDC!F382),IF($A$20=5, IF('JPN10-15'!F382="","",'JPN10-15'!F382),IF($A$20=6, IF(WLTC!G382="","", WLTC!G382),IF($A$20=7, IF('New Cycle 1'!F382="","", 'New Cycle 1'!F382),IF($A$20=8, IF('New Cycle 2'!F382="","", 'New Cycle 2'!F382),IF($A$20=9, IF('New Cycle 3'!F382="","", 'New Cycle 3'!F382),"")))))))))</f>
        <v>2026.644730127796</v>
      </c>
    </row>
    <row r="383" spans="16:21" x14ac:dyDescent="0.25">
      <c r="P383" s="8">
        <f>IF($A$20=1,IF(UDDS!A383="","",UDDS!A383),IF($A$20=2,IF('FTP-75'!A383="","",'FTP-75'!A383),IF($A$20=3, IF('US06'!A383="","",'US06'!A383),IF($A$20=4, IF(NEDC!A383="","", NEDC!A383),IF($A$20=5, IF('JPN10-15'!A383="","",'JPN10-15'!A383),IF($A$20=6, IF(WLTC!B383="","", WLTC!B383),IF($A$20=7, IF('New Cycle 1'!A383="","", 'New Cycle 1'!A383),IF($A$20=8, IF('New Cycle 2'!A383="","", 'New Cycle 3'!A383),IF($A$20=9, IF('New Cycle 3'!A383="","", 'New Cycle 3'!A383),"")))))))))</f>
        <v>381</v>
      </c>
      <c r="Q383" s="32">
        <f>IF($A$20=1,IF(UDDS!C383="","",UDDS!C383),IF($A$20=2,IF('FTP-75'!C383="","",'FTP-75'!C383),IF($A$20=3, IF('US06'!C383="","",'US06'!C383),IF($A$20=4, IF(NEDC!B383="","", NEDC!B383),IF($A$20=5, IF('JPN10-15'!B383="","",'JPN10-15'!B383),IF($A$20=6, IF(WLTC!C383="","", WLTC!C383),IF($A$20=7, IF('New Cycle 1'!B383="","", 'New Cycle 1'!B383),IF($A$20=8, IF('New Cycle 2'!B383="","", 'New Cycle 2'!B383),IF($A$20=9, IF('New Cycle 3'!B383="","", 'New Cycle 3'!B383),"")))))))))</f>
        <v>13.574</v>
      </c>
      <c r="R383" s="32">
        <f>IF($A$20=1,IF(UDDS!D383="","",UDDS!D383),IF($A$20=2,IF('FTP-75'!D383="","",'FTP-75'!D383),IF($A$20=3, IF('US06'!D383="","",'US06'!D383),IF($A$20=4, IF(NEDC!C383="","", NEDC!C383),IF($A$20=5, IF('JPN10-15'!C383="","",'JPN10-15'!C383),IF($A$20=6, IF(WLTC!D383="","", WLTC!D383),IF($A$20=7, IF('New Cycle 1'!C383="","", 'New Cycle 1'!C383),IF($A$20=8, IF('New Cycle 2'!C383="","", 'New Cycle 2'!C383),IF($A$20=9, IF('New Cycle 3'!C383="","", 'New Cycle 3'!C383),"")))))))))</f>
        <v>0</v>
      </c>
      <c r="S383" s="32">
        <f>IF($A$20=1,IF(UDDS!E383="","",UDDS!E383),IF($A$20=2,IF('FTP-75'!E383="","",'FTP-75'!E383),IF($A$20=3, IF('US06'!E383="","",'US06'!E383),IF($A$20=4, IF(NEDC!D383="","", NEDC!D383),IF($A$20=5, IF('JPN10-15'!D383="","",'JPN10-15'!D383),IF($A$20=6, IF(WLTC!E383="","", WLTC!E383),IF($A$20=7, IF('New Cycle 1'!D383="","", 'New Cycle 1'!D383),IF($A$20=8, IF('New Cycle 2'!D383="","", 'New Cycle 2'!D383),IF($A$20=9, IF('New Cycle 3'!D383="","", 'New Cycle 3'!D383),"")))))))))</f>
        <v>3.7705555555555552</v>
      </c>
      <c r="T383" s="32">
        <f>IF($A$20=1,IF(UDDS!F383="","",UDDS!F383),IF($A$20=2,IF('FTP-75'!F383="","",'FTP-75'!F383),IF($A$20=3, IF('US06'!F383="","",'US06'!F383),IF($A$20=4, IF(NEDC!E383="","", NEDC!E383),IF($A$20=5, IF('JPN10-15'!E383="","",'JPN10-15'!E383),IF($A$20=6, IF(WLTC!F383="","", WLTC!F383),IF($A$20=7, IF('New Cycle 1'!E383="","", 'New Cycle 1'!E383),IF($A$20=8, IF('New Cycle 2'!E383="","", 'New Cycle 2'!E383),IF($A$20=9, IF('New Cycle 3'!E383="","", 'New Cycle 3'!E383),"")))))))))</f>
        <v>-0.99194444444444496</v>
      </c>
      <c r="U383" s="32">
        <f>IF($A$20=1,IF(UDDS!G383="","",UDDS!G383),IF($A$20=2,IF('FTP-75'!G383="","",'FTP-75'!G383),IF($A$20=3, IF('US06'!G383="","",'US06'!G383),IF($A$20=4, IF(NEDC!F383="","", NEDC!F383),IF($A$20=5, IF('JPN10-15'!F383="","",'JPN10-15'!F383),IF($A$20=6, IF(WLTC!G383="","", WLTC!G383),IF($A$20=7, IF('New Cycle 1'!F383="","", 'New Cycle 1'!F383),IF($A$20=8, IF('New Cycle 2'!F383="","", 'New Cycle 2'!F383),IF($A$20=9, IF('New Cycle 3'!F383="","", 'New Cycle 3'!F383),"")))))))))</f>
        <v>2030.9112579055738</v>
      </c>
    </row>
    <row r="384" spans="16:21" x14ac:dyDescent="0.25">
      <c r="P384" s="8">
        <f>IF($A$20=1,IF(UDDS!A384="","",UDDS!A384),IF($A$20=2,IF('FTP-75'!A384="","",'FTP-75'!A384),IF($A$20=3, IF('US06'!A384="","",'US06'!A384),IF($A$20=4, IF(NEDC!A384="","", NEDC!A384),IF($A$20=5, IF('JPN10-15'!A384="","",'JPN10-15'!A384),IF($A$20=6, IF(WLTC!B384="","", WLTC!B384),IF($A$20=7, IF('New Cycle 1'!A384="","", 'New Cycle 1'!A384),IF($A$20=8, IF('New Cycle 2'!A384="","", 'New Cycle 3'!A384),IF($A$20=9, IF('New Cycle 3'!A384="","", 'New Cycle 3'!A384),"")))))))))</f>
        <v>382</v>
      </c>
      <c r="Q384" s="32">
        <f>IF($A$20=1,IF(UDDS!C384="","",UDDS!C384),IF($A$20=2,IF('FTP-75'!C384="","",'FTP-75'!C384),IF($A$20=3, IF('US06'!C384="","",'US06'!C384),IF($A$20=4, IF(NEDC!B384="","", NEDC!B384),IF($A$20=5, IF('JPN10-15'!B384="","",'JPN10-15'!B384),IF($A$20=6, IF(WLTC!C384="","", WLTC!C384),IF($A$20=7, IF('New Cycle 1'!B384="","", 'New Cycle 1'!B384),IF($A$20=8, IF('New Cycle 2'!B384="","", 'New Cycle 2'!B384),IF($A$20=9, IF('New Cycle 3'!B384="","", 'New Cycle 3'!B384),"")))))))))</f>
        <v>10.003</v>
      </c>
      <c r="R384" s="32">
        <f>IF($A$20=1,IF(UDDS!D384="","",UDDS!D384),IF($A$20=2,IF('FTP-75'!D384="","",'FTP-75'!D384),IF($A$20=3, IF('US06'!D384="","",'US06'!D384),IF($A$20=4, IF(NEDC!C384="","", NEDC!C384),IF($A$20=5, IF('JPN10-15'!C384="","",'JPN10-15'!C384),IF($A$20=6, IF(WLTC!D384="","", WLTC!D384),IF($A$20=7, IF('New Cycle 1'!C384="","", 'New Cycle 1'!C384),IF($A$20=8, IF('New Cycle 2'!C384="","", 'New Cycle 2'!C384),IF($A$20=9, IF('New Cycle 3'!C384="","", 'New Cycle 3'!C384),"")))))))))</f>
        <v>0</v>
      </c>
      <c r="S384" s="32">
        <f>IF($A$20=1,IF(UDDS!E384="","",UDDS!E384),IF($A$20=2,IF('FTP-75'!E384="","",'FTP-75'!E384),IF($A$20=3, IF('US06'!E384="","",'US06'!E384),IF($A$20=4, IF(NEDC!D384="","", NEDC!D384),IF($A$20=5, IF('JPN10-15'!D384="","",'JPN10-15'!D384),IF($A$20=6, IF(WLTC!E384="","", WLTC!E384),IF($A$20=7, IF('New Cycle 1'!D384="","", 'New Cycle 1'!D384),IF($A$20=8, IF('New Cycle 2'!D384="","", 'New Cycle 2'!D384),IF($A$20=9, IF('New Cycle 3'!D384="","", 'New Cycle 3'!D384),"")))))))))</f>
        <v>2.7786111111111111</v>
      </c>
      <c r="T384" s="32">
        <f>IF($A$20=1,IF(UDDS!F384="","",UDDS!F384),IF($A$20=2,IF('FTP-75'!F384="","",'FTP-75'!F384),IF($A$20=3, IF('US06'!F384="","",'US06'!F384),IF($A$20=4, IF(NEDC!E384="","", NEDC!E384),IF($A$20=5, IF('JPN10-15'!E384="","",'JPN10-15'!E384),IF($A$20=6, IF(WLTC!F384="","", WLTC!F384),IF($A$20=7, IF('New Cycle 1'!E384="","", 'New Cycle 1'!E384),IF($A$20=8, IF('New Cycle 2'!E384="","", 'New Cycle 2'!E384),IF($A$20=9, IF('New Cycle 3'!E384="","", 'New Cycle 3'!E384),"")))))))))</f>
        <v>-0.99194444444444407</v>
      </c>
      <c r="U384" s="32">
        <f>IF($A$20=1,IF(UDDS!G384="","",UDDS!G384),IF($A$20=2,IF('FTP-75'!G384="","",'FTP-75'!G384),IF($A$20=3, IF('US06'!G384="","",'US06'!G384),IF($A$20=4, IF(NEDC!F384="","", NEDC!F384),IF($A$20=5, IF('JPN10-15'!F384="","",'JPN10-15'!F384),IF($A$20=6, IF(WLTC!G384="","", WLTC!G384),IF($A$20=7, IF('New Cycle 1'!F384="","", 'New Cycle 1'!F384),IF($A$20=8, IF('New Cycle 2'!F384="","", 'New Cycle 2'!F384),IF($A$20=9, IF('New Cycle 3'!F384="","", 'New Cycle 3'!F384),"")))))))))</f>
        <v>2034.1858412389072</v>
      </c>
    </row>
    <row r="385" spans="16:21" x14ac:dyDescent="0.25">
      <c r="P385" s="8">
        <f>IF($A$20=1,IF(UDDS!A385="","",UDDS!A385),IF($A$20=2,IF('FTP-75'!A385="","",'FTP-75'!A385),IF($A$20=3, IF('US06'!A385="","",'US06'!A385),IF($A$20=4, IF(NEDC!A385="","", NEDC!A385),IF($A$20=5, IF('JPN10-15'!A385="","",'JPN10-15'!A385),IF($A$20=6, IF(WLTC!B385="","", WLTC!B385),IF($A$20=7, IF('New Cycle 1'!A385="","", 'New Cycle 1'!A385),IF($A$20=8, IF('New Cycle 2'!A385="","", 'New Cycle 3'!A385),IF($A$20=9, IF('New Cycle 3'!A385="","", 'New Cycle 3'!A385),"")))))))))</f>
        <v>383</v>
      </c>
      <c r="Q385" s="32">
        <f>IF($A$20=1,IF(UDDS!C385="","",UDDS!C385),IF($A$20=2,IF('FTP-75'!C385="","",'FTP-75'!C385),IF($A$20=3, IF('US06'!C385="","",'US06'!C385),IF($A$20=4, IF(NEDC!B385="","", NEDC!B385),IF($A$20=5, IF('JPN10-15'!B385="","",'JPN10-15'!B385),IF($A$20=6, IF(WLTC!C385="","", WLTC!C385),IF($A$20=7, IF('New Cycle 1'!B385="","", 'New Cycle 1'!B385),IF($A$20=8, IF('New Cycle 2'!B385="","", 'New Cycle 2'!B385),IF($A$20=9, IF('New Cycle 3'!B385="","", 'New Cycle 3'!B385),"")))))))))</f>
        <v>6.6669999999999998</v>
      </c>
      <c r="R385" s="32">
        <f>IF($A$20=1,IF(UDDS!D385="","",UDDS!D385),IF($A$20=2,IF('FTP-75'!D385="","",'FTP-75'!D385),IF($A$20=3, IF('US06'!D385="","",'US06'!D385),IF($A$20=4, IF(NEDC!C385="","", NEDC!C385),IF($A$20=5, IF('JPN10-15'!C385="","",'JPN10-15'!C385),IF($A$20=6, IF(WLTC!D385="","", WLTC!D385),IF($A$20=7, IF('New Cycle 1'!C385="","", 'New Cycle 1'!C385),IF($A$20=8, IF('New Cycle 2'!C385="","", 'New Cycle 2'!C385),IF($A$20=9, IF('New Cycle 3'!C385="","", 'New Cycle 3'!C385),"")))))))))</f>
        <v>0</v>
      </c>
      <c r="S385" s="32">
        <f>IF($A$20=1,IF(UDDS!E385="","",UDDS!E385),IF($A$20=2,IF('FTP-75'!E385="","",'FTP-75'!E385),IF($A$20=3, IF('US06'!E385="","",'US06'!E385),IF($A$20=4, IF(NEDC!D385="","", NEDC!D385),IF($A$20=5, IF('JPN10-15'!D385="","",'JPN10-15'!D385),IF($A$20=6, IF(WLTC!E385="","", WLTC!E385),IF($A$20=7, IF('New Cycle 1'!D385="","", 'New Cycle 1'!D385),IF($A$20=8, IF('New Cycle 2'!D385="","", 'New Cycle 2'!D385),IF($A$20=9, IF('New Cycle 3'!D385="","", 'New Cycle 3'!D385),"")))))))))</f>
        <v>1.8519444444444444</v>
      </c>
      <c r="T385" s="32">
        <f>IF($A$20=1,IF(UDDS!F385="","",UDDS!F385),IF($A$20=2,IF('FTP-75'!F385="","",'FTP-75'!F385),IF($A$20=3, IF('US06'!F385="","",'US06'!F385),IF($A$20=4, IF(NEDC!E385="","", NEDC!E385),IF($A$20=5, IF('JPN10-15'!E385="","",'JPN10-15'!E385),IF($A$20=6, IF(WLTC!F385="","", WLTC!F385),IF($A$20=7, IF('New Cycle 1'!E385="","", 'New Cycle 1'!E385),IF($A$20=8, IF('New Cycle 2'!E385="","", 'New Cycle 2'!E385),IF($A$20=9, IF('New Cycle 3'!E385="","", 'New Cycle 3'!E385),"")))))))))</f>
        <v>-0.92666666666666675</v>
      </c>
      <c r="U385" s="32">
        <f>IF($A$20=1,IF(UDDS!G385="","",UDDS!G385),IF($A$20=2,IF('FTP-75'!G385="","",'FTP-75'!G385),IF($A$20=3, IF('US06'!G385="","",'US06'!G385),IF($A$20=4, IF(NEDC!F385="","", NEDC!F385),IF($A$20=5, IF('JPN10-15'!F385="","",'JPN10-15'!F385),IF($A$20=6, IF(WLTC!G385="","", WLTC!G385),IF($A$20=7, IF('New Cycle 1'!F385="","", 'New Cycle 1'!F385),IF($A$20=8, IF('New Cycle 2'!F385="","", 'New Cycle 2'!F385),IF($A$20=9, IF('New Cycle 3'!F385="","", 'New Cycle 3'!F385),"")))))))))</f>
        <v>2036.5011190166849</v>
      </c>
    </row>
    <row r="386" spans="16:21" x14ac:dyDescent="0.25">
      <c r="P386" s="8">
        <f>IF($A$20=1,IF(UDDS!A386="","",UDDS!A386),IF($A$20=2,IF('FTP-75'!A386="","",'FTP-75'!A386),IF($A$20=3, IF('US06'!A386="","",'US06'!A386),IF($A$20=4, IF(NEDC!A386="","", NEDC!A386),IF($A$20=5, IF('JPN10-15'!A386="","",'JPN10-15'!A386),IF($A$20=6, IF(WLTC!B386="","", WLTC!B386),IF($A$20=7, IF('New Cycle 1'!A386="","", 'New Cycle 1'!A386),IF($A$20=8, IF('New Cycle 2'!A386="","", 'New Cycle 3'!A386),IF($A$20=9, IF('New Cycle 3'!A386="","", 'New Cycle 3'!A386),"")))))))))</f>
        <v>384</v>
      </c>
      <c r="Q386" s="32">
        <f>IF($A$20=1,IF(UDDS!C386="","",UDDS!C386),IF($A$20=2,IF('FTP-75'!C386="","",'FTP-75'!C386),IF($A$20=3, IF('US06'!C386="","",'US06'!C386),IF($A$20=4, IF(NEDC!B386="","", NEDC!B386),IF($A$20=5, IF('JPN10-15'!B386="","",'JPN10-15'!B386),IF($A$20=6, IF(WLTC!C386="","", WLTC!C386),IF($A$20=7, IF('New Cycle 1'!B386="","", 'New Cycle 1'!B386),IF($A$20=8, IF('New Cycle 2'!B386="","", 'New Cycle 2'!B386),IF($A$20=9, IF('New Cycle 3'!B386="","", 'New Cycle 3'!B386),"")))))))))</f>
        <v>3.3340000000000001</v>
      </c>
      <c r="R386" s="32">
        <f>IF($A$20=1,IF(UDDS!D386="","",UDDS!D386),IF($A$20=2,IF('FTP-75'!D386="","",'FTP-75'!D386),IF($A$20=3, IF('US06'!D386="","",'US06'!D386),IF($A$20=4, IF(NEDC!C386="","", NEDC!C386),IF($A$20=5, IF('JPN10-15'!C386="","",'JPN10-15'!C386),IF($A$20=6, IF(WLTC!D386="","", WLTC!D386),IF($A$20=7, IF('New Cycle 1'!C386="","", 'New Cycle 1'!C386),IF($A$20=8, IF('New Cycle 2'!C386="","", 'New Cycle 2'!C386),IF($A$20=9, IF('New Cycle 3'!C386="","", 'New Cycle 3'!C386),"")))))))))</f>
        <v>0</v>
      </c>
      <c r="S386" s="32">
        <f>IF($A$20=1,IF(UDDS!E386="","",UDDS!E386),IF($A$20=2,IF('FTP-75'!E386="","",'FTP-75'!E386),IF($A$20=3, IF('US06'!E386="","",'US06'!E386),IF($A$20=4, IF(NEDC!D386="","", NEDC!D386),IF($A$20=5, IF('JPN10-15'!D386="","",'JPN10-15'!D386),IF($A$20=6, IF(WLTC!E386="","", WLTC!E386),IF($A$20=7, IF('New Cycle 1'!D386="","", 'New Cycle 1'!D386),IF($A$20=8, IF('New Cycle 2'!D386="","", 'New Cycle 2'!D386),IF($A$20=9, IF('New Cycle 3'!D386="","", 'New Cycle 3'!D386),"")))))))))</f>
        <v>0.92611111111111111</v>
      </c>
      <c r="T386" s="32">
        <f>IF($A$20=1,IF(UDDS!F386="","",UDDS!F386),IF($A$20=2,IF('FTP-75'!F386="","",'FTP-75'!F386),IF($A$20=3, IF('US06'!F386="","",'US06'!F386),IF($A$20=4, IF(NEDC!E386="","", NEDC!E386),IF($A$20=5, IF('JPN10-15'!E386="","",'JPN10-15'!E386),IF($A$20=6, IF(WLTC!F386="","", WLTC!F386),IF($A$20=7, IF('New Cycle 1'!E386="","", 'New Cycle 1'!E386),IF($A$20=8, IF('New Cycle 2'!E386="","", 'New Cycle 2'!E386),IF($A$20=9, IF('New Cycle 3'!E386="","", 'New Cycle 3'!E386),"")))))))))</f>
        <v>-0.92583333333333329</v>
      </c>
      <c r="U386" s="32">
        <f>IF($A$20=1,IF(UDDS!G386="","",UDDS!G386),IF($A$20=2,IF('FTP-75'!G386="","",'FTP-75'!G386),IF($A$20=3, IF('US06'!G386="","",'US06'!G386),IF($A$20=4, IF(NEDC!F386="","", NEDC!F386),IF($A$20=5, IF('JPN10-15'!F386="","",'JPN10-15'!F386),IF($A$20=6, IF(WLTC!G386="","", WLTC!G386),IF($A$20=7, IF('New Cycle 1'!F386="","", 'New Cycle 1'!F386),IF($A$20=8, IF('New Cycle 2'!F386="","", 'New Cycle 2'!F386),IF($A$20=9, IF('New Cycle 3'!F386="","", 'New Cycle 3'!F386),"")))))))))</f>
        <v>2037.8901467944627</v>
      </c>
    </row>
    <row r="387" spans="16:21" x14ac:dyDescent="0.25">
      <c r="P387" s="8">
        <f>IF($A$20=1,IF(UDDS!A387="","",UDDS!A387),IF($A$20=2,IF('FTP-75'!A387="","",'FTP-75'!A387),IF($A$20=3, IF('US06'!A387="","",'US06'!A387),IF($A$20=4, IF(NEDC!A387="","", NEDC!A387),IF($A$20=5, IF('JPN10-15'!A387="","",'JPN10-15'!A387),IF($A$20=6, IF(WLTC!B387="","", WLTC!B387),IF($A$20=7, IF('New Cycle 1'!A387="","", 'New Cycle 1'!A387),IF($A$20=8, IF('New Cycle 2'!A387="","", 'New Cycle 3'!A387),IF($A$20=9, IF('New Cycle 3'!A387="","", 'New Cycle 3'!A387),"")))))))))</f>
        <v>385</v>
      </c>
      <c r="Q387" s="32">
        <f>IF($A$20=1,IF(UDDS!C387="","",UDDS!C387),IF($A$20=2,IF('FTP-75'!C387="","",'FTP-75'!C387),IF($A$20=3, IF('US06'!C387="","",'US06'!C387),IF($A$20=4, IF(NEDC!B387="","", NEDC!B387),IF($A$20=5, IF('JPN10-15'!B387="","",'JPN10-15'!B387),IF($A$20=6, IF(WLTC!C387="","", WLTC!C387),IF($A$20=7, IF('New Cycle 1'!B387="","", 'New Cycle 1'!B387),IF($A$20=8, IF('New Cycle 2'!B387="","", 'New Cycle 2'!B387),IF($A$20=9, IF('New Cycle 3'!B387="","", 'New Cycle 3'!B387),"")))))))))</f>
        <v>0</v>
      </c>
      <c r="R387" s="32">
        <f>IF($A$20=1,IF(UDDS!D387="","",UDDS!D387),IF($A$20=2,IF('FTP-75'!D387="","",'FTP-75'!D387),IF($A$20=3, IF('US06'!D387="","",'US06'!D387),IF($A$20=4, IF(NEDC!C387="","", NEDC!C387),IF($A$20=5, IF('JPN10-15'!C387="","",'JPN10-15'!C387),IF($A$20=6, IF(WLTC!D387="","", WLTC!D387),IF($A$20=7, IF('New Cycle 1'!C387="","", 'New Cycle 1'!C387),IF($A$20=8, IF('New Cycle 2'!C387="","", 'New Cycle 2'!C387),IF($A$20=9, IF('New Cycle 3'!C387="","", 'New Cycle 3'!C387),"")))))))))</f>
        <v>0</v>
      </c>
      <c r="S387" s="32">
        <f>IF($A$20=1,IF(UDDS!E387="","",UDDS!E387),IF($A$20=2,IF('FTP-75'!E387="","",'FTP-75'!E387),IF($A$20=3, IF('US06'!E387="","",'US06'!E387),IF($A$20=4, IF(NEDC!D387="","", NEDC!D387),IF($A$20=5, IF('JPN10-15'!D387="","",'JPN10-15'!D387),IF($A$20=6, IF(WLTC!E387="","", WLTC!E387),IF($A$20=7, IF('New Cycle 1'!D387="","", 'New Cycle 1'!D387),IF($A$20=8, IF('New Cycle 2'!D387="","", 'New Cycle 2'!D387),IF($A$20=9, IF('New Cycle 3'!D387="","", 'New Cycle 3'!D387),"")))))))))</f>
        <v>0</v>
      </c>
      <c r="T387" s="32">
        <f>IF($A$20=1,IF(UDDS!F387="","",UDDS!F387),IF($A$20=2,IF('FTP-75'!F387="","",'FTP-75'!F387),IF($A$20=3, IF('US06'!F387="","",'US06'!F387),IF($A$20=4, IF(NEDC!E387="","", NEDC!E387),IF($A$20=5, IF('JPN10-15'!E387="","",'JPN10-15'!E387),IF($A$20=6, IF(WLTC!F387="","", WLTC!F387),IF($A$20=7, IF('New Cycle 1'!E387="","", 'New Cycle 1'!E387),IF($A$20=8, IF('New Cycle 2'!E387="","", 'New Cycle 2'!E387),IF($A$20=9, IF('New Cycle 3'!E387="","", 'New Cycle 3'!E387),"")))))))))</f>
        <v>-0.92611111111111111</v>
      </c>
      <c r="U387" s="32">
        <f>IF($A$20=1,IF(UDDS!G387="","",UDDS!G387),IF($A$20=2,IF('FTP-75'!G387="","",'FTP-75'!G387),IF($A$20=3, IF('US06'!G387="","",'US06'!G387),IF($A$20=4, IF(NEDC!F387="","", NEDC!F387),IF($A$20=5, IF('JPN10-15'!F387="","",'JPN10-15'!F387),IF($A$20=6, IF(WLTC!G387="","", WLTC!G387),IF($A$20=7, IF('New Cycle 1'!F387="","", 'New Cycle 1'!F387),IF($A$20=8, IF('New Cycle 2'!F387="","", 'New Cycle 2'!F387),IF($A$20=9, IF('New Cycle 3'!F387="","", 'New Cycle 3'!F387),"")))))))))</f>
        <v>2038.3532023500181</v>
      </c>
    </row>
    <row r="388" spans="16:21" x14ac:dyDescent="0.25">
      <c r="P388" s="8">
        <f>IF($A$20=1,IF(UDDS!A388="","",UDDS!A388),IF($A$20=2,IF('FTP-75'!A388="","",'FTP-75'!A388),IF($A$20=3, IF('US06'!A388="","",'US06'!A388),IF($A$20=4, IF(NEDC!A388="","", NEDC!A388),IF($A$20=5, IF('JPN10-15'!A388="","",'JPN10-15'!A388),IF($A$20=6, IF(WLTC!B388="","", WLTC!B388),IF($A$20=7, IF('New Cycle 1'!A388="","", 'New Cycle 1'!A388),IF($A$20=8, IF('New Cycle 2'!A388="","", 'New Cycle 3'!A388),IF($A$20=9, IF('New Cycle 3'!A388="","", 'New Cycle 3'!A388),"")))))))))</f>
        <v>386</v>
      </c>
      <c r="Q388" s="32">
        <f>IF($A$20=1,IF(UDDS!C388="","",UDDS!C388),IF($A$20=2,IF('FTP-75'!C388="","",'FTP-75'!C388),IF($A$20=3, IF('US06'!C388="","",'US06'!C388),IF($A$20=4, IF(NEDC!B388="","", NEDC!B388),IF($A$20=5, IF('JPN10-15'!B388="","",'JPN10-15'!B388),IF($A$20=6, IF(WLTC!C388="","", WLTC!C388),IF($A$20=7, IF('New Cycle 1'!B388="","", 'New Cycle 1'!B388),IF($A$20=8, IF('New Cycle 2'!B388="","", 'New Cycle 2'!B388),IF($A$20=9, IF('New Cycle 3'!B388="","", 'New Cycle 3'!B388),"")))))))))</f>
        <v>0</v>
      </c>
      <c r="R388" s="32">
        <f>IF($A$20=1,IF(UDDS!D388="","",UDDS!D388),IF($A$20=2,IF('FTP-75'!D388="","",'FTP-75'!D388),IF($A$20=3, IF('US06'!D388="","",'US06'!D388),IF($A$20=4, IF(NEDC!C388="","", NEDC!C388),IF($A$20=5, IF('JPN10-15'!C388="","",'JPN10-15'!C388),IF($A$20=6, IF(WLTC!D388="","", WLTC!D388),IF($A$20=7, IF('New Cycle 1'!C388="","", 'New Cycle 1'!C388),IF($A$20=8, IF('New Cycle 2'!C388="","", 'New Cycle 2'!C388),IF($A$20=9, IF('New Cycle 3'!C388="","", 'New Cycle 3'!C388),"")))))))))</f>
        <v>0</v>
      </c>
      <c r="S388" s="32">
        <f>IF($A$20=1,IF(UDDS!E388="","",UDDS!E388),IF($A$20=2,IF('FTP-75'!E388="","",'FTP-75'!E388),IF($A$20=3, IF('US06'!E388="","",'US06'!E388),IF($A$20=4, IF(NEDC!D388="","", NEDC!D388),IF($A$20=5, IF('JPN10-15'!D388="","",'JPN10-15'!D388),IF($A$20=6, IF(WLTC!E388="","", WLTC!E388),IF($A$20=7, IF('New Cycle 1'!D388="","", 'New Cycle 1'!D388),IF($A$20=8, IF('New Cycle 2'!D388="","", 'New Cycle 2'!D388),IF($A$20=9, IF('New Cycle 3'!D388="","", 'New Cycle 3'!D388),"")))))))))</f>
        <v>0</v>
      </c>
      <c r="T388" s="32">
        <f>IF($A$20=1,IF(UDDS!F388="","",UDDS!F388),IF($A$20=2,IF('FTP-75'!F388="","",'FTP-75'!F388),IF($A$20=3, IF('US06'!F388="","",'US06'!F388),IF($A$20=4, IF(NEDC!E388="","", NEDC!E388),IF($A$20=5, IF('JPN10-15'!E388="","",'JPN10-15'!E388),IF($A$20=6, IF(WLTC!F388="","", WLTC!F388),IF($A$20=7, IF('New Cycle 1'!E388="","", 'New Cycle 1'!E388),IF($A$20=8, IF('New Cycle 2'!E388="","", 'New Cycle 2'!E388),IF($A$20=9, IF('New Cycle 3'!E388="","", 'New Cycle 3'!E388),"")))))))))</f>
        <v>0</v>
      </c>
      <c r="U388" s="32">
        <f>IF($A$20=1,IF(UDDS!G388="","",UDDS!G388),IF($A$20=2,IF('FTP-75'!G388="","",'FTP-75'!G388),IF($A$20=3, IF('US06'!G388="","",'US06'!G388),IF($A$20=4, IF(NEDC!F388="","", NEDC!F388),IF($A$20=5, IF('JPN10-15'!F388="","",'JPN10-15'!F388),IF($A$20=6, IF(WLTC!G388="","", WLTC!G388),IF($A$20=7, IF('New Cycle 1'!F388="","", 'New Cycle 1'!F388),IF($A$20=8, IF('New Cycle 2'!F388="","", 'New Cycle 2'!F388),IF($A$20=9, IF('New Cycle 3'!F388="","", 'New Cycle 3'!F388),"")))))))))</f>
        <v>2038.3532023500181</v>
      </c>
    </row>
    <row r="389" spans="16:21" x14ac:dyDescent="0.25">
      <c r="P389" s="8">
        <f>IF($A$20=1,IF(UDDS!A389="","",UDDS!A389),IF($A$20=2,IF('FTP-75'!A389="","",'FTP-75'!A389),IF($A$20=3, IF('US06'!A389="","",'US06'!A389),IF($A$20=4, IF(NEDC!A389="","", NEDC!A389),IF($A$20=5, IF('JPN10-15'!A389="","",'JPN10-15'!A389),IF($A$20=6, IF(WLTC!B389="","", WLTC!B389),IF($A$20=7, IF('New Cycle 1'!A389="","", 'New Cycle 1'!A389),IF($A$20=8, IF('New Cycle 2'!A389="","", 'New Cycle 3'!A389),IF($A$20=9, IF('New Cycle 3'!A389="","", 'New Cycle 3'!A389),"")))))))))</f>
        <v>387</v>
      </c>
      <c r="Q389" s="32">
        <f>IF($A$20=1,IF(UDDS!C389="","",UDDS!C389),IF($A$20=2,IF('FTP-75'!C389="","",'FTP-75'!C389),IF($A$20=3, IF('US06'!C389="","",'US06'!C389),IF($A$20=4, IF(NEDC!B389="","", NEDC!B389),IF($A$20=5, IF('JPN10-15'!B389="","",'JPN10-15'!B389),IF($A$20=6, IF(WLTC!C389="","", WLTC!C389),IF($A$20=7, IF('New Cycle 1'!B389="","", 'New Cycle 1'!B389),IF($A$20=8, IF('New Cycle 2'!B389="","", 'New Cycle 2'!B389),IF($A$20=9, IF('New Cycle 3'!B389="","", 'New Cycle 3'!B389),"")))))))))</f>
        <v>0</v>
      </c>
      <c r="R389" s="32">
        <f>IF($A$20=1,IF(UDDS!D389="","",UDDS!D389),IF($A$20=2,IF('FTP-75'!D389="","",'FTP-75'!D389),IF($A$20=3, IF('US06'!D389="","",'US06'!D389),IF($A$20=4, IF(NEDC!C389="","", NEDC!C389),IF($A$20=5, IF('JPN10-15'!C389="","",'JPN10-15'!C389),IF($A$20=6, IF(WLTC!D389="","", WLTC!D389),IF($A$20=7, IF('New Cycle 1'!C389="","", 'New Cycle 1'!C389),IF($A$20=8, IF('New Cycle 2'!C389="","", 'New Cycle 2'!C389),IF($A$20=9, IF('New Cycle 3'!C389="","", 'New Cycle 3'!C389),"")))))))))</f>
        <v>0</v>
      </c>
      <c r="S389" s="32">
        <f>IF($A$20=1,IF(UDDS!E389="","",UDDS!E389),IF($A$20=2,IF('FTP-75'!E389="","",'FTP-75'!E389),IF($A$20=3, IF('US06'!E389="","",'US06'!E389),IF($A$20=4, IF(NEDC!D389="","", NEDC!D389),IF($A$20=5, IF('JPN10-15'!D389="","",'JPN10-15'!D389),IF($A$20=6, IF(WLTC!E389="","", WLTC!E389),IF($A$20=7, IF('New Cycle 1'!D389="","", 'New Cycle 1'!D389),IF($A$20=8, IF('New Cycle 2'!D389="","", 'New Cycle 2'!D389),IF($A$20=9, IF('New Cycle 3'!D389="","", 'New Cycle 3'!D389),"")))))))))</f>
        <v>0</v>
      </c>
      <c r="T389" s="32">
        <f>IF($A$20=1,IF(UDDS!F389="","",UDDS!F389),IF($A$20=2,IF('FTP-75'!F389="","",'FTP-75'!F389),IF($A$20=3, IF('US06'!F389="","",'US06'!F389),IF($A$20=4, IF(NEDC!E389="","", NEDC!E389),IF($A$20=5, IF('JPN10-15'!E389="","",'JPN10-15'!E389),IF($A$20=6, IF(WLTC!F389="","", WLTC!F389),IF($A$20=7, IF('New Cycle 1'!E389="","", 'New Cycle 1'!E389),IF($A$20=8, IF('New Cycle 2'!E389="","", 'New Cycle 2'!E389),IF($A$20=9, IF('New Cycle 3'!E389="","", 'New Cycle 3'!E389),"")))))))))</f>
        <v>0</v>
      </c>
      <c r="U389" s="32">
        <f>IF($A$20=1,IF(UDDS!G389="","",UDDS!G389),IF($A$20=2,IF('FTP-75'!G389="","",'FTP-75'!G389),IF($A$20=3, IF('US06'!G389="","",'US06'!G389),IF($A$20=4, IF(NEDC!F389="","", NEDC!F389),IF($A$20=5, IF('JPN10-15'!F389="","",'JPN10-15'!F389),IF($A$20=6, IF(WLTC!G389="","", WLTC!G389),IF($A$20=7, IF('New Cycle 1'!F389="","", 'New Cycle 1'!F389),IF($A$20=8, IF('New Cycle 2'!F389="","", 'New Cycle 2'!F389),IF($A$20=9, IF('New Cycle 3'!F389="","", 'New Cycle 3'!F389),"")))))))))</f>
        <v>2038.3532023500181</v>
      </c>
    </row>
    <row r="390" spans="16:21" x14ac:dyDescent="0.25">
      <c r="P390" s="8">
        <f>IF($A$20=1,IF(UDDS!A390="","",UDDS!A390),IF($A$20=2,IF('FTP-75'!A390="","",'FTP-75'!A390),IF($A$20=3, IF('US06'!A390="","",'US06'!A390),IF($A$20=4, IF(NEDC!A390="","", NEDC!A390),IF($A$20=5, IF('JPN10-15'!A390="","",'JPN10-15'!A390),IF($A$20=6, IF(WLTC!B390="","", WLTC!B390),IF($A$20=7, IF('New Cycle 1'!A390="","", 'New Cycle 1'!A390),IF($A$20=8, IF('New Cycle 2'!A390="","", 'New Cycle 3'!A390),IF($A$20=9, IF('New Cycle 3'!A390="","", 'New Cycle 3'!A390),"")))))))))</f>
        <v>388</v>
      </c>
      <c r="Q390" s="32">
        <f>IF($A$20=1,IF(UDDS!C390="","",UDDS!C390),IF($A$20=2,IF('FTP-75'!C390="","",'FTP-75'!C390),IF($A$20=3, IF('US06'!C390="","",'US06'!C390),IF($A$20=4, IF(NEDC!B390="","", NEDC!B390),IF($A$20=5, IF('JPN10-15'!B390="","",'JPN10-15'!B390),IF($A$20=6, IF(WLTC!C390="","", WLTC!C390),IF($A$20=7, IF('New Cycle 1'!B390="","", 'New Cycle 1'!B390),IF($A$20=8, IF('New Cycle 2'!B390="","", 'New Cycle 2'!B390),IF($A$20=9, IF('New Cycle 3'!B390="","", 'New Cycle 3'!B390),"")))))))))</f>
        <v>0</v>
      </c>
      <c r="R390" s="32">
        <f>IF($A$20=1,IF(UDDS!D390="","",UDDS!D390),IF($A$20=2,IF('FTP-75'!D390="","",'FTP-75'!D390),IF($A$20=3, IF('US06'!D390="","",'US06'!D390),IF($A$20=4, IF(NEDC!C390="","", NEDC!C390),IF($A$20=5, IF('JPN10-15'!C390="","",'JPN10-15'!C390),IF($A$20=6, IF(WLTC!D390="","", WLTC!D390),IF($A$20=7, IF('New Cycle 1'!C390="","", 'New Cycle 1'!C390),IF($A$20=8, IF('New Cycle 2'!C390="","", 'New Cycle 2'!C390),IF($A$20=9, IF('New Cycle 3'!C390="","", 'New Cycle 3'!C390),"")))))))))</f>
        <v>0</v>
      </c>
      <c r="S390" s="32">
        <f>IF($A$20=1,IF(UDDS!E390="","",UDDS!E390),IF($A$20=2,IF('FTP-75'!E390="","",'FTP-75'!E390),IF($A$20=3, IF('US06'!E390="","",'US06'!E390),IF($A$20=4, IF(NEDC!D390="","", NEDC!D390),IF($A$20=5, IF('JPN10-15'!D390="","",'JPN10-15'!D390),IF($A$20=6, IF(WLTC!E390="","", WLTC!E390),IF($A$20=7, IF('New Cycle 1'!D390="","", 'New Cycle 1'!D390),IF($A$20=8, IF('New Cycle 2'!D390="","", 'New Cycle 2'!D390),IF($A$20=9, IF('New Cycle 3'!D390="","", 'New Cycle 3'!D390),"")))))))))</f>
        <v>0</v>
      </c>
      <c r="T390" s="32">
        <f>IF($A$20=1,IF(UDDS!F390="","",UDDS!F390),IF($A$20=2,IF('FTP-75'!F390="","",'FTP-75'!F390),IF($A$20=3, IF('US06'!F390="","",'US06'!F390),IF($A$20=4, IF(NEDC!E390="","", NEDC!E390),IF($A$20=5, IF('JPN10-15'!E390="","",'JPN10-15'!E390),IF($A$20=6, IF(WLTC!F390="","", WLTC!F390),IF($A$20=7, IF('New Cycle 1'!E390="","", 'New Cycle 1'!E390),IF($A$20=8, IF('New Cycle 2'!E390="","", 'New Cycle 2'!E390),IF($A$20=9, IF('New Cycle 3'!E390="","", 'New Cycle 3'!E390),"")))))))))</f>
        <v>0</v>
      </c>
      <c r="U390" s="32">
        <f>IF($A$20=1,IF(UDDS!G390="","",UDDS!G390),IF($A$20=2,IF('FTP-75'!G390="","",'FTP-75'!G390),IF($A$20=3, IF('US06'!G390="","",'US06'!G390),IF($A$20=4, IF(NEDC!F390="","", NEDC!F390),IF($A$20=5, IF('JPN10-15'!F390="","",'JPN10-15'!F390),IF($A$20=6, IF(WLTC!G390="","", WLTC!G390),IF($A$20=7, IF('New Cycle 1'!F390="","", 'New Cycle 1'!F390),IF($A$20=8, IF('New Cycle 2'!F390="","", 'New Cycle 2'!F390),IF($A$20=9, IF('New Cycle 3'!F390="","", 'New Cycle 3'!F390),"")))))))))</f>
        <v>2038.3532023500181</v>
      </c>
    </row>
    <row r="391" spans="16:21" x14ac:dyDescent="0.25">
      <c r="P391" s="8">
        <f>IF($A$20=1,IF(UDDS!A391="","",UDDS!A391),IF($A$20=2,IF('FTP-75'!A391="","",'FTP-75'!A391),IF($A$20=3, IF('US06'!A391="","",'US06'!A391),IF($A$20=4, IF(NEDC!A391="","", NEDC!A391),IF($A$20=5, IF('JPN10-15'!A391="","",'JPN10-15'!A391),IF($A$20=6, IF(WLTC!B391="","", WLTC!B391),IF($A$20=7, IF('New Cycle 1'!A391="","", 'New Cycle 1'!A391),IF($A$20=8, IF('New Cycle 2'!A391="","", 'New Cycle 3'!A391),IF($A$20=9, IF('New Cycle 3'!A391="","", 'New Cycle 3'!A391),"")))))))))</f>
        <v>389</v>
      </c>
      <c r="Q391" s="32">
        <f>IF($A$20=1,IF(UDDS!C391="","",UDDS!C391),IF($A$20=2,IF('FTP-75'!C391="","",'FTP-75'!C391),IF($A$20=3, IF('US06'!C391="","",'US06'!C391),IF($A$20=4, IF(NEDC!B391="","", NEDC!B391),IF($A$20=5, IF('JPN10-15'!B391="","",'JPN10-15'!B391),IF($A$20=6, IF(WLTC!C391="","", WLTC!C391),IF($A$20=7, IF('New Cycle 1'!B391="","", 'New Cycle 1'!B391),IF($A$20=8, IF('New Cycle 2'!B391="","", 'New Cycle 2'!B391),IF($A$20=9, IF('New Cycle 3'!B391="","", 'New Cycle 3'!B391),"")))))))))</f>
        <v>0</v>
      </c>
      <c r="R391" s="32">
        <f>IF($A$20=1,IF(UDDS!D391="","",UDDS!D391),IF($A$20=2,IF('FTP-75'!D391="","",'FTP-75'!D391),IF($A$20=3, IF('US06'!D391="","",'US06'!D391),IF($A$20=4, IF(NEDC!C391="","", NEDC!C391),IF($A$20=5, IF('JPN10-15'!C391="","",'JPN10-15'!C391),IF($A$20=6, IF(WLTC!D391="","", WLTC!D391),IF($A$20=7, IF('New Cycle 1'!C391="","", 'New Cycle 1'!C391),IF($A$20=8, IF('New Cycle 2'!C391="","", 'New Cycle 2'!C391),IF($A$20=9, IF('New Cycle 3'!C391="","", 'New Cycle 3'!C391),"")))))))))</f>
        <v>0</v>
      </c>
      <c r="S391" s="32">
        <f>IF($A$20=1,IF(UDDS!E391="","",UDDS!E391),IF($A$20=2,IF('FTP-75'!E391="","",'FTP-75'!E391),IF($A$20=3, IF('US06'!E391="","",'US06'!E391),IF($A$20=4, IF(NEDC!D391="","", NEDC!D391),IF($A$20=5, IF('JPN10-15'!D391="","",'JPN10-15'!D391),IF($A$20=6, IF(WLTC!E391="","", WLTC!E391),IF($A$20=7, IF('New Cycle 1'!D391="","", 'New Cycle 1'!D391),IF($A$20=8, IF('New Cycle 2'!D391="","", 'New Cycle 2'!D391),IF($A$20=9, IF('New Cycle 3'!D391="","", 'New Cycle 3'!D391),"")))))))))</f>
        <v>0</v>
      </c>
      <c r="T391" s="32">
        <f>IF($A$20=1,IF(UDDS!F391="","",UDDS!F391),IF($A$20=2,IF('FTP-75'!F391="","",'FTP-75'!F391),IF($A$20=3, IF('US06'!F391="","",'US06'!F391),IF($A$20=4, IF(NEDC!E391="","", NEDC!E391),IF($A$20=5, IF('JPN10-15'!E391="","",'JPN10-15'!E391),IF($A$20=6, IF(WLTC!F391="","", WLTC!F391),IF($A$20=7, IF('New Cycle 1'!E391="","", 'New Cycle 1'!E391),IF($A$20=8, IF('New Cycle 2'!E391="","", 'New Cycle 2'!E391),IF($A$20=9, IF('New Cycle 3'!E391="","", 'New Cycle 3'!E391),"")))))))))</f>
        <v>0</v>
      </c>
      <c r="U391" s="32">
        <f>IF($A$20=1,IF(UDDS!G391="","",UDDS!G391),IF($A$20=2,IF('FTP-75'!G391="","",'FTP-75'!G391),IF($A$20=3, IF('US06'!G391="","",'US06'!G391),IF($A$20=4, IF(NEDC!F391="","", NEDC!F391),IF($A$20=5, IF('JPN10-15'!F391="","",'JPN10-15'!F391),IF($A$20=6, IF(WLTC!G391="","", WLTC!G391),IF($A$20=7, IF('New Cycle 1'!F391="","", 'New Cycle 1'!F391),IF($A$20=8, IF('New Cycle 2'!F391="","", 'New Cycle 2'!F391),IF($A$20=9, IF('New Cycle 3'!F391="","", 'New Cycle 3'!F391),"")))))))))</f>
        <v>2038.3532023500181</v>
      </c>
    </row>
    <row r="392" spans="16:21" x14ac:dyDescent="0.25">
      <c r="P392" s="8">
        <f>IF($A$20=1,IF(UDDS!A392="","",UDDS!A392),IF($A$20=2,IF('FTP-75'!A392="","",'FTP-75'!A392),IF($A$20=3, IF('US06'!A392="","",'US06'!A392),IF($A$20=4, IF(NEDC!A392="","", NEDC!A392),IF($A$20=5, IF('JPN10-15'!A392="","",'JPN10-15'!A392),IF($A$20=6, IF(WLTC!B392="","", WLTC!B392),IF($A$20=7, IF('New Cycle 1'!A392="","", 'New Cycle 1'!A392),IF($A$20=8, IF('New Cycle 2'!A392="","", 'New Cycle 3'!A392),IF($A$20=9, IF('New Cycle 3'!A392="","", 'New Cycle 3'!A392),"")))))))))</f>
        <v>390</v>
      </c>
      <c r="Q392" s="32">
        <f>IF($A$20=1,IF(UDDS!C392="","",UDDS!C392),IF($A$20=2,IF('FTP-75'!C392="","",'FTP-75'!C392),IF($A$20=3, IF('US06'!C392="","",'US06'!C392),IF($A$20=4, IF(NEDC!B392="","", NEDC!B392),IF($A$20=5, IF('JPN10-15'!B392="","",'JPN10-15'!B392),IF($A$20=6, IF(WLTC!C392="","", WLTC!C392),IF($A$20=7, IF('New Cycle 1'!B392="","", 'New Cycle 1'!B392),IF($A$20=8, IF('New Cycle 2'!B392="","", 'New Cycle 2'!B392),IF($A$20=9, IF('New Cycle 3'!B392="","", 'New Cycle 3'!B392),"")))))))))</f>
        <v>0</v>
      </c>
      <c r="R392" s="32">
        <f>IF($A$20=1,IF(UDDS!D392="","",UDDS!D392),IF($A$20=2,IF('FTP-75'!D392="","",'FTP-75'!D392),IF($A$20=3, IF('US06'!D392="","",'US06'!D392),IF($A$20=4, IF(NEDC!C392="","", NEDC!C392),IF($A$20=5, IF('JPN10-15'!C392="","",'JPN10-15'!C392),IF($A$20=6, IF(WLTC!D392="","", WLTC!D392),IF($A$20=7, IF('New Cycle 1'!C392="","", 'New Cycle 1'!C392),IF($A$20=8, IF('New Cycle 2'!C392="","", 'New Cycle 2'!C392),IF($A$20=9, IF('New Cycle 3'!C392="","", 'New Cycle 3'!C392),"")))))))))</f>
        <v>0</v>
      </c>
      <c r="S392" s="32">
        <f>IF($A$20=1,IF(UDDS!E392="","",UDDS!E392),IF($A$20=2,IF('FTP-75'!E392="","",'FTP-75'!E392),IF($A$20=3, IF('US06'!E392="","",'US06'!E392),IF($A$20=4, IF(NEDC!D392="","", NEDC!D392),IF($A$20=5, IF('JPN10-15'!D392="","",'JPN10-15'!D392),IF($A$20=6, IF(WLTC!E392="","", WLTC!E392),IF($A$20=7, IF('New Cycle 1'!D392="","", 'New Cycle 1'!D392),IF($A$20=8, IF('New Cycle 2'!D392="","", 'New Cycle 2'!D392),IF($A$20=9, IF('New Cycle 3'!D392="","", 'New Cycle 3'!D392),"")))))))))</f>
        <v>0</v>
      </c>
      <c r="T392" s="32">
        <f>IF($A$20=1,IF(UDDS!F392="","",UDDS!F392),IF($A$20=2,IF('FTP-75'!F392="","",'FTP-75'!F392),IF($A$20=3, IF('US06'!F392="","",'US06'!F392),IF($A$20=4, IF(NEDC!E392="","", NEDC!E392),IF($A$20=5, IF('JPN10-15'!E392="","",'JPN10-15'!E392),IF($A$20=6, IF(WLTC!F392="","", WLTC!F392),IF($A$20=7, IF('New Cycle 1'!E392="","", 'New Cycle 1'!E392),IF($A$20=8, IF('New Cycle 2'!E392="","", 'New Cycle 2'!E392),IF($A$20=9, IF('New Cycle 3'!E392="","", 'New Cycle 3'!E392),"")))))))))</f>
        <v>0</v>
      </c>
      <c r="U392" s="32">
        <f>IF($A$20=1,IF(UDDS!G392="","",UDDS!G392),IF($A$20=2,IF('FTP-75'!G392="","",'FTP-75'!G392),IF($A$20=3, IF('US06'!G392="","",'US06'!G392),IF($A$20=4, IF(NEDC!F392="","", NEDC!F392),IF($A$20=5, IF('JPN10-15'!F392="","",'JPN10-15'!F392),IF($A$20=6, IF(WLTC!G392="","", WLTC!G392),IF($A$20=7, IF('New Cycle 1'!F392="","", 'New Cycle 1'!F392),IF($A$20=8, IF('New Cycle 2'!F392="","", 'New Cycle 2'!F392),IF($A$20=9, IF('New Cycle 3'!F392="","", 'New Cycle 3'!F392),"")))))))))</f>
        <v>2038.3532023500181</v>
      </c>
    </row>
    <row r="393" spans="16:21" x14ac:dyDescent="0.25">
      <c r="P393" s="8">
        <f>IF($A$20=1,IF(UDDS!A393="","",UDDS!A393),IF($A$20=2,IF('FTP-75'!A393="","",'FTP-75'!A393),IF($A$20=3, IF('US06'!A393="","",'US06'!A393),IF($A$20=4, IF(NEDC!A393="","", NEDC!A393),IF($A$20=5, IF('JPN10-15'!A393="","",'JPN10-15'!A393),IF($A$20=6, IF(WLTC!B393="","", WLTC!B393),IF($A$20=7, IF('New Cycle 1'!A393="","", 'New Cycle 1'!A393),IF($A$20=8, IF('New Cycle 2'!A393="","", 'New Cycle 3'!A393),IF($A$20=9, IF('New Cycle 3'!A393="","", 'New Cycle 3'!A393),"")))))))))</f>
        <v>391</v>
      </c>
      <c r="Q393" s="32">
        <f>IF($A$20=1,IF(UDDS!C393="","",UDDS!C393),IF($A$20=2,IF('FTP-75'!C393="","",'FTP-75'!C393),IF($A$20=3, IF('US06'!C393="","",'US06'!C393),IF($A$20=4, IF(NEDC!B393="","", NEDC!B393),IF($A$20=5, IF('JPN10-15'!B393="","",'JPN10-15'!B393),IF($A$20=6, IF(WLTC!C393="","", WLTC!C393),IF($A$20=7, IF('New Cycle 1'!B393="","", 'New Cycle 1'!B393),IF($A$20=8, IF('New Cycle 2'!B393="","", 'New Cycle 2'!B393),IF($A$20=9, IF('New Cycle 3'!B393="","", 'New Cycle 3'!B393),"")))))))))</f>
        <v>0</v>
      </c>
      <c r="R393" s="32">
        <f>IF($A$20=1,IF(UDDS!D393="","",UDDS!D393),IF($A$20=2,IF('FTP-75'!D393="","",'FTP-75'!D393),IF($A$20=3, IF('US06'!D393="","",'US06'!D393),IF($A$20=4, IF(NEDC!C393="","", NEDC!C393),IF($A$20=5, IF('JPN10-15'!C393="","",'JPN10-15'!C393),IF($A$20=6, IF(WLTC!D393="","", WLTC!D393),IF($A$20=7, IF('New Cycle 1'!C393="","", 'New Cycle 1'!C393),IF($A$20=8, IF('New Cycle 2'!C393="","", 'New Cycle 2'!C393),IF($A$20=9, IF('New Cycle 3'!C393="","", 'New Cycle 3'!C393),"")))))))))</f>
        <v>0</v>
      </c>
      <c r="S393" s="32">
        <f>IF($A$20=1,IF(UDDS!E393="","",UDDS!E393),IF($A$20=2,IF('FTP-75'!E393="","",'FTP-75'!E393),IF($A$20=3, IF('US06'!E393="","",'US06'!E393),IF($A$20=4, IF(NEDC!D393="","", NEDC!D393),IF($A$20=5, IF('JPN10-15'!D393="","",'JPN10-15'!D393),IF($A$20=6, IF(WLTC!E393="","", WLTC!E393),IF($A$20=7, IF('New Cycle 1'!D393="","", 'New Cycle 1'!D393),IF($A$20=8, IF('New Cycle 2'!D393="","", 'New Cycle 2'!D393),IF($A$20=9, IF('New Cycle 3'!D393="","", 'New Cycle 3'!D393),"")))))))))</f>
        <v>0</v>
      </c>
      <c r="T393" s="32">
        <f>IF($A$20=1,IF(UDDS!F393="","",UDDS!F393),IF($A$20=2,IF('FTP-75'!F393="","",'FTP-75'!F393),IF($A$20=3, IF('US06'!F393="","",'US06'!F393),IF($A$20=4, IF(NEDC!E393="","", NEDC!E393),IF($A$20=5, IF('JPN10-15'!E393="","",'JPN10-15'!E393),IF($A$20=6, IF(WLTC!F393="","", WLTC!F393),IF($A$20=7, IF('New Cycle 1'!E393="","", 'New Cycle 1'!E393),IF($A$20=8, IF('New Cycle 2'!E393="","", 'New Cycle 2'!E393),IF($A$20=9, IF('New Cycle 3'!E393="","", 'New Cycle 3'!E393),"")))))))))</f>
        <v>0</v>
      </c>
      <c r="U393" s="32">
        <f>IF($A$20=1,IF(UDDS!G393="","",UDDS!G393),IF($A$20=2,IF('FTP-75'!G393="","",'FTP-75'!G393),IF($A$20=3, IF('US06'!G393="","",'US06'!G393),IF($A$20=4, IF(NEDC!F393="","", NEDC!F393),IF($A$20=5, IF('JPN10-15'!F393="","",'JPN10-15'!F393),IF($A$20=6, IF(WLTC!G393="","", WLTC!G393),IF($A$20=7, IF('New Cycle 1'!F393="","", 'New Cycle 1'!F393),IF($A$20=8, IF('New Cycle 2'!F393="","", 'New Cycle 2'!F393),IF($A$20=9, IF('New Cycle 3'!F393="","", 'New Cycle 3'!F393),"")))))))))</f>
        <v>2038.3532023500181</v>
      </c>
    </row>
    <row r="394" spans="16:21" x14ac:dyDescent="0.25">
      <c r="P394" s="8">
        <f>IF($A$20=1,IF(UDDS!A394="","",UDDS!A394),IF($A$20=2,IF('FTP-75'!A394="","",'FTP-75'!A394),IF($A$20=3, IF('US06'!A394="","",'US06'!A394),IF($A$20=4, IF(NEDC!A394="","", NEDC!A394),IF($A$20=5, IF('JPN10-15'!A394="","",'JPN10-15'!A394),IF($A$20=6, IF(WLTC!B394="","", WLTC!B394),IF($A$20=7, IF('New Cycle 1'!A394="","", 'New Cycle 1'!A394),IF($A$20=8, IF('New Cycle 2'!A394="","", 'New Cycle 3'!A394),IF($A$20=9, IF('New Cycle 3'!A394="","", 'New Cycle 3'!A394),"")))))))))</f>
        <v>392</v>
      </c>
      <c r="Q394" s="32">
        <f>IF($A$20=1,IF(UDDS!C394="","",UDDS!C394),IF($A$20=2,IF('FTP-75'!C394="","",'FTP-75'!C394),IF($A$20=3, IF('US06'!C394="","",'US06'!C394),IF($A$20=4, IF(NEDC!B394="","", NEDC!B394),IF($A$20=5, IF('JPN10-15'!B394="","",'JPN10-15'!B394),IF($A$20=6, IF(WLTC!C394="","", WLTC!C394),IF($A$20=7, IF('New Cycle 1'!B394="","", 'New Cycle 1'!B394),IF($A$20=8, IF('New Cycle 2'!B394="","", 'New Cycle 2'!B394),IF($A$20=9, IF('New Cycle 3'!B394="","", 'New Cycle 3'!B394),"")))))))))</f>
        <v>0</v>
      </c>
      <c r="R394" s="32">
        <f>IF($A$20=1,IF(UDDS!D394="","",UDDS!D394),IF($A$20=2,IF('FTP-75'!D394="","",'FTP-75'!D394),IF($A$20=3, IF('US06'!D394="","",'US06'!D394),IF($A$20=4, IF(NEDC!C394="","", NEDC!C394),IF($A$20=5, IF('JPN10-15'!C394="","",'JPN10-15'!C394),IF($A$20=6, IF(WLTC!D394="","", WLTC!D394),IF($A$20=7, IF('New Cycle 1'!C394="","", 'New Cycle 1'!C394),IF($A$20=8, IF('New Cycle 2'!C394="","", 'New Cycle 2'!C394),IF($A$20=9, IF('New Cycle 3'!C394="","", 'New Cycle 3'!C394),"")))))))))</f>
        <v>0</v>
      </c>
      <c r="S394" s="32">
        <f>IF($A$20=1,IF(UDDS!E394="","",UDDS!E394),IF($A$20=2,IF('FTP-75'!E394="","",'FTP-75'!E394),IF($A$20=3, IF('US06'!E394="","",'US06'!E394),IF($A$20=4, IF(NEDC!D394="","", NEDC!D394),IF($A$20=5, IF('JPN10-15'!D394="","",'JPN10-15'!D394),IF($A$20=6, IF(WLTC!E394="","", WLTC!E394),IF($A$20=7, IF('New Cycle 1'!D394="","", 'New Cycle 1'!D394),IF($A$20=8, IF('New Cycle 2'!D394="","", 'New Cycle 2'!D394),IF($A$20=9, IF('New Cycle 3'!D394="","", 'New Cycle 3'!D394),"")))))))))</f>
        <v>0</v>
      </c>
      <c r="T394" s="32">
        <f>IF($A$20=1,IF(UDDS!F394="","",UDDS!F394),IF($A$20=2,IF('FTP-75'!F394="","",'FTP-75'!F394),IF($A$20=3, IF('US06'!F394="","",'US06'!F394),IF($A$20=4, IF(NEDC!E394="","", NEDC!E394),IF($A$20=5, IF('JPN10-15'!E394="","",'JPN10-15'!E394),IF($A$20=6, IF(WLTC!F394="","", WLTC!F394),IF($A$20=7, IF('New Cycle 1'!E394="","", 'New Cycle 1'!E394),IF($A$20=8, IF('New Cycle 2'!E394="","", 'New Cycle 2'!E394),IF($A$20=9, IF('New Cycle 3'!E394="","", 'New Cycle 3'!E394),"")))))))))</f>
        <v>0</v>
      </c>
      <c r="U394" s="32">
        <f>IF($A$20=1,IF(UDDS!G394="","",UDDS!G394),IF($A$20=2,IF('FTP-75'!G394="","",'FTP-75'!G394),IF($A$20=3, IF('US06'!G394="","",'US06'!G394),IF($A$20=4, IF(NEDC!F394="","", NEDC!F394),IF($A$20=5, IF('JPN10-15'!F394="","",'JPN10-15'!F394),IF($A$20=6, IF(WLTC!G394="","", WLTC!G394),IF($A$20=7, IF('New Cycle 1'!F394="","", 'New Cycle 1'!F394),IF($A$20=8, IF('New Cycle 2'!F394="","", 'New Cycle 2'!F394),IF($A$20=9, IF('New Cycle 3'!F394="","", 'New Cycle 3'!F394),"")))))))))</f>
        <v>2038.3532023500181</v>
      </c>
    </row>
    <row r="395" spans="16:21" x14ac:dyDescent="0.25">
      <c r="P395" s="8">
        <f>IF($A$20=1,IF(UDDS!A395="","",UDDS!A395),IF($A$20=2,IF('FTP-75'!A395="","",'FTP-75'!A395),IF($A$20=3, IF('US06'!A395="","",'US06'!A395),IF($A$20=4, IF(NEDC!A395="","", NEDC!A395),IF($A$20=5, IF('JPN10-15'!A395="","",'JPN10-15'!A395),IF($A$20=6, IF(WLTC!B395="","", WLTC!B395),IF($A$20=7, IF('New Cycle 1'!A395="","", 'New Cycle 1'!A395),IF($A$20=8, IF('New Cycle 2'!A395="","", 'New Cycle 3'!A395),IF($A$20=9, IF('New Cycle 3'!A395="","", 'New Cycle 3'!A395),"")))))))))</f>
        <v>393</v>
      </c>
      <c r="Q395" s="32">
        <f>IF($A$20=1,IF(UDDS!C395="","",UDDS!C395),IF($A$20=2,IF('FTP-75'!C395="","",'FTP-75'!C395),IF($A$20=3, IF('US06'!C395="","",'US06'!C395),IF($A$20=4, IF(NEDC!B395="","", NEDC!B395),IF($A$20=5, IF('JPN10-15'!B395="","",'JPN10-15'!B395),IF($A$20=6, IF(WLTC!C395="","", WLTC!C395),IF($A$20=7, IF('New Cycle 1'!B395="","", 'New Cycle 1'!B395),IF($A$20=8, IF('New Cycle 2'!B395="","", 'New Cycle 2'!B395),IF($A$20=9, IF('New Cycle 3'!B395="","", 'New Cycle 3'!B395),"")))))))))</f>
        <v>0</v>
      </c>
      <c r="R395" s="32">
        <f>IF($A$20=1,IF(UDDS!D395="","",UDDS!D395),IF($A$20=2,IF('FTP-75'!D395="","",'FTP-75'!D395),IF($A$20=3, IF('US06'!D395="","",'US06'!D395),IF($A$20=4, IF(NEDC!C395="","", NEDC!C395),IF($A$20=5, IF('JPN10-15'!C395="","",'JPN10-15'!C395),IF($A$20=6, IF(WLTC!D395="","", WLTC!D395),IF($A$20=7, IF('New Cycle 1'!C395="","", 'New Cycle 1'!C395),IF($A$20=8, IF('New Cycle 2'!C395="","", 'New Cycle 2'!C395),IF($A$20=9, IF('New Cycle 3'!C395="","", 'New Cycle 3'!C395),"")))))))))</f>
        <v>0</v>
      </c>
      <c r="S395" s="32">
        <f>IF($A$20=1,IF(UDDS!E395="","",UDDS!E395),IF($A$20=2,IF('FTP-75'!E395="","",'FTP-75'!E395),IF($A$20=3, IF('US06'!E395="","",'US06'!E395),IF($A$20=4, IF(NEDC!D395="","", NEDC!D395),IF($A$20=5, IF('JPN10-15'!D395="","",'JPN10-15'!D395),IF($A$20=6, IF(WLTC!E395="","", WLTC!E395),IF($A$20=7, IF('New Cycle 1'!D395="","", 'New Cycle 1'!D395),IF($A$20=8, IF('New Cycle 2'!D395="","", 'New Cycle 2'!D395),IF($A$20=9, IF('New Cycle 3'!D395="","", 'New Cycle 3'!D395),"")))))))))</f>
        <v>0</v>
      </c>
      <c r="T395" s="32">
        <f>IF($A$20=1,IF(UDDS!F395="","",UDDS!F395),IF($A$20=2,IF('FTP-75'!F395="","",'FTP-75'!F395),IF($A$20=3, IF('US06'!F395="","",'US06'!F395),IF($A$20=4, IF(NEDC!E395="","", NEDC!E395),IF($A$20=5, IF('JPN10-15'!E395="","",'JPN10-15'!E395),IF($A$20=6, IF(WLTC!F395="","", WLTC!F395),IF($A$20=7, IF('New Cycle 1'!E395="","", 'New Cycle 1'!E395),IF($A$20=8, IF('New Cycle 2'!E395="","", 'New Cycle 2'!E395),IF($A$20=9, IF('New Cycle 3'!E395="","", 'New Cycle 3'!E395),"")))))))))</f>
        <v>0</v>
      </c>
      <c r="U395" s="32">
        <f>IF($A$20=1,IF(UDDS!G395="","",UDDS!G395),IF($A$20=2,IF('FTP-75'!G395="","",'FTP-75'!G395),IF($A$20=3, IF('US06'!G395="","",'US06'!G395),IF($A$20=4, IF(NEDC!F395="","", NEDC!F395),IF($A$20=5, IF('JPN10-15'!F395="","",'JPN10-15'!F395),IF($A$20=6, IF(WLTC!G395="","", WLTC!G395),IF($A$20=7, IF('New Cycle 1'!F395="","", 'New Cycle 1'!F395),IF($A$20=8, IF('New Cycle 2'!F395="","", 'New Cycle 2'!F395),IF($A$20=9, IF('New Cycle 3'!F395="","", 'New Cycle 3'!F395),"")))))))))</f>
        <v>2038.3532023500181</v>
      </c>
    </row>
    <row r="396" spans="16:21" x14ac:dyDescent="0.25">
      <c r="P396" s="8">
        <f>IF($A$20=1,IF(UDDS!A396="","",UDDS!A396),IF($A$20=2,IF('FTP-75'!A396="","",'FTP-75'!A396),IF($A$20=3, IF('US06'!A396="","",'US06'!A396),IF($A$20=4, IF(NEDC!A396="","", NEDC!A396),IF($A$20=5, IF('JPN10-15'!A396="","",'JPN10-15'!A396),IF($A$20=6, IF(WLTC!B396="","", WLTC!B396),IF($A$20=7, IF('New Cycle 1'!A396="","", 'New Cycle 1'!A396),IF($A$20=8, IF('New Cycle 2'!A396="","", 'New Cycle 3'!A396),IF($A$20=9, IF('New Cycle 3'!A396="","", 'New Cycle 3'!A396),"")))))))))</f>
        <v>394</v>
      </c>
      <c r="Q396" s="32">
        <f>IF($A$20=1,IF(UDDS!C396="","",UDDS!C396),IF($A$20=2,IF('FTP-75'!C396="","",'FTP-75'!C396),IF($A$20=3, IF('US06'!C396="","",'US06'!C396),IF($A$20=4, IF(NEDC!B396="","", NEDC!B396),IF($A$20=5, IF('JPN10-15'!B396="","",'JPN10-15'!B396),IF($A$20=6, IF(WLTC!C396="","", WLTC!C396),IF($A$20=7, IF('New Cycle 1'!B396="","", 'New Cycle 1'!B396),IF($A$20=8, IF('New Cycle 2'!B396="","", 'New Cycle 2'!B396),IF($A$20=9, IF('New Cycle 3'!B396="","", 'New Cycle 3'!B396),"")))))))))</f>
        <v>0</v>
      </c>
      <c r="R396" s="32">
        <f>IF($A$20=1,IF(UDDS!D396="","",UDDS!D396),IF($A$20=2,IF('FTP-75'!D396="","",'FTP-75'!D396),IF($A$20=3, IF('US06'!D396="","",'US06'!D396),IF($A$20=4, IF(NEDC!C396="","", NEDC!C396),IF($A$20=5, IF('JPN10-15'!C396="","",'JPN10-15'!C396),IF($A$20=6, IF(WLTC!D396="","", WLTC!D396),IF($A$20=7, IF('New Cycle 1'!C396="","", 'New Cycle 1'!C396),IF($A$20=8, IF('New Cycle 2'!C396="","", 'New Cycle 2'!C396),IF($A$20=9, IF('New Cycle 3'!C396="","", 'New Cycle 3'!C396),"")))))))))</f>
        <v>0</v>
      </c>
      <c r="S396" s="32">
        <f>IF($A$20=1,IF(UDDS!E396="","",UDDS!E396),IF($A$20=2,IF('FTP-75'!E396="","",'FTP-75'!E396),IF($A$20=3, IF('US06'!E396="","",'US06'!E396),IF($A$20=4, IF(NEDC!D396="","", NEDC!D396),IF($A$20=5, IF('JPN10-15'!D396="","",'JPN10-15'!D396),IF($A$20=6, IF(WLTC!E396="","", WLTC!E396),IF($A$20=7, IF('New Cycle 1'!D396="","", 'New Cycle 1'!D396),IF($A$20=8, IF('New Cycle 2'!D396="","", 'New Cycle 2'!D396),IF($A$20=9, IF('New Cycle 3'!D396="","", 'New Cycle 3'!D396),"")))))))))</f>
        <v>0</v>
      </c>
      <c r="T396" s="32">
        <f>IF($A$20=1,IF(UDDS!F396="","",UDDS!F396),IF($A$20=2,IF('FTP-75'!F396="","",'FTP-75'!F396),IF($A$20=3, IF('US06'!F396="","",'US06'!F396),IF($A$20=4, IF(NEDC!E396="","", NEDC!E396),IF($A$20=5, IF('JPN10-15'!E396="","",'JPN10-15'!E396),IF($A$20=6, IF(WLTC!F396="","", WLTC!F396),IF($A$20=7, IF('New Cycle 1'!E396="","", 'New Cycle 1'!E396),IF($A$20=8, IF('New Cycle 2'!E396="","", 'New Cycle 2'!E396),IF($A$20=9, IF('New Cycle 3'!E396="","", 'New Cycle 3'!E396),"")))))))))</f>
        <v>0</v>
      </c>
      <c r="U396" s="32">
        <f>IF($A$20=1,IF(UDDS!G396="","",UDDS!G396),IF($A$20=2,IF('FTP-75'!G396="","",'FTP-75'!G396),IF($A$20=3, IF('US06'!G396="","",'US06'!G396),IF($A$20=4, IF(NEDC!F396="","", NEDC!F396),IF($A$20=5, IF('JPN10-15'!F396="","",'JPN10-15'!F396),IF($A$20=6, IF(WLTC!G396="","", WLTC!G396),IF($A$20=7, IF('New Cycle 1'!F396="","", 'New Cycle 1'!F396),IF($A$20=8, IF('New Cycle 2'!F396="","", 'New Cycle 2'!F396),IF($A$20=9, IF('New Cycle 3'!F396="","", 'New Cycle 3'!F396),"")))))))))</f>
        <v>2038.3532023500181</v>
      </c>
    </row>
    <row r="397" spans="16:21" x14ac:dyDescent="0.25">
      <c r="P397" s="8">
        <f>IF($A$20=1,IF(UDDS!A397="","",UDDS!A397),IF($A$20=2,IF('FTP-75'!A397="","",'FTP-75'!A397),IF($A$20=3, IF('US06'!A397="","",'US06'!A397),IF($A$20=4, IF(NEDC!A397="","", NEDC!A397),IF($A$20=5, IF('JPN10-15'!A397="","",'JPN10-15'!A397),IF($A$20=6, IF(WLTC!B397="","", WLTC!B397),IF($A$20=7, IF('New Cycle 1'!A397="","", 'New Cycle 1'!A397),IF($A$20=8, IF('New Cycle 2'!A397="","", 'New Cycle 3'!A397),IF($A$20=9, IF('New Cycle 3'!A397="","", 'New Cycle 3'!A397),"")))))))))</f>
        <v>395</v>
      </c>
      <c r="Q397" s="32">
        <f>IF($A$20=1,IF(UDDS!C397="","",UDDS!C397),IF($A$20=2,IF('FTP-75'!C397="","",'FTP-75'!C397),IF($A$20=3, IF('US06'!C397="","",'US06'!C397),IF($A$20=4, IF(NEDC!B397="","", NEDC!B397),IF($A$20=5, IF('JPN10-15'!B397="","",'JPN10-15'!B397),IF($A$20=6, IF(WLTC!C397="","", WLTC!C397),IF($A$20=7, IF('New Cycle 1'!B397="","", 'New Cycle 1'!B397),IF($A$20=8, IF('New Cycle 2'!B397="","", 'New Cycle 2'!B397),IF($A$20=9, IF('New Cycle 3'!B397="","", 'New Cycle 3'!B397),"")))))))))</f>
        <v>0</v>
      </c>
      <c r="R397" s="32">
        <f>IF($A$20=1,IF(UDDS!D397="","",UDDS!D397),IF($A$20=2,IF('FTP-75'!D397="","",'FTP-75'!D397),IF($A$20=3, IF('US06'!D397="","",'US06'!D397),IF($A$20=4, IF(NEDC!C397="","", NEDC!C397),IF($A$20=5, IF('JPN10-15'!C397="","",'JPN10-15'!C397),IF($A$20=6, IF(WLTC!D397="","", WLTC!D397),IF($A$20=7, IF('New Cycle 1'!C397="","", 'New Cycle 1'!C397),IF($A$20=8, IF('New Cycle 2'!C397="","", 'New Cycle 2'!C397),IF($A$20=9, IF('New Cycle 3'!C397="","", 'New Cycle 3'!C397),"")))))))))</f>
        <v>0</v>
      </c>
      <c r="S397" s="32">
        <f>IF($A$20=1,IF(UDDS!E397="","",UDDS!E397),IF($A$20=2,IF('FTP-75'!E397="","",'FTP-75'!E397),IF($A$20=3, IF('US06'!E397="","",'US06'!E397),IF($A$20=4, IF(NEDC!D397="","", NEDC!D397),IF($A$20=5, IF('JPN10-15'!D397="","",'JPN10-15'!D397),IF($A$20=6, IF(WLTC!E397="","", WLTC!E397),IF($A$20=7, IF('New Cycle 1'!D397="","", 'New Cycle 1'!D397),IF($A$20=8, IF('New Cycle 2'!D397="","", 'New Cycle 2'!D397),IF($A$20=9, IF('New Cycle 3'!D397="","", 'New Cycle 3'!D397),"")))))))))</f>
        <v>0</v>
      </c>
      <c r="T397" s="32">
        <f>IF($A$20=1,IF(UDDS!F397="","",UDDS!F397),IF($A$20=2,IF('FTP-75'!F397="","",'FTP-75'!F397),IF($A$20=3, IF('US06'!F397="","",'US06'!F397),IF($A$20=4, IF(NEDC!E397="","", NEDC!E397),IF($A$20=5, IF('JPN10-15'!E397="","",'JPN10-15'!E397),IF($A$20=6, IF(WLTC!F397="","", WLTC!F397),IF($A$20=7, IF('New Cycle 1'!E397="","", 'New Cycle 1'!E397),IF($A$20=8, IF('New Cycle 2'!E397="","", 'New Cycle 2'!E397),IF($A$20=9, IF('New Cycle 3'!E397="","", 'New Cycle 3'!E397),"")))))))))</f>
        <v>0</v>
      </c>
      <c r="U397" s="32">
        <f>IF($A$20=1,IF(UDDS!G397="","",UDDS!G397),IF($A$20=2,IF('FTP-75'!G397="","",'FTP-75'!G397),IF($A$20=3, IF('US06'!G397="","",'US06'!G397),IF($A$20=4, IF(NEDC!F397="","", NEDC!F397),IF($A$20=5, IF('JPN10-15'!F397="","",'JPN10-15'!F397),IF($A$20=6, IF(WLTC!G397="","", WLTC!G397),IF($A$20=7, IF('New Cycle 1'!F397="","", 'New Cycle 1'!F397),IF($A$20=8, IF('New Cycle 2'!F397="","", 'New Cycle 2'!F397),IF($A$20=9, IF('New Cycle 3'!F397="","", 'New Cycle 3'!F397),"")))))))))</f>
        <v>2038.3532023500181</v>
      </c>
    </row>
    <row r="398" spans="16:21" x14ac:dyDescent="0.25">
      <c r="P398" s="8">
        <f>IF($A$20=1,IF(UDDS!A398="","",UDDS!A398),IF($A$20=2,IF('FTP-75'!A398="","",'FTP-75'!A398),IF($A$20=3, IF('US06'!A398="","",'US06'!A398),IF($A$20=4, IF(NEDC!A398="","", NEDC!A398),IF($A$20=5, IF('JPN10-15'!A398="","",'JPN10-15'!A398),IF($A$20=6, IF(WLTC!B398="","", WLTC!B398),IF($A$20=7, IF('New Cycle 1'!A398="","", 'New Cycle 1'!A398),IF($A$20=8, IF('New Cycle 2'!A398="","", 'New Cycle 3'!A398),IF($A$20=9, IF('New Cycle 3'!A398="","", 'New Cycle 3'!A398),"")))))))))</f>
        <v>396</v>
      </c>
      <c r="Q398" s="32">
        <f>IF($A$20=1,IF(UDDS!C398="","",UDDS!C398),IF($A$20=2,IF('FTP-75'!C398="","",'FTP-75'!C398),IF($A$20=3, IF('US06'!C398="","",'US06'!C398),IF($A$20=4, IF(NEDC!B398="","", NEDC!B398),IF($A$20=5, IF('JPN10-15'!B398="","",'JPN10-15'!B398),IF($A$20=6, IF(WLTC!C398="","", WLTC!C398),IF($A$20=7, IF('New Cycle 1'!B398="","", 'New Cycle 1'!B398),IF($A$20=8, IF('New Cycle 2'!B398="","", 'New Cycle 2'!B398),IF($A$20=9, IF('New Cycle 3'!B398="","", 'New Cycle 3'!B398),"")))))))))</f>
        <v>0</v>
      </c>
      <c r="R398" s="32">
        <f>IF($A$20=1,IF(UDDS!D398="","",UDDS!D398),IF($A$20=2,IF('FTP-75'!D398="","",'FTP-75'!D398),IF($A$20=3, IF('US06'!D398="","",'US06'!D398),IF($A$20=4, IF(NEDC!C398="","", NEDC!C398),IF($A$20=5, IF('JPN10-15'!C398="","",'JPN10-15'!C398),IF($A$20=6, IF(WLTC!D398="","", WLTC!D398),IF($A$20=7, IF('New Cycle 1'!C398="","", 'New Cycle 1'!C398),IF($A$20=8, IF('New Cycle 2'!C398="","", 'New Cycle 2'!C398),IF($A$20=9, IF('New Cycle 3'!C398="","", 'New Cycle 3'!C398),"")))))))))</f>
        <v>0</v>
      </c>
      <c r="S398" s="32">
        <f>IF($A$20=1,IF(UDDS!E398="","",UDDS!E398),IF($A$20=2,IF('FTP-75'!E398="","",'FTP-75'!E398),IF($A$20=3, IF('US06'!E398="","",'US06'!E398),IF($A$20=4, IF(NEDC!D398="","", NEDC!D398),IF($A$20=5, IF('JPN10-15'!D398="","",'JPN10-15'!D398),IF($A$20=6, IF(WLTC!E398="","", WLTC!E398),IF($A$20=7, IF('New Cycle 1'!D398="","", 'New Cycle 1'!D398),IF($A$20=8, IF('New Cycle 2'!D398="","", 'New Cycle 2'!D398),IF($A$20=9, IF('New Cycle 3'!D398="","", 'New Cycle 3'!D398),"")))))))))</f>
        <v>0</v>
      </c>
      <c r="T398" s="32">
        <f>IF($A$20=1,IF(UDDS!F398="","",UDDS!F398),IF($A$20=2,IF('FTP-75'!F398="","",'FTP-75'!F398),IF($A$20=3, IF('US06'!F398="","",'US06'!F398),IF($A$20=4, IF(NEDC!E398="","", NEDC!E398),IF($A$20=5, IF('JPN10-15'!E398="","",'JPN10-15'!E398),IF($A$20=6, IF(WLTC!F398="","", WLTC!F398),IF($A$20=7, IF('New Cycle 1'!E398="","", 'New Cycle 1'!E398),IF($A$20=8, IF('New Cycle 2'!E398="","", 'New Cycle 2'!E398),IF($A$20=9, IF('New Cycle 3'!E398="","", 'New Cycle 3'!E398),"")))))))))</f>
        <v>0</v>
      </c>
      <c r="U398" s="32">
        <f>IF($A$20=1,IF(UDDS!G398="","",UDDS!G398),IF($A$20=2,IF('FTP-75'!G398="","",'FTP-75'!G398),IF($A$20=3, IF('US06'!G398="","",'US06'!G398),IF($A$20=4, IF(NEDC!F398="","", NEDC!F398),IF($A$20=5, IF('JPN10-15'!F398="","",'JPN10-15'!F398),IF($A$20=6, IF(WLTC!G398="","", WLTC!G398),IF($A$20=7, IF('New Cycle 1'!F398="","", 'New Cycle 1'!F398),IF($A$20=8, IF('New Cycle 2'!F398="","", 'New Cycle 2'!F398),IF($A$20=9, IF('New Cycle 3'!F398="","", 'New Cycle 3'!F398),"")))))))))</f>
        <v>2038.3532023500181</v>
      </c>
    </row>
    <row r="399" spans="16:21" x14ac:dyDescent="0.25">
      <c r="P399" s="8">
        <f>IF($A$20=1,IF(UDDS!A399="","",UDDS!A399),IF($A$20=2,IF('FTP-75'!A399="","",'FTP-75'!A399),IF($A$20=3, IF('US06'!A399="","",'US06'!A399),IF($A$20=4, IF(NEDC!A399="","", NEDC!A399),IF($A$20=5, IF('JPN10-15'!A399="","",'JPN10-15'!A399),IF($A$20=6, IF(WLTC!B399="","", WLTC!B399),IF($A$20=7, IF('New Cycle 1'!A399="","", 'New Cycle 1'!A399),IF($A$20=8, IF('New Cycle 2'!A399="","", 'New Cycle 3'!A399),IF($A$20=9, IF('New Cycle 3'!A399="","", 'New Cycle 3'!A399),"")))))))))</f>
        <v>397</v>
      </c>
      <c r="Q399" s="32">
        <f>IF($A$20=1,IF(UDDS!C399="","",UDDS!C399),IF($A$20=2,IF('FTP-75'!C399="","",'FTP-75'!C399),IF($A$20=3, IF('US06'!C399="","",'US06'!C399),IF($A$20=4, IF(NEDC!B399="","", NEDC!B399),IF($A$20=5, IF('JPN10-15'!B399="","",'JPN10-15'!B399),IF($A$20=6, IF(WLTC!C399="","", WLTC!C399),IF($A$20=7, IF('New Cycle 1'!B399="","", 'New Cycle 1'!B399),IF($A$20=8, IF('New Cycle 2'!B399="","", 'New Cycle 2'!B399),IF($A$20=9, IF('New Cycle 3'!B399="","", 'New Cycle 3'!B399),"")))))))))</f>
        <v>0</v>
      </c>
      <c r="R399" s="32">
        <f>IF($A$20=1,IF(UDDS!D399="","",UDDS!D399),IF($A$20=2,IF('FTP-75'!D399="","",'FTP-75'!D399),IF($A$20=3, IF('US06'!D399="","",'US06'!D399),IF($A$20=4, IF(NEDC!C399="","", NEDC!C399),IF($A$20=5, IF('JPN10-15'!C399="","",'JPN10-15'!C399),IF($A$20=6, IF(WLTC!D399="","", WLTC!D399),IF($A$20=7, IF('New Cycle 1'!C399="","", 'New Cycle 1'!C399),IF($A$20=8, IF('New Cycle 2'!C399="","", 'New Cycle 2'!C399),IF($A$20=9, IF('New Cycle 3'!C399="","", 'New Cycle 3'!C399),"")))))))))</f>
        <v>0</v>
      </c>
      <c r="S399" s="32">
        <f>IF($A$20=1,IF(UDDS!E399="","",UDDS!E399),IF($A$20=2,IF('FTP-75'!E399="","",'FTP-75'!E399),IF($A$20=3, IF('US06'!E399="","",'US06'!E399),IF($A$20=4, IF(NEDC!D399="","", NEDC!D399),IF($A$20=5, IF('JPN10-15'!D399="","",'JPN10-15'!D399),IF($A$20=6, IF(WLTC!E399="","", WLTC!E399),IF($A$20=7, IF('New Cycle 1'!D399="","", 'New Cycle 1'!D399),IF($A$20=8, IF('New Cycle 2'!D399="","", 'New Cycle 2'!D399),IF($A$20=9, IF('New Cycle 3'!D399="","", 'New Cycle 3'!D399),"")))))))))</f>
        <v>0</v>
      </c>
      <c r="T399" s="32">
        <f>IF($A$20=1,IF(UDDS!F399="","",UDDS!F399),IF($A$20=2,IF('FTP-75'!F399="","",'FTP-75'!F399),IF($A$20=3, IF('US06'!F399="","",'US06'!F399),IF($A$20=4, IF(NEDC!E399="","", NEDC!E399),IF($A$20=5, IF('JPN10-15'!E399="","",'JPN10-15'!E399),IF($A$20=6, IF(WLTC!F399="","", WLTC!F399),IF($A$20=7, IF('New Cycle 1'!E399="","", 'New Cycle 1'!E399),IF($A$20=8, IF('New Cycle 2'!E399="","", 'New Cycle 2'!E399),IF($A$20=9, IF('New Cycle 3'!E399="","", 'New Cycle 3'!E399),"")))))))))</f>
        <v>0</v>
      </c>
      <c r="U399" s="32">
        <f>IF($A$20=1,IF(UDDS!G399="","",UDDS!G399),IF($A$20=2,IF('FTP-75'!G399="","",'FTP-75'!G399),IF($A$20=3, IF('US06'!G399="","",'US06'!G399),IF($A$20=4, IF(NEDC!F399="","", NEDC!F399),IF($A$20=5, IF('JPN10-15'!F399="","",'JPN10-15'!F399),IF($A$20=6, IF(WLTC!G399="","", WLTC!G399),IF($A$20=7, IF('New Cycle 1'!F399="","", 'New Cycle 1'!F399),IF($A$20=8, IF('New Cycle 2'!F399="","", 'New Cycle 2'!F399),IF($A$20=9, IF('New Cycle 3'!F399="","", 'New Cycle 3'!F399),"")))))))))</f>
        <v>2038.3532023500181</v>
      </c>
    </row>
    <row r="400" spans="16:21" x14ac:dyDescent="0.25">
      <c r="P400" s="8">
        <f>IF($A$20=1,IF(UDDS!A400="","",UDDS!A400),IF($A$20=2,IF('FTP-75'!A400="","",'FTP-75'!A400),IF($A$20=3, IF('US06'!A400="","",'US06'!A400),IF($A$20=4, IF(NEDC!A400="","", NEDC!A400),IF($A$20=5, IF('JPN10-15'!A400="","",'JPN10-15'!A400),IF($A$20=6, IF(WLTC!B400="","", WLTC!B400),IF($A$20=7, IF('New Cycle 1'!A400="","", 'New Cycle 1'!A400),IF($A$20=8, IF('New Cycle 2'!A400="","", 'New Cycle 3'!A400),IF($A$20=9, IF('New Cycle 3'!A400="","", 'New Cycle 3'!A400),"")))))))))</f>
        <v>398</v>
      </c>
      <c r="Q400" s="32">
        <f>IF($A$20=1,IF(UDDS!C400="","",UDDS!C400),IF($A$20=2,IF('FTP-75'!C400="","",'FTP-75'!C400),IF($A$20=3, IF('US06'!C400="","",'US06'!C400),IF($A$20=4, IF(NEDC!B400="","", NEDC!B400),IF($A$20=5, IF('JPN10-15'!B400="","",'JPN10-15'!B400),IF($A$20=6, IF(WLTC!C400="","", WLTC!C400),IF($A$20=7, IF('New Cycle 1'!B400="","", 'New Cycle 1'!B400),IF($A$20=8, IF('New Cycle 2'!B400="","", 'New Cycle 2'!B400),IF($A$20=9, IF('New Cycle 3'!B400="","", 'New Cycle 3'!B400),"")))))))))</f>
        <v>0</v>
      </c>
      <c r="R400" s="32">
        <f>IF($A$20=1,IF(UDDS!D400="","",UDDS!D400),IF($A$20=2,IF('FTP-75'!D400="","",'FTP-75'!D400),IF($A$20=3, IF('US06'!D400="","",'US06'!D400),IF($A$20=4, IF(NEDC!C400="","", NEDC!C400),IF($A$20=5, IF('JPN10-15'!C400="","",'JPN10-15'!C400),IF($A$20=6, IF(WLTC!D400="","", WLTC!D400),IF($A$20=7, IF('New Cycle 1'!C400="","", 'New Cycle 1'!C400),IF($A$20=8, IF('New Cycle 2'!C400="","", 'New Cycle 2'!C400),IF($A$20=9, IF('New Cycle 3'!C400="","", 'New Cycle 3'!C400),"")))))))))</f>
        <v>0</v>
      </c>
      <c r="S400" s="32">
        <f>IF($A$20=1,IF(UDDS!E400="","",UDDS!E400),IF($A$20=2,IF('FTP-75'!E400="","",'FTP-75'!E400),IF($A$20=3, IF('US06'!E400="","",'US06'!E400),IF($A$20=4, IF(NEDC!D400="","", NEDC!D400),IF($A$20=5, IF('JPN10-15'!D400="","",'JPN10-15'!D400),IF($A$20=6, IF(WLTC!E400="","", WLTC!E400),IF($A$20=7, IF('New Cycle 1'!D400="","", 'New Cycle 1'!D400),IF($A$20=8, IF('New Cycle 2'!D400="","", 'New Cycle 2'!D400),IF($A$20=9, IF('New Cycle 3'!D400="","", 'New Cycle 3'!D400),"")))))))))</f>
        <v>0</v>
      </c>
      <c r="T400" s="32">
        <f>IF($A$20=1,IF(UDDS!F400="","",UDDS!F400),IF($A$20=2,IF('FTP-75'!F400="","",'FTP-75'!F400),IF($A$20=3, IF('US06'!F400="","",'US06'!F400),IF($A$20=4, IF(NEDC!E400="","", NEDC!E400),IF($A$20=5, IF('JPN10-15'!E400="","",'JPN10-15'!E400),IF($A$20=6, IF(WLTC!F400="","", WLTC!F400),IF($A$20=7, IF('New Cycle 1'!E400="","", 'New Cycle 1'!E400),IF($A$20=8, IF('New Cycle 2'!E400="","", 'New Cycle 2'!E400),IF($A$20=9, IF('New Cycle 3'!E400="","", 'New Cycle 3'!E400),"")))))))))</f>
        <v>0</v>
      </c>
      <c r="U400" s="32">
        <f>IF($A$20=1,IF(UDDS!G400="","",UDDS!G400),IF($A$20=2,IF('FTP-75'!G400="","",'FTP-75'!G400),IF($A$20=3, IF('US06'!G400="","",'US06'!G400),IF($A$20=4, IF(NEDC!F400="","", NEDC!F400),IF($A$20=5, IF('JPN10-15'!F400="","",'JPN10-15'!F400),IF($A$20=6, IF(WLTC!G400="","", WLTC!G400),IF($A$20=7, IF('New Cycle 1'!F400="","", 'New Cycle 1'!F400),IF($A$20=8, IF('New Cycle 2'!F400="","", 'New Cycle 2'!F400),IF($A$20=9, IF('New Cycle 3'!F400="","", 'New Cycle 3'!F400),"")))))))))</f>
        <v>2038.3532023500181</v>
      </c>
    </row>
    <row r="401" spans="16:21" x14ac:dyDescent="0.25">
      <c r="P401" s="8">
        <f>IF($A$20=1,IF(UDDS!A401="","",UDDS!A401),IF($A$20=2,IF('FTP-75'!A401="","",'FTP-75'!A401),IF($A$20=3, IF('US06'!A401="","",'US06'!A401),IF($A$20=4, IF(NEDC!A401="","", NEDC!A401),IF($A$20=5, IF('JPN10-15'!A401="","",'JPN10-15'!A401),IF($A$20=6, IF(WLTC!B401="","", WLTC!B401),IF($A$20=7, IF('New Cycle 1'!A401="","", 'New Cycle 1'!A401),IF($A$20=8, IF('New Cycle 2'!A401="","", 'New Cycle 3'!A401),IF($A$20=9, IF('New Cycle 3'!A401="","", 'New Cycle 3'!A401),"")))))))))</f>
        <v>399</v>
      </c>
      <c r="Q401" s="32">
        <f>IF($A$20=1,IF(UDDS!C401="","",UDDS!C401),IF($A$20=2,IF('FTP-75'!C401="","",'FTP-75'!C401),IF($A$20=3, IF('US06'!C401="","",'US06'!C401),IF($A$20=4, IF(NEDC!B401="","", NEDC!B401),IF($A$20=5, IF('JPN10-15'!B401="","",'JPN10-15'!B401),IF($A$20=6, IF(WLTC!C401="","", WLTC!C401),IF($A$20=7, IF('New Cycle 1'!B401="","", 'New Cycle 1'!B401),IF($A$20=8, IF('New Cycle 2'!B401="","", 'New Cycle 2'!B401),IF($A$20=9, IF('New Cycle 3'!B401="","", 'New Cycle 3'!B401),"")))))))))</f>
        <v>0</v>
      </c>
      <c r="R401" s="32">
        <f>IF($A$20=1,IF(UDDS!D401="","",UDDS!D401),IF($A$20=2,IF('FTP-75'!D401="","",'FTP-75'!D401),IF($A$20=3, IF('US06'!D401="","",'US06'!D401),IF($A$20=4, IF(NEDC!C401="","", NEDC!C401),IF($A$20=5, IF('JPN10-15'!C401="","",'JPN10-15'!C401),IF($A$20=6, IF(WLTC!D401="","", WLTC!D401),IF($A$20=7, IF('New Cycle 1'!C401="","", 'New Cycle 1'!C401),IF($A$20=8, IF('New Cycle 2'!C401="","", 'New Cycle 2'!C401),IF($A$20=9, IF('New Cycle 3'!C401="","", 'New Cycle 3'!C401),"")))))))))</f>
        <v>0</v>
      </c>
      <c r="S401" s="32">
        <f>IF($A$20=1,IF(UDDS!E401="","",UDDS!E401),IF($A$20=2,IF('FTP-75'!E401="","",'FTP-75'!E401),IF($A$20=3, IF('US06'!E401="","",'US06'!E401),IF($A$20=4, IF(NEDC!D401="","", NEDC!D401),IF($A$20=5, IF('JPN10-15'!D401="","",'JPN10-15'!D401),IF($A$20=6, IF(WLTC!E401="","", WLTC!E401),IF($A$20=7, IF('New Cycle 1'!D401="","", 'New Cycle 1'!D401),IF($A$20=8, IF('New Cycle 2'!D401="","", 'New Cycle 2'!D401),IF($A$20=9, IF('New Cycle 3'!D401="","", 'New Cycle 3'!D401),"")))))))))</f>
        <v>0</v>
      </c>
      <c r="T401" s="32">
        <f>IF($A$20=1,IF(UDDS!F401="","",UDDS!F401),IF($A$20=2,IF('FTP-75'!F401="","",'FTP-75'!F401),IF($A$20=3, IF('US06'!F401="","",'US06'!F401),IF($A$20=4, IF(NEDC!E401="","", NEDC!E401),IF($A$20=5, IF('JPN10-15'!E401="","",'JPN10-15'!E401),IF($A$20=6, IF(WLTC!F401="","", WLTC!F401),IF($A$20=7, IF('New Cycle 1'!E401="","", 'New Cycle 1'!E401),IF($A$20=8, IF('New Cycle 2'!E401="","", 'New Cycle 2'!E401),IF($A$20=9, IF('New Cycle 3'!E401="","", 'New Cycle 3'!E401),"")))))))))</f>
        <v>0</v>
      </c>
      <c r="U401" s="32">
        <f>IF($A$20=1,IF(UDDS!G401="","",UDDS!G401),IF($A$20=2,IF('FTP-75'!G401="","",'FTP-75'!G401),IF($A$20=3, IF('US06'!G401="","",'US06'!G401),IF($A$20=4, IF(NEDC!F401="","", NEDC!F401),IF($A$20=5, IF('JPN10-15'!F401="","",'JPN10-15'!F401),IF($A$20=6, IF(WLTC!G401="","", WLTC!G401),IF($A$20=7, IF('New Cycle 1'!F401="","", 'New Cycle 1'!F401),IF($A$20=8, IF('New Cycle 2'!F401="","", 'New Cycle 2'!F401),IF($A$20=9, IF('New Cycle 3'!F401="","", 'New Cycle 3'!F401),"")))))))))</f>
        <v>2038.3532023500181</v>
      </c>
    </row>
    <row r="402" spans="16:21" x14ac:dyDescent="0.25">
      <c r="P402" s="8">
        <f>IF($A$20=1,IF(UDDS!A402="","",UDDS!A402),IF($A$20=2,IF('FTP-75'!A402="","",'FTP-75'!A402),IF($A$20=3, IF('US06'!A402="","",'US06'!A402),IF($A$20=4, IF(NEDC!A402="","", NEDC!A402),IF($A$20=5, IF('JPN10-15'!A402="","",'JPN10-15'!A402),IF($A$20=6, IF(WLTC!B402="","", WLTC!B402),IF($A$20=7, IF('New Cycle 1'!A402="","", 'New Cycle 1'!A402),IF($A$20=8, IF('New Cycle 2'!A402="","", 'New Cycle 3'!A402),IF($A$20=9, IF('New Cycle 3'!A402="","", 'New Cycle 3'!A402),"")))))))))</f>
        <v>400</v>
      </c>
      <c r="Q402" s="32">
        <f>IF($A$20=1,IF(UDDS!C402="","",UDDS!C402),IF($A$20=2,IF('FTP-75'!C402="","",'FTP-75'!C402),IF($A$20=3, IF('US06'!C402="","",'US06'!C402),IF($A$20=4, IF(NEDC!B402="","", NEDC!B402),IF($A$20=5, IF('JPN10-15'!B402="","",'JPN10-15'!B402),IF($A$20=6, IF(WLTC!C402="","", WLTC!C402),IF($A$20=7, IF('New Cycle 1'!B402="","", 'New Cycle 1'!B402),IF($A$20=8, IF('New Cycle 2'!B402="","", 'New Cycle 2'!B402),IF($A$20=9, IF('New Cycle 3'!B402="","", 'New Cycle 3'!B402),"")))))))))</f>
        <v>0</v>
      </c>
      <c r="R402" s="32">
        <f>IF($A$20=1,IF(UDDS!D402="","",UDDS!D402),IF($A$20=2,IF('FTP-75'!D402="","",'FTP-75'!D402),IF($A$20=3, IF('US06'!D402="","",'US06'!D402),IF($A$20=4, IF(NEDC!C402="","", NEDC!C402),IF($A$20=5, IF('JPN10-15'!C402="","",'JPN10-15'!C402),IF($A$20=6, IF(WLTC!D402="","", WLTC!D402),IF($A$20=7, IF('New Cycle 1'!C402="","", 'New Cycle 1'!C402),IF($A$20=8, IF('New Cycle 2'!C402="","", 'New Cycle 2'!C402),IF($A$20=9, IF('New Cycle 3'!C402="","", 'New Cycle 3'!C402),"")))))))))</f>
        <v>0</v>
      </c>
      <c r="S402" s="32">
        <f>IF($A$20=1,IF(UDDS!E402="","",UDDS!E402),IF($A$20=2,IF('FTP-75'!E402="","",'FTP-75'!E402),IF($A$20=3, IF('US06'!E402="","",'US06'!E402),IF($A$20=4, IF(NEDC!D402="","", NEDC!D402),IF($A$20=5, IF('JPN10-15'!D402="","",'JPN10-15'!D402),IF($A$20=6, IF(WLTC!E402="","", WLTC!E402),IF($A$20=7, IF('New Cycle 1'!D402="","", 'New Cycle 1'!D402),IF($A$20=8, IF('New Cycle 2'!D402="","", 'New Cycle 2'!D402),IF($A$20=9, IF('New Cycle 3'!D402="","", 'New Cycle 3'!D402),"")))))))))</f>
        <v>0</v>
      </c>
      <c r="T402" s="32">
        <f>IF($A$20=1,IF(UDDS!F402="","",UDDS!F402),IF($A$20=2,IF('FTP-75'!F402="","",'FTP-75'!F402),IF($A$20=3, IF('US06'!F402="","",'US06'!F402),IF($A$20=4, IF(NEDC!E402="","", NEDC!E402),IF($A$20=5, IF('JPN10-15'!E402="","",'JPN10-15'!E402),IF($A$20=6, IF(WLTC!F402="","", WLTC!F402),IF($A$20=7, IF('New Cycle 1'!E402="","", 'New Cycle 1'!E402),IF($A$20=8, IF('New Cycle 2'!E402="","", 'New Cycle 2'!E402),IF($A$20=9, IF('New Cycle 3'!E402="","", 'New Cycle 3'!E402),"")))))))))</f>
        <v>0</v>
      </c>
      <c r="U402" s="32">
        <f>IF($A$20=1,IF(UDDS!G402="","",UDDS!G402),IF($A$20=2,IF('FTP-75'!G402="","",'FTP-75'!G402),IF($A$20=3, IF('US06'!G402="","",'US06'!G402),IF($A$20=4, IF(NEDC!F402="","", NEDC!F402),IF($A$20=5, IF('JPN10-15'!F402="","",'JPN10-15'!F402),IF($A$20=6, IF(WLTC!G402="","", WLTC!G402),IF($A$20=7, IF('New Cycle 1'!F402="","", 'New Cycle 1'!F402),IF($A$20=8, IF('New Cycle 2'!F402="","", 'New Cycle 2'!F402),IF($A$20=9, IF('New Cycle 3'!F402="","", 'New Cycle 3'!F402),"")))))))))</f>
        <v>2038.3532023500181</v>
      </c>
    </row>
    <row r="403" spans="16:21" x14ac:dyDescent="0.25">
      <c r="P403" s="8">
        <f>IF($A$20=1,IF(UDDS!A403="","",UDDS!A403),IF($A$20=2,IF('FTP-75'!A403="","",'FTP-75'!A403),IF($A$20=3, IF('US06'!A403="","",'US06'!A403),IF($A$20=4, IF(NEDC!A403="","", NEDC!A403),IF($A$20=5, IF('JPN10-15'!A403="","",'JPN10-15'!A403),IF($A$20=6, IF(WLTC!B403="","", WLTC!B403),IF($A$20=7, IF('New Cycle 1'!A403="","", 'New Cycle 1'!A403),IF($A$20=8, IF('New Cycle 2'!A403="","", 'New Cycle 3'!A403),IF($A$20=9, IF('New Cycle 3'!A403="","", 'New Cycle 3'!A403),"")))))))))</f>
        <v>401</v>
      </c>
      <c r="Q403" s="32">
        <f>IF($A$20=1,IF(UDDS!C403="","",UDDS!C403),IF($A$20=2,IF('FTP-75'!C403="","",'FTP-75'!C403),IF($A$20=3, IF('US06'!C403="","",'US06'!C403),IF($A$20=4, IF(NEDC!B403="","", NEDC!B403),IF($A$20=5, IF('JPN10-15'!B403="","",'JPN10-15'!B403),IF($A$20=6, IF(WLTC!C403="","", WLTC!C403),IF($A$20=7, IF('New Cycle 1'!B403="","", 'New Cycle 1'!B403),IF($A$20=8, IF('New Cycle 2'!B403="","", 'New Cycle 2'!B403),IF($A$20=9, IF('New Cycle 3'!B403="","", 'New Cycle 3'!B403),"")))))))))</f>
        <v>0</v>
      </c>
      <c r="R403" s="32">
        <f>IF($A$20=1,IF(UDDS!D403="","",UDDS!D403),IF($A$20=2,IF('FTP-75'!D403="","",'FTP-75'!D403),IF($A$20=3, IF('US06'!D403="","",'US06'!D403),IF($A$20=4, IF(NEDC!C403="","", NEDC!C403),IF($A$20=5, IF('JPN10-15'!C403="","",'JPN10-15'!C403),IF($A$20=6, IF(WLTC!D403="","", WLTC!D403),IF($A$20=7, IF('New Cycle 1'!C403="","", 'New Cycle 1'!C403),IF($A$20=8, IF('New Cycle 2'!C403="","", 'New Cycle 2'!C403),IF($A$20=9, IF('New Cycle 3'!C403="","", 'New Cycle 3'!C403),"")))))))))</f>
        <v>0</v>
      </c>
      <c r="S403" s="32">
        <f>IF($A$20=1,IF(UDDS!E403="","",UDDS!E403),IF($A$20=2,IF('FTP-75'!E403="","",'FTP-75'!E403),IF($A$20=3, IF('US06'!E403="","",'US06'!E403),IF($A$20=4, IF(NEDC!D403="","", NEDC!D403),IF($A$20=5, IF('JPN10-15'!D403="","",'JPN10-15'!D403),IF($A$20=6, IF(WLTC!E403="","", WLTC!E403),IF($A$20=7, IF('New Cycle 1'!D403="","", 'New Cycle 1'!D403),IF($A$20=8, IF('New Cycle 2'!D403="","", 'New Cycle 2'!D403),IF($A$20=9, IF('New Cycle 3'!D403="","", 'New Cycle 3'!D403),"")))))))))</f>
        <v>0</v>
      </c>
      <c r="T403" s="32">
        <f>IF($A$20=1,IF(UDDS!F403="","",UDDS!F403),IF($A$20=2,IF('FTP-75'!F403="","",'FTP-75'!F403),IF($A$20=3, IF('US06'!F403="","",'US06'!F403),IF($A$20=4, IF(NEDC!E403="","", NEDC!E403),IF($A$20=5, IF('JPN10-15'!E403="","",'JPN10-15'!E403),IF($A$20=6, IF(WLTC!F403="","", WLTC!F403),IF($A$20=7, IF('New Cycle 1'!E403="","", 'New Cycle 1'!E403),IF($A$20=8, IF('New Cycle 2'!E403="","", 'New Cycle 2'!E403),IF($A$20=9, IF('New Cycle 3'!E403="","", 'New Cycle 3'!E403),"")))))))))</f>
        <v>0</v>
      </c>
      <c r="U403" s="32">
        <f>IF($A$20=1,IF(UDDS!G403="","",UDDS!G403),IF($A$20=2,IF('FTP-75'!G403="","",'FTP-75'!G403),IF($A$20=3, IF('US06'!G403="","",'US06'!G403),IF($A$20=4, IF(NEDC!F403="","", NEDC!F403),IF($A$20=5, IF('JPN10-15'!F403="","",'JPN10-15'!F403),IF($A$20=6, IF(WLTC!G403="","", WLTC!G403),IF($A$20=7, IF('New Cycle 1'!F403="","", 'New Cycle 1'!F403),IF($A$20=8, IF('New Cycle 2'!F403="","", 'New Cycle 2'!F403),IF($A$20=9, IF('New Cycle 3'!F403="","", 'New Cycle 3'!F403),"")))))))))</f>
        <v>2038.3532023500181</v>
      </c>
    </row>
    <row r="404" spans="16:21" x14ac:dyDescent="0.25">
      <c r="P404" s="8">
        <f>IF($A$20=1,IF(UDDS!A404="","",UDDS!A404),IF($A$20=2,IF('FTP-75'!A404="","",'FTP-75'!A404),IF($A$20=3, IF('US06'!A404="","",'US06'!A404),IF($A$20=4, IF(NEDC!A404="","", NEDC!A404),IF($A$20=5, IF('JPN10-15'!A404="","",'JPN10-15'!A404),IF($A$20=6, IF(WLTC!B404="","", WLTC!B404),IF($A$20=7, IF('New Cycle 1'!A404="","", 'New Cycle 1'!A404),IF($A$20=8, IF('New Cycle 2'!A404="","", 'New Cycle 3'!A404),IF($A$20=9, IF('New Cycle 3'!A404="","", 'New Cycle 3'!A404),"")))))))))</f>
        <v>402</v>
      </c>
      <c r="Q404" s="32">
        <f>IF($A$20=1,IF(UDDS!C404="","",UDDS!C404),IF($A$20=2,IF('FTP-75'!C404="","",'FTP-75'!C404),IF($A$20=3, IF('US06'!C404="","",'US06'!C404),IF($A$20=4, IF(NEDC!B404="","", NEDC!B404),IF($A$20=5, IF('JPN10-15'!B404="","",'JPN10-15'!B404),IF($A$20=6, IF(WLTC!C404="","", WLTC!C404),IF($A$20=7, IF('New Cycle 1'!B404="","", 'New Cycle 1'!B404),IF($A$20=8, IF('New Cycle 2'!B404="","", 'New Cycle 2'!B404),IF($A$20=9, IF('New Cycle 3'!B404="","", 'New Cycle 3'!B404),"")))))))))</f>
        <v>0</v>
      </c>
      <c r="R404" s="32">
        <f>IF($A$20=1,IF(UDDS!D404="","",UDDS!D404),IF($A$20=2,IF('FTP-75'!D404="","",'FTP-75'!D404),IF($A$20=3, IF('US06'!D404="","",'US06'!D404),IF($A$20=4, IF(NEDC!C404="","", NEDC!C404),IF($A$20=5, IF('JPN10-15'!C404="","",'JPN10-15'!C404),IF($A$20=6, IF(WLTC!D404="","", WLTC!D404),IF($A$20=7, IF('New Cycle 1'!C404="","", 'New Cycle 1'!C404),IF($A$20=8, IF('New Cycle 2'!C404="","", 'New Cycle 2'!C404),IF($A$20=9, IF('New Cycle 3'!C404="","", 'New Cycle 3'!C404),"")))))))))</f>
        <v>0</v>
      </c>
      <c r="S404" s="32">
        <f>IF($A$20=1,IF(UDDS!E404="","",UDDS!E404),IF($A$20=2,IF('FTP-75'!E404="","",'FTP-75'!E404),IF($A$20=3, IF('US06'!E404="","",'US06'!E404),IF($A$20=4, IF(NEDC!D404="","", NEDC!D404),IF($A$20=5, IF('JPN10-15'!D404="","",'JPN10-15'!D404),IF($A$20=6, IF(WLTC!E404="","", WLTC!E404),IF($A$20=7, IF('New Cycle 1'!D404="","", 'New Cycle 1'!D404),IF($A$20=8, IF('New Cycle 2'!D404="","", 'New Cycle 2'!D404),IF($A$20=9, IF('New Cycle 3'!D404="","", 'New Cycle 3'!D404),"")))))))))</f>
        <v>0</v>
      </c>
      <c r="T404" s="32">
        <f>IF($A$20=1,IF(UDDS!F404="","",UDDS!F404),IF($A$20=2,IF('FTP-75'!F404="","",'FTP-75'!F404),IF($A$20=3, IF('US06'!F404="","",'US06'!F404),IF($A$20=4, IF(NEDC!E404="","", NEDC!E404),IF($A$20=5, IF('JPN10-15'!E404="","",'JPN10-15'!E404),IF($A$20=6, IF(WLTC!F404="","", WLTC!F404),IF($A$20=7, IF('New Cycle 1'!E404="","", 'New Cycle 1'!E404),IF($A$20=8, IF('New Cycle 2'!E404="","", 'New Cycle 2'!E404),IF($A$20=9, IF('New Cycle 3'!E404="","", 'New Cycle 3'!E404),"")))))))))</f>
        <v>0</v>
      </c>
      <c r="U404" s="32">
        <f>IF($A$20=1,IF(UDDS!G404="","",UDDS!G404),IF($A$20=2,IF('FTP-75'!G404="","",'FTP-75'!G404),IF($A$20=3, IF('US06'!G404="","",'US06'!G404),IF($A$20=4, IF(NEDC!F404="","", NEDC!F404),IF($A$20=5, IF('JPN10-15'!F404="","",'JPN10-15'!F404),IF($A$20=6, IF(WLTC!G404="","", WLTC!G404),IF($A$20=7, IF('New Cycle 1'!F404="","", 'New Cycle 1'!F404),IF($A$20=8, IF('New Cycle 2'!F404="","", 'New Cycle 2'!F404),IF($A$20=9, IF('New Cycle 3'!F404="","", 'New Cycle 3'!F404),"")))))))))</f>
        <v>2038.3532023500181</v>
      </c>
    </row>
    <row r="405" spans="16:21" x14ac:dyDescent="0.25">
      <c r="P405" s="8">
        <f>IF($A$20=1,IF(UDDS!A405="","",UDDS!A405),IF($A$20=2,IF('FTP-75'!A405="","",'FTP-75'!A405),IF($A$20=3, IF('US06'!A405="","",'US06'!A405),IF($A$20=4, IF(NEDC!A405="","", NEDC!A405),IF($A$20=5, IF('JPN10-15'!A405="","",'JPN10-15'!A405),IF($A$20=6, IF(WLTC!B405="","", WLTC!B405),IF($A$20=7, IF('New Cycle 1'!A405="","", 'New Cycle 1'!A405),IF($A$20=8, IF('New Cycle 2'!A405="","", 'New Cycle 3'!A405),IF($A$20=9, IF('New Cycle 3'!A405="","", 'New Cycle 3'!A405),"")))))))))</f>
        <v>403</v>
      </c>
      <c r="Q405" s="32">
        <f>IF($A$20=1,IF(UDDS!C405="","",UDDS!C405),IF($A$20=2,IF('FTP-75'!C405="","",'FTP-75'!C405),IF($A$20=3, IF('US06'!C405="","",'US06'!C405),IF($A$20=4, IF(NEDC!B405="","", NEDC!B405),IF($A$20=5, IF('JPN10-15'!B405="","",'JPN10-15'!B405),IF($A$20=6, IF(WLTC!C405="","", WLTC!C405),IF($A$20=7, IF('New Cycle 1'!B405="","", 'New Cycle 1'!B405),IF($A$20=8, IF('New Cycle 2'!B405="","", 'New Cycle 2'!B405),IF($A$20=9, IF('New Cycle 3'!B405="","", 'New Cycle 3'!B405),"")))))))))</f>
        <v>0</v>
      </c>
      <c r="R405" s="32">
        <f>IF($A$20=1,IF(UDDS!D405="","",UDDS!D405),IF($A$20=2,IF('FTP-75'!D405="","",'FTP-75'!D405),IF($A$20=3, IF('US06'!D405="","",'US06'!D405),IF($A$20=4, IF(NEDC!C405="","", NEDC!C405),IF($A$20=5, IF('JPN10-15'!C405="","",'JPN10-15'!C405),IF($A$20=6, IF(WLTC!D405="","", WLTC!D405),IF($A$20=7, IF('New Cycle 1'!C405="","", 'New Cycle 1'!C405),IF($A$20=8, IF('New Cycle 2'!C405="","", 'New Cycle 2'!C405),IF($A$20=9, IF('New Cycle 3'!C405="","", 'New Cycle 3'!C405),"")))))))))</f>
        <v>0</v>
      </c>
      <c r="S405" s="32">
        <f>IF($A$20=1,IF(UDDS!E405="","",UDDS!E405),IF($A$20=2,IF('FTP-75'!E405="","",'FTP-75'!E405),IF($A$20=3, IF('US06'!E405="","",'US06'!E405),IF($A$20=4, IF(NEDC!D405="","", NEDC!D405),IF($A$20=5, IF('JPN10-15'!D405="","",'JPN10-15'!D405),IF($A$20=6, IF(WLTC!E405="","", WLTC!E405),IF($A$20=7, IF('New Cycle 1'!D405="","", 'New Cycle 1'!D405),IF($A$20=8, IF('New Cycle 2'!D405="","", 'New Cycle 2'!D405),IF($A$20=9, IF('New Cycle 3'!D405="","", 'New Cycle 3'!D405),"")))))))))</f>
        <v>0</v>
      </c>
      <c r="T405" s="32">
        <f>IF($A$20=1,IF(UDDS!F405="","",UDDS!F405),IF($A$20=2,IF('FTP-75'!F405="","",'FTP-75'!F405),IF($A$20=3, IF('US06'!F405="","",'US06'!F405),IF($A$20=4, IF(NEDC!E405="","", NEDC!E405),IF($A$20=5, IF('JPN10-15'!E405="","",'JPN10-15'!E405),IF($A$20=6, IF(WLTC!F405="","", WLTC!F405),IF($A$20=7, IF('New Cycle 1'!E405="","", 'New Cycle 1'!E405),IF($A$20=8, IF('New Cycle 2'!E405="","", 'New Cycle 2'!E405),IF($A$20=9, IF('New Cycle 3'!E405="","", 'New Cycle 3'!E405),"")))))))))</f>
        <v>0</v>
      </c>
      <c r="U405" s="32">
        <f>IF($A$20=1,IF(UDDS!G405="","",UDDS!G405),IF($A$20=2,IF('FTP-75'!G405="","",'FTP-75'!G405),IF($A$20=3, IF('US06'!G405="","",'US06'!G405),IF($A$20=4, IF(NEDC!F405="","", NEDC!F405),IF($A$20=5, IF('JPN10-15'!F405="","",'JPN10-15'!F405),IF($A$20=6, IF(WLTC!G405="","", WLTC!G405),IF($A$20=7, IF('New Cycle 1'!F405="","", 'New Cycle 1'!F405),IF($A$20=8, IF('New Cycle 2'!F405="","", 'New Cycle 2'!F405),IF($A$20=9, IF('New Cycle 3'!F405="","", 'New Cycle 3'!F405),"")))))))))</f>
        <v>2038.3532023500181</v>
      </c>
    </row>
    <row r="406" spans="16:21" x14ac:dyDescent="0.25">
      <c r="P406" s="8">
        <f>IF($A$20=1,IF(UDDS!A406="","",UDDS!A406),IF($A$20=2,IF('FTP-75'!A406="","",'FTP-75'!A406),IF($A$20=3, IF('US06'!A406="","",'US06'!A406),IF($A$20=4, IF(NEDC!A406="","", NEDC!A406),IF($A$20=5, IF('JPN10-15'!A406="","",'JPN10-15'!A406),IF($A$20=6, IF(WLTC!B406="","", WLTC!B406),IF($A$20=7, IF('New Cycle 1'!A406="","", 'New Cycle 1'!A406),IF($A$20=8, IF('New Cycle 2'!A406="","", 'New Cycle 3'!A406),IF($A$20=9, IF('New Cycle 3'!A406="","", 'New Cycle 3'!A406),"")))))))))</f>
        <v>404</v>
      </c>
      <c r="Q406" s="32">
        <f>IF($A$20=1,IF(UDDS!C406="","",UDDS!C406),IF($A$20=2,IF('FTP-75'!C406="","",'FTP-75'!C406),IF($A$20=3, IF('US06'!C406="","",'US06'!C406),IF($A$20=4, IF(NEDC!B406="","", NEDC!B406),IF($A$20=5, IF('JPN10-15'!B406="","",'JPN10-15'!B406),IF($A$20=6, IF(WLTC!C406="","", WLTC!C406),IF($A$20=7, IF('New Cycle 1'!B406="","", 'New Cycle 1'!B406),IF($A$20=8, IF('New Cycle 2'!B406="","", 'New Cycle 2'!B406),IF($A$20=9, IF('New Cycle 3'!B406="","", 'New Cycle 3'!B406),"")))))))))</f>
        <v>3.75</v>
      </c>
      <c r="R406" s="32">
        <f>IF($A$20=1,IF(UDDS!D406="","",UDDS!D406),IF($A$20=2,IF('FTP-75'!D406="","",'FTP-75'!D406),IF($A$20=3, IF('US06'!D406="","",'US06'!D406),IF($A$20=4, IF(NEDC!C406="","", NEDC!C406),IF($A$20=5, IF('JPN10-15'!C406="","",'JPN10-15'!C406),IF($A$20=6, IF(WLTC!D406="","", WLTC!D406),IF($A$20=7, IF('New Cycle 1'!C406="","", 'New Cycle 1'!C406),IF($A$20=8, IF('New Cycle 2'!C406="","", 'New Cycle 2'!C406),IF($A$20=9, IF('New Cycle 3'!C406="","", 'New Cycle 3'!C406),"")))))))))</f>
        <v>0</v>
      </c>
      <c r="S406" s="32">
        <f>IF($A$20=1,IF(UDDS!E406="","",UDDS!E406),IF($A$20=2,IF('FTP-75'!E406="","",'FTP-75'!E406),IF($A$20=3, IF('US06'!E406="","",'US06'!E406),IF($A$20=4, IF(NEDC!D406="","", NEDC!D406),IF($A$20=5, IF('JPN10-15'!D406="","",'JPN10-15'!D406),IF($A$20=6, IF(WLTC!E406="","", WLTC!E406),IF($A$20=7, IF('New Cycle 1'!D406="","", 'New Cycle 1'!D406),IF($A$20=8, IF('New Cycle 2'!D406="","", 'New Cycle 2'!D406),IF($A$20=9, IF('New Cycle 3'!D406="","", 'New Cycle 3'!D406),"")))))))))</f>
        <v>1.0416666666666667</v>
      </c>
      <c r="T406" s="32">
        <f>IF($A$20=1,IF(UDDS!F406="","",UDDS!F406),IF($A$20=2,IF('FTP-75'!F406="","",'FTP-75'!F406),IF($A$20=3, IF('US06'!F406="","",'US06'!F406),IF($A$20=4, IF(NEDC!E406="","", NEDC!E406),IF($A$20=5, IF('JPN10-15'!E406="","",'JPN10-15'!E406),IF($A$20=6, IF(WLTC!F406="","", WLTC!F406),IF($A$20=7, IF('New Cycle 1'!E406="","", 'New Cycle 1'!E406),IF($A$20=8, IF('New Cycle 2'!E406="","", 'New Cycle 2'!E406),IF($A$20=9, IF('New Cycle 3'!E406="","", 'New Cycle 3'!E406),"")))))))))</f>
        <v>1.0416666666666667</v>
      </c>
      <c r="U406" s="32">
        <f>IF($A$20=1,IF(UDDS!G406="","",UDDS!G406),IF($A$20=2,IF('FTP-75'!G406="","",'FTP-75'!G406),IF($A$20=3, IF('US06'!G406="","",'US06'!G406),IF($A$20=4, IF(NEDC!F406="","", NEDC!F406),IF($A$20=5, IF('JPN10-15'!F406="","",'JPN10-15'!F406),IF($A$20=6, IF(WLTC!G406="","", WLTC!G406),IF($A$20=7, IF('New Cycle 1'!F406="","", 'New Cycle 1'!F406),IF($A$20=8, IF('New Cycle 2'!F406="","", 'New Cycle 2'!F406),IF($A$20=9, IF('New Cycle 3'!F406="","", 'New Cycle 3'!F406),"")))))))))</f>
        <v>2038.8740356833514</v>
      </c>
    </row>
    <row r="407" spans="16:21" x14ac:dyDescent="0.25">
      <c r="P407" s="8">
        <f>IF($A$20=1,IF(UDDS!A407="","",UDDS!A407),IF($A$20=2,IF('FTP-75'!A407="","",'FTP-75'!A407),IF($A$20=3, IF('US06'!A407="","",'US06'!A407),IF($A$20=4, IF(NEDC!A407="","", NEDC!A407),IF($A$20=5, IF('JPN10-15'!A407="","",'JPN10-15'!A407),IF($A$20=6, IF(WLTC!B407="","", WLTC!B407),IF($A$20=7, IF('New Cycle 1'!A407="","", 'New Cycle 1'!A407),IF($A$20=8, IF('New Cycle 2'!A407="","", 'New Cycle 3'!A407),IF($A$20=9, IF('New Cycle 3'!A407="","", 'New Cycle 3'!A407),"")))))))))</f>
        <v>405</v>
      </c>
      <c r="Q407" s="32">
        <f>IF($A$20=1,IF(UDDS!C407="","",UDDS!C407),IF($A$20=2,IF('FTP-75'!C407="","",'FTP-75'!C407),IF($A$20=3, IF('US06'!C407="","",'US06'!C407),IF($A$20=4, IF(NEDC!B407="","", NEDC!B407),IF($A$20=5, IF('JPN10-15'!B407="","",'JPN10-15'!B407),IF($A$20=6, IF(WLTC!C407="","", WLTC!C407),IF($A$20=7, IF('New Cycle 1'!B407="","", 'New Cycle 1'!B407),IF($A$20=8, IF('New Cycle 2'!B407="","", 'New Cycle 2'!B407),IF($A$20=9, IF('New Cycle 3'!B407="","", 'New Cycle 3'!B407),"")))))))))</f>
        <v>7.5</v>
      </c>
      <c r="R407" s="32">
        <f>IF($A$20=1,IF(UDDS!D407="","",UDDS!D407),IF($A$20=2,IF('FTP-75'!D407="","",'FTP-75'!D407),IF($A$20=3, IF('US06'!D407="","",'US06'!D407),IF($A$20=4, IF(NEDC!C407="","", NEDC!C407),IF($A$20=5, IF('JPN10-15'!C407="","",'JPN10-15'!C407),IF($A$20=6, IF(WLTC!D407="","", WLTC!D407),IF($A$20=7, IF('New Cycle 1'!C407="","", 'New Cycle 1'!C407),IF($A$20=8, IF('New Cycle 2'!C407="","", 'New Cycle 2'!C407),IF($A$20=9, IF('New Cycle 3'!C407="","", 'New Cycle 3'!C407),"")))))))))</f>
        <v>0</v>
      </c>
      <c r="S407" s="32">
        <f>IF($A$20=1,IF(UDDS!E407="","",UDDS!E407),IF($A$20=2,IF('FTP-75'!E407="","",'FTP-75'!E407),IF($A$20=3, IF('US06'!E407="","",'US06'!E407),IF($A$20=4, IF(NEDC!D407="","", NEDC!D407),IF($A$20=5, IF('JPN10-15'!D407="","",'JPN10-15'!D407),IF($A$20=6, IF(WLTC!E407="","", WLTC!E407),IF($A$20=7, IF('New Cycle 1'!D407="","", 'New Cycle 1'!D407),IF($A$20=8, IF('New Cycle 2'!D407="","", 'New Cycle 2'!D407),IF($A$20=9, IF('New Cycle 3'!D407="","", 'New Cycle 3'!D407),"")))))))))</f>
        <v>2.0833333333333335</v>
      </c>
      <c r="T407" s="32">
        <f>IF($A$20=1,IF(UDDS!F407="","",UDDS!F407),IF($A$20=2,IF('FTP-75'!F407="","",'FTP-75'!F407),IF($A$20=3, IF('US06'!F407="","",'US06'!F407),IF($A$20=4, IF(NEDC!E407="","", NEDC!E407),IF($A$20=5, IF('JPN10-15'!E407="","",'JPN10-15'!E407),IF($A$20=6, IF(WLTC!F407="","", WLTC!F407),IF($A$20=7, IF('New Cycle 1'!E407="","", 'New Cycle 1'!E407),IF($A$20=8, IF('New Cycle 2'!E407="","", 'New Cycle 2'!E407),IF($A$20=9, IF('New Cycle 3'!E407="","", 'New Cycle 3'!E407),"")))))))))</f>
        <v>1.0416666666666667</v>
      </c>
      <c r="U407" s="32">
        <f>IF($A$20=1,IF(UDDS!G407="","",UDDS!G407),IF($A$20=2,IF('FTP-75'!G407="","",'FTP-75'!G407),IF($A$20=3, IF('US06'!G407="","",'US06'!G407),IF($A$20=4, IF(NEDC!F407="","", NEDC!F407),IF($A$20=5, IF('JPN10-15'!F407="","",'JPN10-15'!F407),IF($A$20=6, IF(WLTC!G407="","", WLTC!G407),IF($A$20=7, IF('New Cycle 1'!F407="","", 'New Cycle 1'!F407),IF($A$20=8, IF('New Cycle 2'!F407="","", 'New Cycle 2'!F407),IF($A$20=9, IF('New Cycle 3'!F407="","", 'New Cycle 3'!F407),"")))))))))</f>
        <v>2040.4365356833514</v>
      </c>
    </row>
    <row r="408" spans="16:21" x14ac:dyDescent="0.25">
      <c r="P408" s="8">
        <f>IF($A$20=1,IF(UDDS!A408="","",UDDS!A408),IF($A$20=2,IF('FTP-75'!A408="","",'FTP-75'!A408),IF($A$20=3, IF('US06'!A408="","",'US06'!A408),IF($A$20=4, IF(NEDC!A408="","", NEDC!A408),IF($A$20=5, IF('JPN10-15'!A408="","",'JPN10-15'!A408),IF($A$20=6, IF(WLTC!B408="","", WLTC!B408),IF($A$20=7, IF('New Cycle 1'!A408="","", 'New Cycle 1'!A408),IF($A$20=8, IF('New Cycle 2'!A408="","", 'New Cycle 3'!A408),IF($A$20=9, IF('New Cycle 3'!A408="","", 'New Cycle 3'!A408),"")))))))))</f>
        <v>406</v>
      </c>
      <c r="Q408" s="32">
        <f>IF($A$20=1,IF(UDDS!C408="","",UDDS!C408),IF($A$20=2,IF('FTP-75'!C408="","",'FTP-75'!C408),IF($A$20=3, IF('US06'!C408="","",'US06'!C408),IF($A$20=4, IF(NEDC!B408="","", NEDC!B408),IF($A$20=5, IF('JPN10-15'!B408="","",'JPN10-15'!B408),IF($A$20=6, IF(WLTC!C408="","", WLTC!C408),IF($A$20=7, IF('New Cycle 1'!B408="","", 'New Cycle 1'!B408),IF($A$20=8, IF('New Cycle 2'!B408="","", 'New Cycle 2'!B408),IF($A$20=9, IF('New Cycle 3'!B408="","", 'New Cycle 3'!B408),"")))))))))</f>
        <v>11.25</v>
      </c>
      <c r="R408" s="32">
        <f>IF($A$20=1,IF(UDDS!D408="","",UDDS!D408),IF($A$20=2,IF('FTP-75'!D408="","",'FTP-75'!D408),IF($A$20=3, IF('US06'!D408="","",'US06'!D408),IF($A$20=4, IF(NEDC!C408="","", NEDC!C408),IF($A$20=5, IF('JPN10-15'!C408="","",'JPN10-15'!C408),IF($A$20=6, IF(WLTC!D408="","", WLTC!D408),IF($A$20=7, IF('New Cycle 1'!C408="","", 'New Cycle 1'!C408),IF($A$20=8, IF('New Cycle 2'!C408="","", 'New Cycle 2'!C408),IF($A$20=9, IF('New Cycle 3'!C408="","", 'New Cycle 3'!C408),"")))))))))</f>
        <v>0</v>
      </c>
      <c r="S408" s="32">
        <f>IF($A$20=1,IF(UDDS!E408="","",UDDS!E408),IF($A$20=2,IF('FTP-75'!E408="","",'FTP-75'!E408),IF($A$20=3, IF('US06'!E408="","",'US06'!E408),IF($A$20=4, IF(NEDC!D408="","", NEDC!D408),IF($A$20=5, IF('JPN10-15'!D408="","",'JPN10-15'!D408),IF($A$20=6, IF(WLTC!E408="","", WLTC!E408),IF($A$20=7, IF('New Cycle 1'!D408="","", 'New Cycle 1'!D408),IF($A$20=8, IF('New Cycle 2'!D408="","", 'New Cycle 2'!D408),IF($A$20=9, IF('New Cycle 3'!D408="","", 'New Cycle 3'!D408),"")))))))))</f>
        <v>3.125</v>
      </c>
      <c r="T408" s="32">
        <f>IF($A$20=1,IF(UDDS!F408="","",UDDS!F408),IF($A$20=2,IF('FTP-75'!F408="","",'FTP-75'!F408),IF($A$20=3, IF('US06'!F408="","",'US06'!F408),IF($A$20=4, IF(NEDC!E408="","", NEDC!E408),IF($A$20=5, IF('JPN10-15'!E408="","",'JPN10-15'!E408),IF($A$20=6, IF(WLTC!F408="","", WLTC!F408),IF($A$20=7, IF('New Cycle 1'!E408="","", 'New Cycle 1'!E408),IF($A$20=8, IF('New Cycle 2'!E408="","", 'New Cycle 2'!E408),IF($A$20=9, IF('New Cycle 3'!E408="","", 'New Cycle 3'!E408),"")))))))))</f>
        <v>1.0416666666666665</v>
      </c>
      <c r="U408" s="32">
        <f>IF($A$20=1,IF(UDDS!G408="","",UDDS!G408),IF($A$20=2,IF('FTP-75'!G408="","",'FTP-75'!G408),IF($A$20=3, IF('US06'!G408="","",'US06'!G408),IF($A$20=4, IF(NEDC!F408="","", NEDC!F408),IF($A$20=5, IF('JPN10-15'!F408="","",'JPN10-15'!F408),IF($A$20=6, IF(WLTC!G408="","", WLTC!G408),IF($A$20=7, IF('New Cycle 1'!F408="","", 'New Cycle 1'!F408),IF($A$20=8, IF('New Cycle 2'!F408="","", 'New Cycle 2'!F408),IF($A$20=9, IF('New Cycle 3'!F408="","", 'New Cycle 3'!F408),"")))))))))</f>
        <v>2043.0407023500181</v>
      </c>
    </row>
    <row r="409" spans="16:21" x14ac:dyDescent="0.25">
      <c r="P409" s="8">
        <f>IF($A$20=1,IF(UDDS!A409="","",UDDS!A409),IF($A$20=2,IF('FTP-75'!A409="","",'FTP-75'!A409),IF($A$20=3, IF('US06'!A409="","",'US06'!A409),IF($A$20=4, IF(NEDC!A409="","", NEDC!A409),IF($A$20=5, IF('JPN10-15'!A409="","",'JPN10-15'!A409),IF($A$20=6, IF(WLTC!B409="","", WLTC!B409),IF($A$20=7, IF('New Cycle 1'!A409="","", 'New Cycle 1'!A409),IF($A$20=8, IF('New Cycle 2'!A409="","", 'New Cycle 3'!A409),IF($A$20=9, IF('New Cycle 3'!A409="","", 'New Cycle 3'!A409),"")))))))))</f>
        <v>407</v>
      </c>
      <c r="Q409" s="32">
        <f>IF($A$20=1,IF(UDDS!C409="","",UDDS!C409),IF($A$20=2,IF('FTP-75'!C409="","",'FTP-75'!C409),IF($A$20=3, IF('US06'!C409="","",'US06'!C409),IF($A$20=4, IF(NEDC!B409="","", NEDC!B409),IF($A$20=5, IF('JPN10-15'!B409="","",'JPN10-15'!B409),IF($A$20=6, IF(WLTC!C409="","", WLTC!C409),IF($A$20=7, IF('New Cycle 1'!B409="","", 'New Cycle 1'!B409),IF($A$20=8, IF('New Cycle 2'!B409="","", 'New Cycle 2'!B409),IF($A$20=9, IF('New Cycle 3'!B409="","", 'New Cycle 3'!B409),"")))))))))</f>
        <v>15</v>
      </c>
      <c r="R409" s="32">
        <f>IF($A$20=1,IF(UDDS!D409="","",UDDS!D409),IF($A$20=2,IF('FTP-75'!D409="","",'FTP-75'!D409),IF($A$20=3, IF('US06'!D409="","",'US06'!D409),IF($A$20=4, IF(NEDC!C409="","", NEDC!C409),IF($A$20=5, IF('JPN10-15'!C409="","",'JPN10-15'!C409),IF($A$20=6, IF(WLTC!D409="","", WLTC!D409),IF($A$20=7, IF('New Cycle 1'!C409="","", 'New Cycle 1'!C409),IF($A$20=8, IF('New Cycle 2'!C409="","", 'New Cycle 2'!C409),IF($A$20=9, IF('New Cycle 3'!C409="","", 'New Cycle 3'!C409),"")))))))))</f>
        <v>0</v>
      </c>
      <c r="S409" s="32">
        <f>IF($A$20=1,IF(UDDS!E409="","",UDDS!E409),IF($A$20=2,IF('FTP-75'!E409="","",'FTP-75'!E409),IF($A$20=3, IF('US06'!E409="","",'US06'!E409),IF($A$20=4, IF(NEDC!D409="","", NEDC!D409),IF($A$20=5, IF('JPN10-15'!D409="","",'JPN10-15'!D409),IF($A$20=6, IF(WLTC!E409="","", WLTC!E409),IF($A$20=7, IF('New Cycle 1'!D409="","", 'New Cycle 1'!D409),IF($A$20=8, IF('New Cycle 2'!D409="","", 'New Cycle 2'!D409),IF($A$20=9, IF('New Cycle 3'!D409="","", 'New Cycle 3'!D409),"")))))))))</f>
        <v>4.166666666666667</v>
      </c>
      <c r="T409" s="32">
        <f>IF($A$20=1,IF(UDDS!F409="","",UDDS!F409),IF($A$20=2,IF('FTP-75'!F409="","",'FTP-75'!F409),IF($A$20=3, IF('US06'!F409="","",'US06'!F409),IF($A$20=4, IF(NEDC!E409="","", NEDC!E409),IF($A$20=5, IF('JPN10-15'!E409="","",'JPN10-15'!E409),IF($A$20=6, IF(WLTC!F409="","", WLTC!F409),IF($A$20=7, IF('New Cycle 1'!E409="","", 'New Cycle 1'!E409),IF($A$20=8, IF('New Cycle 2'!E409="","", 'New Cycle 2'!E409),IF($A$20=9, IF('New Cycle 3'!E409="","", 'New Cycle 3'!E409),"")))))))))</f>
        <v>1.041666666666667</v>
      </c>
      <c r="U409" s="32">
        <f>IF($A$20=1,IF(UDDS!G409="","",UDDS!G409),IF($A$20=2,IF('FTP-75'!G409="","",'FTP-75'!G409),IF($A$20=3, IF('US06'!G409="","",'US06'!G409),IF($A$20=4, IF(NEDC!F409="","", NEDC!F409),IF($A$20=5, IF('JPN10-15'!F409="","",'JPN10-15'!F409),IF($A$20=6, IF(WLTC!G409="","", WLTC!G409),IF($A$20=7, IF('New Cycle 1'!F409="","", 'New Cycle 1'!F409),IF($A$20=8, IF('New Cycle 2'!F409="","", 'New Cycle 2'!F409),IF($A$20=9, IF('New Cycle 3'!F409="","", 'New Cycle 3'!F409),"")))))))))</f>
        <v>2046.6865356833514</v>
      </c>
    </row>
    <row r="410" spans="16:21" x14ac:dyDescent="0.25">
      <c r="P410" s="8">
        <f>IF($A$20=1,IF(UDDS!A410="","",UDDS!A410),IF($A$20=2,IF('FTP-75'!A410="","",'FTP-75'!A410),IF($A$20=3, IF('US06'!A410="","",'US06'!A410),IF($A$20=4, IF(NEDC!A410="","", NEDC!A410),IF($A$20=5, IF('JPN10-15'!A410="","",'JPN10-15'!A410),IF($A$20=6, IF(WLTC!B410="","", WLTC!B410),IF($A$20=7, IF('New Cycle 1'!A410="","", 'New Cycle 1'!A410),IF($A$20=8, IF('New Cycle 2'!A410="","", 'New Cycle 3'!A410),IF($A$20=9, IF('New Cycle 3'!A410="","", 'New Cycle 3'!A410),"")))))))))</f>
        <v>408</v>
      </c>
      <c r="Q410" s="32">
        <f>IF($A$20=1,IF(UDDS!C410="","",UDDS!C410),IF($A$20=2,IF('FTP-75'!C410="","",'FTP-75'!C410),IF($A$20=3, IF('US06'!C410="","",'US06'!C410),IF($A$20=4, IF(NEDC!B410="","", NEDC!B410),IF($A$20=5, IF('JPN10-15'!B410="","",'JPN10-15'!B410),IF($A$20=6, IF(WLTC!C410="","", WLTC!C410),IF($A$20=7, IF('New Cycle 1'!B410="","", 'New Cycle 1'!B410),IF($A$20=8, IF('New Cycle 2'!B410="","", 'New Cycle 2'!B410),IF($A$20=9, IF('New Cycle 3'!B410="","", 'New Cycle 3'!B410),"")))))))))</f>
        <v>15</v>
      </c>
      <c r="R410" s="32">
        <f>IF($A$20=1,IF(UDDS!D410="","",UDDS!D410),IF($A$20=2,IF('FTP-75'!D410="","",'FTP-75'!D410),IF($A$20=3, IF('US06'!D410="","",'US06'!D410),IF($A$20=4, IF(NEDC!C410="","", NEDC!C410),IF($A$20=5, IF('JPN10-15'!C410="","",'JPN10-15'!C410),IF($A$20=6, IF(WLTC!D410="","", WLTC!D410),IF($A$20=7, IF('New Cycle 1'!C410="","", 'New Cycle 1'!C410),IF($A$20=8, IF('New Cycle 2'!C410="","", 'New Cycle 2'!C410),IF($A$20=9, IF('New Cycle 3'!C410="","", 'New Cycle 3'!C410),"")))))))))</f>
        <v>0</v>
      </c>
      <c r="S410" s="32">
        <f>IF($A$20=1,IF(UDDS!E410="","",UDDS!E410),IF($A$20=2,IF('FTP-75'!E410="","",'FTP-75'!E410),IF($A$20=3, IF('US06'!E410="","",'US06'!E410),IF($A$20=4, IF(NEDC!D410="","", NEDC!D410),IF($A$20=5, IF('JPN10-15'!D410="","",'JPN10-15'!D410),IF($A$20=6, IF(WLTC!E410="","", WLTC!E410),IF($A$20=7, IF('New Cycle 1'!D410="","", 'New Cycle 1'!D410),IF($A$20=8, IF('New Cycle 2'!D410="","", 'New Cycle 2'!D410),IF($A$20=9, IF('New Cycle 3'!D410="","", 'New Cycle 3'!D410),"")))))))))</f>
        <v>4.166666666666667</v>
      </c>
      <c r="T410" s="32">
        <f>IF($A$20=1,IF(UDDS!F410="","",UDDS!F410),IF($A$20=2,IF('FTP-75'!F410="","",'FTP-75'!F410),IF($A$20=3, IF('US06'!F410="","",'US06'!F410),IF($A$20=4, IF(NEDC!E410="","", NEDC!E410),IF($A$20=5, IF('JPN10-15'!E410="","",'JPN10-15'!E410),IF($A$20=6, IF(WLTC!F410="","", WLTC!F410),IF($A$20=7, IF('New Cycle 1'!E410="","", 'New Cycle 1'!E410),IF($A$20=8, IF('New Cycle 2'!E410="","", 'New Cycle 2'!E410),IF($A$20=9, IF('New Cycle 3'!E410="","", 'New Cycle 3'!E410),"")))))))))</f>
        <v>0</v>
      </c>
      <c r="U410" s="32">
        <f>IF($A$20=1,IF(UDDS!G410="","",UDDS!G410),IF($A$20=2,IF('FTP-75'!G410="","",'FTP-75'!G410),IF($A$20=3, IF('US06'!G410="","",'US06'!G410),IF($A$20=4, IF(NEDC!F410="","", NEDC!F410),IF($A$20=5, IF('JPN10-15'!F410="","",'JPN10-15'!F410),IF($A$20=6, IF(WLTC!G410="","", WLTC!G410),IF($A$20=7, IF('New Cycle 1'!F410="","", 'New Cycle 1'!F410),IF($A$20=8, IF('New Cycle 2'!F410="","", 'New Cycle 2'!F410),IF($A$20=9, IF('New Cycle 3'!F410="","", 'New Cycle 3'!F410),"")))))))))</f>
        <v>2050.8532023500179</v>
      </c>
    </row>
    <row r="411" spans="16:21" x14ac:dyDescent="0.25">
      <c r="P411" s="8">
        <f>IF($A$20=1,IF(UDDS!A411="","",UDDS!A411),IF($A$20=2,IF('FTP-75'!A411="","",'FTP-75'!A411),IF($A$20=3, IF('US06'!A411="","",'US06'!A411),IF($A$20=4, IF(NEDC!A411="","", NEDC!A411),IF($A$20=5, IF('JPN10-15'!A411="","",'JPN10-15'!A411),IF($A$20=6, IF(WLTC!B411="","", WLTC!B411),IF($A$20=7, IF('New Cycle 1'!A411="","", 'New Cycle 1'!A411),IF($A$20=8, IF('New Cycle 2'!A411="","", 'New Cycle 3'!A411),IF($A$20=9, IF('New Cycle 3'!A411="","", 'New Cycle 3'!A411),"")))))))))</f>
        <v>409</v>
      </c>
      <c r="Q411" s="32">
        <f>IF($A$20=1,IF(UDDS!C411="","",UDDS!C411),IF($A$20=2,IF('FTP-75'!C411="","",'FTP-75'!C411),IF($A$20=3, IF('US06'!C411="","",'US06'!C411),IF($A$20=4, IF(NEDC!B411="","", NEDC!B411),IF($A$20=5, IF('JPN10-15'!B411="","",'JPN10-15'!B411),IF($A$20=6, IF(WLTC!C411="","", WLTC!C411),IF($A$20=7, IF('New Cycle 1'!B411="","", 'New Cycle 1'!B411),IF($A$20=8, IF('New Cycle 2'!B411="","", 'New Cycle 2'!B411),IF($A$20=9, IF('New Cycle 3'!B411="","", 'New Cycle 3'!B411),"")))))))))</f>
        <v>15</v>
      </c>
      <c r="R411" s="32">
        <f>IF($A$20=1,IF(UDDS!D411="","",UDDS!D411),IF($A$20=2,IF('FTP-75'!D411="","",'FTP-75'!D411),IF($A$20=3, IF('US06'!D411="","",'US06'!D411),IF($A$20=4, IF(NEDC!C411="","", NEDC!C411),IF($A$20=5, IF('JPN10-15'!C411="","",'JPN10-15'!C411),IF($A$20=6, IF(WLTC!D411="","", WLTC!D411),IF($A$20=7, IF('New Cycle 1'!C411="","", 'New Cycle 1'!C411),IF($A$20=8, IF('New Cycle 2'!C411="","", 'New Cycle 2'!C411),IF($A$20=9, IF('New Cycle 3'!C411="","", 'New Cycle 3'!C411),"")))))))))</f>
        <v>0</v>
      </c>
      <c r="S411" s="32">
        <f>IF($A$20=1,IF(UDDS!E411="","",UDDS!E411),IF($A$20=2,IF('FTP-75'!E411="","",'FTP-75'!E411),IF($A$20=3, IF('US06'!E411="","",'US06'!E411),IF($A$20=4, IF(NEDC!D411="","", NEDC!D411),IF($A$20=5, IF('JPN10-15'!D411="","",'JPN10-15'!D411),IF($A$20=6, IF(WLTC!E411="","", WLTC!E411),IF($A$20=7, IF('New Cycle 1'!D411="","", 'New Cycle 1'!D411),IF($A$20=8, IF('New Cycle 2'!D411="","", 'New Cycle 2'!D411),IF($A$20=9, IF('New Cycle 3'!D411="","", 'New Cycle 3'!D411),"")))))))))</f>
        <v>4.166666666666667</v>
      </c>
      <c r="T411" s="32">
        <f>IF($A$20=1,IF(UDDS!F411="","",UDDS!F411),IF($A$20=2,IF('FTP-75'!F411="","",'FTP-75'!F411),IF($A$20=3, IF('US06'!F411="","",'US06'!F411),IF($A$20=4, IF(NEDC!E411="","", NEDC!E411),IF($A$20=5, IF('JPN10-15'!E411="","",'JPN10-15'!E411),IF($A$20=6, IF(WLTC!F411="","", WLTC!F411),IF($A$20=7, IF('New Cycle 1'!E411="","", 'New Cycle 1'!E411),IF($A$20=8, IF('New Cycle 2'!E411="","", 'New Cycle 2'!E411),IF($A$20=9, IF('New Cycle 3'!E411="","", 'New Cycle 3'!E411),"")))))))))</f>
        <v>0</v>
      </c>
      <c r="U411" s="32">
        <f>IF($A$20=1,IF(UDDS!G411="","",UDDS!G411),IF($A$20=2,IF('FTP-75'!G411="","",'FTP-75'!G411),IF($A$20=3, IF('US06'!G411="","",'US06'!G411),IF($A$20=4, IF(NEDC!F411="","", NEDC!F411),IF($A$20=5, IF('JPN10-15'!F411="","",'JPN10-15'!F411),IF($A$20=6, IF(WLTC!G411="","", WLTC!G411),IF($A$20=7, IF('New Cycle 1'!F411="","", 'New Cycle 1'!F411),IF($A$20=8, IF('New Cycle 2'!F411="","", 'New Cycle 2'!F411),IF($A$20=9, IF('New Cycle 3'!F411="","", 'New Cycle 3'!F411),"")))))))))</f>
        <v>2055.0198690166844</v>
      </c>
    </row>
    <row r="412" spans="16:21" x14ac:dyDescent="0.25">
      <c r="P412" s="8">
        <f>IF($A$20=1,IF(UDDS!A412="","",UDDS!A412),IF($A$20=2,IF('FTP-75'!A412="","",'FTP-75'!A412),IF($A$20=3, IF('US06'!A412="","",'US06'!A412),IF($A$20=4, IF(NEDC!A412="","", NEDC!A412),IF($A$20=5, IF('JPN10-15'!A412="","",'JPN10-15'!A412),IF($A$20=6, IF(WLTC!B412="","", WLTC!B412),IF($A$20=7, IF('New Cycle 1'!A412="","", 'New Cycle 1'!A412),IF($A$20=8, IF('New Cycle 2'!A412="","", 'New Cycle 3'!A412),IF($A$20=9, IF('New Cycle 3'!A412="","", 'New Cycle 3'!A412),"")))))))))</f>
        <v>410</v>
      </c>
      <c r="Q412" s="32">
        <f>IF($A$20=1,IF(UDDS!C412="","",UDDS!C412),IF($A$20=2,IF('FTP-75'!C412="","",'FTP-75'!C412),IF($A$20=3, IF('US06'!C412="","",'US06'!C412),IF($A$20=4, IF(NEDC!B412="","", NEDC!B412),IF($A$20=5, IF('JPN10-15'!B412="","",'JPN10-15'!B412),IF($A$20=6, IF(WLTC!C412="","", WLTC!C412),IF($A$20=7, IF('New Cycle 1'!B412="","", 'New Cycle 1'!B412),IF($A$20=8, IF('New Cycle 2'!B412="","", 'New Cycle 2'!B412),IF($A$20=9, IF('New Cycle 3'!B412="","", 'New Cycle 3'!B412),"")))))))))</f>
        <v>15</v>
      </c>
      <c r="R412" s="32">
        <f>IF($A$20=1,IF(UDDS!D412="","",UDDS!D412),IF($A$20=2,IF('FTP-75'!D412="","",'FTP-75'!D412),IF($A$20=3, IF('US06'!D412="","",'US06'!D412),IF($A$20=4, IF(NEDC!C412="","", NEDC!C412),IF($A$20=5, IF('JPN10-15'!C412="","",'JPN10-15'!C412),IF($A$20=6, IF(WLTC!D412="","", WLTC!D412),IF($A$20=7, IF('New Cycle 1'!C412="","", 'New Cycle 1'!C412),IF($A$20=8, IF('New Cycle 2'!C412="","", 'New Cycle 2'!C412),IF($A$20=9, IF('New Cycle 3'!C412="","", 'New Cycle 3'!C412),"")))))))))</f>
        <v>0</v>
      </c>
      <c r="S412" s="32">
        <f>IF($A$20=1,IF(UDDS!E412="","",UDDS!E412),IF($A$20=2,IF('FTP-75'!E412="","",'FTP-75'!E412),IF($A$20=3, IF('US06'!E412="","",'US06'!E412),IF($A$20=4, IF(NEDC!D412="","", NEDC!D412),IF($A$20=5, IF('JPN10-15'!D412="","",'JPN10-15'!D412),IF($A$20=6, IF(WLTC!E412="","", WLTC!E412),IF($A$20=7, IF('New Cycle 1'!D412="","", 'New Cycle 1'!D412),IF($A$20=8, IF('New Cycle 2'!D412="","", 'New Cycle 2'!D412),IF($A$20=9, IF('New Cycle 3'!D412="","", 'New Cycle 3'!D412),"")))))))))</f>
        <v>4.166666666666667</v>
      </c>
      <c r="T412" s="32">
        <f>IF($A$20=1,IF(UDDS!F412="","",UDDS!F412),IF($A$20=2,IF('FTP-75'!F412="","",'FTP-75'!F412),IF($A$20=3, IF('US06'!F412="","",'US06'!F412),IF($A$20=4, IF(NEDC!E412="","", NEDC!E412),IF($A$20=5, IF('JPN10-15'!E412="","",'JPN10-15'!E412),IF($A$20=6, IF(WLTC!F412="","", WLTC!F412),IF($A$20=7, IF('New Cycle 1'!E412="","", 'New Cycle 1'!E412),IF($A$20=8, IF('New Cycle 2'!E412="","", 'New Cycle 2'!E412),IF($A$20=9, IF('New Cycle 3'!E412="","", 'New Cycle 3'!E412),"")))))))))</f>
        <v>0</v>
      </c>
      <c r="U412" s="32">
        <f>IF($A$20=1,IF(UDDS!G412="","",UDDS!G412),IF($A$20=2,IF('FTP-75'!G412="","",'FTP-75'!G412),IF($A$20=3, IF('US06'!G412="","",'US06'!G412),IF($A$20=4, IF(NEDC!F412="","", NEDC!F412),IF($A$20=5, IF('JPN10-15'!F412="","",'JPN10-15'!F412),IF($A$20=6, IF(WLTC!G412="","", WLTC!G412),IF($A$20=7, IF('New Cycle 1'!F412="","", 'New Cycle 1'!F412),IF($A$20=8, IF('New Cycle 2'!F412="","", 'New Cycle 2'!F412),IF($A$20=9, IF('New Cycle 3'!F412="","", 'New Cycle 3'!F412),"")))))))))</f>
        <v>2059.1865356833509</v>
      </c>
    </row>
    <row r="413" spans="16:21" x14ac:dyDescent="0.25">
      <c r="P413" s="8">
        <f>IF($A$20=1,IF(UDDS!A413="","",UDDS!A413),IF($A$20=2,IF('FTP-75'!A413="","",'FTP-75'!A413),IF($A$20=3, IF('US06'!A413="","",'US06'!A413),IF($A$20=4, IF(NEDC!A413="","", NEDC!A413),IF($A$20=5, IF('JPN10-15'!A413="","",'JPN10-15'!A413),IF($A$20=6, IF(WLTC!B413="","", WLTC!B413),IF($A$20=7, IF('New Cycle 1'!A413="","", 'New Cycle 1'!A413),IF($A$20=8, IF('New Cycle 2'!A413="","", 'New Cycle 3'!A413),IF($A$20=9, IF('New Cycle 3'!A413="","", 'New Cycle 3'!A413),"")))))))))</f>
        <v>411</v>
      </c>
      <c r="Q413" s="32">
        <f>IF($A$20=1,IF(UDDS!C413="","",UDDS!C413),IF($A$20=2,IF('FTP-75'!C413="","",'FTP-75'!C413),IF($A$20=3, IF('US06'!C413="","",'US06'!C413),IF($A$20=4, IF(NEDC!B413="","", NEDC!B413),IF($A$20=5, IF('JPN10-15'!B413="","",'JPN10-15'!B413),IF($A$20=6, IF(WLTC!C413="","", WLTC!C413),IF($A$20=7, IF('New Cycle 1'!B413="","", 'New Cycle 1'!B413),IF($A$20=8, IF('New Cycle 2'!B413="","", 'New Cycle 2'!B413),IF($A$20=9, IF('New Cycle 3'!B413="","", 'New Cycle 3'!B413),"")))))))))</f>
        <v>15</v>
      </c>
      <c r="R413" s="32">
        <f>IF($A$20=1,IF(UDDS!D413="","",UDDS!D413),IF($A$20=2,IF('FTP-75'!D413="","",'FTP-75'!D413),IF($A$20=3, IF('US06'!D413="","",'US06'!D413),IF($A$20=4, IF(NEDC!C413="","", NEDC!C413),IF($A$20=5, IF('JPN10-15'!C413="","",'JPN10-15'!C413),IF($A$20=6, IF(WLTC!D413="","", WLTC!D413),IF($A$20=7, IF('New Cycle 1'!C413="","", 'New Cycle 1'!C413),IF($A$20=8, IF('New Cycle 2'!C413="","", 'New Cycle 2'!C413),IF($A$20=9, IF('New Cycle 3'!C413="","", 'New Cycle 3'!C413),"")))))))))</f>
        <v>0</v>
      </c>
      <c r="S413" s="32">
        <f>IF($A$20=1,IF(UDDS!E413="","",UDDS!E413),IF($A$20=2,IF('FTP-75'!E413="","",'FTP-75'!E413),IF($A$20=3, IF('US06'!E413="","",'US06'!E413),IF($A$20=4, IF(NEDC!D413="","", NEDC!D413),IF($A$20=5, IF('JPN10-15'!D413="","",'JPN10-15'!D413),IF($A$20=6, IF(WLTC!E413="","", WLTC!E413),IF($A$20=7, IF('New Cycle 1'!D413="","", 'New Cycle 1'!D413),IF($A$20=8, IF('New Cycle 2'!D413="","", 'New Cycle 2'!D413),IF($A$20=9, IF('New Cycle 3'!D413="","", 'New Cycle 3'!D413),"")))))))))</f>
        <v>4.166666666666667</v>
      </c>
      <c r="T413" s="32">
        <f>IF($A$20=1,IF(UDDS!F413="","",UDDS!F413),IF($A$20=2,IF('FTP-75'!F413="","",'FTP-75'!F413),IF($A$20=3, IF('US06'!F413="","",'US06'!F413),IF($A$20=4, IF(NEDC!E413="","", NEDC!E413),IF($A$20=5, IF('JPN10-15'!E413="","",'JPN10-15'!E413),IF($A$20=6, IF(WLTC!F413="","", WLTC!F413),IF($A$20=7, IF('New Cycle 1'!E413="","", 'New Cycle 1'!E413),IF($A$20=8, IF('New Cycle 2'!E413="","", 'New Cycle 2'!E413),IF($A$20=9, IF('New Cycle 3'!E413="","", 'New Cycle 3'!E413),"")))))))))</f>
        <v>0</v>
      </c>
      <c r="U413" s="32">
        <f>IF($A$20=1,IF(UDDS!G413="","",UDDS!G413),IF($A$20=2,IF('FTP-75'!G413="","",'FTP-75'!G413),IF($A$20=3, IF('US06'!G413="","",'US06'!G413),IF($A$20=4, IF(NEDC!F413="","", NEDC!F413),IF($A$20=5, IF('JPN10-15'!F413="","",'JPN10-15'!F413),IF($A$20=6, IF(WLTC!G413="","", WLTC!G413),IF($A$20=7, IF('New Cycle 1'!F413="","", 'New Cycle 1'!F413),IF($A$20=8, IF('New Cycle 2'!F413="","", 'New Cycle 2'!F413),IF($A$20=9, IF('New Cycle 3'!F413="","", 'New Cycle 3'!F413),"")))))))))</f>
        <v>2063.3532023500175</v>
      </c>
    </row>
    <row r="414" spans="16:21" x14ac:dyDescent="0.25">
      <c r="P414" s="8">
        <f>IF($A$20=1,IF(UDDS!A414="","",UDDS!A414),IF($A$20=2,IF('FTP-75'!A414="","",'FTP-75'!A414),IF($A$20=3, IF('US06'!A414="","",'US06'!A414),IF($A$20=4, IF(NEDC!A414="","", NEDC!A414),IF($A$20=5, IF('JPN10-15'!A414="","",'JPN10-15'!A414),IF($A$20=6, IF(WLTC!B414="","", WLTC!B414),IF($A$20=7, IF('New Cycle 1'!A414="","", 'New Cycle 1'!A414),IF($A$20=8, IF('New Cycle 2'!A414="","", 'New Cycle 3'!A414),IF($A$20=9, IF('New Cycle 3'!A414="","", 'New Cycle 3'!A414),"")))))))))</f>
        <v>412</v>
      </c>
      <c r="Q414" s="32">
        <f>IF($A$20=1,IF(UDDS!C414="","",UDDS!C414),IF($A$20=2,IF('FTP-75'!C414="","",'FTP-75'!C414),IF($A$20=3, IF('US06'!C414="","",'US06'!C414),IF($A$20=4, IF(NEDC!B414="","", NEDC!B414),IF($A$20=5, IF('JPN10-15'!B414="","",'JPN10-15'!B414),IF($A$20=6, IF(WLTC!C414="","", WLTC!C414),IF($A$20=7, IF('New Cycle 1'!B414="","", 'New Cycle 1'!B414),IF($A$20=8, IF('New Cycle 2'!B414="","", 'New Cycle 2'!B414),IF($A$20=9, IF('New Cycle 3'!B414="","", 'New Cycle 3'!B414),"")))))))))</f>
        <v>15</v>
      </c>
      <c r="R414" s="32">
        <f>IF($A$20=1,IF(UDDS!D414="","",UDDS!D414),IF($A$20=2,IF('FTP-75'!D414="","",'FTP-75'!D414),IF($A$20=3, IF('US06'!D414="","",'US06'!D414),IF($A$20=4, IF(NEDC!C414="","", NEDC!C414),IF($A$20=5, IF('JPN10-15'!C414="","",'JPN10-15'!C414),IF($A$20=6, IF(WLTC!D414="","", WLTC!D414),IF($A$20=7, IF('New Cycle 1'!C414="","", 'New Cycle 1'!C414),IF($A$20=8, IF('New Cycle 2'!C414="","", 'New Cycle 2'!C414),IF($A$20=9, IF('New Cycle 3'!C414="","", 'New Cycle 3'!C414),"")))))))))</f>
        <v>0</v>
      </c>
      <c r="S414" s="32">
        <f>IF($A$20=1,IF(UDDS!E414="","",UDDS!E414),IF($A$20=2,IF('FTP-75'!E414="","",'FTP-75'!E414),IF($A$20=3, IF('US06'!E414="","",'US06'!E414),IF($A$20=4, IF(NEDC!D414="","", NEDC!D414),IF($A$20=5, IF('JPN10-15'!D414="","",'JPN10-15'!D414),IF($A$20=6, IF(WLTC!E414="","", WLTC!E414),IF($A$20=7, IF('New Cycle 1'!D414="","", 'New Cycle 1'!D414),IF($A$20=8, IF('New Cycle 2'!D414="","", 'New Cycle 2'!D414),IF($A$20=9, IF('New Cycle 3'!D414="","", 'New Cycle 3'!D414),"")))))))))</f>
        <v>4.166666666666667</v>
      </c>
      <c r="T414" s="32">
        <f>IF($A$20=1,IF(UDDS!F414="","",UDDS!F414),IF($A$20=2,IF('FTP-75'!F414="","",'FTP-75'!F414),IF($A$20=3, IF('US06'!F414="","",'US06'!F414),IF($A$20=4, IF(NEDC!E414="","", NEDC!E414),IF($A$20=5, IF('JPN10-15'!E414="","",'JPN10-15'!E414),IF($A$20=6, IF(WLTC!F414="","", WLTC!F414),IF($A$20=7, IF('New Cycle 1'!E414="","", 'New Cycle 1'!E414),IF($A$20=8, IF('New Cycle 2'!E414="","", 'New Cycle 2'!E414),IF($A$20=9, IF('New Cycle 3'!E414="","", 'New Cycle 3'!E414),"")))))))))</f>
        <v>0</v>
      </c>
      <c r="U414" s="32">
        <f>IF($A$20=1,IF(UDDS!G414="","",UDDS!G414),IF($A$20=2,IF('FTP-75'!G414="","",'FTP-75'!G414),IF($A$20=3, IF('US06'!G414="","",'US06'!G414),IF($A$20=4, IF(NEDC!F414="","", NEDC!F414),IF($A$20=5, IF('JPN10-15'!F414="","",'JPN10-15'!F414),IF($A$20=6, IF(WLTC!G414="","", WLTC!G414),IF($A$20=7, IF('New Cycle 1'!F414="","", 'New Cycle 1'!F414),IF($A$20=8, IF('New Cycle 2'!F414="","", 'New Cycle 2'!F414),IF($A$20=9, IF('New Cycle 3'!F414="","", 'New Cycle 3'!F414),"")))))))))</f>
        <v>2067.519869016684</v>
      </c>
    </row>
    <row r="415" spans="16:21" x14ac:dyDescent="0.25">
      <c r="P415" s="8">
        <f>IF($A$20=1,IF(UDDS!A415="","",UDDS!A415),IF($A$20=2,IF('FTP-75'!A415="","",'FTP-75'!A415),IF($A$20=3, IF('US06'!A415="","",'US06'!A415),IF($A$20=4, IF(NEDC!A415="","", NEDC!A415),IF($A$20=5, IF('JPN10-15'!A415="","",'JPN10-15'!A415),IF($A$20=6, IF(WLTC!B415="","", WLTC!B415),IF($A$20=7, IF('New Cycle 1'!A415="","", 'New Cycle 1'!A415),IF($A$20=8, IF('New Cycle 2'!A415="","", 'New Cycle 3'!A415),IF($A$20=9, IF('New Cycle 3'!A415="","", 'New Cycle 3'!A415),"")))))))))</f>
        <v>413</v>
      </c>
      <c r="Q415" s="32">
        <f>IF($A$20=1,IF(UDDS!C415="","",UDDS!C415),IF($A$20=2,IF('FTP-75'!C415="","",'FTP-75'!C415),IF($A$20=3, IF('US06'!C415="","",'US06'!C415),IF($A$20=4, IF(NEDC!B415="","", NEDC!B415),IF($A$20=5, IF('JPN10-15'!B415="","",'JPN10-15'!B415),IF($A$20=6, IF(WLTC!C415="","", WLTC!C415),IF($A$20=7, IF('New Cycle 1'!B415="","", 'New Cycle 1'!B415),IF($A$20=8, IF('New Cycle 2'!B415="","", 'New Cycle 2'!B415),IF($A$20=9, IF('New Cycle 3'!B415="","", 'New Cycle 3'!B415),"")))))))))</f>
        <v>15</v>
      </c>
      <c r="R415" s="32">
        <f>IF($A$20=1,IF(UDDS!D415="","",UDDS!D415),IF($A$20=2,IF('FTP-75'!D415="","",'FTP-75'!D415),IF($A$20=3, IF('US06'!D415="","",'US06'!D415),IF($A$20=4, IF(NEDC!C415="","", NEDC!C415),IF($A$20=5, IF('JPN10-15'!C415="","",'JPN10-15'!C415),IF($A$20=6, IF(WLTC!D415="","", WLTC!D415),IF($A$20=7, IF('New Cycle 1'!C415="","", 'New Cycle 1'!C415),IF($A$20=8, IF('New Cycle 2'!C415="","", 'New Cycle 2'!C415),IF($A$20=9, IF('New Cycle 3'!C415="","", 'New Cycle 3'!C415),"")))))))))</f>
        <v>0</v>
      </c>
      <c r="S415" s="32">
        <f>IF($A$20=1,IF(UDDS!E415="","",UDDS!E415),IF($A$20=2,IF('FTP-75'!E415="","",'FTP-75'!E415),IF($A$20=3, IF('US06'!E415="","",'US06'!E415),IF($A$20=4, IF(NEDC!D415="","", NEDC!D415),IF($A$20=5, IF('JPN10-15'!D415="","",'JPN10-15'!D415),IF($A$20=6, IF(WLTC!E415="","", WLTC!E415),IF($A$20=7, IF('New Cycle 1'!D415="","", 'New Cycle 1'!D415),IF($A$20=8, IF('New Cycle 2'!D415="","", 'New Cycle 2'!D415),IF($A$20=9, IF('New Cycle 3'!D415="","", 'New Cycle 3'!D415),"")))))))))</f>
        <v>4.166666666666667</v>
      </c>
      <c r="T415" s="32">
        <f>IF($A$20=1,IF(UDDS!F415="","",UDDS!F415),IF($A$20=2,IF('FTP-75'!F415="","",'FTP-75'!F415),IF($A$20=3, IF('US06'!F415="","",'US06'!F415),IF($A$20=4, IF(NEDC!E415="","", NEDC!E415),IF($A$20=5, IF('JPN10-15'!E415="","",'JPN10-15'!E415),IF($A$20=6, IF(WLTC!F415="","", WLTC!F415),IF($A$20=7, IF('New Cycle 1'!E415="","", 'New Cycle 1'!E415),IF($A$20=8, IF('New Cycle 2'!E415="","", 'New Cycle 2'!E415),IF($A$20=9, IF('New Cycle 3'!E415="","", 'New Cycle 3'!E415),"")))))))))</f>
        <v>0</v>
      </c>
      <c r="U415" s="32">
        <f>IF($A$20=1,IF(UDDS!G415="","",UDDS!G415),IF($A$20=2,IF('FTP-75'!G415="","",'FTP-75'!G415),IF($A$20=3, IF('US06'!G415="","",'US06'!G415),IF($A$20=4, IF(NEDC!F415="","", NEDC!F415),IF($A$20=5, IF('JPN10-15'!F415="","",'JPN10-15'!F415),IF($A$20=6, IF(WLTC!G415="","", WLTC!G415),IF($A$20=7, IF('New Cycle 1'!F415="","", 'New Cycle 1'!F415),IF($A$20=8, IF('New Cycle 2'!F415="","", 'New Cycle 2'!F415),IF($A$20=9, IF('New Cycle 3'!F415="","", 'New Cycle 3'!F415),"")))))))))</f>
        <v>2071.6865356833505</v>
      </c>
    </row>
    <row r="416" spans="16:21" x14ac:dyDescent="0.25">
      <c r="P416" s="8">
        <f>IF($A$20=1,IF(UDDS!A416="","",UDDS!A416),IF($A$20=2,IF('FTP-75'!A416="","",'FTP-75'!A416),IF($A$20=3, IF('US06'!A416="","",'US06'!A416),IF($A$20=4, IF(NEDC!A416="","", NEDC!A416),IF($A$20=5, IF('JPN10-15'!A416="","",'JPN10-15'!A416),IF($A$20=6, IF(WLTC!B416="","", WLTC!B416),IF($A$20=7, IF('New Cycle 1'!A416="","", 'New Cycle 1'!A416),IF($A$20=8, IF('New Cycle 2'!A416="","", 'New Cycle 3'!A416),IF($A$20=9, IF('New Cycle 3'!A416="","", 'New Cycle 3'!A416),"")))))))))</f>
        <v>414</v>
      </c>
      <c r="Q416" s="32">
        <f>IF($A$20=1,IF(UDDS!C416="","",UDDS!C416),IF($A$20=2,IF('FTP-75'!C416="","",'FTP-75'!C416),IF($A$20=3, IF('US06'!C416="","",'US06'!C416),IF($A$20=4, IF(NEDC!B416="","", NEDC!B416),IF($A$20=5, IF('JPN10-15'!B416="","",'JPN10-15'!B416),IF($A$20=6, IF(WLTC!C416="","", WLTC!C416),IF($A$20=7, IF('New Cycle 1'!B416="","", 'New Cycle 1'!B416),IF($A$20=8, IF('New Cycle 2'!B416="","", 'New Cycle 2'!B416),IF($A$20=9, IF('New Cycle 3'!B416="","", 'New Cycle 3'!B416),"")))))))))</f>
        <v>15</v>
      </c>
      <c r="R416" s="32">
        <f>IF($A$20=1,IF(UDDS!D416="","",UDDS!D416),IF($A$20=2,IF('FTP-75'!D416="","",'FTP-75'!D416),IF($A$20=3, IF('US06'!D416="","",'US06'!D416),IF($A$20=4, IF(NEDC!C416="","", NEDC!C416),IF($A$20=5, IF('JPN10-15'!C416="","",'JPN10-15'!C416),IF($A$20=6, IF(WLTC!D416="","", WLTC!D416),IF($A$20=7, IF('New Cycle 1'!C416="","", 'New Cycle 1'!C416),IF($A$20=8, IF('New Cycle 2'!C416="","", 'New Cycle 2'!C416),IF($A$20=9, IF('New Cycle 3'!C416="","", 'New Cycle 3'!C416),"")))))))))</f>
        <v>0</v>
      </c>
      <c r="S416" s="32">
        <f>IF($A$20=1,IF(UDDS!E416="","",UDDS!E416),IF($A$20=2,IF('FTP-75'!E416="","",'FTP-75'!E416),IF($A$20=3, IF('US06'!E416="","",'US06'!E416),IF($A$20=4, IF(NEDC!D416="","", NEDC!D416),IF($A$20=5, IF('JPN10-15'!D416="","",'JPN10-15'!D416),IF($A$20=6, IF(WLTC!E416="","", WLTC!E416),IF($A$20=7, IF('New Cycle 1'!D416="","", 'New Cycle 1'!D416),IF($A$20=8, IF('New Cycle 2'!D416="","", 'New Cycle 2'!D416),IF($A$20=9, IF('New Cycle 3'!D416="","", 'New Cycle 3'!D416),"")))))))))</f>
        <v>4.166666666666667</v>
      </c>
      <c r="T416" s="32">
        <f>IF($A$20=1,IF(UDDS!F416="","",UDDS!F416),IF($A$20=2,IF('FTP-75'!F416="","",'FTP-75'!F416),IF($A$20=3, IF('US06'!F416="","",'US06'!F416),IF($A$20=4, IF(NEDC!E416="","", NEDC!E416),IF($A$20=5, IF('JPN10-15'!E416="","",'JPN10-15'!E416),IF($A$20=6, IF(WLTC!F416="","", WLTC!F416),IF($A$20=7, IF('New Cycle 1'!E416="","", 'New Cycle 1'!E416),IF($A$20=8, IF('New Cycle 2'!E416="","", 'New Cycle 2'!E416),IF($A$20=9, IF('New Cycle 3'!E416="","", 'New Cycle 3'!E416),"")))))))))</f>
        <v>0</v>
      </c>
      <c r="U416" s="32">
        <f>IF($A$20=1,IF(UDDS!G416="","",UDDS!G416),IF($A$20=2,IF('FTP-75'!G416="","",'FTP-75'!G416),IF($A$20=3, IF('US06'!G416="","",'US06'!G416),IF($A$20=4, IF(NEDC!F416="","", NEDC!F416),IF($A$20=5, IF('JPN10-15'!F416="","",'JPN10-15'!F416),IF($A$20=6, IF(WLTC!G416="","", WLTC!G416),IF($A$20=7, IF('New Cycle 1'!F416="","", 'New Cycle 1'!F416),IF($A$20=8, IF('New Cycle 2'!F416="","", 'New Cycle 2'!F416),IF($A$20=9, IF('New Cycle 3'!F416="","", 'New Cycle 3'!F416),"")))))))))</f>
        <v>2075.853202350017</v>
      </c>
    </row>
    <row r="417" spans="16:21" x14ac:dyDescent="0.25">
      <c r="P417" s="8">
        <f>IF($A$20=1,IF(UDDS!A417="","",UDDS!A417),IF($A$20=2,IF('FTP-75'!A417="","",'FTP-75'!A417),IF($A$20=3, IF('US06'!A417="","",'US06'!A417),IF($A$20=4, IF(NEDC!A417="","", NEDC!A417),IF($A$20=5, IF('JPN10-15'!A417="","",'JPN10-15'!A417),IF($A$20=6, IF(WLTC!B417="","", WLTC!B417),IF($A$20=7, IF('New Cycle 1'!A417="","", 'New Cycle 1'!A417),IF($A$20=8, IF('New Cycle 2'!A417="","", 'New Cycle 3'!A417),IF($A$20=9, IF('New Cycle 3'!A417="","", 'New Cycle 3'!A417),"")))))))))</f>
        <v>415</v>
      </c>
      <c r="Q417" s="32">
        <f>IF($A$20=1,IF(UDDS!C417="","",UDDS!C417),IF($A$20=2,IF('FTP-75'!C417="","",'FTP-75'!C417),IF($A$20=3, IF('US06'!C417="","",'US06'!C417),IF($A$20=4, IF(NEDC!B417="","", NEDC!B417),IF($A$20=5, IF('JPN10-15'!B417="","",'JPN10-15'!B417),IF($A$20=6, IF(WLTC!C417="","", WLTC!C417),IF($A$20=7, IF('New Cycle 1'!B417="","", 'New Cycle 1'!B417),IF($A$20=8, IF('New Cycle 2'!B417="","", 'New Cycle 2'!B417),IF($A$20=9, IF('New Cycle 3'!B417="","", 'New Cycle 3'!B417),"")))))))))</f>
        <v>15</v>
      </c>
      <c r="R417" s="32">
        <f>IF($A$20=1,IF(UDDS!D417="","",UDDS!D417),IF($A$20=2,IF('FTP-75'!D417="","",'FTP-75'!D417),IF($A$20=3, IF('US06'!D417="","",'US06'!D417),IF($A$20=4, IF(NEDC!C417="","", NEDC!C417),IF($A$20=5, IF('JPN10-15'!C417="","",'JPN10-15'!C417),IF($A$20=6, IF(WLTC!D417="","", WLTC!D417),IF($A$20=7, IF('New Cycle 1'!C417="","", 'New Cycle 1'!C417),IF($A$20=8, IF('New Cycle 2'!C417="","", 'New Cycle 2'!C417),IF($A$20=9, IF('New Cycle 3'!C417="","", 'New Cycle 3'!C417),"")))))))))</f>
        <v>0</v>
      </c>
      <c r="S417" s="32">
        <f>IF($A$20=1,IF(UDDS!E417="","",UDDS!E417),IF($A$20=2,IF('FTP-75'!E417="","",'FTP-75'!E417),IF($A$20=3, IF('US06'!E417="","",'US06'!E417),IF($A$20=4, IF(NEDC!D417="","", NEDC!D417),IF($A$20=5, IF('JPN10-15'!D417="","",'JPN10-15'!D417),IF($A$20=6, IF(WLTC!E417="","", WLTC!E417),IF($A$20=7, IF('New Cycle 1'!D417="","", 'New Cycle 1'!D417),IF($A$20=8, IF('New Cycle 2'!D417="","", 'New Cycle 2'!D417),IF($A$20=9, IF('New Cycle 3'!D417="","", 'New Cycle 3'!D417),"")))))))))</f>
        <v>4.166666666666667</v>
      </c>
      <c r="T417" s="32">
        <f>IF($A$20=1,IF(UDDS!F417="","",UDDS!F417),IF($A$20=2,IF('FTP-75'!F417="","",'FTP-75'!F417),IF($A$20=3, IF('US06'!F417="","",'US06'!F417),IF($A$20=4, IF(NEDC!E417="","", NEDC!E417),IF($A$20=5, IF('JPN10-15'!E417="","",'JPN10-15'!E417),IF($A$20=6, IF(WLTC!F417="","", WLTC!F417),IF($A$20=7, IF('New Cycle 1'!E417="","", 'New Cycle 1'!E417),IF($A$20=8, IF('New Cycle 2'!E417="","", 'New Cycle 2'!E417),IF($A$20=9, IF('New Cycle 3'!E417="","", 'New Cycle 3'!E417),"")))))))))</f>
        <v>0</v>
      </c>
      <c r="U417" s="32">
        <f>IF($A$20=1,IF(UDDS!G417="","",UDDS!G417),IF($A$20=2,IF('FTP-75'!G417="","",'FTP-75'!G417),IF($A$20=3, IF('US06'!G417="","",'US06'!G417),IF($A$20=4, IF(NEDC!F417="","", NEDC!F417),IF($A$20=5, IF('JPN10-15'!F417="","",'JPN10-15'!F417),IF($A$20=6, IF(WLTC!G417="","", WLTC!G417),IF($A$20=7, IF('New Cycle 1'!F417="","", 'New Cycle 1'!F417),IF($A$20=8, IF('New Cycle 2'!F417="","", 'New Cycle 2'!F417),IF($A$20=9, IF('New Cycle 3'!F417="","", 'New Cycle 3'!F417),"")))))))))</f>
        <v>2080.0198690166835</v>
      </c>
    </row>
    <row r="418" spans="16:21" x14ac:dyDescent="0.25">
      <c r="P418" s="8">
        <f>IF($A$20=1,IF(UDDS!A418="","",UDDS!A418),IF($A$20=2,IF('FTP-75'!A418="","",'FTP-75'!A418),IF($A$20=3, IF('US06'!A418="","",'US06'!A418),IF($A$20=4, IF(NEDC!A418="","", NEDC!A418),IF($A$20=5, IF('JPN10-15'!A418="","",'JPN10-15'!A418),IF($A$20=6, IF(WLTC!B418="","", WLTC!B418),IF($A$20=7, IF('New Cycle 1'!A418="","", 'New Cycle 1'!A418),IF($A$20=8, IF('New Cycle 2'!A418="","", 'New Cycle 3'!A418),IF($A$20=9, IF('New Cycle 3'!A418="","", 'New Cycle 3'!A418),"")))))))))</f>
        <v>416</v>
      </c>
      <c r="Q418" s="32">
        <f>IF($A$20=1,IF(UDDS!C418="","",UDDS!C418),IF($A$20=2,IF('FTP-75'!C418="","",'FTP-75'!C418),IF($A$20=3, IF('US06'!C418="","",'US06'!C418),IF($A$20=4, IF(NEDC!B418="","", NEDC!B418),IF($A$20=5, IF('JPN10-15'!B418="","",'JPN10-15'!B418),IF($A$20=6, IF(WLTC!C418="","", WLTC!C418),IF($A$20=7, IF('New Cycle 1'!B418="","", 'New Cycle 1'!B418),IF($A$20=8, IF('New Cycle 2'!B418="","", 'New Cycle 2'!B418),IF($A$20=9, IF('New Cycle 3'!B418="","", 'New Cycle 3'!B418),"")))))))))</f>
        <v>12.500000074505804</v>
      </c>
      <c r="R418" s="32">
        <f>IF($A$20=1,IF(UDDS!D418="","",UDDS!D418),IF($A$20=2,IF('FTP-75'!D418="","",'FTP-75'!D418),IF($A$20=3, IF('US06'!D418="","",'US06'!D418),IF($A$20=4, IF(NEDC!C418="","", NEDC!C418),IF($A$20=5, IF('JPN10-15'!C418="","",'JPN10-15'!C418),IF($A$20=6, IF(WLTC!D418="","", WLTC!D418),IF($A$20=7, IF('New Cycle 1'!C418="","", 'New Cycle 1'!C418),IF($A$20=8, IF('New Cycle 2'!C418="","", 'New Cycle 2'!C418),IF($A$20=9, IF('New Cycle 3'!C418="","", 'New Cycle 3'!C418),"")))))))))</f>
        <v>0</v>
      </c>
      <c r="S418" s="32">
        <f>IF($A$20=1,IF(UDDS!E418="","",UDDS!E418),IF($A$20=2,IF('FTP-75'!E418="","",'FTP-75'!E418),IF($A$20=3, IF('US06'!E418="","",'US06'!E418),IF($A$20=4, IF(NEDC!D418="","", NEDC!D418),IF($A$20=5, IF('JPN10-15'!D418="","",'JPN10-15'!D418),IF($A$20=6, IF(WLTC!E418="","", WLTC!E418),IF($A$20=7, IF('New Cycle 1'!D418="","", 'New Cycle 1'!D418),IF($A$20=8, IF('New Cycle 2'!D418="","", 'New Cycle 2'!D418),IF($A$20=9, IF('New Cycle 3'!D418="","", 'New Cycle 3'!D418),"")))))))))</f>
        <v>3.4722222429182787</v>
      </c>
      <c r="T418" s="32">
        <f>IF($A$20=1,IF(UDDS!F418="","",UDDS!F418),IF($A$20=2,IF('FTP-75'!F418="","",'FTP-75'!F418),IF($A$20=3, IF('US06'!F418="","",'US06'!F418),IF($A$20=4, IF(NEDC!E418="","", NEDC!E418),IF($A$20=5, IF('JPN10-15'!E418="","",'JPN10-15'!E418),IF($A$20=6, IF(WLTC!F418="","", WLTC!F418),IF($A$20=7, IF('New Cycle 1'!E418="","", 'New Cycle 1'!E418),IF($A$20=8, IF('New Cycle 2'!E418="","", 'New Cycle 2'!E418),IF($A$20=9, IF('New Cycle 3'!E418="","", 'New Cycle 3'!E418),"")))))))))</f>
        <v>-0.69444442374838822</v>
      </c>
      <c r="U418" s="32">
        <f>IF($A$20=1,IF(UDDS!G418="","",UDDS!G418),IF($A$20=2,IF('FTP-75'!G418="","",'FTP-75'!G418),IF($A$20=3, IF('US06'!G418="","",'US06'!G418),IF($A$20=4, IF(NEDC!F418="","", NEDC!F418),IF($A$20=5, IF('JPN10-15'!F418="","",'JPN10-15'!F418),IF($A$20=6, IF(WLTC!G418="","", WLTC!G418),IF($A$20=7, IF('New Cycle 1'!F418="","", 'New Cycle 1'!F418),IF($A$20=8, IF('New Cycle 2'!F418="","", 'New Cycle 2'!F418),IF($A$20=9, IF('New Cycle 3'!F418="","", 'New Cycle 3'!F418),"")))))))))</f>
        <v>2083.8393134714761</v>
      </c>
    </row>
    <row r="419" spans="16:21" x14ac:dyDescent="0.25">
      <c r="P419" s="8">
        <f>IF($A$20=1,IF(UDDS!A419="","",UDDS!A419),IF($A$20=2,IF('FTP-75'!A419="","",'FTP-75'!A419),IF($A$20=3, IF('US06'!A419="","",'US06'!A419),IF($A$20=4, IF(NEDC!A419="","", NEDC!A419),IF($A$20=5, IF('JPN10-15'!A419="","",'JPN10-15'!A419),IF($A$20=6, IF(WLTC!B419="","", WLTC!B419),IF($A$20=7, IF('New Cycle 1'!A419="","", 'New Cycle 1'!A419),IF($A$20=8, IF('New Cycle 2'!A419="","", 'New Cycle 3'!A419),IF($A$20=9, IF('New Cycle 3'!A419="","", 'New Cycle 3'!A419),"")))))))))</f>
        <v>417</v>
      </c>
      <c r="Q419" s="32">
        <f>IF($A$20=1,IF(UDDS!C419="","",UDDS!C419),IF($A$20=2,IF('FTP-75'!C419="","",'FTP-75'!C419),IF($A$20=3, IF('US06'!C419="","",'US06'!C419),IF($A$20=4, IF(NEDC!B419="","", NEDC!B419),IF($A$20=5, IF('JPN10-15'!B419="","",'JPN10-15'!B419),IF($A$20=6, IF(WLTC!C419="","", WLTC!C419),IF($A$20=7, IF('New Cycle 1'!B419="","", 'New Cycle 1'!B419),IF($A$20=8, IF('New Cycle 2'!B419="","", 'New Cycle 2'!B419),IF($A$20=9, IF('New Cycle 3'!B419="","", 'New Cycle 3'!B419),"")))))))))</f>
        <v>10</v>
      </c>
      <c r="R419" s="32">
        <f>IF($A$20=1,IF(UDDS!D419="","",UDDS!D419),IF($A$20=2,IF('FTP-75'!D419="","",'FTP-75'!D419),IF($A$20=3, IF('US06'!D419="","",'US06'!D419),IF($A$20=4, IF(NEDC!C419="","", NEDC!C419),IF($A$20=5, IF('JPN10-15'!C419="","",'JPN10-15'!C419),IF($A$20=6, IF(WLTC!D419="","", WLTC!D419),IF($A$20=7, IF('New Cycle 1'!C419="","", 'New Cycle 1'!C419),IF($A$20=8, IF('New Cycle 2'!C419="","", 'New Cycle 2'!C419),IF($A$20=9, IF('New Cycle 3'!C419="","", 'New Cycle 3'!C419),"")))))))))</f>
        <v>0</v>
      </c>
      <c r="S419" s="32">
        <f>IF($A$20=1,IF(UDDS!E419="","",UDDS!E419),IF($A$20=2,IF('FTP-75'!E419="","",'FTP-75'!E419),IF($A$20=3, IF('US06'!E419="","",'US06'!E419),IF($A$20=4, IF(NEDC!D419="","", NEDC!D419),IF($A$20=5, IF('JPN10-15'!D419="","",'JPN10-15'!D419),IF($A$20=6, IF(WLTC!E419="","", WLTC!E419),IF($A$20=7, IF('New Cycle 1'!D419="","", 'New Cycle 1'!D419),IF($A$20=8, IF('New Cycle 2'!D419="","", 'New Cycle 2'!D419),IF($A$20=9, IF('New Cycle 3'!D419="","", 'New Cycle 3'!D419),"")))))))))</f>
        <v>2.7777777777777777</v>
      </c>
      <c r="T419" s="32">
        <f>IF($A$20=1,IF(UDDS!F419="","",UDDS!F419),IF($A$20=2,IF('FTP-75'!F419="","",'FTP-75'!F419),IF($A$20=3, IF('US06'!F419="","",'US06'!F419),IF($A$20=4, IF(NEDC!E419="","", NEDC!E419),IF($A$20=5, IF('JPN10-15'!E419="","",'JPN10-15'!E419),IF($A$20=6, IF(WLTC!F419="","", WLTC!F419),IF($A$20=7, IF('New Cycle 1'!E419="","", 'New Cycle 1'!E419),IF($A$20=8, IF('New Cycle 2'!E419="","", 'New Cycle 2'!E419),IF($A$20=9, IF('New Cycle 3'!E419="","", 'New Cycle 3'!E419),"")))))))))</f>
        <v>-0.69444446514050107</v>
      </c>
      <c r="U419" s="32">
        <f>IF($A$20=1,IF(UDDS!G419="","",UDDS!G419),IF($A$20=2,IF('FTP-75'!G419="","",'FTP-75'!G419),IF($A$20=3, IF('US06'!G419="","",'US06'!G419),IF($A$20=4, IF(NEDC!F419="","", NEDC!F419),IF($A$20=5, IF('JPN10-15'!F419="","",'JPN10-15'!F419),IF($A$20=6, IF(WLTC!G419="","", WLTC!G419),IF($A$20=7, IF('New Cycle 1'!F419="","", 'New Cycle 1'!F419),IF($A$20=8, IF('New Cycle 2'!F419="","", 'New Cycle 2'!F419),IF($A$20=9, IF('New Cycle 3'!F419="","", 'New Cycle 3'!F419),"")))))))))</f>
        <v>2086.9643134818243</v>
      </c>
    </row>
    <row r="420" spans="16:21" x14ac:dyDescent="0.25">
      <c r="P420" s="8">
        <f>IF($A$20=1,IF(UDDS!A420="","",UDDS!A420),IF($A$20=2,IF('FTP-75'!A420="","",'FTP-75'!A420),IF($A$20=3, IF('US06'!A420="","",'US06'!A420),IF($A$20=4, IF(NEDC!A420="","", NEDC!A420),IF($A$20=5, IF('JPN10-15'!A420="","",'JPN10-15'!A420),IF($A$20=6, IF(WLTC!B420="","", WLTC!B420),IF($A$20=7, IF('New Cycle 1'!A420="","", 'New Cycle 1'!A420),IF($A$20=8, IF('New Cycle 2'!A420="","", 'New Cycle 3'!A420),IF($A$20=9, IF('New Cycle 3'!A420="","", 'New Cycle 3'!A420),"")))))))))</f>
        <v>418</v>
      </c>
      <c r="Q420" s="32">
        <f>IF($A$20=1,IF(UDDS!C420="","",UDDS!C420),IF($A$20=2,IF('FTP-75'!C420="","",'FTP-75'!C420),IF($A$20=3, IF('US06'!C420="","",'US06'!C420),IF($A$20=4, IF(NEDC!B420="","", NEDC!B420),IF($A$20=5, IF('JPN10-15'!B420="","",'JPN10-15'!B420),IF($A$20=6, IF(WLTC!C420="","", WLTC!C420),IF($A$20=7, IF('New Cycle 1'!B420="","", 'New Cycle 1'!B420),IF($A$20=8, IF('New Cycle 2'!B420="","", 'New Cycle 2'!B420),IF($A$20=9, IF('New Cycle 3'!B420="","", 'New Cycle 3'!B420),"")))))))))</f>
        <v>6.6707399904727938</v>
      </c>
      <c r="R420" s="32">
        <f>IF($A$20=1,IF(UDDS!D420="","",UDDS!D420),IF($A$20=2,IF('FTP-75'!D420="","",'FTP-75'!D420),IF($A$20=3, IF('US06'!D420="","",'US06'!D420),IF($A$20=4, IF(NEDC!C420="","", NEDC!C420),IF($A$20=5, IF('JPN10-15'!C420="","",'JPN10-15'!C420),IF($A$20=6, IF(WLTC!D420="","", WLTC!D420),IF($A$20=7, IF('New Cycle 1'!C420="","", 'New Cycle 1'!C420),IF($A$20=8, IF('New Cycle 2'!C420="","", 'New Cycle 2'!C420),IF($A$20=9, IF('New Cycle 3'!C420="","", 'New Cycle 3'!C420),"")))))))))</f>
        <v>0</v>
      </c>
      <c r="S420" s="32">
        <f>IF($A$20=1,IF(UDDS!E420="","",UDDS!E420),IF($A$20=2,IF('FTP-75'!E420="","",'FTP-75'!E420),IF($A$20=3, IF('US06'!E420="","",'US06'!E420),IF($A$20=4, IF(NEDC!D420="","", NEDC!D420),IF($A$20=5, IF('JPN10-15'!D420="","",'JPN10-15'!D420),IF($A$20=6, IF(WLTC!E420="","", WLTC!E420),IF($A$20=7, IF('New Cycle 1'!D420="","", 'New Cycle 1'!D420),IF($A$20=8, IF('New Cycle 2'!D420="","", 'New Cycle 2'!D420),IF($A$20=9, IF('New Cycle 3'!D420="","", 'New Cycle 3'!D420),"")))))))))</f>
        <v>1.852983330686887</v>
      </c>
      <c r="T420" s="32">
        <f>IF($A$20=1,IF(UDDS!F420="","",UDDS!F420),IF($A$20=2,IF('FTP-75'!F420="","",'FTP-75'!F420),IF($A$20=3, IF('US06'!F420="","",'US06'!F420),IF($A$20=4, IF(NEDC!E420="","", NEDC!E420),IF($A$20=5, IF('JPN10-15'!E420="","",'JPN10-15'!E420),IF($A$20=6, IF(WLTC!F420="","", WLTC!F420),IF($A$20=7, IF('New Cycle 1'!E420="","", 'New Cycle 1'!E420),IF($A$20=8, IF('New Cycle 2'!E420="","", 'New Cycle 2'!E420),IF($A$20=9, IF('New Cycle 3'!E420="","", 'New Cycle 3'!E420),"")))))))))</f>
        <v>-0.92479444709089065</v>
      </c>
      <c r="U420" s="32">
        <f>IF($A$20=1,IF(UDDS!G420="","",UDDS!G420),IF($A$20=2,IF('FTP-75'!G420="","",'FTP-75'!G420),IF($A$20=3, IF('US06'!G420="","",'US06'!G420),IF($A$20=4, IF(NEDC!F420="","", NEDC!F420),IF($A$20=5, IF('JPN10-15'!F420="","",'JPN10-15'!F420),IF($A$20=6, IF(WLTC!G420="","", WLTC!G420),IF($A$20=7, IF('New Cycle 1'!F420="","", 'New Cycle 1'!F420),IF($A$20=8, IF('New Cycle 2'!F420="","", 'New Cycle 2'!F420),IF($A$20=9, IF('New Cycle 3'!F420="","", 'New Cycle 3'!F420),"")))))))))</f>
        <v>2089.2796940360568</v>
      </c>
    </row>
    <row r="421" spans="16:21" x14ac:dyDescent="0.25">
      <c r="P421" s="8">
        <f>IF($A$20=1,IF(UDDS!A421="","",UDDS!A421),IF($A$20=2,IF('FTP-75'!A421="","",'FTP-75'!A421),IF($A$20=3, IF('US06'!A421="","",'US06'!A421),IF($A$20=4, IF(NEDC!A421="","", NEDC!A421),IF($A$20=5, IF('JPN10-15'!A421="","",'JPN10-15'!A421),IF($A$20=6, IF(WLTC!B421="","", WLTC!B421),IF($A$20=7, IF('New Cycle 1'!A421="","", 'New Cycle 1'!A421),IF($A$20=8, IF('New Cycle 2'!A421="","", 'New Cycle 3'!A421),IF($A$20=9, IF('New Cycle 3'!A421="","", 'New Cycle 3'!A421),"")))))))))</f>
        <v>419</v>
      </c>
      <c r="Q421" s="32">
        <f>IF($A$20=1,IF(UDDS!C421="","",UDDS!C421),IF($A$20=2,IF('FTP-75'!C421="","",'FTP-75'!C421),IF($A$20=3, IF('US06'!C421="","",'US06'!C421),IF($A$20=4, IF(NEDC!B421="","", NEDC!B421),IF($A$20=5, IF('JPN10-15'!B421="","",'JPN10-15'!B421),IF($A$20=6, IF(WLTC!C421="","", WLTC!C421),IF($A$20=7, IF('New Cycle 1'!B421="","", 'New Cycle 1'!B421),IF($A$20=8, IF('New Cycle 2'!B421="","", 'New Cycle 2'!B421),IF($A$20=9, IF('New Cycle 3'!B421="","", 'New Cycle 3'!B421),"")))))))))</f>
        <v>3.330000088479784</v>
      </c>
      <c r="R421" s="32">
        <f>IF($A$20=1,IF(UDDS!D421="","",UDDS!D421),IF($A$20=2,IF('FTP-75'!D421="","",'FTP-75'!D421),IF($A$20=3, IF('US06'!D421="","",'US06'!D421),IF($A$20=4, IF(NEDC!C421="","", NEDC!C421),IF($A$20=5, IF('JPN10-15'!C421="","",'JPN10-15'!C421),IF($A$20=6, IF(WLTC!D421="","", WLTC!D421),IF($A$20=7, IF('New Cycle 1'!C421="","", 'New Cycle 1'!C421),IF($A$20=8, IF('New Cycle 2'!C421="","", 'New Cycle 2'!C421),IF($A$20=9, IF('New Cycle 3'!C421="","", 'New Cycle 3'!C421),"")))))))))</f>
        <v>0</v>
      </c>
      <c r="S421" s="32">
        <f>IF($A$20=1,IF(UDDS!E421="","",UDDS!E421),IF($A$20=2,IF('FTP-75'!E421="","",'FTP-75'!E421),IF($A$20=3, IF('US06'!E421="","",'US06'!E421),IF($A$20=4, IF(NEDC!D421="","", NEDC!D421),IF($A$20=5, IF('JPN10-15'!D421="","",'JPN10-15'!D421),IF($A$20=6, IF(WLTC!E421="","", WLTC!E421),IF($A$20=7, IF('New Cycle 1'!D421="","", 'New Cycle 1'!D421),IF($A$20=8, IF('New Cycle 2'!D421="","", 'New Cycle 2'!D421),IF($A$20=9, IF('New Cycle 3'!D421="","", 'New Cycle 3'!D421),"")))))))))</f>
        <v>0.92500002457771779</v>
      </c>
      <c r="T421" s="32">
        <f>IF($A$20=1,IF(UDDS!F421="","",UDDS!F421),IF($A$20=2,IF('FTP-75'!F421="","",'FTP-75'!F421),IF($A$20=3, IF('US06'!F421="","",'US06'!F421),IF($A$20=4, IF(NEDC!E421="","", NEDC!E421),IF($A$20=5, IF('JPN10-15'!E421="","",'JPN10-15'!E421),IF($A$20=6, IF(WLTC!F421="","", WLTC!F421),IF($A$20=7, IF('New Cycle 1'!E421="","", 'New Cycle 1'!E421),IF($A$20=8, IF('New Cycle 2'!E421="","", 'New Cycle 2'!E421),IF($A$20=9, IF('New Cycle 3'!E421="","", 'New Cycle 3'!E421),"")))))))))</f>
        <v>-0.92798330610916924</v>
      </c>
      <c r="U421" s="32">
        <f>IF($A$20=1,IF(UDDS!G421="","",UDDS!G421),IF($A$20=2,IF('FTP-75'!G421="","",'FTP-75'!G421),IF($A$20=3, IF('US06'!G421="","",'US06'!G421),IF($A$20=4, IF(NEDC!F421="","", NEDC!F421),IF($A$20=5, IF('JPN10-15'!F421="","",'JPN10-15'!F421),IF($A$20=6, IF(WLTC!G421="","", WLTC!G421),IF($A$20=7, IF('New Cycle 1'!F421="","", 'New Cycle 1'!F421),IF($A$20=8, IF('New Cycle 2'!F421="","", 'New Cycle 2'!F421),IF($A$20=9, IF('New Cycle 3'!F421="","", 'New Cycle 3'!F421),"")))))))))</f>
        <v>2090.6686857136892</v>
      </c>
    </row>
    <row r="422" spans="16:21" x14ac:dyDescent="0.25">
      <c r="P422" s="8">
        <f>IF($A$20=1,IF(UDDS!A422="","",UDDS!A422),IF($A$20=2,IF('FTP-75'!A422="","",'FTP-75'!A422),IF($A$20=3, IF('US06'!A422="","",'US06'!A422),IF($A$20=4, IF(NEDC!A422="","", NEDC!A422),IF($A$20=5, IF('JPN10-15'!A422="","",'JPN10-15'!A422),IF($A$20=6, IF(WLTC!B422="","", WLTC!B422),IF($A$20=7, IF('New Cycle 1'!A422="","", 'New Cycle 1'!A422),IF($A$20=8, IF('New Cycle 2'!A422="","", 'New Cycle 3'!A422),IF($A$20=9, IF('New Cycle 3'!A422="","", 'New Cycle 3'!A422),"")))))))))</f>
        <v>420</v>
      </c>
      <c r="Q422" s="32">
        <f>IF($A$20=1,IF(UDDS!C422="","",UDDS!C422),IF($A$20=2,IF('FTP-75'!C422="","",'FTP-75'!C422),IF($A$20=3, IF('US06'!C422="","",'US06'!C422),IF($A$20=4, IF(NEDC!B422="","", NEDC!B422),IF($A$20=5, IF('JPN10-15'!B422="","",'JPN10-15'!B422),IF($A$20=6, IF(WLTC!C422="","", WLTC!C422),IF($A$20=7, IF('New Cycle 1'!B422="","", 'New Cycle 1'!B422),IF($A$20=8, IF('New Cycle 2'!B422="","", 'New Cycle 2'!B422),IF($A$20=9, IF('New Cycle 3'!B422="","", 'New Cycle 3'!B422),"")))))))))</f>
        <v>0</v>
      </c>
      <c r="R422" s="32">
        <f>IF($A$20=1,IF(UDDS!D422="","",UDDS!D422),IF($A$20=2,IF('FTP-75'!D422="","",'FTP-75'!D422),IF($A$20=3, IF('US06'!D422="","",'US06'!D422),IF($A$20=4, IF(NEDC!C422="","", NEDC!C422),IF($A$20=5, IF('JPN10-15'!C422="","",'JPN10-15'!C422),IF($A$20=6, IF(WLTC!D422="","", WLTC!D422),IF($A$20=7, IF('New Cycle 1'!C422="","", 'New Cycle 1'!C422),IF($A$20=8, IF('New Cycle 2'!C422="","", 'New Cycle 2'!C422),IF($A$20=9, IF('New Cycle 3'!C422="","", 'New Cycle 3'!C422),"")))))))))</f>
        <v>0</v>
      </c>
      <c r="S422" s="32">
        <f>IF($A$20=1,IF(UDDS!E422="","",UDDS!E422),IF($A$20=2,IF('FTP-75'!E422="","",'FTP-75'!E422),IF($A$20=3, IF('US06'!E422="","",'US06'!E422),IF($A$20=4, IF(NEDC!D422="","", NEDC!D422),IF($A$20=5, IF('JPN10-15'!D422="","",'JPN10-15'!D422),IF($A$20=6, IF(WLTC!E422="","", WLTC!E422),IF($A$20=7, IF('New Cycle 1'!D422="","", 'New Cycle 1'!D422),IF($A$20=8, IF('New Cycle 2'!D422="","", 'New Cycle 2'!D422),IF($A$20=9, IF('New Cycle 3'!D422="","", 'New Cycle 3'!D422),"")))))))))</f>
        <v>0</v>
      </c>
      <c r="T422" s="32">
        <f>IF($A$20=1,IF(UDDS!F422="","",UDDS!F422),IF($A$20=2,IF('FTP-75'!F422="","",'FTP-75'!F422),IF($A$20=3, IF('US06'!F422="","",'US06'!F422),IF($A$20=4, IF(NEDC!E422="","", NEDC!E422),IF($A$20=5, IF('JPN10-15'!E422="","",'JPN10-15'!E422),IF($A$20=6, IF(WLTC!F422="","", WLTC!F422),IF($A$20=7, IF('New Cycle 1'!E422="","", 'New Cycle 1'!E422),IF($A$20=8, IF('New Cycle 2'!E422="","", 'New Cycle 2'!E422),IF($A$20=9, IF('New Cycle 3'!E422="","", 'New Cycle 3'!E422),"")))))))))</f>
        <v>-0.92500002457771779</v>
      </c>
      <c r="U422" s="32">
        <f>IF($A$20=1,IF(UDDS!G422="","",UDDS!G422),IF($A$20=2,IF('FTP-75'!G422="","",'FTP-75'!G422),IF($A$20=3, IF('US06'!G422="","",'US06'!G422),IF($A$20=4, IF(NEDC!F422="","", NEDC!F422),IF($A$20=5, IF('JPN10-15'!F422="","",'JPN10-15'!F422),IF($A$20=6, IF(WLTC!G422="","", WLTC!G422),IF($A$20=7, IF('New Cycle 1'!F422="","", 'New Cycle 1'!F422),IF($A$20=8, IF('New Cycle 2'!F422="","", 'New Cycle 2'!F422),IF($A$20=9, IF('New Cycle 3'!F422="","", 'New Cycle 3'!F422),"")))))))))</f>
        <v>2091.131185725978</v>
      </c>
    </row>
    <row r="423" spans="16:21" x14ac:dyDescent="0.25">
      <c r="P423" s="8">
        <f>IF($A$20=1,IF(UDDS!A423="","",UDDS!A423),IF($A$20=2,IF('FTP-75'!A423="","",'FTP-75'!A423),IF($A$20=3, IF('US06'!A423="","",'US06'!A423),IF($A$20=4, IF(NEDC!A423="","", NEDC!A423),IF($A$20=5, IF('JPN10-15'!A423="","",'JPN10-15'!A423),IF($A$20=6, IF(WLTC!B423="","", WLTC!B423),IF($A$20=7, IF('New Cycle 1'!A423="","", 'New Cycle 1'!A423),IF($A$20=8, IF('New Cycle 2'!A423="","", 'New Cycle 3'!A423),IF($A$20=9, IF('New Cycle 3'!A423="","", 'New Cycle 3'!A423),"")))))))))</f>
        <v>421</v>
      </c>
      <c r="Q423" s="32">
        <f>IF($A$20=1,IF(UDDS!C423="","",UDDS!C423),IF($A$20=2,IF('FTP-75'!C423="","",'FTP-75'!C423),IF($A$20=3, IF('US06'!C423="","",'US06'!C423),IF($A$20=4, IF(NEDC!B423="","", NEDC!B423),IF($A$20=5, IF('JPN10-15'!B423="","",'JPN10-15'!B423),IF($A$20=6, IF(WLTC!C423="","", WLTC!C423),IF($A$20=7, IF('New Cycle 1'!B423="","", 'New Cycle 1'!B423),IF($A$20=8, IF('New Cycle 2'!B423="","", 'New Cycle 2'!B423),IF($A$20=9, IF('New Cycle 3'!B423="","", 'New Cycle 3'!B423),"")))))))))</f>
        <v>0</v>
      </c>
      <c r="R423" s="32">
        <f>IF($A$20=1,IF(UDDS!D423="","",UDDS!D423),IF($A$20=2,IF('FTP-75'!D423="","",'FTP-75'!D423),IF($A$20=3, IF('US06'!D423="","",'US06'!D423),IF($A$20=4, IF(NEDC!C423="","", NEDC!C423),IF($A$20=5, IF('JPN10-15'!C423="","",'JPN10-15'!C423),IF($A$20=6, IF(WLTC!D423="","", WLTC!D423),IF($A$20=7, IF('New Cycle 1'!C423="","", 'New Cycle 1'!C423),IF($A$20=8, IF('New Cycle 2'!C423="","", 'New Cycle 2'!C423),IF($A$20=9, IF('New Cycle 3'!C423="","", 'New Cycle 3'!C423),"")))))))))</f>
        <v>0</v>
      </c>
      <c r="S423" s="32">
        <f>IF($A$20=1,IF(UDDS!E423="","",UDDS!E423),IF($A$20=2,IF('FTP-75'!E423="","",'FTP-75'!E423),IF($A$20=3, IF('US06'!E423="","",'US06'!E423),IF($A$20=4, IF(NEDC!D423="","", NEDC!D423),IF($A$20=5, IF('JPN10-15'!D423="","",'JPN10-15'!D423),IF($A$20=6, IF(WLTC!E423="","", WLTC!E423),IF($A$20=7, IF('New Cycle 1'!D423="","", 'New Cycle 1'!D423),IF($A$20=8, IF('New Cycle 2'!D423="","", 'New Cycle 2'!D423),IF($A$20=9, IF('New Cycle 3'!D423="","", 'New Cycle 3'!D423),"")))))))))</f>
        <v>0</v>
      </c>
      <c r="T423" s="32">
        <f>IF($A$20=1,IF(UDDS!F423="","",UDDS!F423),IF($A$20=2,IF('FTP-75'!F423="","",'FTP-75'!F423),IF($A$20=3, IF('US06'!F423="","",'US06'!F423),IF($A$20=4, IF(NEDC!E423="","", NEDC!E423),IF($A$20=5, IF('JPN10-15'!E423="","",'JPN10-15'!E423),IF($A$20=6, IF(WLTC!F423="","", WLTC!F423),IF($A$20=7, IF('New Cycle 1'!E423="","", 'New Cycle 1'!E423),IF($A$20=8, IF('New Cycle 2'!E423="","", 'New Cycle 2'!E423),IF($A$20=9, IF('New Cycle 3'!E423="","", 'New Cycle 3'!E423),"")))))))))</f>
        <v>0</v>
      </c>
      <c r="U423" s="32">
        <f>IF($A$20=1,IF(UDDS!G423="","",UDDS!G423),IF($A$20=2,IF('FTP-75'!G423="","",'FTP-75'!G423),IF($A$20=3, IF('US06'!G423="","",'US06'!G423),IF($A$20=4, IF(NEDC!F423="","", NEDC!F423),IF($A$20=5, IF('JPN10-15'!F423="","",'JPN10-15'!F423),IF($A$20=6, IF(WLTC!G423="","", WLTC!G423),IF($A$20=7, IF('New Cycle 1'!F423="","", 'New Cycle 1'!F423),IF($A$20=8, IF('New Cycle 2'!F423="","", 'New Cycle 2'!F423),IF($A$20=9, IF('New Cycle 3'!F423="","", 'New Cycle 3'!F423),"")))))))))</f>
        <v>2091.131185725978</v>
      </c>
    </row>
    <row r="424" spans="16:21" x14ac:dyDescent="0.25">
      <c r="P424" s="8">
        <f>IF($A$20=1,IF(UDDS!A424="","",UDDS!A424),IF($A$20=2,IF('FTP-75'!A424="","",'FTP-75'!A424),IF($A$20=3, IF('US06'!A424="","",'US06'!A424),IF($A$20=4, IF(NEDC!A424="","", NEDC!A424),IF($A$20=5, IF('JPN10-15'!A424="","",'JPN10-15'!A424),IF($A$20=6, IF(WLTC!B424="","", WLTC!B424),IF($A$20=7, IF('New Cycle 1'!A424="","", 'New Cycle 1'!A424),IF($A$20=8, IF('New Cycle 2'!A424="","", 'New Cycle 3'!A424),IF($A$20=9, IF('New Cycle 3'!A424="","", 'New Cycle 3'!A424),"")))))))))</f>
        <v>422</v>
      </c>
      <c r="Q424" s="32">
        <f>IF($A$20=1,IF(UDDS!C424="","",UDDS!C424),IF($A$20=2,IF('FTP-75'!C424="","",'FTP-75'!C424),IF($A$20=3, IF('US06'!C424="","",'US06'!C424),IF($A$20=4, IF(NEDC!B424="","", NEDC!B424),IF($A$20=5, IF('JPN10-15'!B424="","",'JPN10-15'!B424),IF($A$20=6, IF(WLTC!C424="","", WLTC!C424),IF($A$20=7, IF('New Cycle 1'!B424="","", 'New Cycle 1'!B424),IF($A$20=8, IF('New Cycle 2'!B424="","", 'New Cycle 2'!B424),IF($A$20=9, IF('New Cycle 3'!B424="","", 'New Cycle 3'!B424),"")))))))))</f>
        <v>0</v>
      </c>
      <c r="R424" s="32">
        <f>IF($A$20=1,IF(UDDS!D424="","",UDDS!D424),IF($A$20=2,IF('FTP-75'!D424="","",'FTP-75'!D424),IF($A$20=3, IF('US06'!D424="","",'US06'!D424),IF($A$20=4, IF(NEDC!C424="","", NEDC!C424),IF($A$20=5, IF('JPN10-15'!C424="","",'JPN10-15'!C424),IF($A$20=6, IF(WLTC!D424="","", WLTC!D424),IF($A$20=7, IF('New Cycle 1'!C424="","", 'New Cycle 1'!C424),IF($A$20=8, IF('New Cycle 2'!C424="","", 'New Cycle 2'!C424),IF($A$20=9, IF('New Cycle 3'!C424="","", 'New Cycle 3'!C424),"")))))))))</f>
        <v>0</v>
      </c>
      <c r="S424" s="32">
        <f>IF($A$20=1,IF(UDDS!E424="","",UDDS!E424),IF($A$20=2,IF('FTP-75'!E424="","",'FTP-75'!E424),IF($A$20=3, IF('US06'!E424="","",'US06'!E424),IF($A$20=4, IF(NEDC!D424="","", NEDC!D424),IF($A$20=5, IF('JPN10-15'!D424="","",'JPN10-15'!D424),IF($A$20=6, IF(WLTC!E424="","", WLTC!E424),IF($A$20=7, IF('New Cycle 1'!D424="","", 'New Cycle 1'!D424),IF($A$20=8, IF('New Cycle 2'!D424="","", 'New Cycle 2'!D424),IF($A$20=9, IF('New Cycle 3'!D424="","", 'New Cycle 3'!D424),"")))))))))</f>
        <v>0</v>
      </c>
      <c r="T424" s="32">
        <f>IF($A$20=1,IF(UDDS!F424="","",UDDS!F424),IF($A$20=2,IF('FTP-75'!F424="","",'FTP-75'!F424),IF($A$20=3, IF('US06'!F424="","",'US06'!F424),IF($A$20=4, IF(NEDC!E424="","", NEDC!E424),IF($A$20=5, IF('JPN10-15'!E424="","",'JPN10-15'!E424),IF($A$20=6, IF(WLTC!F424="","", WLTC!F424),IF($A$20=7, IF('New Cycle 1'!E424="","", 'New Cycle 1'!E424),IF($A$20=8, IF('New Cycle 2'!E424="","", 'New Cycle 2'!E424),IF($A$20=9, IF('New Cycle 3'!E424="","", 'New Cycle 3'!E424),"")))))))))</f>
        <v>0</v>
      </c>
      <c r="U424" s="32">
        <f>IF($A$20=1,IF(UDDS!G424="","",UDDS!G424),IF($A$20=2,IF('FTP-75'!G424="","",'FTP-75'!G424),IF($A$20=3, IF('US06'!G424="","",'US06'!G424),IF($A$20=4, IF(NEDC!F424="","", NEDC!F424),IF($A$20=5, IF('JPN10-15'!F424="","",'JPN10-15'!F424),IF($A$20=6, IF(WLTC!G424="","", WLTC!G424),IF($A$20=7, IF('New Cycle 1'!F424="","", 'New Cycle 1'!F424),IF($A$20=8, IF('New Cycle 2'!F424="","", 'New Cycle 2'!F424),IF($A$20=9, IF('New Cycle 3'!F424="","", 'New Cycle 3'!F424),"")))))))))</f>
        <v>2091.131185725978</v>
      </c>
    </row>
    <row r="425" spans="16:21" x14ac:dyDescent="0.25">
      <c r="P425" s="8">
        <f>IF($A$20=1,IF(UDDS!A425="","",UDDS!A425),IF($A$20=2,IF('FTP-75'!A425="","",'FTP-75'!A425),IF($A$20=3, IF('US06'!A425="","",'US06'!A425),IF($A$20=4, IF(NEDC!A425="","", NEDC!A425),IF($A$20=5, IF('JPN10-15'!A425="","",'JPN10-15'!A425),IF($A$20=6, IF(WLTC!B425="","", WLTC!B425),IF($A$20=7, IF('New Cycle 1'!A425="","", 'New Cycle 1'!A425),IF($A$20=8, IF('New Cycle 2'!A425="","", 'New Cycle 3'!A425),IF($A$20=9, IF('New Cycle 3'!A425="","", 'New Cycle 3'!A425),"")))))))))</f>
        <v>423</v>
      </c>
      <c r="Q425" s="32">
        <f>IF($A$20=1,IF(UDDS!C425="","",UDDS!C425),IF($A$20=2,IF('FTP-75'!C425="","",'FTP-75'!C425),IF($A$20=3, IF('US06'!C425="","",'US06'!C425),IF($A$20=4, IF(NEDC!B425="","", NEDC!B425),IF($A$20=5, IF('JPN10-15'!B425="","",'JPN10-15'!B425),IF($A$20=6, IF(WLTC!C425="","", WLTC!C425),IF($A$20=7, IF('New Cycle 1'!B425="","", 'New Cycle 1'!B425),IF($A$20=8, IF('New Cycle 2'!B425="","", 'New Cycle 2'!B425),IF($A$20=9, IF('New Cycle 3'!B425="","", 'New Cycle 3'!B425),"")))))))))</f>
        <v>0</v>
      </c>
      <c r="R425" s="32">
        <f>IF($A$20=1,IF(UDDS!D425="","",UDDS!D425),IF($A$20=2,IF('FTP-75'!D425="","",'FTP-75'!D425),IF($A$20=3, IF('US06'!D425="","",'US06'!D425),IF($A$20=4, IF(NEDC!C425="","", NEDC!C425),IF($A$20=5, IF('JPN10-15'!C425="","",'JPN10-15'!C425),IF($A$20=6, IF(WLTC!D425="","", WLTC!D425),IF($A$20=7, IF('New Cycle 1'!C425="","", 'New Cycle 1'!C425),IF($A$20=8, IF('New Cycle 2'!C425="","", 'New Cycle 2'!C425),IF($A$20=9, IF('New Cycle 3'!C425="","", 'New Cycle 3'!C425),"")))))))))</f>
        <v>0</v>
      </c>
      <c r="S425" s="32">
        <f>IF($A$20=1,IF(UDDS!E425="","",UDDS!E425),IF($A$20=2,IF('FTP-75'!E425="","",'FTP-75'!E425),IF($A$20=3, IF('US06'!E425="","",'US06'!E425),IF($A$20=4, IF(NEDC!D425="","", NEDC!D425),IF($A$20=5, IF('JPN10-15'!D425="","",'JPN10-15'!D425),IF($A$20=6, IF(WLTC!E425="","", WLTC!E425),IF($A$20=7, IF('New Cycle 1'!D425="","", 'New Cycle 1'!D425),IF($A$20=8, IF('New Cycle 2'!D425="","", 'New Cycle 2'!D425),IF($A$20=9, IF('New Cycle 3'!D425="","", 'New Cycle 3'!D425),"")))))))))</f>
        <v>0</v>
      </c>
      <c r="T425" s="32">
        <f>IF($A$20=1,IF(UDDS!F425="","",UDDS!F425),IF($A$20=2,IF('FTP-75'!F425="","",'FTP-75'!F425),IF($A$20=3, IF('US06'!F425="","",'US06'!F425),IF($A$20=4, IF(NEDC!E425="","", NEDC!E425),IF($A$20=5, IF('JPN10-15'!E425="","",'JPN10-15'!E425),IF($A$20=6, IF(WLTC!F425="","", WLTC!F425),IF($A$20=7, IF('New Cycle 1'!E425="","", 'New Cycle 1'!E425),IF($A$20=8, IF('New Cycle 2'!E425="","", 'New Cycle 2'!E425),IF($A$20=9, IF('New Cycle 3'!E425="","", 'New Cycle 3'!E425),"")))))))))</f>
        <v>0</v>
      </c>
      <c r="U425" s="32">
        <f>IF($A$20=1,IF(UDDS!G425="","",UDDS!G425),IF($A$20=2,IF('FTP-75'!G425="","",'FTP-75'!G425),IF($A$20=3, IF('US06'!G425="","",'US06'!G425),IF($A$20=4, IF(NEDC!F425="","", NEDC!F425),IF($A$20=5, IF('JPN10-15'!F425="","",'JPN10-15'!F425),IF($A$20=6, IF(WLTC!G425="","", WLTC!G425),IF($A$20=7, IF('New Cycle 1'!F425="","", 'New Cycle 1'!F425),IF($A$20=8, IF('New Cycle 2'!F425="","", 'New Cycle 2'!F425),IF($A$20=9, IF('New Cycle 3'!F425="","", 'New Cycle 3'!F425),"")))))))))</f>
        <v>2091.131185725978</v>
      </c>
    </row>
    <row r="426" spans="16:21" x14ac:dyDescent="0.25">
      <c r="P426" s="8">
        <f>IF($A$20=1,IF(UDDS!A426="","",UDDS!A426),IF($A$20=2,IF('FTP-75'!A426="","",'FTP-75'!A426),IF($A$20=3, IF('US06'!A426="","",'US06'!A426),IF($A$20=4, IF(NEDC!A426="","", NEDC!A426),IF($A$20=5, IF('JPN10-15'!A426="","",'JPN10-15'!A426),IF($A$20=6, IF(WLTC!B426="","", WLTC!B426),IF($A$20=7, IF('New Cycle 1'!A426="","", 'New Cycle 1'!A426),IF($A$20=8, IF('New Cycle 2'!A426="","", 'New Cycle 3'!A426),IF($A$20=9, IF('New Cycle 3'!A426="","", 'New Cycle 3'!A426),"")))))))))</f>
        <v>424</v>
      </c>
      <c r="Q426" s="32">
        <f>IF($A$20=1,IF(UDDS!C426="","",UDDS!C426),IF($A$20=2,IF('FTP-75'!C426="","",'FTP-75'!C426),IF($A$20=3, IF('US06'!C426="","",'US06'!C426),IF($A$20=4, IF(NEDC!B426="","", NEDC!B426),IF($A$20=5, IF('JPN10-15'!B426="","",'JPN10-15'!B426),IF($A$20=6, IF(WLTC!C426="","", WLTC!C426),IF($A$20=7, IF('New Cycle 1'!B426="","", 'New Cycle 1'!B426),IF($A$20=8, IF('New Cycle 2'!B426="","", 'New Cycle 2'!B426),IF($A$20=9, IF('New Cycle 3'!B426="","", 'New Cycle 3'!B426),"")))))))))</f>
        <v>0</v>
      </c>
      <c r="R426" s="32">
        <f>IF($A$20=1,IF(UDDS!D426="","",UDDS!D426),IF($A$20=2,IF('FTP-75'!D426="","",'FTP-75'!D426),IF($A$20=3, IF('US06'!D426="","",'US06'!D426),IF($A$20=4, IF(NEDC!C426="","", NEDC!C426),IF($A$20=5, IF('JPN10-15'!C426="","",'JPN10-15'!C426),IF($A$20=6, IF(WLTC!D426="","", WLTC!D426),IF($A$20=7, IF('New Cycle 1'!C426="","", 'New Cycle 1'!C426),IF($A$20=8, IF('New Cycle 2'!C426="","", 'New Cycle 2'!C426),IF($A$20=9, IF('New Cycle 3'!C426="","", 'New Cycle 3'!C426),"")))))))))</f>
        <v>0</v>
      </c>
      <c r="S426" s="32">
        <f>IF($A$20=1,IF(UDDS!E426="","",UDDS!E426),IF($A$20=2,IF('FTP-75'!E426="","",'FTP-75'!E426),IF($A$20=3, IF('US06'!E426="","",'US06'!E426),IF($A$20=4, IF(NEDC!D426="","", NEDC!D426),IF($A$20=5, IF('JPN10-15'!D426="","",'JPN10-15'!D426),IF($A$20=6, IF(WLTC!E426="","", WLTC!E426),IF($A$20=7, IF('New Cycle 1'!D426="","", 'New Cycle 1'!D426),IF($A$20=8, IF('New Cycle 2'!D426="","", 'New Cycle 2'!D426),IF($A$20=9, IF('New Cycle 3'!D426="","", 'New Cycle 3'!D426),"")))))))))</f>
        <v>0</v>
      </c>
      <c r="T426" s="32">
        <f>IF($A$20=1,IF(UDDS!F426="","",UDDS!F426),IF($A$20=2,IF('FTP-75'!F426="","",'FTP-75'!F426),IF($A$20=3, IF('US06'!F426="","",'US06'!F426),IF($A$20=4, IF(NEDC!E426="","", NEDC!E426),IF($A$20=5, IF('JPN10-15'!E426="","",'JPN10-15'!E426),IF($A$20=6, IF(WLTC!F426="","", WLTC!F426),IF($A$20=7, IF('New Cycle 1'!E426="","", 'New Cycle 1'!E426),IF($A$20=8, IF('New Cycle 2'!E426="","", 'New Cycle 2'!E426),IF($A$20=9, IF('New Cycle 3'!E426="","", 'New Cycle 3'!E426),"")))))))))</f>
        <v>0</v>
      </c>
      <c r="U426" s="32">
        <f>IF($A$20=1,IF(UDDS!G426="","",UDDS!G426),IF($A$20=2,IF('FTP-75'!G426="","",'FTP-75'!G426),IF($A$20=3, IF('US06'!G426="","",'US06'!G426),IF($A$20=4, IF(NEDC!F426="","", NEDC!F426),IF($A$20=5, IF('JPN10-15'!F426="","",'JPN10-15'!F426),IF($A$20=6, IF(WLTC!G426="","", WLTC!G426),IF($A$20=7, IF('New Cycle 1'!F426="","", 'New Cycle 1'!F426),IF($A$20=8, IF('New Cycle 2'!F426="","", 'New Cycle 2'!F426),IF($A$20=9, IF('New Cycle 3'!F426="","", 'New Cycle 3'!F426),"")))))))))</f>
        <v>2091.131185725978</v>
      </c>
    </row>
    <row r="427" spans="16:21" x14ac:dyDescent="0.25">
      <c r="P427" s="8">
        <f>IF($A$20=1,IF(UDDS!A427="","",UDDS!A427),IF($A$20=2,IF('FTP-75'!A427="","",'FTP-75'!A427),IF($A$20=3, IF('US06'!A427="","",'US06'!A427),IF($A$20=4, IF(NEDC!A427="","", NEDC!A427),IF($A$20=5, IF('JPN10-15'!A427="","",'JPN10-15'!A427),IF($A$20=6, IF(WLTC!B427="","", WLTC!B427),IF($A$20=7, IF('New Cycle 1'!A427="","", 'New Cycle 1'!A427),IF($A$20=8, IF('New Cycle 2'!A427="","", 'New Cycle 3'!A427),IF($A$20=9, IF('New Cycle 3'!A427="","", 'New Cycle 3'!A427),"")))))))))</f>
        <v>425</v>
      </c>
      <c r="Q427" s="32">
        <f>IF($A$20=1,IF(UDDS!C427="","",UDDS!C427),IF($A$20=2,IF('FTP-75'!C427="","",'FTP-75'!C427),IF($A$20=3, IF('US06'!C427="","",'US06'!C427),IF($A$20=4, IF(NEDC!B427="","", NEDC!B427),IF($A$20=5, IF('JPN10-15'!B427="","",'JPN10-15'!B427),IF($A$20=6, IF(WLTC!C427="","", WLTC!C427),IF($A$20=7, IF('New Cycle 1'!B427="","", 'New Cycle 1'!B427),IF($A$20=8, IF('New Cycle 2'!B427="","", 'New Cycle 2'!B427),IF($A$20=9, IF('New Cycle 3'!B427="","", 'New Cycle 3'!B427),"")))))))))</f>
        <v>0</v>
      </c>
      <c r="R427" s="32">
        <f>IF($A$20=1,IF(UDDS!D427="","",UDDS!D427),IF($A$20=2,IF('FTP-75'!D427="","",'FTP-75'!D427),IF($A$20=3, IF('US06'!D427="","",'US06'!D427),IF($A$20=4, IF(NEDC!C427="","", NEDC!C427),IF($A$20=5, IF('JPN10-15'!C427="","",'JPN10-15'!C427),IF($A$20=6, IF(WLTC!D427="","", WLTC!D427),IF($A$20=7, IF('New Cycle 1'!C427="","", 'New Cycle 1'!C427),IF($A$20=8, IF('New Cycle 2'!C427="","", 'New Cycle 2'!C427),IF($A$20=9, IF('New Cycle 3'!C427="","", 'New Cycle 3'!C427),"")))))))))</f>
        <v>0</v>
      </c>
      <c r="S427" s="32">
        <f>IF($A$20=1,IF(UDDS!E427="","",UDDS!E427),IF($A$20=2,IF('FTP-75'!E427="","",'FTP-75'!E427),IF($A$20=3, IF('US06'!E427="","",'US06'!E427),IF($A$20=4, IF(NEDC!D427="","", NEDC!D427),IF($A$20=5, IF('JPN10-15'!D427="","",'JPN10-15'!D427),IF($A$20=6, IF(WLTC!E427="","", WLTC!E427),IF($A$20=7, IF('New Cycle 1'!D427="","", 'New Cycle 1'!D427),IF($A$20=8, IF('New Cycle 2'!D427="","", 'New Cycle 2'!D427),IF($A$20=9, IF('New Cycle 3'!D427="","", 'New Cycle 3'!D427),"")))))))))</f>
        <v>0</v>
      </c>
      <c r="T427" s="32">
        <f>IF($A$20=1,IF(UDDS!F427="","",UDDS!F427),IF($A$20=2,IF('FTP-75'!F427="","",'FTP-75'!F427),IF($A$20=3, IF('US06'!F427="","",'US06'!F427),IF($A$20=4, IF(NEDC!E427="","", NEDC!E427),IF($A$20=5, IF('JPN10-15'!E427="","",'JPN10-15'!E427),IF($A$20=6, IF(WLTC!F427="","", WLTC!F427),IF($A$20=7, IF('New Cycle 1'!E427="","", 'New Cycle 1'!E427),IF($A$20=8, IF('New Cycle 2'!E427="","", 'New Cycle 2'!E427),IF($A$20=9, IF('New Cycle 3'!E427="","", 'New Cycle 3'!E427),"")))))))))</f>
        <v>0</v>
      </c>
      <c r="U427" s="32">
        <f>IF($A$20=1,IF(UDDS!G427="","",UDDS!G427),IF($A$20=2,IF('FTP-75'!G427="","",'FTP-75'!G427),IF($A$20=3, IF('US06'!G427="","",'US06'!G427),IF($A$20=4, IF(NEDC!F427="","", NEDC!F427),IF($A$20=5, IF('JPN10-15'!F427="","",'JPN10-15'!F427),IF($A$20=6, IF(WLTC!G427="","", WLTC!G427),IF($A$20=7, IF('New Cycle 1'!F427="","", 'New Cycle 1'!F427),IF($A$20=8, IF('New Cycle 2'!F427="","", 'New Cycle 2'!F427),IF($A$20=9, IF('New Cycle 3'!F427="","", 'New Cycle 3'!F427),"")))))))))</f>
        <v>2091.131185725978</v>
      </c>
    </row>
    <row r="428" spans="16:21" x14ac:dyDescent="0.25">
      <c r="P428" s="8">
        <f>IF($A$20=1,IF(UDDS!A428="","",UDDS!A428),IF($A$20=2,IF('FTP-75'!A428="","",'FTP-75'!A428),IF($A$20=3, IF('US06'!A428="","",'US06'!A428),IF($A$20=4, IF(NEDC!A428="","", NEDC!A428),IF($A$20=5, IF('JPN10-15'!A428="","",'JPN10-15'!A428),IF($A$20=6, IF(WLTC!B428="","", WLTC!B428),IF($A$20=7, IF('New Cycle 1'!A428="","", 'New Cycle 1'!A428),IF($A$20=8, IF('New Cycle 2'!A428="","", 'New Cycle 3'!A428),IF($A$20=9, IF('New Cycle 3'!A428="","", 'New Cycle 3'!A428),"")))))))))</f>
        <v>426</v>
      </c>
      <c r="Q428" s="32">
        <f>IF($A$20=1,IF(UDDS!C428="","",UDDS!C428),IF($A$20=2,IF('FTP-75'!C428="","",'FTP-75'!C428),IF($A$20=3, IF('US06'!C428="","",'US06'!C428),IF($A$20=4, IF(NEDC!B428="","", NEDC!B428),IF($A$20=5, IF('JPN10-15'!B428="","",'JPN10-15'!B428),IF($A$20=6, IF(WLTC!C428="","", WLTC!C428),IF($A$20=7, IF('New Cycle 1'!B428="","", 'New Cycle 1'!B428),IF($A$20=8, IF('New Cycle 2'!B428="","", 'New Cycle 2'!B428),IF($A$20=9, IF('New Cycle 3'!B428="","", 'New Cycle 3'!B428),"")))))))))</f>
        <v>0</v>
      </c>
      <c r="R428" s="32">
        <f>IF($A$20=1,IF(UDDS!D428="","",UDDS!D428),IF($A$20=2,IF('FTP-75'!D428="","",'FTP-75'!D428),IF($A$20=3, IF('US06'!D428="","",'US06'!D428),IF($A$20=4, IF(NEDC!C428="","", NEDC!C428),IF($A$20=5, IF('JPN10-15'!C428="","",'JPN10-15'!C428),IF($A$20=6, IF(WLTC!D428="","", WLTC!D428),IF($A$20=7, IF('New Cycle 1'!C428="","", 'New Cycle 1'!C428),IF($A$20=8, IF('New Cycle 2'!C428="","", 'New Cycle 2'!C428),IF($A$20=9, IF('New Cycle 3'!C428="","", 'New Cycle 3'!C428),"")))))))))</f>
        <v>0</v>
      </c>
      <c r="S428" s="32">
        <f>IF($A$20=1,IF(UDDS!E428="","",UDDS!E428),IF($A$20=2,IF('FTP-75'!E428="","",'FTP-75'!E428),IF($A$20=3, IF('US06'!E428="","",'US06'!E428),IF($A$20=4, IF(NEDC!D428="","", NEDC!D428),IF($A$20=5, IF('JPN10-15'!D428="","",'JPN10-15'!D428),IF($A$20=6, IF(WLTC!E428="","", WLTC!E428),IF($A$20=7, IF('New Cycle 1'!D428="","", 'New Cycle 1'!D428),IF($A$20=8, IF('New Cycle 2'!D428="","", 'New Cycle 2'!D428),IF($A$20=9, IF('New Cycle 3'!D428="","", 'New Cycle 3'!D428),"")))))))))</f>
        <v>0</v>
      </c>
      <c r="T428" s="32">
        <f>IF($A$20=1,IF(UDDS!F428="","",UDDS!F428),IF($A$20=2,IF('FTP-75'!F428="","",'FTP-75'!F428),IF($A$20=3, IF('US06'!F428="","",'US06'!F428),IF($A$20=4, IF(NEDC!E428="","", NEDC!E428),IF($A$20=5, IF('JPN10-15'!E428="","",'JPN10-15'!E428),IF($A$20=6, IF(WLTC!F428="","", WLTC!F428),IF($A$20=7, IF('New Cycle 1'!E428="","", 'New Cycle 1'!E428),IF($A$20=8, IF('New Cycle 2'!E428="","", 'New Cycle 2'!E428),IF($A$20=9, IF('New Cycle 3'!E428="","", 'New Cycle 3'!E428),"")))))))))</f>
        <v>0</v>
      </c>
      <c r="U428" s="32">
        <f>IF($A$20=1,IF(UDDS!G428="","",UDDS!G428),IF($A$20=2,IF('FTP-75'!G428="","",'FTP-75'!G428),IF($A$20=3, IF('US06'!G428="","",'US06'!G428),IF($A$20=4, IF(NEDC!F428="","", NEDC!F428),IF($A$20=5, IF('JPN10-15'!F428="","",'JPN10-15'!F428),IF($A$20=6, IF(WLTC!G428="","", WLTC!G428),IF($A$20=7, IF('New Cycle 1'!F428="","", 'New Cycle 1'!F428),IF($A$20=8, IF('New Cycle 2'!F428="","", 'New Cycle 2'!F428),IF($A$20=9, IF('New Cycle 3'!F428="","", 'New Cycle 3'!F428),"")))))))))</f>
        <v>2091.131185725978</v>
      </c>
    </row>
    <row r="429" spans="16:21" x14ac:dyDescent="0.25">
      <c r="P429" s="8">
        <f>IF($A$20=1,IF(UDDS!A429="","",UDDS!A429),IF($A$20=2,IF('FTP-75'!A429="","",'FTP-75'!A429),IF($A$20=3, IF('US06'!A429="","",'US06'!A429),IF($A$20=4, IF(NEDC!A429="","", NEDC!A429),IF($A$20=5, IF('JPN10-15'!A429="","",'JPN10-15'!A429),IF($A$20=6, IF(WLTC!B429="","", WLTC!B429),IF($A$20=7, IF('New Cycle 1'!A429="","", 'New Cycle 1'!A429),IF($A$20=8, IF('New Cycle 2'!A429="","", 'New Cycle 3'!A429),IF($A$20=9, IF('New Cycle 3'!A429="","", 'New Cycle 3'!A429),"")))))))))</f>
        <v>427</v>
      </c>
      <c r="Q429" s="32">
        <f>IF($A$20=1,IF(UDDS!C429="","",UDDS!C429),IF($A$20=2,IF('FTP-75'!C429="","",'FTP-75'!C429),IF($A$20=3, IF('US06'!C429="","",'US06'!C429),IF($A$20=4, IF(NEDC!B429="","", NEDC!B429),IF($A$20=5, IF('JPN10-15'!B429="","",'JPN10-15'!B429),IF($A$20=6, IF(WLTC!C429="","", WLTC!C429),IF($A$20=7, IF('New Cycle 1'!B429="","", 'New Cycle 1'!B429),IF($A$20=8, IF('New Cycle 2'!B429="","", 'New Cycle 2'!B429),IF($A$20=9, IF('New Cycle 3'!B429="","", 'New Cycle 3'!B429),"")))))))))</f>
        <v>0</v>
      </c>
      <c r="R429" s="32">
        <f>IF($A$20=1,IF(UDDS!D429="","",UDDS!D429),IF($A$20=2,IF('FTP-75'!D429="","",'FTP-75'!D429),IF($A$20=3, IF('US06'!D429="","",'US06'!D429),IF($A$20=4, IF(NEDC!C429="","", NEDC!C429),IF($A$20=5, IF('JPN10-15'!C429="","",'JPN10-15'!C429),IF($A$20=6, IF(WLTC!D429="","", WLTC!D429),IF($A$20=7, IF('New Cycle 1'!C429="","", 'New Cycle 1'!C429),IF($A$20=8, IF('New Cycle 2'!C429="","", 'New Cycle 2'!C429),IF($A$20=9, IF('New Cycle 3'!C429="","", 'New Cycle 3'!C429),"")))))))))</f>
        <v>0</v>
      </c>
      <c r="S429" s="32">
        <f>IF($A$20=1,IF(UDDS!E429="","",UDDS!E429),IF($A$20=2,IF('FTP-75'!E429="","",'FTP-75'!E429),IF($A$20=3, IF('US06'!E429="","",'US06'!E429),IF($A$20=4, IF(NEDC!D429="","", NEDC!D429),IF($A$20=5, IF('JPN10-15'!D429="","",'JPN10-15'!D429),IF($A$20=6, IF(WLTC!E429="","", WLTC!E429),IF($A$20=7, IF('New Cycle 1'!D429="","", 'New Cycle 1'!D429),IF($A$20=8, IF('New Cycle 2'!D429="","", 'New Cycle 2'!D429),IF($A$20=9, IF('New Cycle 3'!D429="","", 'New Cycle 3'!D429),"")))))))))</f>
        <v>0</v>
      </c>
      <c r="T429" s="32">
        <f>IF($A$20=1,IF(UDDS!F429="","",UDDS!F429),IF($A$20=2,IF('FTP-75'!F429="","",'FTP-75'!F429),IF($A$20=3, IF('US06'!F429="","",'US06'!F429),IF($A$20=4, IF(NEDC!E429="","", NEDC!E429),IF($A$20=5, IF('JPN10-15'!E429="","",'JPN10-15'!E429),IF($A$20=6, IF(WLTC!F429="","", WLTC!F429),IF($A$20=7, IF('New Cycle 1'!E429="","", 'New Cycle 1'!E429),IF($A$20=8, IF('New Cycle 2'!E429="","", 'New Cycle 2'!E429),IF($A$20=9, IF('New Cycle 3'!E429="","", 'New Cycle 3'!E429),"")))))))))</f>
        <v>0</v>
      </c>
      <c r="U429" s="32">
        <f>IF($A$20=1,IF(UDDS!G429="","",UDDS!G429),IF($A$20=2,IF('FTP-75'!G429="","",'FTP-75'!G429),IF($A$20=3, IF('US06'!G429="","",'US06'!G429),IF($A$20=4, IF(NEDC!F429="","", NEDC!F429),IF($A$20=5, IF('JPN10-15'!F429="","",'JPN10-15'!F429),IF($A$20=6, IF(WLTC!G429="","", WLTC!G429),IF($A$20=7, IF('New Cycle 1'!F429="","", 'New Cycle 1'!F429),IF($A$20=8, IF('New Cycle 2'!F429="","", 'New Cycle 2'!F429),IF($A$20=9, IF('New Cycle 3'!F429="","", 'New Cycle 3'!F429),"")))))))))</f>
        <v>2091.131185725978</v>
      </c>
    </row>
    <row r="430" spans="16:21" x14ac:dyDescent="0.25">
      <c r="P430" s="8">
        <f>IF($A$20=1,IF(UDDS!A430="","",UDDS!A430),IF($A$20=2,IF('FTP-75'!A430="","",'FTP-75'!A430),IF($A$20=3, IF('US06'!A430="","",'US06'!A430),IF($A$20=4, IF(NEDC!A430="","", NEDC!A430),IF($A$20=5, IF('JPN10-15'!A430="","",'JPN10-15'!A430),IF($A$20=6, IF(WLTC!B430="","", WLTC!B430),IF($A$20=7, IF('New Cycle 1'!A430="","", 'New Cycle 1'!A430),IF($A$20=8, IF('New Cycle 2'!A430="","", 'New Cycle 3'!A430),IF($A$20=9, IF('New Cycle 3'!A430="","", 'New Cycle 3'!A430),"")))))))))</f>
        <v>428</v>
      </c>
      <c r="Q430" s="32">
        <f>IF($A$20=1,IF(UDDS!C430="","",UDDS!C430),IF($A$20=2,IF('FTP-75'!C430="","",'FTP-75'!C430),IF($A$20=3, IF('US06'!C430="","",'US06'!C430),IF($A$20=4, IF(NEDC!B430="","", NEDC!B430),IF($A$20=5, IF('JPN10-15'!B430="","",'JPN10-15'!B430),IF($A$20=6, IF(WLTC!C430="","", WLTC!C430),IF($A$20=7, IF('New Cycle 1'!B430="","", 'New Cycle 1'!B430),IF($A$20=8, IF('New Cycle 2'!B430="","", 'New Cycle 2'!B430),IF($A$20=9, IF('New Cycle 3'!B430="","", 'New Cycle 3'!B430),"")))))))))</f>
        <v>0</v>
      </c>
      <c r="R430" s="32">
        <f>IF($A$20=1,IF(UDDS!D430="","",UDDS!D430),IF($A$20=2,IF('FTP-75'!D430="","",'FTP-75'!D430),IF($A$20=3, IF('US06'!D430="","",'US06'!D430),IF($A$20=4, IF(NEDC!C430="","", NEDC!C430),IF($A$20=5, IF('JPN10-15'!C430="","",'JPN10-15'!C430),IF($A$20=6, IF(WLTC!D430="","", WLTC!D430),IF($A$20=7, IF('New Cycle 1'!C430="","", 'New Cycle 1'!C430),IF($A$20=8, IF('New Cycle 2'!C430="","", 'New Cycle 2'!C430),IF($A$20=9, IF('New Cycle 3'!C430="","", 'New Cycle 3'!C430),"")))))))))</f>
        <v>0</v>
      </c>
      <c r="S430" s="32">
        <f>IF($A$20=1,IF(UDDS!E430="","",UDDS!E430),IF($A$20=2,IF('FTP-75'!E430="","",'FTP-75'!E430),IF($A$20=3, IF('US06'!E430="","",'US06'!E430),IF($A$20=4, IF(NEDC!D430="","", NEDC!D430),IF($A$20=5, IF('JPN10-15'!D430="","",'JPN10-15'!D430),IF($A$20=6, IF(WLTC!E430="","", WLTC!E430),IF($A$20=7, IF('New Cycle 1'!D430="","", 'New Cycle 1'!D430),IF($A$20=8, IF('New Cycle 2'!D430="","", 'New Cycle 2'!D430),IF($A$20=9, IF('New Cycle 3'!D430="","", 'New Cycle 3'!D430),"")))))))))</f>
        <v>0</v>
      </c>
      <c r="T430" s="32">
        <f>IF($A$20=1,IF(UDDS!F430="","",UDDS!F430),IF($A$20=2,IF('FTP-75'!F430="","",'FTP-75'!F430),IF($A$20=3, IF('US06'!F430="","",'US06'!F430),IF($A$20=4, IF(NEDC!E430="","", NEDC!E430),IF($A$20=5, IF('JPN10-15'!E430="","",'JPN10-15'!E430),IF($A$20=6, IF(WLTC!F430="","", WLTC!F430),IF($A$20=7, IF('New Cycle 1'!E430="","", 'New Cycle 1'!E430),IF($A$20=8, IF('New Cycle 2'!E430="","", 'New Cycle 2'!E430),IF($A$20=9, IF('New Cycle 3'!E430="","", 'New Cycle 3'!E430),"")))))))))</f>
        <v>0</v>
      </c>
      <c r="U430" s="32">
        <f>IF($A$20=1,IF(UDDS!G430="","",UDDS!G430),IF($A$20=2,IF('FTP-75'!G430="","",'FTP-75'!G430),IF($A$20=3, IF('US06'!G430="","",'US06'!G430),IF($A$20=4, IF(NEDC!F430="","", NEDC!F430),IF($A$20=5, IF('JPN10-15'!F430="","",'JPN10-15'!F430),IF($A$20=6, IF(WLTC!G430="","", WLTC!G430),IF($A$20=7, IF('New Cycle 1'!F430="","", 'New Cycle 1'!F430),IF($A$20=8, IF('New Cycle 2'!F430="","", 'New Cycle 2'!F430),IF($A$20=9, IF('New Cycle 3'!F430="","", 'New Cycle 3'!F430),"")))))))))</f>
        <v>2091.131185725978</v>
      </c>
    </row>
    <row r="431" spans="16:21" x14ac:dyDescent="0.25">
      <c r="P431" s="8">
        <f>IF($A$20=1,IF(UDDS!A431="","",UDDS!A431),IF($A$20=2,IF('FTP-75'!A431="","",'FTP-75'!A431),IF($A$20=3, IF('US06'!A431="","",'US06'!A431),IF($A$20=4, IF(NEDC!A431="","", NEDC!A431),IF($A$20=5, IF('JPN10-15'!A431="","",'JPN10-15'!A431),IF($A$20=6, IF(WLTC!B431="","", WLTC!B431),IF($A$20=7, IF('New Cycle 1'!A431="","", 'New Cycle 1'!A431),IF($A$20=8, IF('New Cycle 2'!A431="","", 'New Cycle 3'!A431),IF($A$20=9, IF('New Cycle 3'!A431="","", 'New Cycle 3'!A431),"")))))))))</f>
        <v>429</v>
      </c>
      <c r="Q431" s="32">
        <f>IF($A$20=1,IF(UDDS!C431="","",UDDS!C431),IF($A$20=2,IF('FTP-75'!C431="","",'FTP-75'!C431),IF($A$20=3, IF('US06'!C431="","",'US06'!C431),IF($A$20=4, IF(NEDC!B431="","", NEDC!B431),IF($A$20=5, IF('JPN10-15'!B431="","",'JPN10-15'!B431),IF($A$20=6, IF(WLTC!C431="","", WLTC!C431),IF($A$20=7, IF('New Cycle 1'!B431="","", 'New Cycle 1'!B431),IF($A$20=8, IF('New Cycle 2'!B431="","", 'New Cycle 2'!B431),IF($A$20=9, IF('New Cycle 3'!B431="","", 'New Cycle 3'!B431),"")))))))))</f>
        <v>0</v>
      </c>
      <c r="R431" s="32">
        <f>IF($A$20=1,IF(UDDS!D431="","",UDDS!D431),IF($A$20=2,IF('FTP-75'!D431="","",'FTP-75'!D431),IF($A$20=3, IF('US06'!D431="","",'US06'!D431),IF($A$20=4, IF(NEDC!C431="","", NEDC!C431),IF($A$20=5, IF('JPN10-15'!C431="","",'JPN10-15'!C431),IF($A$20=6, IF(WLTC!D431="","", WLTC!D431),IF($A$20=7, IF('New Cycle 1'!C431="","", 'New Cycle 1'!C431),IF($A$20=8, IF('New Cycle 2'!C431="","", 'New Cycle 2'!C431),IF($A$20=9, IF('New Cycle 3'!C431="","", 'New Cycle 3'!C431),"")))))))))</f>
        <v>0</v>
      </c>
      <c r="S431" s="32">
        <f>IF($A$20=1,IF(UDDS!E431="","",UDDS!E431),IF($A$20=2,IF('FTP-75'!E431="","",'FTP-75'!E431),IF($A$20=3, IF('US06'!E431="","",'US06'!E431),IF($A$20=4, IF(NEDC!D431="","", NEDC!D431),IF($A$20=5, IF('JPN10-15'!D431="","",'JPN10-15'!D431),IF($A$20=6, IF(WLTC!E431="","", WLTC!E431),IF($A$20=7, IF('New Cycle 1'!D431="","", 'New Cycle 1'!D431),IF($A$20=8, IF('New Cycle 2'!D431="","", 'New Cycle 2'!D431),IF($A$20=9, IF('New Cycle 3'!D431="","", 'New Cycle 3'!D431),"")))))))))</f>
        <v>0</v>
      </c>
      <c r="T431" s="32">
        <f>IF($A$20=1,IF(UDDS!F431="","",UDDS!F431),IF($A$20=2,IF('FTP-75'!F431="","",'FTP-75'!F431),IF($A$20=3, IF('US06'!F431="","",'US06'!F431),IF($A$20=4, IF(NEDC!E431="","", NEDC!E431),IF($A$20=5, IF('JPN10-15'!E431="","",'JPN10-15'!E431),IF($A$20=6, IF(WLTC!F431="","", WLTC!F431),IF($A$20=7, IF('New Cycle 1'!E431="","", 'New Cycle 1'!E431),IF($A$20=8, IF('New Cycle 2'!E431="","", 'New Cycle 2'!E431),IF($A$20=9, IF('New Cycle 3'!E431="","", 'New Cycle 3'!E431),"")))))))))</f>
        <v>0</v>
      </c>
      <c r="U431" s="32">
        <f>IF($A$20=1,IF(UDDS!G431="","",UDDS!G431),IF($A$20=2,IF('FTP-75'!G431="","",'FTP-75'!G431),IF($A$20=3, IF('US06'!G431="","",'US06'!G431),IF($A$20=4, IF(NEDC!F431="","", NEDC!F431),IF($A$20=5, IF('JPN10-15'!F431="","",'JPN10-15'!F431),IF($A$20=6, IF(WLTC!G431="","", WLTC!G431),IF($A$20=7, IF('New Cycle 1'!F431="","", 'New Cycle 1'!F431),IF($A$20=8, IF('New Cycle 2'!F431="","", 'New Cycle 2'!F431),IF($A$20=9, IF('New Cycle 3'!F431="","", 'New Cycle 3'!F431),"")))))))))</f>
        <v>2091.131185725978</v>
      </c>
    </row>
    <row r="432" spans="16:21" x14ac:dyDescent="0.25">
      <c r="P432" s="8">
        <f>IF($A$20=1,IF(UDDS!A432="","",UDDS!A432),IF($A$20=2,IF('FTP-75'!A432="","",'FTP-75'!A432),IF($A$20=3, IF('US06'!A432="","",'US06'!A432),IF($A$20=4, IF(NEDC!A432="","", NEDC!A432),IF($A$20=5, IF('JPN10-15'!A432="","",'JPN10-15'!A432),IF($A$20=6, IF(WLTC!B432="","", WLTC!B432),IF($A$20=7, IF('New Cycle 1'!A432="","", 'New Cycle 1'!A432),IF($A$20=8, IF('New Cycle 2'!A432="","", 'New Cycle 3'!A432),IF($A$20=9, IF('New Cycle 3'!A432="","", 'New Cycle 3'!A432),"")))))))))</f>
        <v>430</v>
      </c>
      <c r="Q432" s="32">
        <f>IF($A$20=1,IF(UDDS!C432="","",UDDS!C432),IF($A$20=2,IF('FTP-75'!C432="","",'FTP-75'!C432),IF($A$20=3, IF('US06'!C432="","",'US06'!C432),IF($A$20=4, IF(NEDC!B432="","", NEDC!B432),IF($A$20=5, IF('JPN10-15'!B432="","",'JPN10-15'!B432),IF($A$20=6, IF(WLTC!C432="","", WLTC!C432),IF($A$20=7, IF('New Cycle 1'!B432="","", 'New Cycle 1'!B432),IF($A$20=8, IF('New Cycle 2'!B432="","", 'New Cycle 2'!B432),IF($A$20=9, IF('New Cycle 3'!B432="","", 'New Cycle 3'!B432),"")))))))))</f>
        <v>0</v>
      </c>
      <c r="R432" s="32">
        <f>IF($A$20=1,IF(UDDS!D432="","",UDDS!D432),IF($A$20=2,IF('FTP-75'!D432="","",'FTP-75'!D432),IF($A$20=3, IF('US06'!D432="","",'US06'!D432),IF($A$20=4, IF(NEDC!C432="","", NEDC!C432),IF($A$20=5, IF('JPN10-15'!C432="","",'JPN10-15'!C432),IF($A$20=6, IF(WLTC!D432="","", WLTC!D432),IF($A$20=7, IF('New Cycle 1'!C432="","", 'New Cycle 1'!C432),IF($A$20=8, IF('New Cycle 2'!C432="","", 'New Cycle 2'!C432),IF($A$20=9, IF('New Cycle 3'!C432="","", 'New Cycle 3'!C432),"")))))))))</f>
        <v>0</v>
      </c>
      <c r="S432" s="32">
        <f>IF($A$20=1,IF(UDDS!E432="","",UDDS!E432),IF($A$20=2,IF('FTP-75'!E432="","",'FTP-75'!E432),IF($A$20=3, IF('US06'!E432="","",'US06'!E432),IF($A$20=4, IF(NEDC!D432="","", NEDC!D432),IF($A$20=5, IF('JPN10-15'!D432="","",'JPN10-15'!D432),IF($A$20=6, IF(WLTC!E432="","", WLTC!E432),IF($A$20=7, IF('New Cycle 1'!D432="","", 'New Cycle 1'!D432),IF($A$20=8, IF('New Cycle 2'!D432="","", 'New Cycle 2'!D432),IF($A$20=9, IF('New Cycle 3'!D432="","", 'New Cycle 3'!D432),"")))))))))</f>
        <v>0</v>
      </c>
      <c r="T432" s="32">
        <f>IF($A$20=1,IF(UDDS!F432="","",UDDS!F432),IF($A$20=2,IF('FTP-75'!F432="","",'FTP-75'!F432),IF($A$20=3, IF('US06'!F432="","",'US06'!F432),IF($A$20=4, IF(NEDC!E432="","", NEDC!E432),IF($A$20=5, IF('JPN10-15'!E432="","",'JPN10-15'!E432),IF($A$20=6, IF(WLTC!F432="","", WLTC!F432),IF($A$20=7, IF('New Cycle 1'!E432="","", 'New Cycle 1'!E432),IF($A$20=8, IF('New Cycle 2'!E432="","", 'New Cycle 2'!E432),IF($A$20=9, IF('New Cycle 3'!E432="","", 'New Cycle 3'!E432),"")))))))))</f>
        <v>0</v>
      </c>
      <c r="U432" s="32">
        <f>IF($A$20=1,IF(UDDS!G432="","",UDDS!G432),IF($A$20=2,IF('FTP-75'!G432="","",'FTP-75'!G432),IF($A$20=3, IF('US06'!G432="","",'US06'!G432),IF($A$20=4, IF(NEDC!F432="","", NEDC!F432),IF($A$20=5, IF('JPN10-15'!F432="","",'JPN10-15'!F432),IF($A$20=6, IF(WLTC!G432="","", WLTC!G432),IF($A$20=7, IF('New Cycle 1'!F432="","", 'New Cycle 1'!F432),IF($A$20=8, IF('New Cycle 2'!F432="","", 'New Cycle 2'!F432),IF($A$20=9, IF('New Cycle 3'!F432="","", 'New Cycle 3'!F432),"")))))))))</f>
        <v>2091.131185725978</v>
      </c>
    </row>
    <row r="433" spans="16:21" x14ac:dyDescent="0.25">
      <c r="P433" s="8">
        <f>IF($A$20=1,IF(UDDS!A433="","",UDDS!A433),IF($A$20=2,IF('FTP-75'!A433="","",'FTP-75'!A433),IF($A$20=3, IF('US06'!A433="","",'US06'!A433),IF($A$20=4, IF(NEDC!A433="","", NEDC!A433),IF($A$20=5, IF('JPN10-15'!A433="","",'JPN10-15'!A433),IF($A$20=6, IF(WLTC!B433="","", WLTC!B433),IF($A$20=7, IF('New Cycle 1'!A433="","", 'New Cycle 1'!A433),IF($A$20=8, IF('New Cycle 2'!A433="","", 'New Cycle 3'!A433),IF($A$20=9, IF('New Cycle 3'!A433="","", 'New Cycle 3'!A433),"")))))))))</f>
        <v>431</v>
      </c>
      <c r="Q433" s="32">
        <f>IF($A$20=1,IF(UDDS!C433="","",UDDS!C433),IF($A$20=2,IF('FTP-75'!C433="","",'FTP-75'!C433),IF($A$20=3, IF('US06'!C433="","",'US06'!C433),IF($A$20=4, IF(NEDC!B433="","", NEDC!B433),IF($A$20=5, IF('JPN10-15'!B433="","",'JPN10-15'!B433),IF($A$20=6, IF(WLTC!C433="","", WLTC!C433),IF($A$20=7, IF('New Cycle 1'!B433="","", 'New Cycle 1'!B433),IF($A$20=8, IF('New Cycle 2'!B433="","", 'New Cycle 2'!B433),IF($A$20=9, IF('New Cycle 3'!B433="","", 'New Cycle 3'!B433),"")))))))))</f>
        <v>0</v>
      </c>
      <c r="R433" s="32">
        <f>IF($A$20=1,IF(UDDS!D433="","",UDDS!D433),IF($A$20=2,IF('FTP-75'!D433="","",'FTP-75'!D433),IF($A$20=3, IF('US06'!D433="","",'US06'!D433),IF($A$20=4, IF(NEDC!C433="","", NEDC!C433),IF($A$20=5, IF('JPN10-15'!C433="","",'JPN10-15'!C433),IF($A$20=6, IF(WLTC!D433="","", WLTC!D433),IF($A$20=7, IF('New Cycle 1'!C433="","", 'New Cycle 1'!C433),IF($A$20=8, IF('New Cycle 2'!C433="","", 'New Cycle 2'!C433),IF($A$20=9, IF('New Cycle 3'!C433="","", 'New Cycle 3'!C433),"")))))))))</f>
        <v>0</v>
      </c>
      <c r="S433" s="32">
        <f>IF($A$20=1,IF(UDDS!E433="","",UDDS!E433),IF($A$20=2,IF('FTP-75'!E433="","",'FTP-75'!E433),IF($A$20=3, IF('US06'!E433="","",'US06'!E433),IF($A$20=4, IF(NEDC!D433="","", NEDC!D433),IF($A$20=5, IF('JPN10-15'!D433="","",'JPN10-15'!D433),IF($A$20=6, IF(WLTC!E433="","", WLTC!E433),IF($A$20=7, IF('New Cycle 1'!D433="","", 'New Cycle 1'!D433),IF($A$20=8, IF('New Cycle 2'!D433="","", 'New Cycle 2'!D433),IF($A$20=9, IF('New Cycle 3'!D433="","", 'New Cycle 3'!D433),"")))))))))</f>
        <v>0</v>
      </c>
      <c r="T433" s="32">
        <f>IF($A$20=1,IF(UDDS!F433="","",UDDS!F433),IF($A$20=2,IF('FTP-75'!F433="","",'FTP-75'!F433),IF($A$20=3, IF('US06'!F433="","",'US06'!F433),IF($A$20=4, IF(NEDC!E433="","", NEDC!E433),IF($A$20=5, IF('JPN10-15'!E433="","",'JPN10-15'!E433),IF($A$20=6, IF(WLTC!F433="","", WLTC!F433),IF($A$20=7, IF('New Cycle 1'!E433="","", 'New Cycle 1'!E433),IF($A$20=8, IF('New Cycle 2'!E433="","", 'New Cycle 2'!E433),IF($A$20=9, IF('New Cycle 3'!E433="","", 'New Cycle 3'!E433),"")))))))))</f>
        <v>0</v>
      </c>
      <c r="U433" s="32">
        <f>IF($A$20=1,IF(UDDS!G433="","",UDDS!G433),IF($A$20=2,IF('FTP-75'!G433="","",'FTP-75'!G433),IF($A$20=3, IF('US06'!G433="","",'US06'!G433),IF($A$20=4, IF(NEDC!F433="","", NEDC!F433),IF($A$20=5, IF('JPN10-15'!F433="","",'JPN10-15'!F433),IF($A$20=6, IF(WLTC!G433="","", WLTC!G433),IF($A$20=7, IF('New Cycle 1'!F433="","", 'New Cycle 1'!F433),IF($A$20=8, IF('New Cycle 2'!F433="","", 'New Cycle 2'!F433),IF($A$20=9, IF('New Cycle 3'!F433="","", 'New Cycle 3'!F433),"")))))))))</f>
        <v>2091.131185725978</v>
      </c>
    </row>
    <row r="434" spans="16:21" x14ac:dyDescent="0.25">
      <c r="P434" s="8">
        <f>IF($A$20=1,IF(UDDS!A434="","",UDDS!A434),IF($A$20=2,IF('FTP-75'!A434="","",'FTP-75'!A434),IF($A$20=3, IF('US06'!A434="","",'US06'!A434),IF($A$20=4, IF(NEDC!A434="","", NEDC!A434),IF($A$20=5, IF('JPN10-15'!A434="","",'JPN10-15'!A434),IF($A$20=6, IF(WLTC!B434="","", WLTC!B434),IF($A$20=7, IF('New Cycle 1'!A434="","", 'New Cycle 1'!A434),IF($A$20=8, IF('New Cycle 2'!A434="","", 'New Cycle 3'!A434),IF($A$20=9, IF('New Cycle 3'!A434="","", 'New Cycle 3'!A434),"")))))))))</f>
        <v>432</v>
      </c>
      <c r="Q434" s="32">
        <f>IF($A$20=1,IF(UDDS!C434="","",UDDS!C434),IF($A$20=2,IF('FTP-75'!C434="","",'FTP-75'!C434),IF($A$20=3, IF('US06'!C434="","",'US06'!C434),IF($A$20=4, IF(NEDC!B434="","", NEDC!B434),IF($A$20=5, IF('JPN10-15'!B434="","",'JPN10-15'!B434),IF($A$20=6, IF(WLTC!C434="","", WLTC!C434),IF($A$20=7, IF('New Cycle 1'!B434="","", 'New Cycle 1'!B434),IF($A$20=8, IF('New Cycle 2'!B434="","", 'New Cycle 2'!B434),IF($A$20=9, IF('New Cycle 3'!B434="","", 'New Cycle 3'!B434),"")))))))))</f>
        <v>0</v>
      </c>
      <c r="R434" s="32">
        <f>IF($A$20=1,IF(UDDS!D434="","",UDDS!D434),IF($A$20=2,IF('FTP-75'!D434="","",'FTP-75'!D434),IF($A$20=3, IF('US06'!D434="","",'US06'!D434),IF($A$20=4, IF(NEDC!C434="","", NEDC!C434),IF($A$20=5, IF('JPN10-15'!C434="","",'JPN10-15'!C434),IF($A$20=6, IF(WLTC!D434="","", WLTC!D434),IF($A$20=7, IF('New Cycle 1'!C434="","", 'New Cycle 1'!C434),IF($A$20=8, IF('New Cycle 2'!C434="","", 'New Cycle 2'!C434),IF($A$20=9, IF('New Cycle 3'!C434="","", 'New Cycle 3'!C434),"")))))))))</f>
        <v>0</v>
      </c>
      <c r="S434" s="32">
        <f>IF($A$20=1,IF(UDDS!E434="","",UDDS!E434),IF($A$20=2,IF('FTP-75'!E434="","",'FTP-75'!E434),IF($A$20=3, IF('US06'!E434="","",'US06'!E434),IF($A$20=4, IF(NEDC!D434="","", NEDC!D434),IF($A$20=5, IF('JPN10-15'!D434="","",'JPN10-15'!D434),IF($A$20=6, IF(WLTC!E434="","", WLTC!E434),IF($A$20=7, IF('New Cycle 1'!D434="","", 'New Cycle 1'!D434),IF($A$20=8, IF('New Cycle 2'!D434="","", 'New Cycle 2'!D434),IF($A$20=9, IF('New Cycle 3'!D434="","", 'New Cycle 3'!D434),"")))))))))</f>
        <v>0</v>
      </c>
      <c r="T434" s="32">
        <f>IF($A$20=1,IF(UDDS!F434="","",UDDS!F434),IF($A$20=2,IF('FTP-75'!F434="","",'FTP-75'!F434),IF($A$20=3, IF('US06'!F434="","",'US06'!F434),IF($A$20=4, IF(NEDC!E434="","", NEDC!E434),IF($A$20=5, IF('JPN10-15'!E434="","",'JPN10-15'!E434),IF($A$20=6, IF(WLTC!F434="","", WLTC!F434),IF($A$20=7, IF('New Cycle 1'!E434="","", 'New Cycle 1'!E434),IF($A$20=8, IF('New Cycle 2'!E434="","", 'New Cycle 2'!E434),IF($A$20=9, IF('New Cycle 3'!E434="","", 'New Cycle 3'!E434),"")))))))))</f>
        <v>0</v>
      </c>
      <c r="U434" s="32">
        <f>IF($A$20=1,IF(UDDS!G434="","",UDDS!G434),IF($A$20=2,IF('FTP-75'!G434="","",'FTP-75'!G434),IF($A$20=3, IF('US06'!G434="","",'US06'!G434),IF($A$20=4, IF(NEDC!F434="","", NEDC!F434),IF($A$20=5, IF('JPN10-15'!F434="","",'JPN10-15'!F434),IF($A$20=6, IF(WLTC!G434="","", WLTC!G434),IF($A$20=7, IF('New Cycle 1'!F434="","", 'New Cycle 1'!F434),IF($A$20=8, IF('New Cycle 2'!F434="","", 'New Cycle 2'!F434),IF($A$20=9, IF('New Cycle 3'!F434="","", 'New Cycle 3'!F434),"")))))))))</f>
        <v>2091.131185725978</v>
      </c>
    </row>
    <row r="435" spans="16:21" x14ac:dyDescent="0.25">
      <c r="P435" s="8">
        <f>IF($A$20=1,IF(UDDS!A435="","",UDDS!A435),IF($A$20=2,IF('FTP-75'!A435="","",'FTP-75'!A435),IF($A$20=3, IF('US06'!A435="","",'US06'!A435),IF($A$20=4, IF(NEDC!A435="","", NEDC!A435),IF($A$20=5, IF('JPN10-15'!A435="","",'JPN10-15'!A435),IF($A$20=6, IF(WLTC!B435="","", WLTC!B435),IF($A$20=7, IF('New Cycle 1'!A435="","", 'New Cycle 1'!A435),IF($A$20=8, IF('New Cycle 2'!A435="","", 'New Cycle 3'!A435),IF($A$20=9, IF('New Cycle 3'!A435="","", 'New Cycle 3'!A435),"")))))))))</f>
        <v>433</v>
      </c>
      <c r="Q435" s="32">
        <f>IF($A$20=1,IF(UDDS!C435="","",UDDS!C435),IF($A$20=2,IF('FTP-75'!C435="","",'FTP-75'!C435),IF($A$20=3, IF('US06'!C435="","",'US06'!C435),IF($A$20=4, IF(NEDC!B435="","", NEDC!B435),IF($A$20=5, IF('JPN10-15'!B435="","",'JPN10-15'!B435),IF($A$20=6, IF(WLTC!C435="","", WLTC!C435),IF($A$20=7, IF('New Cycle 1'!B435="","", 'New Cycle 1'!B435),IF($A$20=8, IF('New Cycle 2'!B435="","", 'New Cycle 2'!B435),IF($A$20=9, IF('New Cycle 3'!B435="","", 'New Cycle 3'!B435),"")))))))))</f>
        <v>0</v>
      </c>
      <c r="R435" s="32">
        <f>IF($A$20=1,IF(UDDS!D435="","",UDDS!D435),IF($A$20=2,IF('FTP-75'!D435="","",'FTP-75'!D435),IF($A$20=3, IF('US06'!D435="","",'US06'!D435),IF($A$20=4, IF(NEDC!C435="","", NEDC!C435),IF($A$20=5, IF('JPN10-15'!C435="","",'JPN10-15'!C435),IF($A$20=6, IF(WLTC!D435="","", WLTC!D435),IF($A$20=7, IF('New Cycle 1'!C435="","", 'New Cycle 1'!C435),IF($A$20=8, IF('New Cycle 2'!C435="","", 'New Cycle 2'!C435),IF($A$20=9, IF('New Cycle 3'!C435="","", 'New Cycle 3'!C435),"")))))))))</f>
        <v>0</v>
      </c>
      <c r="S435" s="32">
        <f>IF($A$20=1,IF(UDDS!E435="","",UDDS!E435),IF($A$20=2,IF('FTP-75'!E435="","",'FTP-75'!E435),IF($A$20=3, IF('US06'!E435="","",'US06'!E435),IF($A$20=4, IF(NEDC!D435="","", NEDC!D435),IF($A$20=5, IF('JPN10-15'!D435="","",'JPN10-15'!D435),IF($A$20=6, IF(WLTC!E435="","", WLTC!E435),IF($A$20=7, IF('New Cycle 1'!D435="","", 'New Cycle 1'!D435),IF($A$20=8, IF('New Cycle 2'!D435="","", 'New Cycle 2'!D435),IF($A$20=9, IF('New Cycle 3'!D435="","", 'New Cycle 3'!D435),"")))))))))</f>
        <v>0</v>
      </c>
      <c r="T435" s="32">
        <f>IF($A$20=1,IF(UDDS!F435="","",UDDS!F435),IF($A$20=2,IF('FTP-75'!F435="","",'FTP-75'!F435),IF($A$20=3, IF('US06'!F435="","",'US06'!F435),IF($A$20=4, IF(NEDC!E435="","", NEDC!E435),IF($A$20=5, IF('JPN10-15'!E435="","",'JPN10-15'!E435),IF($A$20=6, IF(WLTC!F435="","", WLTC!F435),IF($A$20=7, IF('New Cycle 1'!E435="","", 'New Cycle 1'!E435),IF($A$20=8, IF('New Cycle 2'!E435="","", 'New Cycle 2'!E435),IF($A$20=9, IF('New Cycle 3'!E435="","", 'New Cycle 3'!E435),"")))))))))</f>
        <v>0</v>
      </c>
      <c r="U435" s="32">
        <f>IF($A$20=1,IF(UDDS!G435="","",UDDS!G435),IF($A$20=2,IF('FTP-75'!G435="","",'FTP-75'!G435),IF($A$20=3, IF('US06'!G435="","",'US06'!G435),IF($A$20=4, IF(NEDC!F435="","", NEDC!F435),IF($A$20=5, IF('JPN10-15'!F435="","",'JPN10-15'!F435),IF($A$20=6, IF(WLTC!G435="","", WLTC!G435),IF($A$20=7, IF('New Cycle 1'!F435="","", 'New Cycle 1'!F435),IF($A$20=8, IF('New Cycle 2'!F435="","", 'New Cycle 2'!F435),IF($A$20=9, IF('New Cycle 3'!F435="","", 'New Cycle 3'!F435),"")))))))))</f>
        <v>2091.131185725978</v>
      </c>
    </row>
    <row r="436" spans="16:21" x14ac:dyDescent="0.25">
      <c r="P436" s="8">
        <f>IF($A$20=1,IF(UDDS!A436="","",UDDS!A436),IF($A$20=2,IF('FTP-75'!A436="","",'FTP-75'!A436),IF($A$20=3, IF('US06'!A436="","",'US06'!A436),IF($A$20=4, IF(NEDC!A436="","", NEDC!A436),IF($A$20=5, IF('JPN10-15'!A436="","",'JPN10-15'!A436),IF($A$20=6, IF(WLTC!B436="","", WLTC!B436),IF($A$20=7, IF('New Cycle 1'!A436="","", 'New Cycle 1'!A436),IF($A$20=8, IF('New Cycle 2'!A436="","", 'New Cycle 3'!A436),IF($A$20=9, IF('New Cycle 3'!A436="","", 'New Cycle 3'!A436),"")))))))))</f>
        <v>434</v>
      </c>
      <c r="Q436" s="32">
        <f>IF($A$20=1,IF(UDDS!C436="","",UDDS!C436),IF($A$20=2,IF('FTP-75'!C436="","",'FTP-75'!C436),IF($A$20=3, IF('US06'!C436="","",'US06'!C436),IF($A$20=4, IF(NEDC!B436="","", NEDC!B436),IF($A$20=5, IF('JPN10-15'!B436="","",'JPN10-15'!B436),IF($A$20=6, IF(WLTC!C436="","", WLTC!C436),IF($A$20=7, IF('New Cycle 1'!B436="","", 'New Cycle 1'!B436),IF($A$20=8, IF('New Cycle 2'!B436="","", 'New Cycle 2'!B436),IF($A$20=9, IF('New Cycle 3'!B436="","", 'New Cycle 3'!B436),"")))))))))</f>
        <v>0</v>
      </c>
      <c r="R436" s="32">
        <f>IF($A$20=1,IF(UDDS!D436="","",UDDS!D436),IF($A$20=2,IF('FTP-75'!D436="","",'FTP-75'!D436),IF($A$20=3, IF('US06'!D436="","",'US06'!D436),IF($A$20=4, IF(NEDC!C436="","", NEDC!C436),IF($A$20=5, IF('JPN10-15'!C436="","",'JPN10-15'!C436),IF($A$20=6, IF(WLTC!D436="","", WLTC!D436),IF($A$20=7, IF('New Cycle 1'!C436="","", 'New Cycle 1'!C436),IF($A$20=8, IF('New Cycle 2'!C436="","", 'New Cycle 2'!C436),IF($A$20=9, IF('New Cycle 3'!C436="","", 'New Cycle 3'!C436),"")))))))))</f>
        <v>0</v>
      </c>
      <c r="S436" s="32">
        <f>IF($A$20=1,IF(UDDS!E436="","",UDDS!E436),IF($A$20=2,IF('FTP-75'!E436="","",'FTP-75'!E436),IF($A$20=3, IF('US06'!E436="","",'US06'!E436),IF($A$20=4, IF(NEDC!D436="","", NEDC!D436),IF($A$20=5, IF('JPN10-15'!D436="","",'JPN10-15'!D436),IF($A$20=6, IF(WLTC!E436="","", WLTC!E436),IF($A$20=7, IF('New Cycle 1'!D436="","", 'New Cycle 1'!D436),IF($A$20=8, IF('New Cycle 2'!D436="","", 'New Cycle 2'!D436),IF($A$20=9, IF('New Cycle 3'!D436="","", 'New Cycle 3'!D436),"")))))))))</f>
        <v>0</v>
      </c>
      <c r="T436" s="32">
        <f>IF($A$20=1,IF(UDDS!F436="","",UDDS!F436),IF($A$20=2,IF('FTP-75'!F436="","",'FTP-75'!F436),IF($A$20=3, IF('US06'!F436="","",'US06'!F436),IF($A$20=4, IF(NEDC!E436="","", NEDC!E436),IF($A$20=5, IF('JPN10-15'!E436="","",'JPN10-15'!E436),IF($A$20=6, IF(WLTC!F436="","", WLTC!F436),IF($A$20=7, IF('New Cycle 1'!E436="","", 'New Cycle 1'!E436),IF($A$20=8, IF('New Cycle 2'!E436="","", 'New Cycle 2'!E436),IF($A$20=9, IF('New Cycle 3'!E436="","", 'New Cycle 3'!E436),"")))))))))</f>
        <v>0</v>
      </c>
      <c r="U436" s="32">
        <f>IF($A$20=1,IF(UDDS!G436="","",UDDS!G436),IF($A$20=2,IF('FTP-75'!G436="","",'FTP-75'!G436),IF($A$20=3, IF('US06'!G436="","",'US06'!G436),IF($A$20=4, IF(NEDC!F436="","", NEDC!F436),IF($A$20=5, IF('JPN10-15'!F436="","",'JPN10-15'!F436),IF($A$20=6, IF(WLTC!G436="","", WLTC!G436),IF($A$20=7, IF('New Cycle 1'!F436="","", 'New Cycle 1'!F436),IF($A$20=8, IF('New Cycle 2'!F436="","", 'New Cycle 2'!F436),IF($A$20=9, IF('New Cycle 3'!F436="","", 'New Cycle 3'!F436),"")))))))))</f>
        <v>2091.131185725978</v>
      </c>
    </row>
    <row r="437" spans="16:21" x14ac:dyDescent="0.25">
      <c r="P437" s="8">
        <f>IF($A$20=1,IF(UDDS!A437="","",UDDS!A437),IF($A$20=2,IF('FTP-75'!A437="","",'FTP-75'!A437),IF($A$20=3, IF('US06'!A437="","",'US06'!A437),IF($A$20=4, IF(NEDC!A437="","", NEDC!A437),IF($A$20=5, IF('JPN10-15'!A437="","",'JPN10-15'!A437),IF($A$20=6, IF(WLTC!B437="","", WLTC!B437),IF($A$20=7, IF('New Cycle 1'!A437="","", 'New Cycle 1'!A437),IF($A$20=8, IF('New Cycle 2'!A437="","", 'New Cycle 3'!A437),IF($A$20=9, IF('New Cycle 3'!A437="","", 'New Cycle 3'!A437),"")))))))))</f>
        <v>435</v>
      </c>
      <c r="Q437" s="32">
        <f>IF($A$20=1,IF(UDDS!C437="","",UDDS!C437),IF($A$20=2,IF('FTP-75'!C437="","",'FTP-75'!C437),IF($A$20=3, IF('US06'!C437="","",'US06'!C437),IF($A$20=4, IF(NEDC!B437="","", NEDC!B437),IF($A$20=5, IF('JPN10-15'!B437="","",'JPN10-15'!B437),IF($A$20=6, IF(WLTC!C437="","", WLTC!C437),IF($A$20=7, IF('New Cycle 1'!B437="","", 'New Cycle 1'!B437),IF($A$20=8, IF('New Cycle 2'!B437="","", 'New Cycle 2'!B437),IF($A$20=9, IF('New Cycle 3'!B437="","", 'New Cycle 3'!B437),"")))))))))</f>
        <v>0</v>
      </c>
      <c r="R437" s="32">
        <f>IF($A$20=1,IF(UDDS!D437="","",UDDS!D437),IF($A$20=2,IF('FTP-75'!D437="","",'FTP-75'!D437),IF($A$20=3, IF('US06'!D437="","",'US06'!D437),IF($A$20=4, IF(NEDC!C437="","", NEDC!C437),IF($A$20=5, IF('JPN10-15'!C437="","",'JPN10-15'!C437),IF($A$20=6, IF(WLTC!D437="","", WLTC!D437),IF($A$20=7, IF('New Cycle 1'!C437="","", 'New Cycle 1'!C437),IF($A$20=8, IF('New Cycle 2'!C437="","", 'New Cycle 2'!C437),IF($A$20=9, IF('New Cycle 3'!C437="","", 'New Cycle 3'!C437),"")))))))))</f>
        <v>0</v>
      </c>
      <c r="S437" s="32">
        <f>IF($A$20=1,IF(UDDS!E437="","",UDDS!E437),IF($A$20=2,IF('FTP-75'!E437="","",'FTP-75'!E437),IF($A$20=3, IF('US06'!E437="","",'US06'!E437),IF($A$20=4, IF(NEDC!D437="","", NEDC!D437),IF($A$20=5, IF('JPN10-15'!D437="","",'JPN10-15'!D437),IF($A$20=6, IF(WLTC!E437="","", WLTC!E437),IF($A$20=7, IF('New Cycle 1'!D437="","", 'New Cycle 1'!D437),IF($A$20=8, IF('New Cycle 2'!D437="","", 'New Cycle 2'!D437),IF($A$20=9, IF('New Cycle 3'!D437="","", 'New Cycle 3'!D437),"")))))))))</f>
        <v>0</v>
      </c>
      <c r="T437" s="32">
        <f>IF($A$20=1,IF(UDDS!F437="","",UDDS!F437),IF($A$20=2,IF('FTP-75'!F437="","",'FTP-75'!F437),IF($A$20=3, IF('US06'!F437="","",'US06'!F437),IF($A$20=4, IF(NEDC!E437="","", NEDC!E437),IF($A$20=5, IF('JPN10-15'!E437="","",'JPN10-15'!E437),IF($A$20=6, IF(WLTC!F437="","", WLTC!F437),IF($A$20=7, IF('New Cycle 1'!E437="","", 'New Cycle 1'!E437),IF($A$20=8, IF('New Cycle 2'!E437="","", 'New Cycle 2'!E437),IF($A$20=9, IF('New Cycle 3'!E437="","", 'New Cycle 3'!E437),"")))))))))</f>
        <v>0</v>
      </c>
      <c r="U437" s="32">
        <f>IF($A$20=1,IF(UDDS!G437="","",UDDS!G437),IF($A$20=2,IF('FTP-75'!G437="","",'FTP-75'!G437),IF($A$20=3, IF('US06'!G437="","",'US06'!G437),IF($A$20=4, IF(NEDC!F437="","", NEDC!F437),IF($A$20=5, IF('JPN10-15'!F437="","",'JPN10-15'!F437),IF($A$20=6, IF(WLTC!G437="","", WLTC!G437),IF($A$20=7, IF('New Cycle 1'!F437="","", 'New Cycle 1'!F437),IF($A$20=8, IF('New Cycle 2'!F437="","", 'New Cycle 2'!F437),IF($A$20=9, IF('New Cycle 3'!F437="","", 'New Cycle 3'!F437),"")))))))))</f>
        <v>2091.131185725978</v>
      </c>
    </row>
    <row r="438" spans="16:21" x14ac:dyDescent="0.25">
      <c r="P438" s="8">
        <f>IF($A$20=1,IF(UDDS!A438="","",UDDS!A438),IF($A$20=2,IF('FTP-75'!A438="","",'FTP-75'!A438),IF($A$20=3, IF('US06'!A438="","",'US06'!A438),IF($A$20=4, IF(NEDC!A438="","", NEDC!A438),IF($A$20=5, IF('JPN10-15'!A438="","",'JPN10-15'!A438),IF($A$20=6, IF(WLTC!B438="","", WLTC!B438),IF($A$20=7, IF('New Cycle 1'!A438="","", 'New Cycle 1'!A438),IF($A$20=8, IF('New Cycle 2'!A438="","", 'New Cycle 3'!A438),IF($A$20=9, IF('New Cycle 3'!A438="","", 'New Cycle 3'!A438),"")))))))))</f>
        <v>436</v>
      </c>
      <c r="Q438" s="32">
        <f>IF($A$20=1,IF(UDDS!C438="","",UDDS!C438),IF($A$20=2,IF('FTP-75'!C438="","",'FTP-75'!C438),IF($A$20=3, IF('US06'!C438="","",'US06'!C438),IF($A$20=4, IF(NEDC!B438="","", NEDC!B438),IF($A$20=5, IF('JPN10-15'!B438="","",'JPN10-15'!B438),IF($A$20=6, IF(WLTC!C438="","", WLTC!C438),IF($A$20=7, IF('New Cycle 1'!B438="","", 'New Cycle 1'!B438),IF($A$20=8, IF('New Cycle 2'!B438="","", 'New Cycle 2'!B438),IF($A$20=9, IF('New Cycle 3'!B438="","", 'New Cycle 3'!B438),"")))))))))</f>
        <v>0</v>
      </c>
      <c r="R438" s="32">
        <f>IF($A$20=1,IF(UDDS!D438="","",UDDS!D438),IF($A$20=2,IF('FTP-75'!D438="","",'FTP-75'!D438),IF($A$20=3, IF('US06'!D438="","",'US06'!D438),IF($A$20=4, IF(NEDC!C438="","", NEDC!C438),IF($A$20=5, IF('JPN10-15'!C438="","",'JPN10-15'!C438),IF($A$20=6, IF(WLTC!D438="","", WLTC!D438),IF($A$20=7, IF('New Cycle 1'!C438="","", 'New Cycle 1'!C438),IF($A$20=8, IF('New Cycle 2'!C438="","", 'New Cycle 2'!C438),IF($A$20=9, IF('New Cycle 3'!C438="","", 'New Cycle 3'!C438),"")))))))))</f>
        <v>0</v>
      </c>
      <c r="S438" s="32">
        <f>IF($A$20=1,IF(UDDS!E438="","",UDDS!E438),IF($A$20=2,IF('FTP-75'!E438="","",'FTP-75'!E438),IF($A$20=3, IF('US06'!E438="","",'US06'!E438),IF($A$20=4, IF(NEDC!D438="","", NEDC!D438),IF($A$20=5, IF('JPN10-15'!D438="","",'JPN10-15'!D438),IF($A$20=6, IF(WLTC!E438="","", WLTC!E438),IF($A$20=7, IF('New Cycle 1'!D438="","", 'New Cycle 1'!D438),IF($A$20=8, IF('New Cycle 2'!D438="","", 'New Cycle 2'!D438),IF($A$20=9, IF('New Cycle 3'!D438="","", 'New Cycle 3'!D438),"")))))))))</f>
        <v>0</v>
      </c>
      <c r="T438" s="32">
        <f>IF($A$20=1,IF(UDDS!F438="","",UDDS!F438),IF($A$20=2,IF('FTP-75'!F438="","",'FTP-75'!F438),IF($A$20=3, IF('US06'!F438="","",'US06'!F438),IF($A$20=4, IF(NEDC!E438="","", NEDC!E438),IF($A$20=5, IF('JPN10-15'!E438="","",'JPN10-15'!E438),IF($A$20=6, IF(WLTC!F438="","", WLTC!F438),IF($A$20=7, IF('New Cycle 1'!E438="","", 'New Cycle 1'!E438),IF($A$20=8, IF('New Cycle 2'!E438="","", 'New Cycle 2'!E438),IF($A$20=9, IF('New Cycle 3'!E438="","", 'New Cycle 3'!E438),"")))))))))</f>
        <v>0</v>
      </c>
      <c r="U438" s="32">
        <f>IF($A$20=1,IF(UDDS!G438="","",UDDS!G438),IF($A$20=2,IF('FTP-75'!G438="","",'FTP-75'!G438),IF($A$20=3, IF('US06'!G438="","",'US06'!G438),IF($A$20=4, IF(NEDC!F438="","", NEDC!F438),IF($A$20=5, IF('JPN10-15'!F438="","",'JPN10-15'!F438),IF($A$20=6, IF(WLTC!G438="","", WLTC!G438),IF($A$20=7, IF('New Cycle 1'!F438="","", 'New Cycle 1'!F438),IF($A$20=8, IF('New Cycle 2'!F438="","", 'New Cycle 2'!F438),IF($A$20=9, IF('New Cycle 3'!F438="","", 'New Cycle 3'!F438),"")))))))))</f>
        <v>2091.131185725978</v>
      </c>
    </row>
    <row r="439" spans="16:21" x14ac:dyDescent="0.25">
      <c r="P439" s="8">
        <f>IF($A$20=1,IF(UDDS!A439="","",UDDS!A439),IF($A$20=2,IF('FTP-75'!A439="","",'FTP-75'!A439),IF($A$20=3, IF('US06'!A439="","",'US06'!A439),IF($A$20=4, IF(NEDC!A439="","", NEDC!A439),IF($A$20=5, IF('JPN10-15'!A439="","",'JPN10-15'!A439),IF($A$20=6, IF(WLTC!B439="","", WLTC!B439),IF($A$20=7, IF('New Cycle 1'!A439="","", 'New Cycle 1'!A439),IF($A$20=8, IF('New Cycle 2'!A439="","", 'New Cycle 3'!A439),IF($A$20=9, IF('New Cycle 3'!A439="","", 'New Cycle 3'!A439),"")))))))))</f>
        <v>437</v>
      </c>
      <c r="Q439" s="32">
        <f>IF($A$20=1,IF(UDDS!C439="","",UDDS!C439),IF($A$20=2,IF('FTP-75'!C439="","",'FTP-75'!C439),IF($A$20=3, IF('US06'!C439="","",'US06'!C439),IF($A$20=4, IF(NEDC!B439="","", NEDC!B439),IF($A$20=5, IF('JPN10-15'!B439="","",'JPN10-15'!B439),IF($A$20=6, IF(WLTC!C439="","", WLTC!C439),IF($A$20=7, IF('New Cycle 1'!B439="","", 'New Cycle 1'!B439),IF($A$20=8, IF('New Cycle 2'!B439="","", 'New Cycle 2'!B439),IF($A$20=9, IF('New Cycle 3'!B439="","", 'New Cycle 3'!B439),"")))))))))</f>
        <v>0</v>
      </c>
      <c r="R439" s="32">
        <f>IF($A$20=1,IF(UDDS!D439="","",UDDS!D439),IF($A$20=2,IF('FTP-75'!D439="","",'FTP-75'!D439),IF($A$20=3, IF('US06'!D439="","",'US06'!D439),IF($A$20=4, IF(NEDC!C439="","", NEDC!C439),IF($A$20=5, IF('JPN10-15'!C439="","",'JPN10-15'!C439),IF($A$20=6, IF(WLTC!D439="","", WLTC!D439),IF($A$20=7, IF('New Cycle 1'!C439="","", 'New Cycle 1'!C439),IF($A$20=8, IF('New Cycle 2'!C439="","", 'New Cycle 2'!C439),IF($A$20=9, IF('New Cycle 3'!C439="","", 'New Cycle 3'!C439),"")))))))))</f>
        <v>0</v>
      </c>
      <c r="S439" s="32">
        <f>IF($A$20=1,IF(UDDS!E439="","",UDDS!E439),IF($A$20=2,IF('FTP-75'!E439="","",'FTP-75'!E439),IF($A$20=3, IF('US06'!E439="","",'US06'!E439),IF($A$20=4, IF(NEDC!D439="","", NEDC!D439),IF($A$20=5, IF('JPN10-15'!D439="","",'JPN10-15'!D439),IF($A$20=6, IF(WLTC!E439="","", WLTC!E439),IF($A$20=7, IF('New Cycle 1'!D439="","", 'New Cycle 1'!D439),IF($A$20=8, IF('New Cycle 2'!D439="","", 'New Cycle 2'!D439),IF($A$20=9, IF('New Cycle 3'!D439="","", 'New Cycle 3'!D439),"")))))))))</f>
        <v>0</v>
      </c>
      <c r="T439" s="32">
        <f>IF($A$20=1,IF(UDDS!F439="","",UDDS!F439),IF($A$20=2,IF('FTP-75'!F439="","",'FTP-75'!F439),IF($A$20=3, IF('US06'!F439="","",'US06'!F439),IF($A$20=4, IF(NEDC!E439="","", NEDC!E439),IF($A$20=5, IF('JPN10-15'!E439="","",'JPN10-15'!E439),IF($A$20=6, IF(WLTC!F439="","", WLTC!F439),IF($A$20=7, IF('New Cycle 1'!E439="","", 'New Cycle 1'!E439),IF($A$20=8, IF('New Cycle 2'!E439="","", 'New Cycle 2'!E439),IF($A$20=9, IF('New Cycle 3'!E439="","", 'New Cycle 3'!E439),"")))))))))</f>
        <v>0</v>
      </c>
      <c r="U439" s="32">
        <f>IF($A$20=1,IF(UDDS!G439="","",UDDS!G439),IF($A$20=2,IF('FTP-75'!G439="","",'FTP-75'!G439),IF($A$20=3, IF('US06'!G439="","",'US06'!G439),IF($A$20=4, IF(NEDC!F439="","", NEDC!F439),IF($A$20=5, IF('JPN10-15'!F439="","",'JPN10-15'!F439),IF($A$20=6, IF(WLTC!G439="","", WLTC!G439),IF($A$20=7, IF('New Cycle 1'!F439="","", 'New Cycle 1'!F439),IF($A$20=8, IF('New Cycle 2'!F439="","", 'New Cycle 2'!F439),IF($A$20=9, IF('New Cycle 3'!F439="","", 'New Cycle 3'!F439),"")))))))))</f>
        <v>2091.131185725978</v>
      </c>
    </row>
    <row r="440" spans="16:21" x14ac:dyDescent="0.25">
      <c r="P440" s="8">
        <f>IF($A$20=1,IF(UDDS!A440="","",UDDS!A440),IF($A$20=2,IF('FTP-75'!A440="","",'FTP-75'!A440),IF($A$20=3, IF('US06'!A440="","",'US06'!A440),IF($A$20=4, IF(NEDC!A440="","", NEDC!A440),IF($A$20=5, IF('JPN10-15'!A440="","",'JPN10-15'!A440),IF($A$20=6, IF(WLTC!B440="","", WLTC!B440),IF($A$20=7, IF('New Cycle 1'!A440="","", 'New Cycle 1'!A440),IF($A$20=8, IF('New Cycle 2'!A440="","", 'New Cycle 3'!A440),IF($A$20=9, IF('New Cycle 3'!A440="","", 'New Cycle 3'!A440),"")))))))))</f>
        <v>438</v>
      </c>
      <c r="Q440" s="32">
        <f>IF($A$20=1,IF(UDDS!C440="","",UDDS!C440),IF($A$20=2,IF('FTP-75'!C440="","",'FTP-75'!C440),IF($A$20=3, IF('US06'!C440="","",'US06'!C440),IF($A$20=4, IF(NEDC!B440="","", NEDC!B440),IF($A$20=5, IF('JPN10-15'!B440="","",'JPN10-15'!B440),IF($A$20=6, IF(WLTC!C440="","", WLTC!C440),IF($A$20=7, IF('New Cycle 1'!B440="","", 'New Cycle 1'!B440),IF($A$20=8, IF('New Cycle 2'!B440="","", 'New Cycle 2'!B440),IF($A$20=9, IF('New Cycle 3'!B440="","", 'New Cycle 3'!B440),"")))))))))</f>
        <v>0</v>
      </c>
      <c r="R440" s="32">
        <f>IF($A$20=1,IF(UDDS!D440="","",UDDS!D440),IF($A$20=2,IF('FTP-75'!D440="","",'FTP-75'!D440),IF($A$20=3, IF('US06'!D440="","",'US06'!D440),IF($A$20=4, IF(NEDC!C440="","", NEDC!C440),IF($A$20=5, IF('JPN10-15'!C440="","",'JPN10-15'!C440),IF($A$20=6, IF(WLTC!D440="","", WLTC!D440),IF($A$20=7, IF('New Cycle 1'!C440="","", 'New Cycle 1'!C440),IF($A$20=8, IF('New Cycle 2'!C440="","", 'New Cycle 2'!C440),IF($A$20=9, IF('New Cycle 3'!C440="","", 'New Cycle 3'!C440),"")))))))))</f>
        <v>0</v>
      </c>
      <c r="S440" s="32">
        <f>IF($A$20=1,IF(UDDS!E440="","",UDDS!E440),IF($A$20=2,IF('FTP-75'!E440="","",'FTP-75'!E440),IF($A$20=3, IF('US06'!E440="","",'US06'!E440),IF($A$20=4, IF(NEDC!D440="","", NEDC!D440),IF($A$20=5, IF('JPN10-15'!D440="","",'JPN10-15'!D440),IF($A$20=6, IF(WLTC!E440="","", WLTC!E440),IF($A$20=7, IF('New Cycle 1'!D440="","", 'New Cycle 1'!D440),IF($A$20=8, IF('New Cycle 2'!D440="","", 'New Cycle 2'!D440),IF($A$20=9, IF('New Cycle 3'!D440="","", 'New Cycle 3'!D440),"")))))))))</f>
        <v>0</v>
      </c>
      <c r="T440" s="32">
        <f>IF($A$20=1,IF(UDDS!F440="","",UDDS!F440),IF($A$20=2,IF('FTP-75'!F440="","",'FTP-75'!F440),IF($A$20=3, IF('US06'!F440="","",'US06'!F440),IF($A$20=4, IF(NEDC!E440="","", NEDC!E440),IF($A$20=5, IF('JPN10-15'!E440="","",'JPN10-15'!E440),IF($A$20=6, IF(WLTC!F440="","", WLTC!F440),IF($A$20=7, IF('New Cycle 1'!E440="","", 'New Cycle 1'!E440),IF($A$20=8, IF('New Cycle 2'!E440="","", 'New Cycle 2'!E440),IF($A$20=9, IF('New Cycle 3'!E440="","", 'New Cycle 3'!E440),"")))))))))</f>
        <v>0</v>
      </c>
      <c r="U440" s="32">
        <f>IF($A$20=1,IF(UDDS!G440="","",UDDS!G440),IF($A$20=2,IF('FTP-75'!G440="","",'FTP-75'!G440),IF($A$20=3, IF('US06'!G440="","",'US06'!G440),IF($A$20=4, IF(NEDC!F440="","", NEDC!F440),IF($A$20=5, IF('JPN10-15'!F440="","",'JPN10-15'!F440),IF($A$20=6, IF(WLTC!G440="","", WLTC!G440),IF($A$20=7, IF('New Cycle 1'!F440="","", 'New Cycle 1'!F440),IF($A$20=8, IF('New Cycle 2'!F440="","", 'New Cycle 2'!F440),IF($A$20=9, IF('New Cycle 3'!F440="","", 'New Cycle 3'!F440),"")))))))))</f>
        <v>2091.131185725978</v>
      </c>
    </row>
    <row r="441" spans="16:21" x14ac:dyDescent="0.25">
      <c r="P441" s="8">
        <f>IF($A$20=1,IF(UDDS!A441="","",UDDS!A441),IF($A$20=2,IF('FTP-75'!A441="","",'FTP-75'!A441),IF($A$20=3, IF('US06'!A441="","",'US06'!A441),IF($A$20=4, IF(NEDC!A441="","", NEDC!A441),IF($A$20=5, IF('JPN10-15'!A441="","",'JPN10-15'!A441),IF($A$20=6, IF(WLTC!B441="","", WLTC!B441),IF($A$20=7, IF('New Cycle 1'!A441="","", 'New Cycle 1'!A441),IF($A$20=8, IF('New Cycle 2'!A441="","", 'New Cycle 3'!A441),IF($A$20=9, IF('New Cycle 3'!A441="","", 'New Cycle 3'!A441),"")))))))))</f>
        <v>439</v>
      </c>
      <c r="Q441" s="32">
        <f>IF($A$20=1,IF(UDDS!C441="","",UDDS!C441),IF($A$20=2,IF('FTP-75'!C441="","",'FTP-75'!C441),IF($A$20=3, IF('US06'!C441="","",'US06'!C441),IF($A$20=4, IF(NEDC!B441="","", NEDC!B441),IF($A$20=5, IF('JPN10-15'!B441="","",'JPN10-15'!B441),IF($A$20=6, IF(WLTC!C441="","", WLTC!C441),IF($A$20=7, IF('New Cycle 1'!B441="","", 'New Cycle 1'!B441),IF($A$20=8, IF('New Cycle 2'!B441="","", 'New Cycle 2'!B441),IF($A$20=9, IF('New Cycle 3'!B441="","", 'New Cycle 3'!B441),"")))))))))</f>
        <v>0</v>
      </c>
      <c r="R441" s="32">
        <f>IF($A$20=1,IF(UDDS!D441="","",UDDS!D441),IF($A$20=2,IF('FTP-75'!D441="","",'FTP-75'!D441),IF($A$20=3, IF('US06'!D441="","",'US06'!D441),IF($A$20=4, IF(NEDC!C441="","", NEDC!C441),IF($A$20=5, IF('JPN10-15'!C441="","",'JPN10-15'!C441),IF($A$20=6, IF(WLTC!D441="","", WLTC!D441),IF($A$20=7, IF('New Cycle 1'!C441="","", 'New Cycle 1'!C441),IF($A$20=8, IF('New Cycle 2'!C441="","", 'New Cycle 2'!C441),IF($A$20=9, IF('New Cycle 3'!C441="","", 'New Cycle 3'!C441),"")))))))))</f>
        <v>0</v>
      </c>
      <c r="S441" s="32">
        <f>IF($A$20=1,IF(UDDS!E441="","",UDDS!E441),IF($A$20=2,IF('FTP-75'!E441="","",'FTP-75'!E441),IF($A$20=3, IF('US06'!E441="","",'US06'!E441),IF($A$20=4, IF(NEDC!D441="","", NEDC!D441),IF($A$20=5, IF('JPN10-15'!D441="","",'JPN10-15'!D441),IF($A$20=6, IF(WLTC!E441="","", WLTC!E441),IF($A$20=7, IF('New Cycle 1'!D441="","", 'New Cycle 1'!D441),IF($A$20=8, IF('New Cycle 2'!D441="","", 'New Cycle 2'!D441),IF($A$20=9, IF('New Cycle 3'!D441="","", 'New Cycle 3'!D441),"")))))))))</f>
        <v>0</v>
      </c>
      <c r="T441" s="32">
        <f>IF($A$20=1,IF(UDDS!F441="","",UDDS!F441),IF($A$20=2,IF('FTP-75'!F441="","",'FTP-75'!F441),IF($A$20=3, IF('US06'!F441="","",'US06'!F441),IF($A$20=4, IF(NEDC!E441="","", NEDC!E441),IF($A$20=5, IF('JPN10-15'!E441="","",'JPN10-15'!E441),IF($A$20=6, IF(WLTC!F441="","", WLTC!F441),IF($A$20=7, IF('New Cycle 1'!E441="","", 'New Cycle 1'!E441),IF($A$20=8, IF('New Cycle 2'!E441="","", 'New Cycle 2'!E441),IF($A$20=9, IF('New Cycle 3'!E441="","", 'New Cycle 3'!E441),"")))))))))</f>
        <v>0</v>
      </c>
      <c r="U441" s="32">
        <f>IF($A$20=1,IF(UDDS!G441="","",UDDS!G441),IF($A$20=2,IF('FTP-75'!G441="","",'FTP-75'!G441),IF($A$20=3, IF('US06'!G441="","",'US06'!G441),IF($A$20=4, IF(NEDC!F441="","", NEDC!F441),IF($A$20=5, IF('JPN10-15'!F441="","",'JPN10-15'!F441),IF($A$20=6, IF(WLTC!G441="","", WLTC!G441),IF($A$20=7, IF('New Cycle 1'!F441="","", 'New Cycle 1'!F441),IF($A$20=8, IF('New Cycle 2'!F441="","", 'New Cycle 2'!F441),IF($A$20=9, IF('New Cycle 3'!F441="","", 'New Cycle 3'!F441),"")))))))))</f>
        <v>2091.131185725978</v>
      </c>
    </row>
    <row r="442" spans="16:21" x14ac:dyDescent="0.25">
      <c r="P442" s="8">
        <f>IF($A$20=1,IF(UDDS!A442="","",UDDS!A442),IF($A$20=2,IF('FTP-75'!A442="","",'FTP-75'!A442),IF($A$20=3, IF('US06'!A442="","",'US06'!A442),IF($A$20=4, IF(NEDC!A442="","", NEDC!A442),IF($A$20=5, IF('JPN10-15'!A442="","",'JPN10-15'!A442),IF($A$20=6, IF(WLTC!B442="","", WLTC!B442),IF($A$20=7, IF('New Cycle 1'!A442="","", 'New Cycle 1'!A442),IF($A$20=8, IF('New Cycle 2'!A442="","", 'New Cycle 3'!A442),IF($A$20=9, IF('New Cycle 3'!A442="","", 'New Cycle 3'!A442),"")))))))))</f>
        <v>440</v>
      </c>
      <c r="Q442" s="32">
        <f>IF($A$20=1,IF(UDDS!C442="","",UDDS!C442),IF($A$20=2,IF('FTP-75'!C442="","",'FTP-75'!C442),IF($A$20=3, IF('US06'!C442="","",'US06'!C442),IF($A$20=4, IF(NEDC!B442="","", NEDC!B442),IF($A$20=5, IF('JPN10-15'!B442="","",'JPN10-15'!B442),IF($A$20=6, IF(WLTC!C442="","", WLTC!C442),IF($A$20=7, IF('New Cycle 1'!B442="","", 'New Cycle 1'!B442),IF($A$20=8, IF('New Cycle 2'!B442="","", 'New Cycle 2'!B442),IF($A$20=9, IF('New Cycle 3'!B442="","", 'New Cycle 3'!B442),"")))))))))</f>
        <v>0</v>
      </c>
      <c r="R442" s="32">
        <f>IF($A$20=1,IF(UDDS!D442="","",UDDS!D442),IF($A$20=2,IF('FTP-75'!D442="","",'FTP-75'!D442),IF($A$20=3, IF('US06'!D442="","",'US06'!D442),IF($A$20=4, IF(NEDC!C442="","", NEDC!C442),IF($A$20=5, IF('JPN10-15'!C442="","",'JPN10-15'!C442),IF($A$20=6, IF(WLTC!D442="","", WLTC!D442),IF($A$20=7, IF('New Cycle 1'!C442="","", 'New Cycle 1'!C442),IF($A$20=8, IF('New Cycle 2'!C442="","", 'New Cycle 2'!C442),IF($A$20=9, IF('New Cycle 3'!C442="","", 'New Cycle 3'!C442),"")))))))))</f>
        <v>0</v>
      </c>
      <c r="S442" s="32">
        <f>IF($A$20=1,IF(UDDS!E442="","",UDDS!E442),IF($A$20=2,IF('FTP-75'!E442="","",'FTP-75'!E442),IF($A$20=3, IF('US06'!E442="","",'US06'!E442),IF($A$20=4, IF(NEDC!D442="","", NEDC!D442),IF($A$20=5, IF('JPN10-15'!D442="","",'JPN10-15'!D442),IF($A$20=6, IF(WLTC!E442="","", WLTC!E442),IF($A$20=7, IF('New Cycle 1'!D442="","", 'New Cycle 1'!D442),IF($A$20=8, IF('New Cycle 2'!D442="","", 'New Cycle 2'!D442),IF($A$20=9, IF('New Cycle 3'!D442="","", 'New Cycle 3'!D442),"")))))))))</f>
        <v>0</v>
      </c>
      <c r="T442" s="32">
        <f>IF($A$20=1,IF(UDDS!F442="","",UDDS!F442),IF($A$20=2,IF('FTP-75'!F442="","",'FTP-75'!F442),IF($A$20=3, IF('US06'!F442="","",'US06'!F442),IF($A$20=4, IF(NEDC!E442="","", NEDC!E442),IF($A$20=5, IF('JPN10-15'!E442="","",'JPN10-15'!E442),IF($A$20=6, IF(WLTC!F442="","", WLTC!F442),IF($A$20=7, IF('New Cycle 1'!E442="","", 'New Cycle 1'!E442),IF($A$20=8, IF('New Cycle 2'!E442="","", 'New Cycle 2'!E442),IF($A$20=9, IF('New Cycle 3'!E442="","", 'New Cycle 3'!E442),"")))))))))</f>
        <v>0</v>
      </c>
      <c r="U442" s="32">
        <f>IF($A$20=1,IF(UDDS!G442="","",UDDS!G442),IF($A$20=2,IF('FTP-75'!G442="","",'FTP-75'!G442),IF($A$20=3, IF('US06'!G442="","",'US06'!G442),IF($A$20=4, IF(NEDC!F442="","", NEDC!F442),IF($A$20=5, IF('JPN10-15'!F442="","",'JPN10-15'!F442),IF($A$20=6, IF(WLTC!G442="","", WLTC!G442),IF($A$20=7, IF('New Cycle 1'!F442="","", 'New Cycle 1'!F442),IF($A$20=8, IF('New Cycle 2'!F442="","", 'New Cycle 2'!F442),IF($A$20=9, IF('New Cycle 3'!F442="","", 'New Cycle 3'!F442),"")))))))))</f>
        <v>2091.131185725978</v>
      </c>
    </row>
    <row r="443" spans="16:21" x14ac:dyDescent="0.25">
      <c r="P443" s="8">
        <f>IF($A$20=1,IF(UDDS!A443="","",UDDS!A443),IF($A$20=2,IF('FTP-75'!A443="","",'FTP-75'!A443),IF($A$20=3, IF('US06'!A443="","",'US06'!A443),IF($A$20=4, IF(NEDC!A443="","", NEDC!A443),IF($A$20=5, IF('JPN10-15'!A443="","",'JPN10-15'!A443),IF($A$20=6, IF(WLTC!B443="","", WLTC!B443),IF($A$20=7, IF('New Cycle 1'!A443="","", 'New Cycle 1'!A443),IF($A$20=8, IF('New Cycle 2'!A443="","", 'New Cycle 3'!A443),IF($A$20=9, IF('New Cycle 3'!A443="","", 'New Cycle 3'!A443),"")))))))))</f>
        <v>441</v>
      </c>
      <c r="Q443" s="32">
        <f>IF($A$20=1,IF(UDDS!C443="","",UDDS!C443),IF($A$20=2,IF('FTP-75'!C443="","",'FTP-75'!C443),IF($A$20=3, IF('US06'!C443="","",'US06'!C443),IF($A$20=4, IF(NEDC!B443="","", NEDC!B443),IF($A$20=5, IF('JPN10-15'!B443="","",'JPN10-15'!B443),IF($A$20=6, IF(WLTC!C443="","", WLTC!C443),IF($A$20=7, IF('New Cycle 1'!B443="","", 'New Cycle 1'!B443),IF($A$20=8, IF('New Cycle 2'!B443="","", 'New Cycle 2'!B443),IF($A$20=9, IF('New Cycle 3'!B443="","", 'New Cycle 3'!B443),"")))))))))</f>
        <v>0</v>
      </c>
      <c r="R443" s="32">
        <f>IF($A$20=1,IF(UDDS!D443="","",UDDS!D443),IF($A$20=2,IF('FTP-75'!D443="","",'FTP-75'!D443),IF($A$20=3, IF('US06'!D443="","",'US06'!D443),IF($A$20=4, IF(NEDC!C443="","", NEDC!C443),IF($A$20=5, IF('JPN10-15'!C443="","",'JPN10-15'!C443),IF($A$20=6, IF(WLTC!D443="","", WLTC!D443),IF($A$20=7, IF('New Cycle 1'!C443="","", 'New Cycle 1'!C443),IF($A$20=8, IF('New Cycle 2'!C443="","", 'New Cycle 2'!C443),IF($A$20=9, IF('New Cycle 3'!C443="","", 'New Cycle 3'!C443),"")))))))))</f>
        <v>0</v>
      </c>
      <c r="S443" s="32">
        <f>IF($A$20=1,IF(UDDS!E443="","",UDDS!E443),IF($A$20=2,IF('FTP-75'!E443="","",'FTP-75'!E443),IF($A$20=3, IF('US06'!E443="","",'US06'!E443),IF($A$20=4, IF(NEDC!D443="","", NEDC!D443),IF($A$20=5, IF('JPN10-15'!D443="","",'JPN10-15'!D443),IF($A$20=6, IF(WLTC!E443="","", WLTC!E443),IF($A$20=7, IF('New Cycle 1'!D443="","", 'New Cycle 1'!D443),IF($A$20=8, IF('New Cycle 2'!D443="","", 'New Cycle 2'!D443),IF($A$20=9, IF('New Cycle 3'!D443="","", 'New Cycle 3'!D443),"")))))))))</f>
        <v>0</v>
      </c>
      <c r="T443" s="32">
        <f>IF($A$20=1,IF(UDDS!F443="","",UDDS!F443),IF($A$20=2,IF('FTP-75'!F443="","",'FTP-75'!F443),IF($A$20=3, IF('US06'!F443="","",'US06'!F443),IF($A$20=4, IF(NEDC!E443="","", NEDC!E443),IF($A$20=5, IF('JPN10-15'!E443="","",'JPN10-15'!E443),IF($A$20=6, IF(WLTC!F443="","", WLTC!F443),IF($A$20=7, IF('New Cycle 1'!E443="","", 'New Cycle 1'!E443),IF($A$20=8, IF('New Cycle 2'!E443="","", 'New Cycle 2'!E443),IF($A$20=9, IF('New Cycle 3'!E443="","", 'New Cycle 3'!E443),"")))))))))</f>
        <v>0</v>
      </c>
      <c r="U443" s="32">
        <f>IF($A$20=1,IF(UDDS!G443="","",UDDS!G443),IF($A$20=2,IF('FTP-75'!G443="","",'FTP-75'!G443),IF($A$20=3, IF('US06'!G443="","",'US06'!G443),IF($A$20=4, IF(NEDC!F443="","", NEDC!F443),IF($A$20=5, IF('JPN10-15'!F443="","",'JPN10-15'!F443),IF($A$20=6, IF(WLTC!G443="","", WLTC!G443),IF($A$20=7, IF('New Cycle 1'!F443="","", 'New Cycle 1'!F443),IF($A$20=8, IF('New Cycle 2'!F443="","", 'New Cycle 2'!F443),IF($A$20=9, IF('New Cycle 3'!F443="","", 'New Cycle 3'!F443),"")))))))))</f>
        <v>2091.131185725978</v>
      </c>
    </row>
    <row r="444" spans="16:21" x14ac:dyDescent="0.25">
      <c r="P444" s="8">
        <f>IF($A$20=1,IF(UDDS!A444="","",UDDS!A444),IF($A$20=2,IF('FTP-75'!A444="","",'FTP-75'!A444),IF($A$20=3, IF('US06'!A444="","",'US06'!A444),IF($A$20=4, IF(NEDC!A444="","", NEDC!A444),IF($A$20=5, IF('JPN10-15'!A444="","",'JPN10-15'!A444),IF($A$20=6, IF(WLTC!B444="","", WLTC!B444),IF($A$20=7, IF('New Cycle 1'!A444="","", 'New Cycle 1'!A444),IF($A$20=8, IF('New Cycle 2'!A444="","", 'New Cycle 3'!A444),IF($A$20=9, IF('New Cycle 3'!A444="","", 'New Cycle 3'!A444),"")))))))))</f>
        <v>442</v>
      </c>
      <c r="Q444" s="32">
        <f>IF($A$20=1,IF(UDDS!C444="","",UDDS!C444),IF($A$20=2,IF('FTP-75'!C444="","",'FTP-75'!C444),IF($A$20=3, IF('US06'!C444="","",'US06'!C444),IF($A$20=4, IF(NEDC!B444="","", NEDC!B444),IF($A$20=5, IF('JPN10-15'!B444="","",'JPN10-15'!B444),IF($A$20=6, IF(WLTC!C444="","", WLTC!C444),IF($A$20=7, IF('New Cycle 1'!B444="","", 'New Cycle 1'!B444),IF($A$20=8, IF('New Cycle 2'!B444="","", 'New Cycle 2'!B444),IF($A$20=9, IF('New Cycle 3'!B444="","", 'New Cycle 3'!B444),"")))))))))</f>
        <v>2.932666738828023</v>
      </c>
      <c r="R444" s="32">
        <f>IF($A$20=1,IF(UDDS!D444="","",UDDS!D444),IF($A$20=2,IF('FTP-75'!D444="","",'FTP-75'!D444),IF($A$20=3, IF('US06'!D444="","",'US06'!D444),IF($A$20=4, IF(NEDC!C444="","", NEDC!C444),IF($A$20=5, IF('JPN10-15'!C444="","",'JPN10-15'!C444),IF($A$20=6, IF(WLTC!D444="","", WLTC!D444),IF($A$20=7, IF('New Cycle 1'!C444="","", 'New Cycle 1'!C444),IF($A$20=8, IF('New Cycle 2'!C444="","", 'New Cycle 2'!C444),IF($A$20=9, IF('New Cycle 3'!C444="","", 'New Cycle 3'!C444),"")))))))))</f>
        <v>0</v>
      </c>
      <c r="S444" s="32">
        <f>IF($A$20=1,IF(UDDS!E444="","",UDDS!E444),IF($A$20=2,IF('FTP-75'!E444="","",'FTP-75'!E444),IF($A$20=3, IF('US06'!E444="","",'US06'!E444),IF($A$20=4, IF(NEDC!D444="","", NEDC!D444),IF($A$20=5, IF('JPN10-15'!D444="","",'JPN10-15'!D444),IF($A$20=6, IF(WLTC!E444="","", WLTC!E444),IF($A$20=7, IF('New Cycle 1'!D444="","", 'New Cycle 1'!D444),IF($A$20=8, IF('New Cycle 2'!D444="","", 'New Cycle 2'!D444),IF($A$20=9, IF('New Cycle 3'!D444="","", 'New Cycle 3'!D444),"")))))))))</f>
        <v>0.81462964967445084</v>
      </c>
      <c r="T444" s="32">
        <f>IF($A$20=1,IF(UDDS!F444="","",UDDS!F444),IF($A$20=2,IF('FTP-75'!F444="","",'FTP-75'!F444),IF($A$20=3, IF('US06'!F444="","",'US06'!F444),IF($A$20=4, IF(NEDC!E444="","", NEDC!E444),IF($A$20=5, IF('JPN10-15'!E444="","",'JPN10-15'!E444),IF($A$20=6, IF(WLTC!F444="","", WLTC!F444),IF($A$20=7, IF('New Cycle 1'!E444="","", 'New Cycle 1'!E444),IF($A$20=8, IF('New Cycle 2'!E444="","", 'New Cycle 2'!E444),IF($A$20=9, IF('New Cycle 3'!E444="","", 'New Cycle 3'!E444),"")))))))))</f>
        <v>0.81462964967445084</v>
      </c>
      <c r="U444" s="32">
        <f>IF($A$20=1,IF(UDDS!G444="","",UDDS!G444),IF($A$20=2,IF('FTP-75'!G444="","",'FTP-75'!G444),IF($A$20=3, IF('US06'!G444="","",'US06'!G444),IF($A$20=4, IF(NEDC!F444="","", NEDC!F444),IF($A$20=5, IF('JPN10-15'!F444="","",'JPN10-15'!F444),IF($A$20=6, IF(WLTC!G444="","", WLTC!G444),IF($A$20=7, IF('New Cycle 1'!F444="","", 'New Cycle 1'!F444),IF($A$20=8, IF('New Cycle 2'!F444="","", 'New Cycle 2'!F444),IF($A$20=9, IF('New Cycle 3'!F444="","", 'New Cycle 3'!F444),"")))))))))</f>
        <v>2091.5385005508151</v>
      </c>
    </row>
    <row r="445" spans="16:21" x14ac:dyDescent="0.25">
      <c r="P445" s="8">
        <f>IF($A$20=1,IF(UDDS!A445="","",UDDS!A445),IF($A$20=2,IF('FTP-75'!A445="","",'FTP-75'!A445),IF($A$20=3, IF('US06'!A445="","",'US06'!A445),IF($A$20=4, IF(NEDC!A445="","", NEDC!A445),IF($A$20=5, IF('JPN10-15'!A445="","",'JPN10-15'!A445),IF($A$20=6, IF(WLTC!B445="","", WLTC!B445),IF($A$20=7, IF('New Cycle 1'!A445="","", 'New Cycle 1'!A445),IF($A$20=8, IF('New Cycle 2'!A445="","", 'New Cycle 3'!A445),IF($A$20=9, IF('New Cycle 3'!A445="","", 'New Cycle 3'!A445),"")))))))))</f>
        <v>443</v>
      </c>
      <c r="Q445" s="32">
        <f>IF($A$20=1,IF(UDDS!C445="","",UDDS!C445),IF($A$20=2,IF('FTP-75'!C445="","",'FTP-75'!C445),IF($A$20=3, IF('US06'!C445="","",'US06'!C445),IF($A$20=4, IF(NEDC!B445="","", NEDC!B445),IF($A$20=5, IF('JPN10-15'!B445="","",'JPN10-15'!B445),IF($A$20=6, IF(WLTC!C445="","", WLTC!C445),IF($A$20=7, IF('New Cycle 1'!B445="","", 'New Cycle 1'!B445),IF($A$20=8, IF('New Cycle 2'!B445="","", 'New Cycle 2'!B445),IF($A$20=9, IF('New Cycle 3'!B445="","", 'New Cycle 3'!B445),"")))))))))</f>
        <v>5.9340000947316485</v>
      </c>
      <c r="R445" s="32">
        <f>IF($A$20=1,IF(UDDS!D445="","",UDDS!D445),IF($A$20=2,IF('FTP-75'!D445="","",'FTP-75'!D445),IF($A$20=3, IF('US06'!D445="","",'US06'!D445),IF($A$20=4, IF(NEDC!C445="","", NEDC!C445),IF($A$20=5, IF('JPN10-15'!C445="","",'JPN10-15'!C445),IF($A$20=6, IF(WLTC!D445="","", WLTC!D445),IF($A$20=7, IF('New Cycle 1'!C445="","", 'New Cycle 1'!C445),IF($A$20=8, IF('New Cycle 2'!C445="","", 'New Cycle 2'!C445),IF($A$20=9, IF('New Cycle 3'!C445="","", 'New Cycle 3'!C445),"")))))))))</f>
        <v>0</v>
      </c>
      <c r="S445" s="32">
        <f>IF($A$20=1,IF(UDDS!E445="","",UDDS!E445),IF($A$20=2,IF('FTP-75'!E445="","",'FTP-75'!E445),IF($A$20=3, IF('US06'!E445="","",'US06'!E445),IF($A$20=4, IF(NEDC!D445="","", NEDC!D445),IF($A$20=5, IF('JPN10-15'!D445="","",'JPN10-15'!D445),IF($A$20=6, IF(WLTC!E445="","", WLTC!E445),IF($A$20=7, IF('New Cycle 1'!D445="","", 'New Cycle 1'!D445),IF($A$20=8, IF('New Cycle 2'!D445="","", 'New Cycle 2'!D445),IF($A$20=9, IF('New Cycle 3'!D445="","", 'New Cycle 3'!D445),"")))))))))</f>
        <v>1.6483333596476801</v>
      </c>
      <c r="T445" s="32">
        <f>IF($A$20=1,IF(UDDS!F445="","",UDDS!F445),IF($A$20=2,IF('FTP-75'!F445="","",'FTP-75'!F445),IF($A$20=3, IF('US06'!F445="","",'US06'!F445),IF($A$20=4, IF(NEDC!E445="","", NEDC!E445),IF($A$20=5, IF('JPN10-15'!E445="","",'JPN10-15'!E445),IF($A$20=6, IF(WLTC!F445="","", WLTC!F445),IF($A$20=7, IF('New Cycle 1'!E445="","", 'New Cycle 1'!E445),IF($A$20=8, IF('New Cycle 2'!E445="","", 'New Cycle 2'!E445),IF($A$20=9, IF('New Cycle 3'!E445="","", 'New Cycle 3'!E445),"")))))))))</f>
        <v>0.83370370997322929</v>
      </c>
      <c r="U445" s="32">
        <f>IF($A$20=1,IF(UDDS!G445="","",UDDS!G445),IF($A$20=2,IF('FTP-75'!G445="","",'FTP-75'!G445),IF($A$20=3, IF('US06'!G445="","",'US06'!G445),IF($A$20=4, IF(NEDC!F445="","", NEDC!F445),IF($A$20=5, IF('JPN10-15'!F445="","",'JPN10-15'!F445),IF($A$20=6, IF(WLTC!G445="","", WLTC!G445),IF($A$20=7, IF('New Cycle 1'!F445="","", 'New Cycle 1'!F445),IF($A$20=8, IF('New Cycle 2'!F445="","", 'New Cycle 2'!F445),IF($A$20=9, IF('New Cycle 3'!F445="","", 'New Cycle 3'!F445),"")))))))))</f>
        <v>2092.7699820554762</v>
      </c>
    </row>
    <row r="446" spans="16:21" x14ac:dyDescent="0.25">
      <c r="P446" s="8">
        <f>IF($A$20=1,IF(UDDS!A446="","",UDDS!A446),IF($A$20=2,IF('FTP-75'!A446="","",'FTP-75'!A446),IF($A$20=3, IF('US06'!A446="","",'US06'!A446),IF($A$20=4, IF(NEDC!A446="","", NEDC!A446),IF($A$20=5, IF('JPN10-15'!A446="","",'JPN10-15'!A446),IF($A$20=6, IF(WLTC!B446="","", WLTC!B446),IF($A$20=7, IF('New Cycle 1'!A446="","", 'New Cycle 1'!A446),IF($A$20=8, IF('New Cycle 2'!A446="","", 'New Cycle 3'!A446),IF($A$20=9, IF('New Cycle 3'!A446="","", 'New Cycle 3'!A446),"")))))))))</f>
        <v>444</v>
      </c>
      <c r="Q446" s="32">
        <f>IF($A$20=1,IF(UDDS!C446="","",UDDS!C446),IF($A$20=2,IF('FTP-75'!C446="","",'FTP-75'!C446),IF($A$20=3, IF('US06'!C446="","",'US06'!C446),IF($A$20=4, IF(NEDC!B446="","", NEDC!B446),IF($A$20=5, IF('JPN10-15'!B446="","",'JPN10-15'!B446),IF($A$20=6, IF(WLTC!C446="","", WLTC!C446),IF($A$20=7, IF('New Cycle 1'!B446="","", 'New Cycle 1'!B446),IF($A$20=8, IF('New Cycle 2'!B446="","", 'New Cycle 2'!B446),IF($A$20=9, IF('New Cycle 3'!B446="","", 'New Cycle 3'!B446),"")))))))))</f>
        <v>8.9000000158945731</v>
      </c>
      <c r="R446" s="32">
        <f>IF($A$20=1,IF(UDDS!D446="","",UDDS!D446),IF($A$20=2,IF('FTP-75'!D446="","",'FTP-75'!D446),IF($A$20=3, IF('US06'!D446="","",'US06'!D446),IF($A$20=4, IF(NEDC!C446="","", NEDC!C446),IF($A$20=5, IF('JPN10-15'!C446="","",'JPN10-15'!C446),IF($A$20=6, IF(WLTC!D446="","", WLTC!D446),IF($A$20=7, IF('New Cycle 1'!C446="","", 'New Cycle 1'!C446),IF($A$20=8, IF('New Cycle 2'!C446="","", 'New Cycle 2'!C446),IF($A$20=9, IF('New Cycle 3'!C446="","", 'New Cycle 3'!C446),"")))))))))</f>
        <v>0</v>
      </c>
      <c r="S446" s="32">
        <f>IF($A$20=1,IF(UDDS!E446="","",UDDS!E446),IF($A$20=2,IF('FTP-75'!E446="","",'FTP-75'!E446),IF($A$20=3, IF('US06'!E446="","",'US06'!E446),IF($A$20=4, IF(NEDC!D446="","", NEDC!D446),IF($A$20=5, IF('JPN10-15'!D446="","",'JPN10-15'!D446),IF($A$20=6, IF(WLTC!E446="","", WLTC!E446),IF($A$20=7, IF('New Cycle 1'!D446="","", 'New Cycle 1'!D446),IF($A$20=8, IF('New Cycle 2'!D446="","", 'New Cycle 2'!D446),IF($A$20=9, IF('New Cycle 3'!D446="","", 'New Cycle 3'!D446),"")))))))))</f>
        <v>2.4722222266373812</v>
      </c>
      <c r="T446" s="32">
        <f>IF($A$20=1,IF(UDDS!F446="","",UDDS!F446),IF($A$20=2,IF('FTP-75'!F446="","",'FTP-75'!F446),IF($A$20=3, IF('US06'!F446="","",'US06'!F446),IF($A$20=4, IF(NEDC!E446="","", NEDC!E446),IF($A$20=5, IF('JPN10-15'!E446="","",'JPN10-15'!E446),IF($A$20=6, IF(WLTC!F446="","", WLTC!F446),IF($A$20=7, IF('New Cycle 1'!E446="","", 'New Cycle 1'!E446),IF($A$20=8, IF('New Cycle 2'!E446="","", 'New Cycle 2'!E446),IF($A$20=9, IF('New Cycle 3'!E446="","", 'New Cycle 3'!E446),"")))))))))</f>
        <v>0.8238888669897011</v>
      </c>
      <c r="U446" s="32">
        <f>IF($A$20=1,IF(UDDS!G446="","",UDDS!G446),IF($A$20=2,IF('FTP-75'!G446="","",'FTP-75'!G446),IF($A$20=3, IF('US06'!G446="","",'US06'!G446),IF($A$20=4, IF(NEDC!F446="","", NEDC!F446),IF($A$20=5, IF('JPN10-15'!F446="","",'JPN10-15'!F446),IF($A$20=6, IF(WLTC!G446="","", WLTC!G446),IF($A$20=7, IF('New Cycle 1'!F446="","", 'New Cycle 1'!F446),IF($A$20=8, IF('New Cycle 2'!F446="","", 'New Cycle 2'!F446),IF($A$20=9, IF('New Cycle 3'!F446="","", 'New Cycle 3'!F446),"")))))))))</f>
        <v>2094.8302598486189</v>
      </c>
    </row>
    <row r="447" spans="16:21" x14ac:dyDescent="0.25">
      <c r="P447" s="8">
        <f>IF($A$20=1,IF(UDDS!A447="","",UDDS!A447),IF($A$20=2,IF('FTP-75'!A447="","",'FTP-75'!A447),IF($A$20=3, IF('US06'!A447="","",'US06'!A447),IF($A$20=4, IF(NEDC!A447="","", NEDC!A447),IF($A$20=5, IF('JPN10-15'!A447="","",'JPN10-15'!A447),IF($A$20=6, IF(WLTC!B447="","", WLTC!B447),IF($A$20=7, IF('New Cycle 1'!A447="","", 'New Cycle 1'!A447),IF($A$20=8, IF('New Cycle 2'!A447="","", 'New Cycle 3'!A447),IF($A$20=9, IF('New Cycle 3'!A447="","", 'New Cycle 3'!A447),"")))))))))</f>
        <v>445</v>
      </c>
      <c r="Q447" s="32">
        <f>IF($A$20=1,IF(UDDS!C447="","",UDDS!C447),IF($A$20=2,IF('FTP-75'!C447="","",'FTP-75'!C447),IF($A$20=3, IF('US06'!C447="","",'US06'!C447),IF($A$20=4, IF(NEDC!B447="","", NEDC!B447),IF($A$20=5, IF('JPN10-15'!B447="","",'JPN10-15'!B447),IF($A$20=6, IF(WLTC!C447="","", WLTC!C447),IF($A$20=7, IF('New Cycle 1'!B447="","", 'New Cycle 1'!B447),IF($A$20=8, IF('New Cycle 2'!B447="","", 'New Cycle 2'!B447),IF($A$20=9, IF('New Cycle 3'!B447="","", 'New Cycle 3'!B447),"")))))))))</f>
        <v>11.899333238601683</v>
      </c>
      <c r="R447" s="32">
        <f>IF($A$20=1,IF(UDDS!D447="","",UDDS!D447),IF($A$20=2,IF('FTP-75'!D447="","",'FTP-75'!D447),IF($A$20=3, IF('US06'!D447="","",'US06'!D447),IF($A$20=4, IF(NEDC!C447="","", NEDC!C447),IF($A$20=5, IF('JPN10-15'!C447="","",'JPN10-15'!C447),IF($A$20=6, IF(WLTC!D447="","", WLTC!D447),IF($A$20=7, IF('New Cycle 1'!C447="","", 'New Cycle 1'!C447),IF($A$20=8, IF('New Cycle 2'!C447="","", 'New Cycle 2'!C447),IF($A$20=9, IF('New Cycle 3'!C447="","", 'New Cycle 3'!C447),"")))))))))</f>
        <v>0</v>
      </c>
      <c r="S447" s="32">
        <f>IF($A$20=1,IF(UDDS!E447="","",UDDS!E447),IF($A$20=2,IF('FTP-75'!E447="","",'FTP-75'!E447),IF($A$20=3, IF('US06'!E447="","",'US06'!E447),IF($A$20=4, IF(NEDC!D447="","", NEDC!D447),IF($A$20=5, IF('JPN10-15'!D447="","",'JPN10-15'!D447),IF($A$20=6, IF(WLTC!E447="","", WLTC!E447),IF($A$20=7, IF('New Cycle 1'!D447="","", 'New Cycle 1'!D447),IF($A$20=8, IF('New Cycle 2'!D447="","", 'New Cycle 2'!D447),IF($A$20=9, IF('New Cycle 3'!D447="","", 'New Cycle 3'!D447),"")))))))))</f>
        <v>3.3053703440560227</v>
      </c>
      <c r="T447" s="32">
        <f>IF($A$20=1,IF(UDDS!F447="","",UDDS!F447),IF($A$20=2,IF('FTP-75'!F447="","",'FTP-75'!F447),IF($A$20=3, IF('US06'!F447="","",'US06'!F447),IF($A$20=4, IF(NEDC!E447="","", NEDC!E447),IF($A$20=5, IF('JPN10-15'!E447="","",'JPN10-15'!E447),IF($A$20=6, IF(WLTC!F447="","", WLTC!F447),IF($A$20=7, IF('New Cycle 1'!E447="","", 'New Cycle 1'!E447),IF($A$20=8, IF('New Cycle 2'!E447="","", 'New Cycle 2'!E447),IF($A$20=9, IF('New Cycle 3'!E447="","", 'New Cycle 3'!E447),"")))))))))</f>
        <v>0.83314811741864148</v>
      </c>
      <c r="U447" s="32">
        <f>IF($A$20=1,IF(UDDS!G447="","",UDDS!G447),IF($A$20=2,IF('FTP-75'!G447="","",'FTP-75'!G447),IF($A$20=3, IF('US06'!G447="","",'US06'!G447),IF($A$20=4, IF(NEDC!F447="","", NEDC!F447),IF($A$20=5, IF('JPN10-15'!F447="","",'JPN10-15'!F447),IF($A$20=6, IF(WLTC!G447="","", WLTC!G447),IF($A$20=7, IF('New Cycle 1'!F447="","", 'New Cycle 1'!F447),IF($A$20=8, IF('New Cycle 2'!F447="","", 'New Cycle 2'!F447),IF($A$20=9, IF('New Cycle 3'!F447="","", 'New Cycle 3'!F447),"")))))))))</f>
        <v>2097.7190561339658</v>
      </c>
    </row>
    <row r="448" spans="16:21" x14ac:dyDescent="0.25">
      <c r="P448" s="8">
        <f>IF($A$20=1,IF(UDDS!A448="","",UDDS!A448),IF($A$20=2,IF('FTP-75'!A448="","",'FTP-75'!A448),IF($A$20=3, IF('US06'!A448="","",'US06'!A448),IF($A$20=4, IF(NEDC!A448="","", NEDC!A448),IF($A$20=5, IF('JPN10-15'!A448="","",'JPN10-15'!A448),IF($A$20=6, IF(WLTC!B448="","", WLTC!B448),IF($A$20=7, IF('New Cycle 1'!A448="","", 'New Cycle 1'!A448),IF($A$20=8, IF('New Cycle 2'!A448="","", 'New Cycle 3'!A448),IF($A$20=9, IF('New Cycle 3'!A448="","", 'New Cycle 3'!A448),"")))))))))</f>
        <v>446</v>
      </c>
      <c r="Q448" s="32">
        <f>IF($A$20=1,IF(UDDS!C448="","",UDDS!C448),IF($A$20=2,IF('FTP-75'!C448="","",'FTP-75'!C448),IF($A$20=3, IF('US06'!C448="","",'US06'!C448),IF($A$20=4, IF(NEDC!B448="","", NEDC!B448),IF($A$20=5, IF('JPN10-15'!B448="","",'JPN10-15'!B448),IF($A$20=6, IF(WLTC!C448="","", WLTC!C448),IF($A$20=7, IF('New Cycle 1'!B448="","", 'New Cycle 1'!B448),IF($A$20=8, IF('New Cycle 2'!B448="","", 'New Cycle 2'!B448),IF($A$20=9, IF('New Cycle 3'!B448="","", 'New Cycle 3'!B448),"")))))))))</f>
        <v>14.900000015894573</v>
      </c>
      <c r="R448" s="32">
        <f>IF($A$20=1,IF(UDDS!D448="","",UDDS!D448),IF($A$20=2,IF('FTP-75'!D448="","",'FTP-75'!D448),IF($A$20=3, IF('US06'!D448="","",'US06'!D448),IF($A$20=4, IF(NEDC!C448="","", NEDC!C448),IF($A$20=5, IF('JPN10-15'!C448="","",'JPN10-15'!C448),IF($A$20=6, IF(WLTC!D448="","", WLTC!D448),IF($A$20=7, IF('New Cycle 1'!C448="","", 'New Cycle 1'!C448),IF($A$20=8, IF('New Cycle 2'!C448="","", 'New Cycle 2'!C448),IF($A$20=9, IF('New Cycle 3'!C448="","", 'New Cycle 3'!C448),"")))))))))</f>
        <v>0</v>
      </c>
      <c r="S448" s="32">
        <f>IF($A$20=1,IF(UDDS!E448="","",UDDS!E448),IF($A$20=2,IF('FTP-75'!E448="","",'FTP-75'!E448),IF($A$20=3, IF('US06'!E448="","",'US06'!E448),IF($A$20=4, IF(NEDC!D448="","", NEDC!D448),IF($A$20=5, IF('JPN10-15'!D448="","",'JPN10-15'!D448),IF($A$20=6, IF(WLTC!E448="","", WLTC!E448),IF($A$20=7, IF('New Cycle 1'!D448="","", 'New Cycle 1'!D448),IF($A$20=8, IF('New Cycle 2'!D448="","", 'New Cycle 2'!D448),IF($A$20=9, IF('New Cycle 3'!D448="","", 'New Cycle 3'!D448),"")))))))))</f>
        <v>4.1388888933040482</v>
      </c>
      <c r="T448" s="32">
        <f>IF($A$20=1,IF(UDDS!F448="","",UDDS!F448),IF($A$20=2,IF('FTP-75'!F448="","",'FTP-75'!F448),IF($A$20=3, IF('US06'!F448="","",'US06'!F448),IF($A$20=4, IF(NEDC!E448="","", NEDC!E448),IF($A$20=5, IF('JPN10-15'!E448="","",'JPN10-15'!E448),IF($A$20=6, IF(WLTC!F448="","", WLTC!F448),IF($A$20=7, IF('New Cycle 1'!E448="","", 'New Cycle 1'!E448),IF($A$20=8, IF('New Cycle 2'!E448="","", 'New Cycle 2'!E448),IF($A$20=9, IF('New Cycle 3'!E448="","", 'New Cycle 3'!E448),"")))))))))</f>
        <v>0.83351854924802549</v>
      </c>
      <c r="U448" s="32">
        <f>IF($A$20=1,IF(UDDS!G448="","",UDDS!G448),IF($A$20=2,IF('FTP-75'!G448="","",'FTP-75'!G448),IF($A$20=3, IF('US06'!G448="","",'US06'!G448),IF($A$20=4, IF(NEDC!F448="","", NEDC!F448),IF($A$20=5, IF('JPN10-15'!F448="","",'JPN10-15'!F448),IF($A$20=6, IF(WLTC!G448="","", WLTC!G448),IF($A$20=7, IF('New Cycle 1'!F448="","", 'New Cycle 1'!F448),IF($A$20=8, IF('New Cycle 2'!F448="","", 'New Cycle 2'!F448),IF($A$20=9, IF('New Cycle 3'!F448="","", 'New Cycle 3'!F448),"")))))))))</f>
        <v>2101.4411857526457</v>
      </c>
    </row>
    <row r="449" spans="16:21" x14ac:dyDescent="0.25">
      <c r="P449" s="8">
        <f>IF($A$20=1,IF(UDDS!A449="","",UDDS!A449),IF($A$20=2,IF('FTP-75'!A449="","",'FTP-75'!A449),IF($A$20=3, IF('US06'!A449="","",'US06'!A449),IF($A$20=4, IF(NEDC!A449="","", NEDC!A449),IF($A$20=5, IF('JPN10-15'!A449="","",'JPN10-15'!A449),IF($A$20=6, IF(WLTC!B449="","", WLTC!B449),IF($A$20=7, IF('New Cycle 1'!A449="","", 'New Cycle 1'!A449),IF($A$20=8, IF('New Cycle 2'!A449="","", 'New Cycle 3'!A449),IF($A$20=9, IF('New Cycle 3'!A449="","", 'New Cycle 3'!A449),"")))))))))</f>
        <v>447</v>
      </c>
      <c r="Q449" s="32">
        <f>IF($A$20=1,IF(UDDS!C449="","",UDDS!C449),IF($A$20=2,IF('FTP-75'!C449="","",'FTP-75'!C449),IF($A$20=3, IF('US06'!C449="","",'US06'!C449),IF($A$20=4, IF(NEDC!B449="","", NEDC!B449),IF($A$20=5, IF('JPN10-15'!B449="","",'JPN10-15'!B449),IF($A$20=6, IF(WLTC!C449="","", WLTC!C449),IF($A$20=7, IF('New Cycle 1'!B449="","", 'New Cycle 1'!B449),IF($A$20=8, IF('New Cycle 2'!B449="","", 'New Cycle 2'!B449),IF($A$20=9, IF('New Cycle 3'!B449="","", 'New Cycle 3'!B449),"")))))))))</f>
        <v>15</v>
      </c>
      <c r="R449" s="32">
        <f>IF($A$20=1,IF(UDDS!D449="","",UDDS!D449),IF($A$20=2,IF('FTP-75'!D449="","",'FTP-75'!D449),IF($A$20=3, IF('US06'!D449="","",'US06'!D449),IF($A$20=4, IF(NEDC!C449="","", NEDC!C449),IF($A$20=5, IF('JPN10-15'!C449="","",'JPN10-15'!C449),IF($A$20=6, IF(WLTC!D449="","", WLTC!D449),IF($A$20=7, IF('New Cycle 1'!C449="","", 'New Cycle 1'!C449),IF($A$20=8, IF('New Cycle 2'!C449="","", 'New Cycle 2'!C449),IF($A$20=9, IF('New Cycle 3'!C449="","", 'New Cycle 3'!C449),"")))))))))</f>
        <v>0</v>
      </c>
      <c r="S449" s="32">
        <f>IF($A$20=1,IF(UDDS!E449="","",UDDS!E449),IF($A$20=2,IF('FTP-75'!E449="","",'FTP-75'!E449),IF($A$20=3, IF('US06'!E449="","",'US06'!E449),IF($A$20=4, IF(NEDC!D449="","", NEDC!D449),IF($A$20=5, IF('JPN10-15'!D449="","",'JPN10-15'!D449),IF($A$20=6, IF(WLTC!E449="","", WLTC!E449),IF($A$20=7, IF('New Cycle 1'!D449="","", 'New Cycle 1'!D449),IF($A$20=8, IF('New Cycle 2'!D449="","", 'New Cycle 2'!D449),IF($A$20=9, IF('New Cycle 3'!D449="","", 'New Cycle 3'!D449),"")))))))))</f>
        <v>4.166666666666667</v>
      </c>
      <c r="T449" s="32">
        <f>IF($A$20=1,IF(UDDS!F449="","",UDDS!F449),IF($A$20=2,IF('FTP-75'!F449="","",'FTP-75'!F449),IF($A$20=3, IF('US06'!F449="","",'US06'!F449),IF($A$20=4, IF(NEDC!E449="","", NEDC!E449),IF($A$20=5, IF('JPN10-15'!E449="","",'JPN10-15'!E449),IF($A$20=6, IF(WLTC!F449="","", WLTC!F449),IF($A$20=7, IF('New Cycle 1'!E449="","", 'New Cycle 1'!E449),IF($A$20=8, IF('New Cycle 2'!E449="","", 'New Cycle 2'!E449),IF($A$20=9, IF('New Cycle 3'!E449="","", 'New Cycle 3'!E449),"")))))))))</f>
        <v>2.7777773362618774E-2</v>
      </c>
      <c r="U449" s="32">
        <f>IF($A$20=1,IF(UDDS!G449="","",UDDS!G449),IF($A$20=2,IF('FTP-75'!G449="","",'FTP-75'!G449),IF($A$20=3, IF('US06'!G449="","",'US06'!G449),IF($A$20=4, IF(NEDC!F449="","", NEDC!F449),IF($A$20=5, IF('JPN10-15'!F449="","",'JPN10-15'!F449),IF($A$20=6, IF(WLTC!G449="","", WLTC!G449),IF($A$20=7, IF('New Cycle 1'!F449="","", 'New Cycle 1'!F449),IF($A$20=8, IF('New Cycle 2'!F449="","", 'New Cycle 2'!F449),IF($A$20=9, IF('New Cycle 3'!F449="","", 'New Cycle 3'!F449),"")))))))))</f>
        <v>2105.5939635326308</v>
      </c>
    </row>
    <row r="450" spans="16:21" x14ac:dyDescent="0.25">
      <c r="P450" s="8">
        <f>IF($A$20=1,IF(UDDS!A450="","",UDDS!A450),IF($A$20=2,IF('FTP-75'!A450="","",'FTP-75'!A450),IF($A$20=3, IF('US06'!A450="","",'US06'!A450),IF($A$20=4, IF(NEDC!A450="","", NEDC!A450),IF($A$20=5, IF('JPN10-15'!A450="","",'JPN10-15'!A450),IF($A$20=6, IF(WLTC!B450="","", WLTC!B450),IF($A$20=7, IF('New Cycle 1'!A450="","", 'New Cycle 1'!A450),IF($A$20=8, IF('New Cycle 2'!A450="","", 'New Cycle 3'!A450),IF($A$20=9, IF('New Cycle 3'!A450="","", 'New Cycle 3'!A450),"")))))))))</f>
        <v>448</v>
      </c>
      <c r="Q450" s="32">
        <f>IF($A$20=1,IF(UDDS!C450="","",UDDS!C450),IF($A$20=2,IF('FTP-75'!C450="","",'FTP-75'!C450),IF($A$20=3, IF('US06'!C450="","",'US06'!C450),IF($A$20=4, IF(NEDC!B450="","", NEDC!B450),IF($A$20=5, IF('JPN10-15'!B450="","",'JPN10-15'!B450),IF($A$20=6, IF(WLTC!C450="","", WLTC!C450),IF($A$20=7, IF('New Cycle 1'!B450="","", 'New Cycle 1'!B450),IF($A$20=8, IF('New Cycle 2'!B450="","", 'New Cycle 2'!B450),IF($A$20=9, IF('New Cycle 3'!B450="","", 'New Cycle 3'!B450),"")))))))))</f>
        <v>15</v>
      </c>
      <c r="R450" s="32">
        <f>IF($A$20=1,IF(UDDS!D450="","",UDDS!D450),IF($A$20=2,IF('FTP-75'!D450="","",'FTP-75'!D450),IF($A$20=3, IF('US06'!D450="","",'US06'!D450),IF($A$20=4, IF(NEDC!C450="","", NEDC!C450),IF($A$20=5, IF('JPN10-15'!C450="","",'JPN10-15'!C450),IF($A$20=6, IF(WLTC!D450="","", WLTC!D450),IF($A$20=7, IF('New Cycle 1'!C450="","", 'New Cycle 1'!C450),IF($A$20=8, IF('New Cycle 2'!C450="","", 'New Cycle 2'!C450),IF($A$20=9, IF('New Cycle 3'!C450="","", 'New Cycle 3'!C450),"")))))))))</f>
        <v>0</v>
      </c>
      <c r="S450" s="32">
        <f>IF($A$20=1,IF(UDDS!E450="","",UDDS!E450),IF($A$20=2,IF('FTP-75'!E450="","",'FTP-75'!E450),IF($A$20=3, IF('US06'!E450="","",'US06'!E450),IF($A$20=4, IF(NEDC!D450="","", NEDC!D450),IF($A$20=5, IF('JPN10-15'!D450="","",'JPN10-15'!D450),IF($A$20=6, IF(WLTC!E450="","", WLTC!E450),IF($A$20=7, IF('New Cycle 1'!D450="","", 'New Cycle 1'!D450),IF($A$20=8, IF('New Cycle 2'!D450="","", 'New Cycle 2'!D450),IF($A$20=9, IF('New Cycle 3'!D450="","", 'New Cycle 3'!D450),"")))))))))</f>
        <v>4.166666666666667</v>
      </c>
      <c r="T450" s="32">
        <f>IF($A$20=1,IF(UDDS!F450="","",UDDS!F450),IF($A$20=2,IF('FTP-75'!F450="","",'FTP-75'!F450),IF($A$20=3, IF('US06'!F450="","",'US06'!F450),IF($A$20=4, IF(NEDC!E450="","", NEDC!E450),IF($A$20=5, IF('JPN10-15'!E450="","",'JPN10-15'!E450),IF($A$20=6, IF(WLTC!F450="","", WLTC!F450),IF($A$20=7, IF('New Cycle 1'!E450="","", 'New Cycle 1'!E450),IF($A$20=8, IF('New Cycle 2'!E450="","", 'New Cycle 2'!E450),IF($A$20=9, IF('New Cycle 3'!E450="","", 'New Cycle 3'!E450),"")))))))))</f>
        <v>0</v>
      </c>
      <c r="U450" s="32">
        <f>IF($A$20=1,IF(UDDS!G450="","",UDDS!G450),IF($A$20=2,IF('FTP-75'!G450="","",'FTP-75'!G450),IF($A$20=3, IF('US06'!G450="","",'US06'!G450),IF($A$20=4, IF(NEDC!F450="","", NEDC!F450),IF($A$20=5, IF('JPN10-15'!F450="","",'JPN10-15'!F450),IF($A$20=6, IF(WLTC!G450="","", WLTC!G450),IF($A$20=7, IF('New Cycle 1'!F450="","", 'New Cycle 1'!F450),IF($A$20=8, IF('New Cycle 2'!F450="","", 'New Cycle 2'!F450),IF($A$20=9, IF('New Cycle 3'!F450="","", 'New Cycle 3'!F450),"")))))))))</f>
        <v>2109.7606301992973</v>
      </c>
    </row>
    <row r="451" spans="16:21" x14ac:dyDescent="0.25">
      <c r="P451" s="8">
        <f>IF($A$20=1,IF(UDDS!A451="","",UDDS!A451),IF($A$20=2,IF('FTP-75'!A451="","",'FTP-75'!A451),IF($A$20=3, IF('US06'!A451="","",'US06'!A451),IF($A$20=4, IF(NEDC!A451="","", NEDC!A451),IF($A$20=5, IF('JPN10-15'!A451="","",'JPN10-15'!A451),IF($A$20=6, IF(WLTC!B451="","", WLTC!B451),IF($A$20=7, IF('New Cycle 1'!A451="","", 'New Cycle 1'!A451),IF($A$20=8, IF('New Cycle 2'!A451="","", 'New Cycle 3'!A451),IF($A$20=9, IF('New Cycle 3'!A451="","", 'New Cycle 3'!A451),"")))))))))</f>
        <v>449</v>
      </c>
      <c r="Q451" s="32">
        <f>IF($A$20=1,IF(UDDS!C451="","",UDDS!C451),IF($A$20=2,IF('FTP-75'!C451="","",'FTP-75'!C451),IF($A$20=3, IF('US06'!C451="","",'US06'!C451),IF($A$20=4, IF(NEDC!B451="","", NEDC!B451),IF($A$20=5, IF('JPN10-15'!B451="","",'JPN10-15'!B451),IF($A$20=6, IF(WLTC!C451="","", WLTC!C451),IF($A$20=7, IF('New Cycle 1'!B451="","", 'New Cycle 1'!B451),IF($A$20=8, IF('New Cycle 2'!B451="","", 'New Cycle 2'!B451),IF($A$20=9, IF('New Cycle 3'!B451="","", 'New Cycle 3'!B451),"")))))))))</f>
        <v>18.286666684680515</v>
      </c>
      <c r="R451" s="32">
        <f>IF($A$20=1,IF(UDDS!D451="","",UDDS!D451),IF($A$20=2,IF('FTP-75'!D451="","",'FTP-75'!D451),IF($A$20=3, IF('US06'!D451="","",'US06'!D451),IF($A$20=4, IF(NEDC!C451="","", NEDC!C451),IF($A$20=5, IF('JPN10-15'!C451="","",'JPN10-15'!C451),IF($A$20=6, IF(WLTC!D451="","", WLTC!D451),IF($A$20=7, IF('New Cycle 1'!C451="","", 'New Cycle 1'!C451),IF($A$20=8, IF('New Cycle 2'!C451="","", 'New Cycle 2'!C451),IF($A$20=9, IF('New Cycle 3'!C451="","", 'New Cycle 3'!C451),"")))))))))</f>
        <v>0</v>
      </c>
      <c r="S451" s="32">
        <f>IF($A$20=1,IF(UDDS!E451="","",UDDS!E451),IF($A$20=2,IF('FTP-75'!E451="","",'FTP-75'!E451),IF($A$20=3, IF('US06'!E451="","",'US06'!E451),IF($A$20=4, IF(NEDC!D451="","", NEDC!D451),IF($A$20=5, IF('JPN10-15'!D451="","",'JPN10-15'!D451),IF($A$20=6, IF(WLTC!E451="","", WLTC!E451),IF($A$20=7, IF('New Cycle 1'!D451="","", 'New Cycle 1'!D451),IF($A$20=8, IF('New Cycle 2'!D451="","", 'New Cycle 2'!D451),IF($A$20=9, IF('New Cycle 3'!D451="","", 'New Cycle 3'!D451),"")))))))))</f>
        <v>5.0796296346334762</v>
      </c>
      <c r="T451" s="32">
        <f>IF($A$20=1,IF(UDDS!F451="","",UDDS!F451),IF($A$20=2,IF('FTP-75'!F451="","",'FTP-75'!F451),IF($A$20=3, IF('US06'!F451="","",'US06'!F451),IF($A$20=4, IF(NEDC!E451="","", NEDC!E451),IF($A$20=5, IF('JPN10-15'!E451="","",'JPN10-15'!E451),IF($A$20=6, IF(WLTC!F451="","", WLTC!F451),IF($A$20=7, IF('New Cycle 1'!E451="","", 'New Cycle 1'!E451),IF($A$20=8, IF('New Cycle 2'!E451="","", 'New Cycle 2'!E451),IF($A$20=9, IF('New Cycle 3'!E451="","", 'New Cycle 3'!E451),"")))))))))</f>
        <v>0.9129629679668092</v>
      </c>
      <c r="U451" s="32">
        <f>IF($A$20=1,IF(UDDS!G451="","",UDDS!G451),IF($A$20=2,IF('FTP-75'!G451="","",'FTP-75'!G451),IF($A$20=3, IF('US06'!G451="","",'US06'!G451),IF($A$20=4, IF(NEDC!F451="","", NEDC!F451),IF($A$20=5, IF('JPN10-15'!F451="","",'JPN10-15'!F451),IF($A$20=6, IF(WLTC!G451="","", WLTC!G451),IF($A$20=7, IF('New Cycle 1'!F451="","", 'New Cycle 1'!F451),IF($A$20=8, IF('New Cycle 2'!F451="","", 'New Cycle 2'!F451),IF($A$20=9, IF('New Cycle 3'!F451="","", 'New Cycle 3'!F451),"")))))))))</f>
        <v>2114.3837783499475</v>
      </c>
    </row>
    <row r="452" spans="16:21" x14ac:dyDescent="0.25">
      <c r="P452" s="8">
        <f>IF($A$20=1,IF(UDDS!A452="","",UDDS!A452),IF($A$20=2,IF('FTP-75'!A452="","",'FTP-75'!A452),IF($A$20=3, IF('US06'!A452="","",'US06'!A452),IF($A$20=4, IF(NEDC!A452="","", NEDC!A452),IF($A$20=5, IF('JPN10-15'!A452="","",'JPN10-15'!A452),IF($A$20=6, IF(WLTC!B452="","", WLTC!B452),IF($A$20=7, IF('New Cycle 1'!A452="","", 'New Cycle 1'!A452),IF($A$20=8, IF('New Cycle 2'!A452="","", 'New Cycle 3'!A452),IF($A$20=9, IF('New Cycle 3'!A452="","", 'New Cycle 3'!A452),"")))))))))</f>
        <v>450</v>
      </c>
      <c r="Q452" s="32">
        <f>IF($A$20=1,IF(UDDS!C452="","",UDDS!C452),IF($A$20=2,IF('FTP-75'!C452="","",'FTP-75'!C452),IF($A$20=3, IF('US06'!C452="","",'US06'!C452),IF($A$20=4, IF(NEDC!B452="","", NEDC!B452),IF($A$20=5, IF('JPN10-15'!B452="","",'JPN10-15'!B452),IF($A$20=6, IF(WLTC!C452="","", WLTC!C452),IF($A$20=7, IF('New Cycle 1'!B452="","", 'New Cycle 1'!B452),IF($A$20=8, IF('New Cycle 2'!B452="","", 'New Cycle 2'!B452),IF($A$20=9, IF('New Cycle 3'!B452="","", 'New Cycle 3'!B452),"")))))))))</f>
        <v>21.688177821371291</v>
      </c>
      <c r="R452" s="32">
        <f>IF($A$20=1,IF(UDDS!D452="","",UDDS!D452),IF($A$20=2,IF('FTP-75'!D452="","",'FTP-75'!D452),IF($A$20=3, IF('US06'!D452="","",'US06'!D452),IF($A$20=4, IF(NEDC!C452="","", NEDC!C452),IF($A$20=5, IF('JPN10-15'!C452="","",'JPN10-15'!C452),IF($A$20=6, IF(WLTC!D452="","", WLTC!D452),IF($A$20=7, IF('New Cycle 1'!C452="","", 'New Cycle 1'!C452),IF($A$20=8, IF('New Cycle 2'!C452="","", 'New Cycle 2'!C452),IF($A$20=9, IF('New Cycle 3'!C452="","", 'New Cycle 3'!C452),"")))))))))</f>
        <v>0</v>
      </c>
      <c r="S452" s="32">
        <f>IF($A$20=1,IF(UDDS!E452="","",UDDS!E452),IF($A$20=2,IF('FTP-75'!E452="","",'FTP-75'!E452),IF($A$20=3, IF('US06'!E452="","",'US06'!E452),IF($A$20=4, IF(NEDC!D452="","", NEDC!D452),IF($A$20=5, IF('JPN10-15'!D452="","",'JPN10-15'!D452),IF($A$20=6, IF(WLTC!E452="","", WLTC!E452),IF($A$20=7, IF('New Cycle 1'!D452="","", 'New Cycle 1'!D452),IF($A$20=8, IF('New Cycle 2'!D452="","", 'New Cycle 2'!D452),IF($A$20=9, IF('New Cycle 3'!D452="","", 'New Cycle 3'!D452),"")))))))))</f>
        <v>6.0244938392698026</v>
      </c>
      <c r="T452" s="32">
        <f>IF($A$20=1,IF(UDDS!F452="","",UDDS!F452),IF($A$20=2,IF('FTP-75'!F452="","",'FTP-75'!F452),IF($A$20=3, IF('US06'!F452="","",'US06'!F452),IF($A$20=4, IF(NEDC!E452="","", NEDC!E452),IF($A$20=5, IF('JPN10-15'!E452="","",'JPN10-15'!E452),IF($A$20=6, IF(WLTC!F452="","", WLTC!F452),IF($A$20=7, IF('New Cycle 1'!E452="","", 'New Cycle 1'!E452),IF($A$20=8, IF('New Cycle 2'!E452="","", 'New Cycle 2'!E452),IF($A$20=9, IF('New Cycle 3'!E452="","", 'New Cycle 3'!E452),"")))))))))</f>
        <v>0.94486420463632648</v>
      </c>
      <c r="U452" s="32">
        <f>IF($A$20=1,IF(UDDS!G452="","",UDDS!G452),IF($A$20=2,IF('FTP-75'!G452="","",'FTP-75'!G452),IF($A$20=3, IF('US06'!G452="","",'US06'!G452),IF($A$20=4, IF(NEDC!F452="","", NEDC!F452),IF($A$20=5, IF('JPN10-15'!F452="","",'JPN10-15'!F452),IF($A$20=6, IF(WLTC!G452="","", WLTC!G452),IF($A$20=7, IF('New Cycle 1'!F452="","", 'New Cycle 1'!F452),IF($A$20=8, IF('New Cycle 2'!F452="","", 'New Cycle 2'!F452),IF($A$20=9, IF('New Cycle 3'!F452="","", 'New Cycle 3'!F452),"")))))))))</f>
        <v>2119.9358400868991</v>
      </c>
    </row>
    <row r="453" spans="16:21" x14ac:dyDescent="0.25">
      <c r="P453" s="8">
        <f>IF($A$20=1,IF(UDDS!A453="","",UDDS!A453),IF($A$20=2,IF('FTP-75'!A453="","",'FTP-75'!A453),IF($A$20=3, IF('US06'!A453="","",'US06'!A453),IF($A$20=4, IF(NEDC!A453="","", NEDC!A453),IF($A$20=5, IF('JPN10-15'!A453="","",'JPN10-15'!A453),IF($A$20=6, IF(WLTC!B453="","", WLTC!B453),IF($A$20=7, IF('New Cycle 1'!A453="","", 'New Cycle 1'!A453),IF($A$20=8, IF('New Cycle 2'!A453="","", 'New Cycle 3'!A453),IF($A$20=9, IF('New Cycle 3'!A453="","", 'New Cycle 3'!A453),"")))))))))</f>
        <v>451</v>
      </c>
      <c r="Q453" s="32">
        <f>IF($A$20=1,IF(UDDS!C453="","",UDDS!C453),IF($A$20=2,IF('FTP-75'!C453="","",'FTP-75'!C453),IF($A$20=3, IF('US06'!C453="","",'US06'!C453),IF($A$20=4, IF(NEDC!B453="","", NEDC!B453),IF($A$20=5, IF('JPN10-15'!B453="","",'JPN10-15'!B453),IF($A$20=6, IF(WLTC!C453="","", WLTC!C453),IF($A$20=7, IF('New Cycle 1'!B453="","", 'New Cycle 1'!B453),IF($A$20=8, IF('New Cycle 2'!B453="","", 'New Cycle 2'!B453),IF($A$20=9, IF('New Cycle 3'!B453="","", 'New Cycle 3'!B453),"")))))))))</f>
        <v>25.086666684680516</v>
      </c>
      <c r="R453" s="32">
        <f>IF($A$20=1,IF(UDDS!D453="","",UDDS!D453),IF($A$20=2,IF('FTP-75'!D453="","",'FTP-75'!D453),IF($A$20=3, IF('US06'!D453="","",'US06'!D453),IF($A$20=4, IF(NEDC!C453="","", NEDC!C453),IF($A$20=5, IF('JPN10-15'!C453="","",'JPN10-15'!C453),IF($A$20=6, IF(WLTC!D453="","", WLTC!D453),IF($A$20=7, IF('New Cycle 1'!C453="","", 'New Cycle 1'!C453),IF($A$20=8, IF('New Cycle 2'!C453="","", 'New Cycle 2'!C453),IF($A$20=9, IF('New Cycle 3'!C453="","", 'New Cycle 3'!C453),"")))))))))</f>
        <v>0</v>
      </c>
      <c r="S453" s="32">
        <f>IF($A$20=1,IF(UDDS!E453="","",UDDS!E453),IF($A$20=2,IF('FTP-75'!E453="","",'FTP-75'!E453),IF($A$20=3, IF('US06'!E453="","",'US06'!E453),IF($A$20=4, IF(NEDC!D453="","", NEDC!D453),IF($A$20=5, IF('JPN10-15'!D453="","",'JPN10-15'!D453),IF($A$20=6, IF(WLTC!E453="","", WLTC!E453),IF($A$20=7, IF('New Cycle 1'!D453="","", 'New Cycle 1'!D453),IF($A$20=8, IF('New Cycle 2'!D453="","", 'New Cycle 2'!D453),IF($A$20=9, IF('New Cycle 3'!D453="","", 'New Cycle 3'!D453),"")))))))))</f>
        <v>6.9685185235223654</v>
      </c>
      <c r="T453" s="32">
        <f>IF($A$20=1,IF(UDDS!F453="","",UDDS!F453),IF($A$20=2,IF('FTP-75'!F453="","",'FTP-75'!F453),IF($A$20=3, IF('US06'!F453="","",'US06'!F453),IF($A$20=4, IF(NEDC!E453="","", NEDC!E453),IF($A$20=5, IF('JPN10-15'!E453="","",'JPN10-15'!E453),IF($A$20=6, IF(WLTC!F453="","", WLTC!F453),IF($A$20=7, IF('New Cycle 1'!E453="","", 'New Cycle 1'!E453),IF($A$20=8, IF('New Cycle 2'!E453="","", 'New Cycle 2'!E453),IF($A$20=9, IF('New Cycle 3'!E453="","", 'New Cycle 3'!E453),"")))))))))</f>
        <v>0.94402468425256281</v>
      </c>
      <c r="U453" s="32">
        <f>IF($A$20=1,IF(UDDS!G453="","",UDDS!G453),IF($A$20=2,IF('FTP-75'!G453="","",'FTP-75'!G453),IF($A$20=3, IF('US06'!G453="","",'US06'!G453),IF($A$20=4, IF(NEDC!F453="","", NEDC!F453),IF($A$20=5, IF('JPN10-15'!F453="","",'JPN10-15'!F453),IF($A$20=6, IF(WLTC!G453="","", WLTC!G453),IF($A$20=7, IF('New Cycle 1'!F453="","", 'New Cycle 1'!F453),IF($A$20=8, IF('New Cycle 2'!F453="","", 'New Cycle 2'!F453),IF($A$20=9, IF('New Cycle 3'!F453="","", 'New Cycle 3'!F453),"")))))))))</f>
        <v>2126.4323462682951</v>
      </c>
    </row>
    <row r="454" spans="16:21" x14ac:dyDescent="0.25">
      <c r="P454" s="8">
        <f>IF($A$20=1,IF(UDDS!A454="","",UDDS!A454),IF($A$20=2,IF('FTP-75'!A454="","",'FTP-75'!A454),IF($A$20=3, IF('US06'!A454="","",'US06'!A454),IF($A$20=4, IF(NEDC!A454="","", NEDC!A454),IF($A$20=5, IF('JPN10-15'!A454="","",'JPN10-15'!A454),IF($A$20=6, IF(WLTC!B454="","", WLTC!B454),IF($A$20=7, IF('New Cycle 1'!A454="","", 'New Cycle 1'!A454),IF($A$20=8, IF('New Cycle 2'!A454="","", 'New Cycle 3'!A454),IF($A$20=9, IF('New Cycle 3'!A454="","", 'New Cycle 3'!A454),"")))))))))</f>
        <v>452</v>
      </c>
      <c r="Q454" s="32">
        <f>IF($A$20=1,IF(UDDS!C454="","",UDDS!C454),IF($A$20=2,IF('FTP-75'!C454="","",'FTP-75'!C454),IF($A$20=3, IF('US06'!C454="","",'US06'!C454),IF($A$20=4, IF(NEDC!B454="","", NEDC!B454),IF($A$20=5, IF('JPN10-15'!B454="","",'JPN10-15'!B454),IF($A$20=6, IF(WLTC!C454="","", WLTC!C454),IF($A$20=7, IF('New Cycle 1'!B454="","", 'New Cycle 1'!B454),IF($A$20=8, IF('New Cycle 2'!B454="","", 'New Cycle 2'!B454),IF($A$20=9, IF('New Cycle 3'!B454="","", 'New Cycle 3'!B454),"")))))))))</f>
        <v>28.48591100374858</v>
      </c>
      <c r="R454" s="32">
        <f>IF($A$20=1,IF(UDDS!D454="","",UDDS!D454),IF($A$20=2,IF('FTP-75'!D454="","",'FTP-75'!D454),IF($A$20=3, IF('US06'!D454="","",'US06'!D454),IF($A$20=4, IF(NEDC!C454="","", NEDC!C454),IF($A$20=5, IF('JPN10-15'!C454="","",'JPN10-15'!C454),IF($A$20=6, IF(WLTC!D454="","", WLTC!D454),IF($A$20=7, IF('New Cycle 1'!C454="","", 'New Cycle 1'!C454),IF($A$20=8, IF('New Cycle 2'!C454="","", 'New Cycle 2'!C454),IF($A$20=9, IF('New Cycle 3'!C454="","", 'New Cycle 3'!C454),"")))))))))</f>
        <v>0</v>
      </c>
      <c r="S454" s="32">
        <f>IF($A$20=1,IF(UDDS!E454="","",UDDS!E454),IF($A$20=2,IF('FTP-75'!E454="","",'FTP-75'!E454),IF($A$20=3, IF('US06'!E454="","",'US06'!E454),IF($A$20=4, IF(NEDC!D454="","", NEDC!D454),IF($A$20=5, IF('JPN10-15'!D454="","",'JPN10-15'!D454),IF($A$20=6, IF(WLTC!E454="","", WLTC!E454),IF($A$20=7, IF('New Cycle 1'!D454="","", 'New Cycle 1'!D454),IF($A$20=8, IF('New Cycle 2'!D454="","", 'New Cycle 2'!D454),IF($A$20=9, IF('New Cycle 3'!D454="","", 'New Cycle 3'!D454),"")))))))))</f>
        <v>7.9127530565968272</v>
      </c>
      <c r="T454" s="32">
        <f>IF($A$20=1,IF(UDDS!F454="","",UDDS!F454),IF($A$20=2,IF('FTP-75'!F454="","",'FTP-75'!F454),IF($A$20=3, IF('US06'!F454="","",'US06'!F454),IF($A$20=4, IF(NEDC!E454="","", NEDC!E454),IF($A$20=5, IF('JPN10-15'!E454="","",'JPN10-15'!E454),IF($A$20=6, IF(WLTC!F454="","", WLTC!F454),IF($A$20=7, IF('New Cycle 1'!E454="","", 'New Cycle 1'!E454),IF($A$20=8, IF('New Cycle 2'!E454="","", 'New Cycle 2'!E454),IF($A$20=9, IF('New Cycle 3'!E454="","", 'New Cycle 3'!E454),"")))))))))</f>
        <v>0.9442345330744617</v>
      </c>
      <c r="U454" s="32">
        <f>IF($A$20=1,IF(UDDS!G454="","",UDDS!G454),IF($A$20=2,IF('FTP-75'!G454="","",'FTP-75'!G454),IF($A$20=3, IF('US06'!G454="","",'US06'!G454),IF($A$20=4, IF(NEDC!F454="","", NEDC!F454),IF($A$20=5, IF('JPN10-15'!F454="","",'JPN10-15'!F454),IF($A$20=6, IF(WLTC!G454="","", WLTC!G454),IF($A$20=7, IF('New Cycle 1'!F454="","", 'New Cycle 1'!F454),IF($A$20=8, IF('New Cycle 2'!F454="","", 'New Cycle 2'!F454),IF($A$20=9, IF('New Cycle 3'!F454="","", 'New Cycle 3'!F454),"")))))))))</f>
        <v>2133.8729820583549</v>
      </c>
    </row>
    <row r="455" spans="16:21" x14ac:dyDescent="0.25">
      <c r="P455" s="8">
        <f>IF($A$20=1,IF(UDDS!A455="","",UDDS!A455),IF($A$20=2,IF('FTP-75'!A455="","",'FTP-75'!A455),IF($A$20=3, IF('US06'!A455="","",'US06'!A455),IF($A$20=4, IF(NEDC!A455="","", NEDC!A455),IF($A$20=5, IF('JPN10-15'!A455="","",'JPN10-15'!A455),IF($A$20=6, IF(WLTC!B455="","", WLTC!B455),IF($A$20=7, IF('New Cycle 1'!A455="","", 'New Cycle 1'!A455),IF($A$20=8, IF('New Cycle 2'!A455="","", 'New Cycle 3'!A455),IF($A$20=9, IF('New Cycle 3'!A455="","", 'New Cycle 3'!A455),"")))))))))</f>
        <v>453</v>
      </c>
      <c r="Q455" s="32">
        <f>IF($A$20=1,IF(UDDS!C455="","",UDDS!C455),IF($A$20=2,IF('FTP-75'!C455="","",'FTP-75'!C455),IF($A$20=3, IF('US06'!C455="","",'US06'!C455),IF($A$20=4, IF(NEDC!B455="","", NEDC!B455),IF($A$20=5, IF('JPN10-15'!B455="","",'JPN10-15'!B455),IF($A$20=6, IF(WLTC!C455="","", WLTC!C455),IF($A$20=7, IF('New Cycle 1'!B455="","", 'New Cycle 1'!B455),IF($A$20=8, IF('New Cycle 2'!B455="","", 'New Cycle 2'!B455),IF($A$20=9, IF('New Cycle 3'!B455="","", 'New Cycle 3'!B455),"")))))))))</f>
        <v>31.848888942930436</v>
      </c>
      <c r="R455" s="32">
        <f>IF($A$20=1,IF(UDDS!D455="","",UDDS!D455),IF($A$20=2,IF('FTP-75'!D455="","",'FTP-75'!D455),IF($A$20=3, IF('US06'!D455="","",'US06'!D455),IF($A$20=4, IF(NEDC!C455="","", NEDC!C455),IF($A$20=5, IF('JPN10-15'!C455="","",'JPN10-15'!C455),IF($A$20=6, IF(WLTC!D455="","", WLTC!D455),IF($A$20=7, IF('New Cycle 1'!C455="","", 'New Cycle 1'!C455),IF($A$20=8, IF('New Cycle 2'!C455="","", 'New Cycle 2'!C455),IF($A$20=9, IF('New Cycle 3'!C455="","", 'New Cycle 3'!C455),"")))))))))</f>
        <v>0</v>
      </c>
      <c r="S455" s="32">
        <f>IF($A$20=1,IF(UDDS!E455="","",UDDS!E455),IF($A$20=2,IF('FTP-75'!E455="","",'FTP-75'!E455),IF($A$20=3, IF('US06'!E455="","",'US06'!E455),IF($A$20=4, IF(NEDC!D455="","", NEDC!D455),IF($A$20=5, IF('JPN10-15'!D455="","",'JPN10-15'!D455),IF($A$20=6, IF(WLTC!E455="","", WLTC!E455),IF($A$20=7, IF('New Cycle 1'!D455="","", 'New Cycle 1'!D455),IF($A$20=8, IF('New Cycle 2'!D455="","", 'New Cycle 2'!D455),IF($A$20=9, IF('New Cycle 3'!D455="","", 'New Cycle 3'!D455),"")))))))))</f>
        <v>8.8469135952584548</v>
      </c>
      <c r="T455" s="32">
        <f>IF($A$20=1,IF(UDDS!F455="","",UDDS!F455),IF($A$20=2,IF('FTP-75'!F455="","",'FTP-75'!F455),IF($A$20=3, IF('US06'!F455="","",'US06'!F455),IF($A$20=4, IF(NEDC!E455="","", NEDC!E455),IF($A$20=5, IF('JPN10-15'!E455="","",'JPN10-15'!E455),IF($A$20=6, IF(WLTC!F455="","", WLTC!F455),IF($A$20=7, IF('New Cycle 1'!E455="","", 'New Cycle 1'!E455),IF($A$20=8, IF('New Cycle 2'!E455="","", 'New Cycle 2'!E455),IF($A$20=9, IF('New Cycle 3'!E455="","", 'New Cycle 3'!E455),"")))))))))</f>
        <v>0.93416053866162763</v>
      </c>
      <c r="U455" s="32">
        <f>IF($A$20=1,IF(UDDS!G455="","",UDDS!G455),IF($A$20=2,IF('FTP-75'!G455="","",'FTP-75'!G455),IF($A$20=3, IF('US06'!G455="","",'US06'!G455),IF($A$20=4, IF(NEDC!F455="","", NEDC!F455),IF($A$20=5, IF('JPN10-15'!F455="","",'JPN10-15'!F455),IF($A$20=6, IF(WLTC!G455="","", WLTC!G455),IF($A$20=7, IF('New Cycle 1'!F455="","", 'New Cycle 1'!F455),IF($A$20=8, IF('New Cycle 2'!F455="","", 'New Cycle 2'!F455),IF($A$20=9, IF('New Cycle 3'!F455="","", 'New Cycle 3'!F455),"")))))))))</f>
        <v>2142.2528153842827</v>
      </c>
    </row>
    <row r="456" spans="16:21" x14ac:dyDescent="0.25">
      <c r="P456" s="8">
        <f>IF($A$20=1,IF(UDDS!A456="","",UDDS!A456),IF($A$20=2,IF('FTP-75'!A456="","",'FTP-75'!A456),IF($A$20=3, IF('US06'!A456="","",'US06'!A456),IF($A$20=4, IF(NEDC!A456="","", NEDC!A456),IF($A$20=5, IF('JPN10-15'!A456="","",'JPN10-15'!A456),IF($A$20=6, IF(WLTC!B456="","", WLTC!B456),IF($A$20=7, IF('New Cycle 1'!A456="","", 'New Cycle 1'!A456),IF($A$20=8, IF('New Cycle 2'!A456="","", 'New Cycle 3'!A456),IF($A$20=9, IF('New Cycle 3'!A456="","", 'New Cycle 3'!A456),"")))))))))</f>
        <v>454</v>
      </c>
      <c r="Q456" s="32">
        <f>IF($A$20=1,IF(UDDS!C456="","",UDDS!C456),IF($A$20=2,IF('FTP-75'!C456="","",'FTP-75'!C456),IF($A$20=3, IF('US06'!C456="","",'US06'!C456),IF($A$20=4, IF(NEDC!B456="","", NEDC!B456),IF($A$20=5, IF('JPN10-15'!B456="","",'JPN10-15'!B456),IF($A$20=6, IF(WLTC!C456="","", WLTC!C456),IF($A$20=7, IF('New Cycle 1'!B456="","", 'New Cycle 1'!B456),IF($A$20=8, IF('New Cycle 2'!B456="","", 'New Cycle 2'!B456),IF($A$20=9, IF('New Cycle 3'!B456="","", 'New Cycle 3'!B456),"")))))))))</f>
        <v>32</v>
      </c>
      <c r="R456" s="32">
        <f>IF($A$20=1,IF(UDDS!D456="","",UDDS!D456),IF($A$20=2,IF('FTP-75'!D456="","",'FTP-75'!D456),IF($A$20=3, IF('US06'!D456="","",'US06'!D456),IF($A$20=4, IF(NEDC!C456="","", NEDC!C456),IF($A$20=5, IF('JPN10-15'!C456="","",'JPN10-15'!C456),IF($A$20=6, IF(WLTC!D456="","", WLTC!D456),IF($A$20=7, IF('New Cycle 1'!C456="","", 'New Cycle 1'!C456),IF($A$20=8, IF('New Cycle 2'!C456="","", 'New Cycle 2'!C456),IF($A$20=9, IF('New Cycle 3'!C456="","", 'New Cycle 3'!C456),"")))))))))</f>
        <v>0</v>
      </c>
      <c r="S456" s="32">
        <f>IF($A$20=1,IF(UDDS!E456="","",UDDS!E456),IF($A$20=2,IF('FTP-75'!E456="","",'FTP-75'!E456),IF($A$20=3, IF('US06'!E456="","",'US06'!E456),IF($A$20=4, IF(NEDC!D456="","", NEDC!D456),IF($A$20=5, IF('JPN10-15'!D456="","",'JPN10-15'!D456),IF($A$20=6, IF(WLTC!E456="","", WLTC!E456),IF($A$20=7, IF('New Cycle 1'!D456="","", 'New Cycle 1'!D456),IF($A$20=8, IF('New Cycle 2'!D456="","", 'New Cycle 2'!D456),IF($A$20=9, IF('New Cycle 3'!D456="","", 'New Cycle 3'!D456),"")))))))))</f>
        <v>8.8888888888888893</v>
      </c>
      <c r="T456" s="32">
        <f>IF($A$20=1,IF(UDDS!F456="","",UDDS!F456),IF($A$20=2,IF('FTP-75'!F456="","",'FTP-75'!F456),IF($A$20=3, IF('US06'!F456="","",'US06'!F456),IF($A$20=4, IF(NEDC!E456="","", NEDC!E456),IF($A$20=5, IF('JPN10-15'!E456="","",'JPN10-15'!E456),IF($A$20=6, IF(WLTC!F456="","", WLTC!F456),IF($A$20=7, IF('New Cycle 1'!E456="","", 'New Cycle 1'!E456),IF($A$20=8, IF('New Cycle 2'!E456="","", 'New Cycle 2'!E456),IF($A$20=9, IF('New Cycle 3'!E456="","", 'New Cycle 3'!E456),"")))))))))</f>
        <v>4.1975293630434507E-2</v>
      </c>
      <c r="U456" s="32">
        <f>IF($A$20=1,IF(UDDS!G456="","",UDDS!G456),IF($A$20=2,IF('FTP-75'!G456="","",'FTP-75'!G456),IF($A$20=3, IF('US06'!G456="","",'US06'!G456),IF($A$20=4, IF(NEDC!F456="","", NEDC!F456),IF($A$20=5, IF('JPN10-15'!F456="","",'JPN10-15'!F456),IF($A$20=6, IF(WLTC!G456="","", WLTC!G456),IF($A$20=7, IF('New Cycle 1'!F456="","", 'New Cycle 1'!F456),IF($A$20=8, IF('New Cycle 2'!F456="","", 'New Cycle 2'!F456),IF($A$20=9, IF('New Cycle 3'!F456="","", 'New Cycle 3'!F456),"")))))))))</f>
        <v>2151.1207166263562</v>
      </c>
    </row>
    <row r="457" spans="16:21" x14ac:dyDescent="0.25">
      <c r="P457" s="8">
        <f>IF($A$20=1,IF(UDDS!A457="","",UDDS!A457),IF($A$20=2,IF('FTP-75'!A457="","",'FTP-75'!A457),IF($A$20=3, IF('US06'!A457="","",'US06'!A457),IF($A$20=4, IF(NEDC!A457="","", NEDC!A457),IF($A$20=5, IF('JPN10-15'!A457="","",'JPN10-15'!A457),IF($A$20=6, IF(WLTC!B457="","", WLTC!B457),IF($A$20=7, IF('New Cycle 1'!A457="","", 'New Cycle 1'!A457),IF($A$20=8, IF('New Cycle 2'!A457="","", 'New Cycle 3'!A457),IF($A$20=9, IF('New Cycle 3'!A457="","", 'New Cycle 3'!A457),"")))))))))</f>
        <v>455</v>
      </c>
      <c r="Q457" s="32">
        <f>IF($A$20=1,IF(UDDS!C457="","",UDDS!C457),IF($A$20=2,IF('FTP-75'!C457="","",'FTP-75'!C457),IF($A$20=3, IF('US06'!C457="","",'US06'!C457),IF($A$20=4, IF(NEDC!B457="","", NEDC!B457),IF($A$20=5, IF('JPN10-15'!B457="","",'JPN10-15'!B457),IF($A$20=6, IF(WLTC!C457="","", WLTC!C457),IF($A$20=7, IF('New Cycle 1'!B457="","", 'New Cycle 1'!B457),IF($A$20=8, IF('New Cycle 2'!B457="","", 'New Cycle 2'!B457),IF($A$20=9, IF('New Cycle 3'!B457="","", 'New Cycle 3'!B457),"")))))))))</f>
        <v>32</v>
      </c>
      <c r="R457" s="32">
        <f>IF($A$20=1,IF(UDDS!D457="","",UDDS!D457),IF($A$20=2,IF('FTP-75'!D457="","",'FTP-75'!D457),IF($A$20=3, IF('US06'!D457="","",'US06'!D457),IF($A$20=4, IF(NEDC!C457="","", NEDC!C457),IF($A$20=5, IF('JPN10-15'!C457="","",'JPN10-15'!C457),IF($A$20=6, IF(WLTC!D457="","", WLTC!D457),IF($A$20=7, IF('New Cycle 1'!C457="","", 'New Cycle 1'!C457),IF($A$20=8, IF('New Cycle 2'!C457="","", 'New Cycle 2'!C457),IF($A$20=9, IF('New Cycle 3'!C457="","", 'New Cycle 3'!C457),"")))))))))</f>
        <v>0</v>
      </c>
      <c r="S457" s="32">
        <f>IF($A$20=1,IF(UDDS!E457="","",UDDS!E457),IF($A$20=2,IF('FTP-75'!E457="","",'FTP-75'!E457),IF($A$20=3, IF('US06'!E457="","",'US06'!E457),IF($A$20=4, IF(NEDC!D457="","", NEDC!D457),IF($A$20=5, IF('JPN10-15'!D457="","",'JPN10-15'!D457),IF($A$20=6, IF(WLTC!E457="","", WLTC!E457),IF($A$20=7, IF('New Cycle 1'!D457="","", 'New Cycle 1'!D457),IF($A$20=8, IF('New Cycle 2'!D457="","", 'New Cycle 2'!D457),IF($A$20=9, IF('New Cycle 3'!D457="","", 'New Cycle 3'!D457),"")))))))))</f>
        <v>8.8888888888888893</v>
      </c>
      <c r="T457" s="32">
        <f>IF($A$20=1,IF(UDDS!F457="","",UDDS!F457),IF($A$20=2,IF('FTP-75'!F457="","",'FTP-75'!F457),IF($A$20=3, IF('US06'!F457="","",'US06'!F457),IF($A$20=4, IF(NEDC!E457="","", NEDC!E457),IF($A$20=5, IF('JPN10-15'!E457="","",'JPN10-15'!E457),IF($A$20=6, IF(WLTC!F457="","", WLTC!F457),IF($A$20=7, IF('New Cycle 1'!E457="","", 'New Cycle 1'!E457),IF($A$20=8, IF('New Cycle 2'!E457="","", 'New Cycle 2'!E457),IF($A$20=9, IF('New Cycle 3'!E457="","", 'New Cycle 3'!E457),"")))))))))</f>
        <v>0</v>
      </c>
      <c r="U457" s="32">
        <f>IF($A$20=1,IF(UDDS!G457="","",UDDS!G457),IF($A$20=2,IF('FTP-75'!G457="","",'FTP-75'!G457),IF($A$20=3, IF('US06'!G457="","",'US06'!G457),IF($A$20=4, IF(NEDC!F457="","", NEDC!F457),IF($A$20=5, IF('JPN10-15'!F457="","",'JPN10-15'!F457),IF($A$20=6, IF(WLTC!G457="","", WLTC!G457),IF($A$20=7, IF('New Cycle 1'!F457="","", 'New Cycle 1'!F457),IF($A$20=8, IF('New Cycle 2'!F457="","", 'New Cycle 2'!F457),IF($A$20=9, IF('New Cycle 3'!F457="","", 'New Cycle 3'!F457),"")))))))))</f>
        <v>2160.0096055152449</v>
      </c>
    </row>
    <row r="458" spans="16:21" x14ac:dyDescent="0.25">
      <c r="P458" s="8">
        <f>IF($A$20=1,IF(UDDS!A458="","",UDDS!A458),IF($A$20=2,IF('FTP-75'!A458="","",'FTP-75'!A458),IF($A$20=3, IF('US06'!A458="","",'US06'!A458),IF($A$20=4, IF(NEDC!A458="","", NEDC!A458),IF($A$20=5, IF('JPN10-15'!A458="","",'JPN10-15'!A458),IF($A$20=6, IF(WLTC!B458="","", WLTC!B458),IF($A$20=7, IF('New Cycle 1'!A458="","", 'New Cycle 1'!A458),IF($A$20=8, IF('New Cycle 2'!A458="","", 'New Cycle 3'!A458),IF($A$20=9, IF('New Cycle 3'!A458="","", 'New Cycle 3'!A458),"")))))))))</f>
        <v>456</v>
      </c>
      <c r="Q458" s="32">
        <f>IF($A$20=1,IF(UDDS!C458="","",UDDS!C458),IF($A$20=2,IF('FTP-75'!C458="","",'FTP-75'!C458),IF($A$20=3, IF('US06'!C458="","",'US06'!C458),IF($A$20=4, IF(NEDC!B458="","", NEDC!B458),IF($A$20=5, IF('JPN10-15'!B458="","",'JPN10-15'!B458),IF($A$20=6, IF(WLTC!C458="","", WLTC!C458),IF($A$20=7, IF('New Cycle 1'!B458="","", 'New Cycle 1'!B458),IF($A$20=8, IF('New Cycle 2'!B458="","", 'New Cycle 2'!B458),IF($A$20=9, IF('New Cycle 3'!B458="","", 'New Cycle 3'!B458),"")))))))))</f>
        <v>32</v>
      </c>
      <c r="R458" s="32">
        <f>IF($A$20=1,IF(UDDS!D458="","",UDDS!D458),IF($A$20=2,IF('FTP-75'!D458="","",'FTP-75'!D458),IF($A$20=3, IF('US06'!D458="","",'US06'!D458),IF($A$20=4, IF(NEDC!C458="","", NEDC!C458),IF($A$20=5, IF('JPN10-15'!C458="","",'JPN10-15'!C458),IF($A$20=6, IF(WLTC!D458="","", WLTC!D458),IF($A$20=7, IF('New Cycle 1'!C458="","", 'New Cycle 1'!C458),IF($A$20=8, IF('New Cycle 2'!C458="","", 'New Cycle 2'!C458),IF($A$20=9, IF('New Cycle 3'!C458="","", 'New Cycle 3'!C458),"")))))))))</f>
        <v>0</v>
      </c>
      <c r="S458" s="32">
        <f>IF($A$20=1,IF(UDDS!E458="","",UDDS!E458),IF($A$20=2,IF('FTP-75'!E458="","",'FTP-75'!E458),IF($A$20=3, IF('US06'!E458="","",'US06'!E458),IF($A$20=4, IF(NEDC!D458="","", NEDC!D458),IF($A$20=5, IF('JPN10-15'!D458="","",'JPN10-15'!D458),IF($A$20=6, IF(WLTC!E458="","", WLTC!E458),IF($A$20=7, IF('New Cycle 1'!D458="","", 'New Cycle 1'!D458),IF($A$20=8, IF('New Cycle 2'!D458="","", 'New Cycle 2'!D458),IF($A$20=9, IF('New Cycle 3'!D458="","", 'New Cycle 3'!D458),"")))))))))</f>
        <v>8.8888888888888893</v>
      </c>
      <c r="T458" s="32">
        <f>IF($A$20=1,IF(UDDS!F458="","",UDDS!F458),IF($A$20=2,IF('FTP-75'!F458="","",'FTP-75'!F458),IF($A$20=3, IF('US06'!F458="","",'US06'!F458),IF($A$20=4, IF(NEDC!E458="","", NEDC!E458),IF($A$20=5, IF('JPN10-15'!E458="","",'JPN10-15'!E458),IF($A$20=6, IF(WLTC!F458="","", WLTC!F458),IF($A$20=7, IF('New Cycle 1'!E458="","", 'New Cycle 1'!E458),IF($A$20=8, IF('New Cycle 2'!E458="","", 'New Cycle 2'!E458),IF($A$20=9, IF('New Cycle 3'!E458="","", 'New Cycle 3'!E458),"")))))))))</f>
        <v>0</v>
      </c>
      <c r="U458" s="32">
        <f>IF($A$20=1,IF(UDDS!G458="","",UDDS!G458),IF($A$20=2,IF('FTP-75'!G458="","",'FTP-75'!G458),IF($A$20=3, IF('US06'!G458="","",'US06'!G458),IF($A$20=4, IF(NEDC!F458="","", NEDC!F458),IF($A$20=5, IF('JPN10-15'!F458="","",'JPN10-15'!F458),IF($A$20=6, IF(WLTC!G458="","", WLTC!G458),IF($A$20=7, IF('New Cycle 1'!F458="","", 'New Cycle 1'!F458),IF($A$20=8, IF('New Cycle 2'!F458="","", 'New Cycle 2'!F458),IF($A$20=9, IF('New Cycle 3'!F458="","", 'New Cycle 3'!F458),"")))))))))</f>
        <v>2168.8984944041335</v>
      </c>
    </row>
    <row r="459" spans="16:21" x14ac:dyDescent="0.25">
      <c r="P459" s="8">
        <f>IF($A$20=1,IF(UDDS!A459="","",UDDS!A459),IF($A$20=2,IF('FTP-75'!A459="","",'FTP-75'!A459),IF($A$20=3, IF('US06'!A459="","",'US06'!A459),IF($A$20=4, IF(NEDC!A459="","", NEDC!A459),IF($A$20=5, IF('JPN10-15'!A459="","",'JPN10-15'!A459),IF($A$20=6, IF(WLTC!B459="","", WLTC!B459),IF($A$20=7, IF('New Cycle 1'!A459="","", 'New Cycle 1'!A459),IF($A$20=8, IF('New Cycle 2'!A459="","", 'New Cycle 3'!A459),IF($A$20=9, IF('New Cycle 3'!A459="","", 'New Cycle 3'!A459),"")))))))))</f>
        <v>457</v>
      </c>
      <c r="Q459" s="32">
        <f>IF($A$20=1,IF(UDDS!C459="","",UDDS!C459),IF($A$20=2,IF('FTP-75'!C459="","",'FTP-75'!C459),IF($A$20=3, IF('US06'!C459="","",'US06'!C459),IF($A$20=4, IF(NEDC!B459="","", NEDC!B459),IF($A$20=5, IF('JPN10-15'!B459="","",'JPN10-15'!B459),IF($A$20=6, IF(WLTC!C459="","", WLTC!C459),IF($A$20=7, IF('New Cycle 1'!B459="","", 'New Cycle 1'!B459),IF($A$20=8, IF('New Cycle 2'!B459="","", 'New Cycle 2'!B459),IF($A$20=9, IF('New Cycle 3'!B459="","", 'New Cycle 3'!B459),"")))))))))</f>
        <v>32</v>
      </c>
      <c r="R459" s="32">
        <f>IF($A$20=1,IF(UDDS!D459="","",UDDS!D459),IF($A$20=2,IF('FTP-75'!D459="","",'FTP-75'!D459),IF($A$20=3, IF('US06'!D459="","",'US06'!D459),IF($A$20=4, IF(NEDC!C459="","", NEDC!C459),IF($A$20=5, IF('JPN10-15'!C459="","",'JPN10-15'!C459),IF($A$20=6, IF(WLTC!D459="","", WLTC!D459),IF($A$20=7, IF('New Cycle 1'!C459="","", 'New Cycle 1'!C459),IF($A$20=8, IF('New Cycle 2'!C459="","", 'New Cycle 2'!C459),IF($A$20=9, IF('New Cycle 3'!C459="","", 'New Cycle 3'!C459),"")))))))))</f>
        <v>0</v>
      </c>
      <c r="S459" s="32">
        <f>IF($A$20=1,IF(UDDS!E459="","",UDDS!E459),IF($A$20=2,IF('FTP-75'!E459="","",'FTP-75'!E459),IF($A$20=3, IF('US06'!E459="","",'US06'!E459),IF($A$20=4, IF(NEDC!D459="","", NEDC!D459),IF($A$20=5, IF('JPN10-15'!D459="","",'JPN10-15'!D459),IF($A$20=6, IF(WLTC!E459="","", WLTC!E459),IF($A$20=7, IF('New Cycle 1'!D459="","", 'New Cycle 1'!D459),IF($A$20=8, IF('New Cycle 2'!D459="","", 'New Cycle 2'!D459),IF($A$20=9, IF('New Cycle 3'!D459="","", 'New Cycle 3'!D459),"")))))))))</f>
        <v>8.8888888888888893</v>
      </c>
      <c r="T459" s="32">
        <f>IF($A$20=1,IF(UDDS!F459="","",UDDS!F459),IF($A$20=2,IF('FTP-75'!F459="","",'FTP-75'!F459),IF($A$20=3, IF('US06'!F459="","",'US06'!F459),IF($A$20=4, IF(NEDC!E459="","", NEDC!E459),IF($A$20=5, IF('JPN10-15'!E459="","",'JPN10-15'!E459),IF($A$20=6, IF(WLTC!F459="","", WLTC!F459),IF($A$20=7, IF('New Cycle 1'!E459="","", 'New Cycle 1'!E459),IF($A$20=8, IF('New Cycle 2'!E459="","", 'New Cycle 2'!E459),IF($A$20=9, IF('New Cycle 3'!E459="","", 'New Cycle 3'!E459),"")))))))))</f>
        <v>0</v>
      </c>
      <c r="U459" s="32">
        <f>IF($A$20=1,IF(UDDS!G459="","",UDDS!G459),IF($A$20=2,IF('FTP-75'!G459="","",'FTP-75'!G459),IF($A$20=3, IF('US06'!G459="","",'US06'!G459),IF($A$20=4, IF(NEDC!F459="","", NEDC!F459),IF($A$20=5, IF('JPN10-15'!F459="","",'JPN10-15'!F459),IF($A$20=6, IF(WLTC!G459="","", WLTC!G459),IF($A$20=7, IF('New Cycle 1'!F459="","", 'New Cycle 1'!F459),IF($A$20=8, IF('New Cycle 2'!F459="","", 'New Cycle 2'!F459),IF($A$20=9, IF('New Cycle 3'!F459="","", 'New Cycle 3'!F459),"")))))))))</f>
        <v>2177.7873832930222</v>
      </c>
    </row>
    <row r="460" spans="16:21" x14ac:dyDescent="0.25">
      <c r="P460" s="8">
        <f>IF($A$20=1,IF(UDDS!A460="","",UDDS!A460),IF($A$20=2,IF('FTP-75'!A460="","",'FTP-75'!A460),IF($A$20=3, IF('US06'!A460="","",'US06'!A460),IF($A$20=4, IF(NEDC!A460="","", NEDC!A460),IF($A$20=5, IF('JPN10-15'!A460="","",'JPN10-15'!A460),IF($A$20=6, IF(WLTC!B460="","", WLTC!B460),IF($A$20=7, IF('New Cycle 1'!A460="","", 'New Cycle 1'!A460),IF($A$20=8, IF('New Cycle 2'!A460="","", 'New Cycle 3'!A460),IF($A$20=9, IF('New Cycle 3'!A460="","", 'New Cycle 3'!A460),"")))))))))</f>
        <v>458</v>
      </c>
      <c r="Q460" s="32">
        <f>IF($A$20=1,IF(UDDS!C460="","",UDDS!C460),IF($A$20=2,IF('FTP-75'!C460="","",'FTP-75'!C460),IF($A$20=3, IF('US06'!C460="","",'US06'!C460),IF($A$20=4, IF(NEDC!B460="","", NEDC!B460),IF($A$20=5, IF('JPN10-15'!B460="","",'JPN10-15'!B460),IF($A$20=6, IF(WLTC!C460="","", WLTC!C460),IF($A$20=7, IF('New Cycle 1'!B460="","", 'New Cycle 1'!B460),IF($A$20=8, IF('New Cycle 2'!B460="","", 'New Cycle 2'!B460),IF($A$20=9, IF('New Cycle 3'!B460="","", 'New Cycle 3'!B460),"")))))))))</f>
        <v>32</v>
      </c>
      <c r="R460" s="32">
        <f>IF($A$20=1,IF(UDDS!D460="","",UDDS!D460),IF($A$20=2,IF('FTP-75'!D460="","",'FTP-75'!D460),IF($A$20=3, IF('US06'!D460="","",'US06'!D460),IF($A$20=4, IF(NEDC!C460="","", NEDC!C460),IF($A$20=5, IF('JPN10-15'!C460="","",'JPN10-15'!C460),IF($A$20=6, IF(WLTC!D460="","", WLTC!D460),IF($A$20=7, IF('New Cycle 1'!C460="","", 'New Cycle 1'!C460),IF($A$20=8, IF('New Cycle 2'!C460="","", 'New Cycle 2'!C460),IF($A$20=9, IF('New Cycle 3'!C460="","", 'New Cycle 3'!C460),"")))))))))</f>
        <v>0</v>
      </c>
      <c r="S460" s="32">
        <f>IF($A$20=1,IF(UDDS!E460="","",UDDS!E460),IF($A$20=2,IF('FTP-75'!E460="","",'FTP-75'!E460),IF($A$20=3, IF('US06'!E460="","",'US06'!E460),IF($A$20=4, IF(NEDC!D460="","", NEDC!D460),IF($A$20=5, IF('JPN10-15'!D460="","",'JPN10-15'!D460),IF($A$20=6, IF(WLTC!E460="","", WLTC!E460),IF($A$20=7, IF('New Cycle 1'!D460="","", 'New Cycle 1'!D460),IF($A$20=8, IF('New Cycle 2'!D460="","", 'New Cycle 2'!D460),IF($A$20=9, IF('New Cycle 3'!D460="","", 'New Cycle 3'!D460),"")))))))))</f>
        <v>8.8888888888888893</v>
      </c>
      <c r="T460" s="32">
        <f>IF($A$20=1,IF(UDDS!F460="","",UDDS!F460),IF($A$20=2,IF('FTP-75'!F460="","",'FTP-75'!F460),IF($A$20=3, IF('US06'!F460="","",'US06'!F460),IF($A$20=4, IF(NEDC!E460="","", NEDC!E460),IF($A$20=5, IF('JPN10-15'!E460="","",'JPN10-15'!E460),IF($A$20=6, IF(WLTC!F460="","", WLTC!F460),IF($A$20=7, IF('New Cycle 1'!E460="","", 'New Cycle 1'!E460),IF($A$20=8, IF('New Cycle 2'!E460="","", 'New Cycle 2'!E460),IF($A$20=9, IF('New Cycle 3'!E460="","", 'New Cycle 3'!E460),"")))))))))</f>
        <v>0</v>
      </c>
      <c r="U460" s="32">
        <f>IF($A$20=1,IF(UDDS!G460="","",UDDS!G460),IF($A$20=2,IF('FTP-75'!G460="","",'FTP-75'!G460),IF($A$20=3, IF('US06'!G460="","",'US06'!G460),IF($A$20=4, IF(NEDC!F460="","", NEDC!F460),IF($A$20=5, IF('JPN10-15'!F460="","",'JPN10-15'!F460),IF($A$20=6, IF(WLTC!G460="","", WLTC!G460),IF($A$20=7, IF('New Cycle 1'!F460="","", 'New Cycle 1'!F460),IF($A$20=8, IF('New Cycle 2'!F460="","", 'New Cycle 2'!F460),IF($A$20=9, IF('New Cycle 3'!F460="","", 'New Cycle 3'!F460),"")))))))))</f>
        <v>2186.6762721819109</v>
      </c>
    </row>
    <row r="461" spans="16:21" x14ac:dyDescent="0.25">
      <c r="P461" s="8">
        <f>IF($A$20=1,IF(UDDS!A461="","",UDDS!A461),IF($A$20=2,IF('FTP-75'!A461="","",'FTP-75'!A461),IF($A$20=3, IF('US06'!A461="","",'US06'!A461),IF($A$20=4, IF(NEDC!A461="","", NEDC!A461),IF($A$20=5, IF('JPN10-15'!A461="","",'JPN10-15'!A461),IF($A$20=6, IF(WLTC!B461="","", WLTC!B461),IF($A$20=7, IF('New Cycle 1'!A461="","", 'New Cycle 1'!A461),IF($A$20=8, IF('New Cycle 2'!A461="","", 'New Cycle 3'!A461),IF($A$20=9, IF('New Cycle 3'!A461="","", 'New Cycle 3'!A461),"")))))))))</f>
        <v>459</v>
      </c>
      <c r="Q461" s="32">
        <f>IF($A$20=1,IF(UDDS!C461="","",UDDS!C461),IF($A$20=2,IF('FTP-75'!C461="","",'FTP-75'!C461),IF($A$20=3, IF('US06'!C461="","",'US06'!C461),IF($A$20=4, IF(NEDC!B461="","", NEDC!B461),IF($A$20=5, IF('JPN10-15'!B461="","",'JPN10-15'!B461),IF($A$20=6, IF(WLTC!C461="","", WLTC!C461),IF($A$20=7, IF('New Cycle 1'!B461="","", 'New Cycle 1'!B461),IF($A$20=8, IF('New Cycle 2'!B461="","", 'New Cycle 2'!B461),IF($A$20=9, IF('New Cycle 3'!B461="","", 'New Cycle 3'!B461),"")))))))))</f>
        <v>32</v>
      </c>
      <c r="R461" s="32">
        <f>IF($A$20=1,IF(UDDS!D461="","",UDDS!D461),IF($A$20=2,IF('FTP-75'!D461="","",'FTP-75'!D461),IF($A$20=3, IF('US06'!D461="","",'US06'!D461),IF($A$20=4, IF(NEDC!C461="","", NEDC!C461),IF($A$20=5, IF('JPN10-15'!C461="","",'JPN10-15'!C461),IF($A$20=6, IF(WLTC!D461="","", WLTC!D461),IF($A$20=7, IF('New Cycle 1'!C461="","", 'New Cycle 1'!C461),IF($A$20=8, IF('New Cycle 2'!C461="","", 'New Cycle 2'!C461),IF($A$20=9, IF('New Cycle 3'!C461="","", 'New Cycle 3'!C461),"")))))))))</f>
        <v>0</v>
      </c>
      <c r="S461" s="32">
        <f>IF($A$20=1,IF(UDDS!E461="","",UDDS!E461),IF($A$20=2,IF('FTP-75'!E461="","",'FTP-75'!E461),IF($A$20=3, IF('US06'!E461="","",'US06'!E461),IF($A$20=4, IF(NEDC!D461="","", NEDC!D461),IF($A$20=5, IF('JPN10-15'!D461="","",'JPN10-15'!D461),IF($A$20=6, IF(WLTC!E461="","", WLTC!E461),IF($A$20=7, IF('New Cycle 1'!D461="","", 'New Cycle 1'!D461),IF($A$20=8, IF('New Cycle 2'!D461="","", 'New Cycle 2'!D461),IF($A$20=9, IF('New Cycle 3'!D461="","", 'New Cycle 3'!D461),"")))))))))</f>
        <v>8.8888888888888893</v>
      </c>
      <c r="T461" s="32">
        <f>IF($A$20=1,IF(UDDS!F461="","",UDDS!F461),IF($A$20=2,IF('FTP-75'!F461="","",'FTP-75'!F461),IF($A$20=3, IF('US06'!F461="","",'US06'!F461),IF($A$20=4, IF(NEDC!E461="","", NEDC!E461),IF($A$20=5, IF('JPN10-15'!E461="","",'JPN10-15'!E461),IF($A$20=6, IF(WLTC!F461="","", WLTC!F461),IF($A$20=7, IF('New Cycle 1'!E461="","", 'New Cycle 1'!E461),IF($A$20=8, IF('New Cycle 2'!E461="","", 'New Cycle 2'!E461),IF($A$20=9, IF('New Cycle 3'!E461="","", 'New Cycle 3'!E461),"")))))))))</f>
        <v>0</v>
      </c>
      <c r="U461" s="32">
        <f>IF($A$20=1,IF(UDDS!G461="","",UDDS!G461),IF($A$20=2,IF('FTP-75'!G461="","",'FTP-75'!G461),IF($A$20=3, IF('US06'!G461="","",'US06'!G461),IF($A$20=4, IF(NEDC!F461="","", NEDC!F461),IF($A$20=5, IF('JPN10-15'!F461="","",'JPN10-15'!F461),IF($A$20=6, IF(WLTC!G461="","", WLTC!G461),IF($A$20=7, IF('New Cycle 1'!F461="","", 'New Cycle 1'!F461),IF($A$20=8, IF('New Cycle 2'!F461="","", 'New Cycle 2'!F461),IF($A$20=9, IF('New Cycle 3'!F461="","", 'New Cycle 3'!F461),"")))))))))</f>
        <v>2195.5651610707996</v>
      </c>
    </row>
    <row r="462" spans="16:21" x14ac:dyDescent="0.25">
      <c r="P462" s="8">
        <f>IF($A$20=1,IF(UDDS!A462="","",UDDS!A462),IF($A$20=2,IF('FTP-75'!A462="","",'FTP-75'!A462),IF($A$20=3, IF('US06'!A462="","",'US06'!A462),IF($A$20=4, IF(NEDC!A462="","", NEDC!A462),IF($A$20=5, IF('JPN10-15'!A462="","",'JPN10-15'!A462),IF($A$20=6, IF(WLTC!B462="","", WLTC!B462),IF($A$20=7, IF('New Cycle 1'!A462="","", 'New Cycle 1'!A462),IF($A$20=8, IF('New Cycle 2'!A462="","", 'New Cycle 3'!A462),IF($A$20=9, IF('New Cycle 3'!A462="","", 'New Cycle 3'!A462),"")))))))))</f>
        <v>460</v>
      </c>
      <c r="Q462" s="32">
        <f>IF($A$20=1,IF(UDDS!C462="","",UDDS!C462),IF($A$20=2,IF('FTP-75'!C462="","",'FTP-75'!C462),IF($A$20=3, IF('US06'!C462="","",'US06'!C462),IF($A$20=4, IF(NEDC!B462="","", NEDC!B462),IF($A$20=5, IF('JPN10-15'!B462="","",'JPN10-15'!B462),IF($A$20=6, IF(WLTC!C462="","", WLTC!C462),IF($A$20=7, IF('New Cycle 1'!B462="","", 'New Cycle 1'!B462),IF($A$20=8, IF('New Cycle 2'!B462="","", 'New Cycle 2'!B462),IF($A$20=9, IF('New Cycle 3'!B462="","", 'New Cycle 3'!B462),"")))))))))</f>
        <v>32</v>
      </c>
      <c r="R462" s="32">
        <f>IF($A$20=1,IF(UDDS!D462="","",UDDS!D462),IF($A$20=2,IF('FTP-75'!D462="","",'FTP-75'!D462),IF($A$20=3, IF('US06'!D462="","",'US06'!D462),IF($A$20=4, IF(NEDC!C462="","", NEDC!C462),IF($A$20=5, IF('JPN10-15'!C462="","",'JPN10-15'!C462),IF($A$20=6, IF(WLTC!D462="","", WLTC!D462),IF($A$20=7, IF('New Cycle 1'!C462="","", 'New Cycle 1'!C462),IF($A$20=8, IF('New Cycle 2'!C462="","", 'New Cycle 2'!C462),IF($A$20=9, IF('New Cycle 3'!C462="","", 'New Cycle 3'!C462),"")))))))))</f>
        <v>0</v>
      </c>
      <c r="S462" s="32">
        <f>IF($A$20=1,IF(UDDS!E462="","",UDDS!E462),IF($A$20=2,IF('FTP-75'!E462="","",'FTP-75'!E462),IF($A$20=3, IF('US06'!E462="","",'US06'!E462),IF($A$20=4, IF(NEDC!D462="","", NEDC!D462),IF($A$20=5, IF('JPN10-15'!D462="","",'JPN10-15'!D462),IF($A$20=6, IF(WLTC!E462="","", WLTC!E462),IF($A$20=7, IF('New Cycle 1'!D462="","", 'New Cycle 1'!D462),IF($A$20=8, IF('New Cycle 2'!D462="","", 'New Cycle 2'!D462),IF($A$20=9, IF('New Cycle 3'!D462="","", 'New Cycle 3'!D462),"")))))))))</f>
        <v>8.8888888888888893</v>
      </c>
      <c r="T462" s="32">
        <f>IF($A$20=1,IF(UDDS!F462="","",UDDS!F462),IF($A$20=2,IF('FTP-75'!F462="","",'FTP-75'!F462),IF($A$20=3, IF('US06'!F462="","",'US06'!F462),IF($A$20=4, IF(NEDC!E462="","", NEDC!E462),IF($A$20=5, IF('JPN10-15'!E462="","",'JPN10-15'!E462),IF($A$20=6, IF(WLTC!F462="","", WLTC!F462),IF($A$20=7, IF('New Cycle 1'!E462="","", 'New Cycle 1'!E462),IF($A$20=8, IF('New Cycle 2'!E462="","", 'New Cycle 2'!E462),IF($A$20=9, IF('New Cycle 3'!E462="","", 'New Cycle 3'!E462),"")))))))))</f>
        <v>0</v>
      </c>
      <c r="U462" s="32">
        <f>IF($A$20=1,IF(UDDS!G462="","",UDDS!G462),IF($A$20=2,IF('FTP-75'!G462="","",'FTP-75'!G462),IF($A$20=3, IF('US06'!G462="","",'US06'!G462),IF($A$20=4, IF(NEDC!F462="","", NEDC!F462),IF($A$20=5, IF('JPN10-15'!F462="","",'JPN10-15'!F462),IF($A$20=6, IF(WLTC!G462="","", WLTC!G462),IF($A$20=7, IF('New Cycle 1'!F462="","", 'New Cycle 1'!F462),IF($A$20=8, IF('New Cycle 2'!F462="","", 'New Cycle 2'!F462),IF($A$20=9, IF('New Cycle 3'!F462="","", 'New Cycle 3'!F462),"")))))))))</f>
        <v>2204.4540499596883</v>
      </c>
    </row>
    <row r="463" spans="16:21" x14ac:dyDescent="0.25">
      <c r="P463" s="8">
        <f>IF($A$20=1,IF(UDDS!A463="","",UDDS!A463),IF($A$20=2,IF('FTP-75'!A463="","",'FTP-75'!A463),IF($A$20=3, IF('US06'!A463="","",'US06'!A463),IF($A$20=4, IF(NEDC!A463="","", NEDC!A463),IF($A$20=5, IF('JPN10-15'!A463="","",'JPN10-15'!A463),IF($A$20=6, IF(WLTC!B463="","", WLTC!B463),IF($A$20=7, IF('New Cycle 1'!A463="","", 'New Cycle 1'!A463),IF($A$20=8, IF('New Cycle 2'!A463="","", 'New Cycle 3'!A463),IF($A$20=9, IF('New Cycle 3'!A463="","", 'New Cycle 3'!A463),"")))))))))</f>
        <v>461</v>
      </c>
      <c r="Q463" s="32">
        <f>IF($A$20=1,IF(UDDS!C463="","",UDDS!C463),IF($A$20=2,IF('FTP-75'!C463="","",'FTP-75'!C463),IF($A$20=3, IF('US06'!C463="","",'US06'!C463),IF($A$20=4, IF(NEDC!B463="","", NEDC!B463),IF($A$20=5, IF('JPN10-15'!B463="","",'JPN10-15'!B463),IF($A$20=6, IF(WLTC!C463="","", WLTC!C463),IF($A$20=7, IF('New Cycle 1'!B463="","", 'New Cycle 1'!B463),IF($A$20=8, IF('New Cycle 2'!B463="","", 'New Cycle 2'!B463),IF($A$20=9, IF('New Cycle 3'!B463="","", 'New Cycle 3'!B463),"")))))))))</f>
        <v>32</v>
      </c>
      <c r="R463" s="32">
        <f>IF($A$20=1,IF(UDDS!D463="","",UDDS!D463),IF($A$20=2,IF('FTP-75'!D463="","",'FTP-75'!D463),IF($A$20=3, IF('US06'!D463="","",'US06'!D463),IF($A$20=4, IF(NEDC!C463="","", NEDC!C463),IF($A$20=5, IF('JPN10-15'!C463="","",'JPN10-15'!C463),IF($A$20=6, IF(WLTC!D463="","", WLTC!D463),IF($A$20=7, IF('New Cycle 1'!C463="","", 'New Cycle 1'!C463),IF($A$20=8, IF('New Cycle 2'!C463="","", 'New Cycle 2'!C463),IF($A$20=9, IF('New Cycle 3'!C463="","", 'New Cycle 3'!C463),"")))))))))</f>
        <v>0</v>
      </c>
      <c r="S463" s="32">
        <f>IF($A$20=1,IF(UDDS!E463="","",UDDS!E463),IF($A$20=2,IF('FTP-75'!E463="","",'FTP-75'!E463),IF($A$20=3, IF('US06'!E463="","",'US06'!E463),IF($A$20=4, IF(NEDC!D463="","", NEDC!D463),IF($A$20=5, IF('JPN10-15'!D463="","",'JPN10-15'!D463),IF($A$20=6, IF(WLTC!E463="","", WLTC!E463),IF($A$20=7, IF('New Cycle 1'!D463="","", 'New Cycle 1'!D463),IF($A$20=8, IF('New Cycle 2'!D463="","", 'New Cycle 2'!D463),IF($A$20=9, IF('New Cycle 3'!D463="","", 'New Cycle 3'!D463),"")))))))))</f>
        <v>8.8888888888888893</v>
      </c>
      <c r="T463" s="32">
        <f>IF($A$20=1,IF(UDDS!F463="","",UDDS!F463),IF($A$20=2,IF('FTP-75'!F463="","",'FTP-75'!F463),IF($A$20=3, IF('US06'!F463="","",'US06'!F463),IF($A$20=4, IF(NEDC!E463="","", NEDC!E463),IF($A$20=5, IF('JPN10-15'!E463="","",'JPN10-15'!E463),IF($A$20=6, IF(WLTC!F463="","", WLTC!F463),IF($A$20=7, IF('New Cycle 1'!E463="","", 'New Cycle 1'!E463),IF($A$20=8, IF('New Cycle 2'!E463="","", 'New Cycle 2'!E463),IF($A$20=9, IF('New Cycle 3'!E463="","", 'New Cycle 3'!E463),"")))))))))</f>
        <v>0</v>
      </c>
      <c r="U463" s="32">
        <f>IF($A$20=1,IF(UDDS!G463="","",UDDS!G463),IF($A$20=2,IF('FTP-75'!G463="","",'FTP-75'!G463),IF($A$20=3, IF('US06'!G463="","",'US06'!G463),IF($A$20=4, IF(NEDC!F463="","", NEDC!F463),IF($A$20=5, IF('JPN10-15'!F463="","",'JPN10-15'!F463),IF($A$20=6, IF(WLTC!G463="","", WLTC!G463),IF($A$20=7, IF('New Cycle 1'!F463="","", 'New Cycle 1'!F463),IF($A$20=8, IF('New Cycle 2'!F463="","", 'New Cycle 2'!F463),IF($A$20=9, IF('New Cycle 3'!F463="","", 'New Cycle 3'!F463),"")))))))))</f>
        <v>2213.342938848577</v>
      </c>
    </row>
    <row r="464" spans="16:21" x14ac:dyDescent="0.25">
      <c r="P464" s="8">
        <f>IF($A$20=1,IF(UDDS!A464="","",UDDS!A464),IF($A$20=2,IF('FTP-75'!A464="","",'FTP-75'!A464),IF($A$20=3, IF('US06'!A464="","",'US06'!A464),IF($A$20=4, IF(NEDC!A464="","", NEDC!A464),IF($A$20=5, IF('JPN10-15'!A464="","",'JPN10-15'!A464),IF($A$20=6, IF(WLTC!B464="","", WLTC!B464),IF($A$20=7, IF('New Cycle 1'!A464="","", 'New Cycle 1'!A464),IF($A$20=8, IF('New Cycle 2'!A464="","", 'New Cycle 3'!A464),IF($A$20=9, IF('New Cycle 3'!A464="","", 'New Cycle 3'!A464),"")))))))))</f>
        <v>462</v>
      </c>
      <c r="Q464" s="32">
        <f>IF($A$20=1,IF(UDDS!C464="","",UDDS!C464),IF($A$20=2,IF('FTP-75'!C464="","",'FTP-75'!C464),IF($A$20=3, IF('US06'!C464="","",'US06'!C464),IF($A$20=4, IF(NEDC!B464="","", NEDC!B464),IF($A$20=5, IF('JPN10-15'!B464="","",'JPN10-15'!B464),IF($A$20=6, IF(WLTC!C464="","", WLTC!C464),IF($A$20=7, IF('New Cycle 1'!B464="","", 'New Cycle 1'!B464),IF($A$20=8, IF('New Cycle 2'!B464="","", 'New Cycle 2'!B464),IF($A$20=9, IF('New Cycle 3'!B464="","", 'New Cycle 3'!B464),"")))))))))</f>
        <v>32</v>
      </c>
      <c r="R464" s="32">
        <f>IF($A$20=1,IF(UDDS!D464="","",UDDS!D464),IF($A$20=2,IF('FTP-75'!D464="","",'FTP-75'!D464),IF($A$20=3, IF('US06'!D464="","",'US06'!D464),IF($A$20=4, IF(NEDC!C464="","", NEDC!C464),IF($A$20=5, IF('JPN10-15'!C464="","",'JPN10-15'!C464),IF($A$20=6, IF(WLTC!D464="","", WLTC!D464),IF($A$20=7, IF('New Cycle 1'!C464="","", 'New Cycle 1'!C464),IF($A$20=8, IF('New Cycle 2'!C464="","", 'New Cycle 2'!C464),IF($A$20=9, IF('New Cycle 3'!C464="","", 'New Cycle 3'!C464),"")))))))))</f>
        <v>0</v>
      </c>
      <c r="S464" s="32">
        <f>IF($A$20=1,IF(UDDS!E464="","",UDDS!E464),IF($A$20=2,IF('FTP-75'!E464="","",'FTP-75'!E464),IF($A$20=3, IF('US06'!E464="","",'US06'!E464),IF($A$20=4, IF(NEDC!D464="","", NEDC!D464),IF($A$20=5, IF('JPN10-15'!D464="","",'JPN10-15'!D464),IF($A$20=6, IF(WLTC!E464="","", WLTC!E464),IF($A$20=7, IF('New Cycle 1'!D464="","", 'New Cycle 1'!D464),IF($A$20=8, IF('New Cycle 2'!D464="","", 'New Cycle 2'!D464),IF($A$20=9, IF('New Cycle 3'!D464="","", 'New Cycle 3'!D464),"")))))))))</f>
        <v>8.8888888888888893</v>
      </c>
      <c r="T464" s="32">
        <f>IF($A$20=1,IF(UDDS!F464="","",UDDS!F464),IF($A$20=2,IF('FTP-75'!F464="","",'FTP-75'!F464),IF($A$20=3, IF('US06'!F464="","",'US06'!F464),IF($A$20=4, IF(NEDC!E464="","", NEDC!E464),IF($A$20=5, IF('JPN10-15'!E464="","",'JPN10-15'!E464),IF($A$20=6, IF(WLTC!F464="","", WLTC!F464),IF($A$20=7, IF('New Cycle 1'!E464="","", 'New Cycle 1'!E464),IF($A$20=8, IF('New Cycle 2'!E464="","", 'New Cycle 2'!E464),IF($A$20=9, IF('New Cycle 3'!E464="","", 'New Cycle 3'!E464),"")))))))))</f>
        <v>0</v>
      </c>
      <c r="U464" s="32">
        <f>IF($A$20=1,IF(UDDS!G464="","",UDDS!G464),IF($A$20=2,IF('FTP-75'!G464="","",'FTP-75'!G464),IF($A$20=3, IF('US06'!G464="","",'US06'!G464),IF($A$20=4, IF(NEDC!F464="","", NEDC!F464),IF($A$20=5, IF('JPN10-15'!F464="","",'JPN10-15'!F464),IF($A$20=6, IF(WLTC!G464="","", WLTC!G464),IF($A$20=7, IF('New Cycle 1'!F464="","", 'New Cycle 1'!F464),IF($A$20=8, IF('New Cycle 2'!F464="","", 'New Cycle 2'!F464),IF($A$20=9, IF('New Cycle 3'!F464="","", 'New Cycle 3'!F464),"")))))))))</f>
        <v>2222.2318277374657</v>
      </c>
    </row>
    <row r="465" spans="16:21" x14ac:dyDescent="0.25">
      <c r="P465" s="8">
        <f>IF($A$20=1,IF(UDDS!A465="","",UDDS!A465),IF($A$20=2,IF('FTP-75'!A465="","",'FTP-75'!A465),IF($A$20=3, IF('US06'!A465="","",'US06'!A465),IF($A$20=4, IF(NEDC!A465="","", NEDC!A465),IF($A$20=5, IF('JPN10-15'!A465="","",'JPN10-15'!A465),IF($A$20=6, IF(WLTC!B465="","", WLTC!B465),IF($A$20=7, IF('New Cycle 1'!A465="","", 'New Cycle 1'!A465),IF($A$20=8, IF('New Cycle 2'!A465="","", 'New Cycle 3'!A465),IF($A$20=9, IF('New Cycle 3'!A465="","", 'New Cycle 3'!A465),"")))))))))</f>
        <v>463</v>
      </c>
      <c r="Q465" s="32">
        <f>IF($A$20=1,IF(UDDS!C465="","",UDDS!C465),IF($A$20=2,IF('FTP-75'!C465="","",'FTP-75'!C465),IF($A$20=3, IF('US06'!C465="","",'US06'!C465),IF($A$20=4, IF(NEDC!B465="","", NEDC!B465),IF($A$20=5, IF('JPN10-15'!B465="","",'JPN10-15'!B465),IF($A$20=6, IF(WLTC!C465="","", WLTC!C465),IF($A$20=7, IF('New Cycle 1'!B465="","", 'New Cycle 1'!B465),IF($A$20=8, IF('New Cycle 2'!B465="","", 'New Cycle 2'!B465),IF($A$20=9, IF('New Cycle 3'!B465="","", 'New Cycle 3'!B465),"")))))))))</f>
        <v>32</v>
      </c>
      <c r="R465" s="32">
        <f>IF($A$20=1,IF(UDDS!D465="","",UDDS!D465),IF($A$20=2,IF('FTP-75'!D465="","",'FTP-75'!D465),IF($A$20=3, IF('US06'!D465="","",'US06'!D465),IF($A$20=4, IF(NEDC!C465="","", NEDC!C465),IF($A$20=5, IF('JPN10-15'!C465="","",'JPN10-15'!C465),IF($A$20=6, IF(WLTC!D465="","", WLTC!D465),IF($A$20=7, IF('New Cycle 1'!C465="","", 'New Cycle 1'!C465),IF($A$20=8, IF('New Cycle 2'!C465="","", 'New Cycle 2'!C465),IF($A$20=9, IF('New Cycle 3'!C465="","", 'New Cycle 3'!C465),"")))))))))</f>
        <v>0</v>
      </c>
      <c r="S465" s="32">
        <f>IF($A$20=1,IF(UDDS!E465="","",UDDS!E465),IF($A$20=2,IF('FTP-75'!E465="","",'FTP-75'!E465),IF($A$20=3, IF('US06'!E465="","",'US06'!E465),IF($A$20=4, IF(NEDC!D465="","", NEDC!D465),IF($A$20=5, IF('JPN10-15'!D465="","",'JPN10-15'!D465),IF($A$20=6, IF(WLTC!E465="","", WLTC!E465),IF($A$20=7, IF('New Cycle 1'!D465="","", 'New Cycle 1'!D465),IF($A$20=8, IF('New Cycle 2'!D465="","", 'New Cycle 2'!D465),IF($A$20=9, IF('New Cycle 3'!D465="","", 'New Cycle 3'!D465),"")))))))))</f>
        <v>8.8888888888888893</v>
      </c>
      <c r="T465" s="32">
        <f>IF($A$20=1,IF(UDDS!F465="","",UDDS!F465),IF($A$20=2,IF('FTP-75'!F465="","",'FTP-75'!F465),IF($A$20=3, IF('US06'!F465="","",'US06'!F465),IF($A$20=4, IF(NEDC!E465="","", NEDC!E465),IF($A$20=5, IF('JPN10-15'!E465="","",'JPN10-15'!E465),IF($A$20=6, IF(WLTC!F465="","", WLTC!F465),IF($A$20=7, IF('New Cycle 1'!E465="","", 'New Cycle 1'!E465),IF($A$20=8, IF('New Cycle 2'!E465="","", 'New Cycle 2'!E465),IF($A$20=9, IF('New Cycle 3'!E465="","", 'New Cycle 3'!E465),"")))))))))</f>
        <v>0</v>
      </c>
      <c r="U465" s="32">
        <f>IF($A$20=1,IF(UDDS!G465="","",UDDS!G465),IF($A$20=2,IF('FTP-75'!G465="","",'FTP-75'!G465),IF($A$20=3, IF('US06'!G465="","",'US06'!G465),IF($A$20=4, IF(NEDC!F465="","", NEDC!F465),IF($A$20=5, IF('JPN10-15'!F465="","",'JPN10-15'!F465),IF($A$20=6, IF(WLTC!G465="","", WLTC!G465),IF($A$20=7, IF('New Cycle 1'!F465="","", 'New Cycle 1'!F465),IF($A$20=8, IF('New Cycle 2'!F465="","", 'New Cycle 2'!F465),IF($A$20=9, IF('New Cycle 3'!F465="","", 'New Cycle 3'!F465),"")))))))))</f>
        <v>2231.1207166263544</v>
      </c>
    </row>
    <row r="466" spans="16:21" x14ac:dyDescent="0.25">
      <c r="P466" s="8">
        <f>IF($A$20=1,IF(UDDS!A466="","",UDDS!A466),IF($A$20=2,IF('FTP-75'!A466="","",'FTP-75'!A466),IF($A$20=3, IF('US06'!A466="","",'US06'!A466),IF($A$20=4, IF(NEDC!A466="","", NEDC!A466),IF($A$20=5, IF('JPN10-15'!A466="","",'JPN10-15'!A466),IF($A$20=6, IF(WLTC!B466="","", WLTC!B466),IF($A$20=7, IF('New Cycle 1'!A466="","", 'New Cycle 1'!A466),IF($A$20=8, IF('New Cycle 2'!A466="","", 'New Cycle 3'!A466),IF($A$20=9, IF('New Cycle 3'!A466="","", 'New Cycle 3'!A466),"")))))))))</f>
        <v>464</v>
      </c>
      <c r="Q466" s="32">
        <f>IF($A$20=1,IF(UDDS!C466="","",UDDS!C466),IF($A$20=2,IF('FTP-75'!C466="","",'FTP-75'!C466),IF($A$20=3, IF('US06'!C466="","",'US06'!C466),IF($A$20=4, IF(NEDC!B466="","", NEDC!B466),IF($A$20=5, IF('JPN10-15'!B466="","",'JPN10-15'!B466),IF($A$20=6, IF(WLTC!C466="","", WLTC!C466),IF($A$20=7, IF('New Cycle 1'!B466="","", 'New Cycle 1'!B466),IF($A$20=8, IF('New Cycle 2'!B466="","", 'New Cycle 2'!B466),IF($A$20=9, IF('New Cycle 3'!B466="","", 'New Cycle 3'!B466),"")))))))))</f>
        <v>32</v>
      </c>
      <c r="R466" s="32">
        <f>IF($A$20=1,IF(UDDS!D466="","",UDDS!D466),IF($A$20=2,IF('FTP-75'!D466="","",'FTP-75'!D466),IF($A$20=3, IF('US06'!D466="","",'US06'!D466),IF($A$20=4, IF(NEDC!C466="","", NEDC!C466),IF($A$20=5, IF('JPN10-15'!C466="","",'JPN10-15'!C466),IF($A$20=6, IF(WLTC!D466="","", WLTC!D466),IF($A$20=7, IF('New Cycle 1'!C466="","", 'New Cycle 1'!C466),IF($A$20=8, IF('New Cycle 2'!C466="","", 'New Cycle 2'!C466),IF($A$20=9, IF('New Cycle 3'!C466="","", 'New Cycle 3'!C466),"")))))))))</f>
        <v>0</v>
      </c>
      <c r="S466" s="32">
        <f>IF($A$20=1,IF(UDDS!E466="","",UDDS!E466),IF($A$20=2,IF('FTP-75'!E466="","",'FTP-75'!E466),IF($A$20=3, IF('US06'!E466="","",'US06'!E466),IF($A$20=4, IF(NEDC!D466="","", NEDC!D466),IF($A$20=5, IF('JPN10-15'!D466="","",'JPN10-15'!D466),IF($A$20=6, IF(WLTC!E466="","", WLTC!E466),IF($A$20=7, IF('New Cycle 1'!D466="","", 'New Cycle 1'!D466),IF($A$20=8, IF('New Cycle 2'!D466="","", 'New Cycle 2'!D466),IF($A$20=9, IF('New Cycle 3'!D466="","", 'New Cycle 3'!D466),"")))))))))</f>
        <v>8.8888888888888893</v>
      </c>
      <c r="T466" s="32">
        <f>IF($A$20=1,IF(UDDS!F466="","",UDDS!F466),IF($A$20=2,IF('FTP-75'!F466="","",'FTP-75'!F466),IF($A$20=3, IF('US06'!F466="","",'US06'!F466),IF($A$20=4, IF(NEDC!E466="","", NEDC!E466),IF($A$20=5, IF('JPN10-15'!E466="","",'JPN10-15'!E466),IF($A$20=6, IF(WLTC!F466="","", WLTC!F466),IF($A$20=7, IF('New Cycle 1'!E466="","", 'New Cycle 1'!E466),IF($A$20=8, IF('New Cycle 2'!E466="","", 'New Cycle 2'!E466),IF($A$20=9, IF('New Cycle 3'!E466="","", 'New Cycle 3'!E466),"")))))))))</f>
        <v>0</v>
      </c>
      <c r="U466" s="32">
        <f>IF($A$20=1,IF(UDDS!G466="","",UDDS!G466),IF($A$20=2,IF('FTP-75'!G466="","",'FTP-75'!G466),IF($A$20=3, IF('US06'!G466="","",'US06'!G466),IF($A$20=4, IF(NEDC!F466="","", NEDC!F466),IF($A$20=5, IF('JPN10-15'!F466="","",'JPN10-15'!F466),IF($A$20=6, IF(WLTC!G466="","", WLTC!G466),IF($A$20=7, IF('New Cycle 1'!F466="","", 'New Cycle 1'!F466),IF($A$20=8, IF('New Cycle 2'!F466="","", 'New Cycle 2'!F466),IF($A$20=9, IF('New Cycle 3'!F466="","", 'New Cycle 3'!F466),"")))))))))</f>
        <v>2240.009605515243</v>
      </c>
    </row>
    <row r="467" spans="16:21" x14ac:dyDescent="0.25">
      <c r="P467" s="8">
        <f>IF($A$20=1,IF(UDDS!A467="","",UDDS!A467),IF($A$20=2,IF('FTP-75'!A467="","",'FTP-75'!A467),IF($A$20=3, IF('US06'!A467="","",'US06'!A467),IF($A$20=4, IF(NEDC!A467="","", NEDC!A467),IF($A$20=5, IF('JPN10-15'!A467="","",'JPN10-15'!A467),IF($A$20=6, IF(WLTC!B467="","", WLTC!B467),IF($A$20=7, IF('New Cycle 1'!A467="","", 'New Cycle 1'!A467),IF($A$20=8, IF('New Cycle 2'!A467="","", 'New Cycle 3'!A467),IF($A$20=9, IF('New Cycle 3'!A467="","", 'New Cycle 3'!A467),"")))))))))</f>
        <v>465</v>
      </c>
      <c r="Q467" s="32">
        <f>IF($A$20=1,IF(UDDS!C467="","",UDDS!C467),IF($A$20=2,IF('FTP-75'!C467="","",'FTP-75'!C467),IF($A$20=3, IF('US06'!C467="","",'US06'!C467),IF($A$20=4, IF(NEDC!B467="","", NEDC!B467),IF($A$20=5, IF('JPN10-15'!B467="","",'JPN10-15'!B467),IF($A$20=6, IF(WLTC!C467="","", WLTC!C467),IF($A$20=7, IF('New Cycle 1'!B467="","", 'New Cycle 1'!B467),IF($A$20=8, IF('New Cycle 2'!B467="","", 'New Cycle 2'!B467),IF($A$20=9, IF('New Cycle 3'!B467="","", 'New Cycle 3'!B467),"")))))))))</f>
        <v>32</v>
      </c>
      <c r="R467" s="32">
        <f>IF($A$20=1,IF(UDDS!D467="","",UDDS!D467),IF($A$20=2,IF('FTP-75'!D467="","",'FTP-75'!D467),IF($A$20=3, IF('US06'!D467="","",'US06'!D467),IF($A$20=4, IF(NEDC!C467="","", NEDC!C467),IF($A$20=5, IF('JPN10-15'!C467="","",'JPN10-15'!C467),IF($A$20=6, IF(WLTC!D467="","", WLTC!D467),IF($A$20=7, IF('New Cycle 1'!C467="","", 'New Cycle 1'!C467),IF($A$20=8, IF('New Cycle 2'!C467="","", 'New Cycle 2'!C467),IF($A$20=9, IF('New Cycle 3'!C467="","", 'New Cycle 3'!C467),"")))))))))</f>
        <v>0</v>
      </c>
      <c r="S467" s="32">
        <f>IF($A$20=1,IF(UDDS!E467="","",UDDS!E467),IF($A$20=2,IF('FTP-75'!E467="","",'FTP-75'!E467),IF($A$20=3, IF('US06'!E467="","",'US06'!E467),IF($A$20=4, IF(NEDC!D467="","", NEDC!D467),IF($A$20=5, IF('JPN10-15'!D467="","",'JPN10-15'!D467),IF($A$20=6, IF(WLTC!E467="","", WLTC!E467),IF($A$20=7, IF('New Cycle 1'!D467="","", 'New Cycle 1'!D467),IF($A$20=8, IF('New Cycle 2'!D467="","", 'New Cycle 2'!D467),IF($A$20=9, IF('New Cycle 3'!D467="","", 'New Cycle 3'!D467),"")))))))))</f>
        <v>8.8888888888888893</v>
      </c>
      <c r="T467" s="32">
        <f>IF($A$20=1,IF(UDDS!F467="","",UDDS!F467),IF($A$20=2,IF('FTP-75'!F467="","",'FTP-75'!F467),IF($A$20=3, IF('US06'!F467="","",'US06'!F467),IF($A$20=4, IF(NEDC!E467="","", NEDC!E467),IF($A$20=5, IF('JPN10-15'!E467="","",'JPN10-15'!E467),IF($A$20=6, IF(WLTC!F467="","", WLTC!F467),IF($A$20=7, IF('New Cycle 1'!E467="","", 'New Cycle 1'!E467),IF($A$20=8, IF('New Cycle 2'!E467="","", 'New Cycle 2'!E467),IF($A$20=9, IF('New Cycle 3'!E467="","", 'New Cycle 3'!E467),"")))))))))</f>
        <v>0</v>
      </c>
      <c r="U467" s="32">
        <f>IF($A$20=1,IF(UDDS!G467="","",UDDS!G467),IF($A$20=2,IF('FTP-75'!G467="","",'FTP-75'!G467),IF($A$20=3, IF('US06'!G467="","",'US06'!G467),IF($A$20=4, IF(NEDC!F467="","", NEDC!F467),IF($A$20=5, IF('JPN10-15'!F467="","",'JPN10-15'!F467),IF($A$20=6, IF(WLTC!G467="","", WLTC!G467),IF($A$20=7, IF('New Cycle 1'!F467="","", 'New Cycle 1'!F467),IF($A$20=8, IF('New Cycle 2'!F467="","", 'New Cycle 2'!F467),IF($A$20=9, IF('New Cycle 3'!F467="","", 'New Cycle 3'!F467),"")))))))))</f>
        <v>2248.8984944041317</v>
      </c>
    </row>
    <row r="468" spans="16:21" x14ac:dyDescent="0.25">
      <c r="P468" s="8">
        <f>IF($A$20=1,IF(UDDS!A468="","",UDDS!A468),IF($A$20=2,IF('FTP-75'!A468="","",'FTP-75'!A468),IF($A$20=3, IF('US06'!A468="","",'US06'!A468),IF($A$20=4, IF(NEDC!A468="","", NEDC!A468),IF($A$20=5, IF('JPN10-15'!A468="","",'JPN10-15'!A468),IF($A$20=6, IF(WLTC!B468="","", WLTC!B468),IF($A$20=7, IF('New Cycle 1'!A468="","", 'New Cycle 1'!A468),IF($A$20=8, IF('New Cycle 2'!A468="","", 'New Cycle 3'!A468),IF($A$20=9, IF('New Cycle 3'!A468="","", 'New Cycle 3'!A468),"")))))))))</f>
        <v>466</v>
      </c>
      <c r="Q468" s="32">
        <f>IF($A$20=1,IF(UDDS!C468="","",UDDS!C468),IF($A$20=2,IF('FTP-75'!C468="","",'FTP-75'!C468),IF($A$20=3, IF('US06'!C468="","",'US06'!C468),IF($A$20=4, IF(NEDC!B468="","", NEDC!B468),IF($A$20=5, IF('JPN10-15'!B468="","",'JPN10-15'!B468),IF($A$20=6, IF(WLTC!C468="","", WLTC!C468),IF($A$20=7, IF('New Cycle 1'!B468="","", 'New Cycle 1'!B468),IF($A$20=8, IF('New Cycle 2'!B468="","", 'New Cycle 2'!B468),IF($A$20=9, IF('New Cycle 3'!B468="","", 'New Cycle 3'!B468),"")))))))))</f>
        <v>32</v>
      </c>
      <c r="R468" s="32">
        <f>IF($A$20=1,IF(UDDS!D468="","",UDDS!D468),IF($A$20=2,IF('FTP-75'!D468="","",'FTP-75'!D468),IF($A$20=3, IF('US06'!D468="","",'US06'!D468),IF($A$20=4, IF(NEDC!C468="","", NEDC!C468),IF($A$20=5, IF('JPN10-15'!C468="","",'JPN10-15'!C468),IF($A$20=6, IF(WLTC!D468="","", WLTC!D468),IF($A$20=7, IF('New Cycle 1'!C468="","", 'New Cycle 1'!C468),IF($A$20=8, IF('New Cycle 2'!C468="","", 'New Cycle 2'!C468),IF($A$20=9, IF('New Cycle 3'!C468="","", 'New Cycle 3'!C468),"")))))))))</f>
        <v>0</v>
      </c>
      <c r="S468" s="32">
        <f>IF($A$20=1,IF(UDDS!E468="","",UDDS!E468),IF($A$20=2,IF('FTP-75'!E468="","",'FTP-75'!E468),IF($A$20=3, IF('US06'!E468="","",'US06'!E468),IF($A$20=4, IF(NEDC!D468="","", NEDC!D468),IF($A$20=5, IF('JPN10-15'!D468="","",'JPN10-15'!D468),IF($A$20=6, IF(WLTC!E468="","", WLTC!E468),IF($A$20=7, IF('New Cycle 1'!D468="","", 'New Cycle 1'!D468),IF($A$20=8, IF('New Cycle 2'!D468="","", 'New Cycle 2'!D468),IF($A$20=9, IF('New Cycle 3'!D468="","", 'New Cycle 3'!D468),"")))))))))</f>
        <v>8.8888888888888893</v>
      </c>
      <c r="T468" s="32">
        <f>IF($A$20=1,IF(UDDS!F468="","",UDDS!F468),IF($A$20=2,IF('FTP-75'!F468="","",'FTP-75'!F468),IF($A$20=3, IF('US06'!F468="","",'US06'!F468),IF($A$20=4, IF(NEDC!E468="","", NEDC!E468),IF($A$20=5, IF('JPN10-15'!E468="","",'JPN10-15'!E468),IF($A$20=6, IF(WLTC!F468="","", WLTC!F468),IF($A$20=7, IF('New Cycle 1'!E468="","", 'New Cycle 1'!E468),IF($A$20=8, IF('New Cycle 2'!E468="","", 'New Cycle 2'!E468),IF($A$20=9, IF('New Cycle 3'!E468="","", 'New Cycle 3'!E468),"")))))))))</f>
        <v>0</v>
      </c>
      <c r="U468" s="32">
        <f>IF($A$20=1,IF(UDDS!G468="","",UDDS!G468),IF($A$20=2,IF('FTP-75'!G468="","",'FTP-75'!G468),IF($A$20=3, IF('US06'!G468="","",'US06'!G468),IF($A$20=4, IF(NEDC!F468="","", NEDC!F468),IF($A$20=5, IF('JPN10-15'!F468="","",'JPN10-15'!F468),IF($A$20=6, IF(WLTC!G468="","", WLTC!G468),IF($A$20=7, IF('New Cycle 1'!F468="","", 'New Cycle 1'!F468),IF($A$20=8, IF('New Cycle 2'!F468="","", 'New Cycle 2'!F468),IF($A$20=9, IF('New Cycle 3'!F468="","", 'New Cycle 3'!F468),"")))))))))</f>
        <v>2257.7873832930204</v>
      </c>
    </row>
    <row r="469" spans="16:21" x14ac:dyDescent="0.25">
      <c r="P469" s="8">
        <f>IF($A$20=1,IF(UDDS!A469="","",UDDS!A469),IF($A$20=2,IF('FTP-75'!A469="","",'FTP-75'!A469),IF($A$20=3, IF('US06'!A469="","",'US06'!A469),IF($A$20=4, IF(NEDC!A469="","", NEDC!A469),IF($A$20=5, IF('JPN10-15'!A469="","",'JPN10-15'!A469),IF($A$20=6, IF(WLTC!B469="","", WLTC!B469),IF($A$20=7, IF('New Cycle 1'!A469="","", 'New Cycle 1'!A469),IF($A$20=8, IF('New Cycle 2'!A469="","", 'New Cycle 3'!A469),IF($A$20=9, IF('New Cycle 3'!A469="","", 'New Cycle 3'!A469),"")))))))))</f>
        <v>467</v>
      </c>
      <c r="Q469" s="32">
        <f>IF($A$20=1,IF(UDDS!C469="","",UDDS!C469),IF($A$20=2,IF('FTP-75'!C469="","",'FTP-75'!C469),IF($A$20=3, IF('US06'!C469="","",'US06'!C469),IF($A$20=4, IF(NEDC!B469="","", NEDC!B469),IF($A$20=5, IF('JPN10-15'!B469="","",'JPN10-15'!B469),IF($A$20=6, IF(WLTC!C469="","", WLTC!C469),IF($A$20=7, IF('New Cycle 1'!B469="","", 'New Cycle 1'!B469),IF($A$20=8, IF('New Cycle 2'!B469="","", 'New Cycle 2'!B469),IF($A$20=9, IF('New Cycle 3'!B469="","", 'New Cycle 3'!B469),"")))))))))</f>
        <v>32</v>
      </c>
      <c r="R469" s="32">
        <f>IF($A$20=1,IF(UDDS!D469="","",UDDS!D469),IF($A$20=2,IF('FTP-75'!D469="","",'FTP-75'!D469),IF($A$20=3, IF('US06'!D469="","",'US06'!D469),IF($A$20=4, IF(NEDC!C469="","", NEDC!C469),IF($A$20=5, IF('JPN10-15'!C469="","",'JPN10-15'!C469),IF($A$20=6, IF(WLTC!D469="","", WLTC!D469),IF($A$20=7, IF('New Cycle 1'!C469="","", 'New Cycle 1'!C469),IF($A$20=8, IF('New Cycle 2'!C469="","", 'New Cycle 2'!C469),IF($A$20=9, IF('New Cycle 3'!C469="","", 'New Cycle 3'!C469),"")))))))))</f>
        <v>0</v>
      </c>
      <c r="S469" s="32">
        <f>IF($A$20=1,IF(UDDS!E469="","",UDDS!E469),IF($A$20=2,IF('FTP-75'!E469="","",'FTP-75'!E469),IF($A$20=3, IF('US06'!E469="","",'US06'!E469),IF($A$20=4, IF(NEDC!D469="","", NEDC!D469),IF($A$20=5, IF('JPN10-15'!D469="","",'JPN10-15'!D469),IF($A$20=6, IF(WLTC!E469="","", WLTC!E469),IF($A$20=7, IF('New Cycle 1'!D469="","", 'New Cycle 1'!D469),IF($A$20=8, IF('New Cycle 2'!D469="","", 'New Cycle 2'!D469),IF($A$20=9, IF('New Cycle 3'!D469="","", 'New Cycle 3'!D469),"")))))))))</f>
        <v>8.8888888888888893</v>
      </c>
      <c r="T469" s="32">
        <f>IF($A$20=1,IF(UDDS!F469="","",UDDS!F469),IF($A$20=2,IF('FTP-75'!F469="","",'FTP-75'!F469),IF($A$20=3, IF('US06'!F469="","",'US06'!F469),IF($A$20=4, IF(NEDC!E469="","", NEDC!E469),IF($A$20=5, IF('JPN10-15'!E469="","",'JPN10-15'!E469),IF($A$20=6, IF(WLTC!F469="","", WLTC!F469),IF($A$20=7, IF('New Cycle 1'!E469="","", 'New Cycle 1'!E469),IF($A$20=8, IF('New Cycle 2'!E469="","", 'New Cycle 2'!E469),IF($A$20=9, IF('New Cycle 3'!E469="","", 'New Cycle 3'!E469),"")))))))))</f>
        <v>0</v>
      </c>
      <c r="U469" s="32">
        <f>IF($A$20=1,IF(UDDS!G469="","",UDDS!G469),IF($A$20=2,IF('FTP-75'!G469="","",'FTP-75'!G469),IF($A$20=3, IF('US06'!G469="","",'US06'!G469),IF($A$20=4, IF(NEDC!F469="","", NEDC!F469),IF($A$20=5, IF('JPN10-15'!F469="","",'JPN10-15'!F469),IF($A$20=6, IF(WLTC!G469="","", WLTC!G469),IF($A$20=7, IF('New Cycle 1'!F469="","", 'New Cycle 1'!F469),IF($A$20=8, IF('New Cycle 2'!F469="","", 'New Cycle 2'!F469),IF($A$20=9, IF('New Cycle 3'!F469="","", 'New Cycle 3'!F469),"")))))))))</f>
        <v>2266.6762721819091</v>
      </c>
    </row>
    <row r="470" spans="16:21" x14ac:dyDescent="0.25">
      <c r="P470" s="8">
        <f>IF($A$20=1,IF(UDDS!A470="","",UDDS!A470),IF($A$20=2,IF('FTP-75'!A470="","",'FTP-75'!A470),IF($A$20=3, IF('US06'!A470="","",'US06'!A470),IF($A$20=4, IF(NEDC!A470="","", NEDC!A470),IF($A$20=5, IF('JPN10-15'!A470="","",'JPN10-15'!A470),IF($A$20=6, IF(WLTC!B470="","", WLTC!B470),IF($A$20=7, IF('New Cycle 1'!A470="","", 'New Cycle 1'!A470),IF($A$20=8, IF('New Cycle 2'!A470="","", 'New Cycle 3'!A470),IF($A$20=9, IF('New Cycle 3'!A470="","", 'New Cycle 3'!A470),"")))))))))</f>
        <v>468</v>
      </c>
      <c r="Q470" s="32">
        <f>IF($A$20=1,IF(UDDS!C470="","",UDDS!C470),IF($A$20=2,IF('FTP-75'!C470="","",'FTP-75'!C470),IF($A$20=3, IF('US06'!C470="","",'US06'!C470),IF($A$20=4, IF(NEDC!B470="","", NEDC!B470),IF($A$20=5, IF('JPN10-15'!B470="","",'JPN10-15'!B470),IF($A$20=6, IF(WLTC!C470="","", WLTC!C470),IF($A$20=7, IF('New Cycle 1'!B470="","", 'New Cycle 1'!B470),IF($A$20=8, IF('New Cycle 2'!B470="","", 'New Cycle 2'!B470),IF($A$20=9, IF('New Cycle 3'!B470="","", 'New Cycle 3'!B470),"")))))))))</f>
        <v>32</v>
      </c>
      <c r="R470" s="32">
        <f>IF($A$20=1,IF(UDDS!D470="","",UDDS!D470),IF($A$20=2,IF('FTP-75'!D470="","",'FTP-75'!D470),IF($A$20=3, IF('US06'!D470="","",'US06'!D470),IF($A$20=4, IF(NEDC!C470="","", NEDC!C470),IF($A$20=5, IF('JPN10-15'!C470="","",'JPN10-15'!C470),IF($A$20=6, IF(WLTC!D470="","", WLTC!D470),IF($A$20=7, IF('New Cycle 1'!C470="","", 'New Cycle 1'!C470),IF($A$20=8, IF('New Cycle 2'!C470="","", 'New Cycle 2'!C470),IF($A$20=9, IF('New Cycle 3'!C470="","", 'New Cycle 3'!C470),"")))))))))</f>
        <v>0</v>
      </c>
      <c r="S470" s="32">
        <f>IF($A$20=1,IF(UDDS!E470="","",UDDS!E470),IF($A$20=2,IF('FTP-75'!E470="","",'FTP-75'!E470),IF($A$20=3, IF('US06'!E470="","",'US06'!E470),IF($A$20=4, IF(NEDC!D470="","", NEDC!D470),IF($A$20=5, IF('JPN10-15'!D470="","",'JPN10-15'!D470),IF($A$20=6, IF(WLTC!E470="","", WLTC!E470),IF($A$20=7, IF('New Cycle 1'!D470="","", 'New Cycle 1'!D470),IF($A$20=8, IF('New Cycle 2'!D470="","", 'New Cycle 2'!D470),IF($A$20=9, IF('New Cycle 3'!D470="","", 'New Cycle 3'!D470),"")))))))))</f>
        <v>8.8888888888888893</v>
      </c>
      <c r="T470" s="32">
        <f>IF($A$20=1,IF(UDDS!F470="","",UDDS!F470),IF($A$20=2,IF('FTP-75'!F470="","",'FTP-75'!F470),IF($A$20=3, IF('US06'!F470="","",'US06'!F470),IF($A$20=4, IF(NEDC!E470="","", NEDC!E470),IF($A$20=5, IF('JPN10-15'!E470="","",'JPN10-15'!E470),IF($A$20=6, IF(WLTC!F470="","", WLTC!F470),IF($A$20=7, IF('New Cycle 1'!E470="","", 'New Cycle 1'!E470),IF($A$20=8, IF('New Cycle 2'!E470="","", 'New Cycle 2'!E470),IF($A$20=9, IF('New Cycle 3'!E470="","", 'New Cycle 3'!E470),"")))))))))</f>
        <v>0</v>
      </c>
      <c r="U470" s="32">
        <f>IF($A$20=1,IF(UDDS!G470="","",UDDS!G470),IF($A$20=2,IF('FTP-75'!G470="","",'FTP-75'!G470),IF($A$20=3, IF('US06'!G470="","",'US06'!G470),IF($A$20=4, IF(NEDC!F470="","", NEDC!F470),IF($A$20=5, IF('JPN10-15'!F470="","",'JPN10-15'!F470),IF($A$20=6, IF(WLTC!G470="","", WLTC!G470),IF($A$20=7, IF('New Cycle 1'!F470="","", 'New Cycle 1'!F470),IF($A$20=8, IF('New Cycle 2'!F470="","", 'New Cycle 2'!F470),IF($A$20=9, IF('New Cycle 3'!F470="","", 'New Cycle 3'!F470),"")))))))))</f>
        <v>2275.5651610707978</v>
      </c>
    </row>
    <row r="471" spans="16:21" x14ac:dyDescent="0.25">
      <c r="P471" s="8">
        <f>IF($A$20=1,IF(UDDS!A471="","",UDDS!A471),IF($A$20=2,IF('FTP-75'!A471="","",'FTP-75'!A471),IF($A$20=3, IF('US06'!A471="","",'US06'!A471),IF($A$20=4, IF(NEDC!A471="","", NEDC!A471),IF($A$20=5, IF('JPN10-15'!A471="","",'JPN10-15'!A471),IF($A$20=6, IF(WLTC!B471="","", WLTC!B471),IF($A$20=7, IF('New Cycle 1'!A471="","", 'New Cycle 1'!A471),IF($A$20=8, IF('New Cycle 2'!A471="","", 'New Cycle 3'!A471),IF($A$20=9, IF('New Cycle 3'!A471="","", 'New Cycle 3'!A471),"")))))))))</f>
        <v>469</v>
      </c>
      <c r="Q471" s="32">
        <f>IF($A$20=1,IF(UDDS!C471="","",UDDS!C471),IF($A$20=2,IF('FTP-75'!C471="","",'FTP-75'!C471),IF($A$20=3, IF('US06'!C471="","",'US06'!C471),IF($A$20=4, IF(NEDC!B471="","", NEDC!B471),IF($A$20=5, IF('JPN10-15'!B471="","",'JPN10-15'!B471),IF($A$20=6, IF(WLTC!C471="","", WLTC!C471),IF($A$20=7, IF('New Cycle 1'!B471="","", 'New Cycle 1'!B471),IF($A$20=8, IF('New Cycle 2'!B471="","", 'New Cycle 2'!B471),IF($A$20=9, IF('New Cycle 3'!B471="","", 'New Cycle 3'!B471),"")))))))))</f>
        <v>32</v>
      </c>
      <c r="R471" s="32">
        <f>IF($A$20=1,IF(UDDS!D471="","",UDDS!D471),IF($A$20=2,IF('FTP-75'!D471="","",'FTP-75'!D471),IF($A$20=3, IF('US06'!D471="","",'US06'!D471),IF($A$20=4, IF(NEDC!C471="","", NEDC!C471),IF($A$20=5, IF('JPN10-15'!C471="","",'JPN10-15'!C471),IF($A$20=6, IF(WLTC!D471="","", WLTC!D471),IF($A$20=7, IF('New Cycle 1'!C471="","", 'New Cycle 1'!C471),IF($A$20=8, IF('New Cycle 2'!C471="","", 'New Cycle 2'!C471),IF($A$20=9, IF('New Cycle 3'!C471="","", 'New Cycle 3'!C471),"")))))))))</f>
        <v>0</v>
      </c>
      <c r="S471" s="32">
        <f>IF($A$20=1,IF(UDDS!E471="","",UDDS!E471),IF($A$20=2,IF('FTP-75'!E471="","",'FTP-75'!E471),IF($A$20=3, IF('US06'!E471="","",'US06'!E471),IF($A$20=4, IF(NEDC!D471="","", NEDC!D471),IF($A$20=5, IF('JPN10-15'!D471="","",'JPN10-15'!D471),IF($A$20=6, IF(WLTC!E471="","", WLTC!E471),IF($A$20=7, IF('New Cycle 1'!D471="","", 'New Cycle 1'!D471),IF($A$20=8, IF('New Cycle 2'!D471="","", 'New Cycle 2'!D471),IF($A$20=9, IF('New Cycle 3'!D471="","", 'New Cycle 3'!D471),"")))))))))</f>
        <v>8.8888888888888893</v>
      </c>
      <c r="T471" s="32">
        <f>IF($A$20=1,IF(UDDS!F471="","",UDDS!F471),IF($A$20=2,IF('FTP-75'!F471="","",'FTP-75'!F471),IF($A$20=3, IF('US06'!F471="","",'US06'!F471),IF($A$20=4, IF(NEDC!E471="","", NEDC!E471),IF($A$20=5, IF('JPN10-15'!E471="","",'JPN10-15'!E471),IF($A$20=6, IF(WLTC!F471="","", WLTC!F471),IF($A$20=7, IF('New Cycle 1'!E471="","", 'New Cycle 1'!E471),IF($A$20=8, IF('New Cycle 2'!E471="","", 'New Cycle 2'!E471),IF($A$20=9, IF('New Cycle 3'!E471="","", 'New Cycle 3'!E471),"")))))))))</f>
        <v>0</v>
      </c>
      <c r="U471" s="32">
        <f>IF($A$20=1,IF(UDDS!G471="","",UDDS!G471),IF($A$20=2,IF('FTP-75'!G471="","",'FTP-75'!G471),IF($A$20=3, IF('US06'!G471="","",'US06'!G471),IF($A$20=4, IF(NEDC!F471="","", NEDC!F471),IF($A$20=5, IF('JPN10-15'!F471="","",'JPN10-15'!F471),IF($A$20=6, IF(WLTC!G471="","", WLTC!G471),IF($A$20=7, IF('New Cycle 1'!F471="","", 'New Cycle 1'!F471),IF($A$20=8, IF('New Cycle 2'!F471="","", 'New Cycle 2'!F471),IF($A$20=9, IF('New Cycle 3'!F471="","", 'New Cycle 3'!F471),"")))))))))</f>
        <v>2284.4540499596865</v>
      </c>
    </row>
    <row r="472" spans="16:21" x14ac:dyDescent="0.25">
      <c r="P472" s="8">
        <f>IF($A$20=1,IF(UDDS!A472="","",UDDS!A472),IF($A$20=2,IF('FTP-75'!A472="","",'FTP-75'!A472),IF($A$20=3, IF('US06'!A472="","",'US06'!A472),IF($A$20=4, IF(NEDC!A472="","", NEDC!A472),IF($A$20=5, IF('JPN10-15'!A472="","",'JPN10-15'!A472),IF($A$20=6, IF(WLTC!B472="","", WLTC!B472),IF($A$20=7, IF('New Cycle 1'!A472="","", 'New Cycle 1'!A472),IF($A$20=8, IF('New Cycle 2'!A472="","", 'New Cycle 3'!A472),IF($A$20=9, IF('New Cycle 3'!A472="","", 'New Cycle 3'!A472),"")))))))))</f>
        <v>470</v>
      </c>
      <c r="Q472" s="32">
        <f>IF($A$20=1,IF(UDDS!C472="","",UDDS!C472),IF($A$20=2,IF('FTP-75'!C472="","",'FTP-75'!C472),IF($A$20=3, IF('US06'!C472="","",'US06'!C472),IF($A$20=4, IF(NEDC!B472="","", NEDC!B472),IF($A$20=5, IF('JPN10-15'!B472="","",'JPN10-15'!B472),IF($A$20=6, IF(WLTC!C472="","", WLTC!C472),IF($A$20=7, IF('New Cycle 1'!B472="","", 'New Cycle 1'!B472),IF($A$20=8, IF('New Cycle 2'!B472="","", 'New Cycle 2'!B472),IF($A$20=9, IF('New Cycle 3'!B472="","", 'New Cycle 3'!B472),"")))))))))</f>
        <v>32</v>
      </c>
      <c r="R472" s="32">
        <f>IF($A$20=1,IF(UDDS!D472="","",UDDS!D472),IF($A$20=2,IF('FTP-75'!D472="","",'FTP-75'!D472),IF($A$20=3, IF('US06'!D472="","",'US06'!D472),IF($A$20=4, IF(NEDC!C472="","", NEDC!C472),IF($A$20=5, IF('JPN10-15'!C472="","",'JPN10-15'!C472),IF($A$20=6, IF(WLTC!D472="","", WLTC!D472),IF($A$20=7, IF('New Cycle 1'!C472="","", 'New Cycle 1'!C472),IF($A$20=8, IF('New Cycle 2'!C472="","", 'New Cycle 2'!C472),IF($A$20=9, IF('New Cycle 3'!C472="","", 'New Cycle 3'!C472),"")))))))))</f>
        <v>0</v>
      </c>
      <c r="S472" s="32">
        <f>IF($A$20=1,IF(UDDS!E472="","",UDDS!E472),IF($A$20=2,IF('FTP-75'!E472="","",'FTP-75'!E472),IF($A$20=3, IF('US06'!E472="","",'US06'!E472),IF($A$20=4, IF(NEDC!D472="","", NEDC!D472),IF($A$20=5, IF('JPN10-15'!D472="","",'JPN10-15'!D472),IF($A$20=6, IF(WLTC!E472="","", WLTC!E472),IF($A$20=7, IF('New Cycle 1'!D472="","", 'New Cycle 1'!D472),IF($A$20=8, IF('New Cycle 2'!D472="","", 'New Cycle 2'!D472),IF($A$20=9, IF('New Cycle 3'!D472="","", 'New Cycle 3'!D472),"")))))))))</f>
        <v>8.8888888888888893</v>
      </c>
      <c r="T472" s="32">
        <f>IF($A$20=1,IF(UDDS!F472="","",UDDS!F472),IF($A$20=2,IF('FTP-75'!F472="","",'FTP-75'!F472),IF($A$20=3, IF('US06'!F472="","",'US06'!F472),IF($A$20=4, IF(NEDC!E472="","", NEDC!E472),IF($A$20=5, IF('JPN10-15'!E472="","",'JPN10-15'!E472),IF($A$20=6, IF(WLTC!F472="","", WLTC!F472),IF($A$20=7, IF('New Cycle 1'!E472="","", 'New Cycle 1'!E472),IF($A$20=8, IF('New Cycle 2'!E472="","", 'New Cycle 2'!E472),IF($A$20=9, IF('New Cycle 3'!E472="","", 'New Cycle 3'!E472),"")))))))))</f>
        <v>0</v>
      </c>
      <c r="U472" s="32">
        <f>IF($A$20=1,IF(UDDS!G472="","",UDDS!G472),IF($A$20=2,IF('FTP-75'!G472="","",'FTP-75'!G472),IF($A$20=3, IF('US06'!G472="","",'US06'!G472),IF($A$20=4, IF(NEDC!F472="","", NEDC!F472),IF($A$20=5, IF('JPN10-15'!F472="","",'JPN10-15'!F472),IF($A$20=6, IF(WLTC!G472="","", WLTC!G472),IF($A$20=7, IF('New Cycle 1'!F472="","", 'New Cycle 1'!F472),IF($A$20=8, IF('New Cycle 2'!F472="","", 'New Cycle 2'!F472),IF($A$20=9, IF('New Cycle 3'!F472="","", 'New Cycle 3'!F472),"")))))))))</f>
        <v>2293.3429388485752</v>
      </c>
    </row>
    <row r="473" spans="16:21" x14ac:dyDescent="0.25">
      <c r="P473" s="8">
        <f>IF($A$20=1,IF(UDDS!A473="","",UDDS!A473),IF($A$20=2,IF('FTP-75'!A473="","",'FTP-75'!A473),IF($A$20=3, IF('US06'!A473="","",'US06'!A473),IF($A$20=4, IF(NEDC!A473="","", NEDC!A473),IF($A$20=5, IF('JPN10-15'!A473="","",'JPN10-15'!A473),IF($A$20=6, IF(WLTC!B473="","", WLTC!B473),IF($A$20=7, IF('New Cycle 1'!A473="","", 'New Cycle 1'!A473),IF($A$20=8, IF('New Cycle 2'!A473="","", 'New Cycle 3'!A473),IF($A$20=9, IF('New Cycle 3'!A473="","", 'New Cycle 3'!A473),"")))))))))</f>
        <v>471</v>
      </c>
      <c r="Q473" s="32">
        <f>IF($A$20=1,IF(UDDS!C473="","",UDDS!C473),IF($A$20=2,IF('FTP-75'!C473="","",'FTP-75'!C473),IF($A$20=3, IF('US06'!C473="","",'US06'!C473),IF($A$20=4, IF(NEDC!B473="","", NEDC!B473),IF($A$20=5, IF('JPN10-15'!B473="","",'JPN10-15'!B473),IF($A$20=6, IF(WLTC!C473="","", WLTC!C473),IF($A$20=7, IF('New Cycle 1'!B473="","", 'New Cycle 1'!B473),IF($A$20=8, IF('New Cycle 2'!B473="","", 'New Cycle 2'!B473),IF($A$20=9, IF('New Cycle 3'!B473="","", 'New Cycle 3'!B473),"")))))))))</f>
        <v>32</v>
      </c>
      <c r="R473" s="32">
        <f>IF($A$20=1,IF(UDDS!D473="","",UDDS!D473),IF($A$20=2,IF('FTP-75'!D473="","",'FTP-75'!D473),IF($A$20=3, IF('US06'!D473="","",'US06'!D473),IF($A$20=4, IF(NEDC!C473="","", NEDC!C473),IF($A$20=5, IF('JPN10-15'!C473="","",'JPN10-15'!C473),IF($A$20=6, IF(WLTC!D473="","", WLTC!D473),IF($A$20=7, IF('New Cycle 1'!C473="","", 'New Cycle 1'!C473),IF($A$20=8, IF('New Cycle 2'!C473="","", 'New Cycle 2'!C473),IF($A$20=9, IF('New Cycle 3'!C473="","", 'New Cycle 3'!C473),"")))))))))</f>
        <v>0</v>
      </c>
      <c r="S473" s="32">
        <f>IF($A$20=1,IF(UDDS!E473="","",UDDS!E473),IF($A$20=2,IF('FTP-75'!E473="","",'FTP-75'!E473),IF($A$20=3, IF('US06'!E473="","",'US06'!E473),IF($A$20=4, IF(NEDC!D473="","", NEDC!D473),IF($A$20=5, IF('JPN10-15'!D473="","",'JPN10-15'!D473),IF($A$20=6, IF(WLTC!E473="","", WLTC!E473),IF($A$20=7, IF('New Cycle 1'!D473="","", 'New Cycle 1'!D473),IF($A$20=8, IF('New Cycle 2'!D473="","", 'New Cycle 2'!D473),IF($A$20=9, IF('New Cycle 3'!D473="","", 'New Cycle 3'!D473),"")))))))))</f>
        <v>8.8888888888888893</v>
      </c>
      <c r="T473" s="32">
        <f>IF($A$20=1,IF(UDDS!F473="","",UDDS!F473),IF($A$20=2,IF('FTP-75'!F473="","",'FTP-75'!F473),IF($A$20=3, IF('US06'!F473="","",'US06'!F473),IF($A$20=4, IF(NEDC!E473="","", NEDC!E473),IF($A$20=5, IF('JPN10-15'!E473="","",'JPN10-15'!E473),IF($A$20=6, IF(WLTC!F473="","", WLTC!F473),IF($A$20=7, IF('New Cycle 1'!E473="","", 'New Cycle 1'!E473),IF($A$20=8, IF('New Cycle 2'!E473="","", 'New Cycle 2'!E473),IF($A$20=9, IF('New Cycle 3'!E473="","", 'New Cycle 3'!E473),"")))))))))</f>
        <v>0</v>
      </c>
      <c r="U473" s="32">
        <f>IF($A$20=1,IF(UDDS!G473="","",UDDS!G473),IF($A$20=2,IF('FTP-75'!G473="","",'FTP-75'!G473),IF($A$20=3, IF('US06'!G473="","",'US06'!G473),IF($A$20=4, IF(NEDC!F473="","", NEDC!F473),IF($A$20=5, IF('JPN10-15'!F473="","",'JPN10-15'!F473),IF($A$20=6, IF(WLTC!G473="","", WLTC!G473),IF($A$20=7, IF('New Cycle 1'!F473="","", 'New Cycle 1'!F473),IF($A$20=8, IF('New Cycle 2'!F473="","", 'New Cycle 2'!F473),IF($A$20=9, IF('New Cycle 3'!F473="","", 'New Cycle 3'!F473),"")))))))))</f>
        <v>2302.2318277374638</v>
      </c>
    </row>
    <row r="474" spans="16:21" x14ac:dyDescent="0.25">
      <c r="P474" s="8">
        <f>IF($A$20=1,IF(UDDS!A474="","",UDDS!A474),IF($A$20=2,IF('FTP-75'!A474="","",'FTP-75'!A474),IF($A$20=3, IF('US06'!A474="","",'US06'!A474),IF($A$20=4, IF(NEDC!A474="","", NEDC!A474),IF($A$20=5, IF('JPN10-15'!A474="","",'JPN10-15'!A474),IF($A$20=6, IF(WLTC!B474="","", WLTC!B474),IF($A$20=7, IF('New Cycle 1'!A474="","", 'New Cycle 1'!A474),IF($A$20=8, IF('New Cycle 2'!A474="","", 'New Cycle 3'!A474),IF($A$20=9, IF('New Cycle 3'!A474="","", 'New Cycle 3'!A474),"")))))))))</f>
        <v>472</v>
      </c>
      <c r="Q474" s="32">
        <f>IF($A$20=1,IF(UDDS!C474="","",UDDS!C474),IF($A$20=2,IF('FTP-75'!C474="","",'FTP-75'!C474),IF($A$20=3, IF('US06'!C474="","",'US06'!C474),IF($A$20=4, IF(NEDC!B474="","", NEDC!B474),IF($A$20=5, IF('JPN10-15'!B474="","",'JPN10-15'!B474),IF($A$20=6, IF(WLTC!C474="","", WLTC!C474),IF($A$20=7, IF('New Cycle 1'!B474="","", 'New Cycle 1'!B474),IF($A$20=8, IF('New Cycle 2'!B474="","", 'New Cycle 2'!B474),IF($A$20=9, IF('New Cycle 3'!B474="","", 'New Cycle 3'!B474),"")))))))))</f>
        <v>32</v>
      </c>
      <c r="R474" s="32">
        <f>IF($A$20=1,IF(UDDS!D474="","",UDDS!D474),IF($A$20=2,IF('FTP-75'!D474="","",'FTP-75'!D474),IF($A$20=3, IF('US06'!D474="","",'US06'!D474),IF($A$20=4, IF(NEDC!C474="","", NEDC!C474),IF($A$20=5, IF('JPN10-15'!C474="","",'JPN10-15'!C474),IF($A$20=6, IF(WLTC!D474="","", WLTC!D474),IF($A$20=7, IF('New Cycle 1'!C474="","", 'New Cycle 1'!C474),IF($A$20=8, IF('New Cycle 2'!C474="","", 'New Cycle 2'!C474),IF($A$20=9, IF('New Cycle 3'!C474="","", 'New Cycle 3'!C474),"")))))))))</f>
        <v>0</v>
      </c>
      <c r="S474" s="32">
        <f>IF($A$20=1,IF(UDDS!E474="","",UDDS!E474),IF($A$20=2,IF('FTP-75'!E474="","",'FTP-75'!E474),IF($A$20=3, IF('US06'!E474="","",'US06'!E474),IF($A$20=4, IF(NEDC!D474="","", NEDC!D474),IF($A$20=5, IF('JPN10-15'!D474="","",'JPN10-15'!D474),IF($A$20=6, IF(WLTC!E474="","", WLTC!E474),IF($A$20=7, IF('New Cycle 1'!D474="","", 'New Cycle 1'!D474),IF($A$20=8, IF('New Cycle 2'!D474="","", 'New Cycle 2'!D474),IF($A$20=9, IF('New Cycle 3'!D474="","", 'New Cycle 3'!D474),"")))))))))</f>
        <v>8.8888888888888893</v>
      </c>
      <c r="T474" s="32">
        <f>IF($A$20=1,IF(UDDS!F474="","",UDDS!F474),IF($A$20=2,IF('FTP-75'!F474="","",'FTP-75'!F474),IF($A$20=3, IF('US06'!F474="","",'US06'!F474),IF($A$20=4, IF(NEDC!E474="","", NEDC!E474),IF($A$20=5, IF('JPN10-15'!E474="","",'JPN10-15'!E474),IF($A$20=6, IF(WLTC!F474="","", WLTC!F474),IF($A$20=7, IF('New Cycle 1'!E474="","", 'New Cycle 1'!E474),IF($A$20=8, IF('New Cycle 2'!E474="","", 'New Cycle 2'!E474),IF($A$20=9, IF('New Cycle 3'!E474="","", 'New Cycle 3'!E474),"")))))))))</f>
        <v>0</v>
      </c>
      <c r="U474" s="32">
        <f>IF($A$20=1,IF(UDDS!G474="","",UDDS!G474),IF($A$20=2,IF('FTP-75'!G474="","",'FTP-75'!G474),IF($A$20=3, IF('US06'!G474="","",'US06'!G474),IF($A$20=4, IF(NEDC!F474="","", NEDC!F474),IF($A$20=5, IF('JPN10-15'!F474="","",'JPN10-15'!F474),IF($A$20=6, IF(WLTC!G474="","", WLTC!G474),IF($A$20=7, IF('New Cycle 1'!F474="","", 'New Cycle 1'!F474),IF($A$20=8, IF('New Cycle 2'!F474="","", 'New Cycle 2'!F474),IF($A$20=9, IF('New Cycle 3'!F474="","", 'New Cycle 3'!F474),"")))))))))</f>
        <v>2311.1207166263525</v>
      </c>
    </row>
    <row r="475" spans="16:21" x14ac:dyDescent="0.25">
      <c r="P475" s="8">
        <f>IF($A$20=1,IF(UDDS!A475="","",UDDS!A475),IF($A$20=2,IF('FTP-75'!A475="","",'FTP-75'!A475),IF($A$20=3, IF('US06'!A475="","",'US06'!A475),IF($A$20=4, IF(NEDC!A475="","", NEDC!A475),IF($A$20=5, IF('JPN10-15'!A475="","",'JPN10-15'!A475),IF($A$20=6, IF(WLTC!B475="","", WLTC!B475),IF($A$20=7, IF('New Cycle 1'!A475="","", 'New Cycle 1'!A475),IF($A$20=8, IF('New Cycle 2'!A475="","", 'New Cycle 3'!A475),IF($A$20=9, IF('New Cycle 3'!A475="","", 'New Cycle 3'!A475),"")))))))))</f>
        <v>473</v>
      </c>
      <c r="Q475" s="32">
        <f>IF($A$20=1,IF(UDDS!C475="","",UDDS!C475),IF($A$20=2,IF('FTP-75'!C475="","",'FTP-75'!C475),IF($A$20=3, IF('US06'!C475="","",'US06'!C475),IF($A$20=4, IF(NEDC!B475="","", NEDC!B475),IF($A$20=5, IF('JPN10-15'!B475="","",'JPN10-15'!B475),IF($A$20=6, IF(WLTC!C475="","", WLTC!C475),IF($A$20=7, IF('New Cycle 1'!B475="","", 'New Cycle 1'!B475),IF($A$20=8, IF('New Cycle 2'!B475="","", 'New Cycle 2'!B475),IF($A$20=9, IF('New Cycle 3'!B475="","", 'New Cycle 3'!B475),"")))))))))</f>
        <v>32</v>
      </c>
      <c r="R475" s="32">
        <f>IF($A$20=1,IF(UDDS!D475="","",UDDS!D475),IF($A$20=2,IF('FTP-75'!D475="","",'FTP-75'!D475),IF($A$20=3, IF('US06'!D475="","",'US06'!D475),IF($A$20=4, IF(NEDC!C475="","", NEDC!C475),IF($A$20=5, IF('JPN10-15'!C475="","",'JPN10-15'!C475),IF($A$20=6, IF(WLTC!D475="","", WLTC!D475),IF($A$20=7, IF('New Cycle 1'!C475="","", 'New Cycle 1'!C475),IF($A$20=8, IF('New Cycle 2'!C475="","", 'New Cycle 2'!C475),IF($A$20=9, IF('New Cycle 3'!C475="","", 'New Cycle 3'!C475),"")))))))))</f>
        <v>0</v>
      </c>
      <c r="S475" s="32">
        <f>IF($A$20=1,IF(UDDS!E475="","",UDDS!E475),IF($A$20=2,IF('FTP-75'!E475="","",'FTP-75'!E475),IF($A$20=3, IF('US06'!E475="","",'US06'!E475),IF($A$20=4, IF(NEDC!D475="","", NEDC!D475),IF($A$20=5, IF('JPN10-15'!D475="","",'JPN10-15'!D475),IF($A$20=6, IF(WLTC!E475="","", WLTC!E475),IF($A$20=7, IF('New Cycle 1'!D475="","", 'New Cycle 1'!D475),IF($A$20=8, IF('New Cycle 2'!D475="","", 'New Cycle 2'!D475),IF($A$20=9, IF('New Cycle 3'!D475="","", 'New Cycle 3'!D475),"")))))))))</f>
        <v>8.8888888888888893</v>
      </c>
      <c r="T475" s="32">
        <f>IF($A$20=1,IF(UDDS!F475="","",UDDS!F475),IF($A$20=2,IF('FTP-75'!F475="","",'FTP-75'!F475),IF($A$20=3, IF('US06'!F475="","",'US06'!F475),IF($A$20=4, IF(NEDC!E475="","", NEDC!E475),IF($A$20=5, IF('JPN10-15'!E475="","",'JPN10-15'!E475),IF($A$20=6, IF(WLTC!F475="","", WLTC!F475),IF($A$20=7, IF('New Cycle 1'!E475="","", 'New Cycle 1'!E475),IF($A$20=8, IF('New Cycle 2'!E475="","", 'New Cycle 2'!E475),IF($A$20=9, IF('New Cycle 3'!E475="","", 'New Cycle 3'!E475),"")))))))))</f>
        <v>0</v>
      </c>
      <c r="U475" s="32">
        <f>IF($A$20=1,IF(UDDS!G475="","",UDDS!G475),IF($A$20=2,IF('FTP-75'!G475="","",'FTP-75'!G475),IF($A$20=3, IF('US06'!G475="","",'US06'!G475),IF($A$20=4, IF(NEDC!F475="","", NEDC!F475),IF($A$20=5, IF('JPN10-15'!F475="","",'JPN10-15'!F475),IF($A$20=6, IF(WLTC!G475="","", WLTC!G475),IF($A$20=7, IF('New Cycle 1'!F475="","", 'New Cycle 1'!F475),IF($A$20=8, IF('New Cycle 2'!F475="","", 'New Cycle 2'!F475),IF($A$20=9, IF('New Cycle 3'!F475="","", 'New Cycle 3'!F475),"")))))))))</f>
        <v>2320.0096055152412</v>
      </c>
    </row>
    <row r="476" spans="16:21" x14ac:dyDescent="0.25">
      <c r="P476" s="8">
        <f>IF($A$20=1,IF(UDDS!A476="","",UDDS!A476),IF($A$20=2,IF('FTP-75'!A476="","",'FTP-75'!A476),IF($A$20=3, IF('US06'!A476="","",'US06'!A476),IF($A$20=4, IF(NEDC!A476="","", NEDC!A476),IF($A$20=5, IF('JPN10-15'!A476="","",'JPN10-15'!A476),IF($A$20=6, IF(WLTC!B476="","", WLTC!B476),IF($A$20=7, IF('New Cycle 1'!A476="","", 'New Cycle 1'!A476),IF($A$20=8, IF('New Cycle 2'!A476="","", 'New Cycle 3'!A476),IF($A$20=9, IF('New Cycle 3'!A476="","", 'New Cycle 3'!A476),"")))))))))</f>
        <v>474</v>
      </c>
      <c r="Q476" s="32">
        <f>IF($A$20=1,IF(UDDS!C476="","",UDDS!C476),IF($A$20=2,IF('FTP-75'!C476="","",'FTP-75'!C476),IF($A$20=3, IF('US06'!C476="","",'US06'!C476),IF($A$20=4, IF(NEDC!B476="","", NEDC!B476),IF($A$20=5, IF('JPN10-15'!B476="","",'JPN10-15'!B476),IF($A$20=6, IF(WLTC!C476="","", WLTC!C476),IF($A$20=7, IF('New Cycle 1'!B476="","", 'New Cycle 1'!B476),IF($A$20=8, IF('New Cycle 2'!B476="","", 'New Cycle 2'!B476),IF($A$20=9, IF('New Cycle 3'!B476="","", 'New Cycle 3'!B476),"")))))))))</f>
        <v>32</v>
      </c>
      <c r="R476" s="32">
        <f>IF($A$20=1,IF(UDDS!D476="","",UDDS!D476),IF($A$20=2,IF('FTP-75'!D476="","",'FTP-75'!D476),IF($A$20=3, IF('US06'!D476="","",'US06'!D476),IF($A$20=4, IF(NEDC!C476="","", NEDC!C476),IF($A$20=5, IF('JPN10-15'!C476="","",'JPN10-15'!C476),IF($A$20=6, IF(WLTC!D476="","", WLTC!D476),IF($A$20=7, IF('New Cycle 1'!C476="","", 'New Cycle 1'!C476),IF($A$20=8, IF('New Cycle 2'!C476="","", 'New Cycle 2'!C476),IF($A$20=9, IF('New Cycle 3'!C476="","", 'New Cycle 3'!C476),"")))))))))</f>
        <v>0</v>
      </c>
      <c r="S476" s="32">
        <f>IF($A$20=1,IF(UDDS!E476="","",UDDS!E476),IF($A$20=2,IF('FTP-75'!E476="","",'FTP-75'!E476),IF($A$20=3, IF('US06'!E476="","",'US06'!E476),IF($A$20=4, IF(NEDC!D476="","", NEDC!D476),IF($A$20=5, IF('JPN10-15'!D476="","",'JPN10-15'!D476),IF($A$20=6, IF(WLTC!E476="","", WLTC!E476),IF($A$20=7, IF('New Cycle 1'!D476="","", 'New Cycle 1'!D476),IF($A$20=8, IF('New Cycle 2'!D476="","", 'New Cycle 2'!D476),IF($A$20=9, IF('New Cycle 3'!D476="","", 'New Cycle 3'!D476),"")))))))))</f>
        <v>8.8888888888888893</v>
      </c>
      <c r="T476" s="32">
        <f>IF($A$20=1,IF(UDDS!F476="","",UDDS!F476),IF($A$20=2,IF('FTP-75'!F476="","",'FTP-75'!F476),IF($A$20=3, IF('US06'!F476="","",'US06'!F476),IF($A$20=4, IF(NEDC!E476="","", NEDC!E476),IF($A$20=5, IF('JPN10-15'!E476="","",'JPN10-15'!E476),IF($A$20=6, IF(WLTC!F476="","", WLTC!F476),IF($A$20=7, IF('New Cycle 1'!E476="","", 'New Cycle 1'!E476),IF($A$20=8, IF('New Cycle 2'!E476="","", 'New Cycle 2'!E476),IF($A$20=9, IF('New Cycle 3'!E476="","", 'New Cycle 3'!E476),"")))))))))</f>
        <v>0</v>
      </c>
      <c r="U476" s="32">
        <f>IF($A$20=1,IF(UDDS!G476="","",UDDS!G476),IF($A$20=2,IF('FTP-75'!G476="","",'FTP-75'!G476),IF($A$20=3, IF('US06'!G476="","",'US06'!G476),IF($A$20=4, IF(NEDC!F476="","", NEDC!F476),IF($A$20=5, IF('JPN10-15'!F476="","",'JPN10-15'!F476),IF($A$20=6, IF(WLTC!G476="","", WLTC!G476),IF($A$20=7, IF('New Cycle 1'!F476="","", 'New Cycle 1'!F476),IF($A$20=8, IF('New Cycle 2'!F476="","", 'New Cycle 2'!F476),IF($A$20=9, IF('New Cycle 3'!F476="","", 'New Cycle 3'!F476),"")))))))))</f>
        <v>2328.8984944041299</v>
      </c>
    </row>
    <row r="477" spans="16:21" x14ac:dyDescent="0.25">
      <c r="P477" s="8">
        <f>IF($A$20=1,IF(UDDS!A477="","",UDDS!A477),IF($A$20=2,IF('FTP-75'!A477="","",'FTP-75'!A477),IF($A$20=3, IF('US06'!A477="","",'US06'!A477),IF($A$20=4, IF(NEDC!A477="","", NEDC!A477),IF($A$20=5, IF('JPN10-15'!A477="","",'JPN10-15'!A477),IF($A$20=6, IF(WLTC!B477="","", WLTC!B477),IF($A$20=7, IF('New Cycle 1'!A477="","", 'New Cycle 1'!A477),IF($A$20=8, IF('New Cycle 2'!A477="","", 'New Cycle 3'!A477),IF($A$20=9, IF('New Cycle 3'!A477="","", 'New Cycle 3'!A477),"")))))))))</f>
        <v>475</v>
      </c>
      <c r="Q477" s="32">
        <f>IF($A$20=1,IF(UDDS!C477="","",UDDS!C477),IF($A$20=2,IF('FTP-75'!C477="","",'FTP-75'!C477),IF($A$20=3, IF('US06'!C477="","",'US06'!C477),IF($A$20=4, IF(NEDC!B477="","", NEDC!B477),IF($A$20=5, IF('JPN10-15'!B477="","",'JPN10-15'!B477),IF($A$20=6, IF(WLTC!C477="","", WLTC!C477),IF($A$20=7, IF('New Cycle 1'!B477="","", 'New Cycle 1'!B477),IF($A$20=8, IF('New Cycle 2'!B477="","", 'New Cycle 2'!B477),IF($A$20=9, IF('New Cycle 3'!B477="","", 'New Cycle 3'!B477),"")))))))))</f>
        <v>32</v>
      </c>
      <c r="R477" s="32">
        <f>IF($A$20=1,IF(UDDS!D477="","",UDDS!D477),IF($A$20=2,IF('FTP-75'!D477="","",'FTP-75'!D477),IF($A$20=3, IF('US06'!D477="","",'US06'!D477),IF($A$20=4, IF(NEDC!C477="","", NEDC!C477),IF($A$20=5, IF('JPN10-15'!C477="","",'JPN10-15'!C477),IF($A$20=6, IF(WLTC!D477="","", WLTC!D477),IF($A$20=7, IF('New Cycle 1'!C477="","", 'New Cycle 1'!C477),IF($A$20=8, IF('New Cycle 2'!C477="","", 'New Cycle 2'!C477),IF($A$20=9, IF('New Cycle 3'!C477="","", 'New Cycle 3'!C477),"")))))))))</f>
        <v>0</v>
      </c>
      <c r="S477" s="32">
        <f>IF($A$20=1,IF(UDDS!E477="","",UDDS!E477),IF($A$20=2,IF('FTP-75'!E477="","",'FTP-75'!E477),IF($A$20=3, IF('US06'!E477="","",'US06'!E477),IF($A$20=4, IF(NEDC!D477="","", NEDC!D477),IF($A$20=5, IF('JPN10-15'!D477="","",'JPN10-15'!D477),IF($A$20=6, IF(WLTC!E477="","", WLTC!E477),IF($A$20=7, IF('New Cycle 1'!D477="","", 'New Cycle 1'!D477),IF($A$20=8, IF('New Cycle 2'!D477="","", 'New Cycle 2'!D477),IF($A$20=9, IF('New Cycle 3'!D477="","", 'New Cycle 3'!D477),"")))))))))</f>
        <v>8.8888888888888893</v>
      </c>
      <c r="T477" s="32">
        <f>IF($A$20=1,IF(UDDS!F477="","",UDDS!F477),IF($A$20=2,IF('FTP-75'!F477="","",'FTP-75'!F477),IF($A$20=3, IF('US06'!F477="","",'US06'!F477),IF($A$20=4, IF(NEDC!E477="","", NEDC!E477),IF($A$20=5, IF('JPN10-15'!E477="","",'JPN10-15'!E477),IF($A$20=6, IF(WLTC!F477="","", WLTC!F477),IF($A$20=7, IF('New Cycle 1'!E477="","", 'New Cycle 1'!E477),IF($A$20=8, IF('New Cycle 2'!E477="","", 'New Cycle 2'!E477),IF($A$20=9, IF('New Cycle 3'!E477="","", 'New Cycle 3'!E477),"")))))))))</f>
        <v>0</v>
      </c>
      <c r="U477" s="32">
        <f>IF($A$20=1,IF(UDDS!G477="","",UDDS!G477),IF($A$20=2,IF('FTP-75'!G477="","",'FTP-75'!G477),IF($A$20=3, IF('US06'!G477="","",'US06'!G477),IF($A$20=4, IF(NEDC!F477="","", NEDC!F477),IF($A$20=5, IF('JPN10-15'!F477="","",'JPN10-15'!F477),IF($A$20=6, IF(WLTC!G477="","", WLTC!G477),IF($A$20=7, IF('New Cycle 1'!F477="","", 'New Cycle 1'!F477),IF($A$20=8, IF('New Cycle 2'!F477="","", 'New Cycle 2'!F477),IF($A$20=9, IF('New Cycle 3'!F477="","", 'New Cycle 3'!F477),"")))))))))</f>
        <v>2337.7873832930186</v>
      </c>
    </row>
    <row r="478" spans="16:21" x14ac:dyDescent="0.25">
      <c r="P478" s="8">
        <f>IF($A$20=1,IF(UDDS!A478="","",UDDS!A478),IF($A$20=2,IF('FTP-75'!A478="","",'FTP-75'!A478),IF($A$20=3, IF('US06'!A478="","",'US06'!A478),IF($A$20=4, IF(NEDC!A478="","", NEDC!A478),IF($A$20=5, IF('JPN10-15'!A478="","",'JPN10-15'!A478),IF($A$20=6, IF(WLTC!B478="","", WLTC!B478),IF($A$20=7, IF('New Cycle 1'!A478="","", 'New Cycle 1'!A478),IF($A$20=8, IF('New Cycle 2'!A478="","", 'New Cycle 3'!A478),IF($A$20=9, IF('New Cycle 3'!A478="","", 'New Cycle 3'!A478),"")))))))))</f>
        <v>476</v>
      </c>
      <c r="Q478" s="32">
        <f>IF($A$20=1,IF(UDDS!C478="","",UDDS!C478),IF($A$20=2,IF('FTP-75'!C478="","",'FTP-75'!C478),IF($A$20=3, IF('US06'!C478="","",'US06'!C478),IF($A$20=4, IF(NEDC!B478="","", NEDC!B478),IF($A$20=5, IF('JPN10-15'!B478="","",'JPN10-15'!B478),IF($A$20=6, IF(WLTC!C478="","", WLTC!C478),IF($A$20=7, IF('New Cycle 1'!B478="","", 'New Cycle 1'!B478),IF($A$20=8, IF('New Cycle 2'!B478="","", 'New Cycle 2'!B478),IF($A$20=9, IF('New Cycle 3'!B478="","", 'New Cycle 3'!B478),"")))))))))</f>
        <v>32</v>
      </c>
      <c r="R478" s="32">
        <f>IF($A$20=1,IF(UDDS!D478="","",UDDS!D478),IF($A$20=2,IF('FTP-75'!D478="","",'FTP-75'!D478),IF($A$20=3, IF('US06'!D478="","",'US06'!D478),IF($A$20=4, IF(NEDC!C478="","", NEDC!C478),IF($A$20=5, IF('JPN10-15'!C478="","",'JPN10-15'!C478),IF($A$20=6, IF(WLTC!D478="","", WLTC!D478),IF($A$20=7, IF('New Cycle 1'!C478="","", 'New Cycle 1'!C478),IF($A$20=8, IF('New Cycle 2'!C478="","", 'New Cycle 2'!C478),IF($A$20=9, IF('New Cycle 3'!C478="","", 'New Cycle 3'!C478),"")))))))))</f>
        <v>0</v>
      </c>
      <c r="S478" s="32">
        <f>IF($A$20=1,IF(UDDS!E478="","",UDDS!E478),IF($A$20=2,IF('FTP-75'!E478="","",'FTP-75'!E478),IF($A$20=3, IF('US06'!E478="","",'US06'!E478),IF($A$20=4, IF(NEDC!D478="","", NEDC!D478),IF($A$20=5, IF('JPN10-15'!D478="","",'JPN10-15'!D478),IF($A$20=6, IF(WLTC!E478="","", WLTC!E478),IF($A$20=7, IF('New Cycle 1'!D478="","", 'New Cycle 1'!D478),IF($A$20=8, IF('New Cycle 2'!D478="","", 'New Cycle 2'!D478),IF($A$20=9, IF('New Cycle 3'!D478="","", 'New Cycle 3'!D478),"")))))))))</f>
        <v>8.8888888888888893</v>
      </c>
      <c r="T478" s="32">
        <f>IF($A$20=1,IF(UDDS!F478="","",UDDS!F478),IF($A$20=2,IF('FTP-75'!F478="","",'FTP-75'!F478),IF($A$20=3, IF('US06'!F478="","",'US06'!F478),IF($A$20=4, IF(NEDC!E478="","", NEDC!E478),IF($A$20=5, IF('JPN10-15'!E478="","",'JPN10-15'!E478),IF($A$20=6, IF(WLTC!F478="","", WLTC!F478),IF($A$20=7, IF('New Cycle 1'!E478="","", 'New Cycle 1'!E478),IF($A$20=8, IF('New Cycle 2'!E478="","", 'New Cycle 2'!E478),IF($A$20=9, IF('New Cycle 3'!E478="","", 'New Cycle 3'!E478),"")))))))))</f>
        <v>0</v>
      </c>
      <c r="U478" s="32">
        <f>IF($A$20=1,IF(UDDS!G478="","",UDDS!G478),IF($A$20=2,IF('FTP-75'!G478="","",'FTP-75'!G478),IF($A$20=3, IF('US06'!G478="","",'US06'!G478),IF($A$20=4, IF(NEDC!F478="","", NEDC!F478),IF($A$20=5, IF('JPN10-15'!F478="","",'JPN10-15'!F478),IF($A$20=6, IF(WLTC!G478="","", WLTC!G478),IF($A$20=7, IF('New Cycle 1'!F478="","", 'New Cycle 1'!F478),IF($A$20=8, IF('New Cycle 2'!F478="","", 'New Cycle 2'!F478),IF($A$20=9, IF('New Cycle 3'!F478="","", 'New Cycle 3'!F478),"")))))))))</f>
        <v>2346.6762721819073</v>
      </c>
    </row>
    <row r="479" spans="16:21" x14ac:dyDescent="0.25">
      <c r="P479" s="8">
        <f>IF($A$20=1,IF(UDDS!A479="","",UDDS!A479),IF($A$20=2,IF('FTP-75'!A479="","",'FTP-75'!A479),IF($A$20=3, IF('US06'!A479="","",'US06'!A479),IF($A$20=4, IF(NEDC!A479="","", NEDC!A479),IF($A$20=5, IF('JPN10-15'!A479="","",'JPN10-15'!A479),IF($A$20=6, IF(WLTC!B479="","", WLTC!B479),IF($A$20=7, IF('New Cycle 1'!A479="","", 'New Cycle 1'!A479),IF($A$20=8, IF('New Cycle 2'!A479="","", 'New Cycle 3'!A479),IF($A$20=9, IF('New Cycle 3'!A479="","", 'New Cycle 3'!A479),"")))))))))</f>
        <v>477</v>
      </c>
      <c r="Q479" s="32">
        <f>IF($A$20=1,IF(UDDS!C479="","",UDDS!C479),IF($A$20=2,IF('FTP-75'!C479="","",'FTP-75'!C479),IF($A$20=3, IF('US06'!C479="","",'US06'!C479),IF($A$20=4, IF(NEDC!B479="","", NEDC!B479),IF($A$20=5, IF('JPN10-15'!B479="","",'JPN10-15'!B479),IF($A$20=6, IF(WLTC!C479="","", WLTC!C479),IF($A$20=7, IF('New Cycle 1'!B479="","", 'New Cycle 1'!B479),IF($A$20=8, IF('New Cycle 2'!B479="","", 'New Cycle 2'!B479),IF($A$20=9, IF('New Cycle 3'!B479="","", 'New Cycle 3'!B479),"")))))))))</f>
        <v>32</v>
      </c>
      <c r="R479" s="32">
        <f>IF($A$20=1,IF(UDDS!D479="","",UDDS!D479),IF($A$20=2,IF('FTP-75'!D479="","",'FTP-75'!D479),IF($A$20=3, IF('US06'!D479="","",'US06'!D479),IF($A$20=4, IF(NEDC!C479="","", NEDC!C479),IF($A$20=5, IF('JPN10-15'!C479="","",'JPN10-15'!C479),IF($A$20=6, IF(WLTC!D479="","", WLTC!D479),IF($A$20=7, IF('New Cycle 1'!C479="","", 'New Cycle 1'!C479),IF($A$20=8, IF('New Cycle 2'!C479="","", 'New Cycle 2'!C479),IF($A$20=9, IF('New Cycle 3'!C479="","", 'New Cycle 3'!C479),"")))))))))</f>
        <v>0</v>
      </c>
      <c r="S479" s="32">
        <f>IF($A$20=1,IF(UDDS!E479="","",UDDS!E479),IF($A$20=2,IF('FTP-75'!E479="","",'FTP-75'!E479),IF($A$20=3, IF('US06'!E479="","",'US06'!E479),IF($A$20=4, IF(NEDC!D479="","", NEDC!D479),IF($A$20=5, IF('JPN10-15'!D479="","",'JPN10-15'!D479),IF($A$20=6, IF(WLTC!E479="","", WLTC!E479),IF($A$20=7, IF('New Cycle 1'!D479="","", 'New Cycle 1'!D479),IF($A$20=8, IF('New Cycle 2'!D479="","", 'New Cycle 2'!D479),IF($A$20=9, IF('New Cycle 3'!D479="","", 'New Cycle 3'!D479),"")))))))))</f>
        <v>8.8888888888888893</v>
      </c>
      <c r="T479" s="32">
        <f>IF($A$20=1,IF(UDDS!F479="","",UDDS!F479),IF($A$20=2,IF('FTP-75'!F479="","",'FTP-75'!F479),IF($A$20=3, IF('US06'!F479="","",'US06'!F479),IF($A$20=4, IF(NEDC!E479="","", NEDC!E479),IF($A$20=5, IF('JPN10-15'!E479="","",'JPN10-15'!E479),IF($A$20=6, IF(WLTC!F479="","", WLTC!F479),IF($A$20=7, IF('New Cycle 1'!E479="","", 'New Cycle 1'!E479),IF($A$20=8, IF('New Cycle 2'!E479="","", 'New Cycle 2'!E479),IF($A$20=9, IF('New Cycle 3'!E479="","", 'New Cycle 3'!E479),"")))))))))</f>
        <v>0</v>
      </c>
      <c r="U479" s="32">
        <f>IF($A$20=1,IF(UDDS!G479="","",UDDS!G479),IF($A$20=2,IF('FTP-75'!G479="","",'FTP-75'!G479),IF($A$20=3, IF('US06'!G479="","",'US06'!G479),IF($A$20=4, IF(NEDC!F479="","", NEDC!F479),IF($A$20=5, IF('JPN10-15'!F479="","",'JPN10-15'!F479),IF($A$20=6, IF(WLTC!G479="","", WLTC!G479),IF($A$20=7, IF('New Cycle 1'!F479="","", 'New Cycle 1'!F479),IF($A$20=8, IF('New Cycle 2'!F479="","", 'New Cycle 2'!F479),IF($A$20=9, IF('New Cycle 3'!F479="","", 'New Cycle 3'!F479),"")))))))))</f>
        <v>2355.565161070796</v>
      </c>
    </row>
    <row r="480" spans="16:21" x14ac:dyDescent="0.25">
      <c r="P480" s="8">
        <f>IF($A$20=1,IF(UDDS!A480="","",UDDS!A480),IF($A$20=2,IF('FTP-75'!A480="","",'FTP-75'!A480),IF($A$20=3, IF('US06'!A480="","",'US06'!A480),IF($A$20=4, IF(NEDC!A480="","", NEDC!A480),IF($A$20=5, IF('JPN10-15'!A480="","",'JPN10-15'!A480),IF($A$20=6, IF(WLTC!B480="","", WLTC!B480),IF($A$20=7, IF('New Cycle 1'!A480="","", 'New Cycle 1'!A480),IF($A$20=8, IF('New Cycle 2'!A480="","", 'New Cycle 3'!A480),IF($A$20=9, IF('New Cycle 3'!A480="","", 'New Cycle 3'!A480),"")))))))))</f>
        <v>478</v>
      </c>
      <c r="Q480" s="32">
        <f>IF($A$20=1,IF(UDDS!C480="","",UDDS!C480),IF($A$20=2,IF('FTP-75'!C480="","",'FTP-75'!C480),IF($A$20=3, IF('US06'!C480="","",'US06'!C480),IF($A$20=4, IF(NEDC!B480="","", NEDC!B480),IF($A$20=5, IF('JPN10-15'!B480="","",'JPN10-15'!B480),IF($A$20=6, IF(WLTC!C480="","", WLTC!C480),IF($A$20=7, IF('New Cycle 1'!B480="","", 'New Cycle 1'!B480),IF($A$20=8, IF('New Cycle 2'!B480="","", 'New Cycle 2'!B480),IF($A$20=9, IF('New Cycle 3'!B480="","", 'New Cycle 3'!B480),"")))))))))</f>
        <v>29.808846892745724</v>
      </c>
      <c r="R480" s="32">
        <f>IF($A$20=1,IF(UDDS!D480="","",UDDS!D480),IF($A$20=2,IF('FTP-75'!D480="","",'FTP-75'!D480),IF($A$20=3, IF('US06'!D480="","",'US06'!D480),IF($A$20=4, IF(NEDC!C480="","", NEDC!C480),IF($A$20=5, IF('JPN10-15'!C480="","",'JPN10-15'!C480),IF($A$20=6, IF(WLTC!D480="","", WLTC!D480),IF($A$20=7, IF('New Cycle 1'!C480="","", 'New Cycle 1'!C480),IF($A$20=8, IF('New Cycle 2'!C480="","", 'New Cycle 2'!C480),IF($A$20=9, IF('New Cycle 3'!C480="","", 'New Cycle 3'!C480),"")))))))))</f>
        <v>0</v>
      </c>
      <c r="S480" s="32">
        <f>IF($A$20=1,IF(UDDS!E480="","",UDDS!E480),IF($A$20=2,IF('FTP-75'!E480="","",'FTP-75'!E480),IF($A$20=3, IF('US06'!E480="","",'US06'!E480),IF($A$20=4, IF(NEDC!D480="","", NEDC!D480),IF($A$20=5, IF('JPN10-15'!D480="","",'JPN10-15'!D480),IF($A$20=6, IF(WLTC!E480="","", WLTC!E480),IF($A$20=7, IF('New Cycle 1'!D480="","", 'New Cycle 1'!D480),IF($A$20=8, IF('New Cycle 2'!D480="","", 'New Cycle 2'!D480),IF($A$20=9, IF('New Cycle 3'!D480="","", 'New Cycle 3'!D480),"")))))))))</f>
        <v>8.2802352479849226</v>
      </c>
      <c r="T480" s="32">
        <f>IF($A$20=1,IF(UDDS!F480="","",UDDS!F480),IF($A$20=2,IF('FTP-75'!F480="","",'FTP-75'!F480),IF($A$20=3, IF('US06'!F480="","",'US06'!F480),IF($A$20=4, IF(NEDC!E480="","", NEDC!E480),IF($A$20=5, IF('JPN10-15'!E480="","",'JPN10-15'!E480),IF($A$20=6, IF(WLTC!F480="","", WLTC!F480),IF($A$20=7, IF('New Cycle 1'!E480="","", 'New Cycle 1'!E480),IF($A$20=8, IF('New Cycle 2'!E480="","", 'New Cycle 2'!E480),IF($A$20=9, IF('New Cycle 3'!E480="","", 'New Cycle 3'!E480),"")))))))))</f>
        <v>-0.60865364090396668</v>
      </c>
      <c r="U480" s="32">
        <f>IF($A$20=1,IF(UDDS!G480="","",UDDS!G480),IF($A$20=2,IF('FTP-75'!G480="","",'FTP-75'!G480),IF($A$20=3, IF('US06'!G480="","",'US06'!G480),IF($A$20=4, IF(NEDC!F480="","", NEDC!F480),IF($A$20=5, IF('JPN10-15'!F480="","",'JPN10-15'!F480),IF($A$20=6, IF(WLTC!G480="","", WLTC!G480),IF($A$20=7, IF('New Cycle 1'!F480="","", 'New Cycle 1'!F480),IF($A$20=8, IF('New Cycle 2'!F480="","", 'New Cycle 2'!F480),IF($A$20=9, IF('New Cycle 3'!F480="","", 'New Cycle 3'!F480),"")))))))))</f>
        <v>2364.1497231392327</v>
      </c>
    </row>
    <row r="481" spans="16:21" x14ac:dyDescent="0.25">
      <c r="P481" s="8">
        <f>IF($A$20=1,IF(UDDS!A481="","",UDDS!A481),IF($A$20=2,IF('FTP-75'!A481="","",'FTP-75'!A481),IF($A$20=3, IF('US06'!A481="","",'US06'!A481),IF($A$20=4, IF(NEDC!A481="","", NEDC!A481),IF($A$20=5, IF('JPN10-15'!A481="","",'JPN10-15'!A481),IF($A$20=6, IF(WLTC!B481="","", WLTC!B481),IF($A$20=7, IF('New Cycle 1'!A481="","", 'New Cycle 1'!A481),IF($A$20=8, IF('New Cycle 2'!A481="","", 'New Cycle 3'!A481),IF($A$20=9, IF('New Cycle 3'!A481="","", 'New Cycle 3'!A481),"")))))))))</f>
        <v>479</v>
      </c>
      <c r="Q481" s="32">
        <f>IF($A$20=1,IF(UDDS!C481="","",UDDS!C481),IF($A$20=2,IF('FTP-75'!C481="","",'FTP-75'!C481),IF($A$20=3, IF('US06'!C481="","",'US06'!C481),IF($A$20=4, IF(NEDC!B481="","", NEDC!B481),IF($A$20=5, IF('JPN10-15'!B481="","",'JPN10-15'!B481),IF($A$20=6, IF(WLTC!C481="","", WLTC!C481),IF($A$20=7, IF('New Cycle 1'!B481="","", 'New Cycle 1'!B481),IF($A$20=8, IF('New Cycle 2'!B481="","", 'New Cycle 2'!B481),IF($A$20=9, IF('New Cycle 3'!B481="","", 'New Cycle 3'!B481),"")))))))))</f>
        <v>26.639331009975372</v>
      </c>
      <c r="R481" s="32">
        <f>IF($A$20=1,IF(UDDS!D481="","",UDDS!D481),IF($A$20=2,IF('FTP-75'!D481="","",'FTP-75'!D481),IF($A$20=3, IF('US06'!D481="","",'US06'!D481),IF($A$20=4, IF(NEDC!C481="","", NEDC!C481),IF($A$20=5, IF('JPN10-15'!C481="","",'JPN10-15'!C481),IF($A$20=6, IF(WLTC!D481="","", WLTC!D481),IF($A$20=7, IF('New Cycle 1'!C481="","", 'New Cycle 1'!C481),IF($A$20=8, IF('New Cycle 2'!C481="","", 'New Cycle 2'!C481),IF($A$20=9, IF('New Cycle 3'!C481="","", 'New Cycle 3'!C481),"")))))))))</f>
        <v>0</v>
      </c>
      <c r="S481" s="32">
        <f>IF($A$20=1,IF(UDDS!E481="","",UDDS!E481),IF($A$20=2,IF('FTP-75'!E481="","",'FTP-75'!E481),IF($A$20=3, IF('US06'!E481="","",'US06'!E481),IF($A$20=4, IF(NEDC!D481="","", NEDC!D481),IF($A$20=5, IF('JPN10-15'!D481="","",'JPN10-15'!D481),IF($A$20=6, IF(WLTC!E481="","", WLTC!E481),IF($A$20=7, IF('New Cycle 1'!D481="","", 'New Cycle 1'!D481),IF($A$20=8, IF('New Cycle 2'!D481="","", 'New Cycle 2'!D481),IF($A$20=9, IF('New Cycle 3'!D481="","", 'New Cycle 3'!D481),"")))))))))</f>
        <v>7.3998141694376027</v>
      </c>
      <c r="T481" s="32">
        <f>IF($A$20=1,IF(UDDS!F481="","",UDDS!F481),IF($A$20=2,IF('FTP-75'!F481="","",'FTP-75'!F481),IF($A$20=3, IF('US06'!F481="","",'US06'!F481),IF($A$20=4, IF(NEDC!E481="","", NEDC!E481),IF($A$20=5, IF('JPN10-15'!E481="","",'JPN10-15'!E481),IF($A$20=6, IF(WLTC!F481="","", WLTC!F481),IF($A$20=7, IF('New Cycle 1'!E481="","", 'New Cycle 1'!E481),IF($A$20=8, IF('New Cycle 2'!E481="","", 'New Cycle 2'!E481),IF($A$20=9, IF('New Cycle 3'!E481="","", 'New Cycle 3'!E481),"")))))))))</f>
        <v>-0.88042107854731988</v>
      </c>
      <c r="U481" s="32">
        <f>IF($A$20=1,IF(UDDS!G481="","",UDDS!G481),IF($A$20=2,IF('FTP-75'!G481="","",'FTP-75'!G481),IF($A$20=3, IF('US06'!G481="","",'US06'!G481),IF($A$20=4, IF(NEDC!F481="","", NEDC!F481),IF($A$20=5, IF('JPN10-15'!F481="","",'JPN10-15'!F481),IF($A$20=6, IF(WLTC!G481="","", WLTC!G481),IF($A$20=7, IF('New Cycle 1'!F481="","", 'New Cycle 1'!F481),IF($A$20=8, IF('New Cycle 2'!F481="","", 'New Cycle 2'!F481),IF($A$20=9, IF('New Cycle 3'!F481="","", 'New Cycle 3'!F481),"")))))))))</f>
        <v>2371.9897478479438</v>
      </c>
    </row>
    <row r="482" spans="16:21" x14ac:dyDescent="0.25">
      <c r="P482" s="8">
        <f>IF($A$20=1,IF(UDDS!A482="","",UDDS!A482),IF($A$20=2,IF('FTP-75'!A482="","",'FTP-75'!A482),IF($A$20=3, IF('US06'!A482="","",'US06'!A482),IF($A$20=4, IF(NEDC!A482="","", NEDC!A482),IF($A$20=5, IF('JPN10-15'!A482="","",'JPN10-15'!A482),IF($A$20=6, IF(WLTC!B482="","", WLTC!B482),IF($A$20=7, IF('New Cycle 1'!A482="","", 'New Cycle 1'!A482),IF($A$20=8, IF('New Cycle 2'!A482="","", 'New Cycle 3'!A482),IF($A$20=9, IF('New Cycle 3'!A482="","", 'New Cycle 3'!A482),"")))))))))</f>
        <v>480</v>
      </c>
      <c r="Q482" s="32">
        <f>IF($A$20=1,IF(UDDS!C482="","",UDDS!C482),IF($A$20=2,IF('FTP-75'!C482="","",'FTP-75'!C482),IF($A$20=3, IF('US06'!C482="","",'US06'!C482),IF($A$20=4, IF(NEDC!B482="","", NEDC!B482),IF($A$20=5, IF('JPN10-15'!B482="","",'JPN10-15'!B482),IF($A$20=6, IF(WLTC!C482="","", WLTC!C482),IF($A$20=7, IF('New Cycle 1'!B482="","", 'New Cycle 1'!B482),IF($A$20=8, IF('New Cycle 2'!B482="","", 'New Cycle 2'!B482),IF($A$20=9, IF('New Cycle 3'!B482="","", 'New Cycle 3'!B482),"")))))))))</f>
        <v>23.933333413468468</v>
      </c>
      <c r="R482" s="32">
        <f>IF($A$20=1,IF(UDDS!D482="","",UDDS!D482),IF($A$20=2,IF('FTP-75'!D482="","",'FTP-75'!D482),IF($A$20=3, IF('US06'!D482="","",'US06'!D482),IF($A$20=4, IF(NEDC!C482="","", NEDC!C482),IF($A$20=5, IF('JPN10-15'!C482="","",'JPN10-15'!C482),IF($A$20=6, IF(WLTC!D482="","", WLTC!D482),IF($A$20=7, IF('New Cycle 1'!C482="","", 'New Cycle 1'!C482),IF($A$20=8, IF('New Cycle 2'!C482="","", 'New Cycle 2'!C482),IF($A$20=9, IF('New Cycle 3'!C482="","", 'New Cycle 3'!C482),"")))))))))</f>
        <v>0</v>
      </c>
      <c r="S482" s="32">
        <f>IF($A$20=1,IF(UDDS!E482="","",UDDS!E482),IF($A$20=2,IF('FTP-75'!E482="","",'FTP-75'!E482),IF($A$20=3, IF('US06'!E482="","",'US06'!E482),IF($A$20=4, IF(NEDC!D482="","", NEDC!D482),IF($A$20=5, IF('JPN10-15'!D482="","",'JPN10-15'!D482),IF($A$20=6, IF(WLTC!E482="","", WLTC!E482),IF($A$20=7, IF('New Cycle 1'!D482="","", 'New Cycle 1'!D482),IF($A$20=8, IF('New Cycle 2'!D482="","", 'New Cycle 2'!D482),IF($A$20=9, IF('New Cycle 3'!D482="","", 'New Cycle 3'!D482),"")))))))))</f>
        <v>6.6481481704079073</v>
      </c>
      <c r="T482" s="32">
        <f>IF($A$20=1,IF(UDDS!F482="","",UDDS!F482),IF($A$20=2,IF('FTP-75'!F482="","",'FTP-75'!F482),IF($A$20=3, IF('US06'!F482="","",'US06'!F482),IF($A$20=4, IF(NEDC!E482="","", NEDC!E482),IF($A$20=5, IF('JPN10-15'!E482="","",'JPN10-15'!E482),IF($A$20=6, IF(WLTC!F482="","", WLTC!F482),IF($A$20=7, IF('New Cycle 1'!E482="","", 'New Cycle 1'!E482),IF($A$20=8, IF('New Cycle 2'!E482="","", 'New Cycle 2'!E482),IF($A$20=9, IF('New Cycle 3'!E482="","", 'New Cycle 3'!E482),"")))))))))</f>
        <v>-0.75166599902969544</v>
      </c>
      <c r="U482" s="32">
        <f>IF($A$20=1,IF(UDDS!G482="","",UDDS!G482),IF($A$20=2,IF('FTP-75'!G482="","",'FTP-75'!G482),IF($A$20=3, IF('US06'!G482="","",'US06'!G482),IF($A$20=4, IF(NEDC!F482="","", NEDC!F482),IF($A$20=5, IF('JPN10-15'!F482="","",'JPN10-15'!F482),IF($A$20=6, IF(WLTC!G482="","", WLTC!G482),IF($A$20=7, IF('New Cycle 1'!F482="","", 'New Cycle 1'!F482),IF($A$20=8, IF('New Cycle 2'!F482="","", 'New Cycle 2'!F482),IF($A$20=9, IF('New Cycle 3'!F482="","", 'New Cycle 3'!F482),"")))))))))</f>
        <v>2379.0137290178664</v>
      </c>
    </row>
    <row r="483" spans="16:21" x14ac:dyDescent="0.25">
      <c r="P483" s="8">
        <f>IF($A$20=1,IF(UDDS!A483="","",UDDS!A483),IF($A$20=2,IF('FTP-75'!A483="","",'FTP-75'!A483),IF($A$20=3, IF('US06'!A483="","",'US06'!A483),IF($A$20=4, IF(NEDC!A483="","", NEDC!A483),IF($A$20=5, IF('JPN10-15'!A483="","",'JPN10-15'!A483),IF($A$20=6, IF(WLTC!B483="","", WLTC!B483),IF($A$20=7, IF('New Cycle 1'!A483="","", 'New Cycle 1'!A483),IF($A$20=8, IF('New Cycle 2'!A483="","", 'New Cycle 3'!A483),IF($A$20=9, IF('New Cycle 3'!A483="","", 'New Cycle 3'!A483),"")))))))))</f>
        <v>481</v>
      </c>
      <c r="Q483" s="32">
        <f>IF($A$20=1,IF(UDDS!C483="","",UDDS!C483),IF($A$20=2,IF('FTP-75'!C483="","",'FTP-75'!C483),IF($A$20=3, IF('US06'!C483="","",'US06'!C483),IF($A$20=4, IF(NEDC!B483="","", NEDC!B483),IF($A$20=5, IF('JPN10-15'!B483="","",'JPN10-15'!B483),IF($A$20=6, IF(WLTC!C483="","", WLTC!C483),IF($A$20=7, IF('New Cycle 1'!B483="","", 'New Cycle 1'!B483),IF($A$20=8, IF('New Cycle 2'!B483="","", 'New Cycle 2'!B483),IF($A$20=9, IF('New Cycle 3'!B483="","", 'New Cycle 3'!B483),"")))))))))</f>
        <v>21.121611148118973</v>
      </c>
      <c r="R483" s="32">
        <f>IF($A$20=1,IF(UDDS!D483="","",UDDS!D483),IF($A$20=2,IF('FTP-75'!D483="","",'FTP-75'!D483),IF($A$20=3, IF('US06'!D483="","",'US06'!D483),IF($A$20=4, IF(NEDC!C483="","", NEDC!C483),IF($A$20=5, IF('JPN10-15'!C483="","",'JPN10-15'!C483),IF($A$20=6, IF(WLTC!D483="","", WLTC!D483),IF($A$20=7, IF('New Cycle 1'!C483="","", 'New Cycle 1'!C483),IF($A$20=8, IF('New Cycle 2'!C483="","", 'New Cycle 2'!C483),IF($A$20=9, IF('New Cycle 3'!C483="","", 'New Cycle 3'!C483),"")))))))))</f>
        <v>0</v>
      </c>
      <c r="S483" s="32">
        <f>IF($A$20=1,IF(UDDS!E483="","",UDDS!E483),IF($A$20=2,IF('FTP-75'!E483="","",'FTP-75'!E483),IF($A$20=3, IF('US06'!E483="","",'US06'!E483),IF($A$20=4, IF(NEDC!D483="","", NEDC!D483),IF($A$20=5, IF('JPN10-15'!D483="","",'JPN10-15'!D483),IF($A$20=6, IF(WLTC!E483="","", WLTC!E483),IF($A$20=7, IF('New Cycle 1'!D483="","", 'New Cycle 1'!D483),IF($A$20=8, IF('New Cycle 2'!D483="","", 'New Cycle 2'!D483),IF($A$20=9, IF('New Cycle 3'!D483="","", 'New Cycle 3'!D483),"")))))))))</f>
        <v>5.8671142078108254</v>
      </c>
      <c r="T483" s="32">
        <f>IF($A$20=1,IF(UDDS!F483="","",UDDS!F483),IF($A$20=2,IF('FTP-75'!F483="","",'FTP-75'!F483),IF($A$20=3, IF('US06'!F483="","",'US06'!F483),IF($A$20=4, IF(NEDC!E483="","", NEDC!E483),IF($A$20=5, IF('JPN10-15'!E483="","",'JPN10-15'!E483),IF($A$20=6, IF(WLTC!F483="","", WLTC!F483),IF($A$20=7, IF('New Cycle 1'!E483="","", 'New Cycle 1'!E483),IF($A$20=8, IF('New Cycle 2'!E483="","", 'New Cycle 2'!E483),IF($A$20=9, IF('New Cycle 3'!E483="","", 'New Cycle 3'!E483),"")))))))))</f>
        <v>-0.78103396259708191</v>
      </c>
      <c r="U483" s="32">
        <f>IF($A$20=1,IF(UDDS!G483="","",UDDS!G483),IF($A$20=2,IF('FTP-75'!G483="","",'FTP-75'!G483),IF($A$20=3, IF('US06'!G483="","",'US06'!G483),IF($A$20=4, IF(NEDC!F483="","", NEDC!F483),IF($A$20=5, IF('JPN10-15'!F483="","",'JPN10-15'!F483),IF($A$20=6, IF(WLTC!G483="","", WLTC!G483),IF($A$20=7, IF('New Cycle 1'!F483="","", 'New Cycle 1'!F483),IF($A$20=8, IF('New Cycle 2'!F483="","", 'New Cycle 2'!F483),IF($A$20=9, IF('New Cycle 3'!F483="","", 'New Cycle 3'!F483),"")))))))))</f>
        <v>2385.2713602069757</v>
      </c>
    </row>
    <row r="484" spans="16:21" x14ac:dyDescent="0.25">
      <c r="P484" s="8">
        <f>IF($A$20=1,IF(UDDS!A484="","",UDDS!A484),IF($A$20=2,IF('FTP-75'!A484="","",'FTP-75'!A484),IF($A$20=3, IF('US06'!A484="","",'US06'!A484),IF($A$20=4, IF(NEDC!A484="","", NEDC!A484),IF($A$20=5, IF('JPN10-15'!A484="","",'JPN10-15'!A484),IF($A$20=6, IF(WLTC!B484="","", WLTC!B484),IF($A$20=7, IF('New Cycle 1'!A484="","", 'New Cycle 1'!A484),IF($A$20=8, IF('New Cycle 2'!A484="","", 'New Cycle 3'!A484),IF($A$20=9, IF('New Cycle 3'!A484="","", 'New Cycle 3'!A484),"")))))))))</f>
        <v>482</v>
      </c>
      <c r="Q484" s="32">
        <f>IF($A$20=1,IF(UDDS!C484="","",UDDS!C484),IF($A$20=2,IF('FTP-75'!C484="","",'FTP-75'!C484),IF($A$20=3, IF('US06'!C484="","",'US06'!C484),IF($A$20=4, IF(NEDC!B484="","", NEDC!B484),IF($A$20=5, IF('JPN10-15'!B484="","",'JPN10-15'!B484),IF($A$20=6, IF(WLTC!C484="","", WLTC!C484),IF($A$20=7, IF('New Cycle 1'!B484="","", 'New Cycle 1'!B484),IF($A$20=8, IF('New Cycle 2'!B484="","", 'New Cycle 2'!B484),IF($A$20=9, IF('New Cycle 3'!B484="","", 'New Cycle 3'!B484),"")))))))))</f>
        <v>18.433333413468468</v>
      </c>
      <c r="R484" s="32">
        <f>IF($A$20=1,IF(UDDS!D484="","",UDDS!D484),IF($A$20=2,IF('FTP-75'!D484="","",'FTP-75'!D484),IF($A$20=3, IF('US06'!D484="","",'US06'!D484),IF($A$20=4, IF(NEDC!C484="","", NEDC!C484),IF($A$20=5, IF('JPN10-15'!C484="","",'JPN10-15'!C484),IF($A$20=6, IF(WLTC!D484="","", WLTC!D484),IF($A$20=7, IF('New Cycle 1'!C484="","", 'New Cycle 1'!C484),IF($A$20=8, IF('New Cycle 2'!C484="","", 'New Cycle 2'!C484),IF($A$20=9, IF('New Cycle 3'!C484="","", 'New Cycle 3'!C484),"")))))))))</f>
        <v>0</v>
      </c>
      <c r="S484" s="32">
        <f>IF($A$20=1,IF(UDDS!E484="","",UDDS!E484),IF($A$20=2,IF('FTP-75'!E484="","",'FTP-75'!E484),IF($A$20=3, IF('US06'!E484="","",'US06'!E484),IF($A$20=4, IF(NEDC!D484="","", NEDC!D484),IF($A$20=5, IF('JPN10-15'!D484="","",'JPN10-15'!D484),IF($A$20=6, IF(WLTC!E484="","", WLTC!E484),IF($A$20=7, IF('New Cycle 1'!D484="","", 'New Cycle 1'!D484),IF($A$20=8, IF('New Cycle 2'!D484="","", 'New Cycle 2'!D484),IF($A$20=9, IF('New Cycle 3'!D484="","", 'New Cycle 3'!D484),"")))))))))</f>
        <v>5.1203703926301296</v>
      </c>
      <c r="T484" s="32">
        <f>IF($A$20=1,IF(UDDS!F484="","",UDDS!F484),IF($A$20=2,IF('FTP-75'!F484="","",'FTP-75'!F484),IF($A$20=3, IF('US06'!F484="","",'US06'!F484),IF($A$20=4, IF(NEDC!E484="","", NEDC!E484),IF($A$20=5, IF('JPN10-15'!E484="","",'JPN10-15'!E484),IF($A$20=6, IF(WLTC!F484="","", WLTC!F484),IF($A$20=7, IF('New Cycle 1'!E484="","", 'New Cycle 1'!E484),IF($A$20=8, IF('New Cycle 2'!E484="","", 'New Cycle 2'!E484),IF($A$20=9, IF('New Cycle 3'!E484="","", 'New Cycle 3'!E484),"")))))))))</f>
        <v>-0.74674381518069577</v>
      </c>
      <c r="U484" s="32">
        <f>IF($A$20=1,IF(UDDS!G484="","",UDDS!G484),IF($A$20=2,IF('FTP-75'!G484="","",'FTP-75'!G484),IF($A$20=3, IF('US06'!G484="","",'US06'!G484),IF($A$20=4, IF(NEDC!F484="","", NEDC!F484),IF($A$20=5, IF('JPN10-15'!F484="","",'JPN10-15'!F484),IF($A$20=6, IF(WLTC!G484="","", WLTC!G484),IF($A$20=7, IF('New Cycle 1'!F484="","", 'New Cycle 1'!F484),IF($A$20=8, IF('New Cycle 2'!F484="","", 'New Cycle 2'!F484),IF($A$20=9, IF('New Cycle 3'!F484="","", 'New Cycle 3'!F484),"")))))))))</f>
        <v>2390.7651025071964</v>
      </c>
    </row>
    <row r="485" spans="16:21" x14ac:dyDescent="0.25">
      <c r="P485" s="8">
        <f>IF($A$20=1,IF(UDDS!A485="","",UDDS!A485),IF($A$20=2,IF('FTP-75'!A485="","",'FTP-75'!A485),IF($A$20=3, IF('US06'!A485="","",'US06'!A485),IF($A$20=4, IF(NEDC!A485="","", NEDC!A485),IF($A$20=5, IF('JPN10-15'!A485="","",'JPN10-15'!A485),IF($A$20=6, IF(WLTC!B485="","", WLTC!B485),IF($A$20=7, IF('New Cycle 1'!A485="","", 'New Cycle 1'!A485),IF($A$20=8, IF('New Cycle 2'!A485="","", 'New Cycle 3'!A485),IF($A$20=9, IF('New Cycle 3'!A485="","", 'New Cycle 3'!A485),"")))))))))</f>
        <v>483</v>
      </c>
      <c r="Q485" s="32">
        <f>IF($A$20=1,IF(UDDS!C485="","",UDDS!C485),IF($A$20=2,IF('FTP-75'!C485="","",'FTP-75'!C485),IF($A$20=3, IF('US06'!C485="","",'US06'!C485),IF($A$20=4, IF(NEDC!B485="","", NEDC!B485),IF($A$20=5, IF('JPN10-15'!B485="","",'JPN10-15'!B485),IF($A$20=6, IF(WLTC!C485="","", WLTC!C485),IF($A$20=7, IF('New Cycle 1'!B485="","", 'New Cycle 1'!B485),IF($A$20=8, IF('New Cycle 2'!B485="","", 'New Cycle 2'!B485),IF($A$20=9, IF('New Cycle 3'!B485="","", 'New Cycle 3'!B485),"")))))))))</f>
        <v>15.683333413468466</v>
      </c>
      <c r="R485" s="32">
        <f>IF($A$20=1,IF(UDDS!D485="","",UDDS!D485),IF($A$20=2,IF('FTP-75'!D485="","",'FTP-75'!D485),IF($A$20=3, IF('US06'!D485="","",'US06'!D485),IF($A$20=4, IF(NEDC!C485="","", NEDC!C485),IF($A$20=5, IF('JPN10-15'!C485="","",'JPN10-15'!C485),IF($A$20=6, IF(WLTC!D485="","", WLTC!D485),IF($A$20=7, IF('New Cycle 1'!C485="","", 'New Cycle 1'!C485),IF($A$20=8, IF('New Cycle 2'!C485="","", 'New Cycle 2'!C485),IF($A$20=9, IF('New Cycle 3'!C485="","", 'New Cycle 3'!C485),"")))))))))</f>
        <v>0</v>
      </c>
      <c r="S485" s="32">
        <f>IF($A$20=1,IF(UDDS!E485="","",UDDS!E485),IF($A$20=2,IF('FTP-75'!E485="","",'FTP-75'!E485),IF($A$20=3, IF('US06'!E485="","",'US06'!E485),IF($A$20=4, IF(NEDC!D485="","", NEDC!D485),IF($A$20=5, IF('JPN10-15'!D485="","",'JPN10-15'!D485),IF($A$20=6, IF(WLTC!E485="","", WLTC!E485),IF($A$20=7, IF('New Cycle 1'!D485="","", 'New Cycle 1'!D485),IF($A$20=8, IF('New Cycle 2'!D485="","", 'New Cycle 2'!D485),IF($A$20=9, IF('New Cycle 3'!D485="","", 'New Cycle 3'!D485),"")))))))))</f>
        <v>4.3564815037412403</v>
      </c>
      <c r="T485" s="32">
        <f>IF($A$20=1,IF(UDDS!F485="","",UDDS!F485),IF($A$20=2,IF('FTP-75'!F485="","",'FTP-75'!F485),IF($A$20=3, IF('US06'!F485="","",'US06'!F485),IF($A$20=4, IF(NEDC!E485="","", NEDC!E485),IF($A$20=5, IF('JPN10-15'!E485="","",'JPN10-15'!E485),IF($A$20=6, IF(WLTC!F485="","", WLTC!F485),IF($A$20=7, IF('New Cycle 1'!E485="","", 'New Cycle 1'!E485),IF($A$20=8, IF('New Cycle 2'!E485="","", 'New Cycle 2'!E485),IF($A$20=9, IF('New Cycle 3'!E485="","", 'New Cycle 3'!E485),"")))))))))</f>
        <v>-0.76388888888888928</v>
      </c>
      <c r="U485" s="32">
        <f>IF($A$20=1,IF(UDDS!G485="","",UDDS!G485),IF($A$20=2,IF('FTP-75'!G485="","",'FTP-75'!G485),IF($A$20=3, IF('US06'!G485="","",'US06'!G485),IF($A$20=4, IF(NEDC!F485="","", NEDC!F485),IF($A$20=5, IF('JPN10-15'!F485="","",'JPN10-15'!F485),IF($A$20=6, IF(WLTC!G485="","", WLTC!G485),IF($A$20=7, IF('New Cycle 1'!F485="","", 'New Cycle 1'!F485),IF($A$20=8, IF('New Cycle 2'!F485="","", 'New Cycle 2'!F485),IF($A$20=9, IF('New Cycle 3'!F485="","", 'New Cycle 3'!F485),"")))))))))</f>
        <v>2395.5035284553819</v>
      </c>
    </row>
    <row r="486" spans="16:21" x14ac:dyDescent="0.25">
      <c r="P486" s="8">
        <f>IF($A$20=1,IF(UDDS!A486="","",UDDS!A486),IF($A$20=2,IF('FTP-75'!A486="","",'FTP-75'!A486),IF($A$20=3, IF('US06'!A486="","",'US06'!A486),IF($A$20=4, IF(NEDC!A486="","", NEDC!A486),IF($A$20=5, IF('JPN10-15'!A486="","",'JPN10-15'!A486),IF($A$20=6, IF(WLTC!B486="","", WLTC!B486),IF($A$20=7, IF('New Cycle 1'!A486="","", 'New Cycle 1'!A486),IF($A$20=8, IF('New Cycle 2'!A486="","", 'New Cycle 3'!A486),IF($A$20=9, IF('New Cycle 3'!A486="","", 'New Cycle 3'!A486),"")))))))))</f>
        <v>484</v>
      </c>
      <c r="Q486" s="32">
        <f>IF($A$20=1,IF(UDDS!C486="","",UDDS!C486),IF($A$20=2,IF('FTP-75'!C486="","",'FTP-75'!C486),IF($A$20=3, IF('US06'!C486="","",'US06'!C486),IF($A$20=4, IF(NEDC!B486="","", NEDC!B486),IF($A$20=5, IF('JPN10-15'!B486="","",'JPN10-15'!B486),IF($A$20=6, IF(WLTC!C486="","", WLTC!C486),IF($A$20=7, IF('New Cycle 1'!B486="","", 'New Cycle 1'!B486),IF($A$20=8, IF('New Cycle 2'!B486="","", 'New Cycle 2'!B486),IF($A$20=9, IF('New Cycle 3'!B486="","", 'New Cycle 3'!B486),"")))))))))</f>
        <v>12.901555644141302</v>
      </c>
      <c r="R486" s="32">
        <f>IF($A$20=1,IF(UDDS!D486="","",UDDS!D486),IF($A$20=2,IF('FTP-75'!D486="","",'FTP-75'!D486),IF($A$20=3, IF('US06'!D486="","",'US06'!D486),IF($A$20=4, IF(NEDC!C486="","", NEDC!C486),IF($A$20=5, IF('JPN10-15'!C486="","",'JPN10-15'!C486),IF($A$20=6, IF(WLTC!D486="","", WLTC!D486),IF($A$20=7, IF('New Cycle 1'!C486="","", 'New Cycle 1'!C486),IF($A$20=8, IF('New Cycle 2'!C486="","", 'New Cycle 2'!C486),IF($A$20=9, IF('New Cycle 3'!C486="","", 'New Cycle 3'!C486),"")))))))))</f>
        <v>0</v>
      </c>
      <c r="S486" s="32">
        <f>IF($A$20=1,IF(UDDS!E486="","",UDDS!E486),IF($A$20=2,IF('FTP-75'!E486="","",'FTP-75'!E486),IF($A$20=3, IF('US06'!E486="","",'US06'!E486),IF($A$20=4, IF(NEDC!D486="","", NEDC!D486),IF($A$20=5, IF('JPN10-15'!D486="","",'JPN10-15'!D486),IF($A$20=6, IF(WLTC!E486="","", WLTC!E486),IF($A$20=7, IF('New Cycle 1'!D486="","", 'New Cycle 1'!D486),IF($A$20=8, IF('New Cycle 2'!D486="","", 'New Cycle 2'!D486),IF($A$20=9, IF('New Cycle 3'!D486="","", 'New Cycle 3'!D486),"")))))))))</f>
        <v>3.5837654567059172</v>
      </c>
      <c r="T486" s="32">
        <f>IF($A$20=1,IF(UDDS!F486="","",UDDS!F486),IF($A$20=2,IF('FTP-75'!F486="","",'FTP-75'!F486),IF($A$20=3, IF('US06'!F486="","",'US06'!F486),IF($A$20=4, IF(NEDC!E486="","", NEDC!E486),IF($A$20=5, IF('JPN10-15'!E486="","",'JPN10-15'!E486),IF($A$20=6, IF(WLTC!F486="","", WLTC!F486),IF($A$20=7, IF('New Cycle 1'!E486="","", 'New Cycle 1'!E486),IF($A$20=8, IF('New Cycle 2'!E486="","", 'New Cycle 2'!E486),IF($A$20=9, IF('New Cycle 3'!E486="","", 'New Cycle 3'!E486),"")))))))))</f>
        <v>-0.77271604703532315</v>
      </c>
      <c r="U486" s="32">
        <f>IF($A$20=1,IF(UDDS!G486="","",UDDS!G486),IF($A$20=2,IF('FTP-75'!G486="","",'FTP-75'!G486),IF($A$20=3, IF('US06'!G486="","",'US06'!G486),IF($A$20=4, IF(NEDC!F486="","", NEDC!F486),IF($A$20=5, IF('JPN10-15'!F486="","",'JPN10-15'!F486),IF($A$20=6, IF(WLTC!G486="","", WLTC!G486),IF($A$20=7, IF('New Cycle 1'!F486="","", 'New Cycle 1'!F486),IF($A$20=8, IF('New Cycle 2'!F486="","", 'New Cycle 2'!F486),IF($A$20=9, IF('New Cycle 3'!F486="","", 'New Cycle 3'!F486),"")))))))))</f>
        <v>2399.4736519356056</v>
      </c>
    </row>
    <row r="487" spans="16:21" x14ac:dyDescent="0.25">
      <c r="P487" s="8">
        <f>IF($A$20=1,IF(UDDS!A487="","",UDDS!A487),IF($A$20=2,IF('FTP-75'!A487="","",'FTP-75'!A487),IF($A$20=3, IF('US06'!A487="","",'US06'!A487),IF($A$20=4, IF(NEDC!A487="","", NEDC!A487),IF($A$20=5, IF('JPN10-15'!A487="","",'JPN10-15'!A487),IF($A$20=6, IF(WLTC!B487="","", WLTC!B487),IF($A$20=7, IF('New Cycle 1'!A487="","", 'New Cycle 1'!A487),IF($A$20=8, IF('New Cycle 2'!A487="","", 'New Cycle 3'!A487),IF($A$20=9, IF('New Cycle 3'!A487="","", 'New Cycle 3'!A487),"")))))))))</f>
        <v>485</v>
      </c>
      <c r="Q487" s="32">
        <f>IF($A$20=1,IF(UDDS!C487="","",UDDS!C487),IF($A$20=2,IF('FTP-75'!C487="","",'FTP-75'!C487),IF($A$20=3, IF('US06'!C487="","",'US06'!C487),IF($A$20=4, IF(NEDC!B487="","", NEDC!B487),IF($A$20=5, IF('JPN10-15'!B487="","",'JPN10-15'!B487),IF($A$20=6, IF(WLTC!C487="","", WLTC!C487),IF($A$20=7, IF('New Cycle 1'!B487="","", 'New Cycle 1'!B487),IF($A$20=8, IF('New Cycle 2'!B487="","", 'New Cycle 2'!B487),IF($A$20=9, IF('New Cycle 3'!B487="","", 'New Cycle 3'!B487),"")))))))))</f>
        <v>10.213277727365494</v>
      </c>
      <c r="R487" s="32">
        <f>IF($A$20=1,IF(UDDS!D487="","",UDDS!D487),IF($A$20=2,IF('FTP-75'!D487="","",'FTP-75'!D487),IF($A$20=3, IF('US06'!D487="","",'US06'!D487),IF($A$20=4, IF(NEDC!C487="","", NEDC!C487),IF($A$20=5, IF('JPN10-15'!C487="","",'JPN10-15'!C487),IF($A$20=6, IF(WLTC!D487="","", WLTC!D487),IF($A$20=7, IF('New Cycle 1'!C487="","", 'New Cycle 1'!C487),IF($A$20=8, IF('New Cycle 2'!C487="","", 'New Cycle 2'!C487),IF($A$20=9, IF('New Cycle 3'!C487="","", 'New Cycle 3'!C487),"")))))))))</f>
        <v>0</v>
      </c>
      <c r="S487" s="32">
        <f>IF($A$20=1,IF(UDDS!E487="","",UDDS!E487),IF($A$20=2,IF('FTP-75'!E487="","",'FTP-75'!E487),IF($A$20=3, IF('US06'!E487="","",'US06'!E487),IF($A$20=4, IF(NEDC!D487="","", NEDC!D487),IF($A$20=5, IF('JPN10-15'!D487="","",'JPN10-15'!D487),IF($A$20=6, IF(WLTC!E487="","", WLTC!E487),IF($A$20=7, IF('New Cycle 1'!D487="","", 'New Cycle 1'!D487),IF($A$20=8, IF('New Cycle 2'!D487="","", 'New Cycle 2'!D487),IF($A$20=9, IF('New Cycle 3'!D487="","", 'New Cycle 3'!D487),"")))))))))</f>
        <v>2.8370215909348593</v>
      </c>
      <c r="T487" s="32">
        <f>IF($A$20=1,IF(UDDS!F487="","",UDDS!F487),IF($A$20=2,IF('FTP-75'!F487="","",'FTP-75'!F487),IF($A$20=3, IF('US06'!F487="","",'US06'!F487),IF($A$20=4, IF(NEDC!E487="","", NEDC!E487),IF($A$20=5, IF('JPN10-15'!E487="","",'JPN10-15'!E487),IF($A$20=6, IF(WLTC!F487="","", WLTC!F487),IF($A$20=7, IF('New Cycle 1'!E487="","", 'New Cycle 1'!E487),IF($A$20=8, IF('New Cycle 2'!E487="","", 'New Cycle 2'!E487),IF($A$20=9, IF('New Cycle 3'!E487="","", 'New Cycle 3'!E487),"")))))))))</f>
        <v>-0.74674386577105789</v>
      </c>
      <c r="U487" s="32">
        <f>IF($A$20=1,IF(UDDS!G487="","",UDDS!G487),IF($A$20=2,IF('FTP-75'!G487="","",'FTP-75'!G487),IF($A$20=3, IF('US06'!G487="","",'US06'!G487),IF($A$20=4, IF(NEDC!F487="","", NEDC!F487),IF($A$20=5, IF('JPN10-15'!F487="","",'JPN10-15'!F487),IF($A$20=6, IF(WLTC!G487="","", WLTC!G487),IF($A$20=7, IF('New Cycle 1'!F487="","", 'New Cycle 1'!F487),IF($A$20=8, IF('New Cycle 2'!F487="","", 'New Cycle 2'!F487),IF($A$20=9, IF('New Cycle 3'!F487="","", 'New Cycle 3'!F487),"")))))))))</f>
        <v>2402.6840454594262</v>
      </c>
    </row>
    <row r="488" spans="16:21" x14ac:dyDescent="0.25">
      <c r="P488" s="8">
        <f>IF($A$20=1,IF(UDDS!A488="","",UDDS!A488),IF($A$20=2,IF('FTP-75'!A488="","",'FTP-75'!A488),IF($A$20=3, IF('US06'!A488="","",'US06'!A488),IF($A$20=4, IF(NEDC!A488="","", NEDC!A488),IF($A$20=5, IF('JPN10-15'!A488="","",'JPN10-15'!A488),IF($A$20=6, IF(WLTC!B488="","", WLTC!B488),IF($A$20=7, IF('New Cycle 1'!A488="","", 'New Cycle 1'!A488),IF($A$20=8, IF('New Cycle 2'!A488="","", 'New Cycle 3'!A488),IF($A$20=9, IF('New Cycle 3'!A488="","", 'New Cycle 3'!A488),"")))))))))</f>
        <v>486</v>
      </c>
      <c r="Q488" s="32">
        <f>IF($A$20=1,IF(UDDS!C488="","",UDDS!C488),IF($A$20=2,IF('FTP-75'!C488="","",'FTP-75'!C488),IF($A$20=3, IF('US06'!C488="","",'US06'!C488),IF($A$20=4, IF(NEDC!B488="","", NEDC!B488),IF($A$20=5, IF('JPN10-15'!B488="","",'JPN10-15'!B488),IF($A$20=6, IF(WLTC!C488="","", WLTC!C488),IF($A$20=7, IF('New Cycle 1'!B488="","", 'New Cycle 1'!B488),IF($A$20=8, IF('New Cycle 2'!B488="","", 'New Cycle 2'!B488),IF($A$20=9, IF('New Cycle 3'!B488="","", 'New Cycle 3'!B488),"")))))))))</f>
        <v>6.8920000970363615</v>
      </c>
      <c r="R488" s="32">
        <f>IF($A$20=1,IF(UDDS!D488="","",UDDS!D488),IF($A$20=2,IF('FTP-75'!D488="","",'FTP-75'!D488),IF($A$20=3, IF('US06'!D488="","",'US06'!D488),IF($A$20=4, IF(NEDC!C488="","", NEDC!C488),IF($A$20=5, IF('JPN10-15'!C488="","",'JPN10-15'!C488),IF($A$20=6, IF(WLTC!D488="","", WLTC!D488),IF($A$20=7, IF('New Cycle 1'!C488="","", 'New Cycle 1'!C488),IF($A$20=8, IF('New Cycle 2'!C488="","", 'New Cycle 2'!C488),IF($A$20=9, IF('New Cycle 3'!C488="","", 'New Cycle 3'!C488),"")))))))))</f>
        <v>0</v>
      </c>
      <c r="S488" s="32">
        <f>IF($A$20=1,IF(UDDS!E488="","",UDDS!E488),IF($A$20=2,IF('FTP-75'!E488="","",'FTP-75'!E488),IF($A$20=3, IF('US06'!E488="","",'US06'!E488),IF($A$20=4, IF(NEDC!D488="","", NEDC!D488),IF($A$20=5, IF('JPN10-15'!D488="","",'JPN10-15'!D488),IF($A$20=6, IF(WLTC!E488="","", WLTC!E488),IF($A$20=7, IF('New Cycle 1'!D488="","", 'New Cycle 1'!D488),IF($A$20=8, IF('New Cycle 2'!D488="","", 'New Cycle 2'!D488),IF($A$20=9, IF('New Cycle 3'!D488="","", 'New Cycle 3'!D488),"")))))))))</f>
        <v>1.9144444713989892</v>
      </c>
      <c r="T488" s="32">
        <f>IF($A$20=1,IF(UDDS!F488="","",UDDS!F488),IF($A$20=2,IF('FTP-75'!F488="","",'FTP-75'!F488),IF($A$20=3, IF('US06'!F488="","",'US06'!F488),IF($A$20=4, IF(NEDC!E488="","", NEDC!E488),IF($A$20=5, IF('JPN10-15'!E488="","",'JPN10-15'!E488),IF($A$20=6, IF(WLTC!F488="","", WLTC!F488),IF($A$20=7, IF('New Cycle 1'!E488="","", 'New Cycle 1'!E488),IF($A$20=8, IF('New Cycle 2'!E488="","", 'New Cycle 2'!E488),IF($A$20=9, IF('New Cycle 3'!E488="","", 'New Cycle 3'!E488),"")))))))))</f>
        <v>-0.92257711953587007</v>
      </c>
      <c r="U488" s="32">
        <f>IF($A$20=1,IF(UDDS!G488="","",UDDS!G488),IF($A$20=2,IF('FTP-75'!G488="","",'FTP-75'!G488),IF($A$20=3, IF('US06'!G488="","",'US06'!G488),IF($A$20=4, IF(NEDC!F488="","", NEDC!F488),IF($A$20=5, IF('JPN10-15'!F488="","",'JPN10-15'!F488),IF($A$20=6, IF(WLTC!G488="","", WLTC!G488),IF($A$20=7, IF('New Cycle 1'!F488="","", 'New Cycle 1'!F488),IF($A$20=8, IF('New Cycle 2'!F488="","", 'New Cycle 2'!F488),IF($A$20=9, IF('New Cycle 3'!F488="","", 'New Cycle 3'!F488),"")))))))))</f>
        <v>2405.0597784905931</v>
      </c>
    </row>
    <row r="489" spans="16:21" x14ac:dyDescent="0.25">
      <c r="P489" s="8">
        <f>IF($A$20=1,IF(UDDS!A489="","",UDDS!A489),IF($A$20=2,IF('FTP-75'!A489="","",'FTP-75'!A489),IF($A$20=3, IF('US06'!A489="","",'US06'!A489),IF($A$20=4, IF(NEDC!A489="","", NEDC!A489),IF($A$20=5, IF('JPN10-15'!A489="","",'JPN10-15'!A489),IF($A$20=6, IF(WLTC!B489="","", WLTC!B489),IF($A$20=7, IF('New Cycle 1'!A489="","", 'New Cycle 1'!A489),IF($A$20=8, IF('New Cycle 2'!A489="","", 'New Cycle 3'!A489),IF($A$20=9, IF('New Cycle 3'!A489="","", 'New Cycle 3'!A489),"")))))))))</f>
        <v>487</v>
      </c>
      <c r="Q489" s="32">
        <f>IF($A$20=1,IF(UDDS!C489="","",UDDS!C489),IF($A$20=2,IF('FTP-75'!C489="","",'FTP-75'!C489),IF($A$20=3, IF('US06'!C489="","",'US06'!C489),IF($A$20=4, IF(NEDC!B489="","", NEDC!B489),IF($A$20=5, IF('JPN10-15'!B489="","",'JPN10-15'!B489),IF($A$20=6, IF(WLTC!C489="","", WLTC!C489),IF($A$20=7, IF('New Cycle 1'!B489="","", 'New Cycle 1'!B489),IF($A$20=8, IF('New Cycle 2'!B489="","", 'New Cycle 2'!B489),IF($A$20=9, IF('New Cycle 3'!B489="","", 'New Cycle 3'!B489),"")))))))))</f>
        <v>3.5905199639002485</v>
      </c>
      <c r="R489" s="32">
        <f>IF($A$20=1,IF(UDDS!D489="","",UDDS!D489),IF($A$20=2,IF('FTP-75'!D489="","",'FTP-75'!D489),IF($A$20=3, IF('US06'!D489="","",'US06'!D489),IF($A$20=4, IF(NEDC!C489="","", NEDC!C489),IF($A$20=5, IF('JPN10-15'!C489="","",'JPN10-15'!C489),IF($A$20=6, IF(WLTC!D489="","", WLTC!D489),IF($A$20=7, IF('New Cycle 1'!C489="","", 'New Cycle 1'!C489),IF($A$20=8, IF('New Cycle 2'!C489="","", 'New Cycle 2'!C489),IF($A$20=9, IF('New Cycle 3'!C489="","", 'New Cycle 3'!C489),"")))))))))</f>
        <v>0</v>
      </c>
      <c r="S489" s="32">
        <f>IF($A$20=1,IF(UDDS!E489="","",UDDS!E489),IF($A$20=2,IF('FTP-75'!E489="","",'FTP-75'!E489),IF($A$20=3, IF('US06'!E489="","",'US06'!E489),IF($A$20=4, IF(NEDC!D489="","", NEDC!D489),IF($A$20=5, IF('JPN10-15'!D489="","",'JPN10-15'!D489),IF($A$20=6, IF(WLTC!E489="","", WLTC!E489),IF($A$20=7, IF('New Cycle 1'!D489="","", 'New Cycle 1'!D489),IF($A$20=8, IF('New Cycle 2'!D489="","", 'New Cycle 2'!D489),IF($A$20=9, IF('New Cycle 3'!D489="","", 'New Cycle 3'!D489),"")))))))))</f>
        <v>0.99736665663895785</v>
      </c>
      <c r="T489" s="32">
        <f>IF($A$20=1,IF(UDDS!F489="","",UDDS!F489),IF($A$20=2,IF('FTP-75'!F489="","",'FTP-75'!F489),IF($A$20=3, IF('US06'!F489="","",'US06'!F489),IF($A$20=4, IF(NEDC!E489="","", NEDC!E489),IF($A$20=5, IF('JPN10-15'!E489="","",'JPN10-15'!E489),IF($A$20=6, IF(WLTC!F489="","", WLTC!F489),IF($A$20=7, IF('New Cycle 1'!E489="","", 'New Cycle 1'!E489),IF($A$20=8, IF('New Cycle 2'!E489="","", 'New Cycle 2'!E489),IF($A$20=9, IF('New Cycle 3'!E489="","", 'New Cycle 3'!E489),"")))))))))</f>
        <v>-0.91707781476003136</v>
      </c>
      <c r="U489" s="32">
        <f>IF($A$20=1,IF(UDDS!G489="","",UDDS!G489),IF($A$20=2,IF('FTP-75'!G489="","",'FTP-75'!G489),IF($A$20=3, IF('US06'!G489="","",'US06'!G489),IF($A$20=4, IF(NEDC!F489="","", NEDC!F489),IF($A$20=5, IF('JPN10-15'!F489="","",'JPN10-15'!F489),IF($A$20=6, IF(WLTC!G489="","", WLTC!G489),IF($A$20=7, IF('New Cycle 1'!F489="","", 'New Cycle 1'!F489),IF($A$20=8, IF('New Cycle 2'!F489="","", 'New Cycle 2'!F489),IF($A$20=9, IF('New Cycle 3'!F489="","", 'New Cycle 3'!F489),"")))))))))</f>
        <v>2406.5156840546119</v>
      </c>
    </row>
    <row r="490" spans="16:21" x14ac:dyDescent="0.25">
      <c r="P490" s="8">
        <f>IF($A$20=1,IF(UDDS!A490="","",UDDS!A490),IF($A$20=2,IF('FTP-75'!A490="","",'FTP-75'!A490),IF($A$20=3, IF('US06'!A490="","",'US06'!A490),IF($A$20=4, IF(NEDC!A490="","", NEDC!A490),IF($A$20=5, IF('JPN10-15'!A490="","",'JPN10-15'!A490),IF($A$20=6, IF(WLTC!B490="","", WLTC!B490),IF($A$20=7, IF('New Cycle 1'!A490="","", 'New Cycle 1'!A490),IF($A$20=8, IF('New Cycle 2'!A490="","", 'New Cycle 3'!A490),IF($A$20=9, IF('New Cycle 3'!A490="","", 'New Cycle 3'!A490),"")))))))))</f>
        <v>488</v>
      </c>
      <c r="Q490" s="32">
        <f>IF($A$20=1,IF(UDDS!C490="","",UDDS!C490),IF($A$20=2,IF('FTP-75'!C490="","",'FTP-75'!C490),IF($A$20=3, IF('US06'!C490="","",'US06'!C490),IF($A$20=4, IF(NEDC!B490="","", NEDC!B490),IF($A$20=5, IF('JPN10-15'!B490="","",'JPN10-15'!B490),IF($A$20=6, IF(WLTC!C490="","", WLTC!C490),IF($A$20=7, IF('New Cycle 1'!B490="","", 'New Cycle 1'!B490),IF($A$20=8, IF('New Cycle 2'!B490="","", 'New Cycle 2'!B490),IF($A$20=9, IF('New Cycle 3'!B490="","", 'New Cycle 3'!B490),"")))))))))</f>
        <v>0.22273999929428079</v>
      </c>
      <c r="R490" s="32">
        <f>IF($A$20=1,IF(UDDS!D490="","",UDDS!D490),IF($A$20=2,IF('FTP-75'!D490="","",'FTP-75'!D490),IF($A$20=3, IF('US06'!D490="","",'US06'!D490),IF($A$20=4, IF(NEDC!C490="","", NEDC!C490),IF($A$20=5, IF('JPN10-15'!C490="","",'JPN10-15'!C490),IF($A$20=6, IF(WLTC!D490="","", WLTC!D490),IF($A$20=7, IF('New Cycle 1'!C490="","", 'New Cycle 1'!C490),IF($A$20=8, IF('New Cycle 2'!C490="","", 'New Cycle 2'!C490),IF($A$20=9, IF('New Cycle 3'!C490="","", 'New Cycle 3'!C490),"")))))))))</f>
        <v>0</v>
      </c>
      <c r="S490" s="32">
        <f>IF($A$20=1,IF(UDDS!E490="","",UDDS!E490),IF($A$20=2,IF('FTP-75'!E490="","",'FTP-75'!E490),IF($A$20=3, IF('US06'!E490="","",'US06'!E490),IF($A$20=4, IF(NEDC!D490="","", NEDC!D490),IF($A$20=5, IF('JPN10-15'!D490="","",'JPN10-15'!D490),IF($A$20=6, IF(WLTC!E490="","", WLTC!E490),IF($A$20=7, IF('New Cycle 1'!D490="","", 'New Cycle 1'!D490),IF($A$20=8, IF('New Cycle 2'!D490="","", 'New Cycle 2'!D490),IF($A$20=9, IF('New Cycle 3'!D490="","", 'New Cycle 3'!D490),"")))))))))</f>
        <v>6.1872222026189104E-2</v>
      </c>
      <c r="T490" s="32">
        <f>IF($A$20=1,IF(UDDS!F490="","",UDDS!F490),IF($A$20=2,IF('FTP-75'!F490="","",'FTP-75'!F490),IF($A$20=3, IF('US06'!F490="","",'US06'!F490),IF($A$20=4, IF(NEDC!E490="","", NEDC!E490),IF($A$20=5, IF('JPN10-15'!E490="","",'JPN10-15'!E490),IF($A$20=6, IF(WLTC!F490="","", WLTC!F490),IF($A$20=7, IF('New Cycle 1'!E490="","", 'New Cycle 1'!E490),IF($A$20=8, IF('New Cycle 2'!E490="","", 'New Cycle 2'!E490),IF($A$20=9, IF('New Cycle 3'!E490="","", 'New Cycle 3'!E490),"")))))))))</f>
        <v>-0.93549443461276871</v>
      </c>
      <c r="U490" s="32">
        <f>IF($A$20=1,IF(UDDS!G490="","",UDDS!G490),IF($A$20=2,IF('FTP-75'!G490="","",'FTP-75'!G490),IF($A$20=3, IF('US06'!G490="","",'US06'!G490),IF($A$20=4, IF(NEDC!F490="","", NEDC!F490),IF($A$20=5, IF('JPN10-15'!F490="","",'JPN10-15'!F490),IF($A$20=6, IF(WLTC!G490="","", WLTC!G490),IF($A$20=7, IF('New Cycle 1'!F490="","", 'New Cycle 1'!F490),IF($A$20=8, IF('New Cycle 2'!F490="","", 'New Cycle 2'!F490),IF($A$20=9, IF('New Cycle 3'!F490="","", 'New Cycle 3'!F490),"")))))))))</f>
        <v>2407.0453034939446</v>
      </c>
    </row>
    <row r="491" spans="16:21" x14ac:dyDescent="0.25">
      <c r="P491" s="8">
        <f>IF($A$20=1,IF(UDDS!A491="","",UDDS!A491),IF($A$20=2,IF('FTP-75'!A491="","",'FTP-75'!A491),IF($A$20=3, IF('US06'!A491="","",'US06'!A491),IF($A$20=4, IF(NEDC!A491="","", NEDC!A491),IF($A$20=5, IF('JPN10-15'!A491="","",'JPN10-15'!A491),IF($A$20=6, IF(WLTC!B491="","", WLTC!B491),IF($A$20=7, IF('New Cycle 1'!A491="","", 'New Cycle 1'!A491),IF($A$20=8, IF('New Cycle 2'!A491="","", 'New Cycle 3'!A491),IF($A$20=9, IF('New Cycle 3'!A491="","", 'New Cycle 3'!A491),"")))))))))</f>
        <v>489</v>
      </c>
      <c r="Q491" s="32">
        <f>IF($A$20=1,IF(UDDS!C491="","",UDDS!C491),IF($A$20=2,IF('FTP-75'!C491="","",'FTP-75'!C491),IF($A$20=3, IF('US06'!C491="","",'US06'!C491),IF($A$20=4, IF(NEDC!B491="","", NEDC!B491),IF($A$20=5, IF('JPN10-15'!B491="","",'JPN10-15'!B491),IF($A$20=6, IF(WLTC!C491="","", WLTC!C491),IF($A$20=7, IF('New Cycle 1'!B491="","", 'New Cycle 1'!B491),IF($A$20=8, IF('New Cycle 2'!B491="","", 'New Cycle 2'!B491),IF($A$20=9, IF('New Cycle 3'!B491="","", 'New Cycle 3'!B491),"")))))))))</f>
        <v>0</v>
      </c>
      <c r="R491" s="32">
        <f>IF($A$20=1,IF(UDDS!D491="","",UDDS!D491),IF($A$20=2,IF('FTP-75'!D491="","",'FTP-75'!D491),IF($A$20=3, IF('US06'!D491="","",'US06'!D491),IF($A$20=4, IF(NEDC!C491="","", NEDC!C491),IF($A$20=5, IF('JPN10-15'!C491="","",'JPN10-15'!C491),IF($A$20=6, IF(WLTC!D491="","", WLTC!D491),IF($A$20=7, IF('New Cycle 1'!C491="","", 'New Cycle 1'!C491),IF($A$20=8, IF('New Cycle 2'!C491="","", 'New Cycle 2'!C491),IF($A$20=9, IF('New Cycle 3'!C491="","", 'New Cycle 3'!C491),"")))))))))</f>
        <v>0</v>
      </c>
      <c r="S491" s="32">
        <f>IF($A$20=1,IF(UDDS!E491="","",UDDS!E491),IF($A$20=2,IF('FTP-75'!E491="","",'FTP-75'!E491),IF($A$20=3, IF('US06'!E491="","",'US06'!E491),IF($A$20=4, IF(NEDC!D491="","", NEDC!D491),IF($A$20=5, IF('JPN10-15'!D491="","",'JPN10-15'!D491),IF($A$20=6, IF(WLTC!E491="","", WLTC!E491),IF($A$20=7, IF('New Cycle 1'!D491="","", 'New Cycle 1'!D491),IF($A$20=8, IF('New Cycle 2'!D491="","", 'New Cycle 2'!D491),IF($A$20=9, IF('New Cycle 3'!D491="","", 'New Cycle 3'!D491),"")))))))))</f>
        <v>0</v>
      </c>
      <c r="T491" s="32">
        <f>IF($A$20=1,IF(UDDS!F491="","",UDDS!F491),IF($A$20=2,IF('FTP-75'!F491="","",'FTP-75'!F491),IF($A$20=3, IF('US06'!F491="","",'US06'!F491),IF($A$20=4, IF(NEDC!E491="","", NEDC!E491),IF($A$20=5, IF('JPN10-15'!E491="","",'JPN10-15'!E491),IF($A$20=6, IF(WLTC!F491="","", WLTC!F491),IF($A$20=7, IF('New Cycle 1'!E491="","", 'New Cycle 1'!E491),IF($A$20=8, IF('New Cycle 2'!E491="","", 'New Cycle 2'!E491),IF($A$20=9, IF('New Cycle 3'!E491="","", 'New Cycle 3'!E491),"")))))))))</f>
        <v>-6.1872222026189104E-2</v>
      </c>
      <c r="U491" s="32">
        <f>IF($A$20=1,IF(UDDS!G491="","",UDDS!G491),IF($A$20=2,IF('FTP-75'!G491="","",'FTP-75'!G491),IF($A$20=3, IF('US06'!G491="","",'US06'!G491),IF($A$20=4, IF(NEDC!F491="","", NEDC!F491),IF($A$20=5, IF('JPN10-15'!F491="","",'JPN10-15'!F491),IF($A$20=6, IF(WLTC!G491="","", WLTC!G491),IF($A$20=7, IF('New Cycle 1'!F491="","", 'New Cycle 1'!F491),IF($A$20=8, IF('New Cycle 2'!F491="","", 'New Cycle 2'!F491),IF($A$20=9, IF('New Cycle 3'!F491="","", 'New Cycle 3'!F491),"")))))))))</f>
        <v>2407.0762396049577</v>
      </c>
    </row>
    <row r="492" spans="16:21" x14ac:dyDescent="0.25">
      <c r="P492" s="8">
        <f>IF($A$20=1,IF(UDDS!A492="","",UDDS!A492),IF($A$20=2,IF('FTP-75'!A492="","",'FTP-75'!A492),IF($A$20=3, IF('US06'!A492="","",'US06'!A492),IF($A$20=4, IF(NEDC!A492="","", NEDC!A492),IF($A$20=5, IF('JPN10-15'!A492="","",'JPN10-15'!A492),IF($A$20=6, IF(WLTC!B492="","", WLTC!B492),IF($A$20=7, IF('New Cycle 1'!A492="","", 'New Cycle 1'!A492),IF($A$20=8, IF('New Cycle 2'!A492="","", 'New Cycle 3'!A492),IF($A$20=9, IF('New Cycle 3'!A492="","", 'New Cycle 3'!A492),"")))))))))</f>
        <v>490</v>
      </c>
      <c r="Q492" s="32">
        <f>IF($A$20=1,IF(UDDS!C492="","",UDDS!C492),IF($A$20=2,IF('FTP-75'!C492="","",'FTP-75'!C492),IF($A$20=3, IF('US06'!C492="","",'US06'!C492),IF($A$20=4, IF(NEDC!B492="","", NEDC!B492),IF($A$20=5, IF('JPN10-15'!B492="","",'JPN10-15'!B492),IF($A$20=6, IF(WLTC!C492="","", WLTC!C492),IF($A$20=7, IF('New Cycle 1'!B492="","", 'New Cycle 1'!B492),IF($A$20=8, IF('New Cycle 2'!B492="","", 'New Cycle 2'!B492),IF($A$20=9, IF('New Cycle 3'!B492="","", 'New Cycle 3'!B492),"")))))))))</f>
        <v>0</v>
      </c>
      <c r="R492" s="32">
        <f>IF($A$20=1,IF(UDDS!D492="","",UDDS!D492),IF($A$20=2,IF('FTP-75'!D492="","",'FTP-75'!D492),IF($A$20=3, IF('US06'!D492="","",'US06'!D492),IF($A$20=4, IF(NEDC!C492="","", NEDC!C492),IF($A$20=5, IF('JPN10-15'!C492="","",'JPN10-15'!C492),IF($A$20=6, IF(WLTC!D492="","", WLTC!D492),IF($A$20=7, IF('New Cycle 1'!C492="","", 'New Cycle 1'!C492),IF($A$20=8, IF('New Cycle 2'!C492="","", 'New Cycle 2'!C492),IF($A$20=9, IF('New Cycle 3'!C492="","", 'New Cycle 3'!C492),"")))))))))</f>
        <v>0</v>
      </c>
      <c r="S492" s="32">
        <f>IF($A$20=1,IF(UDDS!E492="","",UDDS!E492),IF($A$20=2,IF('FTP-75'!E492="","",'FTP-75'!E492),IF($A$20=3, IF('US06'!E492="","",'US06'!E492),IF($A$20=4, IF(NEDC!D492="","", NEDC!D492),IF($A$20=5, IF('JPN10-15'!D492="","",'JPN10-15'!D492),IF($A$20=6, IF(WLTC!E492="","", WLTC!E492),IF($A$20=7, IF('New Cycle 1'!D492="","", 'New Cycle 1'!D492),IF($A$20=8, IF('New Cycle 2'!D492="","", 'New Cycle 2'!D492),IF($A$20=9, IF('New Cycle 3'!D492="","", 'New Cycle 3'!D492),"")))))))))</f>
        <v>0</v>
      </c>
      <c r="T492" s="32">
        <f>IF($A$20=1,IF(UDDS!F492="","",UDDS!F492),IF($A$20=2,IF('FTP-75'!F492="","",'FTP-75'!F492),IF($A$20=3, IF('US06'!F492="","",'US06'!F492),IF($A$20=4, IF(NEDC!E492="","", NEDC!E492),IF($A$20=5, IF('JPN10-15'!E492="","",'JPN10-15'!E492),IF($A$20=6, IF(WLTC!F492="","", WLTC!F492),IF($A$20=7, IF('New Cycle 1'!E492="","", 'New Cycle 1'!E492),IF($A$20=8, IF('New Cycle 2'!E492="","", 'New Cycle 2'!E492),IF($A$20=9, IF('New Cycle 3'!E492="","", 'New Cycle 3'!E492),"")))))))))</f>
        <v>0</v>
      </c>
      <c r="U492" s="32">
        <f>IF($A$20=1,IF(UDDS!G492="","",UDDS!G492),IF($A$20=2,IF('FTP-75'!G492="","",'FTP-75'!G492),IF($A$20=3, IF('US06'!G492="","",'US06'!G492),IF($A$20=4, IF(NEDC!F492="","", NEDC!F492),IF($A$20=5, IF('JPN10-15'!F492="","",'JPN10-15'!F492),IF($A$20=6, IF(WLTC!G492="","", WLTC!G492),IF($A$20=7, IF('New Cycle 1'!F492="","", 'New Cycle 1'!F492),IF($A$20=8, IF('New Cycle 2'!F492="","", 'New Cycle 2'!F492),IF($A$20=9, IF('New Cycle 3'!F492="","", 'New Cycle 3'!F492),"")))))))))</f>
        <v>2407.0762396049577</v>
      </c>
    </row>
    <row r="493" spans="16:21" x14ac:dyDescent="0.25">
      <c r="P493" s="8">
        <f>IF($A$20=1,IF(UDDS!A493="","",UDDS!A493),IF($A$20=2,IF('FTP-75'!A493="","",'FTP-75'!A493),IF($A$20=3, IF('US06'!A493="","",'US06'!A493),IF($A$20=4, IF(NEDC!A493="","", NEDC!A493),IF($A$20=5, IF('JPN10-15'!A493="","",'JPN10-15'!A493),IF($A$20=6, IF(WLTC!B493="","", WLTC!B493),IF($A$20=7, IF('New Cycle 1'!A493="","", 'New Cycle 1'!A493),IF($A$20=8, IF('New Cycle 2'!A493="","", 'New Cycle 3'!A493),IF($A$20=9, IF('New Cycle 3'!A493="","", 'New Cycle 3'!A493),"")))))))))</f>
        <v>491</v>
      </c>
      <c r="Q493" s="32">
        <f>IF($A$20=1,IF(UDDS!C493="","",UDDS!C493),IF($A$20=2,IF('FTP-75'!C493="","",'FTP-75'!C493),IF($A$20=3, IF('US06'!C493="","",'US06'!C493),IF($A$20=4, IF(NEDC!B493="","", NEDC!B493),IF($A$20=5, IF('JPN10-15'!B493="","",'JPN10-15'!B493),IF($A$20=6, IF(WLTC!C493="","", WLTC!C493),IF($A$20=7, IF('New Cycle 1'!B493="","", 'New Cycle 1'!B493),IF($A$20=8, IF('New Cycle 2'!B493="","", 'New Cycle 2'!B493),IF($A$20=9, IF('New Cycle 3'!B493="","", 'New Cycle 3'!B493),"")))))))))</f>
        <v>0</v>
      </c>
      <c r="R493" s="32">
        <f>IF($A$20=1,IF(UDDS!D493="","",UDDS!D493),IF($A$20=2,IF('FTP-75'!D493="","",'FTP-75'!D493),IF($A$20=3, IF('US06'!D493="","",'US06'!D493),IF($A$20=4, IF(NEDC!C493="","", NEDC!C493),IF($A$20=5, IF('JPN10-15'!C493="","",'JPN10-15'!C493),IF($A$20=6, IF(WLTC!D493="","", WLTC!D493),IF($A$20=7, IF('New Cycle 1'!C493="","", 'New Cycle 1'!C493),IF($A$20=8, IF('New Cycle 2'!C493="","", 'New Cycle 2'!C493),IF($A$20=9, IF('New Cycle 3'!C493="","", 'New Cycle 3'!C493),"")))))))))</f>
        <v>0</v>
      </c>
      <c r="S493" s="32">
        <f>IF($A$20=1,IF(UDDS!E493="","",UDDS!E493),IF($A$20=2,IF('FTP-75'!E493="","",'FTP-75'!E493),IF($A$20=3, IF('US06'!E493="","",'US06'!E493),IF($A$20=4, IF(NEDC!D493="","", NEDC!D493),IF($A$20=5, IF('JPN10-15'!D493="","",'JPN10-15'!D493),IF($A$20=6, IF(WLTC!E493="","", WLTC!E493),IF($A$20=7, IF('New Cycle 1'!D493="","", 'New Cycle 1'!D493),IF($A$20=8, IF('New Cycle 2'!D493="","", 'New Cycle 2'!D493),IF($A$20=9, IF('New Cycle 3'!D493="","", 'New Cycle 3'!D493),"")))))))))</f>
        <v>0</v>
      </c>
      <c r="T493" s="32">
        <f>IF($A$20=1,IF(UDDS!F493="","",UDDS!F493),IF($A$20=2,IF('FTP-75'!F493="","",'FTP-75'!F493),IF($A$20=3, IF('US06'!F493="","",'US06'!F493),IF($A$20=4, IF(NEDC!E493="","", NEDC!E493),IF($A$20=5, IF('JPN10-15'!E493="","",'JPN10-15'!E493),IF($A$20=6, IF(WLTC!F493="","", WLTC!F493),IF($A$20=7, IF('New Cycle 1'!E493="","", 'New Cycle 1'!E493),IF($A$20=8, IF('New Cycle 2'!E493="","", 'New Cycle 2'!E493),IF($A$20=9, IF('New Cycle 3'!E493="","", 'New Cycle 3'!E493),"")))))))))</f>
        <v>0</v>
      </c>
      <c r="U493" s="32">
        <f>IF($A$20=1,IF(UDDS!G493="","",UDDS!G493),IF($A$20=2,IF('FTP-75'!G493="","",'FTP-75'!G493),IF($A$20=3, IF('US06'!G493="","",'US06'!G493),IF($A$20=4, IF(NEDC!F493="","", NEDC!F493),IF($A$20=5, IF('JPN10-15'!F493="","",'JPN10-15'!F493),IF($A$20=6, IF(WLTC!G493="","", WLTC!G493),IF($A$20=7, IF('New Cycle 1'!F493="","", 'New Cycle 1'!F493),IF($A$20=8, IF('New Cycle 2'!F493="","", 'New Cycle 2'!F493),IF($A$20=9, IF('New Cycle 3'!F493="","", 'New Cycle 3'!F493),"")))))))))</f>
        <v>2407.0762396049577</v>
      </c>
    </row>
    <row r="494" spans="16:21" x14ac:dyDescent="0.25">
      <c r="P494" s="8">
        <f>IF($A$20=1,IF(UDDS!A494="","",UDDS!A494),IF($A$20=2,IF('FTP-75'!A494="","",'FTP-75'!A494),IF($A$20=3, IF('US06'!A494="","",'US06'!A494),IF($A$20=4, IF(NEDC!A494="","", NEDC!A494),IF($A$20=5, IF('JPN10-15'!A494="","",'JPN10-15'!A494),IF($A$20=6, IF(WLTC!B494="","", WLTC!B494),IF($A$20=7, IF('New Cycle 1'!A494="","", 'New Cycle 1'!A494),IF($A$20=8, IF('New Cycle 2'!A494="","", 'New Cycle 3'!A494),IF($A$20=9, IF('New Cycle 3'!A494="","", 'New Cycle 3'!A494),"")))))))))</f>
        <v>492</v>
      </c>
      <c r="Q494" s="32">
        <f>IF($A$20=1,IF(UDDS!C494="","",UDDS!C494),IF($A$20=2,IF('FTP-75'!C494="","",'FTP-75'!C494),IF($A$20=3, IF('US06'!C494="","",'US06'!C494),IF($A$20=4, IF(NEDC!B494="","", NEDC!B494),IF($A$20=5, IF('JPN10-15'!B494="","",'JPN10-15'!B494),IF($A$20=6, IF(WLTC!C494="","", WLTC!C494),IF($A$20=7, IF('New Cycle 1'!B494="","", 'New Cycle 1'!B494),IF($A$20=8, IF('New Cycle 2'!B494="","", 'New Cycle 2'!B494),IF($A$20=9, IF('New Cycle 3'!B494="","", 'New Cycle 3'!B494),"")))))))))</f>
        <v>0</v>
      </c>
      <c r="R494" s="32">
        <f>IF($A$20=1,IF(UDDS!D494="","",UDDS!D494),IF($A$20=2,IF('FTP-75'!D494="","",'FTP-75'!D494),IF($A$20=3, IF('US06'!D494="","",'US06'!D494),IF($A$20=4, IF(NEDC!C494="","", NEDC!C494),IF($A$20=5, IF('JPN10-15'!C494="","",'JPN10-15'!C494),IF($A$20=6, IF(WLTC!D494="","", WLTC!D494),IF($A$20=7, IF('New Cycle 1'!C494="","", 'New Cycle 1'!C494),IF($A$20=8, IF('New Cycle 2'!C494="","", 'New Cycle 2'!C494),IF($A$20=9, IF('New Cycle 3'!C494="","", 'New Cycle 3'!C494),"")))))))))</f>
        <v>0</v>
      </c>
      <c r="S494" s="32">
        <f>IF($A$20=1,IF(UDDS!E494="","",UDDS!E494),IF($A$20=2,IF('FTP-75'!E494="","",'FTP-75'!E494),IF($A$20=3, IF('US06'!E494="","",'US06'!E494),IF($A$20=4, IF(NEDC!D494="","", NEDC!D494),IF($A$20=5, IF('JPN10-15'!D494="","",'JPN10-15'!D494),IF($A$20=6, IF(WLTC!E494="","", WLTC!E494),IF($A$20=7, IF('New Cycle 1'!D494="","", 'New Cycle 1'!D494),IF($A$20=8, IF('New Cycle 2'!D494="","", 'New Cycle 2'!D494),IF($A$20=9, IF('New Cycle 3'!D494="","", 'New Cycle 3'!D494),"")))))))))</f>
        <v>0</v>
      </c>
      <c r="T494" s="32">
        <f>IF($A$20=1,IF(UDDS!F494="","",UDDS!F494),IF($A$20=2,IF('FTP-75'!F494="","",'FTP-75'!F494),IF($A$20=3, IF('US06'!F494="","",'US06'!F494),IF($A$20=4, IF(NEDC!E494="","", NEDC!E494),IF($A$20=5, IF('JPN10-15'!E494="","",'JPN10-15'!E494),IF($A$20=6, IF(WLTC!F494="","", WLTC!F494),IF($A$20=7, IF('New Cycle 1'!E494="","", 'New Cycle 1'!E494),IF($A$20=8, IF('New Cycle 2'!E494="","", 'New Cycle 2'!E494),IF($A$20=9, IF('New Cycle 3'!E494="","", 'New Cycle 3'!E494),"")))))))))</f>
        <v>0</v>
      </c>
      <c r="U494" s="32">
        <f>IF($A$20=1,IF(UDDS!G494="","",UDDS!G494),IF($A$20=2,IF('FTP-75'!G494="","",'FTP-75'!G494),IF($A$20=3, IF('US06'!G494="","",'US06'!G494),IF($A$20=4, IF(NEDC!F494="","", NEDC!F494),IF($A$20=5, IF('JPN10-15'!F494="","",'JPN10-15'!F494),IF($A$20=6, IF(WLTC!G494="","", WLTC!G494),IF($A$20=7, IF('New Cycle 1'!F494="","", 'New Cycle 1'!F494),IF($A$20=8, IF('New Cycle 2'!F494="","", 'New Cycle 2'!F494),IF($A$20=9, IF('New Cycle 3'!F494="","", 'New Cycle 3'!F494),"")))))))))</f>
        <v>2407.0762396049577</v>
      </c>
    </row>
    <row r="495" spans="16:21" x14ac:dyDescent="0.25">
      <c r="P495" s="8">
        <f>IF($A$20=1,IF(UDDS!A495="","",UDDS!A495),IF($A$20=2,IF('FTP-75'!A495="","",'FTP-75'!A495),IF($A$20=3, IF('US06'!A495="","",'US06'!A495),IF($A$20=4, IF(NEDC!A495="","", NEDC!A495),IF($A$20=5, IF('JPN10-15'!A495="","",'JPN10-15'!A495),IF($A$20=6, IF(WLTC!B495="","", WLTC!B495),IF($A$20=7, IF('New Cycle 1'!A495="","", 'New Cycle 1'!A495),IF($A$20=8, IF('New Cycle 2'!A495="","", 'New Cycle 3'!A495),IF($A$20=9, IF('New Cycle 3'!A495="","", 'New Cycle 3'!A495),"")))))))))</f>
        <v>493</v>
      </c>
      <c r="Q495" s="32">
        <f>IF($A$20=1,IF(UDDS!C495="","",UDDS!C495),IF($A$20=2,IF('FTP-75'!C495="","",'FTP-75'!C495),IF($A$20=3, IF('US06'!C495="","",'US06'!C495),IF($A$20=4, IF(NEDC!B495="","", NEDC!B495),IF($A$20=5, IF('JPN10-15'!B495="","",'JPN10-15'!B495),IF($A$20=6, IF(WLTC!C495="","", WLTC!C495),IF($A$20=7, IF('New Cycle 1'!B495="","", 'New Cycle 1'!B495),IF($A$20=8, IF('New Cycle 2'!B495="","", 'New Cycle 2'!B495),IF($A$20=9, IF('New Cycle 3'!B495="","", 'New Cycle 3'!B495),"")))))))))</f>
        <v>0</v>
      </c>
      <c r="R495" s="32">
        <f>IF($A$20=1,IF(UDDS!D495="","",UDDS!D495),IF($A$20=2,IF('FTP-75'!D495="","",'FTP-75'!D495),IF($A$20=3, IF('US06'!D495="","",'US06'!D495),IF($A$20=4, IF(NEDC!C495="","", NEDC!C495),IF($A$20=5, IF('JPN10-15'!C495="","",'JPN10-15'!C495),IF($A$20=6, IF(WLTC!D495="","", WLTC!D495),IF($A$20=7, IF('New Cycle 1'!C495="","", 'New Cycle 1'!C495),IF($A$20=8, IF('New Cycle 2'!C495="","", 'New Cycle 2'!C495),IF($A$20=9, IF('New Cycle 3'!C495="","", 'New Cycle 3'!C495),"")))))))))</f>
        <v>0</v>
      </c>
      <c r="S495" s="32">
        <f>IF($A$20=1,IF(UDDS!E495="","",UDDS!E495),IF($A$20=2,IF('FTP-75'!E495="","",'FTP-75'!E495),IF($A$20=3, IF('US06'!E495="","",'US06'!E495),IF($A$20=4, IF(NEDC!D495="","", NEDC!D495),IF($A$20=5, IF('JPN10-15'!D495="","",'JPN10-15'!D495),IF($A$20=6, IF(WLTC!E495="","", WLTC!E495),IF($A$20=7, IF('New Cycle 1'!D495="","", 'New Cycle 1'!D495),IF($A$20=8, IF('New Cycle 2'!D495="","", 'New Cycle 2'!D495),IF($A$20=9, IF('New Cycle 3'!D495="","", 'New Cycle 3'!D495),"")))))))))</f>
        <v>0</v>
      </c>
      <c r="T495" s="32">
        <f>IF($A$20=1,IF(UDDS!F495="","",UDDS!F495),IF($A$20=2,IF('FTP-75'!F495="","",'FTP-75'!F495),IF($A$20=3, IF('US06'!F495="","",'US06'!F495),IF($A$20=4, IF(NEDC!E495="","", NEDC!E495),IF($A$20=5, IF('JPN10-15'!E495="","",'JPN10-15'!E495),IF($A$20=6, IF(WLTC!F495="","", WLTC!F495),IF($A$20=7, IF('New Cycle 1'!E495="","", 'New Cycle 1'!E495),IF($A$20=8, IF('New Cycle 2'!E495="","", 'New Cycle 2'!E495),IF($A$20=9, IF('New Cycle 3'!E495="","", 'New Cycle 3'!E495),"")))))))))</f>
        <v>0</v>
      </c>
      <c r="U495" s="32">
        <f>IF($A$20=1,IF(UDDS!G495="","",UDDS!G495),IF($A$20=2,IF('FTP-75'!G495="","",'FTP-75'!G495),IF($A$20=3, IF('US06'!G495="","",'US06'!G495),IF($A$20=4, IF(NEDC!F495="","", NEDC!F495),IF($A$20=5, IF('JPN10-15'!F495="","",'JPN10-15'!F495),IF($A$20=6, IF(WLTC!G495="","", WLTC!G495),IF($A$20=7, IF('New Cycle 1'!F495="","", 'New Cycle 1'!F495),IF($A$20=8, IF('New Cycle 2'!F495="","", 'New Cycle 2'!F495),IF($A$20=9, IF('New Cycle 3'!F495="","", 'New Cycle 3'!F495),"")))))))))</f>
        <v>2407.0762396049577</v>
      </c>
    </row>
    <row r="496" spans="16:21" x14ac:dyDescent="0.25">
      <c r="P496" s="8">
        <f>IF($A$20=1,IF(UDDS!A496="","",UDDS!A496),IF($A$20=2,IF('FTP-75'!A496="","",'FTP-75'!A496),IF($A$20=3, IF('US06'!A496="","",'US06'!A496),IF($A$20=4, IF(NEDC!A496="","", NEDC!A496),IF($A$20=5, IF('JPN10-15'!A496="","",'JPN10-15'!A496),IF($A$20=6, IF(WLTC!B496="","", WLTC!B496),IF($A$20=7, IF('New Cycle 1'!A496="","", 'New Cycle 1'!A496),IF($A$20=8, IF('New Cycle 2'!A496="","", 'New Cycle 3'!A496),IF($A$20=9, IF('New Cycle 3'!A496="","", 'New Cycle 3'!A496),"")))))))))</f>
        <v>494</v>
      </c>
      <c r="Q496" s="32">
        <f>IF($A$20=1,IF(UDDS!C496="","",UDDS!C496),IF($A$20=2,IF('FTP-75'!C496="","",'FTP-75'!C496),IF($A$20=3, IF('US06'!C496="","",'US06'!C496),IF($A$20=4, IF(NEDC!B496="","", NEDC!B496),IF($A$20=5, IF('JPN10-15'!B496="","",'JPN10-15'!B496),IF($A$20=6, IF(WLTC!C496="","", WLTC!C496),IF($A$20=7, IF('New Cycle 1'!B496="","", 'New Cycle 1'!B496),IF($A$20=8, IF('New Cycle 2'!B496="","", 'New Cycle 2'!B496),IF($A$20=9, IF('New Cycle 3'!B496="","", 'New Cycle 3'!B496),"")))))))))</f>
        <v>0</v>
      </c>
      <c r="R496" s="32">
        <f>IF($A$20=1,IF(UDDS!D496="","",UDDS!D496),IF($A$20=2,IF('FTP-75'!D496="","",'FTP-75'!D496),IF($A$20=3, IF('US06'!D496="","",'US06'!D496),IF($A$20=4, IF(NEDC!C496="","", NEDC!C496),IF($A$20=5, IF('JPN10-15'!C496="","",'JPN10-15'!C496),IF($A$20=6, IF(WLTC!D496="","", WLTC!D496),IF($A$20=7, IF('New Cycle 1'!C496="","", 'New Cycle 1'!C496),IF($A$20=8, IF('New Cycle 2'!C496="","", 'New Cycle 2'!C496),IF($A$20=9, IF('New Cycle 3'!C496="","", 'New Cycle 3'!C496),"")))))))))</f>
        <v>0</v>
      </c>
      <c r="S496" s="32">
        <f>IF($A$20=1,IF(UDDS!E496="","",UDDS!E496),IF($A$20=2,IF('FTP-75'!E496="","",'FTP-75'!E496),IF($A$20=3, IF('US06'!E496="","",'US06'!E496),IF($A$20=4, IF(NEDC!D496="","", NEDC!D496),IF($A$20=5, IF('JPN10-15'!D496="","",'JPN10-15'!D496),IF($A$20=6, IF(WLTC!E496="","", WLTC!E496),IF($A$20=7, IF('New Cycle 1'!D496="","", 'New Cycle 1'!D496),IF($A$20=8, IF('New Cycle 2'!D496="","", 'New Cycle 2'!D496),IF($A$20=9, IF('New Cycle 3'!D496="","", 'New Cycle 3'!D496),"")))))))))</f>
        <v>0</v>
      </c>
      <c r="T496" s="32">
        <f>IF($A$20=1,IF(UDDS!F496="","",UDDS!F496),IF($A$20=2,IF('FTP-75'!F496="","",'FTP-75'!F496),IF($A$20=3, IF('US06'!F496="","",'US06'!F496),IF($A$20=4, IF(NEDC!E496="","", NEDC!E496),IF($A$20=5, IF('JPN10-15'!E496="","",'JPN10-15'!E496),IF($A$20=6, IF(WLTC!F496="","", WLTC!F496),IF($A$20=7, IF('New Cycle 1'!E496="","", 'New Cycle 1'!E496),IF($A$20=8, IF('New Cycle 2'!E496="","", 'New Cycle 2'!E496),IF($A$20=9, IF('New Cycle 3'!E496="","", 'New Cycle 3'!E496),"")))))))))</f>
        <v>0</v>
      </c>
      <c r="U496" s="32">
        <f>IF($A$20=1,IF(UDDS!G496="","",UDDS!G496),IF($A$20=2,IF('FTP-75'!G496="","",'FTP-75'!G496),IF($A$20=3, IF('US06'!G496="","",'US06'!G496),IF($A$20=4, IF(NEDC!F496="","", NEDC!F496),IF($A$20=5, IF('JPN10-15'!F496="","",'JPN10-15'!F496),IF($A$20=6, IF(WLTC!G496="","", WLTC!G496),IF($A$20=7, IF('New Cycle 1'!F496="","", 'New Cycle 1'!F496),IF($A$20=8, IF('New Cycle 2'!F496="","", 'New Cycle 2'!F496),IF($A$20=9, IF('New Cycle 3'!F496="","", 'New Cycle 3'!F496),"")))))))))</f>
        <v>2407.0762396049577</v>
      </c>
    </row>
    <row r="497" spans="16:21" x14ac:dyDescent="0.25">
      <c r="P497" s="8">
        <f>IF($A$20=1,IF(UDDS!A497="","",UDDS!A497),IF($A$20=2,IF('FTP-75'!A497="","",'FTP-75'!A497),IF($A$20=3, IF('US06'!A497="","",'US06'!A497),IF($A$20=4, IF(NEDC!A497="","", NEDC!A497),IF($A$20=5, IF('JPN10-15'!A497="","",'JPN10-15'!A497),IF($A$20=6, IF(WLTC!B497="","", WLTC!B497),IF($A$20=7, IF('New Cycle 1'!A497="","", 'New Cycle 1'!A497),IF($A$20=8, IF('New Cycle 2'!A497="","", 'New Cycle 3'!A497),IF($A$20=9, IF('New Cycle 3'!A497="","", 'New Cycle 3'!A497),"")))))))))</f>
        <v>495</v>
      </c>
      <c r="Q497" s="32">
        <f>IF($A$20=1,IF(UDDS!C497="","",UDDS!C497),IF($A$20=2,IF('FTP-75'!C497="","",'FTP-75'!C497),IF($A$20=3, IF('US06'!C497="","",'US06'!C497),IF($A$20=4, IF(NEDC!B497="","", NEDC!B497),IF($A$20=5, IF('JPN10-15'!B497="","",'JPN10-15'!B497),IF($A$20=6, IF(WLTC!C497="","", WLTC!C497),IF($A$20=7, IF('New Cycle 1'!B497="","", 'New Cycle 1'!B497),IF($A$20=8, IF('New Cycle 2'!B497="","", 'New Cycle 2'!B497),IF($A$20=9, IF('New Cycle 3'!B497="","", 'New Cycle 3'!B497),"")))))))))</f>
        <v>0</v>
      </c>
      <c r="R497" s="32">
        <f>IF($A$20=1,IF(UDDS!D497="","",UDDS!D497),IF($A$20=2,IF('FTP-75'!D497="","",'FTP-75'!D497),IF($A$20=3, IF('US06'!D497="","",'US06'!D497),IF($A$20=4, IF(NEDC!C497="","", NEDC!C497),IF($A$20=5, IF('JPN10-15'!C497="","",'JPN10-15'!C497),IF($A$20=6, IF(WLTC!D497="","", WLTC!D497),IF($A$20=7, IF('New Cycle 1'!C497="","", 'New Cycle 1'!C497),IF($A$20=8, IF('New Cycle 2'!C497="","", 'New Cycle 2'!C497),IF($A$20=9, IF('New Cycle 3'!C497="","", 'New Cycle 3'!C497),"")))))))))</f>
        <v>0</v>
      </c>
      <c r="S497" s="32">
        <f>IF($A$20=1,IF(UDDS!E497="","",UDDS!E497),IF($A$20=2,IF('FTP-75'!E497="","",'FTP-75'!E497),IF($A$20=3, IF('US06'!E497="","",'US06'!E497),IF($A$20=4, IF(NEDC!D497="","", NEDC!D497),IF($A$20=5, IF('JPN10-15'!D497="","",'JPN10-15'!D497),IF($A$20=6, IF(WLTC!E497="","", WLTC!E497),IF($A$20=7, IF('New Cycle 1'!D497="","", 'New Cycle 1'!D497),IF($A$20=8, IF('New Cycle 2'!D497="","", 'New Cycle 2'!D497),IF($A$20=9, IF('New Cycle 3'!D497="","", 'New Cycle 3'!D497),"")))))))))</f>
        <v>0</v>
      </c>
      <c r="T497" s="32">
        <f>IF($A$20=1,IF(UDDS!F497="","",UDDS!F497),IF($A$20=2,IF('FTP-75'!F497="","",'FTP-75'!F497),IF($A$20=3, IF('US06'!F497="","",'US06'!F497),IF($A$20=4, IF(NEDC!E497="","", NEDC!E497),IF($A$20=5, IF('JPN10-15'!E497="","",'JPN10-15'!E497),IF($A$20=6, IF(WLTC!F497="","", WLTC!F497),IF($A$20=7, IF('New Cycle 1'!E497="","", 'New Cycle 1'!E497),IF($A$20=8, IF('New Cycle 2'!E497="","", 'New Cycle 2'!E497),IF($A$20=9, IF('New Cycle 3'!E497="","", 'New Cycle 3'!E497),"")))))))))</f>
        <v>0</v>
      </c>
      <c r="U497" s="32">
        <f>IF($A$20=1,IF(UDDS!G497="","",UDDS!G497),IF($A$20=2,IF('FTP-75'!G497="","",'FTP-75'!G497),IF($A$20=3, IF('US06'!G497="","",'US06'!G497),IF($A$20=4, IF(NEDC!F497="","", NEDC!F497),IF($A$20=5, IF('JPN10-15'!F497="","",'JPN10-15'!F497),IF($A$20=6, IF(WLTC!G497="","", WLTC!G497),IF($A$20=7, IF('New Cycle 1'!F497="","", 'New Cycle 1'!F497),IF($A$20=8, IF('New Cycle 2'!F497="","", 'New Cycle 2'!F497),IF($A$20=9, IF('New Cycle 3'!F497="","", 'New Cycle 3'!F497),"")))))))))</f>
        <v>2407.0762396049577</v>
      </c>
    </row>
    <row r="498" spans="16:21" x14ac:dyDescent="0.25">
      <c r="P498" s="8">
        <f>IF($A$20=1,IF(UDDS!A498="","",UDDS!A498),IF($A$20=2,IF('FTP-75'!A498="","",'FTP-75'!A498),IF($A$20=3, IF('US06'!A498="","",'US06'!A498),IF($A$20=4, IF(NEDC!A498="","", NEDC!A498),IF($A$20=5, IF('JPN10-15'!A498="","",'JPN10-15'!A498),IF($A$20=6, IF(WLTC!B498="","", WLTC!B498),IF($A$20=7, IF('New Cycle 1'!A498="","", 'New Cycle 1'!A498),IF($A$20=8, IF('New Cycle 2'!A498="","", 'New Cycle 3'!A498),IF($A$20=9, IF('New Cycle 3'!A498="","", 'New Cycle 3'!A498),"")))))))))</f>
        <v>496</v>
      </c>
      <c r="Q498" s="32">
        <f>IF($A$20=1,IF(UDDS!C498="","",UDDS!C498),IF($A$20=2,IF('FTP-75'!C498="","",'FTP-75'!C498),IF($A$20=3, IF('US06'!C498="","",'US06'!C498),IF($A$20=4, IF(NEDC!B498="","", NEDC!B498),IF($A$20=5, IF('JPN10-15'!B498="","",'JPN10-15'!B498),IF($A$20=6, IF(WLTC!C498="","", WLTC!C498),IF($A$20=7, IF('New Cycle 1'!B498="","", 'New Cycle 1'!B498),IF($A$20=8, IF('New Cycle 2'!B498="","", 'New Cycle 2'!B498),IF($A$20=9, IF('New Cycle 3'!B498="","", 'New Cycle 3'!B498),"")))))))))</f>
        <v>0</v>
      </c>
      <c r="R498" s="32">
        <f>IF($A$20=1,IF(UDDS!D498="","",UDDS!D498),IF($A$20=2,IF('FTP-75'!D498="","",'FTP-75'!D498),IF($A$20=3, IF('US06'!D498="","",'US06'!D498),IF($A$20=4, IF(NEDC!C498="","", NEDC!C498),IF($A$20=5, IF('JPN10-15'!C498="","",'JPN10-15'!C498),IF($A$20=6, IF(WLTC!D498="","", WLTC!D498),IF($A$20=7, IF('New Cycle 1'!C498="","", 'New Cycle 1'!C498),IF($A$20=8, IF('New Cycle 2'!C498="","", 'New Cycle 2'!C498),IF($A$20=9, IF('New Cycle 3'!C498="","", 'New Cycle 3'!C498),"")))))))))</f>
        <v>0</v>
      </c>
      <c r="S498" s="32">
        <f>IF($A$20=1,IF(UDDS!E498="","",UDDS!E498),IF($A$20=2,IF('FTP-75'!E498="","",'FTP-75'!E498),IF($A$20=3, IF('US06'!E498="","",'US06'!E498),IF($A$20=4, IF(NEDC!D498="","", NEDC!D498),IF($A$20=5, IF('JPN10-15'!D498="","",'JPN10-15'!D498),IF($A$20=6, IF(WLTC!E498="","", WLTC!E498),IF($A$20=7, IF('New Cycle 1'!D498="","", 'New Cycle 1'!D498),IF($A$20=8, IF('New Cycle 2'!D498="","", 'New Cycle 2'!D498),IF($A$20=9, IF('New Cycle 3'!D498="","", 'New Cycle 3'!D498),"")))))))))</f>
        <v>0</v>
      </c>
      <c r="T498" s="32">
        <f>IF($A$20=1,IF(UDDS!F498="","",UDDS!F498),IF($A$20=2,IF('FTP-75'!F498="","",'FTP-75'!F498),IF($A$20=3, IF('US06'!F498="","",'US06'!F498),IF($A$20=4, IF(NEDC!E498="","", NEDC!E498),IF($A$20=5, IF('JPN10-15'!E498="","",'JPN10-15'!E498),IF($A$20=6, IF(WLTC!F498="","", WLTC!F498),IF($A$20=7, IF('New Cycle 1'!E498="","", 'New Cycle 1'!E498),IF($A$20=8, IF('New Cycle 2'!E498="","", 'New Cycle 2'!E498),IF($A$20=9, IF('New Cycle 3'!E498="","", 'New Cycle 3'!E498),"")))))))))</f>
        <v>0</v>
      </c>
      <c r="U498" s="32">
        <f>IF($A$20=1,IF(UDDS!G498="","",UDDS!G498),IF($A$20=2,IF('FTP-75'!G498="","",'FTP-75'!G498),IF($A$20=3, IF('US06'!G498="","",'US06'!G498),IF($A$20=4, IF(NEDC!F498="","", NEDC!F498),IF($A$20=5, IF('JPN10-15'!F498="","",'JPN10-15'!F498),IF($A$20=6, IF(WLTC!G498="","", WLTC!G498),IF($A$20=7, IF('New Cycle 1'!F498="","", 'New Cycle 1'!F498),IF($A$20=8, IF('New Cycle 2'!F498="","", 'New Cycle 2'!F498),IF($A$20=9, IF('New Cycle 3'!F498="","", 'New Cycle 3'!F498),"")))))))))</f>
        <v>2407.0762396049577</v>
      </c>
    </row>
    <row r="499" spans="16:21" x14ac:dyDescent="0.25">
      <c r="P499" s="8">
        <f>IF($A$20=1,IF(UDDS!A499="","",UDDS!A499),IF($A$20=2,IF('FTP-75'!A499="","",'FTP-75'!A499),IF($A$20=3, IF('US06'!A499="","",'US06'!A499),IF($A$20=4, IF(NEDC!A499="","", NEDC!A499),IF($A$20=5, IF('JPN10-15'!A499="","",'JPN10-15'!A499),IF($A$20=6, IF(WLTC!B499="","", WLTC!B499),IF($A$20=7, IF('New Cycle 1'!A499="","", 'New Cycle 1'!A499),IF($A$20=8, IF('New Cycle 2'!A499="","", 'New Cycle 3'!A499),IF($A$20=9, IF('New Cycle 3'!A499="","", 'New Cycle 3'!A499),"")))))))))</f>
        <v>497</v>
      </c>
      <c r="Q499" s="32">
        <f>IF($A$20=1,IF(UDDS!C499="","",UDDS!C499),IF($A$20=2,IF('FTP-75'!C499="","",'FTP-75'!C499),IF($A$20=3, IF('US06'!C499="","",'US06'!C499),IF($A$20=4, IF(NEDC!B499="","", NEDC!B499),IF($A$20=5, IF('JPN10-15'!B499="","",'JPN10-15'!B499),IF($A$20=6, IF(WLTC!C499="","", WLTC!C499),IF($A$20=7, IF('New Cycle 1'!B499="","", 'New Cycle 1'!B499),IF($A$20=8, IF('New Cycle 2'!B499="","", 'New Cycle 2'!B499),IF($A$20=9, IF('New Cycle 3'!B499="","", 'New Cycle 3'!B499),"")))))))))</f>
        <v>0</v>
      </c>
      <c r="R499" s="32">
        <f>IF($A$20=1,IF(UDDS!D499="","",UDDS!D499),IF($A$20=2,IF('FTP-75'!D499="","",'FTP-75'!D499),IF($A$20=3, IF('US06'!D499="","",'US06'!D499),IF($A$20=4, IF(NEDC!C499="","", NEDC!C499),IF($A$20=5, IF('JPN10-15'!C499="","",'JPN10-15'!C499),IF($A$20=6, IF(WLTC!D499="","", WLTC!D499),IF($A$20=7, IF('New Cycle 1'!C499="","", 'New Cycle 1'!C499),IF($A$20=8, IF('New Cycle 2'!C499="","", 'New Cycle 2'!C499),IF($A$20=9, IF('New Cycle 3'!C499="","", 'New Cycle 3'!C499),"")))))))))</f>
        <v>0</v>
      </c>
      <c r="S499" s="32">
        <f>IF($A$20=1,IF(UDDS!E499="","",UDDS!E499),IF($A$20=2,IF('FTP-75'!E499="","",'FTP-75'!E499),IF($A$20=3, IF('US06'!E499="","",'US06'!E499),IF($A$20=4, IF(NEDC!D499="","", NEDC!D499),IF($A$20=5, IF('JPN10-15'!D499="","",'JPN10-15'!D499),IF($A$20=6, IF(WLTC!E499="","", WLTC!E499),IF($A$20=7, IF('New Cycle 1'!D499="","", 'New Cycle 1'!D499),IF($A$20=8, IF('New Cycle 2'!D499="","", 'New Cycle 2'!D499),IF($A$20=9, IF('New Cycle 3'!D499="","", 'New Cycle 3'!D499),"")))))))))</f>
        <v>0</v>
      </c>
      <c r="T499" s="32">
        <f>IF($A$20=1,IF(UDDS!F499="","",UDDS!F499),IF($A$20=2,IF('FTP-75'!F499="","",'FTP-75'!F499),IF($A$20=3, IF('US06'!F499="","",'US06'!F499),IF($A$20=4, IF(NEDC!E499="","", NEDC!E499),IF($A$20=5, IF('JPN10-15'!E499="","",'JPN10-15'!E499),IF($A$20=6, IF(WLTC!F499="","", WLTC!F499),IF($A$20=7, IF('New Cycle 1'!E499="","", 'New Cycle 1'!E499),IF($A$20=8, IF('New Cycle 2'!E499="","", 'New Cycle 2'!E499),IF($A$20=9, IF('New Cycle 3'!E499="","", 'New Cycle 3'!E499),"")))))))))</f>
        <v>0</v>
      </c>
      <c r="U499" s="32">
        <f>IF($A$20=1,IF(UDDS!G499="","",UDDS!G499),IF($A$20=2,IF('FTP-75'!G499="","",'FTP-75'!G499),IF($A$20=3, IF('US06'!G499="","",'US06'!G499),IF($A$20=4, IF(NEDC!F499="","", NEDC!F499),IF($A$20=5, IF('JPN10-15'!F499="","",'JPN10-15'!F499),IF($A$20=6, IF(WLTC!G499="","", WLTC!G499),IF($A$20=7, IF('New Cycle 1'!F499="","", 'New Cycle 1'!F499),IF($A$20=8, IF('New Cycle 2'!F499="","", 'New Cycle 2'!F499),IF($A$20=9, IF('New Cycle 3'!F499="","", 'New Cycle 3'!F499),"")))))))))</f>
        <v>2407.0762396049577</v>
      </c>
    </row>
    <row r="500" spans="16:21" x14ac:dyDescent="0.25">
      <c r="P500" s="8">
        <f>IF($A$20=1,IF(UDDS!A500="","",UDDS!A500),IF($A$20=2,IF('FTP-75'!A500="","",'FTP-75'!A500),IF($A$20=3, IF('US06'!A500="","",'US06'!A500),IF($A$20=4, IF(NEDC!A500="","", NEDC!A500),IF($A$20=5, IF('JPN10-15'!A500="","",'JPN10-15'!A500),IF($A$20=6, IF(WLTC!B500="","", WLTC!B500),IF($A$20=7, IF('New Cycle 1'!A500="","", 'New Cycle 1'!A500),IF($A$20=8, IF('New Cycle 2'!A500="","", 'New Cycle 3'!A500),IF($A$20=9, IF('New Cycle 3'!A500="","", 'New Cycle 3'!A500),"")))))))))</f>
        <v>498</v>
      </c>
      <c r="Q500" s="32">
        <f>IF($A$20=1,IF(UDDS!C500="","",UDDS!C500),IF($A$20=2,IF('FTP-75'!C500="","",'FTP-75'!C500),IF($A$20=3, IF('US06'!C500="","",'US06'!C500),IF($A$20=4, IF(NEDC!B500="","", NEDC!B500),IF($A$20=5, IF('JPN10-15'!B500="","",'JPN10-15'!B500),IF($A$20=6, IF(WLTC!C500="","", WLTC!C500),IF($A$20=7, IF('New Cycle 1'!B500="","", 'New Cycle 1'!B500),IF($A$20=8, IF('New Cycle 2'!B500="","", 'New Cycle 2'!B500),IF($A$20=9, IF('New Cycle 3'!B500="","", 'New Cycle 3'!B500),"")))))))))</f>
        <v>0</v>
      </c>
      <c r="R500" s="32">
        <f>IF($A$20=1,IF(UDDS!D500="","",UDDS!D500),IF($A$20=2,IF('FTP-75'!D500="","",'FTP-75'!D500),IF($A$20=3, IF('US06'!D500="","",'US06'!D500),IF($A$20=4, IF(NEDC!C500="","", NEDC!C500),IF($A$20=5, IF('JPN10-15'!C500="","",'JPN10-15'!C500),IF($A$20=6, IF(WLTC!D500="","", WLTC!D500),IF($A$20=7, IF('New Cycle 1'!C500="","", 'New Cycle 1'!C500),IF($A$20=8, IF('New Cycle 2'!C500="","", 'New Cycle 2'!C500),IF($A$20=9, IF('New Cycle 3'!C500="","", 'New Cycle 3'!C500),"")))))))))</f>
        <v>0</v>
      </c>
      <c r="S500" s="32">
        <f>IF($A$20=1,IF(UDDS!E500="","",UDDS!E500),IF($A$20=2,IF('FTP-75'!E500="","",'FTP-75'!E500),IF($A$20=3, IF('US06'!E500="","",'US06'!E500),IF($A$20=4, IF(NEDC!D500="","", NEDC!D500),IF($A$20=5, IF('JPN10-15'!D500="","",'JPN10-15'!D500),IF($A$20=6, IF(WLTC!E500="","", WLTC!E500),IF($A$20=7, IF('New Cycle 1'!D500="","", 'New Cycle 1'!D500),IF($A$20=8, IF('New Cycle 2'!D500="","", 'New Cycle 2'!D500),IF($A$20=9, IF('New Cycle 3'!D500="","", 'New Cycle 3'!D500),"")))))))))</f>
        <v>0</v>
      </c>
      <c r="T500" s="32">
        <f>IF($A$20=1,IF(UDDS!F500="","",UDDS!F500),IF($A$20=2,IF('FTP-75'!F500="","",'FTP-75'!F500),IF($A$20=3, IF('US06'!F500="","",'US06'!F500),IF($A$20=4, IF(NEDC!E500="","", NEDC!E500),IF($A$20=5, IF('JPN10-15'!E500="","",'JPN10-15'!E500),IF($A$20=6, IF(WLTC!F500="","", WLTC!F500),IF($A$20=7, IF('New Cycle 1'!E500="","", 'New Cycle 1'!E500),IF($A$20=8, IF('New Cycle 2'!E500="","", 'New Cycle 2'!E500),IF($A$20=9, IF('New Cycle 3'!E500="","", 'New Cycle 3'!E500),"")))))))))</f>
        <v>0</v>
      </c>
      <c r="U500" s="32">
        <f>IF($A$20=1,IF(UDDS!G500="","",UDDS!G500),IF($A$20=2,IF('FTP-75'!G500="","",'FTP-75'!G500),IF($A$20=3, IF('US06'!G500="","",'US06'!G500),IF($A$20=4, IF(NEDC!F500="","", NEDC!F500),IF($A$20=5, IF('JPN10-15'!F500="","",'JPN10-15'!F500),IF($A$20=6, IF(WLTC!G500="","", WLTC!G500),IF($A$20=7, IF('New Cycle 1'!F500="","", 'New Cycle 1'!F500),IF($A$20=8, IF('New Cycle 2'!F500="","", 'New Cycle 2'!F500),IF($A$20=9, IF('New Cycle 3'!F500="","", 'New Cycle 3'!F500),"")))))))))</f>
        <v>2407.0762396049577</v>
      </c>
    </row>
    <row r="501" spans="16:21" x14ac:dyDescent="0.25">
      <c r="P501" s="8">
        <f>IF($A$20=1,IF(UDDS!A501="","",UDDS!A501),IF($A$20=2,IF('FTP-75'!A501="","",'FTP-75'!A501),IF($A$20=3, IF('US06'!A501="","",'US06'!A501),IF($A$20=4, IF(NEDC!A501="","", NEDC!A501),IF($A$20=5, IF('JPN10-15'!A501="","",'JPN10-15'!A501),IF($A$20=6, IF(WLTC!B501="","", WLTC!B501),IF($A$20=7, IF('New Cycle 1'!A501="","", 'New Cycle 1'!A501),IF($A$20=8, IF('New Cycle 2'!A501="","", 'New Cycle 3'!A501),IF($A$20=9, IF('New Cycle 3'!A501="","", 'New Cycle 3'!A501),"")))))))))</f>
        <v>499</v>
      </c>
      <c r="Q501" s="32">
        <f>IF($A$20=1,IF(UDDS!C501="","",UDDS!C501),IF($A$20=2,IF('FTP-75'!C501="","",'FTP-75'!C501),IF($A$20=3, IF('US06'!C501="","",'US06'!C501),IF($A$20=4, IF(NEDC!B501="","", NEDC!B501),IF($A$20=5, IF('JPN10-15'!B501="","",'JPN10-15'!B501),IF($A$20=6, IF(WLTC!C501="","", WLTC!C501),IF($A$20=7, IF('New Cycle 1'!B501="","", 'New Cycle 1'!B501),IF($A$20=8, IF('New Cycle 2'!B501="","", 'New Cycle 2'!B501),IF($A$20=9, IF('New Cycle 3'!B501="","", 'New Cycle 3'!B501),"")))))))))</f>
        <v>0</v>
      </c>
      <c r="R501" s="32">
        <f>IF($A$20=1,IF(UDDS!D501="","",UDDS!D501),IF($A$20=2,IF('FTP-75'!D501="","",'FTP-75'!D501),IF($A$20=3, IF('US06'!D501="","",'US06'!D501),IF($A$20=4, IF(NEDC!C501="","", NEDC!C501),IF($A$20=5, IF('JPN10-15'!C501="","",'JPN10-15'!C501),IF($A$20=6, IF(WLTC!D501="","", WLTC!D501),IF($A$20=7, IF('New Cycle 1'!C501="","", 'New Cycle 1'!C501),IF($A$20=8, IF('New Cycle 2'!C501="","", 'New Cycle 2'!C501),IF($A$20=9, IF('New Cycle 3'!C501="","", 'New Cycle 3'!C501),"")))))))))</f>
        <v>0</v>
      </c>
      <c r="S501" s="32">
        <f>IF($A$20=1,IF(UDDS!E501="","",UDDS!E501),IF($A$20=2,IF('FTP-75'!E501="","",'FTP-75'!E501),IF($A$20=3, IF('US06'!E501="","",'US06'!E501),IF($A$20=4, IF(NEDC!D501="","", NEDC!D501),IF($A$20=5, IF('JPN10-15'!D501="","",'JPN10-15'!D501),IF($A$20=6, IF(WLTC!E501="","", WLTC!E501),IF($A$20=7, IF('New Cycle 1'!D501="","", 'New Cycle 1'!D501),IF($A$20=8, IF('New Cycle 2'!D501="","", 'New Cycle 2'!D501),IF($A$20=9, IF('New Cycle 3'!D501="","", 'New Cycle 3'!D501),"")))))))))</f>
        <v>0</v>
      </c>
      <c r="T501" s="32">
        <f>IF($A$20=1,IF(UDDS!F501="","",UDDS!F501),IF($A$20=2,IF('FTP-75'!F501="","",'FTP-75'!F501),IF($A$20=3, IF('US06'!F501="","",'US06'!F501),IF($A$20=4, IF(NEDC!E501="","", NEDC!E501),IF($A$20=5, IF('JPN10-15'!E501="","",'JPN10-15'!E501),IF($A$20=6, IF(WLTC!F501="","", WLTC!F501),IF($A$20=7, IF('New Cycle 1'!E501="","", 'New Cycle 1'!E501),IF($A$20=8, IF('New Cycle 2'!E501="","", 'New Cycle 2'!E501),IF($A$20=9, IF('New Cycle 3'!E501="","", 'New Cycle 3'!E501),"")))))))))</f>
        <v>0</v>
      </c>
      <c r="U501" s="32">
        <f>IF($A$20=1,IF(UDDS!G501="","",UDDS!G501),IF($A$20=2,IF('FTP-75'!G501="","",'FTP-75'!G501),IF($A$20=3, IF('US06'!G501="","",'US06'!G501),IF($A$20=4, IF(NEDC!F501="","", NEDC!F501),IF($A$20=5, IF('JPN10-15'!F501="","",'JPN10-15'!F501),IF($A$20=6, IF(WLTC!G501="","", WLTC!G501),IF($A$20=7, IF('New Cycle 1'!F501="","", 'New Cycle 1'!F501),IF($A$20=8, IF('New Cycle 2'!F501="","", 'New Cycle 2'!F501),IF($A$20=9, IF('New Cycle 3'!F501="","", 'New Cycle 3'!F501),"")))))))))</f>
        <v>2407.0762396049577</v>
      </c>
    </row>
    <row r="502" spans="16:21" x14ac:dyDescent="0.25">
      <c r="P502" s="8">
        <f>IF($A$20=1,IF(UDDS!A502="","",UDDS!A502),IF($A$20=2,IF('FTP-75'!A502="","",'FTP-75'!A502),IF($A$20=3, IF('US06'!A502="","",'US06'!A502),IF($A$20=4, IF(NEDC!A502="","", NEDC!A502),IF($A$20=5, IF('JPN10-15'!A502="","",'JPN10-15'!A502),IF($A$20=6, IF(WLTC!B502="","", WLTC!B502),IF($A$20=7, IF('New Cycle 1'!A502="","", 'New Cycle 1'!A502),IF($A$20=8, IF('New Cycle 2'!A502="","", 'New Cycle 3'!A502),IF($A$20=9, IF('New Cycle 3'!A502="","", 'New Cycle 3'!A502),"")))))))))</f>
        <v>500</v>
      </c>
      <c r="Q502" s="32">
        <f>IF($A$20=1,IF(UDDS!C502="","",UDDS!C502),IF($A$20=2,IF('FTP-75'!C502="","",'FTP-75'!C502),IF($A$20=3, IF('US06'!C502="","",'US06'!C502),IF($A$20=4, IF(NEDC!B502="","", NEDC!B502),IF($A$20=5, IF('JPN10-15'!B502="","",'JPN10-15'!B502),IF($A$20=6, IF(WLTC!C502="","", WLTC!C502),IF($A$20=7, IF('New Cycle 1'!B502="","", 'New Cycle 1'!B502),IF($A$20=8, IF('New Cycle 2'!B502="","", 'New Cycle 2'!B502),IF($A$20=9, IF('New Cycle 3'!B502="","", 'New Cycle 3'!B502),"")))))))))</f>
        <v>0</v>
      </c>
      <c r="R502" s="32">
        <f>IF($A$20=1,IF(UDDS!D502="","",UDDS!D502),IF($A$20=2,IF('FTP-75'!D502="","",'FTP-75'!D502),IF($A$20=3, IF('US06'!D502="","",'US06'!D502),IF($A$20=4, IF(NEDC!C502="","", NEDC!C502),IF($A$20=5, IF('JPN10-15'!C502="","",'JPN10-15'!C502),IF($A$20=6, IF(WLTC!D502="","", WLTC!D502),IF($A$20=7, IF('New Cycle 1'!C502="","", 'New Cycle 1'!C502),IF($A$20=8, IF('New Cycle 2'!C502="","", 'New Cycle 2'!C502),IF($A$20=9, IF('New Cycle 3'!C502="","", 'New Cycle 3'!C502),"")))))))))</f>
        <v>0</v>
      </c>
      <c r="S502" s="32">
        <f>IF($A$20=1,IF(UDDS!E502="","",UDDS!E502),IF($A$20=2,IF('FTP-75'!E502="","",'FTP-75'!E502),IF($A$20=3, IF('US06'!E502="","",'US06'!E502),IF($A$20=4, IF(NEDC!D502="","", NEDC!D502),IF($A$20=5, IF('JPN10-15'!D502="","",'JPN10-15'!D502),IF($A$20=6, IF(WLTC!E502="","", WLTC!E502),IF($A$20=7, IF('New Cycle 1'!D502="","", 'New Cycle 1'!D502),IF($A$20=8, IF('New Cycle 2'!D502="","", 'New Cycle 2'!D502),IF($A$20=9, IF('New Cycle 3'!D502="","", 'New Cycle 3'!D502),"")))))))))</f>
        <v>0</v>
      </c>
      <c r="T502" s="32">
        <f>IF($A$20=1,IF(UDDS!F502="","",UDDS!F502),IF($A$20=2,IF('FTP-75'!F502="","",'FTP-75'!F502),IF($A$20=3, IF('US06'!F502="","",'US06'!F502),IF($A$20=4, IF(NEDC!E502="","", NEDC!E502),IF($A$20=5, IF('JPN10-15'!E502="","",'JPN10-15'!E502),IF($A$20=6, IF(WLTC!F502="","", WLTC!F502),IF($A$20=7, IF('New Cycle 1'!E502="","", 'New Cycle 1'!E502),IF($A$20=8, IF('New Cycle 2'!E502="","", 'New Cycle 2'!E502),IF($A$20=9, IF('New Cycle 3'!E502="","", 'New Cycle 3'!E502),"")))))))))</f>
        <v>0</v>
      </c>
      <c r="U502" s="32">
        <f>IF($A$20=1,IF(UDDS!G502="","",UDDS!G502),IF($A$20=2,IF('FTP-75'!G502="","",'FTP-75'!G502),IF($A$20=3, IF('US06'!G502="","",'US06'!G502),IF($A$20=4, IF(NEDC!F502="","", NEDC!F502),IF($A$20=5, IF('JPN10-15'!F502="","",'JPN10-15'!F502),IF($A$20=6, IF(WLTC!G502="","", WLTC!G502),IF($A$20=7, IF('New Cycle 1'!F502="","", 'New Cycle 1'!F502),IF($A$20=8, IF('New Cycle 2'!F502="","", 'New Cycle 2'!F502),IF($A$20=9, IF('New Cycle 3'!F502="","", 'New Cycle 3'!F502),"")))))))))</f>
        <v>2407.0762396049577</v>
      </c>
    </row>
    <row r="503" spans="16:21" x14ac:dyDescent="0.25">
      <c r="P503" s="8">
        <f>IF($A$20=1,IF(UDDS!A503="","",UDDS!A503),IF($A$20=2,IF('FTP-75'!A503="","",'FTP-75'!A503),IF($A$20=3, IF('US06'!A503="","",'US06'!A503),IF($A$20=4, IF(NEDC!A503="","", NEDC!A503),IF($A$20=5, IF('JPN10-15'!A503="","",'JPN10-15'!A503),IF($A$20=6, IF(WLTC!B503="","", WLTC!B503),IF($A$20=7, IF('New Cycle 1'!A503="","", 'New Cycle 1'!A503),IF($A$20=8, IF('New Cycle 2'!A503="","", 'New Cycle 3'!A503),IF($A$20=9, IF('New Cycle 3'!A503="","", 'New Cycle 3'!A503),"")))))))))</f>
        <v>501</v>
      </c>
      <c r="Q503" s="32">
        <f>IF($A$20=1,IF(UDDS!C503="","",UDDS!C503),IF($A$20=2,IF('FTP-75'!C503="","",'FTP-75'!C503),IF($A$20=3, IF('US06'!C503="","",'US06'!C503),IF($A$20=4, IF(NEDC!B503="","", NEDC!B503),IF($A$20=5, IF('JPN10-15'!B503="","",'JPN10-15'!B503),IF($A$20=6, IF(WLTC!C503="","", WLTC!C503),IF($A$20=7, IF('New Cycle 1'!B503="","", 'New Cycle 1'!B503),IF($A$20=8, IF('New Cycle 2'!B503="","", 'New Cycle 2'!B503),IF($A$20=9, IF('New Cycle 3'!B503="","", 'New Cycle 3'!B503),"")))))))))</f>
        <v>0</v>
      </c>
      <c r="R503" s="32">
        <f>IF($A$20=1,IF(UDDS!D503="","",UDDS!D503),IF($A$20=2,IF('FTP-75'!D503="","",'FTP-75'!D503),IF($A$20=3, IF('US06'!D503="","",'US06'!D503),IF($A$20=4, IF(NEDC!C503="","", NEDC!C503),IF($A$20=5, IF('JPN10-15'!C503="","",'JPN10-15'!C503),IF($A$20=6, IF(WLTC!D503="","", WLTC!D503),IF($A$20=7, IF('New Cycle 1'!C503="","", 'New Cycle 1'!C503),IF($A$20=8, IF('New Cycle 2'!C503="","", 'New Cycle 2'!C503),IF($A$20=9, IF('New Cycle 3'!C503="","", 'New Cycle 3'!C503),"")))))))))</f>
        <v>0</v>
      </c>
      <c r="S503" s="32">
        <f>IF($A$20=1,IF(UDDS!E503="","",UDDS!E503),IF($A$20=2,IF('FTP-75'!E503="","",'FTP-75'!E503),IF($A$20=3, IF('US06'!E503="","",'US06'!E503),IF($A$20=4, IF(NEDC!D503="","", NEDC!D503),IF($A$20=5, IF('JPN10-15'!D503="","",'JPN10-15'!D503),IF($A$20=6, IF(WLTC!E503="","", WLTC!E503),IF($A$20=7, IF('New Cycle 1'!D503="","", 'New Cycle 1'!D503),IF($A$20=8, IF('New Cycle 2'!D503="","", 'New Cycle 2'!D503),IF($A$20=9, IF('New Cycle 3'!D503="","", 'New Cycle 3'!D503),"")))))))))</f>
        <v>0</v>
      </c>
      <c r="T503" s="32">
        <f>IF($A$20=1,IF(UDDS!F503="","",UDDS!F503),IF($A$20=2,IF('FTP-75'!F503="","",'FTP-75'!F503),IF($A$20=3, IF('US06'!F503="","",'US06'!F503),IF($A$20=4, IF(NEDC!E503="","", NEDC!E503),IF($A$20=5, IF('JPN10-15'!E503="","",'JPN10-15'!E503),IF($A$20=6, IF(WLTC!F503="","", WLTC!F503),IF($A$20=7, IF('New Cycle 1'!E503="","", 'New Cycle 1'!E503),IF($A$20=8, IF('New Cycle 2'!E503="","", 'New Cycle 2'!E503),IF($A$20=9, IF('New Cycle 3'!E503="","", 'New Cycle 3'!E503),"")))))))))</f>
        <v>0</v>
      </c>
      <c r="U503" s="32">
        <f>IF($A$20=1,IF(UDDS!G503="","",UDDS!G503),IF($A$20=2,IF('FTP-75'!G503="","",'FTP-75'!G503),IF($A$20=3, IF('US06'!G503="","",'US06'!G503),IF($A$20=4, IF(NEDC!F503="","", NEDC!F503),IF($A$20=5, IF('JPN10-15'!F503="","",'JPN10-15'!F503),IF($A$20=6, IF(WLTC!G503="","", WLTC!G503),IF($A$20=7, IF('New Cycle 1'!F503="","", 'New Cycle 1'!F503),IF($A$20=8, IF('New Cycle 2'!F503="","", 'New Cycle 2'!F503),IF($A$20=9, IF('New Cycle 3'!F503="","", 'New Cycle 3'!F503),"")))))))))</f>
        <v>2407.0762396049577</v>
      </c>
    </row>
    <row r="504" spans="16:21" x14ac:dyDescent="0.25">
      <c r="P504" s="8">
        <f>IF($A$20=1,IF(UDDS!A504="","",UDDS!A504),IF($A$20=2,IF('FTP-75'!A504="","",'FTP-75'!A504),IF($A$20=3, IF('US06'!A504="","",'US06'!A504),IF($A$20=4, IF(NEDC!A504="","", NEDC!A504),IF($A$20=5, IF('JPN10-15'!A504="","",'JPN10-15'!A504),IF($A$20=6, IF(WLTC!B504="","", WLTC!B504),IF($A$20=7, IF('New Cycle 1'!A504="","", 'New Cycle 1'!A504),IF($A$20=8, IF('New Cycle 2'!A504="","", 'New Cycle 3'!A504),IF($A$20=9, IF('New Cycle 3'!A504="","", 'New Cycle 3'!A504),"")))))))))</f>
        <v>502</v>
      </c>
      <c r="Q504" s="32">
        <f>IF($A$20=1,IF(UDDS!C504="","",UDDS!C504),IF($A$20=2,IF('FTP-75'!C504="","",'FTP-75'!C504),IF($A$20=3, IF('US06'!C504="","",'US06'!C504),IF($A$20=4, IF(NEDC!B504="","", NEDC!B504),IF($A$20=5, IF('JPN10-15'!B504="","",'JPN10-15'!B504),IF($A$20=6, IF(WLTC!C504="","", WLTC!C504),IF($A$20=7, IF('New Cycle 1'!B504="","", 'New Cycle 1'!B504),IF($A$20=8, IF('New Cycle 2'!B504="","", 'New Cycle 2'!B504),IF($A$20=9, IF('New Cycle 3'!B504="","", 'New Cycle 3'!B504),"")))))))))</f>
        <v>0</v>
      </c>
      <c r="R504" s="32">
        <f>IF($A$20=1,IF(UDDS!D504="","",UDDS!D504),IF($A$20=2,IF('FTP-75'!D504="","",'FTP-75'!D504),IF($A$20=3, IF('US06'!D504="","",'US06'!D504),IF($A$20=4, IF(NEDC!C504="","", NEDC!C504),IF($A$20=5, IF('JPN10-15'!C504="","",'JPN10-15'!C504),IF($A$20=6, IF(WLTC!D504="","", WLTC!D504),IF($A$20=7, IF('New Cycle 1'!C504="","", 'New Cycle 1'!C504),IF($A$20=8, IF('New Cycle 2'!C504="","", 'New Cycle 2'!C504),IF($A$20=9, IF('New Cycle 3'!C504="","", 'New Cycle 3'!C504),"")))))))))</f>
        <v>0</v>
      </c>
      <c r="S504" s="32">
        <f>IF($A$20=1,IF(UDDS!E504="","",UDDS!E504),IF($A$20=2,IF('FTP-75'!E504="","",'FTP-75'!E504),IF($A$20=3, IF('US06'!E504="","",'US06'!E504),IF($A$20=4, IF(NEDC!D504="","", NEDC!D504),IF($A$20=5, IF('JPN10-15'!D504="","",'JPN10-15'!D504),IF($A$20=6, IF(WLTC!E504="","", WLTC!E504),IF($A$20=7, IF('New Cycle 1'!D504="","", 'New Cycle 1'!D504),IF($A$20=8, IF('New Cycle 2'!D504="","", 'New Cycle 2'!D504),IF($A$20=9, IF('New Cycle 3'!D504="","", 'New Cycle 3'!D504),"")))))))))</f>
        <v>0</v>
      </c>
      <c r="T504" s="32">
        <f>IF($A$20=1,IF(UDDS!F504="","",UDDS!F504),IF($A$20=2,IF('FTP-75'!F504="","",'FTP-75'!F504),IF($A$20=3, IF('US06'!F504="","",'US06'!F504),IF($A$20=4, IF(NEDC!E504="","", NEDC!E504),IF($A$20=5, IF('JPN10-15'!E504="","",'JPN10-15'!E504),IF($A$20=6, IF(WLTC!F504="","", WLTC!F504),IF($A$20=7, IF('New Cycle 1'!E504="","", 'New Cycle 1'!E504),IF($A$20=8, IF('New Cycle 2'!E504="","", 'New Cycle 2'!E504),IF($A$20=9, IF('New Cycle 3'!E504="","", 'New Cycle 3'!E504),"")))))))))</f>
        <v>0</v>
      </c>
      <c r="U504" s="32">
        <f>IF($A$20=1,IF(UDDS!G504="","",UDDS!G504),IF($A$20=2,IF('FTP-75'!G504="","",'FTP-75'!G504),IF($A$20=3, IF('US06'!G504="","",'US06'!G504),IF($A$20=4, IF(NEDC!F504="","", NEDC!F504),IF($A$20=5, IF('JPN10-15'!F504="","",'JPN10-15'!F504),IF($A$20=6, IF(WLTC!G504="","", WLTC!G504),IF($A$20=7, IF('New Cycle 1'!F504="","", 'New Cycle 1'!F504),IF($A$20=8, IF('New Cycle 2'!F504="","", 'New Cycle 2'!F504),IF($A$20=9, IF('New Cycle 3'!F504="","", 'New Cycle 3'!F504),"")))))))))</f>
        <v>2407.0762396049577</v>
      </c>
    </row>
    <row r="505" spans="16:21" x14ac:dyDescent="0.25">
      <c r="P505" s="8">
        <f>IF($A$20=1,IF(UDDS!A505="","",UDDS!A505),IF($A$20=2,IF('FTP-75'!A505="","",'FTP-75'!A505),IF($A$20=3, IF('US06'!A505="","",'US06'!A505),IF($A$20=4, IF(NEDC!A505="","", NEDC!A505),IF($A$20=5, IF('JPN10-15'!A505="","",'JPN10-15'!A505),IF($A$20=6, IF(WLTC!B505="","", WLTC!B505),IF($A$20=7, IF('New Cycle 1'!A505="","", 'New Cycle 1'!A505),IF($A$20=8, IF('New Cycle 2'!A505="","", 'New Cycle 3'!A505),IF($A$20=9, IF('New Cycle 3'!A505="","", 'New Cycle 3'!A505),"")))))))))</f>
        <v>503</v>
      </c>
      <c r="Q505" s="32">
        <f>IF($A$20=1,IF(UDDS!C505="","",UDDS!C505),IF($A$20=2,IF('FTP-75'!C505="","",'FTP-75'!C505),IF($A$20=3, IF('US06'!C505="","",'US06'!C505),IF($A$20=4, IF(NEDC!B505="","", NEDC!B505),IF($A$20=5, IF('JPN10-15'!B505="","",'JPN10-15'!B505),IF($A$20=6, IF(WLTC!C505="","", WLTC!C505),IF($A$20=7, IF('New Cycle 1'!B505="","", 'New Cycle 1'!B505),IF($A$20=8, IF('New Cycle 2'!B505="","", 'New Cycle 2'!B505),IF($A$20=9, IF('New Cycle 3'!B505="","", 'New Cycle 3'!B505),"")))))))))</f>
        <v>0</v>
      </c>
      <c r="R505" s="32">
        <f>IF($A$20=1,IF(UDDS!D505="","",UDDS!D505),IF($A$20=2,IF('FTP-75'!D505="","",'FTP-75'!D505),IF($A$20=3, IF('US06'!D505="","",'US06'!D505),IF($A$20=4, IF(NEDC!C505="","", NEDC!C505),IF($A$20=5, IF('JPN10-15'!C505="","",'JPN10-15'!C505),IF($A$20=6, IF(WLTC!D505="","", WLTC!D505),IF($A$20=7, IF('New Cycle 1'!C505="","", 'New Cycle 1'!C505),IF($A$20=8, IF('New Cycle 2'!C505="","", 'New Cycle 2'!C505),IF($A$20=9, IF('New Cycle 3'!C505="","", 'New Cycle 3'!C505),"")))))))))</f>
        <v>0</v>
      </c>
      <c r="S505" s="32">
        <f>IF($A$20=1,IF(UDDS!E505="","",UDDS!E505),IF($A$20=2,IF('FTP-75'!E505="","",'FTP-75'!E505),IF($A$20=3, IF('US06'!E505="","",'US06'!E505),IF($A$20=4, IF(NEDC!D505="","", NEDC!D505),IF($A$20=5, IF('JPN10-15'!D505="","",'JPN10-15'!D505),IF($A$20=6, IF(WLTC!E505="","", WLTC!E505),IF($A$20=7, IF('New Cycle 1'!D505="","", 'New Cycle 1'!D505),IF($A$20=8, IF('New Cycle 2'!D505="","", 'New Cycle 2'!D505),IF($A$20=9, IF('New Cycle 3'!D505="","", 'New Cycle 3'!D505),"")))))))))</f>
        <v>0</v>
      </c>
      <c r="T505" s="32">
        <f>IF($A$20=1,IF(UDDS!F505="","",UDDS!F505),IF($A$20=2,IF('FTP-75'!F505="","",'FTP-75'!F505),IF($A$20=3, IF('US06'!F505="","",'US06'!F505),IF($A$20=4, IF(NEDC!E505="","", NEDC!E505),IF($A$20=5, IF('JPN10-15'!E505="","",'JPN10-15'!E505),IF($A$20=6, IF(WLTC!F505="","", WLTC!F505),IF($A$20=7, IF('New Cycle 1'!E505="","", 'New Cycle 1'!E505),IF($A$20=8, IF('New Cycle 2'!E505="","", 'New Cycle 2'!E505),IF($A$20=9, IF('New Cycle 3'!E505="","", 'New Cycle 3'!E505),"")))))))))</f>
        <v>0</v>
      </c>
      <c r="U505" s="32">
        <f>IF($A$20=1,IF(UDDS!G505="","",UDDS!G505),IF($A$20=2,IF('FTP-75'!G505="","",'FTP-75'!G505),IF($A$20=3, IF('US06'!G505="","",'US06'!G505),IF($A$20=4, IF(NEDC!F505="","", NEDC!F505),IF($A$20=5, IF('JPN10-15'!F505="","",'JPN10-15'!F505),IF($A$20=6, IF(WLTC!G505="","", WLTC!G505),IF($A$20=7, IF('New Cycle 1'!F505="","", 'New Cycle 1'!F505),IF($A$20=8, IF('New Cycle 2'!F505="","", 'New Cycle 2'!F505),IF($A$20=9, IF('New Cycle 3'!F505="","", 'New Cycle 3'!F505),"")))))))))</f>
        <v>2407.0762396049577</v>
      </c>
    </row>
    <row r="506" spans="16:21" x14ac:dyDescent="0.25">
      <c r="P506" s="8">
        <f>IF($A$20=1,IF(UDDS!A506="","",UDDS!A506),IF($A$20=2,IF('FTP-75'!A506="","",'FTP-75'!A506),IF($A$20=3, IF('US06'!A506="","",'US06'!A506),IF($A$20=4, IF(NEDC!A506="","", NEDC!A506),IF($A$20=5, IF('JPN10-15'!A506="","",'JPN10-15'!A506),IF($A$20=6, IF(WLTC!B506="","", WLTC!B506),IF($A$20=7, IF('New Cycle 1'!A506="","", 'New Cycle 1'!A506),IF($A$20=8, IF('New Cycle 2'!A506="","", 'New Cycle 3'!A506),IF($A$20=9, IF('New Cycle 3'!A506="","", 'New Cycle 3'!A506),"")))))))))</f>
        <v>504</v>
      </c>
      <c r="Q506" s="32">
        <f>IF($A$20=1,IF(UDDS!C506="","",UDDS!C506),IF($A$20=2,IF('FTP-75'!C506="","",'FTP-75'!C506),IF($A$20=3, IF('US06'!C506="","",'US06'!C506),IF($A$20=4, IF(NEDC!B506="","", NEDC!B506),IF($A$20=5, IF('JPN10-15'!B506="","",'JPN10-15'!B506),IF($A$20=6, IF(WLTC!C506="","", WLTC!C506),IF($A$20=7, IF('New Cycle 1'!B506="","", 'New Cycle 1'!B506),IF($A$20=8, IF('New Cycle 2'!B506="","", 'New Cycle 2'!B506),IF($A$20=9, IF('New Cycle 3'!B506="","", 'New Cycle 3'!B506),"")))))))))</f>
        <v>0</v>
      </c>
      <c r="R506" s="32">
        <f>IF($A$20=1,IF(UDDS!D506="","",UDDS!D506),IF($A$20=2,IF('FTP-75'!D506="","",'FTP-75'!D506),IF($A$20=3, IF('US06'!D506="","",'US06'!D506),IF($A$20=4, IF(NEDC!C506="","", NEDC!C506),IF($A$20=5, IF('JPN10-15'!C506="","",'JPN10-15'!C506),IF($A$20=6, IF(WLTC!D506="","", WLTC!D506),IF($A$20=7, IF('New Cycle 1'!C506="","", 'New Cycle 1'!C506),IF($A$20=8, IF('New Cycle 2'!C506="","", 'New Cycle 2'!C506),IF($A$20=9, IF('New Cycle 3'!C506="","", 'New Cycle 3'!C506),"")))))))))</f>
        <v>0</v>
      </c>
      <c r="S506" s="32">
        <f>IF($A$20=1,IF(UDDS!E506="","",UDDS!E506),IF($A$20=2,IF('FTP-75'!E506="","",'FTP-75'!E506),IF($A$20=3, IF('US06'!E506="","",'US06'!E506),IF($A$20=4, IF(NEDC!D506="","", NEDC!D506),IF($A$20=5, IF('JPN10-15'!D506="","",'JPN10-15'!D506),IF($A$20=6, IF(WLTC!E506="","", WLTC!E506),IF($A$20=7, IF('New Cycle 1'!D506="","", 'New Cycle 1'!D506),IF($A$20=8, IF('New Cycle 2'!D506="","", 'New Cycle 2'!D506),IF($A$20=9, IF('New Cycle 3'!D506="","", 'New Cycle 3'!D506),"")))))))))</f>
        <v>0</v>
      </c>
      <c r="T506" s="32">
        <f>IF($A$20=1,IF(UDDS!F506="","",UDDS!F506),IF($A$20=2,IF('FTP-75'!F506="","",'FTP-75'!F506),IF($A$20=3, IF('US06'!F506="","",'US06'!F506),IF($A$20=4, IF(NEDC!E506="","", NEDC!E506),IF($A$20=5, IF('JPN10-15'!E506="","",'JPN10-15'!E506),IF($A$20=6, IF(WLTC!F506="","", WLTC!F506),IF($A$20=7, IF('New Cycle 1'!E506="","", 'New Cycle 1'!E506),IF($A$20=8, IF('New Cycle 2'!E506="","", 'New Cycle 2'!E506),IF($A$20=9, IF('New Cycle 3'!E506="","", 'New Cycle 3'!E506),"")))))))))</f>
        <v>0</v>
      </c>
      <c r="U506" s="32">
        <f>IF($A$20=1,IF(UDDS!G506="","",UDDS!G506),IF($A$20=2,IF('FTP-75'!G506="","",'FTP-75'!G506),IF($A$20=3, IF('US06'!G506="","",'US06'!G506),IF($A$20=4, IF(NEDC!F506="","", NEDC!F506),IF($A$20=5, IF('JPN10-15'!F506="","",'JPN10-15'!F506),IF($A$20=6, IF(WLTC!G506="","", WLTC!G506),IF($A$20=7, IF('New Cycle 1'!F506="","", 'New Cycle 1'!F506),IF($A$20=8, IF('New Cycle 2'!F506="","", 'New Cycle 2'!F506),IF($A$20=9, IF('New Cycle 3'!F506="","", 'New Cycle 3'!F506),"")))))))))</f>
        <v>2407.0762396049577</v>
      </c>
    </row>
    <row r="507" spans="16:21" x14ac:dyDescent="0.25">
      <c r="P507" s="8">
        <f>IF($A$20=1,IF(UDDS!A507="","",UDDS!A507),IF($A$20=2,IF('FTP-75'!A507="","",'FTP-75'!A507),IF($A$20=3, IF('US06'!A507="","",'US06'!A507),IF($A$20=4, IF(NEDC!A507="","", NEDC!A507),IF($A$20=5, IF('JPN10-15'!A507="","",'JPN10-15'!A507),IF($A$20=6, IF(WLTC!B507="","", WLTC!B507),IF($A$20=7, IF('New Cycle 1'!A507="","", 'New Cycle 1'!A507),IF($A$20=8, IF('New Cycle 2'!A507="","", 'New Cycle 3'!A507),IF($A$20=9, IF('New Cycle 3'!A507="","", 'New Cycle 3'!A507),"")))))))))</f>
        <v>505</v>
      </c>
      <c r="Q507" s="32">
        <f>IF($A$20=1,IF(UDDS!C507="","",UDDS!C507),IF($A$20=2,IF('FTP-75'!C507="","",'FTP-75'!C507),IF($A$20=3, IF('US06'!C507="","",'US06'!C507),IF($A$20=4, IF(NEDC!B507="","", NEDC!B507),IF($A$20=5, IF('JPN10-15'!B507="","",'JPN10-15'!B507),IF($A$20=6, IF(WLTC!C507="","", WLTC!C507),IF($A$20=7, IF('New Cycle 1'!B507="","", 'New Cycle 1'!B507),IF($A$20=8, IF('New Cycle 2'!B507="","", 'New Cycle 2'!B507),IF($A$20=9, IF('New Cycle 3'!B507="","", 'New Cycle 3'!B507),"")))))))))</f>
        <v>0</v>
      </c>
      <c r="R507" s="32">
        <f>IF($A$20=1,IF(UDDS!D507="","",UDDS!D507),IF($A$20=2,IF('FTP-75'!D507="","",'FTP-75'!D507),IF($A$20=3, IF('US06'!D507="","",'US06'!D507),IF($A$20=4, IF(NEDC!C507="","", NEDC!C507),IF($A$20=5, IF('JPN10-15'!C507="","",'JPN10-15'!C507),IF($A$20=6, IF(WLTC!D507="","", WLTC!D507),IF($A$20=7, IF('New Cycle 1'!C507="","", 'New Cycle 1'!C507),IF($A$20=8, IF('New Cycle 2'!C507="","", 'New Cycle 2'!C507),IF($A$20=9, IF('New Cycle 3'!C507="","", 'New Cycle 3'!C507),"")))))))))</f>
        <v>0</v>
      </c>
      <c r="S507" s="32">
        <f>IF($A$20=1,IF(UDDS!E507="","",UDDS!E507),IF($A$20=2,IF('FTP-75'!E507="","",'FTP-75'!E507),IF($A$20=3, IF('US06'!E507="","",'US06'!E507),IF($A$20=4, IF(NEDC!D507="","", NEDC!D507),IF($A$20=5, IF('JPN10-15'!D507="","",'JPN10-15'!D507),IF($A$20=6, IF(WLTC!E507="","", WLTC!E507),IF($A$20=7, IF('New Cycle 1'!D507="","", 'New Cycle 1'!D507),IF($A$20=8, IF('New Cycle 2'!D507="","", 'New Cycle 2'!D507),IF($A$20=9, IF('New Cycle 3'!D507="","", 'New Cycle 3'!D507),"")))))))))</f>
        <v>0</v>
      </c>
      <c r="T507" s="32">
        <f>IF($A$20=1,IF(UDDS!F507="","",UDDS!F507),IF($A$20=2,IF('FTP-75'!F507="","",'FTP-75'!F507),IF($A$20=3, IF('US06'!F507="","",'US06'!F507),IF($A$20=4, IF(NEDC!E507="","", NEDC!E507),IF($A$20=5, IF('JPN10-15'!E507="","",'JPN10-15'!E507),IF($A$20=6, IF(WLTC!F507="","", WLTC!F507),IF($A$20=7, IF('New Cycle 1'!E507="","", 'New Cycle 1'!E507),IF($A$20=8, IF('New Cycle 2'!E507="","", 'New Cycle 2'!E507),IF($A$20=9, IF('New Cycle 3'!E507="","", 'New Cycle 3'!E507),"")))))))))</f>
        <v>0</v>
      </c>
      <c r="U507" s="32">
        <f>IF($A$20=1,IF(UDDS!G507="","",UDDS!G507),IF($A$20=2,IF('FTP-75'!G507="","",'FTP-75'!G507),IF($A$20=3, IF('US06'!G507="","",'US06'!G507),IF($A$20=4, IF(NEDC!F507="","", NEDC!F507),IF($A$20=5, IF('JPN10-15'!F507="","",'JPN10-15'!F507),IF($A$20=6, IF(WLTC!G507="","", WLTC!G507),IF($A$20=7, IF('New Cycle 1'!F507="","", 'New Cycle 1'!F507),IF($A$20=8, IF('New Cycle 2'!F507="","", 'New Cycle 2'!F507),IF($A$20=9, IF('New Cycle 3'!F507="","", 'New Cycle 3'!F507),"")))))))))</f>
        <v>2407.0762396049577</v>
      </c>
    </row>
    <row r="508" spans="16:21" x14ac:dyDescent="0.25">
      <c r="P508" s="8">
        <f>IF($A$20=1,IF(UDDS!A508="","",UDDS!A508),IF($A$20=2,IF('FTP-75'!A508="","",'FTP-75'!A508),IF($A$20=3, IF('US06'!A508="","",'US06'!A508),IF($A$20=4, IF(NEDC!A508="","", NEDC!A508),IF($A$20=5, IF('JPN10-15'!A508="","",'JPN10-15'!A508),IF($A$20=6, IF(WLTC!B508="","", WLTC!B508),IF($A$20=7, IF('New Cycle 1'!A508="","", 'New Cycle 1'!A508),IF($A$20=8, IF('New Cycle 2'!A508="","", 'New Cycle 3'!A508),IF($A$20=9, IF('New Cycle 3'!A508="","", 'New Cycle 3'!A508),"")))))))))</f>
        <v>506</v>
      </c>
      <c r="Q508" s="32">
        <f>IF($A$20=1,IF(UDDS!C508="","",UDDS!C508),IF($A$20=2,IF('FTP-75'!C508="","",'FTP-75'!C508),IF($A$20=3, IF('US06'!C508="","",'US06'!C508),IF($A$20=4, IF(NEDC!B508="","", NEDC!B508),IF($A$20=5, IF('JPN10-15'!B508="","",'JPN10-15'!B508),IF($A$20=6, IF(WLTC!C508="","", WLTC!C508),IF($A$20=7, IF('New Cycle 1'!B508="","", 'New Cycle 1'!B508),IF($A$20=8, IF('New Cycle 2'!B508="","", 'New Cycle 2'!B508),IF($A$20=9, IF('New Cycle 3'!B508="","", 'New Cycle 3'!B508),"")))))))))</f>
        <v>0</v>
      </c>
      <c r="R508" s="32">
        <f>IF($A$20=1,IF(UDDS!D508="","",UDDS!D508),IF($A$20=2,IF('FTP-75'!D508="","",'FTP-75'!D508),IF($A$20=3, IF('US06'!D508="","",'US06'!D508),IF($A$20=4, IF(NEDC!C508="","", NEDC!C508),IF($A$20=5, IF('JPN10-15'!C508="","",'JPN10-15'!C508),IF($A$20=6, IF(WLTC!D508="","", WLTC!D508),IF($A$20=7, IF('New Cycle 1'!C508="","", 'New Cycle 1'!C508),IF($A$20=8, IF('New Cycle 2'!C508="","", 'New Cycle 2'!C508),IF($A$20=9, IF('New Cycle 3'!C508="","", 'New Cycle 3'!C508),"")))))))))</f>
        <v>0</v>
      </c>
      <c r="S508" s="32">
        <f>IF($A$20=1,IF(UDDS!E508="","",UDDS!E508),IF($A$20=2,IF('FTP-75'!E508="","",'FTP-75'!E508),IF($A$20=3, IF('US06'!E508="","",'US06'!E508),IF($A$20=4, IF(NEDC!D508="","", NEDC!D508),IF($A$20=5, IF('JPN10-15'!D508="","",'JPN10-15'!D508),IF($A$20=6, IF(WLTC!E508="","", WLTC!E508),IF($A$20=7, IF('New Cycle 1'!D508="","", 'New Cycle 1'!D508),IF($A$20=8, IF('New Cycle 2'!D508="","", 'New Cycle 2'!D508),IF($A$20=9, IF('New Cycle 3'!D508="","", 'New Cycle 3'!D508),"")))))))))</f>
        <v>0</v>
      </c>
      <c r="T508" s="32">
        <f>IF($A$20=1,IF(UDDS!F508="","",UDDS!F508),IF($A$20=2,IF('FTP-75'!F508="","",'FTP-75'!F508),IF($A$20=3, IF('US06'!F508="","",'US06'!F508),IF($A$20=4, IF(NEDC!E508="","", NEDC!E508),IF($A$20=5, IF('JPN10-15'!E508="","",'JPN10-15'!E508),IF($A$20=6, IF(WLTC!F508="","", WLTC!F508),IF($A$20=7, IF('New Cycle 1'!E508="","", 'New Cycle 1'!E508),IF($A$20=8, IF('New Cycle 2'!E508="","", 'New Cycle 2'!E508),IF($A$20=9, IF('New Cycle 3'!E508="","", 'New Cycle 3'!E508),"")))))))))</f>
        <v>0</v>
      </c>
      <c r="U508" s="32">
        <f>IF($A$20=1,IF(UDDS!G508="","",UDDS!G508),IF($A$20=2,IF('FTP-75'!G508="","",'FTP-75'!G508),IF($A$20=3, IF('US06'!G508="","",'US06'!G508),IF($A$20=4, IF(NEDC!F508="","", NEDC!F508),IF($A$20=5, IF('JPN10-15'!F508="","",'JPN10-15'!F508),IF($A$20=6, IF(WLTC!G508="","", WLTC!G508),IF($A$20=7, IF('New Cycle 1'!F508="","", 'New Cycle 1'!F508),IF($A$20=8, IF('New Cycle 2'!F508="","", 'New Cycle 2'!F508),IF($A$20=9, IF('New Cycle 3'!F508="","", 'New Cycle 3'!F508),"")))))))))</f>
        <v>2407.0762396049577</v>
      </c>
    </row>
    <row r="509" spans="16:21" x14ac:dyDescent="0.25">
      <c r="P509" s="8">
        <f>IF($A$20=1,IF(UDDS!A509="","",UDDS!A509),IF($A$20=2,IF('FTP-75'!A509="","",'FTP-75'!A509),IF($A$20=3, IF('US06'!A509="","",'US06'!A509),IF($A$20=4, IF(NEDC!A509="","", NEDC!A509),IF($A$20=5, IF('JPN10-15'!A509="","",'JPN10-15'!A509),IF($A$20=6, IF(WLTC!B509="","", WLTC!B509),IF($A$20=7, IF('New Cycle 1'!A509="","", 'New Cycle 1'!A509),IF($A$20=8, IF('New Cycle 2'!A509="","", 'New Cycle 3'!A509),IF($A$20=9, IF('New Cycle 3'!A509="","", 'New Cycle 3'!A509),"")))))))))</f>
        <v>507</v>
      </c>
      <c r="Q509" s="32">
        <f>IF($A$20=1,IF(UDDS!C509="","",UDDS!C509),IF($A$20=2,IF('FTP-75'!C509="","",'FTP-75'!C509),IF($A$20=3, IF('US06'!C509="","",'US06'!C509),IF($A$20=4, IF(NEDC!B509="","", NEDC!B509),IF($A$20=5, IF('JPN10-15'!B509="","",'JPN10-15'!B509),IF($A$20=6, IF(WLTC!C509="","", WLTC!C509),IF($A$20=7, IF('New Cycle 1'!B509="","", 'New Cycle 1'!B509),IF($A$20=8, IF('New Cycle 2'!B509="","", 'New Cycle 2'!B509),IF($A$20=9, IF('New Cycle 3'!B509="","", 'New Cycle 3'!B509),"")))))))))</f>
        <v>0</v>
      </c>
      <c r="R509" s="32">
        <f>IF($A$20=1,IF(UDDS!D509="","",UDDS!D509),IF($A$20=2,IF('FTP-75'!D509="","",'FTP-75'!D509),IF($A$20=3, IF('US06'!D509="","",'US06'!D509),IF($A$20=4, IF(NEDC!C509="","", NEDC!C509),IF($A$20=5, IF('JPN10-15'!C509="","",'JPN10-15'!C509),IF($A$20=6, IF(WLTC!D509="","", WLTC!D509),IF($A$20=7, IF('New Cycle 1'!C509="","", 'New Cycle 1'!C509),IF($A$20=8, IF('New Cycle 2'!C509="","", 'New Cycle 2'!C509),IF($A$20=9, IF('New Cycle 3'!C509="","", 'New Cycle 3'!C509),"")))))))))</f>
        <v>0</v>
      </c>
      <c r="S509" s="32">
        <f>IF($A$20=1,IF(UDDS!E509="","",UDDS!E509),IF($A$20=2,IF('FTP-75'!E509="","",'FTP-75'!E509),IF($A$20=3, IF('US06'!E509="","",'US06'!E509),IF($A$20=4, IF(NEDC!D509="","", NEDC!D509),IF($A$20=5, IF('JPN10-15'!D509="","",'JPN10-15'!D509),IF($A$20=6, IF(WLTC!E509="","", WLTC!E509),IF($A$20=7, IF('New Cycle 1'!D509="","", 'New Cycle 1'!D509),IF($A$20=8, IF('New Cycle 2'!D509="","", 'New Cycle 2'!D509),IF($A$20=9, IF('New Cycle 3'!D509="","", 'New Cycle 3'!D509),"")))))))))</f>
        <v>0</v>
      </c>
      <c r="T509" s="32">
        <f>IF($A$20=1,IF(UDDS!F509="","",UDDS!F509),IF($A$20=2,IF('FTP-75'!F509="","",'FTP-75'!F509),IF($A$20=3, IF('US06'!F509="","",'US06'!F509),IF($A$20=4, IF(NEDC!E509="","", NEDC!E509),IF($A$20=5, IF('JPN10-15'!E509="","",'JPN10-15'!E509),IF($A$20=6, IF(WLTC!F509="","", WLTC!F509),IF($A$20=7, IF('New Cycle 1'!E509="","", 'New Cycle 1'!E509),IF($A$20=8, IF('New Cycle 2'!E509="","", 'New Cycle 2'!E509),IF($A$20=9, IF('New Cycle 3'!E509="","", 'New Cycle 3'!E509),"")))))))))</f>
        <v>0</v>
      </c>
      <c r="U509" s="32">
        <f>IF($A$20=1,IF(UDDS!G509="","",UDDS!G509),IF($A$20=2,IF('FTP-75'!G509="","",'FTP-75'!G509),IF($A$20=3, IF('US06'!G509="","",'US06'!G509),IF($A$20=4, IF(NEDC!F509="","", NEDC!F509),IF($A$20=5, IF('JPN10-15'!F509="","",'JPN10-15'!F509),IF($A$20=6, IF(WLTC!G509="","", WLTC!G509),IF($A$20=7, IF('New Cycle 1'!F509="","", 'New Cycle 1'!F509),IF($A$20=8, IF('New Cycle 2'!F509="","", 'New Cycle 2'!F509),IF($A$20=9, IF('New Cycle 3'!F509="","", 'New Cycle 3'!F509),"")))))))))</f>
        <v>2407.0762396049577</v>
      </c>
    </row>
    <row r="510" spans="16:21" x14ac:dyDescent="0.25">
      <c r="P510" s="8">
        <f>IF($A$20=1,IF(UDDS!A510="","",UDDS!A510),IF($A$20=2,IF('FTP-75'!A510="","",'FTP-75'!A510),IF($A$20=3, IF('US06'!A510="","",'US06'!A510),IF($A$20=4, IF(NEDC!A510="","", NEDC!A510),IF($A$20=5, IF('JPN10-15'!A510="","",'JPN10-15'!A510),IF($A$20=6, IF(WLTC!B510="","", WLTC!B510),IF($A$20=7, IF('New Cycle 1'!A510="","", 'New Cycle 1'!A510),IF($A$20=8, IF('New Cycle 2'!A510="","", 'New Cycle 3'!A510),IF($A$20=9, IF('New Cycle 3'!A510="","", 'New Cycle 3'!A510),"")))))))))</f>
        <v>508</v>
      </c>
      <c r="Q510" s="32">
        <f>IF($A$20=1,IF(UDDS!C510="","",UDDS!C510),IF($A$20=2,IF('FTP-75'!C510="","",'FTP-75'!C510),IF($A$20=3, IF('US06'!C510="","",'US06'!C510),IF($A$20=4, IF(NEDC!B510="","", NEDC!B510),IF($A$20=5, IF('JPN10-15'!B510="","",'JPN10-15'!B510),IF($A$20=6, IF(WLTC!C510="","", WLTC!C510),IF($A$20=7, IF('New Cycle 1'!B510="","", 'New Cycle 1'!B510),IF($A$20=8, IF('New Cycle 2'!B510="","", 'New Cycle 2'!B510),IF($A$20=9, IF('New Cycle 3'!B510="","", 'New Cycle 3'!B510),"")))))))))</f>
        <v>0</v>
      </c>
      <c r="R510" s="32">
        <f>IF($A$20=1,IF(UDDS!D510="","",UDDS!D510),IF($A$20=2,IF('FTP-75'!D510="","",'FTP-75'!D510),IF($A$20=3, IF('US06'!D510="","",'US06'!D510),IF($A$20=4, IF(NEDC!C510="","", NEDC!C510),IF($A$20=5, IF('JPN10-15'!C510="","",'JPN10-15'!C510),IF($A$20=6, IF(WLTC!D510="","", WLTC!D510),IF($A$20=7, IF('New Cycle 1'!C510="","", 'New Cycle 1'!C510),IF($A$20=8, IF('New Cycle 2'!C510="","", 'New Cycle 2'!C510),IF($A$20=9, IF('New Cycle 3'!C510="","", 'New Cycle 3'!C510),"")))))))))</f>
        <v>0</v>
      </c>
      <c r="S510" s="32">
        <f>IF($A$20=1,IF(UDDS!E510="","",UDDS!E510),IF($A$20=2,IF('FTP-75'!E510="","",'FTP-75'!E510),IF($A$20=3, IF('US06'!E510="","",'US06'!E510),IF($A$20=4, IF(NEDC!D510="","", NEDC!D510),IF($A$20=5, IF('JPN10-15'!D510="","",'JPN10-15'!D510),IF($A$20=6, IF(WLTC!E510="","", WLTC!E510),IF($A$20=7, IF('New Cycle 1'!D510="","", 'New Cycle 1'!D510),IF($A$20=8, IF('New Cycle 2'!D510="","", 'New Cycle 2'!D510),IF($A$20=9, IF('New Cycle 3'!D510="","", 'New Cycle 3'!D510),"")))))))))</f>
        <v>0</v>
      </c>
      <c r="T510" s="32">
        <f>IF($A$20=1,IF(UDDS!F510="","",UDDS!F510),IF($A$20=2,IF('FTP-75'!F510="","",'FTP-75'!F510),IF($A$20=3, IF('US06'!F510="","",'US06'!F510),IF($A$20=4, IF(NEDC!E510="","", NEDC!E510),IF($A$20=5, IF('JPN10-15'!E510="","",'JPN10-15'!E510),IF($A$20=6, IF(WLTC!F510="","", WLTC!F510),IF($A$20=7, IF('New Cycle 1'!E510="","", 'New Cycle 1'!E510),IF($A$20=8, IF('New Cycle 2'!E510="","", 'New Cycle 2'!E510),IF($A$20=9, IF('New Cycle 3'!E510="","", 'New Cycle 3'!E510),"")))))))))</f>
        <v>0</v>
      </c>
      <c r="U510" s="32">
        <f>IF($A$20=1,IF(UDDS!G510="","",UDDS!G510),IF($A$20=2,IF('FTP-75'!G510="","",'FTP-75'!G510),IF($A$20=3, IF('US06'!G510="","",'US06'!G510),IF($A$20=4, IF(NEDC!F510="","", NEDC!F510),IF($A$20=5, IF('JPN10-15'!F510="","",'JPN10-15'!F510),IF($A$20=6, IF(WLTC!G510="","", WLTC!G510),IF($A$20=7, IF('New Cycle 1'!F510="","", 'New Cycle 1'!F510),IF($A$20=8, IF('New Cycle 2'!F510="","", 'New Cycle 2'!F510),IF($A$20=9, IF('New Cycle 3'!F510="","", 'New Cycle 3'!F510),"")))))))))</f>
        <v>2407.0762396049577</v>
      </c>
    </row>
    <row r="511" spans="16:21" x14ac:dyDescent="0.25">
      <c r="P511" s="8">
        <f>IF($A$20=1,IF(UDDS!A511="","",UDDS!A511),IF($A$20=2,IF('FTP-75'!A511="","",'FTP-75'!A511),IF($A$20=3, IF('US06'!A511="","",'US06'!A511),IF($A$20=4, IF(NEDC!A511="","", NEDC!A511),IF($A$20=5, IF('JPN10-15'!A511="","",'JPN10-15'!A511),IF($A$20=6, IF(WLTC!B511="","", WLTC!B511),IF($A$20=7, IF('New Cycle 1'!A511="","", 'New Cycle 1'!A511),IF($A$20=8, IF('New Cycle 2'!A511="","", 'New Cycle 3'!A511),IF($A$20=9, IF('New Cycle 3'!A511="","", 'New Cycle 3'!A511),"")))))))))</f>
        <v>509</v>
      </c>
      <c r="Q511" s="32">
        <f>IF($A$20=1,IF(UDDS!C511="","",UDDS!C511),IF($A$20=2,IF('FTP-75'!C511="","",'FTP-75'!C511),IF($A$20=3, IF('US06'!C511="","",'US06'!C511),IF($A$20=4, IF(NEDC!B511="","", NEDC!B511),IF($A$20=5, IF('JPN10-15'!B511="","",'JPN10-15'!B511),IF($A$20=6, IF(WLTC!C511="","", WLTC!C511),IF($A$20=7, IF('New Cycle 1'!B511="","", 'New Cycle 1'!B511),IF($A$20=8, IF('New Cycle 2'!B511="","", 'New Cycle 2'!B511),IF($A$20=9, IF('New Cycle 3'!B511="","", 'New Cycle 3'!B511),"")))))))))</f>
        <v>0</v>
      </c>
      <c r="R511" s="32">
        <f>IF($A$20=1,IF(UDDS!D511="","",UDDS!D511),IF($A$20=2,IF('FTP-75'!D511="","",'FTP-75'!D511),IF($A$20=3, IF('US06'!D511="","",'US06'!D511),IF($A$20=4, IF(NEDC!C511="","", NEDC!C511),IF($A$20=5, IF('JPN10-15'!C511="","",'JPN10-15'!C511),IF($A$20=6, IF(WLTC!D511="","", WLTC!D511),IF($A$20=7, IF('New Cycle 1'!C511="","", 'New Cycle 1'!C511),IF($A$20=8, IF('New Cycle 2'!C511="","", 'New Cycle 2'!C511),IF($A$20=9, IF('New Cycle 3'!C511="","", 'New Cycle 3'!C511),"")))))))))</f>
        <v>0</v>
      </c>
      <c r="S511" s="32">
        <f>IF($A$20=1,IF(UDDS!E511="","",UDDS!E511),IF($A$20=2,IF('FTP-75'!E511="","",'FTP-75'!E511),IF($A$20=3, IF('US06'!E511="","",'US06'!E511),IF($A$20=4, IF(NEDC!D511="","", NEDC!D511),IF($A$20=5, IF('JPN10-15'!D511="","",'JPN10-15'!D511),IF($A$20=6, IF(WLTC!E511="","", WLTC!E511),IF($A$20=7, IF('New Cycle 1'!D511="","", 'New Cycle 1'!D511),IF($A$20=8, IF('New Cycle 2'!D511="","", 'New Cycle 2'!D511),IF($A$20=9, IF('New Cycle 3'!D511="","", 'New Cycle 3'!D511),"")))))))))</f>
        <v>0</v>
      </c>
      <c r="T511" s="32">
        <f>IF($A$20=1,IF(UDDS!F511="","",UDDS!F511),IF($A$20=2,IF('FTP-75'!F511="","",'FTP-75'!F511),IF($A$20=3, IF('US06'!F511="","",'US06'!F511),IF($A$20=4, IF(NEDC!E511="","", NEDC!E511),IF($A$20=5, IF('JPN10-15'!E511="","",'JPN10-15'!E511),IF($A$20=6, IF(WLTC!F511="","", WLTC!F511),IF($A$20=7, IF('New Cycle 1'!E511="","", 'New Cycle 1'!E511),IF($A$20=8, IF('New Cycle 2'!E511="","", 'New Cycle 2'!E511),IF($A$20=9, IF('New Cycle 3'!E511="","", 'New Cycle 3'!E511),"")))))))))</f>
        <v>0</v>
      </c>
      <c r="U511" s="32">
        <f>IF($A$20=1,IF(UDDS!G511="","",UDDS!G511),IF($A$20=2,IF('FTP-75'!G511="","",'FTP-75'!G511),IF($A$20=3, IF('US06'!G511="","",'US06'!G511),IF($A$20=4, IF(NEDC!F511="","", NEDC!F511),IF($A$20=5, IF('JPN10-15'!F511="","",'JPN10-15'!F511),IF($A$20=6, IF(WLTC!G511="","", WLTC!G511),IF($A$20=7, IF('New Cycle 1'!F511="","", 'New Cycle 1'!F511),IF($A$20=8, IF('New Cycle 2'!F511="","", 'New Cycle 2'!F511),IF($A$20=9, IF('New Cycle 3'!F511="","", 'New Cycle 3'!F511),"")))))))))</f>
        <v>2407.0762396049577</v>
      </c>
    </row>
    <row r="512" spans="16:21" x14ac:dyDescent="0.25">
      <c r="P512" s="8">
        <f>IF($A$20=1,IF(UDDS!A512="","",UDDS!A512),IF($A$20=2,IF('FTP-75'!A512="","",'FTP-75'!A512),IF($A$20=3, IF('US06'!A512="","",'US06'!A512),IF($A$20=4, IF(NEDC!A512="","", NEDC!A512),IF($A$20=5, IF('JPN10-15'!A512="","",'JPN10-15'!A512),IF($A$20=6, IF(WLTC!B512="","", WLTC!B512),IF($A$20=7, IF('New Cycle 1'!A512="","", 'New Cycle 1'!A512),IF($A$20=8, IF('New Cycle 2'!A512="","", 'New Cycle 3'!A512),IF($A$20=9, IF('New Cycle 3'!A512="","", 'New Cycle 3'!A512),"")))))))))</f>
        <v>510</v>
      </c>
      <c r="Q512" s="32">
        <f>IF($A$20=1,IF(UDDS!C512="","",UDDS!C512),IF($A$20=2,IF('FTP-75'!C512="","",'FTP-75'!C512),IF($A$20=3, IF('US06'!C512="","",'US06'!C512),IF($A$20=4, IF(NEDC!B512="","", NEDC!B512),IF($A$20=5, IF('JPN10-15'!B512="","",'JPN10-15'!B512),IF($A$20=6, IF(WLTC!C512="","", WLTC!C512),IF($A$20=7, IF('New Cycle 1'!B512="","", 'New Cycle 1'!B512),IF($A$20=8, IF('New Cycle 2'!B512="","", 'New Cycle 2'!B512),IF($A$20=9, IF('New Cycle 3'!B512="","", 'New Cycle 3'!B512),"")))))))))</f>
        <v>2.7333333094914756</v>
      </c>
      <c r="R512" s="32">
        <f>IF($A$20=1,IF(UDDS!D512="","",UDDS!D512),IF($A$20=2,IF('FTP-75'!D512="","",'FTP-75'!D512),IF($A$20=3, IF('US06'!D512="","",'US06'!D512),IF($A$20=4, IF(NEDC!C512="","", NEDC!C512),IF($A$20=5, IF('JPN10-15'!C512="","",'JPN10-15'!C512),IF($A$20=6, IF(WLTC!D512="","", WLTC!D512),IF($A$20=7, IF('New Cycle 1'!C512="","", 'New Cycle 1'!C512),IF($A$20=8, IF('New Cycle 2'!C512="","", 'New Cycle 2'!C512),IF($A$20=9, IF('New Cycle 3'!C512="","", 'New Cycle 3'!C512),"")))))))))</f>
        <v>0</v>
      </c>
      <c r="S512" s="32">
        <f>IF($A$20=1,IF(UDDS!E512="","",UDDS!E512),IF($A$20=2,IF('FTP-75'!E512="","",'FTP-75'!E512),IF($A$20=3, IF('US06'!E512="","",'US06'!E512),IF($A$20=4, IF(NEDC!D512="","", NEDC!D512),IF($A$20=5, IF('JPN10-15'!D512="","",'JPN10-15'!D512),IF($A$20=6, IF(WLTC!E512="","", WLTC!E512),IF($A$20=7, IF('New Cycle 1'!D512="","", 'New Cycle 1'!D512),IF($A$20=8, IF('New Cycle 2'!D512="","", 'New Cycle 2'!D512),IF($A$20=9, IF('New Cycle 3'!D512="","", 'New Cycle 3'!D512),"")))))))))</f>
        <v>0.75925925263652094</v>
      </c>
      <c r="T512" s="32">
        <f>IF($A$20=1,IF(UDDS!F512="","",UDDS!F512),IF($A$20=2,IF('FTP-75'!F512="","",'FTP-75'!F512),IF($A$20=3, IF('US06'!F512="","",'US06'!F512),IF($A$20=4, IF(NEDC!E512="","", NEDC!E512),IF($A$20=5, IF('JPN10-15'!E512="","",'JPN10-15'!E512),IF($A$20=6, IF(WLTC!F512="","", WLTC!F512),IF($A$20=7, IF('New Cycle 1'!E512="","", 'New Cycle 1'!E512),IF($A$20=8, IF('New Cycle 2'!E512="","", 'New Cycle 2'!E512),IF($A$20=9, IF('New Cycle 3'!E512="","", 'New Cycle 3'!E512),"")))))))))</f>
        <v>0.75925925263652094</v>
      </c>
      <c r="U512" s="32">
        <f>IF($A$20=1,IF(UDDS!G512="","",UDDS!G512),IF($A$20=2,IF('FTP-75'!G512="","",'FTP-75'!G512),IF($A$20=3, IF('US06'!G512="","",'US06'!G512),IF($A$20=4, IF(NEDC!F512="","", NEDC!F512),IF($A$20=5, IF('JPN10-15'!F512="","",'JPN10-15'!F512),IF($A$20=6, IF(WLTC!G512="","", WLTC!G512),IF($A$20=7, IF('New Cycle 1'!F512="","", 'New Cycle 1'!F512),IF($A$20=8, IF('New Cycle 2'!F512="","", 'New Cycle 2'!F512),IF($A$20=9, IF('New Cycle 3'!F512="","", 'New Cycle 3'!F512),"")))))))))</f>
        <v>2407.4558692312758</v>
      </c>
    </row>
    <row r="513" spans="16:21" x14ac:dyDescent="0.25">
      <c r="P513" s="8">
        <f>IF($A$20=1,IF(UDDS!A513="","",UDDS!A513),IF($A$20=2,IF('FTP-75'!A513="","",'FTP-75'!A513),IF($A$20=3, IF('US06'!A513="","",'US06'!A513),IF($A$20=4, IF(NEDC!A513="","", NEDC!A513),IF($A$20=5, IF('JPN10-15'!A513="","",'JPN10-15'!A513),IF($A$20=6, IF(WLTC!B513="","", WLTC!B513),IF($A$20=7, IF('New Cycle 1'!A513="","", 'New Cycle 1'!A513),IF($A$20=8, IF('New Cycle 2'!A513="","", 'New Cycle 3'!A513),IF($A$20=9, IF('New Cycle 3'!A513="","", 'New Cycle 3'!A513),"")))))))))</f>
        <v>511</v>
      </c>
      <c r="Q513" s="32">
        <f>IF($A$20=1,IF(UDDS!C513="","",UDDS!C513),IF($A$20=2,IF('FTP-75'!C513="","",'FTP-75'!C513),IF($A$20=3, IF('US06'!C513="","",'US06'!C513),IF($A$20=4, IF(NEDC!B513="","", NEDC!B513),IF($A$20=5, IF('JPN10-15'!B513="","",'JPN10-15'!B513),IF($A$20=6, IF(WLTC!C513="","", WLTC!C513),IF($A$20=7, IF('New Cycle 1'!B513="","", 'New Cycle 1'!B513),IF($A$20=8, IF('New Cycle 2'!B513="","", 'New Cycle 2'!B513),IF($A$20=9, IF('New Cycle 3'!B513="","", 'New Cycle 3'!B513),"")))))))))</f>
        <v>5.6993334293365479</v>
      </c>
      <c r="R513" s="32">
        <f>IF($A$20=1,IF(UDDS!D513="","",UDDS!D513),IF($A$20=2,IF('FTP-75'!D513="","",'FTP-75'!D513),IF($A$20=3, IF('US06'!D513="","",'US06'!D513),IF($A$20=4, IF(NEDC!C513="","", NEDC!C513),IF($A$20=5, IF('JPN10-15'!C513="","",'JPN10-15'!C513),IF($A$20=6, IF(WLTC!D513="","", WLTC!D513),IF($A$20=7, IF('New Cycle 1'!C513="","", 'New Cycle 1'!C513),IF($A$20=8, IF('New Cycle 2'!C513="","", 'New Cycle 2'!C513),IF($A$20=9, IF('New Cycle 3'!C513="","", 'New Cycle 3'!C513),"")))))))))</f>
        <v>0</v>
      </c>
      <c r="S513" s="32">
        <f>IF($A$20=1,IF(UDDS!E513="","",UDDS!E513),IF($A$20=2,IF('FTP-75'!E513="","",'FTP-75'!E513),IF($A$20=3, IF('US06'!E513="","",'US06'!E513),IF($A$20=4, IF(NEDC!D513="","", NEDC!D513),IF($A$20=5, IF('JPN10-15'!D513="","",'JPN10-15'!D513),IF($A$20=6, IF(WLTC!E513="","", WLTC!E513),IF($A$20=7, IF('New Cycle 1'!D513="","", 'New Cycle 1'!D513),IF($A$20=8, IF('New Cycle 2'!D513="","", 'New Cycle 2'!D513),IF($A$20=9, IF('New Cycle 3'!D513="","", 'New Cycle 3'!D513),"")))))))))</f>
        <v>1.5831481748157077</v>
      </c>
      <c r="T513" s="32">
        <f>IF($A$20=1,IF(UDDS!F513="","",UDDS!F513),IF($A$20=2,IF('FTP-75'!F513="","",'FTP-75'!F513),IF($A$20=3, IF('US06'!F513="","",'US06'!F513),IF($A$20=4, IF(NEDC!E513="","", NEDC!E513),IF($A$20=5, IF('JPN10-15'!E513="","",'JPN10-15'!E513),IF($A$20=6, IF(WLTC!F513="","", WLTC!F513),IF($A$20=7, IF('New Cycle 1'!E513="","", 'New Cycle 1'!E513),IF($A$20=8, IF('New Cycle 2'!E513="","", 'New Cycle 2'!E513),IF($A$20=9, IF('New Cycle 3'!E513="","", 'New Cycle 3'!E513),"")))))))))</f>
        <v>0.82388892217918674</v>
      </c>
      <c r="U513" s="32">
        <f>IF($A$20=1,IF(UDDS!G513="","",UDDS!G513),IF($A$20=2,IF('FTP-75'!G513="","",'FTP-75'!G513),IF($A$20=3, IF('US06'!G513="","",'US06'!G513),IF($A$20=4, IF(NEDC!F513="","", NEDC!F513),IF($A$20=5, IF('JPN10-15'!F513="","",'JPN10-15'!F513),IF($A$20=6, IF(WLTC!G513="","", WLTC!G513),IF($A$20=7, IF('New Cycle 1'!F513="","", 'New Cycle 1'!F513),IF($A$20=8, IF('New Cycle 2'!F513="","", 'New Cycle 2'!F513),IF($A$20=9, IF('New Cycle 3'!F513="","", 'New Cycle 3'!F513),"")))))))))</f>
        <v>2408.6270729450021</v>
      </c>
    </row>
    <row r="514" spans="16:21" x14ac:dyDescent="0.25">
      <c r="P514" s="8">
        <f>IF($A$20=1,IF(UDDS!A514="","",UDDS!A514),IF($A$20=2,IF('FTP-75'!A514="","",'FTP-75'!A514),IF($A$20=3, IF('US06'!A514="","",'US06'!A514),IF($A$20=4, IF(NEDC!A514="","", NEDC!A514),IF($A$20=5, IF('JPN10-15'!A514="","",'JPN10-15'!A514),IF($A$20=6, IF(WLTC!B514="","", WLTC!B514),IF($A$20=7, IF('New Cycle 1'!A514="","", 'New Cycle 1'!A514),IF($A$20=8, IF('New Cycle 2'!A514="","", 'New Cycle 3'!A514),IF($A$20=9, IF('New Cycle 3'!A514="","", 'New Cycle 3'!A514),"")))))))))</f>
        <v>512</v>
      </c>
      <c r="Q514" s="32">
        <f>IF($A$20=1,IF(UDDS!C514="","",UDDS!C514),IF($A$20=2,IF('FTP-75'!C514="","",'FTP-75'!C514),IF($A$20=3, IF('US06'!C514="","",'US06'!C514),IF($A$20=4, IF(NEDC!B514="","", NEDC!B514),IF($A$20=5, IF('JPN10-15'!B514="","",'JPN10-15'!B514),IF($A$20=6, IF(WLTC!C514="","", WLTC!C514),IF($A$20=7, IF('New Cycle 1'!B514="","", 'New Cycle 1'!B514),IF($A$20=8, IF('New Cycle 2'!B514="","", 'New Cycle 2'!B514),IF($A$20=9, IF('New Cycle 3'!B514="","", 'New Cycle 3'!B514),"")))))))))</f>
        <v>8.7340000867843646</v>
      </c>
      <c r="R514" s="32">
        <f>IF($A$20=1,IF(UDDS!D514="","",UDDS!D514),IF($A$20=2,IF('FTP-75'!D514="","",'FTP-75'!D514),IF($A$20=3, IF('US06'!D514="","",'US06'!D514),IF($A$20=4, IF(NEDC!C514="","", NEDC!C514),IF($A$20=5, IF('JPN10-15'!C514="","",'JPN10-15'!C514),IF($A$20=6, IF(WLTC!D514="","", WLTC!D514),IF($A$20=7, IF('New Cycle 1'!C514="","", 'New Cycle 1'!C514),IF($A$20=8, IF('New Cycle 2'!C514="","", 'New Cycle 2'!C514),IF($A$20=9, IF('New Cycle 3'!C514="","", 'New Cycle 3'!C514),"")))))))))</f>
        <v>0</v>
      </c>
      <c r="S514" s="32">
        <f>IF($A$20=1,IF(UDDS!E514="","",UDDS!E514),IF($A$20=2,IF('FTP-75'!E514="","",'FTP-75'!E514),IF($A$20=3, IF('US06'!E514="","",'US06'!E514),IF($A$20=4, IF(NEDC!D514="","", NEDC!D514),IF($A$20=5, IF('JPN10-15'!D514="","",'JPN10-15'!D514),IF($A$20=6, IF(WLTC!E514="","", WLTC!E514),IF($A$20=7, IF('New Cycle 1'!D514="","", 'New Cycle 1'!D514),IF($A$20=8, IF('New Cycle 2'!D514="","", 'New Cycle 2'!D514),IF($A$20=9, IF('New Cycle 3'!D514="","", 'New Cycle 3'!D514),"")))))))))</f>
        <v>2.4261111352178788</v>
      </c>
      <c r="T514" s="32">
        <f>IF($A$20=1,IF(UDDS!F514="","",UDDS!F514),IF($A$20=2,IF('FTP-75'!F514="","",'FTP-75'!F514),IF($A$20=3, IF('US06'!F514="","",'US06'!F514),IF($A$20=4, IF(NEDC!E514="","", NEDC!E514),IF($A$20=5, IF('JPN10-15'!E514="","",'JPN10-15'!E514),IF($A$20=6, IF(WLTC!F514="","", WLTC!F514),IF($A$20=7, IF('New Cycle 1'!E514="","", 'New Cycle 1'!E514),IF($A$20=8, IF('New Cycle 2'!E514="","", 'New Cycle 2'!E514),IF($A$20=9, IF('New Cycle 3'!E514="","", 'New Cycle 3'!E514),"")))))))))</f>
        <v>0.84296296040217111</v>
      </c>
      <c r="U514" s="32">
        <f>IF($A$20=1,IF(UDDS!G514="","",UDDS!G514),IF($A$20=2,IF('FTP-75'!G514="","",'FTP-75'!G514),IF($A$20=3, IF('US06'!G514="","",'US06'!G514),IF($A$20=4, IF(NEDC!F514="","", NEDC!F514),IF($A$20=5, IF('JPN10-15'!F514="","",'JPN10-15'!F514),IF($A$20=6, IF(WLTC!G514="","", WLTC!G514),IF($A$20=7, IF('New Cycle 1'!F514="","", 'New Cycle 1'!F514),IF($A$20=8, IF('New Cycle 2'!F514="","", 'New Cycle 2'!F514),IF($A$20=9, IF('New Cycle 3'!F514="","", 'New Cycle 3'!F514),"")))))))))</f>
        <v>2410.6317026000188</v>
      </c>
    </row>
    <row r="515" spans="16:21" x14ac:dyDescent="0.25">
      <c r="P515" s="8">
        <f>IF($A$20=1,IF(UDDS!A515="","",UDDS!A515),IF($A$20=2,IF('FTP-75'!A515="","",'FTP-75'!A515),IF($A$20=3, IF('US06'!A515="","",'US06'!A515),IF($A$20=4, IF(NEDC!A515="","", NEDC!A515),IF($A$20=5, IF('JPN10-15'!A515="","",'JPN10-15'!A515),IF($A$20=6, IF(WLTC!B515="","", WLTC!B515),IF($A$20=7, IF('New Cycle 1'!A515="","", 'New Cycle 1'!A515),IF($A$20=8, IF('New Cycle 2'!A515="","", 'New Cycle 3'!A515),IF($A$20=9, IF('New Cycle 3'!A515="","", 'New Cycle 3'!A515),"")))))))))</f>
        <v>513</v>
      </c>
      <c r="Q515" s="32">
        <f>IF($A$20=1,IF(UDDS!C515="","",UDDS!C515),IF($A$20=2,IF('FTP-75'!C515="","",'FTP-75'!C515),IF($A$20=3, IF('US06'!C515="","",'US06'!C515),IF($A$20=4, IF(NEDC!B515="","", NEDC!B515),IF($A$20=5, IF('JPN10-15'!B515="","",'JPN10-15'!B515),IF($A$20=6, IF(WLTC!C515="","", WLTC!C515),IF($A$20=7, IF('New Cycle 1'!B515="","", 'New Cycle 1'!B515),IF($A$20=8, IF('New Cycle 2'!B515="","", 'New Cycle 2'!B515),IF($A$20=9, IF('New Cycle 3'!B515="","", 'New Cycle 3'!B515),"")))))))))</f>
        <v>11.700000007947287</v>
      </c>
      <c r="R515" s="32">
        <f>IF($A$20=1,IF(UDDS!D515="","",UDDS!D515),IF($A$20=2,IF('FTP-75'!D515="","",'FTP-75'!D515),IF($A$20=3, IF('US06'!D515="","",'US06'!D515),IF($A$20=4, IF(NEDC!C515="","", NEDC!C515),IF($A$20=5, IF('JPN10-15'!C515="","",'JPN10-15'!C515),IF($A$20=6, IF(WLTC!D515="","", WLTC!D515),IF($A$20=7, IF('New Cycle 1'!C515="","", 'New Cycle 1'!C515),IF($A$20=8, IF('New Cycle 2'!C515="","", 'New Cycle 2'!C515),IF($A$20=9, IF('New Cycle 3'!C515="","", 'New Cycle 3'!C515),"")))))))))</f>
        <v>0</v>
      </c>
      <c r="S515" s="32">
        <f>IF($A$20=1,IF(UDDS!E515="","",UDDS!E515),IF($A$20=2,IF('FTP-75'!E515="","",'FTP-75'!E515),IF($A$20=3, IF('US06'!E515="","",'US06'!E515),IF($A$20=4, IF(NEDC!D515="","", NEDC!D515),IF($A$20=5, IF('JPN10-15'!D515="","",'JPN10-15'!D515),IF($A$20=6, IF(WLTC!E515="","", WLTC!E515),IF($A$20=7, IF('New Cycle 1'!D515="","", 'New Cycle 1'!D515),IF($A$20=8, IF('New Cycle 2'!D515="","", 'New Cycle 2'!D515),IF($A$20=9, IF('New Cycle 3'!D515="","", 'New Cycle 3'!D515),"")))))))))</f>
        <v>3.2500000022075795</v>
      </c>
      <c r="T515" s="32">
        <f>IF($A$20=1,IF(UDDS!F515="","",UDDS!F515),IF($A$20=2,IF('FTP-75'!F515="","",'FTP-75'!F515),IF($A$20=3, IF('US06'!F515="","",'US06'!F515),IF($A$20=4, IF(NEDC!E515="","", NEDC!E515),IF($A$20=5, IF('JPN10-15'!E515="","",'JPN10-15'!E515),IF($A$20=6, IF(WLTC!F515="","", WLTC!F515),IF($A$20=7, IF('New Cycle 1'!E515="","", 'New Cycle 1'!E515),IF($A$20=8, IF('New Cycle 2'!E515="","", 'New Cycle 2'!E515),IF($A$20=9, IF('New Cycle 3'!E515="","", 'New Cycle 3'!E515),"")))))))))</f>
        <v>0.82388886698970065</v>
      </c>
      <c r="U515" s="32">
        <f>IF($A$20=1,IF(UDDS!G515="","",UDDS!G515),IF($A$20=2,IF('FTP-75'!G515="","",'FTP-75'!G515),IF($A$20=3, IF('US06'!G515="","",'US06'!G515),IF($A$20=4, IF(NEDC!F515="","", NEDC!F515),IF($A$20=5, IF('JPN10-15'!F515="","",'JPN10-15'!F515),IF($A$20=6, IF(WLTC!G515="","", WLTC!G515),IF($A$20=7, IF('New Cycle 1'!F515="","", 'New Cycle 1'!F515),IF($A$20=8, IF('New Cycle 2'!F515="","", 'New Cycle 2'!F515),IF($A$20=9, IF('New Cycle 3'!F515="","", 'New Cycle 3'!F515),"")))))))))</f>
        <v>2413.4697581687315</v>
      </c>
    </row>
    <row r="516" spans="16:21" x14ac:dyDescent="0.25">
      <c r="P516" s="8">
        <f>IF($A$20=1,IF(UDDS!A516="","",UDDS!A516),IF($A$20=2,IF('FTP-75'!A516="","",'FTP-75'!A516),IF($A$20=3, IF('US06'!A516="","",'US06'!A516),IF($A$20=4, IF(NEDC!A516="","", NEDC!A516),IF($A$20=5, IF('JPN10-15'!A516="","",'JPN10-15'!A516),IF($A$20=6, IF(WLTC!B516="","", WLTC!B516),IF($A$20=7, IF('New Cycle 1'!A516="","", 'New Cycle 1'!A516),IF($A$20=8, IF('New Cycle 2'!A516="","", 'New Cycle 3'!A516),IF($A$20=9, IF('New Cycle 3'!A516="","", 'New Cycle 3'!A516),"")))))))))</f>
        <v>514</v>
      </c>
      <c r="Q516" s="32">
        <f>IF($A$20=1,IF(UDDS!C516="","",UDDS!C516),IF($A$20=2,IF('FTP-75'!C516="","",'FTP-75'!C516),IF($A$20=3, IF('US06'!C516="","",'US06'!C516),IF($A$20=4, IF(NEDC!B516="","", NEDC!B516),IF($A$20=5, IF('JPN10-15'!B516="","",'JPN10-15'!B516),IF($A$20=6, IF(WLTC!C516="","", WLTC!C516),IF($A$20=7, IF('New Cycle 1'!B516="","", 'New Cycle 1'!B516),IF($A$20=8, IF('New Cycle 2'!B516="","", 'New Cycle 2'!B516),IF($A$20=9, IF('New Cycle 3'!B516="","", 'New Cycle 3'!B516),"")))))))))</f>
        <v>14.698666652043663</v>
      </c>
      <c r="R516" s="32">
        <f>IF($A$20=1,IF(UDDS!D516="","",UDDS!D516),IF($A$20=2,IF('FTP-75'!D516="","",'FTP-75'!D516),IF($A$20=3, IF('US06'!D516="","",'US06'!D516),IF($A$20=4, IF(NEDC!C516="","", NEDC!C516),IF($A$20=5, IF('JPN10-15'!C516="","",'JPN10-15'!C516),IF($A$20=6, IF(WLTC!D516="","", WLTC!D516),IF($A$20=7, IF('New Cycle 1'!C516="","", 'New Cycle 1'!C516),IF($A$20=8, IF('New Cycle 2'!C516="","", 'New Cycle 2'!C516),IF($A$20=9, IF('New Cycle 3'!C516="","", 'New Cycle 3'!C516),"")))))))))</f>
        <v>0</v>
      </c>
      <c r="S516" s="32">
        <f>IF($A$20=1,IF(UDDS!E516="","",UDDS!E516),IF($A$20=2,IF('FTP-75'!E516="","",'FTP-75'!E516),IF($A$20=3, IF('US06'!E516="","",'US06'!E516),IF($A$20=4, IF(NEDC!D516="","", NEDC!D516),IF($A$20=5, IF('JPN10-15'!D516="","",'JPN10-15'!D516),IF($A$20=6, IF(WLTC!E516="","", WLTC!E516),IF($A$20=7, IF('New Cycle 1'!D516="","", 'New Cycle 1'!D516),IF($A$20=8, IF('New Cycle 2'!D516="","", 'New Cycle 2'!D516),IF($A$20=9, IF('New Cycle 3'!D516="","", 'New Cycle 3'!D516),"")))))))))</f>
        <v>4.0829629589010175</v>
      </c>
      <c r="T516" s="32">
        <f>IF($A$20=1,IF(UDDS!F516="","",UDDS!F516),IF($A$20=2,IF('FTP-75'!F516="","",'FTP-75'!F516),IF($A$20=3, IF('US06'!F516="","",'US06'!F516),IF($A$20=4, IF(NEDC!E516="","", NEDC!E516),IF($A$20=5, IF('JPN10-15'!E516="","",'JPN10-15'!E516),IF($A$20=6, IF(WLTC!F516="","", WLTC!F516),IF($A$20=7, IF('New Cycle 1'!E516="","", 'New Cycle 1'!E516),IF($A$20=8, IF('New Cycle 2'!E516="","", 'New Cycle 2'!E516),IF($A$20=9, IF('New Cycle 3'!E516="","", 'New Cycle 3'!E516),"")))))))))</f>
        <v>0.83296295669343801</v>
      </c>
      <c r="U516" s="32">
        <f>IF($A$20=1,IF(UDDS!G516="","",UDDS!G516),IF($A$20=2,IF('FTP-75'!G516="","",'FTP-75'!G516),IF($A$20=3, IF('US06'!G516="","",'US06'!G516),IF($A$20=4, IF(NEDC!F516="","", NEDC!F516),IF($A$20=5, IF('JPN10-15'!F516="","",'JPN10-15'!F516),IF($A$20=6, IF(WLTC!G516="","", WLTC!G516),IF($A$20=7, IF('New Cycle 1'!F516="","", 'New Cycle 1'!F516),IF($A$20=8, IF('New Cycle 2'!F516="","", 'New Cycle 2'!F516),IF($A$20=9, IF('New Cycle 3'!F516="","", 'New Cycle 3'!F516),"")))))))))</f>
        <v>2417.1362396492859</v>
      </c>
    </row>
    <row r="517" spans="16:21" x14ac:dyDescent="0.25">
      <c r="P517" s="8">
        <f>IF($A$20=1,IF(UDDS!A517="","",UDDS!A517),IF($A$20=2,IF('FTP-75'!A517="","",'FTP-75'!A517),IF($A$20=3, IF('US06'!A517="","",'US06'!A517),IF($A$20=4, IF(NEDC!A517="","", NEDC!A517),IF($A$20=5, IF('JPN10-15'!A517="","",'JPN10-15'!A517),IF($A$20=6, IF(WLTC!B517="","", WLTC!B517),IF($A$20=7, IF('New Cycle 1'!A517="","", 'New Cycle 1'!A517),IF($A$20=8, IF('New Cycle 2'!A517="","", 'New Cycle 3'!A517),IF($A$20=9, IF('New Cycle 3'!A517="","", 'New Cycle 3'!A517),"")))))))))</f>
        <v>515</v>
      </c>
      <c r="Q517" s="32">
        <f>IF($A$20=1,IF(UDDS!C517="","",UDDS!C517),IF($A$20=2,IF('FTP-75'!C517="","",'FTP-75'!C517),IF($A$20=3, IF('US06'!C517="","",'US06'!C517),IF($A$20=4, IF(NEDC!B517="","", NEDC!B517),IF($A$20=5, IF('JPN10-15'!B517="","",'JPN10-15'!B517),IF($A$20=6, IF(WLTC!C517="","", WLTC!C517),IF($A$20=7, IF('New Cycle 1'!B517="","", 'New Cycle 1'!B517),IF($A$20=8, IF('New Cycle 2'!B517="","", 'New Cycle 2'!B517),IF($A$20=9, IF('New Cycle 3'!B517="","", 'New Cycle 3'!B517),"")))))))))</f>
        <v>15</v>
      </c>
      <c r="R517" s="32">
        <f>IF($A$20=1,IF(UDDS!D517="","",UDDS!D517),IF($A$20=2,IF('FTP-75'!D517="","",'FTP-75'!D517),IF($A$20=3, IF('US06'!D517="","",'US06'!D517),IF($A$20=4, IF(NEDC!C517="","", NEDC!C517),IF($A$20=5, IF('JPN10-15'!C517="","",'JPN10-15'!C517),IF($A$20=6, IF(WLTC!D517="","", WLTC!D517),IF($A$20=7, IF('New Cycle 1'!C517="","", 'New Cycle 1'!C517),IF($A$20=8, IF('New Cycle 2'!C517="","", 'New Cycle 2'!C517),IF($A$20=9, IF('New Cycle 3'!C517="","", 'New Cycle 3'!C517),"")))))))))</f>
        <v>0</v>
      </c>
      <c r="S517" s="32">
        <f>IF($A$20=1,IF(UDDS!E517="","",UDDS!E517),IF($A$20=2,IF('FTP-75'!E517="","",'FTP-75'!E517),IF($A$20=3, IF('US06'!E517="","",'US06'!E517),IF($A$20=4, IF(NEDC!D517="","", NEDC!D517),IF($A$20=5, IF('JPN10-15'!D517="","",'JPN10-15'!D517),IF($A$20=6, IF(WLTC!E517="","", WLTC!E517),IF($A$20=7, IF('New Cycle 1'!D517="","", 'New Cycle 1'!D517),IF($A$20=8, IF('New Cycle 2'!D517="","", 'New Cycle 2'!D517),IF($A$20=9, IF('New Cycle 3'!D517="","", 'New Cycle 3'!D517),"")))))))))</f>
        <v>4.166666666666667</v>
      </c>
      <c r="T517" s="32">
        <f>IF($A$20=1,IF(UDDS!F517="","",UDDS!F517),IF($A$20=2,IF('FTP-75'!F517="","",'FTP-75'!F517),IF($A$20=3, IF('US06'!F517="","",'US06'!F517),IF($A$20=4, IF(NEDC!E517="","", NEDC!E517),IF($A$20=5, IF('JPN10-15'!E517="","",'JPN10-15'!E517),IF($A$20=6, IF(WLTC!F517="","", WLTC!F517),IF($A$20=7, IF('New Cycle 1'!E517="","", 'New Cycle 1'!E517),IF($A$20=8, IF('New Cycle 2'!E517="","", 'New Cycle 2'!E517),IF($A$20=9, IF('New Cycle 3'!E517="","", 'New Cycle 3'!E517),"")))))))))</f>
        <v>8.3703707765649504E-2</v>
      </c>
      <c r="U517" s="32">
        <f>IF($A$20=1,IF(UDDS!G517="","",UDDS!G517),IF($A$20=2,IF('FTP-75'!G517="","",'FTP-75'!G517),IF($A$20=3, IF('US06'!G517="","",'US06'!G517),IF($A$20=4, IF(NEDC!F517="","", NEDC!F517),IF($A$20=5, IF('JPN10-15'!F517="","",'JPN10-15'!F517),IF($A$20=6, IF(WLTC!G517="","", WLTC!G517),IF($A$20=7, IF('New Cycle 1'!F517="","", 'New Cycle 1'!F517),IF($A$20=8, IF('New Cycle 2'!F517="","", 'New Cycle 2'!F517),IF($A$20=9, IF('New Cycle 3'!F517="","", 'New Cycle 3'!F517),"")))))))))</f>
        <v>2421.2610544620698</v>
      </c>
    </row>
    <row r="518" spans="16:21" x14ac:dyDescent="0.25">
      <c r="P518" s="8">
        <f>IF($A$20=1,IF(UDDS!A518="","",UDDS!A518),IF($A$20=2,IF('FTP-75'!A518="","",'FTP-75'!A518),IF($A$20=3, IF('US06'!A518="","",'US06'!A518),IF($A$20=4, IF(NEDC!A518="","", NEDC!A518),IF($A$20=5, IF('JPN10-15'!A518="","",'JPN10-15'!A518),IF($A$20=6, IF(WLTC!B518="","", WLTC!B518),IF($A$20=7, IF('New Cycle 1'!A518="","", 'New Cycle 1'!A518),IF($A$20=8, IF('New Cycle 2'!A518="","", 'New Cycle 3'!A518),IF($A$20=9, IF('New Cycle 3'!A518="","", 'New Cycle 3'!A518),"")))))))))</f>
        <v>516</v>
      </c>
      <c r="Q518" s="32">
        <f>IF($A$20=1,IF(UDDS!C518="","",UDDS!C518),IF($A$20=2,IF('FTP-75'!C518="","",'FTP-75'!C518),IF($A$20=3, IF('US06'!C518="","",'US06'!C518),IF($A$20=4, IF(NEDC!B518="","", NEDC!B518),IF($A$20=5, IF('JPN10-15'!B518="","",'JPN10-15'!B518),IF($A$20=6, IF(WLTC!C518="","", WLTC!C518),IF($A$20=7, IF('New Cycle 1'!B518="","", 'New Cycle 1'!B518),IF($A$20=8, IF('New Cycle 2'!B518="","", 'New Cycle 2'!B518),IF($A$20=9, IF('New Cycle 3'!B518="","", 'New Cycle 3'!B518),"")))))))))</f>
        <v>15</v>
      </c>
      <c r="R518" s="32">
        <f>IF($A$20=1,IF(UDDS!D518="","",UDDS!D518),IF($A$20=2,IF('FTP-75'!D518="","",'FTP-75'!D518),IF($A$20=3, IF('US06'!D518="","",'US06'!D518),IF($A$20=4, IF(NEDC!C518="","", NEDC!C518),IF($A$20=5, IF('JPN10-15'!C518="","",'JPN10-15'!C518),IF($A$20=6, IF(WLTC!D518="","", WLTC!D518),IF($A$20=7, IF('New Cycle 1'!C518="","", 'New Cycle 1'!C518),IF($A$20=8, IF('New Cycle 2'!C518="","", 'New Cycle 2'!C518),IF($A$20=9, IF('New Cycle 3'!C518="","", 'New Cycle 3'!C518),"")))))))))</f>
        <v>0</v>
      </c>
      <c r="S518" s="32">
        <f>IF($A$20=1,IF(UDDS!E518="","",UDDS!E518),IF($A$20=2,IF('FTP-75'!E518="","",'FTP-75'!E518),IF($A$20=3, IF('US06'!E518="","",'US06'!E518),IF($A$20=4, IF(NEDC!D518="","", NEDC!D518),IF($A$20=5, IF('JPN10-15'!D518="","",'JPN10-15'!D518),IF($A$20=6, IF(WLTC!E518="","", WLTC!E518),IF($A$20=7, IF('New Cycle 1'!D518="","", 'New Cycle 1'!D518),IF($A$20=8, IF('New Cycle 2'!D518="","", 'New Cycle 2'!D518),IF($A$20=9, IF('New Cycle 3'!D518="","", 'New Cycle 3'!D518),"")))))))))</f>
        <v>4.166666666666667</v>
      </c>
      <c r="T518" s="32">
        <f>IF($A$20=1,IF(UDDS!F518="","",UDDS!F518),IF($A$20=2,IF('FTP-75'!F518="","",'FTP-75'!F518),IF($A$20=3, IF('US06'!F518="","",'US06'!F518),IF($A$20=4, IF(NEDC!E518="","", NEDC!E518),IF($A$20=5, IF('JPN10-15'!E518="","",'JPN10-15'!E518),IF($A$20=6, IF(WLTC!F518="","", WLTC!F518),IF($A$20=7, IF('New Cycle 1'!E518="","", 'New Cycle 1'!E518),IF($A$20=8, IF('New Cycle 2'!E518="","", 'New Cycle 2'!E518),IF($A$20=9, IF('New Cycle 3'!E518="","", 'New Cycle 3'!E518),"")))))))))</f>
        <v>0</v>
      </c>
      <c r="U518" s="32">
        <f>IF($A$20=1,IF(UDDS!G518="","",UDDS!G518),IF($A$20=2,IF('FTP-75'!G518="","",'FTP-75'!G518),IF($A$20=3, IF('US06'!G518="","",'US06'!G518),IF($A$20=4, IF(NEDC!F518="","", NEDC!F518),IF($A$20=5, IF('JPN10-15'!F518="","",'JPN10-15'!F518),IF($A$20=6, IF(WLTC!G518="","", WLTC!G518),IF($A$20=7, IF('New Cycle 1'!F518="","", 'New Cycle 1'!F518),IF($A$20=8, IF('New Cycle 2'!F518="","", 'New Cycle 2'!F518),IF($A$20=9, IF('New Cycle 3'!F518="","", 'New Cycle 3'!F518),"")))))))))</f>
        <v>2425.4277211287363</v>
      </c>
    </row>
    <row r="519" spans="16:21" x14ac:dyDescent="0.25">
      <c r="P519" s="8">
        <f>IF($A$20=1,IF(UDDS!A519="","",UDDS!A519),IF($A$20=2,IF('FTP-75'!A519="","",'FTP-75'!A519),IF($A$20=3, IF('US06'!A519="","",'US06'!A519),IF($A$20=4, IF(NEDC!A519="","", NEDC!A519),IF($A$20=5, IF('JPN10-15'!A519="","",'JPN10-15'!A519),IF($A$20=6, IF(WLTC!B519="","", WLTC!B519),IF($A$20=7, IF('New Cycle 1'!A519="","", 'New Cycle 1'!A519),IF($A$20=8, IF('New Cycle 2'!A519="","", 'New Cycle 3'!A519),IF($A$20=9, IF('New Cycle 3'!A519="","", 'New Cycle 3'!A519),"")))))))))</f>
        <v>517</v>
      </c>
      <c r="Q519" s="32">
        <f>IF($A$20=1,IF(UDDS!C519="","",UDDS!C519),IF($A$20=2,IF('FTP-75'!C519="","",'FTP-75'!C519),IF($A$20=3, IF('US06'!C519="","",'US06'!C519),IF($A$20=4, IF(NEDC!B519="","", NEDC!B519),IF($A$20=5, IF('JPN10-15'!B519="","",'JPN10-15'!B519),IF($A$20=6, IF(WLTC!C519="","", WLTC!C519),IF($A$20=7, IF('New Cycle 1'!B519="","", 'New Cycle 1'!B519),IF($A$20=8, IF('New Cycle 2'!B519="","", 'New Cycle 2'!B519),IF($A$20=9, IF('New Cycle 3'!B519="","", 'New Cycle 3'!B519),"")))))))))</f>
        <v>17.00600887801912</v>
      </c>
      <c r="R519" s="32">
        <f>IF($A$20=1,IF(UDDS!D519="","",UDDS!D519),IF($A$20=2,IF('FTP-75'!D519="","",'FTP-75'!D519),IF($A$20=3, IF('US06'!D519="","",'US06'!D519),IF($A$20=4, IF(NEDC!C519="","", NEDC!C519),IF($A$20=5, IF('JPN10-15'!C519="","",'JPN10-15'!C519),IF($A$20=6, IF(WLTC!D519="","", WLTC!D519),IF($A$20=7, IF('New Cycle 1'!C519="","", 'New Cycle 1'!C519),IF($A$20=8, IF('New Cycle 2'!C519="","", 'New Cycle 2'!C519),IF($A$20=9, IF('New Cycle 3'!C519="","", 'New Cycle 3'!C519),"")))))))))</f>
        <v>0</v>
      </c>
      <c r="S519" s="32">
        <f>IF($A$20=1,IF(UDDS!E519="","",UDDS!E519),IF($A$20=2,IF('FTP-75'!E519="","",'FTP-75'!E519),IF($A$20=3, IF('US06'!E519="","",'US06'!E519),IF($A$20=4, IF(NEDC!D519="","", NEDC!D519),IF($A$20=5, IF('JPN10-15'!D519="","",'JPN10-15'!D519),IF($A$20=6, IF(WLTC!E519="","", WLTC!E519),IF($A$20=7, IF('New Cycle 1'!D519="","", 'New Cycle 1'!D519),IF($A$20=8, IF('New Cycle 2'!D519="","", 'New Cycle 2'!D519),IF($A$20=9, IF('New Cycle 3'!D519="","", 'New Cycle 3'!D519),"")))))))))</f>
        <v>4.7238913550053114</v>
      </c>
      <c r="T519" s="32">
        <f>IF($A$20=1,IF(UDDS!F519="","",UDDS!F519),IF($A$20=2,IF('FTP-75'!F519="","",'FTP-75'!F519),IF($A$20=3, IF('US06'!F519="","",'US06'!F519),IF($A$20=4, IF(NEDC!E519="","", NEDC!E519),IF($A$20=5, IF('JPN10-15'!E519="","",'JPN10-15'!E519),IF($A$20=6, IF(WLTC!F519="","", WLTC!F519),IF($A$20=7, IF('New Cycle 1'!E519="","", 'New Cycle 1'!E519),IF($A$20=8, IF('New Cycle 2'!E519="","", 'New Cycle 2'!E519),IF($A$20=9, IF('New Cycle 3'!E519="","", 'New Cycle 3'!E519),"")))))))))</f>
        <v>0.55722468833864447</v>
      </c>
      <c r="U519" s="32">
        <f>IF($A$20=1,IF(UDDS!G519="","",UDDS!G519),IF($A$20=2,IF('FTP-75'!G519="","",'FTP-75'!G519),IF($A$20=3, IF('US06'!G519="","",'US06'!G519),IF($A$20=4, IF(NEDC!F519="","", NEDC!F519),IF($A$20=5, IF('JPN10-15'!F519="","",'JPN10-15'!F519),IF($A$20=6, IF(WLTC!G519="","", WLTC!G519),IF($A$20=7, IF('New Cycle 1'!F519="","", 'New Cycle 1'!F519),IF($A$20=8, IF('New Cycle 2'!F519="","", 'New Cycle 2'!F519),IF($A$20=9, IF('New Cycle 3'!F519="","", 'New Cycle 3'!F519),"")))))))))</f>
        <v>2429.8730001395725</v>
      </c>
    </row>
    <row r="520" spans="16:21" x14ac:dyDescent="0.25">
      <c r="P520" s="8">
        <f>IF($A$20=1,IF(UDDS!A520="","",UDDS!A520),IF($A$20=2,IF('FTP-75'!A520="","",'FTP-75'!A520),IF($A$20=3, IF('US06'!A520="","",'US06'!A520),IF($A$20=4, IF(NEDC!A520="","", NEDC!A520),IF($A$20=5, IF('JPN10-15'!A520="","",'JPN10-15'!A520),IF($A$20=6, IF(WLTC!B520="","", WLTC!B520),IF($A$20=7, IF('New Cycle 1'!A520="","", 'New Cycle 1'!A520),IF($A$20=8, IF('New Cycle 2'!A520="","", 'New Cycle 3'!A520),IF($A$20=9, IF('New Cycle 3'!A520="","", 'New Cycle 3'!A520),"")))))))))</f>
        <v>518</v>
      </c>
      <c r="Q520" s="32">
        <f>IF($A$20=1,IF(UDDS!C520="","",UDDS!C520),IF($A$20=2,IF('FTP-75'!C520="","",'FTP-75'!C520),IF($A$20=3, IF('US06'!C520="","",'US06'!C520),IF($A$20=4, IF(NEDC!B520="","", NEDC!B520),IF($A$20=5, IF('JPN10-15'!B520="","",'JPN10-15'!B520),IF($A$20=6, IF(WLTC!C520="","", WLTC!C520),IF($A$20=7, IF('New Cycle 1'!B520="","", 'New Cycle 1'!B520),IF($A$20=8, IF('New Cycle 2'!B520="","", 'New Cycle 2'!B520),IF($A$20=9, IF('New Cycle 3'!B520="","", 'New Cycle 3'!B520),"")))))))))</f>
        <v>19.194444473716949</v>
      </c>
      <c r="R520" s="32">
        <f>IF($A$20=1,IF(UDDS!D520="","",UDDS!D520),IF($A$20=2,IF('FTP-75'!D520="","",'FTP-75'!D520),IF($A$20=3, IF('US06'!D520="","",'US06'!D520),IF($A$20=4, IF(NEDC!C520="","", NEDC!C520),IF($A$20=5, IF('JPN10-15'!C520="","",'JPN10-15'!C520),IF($A$20=6, IF(WLTC!D520="","", WLTC!D520),IF($A$20=7, IF('New Cycle 1'!C520="","", 'New Cycle 1'!C520),IF($A$20=8, IF('New Cycle 2'!C520="","", 'New Cycle 2'!C520),IF($A$20=9, IF('New Cycle 3'!C520="","", 'New Cycle 3'!C520),"")))))))))</f>
        <v>0</v>
      </c>
      <c r="S520" s="32">
        <f>IF($A$20=1,IF(UDDS!E520="","",UDDS!E520),IF($A$20=2,IF('FTP-75'!E520="","",'FTP-75'!E520),IF($A$20=3, IF('US06'!E520="","",'US06'!E520),IF($A$20=4, IF(NEDC!D520="","", NEDC!D520),IF($A$20=5, IF('JPN10-15'!D520="","",'JPN10-15'!D520),IF($A$20=6, IF(WLTC!E520="","", WLTC!E520),IF($A$20=7, IF('New Cycle 1'!D520="","", 'New Cycle 1'!D520),IF($A$20=8, IF('New Cycle 2'!D520="","", 'New Cycle 2'!D520),IF($A$20=9, IF('New Cycle 3'!D520="","", 'New Cycle 3'!D520),"")))))))))</f>
        <v>5.3317901315880416</v>
      </c>
      <c r="T520" s="32">
        <f>IF($A$20=1,IF(UDDS!F520="","",UDDS!F520),IF($A$20=2,IF('FTP-75'!F520="","",'FTP-75'!F520),IF($A$20=3, IF('US06'!F520="","",'US06'!F520),IF($A$20=4, IF(NEDC!E520="","", NEDC!E520),IF($A$20=5, IF('JPN10-15'!E520="","",'JPN10-15'!E520),IF($A$20=6, IF(WLTC!F520="","", WLTC!F520),IF($A$20=7, IF('New Cycle 1'!E520="","", 'New Cycle 1'!E520),IF($A$20=8, IF('New Cycle 2'!E520="","", 'New Cycle 2'!E520),IF($A$20=9, IF('New Cycle 3'!E520="","", 'New Cycle 3'!E520),"")))))))))</f>
        <v>0.60789877658273017</v>
      </c>
      <c r="U520" s="32">
        <f>IF($A$20=1,IF(UDDS!G520="","",UDDS!G520),IF($A$20=2,IF('FTP-75'!G520="","",'FTP-75'!G520),IF($A$20=3, IF('US06'!G520="","",'US06'!G520),IF($A$20=4, IF(NEDC!F520="","", NEDC!F520),IF($A$20=5, IF('JPN10-15'!F520="","",'JPN10-15'!F520),IF($A$20=6, IF(WLTC!G520="","", WLTC!G520),IF($A$20=7, IF('New Cycle 1'!F520="","", 'New Cycle 1'!F520),IF($A$20=8, IF('New Cycle 2'!F520="","", 'New Cycle 2'!F520),IF($A$20=9, IF('New Cycle 3'!F520="","", 'New Cycle 3'!F520),"")))))))))</f>
        <v>2434.900840882869</v>
      </c>
    </row>
    <row r="521" spans="16:21" x14ac:dyDescent="0.25">
      <c r="P521" s="8">
        <f>IF($A$20=1,IF(UDDS!A521="","",UDDS!A521),IF($A$20=2,IF('FTP-75'!A521="","",'FTP-75'!A521),IF($A$20=3, IF('US06'!A521="","",'US06'!A521),IF($A$20=4, IF(NEDC!A521="","", NEDC!A521),IF($A$20=5, IF('JPN10-15'!A521="","",'JPN10-15'!A521),IF($A$20=6, IF(WLTC!B521="","", WLTC!B521),IF($A$20=7, IF('New Cycle 1'!A521="","", 'New Cycle 1'!A521),IF($A$20=8, IF('New Cycle 2'!A521="","", 'New Cycle 3'!A521),IF($A$20=9, IF('New Cycle 3'!A521="","", 'New Cycle 3'!A521),"")))))))))</f>
        <v>519</v>
      </c>
      <c r="Q521" s="32">
        <f>IF($A$20=1,IF(UDDS!C521="","",UDDS!C521),IF($A$20=2,IF('FTP-75'!C521="","",'FTP-75'!C521),IF($A$20=3, IF('US06'!C521="","",'US06'!C521),IF($A$20=4, IF(NEDC!B521="","", NEDC!B521),IF($A$20=5, IF('JPN10-15'!B521="","",'JPN10-15'!B521),IF($A$20=6, IF(WLTC!C521="","", WLTC!C521),IF($A$20=7, IF('New Cycle 1'!B521="","", 'New Cycle 1'!B521),IF($A$20=8, IF('New Cycle 2'!B521="","", 'New Cycle 2'!B521),IF($A$20=9, IF('New Cycle 3'!B521="","", 'New Cycle 3'!B521),"")))))))))</f>
        <v>21.447495643695198</v>
      </c>
      <c r="R521" s="32">
        <f>IF($A$20=1,IF(UDDS!D521="","",UDDS!D521),IF($A$20=2,IF('FTP-75'!D521="","",'FTP-75'!D521),IF($A$20=3, IF('US06'!D521="","",'US06'!D521),IF($A$20=4, IF(NEDC!C521="","", NEDC!C521),IF($A$20=5, IF('JPN10-15'!C521="","",'JPN10-15'!C521),IF($A$20=6, IF(WLTC!D521="","", WLTC!D521),IF($A$20=7, IF('New Cycle 1'!C521="","", 'New Cycle 1'!C521),IF($A$20=8, IF('New Cycle 2'!C521="","", 'New Cycle 2'!C521),IF($A$20=9, IF('New Cycle 3'!C521="","", 'New Cycle 3'!C521),"")))))))))</f>
        <v>0</v>
      </c>
      <c r="S521" s="32">
        <f>IF($A$20=1,IF(UDDS!E521="","",UDDS!E521),IF($A$20=2,IF('FTP-75'!E521="","",'FTP-75'!E521),IF($A$20=3, IF('US06'!E521="","",'US06'!E521),IF($A$20=4, IF(NEDC!D521="","", NEDC!D521),IF($A$20=5, IF('JPN10-15'!D521="","",'JPN10-15'!D521),IF($A$20=6, IF(WLTC!E521="","", WLTC!E521),IF($A$20=7, IF('New Cycle 1'!D521="","", 'New Cycle 1'!D521),IF($A$20=8, IF('New Cycle 2'!D521="","", 'New Cycle 2'!D521),IF($A$20=9, IF('New Cycle 3'!D521="","", 'New Cycle 3'!D521),"")))))))))</f>
        <v>5.9576376788042218</v>
      </c>
      <c r="T521" s="32">
        <f>IF($A$20=1,IF(UDDS!F521="","",UDDS!F521),IF($A$20=2,IF('FTP-75'!F521="","",'FTP-75'!F521),IF($A$20=3, IF('US06'!F521="","",'US06'!F521),IF($A$20=4, IF(NEDC!E521="","", NEDC!E521),IF($A$20=5, IF('JPN10-15'!E521="","",'JPN10-15'!E521),IF($A$20=6, IF(WLTC!F521="","", WLTC!F521),IF($A$20=7, IF('New Cycle 1'!E521="","", 'New Cycle 1'!E521),IF($A$20=8, IF('New Cycle 2'!E521="","", 'New Cycle 2'!E521),IF($A$20=9, IF('New Cycle 3'!E521="","", 'New Cycle 3'!E521),"")))))))))</f>
        <v>0.62584754721618019</v>
      </c>
      <c r="U521" s="32">
        <f>IF($A$20=1,IF(UDDS!G521="","",UDDS!G521),IF($A$20=2,IF('FTP-75'!G521="","",'FTP-75'!G521),IF($A$20=3, IF('US06'!G521="","",'US06'!G521),IF($A$20=4, IF(NEDC!F521="","", NEDC!F521),IF($A$20=5, IF('JPN10-15'!F521="","",'JPN10-15'!F521),IF($A$20=6, IF(WLTC!G521="","", WLTC!G521),IF($A$20=7, IF('New Cycle 1'!F521="","", 'New Cycle 1'!F521),IF($A$20=8, IF('New Cycle 2'!F521="","", 'New Cycle 2'!F521),IF($A$20=9, IF('New Cycle 3'!F521="","", 'New Cycle 3'!F521),"")))))))))</f>
        <v>2440.5455547880651</v>
      </c>
    </row>
    <row r="522" spans="16:21" x14ac:dyDescent="0.25">
      <c r="P522" s="8">
        <f>IF($A$20=1,IF(UDDS!A522="","",UDDS!A522),IF($A$20=2,IF('FTP-75'!A522="","",'FTP-75'!A522),IF($A$20=3, IF('US06'!A522="","",'US06'!A522),IF($A$20=4, IF(NEDC!A522="","", NEDC!A522),IF($A$20=5, IF('JPN10-15'!A522="","",'JPN10-15'!A522),IF($A$20=6, IF(WLTC!B522="","", WLTC!B522),IF($A$20=7, IF('New Cycle 1'!A522="","", 'New Cycle 1'!A522),IF($A$20=8, IF('New Cycle 2'!A522="","", 'New Cycle 3'!A522),IF($A$20=9, IF('New Cycle 3'!A522="","", 'New Cycle 3'!A522),"")))))))))</f>
        <v>520</v>
      </c>
      <c r="Q522" s="32">
        <f>IF($A$20=1,IF(UDDS!C522="","",UDDS!C522),IF($A$20=2,IF('FTP-75'!C522="","",'FTP-75'!C522),IF($A$20=3, IF('US06'!C522="","",'US06'!C522),IF($A$20=4, IF(NEDC!B522="","", NEDC!B522),IF($A$20=5, IF('JPN10-15'!B522="","",'JPN10-15'!B522),IF($A$20=6, IF(WLTC!C522="","", WLTC!C522),IF($A$20=7, IF('New Cycle 1'!B522="","", 'New Cycle 1'!B522),IF($A$20=8, IF('New Cycle 2'!B522="","", 'New Cycle 2'!B522),IF($A$20=9, IF('New Cycle 3'!B522="","", 'New Cycle 3'!B522),"")))))))))</f>
        <v>23.643333362738289</v>
      </c>
      <c r="R522" s="32">
        <f>IF($A$20=1,IF(UDDS!D522="","",UDDS!D522),IF($A$20=2,IF('FTP-75'!D522="","",'FTP-75'!D522),IF($A$20=3, IF('US06'!D522="","",'US06'!D522),IF($A$20=4, IF(NEDC!C522="","", NEDC!C522),IF($A$20=5, IF('JPN10-15'!C522="","",'JPN10-15'!C522),IF($A$20=6, IF(WLTC!D522="","", WLTC!D522),IF($A$20=7, IF('New Cycle 1'!C522="","", 'New Cycle 1'!C522),IF($A$20=8, IF('New Cycle 2'!C522="","", 'New Cycle 2'!C522),IF($A$20=9, IF('New Cycle 3'!C522="","", 'New Cycle 3'!C522),"")))))))))</f>
        <v>0</v>
      </c>
      <c r="S522" s="32">
        <f>IF($A$20=1,IF(UDDS!E522="","",UDDS!E522),IF($A$20=2,IF('FTP-75'!E522="","",'FTP-75'!E522),IF($A$20=3, IF('US06'!E522="","",'US06'!E522),IF($A$20=4, IF(NEDC!D522="","", NEDC!D522),IF($A$20=5, IF('JPN10-15'!D522="","",'JPN10-15'!D522),IF($A$20=6, IF(WLTC!E522="","", WLTC!E522),IF($A$20=7, IF('New Cycle 1'!D522="","", 'New Cycle 1'!D522),IF($A$20=8, IF('New Cycle 2'!D522="","", 'New Cycle 2'!D522),IF($A$20=9, IF('New Cycle 3'!D522="","", 'New Cycle 3'!D522),"")))))))))</f>
        <v>6.5675926007606353</v>
      </c>
      <c r="T522" s="32">
        <f>IF($A$20=1,IF(UDDS!F522="","",UDDS!F522),IF($A$20=2,IF('FTP-75'!F522="","",'FTP-75'!F522),IF($A$20=3, IF('US06'!F522="","",'US06'!F522),IF($A$20=4, IF(NEDC!E522="","", NEDC!E522),IF($A$20=5, IF('JPN10-15'!E522="","",'JPN10-15'!E522),IF($A$20=6, IF(WLTC!F522="","", WLTC!F522),IF($A$20=7, IF('New Cycle 1'!E522="","", 'New Cycle 1'!E522),IF($A$20=8, IF('New Cycle 2'!E522="","", 'New Cycle 2'!E522),IF($A$20=9, IF('New Cycle 3'!E522="","", 'New Cycle 3'!E522),"")))))))))</f>
        <v>0.60995492195641354</v>
      </c>
      <c r="U522" s="32">
        <f>IF($A$20=1,IF(UDDS!G522="","",UDDS!G522),IF($A$20=2,IF('FTP-75'!G522="","",'FTP-75'!G522),IF($A$20=3, IF('US06'!G522="","",'US06'!G522),IF($A$20=4, IF(NEDC!F522="","", NEDC!F522),IF($A$20=5, IF('JPN10-15'!F522="","",'JPN10-15'!F522),IF($A$20=6, IF(WLTC!G522="","", WLTC!G522),IF($A$20=7, IF('New Cycle 1'!F522="","", 'New Cycle 1'!F522),IF($A$20=8, IF('New Cycle 2'!F522="","", 'New Cycle 2'!F522),IF($A$20=9, IF('New Cycle 3'!F522="","", 'New Cycle 3'!F522),"")))))))))</f>
        <v>2446.8081699278478</v>
      </c>
    </row>
    <row r="523" spans="16:21" x14ac:dyDescent="0.25">
      <c r="P523" s="8">
        <f>IF($A$20=1,IF(UDDS!A523="","",UDDS!A523),IF($A$20=2,IF('FTP-75'!A523="","",'FTP-75'!A523),IF($A$20=3, IF('US06'!A523="","",'US06'!A523),IF($A$20=4, IF(NEDC!A523="","", NEDC!A523),IF($A$20=5, IF('JPN10-15'!A523="","",'JPN10-15'!A523),IF($A$20=6, IF(WLTC!B523="","", WLTC!B523),IF($A$20=7, IF('New Cycle 1'!A523="","", 'New Cycle 1'!A523),IF($A$20=8, IF('New Cycle 2'!A523="","", 'New Cycle 3'!A523),IF($A$20=9, IF('New Cycle 3'!A523="","", 'New Cycle 3'!A523),"")))))))))</f>
        <v>521</v>
      </c>
      <c r="Q523" s="32">
        <f>IF($A$20=1,IF(UDDS!C523="","",UDDS!C523),IF($A$20=2,IF('FTP-75'!C523="","",'FTP-75'!C523),IF($A$20=3, IF('US06'!C523="","",'US06'!C523),IF($A$20=4, IF(NEDC!B523="","", NEDC!B523),IF($A$20=5, IF('JPN10-15'!B523="","",'JPN10-15'!B523),IF($A$20=6, IF(WLTC!C523="","", WLTC!C523),IF($A$20=7, IF('New Cycle 1'!B523="","", 'New Cycle 1'!B523),IF($A$20=8, IF('New Cycle 2'!B523="","", 'New Cycle 2'!B523),IF($A$20=9, IF('New Cycle 3'!B523="","", 'New Cycle 3'!B523),"")))))))))</f>
        <v>25.887506590684254</v>
      </c>
      <c r="R523" s="32">
        <f>IF($A$20=1,IF(UDDS!D523="","",UDDS!D523),IF($A$20=2,IF('FTP-75'!D523="","",'FTP-75'!D523),IF($A$20=3, IF('US06'!D523="","",'US06'!D523),IF($A$20=4, IF(NEDC!C523="","", NEDC!C523),IF($A$20=5, IF('JPN10-15'!C523="","",'JPN10-15'!C523),IF($A$20=6, IF(WLTC!D523="","", WLTC!D523),IF($A$20=7, IF('New Cycle 1'!C523="","", 'New Cycle 1'!C523),IF($A$20=8, IF('New Cycle 2'!C523="","", 'New Cycle 2'!C523),IF($A$20=9, IF('New Cycle 3'!C523="","", 'New Cycle 3'!C523),"")))))))))</f>
        <v>0</v>
      </c>
      <c r="S523" s="32">
        <f>IF($A$20=1,IF(UDDS!E523="","",UDDS!E523),IF($A$20=2,IF('FTP-75'!E523="","",'FTP-75'!E523),IF($A$20=3, IF('US06'!E523="","",'US06'!E523),IF($A$20=4, IF(NEDC!D523="","", NEDC!D523),IF($A$20=5, IF('JPN10-15'!D523="","",'JPN10-15'!D523),IF($A$20=6, IF(WLTC!E523="","", WLTC!E523),IF($A$20=7, IF('New Cycle 1'!D523="","", 'New Cycle 1'!D523),IF($A$20=8, IF('New Cycle 2'!D523="","", 'New Cycle 2'!D523),IF($A$20=9, IF('New Cycle 3'!D523="","", 'New Cycle 3'!D523),"")))))))))</f>
        <v>7.1909740529678476</v>
      </c>
      <c r="T523" s="32">
        <f>IF($A$20=1,IF(UDDS!F523="","",UDDS!F523),IF($A$20=2,IF('FTP-75'!F523="","",'FTP-75'!F523),IF($A$20=3, IF('US06'!F523="","",'US06'!F523),IF($A$20=4, IF(NEDC!E523="","", NEDC!E523),IF($A$20=5, IF('JPN10-15'!E523="","",'JPN10-15'!E523),IF($A$20=6, IF(WLTC!F523="","", WLTC!F523),IF($A$20=7, IF('New Cycle 1'!E523="","", 'New Cycle 1'!E523),IF($A$20=8, IF('New Cycle 2'!E523="","", 'New Cycle 2'!E523),IF($A$20=9, IF('New Cycle 3'!E523="","", 'New Cycle 3'!E523),"")))))))))</f>
        <v>0.62338145220721231</v>
      </c>
      <c r="U523" s="32">
        <f>IF($A$20=1,IF(UDDS!G523="","",UDDS!G523),IF($A$20=2,IF('FTP-75'!G523="","",'FTP-75'!G523),IF($A$20=3, IF('US06'!G523="","",'US06'!G523),IF($A$20=4, IF(NEDC!F523="","", NEDC!F523),IF($A$20=5, IF('JPN10-15'!F523="","",'JPN10-15'!F523),IF($A$20=6, IF(WLTC!G523="","", WLTC!G523),IF($A$20=7, IF('New Cycle 1'!F523="","", 'New Cycle 1'!F523),IF($A$20=8, IF('New Cycle 2'!F523="","", 'New Cycle 2'!F523),IF($A$20=9, IF('New Cycle 3'!F523="","", 'New Cycle 3'!F523),"")))))))))</f>
        <v>2453.6874532547122</v>
      </c>
    </row>
    <row r="524" spans="16:21" x14ac:dyDescent="0.25">
      <c r="P524" s="8">
        <f>IF($A$20=1,IF(UDDS!A524="","",UDDS!A524),IF($A$20=2,IF('FTP-75'!A524="","",'FTP-75'!A524),IF($A$20=3, IF('US06'!A524="","",'US06'!A524),IF($A$20=4, IF(NEDC!A524="","", NEDC!A524),IF($A$20=5, IF('JPN10-15'!A524="","",'JPN10-15'!A524),IF($A$20=6, IF(WLTC!B524="","", WLTC!B524),IF($A$20=7, IF('New Cycle 1'!A524="","", 'New Cycle 1'!A524),IF($A$20=8, IF('New Cycle 2'!A524="","", 'New Cycle 3'!A524),IF($A$20=9, IF('New Cycle 3'!A524="","", 'New Cycle 3'!A524),"")))))))))</f>
        <v>522</v>
      </c>
      <c r="Q524" s="32">
        <f>IF($A$20=1,IF(UDDS!C524="","",UDDS!C524),IF($A$20=2,IF('FTP-75'!C524="","",'FTP-75'!C524),IF($A$20=3, IF('US06'!C524="","",'US06'!C524),IF($A$20=4, IF(NEDC!B524="","", NEDC!B524),IF($A$20=5, IF('JPN10-15'!B524="","",'JPN10-15'!B524),IF($A$20=6, IF(WLTC!C524="","", WLTC!C524),IF($A$20=7, IF('New Cycle 1'!B524="","", 'New Cycle 1'!B524),IF($A$20=8, IF('New Cycle 2'!B524="","", 'New Cycle 2'!B524),IF($A$20=9, IF('New Cycle 3'!B524="","", 'New Cycle 3'!B524),"")))))))))</f>
        <v>28.083333362738287</v>
      </c>
      <c r="R524" s="32">
        <f>IF($A$20=1,IF(UDDS!D524="","",UDDS!D524),IF($A$20=2,IF('FTP-75'!D524="","",'FTP-75'!D524),IF($A$20=3, IF('US06'!D524="","",'US06'!D524),IF($A$20=4, IF(NEDC!C524="","", NEDC!C524),IF($A$20=5, IF('JPN10-15'!C524="","",'JPN10-15'!C524),IF($A$20=6, IF(WLTC!D524="","", WLTC!D524),IF($A$20=7, IF('New Cycle 1'!C524="","", 'New Cycle 1'!C524),IF($A$20=8, IF('New Cycle 2'!C524="","", 'New Cycle 2'!C524),IF($A$20=9, IF('New Cycle 3'!C524="","", 'New Cycle 3'!C524),"")))))))))</f>
        <v>0</v>
      </c>
      <c r="S524" s="32">
        <f>IF($A$20=1,IF(UDDS!E524="","",UDDS!E524),IF($A$20=2,IF('FTP-75'!E524="","",'FTP-75'!E524),IF($A$20=3, IF('US06'!E524="","",'US06'!E524),IF($A$20=4, IF(NEDC!D524="","", NEDC!D524),IF($A$20=5, IF('JPN10-15'!D524="","",'JPN10-15'!D524),IF($A$20=6, IF(WLTC!E524="","", WLTC!E524),IF($A$20=7, IF('New Cycle 1'!D524="","", 'New Cycle 1'!D524),IF($A$20=8, IF('New Cycle 2'!D524="","", 'New Cycle 2'!D524),IF($A$20=9, IF('New Cycle 3'!D524="","", 'New Cycle 3'!D524),"")))))))))</f>
        <v>7.8009259340939687</v>
      </c>
      <c r="T524" s="32">
        <f>IF($A$20=1,IF(UDDS!F524="","",UDDS!F524),IF($A$20=2,IF('FTP-75'!F524="","",'FTP-75'!F524),IF($A$20=3, IF('US06'!F524="","",'US06'!F524),IF($A$20=4, IF(NEDC!E524="","", NEDC!E524),IF($A$20=5, IF('JPN10-15'!E524="","",'JPN10-15'!E524),IF($A$20=6, IF(WLTC!F524="","", WLTC!F524),IF($A$20=7, IF('New Cycle 1'!E524="","", 'New Cycle 1'!E524),IF($A$20=8, IF('New Cycle 2'!E524="","", 'New Cycle 2'!E524),IF($A$20=9, IF('New Cycle 3'!E524="","", 'New Cycle 3'!E524),"")))))))))</f>
        <v>0.60995188112612109</v>
      </c>
      <c r="U524" s="32">
        <f>IF($A$20=1,IF(UDDS!G524="","",UDDS!G524),IF($A$20=2,IF('FTP-75'!G524="","",'FTP-75'!G524),IF($A$20=3, IF('US06'!G524="","",'US06'!G524),IF($A$20=4, IF(NEDC!F524="","", NEDC!F524),IF($A$20=5, IF('JPN10-15'!F524="","",'JPN10-15'!F524),IF($A$20=6, IF(WLTC!G524="","", WLTC!G524),IF($A$20=7, IF('New Cycle 1'!F524="","", 'New Cycle 1'!F524),IF($A$20=8, IF('New Cycle 2'!F524="","", 'New Cycle 2'!F524),IF($A$20=9, IF('New Cycle 3'!F524="","", 'New Cycle 3'!F524),"")))))))))</f>
        <v>2461.1834032482429</v>
      </c>
    </row>
    <row r="525" spans="16:21" x14ac:dyDescent="0.25">
      <c r="P525" s="8">
        <f>IF($A$20=1,IF(UDDS!A525="","",UDDS!A525),IF($A$20=2,IF('FTP-75'!A525="","",'FTP-75'!A525),IF($A$20=3, IF('US06'!A525="","",'US06'!A525),IF($A$20=4, IF(NEDC!A525="","", NEDC!A525),IF($A$20=5, IF('JPN10-15'!A525="","",'JPN10-15'!A525),IF($A$20=6, IF(WLTC!B525="","", WLTC!B525),IF($A$20=7, IF('New Cycle 1'!A525="","", 'New Cycle 1'!A525),IF($A$20=8, IF('New Cycle 2'!A525="","", 'New Cycle 3'!A525),IF($A$20=9, IF('New Cycle 3'!A525="","", 'New Cycle 3'!A525),"")))))))))</f>
        <v>523</v>
      </c>
      <c r="Q525" s="32">
        <f>IF($A$20=1,IF(UDDS!C525="","",UDDS!C525),IF($A$20=2,IF('FTP-75'!C525="","",'FTP-75'!C525),IF($A$20=3, IF('US06'!C525="","",'US06'!C525),IF($A$20=4, IF(NEDC!B525="","", NEDC!B525),IF($A$20=5, IF('JPN10-15'!B525="","",'JPN10-15'!B525),IF($A$20=6, IF(WLTC!C525="","", WLTC!C525),IF($A$20=7, IF('New Cycle 1'!B525="","", 'New Cycle 1'!B525),IF($A$20=8, IF('New Cycle 2'!B525="","", 'New Cycle 2'!B525),IF($A$20=9, IF('New Cycle 3'!B525="","", 'New Cycle 3'!B525),"")))))))))</f>
        <v>30.283000005748534</v>
      </c>
      <c r="R525" s="32">
        <f>IF($A$20=1,IF(UDDS!D525="","",UDDS!D525),IF($A$20=2,IF('FTP-75'!D525="","",'FTP-75'!D525),IF($A$20=3, IF('US06'!D525="","",'US06'!D525),IF($A$20=4, IF(NEDC!C525="","", NEDC!C525),IF($A$20=5, IF('JPN10-15'!C525="","",'JPN10-15'!C525),IF($A$20=6, IF(WLTC!D525="","", WLTC!D525),IF($A$20=7, IF('New Cycle 1'!C525="","", 'New Cycle 1'!C525),IF($A$20=8, IF('New Cycle 2'!C525="","", 'New Cycle 2'!C525),IF($A$20=9, IF('New Cycle 3'!C525="","", 'New Cycle 3'!C525),"")))))))))</f>
        <v>0</v>
      </c>
      <c r="S525" s="32">
        <f>IF($A$20=1,IF(UDDS!E525="","",UDDS!E525),IF($A$20=2,IF('FTP-75'!E525="","",'FTP-75'!E525),IF($A$20=3, IF('US06'!E525="","",'US06'!E525),IF($A$20=4, IF(NEDC!D525="","", NEDC!D525),IF($A$20=5, IF('JPN10-15'!D525="","",'JPN10-15'!D525),IF($A$20=6, IF(WLTC!E525="","", WLTC!E525),IF($A$20=7, IF('New Cycle 1'!D525="","", 'New Cycle 1'!D525),IF($A$20=8, IF('New Cycle 2'!D525="","", 'New Cycle 2'!D525),IF($A$20=9, IF('New Cycle 3'!D525="","", 'New Cycle 3'!D525),"")))))))))</f>
        <v>8.4119444460412591</v>
      </c>
      <c r="T525" s="32">
        <f>IF($A$20=1,IF(UDDS!F525="","",UDDS!F525),IF($A$20=2,IF('FTP-75'!F525="","",'FTP-75'!F525),IF($A$20=3, IF('US06'!F525="","",'US06'!F525),IF($A$20=4, IF(NEDC!E525="","", NEDC!E525),IF($A$20=5, IF('JPN10-15'!E525="","",'JPN10-15'!E525),IF($A$20=6, IF(WLTC!F525="","", WLTC!F525),IF($A$20=7, IF('New Cycle 1'!E525="","", 'New Cycle 1'!E525),IF($A$20=8, IF('New Cycle 2'!E525="","", 'New Cycle 2'!E525),IF($A$20=9, IF('New Cycle 3'!E525="","", 'New Cycle 3'!E525),"")))))))))</f>
        <v>0.6110185119472904</v>
      </c>
      <c r="U525" s="32">
        <f>IF($A$20=1,IF(UDDS!G525="","",UDDS!G525),IF($A$20=2,IF('FTP-75'!G525="","",'FTP-75'!G525),IF($A$20=3, IF('US06'!G525="","",'US06'!G525),IF($A$20=4, IF(NEDC!F525="","", NEDC!F525),IF($A$20=5, IF('JPN10-15'!F525="","",'JPN10-15'!F525),IF($A$20=6, IF(WLTC!G525="","", WLTC!G525),IF($A$20=7, IF('New Cycle 1'!F525="","", 'New Cycle 1'!F525),IF($A$20=8, IF('New Cycle 2'!F525="","", 'New Cycle 2'!F525),IF($A$20=9, IF('New Cycle 3'!F525="","", 'New Cycle 3'!F525),"")))))))))</f>
        <v>2469.2898384383107</v>
      </c>
    </row>
    <row r="526" spans="16:21" x14ac:dyDescent="0.25">
      <c r="P526" s="8">
        <f>IF($A$20=1,IF(UDDS!A526="","",UDDS!A526),IF($A$20=2,IF('FTP-75'!A526="","",'FTP-75'!A526),IF($A$20=3, IF('US06'!A526="","",'US06'!A526),IF($A$20=4, IF(NEDC!A526="","", NEDC!A526),IF($A$20=5, IF('JPN10-15'!A526="","",'JPN10-15'!A526),IF($A$20=6, IF(WLTC!B526="","", WLTC!B526),IF($A$20=7, IF('New Cycle 1'!A526="","", 'New Cycle 1'!A526),IF($A$20=8, IF('New Cycle 2'!A526="","", 'New Cycle 3'!A526),IF($A$20=9, IF('New Cycle 3'!A526="","", 'New Cycle 3'!A526),"")))))))))</f>
        <v>524</v>
      </c>
      <c r="Q526" s="32">
        <f>IF($A$20=1,IF(UDDS!C526="","",UDDS!C526),IF($A$20=2,IF('FTP-75'!C526="","",'FTP-75'!C526),IF($A$20=3, IF('US06'!C526="","",'US06'!C526),IF($A$20=4, IF(NEDC!B526="","", NEDC!B526),IF($A$20=5, IF('JPN10-15'!B526="","",'JPN10-15'!B526),IF($A$20=6, IF(WLTC!C526="","", WLTC!C526),IF($A$20=7, IF('New Cycle 1'!B526="","", 'New Cycle 1'!B526),IF($A$20=8, IF('New Cycle 2'!B526="","", 'New Cycle 2'!B526),IF($A$20=9, IF('New Cycle 3'!B526="","", 'New Cycle 3'!B526),"")))))))))</f>
        <v>32.525653346379599</v>
      </c>
      <c r="R526" s="32">
        <f>IF($A$20=1,IF(UDDS!D526="","",UDDS!D526),IF($A$20=2,IF('FTP-75'!D526="","",'FTP-75'!D526),IF($A$20=3, IF('US06'!D526="","",'US06'!D526),IF($A$20=4, IF(NEDC!C526="","", NEDC!C526),IF($A$20=5, IF('JPN10-15'!C526="","",'JPN10-15'!C526),IF($A$20=6, IF(WLTC!D526="","", WLTC!D526),IF($A$20=7, IF('New Cycle 1'!C526="","", 'New Cycle 1'!C526),IF($A$20=8, IF('New Cycle 2'!C526="","", 'New Cycle 2'!C526),IF($A$20=9, IF('New Cycle 3'!C526="","", 'New Cycle 3'!C526),"")))))))))</f>
        <v>0</v>
      </c>
      <c r="S526" s="32">
        <f>IF($A$20=1,IF(UDDS!E526="","",UDDS!E526),IF($A$20=2,IF('FTP-75'!E526="","",'FTP-75'!E526),IF($A$20=3, IF('US06'!E526="","",'US06'!E526),IF($A$20=4, IF(NEDC!D526="","", NEDC!D526),IF($A$20=5, IF('JPN10-15'!D526="","",'JPN10-15'!D526),IF($A$20=6, IF(WLTC!E526="","", WLTC!E526),IF($A$20=7, IF('New Cycle 1'!D526="","", 'New Cycle 1'!D526),IF($A$20=8, IF('New Cycle 2'!D526="","", 'New Cycle 2'!D526),IF($A$20=9, IF('New Cycle 3'!D526="","", 'New Cycle 3'!D526),"")))))))))</f>
        <v>9.0349037073276666</v>
      </c>
      <c r="T526" s="32">
        <f>IF($A$20=1,IF(UDDS!F526="","",UDDS!F526),IF($A$20=2,IF('FTP-75'!F526="","",'FTP-75'!F526),IF($A$20=3, IF('US06'!F526="","",'US06'!F526),IF($A$20=4, IF(NEDC!E526="","", NEDC!E526),IF($A$20=5, IF('JPN10-15'!E526="","",'JPN10-15'!E526),IF($A$20=6, IF(WLTC!F526="","", WLTC!F526),IF($A$20=7, IF('New Cycle 1'!E526="","", 'New Cycle 1'!E526),IF($A$20=8, IF('New Cycle 2'!E526="","", 'New Cycle 2'!E526),IF($A$20=9, IF('New Cycle 3'!E526="","", 'New Cycle 3'!E526),"")))))))))</f>
        <v>0.62295926128640744</v>
      </c>
      <c r="U526" s="32">
        <f>IF($A$20=1,IF(UDDS!G526="","",UDDS!G526),IF($A$20=2,IF('FTP-75'!G526="","",'FTP-75'!G526),IF($A$20=3, IF('US06'!G526="","",'US06'!G526),IF($A$20=4, IF(NEDC!F526="","", NEDC!F526),IF($A$20=5, IF('JPN10-15'!F526="","",'JPN10-15'!F526),IF($A$20=6, IF(WLTC!G526="","", WLTC!G526),IF($A$20=7, IF('New Cycle 1'!F526="","", 'New Cycle 1'!F526),IF($A$20=8, IF('New Cycle 2'!F526="","", 'New Cycle 2'!F526),IF($A$20=9, IF('New Cycle 3'!F526="","", 'New Cycle 3'!F526),"")))))))))</f>
        <v>2478.0132625149949</v>
      </c>
    </row>
    <row r="527" spans="16:21" x14ac:dyDescent="0.25">
      <c r="P527" s="8">
        <f>IF($A$20=1,IF(UDDS!A527="","",UDDS!A527),IF($A$20=2,IF('FTP-75'!A527="","",'FTP-75'!A527),IF($A$20=3, IF('US06'!A527="","",'US06'!A527),IF($A$20=4, IF(NEDC!A527="","", NEDC!A527),IF($A$20=5, IF('JPN10-15'!A527="","",'JPN10-15'!A527),IF($A$20=6, IF(WLTC!B527="","", WLTC!B527),IF($A$20=7, IF('New Cycle 1'!A527="","", 'New Cycle 1'!A527),IF($A$20=8, IF('New Cycle 2'!A527="","", 'New Cycle 3'!A527),IF($A$20=9, IF('New Cycle 3'!A527="","", 'New Cycle 3'!A527),"")))))))))</f>
        <v>525</v>
      </c>
      <c r="Q527" s="32">
        <f>IF($A$20=1,IF(UDDS!C527="","",UDDS!C527),IF($A$20=2,IF('FTP-75'!C527="","",'FTP-75'!C527),IF($A$20=3, IF('US06'!C527="","",'US06'!C527),IF($A$20=4, IF(NEDC!B527="","", NEDC!B527),IF($A$20=5, IF('JPN10-15'!B527="","",'JPN10-15'!B527),IF($A$20=6, IF(WLTC!C527="","", WLTC!C527),IF($A$20=7, IF('New Cycle 1'!B527="","", 'New Cycle 1'!B527),IF($A$20=8, IF('New Cycle 2'!B527="","", 'New Cycle 2'!B527),IF($A$20=9, IF('New Cycle 3'!B527="","", 'New Cycle 3'!B527),"")))))))))</f>
        <v>34.753333362738289</v>
      </c>
      <c r="R527" s="32">
        <f>IF($A$20=1,IF(UDDS!D527="","",UDDS!D527),IF($A$20=2,IF('FTP-75'!D527="","",'FTP-75'!D527),IF($A$20=3, IF('US06'!D527="","",'US06'!D527),IF($A$20=4, IF(NEDC!C527="","", NEDC!C527),IF($A$20=5, IF('JPN10-15'!C527="","",'JPN10-15'!C527),IF($A$20=6, IF(WLTC!D527="","", WLTC!D527),IF($A$20=7, IF('New Cycle 1'!C527="","", 'New Cycle 1'!C527),IF($A$20=8, IF('New Cycle 2'!C527="","", 'New Cycle 2'!C527),IF($A$20=9, IF('New Cycle 3'!C527="","", 'New Cycle 3'!C527),"")))))))))</f>
        <v>0</v>
      </c>
      <c r="S527" s="32">
        <f>IF($A$20=1,IF(UDDS!E527="","",UDDS!E527),IF($A$20=2,IF('FTP-75'!E527="","",'FTP-75'!E527),IF($A$20=3, IF('US06'!E527="","",'US06'!E527),IF($A$20=4, IF(NEDC!D527="","", NEDC!D527),IF($A$20=5, IF('JPN10-15'!D527="","",'JPN10-15'!D527),IF($A$20=6, IF(WLTC!E527="","", WLTC!E527),IF($A$20=7, IF('New Cycle 1'!D527="","", 'New Cycle 1'!D527),IF($A$20=8, IF('New Cycle 2'!D527="","", 'New Cycle 2'!D527),IF($A$20=9, IF('New Cycle 3'!D527="","", 'New Cycle 3'!D527),"")))))))))</f>
        <v>9.6537037118717475</v>
      </c>
      <c r="T527" s="32">
        <f>IF($A$20=1,IF(UDDS!F527="","",UDDS!F527),IF($A$20=2,IF('FTP-75'!F527="","",'FTP-75'!F527),IF($A$20=3, IF('US06'!F527="","",'US06'!F527),IF($A$20=4, IF(NEDC!E527="","", NEDC!E527),IF($A$20=5, IF('JPN10-15'!E527="","",'JPN10-15'!E527),IF($A$20=6, IF(WLTC!F527="","", WLTC!F527),IF($A$20=7, IF('New Cycle 1'!E527="","", 'New Cycle 1'!E527),IF($A$20=8, IF('New Cycle 2'!E527="","", 'New Cycle 2'!E527),IF($A$20=9, IF('New Cycle 3'!E527="","", 'New Cycle 3'!E527),"")))))))))</f>
        <v>0.61880000454408091</v>
      </c>
      <c r="U527" s="32">
        <f>IF($A$20=1,IF(UDDS!G527="","",UDDS!G527),IF($A$20=2,IF('FTP-75'!G527="","",'FTP-75'!G527),IF($A$20=3, IF('US06'!G527="","",'US06'!G527),IF($A$20=4, IF(NEDC!F527="","", NEDC!F527),IF($A$20=5, IF('JPN10-15'!F527="","",'JPN10-15'!F527),IF($A$20=6, IF(WLTC!G527="","", WLTC!G527),IF($A$20=7, IF('New Cycle 1'!F527="","", 'New Cycle 1'!F527),IF($A$20=8, IF('New Cycle 2'!F527="","", 'New Cycle 2'!F527),IF($A$20=9, IF('New Cycle 3'!F527="","", 'New Cycle 3'!F527),"")))))))))</f>
        <v>2487.3575662245948</v>
      </c>
    </row>
    <row r="528" spans="16:21" x14ac:dyDescent="0.25">
      <c r="P528" s="8">
        <f>IF($A$20=1,IF(UDDS!A528="","",UDDS!A528),IF($A$20=2,IF('FTP-75'!A528="","",'FTP-75'!A528),IF($A$20=3, IF('US06'!A528="","",'US06'!A528),IF($A$20=4, IF(NEDC!A528="","", NEDC!A528),IF($A$20=5, IF('JPN10-15'!A528="","",'JPN10-15'!A528),IF($A$20=6, IF(WLTC!B528="","", WLTC!B528),IF($A$20=7, IF('New Cycle 1'!A528="","", 'New Cycle 1'!A528),IF($A$20=8, IF('New Cycle 2'!A528="","", 'New Cycle 3'!A528),IF($A$20=9, IF('New Cycle 3'!A528="","", 'New Cycle 3'!A528),"")))))))))</f>
        <v>526</v>
      </c>
      <c r="Q528" s="32">
        <f>IF($A$20=1,IF(UDDS!C528="","",UDDS!C528),IF($A$20=2,IF('FTP-75'!C528="","",'FTP-75'!C528),IF($A$20=3, IF('US06'!C528="","",'US06'!C528),IF($A$20=4, IF(NEDC!B528="","", NEDC!B528),IF($A$20=5, IF('JPN10-15'!B528="","",'JPN10-15'!B528),IF($A$20=6, IF(WLTC!C528="","", WLTC!C528),IF($A$20=7, IF('New Cycle 1'!B528="","", 'New Cycle 1'!B528),IF($A$20=8, IF('New Cycle 2'!B528="","", 'New Cycle 2'!B528),IF($A$20=9, IF('New Cycle 3'!B528="","", 'New Cycle 3'!B528),"")))))))))</f>
        <v>35</v>
      </c>
      <c r="R528" s="32">
        <f>IF($A$20=1,IF(UDDS!D528="","",UDDS!D528),IF($A$20=2,IF('FTP-75'!D528="","",'FTP-75'!D528),IF($A$20=3, IF('US06'!D528="","",'US06'!D528),IF($A$20=4, IF(NEDC!C528="","", NEDC!C528),IF($A$20=5, IF('JPN10-15'!C528="","",'JPN10-15'!C528),IF($A$20=6, IF(WLTC!D528="","", WLTC!D528),IF($A$20=7, IF('New Cycle 1'!C528="","", 'New Cycle 1'!C528),IF($A$20=8, IF('New Cycle 2'!C528="","", 'New Cycle 2'!C528),IF($A$20=9, IF('New Cycle 3'!C528="","", 'New Cycle 3'!C528),"")))))))))</f>
        <v>0</v>
      </c>
      <c r="S528" s="32">
        <f>IF($A$20=1,IF(UDDS!E528="","",UDDS!E528),IF($A$20=2,IF('FTP-75'!E528="","",'FTP-75'!E528),IF($A$20=3, IF('US06'!E528="","",'US06'!E528),IF($A$20=4, IF(NEDC!D528="","", NEDC!D528),IF($A$20=5, IF('JPN10-15'!D528="","",'JPN10-15'!D528),IF($A$20=6, IF(WLTC!E528="","", WLTC!E528),IF($A$20=7, IF('New Cycle 1'!D528="","", 'New Cycle 1'!D528),IF($A$20=8, IF('New Cycle 2'!D528="","", 'New Cycle 2'!D528),IF($A$20=9, IF('New Cycle 3'!D528="","", 'New Cycle 3'!D528),"")))))))))</f>
        <v>9.7222222222222214</v>
      </c>
      <c r="T528" s="32">
        <f>IF($A$20=1,IF(UDDS!F528="","",UDDS!F528),IF($A$20=2,IF('FTP-75'!F528="","",'FTP-75'!F528),IF($A$20=3, IF('US06'!F528="","",'US06'!F528),IF($A$20=4, IF(NEDC!E528="","", NEDC!E528),IF($A$20=5, IF('JPN10-15'!E528="","",'JPN10-15'!E528),IF($A$20=6, IF(WLTC!F528="","", WLTC!F528),IF($A$20=7, IF('New Cycle 1'!E528="","", 'New Cycle 1'!E528),IF($A$20=8, IF('New Cycle 2'!E528="","", 'New Cycle 2'!E528),IF($A$20=9, IF('New Cycle 3'!E528="","", 'New Cycle 3'!E528),"")))))))))</f>
        <v>6.851851035047396E-2</v>
      </c>
      <c r="U528" s="32">
        <f>IF($A$20=1,IF(UDDS!G528="","",UDDS!G528),IF($A$20=2,IF('FTP-75'!G528="","",'FTP-75'!G528),IF($A$20=3, IF('US06'!G528="","",'US06'!G528),IF($A$20=4, IF(NEDC!F528="","", NEDC!F528),IF($A$20=5, IF('JPN10-15'!F528="","",'JPN10-15'!F528),IF($A$20=6, IF(WLTC!G528="","", WLTC!G528),IF($A$20=7, IF('New Cycle 1'!F528="","", 'New Cycle 1'!F528),IF($A$20=8, IF('New Cycle 2'!F528="","", 'New Cycle 2'!F528),IF($A$20=9, IF('New Cycle 3'!F528="","", 'New Cycle 3'!F528),"")))))))))</f>
        <v>2497.0455291916419</v>
      </c>
    </row>
    <row r="529" spans="16:21" x14ac:dyDescent="0.25">
      <c r="P529" s="8">
        <f>IF($A$20=1,IF(UDDS!A529="","",UDDS!A529),IF($A$20=2,IF('FTP-75'!A529="","",'FTP-75'!A529),IF($A$20=3, IF('US06'!A529="","",'US06'!A529),IF($A$20=4, IF(NEDC!A529="","", NEDC!A529),IF($A$20=5, IF('JPN10-15'!A529="","",'JPN10-15'!A529),IF($A$20=6, IF(WLTC!B529="","", WLTC!B529),IF($A$20=7, IF('New Cycle 1'!A529="","", 'New Cycle 1'!A529),IF($A$20=8, IF('New Cycle 2'!A529="","", 'New Cycle 3'!A529),IF($A$20=9, IF('New Cycle 3'!A529="","", 'New Cycle 3'!A529),"")))))))))</f>
        <v>527</v>
      </c>
      <c r="Q529" s="32">
        <f>IF($A$20=1,IF(UDDS!C529="","",UDDS!C529),IF($A$20=2,IF('FTP-75'!C529="","",'FTP-75'!C529),IF($A$20=3, IF('US06'!C529="","",'US06'!C529),IF($A$20=4, IF(NEDC!B529="","", NEDC!B529),IF($A$20=5, IF('JPN10-15'!B529="","",'JPN10-15'!B529),IF($A$20=6, IF(WLTC!C529="","", WLTC!C529),IF($A$20=7, IF('New Cycle 1'!B529="","", 'New Cycle 1'!B529),IF($A$20=8, IF('New Cycle 2'!B529="","", 'New Cycle 2'!B529),IF($A$20=9, IF('New Cycle 3'!B529="","", 'New Cycle 3'!B529),"")))))))))</f>
        <v>35</v>
      </c>
      <c r="R529" s="32">
        <f>IF($A$20=1,IF(UDDS!D529="","",UDDS!D529),IF($A$20=2,IF('FTP-75'!D529="","",'FTP-75'!D529),IF($A$20=3, IF('US06'!D529="","",'US06'!D529),IF($A$20=4, IF(NEDC!C529="","", NEDC!C529),IF($A$20=5, IF('JPN10-15'!C529="","",'JPN10-15'!C529),IF($A$20=6, IF(WLTC!D529="","", WLTC!D529),IF($A$20=7, IF('New Cycle 1'!C529="","", 'New Cycle 1'!C529),IF($A$20=8, IF('New Cycle 2'!C529="","", 'New Cycle 2'!C529),IF($A$20=9, IF('New Cycle 3'!C529="","", 'New Cycle 3'!C529),"")))))))))</f>
        <v>0</v>
      </c>
      <c r="S529" s="32">
        <f>IF($A$20=1,IF(UDDS!E529="","",UDDS!E529),IF($A$20=2,IF('FTP-75'!E529="","",'FTP-75'!E529),IF($A$20=3, IF('US06'!E529="","",'US06'!E529),IF($A$20=4, IF(NEDC!D529="","", NEDC!D529),IF($A$20=5, IF('JPN10-15'!D529="","",'JPN10-15'!D529),IF($A$20=6, IF(WLTC!E529="","", WLTC!E529),IF($A$20=7, IF('New Cycle 1'!D529="","", 'New Cycle 1'!D529),IF($A$20=8, IF('New Cycle 2'!D529="","", 'New Cycle 2'!D529),IF($A$20=9, IF('New Cycle 3'!D529="","", 'New Cycle 3'!D529),"")))))))))</f>
        <v>9.7222222222222214</v>
      </c>
      <c r="T529" s="32">
        <f>IF($A$20=1,IF(UDDS!F529="","",UDDS!F529),IF($A$20=2,IF('FTP-75'!F529="","",'FTP-75'!F529),IF($A$20=3, IF('US06'!F529="","",'US06'!F529),IF($A$20=4, IF(NEDC!E529="","", NEDC!E529),IF($A$20=5, IF('JPN10-15'!E529="","",'JPN10-15'!E529),IF($A$20=6, IF(WLTC!F529="","", WLTC!F529),IF($A$20=7, IF('New Cycle 1'!E529="","", 'New Cycle 1'!E529),IF($A$20=8, IF('New Cycle 2'!E529="","", 'New Cycle 2'!E529),IF($A$20=9, IF('New Cycle 3'!E529="","", 'New Cycle 3'!E529),"")))))))))</f>
        <v>0</v>
      </c>
      <c r="U529" s="32">
        <f>IF($A$20=1,IF(UDDS!G529="","",UDDS!G529),IF($A$20=2,IF('FTP-75'!G529="","",'FTP-75'!G529),IF($A$20=3, IF('US06'!G529="","",'US06'!G529),IF($A$20=4, IF(NEDC!F529="","", NEDC!F529),IF($A$20=5, IF('JPN10-15'!F529="","",'JPN10-15'!F529),IF($A$20=6, IF(WLTC!G529="","", WLTC!G529),IF($A$20=7, IF('New Cycle 1'!F529="","", 'New Cycle 1'!F529),IF($A$20=8, IF('New Cycle 2'!F529="","", 'New Cycle 2'!F529),IF($A$20=9, IF('New Cycle 3'!F529="","", 'New Cycle 3'!F529),"")))))))))</f>
        <v>2506.7677514138641</v>
      </c>
    </row>
    <row r="530" spans="16:21" x14ac:dyDescent="0.25">
      <c r="P530" s="8">
        <f>IF($A$20=1,IF(UDDS!A530="","",UDDS!A530),IF($A$20=2,IF('FTP-75'!A530="","",'FTP-75'!A530),IF($A$20=3, IF('US06'!A530="","",'US06'!A530),IF($A$20=4, IF(NEDC!A530="","", NEDC!A530),IF($A$20=5, IF('JPN10-15'!A530="","",'JPN10-15'!A530),IF($A$20=6, IF(WLTC!B530="","", WLTC!B530),IF($A$20=7, IF('New Cycle 1'!A530="","", 'New Cycle 1'!A530),IF($A$20=8, IF('New Cycle 2'!A530="","", 'New Cycle 3'!A530),IF($A$20=9, IF('New Cycle 3'!A530="","", 'New Cycle 3'!A530),"")))))))))</f>
        <v>528</v>
      </c>
      <c r="Q530" s="32">
        <f>IF($A$20=1,IF(UDDS!C530="","",UDDS!C530),IF($A$20=2,IF('FTP-75'!C530="","",'FTP-75'!C530),IF($A$20=3, IF('US06'!C530="","",'US06'!C530),IF($A$20=4, IF(NEDC!B530="","", NEDC!B530),IF($A$20=5, IF('JPN10-15'!B530="","",'JPN10-15'!B530),IF($A$20=6, IF(WLTC!C530="","", WLTC!C530),IF($A$20=7, IF('New Cycle 1'!B530="","", 'New Cycle 1'!B530),IF($A$20=8, IF('New Cycle 2'!B530="","", 'New Cycle 2'!B530),IF($A$20=9, IF('New Cycle 3'!B530="","", 'New Cycle 3'!B530),"")))))))))</f>
        <v>36.645833378036819</v>
      </c>
      <c r="R530" s="32">
        <f>IF($A$20=1,IF(UDDS!D530="","",UDDS!D530),IF($A$20=2,IF('FTP-75'!D530="","",'FTP-75'!D530),IF($A$20=3, IF('US06'!D530="","",'US06'!D530),IF($A$20=4, IF(NEDC!C530="","", NEDC!C530),IF($A$20=5, IF('JPN10-15'!C530="","",'JPN10-15'!C530),IF($A$20=6, IF(WLTC!D530="","", WLTC!D530),IF($A$20=7, IF('New Cycle 1'!C530="","", 'New Cycle 1'!C530),IF($A$20=8, IF('New Cycle 2'!C530="","", 'New Cycle 2'!C530),IF($A$20=9, IF('New Cycle 3'!C530="","", 'New Cycle 3'!C530),"")))))))))</f>
        <v>0</v>
      </c>
      <c r="S530" s="32">
        <f>IF($A$20=1,IF(UDDS!E530="","",UDDS!E530),IF($A$20=2,IF('FTP-75'!E530="","",'FTP-75'!E530),IF($A$20=3, IF('US06'!E530="","",'US06'!E530),IF($A$20=4, IF(NEDC!D530="","", NEDC!D530),IF($A$20=5, IF('JPN10-15'!D530="","",'JPN10-15'!D530),IF($A$20=6, IF(WLTC!E530="","", WLTC!E530),IF($A$20=7, IF('New Cycle 1'!D530="","", 'New Cycle 1'!D530),IF($A$20=8, IF('New Cycle 2'!D530="","", 'New Cycle 2'!D530),IF($A$20=9, IF('New Cycle 3'!D530="","", 'New Cycle 3'!D530),"")))))))))</f>
        <v>10.179398160565784</v>
      </c>
      <c r="T530" s="32">
        <f>IF($A$20=1,IF(UDDS!F530="","",UDDS!F530),IF($A$20=2,IF('FTP-75'!F530="","",'FTP-75'!F530),IF($A$20=3, IF('US06'!F530="","",'US06'!F530),IF($A$20=4, IF(NEDC!E530="","", NEDC!E530),IF($A$20=5, IF('JPN10-15'!E530="","",'JPN10-15'!E530),IF($A$20=6, IF(WLTC!F530="","", WLTC!F530),IF($A$20=7, IF('New Cycle 1'!E530="","", 'New Cycle 1'!E530),IF($A$20=8, IF('New Cycle 2'!E530="","", 'New Cycle 2'!E530),IF($A$20=9, IF('New Cycle 3'!E530="","", 'New Cycle 3'!E530),"")))))))))</f>
        <v>0.45717593834356229</v>
      </c>
      <c r="U530" s="32">
        <f>IF($A$20=1,IF(UDDS!G530="","",UDDS!G530),IF($A$20=2,IF('FTP-75'!G530="","",'FTP-75'!G530),IF($A$20=3, IF('US06'!G530="","",'US06'!G530),IF($A$20=4, IF(NEDC!F530="","", NEDC!F530),IF($A$20=5, IF('JPN10-15'!F530="","",'JPN10-15'!F530),IF($A$20=6, IF(WLTC!G530="","", WLTC!G530),IF($A$20=7, IF('New Cycle 1'!F530="","", 'New Cycle 1'!F530),IF($A$20=8, IF('New Cycle 2'!F530="","", 'New Cycle 2'!F530),IF($A$20=9, IF('New Cycle 3'!F530="","", 'New Cycle 3'!F530),"")))))))))</f>
        <v>2516.7185616052579</v>
      </c>
    </row>
    <row r="531" spans="16:21" x14ac:dyDescent="0.25">
      <c r="P531" s="8">
        <f>IF($A$20=1,IF(UDDS!A531="","",UDDS!A531),IF($A$20=2,IF('FTP-75'!A531="","",'FTP-75'!A531),IF($A$20=3, IF('US06'!A531="","",'US06'!A531),IF($A$20=4, IF(NEDC!A531="","", NEDC!A531),IF($A$20=5, IF('JPN10-15'!A531="","",'JPN10-15'!A531),IF($A$20=6, IF(WLTC!B531="","", WLTC!B531),IF($A$20=7, IF('New Cycle 1'!A531="","", 'New Cycle 1'!A531),IF($A$20=8, IF('New Cycle 2'!A531="","", 'New Cycle 3'!A531),IF($A$20=9, IF('New Cycle 3'!A531="","", 'New Cycle 3'!A531),"")))))))))</f>
        <v>529</v>
      </c>
      <c r="Q531" s="32">
        <f>IF($A$20=1,IF(UDDS!C531="","",UDDS!C531),IF($A$20=2,IF('FTP-75'!C531="","",'FTP-75'!C531),IF($A$20=3, IF('US06'!C531="","",'US06'!C531),IF($A$20=4, IF(NEDC!B531="","", NEDC!B531),IF($A$20=5, IF('JPN10-15'!B531="","",'JPN10-15'!B531),IF($A$20=6, IF(WLTC!C531="","", WLTC!C531),IF($A$20=7, IF('New Cycle 1'!B531="","", 'New Cycle 1'!B531),IF($A$20=8, IF('New Cycle 2'!B531="","", 'New Cycle 2'!B531),IF($A$20=9, IF('New Cycle 3'!B531="","", 'New Cycle 3'!B531),"")))))))))</f>
        <v>38.541666691501938</v>
      </c>
      <c r="R531" s="32">
        <f>IF($A$20=1,IF(UDDS!D531="","",UDDS!D531),IF($A$20=2,IF('FTP-75'!D531="","",'FTP-75'!D531),IF($A$20=3, IF('US06'!D531="","",'US06'!D531),IF($A$20=4, IF(NEDC!C531="","", NEDC!C531),IF($A$20=5, IF('JPN10-15'!C531="","",'JPN10-15'!C531),IF($A$20=6, IF(WLTC!D531="","", WLTC!D531),IF($A$20=7, IF('New Cycle 1'!C531="","", 'New Cycle 1'!C531),IF($A$20=8, IF('New Cycle 2'!C531="","", 'New Cycle 2'!C531),IF($A$20=9, IF('New Cycle 3'!C531="","", 'New Cycle 3'!C531),"")))))))))</f>
        <v>0</v>
      </c>
      <c r="S531" s="32">
        <f>IF($A$20=1,IF(UDDS!E531="","",UDDS!E531),IF($A$20=2,IF('FTP-75'!E531="","",'FTP-75'!E531),IF($A$20=3, IF('US06'!E531="","",'US06'!E531),IF($A$20=4, IF(NEDC!D531="","", NEDC!D531),IF($A$20=5, IF('JPN10-15'!D531="","",'JPN10-15'!D531),IF($A$20=6, IF(WLTC!E531="","", WLTC!E531),IF($A$20=7, IF('New Cycle 1'!D531="","", 'New Cycle 1'!D531),IF($A$20=8, IF('New Cycle 2'!D531="","", 'New Cycle 2'!D531),IF($A$20=9, IF('New Cycle 3'!D531="","", 'New Cycle 3'!D531),"")))))))))</f>
        <v>10.706018525417205</v>
      </c>
      <c r="T531" s="32">
        <f>IF($A$20=1,IF(UDDS!F531="","",UDDS!F531),IF($A$20=2,IF('FTP-75'!F531="","",'FTP-75'!F531),IF($A$20=3, IF('US06'!F531="","",'US06'!F531),IF($A$20=4, IF(NEDC!E531="","", NEDC!E531),IF($A$20=5, IF('JPN10-15'!E531="","",'JPN10-15'!E531),IF($A$20=6, IF(WLTC!F531="","", WLTC!F531),IF($A$20=7, IF('New Cycle 1'!E531="","", 'New Cycle 1'!E531),IF($A$20=8, IF('New Cycle 2'!E531="","", 'New Cycle 2'!E531),IF($A$20=9, IF('New Cycle 3'!E531="","", 'New Cycle 3'!E531),"")))))))))</f>
        <v>0.52662036485142139</v>
      </c>
      <c r="U531" s="32">
        <f>IF($A$20=1,IF(UDDS!G531="","",UDDS!G531),IF($A$20=2,IF('FTP-75'!G531="","",'FTP-75'!G531),IF($A$20=3, IF('US06'!G531="","",'US06'!G531),IF($A$20=4, IF(NEDC!F531="","", NEDC!F531),IF($A$20=5, IF('JPN10-15'!F531="","",'JPN10-15'!F531),IF($A$20=6, IF(WLTC!G531="","", WLTC!G531),IF($A$20=7, IF('New Cycle 1'!F531="","", 'New Cycle 1'!F531),IF($A$20=8, IF('New Cycle 2'!F531="","", 'New Cycle 2'!F531),IF($A$20=9, IF('New Cycle 3'!F531="","", 'New Cycle 3'!F531),"")))))))))</f>
        <v>2527.1612699482494</v>
      </c>
    </row>
    <row r="532" spans="16:21" x14ac:dyDescent="0.25">
      <c r="P532" s="8">
        <f>IF($A$20=1,IF(UDDS!A532="","",UDDS!A532),IF($A$20=2,IF('FTP-75'!A532="","",'FTP-75'!A532),IF($A$20=3, IF('US06'!A532="","",'US06'!A532),IF($A$20=4, IF(NEDC!A532="","", NEDC!A532),IF($A$20=5, IF('JPN10-15'!A532="","",'JPN10-15'!A532),IF($A$20=6, IF(WLTC!B532="","", WLTC!B532),IF($A$20=7, IF('New Cycle 1'!A532="","", 'New Cycle 1'!A532),IF($A$20=8, IF('New Cycle 2'!A532="","", 'New Cycle 3'!A532),IF($A$20=9, IF('New Cycle 3'!A532="","", 'New Cycle 3'!A532),"")))))))))</f>
        <v>530</v>
      </c>
      <c r="Q532" s="32">
        <f>IF($A$20=1,IF(UDDS!C532="","",UDDS!C532),IF($A$20=2,IF('FTP-75'!C532="","",'FTP-75'!C532),IF($A$20=3, IF('US06'!C532="","",'US06'!C532),IF($A$20=4, IF(NEDC!B532="","", NEDC!B532),IF($A$20=5, IF('JPN10-15'!B532="","",'JPN10-15'!B532),IF($A$20=6, IF(WLTC!C532="","", WLTC!C532),IF($A$20=7, IF('New Cycle 1'!B532="","", 'New Cycle 1'!B532),IF($A$20=8, IF('New Cycle 2'!B532="","", 'New Cycle 2'!B532),IF($A$20=9, IF('New Cycle 3'!B532="","", 'New Cycle 3'!B532),"")))))))))</f>
        <v>40.39541664222876</v>
      </c>
      <c r="R532" s="32">
        <f>IF($A$20=1,IF(UDDS!D532="","",UDDS!D532),IF($A$20=2,IF('FTP-75'!D532="","",'FTP-75'!D532),IF($A$20=3, IF('US06'!D532="","",'US06'!D532),IF($A$20=4, IF(NEDC!C532="","", NEDC!C532),IF($A$20=5, IF('JPN10-15'!C532="","",'JPN10-15'!C532),IF($A$20=6, IF(WLTC!D532="","", WLTC!D532),IF($A$20=7, IF('New Cycle 1'!C532="","", 'New Cycle 1'!C532),IF($A$20=8, IF('New Cycle 2'!C532="","", 'New Cycle 2'!C532),IF($A$20=9, IF('New Cycle 3'!C532="","", 'New Cycle 3'!C532),"")))))))))</f>
        <v>0</v>
      </c>
      <c r="S532" s="32">
        <f>IF($A$20=1,IF(UDDS!E532="","",UDDS!E532),IF($A$20=2,IF('FTP-75'!E532="","",'FTP-75'!E532),IF($A$20=3, IF('US06'!E532="","",'US06'!E532),IF($A$20=4, IF(NEDC!D532="","", NEDC!D532),IF($A$20=5, IF('JPN10-15'!D532="","",'JPN10-15'!D532),IF($A$20=6, IF(WLTC!E532="","", WLTC!E532),IF($A$20=7, IF('New Cycle 1'!D532="","", 'New Cycle 1'!D532),IF($A$20=8, IF('New Cycle 2'!D532="","", 'New Cycle 2'!D532),IF($A$20=9, IF('New Cycle 3'!D532="","", 'New Cycle 3'!D532),"")))))))))</f>
        <v>11.220949067285767</v>
      </c>
      <c r="T532" s="32">
        <f>IF($A$20=1,IF(UDDS!F532="","",UDDS!F532),IF($A$20=2,IF('FTP-75'!F532="","",'FTP-75'!F532),IF($A$20=3, IF('US06'!F532="","",'US06'!F532),IF($A$20=4, IF(NEDC!E532="","", NEDC!E532),IF($A$20=5, IF('JPN10-15'!E532="","",'JPN10-15'!E532),IF($A$20=6, IF(WLTC!F532="","", WLTC!F532),IF($A$20=7, IF('New Cycle 1'!E532="","", 'New Cycle 1'!E532),IF($A$20=8, IF('New Cycle 2'!E532="","", 'New Cycle 2'!E532),IF($A$20=9, IF('New Cycle 3'!E532="","", 'New Cycle 3'!E532),"")))))))))</f>
        <v>0.51493054186856213</v>
      </c>
      <c r="U532" s="32">
        <f>IF($A$20=1,IF(UDDS!G532="","",UDDS!G532),IF($A$20=2,IF('FTP-75'!G532="","",'FTP-75'!G532),IF($A$20=3, IF('US06'!G532="","",'US06'!G532),IF($A$20=4, IF(NEDC!F532="","", NEDC!F532),IF($A$20=5, IF('JPN10-15'!F532="","",'JPN10-15'!F532),IF($A$20=6, IF(WLTC!G532="","", WLTC!G532),IF($A$20=7, IF('New Cycle 1'!F532="","", 'New Cycle 1'!F532),IF($A$20=8, IF('New Cycle 2'!F532="","", 'New Cycle 2'!F532),IF($A$20=9, IF('New Cycle 3'!F532="","", 'New Cycle 3'!F532),"")))))))))</f>
        <v>2538.1247537446006</v>
      </c>
    </row>
    <row r="533" spans="16:21" x14ac:dyDescent="0.25">
      <c r="P533" s="8">
        <f>IF($A$20=1,IF(UDDS!A533="","",UDDS!A533),IF($A$20=2,IF('FTP-75'!A533="","",'FTP-75'!A533),IF($A$20=3, IF('US06'!A533="","",'US06'!A533),IF($A$20=4, IF(NEDC!A533="","", NEDC!A533),IF($A$20=5, IF('JPN10-15'!A533="","",'JPN10-15'!A533),IF($A$20=6, IF(WLTC!B533="","", WLTC!B533),IF($A$20=7, IF('New Cycle 1'!A533="","", 'New Cycle 1'!A533),IF($A$20=8, IF('New Cycle 2'!A533="","", 'New Cycle 3'!A533),IF($A$20=9, IF('New Cycle 3'!A533="","", 'New Cycle 3'!A533),"")))))))))</f>
        <v>531</v>
      </c>
      <c r="Q533" s="32">
        <f>IF($A$20=1,IF(UDDS!C533="","",UDDS!C533),IF($A$20=2,IF('FTP-75'!C533="","",'FTP-75'!C533),IF($A$20=3, IF('US06'!C533="","",'US06'!C533),IF($A$20=4, IF(NEDC!B533="","", NEDC!B533),IF($A$20=5, IF('JPN10-15'!B533="","",'JPN10-15'!B533),IF($A$20=6, IF(WLTC!C533="","", WLTC!C533),IF($A$20=7, IF('New Cycle 1'!B533="","", 'New Cycle 1'!B533),IF($A$20=8, IF('New Cycle 2'!B533="","", 'New Cycle 2'!B533),IF($A$20=9, IF('New Cycle 3'!B533="","", 'New Cycle 3'!B533),"")))))))))</f>
        <v>42.291666691501938</v>
      </c>
      <c r="R533" s="32">
        <f>IF($A$20=1,IF(UDDS!D533="","",UDDS!D533),IF($A$20=2,IF('FTP-75'!D533="","",'FTP-75'!D533),IF($A$20=3, IF('US06'!D533="","",'US06'!D533),IF($A$20=4, IF(NEDC!C533="","", NEDC!C533),IF($A$20=5, IF('JPN10-15'!C533="","",'JPN10-15'!C533),IF($A$20=6, IF(WLTC!D533="","", WLTC!D533),IF($A$20=7, IF('New Cycle 1'!C533="","", 'New Cycle 1'!C533),IF($A$20=8, IF('New Cycle 2'!C533="","", 'New Cycle 2'!C533),IF($A$20=9, IF('New Cycle 3'!C533="","", 'New Cycle 3'!C533),"")))))))))</f>
        <v>0</v>
      </c>
      <c r="S533" s="32">
        <f>IF($A$20=1,IF(UDDS!E533="","",UDDS!E533),IF($A$20=2,IF('FTP-75'!E533="","",'FTP-75'!E533),IF($A$20=3, IF('US06'!E533="","",'US06'!E533),IF($A$20=4, IF(NEDC!D533="","", NEDC!D533),IF($A$20=5, IF('JPN10-15'!D533="","",'JPN10-15'!D533),IF($A$20=6, IF(WLTC!E533="","", WLTC!E533),IF($A$20=7, IF('New Cycle 1'!D533="","", 'New Cycle 1'!D533),IF($A$20=8, IF('New Cycle 2'!D533="","", 'New Cycle 2'!D533),IF($A$20=9, IF('New Cycle 3'!D533="","", 'New Cycle 3'!D533),"")))))))))</f>
        <v>11.747685192083871</v>
      </c>
      <c r="T533" s="32">
        <f>IF($A$20=1,IF(UDDS!F533="","",UDDS!F533),IF($A$20=2,IF('FTP-75'!F533="","",'FTP-75'!F533),IF($A$20=3, IF('US06'!F533="","",'US06'!F533),IF($A$20=4, IF(NEDC!E533="","", NEDC!E533),IF($A$20=5, IF('JPN10-15'!E533="","",'JPN10-15'!E533),IF($A$20=6, IF(WLTC!F533="","", WLTC!F533),IF($A$20=7, IF('New Cycle 1'!E533="","", 'New Cycle 1'!E533),IF($A$20=8, IF('New Cycle 2'!E533="","", 'New Cycle 2'!E533),IF($A$20=9, IF('New Cycle 3'!E533="","", 'New Cycle 3'!E533),"")))))))))</f>
        <v>0.52673612479810394</v>
      </c>
      <c r="U533" s="32">
        <f>IF($A$20=1,IF(UDDS!G533="","",UDDS!G533),IF($A$20=2,IF('FTP-75'!G533="","",'FTP-75'!G533),IF($A$20=3, IF('US06'!G533="","",'US06'!G533),IF($A$20=4, IF(NEDC!F533="","", NEDC!F533),IF($A$20=5, IF('JPN10-15'!F533="","",'JPN10-15'!F533),IF($A$20=6, IF(WLTC!G533="","", WLTC!G533),IF($A$20=7, IF('New Cycle 1'!F533="","", 'New Cycle 1'!F533),IF($A$20=8, IF('New Cycle 2'!F533="","", 'New Cycle 2'!F533),IF($A$20=9, IF('New Cycle 3'!F533="","", 'New Cycle 3'!F533),"")))))))))</f>
        <v>2549.6090708742854</v>
      </c>
    </row>
    <row r="534" spans="16:21" x14ac:dyDescent="0.25">
      <c r="P534" s="8">
        <f>IF($A$20=1,IF(UDDS!A534="","",UDDS!A534),IF($A$20=2,IF('FTP-75'!A534="","",'FTP-75'!A534),IF($A$20=3, IF('US06'!A534="","",'US06'!A534),IF($A$20=4, IF(NEDC!A534="","", NEDC!A534),IF($A$20=5, IF('JPN10-15'!A534="","",'JPN10-15'!A534),IF($A$20=6, IF(WLTC!B534="","", WLTC!B534),IF($A$20=7, IF('New Cycle 1'!A534="","", 'New Cycle 1'!A534),IF($A$20=8, IF('New Cycle 2'!A534="","", 'New Cycle 3'!A534),IF($A$20=9, IF('New Cycle 3'!A534="","", 'New Cycle 3'!A534),"")))))))))</f>
        <v>532</v>
      </c>
      <c r="Q534" s="32">
        <f>IF($A$20=1,IF(UDDS!C534="","",UDDS!C534),IF($A$20=2,IF('FTP-75'!C534="","",'FTP-75'!C534),IF($A$20=3, IF('US06'!C534="","",'US06'!C534),IF($A$20=4, IF(NEDC!B534="","", NEDC!B534),IF($A$20=5, IF('JPN10-15'!B534="","",'JPN10-15'!B534),IF($A$20=6, IF(WLTC!C534="","", WLTC!C534),IF($A$20=7, IF('New Cycle 1'!B534="","", 'New Cycle 1'!B534),IF($A$20=8, IF('New Cycle 2'!B534="","", 'New Cycle 2'!B534),IF($A$20=9, IF('New Cycle 3'!B534="","", 'New Cycle 3'!B534),"")))))))))</f>
        <v>44.145416642228767</v>
      </c>
      <c r="R534" s="32">
        <f>IF($A$20=1,IF(UDDS!D534="","",UDDS!D534),IF($A$20=2,IF('FTP-75'!D534="","",'FTP-75'!D534),IF($A$20=3, IF('US06'!D534="","",'US06'!D534),IF($A$20=4, IF(NEDC!C534="","", NEDC!C534),IF($A$20=5, IF('JPN10-15'!C534="","",'JPN10-15'!C534),IF($A$20=6, IF(WLTC!D534="","", WLTC!D534),IF($A$20=7, IF('New Cycle 1'!C534="","", 'New Cycle 1'!C534),IF($A$20=8, IF('New Cycle 2'!C534="","", 'New Cycle 2'!C534),IF($A$20=9, IF('New Cycle 3'!C534="","", 'New Cycle 3'!C534),"")))))))))</f>
        <v>0</v>
      </c>
      <c r="S534" s="32">
        <f>IF($A$20=1,IF(UDDS!E534="","",UDDS!E534),IF($A$20=2,IF('FTP-75'!E534="","",'FTP-75'!E534),IF($A$20=3, IF('US06'!E534="","",'US06'!E534),IF($A$20=4, IF(NEDC!D534="","", NEDC!D534),IF($A$20=5, IF('JPN10-15'!D534="","",'JPN10-15'!D534),IF($A$20=6, IF(WLTC!E534="","", WLTC!E534),IF($A$20=7, IF('New Cycle 1'!D534="","", 'New Cycle 1'!D534),IF($A$20=8, IF('New Cycle 2'!D534="","", 'New Cycle 2'!D534),IF($A$20=9, IF('New Cycle 3'!D534="","", 'New Cycle 3'!D534),"")))))))))</f>
        <v>12.262615733952435</v>
      </c>
      <c r="T534" s="32">
        <f>IF($A$20=1,IF(UDDS!F534="","",UDDS!F534),IF($A$20=2,IF('FTP-75'!F534="","",'FTP-75'!F534),IF($A$20=3, IF('US06'!F534="","",'US06'!F534),IF($A$20=4, IF(NEDC!E534="","", NEDC!E534),IF($A$20=5, IF('JPN10-15'!E534="","",'JPN10-15'!E534),IF($A$20=6, IF(WLTC!F534="","", WLTC!F534),IF($A$20=7, IF('New Cycle 1'!E534="","", 'New Cycle 1'!E534),IF($A$20=8, IF('New Cycle 2'!E534="","", 'New Cycle 2'!E534),IF($A$20=9, IF('New Cycle 3'!E534="","", 'New Cycle 3'!E534),"")))))))))</f>
        <v>0.51493054186856391</v>
      </c>
      <c r="U534" s="32">
        <f>IF($A$20=1,IF(UDDS!G534="","",UDDS!G534),IF($A$20=2,IF('FTP-75'!G534="","",'FTP-75'!G534),IF($A$20=3, IF('US06'!G534="","",'US06'!G534),IF($A$20=4, IF(NEDC!F534="","", NEDC!F534),IF($A$20=5, IF('JPN10-15'!F534="","",'JPN10-15'!F534),IF($A$20=6, IF(WLTC!G534="","", WLTC!G534),IF($A$20=7, IF('New Cycle 1'!F534="","", 'New Cycle 1'!F534),IF($A$20=8, IF('New Cycle 2'!F534="","", 'New Cycle 2'!F534),IF($A$20=9, IF('New Cycle 3'!F534="","", 'New Cycle 3'!F534),"")))))))))</f>
        <v>2561.6142213373037</v>
      </c>
    </row>
    <row r="535" spans="16:21" x14ac:dyDescent="0.25">
      <c r="P535" s="8">
        <f>IF($A$20=1,IF(UDDS!A535="","",UDDS!A535),IF($A$20=2,IF('FTP-75'!A535="","",'FTP-75'!A535),IF($A$20=3, IF('US06'!A535="","",'US06'!A535),IF($A$20=4, IF(NEDC!A535="","", NEDC!A535),IF($A$20=5, IF('JPN10-15'!A535="","",'JPN10-15'!A535),IF($A$20=6, IF(WLTC!B535="","", WLTC!B535),IF($A$20=7, IF('New Cycle 1'!A535="","", 'New Cycle 1'!A535),IF($A$20=8, IF('New Cycle 2'!A535="","", 'New Cycle 3'!A535),IF($A$20=9, IF('New Cycle 3'!A535="","", 'New Cycle 3'!A535),"")))))))))</f>
        <v>533</v>
      </c>
      <c r="Q535" s="32">
        <f>IF($A$20=1,IF(UDDS!C535="","",UDDS!C535),IF($A$20=2,IF('FTP-75'!C535="","",'FTP-75'!C535),IF($A$20=3, IF('US06'!C535="","",'US06'!C535),IF($A$20=4, IF(NEDC!B535="","", NEDC!B535),IF($A$20=5, IF('JPN10-15'!B535="","",'JPN10-15'!B535),IF($A$20=6, IF(WLTC!C535="","", WLTC!C535),IF($A$20=7, IF('New Cycle 1'!B535="","", 'New Cycle 1'!B535),IF($A$20=8, IF('New Cycle 2'!B535="","", 'New Cycle 2'!B535),IF($A$20=9, IF('New Cycle 3'!B535="","", 'New Cycle 3'!B535),"")))))))))</f>
        <v>46.041666691501938</v>
      </c>
      <c r="R535" s="32">
        <f>IF($A$20=1,IF(UDDS!D535="","",UDDS!D535),IF($A$20=2,IF('FTP-75'!D535="","",'FTP-75'!D535),IF($A$20=3, IF('US06'!D535="","",'US06'!D535),IF($A$20=4, IF(NEDC!C535="","", NEDC!C535),IF($A$20=5, IF('JPN10-15'!C535="","",'JPN10-15'!C535),IF($A$20=6, IF(WLTC!D535="","", WLTC!D535),IF($A$20=7, IF('New Cycle 1'!C535="","", 'New Cycle 1'!C535),IF($A$20=8, IF('New Cycle 2'!C535="","", 'New Cycle 2'!C535),IF($A$20=9, IF('New Cycle 3'!C535="","", 'New Cycle 3'!C535),"")))))))))</f>
        <v>0</v>
      </c>
      <c r="S535" s="32">
        <f>IF($A$20=1,IF(UDDS!E535="","",UDDS!E535),IF($A$20=2,IF('FTP-75'!E535="","",'FTP-75'!E535),IF($A$20=3, IF('US06'!E535="","",'US06'!E535),IF($A$20=4, IF(NEDC!D535="","", NEDC!D535),IF($A$20=5, IF('JPN10-15'!D535="","",'JPN10-15'!D535),IF($A$20=6, IF(WLTC!E535="","", WLTC!E535),IF($A$20=7, IF('New Cycle 1'!D535="","", 'New Cycle 1'!D535),IF($A$20=8, IF('New Cycle 2'!D535="","", 'New Cycle 2'!D535),IF($A$20=9, IF('New Cycle 3'!D535="","", 'New Cycle 3'!D535),"")))))))))</f>
        <v>12.789351858750537</v>
      </c>
      <c r="T535" s="32">
        <f>IF($A$20=1,IF(UDDS!F535="","",UDDS!F535),IF($A$20=2,IF('FTP-75'!F535="","",'FTP-75'!F535),IF($A$20=3, IF('US06'!F535="","",'US06'!F535),IF($A$20=4, IF(NEDC!E535="","", NEDC!E535),IF($A$20=5, IF('JPN10-15'!E535="","",'JPN10-15'!E535),IF($A$20=6, IF(WLTC!F535="","", WLTC!F535),IF($A$20=7, IF('New Cycle 1'!E535="","", 'New Cycle 1'!E535),IF($A$20=8, IF('New Cycle 2'!E535="","", 'New Cycle 2'!E535),IF($A$20=9, IF('New Cycle 3'!E535="","", 'New Cycle 3'!E535),"")))))))))</f>
        <v>0.52673612479810217</v>
      </c>
      <c r="U535" s="32">
        <f>IF($A$20=1,IF(UDDS!G535="","",UDDS!G535),IF($A$20=2,IF('FTP-75'!G535="","",'FTP-75'!G535),IF($A$20=3, IF('US06'!G535="","",'US06'!G535),IF($A$20=4, IF(NEDC!F535="","", NEDC!F535),IF($A$20=5, IF('JPN10-15'!F535="","",'JPN10-15'!F535),IF($A$20=6, IF(WLTC!G535="","", WLTC!G535),IF($A$20=7, IF('New Cycle 1'!F535="","", 'New Cycle 1'!F535),IF($A$20=8, IF('New Cycle 2'!F535="","", 'New Cycle 2'!F535),IF($A$20=9, IF('New Cycle 3'!F535="","", 'New Cycle 3'!F535),"")))))))))</f>
        <v>2574.1402051336549</v>
      </c>
    </row>
    <row r="536" spans="16:21" x14ac:dyDescent="0.25">
      <c r="P536" s="8">
        <f>IF($A$20=1,IF(UDDS!A536="","",UDDS!A536),IF($A$20=2,IF('FTP-75'!A536="","",'FTP-75'!A536),IF($A$20=3, IF('US06'!A536="","",'US06'!A536),IF($A$20=4, IF(NEDC!A536="","", NEDC!A536),IF($A$20=5, IF('JPN10-15'!A536="","",'JPN10-15'!A536),IF($A$20=6, IF(WLTC!B536="","", WLTC!B536),IF($A$20=7, IF('New Cycle 1'!A536="","", 'New Cycle 1'!A536),IF($A$20=8, IF('New Cycle 2'!A536="","", 'New Cycle 3'!A536),IF($A$20=9, IF('New Cycle 3'!A536="","", 'New Cycle 3'!A536),"")))))))))</f>
        <v>534</v>
      </c>
      <c r="Q536" s="32">
        <f>IF($A$20=1,IF(UDDS!C536="","",UDDS!C536),IF($A$20=2,IF('FTP-75'!C536="","",'FTP-75'!C536),IF($A$20=3, IF('US06'!C536="","",'US06'!C536),IF($A$20=4, IF(NEDC!B536="","", NEDC!B536),IF($A$20=5, IF('JPN10-15'!B536="","",'JPN10-15'!B536),IF($A$20=6, IF(WLTC!C536="","", WLTC!C536),IF($A$20=7, IF('New Cycle 1'!B536="","", 'New Cycle 1'!B536),IF($A$20=8, IF('New Cycle 2'!B536="","", 'New Cycle 2'!B536),IF($A$20=9, IF('New Cycle 3'!B536="","", 'New Cycle 3'!B536),"")))))))))</f>
        <v>47.896666725476578</v>
      </c>
      <c r="R536" s="32">
        <f>IF($A$20=1,IF(UDDS!D536="","",UDDS!D536),IF($A$20=2,IF('FTP-75'!D536="","",'FTP-75'!D536),IF($A$20=3, IF('US06'!D536="","",'US06'!D536),IF($A$20=4, IF(NEDC!C536="","", NEDC!C536),IF($A$20=5, IF('JPN10-15'!C536="","",'JPN10-15'!C536),IF($A$20=6, IF(WLTC!D536="","", WLTC!D536),IF($A$20=7, IF('New Cycle 1'!C536="","", 'New Cycle 1'!C536),IF($A$20=8, IF('New Cycle 2'!C536="","", 'New Cycle 2'!C536),IF($A$20=9, IF('New Cycle 3'!C536="","", 'New Cycle 3'!C536),"")))))))))</f>
        <v>0</v>
      </c>
      <c r="S536" s="32">
        <f>IF($A$20=1,IF(UDDS!E536="","",UDDS!E536),IF($A$20=2,IF('FTP-75'!E536="","",'FTP-75'!E536),IF($A$20=3, IF('US06'!E536="","",'US06'!E536),IF($A$20=4, IF(NEDC!D536="","", NEDC!D536),IF($A$20=5, IF('JPN10-15'!D536="","",'JPN10-15'!D536),IF($A$20=6, IF(WLTC!E536="","", WLTC!E536),IF($A$20=7, IF('New Cycle 1'!D536="","", 'New Cycle 1'!D536),IF($A$20=8, IF('New Cycle 2'!D536="","", 'New Cycle 2'!D536),IF($A$20=9, IF('New Cycle 3'!D536="","", 'New Cycle 3'!D536),"")))))))))</f>
        <v>13.304629645965715</v>
      </c>
      <c r="T536" s="32">
        <f>IF($A$20=1,IF(UDDS!F536="","",UDDS!F536),IF($A$20=2,IF('FTP-75'!F536="","",'FTP-75'!F536),IF($A$20=3, IF('US06'!F536="","",'US06'!F536),IF($A$20=4, IF(NEDC!E536="","", NEDC!E536),IF($A$20=5, IF('JPN10-15'!E536="","",'JPN10-15'!E536),IF($A$20=6, IF(WLTC!F536="","", WLTC!F536),IF($A$20=7, IF('New Cycle 1'!E536="","", 'New Cycle 1'!E536),IF($A$20=8, IF('New Cycle 2'!E536="","", 'New Cycle 2'!E536),IF($A$20=9, IF('New Cycle 3'!E536="","", 'New Cycle 3'!E536),"")))))))))</f>
        <v>0.5152777872151777</v>
      </c>
      <c r="U536" s="32">
        <f>IF($A$20=1,IF(UDDS!G536="","",UDDS!G536),IF($A$20=2,IF('FTP-75'!G536="","",'FTP-75'!G536),IF($A$20=3, IF('US06'!G536="","",'US06'!G536),IF($A$20=4, IF(NEDC!F536="","", NEDC!F536),IF($A$20=5, IF('JPN10-15'!F536="","",'JPN10-15'!F536),IF($A$20=6, IF(WLTC!G536="","", WLTC!G536),IF($A$20=7, IF('New Cycle 1'!F536="","", 'New Cycle 1'!F536),IF($A$20=8, IF('New Cycle 2'!F536="","", 'New Cycle 2'!F536),IF($A$20=9, IF('New Cycle 3'!F536="","", 'New Cycle 3'!F536),"")))))))))</f>
        <v>2587.1871958860129</v>
      </c>
    </row>
    <row r="537" spans="16:21" x14ac:dyDescent="0.25">
      <c r="P537" s="8">
        <f>IF($A$20=1,IF(UDDS!A537="","",UDDS!A537),IF($A$20=2,IF('FTP-75'!A537="","",'FTP-75'!A537),IF($A$20=3, IF('US06'!A537="","",'US06'!A537),IF($A$20=4, IF(NEDC!A537="","", NEDC!A537),IF($A$20=5, IF('JPN10-15'!A537="","",'JPN10-15'!A537),IF($A$20=6, IF(WLTC!B537="","", WLTC!B537),IF($A$20=7, IF('New Cycle 1'!A537="","", 'New Cycle 1'!A537),IF($A$20=8, IF('New Cycle 2'!A537="","", 'New Cycle 3'!A537),IF($A$20=9, IF('New Cycle 3'!A537="","", 'New Cycle 3'!A537),"")))))))))</f>
        <v>535</v>
      </c>
      <c r="Q537" s="32">
        <f>IF($A$20=1,IF(UDDS!C537="","",UDDS!C537),IF($A$20=2,IF('FTP-75'!C537="","",'FTP-75'!C537),IF($A$20=3, IF('US06'!C537="","",'US06'!C537),IF($A$20=4, IF(NEDC!B537="","", NEDC!B537),IF($A$20=5, IF('JPN10-15'!B537="","",'JPN10-15'!B537),IF($A$20=6, IF(WLTC!C537="","", WLTC!C537),IF($A$20=7, IF('New Cycle 1'!B537="","", 'New Cycle 1'!B537),IF($A$20=8, IF('New Cycle 2'!B537="","", 'New Cycle 2'!B537),IF($A$20=9, IF('New Cycle 3'!B537="","", 'New Cycle 3'!B537),"")))))))))</f>
        <v>49.81166665752729</v>
      </c>
      <c r="R537" s="32">
        <f>IF($A$20=1,IF(UDDS!D537="","",UDDS!D537),IF($A$20=2,IF('FTP-75'!D537="","",'FTP-75'!D537),IF($A$20=3, IF('US06'!D537="","",'US06'!D537),IF($A$20=4, IF(NEDC!C537="","", NEDC!C537),IF($A$20=5, IF('JPN10-15'!C537="","",'JPN10-15'!C537),IF($A$20=6, IF(WLTC!D537="","", WLTC!D537),IF($A$20=7, IF('New Cycle 1'!C537="","", 'New Cycle 1'!C537),IF($A$20=8, IF('New Cycle 2'!C537="","", 'New Cycle 2'!C537),IF($A$20=9, IF('New Cycle 3'!C537="","", 'New Cycle 3'!C537),"")))))))))</f>
        <v>0</v>
      </c>
      <c r="S537" s="32">
        <f>IF($A$20=1,IF(UDDS!E537="","",UDDS!E537),IF($A$20=2,IF('FTP-75'!E537="","",'FTP-75'!E537),IF($A$20=3, IF('US06'!E537="","",'US06'!E537),IF($A$20=4, IF(NEDC!D537="","", NEDC!D537),IF($A$20=5, IF('JPN10-15'!D537="","",'JPN10-15'!D537),IF($A$20=6, IF(WLTC!E537="","", WLTC!E537),IF($A$20=7, IF('New Cycle 1'!D537="","", 'New Cycle 1'!D537),IF($A$20=8, IF('New Cycle 2'!D537="","", 'New Cycle 2'!D537),IF($A$20=9, IF('New Cycle 3'!D537="","", 'New Cycle 3'!D537),"")))))))))</f>
        <v>13.836574071535358</v>
      </c>
      <c r="T537" s="32">
        <f>IF($A$20=1,IF(UDDS!F537="","",UDDS!F537),IF($A$20=2,IF('FTP-75'!F537="","",'FTP-75'!F537),IF($A$20=3, IF('US06'!F537="","",'US06'!F537),IF($A$20=4, IF(NEDC!E537="","", NEDC!E537),IF($A$20=5, IF('JPN10-15'!E537="","",'JPN10-15'!E537),IF($A$20=6, IF(WLTC!F537="","", WLTC!F537),IF($A$20=7, IF('New Cycle 1'!E537="","", 'New Cycle 1'!E537),IF($A$20=8, IF('New Cycle 2'!E537="","", 'New Cycle 2'!E537),IF($A$20=9, IF('New Cycle 3'!E537="","", 'New Cycle 3'!E537),"")))))))))</f>
        <v>0.53194442556964283</v>
      </c>
      <c r="U537" s="32">
        <f>IF($A$20=1,IF(UDDS!G537="","",UDDS!G537),IF($A$20=2,IF('FTP-75'!G537="","",'FTP-75'!G537),IF($A$20=3, IF('US06'!G537="","",'US06'!G537),IF($A$20=4, IF(NEDC!F537="","", NEDC!F537),IF($A$20=5, IF('JPN10-15'!F537="","",'JPN10-15'!F537),IF($A$20=6, IF(WLTC!G537="","", WLTC!G537),IF($A$20=7, IF('New Cycle 1'!F537="","", 'New Cycle 1'!F537),IF($A$20=8, IF('New Cycle 2'!F537="","", 'New Cycle 2'!F537),IF($A$20=9, IF('New Cycle 3'!F537="","", 'New Cycle 3'!F537),"")))))))))</f>
        <v>2600.7577977447636</v>
      </c>
    </row>
    <row r="538" spans="16:21" x14ac:dyDescent="0.25">
      <c r="P538" s="8">
        <f>IF($A$20=1,IF(UDDS!A538="","",UDDS!A538),IF($A$20=2,IF('FTP-75'!A538="","",'FTP-75'!A538),IF($A$20=3, IF('US06'!A538="","",'US06'!A538),IF($A$20=4, IF(NEDC!A538="","", NEDC!A538),IF($A$20=5, IF('JPN10-15'!A538="","",'JPN10-15'!A538),IF($A$20=6, IF(WLTC!B538="","", WLTC!B538),IF($A$20=7, IF('New Cycle 1'!A538="","", 'New Cycle 1'!A538),IF($A$20=8, IF('New Cycle 2'!A538="","", 'New Cycle 3'!A538),IF($A$20=9, IF('New Cycle 3'!A538="","", 'New Cycle 3'!A538),"")))))))))</f>
        <v>536</v>
      </c>
      <c r="Q538" s="32">
        <f>IF($A$20=1,IF(UDDS!C538="","",UDDS!C538),IF($A$20=2,IF('FTP-75'!C538="","",'FTP-75'!C538),IF($A$20=3, IF('US06'!C538="","",'US06'!C538),IF($A$20=4, IF(NEDC!B538="","", NEDC!B538),IF($A$20=5, IF('JPN10-15'!B538="","",'JPN10-15'!B538),IF($A$20=6, IF(WLTC!C538="","", WLTC!C538),IF($A$20=7, IF('New Cycle 1'!B538="","", 'New Cycle 1'!B538),IF($A$20=8, IF('New Cycle 2'!B538="","", 'New Cycle 2'!B538),IF($A$20=9, IF('New Cycle 3'!B538="","", 'New Cycle 3'!B538),"")))))))))</f>
        <v>50</v>
      </c>
      <c r="R538" s="32">
        <f>IF($A$20=1,IF(UDDS!D538="","",UDDS!D538),IF($A$20=2,IF('FTP-75'!D538="","",'FTP-75'!D538),IF($A$20=3, IF('US06'!D538="","",'US06'!D538),IF($A$20=4, IF(NEDC!C538="","", NEDC!C538),IF($A$20=5, IF('JPN10-15'!C538="","",'JPN10-15'!C538),IF($A$20=6, IF(WLTC!D538="","", WLTC!D538),IF($A$20=7, IF('New Cycle 1'!C538="","", 'New Cycle 1'!C538),IF($A$20=8, IF('New Cycle 2'!C538="","", 'New Cycle 2'!C538),IF($A$20=9, IF('New Cycle 3'!C538="","", 'New Cycle 3'!C538),"")))))))))</f>
        <v>0</v>
      </c>
      <c r="S538" s="32">
        <f>IF($A$20=1,IF(UDDS!E538="","",UDDS!E538),IF($A$20=2,IF('FTP-75'!E538="","",'FTP-75'!E538),IF($A$20=3, IF('US06'!E538="","",'US06'!E538),IF($A$20=4, IF(NEDC!D538="","", NEDC!D538),IF($A$20=5, IF('JPN10-15'!D538="","",'JPN10-15'!D538),IF($A$20=6, IF(WLTC!E538="","", WLTC!E538),IF($A$20=7, IF('New Cycle 1'!D538="","", 'New Cycle 1'!D538),IF($A$20=8, IF('New Cycle 2'!D538="","", 'New Cycle 2'!D538),IF($A$20=9, IF('New Cycle 3'!D538="","", 'New Cycle 3'!D538),"")))))))))</f>
        <v>13.888888888888889</v>
      </c>
      <c r="T538" s="32">
        <f>IF($A$20=1,IF(UDDS!F538="","",UDDS!F538),IF($A$20=2,IF('FTP-75'!F538="","",'FTP-75'!F538),IF($A$20=3, IF('US06'!F538="","",'US06'!F538),IF($A$20=4, IF(NEDC!E538="","", NEDC!E538),IF($A$20=5, IF('JPN10-15'!E538="","",'JPN10-15'!E538),IF($A$20=6, IF(WLTC!F538="","", WLTC!F538),IF($A$20=7, IF('New Cycle 1'!E538="","", 'New Cycle 1'!E538),IF($A$20=8, IF('New Cycle 2'!E538="","", 'New Cycle 2'!E538),IF($A$20=9, IF('New Cycle 3'!E538="","", 'New Cycle 3'!E538),"")))))))))</f>
        <v>5.2314817353531495E-2</v>
      </c>
      <c r="U538" s="32">
        <f>IF($A$20=1,IF(UDDS!G538="","",UDDS!G538),IF($A$20=2,IF('FTP-75'!G538="","",'FTP-75'!G538),IF($A$20=3, IF('US06'!G538="","",'US06'!G538),IF($A$20=4, IF(NEDC!F538="","", NEDC!F538),IF($A$20=5, IF('JPN10-15'!F538="","",'JPN10-15'!F538),IF($A$20=6, IF(WLTC!G538="","", WLTC!G538),IF($A$20=7, IF('New Cycle 1'!F538="","", 'New Cycle 1'!F538),IF($A$20=8, IF('New Cycle 2'!F538="","", 'New Cycle 2'!F538),IF($A$20=9, IF('New Cycle 3'!F538="","", 'New Cycle 3'!F538),"")))))))))</f>
        <v>2614.6205292249756</v>
      </c>
    </row>
    <row r="539" spans="16:21" x14ac:dyDescent="0.25">
      <c r="P539" s="8">
        <f>IF($A$20=1,IF(UDDS!A539="","",UDDS!A539),IF($A$20=2,IF('FTP-75'!A539="","",'FTP-75'!A539),IF($A$20=3, IF('US06'!A539="","",'US06'!A539),IF($A$20=4, IF(NEDC!A539="","", NEDC!A539),IF($A$20=5, IF('JPN10-15'!A539="","",'JPN10-15'!A539),IF($A$20=6, IF(WLTC!B539="","", WLTC!B539),IF($A$20=7, IF('New Cycle 1'!A539="","", 'New Cycle 1'!A539),IF($A$20=8, IF('New Cycle 2'!A539="","", 'New Cycle 3'!A539),IF($A$20=9, IF('New Cycle 3'!A539="","", 'New Cycle 3'!A539),"")))))))))</f>
        <v>537</v>
      </c>
      <c r="Q539" s="32">
        <f>IF($A$20=1,IF(UDDS!C539="","",UDDS!C539),IF($A$20=2,IF('FTP-75'!C539="","",'FTP-75'!C539),IF($A$20=3, IF('US06'!C539="","",'US06'!C539),IF($A$20=4, IF(NEDC!B539="","", NEDC!B539),IF($A$20=5, IF('JPN10-15'!B539="","",'JPN10-15'!B539),IF($A$20=6, IF(WLTC!C539="","", WLTC!C539),IF($A$20=7, IF('New Cycle 1'!B539="","", 'New Cycle 1'!B539),IF($A$20=8, IF('New Cycle 2'!B539="","", 'New Cycle 2'!B539),IF($A$20=9, IF('New Cycle 3'!B539="","", 'New Cycle 3'!B539),"")))))))))</f>
        <v>50</v>
      </c>
      <c r="R539" s="32">
        <f>IF($A$20=1,IF(UDDS!D539="","",UDDS!D539),IF($A$20=2,IF('FTP-75'!D539="","",'FTP-75'!D539),IF($A$20=3, IF('US06'!D539="","",'US06'!D539),IF($A$20=4, IF(NEDC!C539="","", NEDC!C539),IF($A$20=5, IF('JPN10-15'!C539="","",'JPN10-15'!C539),IF($A$20=6, IF(WLTC!D539="","", WLTC!D539),IF($A$20=7, IF('New Cycle 1'!C539="","", 'New Cycle 1'!C539),IF($A$20=8, IF('New Cycle 2'!C539="","", 'New Cycle 2'!C539),IF($A$20=9, IF('New Cycle 3'!C539="","", 'New Cycle 3'!C539),"")))))))))</f>
        <v>0</v>
      </c>
      <c r="S539" s="32">
        <f>IF($A$20=1,IF(UDDS!E539="","",UDDS!E539),IF($A$20=2,IF('FTP-75'!E539="","",'FTP-75'!E539),IF($A$20=3, IF('US06'!E539="","",'US06'!E539),IF($A$20=4, IF(NEDC!D539="","", NEDC!D539),IF($A$20=5, IF('JPN10-15'!D539="","",'JPN10-15'!D539),IF($A$20=6, IF(WLTC!E539="","", WLTC!E539),IF($A$20=7, IF('New Cycle 1'!D539="","", 'New Cycle 1'!D539),IF($A$20=8, IF('New Cycle 2'!D539="","", 'New Cycle 2'!D539),IF($A$20=9, IF('New Cycle 3'!D539="","", 'New Cycle 3'!D539),"")))))))))</f>
        <v>13.888888888888889</v>
      </c>
      <c r="T539" s="32">
        <f>IF($A$20=1,IF(UDDS!F539="","",UDDS!F539),IF($A$20=2,IF('FTP-75'!F539="","",'FTP-75'!F539),IF($A$20=3, IF('US06'!F539="","",'US06'!F539),IF($A$20=4, IF(NEDC!E539="","", NEDC!E539),IF($A$20=5, IF('JPN10-15'!E539="","",'JPN10-15'!E539),IF($A$20=6, IF(WLTC!F539="","", WLTC!F539),IF($A$20=7, IF('New Cycle 1'!E539="","", 'New Cycle 1'!E539),IF($A$20=8, IF('New Cycle 2'!E539="","", 'New Cycle 2'!E539),IF($A$20=9, IF('New Cycle 3'!E539="","", 'New Cycle 3'!E539),"")))))))))</f>
        <v>0</v>
      </c>
      <c r="U539" s="32">
        <f>IF($A$20=1,IF(UDDS!G539="","",UDDS!G539),IF($A$20=2,IF('FTP-75'!G539="","",'FTP-75'!G539),IF($A$20=3, IF('US06'!G539="","",'US06'!G539),IF($A$20=4, IF(NEDC!F539="","", NEDC!F539),IF($A$20=5, IF('JPN10-15'!F539="","",'JPN10-15'!F539),IF($A$20=6, IF(WLTC!G539="","", WLTC!G539),IF($A$20=7, IF('New Cycle 1'!F539="","", 'New Cycle 1'!F539),IF($A$20=8, IF('New Cycle 2'!F539="","", 'New Cycle 2'!F539),IF($A$20=9, IF('New Cycle 3'!F539="","", 'New Cycle 3'!F539),"")))))))))</f>
        <v>2628.5094181138643</v>
      </c>
    </row>
    <row r="540" spans="16:21" x14ac:dyDescent="0.25">
      <c r="P540" s="8">
        <f>IF($A$20=1,IF(UDDS!A540="","",UDDS!A540),IF($A$20=2,IF('FTP-75'!A540="","",'FTP-75'!A540),IF($A$20=3, IF('US06'!A540="","",'US06'!A540),IF($A$20=4, IF(NEDC!A540="","", NEDC!A540),IF($A$20=5, IF('JPN10-15'!A540="","",'JPN10-15'!A540),IF($A$20=6, IF(WLTC!B540="","", WLTC!B540),IF($A$20=7, IF('New Cycle 1'!A540="","", 'New Cycle 1'!A540),IF($A$20=8, IF('New Cycle 2'!A540="","", 'New Cycle 3'!A540),IF($A$20=9, IF('New Cycle 3'!A540="","", 'New Cycle 3'!A540),"")))))))))</f>
        <v>538</v>
      </c>
      <c r="Q540" s="32">
        <f>IF($A$20=1,IF(UDDS!C540="","",UDDS!C540),IF($A$20=2,IF('FTP-75'!C540="","",'FTP-75'!C540),IF($A$20=3, IF('US06'!C540="","",'US06'!C540),IF($A$20=4, IF(NEDC!B540="","", NEDC!B540),IF($A$20=5, IF('JPN10-15'!B540="","",'JPN10-15'!B540),IF($A$20=6, IF(WLTC!C540="","", WLTC!C540),IF($A$20=7, IF('New Cycle 1'!B540="","", 'New Cycle 1'!B540),IF($A$20=8, IF('New Cycle 2'!B540="","", 'New Cycle 2'!B540),IF($A$20=9, IF('New Cycle 3'!B540="","", 'New Cycle 3'!B540),"")))))))))</f>
        <v>50</v>
      </c>
      <c r="R540" s="32">
        <f>IF($A$20=1,IF(UDDS!D540="","",UDDS!D540),IF($A$20=2,IF('FTP-75'!D540="","",'FTP-75'!D540),IF($A$20=3, IF('US06'!D540="","",'US06'!D540),IF($A$20=4, IF(NEDC!C540="","", NEDC!C540),IF($A$20=5, IF('JPN10-15'!C540="","",'JPN10-15'!C540),IF($A$20=6, IF(WLTC!D540="","", WLTC!D540),IF($A$20=7, IF('New Cycle 1'!C540="","", 'New Cycle 1'!C540),IF($A$20=8, IF('New Cycle 2'!C540="","", 'New Cycle 2'!C540),IF($A$20=9, IF('New Cycle 3'!C540="","", 'New Cycle 3'!C540),"")))))))))</f>
        <v>0</v>
      </c>
      <c r="S540" s="32">
        <f>IF($A$20=1,IF(UDDS!E540="","",UDDS!E540),IF($A$20=2,IF('FTP-75'!E540="","",'FTP-75'!E540),IF($A$20=3, IF('US06'!E540="","",'US06'!E540),IF($A$20=4, IF(NEDC!D540="","", NEDC!D540),IF($A$20=5, IF('JPN10-15'!D540="","",'JPN10-15'!D540),IF($A$20=6, IF(WLTC!E540="","", WLTC!E540),IF($A$20=7, IF('New Cycle 1'!D540="","", 'New Cycle 1'!D540),IF($A$20=8, IF('New Cycle 2'!D540="","", 'New Cycle 2'!D540),IF($A$20=9, IF('New Cycle 3'!D540="","", 'New Cycle 3'!D540),"")))))))))</f>
        <v>13.888888888888889</v>
      </c>
      <c r="T540" s="32">
        <f>IF($A$20=1,IF(UDDS!F540="","",UDDS!F540),IF($A$20=2,IF('FTP-75'!F540="","",'FTP-75'!F540),IF($A$20=3, IF('US06'!F540="","",'US06'!F540),IF($A$20=4, IF(NEDC!E540="","", NEDC!E540),IF($A$20=5, IF('JPN10-15'!E540="","",'JPN10-15'!E540),IF($A$20=6, IF(WLTC!F540="","", WLTC!F540),IF($A$20=7, IF('New Cycle 1'!E540="","", 'New Cycle 1'!E540),IF($A$20=8, IF('New Cycle 2'!E540="","", 'New Cycle 2'!E540),IF($A$20=9, IF('New Cycle 3'!E540="","", 'New Cycle 3'!E540),"")))))))))</f>
        <v>0</v>
      </c>
      <c r="U540" s="32">
        <f>IF($A$20=1,IF(UDDS!G540="","",UDDS!G540),IF($A$20=2,IF('FTP-75'!G540="","",'FTP-75'!G540),IF($A$20=3, IF('US06'!G540="","",'US06'!G540),IF($A$20=4, IF(NEDC!F540="","", NEDC!F540),IF($A$20=5, IF('JPN10-15'!F540="","",'JPN10-15'!F540),IF($A$20=6, IF(WLTC!G540="","", WLTC!G540),IF($A$20=7, IF('New Cycle 1'!F540="","", 'New Cycle 1'!F540),IF($A$20=8, IF('New Cycle 2'!F540="","", 'New Cycle 2'!F540),IF($A$20=9, IF('New Cycle 3'!F540="","", 'New Cycle 3'!F540),"")))))))))</f>
        <v>2642.398307002753</v>
      </c>
    </row>
    <row r="541" spans="16:21" x14ac:dyDescent="0.25">
      <c r="P541" s="8">
        <f>IF($A$20=1,IF(UDDS!A541="","",UDDS!A541),IF($A$20=2,IF('FTP-75'!A541="","",'FTP-75'!A541),IF($A$20=3, IF('US06'!A541="","",'US06'!A541),IF($A$20=4, IF(NEDC!A541="","", NEDC!A541),IF($A$20=5, IF('JPN10-15'!A541="","",'JPN10-15'!A541),IF($A$20=6, IF(WLTC!B541="","", WLTC!B541),IF($A$20=7, IF('New Cycle 1'!A541="","", 'New Cycle 1'!A541),IF($A$20=8, IF('New Cycle 2'!A541="","", 'New Cycle 3'!A541),IF($A$20=9, IF('New Cycle 3'!A541="","", 'New Cycle 3'!A541),"")))))))))</f>
        <v>539</v>
      </c>
      <c r="Q541" s="32">
        <f>IF($A$20=1,IF(UDDS!C541="","",UDDS!C541),IF($A$20=2,IF('FTP-75'!C541="","",'FTP-75'!C541),IF($A$20=3, IF('US06'!C541="","",'US06'!C541),IF($A$20=4, IF(NEDC!B541="","", NEDC!B541),IF($A$20=5, IF('JPN10-15'!B541="","",'JPN10-15'!B541),IF($A$20=6, IF(WLTC!C541="","", WLTC!C541),IF($A$20=7, IF('New Cycle 1'!B541="","", 'New Cycle 1'!B541),IF($A$20=8, IF('New Cycle 2'!B541="","", 'New Cycle 2'!B541),IF($A$20=9, IF('New Cycle 3'!B541="","", 'New Cycle 3'!B541),"")))))))))</f>
        <v>50</v>
      </c>
      <c r="R541" s="32">
        <f>IF($A$20=1,IF(UDDS!D541="","",UDDS!D541),IF($A$20=2,IF('FTP-75'!D541="","",'FTP-75'!D541),IF($A$20=3, IF('US06'!D541="","",'US06'!D541),IF($A$20=4, IF(NEDC!C541="","", NEDC!C541),IF($A$20=5, IF('JPN10-15'!C541="","",'JPN10-15'!C541),IF($A$20=6, IF(WLTC!D541="","", WLTC!D541),IF($A$20=7, IF('New Cycle 1'!C541="","", 'New Cycle 1'!C541),IF($A$20=8, IF('New Cycle 2'!C541="","", 'New Cycle 2'!C541),IF($A$20=9, IF('New Cycle 3'!C541="","", 'New Cycle 3'!C541),"")))))))))</f>
        <v>0</v>
      </c>
      <c r="S541" s="32">
        <f>IF($A$20=1,IF(UDDS!E541="","",UDDS!E541),IF($A$20=2,IF('FTP-75'!E541="","",'FTP-75'!E541),IF($A$20=3, IF('US06'!E541="","",'US06'!E541),IF($A$20=4, IF(NEDC!D541="","", NEDC!D541),IF($A$20=5, IF('JPN10-15'!D541="","",'JPN10-15'!D541),IF($A$20=6, IF(WLTC!E541="","", WLTC!E541),IF($A$20=7, IF('New Cycle 1'!D541="","", 'New Cycle 1'!D541),IF($A$20=8, IF('New Cycle 2'!D541="","", 'New Cycle 2'!D541),IF($A$20=9, IF('New Cycle 3'!D541="","", 'New Cycle 3'!D541),"")))))))))</f>
        <v>13.888888888888889</v>
      </c>
      <c r="T541" s="32">
        <f>IF($A$20=1,IF(UDDS!F541="","",UDDS!F541),IF($A$20=2,IF('FTP-75'!F541="","",'FTP-75'!F541),IF($A$20=3, IF('US06'!F541="","",'US06'!F541),IF($A$20=4, IF(NEDC!E541="","", NEDC!E541),IF($A$20=5, IF('JPN10-15'!E541="","",'JPN10-15'!E541),IF($A$20=6, IF(WLTC!F541="","", WLTC!F541),IF($A$20=7, IF('New Cycle 1'!E541="","", 'New Cycle 1'!E541),IF($A$20=8, IF('New Cycle 2'!E541="","", 'New Cycle 2'!E541),IF($A$20=9, IF('New Cycle 3'!E541="","", 'New Cycle 3'!E541),"")))))))))</f>
        <v>0</v>
      </c>
      <c r="U541" s="32">
        <f>IF($A$20=1,IF(UDDS!G541="","",UDDS!G541),IF($A$20=2,IF('FTP-75'!G541="","",'FTP-75'!G541),IF($A$20=3, IF('US06'!G541="","",'US06'!G541),IF($A$20=4, IF(NEDC!F541="","", NEDC!F541),IF($A$20=5, IF('JPN10-15'!F541="","",'JPN10-15'!F541),IF($A$20=6, IF(WLTC!G541="","", WLTC!G541),IF($A$20=7, IF('New Cycle 1'!F541="","", 'New Cycle 1'!F541),IF($A$20=8, IF('New Cycle 2'!F541="","", 'New Cycle 2'!F541),IF($A$20=9, IF('New Cycle 3'!F541="","", 'New Cycle 3'!F541),"")))))))))</f>
        <v>2656.2871958916417</v>
      </c>
    </row>
    <row r="542" spans="16:21" x14ac:dyDescent="0.25">
      <c r="P542" s="8">
        <f>IF($A$20=1,IF(UDDS!A542="","",UDDS!A542),IF($A$20=2,IF('FTP-75'!A542="","",'FTP-75'!A542),IF($A$20=3, IF('US06'!A542="","",'US06'!A542),IF($A$20=4, IF(NEDC!A542="","", NEDC!A542),IF($A$20=5, IF('JPN10-15'!A542="","",'JPN10-15'!A542),IF($A$20=6, IF(WLTC!B542="","", WLTC!B542),IF($A$20=7, IF('New Cycle 1'!A542="","", 'New Cycle 1'!A542),IF($A$20=8, IF('New Cycle 2'!A542="","", 'New Cycle 3'!A542),IF($A$20=9, IF('New Cycle 3'!A542="","", 'New Cycle 3'!A542),"")))))))))</f>
        <v>540</v>
      </c>
      <c r="Q542" s="32">
        <f>IF($A$20=1,IF(UDDS!C542="","",UDDS!C542),IF($A$20=2,IF('FTP-75'!C542="","",'FTP-75'!C542),IF($A$20=3, IF('US06'!C542="","",'US06'!C542),IF($A$20=4, IF(NEDC!B542="","", NEDC!B542),IF($A$20=5, IF('JPN10-15'!B542="","",'JPN10-15'!B542),IF($A$20=6, IF(WLTC!C542="","", WLTC!C542),IF($A$20=7, IF('New Cycle 1'!B542="","", 'New Cycle 1'!B542),IF($A$20=8, IF('New Cycle 2'!B542="","", 'New Cycle 2'!B542),IF($A$20=9, IF('New Cycle 3'!B542="","", 'New Cycle 3'!B542),"")))))))))</f>
        <v>50</v>
      </c>
      <c r="R542" s="32">
        <f>IF($A$20=1,IF(UDDS!D542="","",UDDS!D542),IF($A$20=2,IF('FTP-75'!D542="","",'FTP-75'!D542),IF($A$20=3, IF('US06'!D542="","",'US06'!D542),IF($A$20=4, IF(NEDC!C542="","", NEDC!C542),IF($A$20=5, IF('JPN10-15'!C542="","",'JPN10-15'!C542),IF($A$20=6, IF(WLTC!D542="","", WLTC!D542),IF($A$20=7, IF('New Cycle 1'!C542="","", 'New Cycle 1'!C542),IF($A$20=8, IF('New Cycle 2'!C542="","", 'New Cycle 2'!C542),IF($A$20=9, IF('New Cycle 3'!C542="","", 'New Cycle 3'!C542),"")))))))))</f>
        <v>0</v>
      </c>
      <c r="S542" s="32">
        <f>IF($A$20=1,IF(UDDS!E542="","",UDDS!E542),IF($A$20=2,IF('FTP-75'!E542="","",'FTP-75'!E542),IF($A$20=3, IF('US06'!E542="","",'US06'!E542),IF($A$20=4, IF(NEDC!D542="","", NEDC!D542),IF($A$20=5, IF('JPN10-15'!D542="","",'JPN10-15'!D542),IF($A$20=6, IF(WLTC!E542="","", WLTC!E542),IF($A$20=7, IF('New Cycle 1'!D542="","", 'New Cycle 1'!D542),IF($A$20=8, IF('New Cycle 2'!D542="","", 'New Cycle 2'!D542),IF($A$20=9, IF('New Cycle 3'!D542="","", 'New Cycle 3'!D542),"")))))))))</f>
        <v>13.888888888888889</v>
      </c>
      <c r="T542" s="32">
        <f>IF($A$20=1,IF(UDDS!F542="","",UDDS!F542),IF($A$20=2,IF('FTP-75'!F542="","",'FTP-75'!F542),IF($A$20=3, IF('US06'!F542="","",'US06'!F542),IF($A$20=4, IF(NEDC!E542="","", NEDC!E542),IF($A$20=5, IF('JPN10-15'!E542="","",'JPN10-15'!E542),IF($A$20=6, IF(WLTC!F542="","", WLTC!F542),IF($A$20=7, IF('New Cycle 1'!E542="","", 'New Cycle 1'!E542),IF($A$20=8, IF('New Cycle 2'!E542="","", 'New Cycle 2'!E542),IF($A$20=9, IF('New Cycle 3'!E542="","", 'New Cycle 3'!E542),"")))))))))</f>
        <v>0</v>
      </c>
      <c r="U542" s="32">
        <f>IF($A$20=1,IF(UDDS!G542="","",UDDS!G542),IF($A$20=2,IF('FTP-75'!G542="","",'FTP-75'!G542),IF($A$20=3, IF('US06'!G542="","",'US06'!G542),IF($A$20=4, IF(NEDC!F542="","", NEDC!F542),IF($A$20=5, IF('JPN10-15'!F542="","",'JPN10-15'!F542),IF($A$20=6, IF(WLTC!G542="","", WLTC!G542),IF($A$20=7, IF('New Cycle 1'!F542="","", 'New Cycle 1'!F542),IF($A$20=8, IF('New Cycle 2'!F542="","", 'New Cycle 2'!F542),IF($A$20=9, IF('New Cycle 3'!F542="","", 'New Cycle 3'!F542),"")))))))))</f>
        <v>2670.1760847805303</v>
      </c>
    </row>
    <row r="543" spans="16:21" x14ac:dyDescent="0.25">
      <c r="P543" s="8">
        <f>IF($A$20=1,IF(UDDS!A543="","",UDDS!A543),IF($A$20=2,IF('FTP-75'!A543="","",'FTP-75'!A543),IF($A$20=3, IF('US06'!A543="","",'US06'!A543),IF($A$20=4, IF(NEDC!A543="","", NEDC!A543),IF($A$20=5, IF('JPN10-15'!A543="","",'JPN10-15'!A543),IF($A$20=6, IF(WLTC!B543="","", WLTC!B543),IF($A$20=7, IF('New Cycle 1'!A543="","", 'New Cycle 1'!A543),IF($A$20=8, IF('New Cycle 2'!A543="","", 'New Cycle 3'!A543),IF($A$20=9, IF('New Cycle 3'!A543="","", 'New Cycle 3'!A543),"")))))))))</f>
        <v>541</v>
      </c>
      <c r="Q543" s="32">
        <f>IF($A$20=1,IF(UDDS!C543="","",UDDS!C543),IF($A$20=2,IF('FTP-75'!C543="","",'FTP-75'!C543),IF($A$20=3, IF('US06'!C543="","",'US06'!C543),IF($A$20=4, IF(NEDC!B543="","", NEDC!B543),IF($A$20=5, IF('JPN10-15'!B543="","",'JPN10-15'!B543),IF($A$20=6, IF(WLTC!C543="","", WLTC!C543),IF($A$20=7, IF('New Cycle 1'!B543="","", 'New Cycle 1'!B543),IF($A$20=8, IF('New Cycle 2'!B543="","", 'New Cycle 2'!B543),IF($A$20=9, IF('New Cycle 3'!B543="","", 'New Cycle 3'!B543),"")))))))))</f>
        <v>50</v>
      </c>
      <c r="R543" s="32">
        <f>IF($A$20=1,IF(UDDS!D543="","",UDDS!D543),IF($A$20=2,IF('FTP-75'!D543="","",'FTP-75'!D543),IF($A$20=3, IF('US06'!D543="","",'US06'!D543),IF($A$20=4, IF(NEDC!C543="","", NEDC!C543),IF($A$20=5, IF('JPN10-15'!C543="","",'JPN10-15'!C543),IF($A$20=6, IF(WLTC!D543="","", WLTC!D543),IF($A$20=7, IF('New Cycle 1'!C543="","", 'New Cycle 1'!C543),IF($A$20=8, IF('New Cycle 2'!C543="","", 'New Cycle 2'!C543),IF($A$20=9, IF('New Cycle 3'!C543="","", 'New Cycle 3'!C543),"")))))))))</f>
        <v>0</v>
      </c>
      <c r="S543" s="32">
        <f>IF($A$20=1,IF(UDDS!E543="","",UDDS!E543),IF($A$20=2,IF('FTP-75'!E543="","",'FTP-75'!E543),IF($A$20=3, IF('US06'!E543="","",'US06'!E543),IF($A$20=4, IF(NEDC!D543="","", NEDC!D543),IF($A$20=5, IF('JPN10-15'!D543="","",'JPN10-15'!D543),IF($A$20=6, IF(WLTC!E543="","", WLTC!E543),IF($A$20=7, IF('New Cycle 1'!D543="","", 'New Cycle 1'!D543),IF($A$20=8, IF('New Cycle 2'!D543="","", 'New Cycle 2'!D543),IF($A$20=9, IF('New Cycle 3'!D543="","", 'New Cycle 3'!D543),"")))))))))</f>
        <v>13.888888888888889</v>
      </c>
      <c r="T543" s="32">
        <f>IF($A$20=1,IF(UDDS!F543="","",UDDS!F543),IF($A$20=2,IF('FTP-75'!F543="","",'FTP-75'!F543),IF($A$20=3, IF('US06'!F543="","",'US06'!F543),IF($A$20=4, IF(NEDC!E543="","", NEDC!E543),IF($A$20=5, IF('JPN10-15'!E543="","",'JPN10-15'!E543),IF($A$20=6, IF(WLTC!F543="","", WLTC!F543),IF($A$20=7, IF('New Cycle 1'!E543="","", 'New Cycle 1'!E543),IF($A$20=8, IF('New Cycle 2'!E543="","", 'New Cycle 2'!E543),IF($A$20=9, IF('New Cycle 3'!E543="","", 'New Cycle 3'!E543),"")))))))))</f>
        <v>0</v>
      </c>
      <c r="U543" s="32">
        <f>IF($A$20=1,IF(UDDS!G543="","",UDDS!G543),IF($A$20=2,IF('FTP-75'!G543="","",'FTP-75'!G543),IF($A$20=3, IF('US06'!G543="","",'US06'!G543),IF($A$20=4, IF(NEDC!F543="","", NEDC!F543),IF($A$20=5, IF('JPN10-15'!F543="","",'JPN10-15'!F543),IF($A$20=6, IF(WLTC!G543="","", WLTC!G543),IF($A$20=7, IF('New Cycle 1'!F543="","", 'New Cycle 1'!F543),IF($A$20=8, IF('New Cycle 2'!F543="","", 'New Cycle 2'!F543),IF($A$20=9, IF('New Cycle 3'!F543="","", 'New Cycle 3'!F543),"")))))))))</f>
        <v>2684.064973669419</v>
      </c>
    </row>
    <row r="544" spans="16:21" x14ac:dyDescent="0.25">
      <c r="P544" s="8">
        <f>IF($A$20=1,IF(UDDS!A544="","",UDDS!A544),IF($A$20=2,IF('FTP-75'!A544="","",'FTP-75'!A544),IF($A$20=3, IF('US06'!A544="","",'US06'!A544),IF($A$20=4, IF(NEDC!A544="","", NEDC!A544),IF($A$20=5, IF('JPN10-15'!A544="","",'JPN10-15'!A544),IF($A$20=6, IF(WLTC!B544="","", WLTC!B544),IF($A$20=7, IF('New Cycle 1'!A544="","", 'New Cycle 1'!A544),IF($A$20=8, IF('New Cycle 2'!A544="","", 'New Cycle 3'!A544),IF($A$20=9, IF('New Cycle 3'!A544="","", 'New Cycle 3'!A544),"")))))))))</f>
        <v>542</v>
      </c>
      <c r="Q544" s="32">
        <f>IF($A$20=1,IF(UDDS!C544="","",UDDS!C544),IF($A$20=2,IF('FTP-75'!C544="","",'FTP-75'!C544),IF($A$20=3, IF('US06'!C544="","",'US06'!C544),IF($A$20=4, IF(NEDC!B544="","", NEDC!B544),IF($A$20=5, IF('JPN10-15'!B544="","",'JPN10-15'!B544),IF($A$20=6, IF(WLTC!C544="","", WLTC!C544),IF($A$20=7, IF('New Cycle 1'!B544="","", 'New Cycle 1'!B544),IF($A$20=8, IF('New Cycle 2'!B544="","", 'New Cycle 2'!B544),IF($A$20=9, IF('New Cycle 3'!B544="","", 'New Cycle 3'!B544),"")))))))))</f>
        <v>50</v>
      </c>
      <c r="R544" s="32">
        <f>IF($A$20=1,IF(UDDS!D544="","",UDDS!D544),IF($A$20=2,IF('FTP-75'!D544="","",'FTP-75'!D544),IF($A$20=3, IF('US06'!D544="","",'US06'!D544),IF($A$20=4, IF(NEDC!C544="","", NEDC!C544),IF($A$20=5, IF('JPN10-15'!C544="","",'JPN10-15'!C544),IF($A$20=6, IF(WLTC!D544="","", WLTC!D544),IF($A$20=7, IF('New Cycle 1'!C544="","", 'New Cycle 1'!C544),IF($A$20=8, IF('New Cycle 2'!C544="","", 'New Cycle 2'!C544),IF($A$20=9, IF('New Cycle 3'!C544="","", 'New Cycle 3'!C544),"")))))))))</f>
        <v>0</v>
      </c>
      <c r="S544" s="32">
        <f>IF($A$20=1,IF(UDDS!E544="","",UDDS!E544),IF($A$20=2,IF('FTP-75'!E544="","",'FTP-75'!E544),IF($A$20=3, IF('US06'!E544="","",'US06'!E544),IF($A$20=4, IF(NEDC!D544="","", NEDC!D544),IF($A$20=5, IF('JPN10-15'!D544="","",'JPN10-15'!D544),IF($A$20=6, IF(WLTC!E544="","", WLTC!E544),IF($A$20=7, IF('New Cycle 1'!D544="","", 'New Cycle 1'!D544),IF($A$20=8, IF('New Cycle 2'!D544="","", 'New Cycle 2'!D544),IF($A$20=9, IF('New Cycle 3'!D544="","", 'New Cycle 3'!D544),"")))))))))</f>
        <v>13.888888888888889</v>
      </c>
      <c r="T544" s="32">
        <f>IF($A$20=1,IF(UDDS!F544="","",UDDS!F544),IF($A$20=2,IF('FTP-75'!F544="","",'FTP-75'!F544),IF($A$20=3, IF('US06'!F544="","",'US06'!F544),IF($A$20=4, IF(NEDC!E544="","", NEDC!E544),IF($A$20=5, IF('JPN10-15'!E544="","",'JPN10-15'!E544),IF($A$20=6, IF(WLTC!F544="","", WLTC!F544),IF($A$20=7, IF('New Cycle 1'!E544="","", 'New Cycle 1'!E544),IF($A$20=8, IF('New Cycle 2'!E544="","", 'New Cycle 2'!E544),IF($A$20=9, IF('New Cycle 3'!E544="","", 'New Cycle 3'!E544),"")))))))))</f>
        <v>0</v>
      </c>
      <c r="U544" s="32">
        <f>IF($A$20=1,IF(UDDS!G544="","",UDDS!G544),IF($A$20=2,IF('FTP-75'!G544="","",'FTP-75'!G544),IF($A$20=3, IF('US06'!G544="","",'US06'!G544),IF($A$20=4, IF(NEDC!F544="","", NEDC!F544),IF($A$20=5, IF('JPN10-15'!F544="","",'JPN10-15'!F544),IF($A$20=6, IF(WLTC!G544="","", WLTC!G544),IF($A$20=7, IF('New Cycle 1'!F544="","", 'New Cycle 1'!F544),IF($A$20=8, IF('New Cycle 2'!F544="","", 'New Cycle 2'!F544),IF($A$20=9, IF('New Cycle 3'!F544="","", 'New Cycle 3'!F544),"")))))))))</f>
        <v>2697.9538625583077</v>
      </c>
    </row>
    <row r="545" spans="16:21" x14ac:dyDescent="0.25">
      <c r="P545" s="8">
        <f>IF($A$20=1,IF(UDDS!A545="","",UDDS!A545),IF($A$20=2,IF('FTP-75'!A545="","",'FTP-75'!A545),IF($A$20=3, IF('US06'!A545="","",'US06'!A545),IF($A$20=4, IF(NEDC!A545="","", NEDC!A545),IF($A$20=5, IF('JPN10-15'!A545="","",'JPN10-15'!A545),IF($A$20=6, IF(WLTC!B545="","", WLTC!B545),IF($A$20=7, IF('New Cycle 1'!A545="","", 'New Cycle 1'!A545),IF($A$20=8, IF('New Cycle 2'!A545="","", 'New Cycle 3'!A545),IF($A$20=9, IF('New Cycle 3'!A545="","", 'New Cycle 3'!A545),"")))))))))</f>
        <v>543</v>
      </c>
      <c r="Q545" s="32">
        <f>IF($A$20=1,IF(UDDS!C545="","",UDDS!C545),IF($A$20=2,IF('FTP-75'!C545="","",'FTP-75'!C545),IF($A$20=3, IF('US06'!C545="","",'US06'!C545),IF($A$20=4, IF(NEDC!B545="","", NEDC!B545),IF($A$20=5, IF('JPN10-15'!B545="","",'JPN10-15'!B545),IF($A$20=6, IF(WLTC!C545="","", WLTC!C545),IF($A$20=7, IF('New Cycle 1'!B545="","", 'New Cycle 1'!B545),IF($A$20=8, IF('New Cycle 2'!B545="","", 'New Cycle 2'!B545),IF($A$20=9, IF('New Cycle 3'!B545="","", 'New Cycle 3'!B545),"")))))))))</f>
        <v>50</v>
      </c>
      <c r="R545" s="32">
        <f>IF($A$20=1,IF(UDDS!D545="","",UDDS!D545),IF($A$20=2,IF('FTP-75'!D545="","",'FTP-75'!D545),IF($A$20=3, IF('US06'!D545="","",'US06'!D545),IF($A$20=4, IF(NEDC!C545="","", NEDC!C545),IF($A$20=5, IF('JPN10-15'!C545="","",'JPN10-15'!C545),IF($A$20=6, IF(WLTC!D545="","", WLTC!D545),IF($A$20=7, IF('New Cycle 1'!C545="","", 'New Cycle 1'!C545),IF($A$20=8, IF('New Cycle 2'!C545="","", 'New Cycle 2'!C545),IF($A$20=9, IF('New Cycle 3'!C545="","", 'New Cycle 3'!C545),"")))))))))</f>
        <v>0</v>
      </c>
      <c r="S545" s="32">
        <f>IF($A$20=1,IF(UDDS!E545="","",UDDS!E545),IF($A$20=2,IF('FTP-75'!E545="","",'FTP-75'!E545),IF($A$20=3, IF('US06'!E545="","",'US06'!E545),IF($A$20=4, IF(NEDC!D545="","", NEDC!D545),IF($A$20=5, IF('JPN10-15'!D545="","",'JPN10-15'!D545),IF($A$20=6, IF(WLTC!E545="","", WLTC!E545),IF($A$20=7, IF('New Cycle 1'!D545="","", 'New Cycle 1'!D545),IF($A$20=8, IF('New Cycle 2'!D545="","", 'New Cycle 2'!D545),IF($A$20=9, IF('New Cycle 3'!D545="","", 'New Cycle 3'!D545),"")))))))))</f>
        <v>13.888888888888889</v>
      </c>
      <c r="T545" s="32">
        <f>IF($A$20=1,IF(UDDS!F545="","",UDDS!F545),IF($A$20=2,IF('FTP-75'!F545="","",'FTP-75'!F545),IF($A$20=3, IF('US06'!F545="","",'US06'!F545),IF($A$20=4, IF(NEDC!E545="","", NEDC!E545),IF($A$20=5, IF('JPN10-15'!E545="","",'JPN10-15'!E545),IF($A$20=6, IF(WLTC!F545="","", WLTC!F545),IF($A$20=7, IF('New Cycle 1'!E545="","", 'New Cycle 1'!E545),IF($A$20=8, IF('New Cycle 2'!E545="","", 'New Cycle 2'!E545),IF($A$20=9, IF('New Cycle 3'!E545="","", 'New Cycle 3'!E545),"")))))))))</f>
        <v>0</v>
      </c>
      <c r="U545" s="32">
        <f>IF($A$20=1,IF(UDDS!G545="","",UDDS!G545),IF($A$20=2,IF('FTP-75'!G545="","",'FTP-75'!G545),IF($A$20=3, IF('US06'!G545="","",'US06'!G545),IF($A$20=4, IF(NEDC!F545="","", NEDC!F545),IF($A$20=5, IF('JPN10-15'!F545="","",'JPN10-15'!F545),IF($A$20=6, IF(WLTC!G545="","", WLTC!G545),IF($A$20=7, IF('New Cycle 1'!F545="","", 'New Cycle 1'!F545),IF($A$20=8, IF('New Cycle 2'!F545="","", 'New Cycle 2'!F545),IF($A$20=9, IF('New Cycle 3'!F545="","", 'New Cycle 3'!F545),"")))))))))</f>
        <v>2711.8427514471964</v>
      </c>
    </row>
    <row r="546" spans="16:21" x14ac:dyDescent="0.25">
      <c r="P546" s="8">
        <f>IF($A$20=1,IF(UDDS!A546="","",UDDS!A546),IF($A$20=2,IF('FTP-75'!A546="","",'FTP-75'!A546),IF($A$20=3, IF('US06'!A546="","",'US06'!A546),IF($A$20=4, IF(NEDC!A546="","", NEDC!A546),IF($A$20=5, IF('JPN10-15'!A546="","",'JPN10-15'!A546),IF($A$20=6, IF(WLTC!B546="","", WLTC!B546),IF($A$20=7, IF('New Cycle 1'!A546="","", 'New Cycle 1'!A546),IF($A$20=8, IF('New Cycle 2'!A546="","", 'New Cycle 3'!A546),IF($A$20=9, IF('New Cycle 3'!A546="","", 'New Cycle 3'!A546),"")))))))))</f>
        <v>544</v>
      </c>
      <c r="Q546" s="32">
        <f>IF($A$20=1,IF(UDDS!C546="","",UDDS!C546),IF($A$20=2,IF('FTP-75'!C546="","",'FTP-75'!C546),IF($A$20=3, IF('US06'!C546="","",'US06'!C546),IF($A$20=4, IF(NEDC!B546="","", NEDC!B546),IF($A$20=5, IF('JPN10-15'!B546="","",'JPN10-15'!B546),IF($A$20=6, IF(WLTC!C546="","", WLTC!C546),IF($A$20=7, IF('New Cycle 1'!B546="","", 'New Cycle 1'!B546),IF($A$20=8, IF('New Cycle 2'!B546="","", 'New Cycle 2'!B546),IF($A$20=9, IF('New Cycle 3'!B546="","", 'New Cycle 3'!B546),"")))))))))</f>
        <v>50</v>
      </c>
      <c r="R546" s="32">
        <f>IF($A$20=1,IF(UDDS!D546="","",UDDS!D546),IF($A$20=2,IF('FTP-75'!D546="","",'FTP-75'!D546),IF($A$20=3, IF('US06'!D546="","",'US06'!D546),IF($A$20=4, IF(NEDC!C546="","", NEDC!C546),IF($A$20=5, IF('JPN10-15'!C546="","",'JPN10-15'!C546),IF($A$20=6, IF(WLTC!D546="","", WLTC!D546),IF($A$20=7, IF('New Cycle 1'!C546="","", 'New Cycle 1'!C546),IF($A$20=8, IF('New Cycle 2'!C546="","", 'New Cycle 2'!C546),IF($A$20=9, IF('New Cycle 3'!C546="","", 'New Cycle 3'!C546),"")))))))))</f>
        <v>0</v>
      </c>
      <c r="S546" s="32">
        <f>IF($A$20=1,IF(UDDS!E546="","",UDDS!E546),IF($A$20=2,IF('FTP-75'!E546="","",'FTP-75'!E546),IF($A$20=3, IF('US06'!E546="","",'US06'!E546),IF($A$20=4, IF(NEDC!D546="","", NEDC!D546),IF($A$20=5, IF('JPN10-15'!D546="","",'JPN10-15'!D546),IF($A$20=6, IF(WLTC!E546="","", WLTC!E546),IF($A$20=7, IF('New Cycle 1'!D546="","", 'New Cycle 1'!D546),IF($A$20=8, IF('New Cycle 2'!D546="","", 'New Cycle 2'!D546),IF($A$20=9, IF('New Cycle 3'!D546="","", 'New Cycle 3'!D546),"")))))))))</f>
        <v>13.888888888888889</v>
      </c>
      <c r="T546" s="32">
        <f>IF($A$20=1,IF(UDDS!F546="","",UDDS!F546),IF($A$20=2,IF('FTP-75'!F546="","",'FTP-75'!F546),IF($A$20=3, IF('US06'!F546="","",'US06'!F546),IF($A$20=4, IF(NEDC!E546="","", NEDC!E546),IF($A$20=5, IF('JPN10-15'!E546="","",'JPN10-15'!E546),IF($A$20=6, IF(WLTC!F546="","", WLTC!F546),IF($A$20=7, IF('New Cycle 1'!E546="","", 'New Cycle 1'!E546),IF($A$20=8, IF('New Cycle 2'!E546="","", 'New Cycle 2'!E546),IF($A$20=9, IF('New Cycle 3'!E546="","", 'New Cycle 3'!E546),"")))))))))</f>
        <v>0</v>
      </c>
      <c r="U546" s="32">
        <f>IF($A$20=1,IF(UDDS!G546="","",UDDS!G546),IF($A$20=2,IF('FTP-75'!G546="","",'FTP-75'!G546),IF($A$20=3, IF('US06'!G546="","",'US06'!G546),IF($A$20=4, IF(NEDC!F546="","", NEDC!F546),IF($A$20=5, IF('JPN10-15'!F546="","",'JPN10-15'!F546),IF($A$20=6, IF(WLTC!G546="","", WLTC!G546),IF($A$20=7, IF('New Cycle 1'!F546="","", 'New Cycle 1'!F546),IF($A$20=8, IF('New Cycle 2'!F546="","", 'New Cycle 2'!F546),IF($A$20=9, IF('New Cycle 3'!F546="","", 'New Cycle 3'!F546),"")))))))))</f>
        <v>2725.7316403360851</v>
      </c>
    </row>
    <row r="547" spans="16:21" x14ac:dyDescent="0.25">
      <c r="P547" s="8">
        <f>IF($A$20=1,IF(UDDS!A547="","",UDDS!A547),IF($A$20=2,IF('FTP-75'!A547="","",'FTP-75'!A547),IF($A$20=3, IF('US06'!A547="","",'US06'!A547),IF($A$20=4, IF(NEDC!A547="","", NEDC!A547),IF($A$20=5, IF('JPN10-15'!A547="","",'JPN10-15'!A547),IF($A$20=6, IF(WLTC!B547="","", WLTC!B547),IF($A$20=7, IF('New Cycle 1'!A547="","", 'New Cycle 1'!A547),IF($A$20=8, IF('New Cycle 2'!A547="","", 'New Cycle 3'!A547),IF($A$20=9, IF('New Cycle 3'!A547="","", 'New Cycle 3'!A547),"")))))))))</f>
        <v>545</v>
      </c>
      <c r="Q547" s="32">
        <f>IF($A$20=1,IF(UDDS!C547="","",UDDS!C547),IF($A$20=2,IF('FTP-75'!C547="","",'FTP-75'!C547),IF($A$20=3, IF('US06'!C547="","",'US06'!C547),IF($A$20=4, IF(NEDC!B547="","", NEDC!B547),IF($A$20=5, IF('JPN10-15'!B547="","",'JPN10-15'!B547),IF($A$20=6, IF(WLTC!C547="","", WLTC!C547),IF($A$20=7, IF('New Cycle 1'!B547="","", 'New Cycle 1'!B547),IF($A$20=8, IF('New Cycle 2'!B547="","", 'New Cycle 2'!B547),IF($A$20=9, IF('New Cycle 3'!B547="","", 'New Cycle 3'!B547),"")))))))))</f>
        <v>50</v>
      </c>
      <c r="R547" s="32">
        <f>IF($A$20=1,IF(UDDS!D547="","",UDDS!D547),IF($A$20=2,IF('FTP-75'!D547="","",'FTP-75'!D547),IF($A$20=3, IF('US06'!D547="","",'US06'!D547),IF($A$20=4, IF(NEDC!C547="","", NEDC!C547),IF($A$20=5, IF('JPN10-15'!C547="","",'JPN10-15'!C547),IF($A$20=6, IF(WLTC!D547="","", WLTC!D547),IF($A$20=7, IF('New Cycle 1'!C547="","", 'New Cycle 1'!C547),IF($A$20=8, IF('New Cycle 2'!C547="","", 'New Cycle 2'!C547),IF($A$20=9, IF('New Cycle 3'!C547="","", 'New Cycle 3'!C547),"")))))))))</f>
        <v>0</v>
      </c>
      <c r="S547" s="32">
        <f>IF($A$20=1,IF(UDDS!E547="","",UDDS!E547),IF($A$20=2,IF('FTP-75'!E547="","",'FTP-75'!E547),IF($A$20=3, IF('US06'!E547="","",'US06'!E547),IF($A$20=4, IF(NEDC!D547="","", NEDC!D547),IF($A$20=5, IF('JPN10-15'!D547="","",'JPN10-15'!D547),IF($A$20=6, IF(WLTC!E547="","", WLTC!E547),IF($A$20=7, IF('New Cycle 1'!D547="","", 'New Cycle 1'!D547),IF($A$20=8, IF('New Cycle 2'!D547="","", 'New Cycle 2'!D547),IF($A$20=9, IF('New Cycle 3'!D547="","", 'New Cycle 3'!D547),"")))))))))</f>
        <v>13.888888888888889</v>
      </c>
      <c r="T547" s="32">
        <f>IF($A$20=1,IF(UDDS!F547="","",UDDS!F547),IF($A$20=2,IF('FTP-75'!F547="","",'FTP-75'!F547),IF($A$20=3, IF('US06'!F547="","",'US06'!F547),IF($A$20=4, IF(NEDC!E547="","", NEDC!E547),IF($A$20=5, IF('JPN10-15'!E547="","",'JPN10-15'!E547),IF($A$20=6, IF(WLTC!F547="","", WLTC!F547),IF($A$20=7, IF('New Cycle 1'!E547="","", 'New Cycle 1'!E547),IF($A$20=8, IF('New Cycle 2'!E547="","", 'New Cycle 2'!E547),IF($A$20=9, IF('New Cycle 3'!E547="","", 'New Cycle 3'!E547),"")))))))))</f>
        <v>0</v>
      </c>
      <c r="U547" s="32">
        <f>IF($A$20=1,IF(UDDS!G547="","",UDDS!G547),IF($A$20=2,IF('FTP-75'!G547="","",'FTP-75'!G547),IF($A$20=3, IF('US06'!G547="","",'US06'!G547),IF($A$20=4, IF(NEDC!F547="","", NEDC!F547),IF($A$20=5, IF('JPN10-15'!F547="","",'JPN10-15'!F547),IF($A$20=6, IF(WLTC!G547="","", WLTC!G547),IF($A$20=7, IF('New Cycle 1'!F547="","", 'New Cycle 1'!F547),IF($A$20=8, IF('New Cycle 2'!F547="","", 'New Cycle 2'!F547),IF($A$20=9, IF('New Cycle 3'!F547="","", 'New Cycle 3'!F547),"")))))))))</f>
        <v>2739.6205292249738</v>
      </c>
    </row>
    <row r="548" spans="16:21" x14ac:dyDescent="0.25">
      <c r="P548" s="8">
        <f>IF($A$20=1,IF(UDDS!A548="","",UDDS!A548),IF($A$20=2,IF('FTP-75'!A548="","",'FTP-75'!A548),IF($A$20=3, IF('US06'!A548="","",'US06'!A548),IF($A$20=4, IF(NEDC!A548="","", NEDC!A548),IF($A$20=5, IF('JPN10-15'!A548="","",'JPN10-15'!A548),IF($A$20=6, IF(WLTC!B548="","", WLTC!B548),IF($A$20=7, IF('New Cycle 1'!A548="","", 'New Cycle 1'!A548),IF($A$20=8, IF('New Cycle 2'!A548="","", 'New Cycle 3'!A548),IF($A$20=9, IF('New Cycle 3'!A548="","", 'New Cycle 3'!A548),"")))))))))</f>
        <v>546</v>
      </c>
      <c r="Q548" s="32">
        <f>IF($A$20=1,IF(UDDS!C548="","",UDDS!C548),IF($A$20=2,IF('FTP-75'!C548="","",'FTP-75'!C548),IF($A$20=3, IF('US06'!C548="","",'US06'!C548),IF($A$20=4, IF(NEDC!B548="","", NEDC!B548),IF($A$20=5, IF('JPN10-15'!B548="","",'JPN10-15'!B548),IF($A$20=6, IF(WLTC!C548="","", WLTC!C548),IF($A$20=7, IF('New Cycle 1'!B548="","", 'New Cycle 1'!B548),IF($A$20=8, IF('New Cycle 2'!B548="","", 'New Cycle 2'!B548),IF($A$20=9, IF('New Cycle 3'!B548="","", 'New Cycle 3'!B548),"")))))))))</f>
        <v>50</v>
      </c>
      <c r="R548" s="32">
        <f>IF($A$20=1,IF(UDDS!D548="","",UDDS!D548),IF($A$20=2,IF('FTP-75'!D548="","",'FTP-75'!D548),IF($A$20=3, IF('US06'!D548="","",'US06'!D548),IF($A$20=4, IF(NEDC!C548="","", NEDC!C548),IF($A$20=5, IF('JPN10-15'!C548="","",'JPN10-15'!C548),IF($A$20=6, IF(WLTC!D548="","", WLTC!D548),IF($A$20=7, IF('New Cycle 1'!C548="","", 'New Cycle 1'!C548),IF($A$20=8, IF('New Cycle 2'!C548="","", 'New Cycle 2'!C548),IF($A$20=9, IF('New Cycle 3'!C548="","", 'New Cycle 3'!C548),"")))))))))</f>
        <v>0</v>
      </c>
      <c r="S548" s="32">
        <f>IF($A$20=1,IF(UDDS!E548="","",UDDS!E548),IF($A$20=2,IF('FTP-75'!E548="","",'FTP-75'!E548),IF($A$20=3, IF('US06'!E548="","",'US06'!E548),IF($A$20=4, IF(NEDC!D548="","", NEDC!D548),IF($A$20=5, IF('JPN10-15'!D548="","",'JPN10-15'!D548),IF($A$20=6, IF(WLTC!E548="","", WLTC!E548),IF($A$20=7, IF('New Cycle 1'!D548="","", 'New Cycle 1'!D548),IF($A$20=8, IF('New Cycle 2'!D548="","", 'New Cycle 2'!D548),IF($A$20=9, IF('New Cycle 3'!D548="","", 'New Cycle 3'!D548),"")))))))))</f>
        <v>13.888888888888889</v>
      </c>
      <c r="T548" s="32">
        <f>IF($A$20=1,IF(UDDS!F548="","",UDDS!F548),IF($A$20=2,IF('FTP-75'!F548="","",'FTP-75'!F548),IF($A$20=3, IF('US06'!F548="","",'US06'!F548),IF($A$20=4, IF(NEDC!E548="","", NEDC!E548),IF($A$20=5, IF('JPN10-15'!E548="","",'JPN10-15'!E548),IF($A$20=6, IF(WLTC!F548="","", WLTC!F548),IF($A$20=7, IF('New Cycle 1'!E548="","", 'New Cycle 1'!E548),IF($A$20=8, IF('New Cycle 2'!E548="","", 'New Cycle 2'!E548),IF($A$20=9, IF('New Cycle 3'!E548="","", 'New Cycle 3'!E548),"")))))))))</f>
        <v>0</v>
      </c>
      <c r="U548" s="32">
        <f>IF($A$20=1,IF(UDDS!G548="","",UDDS!G548),IF($A$20=2,IF('FTP-75'!G548="","",'FTP-75'!G548),IF($A$20=3, IF('US06'!G548="","",'US06'!G548),IF($A$20=4, IF(NEDC!F548="","", NEDC!F548),IF($A$20=5, IF('JPN10-15'!F548="","",'JPN10-15'!F548),IF($A$20=6, IF(WLTC!G548="","", WLTC!G548),IF($A$20=7, IF('New Cycle 1'!F548="","", 'New Cycle 1'!F548),IF($A$20=8, IF('New Cycle 2'!F548="","", 'New Cycle 2'!F548),IF($A$20=9, IF('New Cycle 3'!F548="","", 'New Cycle 3'!F548),"")))))))))</f>
        <v>2753.5094181138625</v>
      </c>
    </row>
    <row r="549" spans="16:21" x14ac:dyDescent="0.25">
      <c r="P549" s="8">
        <f>IF($A$20=1,IF(UDDS!A549="","",UDDS!A549),IF($A$20=2,IF('FTP-75'!A549="","",'FTP-75'!A549),IF($A$20=3, IF('US06'!A549="","",'US06'!A549),IF($A$20=4, IF(NEDC!A549="","", NEDC!A549),IF($A$20=5, IF('JPN10-15'!A549="","",'JPN10-15'!A549),IF($A$20=6, IF(WLTC!B549="","", WLTC!B549),IF($A$20=7, IF('New Cycle 1'!A549="","", 'New Cycle 1'!A549),IF($A$20=8, IF('New Cycle 2'!A549="","", 'New Cycle 3'!A549),IF($A$20=9, IF('New Cycle 3'!A549="","", 'New Cycle 3'!A549),"")))))))))</f>
        <v>547</v>
      </c>
      <c r="Q549" s="32">
        <f>IF($A$20=1,IF(UDDS!C549="","",UDDS!C549),IF($A$20=2,IF('FTP-75'!C549="","",'FTP-75'!C549),IF($A$20=3, IF('US06'!C549="","",'US06'!C549),IF($A$20=4, IF(NEDC!B549="","", NEDC!B549),IF($A$20=5, IF('JPN10-15'!B549="","",'JPN10-15'!B549),IF($A$20=6, IF(WLTC!C549="","", WLTC!C549),IF($A$20=7, IF('New Cycle 1'!B549="","", 'New Cycle 1'!B549),IF($A$20=8, IF('New Cycle 2'!B549="","", 'New Cycle 2'!B549),IF($A$20=9, IF('New Cycle 3'!B549="","", 'New Cycle 3'!B549),"")))))))))</f>
        <v>50</v>
      </c>
      <c r="R549" s="32">
        <f>IF($A$20=1,IF(UDDS!D549="","",UDDS!D549),IF($A$20=2,IF('FTP-75'!D549="","",'FTP-75'!D549),IF($A$20=3, IF('US06'!D549="","",'US06'!D549),IF($A$20=4, IF(NEDC!C549="","", NEDC!C549),IF($A$20=5, IF('JPN10-15'!C549="","",'JPN10-15'!C549),IF($A$20=6, IF(WLTC!D549="","", WLTC!D549),IF($A$20=7, IF('New Cycle 1'!C549="","", 'New Cycle 1'!C549),IF($A$20=8, IF('New Cycle 2'!C549="","", 'New Cycle 2'!C549),IF($A$20=9, IF('New Cycle 3'!C549="","", 'New Cycle 3'!C549),"")))))))))</f>
        <v>0</v>
      </c>
      <c r="S549" s="32">
        <f>IF($A$20=1,IF(UDDS!E549="","",UDDS!E549),IF($A$20=2,IF('FTP-75'!E549="","",'FTP-75'!E549),IF($A$20=3, IF('US06'!E549="","",'US06'!E549),IF($A$20=4, IF(NEDC!D549="","", NEDC!D549),IF($A$20=5, IF('JPN10-15'!D549="","",'JPN10-15'!D549),IF($A$20=6, IF(WLTC!E549="","", WLTC!E549),IF($A$20=7, IF('New Cycle 1'!D549="","", 'New Cycle 1'!D549),IF($A$20=8, IF('New Cycle 2'!D549="","", 'New Cycle 2'!D549),IF($A$20=9, IF('New Cycle 3'!D549="","", 'New Cycle 3'!D549),"")))))))))</f>
        <v>13.888888888888889</v>
      </c>
      <c r="T549" s="32">
        <f>IF($A$20=1,IF(UDDS!F549="","",UDDS!F549),IF($A$20=2,IF('FTP-75'!F549="","",'FTP-75'!F549),IF($A$20=3, IF('US06'!F549="","",'US06'!F549),IF($A$20=4, IF(NEDC!E549="","", NEDC!E549),IF($A$20=5, IF('JPN10-15'!E549="","",'JPN10-15'!E549),IF($A$20=6, IF(WLTC!F549="","", WLTC!F549),IF($A$20=7, IF('New Cycle 1'!E549="","", 'New Cycle 1'!E549),IF($A$20=8, IF('New Cycle 2'!E549="","", 'New Cycle 2'!E549),IF($A$20=9, IF('New Cycle 3'!E549="","", 'New Cycle 3'!E549),"")))))))))</f>
        <v>0</v>
      </c>
      <c r="U549" s="32">
        <f>IF($A$20=1,IF(UDDS!G549="","",UDDS!G549),IF($A$20=2,IF('FTP-75'!G549="","",'FTP-75'!G549),IF($A$20=3, IF('US06'!G549="","",'US06'!G549),IF($A$20=4, IF(NEDC!F549="","", NEDC!F549),IF($A$20=5, IF('JPN10-15'!F549="","",'JPN10-15'!F549),IF($A$20=6, IF(WLTC!G549="","", WLTC!G549),IF($A$20=7, IF('New Cycle 1'!F549="","", 'New Cycle 1'!F549),IF($A$20=8, IF('New Cycle 2'!F549="","", 'New Cycle 2'!F549),IF($A$20=9, IF('New Cycle 3'!F549="","", 'New Cycle 3'!F549),"")))))))))</f>
        <v>2767.3983070027512</v>
      </c>
    </row>
    <row r="550" spans="16:21" x14ac:dyDescent="0.25">
      <c r="P550" s="8">
        <f>IF($A$20=1,IF(UDDS!A550="","",UDDS!A550),IF($A$20=2,IF('FTP-75'!A550="","",'FTP-75'!A550),IF($A$20=3, IF('US06'!A550="","",'US06'!A550),IF($A$20=4, IF(NEDC!A550="","", NEDC!A550),IF($A$20=5, IF('JPN10-15'!A550="","",'JPN10-15'!A550),IF($A$20=6, IF(WLTC!B550="","", WLTC!B550),IF($A$20=7, IF('New Cycle 1'!A550="","", 'New Cycle 1'!A550),IF($A$20=8, IF('New Cycle 2'!A550="","", 'New Cycle 3'!A550),IF($A$20=9, IF('New Cycle 3'!A550="","", 'New Cycle 3'!A550),"")))))))))</f>
        <v>548</v>
      </c>
      <c r="Q550" s="32">
        <f>IF($A$20=1,IF(UDDS!C550="","",UDDS!C550),IF($A$20=2,IF('FTP-75'!C550="","",'FTP-75'!C550),IF($A$20=3, IF('US06'!C550="","",'US06'!C550),IF($A$20=4, IF(NEDC!B550="","", NEDC!B550),IF($A$20=5, IF('JPN10-15'!B550="","",'JPN10-15'!B550),IF($A$20=6, IF(WLTC!C550="","", WLTC!C550),IF($A$20=7, IF('New Cycle 1'!B550="","", 'New Cycle 1'!B550),IF($A$20=8, IF('New Cycle 2'!B550="","", 'New Cycle 2'!B550),IF($A$20=9, IF('New Cycle 3'!B550="","", 'New Cycle 3'!B550),"")))))))))</f>
        <v>48.379748893446397</v>
      </c>
      <c r="R550" s="32">
        <f>IF($A$20=1,IF(UDDS!D550="","",UDDS!D550),IF($A$20=2,IF('FTP-75'!D550="","",'FTP-75'!D550),IF($A$20=3, IF('US06'!D550="","",'US06'!D550),IF($A$20=4, IF(NEDC!C550="","", NEDC!C550),IF($A$20=5, IF('JPN10-15'!C550="","",'JPN10-15'!C550),IF($A$20=6, IF(WLTC!D550="","", WLTC!D550),IF($A$20=7, IF('New Cycle 1'!C550="","", 'New Cycle 1'!C550),IF($A$20=8, IF('New Cycle 2'!C550="","", 'New Cycle 2'!C550),IF($A$20=9, IF('New Cycle 3'!C550="","", 'New Cycle 3'!C550),"")))))))))</f>
        <v>0</v>
      </c>
      <c r="S550" s="32">
        <f>IF($A$20=1,IF(UDDS!E550="","",UDDS!E550),IF($A$20=2,IF('FTP-75'!E550="","",'FTP-75'!E550),IF($A$20=3, IF('US06'!E550="","",'US06'!E550),IF($A$20=4, IF(NEDC!D550="","", NEDC!D550),IF($A$20=5, IF('JPN10-15'!D550="","",'JPN10-15'!D550),IF($A$20=6, IF(WLTC!E550="","", WLTC!E550),IF($A$20=7, IF('New Cycle 1'!D550="","", 'New Cycle 1'!D550),IF($A$20=8, IF('New Cycle 2'!D550="","", 'New Cycle 2'!D550),IF($A$20=9, IF('New Cycle 3'!D550="","", 'New Cycle 3'!D550),"")))))))))</f>
        <v>13.438819137068442</v>
      </c>
      <c r="T550" s="32">
        <f>IF($A$20=1,IF(UDDS!F550="","",UDDS!F550),IF($A$20=2,IF('FTP-75'!F550="","",'FTP-75'!F550),IF($A$20=3, IF('US06'!F550="","",'US06'!F550),IF($A$20=4, IF(NEDC!E550="","", NEDC!E550),IF($A$20=5, IF('JPN10-15'!E550="","",'JPN10-15'!E550),IF($A$20=6, IF(WLTC!F550="","", WLTC!F550),IF($A$20=7, IF('New Cycle 1'!E550="","", 'New Cycle 1'!E550),IF($A$20=8, IF('New Cycle 2'!E550="","", 'New Cycle 2'!E550),IF($A$20=9, IF('New Cycle 3'!E550="","", 'New Cycle 3'!E550),"")))))))))</f>
        <v>-0.45006975182044684</v>
      </c>
      <c r="U550" s="32">
        <f>IF($A$20=1,IF(UDDS!G550="","",UDDS!G550),IF($A$20=2,IF('FTP-75'!G550="","",'FTP-75'!G550),IF($A$20=3, IF('US06'!G550="","",'US06'!G550),IF($A$20=4, IF(NEDC!F550="","", NEDC!F550),IF($A$20=5, IF('JPN10-15'!F550="","",'JPN10-15'!F550),IF($A$20=6, IF(WLTC!G550="","", WLTC!G550),IF($A$20=7, IF('New Cycle 1'!F550="","", 'New Cycle 1'!F550),IF($A$20=8, IF('New Cycle 2'!F550="","", 'New Cycle 2'!F550),IF($A$20=9, IF('New Cycle 3'!F550="","", 'New Cycle 3'!F550),"")))))))))</f>
        <v>2781.06216101573</v>
      </c>
    </row>
    <row r="551" spans="16:21" x14ac:dyDescent="0.25">
      <c r="P551" s="8">
        <f>IF($A$20=1,IF(UDDS!A551="","",UDDS!A551),IF($A$20=2,IF('FTP-75'!A551="","",'FTP-75'!A551),IF($A$20=3, IF('US06'!A551="","",'US06'!A551),IF($A$20=4, IF(NEDC!A551="","", NEDC!A551),IF($A$20=5, IF('JPN10-15'!A551="","",'JPN10-15'!A551),IF($A$20=6, IF(WLTC!B551="","", WLTC!B551),IF($A$20=7, IF('New Cycle 1'!A551="","", 'New Cycle 1'!A551),IF($A$20=8, IF('New Cycle 2'!A551="","", 'New Cycle 3'!A551),IF($A$20=9, IF('New Cycle 3'!A551="","", 'New Cycle 3'!A551),"")))))))))</f>
        <v>549</v>
      </c>
      <c r="Q551" s="32">
        <f>IF($A$20=1,IF(UDDS!C551="","",UDDS!C551),IF($A$20=2,IF('FTP-75'!C551="","",'FTP-75'!C551),IF($A$20=3, IF('US06'!C551="","",'US06'!C551),IF($A$20=4, IF(NEDC!B551="","", NEDC!B551),IF($A$20=5, IF('JPN10-15'!B551="","",'JPN10-15'!B551),IF($A$20=6, IF(WLTC!C551="","", WLTC!C551),IF($A$20=7, IF('New Cycle 1'!B551="","", 'New Cycle 1'!B551),IF($A$20=8, IF('New Cycle 2'!B551="","", 'New Cycle 2'!B551),IF($A$20=9, IF('New Cycle 3'!B551="","", 'New Cycle 3'!B551),"")))))))))</f>
        <v>46.479360010359024</v>
      </c>
      <c r="R551" s="32">
        <f>IF($A$20=1,IF(UDDS!D551="","",UDDS!D551),IF($A$20=2,IF('FTP-75'!D551="","",'FTP-75'!D551),IF($A$20=3, IF('US06'!D551="","",'US06'!D551),IF($A$20=4, IF(NEDC!C551="","", NEDC!C551),IF($A$20=5, IF('JPN10-15'!C551="","",'JPN10-15'!C551),IF($A$20=6, IF(WLTC!D551="","", WLTC!D551),IF($A$20=7, IF('New Cycle 1'!C551="","", 'New Cycle 1'!C551),IF($A$20=8, IF('New Cycle 2'!C551="","", 'New Cycle 2'!C551),IF($A$20=9, IF('New Cycle 3'!C551="","", 'New Cycle 3'!C551),"")))))))))</f>
        <v>0</v>
      </c>
      <c r="S551" s="32">
        <f>IF($A$20=1,IF(UDDS!E551="","",UDDS!E551),IF($A$20=2,IF('FTP-75'!E551="","",'FTP-75'!E551),IF($A$20=3, IF('US06'!E551="","",'US06'!E551),IF($A$20=4, IF(NEDC!D551="","", NEDC!D551),IF($A$20=5, IF('JPN10-15'!D551="","",'JPN10-15'!D551),IF($A$20=6, IF(WLTC!E551="","", WLTC!E551),IF($A$20=7, IF('New Cycle 1'!D551="","", 'New Cycle 1'!D551),IF($A$20=8, IF('New Cycle 2'!D551="","", 'New Cycle 2'!D551),IF($A$20=9, IF('New Cycle 3'!D551="","", 'New Cycle 3'!D551),"")))))))))</f>
        <v>12.910933336210839</v>
      </c>
      <c r="T551" s="32">
        <f>IF($A$20=1,IF(UDDS!F551="","",UDDS!F551),IF($A$20=2,IF('FTP-75'!F551="","",'FTP-75'!F551),IF($A$20=3, IF('US06'!F551="","",'US06'!F551),IF($A$20=4, IF(NEDC!E551="","", NEDC!E551),IF($A$20=5, IF('JPN10-15'!E551="","",'JPN10-15'!E551),IF($A$20=6, IF(WLTC!F551="","", WLTC!F551),IF($A$20=7, IF('New Cycle 1'!E551="","", 'New Cycle 1'!E551),IF($A$20=8, IF('New Cycle 2'!E551="","", 'New Cycle 2'!E551),IF($A$20=9, IF('New Cycle 3'!E551="","", 'New Cycle 3'!E551),"")))))))))</f>
        <v>-0.52788580085760373</v>
      </c>
      <c r="U551" s="32">
        <f>IF($A$20=1,IF(UDDS!G551="","",UDDS!G551),IF($A$20=2,IF('FTP-75'!G551="","",'FTP-75'!G551),IF($A$20=3, IF('US06'!G551="","",'US06'!G551),IF($A$20=4, IF(NEDC!F551="","", NEDC!F551),IF($A$20=5, IF('JPN10-15'!F551="","",'JPN10-15'!F551),IF($A$20=6, IF(WLTC!G551="","", WLTC!G551),IF($A$20=7, IF('New Cycle 1'!F551="","", 'New Cycle 1'!F551),IF($A$20=8, IF('New Cycle 2'!F551="","", 'New Cycle 2'!F551),IF($A$20=9, IF('New Cycle 3'!F551="","", 'New Cycle 3'!F551),"")))))))))</f>
        <v>2794.2370372523696</v>
      </c>
    </row>
    <row r="552" spans="16:21" x14ac:dyDescent="0.25">
      <c r="P552" s="8">
        <f>IF($A$20=1,IF(UDDS!A552="","",UDDS!A552),IF($A$20=2,IF('FTP-75'!A552="","",'FTP-75'!A552),IF($A$20=3, IF('US06'!A552="","",'US06'!A552),IF($A$20=4, IF(NEDC!A552="","", NEDC!A552),IF($A$20=5, IF('JPN10-15'!A552="","",'JPN10-15'!A552),IF($A$20=6, IF(WLTC!B552="","", WLTC!B552),IF($A$20=7, IF('New Cycle 1'!A552="","", 'New Cycle 1'!A552),IF($A$20=8, IF('New Cycle 2'!A552="","", 'New Cycle 3'!A552),IF($A$20=9, IF('New Cycle 3'!A552="","", 'New Cycle 3'!A552),"")))))))))</f>
        <v>550</v>
      </c>
      <c r="Q552" s="32">
        <f>IF($A$20=1,IF(UDDS!C552="","",UDDS!C552),IF($A$20=2,IF('FTP-75'!C552="","",'FTP-75'!C552),IF($A$20=3, IF('US06'!C552="","",'US06'!C552),IF($A$20=4, IF(NEDC!B552="","", NEDC!B552),IF($A$20=5, IF('JPN10-15'!B552="","",'JPN10-15'!B552),IF($A$20=6, IF(WLTC!C552="","", WLTC!C552),IF($A$20=7, IF('New Cycle 1'!B552="","", 'New Cycle 1'!B552),IF($A$20=8, IF('New Cycle 2'!B552="","", 'New Cycle 2'!B552),IF($A$20=9, IF('New Cycle 3'!B552="","", 'New Cycle 3'!B552),"")))))))))</f>
        <v>44.650111150741573</v>
      </c>
      <c r="R552" s="32">
        <f>IF($A$20=1,IF(UDDS!D552="","",UDDS!D552),IF($A$20=2,IF('FTP-75'!D552="","",'FTP-75'!D552),IF($A$20=3, IF('US06'!D552="","",'US06'!D552),IF($A$20=4, IF(NEDC!C552="","", NEDC!C552),IF($A$20=5, IF('JPN10-15'!C552="","",'JPN10-15'!C552),IF($A$20=6, IF(WLTC!D552="","", WLTC!D552),IF($A$20=7, IF('New Cycle 1'!C552="","", 'New Cycle 1'!C552),IF($A$20=8, IF('New Cycle 2'!C552="","", 'New Cycle 2'!C552),IF($A$20=9, IF('New Cycle 3'!C552="","", 'New Cycle 3'!C552),"")))))))))</f>
        <v>0</v>
      </c>
      <c r="S552" s="32">
        <f>IF($A$20=1,IF(UDDS!E552="","",UDDS!E552),IF($A$20=2,IF('FTP-75'!E552="","",'FTP-75'!E552),IF($A$20=3, IF('US06'!E552="","",'US06'!E552),IF($A$20=4, IF(NEDC!D552="","", NEDC!D552),IF($A$20=5, IF('JPN10-15'!D552="","",'JPN10-15'!D552),IF($A$20=6, IF(WLTC!E552="","", WLTC!E552),IF($A$20=7, IF('New Cycle 1'!D552="","", 'New Cycle 1'!D552),IF($A$20=8, IF('New Cycle 2'!D552="","", 'New Cycle 2'!D552),IF($A$20=9, IF('New Cycle 3'!D552="","", 'New Cycle 3'!D552),"")))))))))</f>
        <v>12.40280865298377</v>
      </c>
      <c r="T552" s="32">
        <f>IF($A$20=1,IF(UDDS!F552="","",UDDS!F552),IF($A$20=2,IF('FTP-75'!F552="","",'FTP-75'!F552),IF($A$20=3, IF('US06'!F552="","",'US06'!F552),IF($A$20=4, IF(NEDC!E552="","", NEDC!E552),IF($A$20=5, IF('JPN10-15'!E552="","",'JPN10-15'!E552),IF($A$20=6, IF(WLTC!F552="","", WLTC!F552),IF($A$20=7, IF('New Cycle 1'!E552="","", 'New Cycle 1'!E552),IF($A$20=8, IF('New Cycle 2'!E552="","", 'New Cycle 2'!E552),IF($A$20=9, IF('New Cycle 3'!E552="","", 'New Cycle 3'!E552),"")))))))))</f>
        <v>-0.50812468322706827</v>
      </c>
      <c r="U552" s="32">
        <f>IF($A$20=1,IF(UDDS!G552="","",UDDS!G552),IF($A$20=2,IF('FTP-75'!G552="","",'FTP-75'!G552),IF($A$20=3, IF('US06'!G552="","",'US06'!G552),IF($A$20=4, IF(NEDC!F552="","", NEDC!F552),IF($A$20=5, IF('JPN10-15'!F552="","",'JPN10-15'!F552),IF($A$20=6, IF(WLTC!G552="","", WLTC!G552),IF($A$20=7, IF('New Cycle 1'!F552="","", 'New Cycle 1'!F552),IF($A$20=8, IF('New Cycle 2'!F552="","", 'New Cycle 2'!F552),IF($A$20=9, IF('New Cycle 3'!F552="","", 'New Cycle 3'!F552),"")))))))))</f>
        <v>2806.8939082469669</v>
      </c>
    </row>
    <row r="553" spans="16:21" x14ac:dyDescent="0.25">
      <c r="P553" s="8">
        <f>IF($A$20=1,IF(UDDS!A553="","",UDDS!A553),IF($A$20=2,IF('FTP-75'!A553="","",'FTP-75'!A553),IF($A$20=3, IF('US06'!A553="","",'US06'!A553),IF($A$20=4, IF(NEDC!A553="","", NEDC!A553),IF($A$20=5, IF('JPN10-15'!A553="","",'JPN10-15'!A553),IF($A$20=6, IF(WLTC!B553="","", WLTC!B553),IF($A$20=7, IF('New Cycle 1'!A553="","", 'New Cycle 1'!A553),IF($A$20=8, IF('New Cycle 2'!A553="","", 'New Cycle 3'!A553),IF($A$20=9, IF('New Cycle 3'!A553="","", 'New Cycle 3'!A553),"")))))))))</f>
        <v>551</v>
      </c>
      <c r="Q553" s="32">
        <f>IF($A$20=1,IF(UDDS!C553="","",UDDS!C553),IF($A$20=2,IF('FTP-75'!C553="","",'FTP-75'!C553),IF($A$20=3, IF('US06'!C553="","",'US06'!C553),IF($A$20=4, IF(NEDC!B553="","", NEDC!B553),IF($A$20=5, IF('JPN10-15'!B553="","",'JPN10-15'!B553),IF($A$20=6, IF(WLTC!C553="","", WLTC!C553),IF($A$20=7, IF('New Cycle 1'!B553="","", 'New Cycle 1'!B553),IF($A$20=8, IF('New Cycle 2'!B553="","", 'New Cycle 2'!B553),IF($A$20=9, IF('New Cycle 3'!B553="","", 'New Cycle 3'!B553),"")))))))))</f>
        <v>42.771555595397949</v>
      </c>
      <c r="R553" s="32">
        <f>IF($A$20=1,IF(UDDS!D553="","",UDDS!D553),IF($A$20=2,IF('FTP-75'!D553="","",'FTP-75'!D553),IF($A$20=3, IF('US06'!D553="","",'US06'!D553),IF($A$20=4, IF(NEDC!C553="","", NEDC!C553),IF($A$20=5, IF('JPN10-15'!C553="","",'JPN10-15'!C553),IF($A$20=6, IF(WLTC!D553="","", WLTC!D553),IF($A$20=7, IF('New Cycle 1'!C553="","", 'New Cycle 1'!C553),IF($A$20=8, IF('New Cycle 2'!C553="","", 'New Cycle 2'!C553),IF($A$20=9, IF('New Cycle 3'!C553="","", 'New Cycle 3'!C553),"")))))))))</f>
        <v>0</v>
      </c>
      <c r="S553" s="32">
        <f>IF($A$20=1,IF(UDDS!E553="","",UDDS!E553),IF($A$20=2,IF('FTP-75'!E553="","",'FTP-75'!E553),IF($A$20=3, IF('US06'!E553="","",'US06'!E553),IF($A$20=4, IF(NEDC!D553="","", NEDC!D553),IF($A$20=5, IF('JPN10-15'!D553="","",'JPN10-15'!D553),IF($A$20=6, IF(WLTC!E553="","", WLTC!E553),IF($A$20=7, IF('New Cycle 1'!D553="","", 'New Cycle 1'!D553),IF($A$20=8, IF('New Cycle 2'!D553="","", 'New Cycle 2'!D553),IF($A$20=9, IF('New Cycle 3'!D553="","", 'New Cycle 3'!D553),"")))))))))</f>
        <v>11.88098766538832</v>
      </c>
      <c r="T553" s="32">
        <f>IF($A$20=1,IF(UDDS!F553="","",UDDS!F553),IF($A$20=2,IF('FTP-75'!F553="","",'FTP-75'!F553),IF($A$20=3, IF('US06'!F553="","",'US06'!F553),IF($A$20=4, IF(NEDC!E553="","", NEDC!E553),IF($A$20=5, IF('JPN10-15'!E553="","",'JPN10-15'!E553),IF($A$20=6, IF(WLTC!F553="","", WLTC!F553),IF($A$20=7, IF('New Cycle 1'!E553="","", 'New Cycle 1'!E553),IF($A$20=8, IF('New Cycle 2'!E553="","", 'New Cycle 2'!E553),IF($A$20=9, IF('New Cycle 3'!E553="","", 'New Cycle 3'!E553),"")))))))))</f>
        <v>-0.5218209875954507</v>
      </c>
      <c r="U553" s="32">
        <f>IF($A$20=1,IF(UDDS!G553="","",UDDS!G553),IF($A$20=2,IF('FTP-75'!G553="","",'FTP-75'!G553),IF($A$20=3, IF('US06'!G553="","",'US06'!G553),IF($A$20=4, IF(NEDC!F553="","", NEDC!F553),IF($A$20=5, IF('JPN10-15'!F553="","",'JPN10-15'!F553),IF($A$20=6, IF(WLTC!G553="","", WLTC!G553),IF($A$20=7, IF('New Cycle 1'!F553="","", 'New Cycle 1'!F553),IF($A$20=8, IF('New Cycle 2'!F553="","", 'New Cycle 2'!F553),IF($A$20=9, IF('New Cycle 3'!F553="","", 'New Cycle 3'!F553),"")))))))))</f>
        <v>2819.0358064061529</v>
      </c>
    </row>
    <row r="554" spans="16:21" x14ac:dyDescent="0.25">
      <c r="P554" s="8">
        <f>IF($A$20=1,IF(UDDS!A554="","",UDDS!A554),IF($A$20=2,IF('FTP-75'!A554="","",'FTP-75'!A554),IF($A$20=3, IF('US06'!A554="","",'US06'!A554),IF($A$20=4, IF(NEDC!A554="","", NEDC!A554),IF($A$20=5, IF('JPN10-15'!A554="","",'JPN10-15'!A554),IF($A$20=6, IF(WLTC!B554="","", WLTC!B554),IF($A$20=7, IF('New Cycle 1'!A554="","", 'New Cycle 1'!A554),IF($A$20=8, IF('New Cycle 2'!A554="","", 'New Cycle 3'!A554),IF($A$20=9, IF('New Cycle 3'!A554="","", 'New Cycle 3'!A554),"")))))))))</f>
        <v>552</v>
      </c>
      <c r="Q554" s="32">
        <f>IF($A$20=1,IF(UDDS!C554="","",UDDS!C554),IF($A$20=2,IF('FTP-75'!C554="","",'FTP-75'!C554),IF($A$20=3, IF('US06'!C554="","",'US06'!C554),IF($A$20=4, IF(NEDC!B554="","", NEDC!B554),IF($A$20=5, IF('JPN10-15'!B554="","",'JPN10-15'!B554),IF($A$20=6, IF(WLTC!C554="","", WLTC!C554),IF($A$20=7, IF('New Cycle 1'!B554="","", 'New Cycle 1'!B554),IF($A$20=8, IF('New Cycle 2'!B554="","", 'New Cycle 2'!B554),IF($A$20=9, IF('New Cycle 3'!B554="","", 'New Cycle 3'!B554),"")))))))))</f>
        <v>40.90011115074158</v>
      </c>
      <c r="R554" s="32">
        <f>IF($A$20=1,IF(UDDS!D554="","",UDDS!D554),IF($A$20=2,IF('FTP-75'!D554="","",'FTP-75'!D554),IF($A$20=3, IF('US06'!D554="","",'US06'!D554),IF($A$20=4, IF(NEDC!C554="","", NEDC!C554),IF($A$20=5, IF('JPN10-15'!C554="","",'JPN10-15'!C554),IF($A$20=6, IF(WLTC!D554="","", WLTC!D554),IF($A$20=7, IF('New Cycle 1'!C554="","", 'New Cycle 1'!C554),IF($A$20=8, IF('New Cycle 2'!C554="","", 'New Cycle 2'!C554),IF($A$20=9, IF('New Cycle 3'!C554="","", 'New Cycle 3'!C554),"")))))))))</f>
        <v>0</v>
      </c>
      <c r="S554" s="32">
        <f>IF($A$20=1,IF(UDDS!E554="","",UDDS!E554),IF($A$20=2,IF('FTP-75'!E554="","",'FTP-75'!E554),IF($A$20=3, IF('US06'!E554="","",'US06'!E554),IF($A$20=4, IF(NEDC!D554="","", NEDC!D554),IF($A$20=5, IF('JPN10-15'!D554="","",'JPN10-15'!D554),IF($A$20=6, IF(WLTC!E554="","", WLTC!E554),IF($A$20=7, IF('New Cycle 1'!D554="","", 'New Cycle 1'!D554),IF($A$20=8, IF('New Cycle 2'!D554="","", 'New Cycle 2'!D554),IF($A$20=9, IF('New Cycle 3'!D554="","", 'New Cycle 3'!D554),"")))))))))</f>
        <v>11.361141986317106</v>
      </c>
      <c r="T554" s="32">
        <f>IF($A$20=1,IF(UDDS!F554="","",UDDS!F554),IF($A$20=2,IF('FTP-75'!F554="","",'FTP-75'!F554),IF($A$20=3, IF('US06'!F554="","",'US06'!F554),IF($A$20=4, IF(NEDC!E554="","", NEDC!E554),IF($A$20=5, IF('JPN10-15'!E554="","",'JPN10-15'!E554),IF($A$20=6, IF(WLTC!F554="","", WLTC!F554),IF($A$20=7, IF('New Cycle 1'!E554="","", 'New Cycle 1'!E554),IF($A$20=8, IF('New Cycle 2'!E554="","", 'New Cycle 2'!E554),IF($A$20=9, IF('New Cycle 3'!E554="","", 'New Cycle 3'!E554),"")))))))))</f>
        <v>-0.5198456790712136</v>
      </c>
      <c r="U554" s="32">
        <f>IF($A$20=1,IF(UDDS!G554="","",UDDS!G554),IF($A$20=2,IF('FTP-75'!G554="","",'FTP-75'!G554),IF($A$20=3, IF('US06'!G554="","",'US06'!G554),IF($A$20=4, IF(NEDC!F554="","", NEDC!F554),IF($A$20=5, IF('JPN10-15'!F554="","",'JPN10-15'!F554),IF($A$20=6, IF(WLTC!G554="","", WLTC!G554),IF($A$20=7, IF('New Cycle 1'!F554="","", 'New Cycle 1'!F554),IF($A$20=8, IF('New Cycle 2'!F554="","", 'New Cycle 2'!F554),IF($A$20=9, IF('New Cycle 3'!F554="","", 'New Cycle 3'!F554),"")))))))))</f>
        <v>2830.6568712320054</v>
      </c>
    </row>
    <row r="555" spans="16:21" x14ac:dyDescent="0.25">
      <c r="P555" s="8">
        <f>IF($A$20=1,IF(UDDS!A555="","",UDDS!A555),IF($A$20=2,IF('FTP-75'!A555="","",'FTP-75'!A555),IF($A$20=3, IF('US06'!A555="","",'US06'!A555),IF($A$20=4, IF(NEDC!A555="","", NEDC!A555),IF($A$20=5, IF('JPN10-15'!A555="","",'JPN10-15'!A555),IF($A$20=6, IF(WLTC!B555="","", WLTC!B555),IF($A$20=7, IF('New Cycle 1'!A555="","", 'New Cycle 1'!A555),IF($A$20=8, IF('New Cycle 2'!A555="","", 'New Cycle 3'!A555),IF($A$20=9, IF('New Cycle 3'!A555="","", 'New Cycle 3'!A555),"")))))))))</f>
        <v>553</v>
      </c>
      <c r="Q555" s="32">
        <f>IF($A$20=1,IF(UDDS!C555="","",UDDS!C555),IF($A$20=2,IF('FTP-75'!C555="","",'FTP-75'!C555),IF($A$20=3, IF('US06'!C555="","",'US06'!C555),IF($A$20=4, IF(NEDC!B555="","", NEDC!B555),IF($A$20=5, IF('JPN10-15'!B555="","",'JPN10-15'!B555),IF($A$20=6, IF(WLTC!C555="","", WLTC!C555),IF($A$20=7, IF('New Cycle 1'!B555="","", 'New Cycle 1'!B555),IF($A$20=8, IF('New Cycle 2'!B555="","", 'New Cycle 2'!B555),IF($A$20=9, IF('New Cycle 3'!B555="","", 'New Cycle 3'!B555),"")))))))))</f>
        <v>39.021555595397956</v>
      </c>
      <c r="R555" s="32">
        <f>IF($A$20=1,IF(UDDS!D555="","",UDDS!D555),IF($A$20=2,IF('FTP-75'!D555="","",'FTP-75'!D555),IF($A$20=3, IF('US06'!D555="","",'US06'!D555),IF($A$20=4, IF(NEDC!C555="","", NEDC!C555),IF($A$20=5, IF('JPN10-15'!C555="","",'JPN10-15'!C555),IF($A$20=6, IF(WLTC!D555="","", WLTC!D555),IF($A$20=7, IF('New Cycle 1'!C555="","", 'New Cycle 1'!C555),IF($A$20=8, IF('New Cycle 2'!C555="","", 'New Cycle 2'!C555),IF($A$20=9, IF('New Cycle 3'!C555="","", 'New Cycle 3'!C555),"")))))))))</f>
        <v>0</v>
      </c>
      <c r="S555" s="32">
        <f>IF($A$20=1,IF(UDDS!E555="","",UDDS!E555),IF($A$20=2,IF('FTP-75'!E555="","",'FTP-75'!E555),IF($A$20=3, IF('US06'!E555="","",'US06'!E555),IF($A$20=4, IF(NEDC!D555="","", NEDC!D555),IF($A$20=5, IF('JPN10-15'!D555="","",'JPN10-15'!D555),IF($A$20=6, IF(WLTC!E555="","", WLTC!E555),IF($A$20=7, IF('New Cycle 1'!D555="","", 'New Cycle 1'!D555),IF($A$20=8, IF('New Cycle 2'!D555="","", 'New Cycle 2'!D555),IF($A$20=9, IF('New Cycle 3'!D555="","", 'New Cycle 3'!D555),"")))))))))</f>
        <v>10.839320998721654</v>
      </c>
      <c r="T555" s="32">
        <f>IF($A$20=1,IF(UDDS!F555="","",UDDS!F555),IF($A$20=2,IF('FTP-75'!F555="","",'FTP-75'!F555),IF($A$20=3, IF('US06'!F555="","",'US06'!F555),IF($A$20=4, IF(NEDC!E555="","", NEDC!E555),IF($A$20=5, IF('JPN10-15'!E555="","",'JPN10-15'!E555),IF($A$20=6, IF(WLTC!F555="","", WLTC!F555),IF($A$20=7, IF('New Cycle 1'!E555="","", 'New Cycle 1'!E555),IF($A$20=8, IF('New Cycle 2'!E555="","", 'New Cycle 2'!E555),IF($A$20=9, IF('New Cycle 3'!E555="","", 'New Cycle 3'!E555),"")))))))))</f>
        <v>-0.52182098759545248</v>
      </c>
      <c r="U555" s="32">
        <f>IF($A$20=1,IF(UDDS!G555="","",UDDS!G555),IF($A$20=2,IF('FTP-75'!G555="","",'FTP-75'!G555),IF($A$20=3, IF('US06'!G555="","",'US06'!G555),IF($A$20=4, IF(NEDC!F555="","", NEDC!F555),IF($A$20=5, IF('JPN10-15'!F555="","",'JPN10-15'!F555),IF($A$20=6, IF(WLTC!G555="","", WLTC!G555),IF($A$20=7, IF('New Cycle 1'!F555="","", 'New Cycle 1'!F555),IF($A$20=8, IF('New Cycle 2'!F555="","", 'New Cycle 2'!F555),IF($A$20=9, IF('New Cycle 3'!F555="","", 'New Cycle 3'!F555),"")))))))))</f>
        <v>2841.7571027245249</v>
      </c>
    </row>
    <row r="556" spans="16:21" x14ac:dyDescent="0.25">
      <c r="P556" s="8">
        <f>IF($A$20=1,IF(UDDS!A556="","",UDDS!A556),IF($A$20=2,IF('FTP-75'!A556="","",'FTP-75'!A556),IF($A$20=3, IF('US06'!A556="","",'US06'!A556),IF($A$20=4, IF(NEDC!A556="","", NEDC!A556),IF($A$20=5, IF('JPN10-15'!A556="","",'JPN10-15'!A556),IF($A$20=6, IF(WLTC!B556="","", WLTC!B556),IF($A$20=7, IF('New Cycle 1'!A556="","", 'New Cycle 1'!A556),IF($A$20=8, IF('New Cycle 2'!A556="","", 'New Cycle 3'!A556),IF($A$20=9, IF('New Cycle 3'!A556="","", 'New Cycle 3'!A556),"")))))))))</f>
        <v>554</v>
      </c>
      <c r="Q556" s="32">
        <f>IF($A$20=1,IF(UDDS!C556="","",UDDS!C556),IF($A$20=2,IF('FTP-75'!C556="","",'FTP-75'!C556),IF($A$20=3, IF('US06'!C556="","",'US06'!C556),IF($A$20=4, IF(NEDC!B556="","", NEDC!B556),IF($A$20=5, IF('JPN10-15'!B556="","",'JPN10-15'!B556),IF($A$20=6, IF(WLTC!C556="","", WLTC!C556),IF($A$20=7, IF('New Cycle 1'!B556="","", 'New Cycle 1'!B556),IF($A$20=8, IF('New Cycle 2'!B556="","", 'New Cycle 2'!B556),IF($A$20=9, IF('New Cycle 3'!B556="","", 'New Cycle 3'!B556),"")))))))))</f>
        <v>37.15011115074158</v>
      </c>
      <c r="R556" s="32">
        <f>IF($A$20=1,IF(UDDS!D556="","",UDDS!D556),IF($A$20=2,IF('FTP-75'!D556="","",'FTP-75'!D556),IF($A$20=3, IF('US06'!D556="","",'US06'!D556),IF($A$20=4, IF(NEDC!C556="","", NEDC!C556),IF($A$20=5, IF('JPN10-15'!C556="","",'JPN10-15'!C556),IF($A$20=6, IF(WLTC!D556="","", WLTC!D556),IF($A$20=7, IF('New Cycle 1'!C556="","", 'New Cycle 1'!C556),IF($A$20=8, IF('New Cycle 2'!C556="","", 'New Cycle 2'!C556),IF($A$20=9, IF('New Cycle 3'!C556="","", 'New Cycle 3'!C556),"")))))))))</f>
        <v>0</v>
      </c>
      <c r="S556" s="32">
        <f>IF($A$20=1,IF(UDDS!E556="","",UDDS!E556),IF($A$20=2,IF('FTP-75'!E556="","",'FTP-75'!E556),IF($A$20=3, IF('US06'!E556="","",'US06'!E556),IF($A$20=4, IF(NEDC!D556="","", NEDC!D556),IF($A$20=5, IF('JPN10-15'!D556="","",'JPN10-15'!D556),IF($A$20=6, IF(WLTC!E556="","", WLTC!E556),IF($A$20=7, IF('New Cycle 1'!D556="","", 'New Cycle 1'!D556),IF($A$20=8, IF('New Cycle 2'!D556="","", 'New Cycle 2'!D556),IF($A$20=9, IF('New Cycle 3'!D556="","", 'New Cycle 3'!D556),"")))))))))</f>
        <v>10.319475319650438</v>
      </c>
      <c r="T556" s="32">
        <f>IF($A$20=1,IF(UDDS!F556="","",UDDS!F556),IF($A$20=2,IF('FTP-75'!F556="","",'FTP-75'!F556),IF($A$20=3, IF('US06'!F556="","",'US06'!F556),IF($A$20=4, IF(NEDC!E556="","", NEDC!E556),IF($A$20=5, IF('JPN10-15'!E556="","",'JPN10-15'!E556),IF($A$20=6, IF(WLTC!F556="","", WLTC!F556),IF($A$20=7, IF('New Cycle 1'!E556="","", 'New Cycle 1'!E556),IF($A$20=8, IF('New Cycle 2'!E556="","", 'New Cycle 2'!E556),IF($A$20=9, IF('New Cycle 3'!E556="","", 'New Cycle 3'!E556),"")))))))))</f>
        <v>-0.51984567907121537</v>
      </c>
      <c r="U556" s="32">
        <f>IF($A$20=1,IF(UDDS!G556="","",UDDS!G556),IF($A$20=2,IF('FTP-75'!G556="","",'FTP-75'!G556),IF($A$20=3, IF('US06'!G556="","",'US06'!G556),IF($A$20=4, IF(NEDC!F556="","", NEDC!F556),IF($A$20=5, IF('JPN10-15'!F556="","",'JPN10-15'!F556),IF($A$20=6, IF(WLTC!G556="","", WLTC!G556),IF($A$20=7, IF('New Cycle 1'!F556="","", 'New Cycle 1'!F556),IF($A$20=8, IF('New Cycle 2'!F556="","", 'New Cycle 2'!F556),IF($A$20=9, IF('New Cycle 3'!F556="","", 'New Cycle 3'!F556),"")))))))))</f>
        <v>2852.3365008837109</v>
      </c>
    </row>
    <row r="557" spans="16:21" x14ac:dyDescent="0.25">
      <c r="P557" s="8">
        <f>IF($A$20=1,IF(UDDS!A557="","",UDDS!A557),IF($A$20=2,IF('FTP-75'!A557="","",'FTP-75'!A557),IF($A$20=3, IF('US06'!A557="","",'US06'!A557),IF($A$20=4, IF(NEDC!A557="","", NEDC!A557),IF($A$20=5, IF('JPN10-15'!A557="","",'JPN10-15'!A557),IF($A$20=6, IF(WLTC!B557="","", WLTC!B557),IF($A$20=7, IF('New Cycle 1'!A557="","", 'New Cycle 1'!A557),IF($A$20=8, IF('New Cycle 2'!A557="","", 'New Cycle 3'!A557),IF($A$20=9, IF('New Cycle 3'!A557="","", 'New Cycle 3'!A557),"")))))))))</f>
        <v>555</v>
      </c>
      <c r="Q557" s="32">
        <f>IF($A$20=1,IF(UDDS!C557="","",UDDS!C557),IF($A$20=2,IF('FTP-75'!C557="","",'FTP-75'!C557),IF($A$20=3, IF('US06'!C557="","",'US06'!C557),IF($A$20=4, IF(NEDC!B557="","", NEDC!B557),IF($A$20=5, IF('JPN10-15'!B557="","",'JPN10-15'!B557),IF($A$20=6, IF(WLTC!C557="","", WLTC!C557),IF($A$20=7, IF('New Cycle 1'!B557="","", 'New Cycle 1'!B557),IF($A$20=8, IF('New Cycle 2'!B557="","", 'New Cycle 2'!B557),IF($A$20=9, IF('New Cycle 3'!B557="","", 'New Cycle 3'!B557),"")))))))))</f>
        <v>35.271555595397949</v>
      </c>
      <c r="R557" s="32">
        <f>IF($A$20=1,IF(UDDS!D557="","",UDDS!D557),IF($A$20=2,IF('FTP-75'!D557="","",'FTP-75'!D557),IF($A$20=3, IF('US06'!D557="","",'US06'!D557),IF($A$20=4, IF(NEDC!C557="","", NEDC!C557),IF($A$20=5, IF('JPN10-15'!C557="","",'JPN10-15'!C557),IF($A$20=6, IF(WLTC!D557="","", WLTC!D557),IF($A$20=7, IF('New Cycle 1'!C557="","", 'New Cycle 1'!C557),IF($A$20=8, IF('New Cycle 2'!C557="","", 'New Cycle 2'!C557),IF($A$20=9, IF('New Cycle 3'!C557="","", 'New Cycle 3'!C557),"")))))))))</f>
        <v>0</v>
      </c>
      <c r="S557" s="32">
        <f>IF($A$20=1,IF(UDDS!E557="","",UDDS!E557),IF($A$20=2,IF('FTP-75'!E557="","",'FTP-75'!E557),IF($A$20=3, IF('US06'!E557="","",'US06'!E557),IF($A$20=4, IF(NEDC!D557="","", NEDC!D557),IF($A$20=5, IF('JPN10-15'!D557="","",'JPN10-15'!D557),IF($A$20=6, IF(WLTC!E557="","", WLTC!E557),IF($A$20=7, IF('New Cycle 1'!D557="","", 'New Cycle 1'!D557),IF($A$20=8, IF('New Cycle 2'!D557="","", 'New Cycle 2'!D557),IF($A$20=9, IF('New Cycle 3'!D557="","", 'New Cycle 3'!D557),"")))))))))</f>
        <v>9.7976543320549858</v>
      </c>
      <c r="T557" s="32">
        <f>IF($A$20=1,IF(UDDS!F557="","",UDDS!F557),IF($A$20=2,IF('FTP-75'!F557="","",'FTP-75'!F557),IF($A$20=3, IF('US06'!F557="","",'US06'!F557),IF($A$20=4, IF(NEDC!E557="","", NEDC!E557),IF($A$20=5, IF('JPN10-15'!E557="","",'JPN10-15'!E557),IF($A$20=6, IF(WLTC!F557="","", WLTC!F557),IF($A$20=7, IF('New Cycle 1'!E557="","", 'New Cycle 1'!E557),IF($A$20=8, IF('New Cycle 2'!E557="","", 'New Cycle 2'!E557),IF($A$20=9, IF('New Cycle 3'!E557="","", 'New Cycle 3'!E557),"")))))))))</f>
        <v>-0.52182098759545248</v>
      </c>
      <c r="U557" s="32">
        <f>IF($A$20=1,IF(UDDS!G557="","",UDDS!G557),IF($A$20=2,IF('FTP-75'!G557="","",'FTP-75'!G557),IF($A$20=3, IF('US06'!G557="","",'US06'!G557),IF($A$20=4, IF(NEDC!F557="","", NEDC!F557),IF($A$20=5, IF('JPN10-15'!F557="","",'JPN10-15'!F557),IF($A$20=6, IF(WLTC!G557="","", WLTC!G557),IF($A$20=7, IF('New Cycle 1'!F557="","", 'New Cycle 1'!F557),IF($A$20=8, IF('New Cycle 2'!F557="","", 'New Cycle 2'!F557),IF($A$20=9, IF('New Cycle 3'!F557="","", 'New Cycle 3'!F557),"")))))))))</f>
        <v>2862.3950657095634</v>
      </c>
    </row>
    <row r="558" spans="16:21" x14ac:dyDescent="0.25">
      <c r="P558" s="8">
        <f>IF($A$20=1,IF(UDDS!A558="","",UDDS!A558),IF($A$20=2,IF('FTP-75'!A558="","",'FTP-75'!A558),IF($A$20=3, IF('US06'!A558="","",'US06'!A558),IF($A$20=4, IF(NEDC!A558="","", NEDC!A558),IF($A$20=5, IF('JPN10-15'!A558="","",'JPN10-15'!A558),IF($A$20=6, IF(WLTC!B558="","", WLTC!B558),IF($A$20=7, IF('New Cycle 1'!A558="","", 'New Cycle 1'!A558),IF($A$20=8, IF('New Cycle 2'!A558="","", 'New Cycle 3'!A558),IF($A$20=9, IF('New Cycle 3'!A558="","", 'New Cycle 3'!A558),"")))))))))</f>
        <v>556</v>
      </c>
      <c r="Q558" s="32">
        <f>IF($A$20=1,IF(UDDS!C558="","",UDDS!C558),IF($A$20=2,IF('FTP-75'!C558="","",'FTP-75'!C558),IF($A$20=3, IF('US06'!C558="","",'US06'!C558),IF($A$20=4, IF(NEDC!B558="","", NEDC!B558),IF($A$20=5, IF('JPN10-15'!B558="","",'JPN10-15'!B558),IF($A$20=6, IF(WLTC!C558="","", WLTC!C558),IF($A$20=7, IF('New Cycle 1'!B558="","", 'New Cycle 1'!B558),IF($A$20=8, IF('New Cycle 2'!B558="","", 'New Cycle 2'!B558),IF($A$20=9, IF('New Cycle 3'!B558="","", 'New Cycle 3'!B558),"")))))))))</f>
        <v>35</v>
      </c>
      <c r="R558" s="32">
        <f>IF($A$20=1,IF(UDDS!D558="","",UDDS!D558),IF($A$20=2,IF('FTP-75'!D558="","",'FTP-75'!D558),IF($A$20=3, IF('US06'!D558="","",'US06'!D558),IF($A$20=4, IF(NEDC!C558="","", NEDC!C558),IF($A$20=5, IF('JPN10-15'!C558="","",'JPN10-15'!C558),IF($A$20=6, IF(WLTC!D558="","", WLTC!D558),IF($A$20=7, IF('New Cycle 1'!C558="","", 'New Cycle 1'!C558),IF($A$20=8, IF('New Cycle 2'!C558="","", 'New Cycle 2'!C558),IF($A$20=9, IF('New Cycle 3'!C558="","", 'New Cycle 3'!C558),"")))))))))</f>
        <v>0</v>
      </c>
      <c r="S558" s="32">
        <f>IF($A$20=1,IF(UDDS!E558="","",UDDS!E558),IF($A$20=2,IF('FTP-75'!E558="","",'FTP-75'!E558),IF($A$20=3, IF('US06'!E558="","",'US06'!E558),IF($A$20=4, IF(NEDC!D558="","", NEDC!D558),IF($A$20=5, IF('JPN10-15'!D558="","",'JPN10-15'!D558),IF($A$20=6, IF(WLTC!E558="","", WLTC!E558),IF($A$20=7, IF('New Cycle 1'!D558="","", 'New Cycle 1'!D558),IF($A$20=8, IF('New Cycle 2'!D558="","", 'New Cycle 2'!D558),IF($A$20=9, IF('New Cycle 3'!D558="","", 'New Cycle 3'!D558),"")))))))))</f>
        <v>9.7222222222222214</v>
      </c>
      <c r="T558" s="32">
        <f>IF($A$20=1,IF(UDDS!F558="","",UDDS!F558),IF($A$20=2,IF('FTP-75'!F558="","",'FTP-75'!F558),IF($A$20=3, IF('US06'!F558="","",'US06'!F558),IF($A$20=4, IF(NEDC!E558="","", NEDC!E558),IF($A$20=5, IF('JPN10-15'!E558="","",'JPN10-15'!E558),IF($A$20=6, IF(WLTC!F558="","", WLTC!F558),IF($A$20=7, IF('New Cycle 1'!E558="","", 'New Cycle 1'!E558),IF($A$20=8, IF('New Cycle 2'!E558="","", 'New Cycle 2'!E558),IF($A$20=9, IF('New Cycle 3'!E558="","", 'New Cycle 3'!E558),"")))))))))</f>
        <v>-7.5432109832764382E-2</v>
      </c>
      <c r="U558" s="32">
        <f>IF($A$20=1,IF(UDDS!G558="","",UDDS!G558),IF($A$20=2,IF('FTP-75'!G558="","",'FTP-75'!G558),IF($A$20=3, IF('US06'!G558="","",'US06'!G558),IF($A$20=4, IF(NEDC!F558="","", NEDC!F558),IF($A$20=5, IF('JPN10-15'!F558="","",'JPN10-15'!F558),IF($A$20=6, IF(WLTC!G558="","", WLTC!G558),IF($A$20=7, IF('New Cycle 1'!F558="","", 'New Cycle 1'!F558),IF($A$20=8, IF('New Cycle 2'!F558="","", 'New Cycle 2'!F558),IF($A$20=9, IF('New Cycle 3'!F558="","", 'New Cycle 3'!F558),"")))))))))</f>
        <v>2872.155003986702</v>
      </c>
    </row>
    <row r="559" spans="16:21" x14ac:dyDescent="0.25">
      <c r="P559" s="8">
        <f>IF($A$20=1,IF(UDDS!A559="","",UDDS!A559),IF($A$20=2,IF('FTP-75'!A559="","",'FTP-75'!A559),IF($A$20=3, IF('US06'!A559="","",'US06'!A559),IF($A$20=4, IF(NEDC!A559="","", NEDC!A559),IF($A$20=5, IF('JPN10-15'!A559="","",'JPN10-15'!A559),IF($A$20=6, IF(WLTC!B559="","", WLTC!B559),IF($A$20=7, IF('New Cycle 1'!A559="","", 'New Cycle 1'!A559),IF($A$20=8, IF('New Cycle 2'!A559="","", 'New Cycle 3'!A559),IF($A$20=9, IF('New Cycle 3'!A559="","", 'New Cycle 3'!A559),"")))))))))</f>
        <v>557</v>
      </c>
      <c r="Q559" s="32">
        <f>IF($A$20=1,IF(UDDS!C559="","",UDDS!C559),IF($A$20=2,IF('FTP-75'!C559="","",'FTP-75'!C559),IF($A$20=3, IF('US06'!C559="","",'US06'!C559),IF($A$20=4, IF(NEDC!B559="","", NEDC!B559),IF($A$20=5, IF('JPN10-15'!B559="","",'JPN10-15'!B559),IF($A$20=6, IF(WLTC!C559="","", WLTC!C559),IF($A$20=7, IF('New Cycle 1'!B559="","", 'New Cycle 1'!B559),IF($A$20=8, IF('New Cycle 2'!B559="","", 'New Cycle 2'!B559),IF($A$20=9, IF('New Cycle 3'!B559="","", 'New Cycle 3'!B559),"")))))))))</f>
        <v>35</v>
      </c>
      <c r="R559" s="32">
        <f>IF($A$20=1,IF(UDDS!D559="","",UDDS!D559),IF($A$20=2,IF('FTP-75'!D559="","",'FTP-75'!D559),IF($A$20=3, IF('US06'!D559="","",'US06'!D559),IF($A$20=4, IF(NEDC!C559="","", NEDC!C559),IF($A$20=5, IF('JPN10-15'!C559="","",'JPN10-15'!C559),IF($A$20=6, IF(WLTC!D559="","", WLTC!D559),IF($A$20=7, IF('New Cycle 1'!C559="","", 'New Cycle 1'!C559),IF($A$20=8, IF('New Cycle 2'!C559="","", 'New Cycle 2'!C559),IF($A$20=9, IF('New Cycle 3'!C559="","", 'New Cycle 3'!C559),"")))))))))</f>
        <v>0</v>
      </c>
      <c r="S559" s="32">
        <f>IF($A$20=1,IF(UDDS!E559="","",UDDS!E559),IF($A$20=2,IF('FTP-75'!E559="","",'FTP-75'!E559),IF($A$20=3, IF('US06'!E559="","",'US06'!E559),IF($A$20=4, IF(NEDC!D559="","", NEDC!D559),IF($A$20=5, IF('JPN10-15'!D559="","",'JPN10-15'!D559),IF($A$20=6, IF(WLTC!E559="","", WLTC!E559),IF($A$20=7, IF('New Cycle 1'!D559="","", 'New Cycle 1'!D559),IF($A$20=8, IF('New Cycle 2'!D559="","", 'New Cycle 2'!D559),IF($A$20=9, IF('New Cycle 3'!D559="","", 'New Cycle 3'!D559),"")))))))))</f>
        <v>9.7222222222222214</v>
      </c>
      <c r="T559" s="32">
        <f>IF($A$20=1,IF(UDDS!F559="","",UDDS!F559),IF($A$20=2,IF('FTP-75'!F559="","",'FTP-75'!F559),IF($A$20=3, IF('US06'!F559="","",'US06'!F559),IF($A$20=4, IF(NEDC!E559="","", NEDC!E559),IF($A$20=5, IF('JPN10-15'!E559="","",'JPN10-15'!E559),IF($A$20=6, IF(WLTC!F559="","", WLTC!F559),IF($A$20=7, IF('New Cycle 1'!E559="","", 'New Cycle 1'!E559),IF($A$20=8, IF('New Cycle 2'!E559="","", 'New Cycle 2'!E559),IF($A$20=9, IF('New Cycle 3'!E559="","", 'New Cycle 3'!E559),"")))))))))</f>
        <v>0</v>
      </c>
      <c r="U559" s="32">
        <f>IF($A$20=1,IF(UDDS!G559="","",UDDS!G559),IF($A$20=2,IF('FTP-75'!G559="","",'FTP-75'!G559),IF($A$20=3, IF('US06'!G559="","",'US06'!G559),IF($A$20=4, IF(NEDC!F559="","", NEDC!F559),IF($A$20=5, IF('JPN10-15'!F559="","",'JPN10-15'!F559),IF($A$20=6, IF(WLTC!G559="","", WLTC!G559),IF($A$20=7, IF('New Cycle 1'!F559="","", 'New Cycle 1'!F559),IF($A$20=8, IF('New Cycle 2'!F559="","", 'New Cycle 2'!F559),IF($A$20=9, IF('New Cycle 3'!F559="","", 'New Cycle 3'!F559),"")))))))))</f>
        <v>2881.8772262089242</v>
      </c>
    </row>
    <row r="560" spans="16:21" x14ac:dyDescent="0.25">
      <c r="P560" s="8">
        <f>IF($A$20=1,IF(UDDS!A560="","",UDDS!A560),IF($A$20=2,IF('FTP-75'!A560="","",'FTP-75'!A560),IF($A$20=3, IF('US06'!A560="","",'US06'!A560),IF($A$20=4, IF(NEDC!A560="","", NEDC!A560),IF($A$20=5, IF('JPN10-15'!A560="","",'JPN10-15'!A560),IF($A$20=6, IF(WLTC!B560="","", WLTC!B560),IF($A$20=7, IF('New Cycle 1'!A560="","", 'New Cycle 1'!A560),IF($A$20=8, IF('New Cycle 2'!A560="","", 'New Cycle 3'!A560),IF($A$20=9, IF('New Cycle 3'!A560="","", 'New Cycle 3'!A560),"")))))))))</f>
        <v>558</v>
      </c>
      <c r="Q560" s="32">
        <f>IF($A$20=1,IF(UDDS!C560="","",UDDS!C560),IF($A$20=2,IF('FTP-75'!C560="","",'FTP-75'!C560),IF($A$20=3, IF('US06'!C560="","",'US06'!C560),IF($A$20=4, IF(NEDC!B560="","", NEDC!B560),IF($A$20=5, IF('JPN10-15'!B560="","",'JPN10-15'!B560),IF($A$20=6, IF(WLTC!C560="","", WLTC!C560),IF($A$20=7, IF('New Cycle 1'!B560="","", 'New Cycle 1'!B560),IF($A$20=8, IF('New Cycle 2'!B560="","", 'New Cycle 2'!B560),IF($A$20=9, IF('New Cycle 3'!B560="","", 'New Cycle 3'!B560),"")))))))))</f>
        <v>35</v>
      </c>
      <c r="R560" s="32">
        <f>IF($A$20=1,IF(UDDS!D560="","",UDDS!D560),IF($A$20=2,IF('FTP-75'!D560="","",'FTP-75'!D560),IF($A$20=3, IF('US06'!D560="","",'US06'!D560),IF($A$20=4, IF(NEDC!C560="","", NEDC!C560),IF($A$20=5, IF('JPN10-15'!C560="","",'JPN10-15'!C560),IF($A$20=6, IF(WLTC!D560="","", WLTC!D560),IF($A$20=7, IF('New Cycle 1'!C560="","", 'New Cycle 1'!C560),IF($A$20=8, IF('New Cycle 2'!C560="","", 'New Cycle 2'!C560),IF($A$20=9, IF('New Cycle 3'!C560="","", 'New Cycle 3'!C560),"")))))))))</f>
        <v>0</v>
      </c>
      <c r="S560" s="32">
        <f>IF($A$20=1,IF(UDDS!E560="","",UDDS!E560),IF($A$20=2,IF('FTP-75'!E560="","",'FTP-75'!E560),IF($A$20=3, IF('US06'!E560="","",'US06'!E560),IF($A$20=4, IF(NEDC!D560="","", NEDC!D560),IF($A$20=5, IF('JPN10-15'!D560="","",'JPN10-15'!D560),IF($A$20=6, IF(WLTC!E560="","", WLTC!E560),IF($A$20=7, IF('New Cycle 1'!D560="","", 'New Cycle 1'!D560),IF($A$20=8, IF('New Cycle 2'!D560="","", 'New Cycle 2'!D560),IF($A$20=9, IF('New Cycle 3'!D560="","", 'New Cycle 3'!D560),"")))))))))</f>
        <v>9.7222222222222214</v>
      </c>
      <c r="T560" s="32">
        <f>IF($A$20=1,IF(UDDS!F560="","",UDDS!F560),IF($A$20=2,IF('FTP-75'!F560="","",'FTP-75'!F560),IF($A$20=3, IF('US06'!F560="","",'US06'!F560),IF($A$20=4, IF(NEDC!E560="","", NEDC!E560),IF($A$20=5, IF('JPN10-15'!E560="","",'JPN10-15'!E560),IF($A$20=6, IF(WLTC!F560="","", WLTC!F560),IF($A$20=7, IF('New Cycle 1'!E560="","", 'New Cycle 1'!E560),IF($A$20=8, IF('New Cycle 2'!E560="","", 'New Cycle 2'!E560),IF($A$20=9, IF('New Cycle 3'!E560="","", 'New Cycle 3'!E560),"")))))))))</f>
        <v>0</v>
      </c>
      <c r="U560" s="32">
        <f>IF($A$20=1,IF(UDDS!G560="","",UDDS!G560),IF($A$20=2,IF('FTP-75'!G560="","",'FTP-75'!G560),IF($A$20=3, IF('US06'!G560="","",'US06'!G560),IF($A$20=4, IF(NEDC!F560="","", NEDC!F560),IF($A$20=5, IF('JPN10-15'!F560="","",'JPN10-15'!F560),IF($A$20=6, IF(WLTC!G560="","", WLTC!G560),IF($A$20=7, IF('New Cycle 1'!F560="","", 'New Cycle 1'!F560),IF($A$20=8, IF('New Cycle 2'!F560="","", 'New Cycle 2'!F560),IF($A$20=9, IF('New Cycle 3'!F560="","", 'New Cycle 3'!F560),"")))))))))</f>
        <v>2891.5994484311464</v>
      </c>
    </row>
    <row r="561" spans="16:21" x14ac:dyDescent="0.25">
      <c r="P561" s="8">
        <f>IF($A$20=1,IF(UDDS!A561="","",UDDS!A561),IF($A$20=2,IF('FTP-75'!A561="","",'FTP-75'!A561),IF($A$20=3, IF('US06'!A561="","",'US06'!A561),IF($A$20=4, IF(NEDC!A561="","", NEDC!A561),IF($A$20=5, IF('JPN10-15'!A561="","",'JPN10-15'!A561),IF($A$20=6, IF(WLTC!B561="","", WLTC!B561),IF($A$20=7, IF('New Cycle 1'!A561="","", 'New Cycle 1'!A561),IF($A$20=8, IF('New Cycle 2'!A561="","", 'New Cycle 3'!A561),IF($A$20=9, IF('New Cycle 3'!A561="","", 'New Cycle 3'!A561),"")))))))))</f>
        <v>559</v>
      </c>
      <c r="Q561" s="32">
        <f>IF($A$20=1,IF(UDDS!C561="","",UDDS!C561),IF($A$20=2,IF('FTP-75'!C561="","",'FTP-75'!C561),IF($A$20=3, IF('US06'!C561="","",'US06'!C561),IF($A$20=4, IF(NEDC!B561="","", NEDC!B561),IF($A$20=5, IF('JPN10-15'!B561="","",'JPN10-15'!B561),IF($A$20=6, IF(WLTC!C561="","", WLTC!C561),IF($A$20=7, IF('New Cycle 1'!B561="","", 'New Cycle 1'!B561),IF($A$20=8, IF('New Cycle 2'!B561="","", 'New Cycle 2'!B561),IF($A$20=9, IF('New Cycle 3'!B561="","", 'New Cycle 3'!B561),"")))))))))</f>
        <v>35</v>
      </c>
      <c r="R561" s="32">
        <f>IF($A$20=1,IF(UDDS!D561="","",UDDS!D561),IF($A$20=2,IF('FTP-75'!D561="","",'FTP-75'!D561),IF($A$20=3, IF('US06'!D561="","",'US06'!D561),IF($A$20=4, IF(NEDC!C561="","", NEDC!C561),IF($A$20=5, IF('JPN10-15'!C561="","",'JPN10-15'!C561),IF($A$20=6, IF(WLTC!D561="","", WLTC!D561),IF($A$20=7, IF('New Cycle 1'!C561="","", 'New Cycle 1'!C561),IF($A$20=8, IF('New Cycle 2'!C561="","", 'New Cycle 2'!C561),IF($A$20=9, IF('New Cycle 3'!C561="","", 'New Cycle 3'!C561),"")))))))))</f>
        <v>0</v>
      </c>
      <c r="S561" s="32">
        <f>IF($A$20=1,IF(UDDS!E561="","",UDDS!E561),IF($A$20=2,IF('FTP-75'!E561="","",'FTP-75'!E561),IF($A$20=3, IF('US06'!E561="","",'US06'!E561),IF($A$20=4, IF(NEDC!D561="","", NEDC!D561),IF($A$20=5, IF('JPN10-15'!D561="","",'JPN10-15'!D561),IF($A$20=6, IF(WLTC!E561="","", WLTC!E561),IF($A$20=7, IF('New Cycle 1'!D561="","", 'New Cycle 1'!D561),IF($A$20=8, IF('New Cycle 2'!D561="","", 'New Cycle 2'!D561),IF($A$20=9, IF('New Cycle 3'!D561="","", 'New Cycle 3'!D561),"")))))))))</f>
        <v>9.7222222222222214</v>
      </c>
      <c r="T561" s="32">
        <f>IF($A$20=1,IF(UDDS!F561="","",UDDS!F561),IF($A$20=2,IF('FTP-75'!F561="","",'FTP-75'!F561),IF($A$20=3, IF('US06'!F561="","",'US06'!F561),IF($A$20=4, IF(NEDC!E561="","", NEDC!E561),IF($A$20=5, IF('JPN10-15'!E561="","",'JPN10-15'!E561),IF($A$20=6, IF(WLTC!F561="","", WLTC!F561),IF($A$20=7, IF('New Cycle 1'!E561="","", 'New Cycle 1'!E561),IF($A$20=8, IF('New Cycle 2'!E561="","", 'New Cycle 2'!E561),IF($A$20=9, IF('New Cycle 3'!E561="","", 'New Cycle 3'!E561),"")))))))))</f>
        <v>0</v>
      </c>
      <c r="U561" s="32">
        <f>IF($A$20=1,IF(UDDS!G561="","",UDDS!G561),IF($A$20=2,IF('FTP-75'!G561="","",'FTP-75'!G561),IF($A$20=3, IF('US06'!G561="","",'US06'!G561),IF($A$20=4, IF(NEDC!F561="","", NEDC!F561),IF($A$20=5, IF('JPN10-15'!F561="","",'JPN10-15'!F561),IF($A$20=6, IF(WLTC!G561="","", WLTC!G561),IF($A$20=7, IF('New Cycle 1'!F561="","", 'New Cycle 1'!F561),IF($A$20=8, IF('New Cycle 2'!F561="","", 'New Cycle 2'!F561),IF($A$20=9, IF('New Cycle 3'!F561="","", 'New Cycle 3'!F561),"")))))))))</f>
        <v>2901.3216706533685</v>
      </c>
    </row>
    <row r="562" spans="16:21" x14ac:dyDescent="0.25">
      <c r="P562" s="8">
        <f>IF($A$20=1,IF(UDDS!A562="","",UDDS!A562),IF($A$20=2,IF('FTP-75'!A562="","",'FTP-75'!A562),IF($A$20=3, IF('US06'!A562="","",'US06'!A562),IF($A$20=4, IF(NEDC!A562="","", NEDC!A562),IF($A$20=5, IF('JPN10-15'!A562="","",'JPN10-15'!A562),IF($A$20=6, IF(WLTC!B562="","", WLTC!B562),IF($A$20=7, IF('New Cycle 1'!A562="","", 'New Cycle 1'!A562),IF($A$20=8, IF('New Cycle 2'!A562="","", 'New Cycle 3'!A562),IF($A$20=9, IF('New Cycle 3'!A562="","", 'New Cycle 3'!A562),"")))))))))</f>
        <v>560</v>
      </c>
      <c r="Q562" s="32">
        <f>IF($A$20=1,IF(UDDS!C562="","",UDDS!C562),IF($A$20=2,IF('FTP-75'!C562="","",'FTP-75'!C562),IF($A$20=3, IF('US06'!C562="","",'US06'!C562),IF($A$20=4, IF(NEDC!B562="","", NEDC!B562),IF($A$20=5, IF('JPN10-15'!B562="","",'JPN10-15'!B562),IF($A$20=6, IF(WLTC!C562="","", WLTC!C562),IF($A$20=7, IF('New Cycle 1'!B562="","", 'New Cycle 1'!B562),IF($A$20=8, IF('New Cycle 2'!B562="","", 'New Cycle 2'!B562),IF($A$20=9, IF('New Cycle 3'!B562="","", 'New Cycle 3'!B562),"")))))))))</f>
        <v>35</v>
      </c>
      <c r="R562" s="32">
        <f>IF($A$20=1,IF(UDDS!D562="","",UDDS!D562),IF($A$20=2,IF('FTP-75'!D562="","",'FTP-75'!D562),IF($A$20=3, IF('US06'!D562="","",'US06'!D562),IF($A$20=4, IF(NEDC!C562="","", NEDC!C562),IF($A$20=5, IF('JPN10-15'!C562="","",'JPN10-15'!C562),IF($A$20=6, IF(WLTC!D562="","", WLTC!D562),IF($A$20=7, IF('New Cycle 1'!C562="","", 'New Cycle 1'!C562),IF($A$20=8, IF('New Cycle 2'!C562="","", 'New Cycle 2'!C562),IF($A$20=9, IF('New Cycle 3'!C562="","", 'New Cycle 3'!C562),"")))))))))</f>
        <v>0</v>
      </c>
      <c r="S562" s="32">
        <f>IF($A$20=1,IF(UDDS!E562="","",UDDS!E562),IF($A$20=2,IF('FTP-75'!E562="","",'FTP-75'!E562),IF($A$20=3, IF('US06'!E562="","",'US06'!E562),IF($A$20=4, IF(NEDC!D562="","", NEDC!D562),IF($A$20=5, IF('JPN10-15'!D562="","",'JPN10-15'!D562),IF($A$20=6, IF(WLTC!E562="","", WLTC!E562),IF($A$20=7, IF('New Cycle 1'!D562="","", 'New Cycle 1'!D562),IF($A$20=8, IF('New Cycle 2'!D562="","", 'New Cycle 2'!D562),IF($A$20=9, IF('New Cycle 3'!D562="","", 'New Cycle 3'!D562),"")))))))))</f>
        <v>9.7222222222222214</v>
      </c>
      <c r="T562" s="32">
        <f>IF($A$20=1,IF(UDDS!F562="","",UDDS!F562),IF($A$20=2,IF('FTP-75'!F562="","",'FTP-75'!F562),IF($A$20=3, IF('US06'!F562="","",'US06'!F562),IF($A$20=4, IF(NEDC!E562="","", NEDC!E562),IF($A$20=5, IF('JPN10-15'!E562="","",'JPN10-15'!E562),IF($A$20=6, IF(WLTC!F562="","", WLTC!F562),IF($A$20=7, IF('New Cycle 1'!E562="","", 'New Cycle 1'!E562),IF($A$20=8, IF('New Cycle 2'!E562="","", 'New Cycle 2'!E562),IF($A$20=9, IF('New Cycle 3'!E562="","", 'New Cycle 3'!E562),"")))))))))</f>
        <v>0</v>
      </c>
      <c r="U562" s="32">
        <f>IF($A$20=1,IF(UDDS!G562="","",UDDS!G562),IF($A$20=2,IF('FTP-75'!G562="","",'FTP-75'!G562),IF($A$20=3, IF('US06'!G562="","",'US06'!G562),IF($A$20=4, IF(NEDC!F562="","", NEDC!F562),IF($A$20=5, IF('JPN10-15'!F562="","",'JPN10-15'!F562),IF($A$20=6, IF(WLTC!G562="","", WLTC!G562),IF($A$20=7, IF('New Cycle 1'!F562="","", 'New Cycle 1'!F562),IF($A$20=8, IF('New Cycle 2'!F562="","", 'New Cycle 2'!F562),IF($A$20=9, IF('New Cycle 3'!F562="","", 'New Cycle 3'!F562),"")))))))))</f>
        <v>2911.0438928755907</v>
      </c>
    </row>
    <row r="563" spans="16:21" x14ac:dyDescent="0.25">
      <c r="P563" s="8">
        <f>IF($A$20=1,IF(UDDS!A563="","",UDDS!A563),IF($A$20=2,IF('FTP-75'!A563="","",'FTP-75'!A563),IF($A$20=3, IF('US06'!A563="","",'US06'!A563),IF($A$20=4, IF(NEDC!A563="","", NEDC!A563),IF($A$20=5, IF('JPN10-15'!A563="","",'JPN10-15'!A563),IF($A$20=6, IF(WLTC!B563="","", WLTC!B563),IF($A$20=7, IF('New Cycle 1'!A563="","", 'New Cycle 1'!A563),IF($A$20=8, IF('New Cycle 2'!A563="","", 'New Cycle 3'!A563),IF($A$20=9, IF('New Cycle 3'!A563="","", 'New Cycle 3'!A563),"")))))))))</f>
        <v>561</v>
      </c>
      <c r="Q563" s="32">
        <f>IF($A$20=1,IF(UDDS!C563="","",UDDS!C563),IF($A$20=2,IF('FTP-75'!C563="","",'FTP-75'!C563),IF($A$20=3, IF('US06'!C563="","",'US06'!C563),IF($A$20=4, IF(NEDC!B563="","", NEDC!B563),IF($A$20=5, IF('JPN10-15'!B563="","",'JPN10-15'!B563),IF($A$20=6, IF(WLTC!C563="","", WLTC!C563),IF($A$20=7, IF('New Cycle 1'!B563="","", 'New Cycle 1'!B563),IF($A$20=8, IF('New Cycle 2'!B563="","", 'New Cycle 2'!B563),IF($A$20=9, IF('New Cycle 3'!B563="","", 'New Cycle 3'!B563),"")))))))))</f>
        <v>35</v>
      </c>
      <c r="R563" s="32">
        <f>IF($A$20=1,IF(UDDS!D563="","",UDDS!D563),IF($A$20=2,IF('FTP-75'!D563="","",'FTP-75'!D563),IF($A$20=3, IF('US06'!D563="","",'US06'!D563),IF($A$20=4, IF(NEDC!C563="","", NEDC!C563),IF($A$20=5, IF('JPN10-15'!C563="","",'JPN10-15'!C563),IF($A$20=6, IF(WLTC!D563="","", WLTC!D563),IF($A$20=7, IF('New Cycle 1'!C563="","", 'New Cycle 1'!C563),IF($A$20=8, IF('New Cycle 2'!C563="","", 'New Cycle 2'!C563),IF($A$20=9, IF('New Cycle 3'!C563="","", 'New Cycle 3'!C563),"")))))))))</f>
        <v>0</v>
      </c>
      <c r="S563" s="32">
        <f>IF($A$20=1,IF(UDDS!E563="","",UDDS!E563),IF($A$20=2,IF('FTP-75'!E563="","",'FTP-75'!E563),IF($A$20=3, IF('US06'!E563="","",'US06'!E563),IF($A$20=4, IF(NEDC!D563="","", NEDC!D563),IF($A$20=5, IF('JPN10-15'!D563="","",'JPN10-15'!D563),IF($A$20=6, IF(WLTC!E563="","", WLTC!E563),IF($A$20=7, IF('New Cycle 1'!D563="","", 'New Cycle 1'!D563),IF($A$20=8, IF('New Cycle 2'!D563="","", 'New Cycle 2'!D563),IF($A$20=9, IF('New Cycle 3'!D563="","", 'New Cycle 3'!D563),"")))))))))</f>
        <v>9.7222222222222214</v>
      </c>
      <c r="T563" s="32">
        <f>IF($A$20=1,IF(UDDS!F563="","",UDDS!F563),IF($A$20=2,IF('FTP-75'!F563="","",'FTP-75'!F563),IF($A$20=3, IF('US06'!F563="","",'US06'!F563),IF($A$20=4, IF(NEDC!E563="","", NEDC!E563),IF($A$20=5, IF('JPN10-15'!E563="","",'JPN10-15'!E563),IF($A$20=6, IF(WLTC!F563="","", WLTC!F563),IF($A$20=7, IF('New Cycle 1'!E563="","", 'New Cycle 1'!E563),IF($A$20=8, IF('New Cycle 2'!E563="","", 'New Cycle 2'!E563),IF($A$20=9, IF('New Cycle 3'!E563="","", 'New Cycle 3'!E563),"")))))))))</f>
        <v>0</v>
      </c>
      <c r="U563" s="32">
        <f>IF($A$20=1,IF(UDDS!G563="","",UDDS!G563),IF($A$20=2,IF('FTP-75'!G563="","",'FTP-75'!G563),IF($A$20=3, IF('US06'!G563="","",'US06'!G563),IF($A$20=4, IF(NEDC!F563="","", NEDC!F563),IF($A$20=5, IF('JPN10-15'!F563="","",'JPN10-15'!F563),IF($A$20=6, IF(WLTC!G563="","", WLTC!G563),IF($A$20=7, IF('New Cycle 1'!F563="","", 'New Cycle 1'!F563),IF($A$20=8, IF('New Cycle 2'!F563="","", 'New Cycle 2'!F563),IF($A$20=9, IF('New Cycle 3'!F563="","", 'New Cycle 3'!F563),"")))))))))</f>
        <v>2920.7661150978129</v>
      </c>
    </row>
    <row r="564" spans="16:21" x14ac:dyDescent="0.25">
      <c r="P564" s="8">
        <f>IF($A$20=1,IF(UDDS!A564="","",UDDS!A564),IF($A$20=2,IF('FTP-75'!A564="","",'FTP-75'!A564),IF($A$20=3, IF('US06'!A564="","",'US06'!A564),IF($A$20=4, IF(NEDC!A564="","", NEDC!A564),IF($A$20=5, IF('JPN10-15'!A564="","",'JPN10-15'!A564),IF($A$20=6, IF(WLTC!B564="","", WLTC!B564),IF($A$20=7, IF('New Cycle 1'!A564="","", 'New Cycle 1'!A564),IF($A$20=8, IF('New Cycle 2'!A564="","", 'New Cycle 3'!A564),IF($A$20=9, IF('New Cycle 3'!A564="","", 'New Cycle 3'!A564),"")))))))))</f>
        <v>562</v>
      </c>
      <c r="Q564" s="32">
        <f>IF($A$20=1,IF(UDDS!C564="","",UDDS!C564),IF($A$20=2,IF('FTP-75'!C564="","",'FTP-75'!C564),IF($A$20=3, IF('US06'!C564="","",'US06'!C564),IF($A$20=4, IF(NEDC!B564="","", NEDC!B564),IF($A$20=5, IF('JPN10-15'!B564="","",'JPN10-15'!B564),IF($A$20=6, IF(WLTC!C564="","", WLTC!C564),IF($A$20=7, IF('New Cycle 1'!B564="","", 'New Cycle 1'!B564),IF($A$20=8, IF('New Cycle 2'!B564="","", 'New Cycle 2'!B564),IF($A$20=9, IF('New Cycle 3'!B564="","", 'New Cycle 3'!B564),"")))))))))</f>
        <v>35</v>
      </c>
      <c r="R564" s="32">
        <f>IF($A$20=1,IF(UDDS!D564="","",UDDS!D564),IF($A$20=2,IF('FTP-75'!D564="","",'FTP-75'!D564),IF($A$20=3, IF('US06'!D564="","",'US06'!D564),IF($A$20=4, IF(NEDC!C564="","", NEDC!C564),IF($A$20=5, IF('JPN10-15'!C564="","",'JPN10-15'!C564),IF($A$20=6, IF(WLTC!D564="","", WLTC!D564),IF($A$20=7, IF('New Cycle 1'!C564="","", 'New Cycle 1'!C564),IF($A$20=8, IF('New Cycle 2'!C564="","", 'New Cycle 2'!C564),IF($A$20=9, IF('New Cycle 3'!C564="","", 'New Cycle 3'!C564),"")))))))))</f>
        <v>0</v>
      </c>
      <c r="S564" s="32">
        <f>IF($A$20=1,IF(UDDS!E564="","",UDDS!E564),IF($A$20=2,IF('FTP-75'!E564="","",'FTP-75'!E564),IF($A$20=3, IF('US06'!E564="","",'US06'!E564),IF($A$20=4, IF(NEDC!D564="","", NEDC!D564),IF($A$20=5, IF('JPN10-15'!D564="","",'JPN10-15'!D564),IF($A$20=6, IF(WLTC!E564="","", WLTC!E564),IF($A$20=7, IF('New Cycle 1'!D564="","", 'New Cycle 1'!D564),IF($A$20=8, IF('New Cycle 2'!D564="","", 'New Cycle 2'!D564),IF($A$20=9, IF('New Cycle 3'!D564="","", 'New Cycle 3'!D564),"")))))))))</f>
        <v>9.7222222222222214</v>
      </c>
      <c r="T564" s="32">
        <f>IF($A$20=1,IF(UDDS!F564="","",UDDS!F564),IF($A$20=2,IF('FTP-75'!F564="","",'FTP-75'!F564),IF($A$20=3, IF('US06'!F564="","",'US06'!F564),IF($A$20=4, IF(NEDC!E564="","", NEDC!E564),IF($A$20=5, IF('JPN10-15'!E564="","",'JPN10-15'!E564),IF($A$20=6, IF(WLTC!F564="","", WLTC!F564),IF($A$20=7, IF('New Cycle 1'!E564="","", 'New Cycle 1'!E564),IF($A$20=8, IF('New Cycle 2'!E564="","", 'New Cycle 2'!E564),IF($A$20=9, IF('New Cycle 3'!E564="","", 'New Cycle 3'!E564),"")))))))))</f>
        <v>0</v>
      </c>
      <c r="U564" s="32">
        <f>IF($A$20=1,IF(UDDS!G564="","",UDDS!G564),IF($A$20=2,IF('FTP-75'!G564="","",'FTP-75'!G564),IF($A$20=3, IF('US06'!G564="","",'US06'!G564),IF($A$20=4, IF(NEDC!F564="","", NEDC!F564),IF($A$20=5, IF('JPN10-15'!F564="","",'JPN10-15'!F564),IF($A$20=6, IF(WLTC!G564="","", WLTC!G564),IF($A$20=7, IF('New Cycle 1'!F564="","", 'New Cycle 1'!F564),IF($A$20=8, IF('New Cycle 2'!F564="","", 'New Cycle 2'!F564),IF($A$20=9, IF('New Cycle 3'!F564="","", 'New Cycle 3'!F564),"")))))))))</f>
        <v>2930.488337320035</v>
      </c>
    </row>
    <row r="565" spans="16:21" x14ac:dyDescent="0.25">
      <c r="P565" s="8">
        <f>IF($A$20=1,IF(UDDS!A565="","",UDDS!A565),IF($A$20=2,IF('FTP-75'!A565="","",'FTP-75'!A565),IF($A$20=3, IF('US06'!A565="","",'US06'!A565),IF($A$20=4, IF(NEDC!A565="","", NEDC!A565),IF($A$20=5, IF('JPN10-15'!A565="","",'JPN10-15'!A565),IF($A$20=6, IF(WLTC!B565="","", WLTC!B565),IF($A$20=7, IF('New Cycle 1'!A565="","", 'New Cycle 1'!A565),IF($A$20=8, IF('New Cycle 2'!A565="","", 'New Cycle 3'!A565),IF($A$20=9, IF('New Cycle 3'!A565="","", 'New Cycle 3'!A565),"")))))))))</f>
        <v>563</v>
      </c>
      <c r="Q565" s="32">
        <f>IF($A$20=1,IF(UDDS!C565="","",UDDS!C565),IF($A$20=2,IF('FTP-75'!C565="","",'FTP-75'!C565),IF($A$20=3, IF('US06'!C565="","",'US06'!C565),IF($A$20=4, IF(NEDC!B565="","", NEDC!B565),IF($A$20=5, IF('JPN10-15'!B565="","",'JPN10-15'!B565),IF($A$20=6, IF(WLTC!C565="","", WLTC!C565),IF($A$20=7, IF('New Cycle 1'!B565="","", 'New Cycle 1'!B565),IF($A$20=8, IF('New Cycle 2'!B565="","", 'New Cycle 2'!B565),IF($A$20=9, IF('New Cycle 3'!B565="","", 'New Cycle 3'!B565),"")))))))))</f>
        <v>35</v>
      </c>
      <c r="R565" s="32">
        <f>IF($A$20=1,IF(UDDS!D565="","",UDDS!D565),IF($A$20=2,IF('FTP-75'!D565="","",'FTP-75'!D565),IF($A$20=3, IF('US06'!D565="","",'US06'!D565),IF($A$20=4, IF(NEDC!C565="","", NEDC!C565),IF($A$20=5, IF('JPN10-15'!C565="","",'JPN10-15'!C565),IF($A$20=6, IF(WLTC!D565="","", WLTC!D565),IF($A$20=7, IF('New Cycle 1'!C565="","", 'New Cycle 1'!C565),IF($A$20=8, IF('New Cycle 2'!C565="","", 'New Cycle 2'!C565),IF($A$20=9, IF('New Cycle 3'!C565="","", 'New Cycle 3'!C565),"")))))))))</f>
        <v>0</v>
      </c>
      <c r="S565" s="32">
        <f>IF($A$20=1,IF(UDDS!E565="","",UDDS!E565),IF($A$20=2,IF('FTP-75'!E565="","",'FTP-75'!E565),IF($A$20=3, IF('US06'!E565="","",'US06'!E565),IF($A$20=4, IF(NEDC!D565="","", NEDC!D565),IF($A$20=5, IF('JPN10-15'!D565="","",'JPN10-15'!D565),IF($A$20=6, IF(WLTC!E565="","", WLTC!E565),IF($A$20=7, IF('New Cycle 1'!D565="","", 'New Cycle 1'!D565),IF($A$20=8, IF('New Cycle 2'!D565="","", 'New Cycle 2'!D565),IF($A$20=9, IF('New Cycle 3'!D565="","", 'New Cycle 3'!D565),"")))))))))</f>
        <v>9.7222222222222214</v>
      </c>
      <c r="T565" s="32">
        <f>IF($A$20=1,IF(UDDS!F565="","",UDDS!F565),IF($A$20=2,IF('FTP-75'!F565="","",'FTP-75'!F565),IF($A$20=3, IF('US06'!F565="","",'US06'!F565),IF($A$20=4, IF(NEDC!E565="","", NEDC!E565),IF($A$20=5, IF('JPN10-15'!E565="","",'JPN10-15'!E565),IF($A$20=6, IF(WLTC!F565="","", WLTC!F565),IF($A$20=7, IF('New Cycle 1'!E565="","", 'New Cycle 1'!E565),IF($A$20=8, IF('New Cycle 2'!E565="","", 'New Cycle 2'!E565),IF($A$20=9, IF('New Cycle 3'!E565="","", 'New Cycle 3'!E565),"")))))))))</f>
        <v>0</v>
      </c>
      <c r="U565" s="32">
        <f>IF($A$20=1,IF(UDDS!G565="","",UDDS!G565),IF($A$20=2,IF('FTP-75'!G565="","",'FTP-75'!G565),IF($A$20=3, IF('US06'!G565="","",'US06'!G565),IF($A$20=4, IF(NEDC!F565="","", NEDC!F565),IF($A$20=5, IF('JPN10-15'!F565="","",'JPN10-15'!F565),IF($A$20=6, IF(WLTC!G565="","", WLTC!G565),IF($A$20=7, IF('New Cycle 1'!F565="","", 'New Cycle 1'!F565),IF($A$20=8, IF('New Cycle 2'!F565="","", 'New Cycle 2'!F565),IF($A$20=9, IF('New Cycle 3'!F565="","", 'New Cycle 3'!F565),"")))))))))</f>
        <v>2940.2105595422572</v>
      </c>
    </row>
    <row r="566" spans="16:21" x14ac:dyDescent="0.25">
      <c r="P566" s="8">
        <f>IF($A$20=1,IF(UDDS!A566="","",UDDS!A566),IF($A$20=2,IF('FTP-75'!A566="","",'FTP-75'!A566),IF($A$20=3, IF('US06'!A566="","",'US06'!A566),IF($A$20=4, IF(NEDC!A566="","", NEDC!A566),IF($A$20=5, IF('JPN10-15'!A566="","",'JPN10-15'!A566),IF($A$20=6, IF(WLTC!B566="","", WLTC!B566),IF($A$20=7, IF('New Cycle 1'!A566="","", 'New Cycle 1'!A566),IF($A$20=8, IF('New Cycle 2'!A566="","", 'New Cycle 3'!A566),IF($A$20=9, IF('New Cycle 3'!A566="","", 'New Cycle 3'!A566),"")))))))))</f>
        <v>564</v>
      </c>
      <c r="Q566" s="32">
        <f>IF($A$20=1,IF(UDDS!C566="","",UDDS!C566),IF($A$20=2,IF('FTP-75'!C566="","",'FTP-75'!C566),IF($A$20=3, IF('US06'!C566="","",'US06'!C566),IF($A$20=4, IF(NEDC!B566="","", NEDC!B566),IF($A$20=5, IF('JPN10-15'!B566="","",'JPN10-15'!B566),IF($A$20=6, IF(WLTC!C566="","", WLTC!C566),IF($A$20=7, IF('New Cycle 1'!B566="","", 'New Cycle 1'!B566),IF($A$20=8, IF('New Cycle 2'!B566="","", 'New Cycle 2'!B566),IF($A$20=9, IF('New Cycle 3'!B566="","", 'New Cycle 3'!B566),"")))))))))</f>
        <v>35</v>
      </c>
      <c r="R566" s="32">
        <f>IF($A$20=1,IF(UDDS!D566="","",UDDS!D566),IF($A$20=2,IF('FTP-75'!D566="","",'FTP-75'!D566),IF($A$20=3, IF('US06'!D566="","",'US06'!D566),IF($A$20=4, IF(NEDC!C566="","", NEDC!C566),IF($A$20=5, IF('JPN10-15'!C566="","",'JPN10-15'!C566),IF($A$20=6, IF(WLTC!D566="","", WLTC!D566),IF($A$20=7, IF('New Cycle 1'!C566="","", 'New Cycle 1'!C566),IF($A$20=8, IF('New Cycle 2'!C566="","", 'New Cycle 2'!C566),IF($A$20=9, IF('New Cycle 3'!C566="","", 'New Cycle 3'!C566),"")))))))))</f>
        <v>0</v>
      </c>
      <c r="S566" s="32">
        <f>IF($A$20=1,IF(UDDS!E566="","",UDDS!E566),IF($A$20=2,IF('FTP-75'!E566="","",'FTP-75'!E566),IF($A$20=3, IF('US06'!E566="","",'US06'!E566),IF($A$20=4, IF(NEDC!D566="","", NEDC!D566),IF($A$20=5, IF('JPN10-15'!D566="","",'JPN10-15'!D566),IF($A$20=6, IF(WLTC!E566="","", WLTC!E566),IF($A$20=7, IF('New Cycle 1'!D566="","", 'New Cycle 1'!D566),IF($A$20=8, IF('New Cycle 2'!D566="","", 'New Cycle 2'!D566),IF($A$20=9, IF('New Cycle 3'!D566="","", 'New Cycle 3'!D566),"")))))))))</f>
        <v>9.7222222222222214</v>
      </c>
      <c r="T566" s="32">
        <f>IF($A$20=1,IF(UDDS!F566="","",UDDS!F566),IF($A$20=2,IF('FTP-75'!F566="","",'FTP-75'!F566),IF($A$20=3, IF('US06'!F566="","",'US06'!F566),IF($A$20=4, IF(NEDC!E566="","", NEDC!E566),IF($A$20=5, IF('JPN10-15'!E566="","",'JPN10-15'!E566),IF($A$20=6, IF(WLTC!F566="","", WLTC!F566),IF($A$20=7, IF('New Cycle 1'!E566="","", 'New Cycle 1'!E566),IF($A$20=8, IF('New Cycle 2'!E566="","", 'New Cycle 2'!E566),IF($A$20=9, IF('New Cycle 3'!E566="","", 'New Cycle 3'!E566),"")))))))))</f>
        <v>0</v>
      </c>
      <c r="U566" s="32">
        <f>IF($A$20=1,IF(UDDS!G566="","",UDDS!G566),IF($A$20=2,IF('FTP-75'!G566="","",'FTP-75'!G566),IF($A$20=3, IF('US06'!G566="","",'US06'!G566),IF($A$20=4, IF(NEDC!F566="","", NEDC!F566),IF($A$20=5, IF('JPN10-15'!F566="","",'JPN10-15'!F566),IF($A$20=6, IF(WLTC!G566="","", WLTC!G566),IF($A$20=7, IF('New Cycle 1'!F566="","", 'New Cycle 1'!F566),IF($A$20=8, IF('New Cycle 2'!F566="","", 'New Cycle 2'!F566),IF($A$20=9, IF('New Cycle 3'!F566="","", 'New Cycle 3'!F566),"")))))))))</f>
        <v>2949.9327817644794</v>
      </c>
    </row>
    <row r="567" spans="16:21" x14ac:dyDescent="0.25">
      <c r="P567" s="8">
        <f>IF($A$20=1,IF(UDDS!A567="","",UDDS!A567),IF($A$20=2,IF('FTP-75'!A567="","",'FTP-75'!A567),IF($A$20=3, IF('US06'!A567="","",'US06'!A567),IF($A$20=4, IF(NEDC!A567="","", NEDC!A567),IF($A$20=5, IF('JPN10-15'!A567="","",'JPN10-15'!A567),IF($A$20=6, IF(WLTC!B567="","", WLTC!B567),IF($A$20=7, IF('New Cycle 1'!A567="","", 'New Cycle 1'!A567),IF($A$20=8, IF('New Cycle 2'!A567="","", 'New Cycle 3'!A567),IF($A$20=9, IF('New Cycle 3'!A567="","", 'New Cycle 3'!A567),"")))))))))</f>
        <v>565</v>
      </c>
      <c r="Q567" s="32">
        <f>IF($A$20=1,IF(UDDS!C567="","",UDDS!C567),IF($A$20=2,IF('FTP-75'!C567="","",'FTP-75'!C567),IF($A$20=3, IF('US06'!C567="","",'US06'!C567),IF($A$20=4, IF(NEDC!B567="","", NEDC!B567),IF($A$20=5, IF('JPN10-15'!B567="","",'JPN10-15'!B567),IF($A$20=6, IF(WLTC!C567="","", WLTC!C567),IF($A$20=7, IF('New Cycle 1'!B567="","", 'New Cycle 1'!B567),IF($A$20=8, IF('New Cycle 2'!B567="","", 'New Cycle 2'!B567),IF($A$20=9, IF('New Cycle 3'!B567="","", 'New Cycle 3'!B567),"")))))))))</f>
        <v>35</v>
      </c>
      <c r="R567" s="32">
        <f>IF($A$20=1,IF(UDDS!D567="","",UDDS!D567),IF($A$20=2,IF('FTP-75'!D567="","",'FTP-75'!D567),IF($A$20=3, IF('US06'!D567="","",'US06'!D567),IF($A$20=4, IF(NEDC!C567="","", NEDC!C567),IF($A$20=5, IF('JPN10-15'!C567="","",'JPN10-15'!C567),IF($A$20=6, IF(WLTC!D567="","", WLTC!D567),IF($A$20=7, IF('New Cycle 1'!C567="","", 'New Cycle 1'!C567),IF($A$20=8, IF('New Cycle 2'!C567="","", 'New Cycle 2'!C567),IF($A$20=9, IF('New Cycle 3'!C567="","", 'New Cycle 3'!C567),"")))))))))</f>
        <v>0</v>
      </c>
      <c r="S567" s="32">
        <f>IF($A$20=1,IF(UDDS!E567="","",UDDS!E567),IF($A$20=2,IF('FTP-75'!E567="","",'FTP-75'!E567),IF($A$20=3, IF('US06'!E567="","",'US06'!E567),IF($A$20=4, IF(NEDC!D567="","", NEDC!D567),IF($A$20=5, IF('JPN10-15'!D567="","",'JPN10-15'!D567),IF($A$20=6, IF(WLTC!E567="","", WLTC!E567),IF($A$20=7, IF('New Cycle 1'!D567="","", 'New Cycle 1'!D567),IF($A$20=8, IF('New Cycle 2'!D567="","", 'New Cycle 2'!D567),IF($A$20=9, IF('New Cycle 3'!D567="","", 'New Cycle 3'!D567),"")))))))))</f>
        <v>9.7222222222222214</v>
      </c>
      <c r="T567" s="32">
        <f>IF($A$20=1,IF(UDDS!F567="","",UDDS!F567),IF($A$20=2,IF('FTP-75'!F567="","",'FTP-75'!F567),IF($A$20=3, IF('US06'!F567="","",'US06'!F567),IF($A$20=4, IF(NEDC!E567="","", NEDC!E567),IF($A$20=5, IF('JPN10-15'!E567="","",'JPN10-15'!E567),IF($A$20=6, IF(WLTC!F567="","", WLTC!F567),IF($A$20=7, IF('New Cycle 1'!E567="","", 'New Cycle 1'!E567),IF($A$20=8, IF('New Cycle 2'!E567="","", 'New Cycle 2'!E567),IF($A$20=9, IF('New Cycle 3'!E567="","", 'New Cycle 3'!E567),"")))))))))</f>
        <v>0</v>
      </c>
      <c r="U567" s="32">
        <f>IF($A$20=1,IF(UDDS!G567="","",UDDS!G567),IF($A$20=2,IF('FTP-75'!G567="","",'FTP-75'!G567),IF($A$20=3, IF('US06'!G567="","",'US06'!G567),IF($A$20=4, IF(NEDC!F567="","", NEDC!F567),IF($A$20=5, IF('JPN10-15'!F567="","",'JPN10-15'!F567),IF($A$20=6, IF(WLTC!G567="","", WLTC!G567),IF($A$20=7, IF('New Cycle 1'!F567="","", 'New Cycle 1'!F567),IF($A$20=8, IF('New Cycle 2'!F567="","", 'New Cycle 2'!F567),IF($A$20=9, IF('New Cycle 3'!F567="","", 'New Cycle 3'!F567),"")))))))))</f>
        <v>2959.6550039867016</v>
      </c>
    </row>
    <row r="568" spans="16:21" x14ac:dyDescent="0.25">
      <c r="P568" s="8">
        <f>IF($A$20=1,IF(UDDS!A568="","",UDDS!A568),IF($A$20=2,IF('FTP-75'!A568="","",'FTP-75'!A568),IF($A$20=3, IF('US06'!A568="","",'US06'!A568),IF($A$20=4, IF(NEDC!A568="","", NEDC!A568),IF($A$20=5, IF('JPN10-15'!A568="","",'JPN10-15'!A568),IF($A$20=6, IF(WLTC!B568="","", WLTC!B568),IF($A$20=7, IF('New Cycle 1'!A568="","", 'New Cycle 1'!A568),IF($A$20=8, IF('New Cycle 2'!A568="","", 'New Cycle 3'!A568),IF($A$20=9, IF('New Cycle 3'!A568="","", 'New Cycle 3'!A568),"")))))))))</f>
        <v>566</v>
      </c>
      <c r="Q568" s="32">
        <f>IF($A$20=1,IF(UDDS!C568="","",UDDS!C568),IF($A$20=2,IF('FTP-75'!C568="","",'FTP-75'!C568),IF($A$20=3, IF('US06'!C568="","",'US06'!C568),IF($A$20=4, IF(NEDC!B568="","", NEDC!B568),IF($A$20=5, IF('JPN10-15'!B568="","",'JPN10-15'!B568),IF($A$20=6, IF(WLTC!C568="","", WLTC!C568),IF($A$20=7, IF('New Cycle 1'!B568="","", 'New Cycle 1'!B568),IF($A$20=8, IF('New Cycle 2'!B568="","", 'New Cycle 2'!B568),IF($A$20=9, IF('New Cycle 3'!B568="","", 'New Cycle 3'!B568),"")))))))))</f>
        <v>35</v>
      </c>
      <c r="R568" s="32">
        <f>IF($A$20=1,IF(UDDS!D568="","",UDDS!D568),IF($A$20=2,IF('FTP-75'!D568="","",'FTP-75'!D568),IF($A$20=3, IF('US06'!D568="","",'US06'!D568),IF($A$20=4, IF(NEDC!C568="","", NEDC!C568),IF($A$20=5, IF('JPN10-15'!C568="","",'JPN10-15'!C568),IF($A$20=6, IF(WLTC!D568="","", WLTC!D568),IF($A$20=7, IF('New Cycle 1'!C568="","", 'New Cycle 1'!C568),IF($A$20=8, IF('New Cycle 2'!C568="","", 'New Cycle 2'!C568),IF($A$20=9, IF('New Cycle 3'!C568="","", 'New Cycle 3'!C568),"")))))))))</f>
        <v>0</v>
      </c>
      <c r="S568" s="32">
        <f>IF($A$20=1,IF(UDDS!E568="","",UDDS!E568),IF($A$20=2,IF('FTP-75'!E568="","",'FTP-75'!E568),IF($A$20=3, IF('US06'!E568="","",'US06'!E568),IF($A$20=4, IF(NEDC!D568="","", NEDC!D568),IF($A$20=5, IF('JPN10-15'!D568="","",'JPN10-15'!D568),IF($A$20=6, IF(WLTC!E568="","", WLTC!E568),IF($A$20=7, IF('New Cycle 1'!D568="","", 'New Cycle 1'!D568),IF($A$20=8, IF('New Cycle 2'!D568="","", 'New Cycle 2'!D568),IF($A$20=9, IF('New Cycle 3'!D568="","", 'New Cycle 3'!D568),"")))))))))</f>
        <v>9.7222222222222214</v>
      </c>
      <c r="T568" s="32">
        <f>IF($A$20=1,IF(UDDS!F568="","",UDDS!F568),IF($A$20=2,IF('FTP-75'!F568="","",'FTP-75'!F568),IF($A$20=3, IF('US06'!F568="","",'US06'!F568),IF($A$20=4, IF(NEDC!E568="","", NEDC!E568),IF($A$20=5, IF('JPN10-15'!E568="","",'JPN10-15'!E568),IF($A$20=6, IF(WLTC!F568="","", WLTC!F568),IF($A$20=7, IF('New Cycle 1'!E568="","", 'New Cycle 1'!E568),IF($A$20=8, IF('New Cycle 2'!E568="","", 'New Cycle 2'!E568),IF($A$20=9, IF('New Cycle 3'!E568="","", 'New Cycle 3'!E568),"")))))))))</f>
        <v>0</v>
      </c>
      <c r="U568" s="32">
        <f>IF($A$20=1,IF(UDDS!G568="","",UDDS!G568),IF($A$20=2,IF('FTP-75'!G568="","",'FTP-75'!G568),IF($A$20=3, IF('US06'!G568="","",'US06'!G568),IF($A$20=4, IF(NEDC!F568="","", NEDC!F568),IF($A$20=5, IF('JPN10-15'!F568="","",'JPN10-15'!F568),IF($A$20=6, IF(WLTC!G568="","", WLTC!G568),IF($A$20=7, IF('New Cycle 1'!F568="","", 'New Cycle 1'!F568),IF($A$20=8, IF('New Cycle 2'!F568="","", 'New Cycle 2'!F568),IF($A$20=9, IF('New Cycle 3'!F568="","", 'New Cycle 3'!F568),"")))))))))</f>
        <v>2969.3772262089237</v>
      </c>
    </row>
    <row r="569" spans="16:21" x14ac:dyDescent="0.25">
      <c r="P569" s="8">
        <f>IF($A$20=1,IF(UDDS!A569="","",UDDS!A569),IF($A$20=2,IF('FTP-75'!A569="","",'FTP-75'!A569),IF($A$20=3, IF('US06'!A569="","",'US06'!A569),IF($A$20=4, IF(NEDC!A569="","", NEDC!A569),IF($A$20=5, IF('JPN10-15'!A569="","",'JPN10-15'!A569),IF($A$20=6, IF(WLTC!B569="","", WLTC!B569),IF($A$20=7, IF('New Cycle 1'!A569="","", 'New Cycle 1'!A569),IF($A$20=8, IF('New Cycle 2'!A569="","", 'New Cycle 3'!A569),IF($A$20=9, IF('New Cycle 3'!A569="","", 'New Cycle 3'!A569),"")))))))))</f>
        <v>567</v>
      </c>
      <c r="Q569" s="32">
        <f>IF($A$20=1,IF(UDDS!C569="","",UDDS!C569),IF($A$20=2,IF('FTP-75'!C569="","",'FTP-75'!C569),IF($A$20=3, IF('US06'!C569="","",'US06'!C569),IF($A$20=4, IF(NEDC!B569="","", NEDC!B569),IF($A$20=5, IF('JPN10-15'!B569="","",'JPN10-15'!B569),IF($A$20=6, IF(WLTC!C569="","", WLTC!C569),IF($A$20=7, IF('New Cycle 1'!B569="","", 'New Cycle 1'!B569),IF($A$20=8, IF('New Cycle 2'!B569="","", 'New Cycle 2'!B569),IF($A$20=9, IF('New Cycle 3'!B569="","", 'New Cycle 3'!B569),"")))))))))</f>
        <v>35</v>
      </c>
      <c r="R569" s="32">
        <f>IF($A$20=1,IF(UDDS!D569="","",UDDS!D569),IF($A$20=2,IF('FTP-75'!D569="","",'FTP-75'!D569),IF($A$20=3, IF('US06'!D569="","",'US06'!D569),IF($A$20=4, IF(NEDC!C569="","", NEDC!C569),IF($A$20=5, IF('JPN10-15'!C569="","",'JPN10-15'!C569),IF($A$20=6, IF(WLTC!D569="","", WLTC!D569),IF($A$20=7, IF('New Cycle 1'!C569="","", 'New Cycle 1'!C569),IF($A$20=8, IF('New Cycle 2'!C569="","", 'New Cycle 2'!C569),IF($A$20=9, IF('New Cycle 3'!C569="","", 'New Cycle 3'!C569),"")))))))))</f>
        <v>0</v>
      </c>
      <c r="S569" s="32">
        <f>IF($A$20=1,IF(UDDS!E569="","",UDDS!E569),IF($A$20=2,IF('FTP-75'!E569="","",'FTP-75'!E569),IF($A$20=3, IF('US06'!E569="","",'US06'!E569),IF($A$20=4, IF(NEDC!D569="","", NEDC!D569),IF($A$20=5, IF('JPN10-15'!D569="","",'JPN10-15'!D569),IF($A$20=6, IF(WLTC!E569="","", WLTC!E569),IF($A$20=7, IF('New Cycle 1'!D569="","", 'New Cycle 1'!D569),IF($A$20=8, IF('New Cycle 2'!D569="","", 'New Cycle 2'!D569),IF($A$20=9, IF('New Cycle 3'!D569="","", 'New Cycle 3'!D569),"")))))))))</f>
        <v>9.7222222222222214</v>
      </c>
      <c r="T569" s="32">
        <f>IF($A$20=1,IF(UDDS!F569="","",UDDS!F569),IF($A$20=2,IF('FTP-75'!F569="","",'FTP-75'!F569),IF($A$20=3, IF('US06'!F569="","",'US06'!F569),IF($A$20=4, IF(NEDC!E569="","", NEDC!E569),IF($A$20=5, IF('JPN10-15'!E569="","",'JPN10-15'!E569),IF($A$20=6, IF(WLTC!F569="","", WLTC!F569),IF($A$20=7, IF('New Cycle 1'!E569="","", 'New Cycle 1'!E569),IF($A$20=8, IF('New Cycle 2'!E569="","", 'New Cycle 2'!E569),IF($A$20=9, IF('New Cycle 3'!E569="","", 'New Cycle 3'!E569),"")))))))))</f>
        <v>0</v>
      </c>
      <c r="U569" s="32">
        <f>IF($A$20=1,IF(UDDS!G569="","",UDDS!G569),IF($A$20=2,IF('FTP-75'!G569="","",'FTP-75'!G569),IF($A$20=3, IF('US06'!G569="","",'US06'!G569),IF($A$20=4, IF(NEDC!F569="","", NEDC!F569),IF($A$20=5, IF('JPN10-15'!F569="","",'JPN10-15'!F569),IF($A$20=6, IF(WLTC!G569="","", WLTC!G569),IF($A$20=7, IF('New Cycle 1'!F569="","", 'New Cycle 1'!F569),IF($A$20=8, IF('New Cycle 2'!F569="","", 'New Cycle 2'!F569),IF($A$20=9, IF('New Cycle 3'!F569="","", 'New Cycle 3'!F569),"")))))))))</f>
        <v>2979.0994484311459</v>
      </c>
    </row>
    <row r="570" spans="16:21" x14ac:dyDescent="0.25">
      <c r="P570" s="8">
        <f>IF($A$20=1,IF(UDDS!A570="","",UDDS!A570),IF($A$20=2,IF('FTP-75'!A570="","",'FTP-75'!A570),IF($A$20=3, IF('US06'!A570="","",'US06'!A570),IF($A$20=4, IF(NEDC!A570="","", NEDC!A570),IF($A$20=5, IF('JPN10-15'!A570="","",'JPN10-15'!A570),IF($A$20=6, IF(WLTC!B570="","", WLTC!B570),IF($A$20=7, IF('New Cycle 1'!A570="","", 'New Cycle 1'!A570),IF($A$20=8, IF('New Cycle 2'!A570="","", 'New Cycle 3'!A570),IF($A$20=9, IF('New Cycle 3'!A570="","", 'New Cycle 3'!A570),"")))))))))</f>
        <v>568</v>
      </c>
      <c r="Q570" s="32">
        <f>IF($A$20=1,IF(UDDS!C570="","",UDDS!C570),IF($A$20=2,IF('FTP-75'!C570="","",'FTP-75'!C570),IF($A$20=3, IF('US06'!C570="","",'US06'!C570),IF($A$20=4, IF(NEDC!B570="","", NEDC!B570),IF($A$20=5, IF('JPN10-15'!B570="","",'JPN10-15'!B570),IF($A$20=6, IF(WLTC!C570="","", WLTC!C570),IF($A$20=7, IF('New Cycle 1'!B570="","", 'New Cycle 1'!B570),IF($A$20=8, IF('New Cycle 2'!B570="","", 'New Cycle 2'!B570),IF($A$20=9, IF('New Cycle 3'!B570="","", 'New Cycle 3'!B570),"")))))))))</f>
        <v>35</v>
      </c>
      <c r="R570" s="32">
        <f>IF($A$20=1,IF(UDDS!D570="","",UDDS!D570),IF($A$20=2,IF('FTP-75'!D570="","",'FTP-75'!D570),IF($A$20=3, IF('US06'!D570="","",'US06'!D570),IF($A$20=4, IF(NEDC!C570="","", NEDC!C570),IF($A$20=5, IF('JPN10-15'!C570="","",'JPN10-15'!C570),IF($A$20=6, IF(WLTC!D570="","", WLTC!D570),IF($A$20=7, IF('New Cycle 1'!C570="","", 'New Cycle 1'!C570),IF($A$20=8, IF('New Cycle 2'!C570="","", 'New Cycle 2'!C570),IF($A$20=9, IF('New Cycle 3'!C570="","", 'New Cycle 3'!C570),"")))))))))</f>
        <v>0</v>
      </c>
      <c r="S570" s="32">
        <f>IF($A$20=1,IF(UDDS!E570="","",UDDS!E570),IF($A$20=2,IF('FTP-75'!E570="","",'FTP-75'!E570),IF($A$20=3, IF('US06'!E570="","",'US06'!E570),IF($A$20=4, IF(NEDC!D570="","", NEDC!D570),IF($A$20=5, IF('JPN10-15'!D570="","",'JPN10-15'!D570),IF($A$20=6, IF(WLTC!E570="","", WLTC!E570),IF($A$20=7, IF('New Cycle 1'!D570="","", 'New Cycle 1'!D570),IF($A$20=8, IF('New Cycle 2'!D570="","", 'New Cycle 2'!D570),IF($A$20=9, IF('New Cycle 3'!D570="","", 'New Cycle 3'!D570),"")))))))))</f>
        <v>9.7222222222222214</v>
      </c>
      <c r="T570" s="32">
        <f>IF($A$20=1,IF(UDDS!F570="","",UDDS!F570),IF($A$20=2,IF('FTP-75'!F570="","",'FTP-75'!F570),IF($A$20=3, IF('US06'!F570="","",'US06'!F570),IF($A$20=4, IF(NEDC!E570="","", NEDC!E570),IF($A$20=5, IF('JPN10-15'!E570="","",'JPN10-15'!E570),IF($A$20=6, IF(WLTC!F570="","", WLTC!F570),IF($A$20=7, IF('New Cycle 1'!E570="","", 'New Cycle 1'!E570),IF($A$20=8, IF('New Cycle 2'!E570="","", 'New Cycle 2'!E570),IF($A$20=9, IF('New Cycle 3'!E570="","", 'New Cycle 3'!E570),"")))))))))</f>
        <v>0</v>
      </c>
      <c r="U570" s="32">
        <f>IF($A$20=1,IF(UDDS!G570="","",UDDS!G570),IF($A$20=2,IF('FTP-75'!G570="","",'FTP-75'!G570),IF($A$20=3, IF('US06'!G570="","",'US06'!G570),IF($A$20=4, IF(NEDC!F570="","", NEDC!F570),IF($A$20=5, IF('JPN10-15'!F570="","",'JPN10-15'!F570),IF($A$20=6, IF(WLTC!G570="","", WLTC!G570),IF($A$20=7, IF('New Cycle 1'!F570="","", 'New Cycle 1'!F570),IF($A$20=8, IF('New Cycle 2'!F570="","", 'New Cycle 2'!F570),IF($A$20=9, IF('New Cycle 3'!F570="","", 'New Cycle 3'!F570),"")))))))))</f>
        <v>2988.8216706533681</v>
      </c>
    </row>
    <row r="571" spans="16:21" x14ac:dyDescent="0.25">
      <c r="P571" s="8">
        <f>IF($A$20=1,IF(UDDS!A571="","",UDDS!A571),IF($A$20=2,IF('FTP-75'!A571="","",'FTP-75'!A571),IF($A$20=3, IF('US06'!A571="","",'US06'!A571),IF($A$20=4, IF(NEDC!A571="","", NEDC!A571),IF($A$20=5, IF('JPN10-15'!A571="","",'JPN10-15'!A571),IF($A$20=6, IF(WLTC!B571="","", WLTC!B571),IF($A$20=7, IF('New Cycle 1'!A571="","", 'New Cycle 1'!A571),IF($A$20=8, IF('New Cycle 2'!A571="","", 'New Cycle 3'!A571),IF($A$20=9, IF('New Cycle 3'!A571="","", 'New Cycle 3'!A571),"")))))))))</f>
        <v>569</v>
      </c>
      <c r="Q571" s="32">
        <f>IF($A$20=1,IF(UDDS!C571="","",UDDS!C571),IF($A$20=2,IF('FTP-75'!C571="","",'FTP-75'!C571),IF($A$20=3, IF('US06'!C571="","",'US06'!C571),IF($A$20=4, IF(NEDC!B571="","", NEDC!B571),IF($A$20=5, IF('JPN10-15'!B571="","",'JPN10-15'!B571),IF($A$20=6, IF(WLTC!C571="","", WLTC!C571),IF($A$20=7, IF('New Cycle 1'!B571="","", 'New Cycle 1'!B571),IF($A$20=8, IF('New Cycle 2'!B571="","", 'New Cycle 2'!B571),IF($A$20=9, IF('New Cycle 3'!B571="","", 'New Cycle 3'!B571),"")))))))))</f>
        <v>35</v>
      </c>
      <c r="R571" s="32">
        <f>IF($A$20=1,IF(UDDS!D571="","",UDDS!D571),IF($A$20=2,IF('FTP-75'!D571="","",'FTP-75'!D571),IF($A$20=3, IF('US06'!D571="","",'US06'!D571),IF($A$20=4, IF(NEDC!C571="","", NEDC!C571),IF($A$20=5, IF('JPN10-15'!C571="","",'JPN10-15'!C571),IF($A$20=6, IF(WLTC!D571="","", WLTC!D571),IF($A$20=7, IF('New Cycle 1'!C571="","", 'New Cycle 1'!C571),IF($A$20=8, IF('New Cycle 2'!C571="","", 'New Cycle 2'!C571),IF($A$20=9, IF('New Cycle 3'!C571="","", 'New Cycle 3'!C571),"")))))))))</f>
        <v>0</v>
      </c>
      <c r="S571" s="32">
        <f>IF($A$20=1,IF(UDDS!E571="","",UDDS!E571),IF($A$20=2,IF('FTP-75'!E571="","",'FTP-75'!E571),IF($A$20=3, IF('US06'!E571="","",'US06'!E571),IF($A$20=4, IF(NEDC!D571="","", NEDC!D571),IF($A$20=5, IF('JPN10-15'!D571="","",'JPN10-15'!D571),IF($A$20=6, IF(WLTC!E571="","", WLTC!E571),IF($A$20=7, IF('New Cycle 1'!D571="","", 'New Cycle 1'!D571),IF($A$20=8, IF('New Cycle 2'!D571="","", 'New Cycle 2'!D571),IF($A$20=9, IF('New Cycle 3'!D571="","", 'New Cycle 3'!D571),"")))))))))</f>
        <v>9.7222222222222214</v>
      </c>
      <c r="T571" s="32">
        <f>IF($A$20=1,IF(UDDS!F571="","",UDDS!F571),IF($A$20=2,IF('FTP-75'!F571="","",'FTP-75'!F571),IF($A$20=3, IF('US06'!F571="","",'US06'!F571),IF($A$20=4, IF(NEDC!E571="","", NEDC!E571),IF($A$20=5, IF('JPN10-15'!E571="","",'JPN10-15'!E571),IF($A$20=6, IF(WLTC!F571="","", WLTC!F571),IF($A$20=7, IF('New Cycle 1'!E571="","", 'New Cycle 1'!E571),IF($A$20=8, IF('New Cycle 2'!E571="","", 'New Cycle 2'!E571),IF($A$20=9, IF('New Cycle 3'!E571="","", 'New Cycle 3'!E571),"")))))))))</f>
        <v>0</v>
      </c>
      <c r="U571" s="32">
        <f>IF($A$20=1,IF(UDDS!G571="","",UDDS!G571),IF($A$20=2,IF('FTP-75'!G571="","",'FTP-75'!G571),IF($A$20=3, IF('US06'!G571="","",'US06'!G571),IF($A$20=4, IF(NEDC!F571="","", NEDC!F571),IF($A$20=5, IF('JPN10-15'!F571="","",'JPN10-15'!F571),IF($A$20=6, IF(WLTC!G571="","", WLTC!G571),IF($A$20=7, IF('New Cycle 1'!F571="","", 'New Cycle 1'!F571),IF($A$20=8, IF('New Cycle 2'!F571="","", 'New Cycle 2'!F571),IF($A$20=9, IF('New Cycle 3'!F571="","", 'New Cycle 3'!F571),"")))))))))</f>
        <v>2998.5438928755902</v>
      </c>
    </row>
    <row r="572" spans="16:21" x14ac:dyDescent="0.25">
      <c r="P572" s="8">
        <f>IF($A$20=1,IF(UDDS!A572="","",UDDS!A572),IF($A$20=2,IF('FTP-75'!A572="","",'FTP-75'!A572),IF($A$20=3, IF('US06'!A572="","",'US06'!A572),IF($A$20=4, IF(NEDC!A572="","", NEDC!A572),IF($A$20=5, IF('JPN10-15'!A572="","",'JPN10-15'!A572),IF($A$20=6, IF(WLTC!B572="","", WLTC!B572),IF($A$20=7, IF('New Cycle 1'!A572="","", 'New Cycle 1'!A572),IF($A$20=8, IF('New Cycle 2'!A572="","", 'New Cycle 3'!A572),IF($A$20=9, IF('New Cycle 3'!A572="","", 'New Cycle 3'!A572),"")))))))))</f>
        <v>570</v>
      </c>
      <c r="Q572" s="32">
        <f>IF($A$20=1,IF(UDDS!C572="","",UDDS!C572),IF($A$20=2,IF('FTP-75'!C572="","",'FTP-75'!C572),IF($A$20=3, IF('US06'!C572="","",'US06'!C572),IF($A$20=4, IF(NEDC!B572="","", NEDC!B572),IF($A$20=5, IF('JPN10-15'!B572="","",'JPN10-15'!B572),IF($A$20=6, IF(WLTC!C572="","", WLTC!C572),IF($A$20=7, IF('New Cycle 1'!B572="","", 'New Cycle 1'!B572),IF($A$20=8, IF('New Cycle 2'!B572="","", 'New Cycle 2'!B572),IF($A$20=9, IF('New Cycle 3'!B572="","", 'New Cycle 3'!B572),"")))))))))</f>
        <v>35</v>
      </c>
      <c r="R572" s="32">
        <f>IF($A$20=1,IF(UDDS!D572="","",UDDS!D572),IF($A$20=2,IF('FTP-75'!D572="","",'FTP-75'!D572),IF($A$20=3, IF('US06'!D572="","",'US06'!D572),IF($A$20=4, IF(NEDC!C572="","", NEDC!C572),IF($A$20=5, IF('JPN10-15'!C572="","",'JPN10-15'!C572),IF($A$20=6, IF(WLTC!D572="","", WLTC!D572),IF($A$20=7, IF('New Cycle 1'!C572="","", 'New Cycle 1'!C572),IF($A$20=8, IF('New Cycle 2'!C572="","", 'New Cycle 2'!C572),IF($A$20=9, IF('New Cycle 3'!C572="","", 'New Cycle 3'!C572),"")))))))))</f>
        <v>0</v>
      </c>
      <c r="S572" s="32">
        <f>IF($A$20=1,IF(UDDS!E572="","",UDDS!E572),IF($A$20=2,IF('FTP-75'!E572="","",'FTP-75'!E572),IF($A$20=3, IF('US06'!E572="","",'US06'!E572),IF($A$20=4, IF(NEDC!D572="","", NEDC!D572),IF($A$20=5, IF('JPN10-15'!D572="","",'JPN10-15'!D572),IF($A$20=6, IF(WLTC!E572="","", WLTC!E572),IF($A$20=7, IF('New Cycle 1'!D572="","", 'New Cycle 1'!D572),IF($A$20=8, IF('New Cycle 2'!D572="","", 'New Cycle 2'!D572),IF($A$20=9, IF('New Cycle 3'!D572="","", 'New Cycle 3'!D572),"")))))))))</f>
        <v>9.7222222222222214</v>
      </c>
      <c r="T572" s="32">
        <f>IF($A$20=1,IF(UDDS!F572="","",UDDS!F572),IF($A$20=2,IF('FTP-75'!F572="","",'FTP-75'!F572),IF($A$20=3, IF('US06'!F572="","",'US06'!F572),IF($A$20=4, IF(NEDC!E572="","", NEDC!E572),IF($A$20=5, IF('JPN10-15'!E572="","",'JPN10-15'!E572),IF($A$20=6, IF(WLTC!F572="","", WLTC!F572),IF($A$20=7, IF('New Cycle 1'!E572="","", 'New Cycle 1'!E572),IF($A$20=8, IF('New Cycle 2'!E572="","", 'New Cycle 2'!E572),IF($A$20=9, IF('New Cycle 3'!E572="","", 'New Cycle 3'!E572),"")))))))))</f>
        <v>0</v>
      </c>
      <c r="U572" s="32">
        <f>IF($A$20=1,IF(UDDS!G572="","",UDDS!G572),IF($A$20=2,IF('FTP-75'!G572="","",'FTP-75'!G572),IF($A$20=3, IF('US06'!G572="","",'US06'!G572),IF($A$20=4, IF(NEDC!F572="","", NEDC!F572),IF($A$20=5, IF('JPN10-15'!F572="","",'JPN10-15'!F572),IF($A$20=6, IF(WLTC!G572="","", WLTC!G572),IF($A$20=7, IF('New Cycle 1'!F572="","", 'New Cycle 1'!F572),IF($A$20=8, IF('New Cycle 2'!F572="","", 'New Cycle 2'!F572),IF($A$20=9, IF('New Cycle 3'!F572="","", 'New Cycle 3'!F572),"")))))))))</f>
        <v>3008.2661150978124</v>
      </c>
    </row>
    <row r="573" spans="16:21" x14ac:dyDescent="0.25">
      <c r="P573" s="8">
        <f>IF($A$20=1,IF(UDDS!A573="","",UDDS!A573),IF($A$20=2,IF('FTP-75'!A573="","",'FTP-75'!A573),IF($A$20=3, IF('US06'!A573="","",'US06'!A573),IF($A$20=4, IF(NEDC!A573="","", NEDC!A573),IF($A$20=5, IF('JPN10-15'!A573="","",'JPN10-15'!A573),IF($A$20=6, IF(WLTC!B573="","", WLTC!B573),IF($A$20=7, IF('New Cycle 1'!A573="","", 'New Cycle 1'!A573),IF($A$20=8, IF('New Cycle 2'!A573="","", 'New Cycle 3'!A573),IF($A$20=9, IF('New Cycle 3'!A573="","", 'New Cycle 3'!A573),"")))))))))</f>
        <v>571</v>
      </c>
      <c r="Q573" s="32">
        <f>IF($A$20=1,IF(UDDS!C573="","",UDDS!C573),IF($A$20=2,IF('FTP-75'!C573="","",'FTP-75'!C573),IF($A$20=3, IF('US06'!C573="","",'US06'!C573),IF($A$20=4, IF(NEDC!B573="","", NEDC!B573),IF($A$20=5, IF('JPN10-15'!B573="","",'JPN10-15'!B573),IF($A$20=6, IF(WLTC!C573="","", WLTC!C573),IF($A$20=7, IF('New Cycle 1'!B573="","", 'New Cycle 1'!B573),IF($A$20=8, IF('New Cycle 2'!B573="","", 'New Cycle 2'!B573),IF($A$20=9, IF('New Cycle 3'!B573="","", 'New Cycle 3'!B573),"")))))))))</f>
        <v>32.022579528689384</v>
      </c>
      <c r="R573" s="32">
        <f>IF($A$20=1,IF(UDDS!D573="","",UDDS!D573),IF($A$20=2,IF('FTP-75'!D573="","",'FTP-75'!D573),IF($A$20=3, IF('US06'!D573="","",'US06'!D573),IF($A$20=4, IF(NEDC!C573="","", NEDC!C573),IF($A$20=5, IF('JPN10-15'!C573="","",'JPN10-15'!C573),IF($A$20=6, IF(WLTC!D573="","", WLTC!D573),IF($A$20=7, IF('New Cycle 1'!C573="","", 'New Cycle 1'!C573),IF($A$20=8, IF('New Cycle 2'!C573="","", 'New Cycle 2'!C573),IF($A$20=9, IF('New Cycle 3'!C573="","", 'New Cycle 3'!C573),"")))))))))</f>
        <v>0</v>
      </c>
      <c r="S573" s="32">
        <f>IF($A$20=1,IF(UDDS!E573="","",UDDS!E573),IF($A$20=2,IF('FTP-75'!E573="","",'FTP-75'!E573),IF($A$20=3, IF('US06'!E573="","",'US06'!E573),IF($A$20=4, IF(NEDC!D573="","", NEDC!D573),IF($A$20=5, IF('JPN10-15'!D573="","",'JPN10-15'!D573),IF($A$20=6, IF(WLTC!E573="","", WLTC!E573),IF($A$20=7, IF('New Cycle 1'!D573="","", 'New Cycle 1'!D573),IF($A$20=8, IF('New Cycle 2'!D573="","", 'New Cycle 2'!D573),IF($A$20=9, IF('New Cycle 3'!D573="","", 'New Cycle 3'!D573),"")))))))))</f>
        <v>8.8951609801914948</v>
      </c>
      <c r="T573" s="32">
        <f>IF($A$20=1,IF(UDDS!F573="","",UDDS!F573),IF($A$20=2,IF('FTP-75'!F573="","",'FTP-75'!F573),IF($A$20=3, IF('US06'!F573="","",'US06'!F573),IF($A$20=4, IF(NEDC!E573="","", NEDC!E573),IF($A$20=5, IF('JPN10-15'!E573="","",'JPN10-15'!E573),IF($A$20=6, IF(WLTC!F573="","", WLTC!F573),IF($A$20=7, IF('New Cycle 1'!E573="","", 'New Cycle 1'!E573),IF($A$20=8, IF('New Cycle 2'!E573="","", 'New Cycle 2'!E573),IF($A$20=9, IF('New Cycle 3'!E573="","", 'New Cycle 3'!E573),"")))))))))</f>
        <v>-0.82706124203072662</v>
      </c>
      <c r="U573" s="32">
        <f>IF($A$20=1,IF(UDDS!G573="","",UDDS!G573),IF($A$20=2,IF('FTP-75'!G573="","",'FTP-75'!G573),IF($A$20=3, IF('US06'!G573="","",'US06'!G573),IF($A$20=4, IF(NEDC!F573="","", NEDC!F573),IF($A$20=5, IF('JPN10-15'!F573="","",'JPN10-15'!F573),IF($A$20=6, IF(WLTC!G573="","", WLTC!G573),IF($A$20=7, IF('New Cycle 1'!F573="","", 'New Cycle 1'!F573),IF($A$20=8, IF('New Cycle 2'!F573="","", 'New Cycle 2'!F573),IF($A$20=9, IF('New Cycle 3'!F573="","", 'New Cycle 3'!F573),"")))))))))</f>
        <v>3017.5748066990191</v>
      </c>
    </row>
    <row r="574" spans="16:21" x14ac:dyDescent="0.25">
      <c r="P574" s="8">
        <f>IF($A$20=1,IF(UDDS!A574="","",UDDS!A574),IF($A$20=2,IF('FTP-75'!A574="","",'FTP-75'!A574),IF($A$20=3, IF('US06'!A574="","",'US06'!A574),IF($A$20=4, IF(NEDC!A574="","", NEDC!A574),IF($A$20=5, IF('JPN10-15'!A574="","",'JPN10-15'!A574),IF($A$20=6, IF(WLTC!B574="","", WLTC!B574),IF($A$20=7, IF('New Cycle 1'!A574="","", 'New Cycle 1'!A574),IF($A$20=8, IF('New Cycle 2'!A574="","", 'New Cycle 3'!A574),IF($A$20=9, IF('New Cycle 3'!A574="","", 'New Cycle 3'!A574),"")))))))))</f>
        <v>572</v>
      </c>
      <c r="Q574" s="32">
        <f>IF($A$20=1,IF(UDDS!C574="","",UDDS!C574),IF($A$20=2,IF('FTP-75'!C574="","",'FTP-75'!C574),IF($A$20=3, IF('US06'!C574="","",'US06'!C574),IF($A$20=4, IF(NEDC!B574="","", NEDC!B574),IF($A$20=5, IF('JPN10-15'!B574="","",'JPN10-15'!B574),IF($A$20=6, IF(WLTC!C574="","", WLTC!C574),IF($A$20=7, IF('New Cycle 1'!B574="","", 'New Cycle 1'!B574),IF($A$20=8, IF('New Cycle 2'!B574="","", 'New Cycle 2'!B574),IF($A$20=9, IF('New Cycle 3'!B574="","", 'New Cycle 3'!B574),"")))))))))</f>
        <v>28.413488926728565</v>
      </c>
      <c r="R574" s="32">
        <f>IF($A$20=1,IF(UDDS!D574="","",UDDS!D574),IF($A$20=2,IF('FTP-75'!D574="","",'FTP-75'!D574),IF($A$20=3, IF('US06'!D574="","",'US06'!D574),IF($A$20=4, IF(NEDC!C574="","", NEDC!C574),IF($A$20=5, IF('JPN10-15'!C574="","",'JPN10-15'!C574),IF($A$20=6, IF(WLTC!D574="","", WLTC!D574),IF($A$20=7, IF('New Cycle 1'!C574="","", 'New Cycle 1'!C574),IF($A$20=8, IF('New Cycle 2'!C574="","", 'New Cycle 2'!C574),IF($A$20=9, IF('New Cycle 3'!C574="","", 'New Cycle 3'!C574),"")))))))))</f>
        <v>0</v>
      </c>
      <c r="S574" s="32">
        <f>IF($A$20=1,IF(UDDS!E574="","",UDDS!E574),IF($A$20=2,IF('FTP-75'!E574="","",'FTP-75'!E574),IF($A$20=3, IF('US06'!E574="","",'US06'!E574),IF($A$20=4, IF(NEDC!D574="","", NEDC!D574),IF($A$20=5, IF('JPN10-15'!D574="","",'JPN10-15'!D574),IF($A$20=6, IF(WLTC!E574="","", WLTC!E574),IF($A$20=7, IF('New Cycle 1'!D574="","", 'New Cycle 1'!D574),IF($A$20=8, IF('New Cycle 2'!D574="","", 'New Cycle 2'!D574),IF($A$20=9, IF('New Cycle 3'!D574="","", 'New Cycle 3'!D574),"")))))))))</f>
        <v>7.8926358129801564</v>
      </c>
      <c r="T574" s="32">
        <f>IF($A$20=1,IF(UDDS!F574="","",UDDS!F574),IF($A$20=2,IF('FTP-75'!F574="","",'FTP-75'!F574),IF($A$20=3, IF('US06'!F574="","",'US06'!F574),IF($A$20=4, IF(NEDC!E574="","", NEDC!E574),IF($A$20=5, IF('JPN10-15'!E574="","",'JPN10-15'!E574),IF($A$20=6, IF(WLTC!F574="","", WLTC!F574),IF($A$20=7, IF('New Cycle 1'!E574="","", 'New Cycle 1'!E574),IF($A$20=8, IF('New Cycle 2'!E574="","", 'New Cycle 2'!E574),IF($A$20=9, IF('New Cycle 3'!E574="","", 'New Cycle 3'!E574),"")))))))))</f>
        <v>-1.0025251672113384</v>
      </c>
      <c r="U574" s="32">
        <f>IF($A$20=1,IF(UDDS!G574="","",UDDS!G574),IF($A$20=2,IF('FTP-75'!G574="","",'FTP-75'!G574),IF($A$20=3, IF('US06'!G574="","",'US06'!G574),IF($A$20=4, IF(NEDC!F574="","", NEDC!F574),IF($A$20=5, IF('JPN10-15'!F574="","",'JPN10-15'!F574),IF($A$20=6, IF(WLTC!G574="","", WLTC!G574),IF($A$20=7, IF('New Cycle 1'!F574="","", 'New Cycle 1'!F574),IF($A$20=8, IF('New Cycle 2'!F574="","", 'New Cycle 2'!F574),IF($A$20=9, IF('New Cycle 3'!F574="","", 'New Cycle 3'!F574),"")))))))))</f>
        <v>3025.9687050956049</v>
      </c>
    </row>
    <row r="575" spans="16:21" x14ac:dyDescent="0.25">
      <c r="P575" s="8">
        <f>IF($A$20=1,IF(UDDS!A575="","",UDDS!A575),IF($A$20=2,IF('FTP-75'!A575="","",'FTP-75'!A575),IF($A$20=3, IF('US06'!A575="","",'US06'!A575),IF($A$20=4, IF(NEDC!A575="","", NEDC!A575),IF($A$20=5, IF('JPN10-15'!A575="","",'JPN10-15'!A575),IF($A$20=6, IF(WLTC!B575="","", WLTC!B575),IF($A$20=7, IF('New Cycle 1'!A575="","", 'New Cycle 1'!A575),IF($A$20=8, IF('New Cycle 2'!A575="","", 'New Cycle 3'!A575),IF($A$20=9, IF('New Cycle 3'!A575="","", 'New Cycle 3'!A575),"")))))))))</f>
        <v>573</v>
      </c>
      <c r="Q575" s="32">
        <f>IF($A$20=1,IF(UDDS!C575="","",UDDS!C575),IF($A$20=2,IF('FTP-75'!C575="","",'FTP-75'!C575),IF($A$20=3, IF('US06'!C575="","",'US06'!C575),IF($A$20=4, IF(NEDC!B575="","", NEDC!B575),IF($A$20=5, IF('JPN10-15'!B575="","",'JPN10-15'!B575),IF($A$20=6, IF(WLTC!C575="","", WLTC!C575),IF($A$20=7, IF('New Cycle 1'!B575="","", 'New Cycle 1'!B575),IF($A$20=8, IF('New Cycle 2'!B575="","", 'New Cycle 2'!B575),IF($A$20=9, IF('New Cycle 3'!B575="","", 'New Cycle 3'!B575),"")))))))))</f>
        <v>24.881373215927017</v>
      </c>
      <c r="R575" s="32">
        <f>IF($A$20=1,IF(UDDS!D575="","",UDDS!D575),IF($A$20=2,IF('FTP-75'!D575="","",'FTP-75'!D575),IF($A$20=3, IF('US06'!D575="","",'US06'!D575),IF($A$20=4, IF(NEDC!C575="","", NEDC!C575),IF($A$20=5, IF('JPN10-15'!C575="","",'JPN10-15'!C575),IF($A$20=6, IF(WLTC!D575="","", WLTC!D575),IF($A$20=7, IF('New Cycle 1'!C575="","", 'New Cycle 1'!C575),IF($A$20=8, IF('New Cycle 2'!C575="","", 'New Cycle 2'!C575),IF($A$20=9, IF('New Cycle 3'!C575="","", 'New Cycle 3'!C575),"")))))))))</f>
        <v>0</v>
      </c>
      <c r="S575" s="32">
        <f>IF($A$20=1,IF(UDDS!E575="","",UDDS!E575),IF($A$20=2,IF('FTP-75'!E575="","",'FTP-75'!E575),IF($A$20=3, IF('US06'!E575="","",'US06'!E575),IF($A$20=4, IF(NEDC!D575="","", NEDC!D575),IF($A$20=5, IF('JPN10-15'!D575="","",'JPN10-15'!D575),IF($A$20=6, IF(WLTC!E575="","", WLTC!E575),IF($A$20=7, IF('New Cycle 1'!D575="","", 'New Cycle 1'!D575),IF($A$20=8, IF('New Cycle 2'!D575="","", 'New Cycle 2'!D575),IF($A$20=9, IF('New Cycle 3'!D575="","", 'New Cycle 3'!D575),"")))))))))</f>
        <v>6.9114925599797266</v>
      </c>
      <c r="T575" s="32">
        <f>IF($A$20=1,IF(UDDS!F575="","",UDDS!F575),IF($A$20=2,IF('FTP-75'!F575="","",'FTP-75'!F575),IF($A$20=3, IF('US06'!F575="","",'US06'!F575),IF($A$20=4, IF(NEDC!E575="","", NEDC!E575),IF($A$20=5, IF('JPN10-15'!E575="","",'JPN10-15'!E575),IF($A$20=6, IF(WLTC!F575="","", WLTC!F575),IF($A$20=7, IF('New Cycle 1'!E575="","", 'New Cycle 1'!E575),IF($A$20=8, IF('New Cycle 2'!E575="","", 'New Cycle 2'!E575),IF($A$20=9, IF('New Cycle 3'!E575="","", 'New Cycle 3'!E575),"")))))))))</f>
        <v>-0.98114325300042982</v>
      </c>
      <c r="U575" s="32">
        <f>IF($A$20=1,IF(UDDS!G575="","",UDDS!G575),IF($A$20=2,IF('FTP-75'!G575="","",'FTP-75'!G575),IF($A$20=3, IF('US06'!G575="","",'US06'!G575),IF($A$20=4, IF(NEDC!F575="","", NEDC!F575),IF($A$20=5, IF('JPN10-15'!F575="","",'JPN10-15'!F575),IF($A$20=6, IF(WLTC!G575="","", WLTC!G575),IF($A$20=7, IF('New Cycle 1'!F575="","", 'New Cycle 1'!F575),IF($A$20=8, IF('New Cycle 2'!F575="","", 'New Cycle 2'!F575),IF($A$20=9, IF('New Cycle 3'!F575="","", 'New Cycle 3'!F575),"")))))))))</f>
        <v>3033.3707692820849</v>
      </c>
    </row>
    <row r="576" spans="16:21" x14ac:dyDescent="0.25">
      <c r="P576" s="8">
        <f>IF($A$20=1,IF(UDDS!A576="","",UDDS!A576),IF($A$20=2,IF('FTP-75'!A576="","",'FTP-75'!A576),IF($A$20=3, IF('US06'!A576="","",'US06'!A576),IF($A$20=4, IF(NEDC!A576="","", NEDC!A576),IF($A$20=5, IF('JPN10-15'!A576="","",'JPN10-15'!A576),IF($A$20=6, IF(WLTC!B576="","", WLTC!B576),IF($A$20=7, IF('New Cycle 1'!A576="","", 'New Cycle 1'!A576),IF($A$20=8, IF('New Cycle 2'!A576="","", 'New Cycle 3'!A576),IF($A$20=9, IF('New Cycle 3'!A576="","", 'New Cycle 3'!A576),"")))))))))</f>
        <v>574</v>
      </c>
      <c r="Q576" s="32">
        <f>IF($A$20=1,IF(UDDS!C576="","",UDDS!C576),IF($A$20=2,IF('FTP-75'!C576="","",'FTP-75'!C576),IF($A$20=3, IF('US06'!C576="","",'US06'!C576),IF($A$20=4, IF(NEDC!B576="","", NEDC!B576),IF($A$20=5, IF('JPN10-15'!B576="","",'JPN10-15'!B576),IF($A$20=6, IF(WLTC!C576="","", WLTC!C576),IF($A$20=7, IF('New Cycle 1'!B576="","", 'New Cycle 1'!B576),IF($A$20=8, IF('New Cycle 2'!B576="","", 'New Cycle 2'!B576),IF($A$20=9, IF('New Cycle 3'!B576="","", 'New Cycle 3'!B576),"")))))))))</f>
        <v>21.311166666666665</v>
      </c>
      <c r="R576" s="32">
        <f>IF($A$20=1,IF(UDDS!D576="","",UDDS!D576),IF($A$20=2,IF('FTP-75'!D576="","",'FTP-75'!D576),IF($A$20=3, IF('US06'!D576="","",'US06'!D576),IF($A$20=4, IF(NEDC!C576="","", NEDC!C576),IF($A$20=5, IF('JPN10-15'!C576="","",'JPN10-15'!C576),IF($A$20=6, IF(WLTC!D576="","", WLTC!D576),IF($A$20=7, IF('New Cycle 1'!C576="","", 'New Cycle 1'!C576),IF($A$20=8, IF('New Cycle 2'!C576="","", 'New Cycle 2'!C576),IF($A$20=9, IF('New Cycle 3'!C576="","", 'New Cycle 3'!C576),"")))))))))</f>
        <v>0</v>
      </c>
      <c r="S576" s="32">
        <f>IF($A$20=1,IF(UDDS!E576="","",UDDS!E576),IF($A$20=2,IF('FTP-75'!E576="","",'FTP-75'!E576),IF($A$20=3, IF('US06'!E576="","",'US06'!E576),IF($A$20=4, IF(NEDC!D576="","", NEDC!D576),IF($A$20=5, IF('JPN10-15'!D576="","",'JPN10-15'!D576),IF($A$20=6, IF(WLTC!E576="","", WLTC!E576),IF($A$20=7, IF('New Cycle 1'!D576="","", 'New Cycle 1'!D576),IF($A$20=8, IF('New Cycle 2'!D576="","", 'New Cycle 2'!D576),IF($A$20=9, IF('New Cycle 3'!D576="","", 'New Cycle 3'!D576),"")))))))))</f>
        <v>5.9197685185185183</v>
      </c>
      <c r="T576" s="32">
        <f>IF($A$20=1,IF(UDDS!F576="","",UDDS!F576),IF($A$20=2,IF('FTP-75'!F576="","",'FTP-75'!F576),IF($A$20=3, IF('US06'!F576="","",'US06'!F576),IF($A$20=4, IF(NEDC!E576="","", NEDC!E576),IF($A$20=5, IF('JPN10-15'!E576="","",'JPN10-15'!E576),IF($A$20=6, IF(WLTC!F576="","", WLTC!F576),IF($A$20=7, IF('New Cycle 1'!E576="","", 'New Cycle 1'!E576),IF($A$20=8, IF('New Cycle 2'!E576="","", 'New Cycle 2'!E576),IF($A$20=9, IF('New Cycle 3'!E576="","", 'New Cycle 3'!E576),"")))))))))</f>
        <v>-0.99172404146120829</v>
      </c>
      <c r="U576" s="32">
        <f>IF($A$20=1,IF(UDDS!G576="","",UDDS!G576),IF($A$20=2,IF('FTP-75'!G576="","",'FTP-75'!G576),IF($A$20=3, IF('US06'!G576="","",'US06'!G576),IF($A$20=4, IF(NEDC!F576="","", NEDC!F576),IF($A$20=5, IF('JPN10-15'!F576="","",'JPN10-15'!F576),IF($A$20=6, IF(WLTC!G576="","", WLTC!G576),IF($A$20=7, IF('New Cycle 1'!F576="","", 'New Cycle 1'!F576),IF($A$20=8, IF('New Cycle 2'!F576="","", 'New Cycle 2'!F576),IF($A$20=9, IF('New Cycle 3'!F576="","", 'New Cycle 3'!F576),"")))))))))</f>
        <v>3039.7863998213338</v>
      </c>
    </row>
    <row r="577" spans="16:21" x14ac:dyDescent="0.25">
      <c r="P577" s="8">
        <f>IF($A$20=1,IF(UDDS!A577="","",UDDS!A577),IF($A$20=2,IF('FTP-75'!A577="","",'FTP-75'!A577),IF($A$20=3, IF('US06'!A577="","",'US06'!A577),IF($A$20=4, IF(NEDC!A577="","", NEDC!A577),IF($A$20=5, IF('JPN10-15'!A577="","",'JPN10-15'!A577),IF($A$20=6, IF(WLTC!B577="","", WLTC!B577),IF($A$20=7, IF('New Cycle 1'!A577="","", 'New Cycle 1'!A577),IF($A$20=8, IF('New Cycle 2'!A577="","", 'New Cycle 3'!A577),IF($A$20=9, IF('New Cycle 3'!A577="","", 'New Cycle 3'!A577),"")))))))))</f>
        <v>575</v>
      </c>
      <c r="Q577" s="32">
        <f>IF($A$20=1,IF(UDDS!C577="","",UDDS!C577),IF($A$20=2,IF('FTP-75'!C577="","",'FTP-75'!C577),IF($A$20=3, IF('US06'!C577="","",'US06'!C577),IF($A$20=4, IF(NEDC!B577="","", NEDC!B577),IF($A$20=5, IF('JPN10-15'!B577="","",'JPN10-15'!B577),IF($A$20=6, IF(WLTC!C577="","", WLTC!C577),IF($A$20=7, IF('New Cycle 1'!B577="","", 'New Cycle 1'!B577),IF($A$20=8, IF('New Cycle 2'!B577="","", 'New Cycle 2'!B577),IF($A$20=9, IF('New Cycle 3'!B577="","", 'New Cycle 3'!B577),"")))))))))</f>
        <v>17.742547255383595</v>
      </c>
      <c r="R577" s="32">
        <f>IF($A$20=1,IF(UDDS!D577="","",UDDS!D577),IF($A$20=2,IF('FTP-75'!D577="","",'FTP-75'!D577),IF($A$20=3, IF('US06'!D577="","",'US06'!D577),IF($A$20=4, IF(NEDC!C577="","", NEDC!C577),IF($A$20=5, IF('JPN10-15'!C577="","",'JPN10-15'!C577),IF($A$20=6, IF(WLTC!D577="","", WLTC!D577),IF($A$20=7, IF('New Cycle 1'!C577="","", 'New Cycle 1'!C577),IF($A$20=8, IF('New Cycle 2'!C577="","", 'New Cycle 2'!C577),IF($A$20=9, IF('New Cycle 3'!C577="","", 'New Cycle 3'!C577),"")))))))))</f>
        <v>0</v>
      </c>
      <c r="S577" s="32">
        <f>IF($A$20=1,IF(UDDS!E577="","",UDDS!E577),IF($A$20=2,IF('FTP-75'!E577="","",'FTP-75'!E577),IF($A$20=3, IF('US06'!E577="","",'US06'!E577),IF($A$20=4, IF(NEDC!D577="","", NEDC!D577),IF($A$20=5, IF('JPN10-15'!D577="","",'JPN10-15'!D577),IF($A$20=6, IF(WLTC!E577="","", WLTC!E577),IF($A$20=7, IF('New Cycle 1'!D577="","", 'New Cycle 1'!D577),IF($A$20=8, IF('New Cycle 2'!D577="","", 'New Cycle 2'!D577),IF($A$20=9, IF('New Cycle 3'!D577="","", 'New Cycle 3'!D577),"")))))))))</f>
        <v>4.9284853487176656</v>
      </c>
      <c r="T577" s="32">
        <f>IF($A$20=1,IF(UDDS!F577="","",UDDS!F577),IF($A$20=2,IF('FTP-75'!F577="","",'FTP-75'!F577),IF($A$20=3, IF('US06'!F577="","",'US06'!F577),IF($A$20=4, IF(NEDC!E577="","", NEDC!E577),IF($A$20=5, IF('JPN10-15'!E577="","",'JPN10-15'!E577),IF($A$20=6, IF(WLTC!F577="","", WLTC!F577),IF($A$20=7, IF('New Cycle 1'!E577="","", 'New Cycle 1'!E577),IF($A$20=8, IF('New Cycle 2'!E577="","", 'New Cycle 2'!E577),IF($A$20=9, IF('New Cycle 3'!E577="","", 'New Cycle 3'!E577),"")))))))))</f>
        <v>-0.99128316980085263</v>
      </c>
      <c r="U577" s="32">
        <f>IF($A$20=1,IF(UDDS!G577="","",UDDS!G577),IF($A$20=2,IF('FTP-75'!G577="","",'FTP-75'!G577),IF($A$20=3, IF('US06'!G577="","",'US06'!G577),IF($A$20=4, IF(NEDC!F577="","", NEDC!F577),IF($A$20=5, IF('JPN10-15'!F577="","",'JPN10-15'!F577),IF($A$20=6, IF(WLTC!G577="","", WLTC!G577),IF($A$20=7, IF('New Cycle 1'!F577="","", 'New Cycle 1'!F577),IF($A$20=8, IF('New Cycle 2'!F577="","", 'New Cycle 2'!F577),IF($A$20=9, IF('New Cycle 3'!F577="","", 'New Cycle 3'!F577),"")))))))))</f>
        <v>3045.2105267549518</v>
      </c>
    </row>
    <row r="578" spans="16:21" x14ac:dyDescent="0.25">
      <c r="P578" s="8">
        <f>IF($A$20=1,IF(UDDS!A578="","",UDDS!A578),IF($A$20=2,IF('FTP-75'!A578="","",'FTP-75'!A578),IF($A$20=3, IF('US06'!A578="","",'US06'!A578),IF($A$20=4, IF(NEDC!A578="","", NEDC!A578),IF($A$20=5, IF('JPN10-15'!A578="","",'JPN10-15'!A578),IF($A$20=6, IF(WLTC!B578="","", WLTC!B578),IF($A$20=7, IF('New Cycle 1'!A578="","", 'New Cycle 1'!A578),IF($A$20=8, IF('New Cycle 2'!A578="","", 'New Cycle 3'!A578),IF($A$20=9, IF('New Cycle 3'!A578="","", 'New Cycle 3'!A578),"")))))))))</f>
        <v>576</v>
      </c>
      <c r="Q578" s="32">
        <f>IF($A$20=1,IF(UDDS!C578="","",UDDS!C578),IF($A$20=2,IF('FTP-75'!C578="","",'FTP-75'!C578),IF($A$20=3, IF('US06'!C578="","",'US06'!C578),IF($A$20=4, IF(NEDC!B578="","", NEDC!B578),IF($A$20=5, IF('JPN10-15'!B578="","",'JPN10-15'!B578),IF($A$20=6, IF(WLTC!C578="","", WLTC!C578),IF($A$20=7, IF('New Cycle 1'!B578="","", 'New Cycle 1'!B578),IF($A$20=8, IF('New Cycle 2'!B578="","", 'New Cycle 2'!B578),IF($A$20=9, IF('New Cycle 3'!B578="","", 'New Cycle 3'!B578),"")))))))))</f>
        <v>14.167579528689384</v>
      </c>
      <c r="R578" s="32">
        <f>IF($A$20=1,IF(UDDS!D578="","",UDDS!D578),IF($A$20=2,IF('FTP-75'!D578="","",'FTP-75'!D578),IF($A$20=3, IF('US06'!D578="","",'US06'!D578),IF($A$20=4, IF(NEDC!C578="","", NEDC!C578),IF($A$20=5, IF('JPN10-15'!C578="","",'JPN10-15'!C578),IF($A$20=6, IF(WLTC!D578="","", WLTC!D578),IF($A$20=7, IF('New Cycle 1'!C578="","", 'New Cycle 1'!C578),IF($A$20=8, IF('New Cycle 2'!C578="","", 'New Cycle 2'!C578),IF($A$20=9, IF('New Cycle 3'!C578="","", 'New Cycle 3'!C578),"")))))))))</f>
        <v>0</v>
      </c>
      <c r="S578" s="32">
        <f>IF($A$20=1,IF(UDDS!E578="","",UDDS!E578),IF($A$20=2,IF('FTP-75'!E578="","",'FTP-75'!E578),IF($A$20=3, IF('US06'!E578="","",'US06'!E578),IF($A$20=4, IF(NEDC!D578="","", NEDC!D578),IF($A$20=5, IF('JPN10-15'!D578="","",'JPN10-15'!D578),IF($A$20=6, IF(WLTC!E578="","", WLTC!E578),IF($A$20=7, IF('New Cycle 1'!D578="","", 'New Cycle 1'!D578),IF($A$20=8, IF('New Cycle 2'!D578="","", 'New Cycle 2'!D578),IF($A$20=9, IF('New Cycle 3'!D578="","", 'New Cycle 3'!D578),"")))))))))</f>
        <v>3.9354387579692731</v>
      </c>
      <c r="T578" s="32">
        <f>IF($A$20=1,IF(UDDS!F578="","",UDDS!F578),IF($A$20=2,IF('FTP-75'!F578="","",'FTP-75'!F578),IF($A$20=3, IF('US06'!F578="","",'US06'!F578),IF($A$20=4, IF(NEDC!E578="","", NEDC!E578),IF($A$20=5, IF('JPN10-15'!E578="","",'JPN10-15'!E578),IF($A$20=6, IF(WLTC!F578="","", WLTC!F578),IF($A$20=7, IF('New Cycle 1'!E578="","", 'New Cycle 1'!E578),IF($A$20=8, IF('New Cycle 2'!E578="","", 'New Cycle 2'!E578),IF($A$20=9, IF('New Cycle 3'!E578="","", 'New Cycle 3'!E578),"")))))))))</f>
        <v>-0.99304659074839252</v>
      </c>
      <c r="U578" s="32">
        <f>IF($A$20=1,IF(UDDS!G578="","",UDDS!G578),IF($A$20=2,IF('FTP-75'!G578="","",'FTP-75'!G578),IF($A$20=3, IF('US06'!G578="","",'US06'!G578),IF($A$20=4, IF(NEDC!F578="","", NEDC!F578),IF($A$20=5, IF('JPN10-15'!F578="","",'JPN10-15'!F578),IF($A$20=6, IF(WLTC!G578="","", WLTC!G578),IF($A$20=7, IF('New Cycle 1'!F578="","", 'New Cycle 1'!F578),IF($A$20=8, IF('New Cycle 2'!F578="","", 'New Cycle 2'!F578),IF($A$20=9, IF('New Cycle 3'!F578="","", 'New Cycle 3'!F578),"")))))))))</f>
        <v>3049.6424888082952</v>
      </c>
    </row>
    <row r="579" spans="16:21" x14ac:dyDescent="0.25">
      <c r="P579" s="8">
        <f>IF($A$20=1,IF(UDDS!A579="","",UDDS!A579),IF($A$20=2,IF('FTP-75'!A579="","",'FTP-75'!A579),IF($A$20=3, IF('US06'!A579="","",'US06'!A579),IF($A$20=4, IF(NEDC!A579="","", NEDC!A579),IF($A$20=5, IF('JPN10-15'!A579="","",'JPN10-15'!A579),IF($A$20=6, IF(WLTC!B579="","", WLTC!B579),IF($A$20=7, IF('New Cycle 1'!A579="","", 'New Cycle 1'!A579),IF($A$20=8, IF('New Cycle 2'!A579="","", 'New Cycle 3'!A579),IF($A$20=9, IF('New Cycle 3'!A579="","", 'New Cycle 3'!A579),"")))))))))</f>
        <v>577</v>
      </c>
      <c r="Q579" s="32">
        <f>IF($A$20=1,IF(UDDS!C579="","",UDDS!C579),IF($A$20=2,IF('FTP-75'!C579="","",'FTP-75'!C579),IF($A$20=3, IF('US06'!C579="","",'US06'!C579),IF($A$20=4, IF(NEDC!B579="","", NEDC!B579),IF($A$20=5, IF('JPN10-15'!B579="","",'JPN10-15'!B579),IF($A$20=6, IF(WLTC!C579="","", WLTC!C579),IF($A$20=7, IF('New Cycle 1'!B579="","", 'New Cycle 1'!B579),IF($A$20=8, IF('New Cycle 2'!B579="","", 'New Cycle 2'!B579),IF($A$20=9, IF('New Cycle 3'!B579="","", 'New Cycle 3'!B579),"")))))))))</f>
        <v>10.598166666666668</v>
      </c>
      <c r="R579" s="32">
        <f>IF($A$20=1,IF(UDDS!D579="","",UDDS!D579),IF($A$20=2,IF('FTP-75'!D579="","",'FTP-75'!D579),IF($A$20=3, IF('US06'!D579="","",'US06'!D579),IF($A$20=4, IF(NEDC!C579="","", NEDC!C579),IF($A$20=5, IF('JPN10-15'!C579="","",'JPN10-15'!C579),IF($A$20=6, IF(WLTC!D579="","", WLTC!D579),IF($A$20=7, IF('New Cycle 1'!C579="","", 'New Cycle 1'!C579),IF($A$20=8, IF('New Cycle 2'!C579="","", 'New Cycle 2'!C579),IF($A$20=9, IF('New Cycle 3'!C579="","", 'New Cycle 3'!C579),"")))))))))</f>
        <v>0</v>
      </c>
      <c r="S579" s="32">
        <f>IF($A$20=1,IF(UDDS!E579="","",UDDS!E579),IF($A$20=2,IF('FTP-75'!E579="","",'FTP-75'!E579),IF($A$20=3, IF('US06'!E579="","",'US06'!E579),IF($A$20=4, IF(NEDC!D579="","", NEDC!D579),IF($A$20=5, IF('JPN10-15'!D579="","",'JPN10-15'!D579),IF($A$20=6, IF(WLTC!E579="","", WLTC!E579),IF($A$20=7, IF('New Cycle 1'!D579="","", 'New Cycle 1'!D579),IF($A$20=8, IF('New Cycle 2'!D579="","", 'New Cycle 2'!D579),IF($A$20=9, IF('New Cycle 3'!D579="","", 'New Cycle 3'!D579),"")))))))))</f>
        <v>2.9439351851851856</v>
      </c>
      <c r="T579" s="32">
        <f>IF($A$20=1,IF(UDDS!F579="","",UDDS!F579),IF($A$20=2,IF('FTP-75'!F579="","",'FTP-75'!F579),IF($A$20=3, IF('US06'!F579="","",'US06'!F579),IF($A$20=4, IF(NEDC!E579="","", NEDC!E579),IF($A$20=5, IF('JPN10-15'!E579="","",'JPN10-15'!E579),IF($A$20=6, IF(WLTC!F579="","", WLTC!F579),IF($A$20=7, IF('New Cycle 1'!E579="","", 'New Cycle 1'!E579),IF($A$20=8, IF('New Cycle 2'!E579="","", 'New Cycle 2'!E579),IF($A$20=9, IF('New Cycle 3'!E579="","", 'New Cycle 3'!E579),"")))))))))</f>
        <v>-0.99150357278408752</v>
      </c>
      <c r="U579" s="32">
        <f>IF($A$20=1,IF(UDDS!G579="","",UDDS!G579),IF($A$20=2,IF('FTP-75'!G579="","",'FTP-75'!G579),IF($A$20=3, IF('US06'!G579="","",'US06'!G579),IF($A$20=4, IF(NEDC!F579="","", NEDC!F579),IF($A$20=5, IF('JPN10-15'!F579="","",'JPN10-15'!F579),IF($A$20=6, IF(WLTC!G579="","", WLTC!G579),IF($A$20=7, IF('New Cycle 1'!F579="","", 'New Cycle 1'!F579),IF($A$20=8, IF('New Cycle 2'!F579="","", 'New Cycle 2'!F579),IF($A$20=9, IF('New Cycle 3'!F579="","", 'New Cycle 3'!F579),"")))))))))</f>
        <v>3053.0821757798726</v>
      </c>
    </row>
    <row r="580" spans="16:21" x14ac:dyDescent="0.25">
      <c r="P580" s="8">
        <f>IF($A$20=1,IF(UDDS!A580="","",UDDS!A580),IF($A$20=2,IF('FTP-75'!A580="","",'FTP-75'!A580),IF($A$20=3, IF('US06'!A580="","",'US06'!A580),IF($A$20=4, IF(NEDC!A580="","", NEDC!A580),IF($A$20=5, IF('JPN10-15'!A580="","",'JPN10-15'!A580),IF($A$20=6, IF(WLTC!B580="","", WLTC!B580),IF($A$20=7, IF('New Cycle 1'!A580="","", 'New Cycle 1'!A580),IF($A$20=8, IF('New Cycle 2'!A580="","", 'New Cycle 3'!A580),IF($A$20=9, IF('New Cycle 3'!A580="","", 'New Cycle 3'!A580),"")))))))))</f>
        <v>578</v>
      </c>
      <c r="Q580" s="32">
        <f>IF($A$20=1,IF(UDDS!C580="","",UDDS!C580),IF($A$20=2,IF('FTP-75'!C580="","",'FTP-75'!C580),IF($A$20=3, IF('US06'!C580="","",'US06'!C580),IF($A$20=4, IF(NEDC!B580="","", NEDC!B580),IF($A$20=5, IF('JPN10-15'!B580="","",'JPN10-15'!B580),IF($A$20=6, IF(WLTC!C580="","", WLTC!C580),IF($A$20=7, IF('New Cycle 1'!B580="","", 'New Cycle 1'!B580),IF($A$20=8, IF('New Cycle 2'!B580="","", 'New Cycle 2'!B580),IF($A$20=9, IF('New Cycle 3'!B580="","", 'New Cycle 3'!B580),"")))))))))</f>
        <v>7.2230000000000008</v>
      </c>
      <c r="R580" s="32">
        <f>IF($A$20=1,IF(UDDS!D580="","",UDDS!D580),IF($A$20=2,IF('FTP-75'!D580="","",'FTP-75'!D580),IF($A$20=3, IF('US06'!D580="","",'US06'!D580),IF($A$20=4, IF(NEDC!C580="","", NEDC!C580),IF($A$20=5, IF('JPN10-15'!C580="","",'JPN10-15'!C580),IF($A$20=6, IF(WLTC!D580="","", WLTC!D580),IF($A$20=7, IF('New Cycle 1'!C580="","", 'New Cycle 1'!C580),IF($A$20=8, IF('New Cycle 2'!C580="","", 'New Cycle 2'!C580),IF($A$20=9, IF('New Cycle 3'!C580="","", 'New Cycle 3'!C580),"")))))))))</f>
        <v>0</v>
      </c>
      <c r="S580" s="32">
        <f>IF($A$20=1,IF(UDDS!E580="","",UDDS!E580),IF($A$20=2,IF('FTP-75'!E580="","",'FTP-75'!E580),IF($A$20=3, IF('US06'!E580="","",'US06'!E580),IF($A$20=4, IF(NEDC!D580="","", NEDC!D580),IF($A$20=5, IF('JPN10-15'!D580="","",'JPN10-15'!D580),IF($A$20=6, IF(WLTC!E580="","", WLTC!E580),IF($A$20=7, IF('New Cycle 1'!D580="","", 'New Cycle 1'!D580),IF($A$20=8, IF('New Cycle 2'!D580="","", 'New Cycle 2'!D580),IF($A$20=9, IF('New Cycle 3'!D580="","", 'New Cycle 3'!D580),"")))))))))</f>
        <v>2.006388888888889</v>
      </c>
      <c r="T580" s="32">
        <f>IF($A$20=1,IF(UDDS!F580="","",UDDS!F580),IF($A$20=2,IF('FTP-75'!F580="","",'FTP-75'!F580),IF($A$20=3, IF('US06'!F580="","",'US06'!F580),IF($A$20=4, IF(NEDC!E580="","", NEDC!E580),IF($A$20=5, IF('JPN10-15'!E580="","",'JPN10-15'!E580),IF($A$20=6, IF(WLTC!F580="","", WLTC!F580),IF($A$20=7, IF('New Cycle 1'!E580="","", 'New Cycle 1'!E580),IF($A$20=8, IF('New Cycle 2'!E580="","", 'New Cycle 2'!E580),IF($A$20=9, IF('New Cycle 3'!E580="","", 'New Cycle 3'!E580),"")))))))))</f>
        <v>-0.9375462962962966</v>
      </c>
      <c r="U580" s="32">
        <f>IF($A$20=1,IF(UDDS!G580="","",UDDS!G580),IF($A$20=2,IF('FTP-75'!G580="","",'FTP-75'!G580),IF($A$20=3, IF('US06'!G580="","",'US06'!G580),IF($A$20=4, IF(NEDC!F580="","", NEDC!F580),IF($A$20=5, IF('JPN10-15'!F580="","",'JPN10-15'!F580),IF($A$20=6, IF(WLTC!G580="","", WLTC!G580),IF($A$20=7, IF('New Cycle 1'!F580="","", 'New Cycle 1'!F580),IF($A$20=8, IF('New Cycle 2'!F580="","", 'New Cycle 2'!F580),IF($A$20=9, IF('New Cycle 3'!F580="","", 'New Cycle 3'!F580),"")))))))))</f>
        <v>3055.5573378169097</v>
      </c>
    </row>
    <row r="581" spans="16:21" x14ac:dyDescent="0.25">
      <c r="P581" s="8">
        <f>IF($A$20=1,IF(UDDS!A581="","",UDDS!A581),IF($A$20=2,IF('FTP-75'!A581="","",'FTP-75'!A581),IF($A$20=3, IF('US06'!A581="","",'US06'!A581),IF($A$20=4, IF(NEDC!A581="","", NEDC!A581),IF($A$20=5, IF('JPN10-15'!A581="","",'JPN10-15'!A581),IF($A$20=6, IF(WLTC!B581="","", WLTC!B581),IF($A$20=7, IF('New Cycle 1'!A581="","", 'New Cycle 1'!A581),IF($A$20=8, IF('New Cycle 2'!A581="","", 'New Cycle 3'!A581),IF($A$20=9, IF('New Cycle 3'!A581="","", 'New Cycle 3'!A581),"")))))))))</f>
        <v>579</v>
      </c>
      <c r="Q581" s="32">
        <f>IF($A$20=1,IF(UDDS!C581="","",UDDS!C581),IF($A$20=2,IF('FTP-75'!C581="","",'FTP-75'!C581),IF($A$20=3, IF('US06'!C581="","",'US06'!C581),IF($A$20=4, IF(NEDC!B581="","", NEDC!B581),IF($A$20=5, IF('JPN10-15'!B581="","",'JPN10-15'!B581),IF($A$20=6, IF(WLTC!C581="","", WLTC!C581),IF($A$20=7, IF('New Cycle 1'!B581="","", 'New Cycle 1'!B581),IF($A$20=8, IF('New Cycle 2'!B581="","", 'New Cycle 2'!B581),IF($A$20=9, IF('New Cycle 3'!B581="","", 'New Cycle 3'!B581),"")))))))))</f>
        <v>3.8902405688365298</v>
      </c>
      <c r="R581" s="32">
        <f>IF($A$20=1,IF(UDDS!D581="","",UDDS!D581),IF($A$20=2,IF('FTP-75'!D581="","",'FTP-75'!D581),IF($A$20=3, IF('US06'!D581="","",'US06'!D581),IF($A$20=4, IF(NEDC!C581="","", NEDC!C581),IF($A$20=5, IF('JPN10-15'!C581="","",'JPN10-15'!C581),IF($A$20=6, IF(WLTC!D581="","", WLTC!D581),IF($A$20=7, IF('New Cycle 1'!C581="","", 'New Cycle 1'!C581),IF($A$20=8, IF('New Cycle 2'!C581="","", 'New Cycle 2'!C581),IF($A$20=9, IF('New Cycle 3'!C581="","", 'New Cycle 3'!C581),"")))))))))</f>
        <v>0</v>
      </c>
      <c r="S581" s="32">
        <f>IF($A$20=1,IF(UDDS!E581="","",UDDS!E581),IF($A$20=2,IF('FTP-75'!E581="","",'FTP-75'!E581),IF($A$20=3, IF('US06'!E581="","",'US06'!E581),IF($A$20=4, IF(NEDC!D581="","", NEDC!D581),IF($A$20=5, IF('JPN10-15'!D581="","",'JPN10-15'!D581),IF($A$20=6, IF(WLTC!E581="","", WLTC!E581),IF($A$20=7, IF('New Cycle 1'!D581="","", 'New Cycle 1'!D581),IF($A$20=8, IF('New Cycle 2'!D581="","", 'New Cycle 2'!D581),IF($A$20=9, IF('New Cycle 3'!D581="","", 'New Cycle 3'!D581),"")))))))))</f>
        <v>1.0806223802323693</v>
      </c>
      <c r="T581" s="32">
        <f>IF($A$20=1,IF(UDDS!F581="","",UDDS!F581),IF($A$20=2,IF('FTP-75'!F581="","",'FTP-75'!F581),IF($A$20=3, IF('US06'!F581="","",'US06'!F581),IF($A$20=4, IF(NEDC!E581="","", NEDC!E581),IF($A$20=5, IF('JPN10-15'!E581="","",'JPN10-15'!E581),IF($A$20=6, IF(WLTC!F581="","", WLTC!F581),IF($A$20=7, IF('New Cycle 1'!E581="","", 'New Cycle 1'!E581),IF($A$20=8, IF('New Cycle 2'!E581="","", 'New Cycle 2'!E581),IF($A$20=9, IF('New Cycle 3'!E581="","", 'New Cycle 3'!E581),"")))))))))</f>
        <v>-0.92576650865651966</v>
      </c>
      <c r="U581" s="32">
        <f>IF($A$20=1,IF(UDDS!G581="","",UDDS!G581),IF($A$20=2,IF('FTP-75'!G581="","",'FTP-75'!G581),IF($A$20=3, IF('US06'!G581="","",'US06'!G581),IF($A$20=4, IF(NEDC!F581="","", NEDC!F581),IF($A$20=5, IF('JPN10-15'!F581="","",'JPN10-15'!F581),IF($A$20=6, IF(WLTC!G581="","", WLTC!G581),IF($A$20=7, IF('New Cycle 1'!F581="","", 'New Cycle 1'!F581),IF($A$20=8, IF('New Cycle 2'!F581="","", 'New Cycle 2'!F581),IF($A$20=9, IF('New Cycle 3'!F581="","", 'New Cycle 3'!F581),"")))))))))</f>
        <v>3057.1008434514702</v>
      </c>
    </row>
    <row r="582" spans="16:21" x14ac:dyDescent="0.25">
      <c r="P582" s="8">
        <f>IF($A$20=1,IF(UDDS!A582="","",UDDS!A582),IF($A$20=2,IF('FTP-75'!A582="","",'FTP-75'!A582),IF($A$20=3, IF('US06'!A582="","",'US06'!A582),IF($A$20=4, IF(NEDC!A582="","", NEDC!A582),IF($A$20=5, IF('JPN10-15'!A582="","",'JPN10-15'!A582),IF($A$20=6, IF(WLTC!B582="","", WLTC!B582),IF($A$20=7, IF('New Cycle 1'!A582="","", 'New Cycle 1'!A582),IF($A$20=8, IF('New Cycle 2'!A582="","", 'New Cycle 3'!A582),IF($A$20=9, IF('New Cycle 3'!A582="","", 'New Cycle 3'!A582),"")))))))))</f>
        <v>580</v>
      </c>
      <c r="Q582" s="32">
        <f>IF($A$20=1,IF(UDDS!C582="","",UDDS!C582),IF($A$20=2,IF('FTP-75'!C582="","",'FTP-75'!C582),IF($A$20=3, IF('US06'!C582="","",'US06'!C582),IF($A$20=4, IF(NEDC!B582="","", NEDC!B582),IF($A$20=5, IF('JPN10-15'!B582="","",'JPN10-15'!B582),IF($A$20=6, IF(WLTC!C582="","", WLTC!C582),IF($A$20=7, IF('New Cycle 1'!B582="","", 'New Cycle 1'!B582),IF($A$20=8, IF('New Cycle 2'!B582="","", 'New Cycle 2'!B582),IF($A$20=9, IF('New Cycle 3'!B582="","", 'New Cycle 3'!B582),"")))))))))</f>
        <v>0.55492587563726625</v>
      </c>
      <c r="R582" s="32">
        <f>IF($A$20=1,IF(UDDS!D582="","",UDDS!D582),IF($A$20=2,IF('FTP-75'!D582="","",'FTP-75'!D582),IF($A$20=3, IF('US06'!D582="","",'US06'!D582),IF($A$20=4, IF(NEDC!C582="","", NEDC!C582),IF($A$20=5, IF('JPN10-15'!C582="","",'JPN10-15'!C582),IF($A$20=6, IF(WLTC!D582="","", WLTC!D582),IF($A$20=7, IF('New Cycle 1'!C582="","", 'New Cycle 1'!C582),IF($A$20=8, IF('New Cycle 2'!C582="","", 'New Cycle 2'!C582),IF($A$20=9, IF('New Cycle 3'!C582="","", 'New Cycle 3'!C582),"")))))))))</f>
        <v>0</v>
      </c>
      <c r="S582" s="32">
        <f>IF($A$20=1,IF(UDDS!E582="","",UDDS!E582),IF($A$20=2,IF('FTP-75'!E582="","",'FTP-75'!E582),IF($A$20=3, IF('US06'!E582="","",'US06'!E582),IF($A$20=4, IF(NEDC!D582="","", NEDC!D582),IF($A$20=5, IF('JPN10-15'!D582="","",'JPN10-15'!D582),IF($A$20=6, IF(WLTC!E582="","", WLTC!E582),IF($A$20=7, IF('New Cycle 1'!D582="","", 'New Cycle 1'!D582),IF($A$20=8, IF('New Cycle 2'!D582="","", 'New Cycle 2'!D582),IF($A$20=9, IF('New Cycle 3'!D582="","", 'New Cycle 3'!D582),"")))))))))</f>
        <v>0.15414607656590729</v>
      </c>
      <c r="T582" s="32">
        <f>IF($A$20=1,IF(UDDS!F582="","",UDDS!F582),IF($A$20=2,IF('FTP-75'!F582="","",'FTP-75'!F582),IF($A$20=3, IF('US06'!F582="","",'US06'!F582),IF($A$20=4, IF(NEDC!E582="","", NEDC!E582),IF($A$20=5, IF('JPN10-15'!E582="","",'JPN10-15'!E582),IF($A$20=6, IF(WLTC!F582="","", WLTC!F582),IF($A$20=7, IF('New Cycle 1'!E582="","", 'New Cycle 1'!E582),IF($A$20=8, IF('New Cycle 2'!E582="","", 'New Cycle 2'!E582),IF($A$20=9, IF('New Cycle 3'!E582="","", 'New Cycle 3'!E582),"")))))))))</f>
        <v>-0.92647630366646205</v>
      </c>
      <c r="U582" s="32">
        <f>IF($A$20=1,IF(UDDS!G582="","",UDDS!G582),IF($A$20=2,IF('FTP-75'!G582="","",'FTP-75'!G582),IF($A$20=3, IF('US06'!G582="","",'US06'!G582),IF($A$20=4, IF(NEDC!F582="","", NEDC!F582),IF($A$20=5, IF('JPN10-15'!F582="","",'JPN10-15'!F582),IF($A$20=6, IF(WLTC!G582="","", WLTC!G582),IF($A$20=7, IF('New Cycle 1'!F582="","", 'New Cycle 1'!F582),IF($A$20=8, IF('New Cycle 2'!F582="","", 'New Cycle 2'!F582),IF($A$20=9, IF('New Cycle 3'!F582="","", 'New Cycle 3'!F582),"")))))))))</f>
        <v>3057.7182276798694</v>
      </c>
    </row>
    <row r="583" spans="16:21" x14ac:dyDescent="0.25">
      <c r="P583" s="8">
        <f>IF($A$20=1,IF(UDDS!A583="","",UDDS!A583),IF($A$20=2,IF('FTP-75'!A583="","",'FTP-75'!A583),IF($A$20=3, IF('US06'!A583="","",'US06'!A583),IF($A$20=4, IF(NEDC!A583="","", NEDC!A583),IF($A$20=5, IF('JPN10-15'!A583="","",'JPN10-15'!A583),IF($A$20=6, IF(WLTC!B583="","", WLTC!B583),IF($A$20=7, IF('New Cycle 1'!A583="","", 'New Cycle 1'!A583),IF($A$20=8, IF('New Cycle 2'!A583="","", 'New Cycle 3'!A583),IF($A$20=9, IF('New Cycle 3'!A583="","", 'New Cycle 3'!A583),"")))))))))</f>
        <v>581</v>
      </c>
      <c r="Q583" s="32">
        <f>IF($A$20=1,IF(UDDS!C583="","",UDDS!C583),IF($A$20=2,IF('FTP-75'!C583="","",'FTP-75'!C583),IF($A$20=3, IF('US06'!C583="","",'US06'!C583),IF($A$20=4, IF(NEDC!B583="","", NEDC!B583),IF($A$20=5, IF('JPN10-15'!B583="","",'JPN10-15'!B583),IF($A$20=6, IF(WLTC!C583="","", WLTC!C583),IF($A$20=7, IF('New Cycle 1'!B583="","", 'New Cycle 1'!B583),IF($A$20=8, IF('New Cycle 2'!B583="","", 'New Cycle 2'!B583),IF($A$20=9, IF('New Cycle 3'!B583="","", 'New Cycle 3'!B583),"")))))))))</f>
        <v>0</v>
      </c>
      <c r="R583" s="32">
        <f>IF($A$20=1,IF(UDDS!D583="","",UDDS!D583),IF($A$20=2,IF('FTP-75'!D583="","",'FTP-75'!D583),IF($A$20=3, IF('US06'!D583="","",'US06'!D583),IF($A$20=4, IF(NEDC!C583="","", NEDC!C583),IF($A$20=5, IF('JPN10-15'!C583="","",'JPN10-15'!C583),IF($A$20=6, IF(WLTC!D583="","", WLTC!D583),IF($A$20=7, IF('New Cycle 1'!C583="","", 'New Cycle 1'!C583),IF($A$20=8, IF('New Cycle 2'!C583="","", 'New Cycle 2'!C583),IF($A$20=9, IF('New Cycle 3'!C583="","", 'New Cycle 3'!C583),"")))))))))</f>
        <v>0</v>
      </c>
      <c r="S583" s="32">
        <f>IF($A$20=1,IF(UDDS!E583="","",UDDS!E583),IF($A$20=2,IF('FTP-75'!E583="","",'FTP-75'!E583),IF($A$20=3, IF('US06'!E583="","",'US06'!E583),IF($A$20=4, IF(NEDC!D583="","", NEDC!D583),IF($A$20=5, IF('JPN10-15'!D583="","",'JPN10-15'!D583),IF($A$20=6, IF(WLTC!E583="","", WLTC!E583),IF($A$20=7, IF('New Cycle 1'!D583="","", 'New Cycle 1'!D583),IF($A$20=8, IF('New Cycle 2'!D583="","", 'New Cycle 2'!D583),IF($A$20=9, IF('New Cycle 3'!D583="","", 'New Cycle 3'!D583),"")))))))))</f>
        <v>0</v>
      </c>
      <c r="T583" s="32">
        <f>IF($A$20=1,IF(UDDS!F583="","",UDDS!F583),IF($A$20=2,IF('FTP-75'!F583="","",'FTP-75'!F583),IF($A$20=3, IF('US06'!F583="","",'US06'!F583),IF($A$20=4, IF(NEDC!E583="","", NEDC!E583),IF($A$20=5, IF('JPN10-15'!E583="","",'JPN10-15'!E583),IF($A$20=6, IF(WLTC!F583="","", WLTC!F583),IF($A$20=7, IF('New Cycle 1'!E583="","", 'New Cycle 1'!E583),IF($A$20=8, IF('New Cycle 2'!E583="","", 'New Cycle 2'!E583),IF($A$20=9, IF('New Cycle 3'!E583="","", 'New Cycle 3'!E583),"")))))))))</f>
        <v>-0.15414607656590729</v>
      </c>
      <c r="U583" s="32">
        <f>IF($A$20=1,IF(UDDS!G583="","",UDDS!G583),IF($A$20=2,IF('FTP-75'!G583="","",'FTP-75'!G583),IF($A$20=3, IF('US06'!G583="","",'US06'!G583),IF($A$20=4, IF(NEDC!F583="","", NEDC!F583),IF($A$20=5, IF('JPN10-15'!F583="","",'JPN10-15'!F583),IF($A$20=6, IF(WLTC!G583="","", WLTC!G583),IF($A$20=7, IF('New Cycle 1'!F583="","", 'New Cycle 1'!F583),IF($A$20=8, IF('New Cycle 2'!F583="","", 'New Cycle 2'!F583),IF($A$20=9, IF('New Cycle 3'!F583="","", 'New Cycle 3'!F583),"")))))))))</f>
        <v>3057.7953007181522</v>
      </c>
    </row>
    <row r="584" spans="16:21" x14ac:dyDescent="0.25">
      <c r="P584" s="8">
        <f>IF($A$20=1,IF(UDDS!A584="","",UDDS!A584),IF($A$20=2,IF('FTP-75'!A584="","",'FTP-75'!A584),IF($A$20=3, IF('US06'!A584="","",'US06'!A584),IF($A$20=4, IF(NEDC!A584="","", NEDC!A584),IF($A$20=5, IF('JPN10-15'!A584="","",'JPN10-15'!A584),IF($A$20=6, IF(WLTC!B584="","", WLTC!B584),IF($A$20=7, IF('New Cycle 1'!A584="","", 'New Cycle 1'!A584),IF($A$20=8, IF('New Cycle 2'!A584="","", 'New Cycle 3'!A584),IF($A$20=9, IF('New Cycle 3'!A584="","", 'New Cycle 3'!A584),"")))))))))</f>
        <v>582</v>
      </c>
      <c r="Q584" s="32">
        <f>IF($A$20=1,IF(UDDS!C584="","",UDDS!C584),IF($A$20=2,IF('FTP-75'!C584="","",'FTP-75'!C584),IF($A$20=3, IF('US06'!C584="","",'US06'!C584),IF($A$20=4, IF(NEDC!B584="","", NEDC!B584),IF($A$20=5, IF('JPN10-15'!B584="","",'JPN10-15'!B584),IF($A$20=6, IF(WLTC!C584="","", WLTC!C584),IF($A$20=7, IF('New Cycle 1'!B584="","", 'New Cycle 1'!B584),IF($A$20=8, IF('New Cycle 2'!B584="","", 'New Cycle 2'!B584),IF($A$20=9, IF('New Cycle 3'!B584="","", 'New Cycle 3'!B584),"")))))))))</f>
        <v>0</v>
      </c>
      <c r="R584" s="32">
        <f>IF($A$20=1,IF(UDDS!D584="","",UDDS!D584),IF($A$20=2,IF('FTP-75'!D584="","",'FTP-75'!D584),IF($A$20=3, IF('US06'!D584="","",'US06'!D584),IF($A$20=4, IF(NEDC!C584="","", NEDC!C584),IF($A$20=5, IF('JPN10-15'!C584="","",'JPN10-15'!C584),IF($A$20=6, IF(WLTC!D584="","", WLTC!D584),IF($A$20=7, IF('New Cycle 1'!C584="","", 'New Cycle 1'!C584),IF($A$20=8, IF('New Cycle 2'!C584="","", 'New Cycle 2'!C584),IF($A$20=9, IF('New Cycle 3'!C584="","", 'New Cycle 3'!C584),"")))))))))</f>
        <v>0</v>
      </c>
      <c r="S584" s="32">
        <f>IF($A$20=1,IF(UDDS!E584="","",UDDS!E584),IF($A$20=2,IF('FTP-75'!E584="","",'FTP-75'!E584),IF($A$20=3, IF('US06'!E584="","",'US06'!E584),IF($A$20=4, IF(NEDC!D584="","", NEDC!D584),IF($A$20=5, IF('JPN10-15'!D584="","",'JPN10-15'!D584),IF($A$20=6, IF(WLTC!E584="","", WLTC!E584),IF($A$20=7, IF('New Cycle 1'!D584="","", 'New Cycle 1'!D584),IF($A$20=8, IF('New Cycle 2'!D584="","", 'New Cycle 2'!D584),IF($A$20=9, IF('New Cycle 3'!D584="","", 'New Cycle 3'!D584),"")))))))))</f>
        <v>0</v>
      </c>
      <c r="T584" s="32">
        <f>IF($A$20=1,IF(UDDS!F584="","",UDDS!F584),IF($A$20=2,IF('FTP-75'!F584="","",'FTP-75'!F584),IF($A$20=3, IF('US06'!F584="","",'US06'!F584),IF($A$20=4, IF(NEDC!E584="","", NEDC!E584),IF($A$20=5, IF('JPN10-15'!E584="","",'JPN10-15'!E584),IF($A$20=6, IF(WLTC!F584="","", WLTC!F584),IF($A$20=7, IF('New Cycle 1'!E584="","", 'New Cycle 1'!E584),IF($A$20=8, IF('New Cycle 2'!E584="","", 'New Cycle 2'!E584),IF($A$20=9, IF('New Cycle 3'!E584="","", 'New Cycle 3'!E584),"")))))))))</f>
        <v>0</v>
      </c>
      <c r="U584" s="32">
        <f>IF($A$20=1,IF(UDDS!G584="","",UDDS!G584),IF($A$20=2,IF('FTP-75'!G584="","",'FTP-75'!G584),IF($A$20=3, IF('US06'!G584="","",'US06'!G584),IF($A$20=4, IF(NEDC!F584="","", NEDC!F584),IF($A$20=5, IF('JPN10-15'!F584="","",'JPN10-15'!F584),IF($A$20=6, IF(WLTC!G584="","", WLTC!G584),IF($A$20=7, IF('New Cycle 1'!F584="","", 'New Cycle 1'!F584),IF($A$20=8, IF('New Cycle 2'!F584="","", 'New Cycle 2'!F584),IF($A$20=9, IF('New Cycle 3'!F584="","", 'New Cycle 3'!F584),"")))))))))</f>
        <v>3057.7953007181522</v>
      </c>
    </row>
    <row r="585" spans="16:21" x14ac:dyDescent="0.25">
      <c r="P585" s="8">
        <f>IF($A$20=1,IF(UDDS!A585="","",UDDS!A585),IF($A$20=2,IF('FTP-75'!A585="","",'FTP-75'!A585),IF($A$20=3, IF('US06'!A585="","",'US06'!A585),IF($A$20=4, IF(NEDC!A585="","", NEDC!A585),IF($A$20=5, IF('JPN10-15'!A585="","",'JPN10-15'!A585),IF($A$20=6, IF(WLTC!B585="","", WLTC!B585),IF($A$20=7, IF('New Cycle 1'!A585="","", 'New Cycle 1'!A585),IF($A$20=8, IF('New Cycle 2'!A585="","", 'New Cycle 3'!A585),IF($A$20=9, IF('New Cycle 3'!A585="","", 'New Cycle 3'!A585),"")))))))))</f>
        <v>583</v>
      </c>
      <c r="Q585" s="32">
        <f>IF($A$20=1,IF(UDDS!C585="","",UDDS!C585),IF($A$20=2,IF('FTP-75'!C585="","",'FTP-75'!C585),IF($A$20=3, IF('US06'!C585="","",'US06'!C585),IF($A$20=4, IF(NEDC!B585="","", NEDC!B585),IF($A$20=5, IF('JPN10-15'!B585="","",'JPN10-15'!B585),IF($A$20=6, IF(WLTC!C585="","", WLTC!C585),IF($A$20=7, IF('New Cycle 1'!B585="","", 'New Cycle 1'!B585),IF($A$20=8, IF('New Cycle 2'!B585="","", 'New Cycle 2'!B585),IF($A$20=9, IF('New Cycle 3'!B585="","", 'New Cycle 3'!B585),"")))))))))</f>
        <v>0</v>
      </c>
      <c r="R585" s="32">
        <f>IF($A$20=1,IF(UDDS!D585="","",UDDS!D585),IF($A$20=2,IF('FTP-75'!D585="","",'FTP-75'!D585),IF($A$20=3, IF('US06'!D585="","",'US06'!D585),IF($A$20=4, IF(NEDC!C585="","", NEDC!C585),IF($A$20=5, IF('JPN10-15'!C585="","",'JPN10-15'!C585),IF($A$20=6, IF(WLTC!D585="","", WLTC!D585),IF($A$20=7, IF('New Cycle 1'!C585="","", 'New Cycle 1'!C585),IF($A$20=8, IF('New Cycle 2'!C585="","", 'New Cycle 2'!C585),IF($A$20=9, IF('New Cycle 3'!C585="","", 'New Cycle 3'!C585),"")))))))))</f>
        <v>0</v>
      </c>
      <c r="S585" s="32">
        <f>IF($A$20=1,IF(UDDS!E585="","",UDDS!E585),IF($A$20=2,IF('FTP-75'!E585="","",'FTP-75'!E585),IF($A$20=3, IF('US06'!E585="","",'US06'!E585),IF($A$20=4, IF(NEDC!D585="","", NEDC!D585),IF($A$20=5, IF('JPN10-15'!D585="","",'JPN10-15'!D585),IF($A$20=6, IF(WLTC!E585="","", WLTC!E585),IF($A$20=7, IF('New Cycle 1'!D585="","", 'New Cycle 1'!D585),IF($A$20=8, IF('New Cycle 2'!D585="","", 'New Cycle 2'!D585),IF($A$20=9, IF('New Cycle 3'!D585="","", 'New Cycle 3'!D585),"")))))))))</f>
        <v>0</v>
      </c>
      <c r="T585" s="32">
        <f>IF($A$20=1,IF(UDDS!F585="","",UDDS!F585),IF($A$20=2,IF('FTP-75'!F585="","",'FTP-75'!F585),IF($A$20=3, IF('US06'!F585="","",'US06'!F585),IF($A$20=4, IF(NEDC!E585="","", NEDC!E585),IF($A$20=5, IF('JPN10-15'!E585="","",'JPN10-15'!E585),IF($A$20=6, IF(WLTC!F585="","", WLTC!F585),IF($A$20=7, IF('New Cycle 1'!E585="","", 'New Cycle 1'!E585),IF($A$20=8, IF('New Cycle 2'!E585="","", 'New Cycle 2'!E585),IF($A$20=9, IF('New Cycle 3'!E585="","", 'New Cycle 3'!E585),"")))))))))</f>
        <v>0</v>
      </c>
      <c r="U585" s="32">
        <f>IF($A$20=1,IF(UDDS!G585="","",UDDS!G585),IF($A$20=2,IF('FTP-75'!G585="","",'FTP-75'!G585),IF($A$20=3, IF('US06'!G585="","",'US06'!G585),IF($A$20=4, IF(NEDC!F585="","", NEDC!F585),IF($A$20=5, IF('JPN10-15'!F585="","",'JPN10-15'!F585),IF($A$20=6, IF(WLTC!G585="","", WLTC!G585),IF($A$20=7, IF('New Cycle 1'!F585="","", 'New Cycle 1'!F585),IF($A$20=8, IF('New Cycle 2'!F585="","", 'New Cycle 2'!F585),IF($A$20=9, IF('New Cycle 3'!F585="","", 'New Cycle 3'!F585),"")))))))))</f>
        <v>3057.7953007181522</v>
      </c>
    </row>
    <row r="586" spans="16:21" x14ac:dyDescent="0.25">
      <c r="P586" s="8">
        <f>IF($A$20=1,IF(UDDS!A586="","",UDDS!A586),IF($A$20=2,IF('FTP-75'!A586="","",'FTP-75'!A586),IF($A$20=3, IF('US06'!A586="","",'US06'!A586),IF($A$20=4, IF(NEDC!A586="","", NEDC!A586),IF($A$20=5, IF('JPN10-15'!A586="","",'JPN10-15'!A586),IF($A$20=6, IF(WLTC!B586="","", WLTC!B586),IF($A$20=7, IF('New Cycle 1'!A586="","", 'New Cycle 1'!A586),IF($A$20=8, IF('New Cycle 2'!A586="","", 'New Cycle 3'!A586),IF($A$20=9, IF('New Cycle 3'!A586="","", 'New Cycle 3'!A586),"")))))))))</f>
        <v>584</v>
      </c>
      <c r="Q586" s="32">
        <f>IF($A$20=1,IF(UDDS!C586="","",UDDS!C586),IF($A$20=2,IF('FTP-75'!C586="","",'FTP-75'!C586),IF($A$20=3, IF('US06'!C586="","",'US06'!C586),IF($A$20=4, IF(NEDC!B586="","", NEDC!B586),IF($A$20=5, IF('JPN10-15'!B586="","",'JPN10-15'!B586),IF($A$20=6, IF(WLTC!C586="","", WLTC!C586),IF($A$20=7, IF('New Cycle 1'!B586="","", 'New Cycle 1'!B586),IF($A$20=8, IF('New Cycle 2'!B586="","", 'New Cycle 2'!B586),IF($A$20=9, IF('New Cycle 3'!B586="","", 'New Cycle 3'!B586),"")))))))))</f>
        <v>0</v>
      </c>
      <c r="R586" s="32">
        <f>IF($A$20=1,IF(UDDS!D586="","",UDDS!D586),IF($A$20=2,IF('FTP-75'!D586="","",'FTP-75'!D586),IF($A$20=3, IF('US06'!D586="","",'US06'!D586),IF($A$20=4, IF(NEDC!C586="","", NEDC!C586),IF($A$20=5, IF('JPN10-15'!C586="","",'JPN10-15'!C586),IF($A$20=6, IF(WLTC!D586="","", WLTC!D586),IF($A$20=7, IF('New Cycle 1'!C586="","", 'New Cycle 1'!C586),IF($A$20=8, IF('New Cycle 2'!C586="","", 'New Cycle 2'!C586),IF($A$20=9, IF('New Cycle 3'!C586="","", 'New Cycle 3'!C586),"")))))))))</f>
        <v>0</v>
      </c>
      <c r="S586" s="32">
        <f>IF($A$20=1,IF(UDDS!E586="","",UDDS!E586),IF($A$20=2,IF('FTP-75'!E586="","",'FTP-75'!E586),IF($A$20=3, IF('US06'!E586="","",'US06'!E586),IF($A$20=4, IF(NEDC!D586="","", NEDC!D586),IF($A$20=5, IF('JPN10-15'!D586="","",'JPN10-15'!D586),IF($A$20=6, IF(WLTC!E586="","", WLTC!E586),IF($A$20=7, IF('New Cycle 1'!D586="","", 'New Cycle 1'!D586),IF($A$20=8, IF('New Cycle 2'!D586="","", 'New Cycle 2'!D586),IF($A$20=9, IF('New Cycle 3'!D586="","", 'New Cycle 3'!D586),"")))))))))</f>
        <v>0</v>
      </c>
      <c r="T586" s="32">
        <f>IF($A$20=1,IF(UDDS!F586="","",UDDS!F586),IF($A$20=2,IF('FTP-75'!F586="","",'FTP-75'!F586),IF($A$20=3, IF('US06'!F586="","",'US06'!F586),IF($A$20=4, IF(NEDC!E586="","", NEDC!E586),IF($A$20=5, IF('JPN10-15'!E586="","",'JPN10-15'!E586),IF($A$20=6, IF(WLTC!F586="","", WLTC!F586),IF($A$20=7, IF('New Cycle 1'!E586="","", 'New Cycle 1'!E586),IF($A$20=8, IF('New Cycle 2'!E586="","", 'New Cycle 2'!E586),IF($A$20=9, IF('New Cycle 3'!E586="","", 'New Cycle 3'!E586),"")))))))))</f>
        <v>0</v>
      </c>
      <c r="U586" s="32">
        <f>IF($A$20=1,IF(UDDS!G586="","",UDDS!G586),IF($A$20=2,IF('FTP-75'!G586="","",'FTP-75'!G586),IF($A$20=3, IF('US06'!G586="","",'US06'!G586),IF($A$20=4, IF(NEDC!F586="","", NEDC!F586),IF($A$20=5, IF('JPN10-15'!F586="","",'JPN10-15'!F586),IF($A$20=6, IF(WLTC!G586="","", WLTC!G586),IF($A$20=7, IF('New Cycle 1'!F586="","", 'New Cycle 1'!F586),IF($A$20=8, IF('New Cycle 2'!F586="","", 'New Cycle 2'!F586),IF($A$20=9, IF('New Cycle 3'!F586="","", 'New Cycle 3'!F586),"")))))))))</f>
        <v>3057.7953007181522</v>
      </c>
    </row>
    <row r="587" spans="16:21" x14ac:dyDescent="0.25">
      <c r="P587" s="8">
        <f>IF($A$20=1,IF(UDDS!A587="","",UDDS!A587),IF($A$20=2,IF('FTP-75'!A587="","",'FTP-75'!A587),IF($A$20=3, IF('US06'!A587="","",'US06'!A587),IF($A$20=4, IF(NEDC!A587="","", NEDC!A587),IF($A$20=5, IF('JPN10-15'!A587="","",'JPN10-15'!A587),IF($A$20=6, IF(WLTC!B587="","", WLTC!B587),IF($A$20=7, IF('New Cycle 1'!A587="","", 'New Cycle 1'!A587),IF($A$20=8, IF('New Cycle 2'!A587="","", 'New Cycle 3'!A587),IF($A$20=9, IF('New Cycle 3'!A587="","", 'New Cycle 3'!A587),"")))))))))</f>
        <v>585</v>
      </c>
      <c r="Q587" s="32">
        <f>IF($A$20=1,IF(UDDS!C587="","",UDDS!C587),IF($A$20=2,IF('FTP-75'!C587="","",'FTP-75'!C587),IF($A$20=3, IF('US06'!C587="","",'US06'!C587),IF($A$20=4, IF(NEDC!B587="","", NEDC!B587),IF($A$20=5, IF('JPN10-15'!B587="","",'JPN10-15'!B587),IF($A$20=6, IF(WLTC!C587="","", WLTC!C587),IF($A$20=7, IF('New Cycle 1'!B587="","", 'New Cycle 1'!B587),IF($A$20=8, IF('New Cycle 2'!B587="","", 'New Cycle 2'!B587),IF($A$20=9, IF('New Cycle 3'!B587="","", 'New Cycle 3'!B587),"")))))))))</f>
        <v>0</v>
      </c>
      <c r="R587" s="32">
        <f>IF($A$20=1,IF(UDDS!D587="","",UDDS!D587),IF($A$20=2,IF('FTP-75'!D587="","",'FTP-75'!D587),IF($A$20=3, IF('US06'!D587="","",'US06'!D587),IF($A$20=4, IF(NEDC!C587="","", NEDC!C587),IF($A$20=5, IF('JPN10-15'!C587="","",'JPN10-15'!C587),IF($A$20=6, IF(WLTC!D587="","", WLTC!D587),IF($A$20=7, IF('New Cycle 1'!C587="","", 'New Cycle 1'!C587),IF($A$20=8, IF('New Cycle 2'!C587="","", 'New Cycle 2'!C587),IF($A$20=9, IF('New Cycle 3'!C587="","", 'New Cycle 3'!C587),"")))))))))</f>
        <v>0</v>
      </c>
      <c r="S587" s="32">
        <f>IF($A$20=1,IF(UDDS!E587="","",UDDS!E587),IF($A$20=2,IF('FTP-75'!E587="","",'FTP-75'!E587),IF($A$20=3, IF('US06'!E587="","",'US06'!E587),IF($A$20=4, IF(NEDC!D587="","", NEDC!D587),IF($A$20=5, IF('JPN10-15'!D587="","",'JPN10-15'!D587),IF($A$20=6, IF(WLTC!E587="","", WLTC!E587),IF($A$20=7, IF('New Cycle 1'!D587="","", 'New Cycle 1'!D587),IF($A$20=8, IF('New Cycle 2'!D587="","", 'New Cycle 2'!D587),IF($A$20=9, IF('New Cycle 3'!D587="","", 'New Cycle 3'!D587),"")))))))))</f>
        <v>0</v>
      </c>
      <c r="T587" s="32">
        <f>IF($A$20=1,IF(UDDS!F587="","",UDDS!F587),IF($A$20=2,IF('FTP-75'!F587="","",'FTP-75'!F587),IF($A$20=3, IF('US06'!F587="","",'US06'!F587),IF($A$20=4, IF(NEDC!E587="","", NEDC!E587),IF($A$20=5, IF('JPN10-15'!E587="","",'JPN10-15'!E587),IF($A$20=6, IF(WLTC!F587="","", WLTC!F587),IF($A$20=7, IF('New Cycle 1'!E587="","", 'New Cycle 1'!E587),IF($A$20=8, IF('New Cycle 2'!E587="","", 'New Cycle 2'!E587),IF($A$20=9, IF('New Cycle 3'!E587="","", 'New Cycle 3'!E587),"")))))))))</f>
        <v>0</v>
      </c>
      <c r="U587" s="32">
        <f>IF($A$20=1,IF(UDDS!G587="","",UDDS!G587),IF($A$20=2,IF('FTP-75'!G587="","",'FTP-75'!G587),IF($A$20=3, IF('US06'!G587="","",'US06'!G587),IF($A$20=4, IF(NEDC!F587="","", NEDC!F587),IF($A$20=5, IF('JPN10-15'!F587="","",'JPN10-15'!F587),IF($A$20=6, IF(WLTC!G587="","", WLTC!G587),IF($A$20=7, IF('New Cycle 1'!F587="","", 'New Cycle 1'!F587),IF($A$20=8, IF('New Cycle 2'!F587="","", 'New Cycle 2'!F587),IF($A$20=9, IF('New Cycle 3'!F587="","", 'New Cycle 3'!F587),"")))))))))</f>
        <v>3057.7953007181522</v>
      </c>
    </row>
    <row r="588" spans="16:21" x14ac:dyDescent="0.25">
      <c r="P588" s="8">
        <f>IF($A$20=1,IF(UDDS!A588="","",UDDS!A588),IF($A$20=2,IF('FTP-75'!A588="","",'FTP-75'!A588),IF($A$20=3, IF('US06'!A588="","",'US06'!A588),IF($A$20=4, IF(NEDC!A588="","", NEDC!A588),IF($A$20=5, IF('JPN10-15'!A588="","",'JPN10-15'!A588),IF($A$20=6, IF(WLTC!B588="","", WLTC!B588),IF($A$20=7, IF('New Cycle 1'!A588="","", 'New Cycle 1'!A588),IF($A$20=8, IF('New Cycle 2'!A588="","", 'New Cycle 3'!A588),IF($A$20=9, IF('New Cycle 3'!A588="","", 'New Cycle 3'!A588),"")))))))))</f>
        <v>586</v>
      </c>
      <c r="Q588" s="32">
        <f>IF($A$20=1,IF(UDDS!C588="","",UDDS!C588),IF($A$20=2,IF('FTP-75'!C588="","",'FTP-75'!C588),IF($A$20=3, IF('US06'!C588="","",'US06'!C588),IF($A$20=4, IF(NEDC!B588="","", NEDC!B588),IF($A$20=5, IF('JPN10-15'!B588="","",'JPN10-15'!B588),IF($A$20=6, IF(WLTC!C588="","", WLTC!C588),IF($A$20=7, IF('New Cycle 1'!B588="","", 'New Cycle 1'!B588),IF($A$20=8, IF('New Cycle 2'!B588="","", 'New Cycle 2'!B588),IF($A$20=9, IF('New Cycle 3'!B588="","", 'New Cycle 3'!B588),"")))))))))</f>
        <v>0</v>
      </c>
      <c r="R588" s="32">
        <f>IF($A$20=1,IF(UDDS!D588="","",UDDS!D588),IF($A$20=2,IF('FTP-75'!D588="","",'FTP-75'!D588),IF($A$20=3, IF('US06'!D588="","",'US06'!D588),IF($A$20=4, IF(NEDC!C588="","", NEDC!C588),IF($A$20=5, IF('JPN10-15'!C588="","",'JPN10-15'!C588),IF($A$20=6, IF(WLTC!D588="","", WLTC!D588),IF($A$20=7, IF('New Cycle 1'!C588="","", 'New Cycle 1'!C588),IF($A$20=8, IF('New Cycle 2'!C588="","", 'New Cycle 2'!C588),IF($A$20=9, IF('New Cycle 3'!C588="","", 'New Cycle 3'!C588),"")))))))))</f>
        <v>0</v>
      </c>
      <c r="S588" s="32">
        <f>IF($A$20=1,IF(UDDS!E588="","",UDDS!E588),IF($A$20=2,IF('FTP-75'!E588="","",'FTP-75'!E588),IF($A$20=3, IF('US06'!E588="","",'US06'!E588),IF($A$20=4, IF(NEDC!D588="","", NEDC!D588),IF($A$20=5, IF('JPN10-15'!D588="","",'JPN10-15'!D588),IF($A$20=6, IF(WLTC!E588="","", WLTC!E588),IF($A$20=7, IF('New Cycle 1'!D588="","", 'New Cycle 1'!D588),IF($A$20=8, IF('New Cycle 2'!D588="","", 'New Cycle 2'!D588),IF($A$20=9, IF('New Cycle 3'!D588="","", 'New Cycle 3'!D588),"")))))))))</f>
        <v>0</v>
      </c>
      <c r="T588" s="32">
        <f>IF($A$20=1,IF(UDDS!F588="","",UDDS!F588),IF($A$20=2,IF('FTP-75'!F588="","",'FTP-75'!F588),IF($A$20=3, IF('US06'!F588="","",'US06'!F588),IF($A$20=4, IF(NEDC!E588="","", NEDC!E588),IF($A$20=5, IF('JPN10-15'!E588="","",'JPN10-15'!E588),IF($A$20=6, IF(WLTC!F588="","", WLTC!F588),IF($A$20=7, IF('New Cycle 1'!E588="","", 'New Cycle 1'!E588),IF($A$20=8, IF('New Cycle 2'!E588="","", 'New Cycle 2'!E588),IF($A$20=9, IF('New Cycle 3'!E588="","", 'New Cycle 3'!E588),"")))))))))</f>
        <v>0</v>
      </c>
      <c r="U588" s="32">
        <f>IF($A$20=1,IF(UDDS!G588="","",UDDS!G588),IF($A$20=2,IF('FTP-75'!G588="","",'FTP-75'!G588),IF($A$20=3, IF('US06'!G588="","",'US06'!G588),IF($A$20=4, IF(NEDC!F588="","", NEDC!F588),IF($A$20=5, IF('JPN10-15'!F588="","",'JPN10-15'!F588),IF($A$20=6, IF(WLTC!G588="","", WLTC!G588),IF($A$20=7, IF('New Cycle 1'!F588="","", 'New Cycle 1'!F588),IF($A$20=8, IF('New Cycle 2'!F588="","", 'New Cycle 2'!F588),IF($A$20=9, IF('New Cycle 3'!F588="","", 'New Cycle 3'!F588),"")))))))))</f>
        <v>3057.7953007181522</v>
      </c>
    </row>
    <row r="589" spans="16:21" x14ac:dyDescent="0.25">
      <c r="P589" s="8">
        <f>IF($A$20=1,IF(UDDS!A589="","",UDDS!A589),IF($A$20=2,IF('FTP-75'!A589="","",'FTP-75'!A589),IF($A$20=3, IF('US06'!A589="","",'US06'!A589),IF($A$20=4, IF(NEDC!A589="","", NEDC!A589),IF($A$20=5, IF('JPN10-15'!A589="","",'JPN10-15'!A589),IF($A$20=6, IF(WLTC!B589="","", WLTC!B589),IF($A$20=7, IF('New Cycle 1'!A589="","", 'New Cycle 1'!A589),IF($A$20=8, IF('New Cycle 2'!A589="","", 'New Cycle 3'!A589),IF($A$20=9, IF('New Cycle 3'!A589="","", 'New Cycle 3'!A589),"")))))))))</f>
        <v>587</v>
      </c>
      <c r="Q589" s="32">
        <f>IF($A$20=1,IF(UDDS!C589="","",UDDS!C589),IF($A$20=2,IF('FTP-75'!C589="","",'FTP-75'!C589),IF($A$20=3, IF('US06'!C589="","",'US06'!C589),IF($A$20=4, IF(NEDC!B589="","", NEDC!B589),IF($A$20=5, IF('JPN10-15'!B589="","",'JPN10-15'!B589),IF($A$20=6, IF(WLTC!C589="","", WLTC!C589),IF($A$20=7, IF('New Cycle 1'!B589="","", 'New Cycle 1'!B589),IF($A$20=8, IF('New Cycle 2'!B589="","", 'New Cycle 2'!B589),IF($A$20=9, IF('New Cycle 3'!B589="","", 'New Cycle 3'!B589),"")))))))))</f>
        <v>0</v>
      </c>
      <c r="R589" s="32">
        <f>IF($A$20=1,IF(UDDS!D589="","",UDDS!D589),IF($A$20=2,IF('FTP-75'!D589="","",'FTP-75'!D589),IF($A$20=3, IF('US06'!D589="","",'US06'!D589),IF($A$20=4, IF(NEDC!C589="","", NEDC!C589),IF($A$20=5, IF('JPN10-15'!C589="","",'JPN10-15'!C589),IF($A$20=6, IF(WLTC!D589="","", WLTC!D589),IF($A$20=7, IF('New Cycle 1'!C589="","", 'New Cycle 1'!C589),IF($A$20=8, IF('New Cycle 2'!C589="","", 'New Cycle 2'!C589),IF($A$20=9, IF('New Cycle 3'!C589="","", 'New Cycle 3'!C589),"")))))))))</f>
        <v>0</v>
      </c>
      <c r="S589" s="32">
        <f>IF($A$20=1,IF(UDDS!E589="","",UDDS!E589),IF($A$20=2,IF('FTP-75'!E589="","",'FTP-75'!E589),IF($A$20=3, IF('US06'!E589="","",'US06'!E589),IF($A$20=4, IF(NEDC!D589="","", NEDC!D589),IF($A$20=5, IF('JPN10-15'!D589="","",'JPN10-15'!D589),IF($A$20=6, IF(WLTC!E589="","", WLTC!E589),IF($A$20=7, IF('New Cycle 1'!D589="","", 'New Cycle 1'!D589),IF($A$20=8, IF('New Cycle 2'!D589="","", 'New Cycle 2'!D589),IF($A$20=9, IF('New Cycle 3'!D589="","", 'New Cycle 3'!D589),"")))))))))</f>
        <v>0</v>
      </c>
      <c r="T589" s="32">
        <f>IF($A$20=1,IF(UDDS!F589="","",UDDS!F589),IF($A$20=2,IF('FTP-75'!F589="","",'FTP-75'!F589),IF($A$20=3, IF('US06'!F589="","",'US06'!F589),IF($A$20=4, IF(NEDC!E589="","", NEDC!E589),IF($A$20=5, IF('JPN10-15'!E589="","",'JPN10-15'!E589),IF($A$20=6, IF(WLTC!F589="","", WLTC!F589),IF($A$20=7, IF('New Cycle 1'!E589="","", 'New Cycle 1'!E589),IF($A$20=8, IF('New Cycle 2'!E589="","", 'New Cycle 2'!E589),IF($A$20=9, IF('New Cycle 3'!E589="","", 'New Cycle 3'!E589),"")))))))))</f>
        <v>0</v>
      </c>
      <c r="U589" s="32">
        <f>IF($A$20=1,IF(UDDS!G589="","",UDDS!G589),IF($A$20=2,IF('FTP-75'!G589="","",'FTP-75'!G589),IF($A$20=3, IF('US06'!G589="","",'US06'!G589),IF($A$20=4, IF(NEDC!F589="","", NEDC!F589),IF($A$20=5, IF('JPN10-15'!F589="","",'JPN10-15'!F589),IF($A$20=6, IF(WLTC!G589="","", WLTC!G589),IF($A$20=7, IF('New Cycle 1'!F589="","", 'New Cycle 1'!F589),IF($A$20=8, IF('New Cycle 2'!F589="","", 'New Cycle 2'!F589),IF($A$20=9, IF('New Cycle 3'!F589="","", 'New Cycle 3'!F589),"")))))))))</f>
        <v>3057.7953007181522</v>
      </c>
    </row>
    <row r="590" spans="16:21" x14ac:dyDescent="0.25">
      <c r="P590" s="8">
        <f>IF($A$20=1,IF(UDDS!A590="","",UDDS!A590),IF($A$20=2,IF('FTP-75'!A590="","",'FTP-75'!A590),IF($A$20=3, IF('US06'!A590="","",'US06'!A590),IF($A$20=4, IF(NEDC!A590="","", NEDC!A590),IF($A$20=5, IF('JPN10-15'!A590="","",'JPN10-15'!A590),IF($A$20=6, IF(WLTC!B590="","", WLTC!B590),IF($A$20=7, IF('New Cycle 1'!A590="","", 'New Cycle 1'!A590),IF($A$20=8, IF('New Cycle 2'!A590="","", 'New Cycle 3'!A590),IF($A$20=9, IF('New Cycle 3'!A590="","", 'New Cycle 3'!A590),"")))))))))</f>
        <v>588</v>
      </c>
      <c r="Q590" s="32">
        <f>IF($A$20=1,IF(UDDS!C590="","",UDDS!C590),IF($A$20=2,IF('FTP-75'!C590="","",'FTP-75'!C590),IF($A$20=3, IF('US06'!C590="","",'US06'!C590),IF($A$20=4, IF(NEDC!B590="","", NEDC!B590),IF($A$20=5, IF('JPN10-15'!B590="","",'JPN10-15'!B590),IF($A$20=6, IF(WLTC!C590="","", WLTC!C590),IF($A$20=7, IF('New Cycle 1'!B590="","", 'New Cycle 1'!B590),IF($A$20=8, IF('New Cycle 2'!B590="","", 'New Cycle 2'!B590),IF($A$20=9, IF('New Cycle 3'!B590="","", 'New Cycle 3'!B590),"")))))))))</f>
        <v>0</v>
      </c>
      <c r="R590" s="32">
        <f>IF($A$20=1,IF(UDDS!D590="","",UDDS!D590),IF($A$20=2,IF('FTP-75'!D590="","",'FTP-75'!D590),IF($A$20=3, IF('US06'!D590="","",'US06'!D590),IF($A$20=4, IF(NEDC!C590="","", NEDC!C590),IF($A$20=5, IF('JPN10-15'!C590="","",'JPN10-15'!C590),IF($A$20=6, IF(WLTC!D590="","", WLTC!D590),IF($A$20=7, IF('New Cycle 1'!C590="","", 'New Cycle 1'!C590),IF($A$20=8, IF('New Cycle 2'!C590="","", 'New Cycle 2'!C590),IF($A$20=9, IF('New Cycle 3'!C590="","", 'New Cycle 3'!C590),"")))))))))</f>
        <v>0</v>
      </c>
      <c r="S590" s="32">
        <f>IF($A$20=1,IF(UDDS!E590="","",UDDS!E590),IF($A$20=2,IF('FTP-75'!E590="","",'FTP-75'!E590),IF($A$20=3, IF('US06'!E590="","",'US06'!E590),IF($A$20=4, IF(NEDC!D590="","", NEDC!D590),IF($A$20=5, IF('JPN10-15'!D590="","",'JPN10-15'!D590),IF($A$20=6, IF(WLTC!E590="","", WLTC!E590),IF($A$20=7, IF('New Cycle 1'!D590="","", 'New Cycle 1'!D590),IF($A$20=8, IF('New Cycle 2'!D590="","", 'New Cycle 2'!D590),IF($A$20=9, IF('New Cycle 3'!D590="","", 'New Cycle 3'!D590),"")))))))))</f>
        <v>0</v>
      </c>
      <c r="T590" s="32">
        <f>IF($A$20=1,IF(UDDS!F590="","",UDDS!F590),IF($A$20=2,IF('FTP-75'!F590="","",'FTP-75'!F590),IF($A$20=3, IF('US06'!F590="","",'US06'!F590),IF($A$20=4, IF(NEDC!E590="","", NEDC!E590),IF($A$20=5, IF('JPN10-15'!E590="","",'JPN10-15'!E590),IF($A$20=6, IF(WLTC!F590="","", WLTC!F590),IF($A$20=7, IF('New Cycle 1'!E590="","", 'New Cycle 1'!E590),IF($A$20=8, IF('New Cycle 2'!E590="","", 'New Cycle 2'!E590),IF($A$20=9, IF('New Cycle 3'!E590="","", 'New Cycle 3'!E590),"")))))))))</f>
        <v>0</v>
      </c>
      <c r="U590" s="32">
        <f>IF($A$20=1,IF(UDDS!G590="","",UDDS!G590),IF($A$20=2,IF('FTP-75'!G590="","",'FTP-75'!G590),IF($A$20=3, IF('US06'!G590="","",'US06'!G590),IF($A$20=4, IF(NEDC!F590="","", NEDC!F590),IF($A$20=5, IF('JPN10-15'!F590="","",'JPN10-15'!F590),IF($A$20=6, IF(WLTC!G590="","", WLTC!G590),IF($A$20=7, IF('New Cycle 1'!F590="","", 'New Cycle 1'!F590),IF($A$20=8, IF('New Cycle 2'!F590="","", 'New Cycle 2'!F590),IF($A$20=9, IF('New Cycle 3'!F590="","", 'New Cycle 3'!F590),"")))))))))</f>
        <v>3057.7953007181522</v>
      </c>
    </row>
    <row r="591" spans="16:21" x14ac:dyDescent="0.25">
      <c r="P591" s="8">
        <f>IF($A$20=1,IF(UDDS!A591="","",UDDS!A591),IF($A$20=2,IF('FTP-75'!A591="","",'FTP-75'!A591),IF($A$20=3, IF('US06'!A591="","",'US06'!A591),IF($A$20=4, IF(NEDC!A591="","", NEDC!A591),IF($A$20=5, IF('JPN10-15'!A591="","",'JPN10-15'!A591),IF($A$20=6, IF(WLTC!B591="","", WLTC!B591),IF($A$20=7, IF('New Cycle 1'!A591="","", 'New Cycle 1'!A591),IF($A$20=8, IF('New Cycle 2'!A591="","", 'New Cycle 3'!A591),IF($A$20=9, IF('New Cycle 3'!A591="","", 'New Cycle 3'!A591),"")))))))))</f>
        <v>589</v>
      </c>
      <c r="Q591" s="32">
        <f>IF($A$20=1,IF(UDDS!C591="","",UDDS!C591),IF($A$20=2,IF('FTP-75'!C591="","",'FTP-75'!C591),IF($A$20=3, IF('US06'!C591="","",'US06'!C591),IF($A$20=4, IF(NEDC!B591="","", NEDC!B591),IF($A$20=5, IF('JPN10-15'!B591="","",'JPN10-15'!B591),IF($A$20=6, IF(WLTC!C591="","", WLTC!C591),IF($A$20=7, IF('New Cycle 1'!B591="","", 'New Cycle 1'!B591),IF($A$20=8, IF('New Cycle 2'!B591="","", 'New Cycle 2'!B591),IF($A$20=9, IF('New Cycle 3'!B591="","", 'New Cycle 3'!B591),"")))))))))</f>
        <v>0</v>
      </c>
      <c r="R591" s="32">
        <f>IF($A$20=1,IF(UDDS!D591="","",UDDS!D591),IF($A$20=2,IF('FTP-75'!D591="","",'FTP-75'!D591),IF($A$20=3, IF('US06'!D591="","",'US06'!D591),IF($A$20=4, IF(NEDC!C591="","", NEDC!C591),IF($A$20=5, IF('JPN10-15'!C591="","",'JPN10-15'!C591),IF($A$20=6, IF(WLTC!D591="","", WLTC!D591),IF($A$20=7, IF('New Cycle 1'!C591="","", 'New Cycle 1'!C591),IF($A$20=8, IF('New Cycle 2'!C591="","", 'New Cycle 2'!C591),IF($A$20=9, IF('New Cycle 3'!C591="","", 'New Cycle 3'!C591),"")))))))))</f>
        <v>0</v>
      </c>
      <c r="S591" s="32">
        <f>IF($A$20=1,IF(UDDS!E591="","",UDDS!E591),IF($A$20=2,IF('FTP-75'!E591="","",'FTP-75'!E591),IF($A$20=3, IF('US06'!E591="","",'US06'!E591),IF($A$20=4, IF(NEDC!D591="","", NEDC!D591),IF($A$20=5, IF('JPN10-15'!D591="","",'JPN10-15'!D591),IF($A$20=6, IF(WLTC!E591="","", WLTC!E591),IF($A$20=7, IF('New Cycle 1'!D591="","", 'New Cycle 1'!D591),IF($A$20=8, IF('New Cycle 2'!D591="","", 'New Cycle 2'!D591),IF($A$20=9, IF('New Cycle 3'!D591="","", 'New Cycle 3'!D591),"")))))))))</f>
        <v>0</v>
      </c>
      <c r="T591" s="32">
        <f>IF($A$20=1,IF(UDDS!F591="","",UDDS!F591),IF($A$20=2,IF('FTP-75'!F591="","",'FTP-75'!F591),IF($A$20=3, IF('US06'!F591="","",'US06'!F591),IF($A$20=4, IF(NEDC!E591="","", NEDC!E591),IF($A$20=5, IF('JPN10-15'!E591="","",'JPN10-15'!E591),IF($A$20=6, IF(WLTC!F591="","", WLTC!F591),IF($A$20=7, IF('New Cycle 1'!E591="","", 'New Cycle 1'!E591),IF($A$20=8, IF('New Cycle 2'!E591="","", 'New Cycle 2'!E591),IF($A$20=9, IF('New Cycle 3'!E591="","", 'New Cycle 3'!E591),"")))))))))</f>
        <v>0</v>
      </c>
      <c r="U591" s="32">
        <f>IF($A$20=1,IF(UDDS!G591="","",UDDS!G591),IF($A$20=2,IF('FTP-75'!G591="","",'FTP-75'!G591),IF($A$20=3, IF('US06'!G591="","",'US06'!G591),IF($A$20=4, IF(NEDC!F591="","", NEDC!F591),IF($A$20=5, IF('JPN10-15'!F591="","",'JPN10-15'!F591),IF($A$20=6, IF(WLTC!G591="","", WLTC!G591),IF($A$20=7, IF('New Cycle 1'!F591="","", 'New Cycle 1'!F591),IF($A$20=8, IF('New Cycle 2'!F591="","", 'New Cycle 2'!F591),IF($A$20=9, IF('New Cycle 3'!F591="","", 'New Cycle 3'!F591),"")))))))))</f>
        <v>3057.7953007181522</v>
      </c>
    </row>
    <row r="592" spans="16:21" x14ac:dyDescent="0.25">
      <c r="P592" s="8">
        <f>IF($A$20=1,IF(UDDS!A592="","",UDDS!A592),IF($A$20=2,IF('FTP-75'!A592="","",'FTP-75'!A592),IF($A$20=3, IF('US06'!A592="","",'US06'!A592),IF($A$20=4, IF(NEDC!A592="","", NEDC!A592),IF($A$20=5, IF('JPN10-15'!A592="","",'JPN10-15'!A592),IF($A$20=6, IF(WLTC!B592="","", WLTC!B592),IF($A$20=7, IF('New Cycle 1'!A592="","", 'New Cycle 1'!A592),IF($A$20=8, IF('New Cycle 2'!A592="","", 'New Cycle 3'!A592),IF($A$20=9, IF('New Cycle 3'!A592="","", 'New Cycle 3'!A592),"")))))))))</f>
        <v>590</v>
      </c>
      <c r="Q592" s="32">
        <f>IF($A$20=1,IF(UDDS!C592="","",UDDS!C592),IF($A$20=2,IF('FTP-75'!C592="","",'FTP-75'!C592),IF($A$20=3, IF('US06'!C592="","",'US06'!C592),IF($A$20=4, IF(NEDC!B592="","", NEDC!B592),IF($A$20=5, IF('JPN10-15'!B592="","",'JPN10-15'!B592),IF($A$20=6, IF(WLTC!C592="","", WLTC!C592),IF($A$20=7, IF('New Cycle 1'!B592="","", 'New Cycle 1'!B592),IF($A$20=8, IF('New Cycle 2'!B592="","", 'New Cycle 2'!B592),IF($A$20=9, IF('New Cycle 3'!B592="","", 'New Cycle 3'!B592),"")))))))))</f>
        <v>0</v>
      </c>
      <c r="R592" s="32">
        <f>IF($A$20=1,IF(UDDS!D592="","",UDDS!D592),IF($A$20=2,IF('FTP-75'!D592="","",'FTP-75'!D592),IF($A$20=3, IF('US06'!D592="","",'US06'!D592),IF($A$20=4, IF(NEDC!C592="","", NEDC!C592),IF($A$20=5, IF('JPN10-15'!C592="","",'JPN10-15'!C592),IF($A$20=6, IF(WLTC!D592="","", WLTC!D592),IF($A$20=7, IF('New Cycle 1'!C592="","", 'New Cycle 1'!C592),IF($A$20=8, IF('New Cycle 2'!C592="","", 'New Cycle 2'!C592),IF($A$20=9, IF('New Cycle 3'!C592="","", 'New Cycle 3'!C592),"")))))))))</f>
        <v>0</v>
      </c>
      <c r="S592" s="32">
        <f>IF($A$20=1,IF(UDDS!E592="","",UDDS!E592),IF($A$20=2,IF('FTP-75'!E592="","",'FTP-75'!E592),IF($A$20=3, IF('US06'!E592="","",'US06'!E592),IF($A$20=4, IF(NEDC!D592="","", NEDC!D592),IF($A$20=5, IF('JPN10-15'!D592="","",'JPN10-15'!D592),IF($A$20=6, IF(WLTC!E592="","", WLTC!E592),IF($A$20=7, IF('New Cycle 1'!D592="","", 'New Cycle 1'!D592),IF($A$20=8, IF('New Cycle 2'!D592="","", 'New Cycle 2'!D592),IF($A$20=9, IF('New Cycle 3'!D592="","", 'New Cycle 3'!D592),"")))))))))</f>
        <v>0</v>
      </c>
      <c r="T592" s="32">
        <f>IF($A$20=1,IF(UDDS!F592="","",UDDS!F592),IF($A$20=2,IF('FTP-75'!F592="","",'FTP-75'!F592),IF($A$20=3, IF('US06'!F592="","",'US06'!F592),IF($A$20=4, IF(NEDC!E592="","", NEDC!E592),IF($A$20=5, IF('JPN10-15'!E592="","",'JPN10-15'!E592),IF($A$20=6, IF(WLTC!F592="","", WLTC!F592),IF($A$20=7, IF('New Cycle 1'!E592="","", 'New Cycle 1'!E592),IF($A$20=8, IF('New Cycle 2'!E592="","", 'New Cycle 2'!E592),IF($A$20=9, IF('New Cycle 3'!E592="","", 'New Cycle 3'!E592),"")))))))))</f>
        <v>0</v>
      </c>
      <c r="U592" s="32">
        <f>IF($A$20=1,IF(UDDS!G592="","",UDDS!G592),IF($A$20=2,IF('FTP-75'!G592="","",'FTP-75'!G592),IF($A$20=3, IF('US06'!G592="","",'US06'!G592),IF($A$20=4, IF(NEDC!F592="","", NEDC!F592),IF($A$20=5, IF('JPN10-15'!F592="","",'JPN10-15'!F592),IF($A$20=6, IF(WLTC!G592="","", WLTC!G592),IF($A$20=7, IF('New Cycle 1'!F592="","", 'New Cycle 1'!F592),IF($A$20=8, IF('New Cycle 2'!F592="","", 'New Cycle 2'!F592),IF($A$20=9, IF('New Cycle 3'!F592="","", 'New Cycle 3'!F592),"")))))))))</f>
        <v>3057.7953007181522</v>
      </c>
    </row>
    <row r="593" spans="16:21" x14ac:dyDescent="0.25">
      <c r="P593" s="8">
        <f>IF($A$20=1,IF(UDDS!A593="","",UDDS!A593),IF($A$20=2,IF('FTP-75'!A593="","",'FTP-75'!A593),IF($A$20=3, IF('US06'!A593="","",'US06'!A593),IF($A$20=4, IF(NEDC!A593="","", NEDC!A593),IF($A$20=5, IF('JPN10-15'!A593="","",'JPN10-15'!A593),IF($A$20=6, IF(WLTC!B593="","", WLTC!B593),IF($A$20=7, IF('New Cycle 1'!A593="","", 'New Cycle 1'!A593),IF($A$20=8, IF('New Cycle 2'!A593="","", 'New Cycle 3'!A593),IF($A$20=9, IF('New Cycle 3'!A593="","", 'New Cycle 3'!A593),"")))))))))</f>
        <v>591</v>
      </c>
      <c r="Q593" s="32">
        <f>IF($A$20=1,IF(UDDS!C593="","",UDDS!C593),IF($A$20=2,IF('FTP-75'!C593="","",'FTP-75'!C593),IF($A$20=3, IF('US06'!C593="","",'US06'!C593),IF($A$20=4, IF(NEDC!B593="","", NEDC!B593),IF($A$20=5, IF('JPN10-15'!B593="","",'JPN10-15'!B593),IF($A$20=6, IF(WLTC!C593="","", WLTC!C593),IF($A$20=7, IF('New Cycle 1'!B593="","", 'New Cycle 1'!B593),IF($A$20=8, IF('New Cycle 2'!B593="","", 'New Cycle 2'!B593),IF($A$20=9, IF('New Cycle 3'!B593="","", 'New Cycle 3'!B593),"")))))))))</f>
        <v>0</v>
      </c>
      <c r="R593" s="32">
        <f>IF($A$20=1,IF(UDDS!D593="","",UDDS!D593),IF($A$20=2,IF('FTP-75'!D593="","",'FTP-75'!D593),IF($A$20=3, IF('US06'!D593="","",'US06'!D593),IF($A$20=4, IF(NEDC!C593="","", NEDC!C593),IF($A$20=5, IF('JPN10-15'!C593="","",'JPN10-15'!C593),IF($A$20=6, IF(WLTC!D593="","", WLTC!D593),IF($A$20=7, IF('New Cycle 1'!C593="","", 'New Cycle 1'!C593),IF($A$20=8, IF('New Cycle 2'!C593="","", 'New Cycle 2'!C593),IF($A$20=9, IF('New Cycle 3'!C593="","", 'New Cycle 3'!C593),"")))))))))</f>
        <v>0</v>
      </c>
      <c r="S593" s="32">
        <f>IF($A$20=1,IF(UDDS!E593="","",UDDS!E593),IF($A$20=2,IF('FTP-75'!E593="","",'FTP-75'!E593),IF($A$20=3, IF('US06'!E593="","",'US06'!E593),IF($A$20=4, IF(NEDC!D593="","", NEDC!D593),IF($A$20=5, IF('JPN10-15'!D593="","",'JPN10-15'!D593),IF($A$20=6, IF(WLTC!E593="","", WLTC!E593),IF($A$20=7, IF('New Cycle 1'!D593="","", 'New Cycle 1'!D593),IF($A$20=8, IF('New Cycle 2'!D593="","", 'New Cycle 2'!D593),IF($A$20=9, IF('New Cycle 3'!D593="","", 'New Cycle 3'!D593),"")))))))))</f>
        <v>0</v>
      </c>
      <c r="T593" s="32">
        <f>IF($A$20=1,IF(UDDS!F593="","",UDDS!F593),IF($A$20=2,IF('FTP-75'!F593="","",'FTP-75'!F593),IF($A$20=3, IF('US06'!F593="","",'US06'!F593),IF($A$20=4, IF(NEDC!E593="","", NEDC!E593),IF($A$20=5, IF('JPN10-15'!E593="","",'JPN10-15'!E593),IF($A$20=6, IF(WLTC!F593="","", WLTC!F593),IF($A$20=7, IF('New Cycle 1'!E593="","", 'New Cycle 1'!E593),IF($A$20=8, IF('New Cycle 2'!E593="","", 'New Cycle 2'!E593),IF($A$20=9, IF('New Cycle 3'!E593="","", 'New Cycle 3'!E593),"")))))))))</f>
        <v>0</v>
      </c>
      <c r="U593" s="32">
        <f>IF($A$20=1,IF(UDDS!G593="","",UDDS!G593),IF($A$20=2,IF('FTP-75'!G593="","",'FTP-75'!G593),IF($A$20=3, IF('US06'!G593="","",'US06'!G593),IF($A$20=4, IF(NEDC!F593="","", NEDC!F593),IF($A$20=5, IF('JPN10-15'!F593="","",'JPN10-15'!F593),IF($A$20=6, IF(WLTC!G593="","", WLTC!G593),IF($A$20=7, IF('New Cycle 1'!F593="","", 'New Cycle 1'!F593),IF($A$20=8, IF('New Cycle 2'!F593="","", 'New Cycle 2'!F593),IF($A$20=9, IF('New Cycle 3'!F593="","", 'New Cycle 3'!F593),"")))))))))</f>
        <v>3057.7953007181522</v>
      </c>
    </row>
    <row r="594" spans="16:21" x14ac:dyDescent="0.25">
      <c r="P594" s="8">
        <f>IF($A$20=1,IF(UDDS!A594="","",UDDS!A594),IF($A$20=2,IF('FTP-75'!A594="","",'FTP-75'!A594),IF($A$20=3, IF('US06'!A594="","",'US06'!A594),IF($A$20=4, IF(NEDC!A594="","", NEDC!A594),IF($A$20=5, IF('JPN10-15'!A594="","",'JPN10-15'!A594),IF($A$20=6, IF(WLTC!B594="","", WLTC!B594),IF($A$20=7, IF('New Cycle 1'!A594="","", 'New Cycle 1'!A594),IF($A$20=8, IF('New Cycle 2'!A594="","", 'New Cycle 3'!A594),IF($A$20=9, IF('New Cycle 3'!A594="","", 'New Cycle 3'!A594),"")))))))))</f>
        <v>592</v>
      </c>
      <c r="Q594" s="32">
        <f>IF($A$20=1,IF(UDDS!C594="","",UDDS!C594),IF($A$20=2,IF('FTP-75'!C594="","",'FTP-75'!C594),IF($A$20=3, IF('US06'!C594="","",'US06'!C594),IF($A$20=4, IF(NEDC!B594="","", NEDC!B594),IF($A$20=5, IF('JPN10-15'!B594="","",'JPN10-15'!B594),IF($A$20=6, IF(WLTC!C594="","", WLTC!C594),IF($A$20=7, IF('New Cycle 1'!B594="","", 'New Cycle 1'!B594),IF($A$20=8, IF('New Cycle 2'!B594="","", 'New Cycle 2'!B594),IF($A$20=9, IF('New Cycle 3'!B594="","", 'New Cycle 3'!B594),"")))))))))</f>
        <v>0</v>
      </c>
      <c r="R594" s="32">
        <f>IF($A$20=1,IF(UDDS!D594="","",UDDS!D594),IF($A$20=2,IF('FTP-75'!D594="","",'FTP-75'!D594),IF($A$20=3, IF('US06'!D594="","",'US06'!D594),IF($A$20=4, IF(NEDC!C594="","", NEDC!C594),IF($A$20=5, IF('JPN10-15'!C594="","",'JPN10-15'!C594),IF($A$20=6, IF(WLTC!D594="","", WLTC!D594),IF($A$20=7, IF('New Cycle 1'!C594="","", 'New Cycle 1'!C594),IF($A$20=8, IF('New Cycle 2'!C594="","", 'New Cycle 2'!C594),IF($A$20=9, IF('New Cycle 3'!C594="","", 'New Cycle 3'!C594),"")))))))))</f>
        <v>0</v>
      </c>
      <c r="S594" s="32">
        <f>IF($A$20=1,IF(UDDS!E594="","",UDDS!E594),IF($A$20=2,IF('FTP-75'!E594="","",'FTP-75'!E594),IF($A$20=3, IF('US06'!E594="","",'US06'!E594),IF($A$20=4, IF(NEDC!D594="","", NEDC!D594),IF($A$20=5, IF('JPN10-15'!D594="","",'JPN10-15'!D594),IF($A$20=6, IF(WLTC!E594="","", WLTC!E594),IF($A$20=7, IF('New Cycle 1'!D594="","", 'New Cycle 1'!D594),IF($A$20=8, IF('New Cycle 2'!D594="","", 'New Cycle 2'!D594),IF($A$20=9, IF('New Cycle 3'!D594="","", 'New Cycle 3'!D594),"")))))))))</f>
        <v>0</v>
      </c>
      <c r="T594" s="32">
        <f>IF($A$20=1,IF(UDDS!F594="","",UDDS!F594),IF($A$20=2,IF('FTP-75'!F594="","",'FTP-75'!F594),IF($A$20=3, IF('US06'!F594="","",'US06'!F594),IF($A$20=4, IF(NEDC!E594="","", NEDC!E594),IF($A$20=5, IF('JPN10-15'!E594="","",'JPN10-15'!E594),IF($A$20=6, IF(WLTC!F594="","", WLTC!F594),IF($A$20=7, IF('New Cycle 1'!E594="","", 'New Cycle 1'!E594),IF($A$20=8, IF('New Cycle 2'!E594="","", 'New Cycle 2'!E594),IF($A$20=9, IF('New Cycle 3'!E594="","", 'New Cycle 3'!E594),"")))))))))</f>
        <v>0</v>
      </c>
      <c r="U594" s="32">
        <f>IF($A$20=1,IF(UDDS!G594="","",UDDS!G594),IF($A$20=2,IF('FTP-75'!G594="","",'FTP-75'!G594),IF($A$20=3, IF('US06'!G594="","",'US06'!G594),IF($A$20=4, IF(NEDC!F594="","", NEDC!F594),IF($A$20=5, IF('JPN10-15'!F594="","",'JPN10-15'!F594),IF($A$20=6, IF(WLTC!G594="","", WLTC!G594),IF($A$20=7, IF('New Cycle 1'!F594="","", 'New Cycle 1'!F594),IF($A$20=8, IF('New Cycle 2'!F594="","", 'New Cycle 2'!F594),IF($A$20=9, IF('New Cycle 3'!F594="","", 'New Cycle 3'!F594),"")))))))))</f>
        <v>3057.7953007181522</v>
      </c>
    </row>
    <row r="595" spans="16:21" x14ac:dyDescent="0.25">
      <c r="P595" s="8">
        <f>IF($A$20=1,IF(UDDS!A595="","",UDDS!A595),IF($A$20=2,IF('FTP-75'!A595="","",'FTP-75'!A595),IF($A$20=3, IF('US06'!A595="","",'US06'!A595),IF($A$20=4, IF(NEDC!A595="","", NEDC!A595),IF($A$20=5, IF('JPN10-15'!A595="","",'JPN10-15'!A595),IF($A$20=6, IF(WLTC!B595="","", WLTC!B595),IF($A$20=7, IF('New Cycle 1'!A595="","", 'New Cycle 1'!A595),IF($A$20=8, IF('New Cycle 2'!A595="","", 'New Cycle 3'!A595),IF($A$20=9, IF('New Cycle 3'!A595="","", 'New Cycle 3'!A595),"")))))))))</f>
        <v>593</v>
      </c>
      <c r="Q595" s="32">
        <f>IF($A$20=1,IF(UDDS!C595="","",UDDS!C595),IF($A$20=2,IF('FTP-75'!C595="","",'FTP-75'!C595),IF($A$20=3, IF('US06'!C595="","",'US06'!C595),IF($A$20=4, IF(NEDC!B595="","", NEDC!B595),IF($A$20=5, IF('JPN10-15'!B595="","",'JPN10-15'!B595),IF($A$20=6, IF(WLTC!C595="","", WLTC!C595),IF($A$20=7, IF('New Cycle 1'!B595="","", 'New Cycle 1'!B595),IF($A$20=8, IF('New Cycle 2'!B595="","", 'New Cycle 2'!B595),IF($A$20=9, IF('New Cycle 3'!B595="","", 'New Cycle 3'!B595),"")))))))))</f>
        <v>0</v>
      </c>
      <c r="R595" s="32">
        <f>IF($A$20=1,IF(UDDS!D595="","",UDDS!D595),IF($A$20=2,IF('FTP-75'!D595="","",'FTP-75'!D595),IF($A$20=3, IF('US06'!D595="","",'US06'!D595),IF($A$20=4, IF(NEDC!C595="","", NEDC!C595),IF($A$20=5, IF('JPN10-15'!C595="","",'JPN10-15'!C595),IF($A$20=6, IF(WLTC!D595="","", WLTC!D595),IF($A$20=7, IF('New Cycle 1'!C595="","", 'New Cycle 1'!C595),IF($A$20=8, IF('New Cycle 2'!C595="","", 'New Cycle 2'!C595),IF($A$20=9, IF('New Cycle 3'!C595="","", 'New Cycle 3'!C595),"")))))))))</f>
        <v>0</v>
      </c>
      <c r="S595" s="32">
        <f>IF($A$20=1,IF(UDDS!E595="","",UDDS!E595),IF($A$20=2,IF('FTP-75'!E595="","",'FTP-75'!E595),IF($A$20=3, IF('US06'!E595="","",'US06'!E595),IF($A$20=4, IF(NEDC!D595="","", NEDC!D595),IF($A$20=5, IF('JPN10-15'!D595="","",'JPN10-15'!D595),IF($A$20=6, IF(WLTC!E595="","", WLTC!E595),IF($A$20=7, IF('New Cycle 1'!D595="","", 'New Cycle 1'!D595),IF($A$20=8, IF('New Cycle 2'!D595="","", 'New Cycle 2'!D595),IF($A$20=9, IF('New Cycle 3'!D595="","", 'New Cycle 3'!D595),"")))))))))</f>
        <v>0</v>
      </c>
      <c r="T595" s="32">
        <f>IF($A$20=1,IF(UDDS!F595="","",UDDS!F595),IF($A$20=2,IF('FTP-75'!F595="","",'FTP-75'!F595),IF($A$20=3, IF('US06'!F595="","",'US06'!F595),IF($A$20=4, IF(NEDC!E595="","", NEDC!E595),IF($A$20=5, IF('JPN10-15'!E595="","",'JPN10-15'!E595),IF($A$20=6, IF(WLTC!F595="","", WLTC!F595),IF($A$20=7, IF('New Cycle 1'!E595="","", 'New Cycle 1'!E595),IF($A$20=8, IF('New Cycle 2'!E595="","", 'New Cycle 2'!E595),IF($A$20=9, IF('New Cycle 3'!E595="","", 'New Cycle 3'!E595),"")))))))))</f>
        <v>0</v>
      </c>
      <c r="U595" s="32">
        <f>IF($A$20=1,IF(UDDS!G595="","",UDDS!G595),IF($A$20=2,IF('FTP-75'!G595="","",'FTP-75'!G595),IF($A$20=3, IF('US06'!G595="","",'US06'!G595),IF($A$20=4, IF(NEDC!F595="","", NEDC!F595),IF($A$20=5, IF('JPN10-15'!F595="","",'JPN10-15'!F595),IF($A$20=6, IF(WLTC!G595="","", WLTC!G595),IF($A$20=7, IF('New Cycle 1'!F595="","", 'New Cycle 1'!F595),IF($A$20=8, IF('New Cycle 2'!F595="","", 'New Cycle 2'!F595),IF($A$20=9, IF('New Cycle 3'!F595="","", 'New Cycle 3'!F595),"")))))))))</f>
        <v>3057.7953007181522</v>
      </c>
    </row>
    <row r="596" spans="16:21" x14ac:dyDescent="0.25">
      <c r="P596" s="8">
        <f>IF($A$20=1,IF(UDDS!A596="","",UDDS!A596),IF($A$20=2,IF('FTP-75'!A596="","",'FTP-75'!A596),IF($A$20=3, IF('US06'!A596="","",'US06'!A596),IF($A$20=4, IF(NEDC!A596="","", NEDC!A596),IF($A$20=5, IF('JPN10-15'!A596="","",'JPN10-15'!A596),IF($A$20=6, IF(WLTC!B596="","", WLTC!B596),IF($A$20=7, IF('New Cycle 1'!A596="","", 'New Cycle 1'!A596),IF($A$20=8, IF('New Cycle 2'!A596="","", 'New Cycle 3'!A596),IF($A$20=9, IF('New Cycle 3'!A596="","", 'New Cycle 3'!A596),"")))))))))</f>
        <v>594</v>
      </c>
      <c r="Q596" s="32">
        <f>IF($A$20=1,IF(UDDS!C596="","",UDDS!C596),IF($A$20=2,IF('FTP-75'!C596="","",'FTP-75'!C596),IF($A$20=3, IF('US06'!C596="","",'US06'!C596),IF($A$20=4, IF(NEDC!B596="","", NEDC!B596),IF($A$20=5, IF('JPN10-15'!B596="","",'JPN10-15'!B596),IF($A$20=6, IF(WLTC!C596="","", WLTC!C596),IF($A$20=7, IF('New Cycle 1'!B596="","", 'New Cycle 1'!B596),IF($A$20=8, IF('New Cycle 2'!B596="","", 'New Cycle 2'!B596),IF($A$20=9, IF('New Cycle 3'!B596="","", 'New Cycle 3'!B596),"")))))))))</f>
        <v>0</v>
      </c>
      <c r="R596" s="32">
        <f>IF($A$20=1,IF(UDDS!D596="","",UDDS!D596),IF($A$20=2,IF('FTP-75'!D596="","",'FTP-75'!D596),IF($A$20=3, IF('US06'!D596="","",'US06'!D596),IF($A$20=4, IF(NEDC!C596="","", NEDC!C596),IF($A$20=5, IF('JPN10-15'!C596="","",'JPN10-15'!C596),IF($A$20=6, IF(WLTC!D596="","", WLTC!D596),IF($A$20=7, IF('New Cycle 1'!C596="","", 'New Cycle 1'!C596),IF($A$20=8, IF('New Cycle 2'!C596="","", 'New Cycle 2'!C596),IF($A$20=9, IF('New Cycle 3'!C596="","", 'New Cycle 3'!C596),"")))))))))</f>
        <v>0</v>
      </c>
      <c r="S596" s="32">
        <f>IF($A$20=1,IF(UDDS!E596="","",UDDS!E596),IF($A$20=2,IF('FTP-75'!E596="","",'FTP-75'!E596),IF($A$20=3, IF('US06'!E596="","",'US06'!E596),IF($A$20=4, IF(NEDC!D596="","", NEDC!D596),IF($A$20=5, IF('JPN10-15'!D596="","",'JPN10-15'!D596),IF($A$20=6, IF(WLTC!E596="","", WLTC!E596),IF($A$20=7, IF('New Cycle 1'!D596="","", 'New Cycle 1'!D596),IF($A$20=8, IF('New Cycle 2'!D596="","", 'New Cycle 2'!D596),IF($A$20=9, IF('New Cycle 3'!D596="","", 'New Cycle 3'!D596),"")))))))))</f>
        <v>0</v>
      </c>
      <c r="T596" s="32">
        <f>IF($A$20=1,IF(UDDS!F596="","",UDDS!F596),IF($A$20=2,IF('FTP-75'!F596="","",'FTP-75'!F596),IF($A$20=3, IF('US06'!F596="","",'US06'!F596),IF($A$20=4, IF(NEDC!E596="","", NEDC!E596),IF($A$20=5, IF('JPN10-15'!E596="","",'JPN10-15'!E596),IF($A$20=6, IF(WLTC!F596="","", WLTC!F596),IF($A$20=7, IF('New Cycle 1'!E596="","", 'New Cycle 1'!E596),IF($A$20=8, IF('New Cycle 2'!E596="","", 'New Cycle 2'!E596),IF($A$20=9, IF('New Cycle 3'!E596="","", 'New Cycle 3'!E596),"")))))))))</f>
        <v>0</v>
      </c>
      <c r="U596" s="32">
        <f>IF($A$20=1,IF(UDDS!G596="","",UDDS!G596),IF($A$20=2,IF('FTP-75'!G596="","",'FTP-75'!G596),IF($A$20=3, IF('US06'!G596="","",'US06'!G596),IF($A$20=4, IF(NEDC!F596="","", NEDC!F596),IF($A$20=5, IF('JPN10-15'!F596="","",'JPN10-15'!F596),IF($A$20=6, IF(WLTC!G596="","", WLTC!G596),IF($A$20=7, IF('New Cycle 1'!F596="","", 'New Cycle 1'!F596),IF($A$20=8, IF('New Cycle 2'!F596="","", 'New Cycle 2'!F596),IF($A$20=9, IF('New Cycle 3'!F596="","", 'New Cycle 3'!F596),"")))))))))</f>
        <v>3057.7953007181522</v>
      </c>
    </row>
    <row r="597" spans="16:21" x14ac:dyDescent="0.25">
      <c r="P597" s="8">
        <f>IF($A$20=1,IF(UDDS!A597="","",UDDS!A597),IF($A$20=2,IF('FTP-75'!A597="","",'FTP-75'!A597),IF($A$20=3, IF('US06'!A597="","",'US06'!A597),IF($A$20=4, IF(NEDC!A597="","", NEDC!A597),IF($A$20=5, IF('JPN10-15'!A597="","",'JPN10-15'!A597),IF($A$20=6, IF(WLTC!B597="","", WLTC!B597),IF($A$20=7, IF('New Cycle 1'!A597="","", 'New Cycle 1'!A597),IF($A$20=8, IF('New Cycle 2'!A597="","", 'New Cycle 3'!A597),IF($A$20=9, IF('New Cycle 3'!A597="","", 'New Cycle 3'!A597),"")))))))))</f>
        <v>595</v>
      </c>
      <c r="Q597" s="32">
        <f>IF($A$20=1,IF(UDDS!C597="","",UDDS!C597),IF($A$20=2,IF('FTP-75'!C597="","",'FTP-75'!C597),IF($A$20=3, IF('US06'!C597="","",'US06'!C597),IF($A$20=4, IF(NEDC!B597="","", NEDC!B597),IF($A$20=5, IF('JPN10-15'!B597="","",'JPN10-15'!B597),IF($A$20=6, IF(WLTC!C597="","", WLTC!C597),IF($A$20=7, IF('New Cycle 1'!B597="","", 'New Cycle 1'!B597),IF($A$20=8, IF('New Cycle 2'!B597="","", 'New Cycle 2'!B597),IF($A$20=9, IF('New Cycle 3'!B597="","", 'New Cycle 3'!B597),"")))))))))</f>
        <v>0</v>
      </c>
      <c r="R597" s="32">
        <f>IF($A$20=1,IF(UDDS!D597="","",UDDS!D597),IF($A$20=2,IF('FTP-75'!D597="","",'FTP-75'!D597),IF($A$20=3, IF('US06'!D597="","",'US06'!D597),IF($A$20=4, IF(NEDC!C597="","", NEDC!C597),IF($A$20=5, IF('JPN10-15'!C597="","",'JPN10-15'!C597),IF($A$20=6, IF(WLTC!D597="","", WLTC!D597),IF($A$20=7, IF('New Cycle 1'!C597="","", 'New Cycle 1'!C597),IF($A$20=8, IF('New Cycle 2'!C597="","", 'New Cycle 2'!C597),IF($A$20=9, IF('New Cycle 3'!C597="","", 'New Cycle 3'!C597),"")))))))))</f>
        <v>0</v>
      </c>
      <c r="S597" s="32">
        <f>IF($A$20=1,IF(UDDS!E597="","",UDDS!E597),IF($A$20=2,IF('FTP-75'!E597="","",'FTP-75'!E597),IF($A$20=3, IF('US06'!E597="","",'US06'!E597),IF($A$20=4, IF(NEDC!D597="","", NEDC!D597),IF($A$20=5, IF('JPN10-15'!D597="","",'JPN10-15'!D597),IF($A$20=6, IF(WLTC!E597="","", WLTC!E597),IF($A$20=7, IF('New Cycle 1'!D597="","", 'New Cycle 1'!D597),IF($A$20=8, IF('New Cycle 2'!D597="","", 'New Cycle 2'!D597),IF($A$20=9, IF('New Cycle 3'!D597="","", 'New Cycle 3'!D597),"")))))))))</f>
        <v>0</v>
      </c>
      <c r="T597" s="32">
        <f>IF($A$20=1,IF(UDDS!F597="","",UDDS!F597),IF($A$20=2,IF('FTP-75'!F597="","",'FTP-75'!F597),IF($A$20=3, IF('US06'!F597="","",'US06'!F597),IF($A$20=4, IF(NEDC!E597="","", NEDC!E597),IF($A$20=5, IF('JPN10-15'!E597="","",'JPN10-15'!E597),IF($A$20=6, IF(WLTC!F597="","", WLTC!F597),IF($A$20=7, IF('New Cycle 1'!E597="","", 'New Cycle 1'!E597),IF($A$20=8, IF('New Cycle 2'!E597="","", 'New Cycle 2'!E597),IF($A$20=9, IF('New Cycle 3'!E597="","", 'New Cycle 3'!E597),"")))))))))</f>
        <v>0</v>
      </c>
      <c r="U597" s="32">
        <f>IF($A$20=1,IF(UDDS!G597="","",UDDS!G597),IF($A$20=2,IF('FTP-75'!G597="","",'FTP-75'!G597),IF($A$20=3, IF('US06'!G597="","",'US06'!G597),IF($A$20=4, IF(NEDC!F597="","", NEDC!F597),IF($A$20=5, IF('JPN10-15'!F597="","",'JPN10-15'!F597),IF($A$20=6, IF(WLTC!G597="","", WLTC!G597),IF($A$20=7, IF('New Cycle 1'!F597="","", 'New Cycle 1'!F597),IF($A$20=8, IF('New Cycle 2'!F597="","", 'New Cycle 2'!F597),IF($A$20=9, IF('New Cycle 3'!F597="","", 'New Cycle 3'!F597),"")))))))))</f>
        <v>3057.7953007181522</v>
      </c>
    </row>
    <row r="598" spans="16:21" x14ac:dyDescent="0.25">
      <c r="P598" s="8">
        <f>IF($A$20=1,IF(UDDS!A598="","",UDDS!A598),IF($A$20=2,IF('FTP-75'!A598="","",'FTP-75'!A598),IF($A$20=3, IF('US06'!A598="","",'US06'!A598),IF($A$20=4, IF(NEDC!A598="","", NEDC!A598),IF($A$20=5, IF('JPN10-15'!A598="","",'JPN10-15'!A598),IF($A$20=6, IF(WLTC!B598="","", WLTC!B598),IF($A$20=7, IF('New Cycle 1'!A598="","", 'New Cycle 1'!A598),IF($A$20=8, IF('New Cycle 2'!A598="","", 'New Cycle 3'!A598),IF($A$20=9, IF('New Cycle 3'!A598="","", 'New Cycle 3'!A598),"")))))))))</f>
        <v>596</v>
      </c>
      <c r="Q598" s="32">
        <f>IF($A$20=1,IF(UDDS!C598="","",UDDS!C598),IF($A$20=2,IF('FTP-75'!C598="","",'FTP-75'!C598),IF($A$20=3, IF('US06'!C598="","",'US06'!C598),IF($A$20=4, IF(NEDC!B598="","", NEDC!B598),IF($A$20=5, IF('JPN10-15'!B598="","",'JPN10-15'!B598),IF($A$20=6, IF(WLTC!C598="","", WLTC!C598),IF($A$20=7, IF('New Cycle 1'!B598="","", 'New Cycle 1'!B598),IF($A$20=8, IF('New Cycle 2'!B598="","", 'New Cycle 2'!B598),IF($A$20=9, IF('New Cycle 3'!B598="","", 'New Cycle 3'!B598),"")))))))))</f>
        <v>0</v>
      </c>
      <c r="R598" s="32">
        <f>IF($A$20=1,IF(UDDS!D598="","",UDDS!D598),IF($A$20=2,IF('FTP-75'!D598="","",'FTP-75'!D598),IF($A$20=3, IF('US06'!D598="","",'US06'!D598),IF($A$20=4, IF(NEDC!C598="","", NEDC!C598),IF($A$20=5, IF('JPN10-15'!C598="","",'JPN10-15'!C598),IF($A$20=6, IF(WLTC!D598="","", WLTC!D598),IF($A$20=7, IF('New Cycle 1'!C598="","", 'New Cycle 1'!C598),IF($A$20=8, IF('New Cycle 2'!C598="","", 'New Cycle 2'!C598),IF($A$20=9, IF('New Cycle 3'!C598="","", 'New Cycle 3'!C598),"")))))))))</f>
        <v>0</v>
      </c>
      <c r="S598" s="32">
        <f>IF($A$20=1,IF(UDDS!E598="","",UDDS!E598),IF($A$20=2,IF('FTP-75'!E598="","",'FTP-75'!E598),IF($A$20=3, IF('US06'!E598="","",'US06'!E598),IF($A$20=4, IF(NEDC!D598="","", NEDC!D598),IF($A$20=5, IF('JPN10-15'!D598="","",'JPN10-15'!D598),IF($A$20=6, IF(WLTC!E598="","", WLTC!E598),IF($A$20=7, IF('New Cycle 1'!D598="","", 'New Cycle 1'!D598),IF($A$20=8, IF('New Cycle 2'!D598="","", 'New Cycle 2'!D598),IF($A$20=9, IF('New Cycle 3'!D598="","", 'New Cycle 3'!D598),"")))))))))</f>
        <v>0</v>
      </c>
      <c r="T598" s="32">
        <f>IF($A$20=1,IF(UDDS!F598="","",UDDS!F598),IF($A$20=2,IF('FTP-75'!F598="","",'FTP-75'!F598),IF($A$20=3, IF('US06'!F598="","",'US06'!F598),IF($A$20=4, IF(NEDC!E598="","", NEDC!E598),IF($A$20=5, IF('JPN10-15'!E598="","",'JPN10-15'!E598),IF($A$20=6, IF(WLTC!F598="","", WLTC!F598),IF($A$20=7, IF('New Cycle 1'!E598="","", 'New Cycle 1'!E598),IF($A$20=8, IF('New Cycle 2'!E598="","", 'New Cycle 2'!E598),IF($A$20=9, IF('New Cycle 3'!E598="","", 'New Cycle 3'!E598),"")))))))))</f>
        <v>0</v>
      </c>
      <c r="U598" s="32">
        <f>IF($A$20=1,IF(UDDS!G598="","",UDDS!G598),IF($A$20=2,IF('FTP-75'!G598="","",'FTP-75'!G598),IF($A$20=3, IF('US06'!G598="","",'US06'!G598),IF($A$20=4, IF(NEDC!F598="","", NEDC!F598),IF($A$20=5, IF('JPN10-15'!F598="","",'JPN10-15'!F598),IF($A$20=6, IF(WLTC!G598="","", WLTC!G598),IF($A$20=7, IF('New Cycle 1'!F598="","", 'New Cycle 1'!F598),IF($A$20=8, IF('New Cycle 2'!F598="","", 'New Cycle 2'!F598),IF($A$20=9, IF('New Cycle 3'!F598="","", 'New Cycle 3'!F598),"")))))))))</f>
        <v>3057.7953007181522</v>
      </c>
    </row>
    <row r="599" spans="16:21" x14ac:dyDescent="0.25">
      <c r="P599" s="8">
        <f>IF($A$20=1,IF(UDDS!A599="","",UDDS!A599),IF($A$20=2,IF('FTP-75'!A599="","",'FTP-75'!A599),IF($A$20=3, IF('US06'!A599="","",'US06'!A599),IF($A$20=4, IF(NEDC!A599="","", NEDC!A599),IF($A$20=5, IF('JPN10-15'!A599="","",'JPN10-15'!A599),IF($A$20=6, IF(WLTC!B599="","", WLTC!B599),IF($A$20=7, IF('New Cycle 1'!A599="","", 'New Cycle 1'!A599),IF($A$20=8, IF('New Cycle 2'!A599="","", 'New Cycle 3'!A599),IF($A$20=9, IF('New Cycle 3'!A599="","", 'New Cycle 3'!A599),"")))))))))</f>
        <v>597</v>
      </c>
      <c r="Q599" s="32">
        <f>IF($A$20=1,IF(UDDS!C599="","",UDDS!C599),IF($A$20=2,IF('FTP-75'!C599="","",'FTP-75'!C599),IF($A$20=3, IF('US06'!C599="","",'US06'!C599),IF($A$20=4, IF(NEDC!B599="","", NEDC!B599),IF($A$20=5, IF('JPN10-15'!B599="","",'JPN10-15'!B599),IF($A$20=6, IF(WLTC!C599="","", WLTC!C599),IF($A$20=7, IF('New Cycle 1'!B599="","", 'New Cycle 1'!B599),IF($A$20=8, IF('New Cycle 2'!B599="","", 'New Cycle 2'!B599),IF($A$20=9, IF('New Cycle 3'!B599="","", 'New Cycle 3'!B599),"")))))))))</f>
        <v>0</v>
      </c>
      <c r="R599" s="32">
        <f>IF($A$20=1,IF(UDDS!D599="","",UDDS!D599),IF($A$20=2,IF('FTP-75'!D599="","",'FTP-75'!D599),IF($A$20=3, IF('US06'!D599="","",'US06'!D599),IF($A$20=4, IF(NEDC!C599="","", NEDC!C599),IF($A$20=5, IF('JPN10-15'!C599="","",'JPN10-15'!C599),IF($A$20=6, IF(WLTC!D599="","", WLTC!D599),IF($A$20=7, IF('New Cycle 1'!C599="","", 'New Cycle 1'!C599),IF($A$20=8, IF('New Cycle 2'!C599="","", 'New Cycle 2'!C599),IF($A$20=9, IF('New Cycle 3'!C599="","", 'New Cycle 3'!C599),"")))))))))</f>
        <v>0</v>
      </c>
      <c r="S599" s="32">
        <f>IF($A$20=1,IF(UDDS!E599="","",UDDS!E599),IF($A$20=2,IF('FTP-75'!E599="","",'FTP-75'!E599),IF($A$20=3, IF('US06'!E599="","",'US06'!E599),IF($A$20=4, IF(NEDC!D599="","", NEDC!D599),IF($A$20=5, IF('JPN10-15'!D599="","",'JPN10-15'!D599),IF($A$20=6, IF(WLTC!E599="","", WLTC!E599),IF($A$20=7, IF('New Cycle 1'!D599="","", 'New Cycle 1'!D599),IF($A$20=8, IF('New Cycle 2'!D599="","", 'New Cycle 2'!D599),IF($A$20=9, IF('New Cycle 3'!D599="","", 'New Cycle 3'!D599),"")))))))))</f>
        <v>0</v>
      </c>
      <c r="T599" s="32">
        <f>IF($A$20=1,IF(UDDS!F599="","",UDDS!F599),IF($A$20=2,IF('FTP-75'!F599="","",'FTP-75'!F599),IF($A$20=3, IF('US06'!F599="","",'US06'!F599),IF($A$20=4, IF(NEDC!E599="","", NEDC!E599),IF($A$20=5, IF('JPN10-15'!E599="","",'JPN10-15'!E599),IF($A$20=6, IF(WLTC!F599="","", WLTC!F599),IF($A$20=7, IF('New Cycle 1'!E599="","", 'New Cycle 1'!E599),IF($A$20=8, IF('New Cycle 2'!E599="","", 'New Cycle 2'!E599),IF($A$20=9, IF('New Cycle 3'!E599="","", 'New Cycle 3'!E599),"")))))))))</f>
        <v>0</v>
      </c>
      <c r="U599" s="32">
        <f>IF($A$20=1,IF(UDDS!G599="","",UDDS!G599),IF($A$20=2,IF('FTP-75'!G599="","",'FTP-75'!G599),IF($A$20=3, IF('US06'!G599="","",'US06'!G599),IF($A$20=4, IF(NEDC!F599="","", NEDC!F599),IF($A$20=5, IF('JPN10-15'!F599="","",'JPN10-15'!F599),IF($A$20=6, IF(WLTC!G599="","", WLTC!G599),IF($A$20=7, IF('New Cycle 1'!F599="","", 'New Cycle 1'!F599),IF($A$20=8, IF('New Cycle 2'!F599="","", 'New Cycle 2'!F599),IF($A$20=9, IF('New Cycle 3'!F599="","", 'New Cycle 3'!F599),"")))))))))</f>
        <v>3057.7953007181522</v>
      </c>
    </row>
    <row r="600" spans="16:21" x14ac:dyDescent="0.25">
      <c r="P600" s="8">
        <f>IF($A$20=1,IF(UDDS!A600="","",UDDS!A600),IF($A$20=2,IF('FTP-75'!A600="","",'FTP-75'!A600),IF($A$20=3, IF('US06'!A600="","",'US06'!A600),IF($A$20=4, IF(NEDC!A600="","", NEDC!A600),IF($A$20=5, IF('JPN10-15'!A600="","",'JPN10-15'!A600),IF($A$20=6, IF(WLTC!B600="","", WLTC!B600),IF($A$20=7, IF('New Cycle 1'!A600="","", 'New Cycle 1'!A600),IF($A$20=8, IF('New Cycle 2'!A600="","", 'New Cycle 3'!A600),IF($A$20=9, IF('New Cycle 3'!A600="","", 'New Cycle 3'!A600),"")))))))))</f>
        <v>598</v>
      </c>
      <c r="Q600" s="32">
        <f>IF($A$20=1,IF(UDDS!C600="","",UDDS!C600),IF($A$20=2,IF('FTP-75'!C600="","",'FTP-75'!C600),IF($A$20=3, IF('US06'!C600="","",'US06'!C600),IF($A$20=4, IF(NEDC!B600="","", NEDC!B600),IF($A$20=5, IF('JPN10-15'!B600="","",'JPN10-15'!B600),IF($A$20=6, IF(WLTC!C600="","", WLTC!C600),IF($A$20=7, IF('New Cycle 1'!B600="","", 'New Cycle 1'!B600),IF($A$20=8, IF('New Cycle 2'!B600="","", 'New Cycle 2'!B600),IF($A$20=9, IF('New Cycle 3'!B600="","", 'New Cycle 3'!B600),"")))))))))</f>
        <v>0</v>
      </c>
      <c r="R600" s="32">
        <f>IF($A$20=1,IF(UDDS!D600="","",UDDS!D600),IF($A$20=2,IF('FTP-75'!D600="","",'FTP-75'!D600),IF($A$20=3, IF('US06'!D600="","",'US06'!D600),IF($A$20=4, IF(NEDC!C600="","", NEDC!C600),IF($A$20=5, IF('JPN10-15'!C600="","",'JPN10-15'!C600),IF($A$20=6, IF(WLTC!D600="","", WLTC!D600),IF($A$20=7, IF('New Cycle 1'!C600="","", 'New Cycle 1'!C600),IF($A$20=8, IF('New Cycle 2'!C600="","", 'New Cycle 2'!C600),IF($A$20=9, IF('New Cycle 3'!C600="","", 'New Cycle 3'!C600),"")))))))))</f>
        <v>0</v>
      </c>
      <c r="S600" s="32">
        <f>IF($A$20=1,IF(UDDS!E600="","",UDDS!E600),IF($A$20=2,IF('FTP-75'!E600="","",'FTP-75'!E600),IF($A$20=3, IF('US06'!E600="","",'US06'!E600),IF($A$20=4, IF(NEDC!D600="","", NEDC!D600),IF($A$20=5, IF('JPN10-15'!D600="","",'JPN10-15'!D600),IF($A$20=6, IF(WLTC!E600="","", WLTC!E600),IF($A$20=7, IF('New Cycle 1'!D600="","", 'New Cycle 1'!D600),IF($A$20=8, IF('New Cycle 2'!D600="","", 'New Cycle 2'!D600),IF($A$20=9, IF('New Cycle 3'!D600="","", 'New Cycle 3'!D600),"")))))))))</f>
        <v>0</v>
      </c>
      <c r="T600" s="32">
        <f>IF($A$20=1,IF(UDDS!F600="","",UDDS!F600),IF($A$20=2,IF('FTP-75'!F600="","",'FTP-75'!F600),IF($A$20=3, IF('US06'!F600="","",'US06'!F600),IF($A$20=4, IF(NEDC!E600="","", NEDC!E600),IF($A$20=5, IF('JPN10-15'!E600="","",'JPN10-15'!E600),IF($A$20=6, IF(WLTC!F600="","", WLTC!F600),IF($A$20=7, IF('New Cycle 1'!E600="","", 'New Cycle 1'!E600),IF($A$20=8, IF('New Cycle 2'!E600="","", 'New Cycle 2'!E600),IF($A$20=9, IF('New Cycle 3'!E600="","", 'New Cycle 3'!E600),"")))))))))</f>
        <v>0</v>
      </c>
      <c r="U600" s="32">
        <f>IF($A$20=1,IF(UDDS!G600="","",UDDS!G600),IF($A$20=2,IF('FTP-75'!G600="","",'FTP-75'!G600),IF($A$20=3, IF('US06'!G600="","",'US06'!G600),IF($A$20=4, IF(NEDC!F600="","", NEDC!F600),IF($A$20=5, IF('JPN10-15'!F600="","",'JPN10-15'!F600),IF($A$20=6, IF(WLTC!G600="","", WLTC!G600),IF($A$20=7, IF('New Cycle 1'!F600="","", 'New Cycle 1'!F600),IF($A$20=8, IF('New Cycle 2'!F600="","", 'New Cycle 2'!F600),IF($A$20=9, IF('New Cycle 3'!F600="","", 'New Cycle 3'!F600),"")))))))))</f>
        <v>3057.7953007181522</v>
      </c>
    </row>
    <row r="601" spans="16:21" x14ac:dyDescent="0.25">
      <c r="P601" s="8">
        <f>IF($A$20=1,IF(UDDS!A601="","",UDDS!A601),IF($A$20=2,IF('FTP-75'!A601="","",'FTP-75'!A601),IF($A$20=3, IF('US06'!A601="","",'US06'!A601),IF($A$20=4, IF(NEDC!A601="","", NEDC!A601),IF($A$20=5, IF('JPN10-15'!A601="","",'JPN10-15'!A601),IF($A$20=6, IF(WLTC!B601="","", WLTC!B601),IF($A$20=7, IF('New Cycle 1'!A601="","", 'New Cycle 1'!A601),IF($A$20=8, IF('New Cycle 2'!A601="","", 'New Cycle 3'!A601),IF($A$20=9, IF('New Cycle 3'!A601="","", 'New Cycle 3'!A601),"")))))))))</f>
        <v>599</v>
      </c>
      <c r="Q601" s="32">
        <f>IF($A$20=1,IF(UDDS!C601="","",UDDS!C601),IF($A$20=2,IF('FTP-75'!C601="","",'FTP-75'!C601),IF($A$20=3, IF('US06'!C601="","",'US06'!C601),IF($A$20=4, IF(NEDC!B601="","", NEDC!B601),IF($A$20=5, IF('JPN10-15'!B601="","",'JPN10-15'!B601),IF($A$20=6, IF(WLTC!C601="","", WLTC!C601),IF($A$20=7, IF('New Cycle 1'!B601="","", 'New Cycle 1'!B601),IF($A$20=8, IF('New Cycle 2'!B601="","", 'New Cycle 2'!B601),IF($A$20=9, IF('New Cycle 3'!B601="","", 'New Cycle 3'!B601),"")))))))))</f>
        <v>3.0400000512599945</v>
      </c>
      <c r="R601" s="32">
        <f>IF($A$20=1,IF(UDDS!D601="","",UDDS!D601),IF($A$20=2,IF('FTP-75'!D601="","",'FTP-75'!D601),IF($A$20=3, IF('US06'!D601="","",'US06'!D601),IF($A$20=4, IF(NEDC!C601="","", NEDC!C601),IF($A$20=5, IF('JPN10-15'!C601="","",'JPN10-15'!C601),IF($A$20=6, IF(WLTC!D601="","", WLTC!D601),IF($A$20=7, IF('New Cycle 1'!C601="","", 'New Cycle 1'!C601),IF($A$20=8, IF('New Cycle 2'!C601="","", 'New Cycle 2'!C601),IF($A$20=9, IF('New Cycle 3'!C601="","", 'New Cycle 3'!C601),"")))))))))</f>
        <v>0</v>
      </c>
      <c r="S601" s="32">
        <f>IF($A$20=1,IF(UDDS!E601="","",UDDS!E601),IF($A$20=2,IF('FTP-75'!E601="","",'FTP-75'!E601),IF($A$20=3, IF('US06'!E601="","",'US06'!E601),IF($A$20=4, IF(NEDC!D601="","", NEDC!D601),IF($A$20=5, IF('JPN10-15'!D601="","",'JPN10-15'!D601),IF($A$20=6, IF(WLTC!E601="","", WLTC!E601),IF($A$20=7, IF('New Cycle 1'!D601="","", 'New Cycle 1'!D601),IF($A$20=8, IF('New Cycle 2'!D601="","", 'New Cycle 2'!D601),IF($A$20=9, IF('New Cycle 3'!D601="","", 'New Cycle 3'!D601),"")))))))))</f>
        <v>0.84444445868333173</v>
      </c>
      <c r="T601" s="32">
        <f>IF($A$20=1,IF(UDDS!F601="","",UDDS!F601),IF($A$20=2,IF('FTP-75'!F601="","",'FTP-75'!F601),IF($A$20=3, IF('US06'!F601="","",'US06'!F601),IF($A$20=4, IF(NEDC!E601="","", NEDC!E601),IF($A$20=5, IF('JPN10-15'!E601="","",'JPN10-15'!E601),IF($A$20=6, IF(WLTC!F601="","", WLTC!F601),IF($A$20=7, IF('New Cycle 1'!E601="","", 'New Cycle 1'!E601),IF($A$20=8, IF('New Cycle 2'!E601="","", 'New Cycle 2'!E601),IF($A$20=9, IF('New Cycle 3'!E601="","", 'New Cycle 3'!E601),"")))))))))</f>
        <v>0.84444445868333173</v>
      </c>
      <c r="U601" s="32">
        <f>IF($A$20=1,IF(UDDS!G601="","",UDDS!G601),IF($A$20=2,IF('FTP-75'!G601="","",'FTP-75'!G601),IF($A$20=3, IF('US06'!G601="","",'US06'!G601),IF($A$20=4, IF(NEDC!F601="","", NEDC!F601),IF($A$20=5, IF('JPN10-15'!F601="","",'JPN10-15'!F601),IF($A$20=6, IF(WLTC!G601="","", WLTC!G601),IF($A$20=7, IF('New Cycle 1'!F601="","", 'New Cycle 1'!F601),IF($A$20=8, IF('New Cycle 2'!F601="","", 'New Cycle 2'!F601),IF($A$20=9, IF('New Cycle 3'!F601="","", 'New Cycle 3'!F601),"")))))))))</f>
        <v>3058.2175229474938</v>
      </c>
    </row>
    <row r="602" spans="16:21" x14ac:dyDescent="0.25">
      <c r="P602" s="8">
        <f>IF($A$20=1,IF(UDDS!A602="","",UDDS!A602),IF($A$20=2,IF('FTP-75'!A602="","",'FTP-75'!A602),IF($A$20=3, IF('US06'!A602="","",'US06'!A602),IF($A$20=4, IF(NEDC!A602="","", NEDC!A602),IF($A$20=5, IF('JPN10-15'!A602="","",'JPN10-15'!A602),IF($A$20=6, IF(WLTC!B602="","", WLTC!B602),IF($A$20=7, IF('New Cycle 1'!A602="","", 'New Cycle 1'!A602),IF($A$20=8, IF('New Cycle 2'!A602="","", 'New Cycle 3'!A602),IF($A$20=9, IF('New Cycle 3'!A602="","", 'New Cycle 3'!A602),"")))))))))</f>
        <v>600</v>
      </c>
      <c r="Q602" s="32">
        <f>IF($A$20=1,IF(UDDS!C602="","",UDDS!C602),IF($A$20=2,IF('FTP-75'!C602="","",'FTP-75'!C602),IF($A$20=3, IF('US06'!C602="","",'US06'!C602),IF($A$20=4, IF(NEDC!B602="","", NEDC!B602),IF($A$20=5, IF('JPN10-15'!B602="","",'JPN10-15'!B602),IF($A$20=6, IF(WLTC!C602="","", WLTC!C602),IF($A$20=7, IF('New Cycle 1'!B602="","", 'New Cycle 1'!B602),IF($A$20=8, IF('New Cycle 2'!B602="","", 'New Cycle 2'!B602),IF($A$20=9, IF('New Cycle 3'!B602="","", 'New Cycle 3'!B602),"")))))))))</f>
        <v>6.7916667461395273</v>
      </c>
      <c r="R602" s="32">
        <f>IF($A$20=1,IF(UDDS!D602="","",UDDS!D602),IF($A$20=2,IF('FTP-75'!D602="","",'FTP-75'!D602),IF($A$20=3, IF('US06'!D602="","",'US06'!D602),IF($A$20=4, IF(NEDC!C602="","", NEDC!C602),IF($A$20=5, IF('JPN10-15'!C602="","",'JPN10-15'!C602),IF($A$20=6, IF(WLTC!D602="","", WLTC!D602),IF($A$20=7, IF('New Cycle 1'!C602="","", 'New Cycle 1'!C602),IF($A$20=8, IF('New Cycle 2'!C602="","", 'New Cycle 2'!C602),IF($A$20=9, IF('New Cycle 3'!C602="","", 'New Cycle 3'!C602),"")))))))))</f>
        <v>0</v>
      </c>
      <c r="S602" s="32">
        <f>IF($A$20=1,IF(UDDS!E602="","",UDDS!E602),IF($A$20=2,IF('FTP-75'!E602="","",'FTP-75'!E602),IF($A$20=3, IF('US06'!E602="","",'US06'!E602),IF($A$20=4, IF(NEDC!D602="","", NEDC!D602),IF($A$20=5, IF('JPN10-15'!D602="","",'JPN10-15'!D602),IF($A$20=6, IF(WLTC!E602="","", WLTC!E602),IF($A$20=7, IF('New Cycle 1'!D602="","", 'New Cycle 1'!D602),IF($A$20=8, IF('New Cycle 2'!D602="","", 'New Cycle 2'!D602),IF($A$20=9, IF('New Cycle 3'!D602="","", 'New Cycle 3'!D602),"")))))))))</f>
        <v>1.8865740961498687</v>
      </c>
      <c r="T602" s="32">
        <f>IF($A$20=1,IF(UDDS!F602="","",UDDS!F602),IF($A$20=2,IF('FTP-75'!F602="","",'FTP-75'!F602),IF($A$20=3, IF('US06'!F602="","",'US06'!F602),IF($A$20=4, IF(NEDC!E602="","", NEDC!E602),IF($A$20=5, IF('JPN10-15'!E602="","",'JPN10-15'!E602),IF($A$20=6, IF(WLTC!F602="","", WLTC!F602),IF($A$20=7, IF('New Cycle 1'!E602="","", 'New Cycle 1'!E602),IF($A$20=8, IF('New Cycle 2'!E602="","", 'New Cycle 2'!E602),IF($A$20=9, IF('New Cycle 3'!E602="","", 'New Cycle 3'!E602),"")))))))))</f>
        <v>1.042129637466537</v>
      </c>
      <c r="U602" s="32">
        <f>IF($A$20=1,IF(UDDS!G602="","",UDDS!G602),IF($A$20=2,IF('FTP-75'!G602="","",'FTP-75'!G602),IF($A$20=3, IF('US06'!G602="","",'US06'!G602),IF($A$20=4, IF(NEDC!F602="","", NEDC!F602),IF($A$20=5, IF('JPN10-15'!F602="","",'JPN10-15'!F602),IF($A$20=6, IF(WLTC!G602="","", WLTC!G602),IF($A$20=7, IF('New Cycle 1'!F602="","", 'New Cycle 1'!F602),IF($A$20=8, IF('New Cycle 2'!F602="","", 'New Cycle 2'!F602),IF($A$20=9, IF('New Cycle 3'!F602="","", 'New Cycle 3'!F602),"")))))))))</f>
        <v>3059.5830322249103</v>
      </c>
    </row>
    <row r="603" spans="16:21" x14ac:dyDescent="0.25">
      <c r="P603" s="8">
        <f>IF($A$20=1,IF(UDDS!A603="","",UDDS!A603),IF($A$20=2,IF('FTP-75'!A603="","",'FTP-75'!A603),IF($A$20=3, IF('US06'!A603="","",'US06'!A603),IF($A$20=4, IF(NEDC!A603="","", NEDC!A603),IF($A$20=5, IF('JPN10-15'!A603="","",'JPN10-15'!A603),IF($A$20=6, IF(WLTC!B603="","", WLTC!B603),IF($A$20=7, IF('New Cycle 1'!A603="","", 'New Cycle 1'!A603),IF($A$20=8, IF('New Cycle 2'!A603="","", 'New Cycle 3'!A603),IF($A$20=9, IF('New Cycle 3'!A603="","", 'New Cycle 3'!A603),"")))))))))</f>
        <v>601</v>
      </c>
      <c r="Q603" s="32">
        <f>IF($A$20=1,IF(UDDS!C603="","",UDDS!C603),IF($A$20=2,IF('FTP-75'!C603="","",'FTP-75'!C603),IF($A$20=3, IF('US06'!C603="","",'US06'!C603),IF($A$20=4, IF(NEDC!B603="","", NEDC!B603),IF($A$20=5, IF('JPN10-15'!B603="","",'JPN10-15'!B603),IF($A$20=6, IF(WLTC!C603="","", WLTC!C603),IF($A$20=7, IF('New Cycle 1'!B603="","", 'New Cycle 1'!B603),IF($A$20=8, IF('New Cycle 2'!B603="","", 'New Cycle 2'!B603),IF($A$20=9, IF('New Cycle 3'!B603="","", 'New Cycle 3'!B603),"")))))))))</f>
        <v>10.543333441019058</v>
      </c>
      <c r="R603" s="32">
        <f>IF($A$20=1,IF(UDDS!D603="","",UDDS!D603),IF($A$20=2,IF('FTP-75'!D603="","",'FTP-75'!D603),IF($A$20=3, IF('US06'!D603="","",'US06'!D603),IF($A$20=4, IF(NEDC!C603="","", NEDC!C603),IF($A$20=5, IF('JPN10-15'!C603="","",'JPN10-15'!C603),IF($A$20=6, IF(WLTC!D603="","", WLTC!D603),IF($A$20=7, IF('New Cycle 1'!C603="","", 'New Cycle 1'!C603),IF($A$20=8, IF('New Cycle 2'!C603="","", 'New Cycle 2'!C603),IF($A$20=9, IF('New Cycle 3'!C603="","", 'New Cycle 3'!C603),"")))))))))</f>
        <v>0</v>
      </c>
      <c r="S603" s="32">
        <f>IF($A$20=1,IF(UDDS!E603="","",UDDS!E603),IF($A$20=2,IF('FTP-75'!E603="","",'FTP-75'!E603),IF($A$20=3, IF('US06'!E603="","",'US06'!E603),IF($A$20=4, IF(NEDC!D603="","", NEDC!D603),IF($A$20=5, IF('JPN10-15'!D603="","",'JPN10-15'!D603),IF($A$20=6, IF(WLTC!E603="","", WLTC!E603),IF($A$20=7, IF('New Cycle 1'!D603="","", 'New Cycle 1'!D603),IF($A$20=8, IF('New Cycle 2'!D603="","", 'New Cycle 2'!D603),IF($A$20=9, IF('New Cycle 3'!D603="","", 'New Cycle 3'!D603),"")))))))))</f>
        <v>2.928703733616405</v>
      </c>
      <c r="T603" s="32">
        <f>IF($A$20=1,IF(UDDS!F603="","",UDDS!F603),IF($A$20=2,IF('FTP-75'!F603="","",'FTP-75'!F603),IF($A$20=3, IF('US06'!F603="","",'US06'!F603),IF($A$20=4, IF(NEDC!E603="","", NEDC!E603),IF($A$20=5, IF('JPN10-15'!E603="","",'JPN10-15'!E603),IF($A$20=6, IF(WLTC!F603="","", WLTC!F603),IF($A$20=7, IF('New Cycle 1'!E603="","", 'New Cycle 1'!E603),IF($A$20=8, IF('New Cycle 2'!E603="","", 'New Cycle 2'!E603),IF($A$20=9, IF('New Cycle 3'!E603="","", 'New Cycle 3'!E603),"")))))))))</f>
        <v>1.0421296374665363</v>
      </c>
      <c r="U603" s="32">
        <f>IF($A$20=1,IF(UDDS!G603="","",UDDS!G603),IF($A$20=2,IF('FTP-75'!G603="","",'FTP-75'!G603),IF($A$20=3, IF('US06'!G603="","",'US06'!G603),IF($A$20=4, IF(NEDC!F603="","", NEDC!F603),IF($A$20=5, IF('JPN10-15'!F603="","",'JPN10-15'!F603),IF($A$20=6, IF(WLTC!G603="","", WLTC!G603),IF($A$20=7, IF('New Cycle 1'!F603="","", 'New Cycle 1'!F603),IF($A$20=8, IF('New Cycle 2'!F603="","", 'New Cycle 2'!F603),IF($A$20=9, IF('New Cycle 3'!F603="","", 'New Cycle 3'!F603),"")))))))))</f>
        <v>3061.9906711397934</v>
      </c>
    </row>
    <row r="604" spans="16:21" x14ac:dyDescent="0.25">
      <c r="P604" s="8">
        <f>IF($A$20=1,IF(UDDS!A604="","",UDDS!A604),IF($A$20=2,IF('FTP-75'!A604="","",'FTP-75'!A604),IF($A$20=3, IF('US06'!A604="","",'US06'!A604),IF($A$20=4, IF(NEDC!A604="","", NEDC!A604),IF($A$20=5, IF('JPN10-15'!A604="","",'JPN10-15'!A604),IF($A$20=6, IF(WLTC!B604="","", WLTC!B604),IF($A$20=7, IF('New Cycle 1'!A604="","", 'New Cycle 1'!A604),IF($A$20=8, IF('New Cycle 2'!A604="","", 'New Cycle 3'!A604),IF($A$20=9, IF('New Cycle 3'!A604="","", 'New Cycle 3'!A604),"")))))))))</f>
        <v>602</v>
      </c>
      <c r="Q604" s="32">
        <f>IF($A$20=1,IF(UDDS!C604="","",UDDS!C604),IF($A$20=2,IF('FTP-75'!C604="","",'FTP-75'!C604),IF($A$20=3, IF('US06'!C604="","",'US06'!C604),IF($A$20=4, IF(NEDC!B604="","", NEDC!B604),IF($A$20=5, IF('JPN10-15'!B604="","",'JPN10-15'!B604),IF($A$20=6, IF(WLTC!C604="","", WLTC!C604),IF($A$20=7, IF('New Cycle 1'!B604="","", 'New Cycle 1'!B604),IF($A$20=8, IF('New Cycle 2'!B604="","", 'New Cycle 2'!B604),IF($A$20=9, IF('New Cycle 3'!B604="","", 'New Cycle 3'!B604),"")))))))))</f>
        <v>14.291666746139528</v>
      </c>
      <c r="R604" s="32">
        <f>IF($A$20=1,IF(UDDS!D604="","",UDDS!D604),IF($A$20=2,IF('FTP-75'!D604="","",'FTP-75'!D604),IF($A$20=3, IF('US06'!D604="","",'US06'!D604),IF($A$20=4, IF(NEDC!C604="","", NEDC!C604),IF($A$20=5, IF('JPN10-15'!C604="","",'JPN10-15'!C604),IF($A$20=6, IF(WLTC!D604="","", WLTC!D604),IF($A$20=7, IF('New Cycle 1'!C604="","", 'New Cycle 1'!C604),IF($A$20=8, IF('New Cycle 2'!C604="","", 'New Cycle 2'!C604),IF($A$20=9, IF('New Cycle 3'!C604="","", 'New Cycle 3'!C604),"")))))))))</f>
        <v>0</v>
      </c>
      <c r="S604" s="32">
        <f>IF($A$20=1,IF(UDDS!E604="","",UDDS!E604),IF($A$20=2,IF('FTP-75'!E604="","",'FTP-75'!E604),IF($A$20=3, IF('US06'!E604="","",'US06'!E604),IF($A$20=4, IF(NEDC!D604="","", NEDC!D604),IF($A$20=5, IF('JPN10-15'!D604="","",'JPN10-15'!D604),IF($A$20=6, IF(WLTC!E604="","", WLTC!E604),IF($A$20=7, IF('New Cycle 1'!D604="","", 'New Cycle 1'!D604),IF($A$20=8, IF('New Cycle 2'!D604="","", 'New Cycle 2'!D604),IF($A$20=9, IF('New Cycle 3'!D604="","", 'New Cycle 3'!D604),"")))))))))</f>
        <v>3.969907429483202</v>
      </c>
      <c r="T604" s="32">
        <f>IF($A$20=1,IF(UDDS!F604="","",UDDS!F604),IF($A$20=2,IF('FTP-75'!F604="","",'FTP-75'!F604),IF($A$20=3, IF('US06'!F604="","",'US06'!F604),IF($A$20=4, IF(NEDC!E604="","", NEDC!E604),IF($A$20=5, IF('JPN10-15'!E604="","",'JPN10-15'!E604),IF($A$20=6, IF(WLTC!F604="","", WLTC!F604),IF($A$20=7, IF('New Cycle 1'!E604="","", 'New Cycle 1'!E604),IF($A$20=8, IF('New Cycle 2'!E604="","", 'New Cycle 2'!E604),IF($A$20=9, IF('New Cycle 3'!E604="","", 'New Cycle 3'!E604),"")))))))))</f>
        <v>1.041203695866797</v>
      </c>
      <c r="U604" s="32">
        <f>IF($A$20=1,IF(UDDS!G604="","",UDDS!G604),IF($A$20=2,IF('FTP-75'!G604="","",'FTP-75'!G604),IF($A$20=3, IF('US06'!G604="","",'US06'!G604),IF($A$20=4, IF(NEDC!F604="","", NEDC!F604),IF($A$20=5, IF('JPN10-15'!F604="","",'JPN10-15'!F604),IF($A$20=6, IF(WLTC!G604="","", WLTC!G604),IF($A$20=7, IF('New Cycle 1'!F604="","", 'New Cycle 1'!F604),IF($A$20=8, IF('New Cycle 2'!F604="","", 'New Cycle 2'!F604),IF($A$20=9, IF('New Cycle 3'!F604="","", 'New Cycle 3'!F604),"")))))))))</f>
        <v>3065.4399767213431</v>
      </c>
    </row>
    <row r="605" spans="16:21" x14ac:dyDescent="0.25">
      <c r="P605" s="8">
        <f>IF($A$20=1,IF(UDDS!A605="","",UDDS!A605),IF($A$20=2,IF('FTP-75'!A605="","",'FTP-75'!A605),IF($A$20=3, IF('US06'!A605="","",'US06'!A605),IF($A$20=4, IF(NEDC!A605="","", NEDC!A605),IF($A$20=5, IF('JPN10-15'!A605="","",'JPN10-15'!A605),IF($A$20=6, IF(WLTC!B605="","", WLTC!B605),IF($A$20=7, IF('New Cycle 1'!A605="","", 'New Cycle 1'!A605),IF($A$20=8, IF('New Cycle 2'!A605="","", 'New Cycle 3'!A605),IF($A$20=9, IF('New Cycle 3'!A605="","", 'New Cycle 3'!A605),"")))))))))</f>
        <v>603</v>
      </c>
      <c r="Q605" s="32">
        <f>IF($A$20=1,IF(UDDS!C605="","",UDDS!C605),IF($A$20=2,IF('FTP-75'!C605="","",'FTP-75'!C605),IF($A$20=3, IF('US06'!C605="","",'US06'!C605),IF($A$20=4, IF(NEDC!B605="","", NEDC!B605),IF($A$20=5, IF('JPN10-15'!B605="","",'JPN10-15'!B605),IF($A$20=6, IF(WLTC!C605="","", WLTC!C605),IF($A$20=7, IF('New Cycle 1'!B605="","", 'New Cycle 1'!B605),IF($A$20=8, IF('New Cycle 2'!B605="","", 'New Cycle 2'!B605),IF($A$20=9, IF('New Cycle 3'!B605="","", 'New Cycle 3'!B605),"")))))))))</f>
        <v>15</v>
      </c>
      <c r="R605" s="32">
        <f>IF($A$20=1,IF(UDDS!D605="","",UDDS!D605),IF($A$20=2,IF('FTP-75'!D605="","",'FTP-75'!D605),IF($A$20=3, IF('US06'!D605="","",'US06'!D605),IF($A$20=4, IF(NEDC!C605="","", NEDC!C605),IF($A$20=5, IF('JPN10-15'!C605="","",'JPN10-15'!C605),IF($A$20=6, IF(WLTC!D605="","", WLTC!D605),IF($A$20=7, IF('New Cycle 1'!C605="","", 'New Cycle 1'!C605),IF($A$20=8, IF('New Cycle 2'!C605="","", 'New Cycle 2'!C605),IF($A$20=9, IF('New Cycle 3'!C605="","", 'New Cycle 3'!C605),"")))))))))</f>
        <v>0</v>
      </c>
      <c r="S605" s="32">
        <f>IF($A$20=1,IF(UDDS!E605="","",UDDS!E605),IF($A$20=2,IF('FTP-75'!E605="","",'FTP-75'!E605),IF($A$20=3, IF('US06'!E605="","",'US06'!E605),IF($A$20=4, IF(NEDC!D605="","", NEDC!D605),IF($A$20=5, IF('JPN10-15'!D605="","",'JPN10-15'!D605),IF($A$20=6, IF(WLTC!E605="","", WLTC!E605),IF($A$20=7, IF('New Cycle 1'!D605="","", 'New Cycle 1'!D605),IF($A$20=8, IF('New Cycle 2'!D605="","", 'New Cycle 2'!D605),IF($A$20=9, IF('New Cycle 3'!D605="","", 'New Cycle 3'!D605),"")))))))))</f>
        <v>4.166666666666667</v>
      </c>
      <c r="T605" s="32">
        <f>IF($A$20=1,IF(UDDS!F605="","",UDDS!F605),IF($A$20=2,IF('FTP-75'!F605="","",'FTP-75'!F605),IF($A$20=3, IF('US06'!F605="","",'US06'!F605),IF($A$20=4, IF(NEDC!E605="","", NEDC!E605),IF($A$20=5, IF('JPN10-15'!E605="","",'JPN10-15'!E605),IF($A$20=6, IF(WLTC!F605="","", WLTC!F605),IF($A$20=7, IF('New Cycle 1'!E605="","", 'New Cycle 1'!E605),IF($A$20=8, IF('New Cycle 2'!E605="","", 'New Cycle 2'!E605),IF($A$20=9, IF('New Cycle 3'!E605="","", 'New Cycle 3'!E605),"")))))))))</f>
        <v>0.196759237183465</v>
      </c>
      <c r="U605" s="32">
        <f>IF($A$20=1,IF(UDDS!G605="","",UDDS!G605),IF($A$20=2,IF('FTP-75'!G605="","",'FTP-75'!G605),IF($A$20=3, IF('US06'!G605="","",'US06'!G605),IF($A$20=4, IF(NEDC!F605="","", NEDC!F605),IF($A$20=5, IF('JPN10-15'!F605="","",'JPN10-15'!F605),IF($A$20=6, IF(WLTC!G605="","", WLTC!G605),IF($A$20=7, IF('New Cycle 1'!F605="","", 'New Cycle 1'!F605),IF($A$20=8, IF('New Cycle 2'!F605="","", 'New Cycle 2'!F605),IF($A$20=9, IF('New Cycle 3'!F605="","", 'New Cycle 3'!F605),"")))))))))</f>
        <v>3069.5082637694181</v>
      </c>
    </row>
    <row r="606" spans="16:21" x14ac:dyDescent="0.25">
      <c r="P606" s="8">
        <f>IF($A$20=1,IF(UDDS!A606="","",UDDS!A606),IF($A$20=2,IF('FTP-75'!A606="","",'FTP-75'!A606),IF($A$20=3, IF('US06'!A606="","",'US06'!A606),IF($A$20=4, IF(NEDC!A606="","", NEDC!A606),IF($A$20=5, IF('JPN10-15'!A606="","",'JPN10-15'!A606),IF($A$20=6, IF(WLTC!B606="","", WLTC!B606),IF($A$20=7, IF('New Cycle 1'!A606="","", 'New Cycle 1'!A606),IF($A$20=8, IF('New Cycle 2'!A606="","", 'New Cycle 3'!A606),IF($A$20=9, IF('New Cycle 3'!A606="","", 'New Cycle 3'!A606),"")))))))))</f>
        <v>604</v>
      </c>
      <c r="Q606" s="32">
        <f>IF($A$20=1,IF(UDDS!C606="","",UDDS!C606),IF($A$20=2,IF('FTP-75'!C606="","",'FTP-75'!C606),IF($A$20=3, IF('US06'!C606="","",'US06'!C606),IF($A$20=4, IF(NEDC!B606="","", NEDC!B606),IF($A$20=5, IF('JPN10-15'!B606="","",'JPN10-15'!B606),IF($A$20=6, IF(WLTC!C606="","", WLTC!C606),IF($A$20=7, IF('New Cycle 1'!B606="","", 'New Cycle 1'!B606),IF($A$20=8, IF('New Cycle 2'!B606="","", 'New Cycle 2'!B606),IF($A$20=9, IF('New Cycle 3'!B606="","", 'New Cycle 3'!B606),"")))))))))</f>
        <v>15</v>
      </c>
      <c r="R606" s="32">
        <f>IF($A$20=1,IF(UDDS!D606="","",UDDS!D606),IF($A$20=2,IF('FTP-75'!D606="","",'FTP-75'!D606),IF($A$20=3, IF('US06'!D606="","",'US06'!D606),IF($A$20=4, IF(NEDC!C606="","", NEDC!C606),IF($A$20=5, IF('JPN10-15'!C606="","",'JPN10-15'!C606),IF($A$20=6, IF(WLTC!D606="","", WLTC!D606),IF($A$20=7, IF('New Cycle 1'!C606="","", 'New Cycle 1'!C606),IF($A$20=8, IF('New Cycle 2'!C606="","", 'New Cycle 2'!C606),IF($A$20=9, IF('New Cycle 3'!C606="","", 'New Cycle 3'!C606),"")))))))))</f>
        <v>0</v>
      </c>
      <c r="S606" s="32">
        <f>IF($A$20=1,IF(UDDS!E606="","",UDDS!E606),IF($A$20=2,IF('FTP-75'!E606="","",'FTP-75'!E606),IF($A$20=3, IF('US06'!E606="","",'US06'!E606),IF($A$20=4, IF(NEDC!D606="","", NEDC!D606),IF($A$20=5, IF('JPN10-15'!D606="","",'JPN10-15'!D606),IF($A$20=6, IF(WLTC!E606="","", WLTC!E606),IF($A$20=7, IF('New Cycle 1'!D606="","", 'New Cycle 1'!D606),IF($A$20=8, IF('New Cycle 2'!D606="","", 'New Cycle 2'!D606),IF($A$20=9, IF('New Cycle 3'!D606="","", 'New Cycle 3'!D606),"")))))))))</f>
        <v>4.166666666666667</v>
      </c>
      <c r="T606" s="32">
        <f>IF($A$20=1,IF(UDDS!F606="","",UDDS!F606),IF($A$20=2,IF('FTP-75'!F606="","",'FTP-75'!F606),IF($A$20=3, IF('US06'!F606="","",'US06'!F606),IF($A$20=4, IF(NEDC!E606="","", NEDC!E606),IF($A$20=5, IF('JPN10-15'!E606="","",'JPN10-15'!E606),IF($A$20=6, IF(WLTC!F606="","", WLTC!F606),IF($A$20=7, IF('New Cycle 1'!E606="","", 'New Cycle 1'!E606),IF($A$20=8, IF('New Cycle 2'!E606="","", 'New Cycle 2'!E606),IF($A$20=9, IF('New Cycle 3'!E606="","", 'New Cycle 3'!E606),"")))))))))</f>
        <v>0</v>
      </c>
      <c r="U606" s="32">
        <f>IF($A$20=1,IF(UDDS!G606="","",UDDS!G606),IF($A$20=2,IF('FTP-75'!G606="","",'FTP-75'!G606),IF($A$20=3, IF('US06'!G606="","",'US06'!G606),IF($A$20=4, IF(NEDC!F606="","", NEDC!F606),IF($A$20=5, IF('JPN10-15'!F606="","",'JPN10-15'!F606),IF($A$20=6, IF(WLTC!G606="","", WLTC!G606),IF($A$20=7, IF('New Cycle 1'!F606="","", 'New Cycle 1'!F606),IF($A$20=8, IF('New Cycle 2'!F606="","", 'New Cycle 2'!F606),IF($A$20=9, IF('New Cycle 3'!F606="","", 'New Cycle 3'!F606),"")))))))))</f>
        <v>3073.6749304360847</v>
      </c>
    </row>
    <row r="607" spans="16:21" x14ac:dyDescent="0.25">
      <c r="P607" s="8">
        <f>IF($A$20=1,IF(UDDS!A607="","",UDDS!A607),IF($A$20=2,IF('FTP-75'!A607="","",'FTP-75'!A607),IF($A$20=3, IF('US06'!A607="","",'US06'!A607),IF($A$20=4, IF(NEDC!A607="","", NEDC!A607),IF($A$20=5, IF('JPN10-15'!A607="","",'JPN10-15'!A607),IF($A$20=6, IF(WLTC!B607="","", WLTC!B607),IF($A$20=7, IF('New Cycle 1'!A607="","", 'New Cycle 1'!A607),IF($A$20=8, IF('New Cycle 2'!A607="","", 'New Cycle 3'!A607),IF($A$20=9, IF('New Cycle 3'!A607="","", 'New Cycle 3'!A607),"")))))))))</f>
        <v>605</v>
      </c>
      <c r="Q607" s="32">
        <f>IF($A$20=1,IF(UDDS!C607="","",UDDS!C607),IF($A$20=2,IF('FTP-75'!C607="","",'FTP-75'!C607),IF($A$20=3, IF('US06'!C607="","",'US06'!C607),IF($A$20=4, IF(NEDC!B607="","", NEDC!B607),IF($A$20=5, IF('JPN10-15'!B607="","",'JPN10-15'!B607),IF($A$20=6, IF(WLTC!C607="","", WLTC!C607),IF($A$20=7, IF('New Cycle 1'!B607="","", 'New Cycle 1'!B607),IF($A$20=8, IF('New Cycle 2'!B607="","", 'New Cycle 2'!B607),IF($A$20=9, IF('New Cycle 3'!B607="","", 'New Cycle 3'!B607),"")))))))))</f>
        <v>15</v>
      </c>
      <c r="R607" s="32">
        <f>IF($A$20=1,IF(UDDS!D607="","",UDDS!D607),IF($A$20=2,IF('FTP-75'!D607="","",'FTP-75'!D607),IF($A$20=3, IF('US06'!D607="","",'US06'!D607),IF($A$20=4, IF(NEDC!C607="","", NEDC!C607),IF($A$20=5, IF('JPN10-15'!C607="","",'JPN10-15'!C607),IF($A$20=6, IF(WLTC!D607="","", WLTC!D607),IF($A$20=7, IF('New Cycle 1'!C607="","", 'New Cycle 1'!C607),IF($A$20=8, IF('New Cycle 2'!C607="","", 'New Cycle 2'!C607),IF($A$20=9, IF('New Cycle 3'!C607="","", 'New Cycle 3'!C607),"")))))))))</f>
        <v>0</v>
      </c>
      <c r="S607" s="32">
        <f>IF($A$20=1,IF(UDDS!E607="","",UDDS!E607),IF($A$20=2,IF('FTP-75'!E607="","",'FTP-75'!E607),IF($A$20=3, IF('US06'!E607="","",'US06'!E607),IF($A$20=4, IF(NEDC!D607="","", NEDC!D607),IF($A$20=5, IF('JPN10-15'!D607="","",'JPN10-15'!D607),IF($A$20=6, IF(WLTC!E607="","", WLTC!E607),IF($A$20=7, IF('New Cycle 1'!D607="","", 'New Cycle 1'!D607),IF($A$20=8, IF('New Cycle 2'!D607="","", 'New Cycle 2'!D607),IF($A$20=9, IF('New Cycle 3'!D607="","", 'New Cycle 3'!D607),"")))))))))</f>
        <v>4.166666666666667</v>
      </c>
      <c r="T607" s="32">
        <f>IF($A$20=1,IF(UDDS!F607="","",UDDS!F607),IF($A$20=2,IF('FTP-75'!F607="","",'FTP-75'!F607),IF($A$20=3, IF('US06'!F607="","",'US06'!F607),IF($A$20=4, IF(NEDC!E607="","", NEDC!E607),IF($A$20=5, IF('JPN10-15'!E607="","",'JPN10-15'!E607),IF($A$20=6, IF(WLTC!F607="","", WLTC!F607),IF($A$20=7, IF('New Cycle 1'!E607="","", 'New Cycle 1'!E607),IF($A$20=8, IF('New Cycle 2'!E607="","", 'New Cycle 2'!E607),IF($A$20=9, IF('New Cycle 3'!E607="","", 'New Cycle 3'!E607),"")))))))))</f>
        <v>0</v>
      </c>
      <c r="U607" s="32">
        <f>IF($A$20=1,IF(UDDS!G607="","",UDDS!G607),IF($A$20=2,IF('FTP-75'!G607="","",'FTP-75'!G607),IF($A$20=3, IF('US06'!G607="","",'US06'!G607),IF($A$20=4, IF(NEDC!F607="","", NEDC!F607),IF($A$20=5, IF('JPN10-15'!F607="","",'JPN10-15'!F607),IF($A$20=6, IF(WLTC!G607="","", WLTC!G607),IF($A$20=7, IF('New Cycle 1'!F607="","", 'New Cycle 1'!F607),IF($A$20=8, IF('New Cycle 2'!F607="","", 'New Cycle 2'!F607),IF($A$20=9, IF('New Cycle 3'!F607="","", 'New Cycle 3'!F607),"")))))))))</f>
        <v>3077.8415971027512</v>
      </c>
    </row>
    <row r="608" spans="16:21" x14ac:dyDescent="0.25">
      <c r="P608" s="8">
        <f>IF($A$20=1,IF(UDDS!A608="","",UDDS!A608),IF($A$20=2,IF('FTP-75'!A608="","",'FTP-75'!A608),IF($A$20=3, IF('US06'!A608="","",'US06'!A608),IF($A$20=4, IF(NEDC!A608="","", NEDC!A608),IF($A$20=5, IF('JPN10-15'!A608="","",'JPN10-15'!A608),IF($A$20=6, IF(WLTC!B608="","", WLTC!B608),IF($A$20=7, IF('New Cycle 1'!A608="","", 'New Cycle 1'!A608),IF($A$20=8, IF('New Cycle 2'!A608="","", 'New Cycle 3'!A608),IF($A$20=9, IF('New Cycle 3'!A608="","", 'New Cycle 3'!A608),"")))))))))</f>
        <v>606</v>
      </c>
      <c r="Q608" s="32">
        <f>IF($A$20=1,IF(UDDS!C608="","",UDDS!C608),IF($A$20=2,IF('FTP-75'!C608="","",'FTP-75'!C608),IF($A$20=3, IF('US06'!C608="","",'US06'!C608),IF($A$20=4, IF(NEDC!B608="","", NEDC!B608),IF($A$20=5, IF('JPN10-15'!B608="","",'JPN10-15'!B608),IF($A$20=6, IF(WLTC!C608="","", WLTC!C608),IF($A$20=7, IF('New Cycle 1'!B608="","", 'New Cycle 1'!B608),IF($A$20=8, IF('New Cycle 2'!B608="","", 'New Cycle 2'!B608),IF($A$20=9, IF('New Cycle 3'!B608="","", 'New Cycle 3'!B608),"")))))))))</f>
        <v>15</v>
      </c>
      <c r="R608" s="32">
        <f>IF($A$20=1,IF(UDDS!D608="","",UDDS!D608),IF($A$20=2,IF('FTP-75'!D608="","",'FTP-75'!D608),IF($A$20=3, IF('US06'!D608="","",'US06'!D608),IF($A$20=4, IF(NEDC!C608="","", NEDC!C608),IF($A$20=5, IF('JPN10-15'!C608="","",'JPN10-15'!C608),IF($A$20=6, IF(WLTC!D608="","", WLTC!D608),IF($A$20=7, IF('New Cycle 1'!C608="","", 'New Cycle 1'!C608),IF($A$20=8, IF('New Cycle 2'!C608="","", 'New Cycle 2'!C608),IF($A$20=9, IF('New Cycle 3'!C608="","", 'New Cycle 3'!C608),"")))))))))</f>
        <v>0</v>
      </c>
      <c r="S608" s="32">
        <f>IF($A$20=1,IF(UDDS!E608="","",UDDS!E608),IF($A$20=2,IF('FTP-75'!E608="","",'FTP-75'!E608),IF($A$20=3, IF('US06'!E608="","",'US06'!E608),IF($A$20=4, IF(NEDC!D608="","", NEDC!D608),IF($A$20=5, IF('JPN10-15'!D608="","",'JPN10-15'!D608),IF($A$20=6, IF(WLTC!E608="","", WLTC!E608),IF($A$20=7, IF('New Cycle 1'!D608="","", 'New Cycle 1'!D608),IF($A$20=8, IF('New Cycle 2'!D608="","", 'New Cycle 2'!D608),IF($A$20=9, IF('New Cycle 3'!D608="","", 'New Cycle 3'!D608),"")))))))))</f>
        <v>4.166666666666667</v>
      </c>
      <c r="T608" s="32">
        <f>IF($A$20=1,IF(UDDS!F608="","",UDDS!F608),IF($A$20=2,IF('FTP-75'!F608="","",'FTP-75'!F608),IF($A$20=3, IF('US06'!F608="","",'US06'!F608),IF($A$20=4, IF(NEDC!E608="","", NEDC!E608),IF($A$20=5, IF('JPN10-15'!E608="","",'JPN10-15'!E608),IF($A$20=6, IF(WLTC!F608="","", WLTC!F608),IF($A$20=7, IF('New Cycle 1'!E608="","", 'New Cycle 1'!E608),IF($A$20=8, IF('New Cycle 2'!E608="","", 'New Cycle 2'!E608),IF($A$20=9, IF('New Cycle 3'!E608="","", 'New Cycle 3'!E608),"")))))))))</f>
        <v>0</v>
      </c>
      <c r="U608" s="32">
        <f>IF($A$20=1,IF(UDDS!G608="","",UDDS!G608),IF($A$20=2,IF('FTP-75'!G608="","",'FTP-75'!G608),IF($A$20=3, IF('US06'!G608="","",'US06'!G608),IF($A$20=4, IF(NEDC!F608="","", NEDC!F608),IF($A$20=5, IF('JPN10-15'!F608="","",'JPN10-15'!F608),IF($A$20=6, IF(WLTC!G608="","", WLTC!G608),IF($A$20=7, IF('New Cycle 1'!F608="","", 'New Cycle 1'!F608),IF($A$20=8, IF('New Cycle 2'!F608="","", 'New Cycle 2'!F608),IF($A$20=9, IF('New Cycle 3'!F608="","", 'New Cycle 3'!F608),"")))))))))</f>
        <v>3082.0082637694177</v>
      </c>
    </row>
    <row r="609" spans="16:21" x14ac:dyDescent="0.25">
      <c r="P609" s="8">
        <f>IF($A$20=1,IF(UDDS!A609="","",UDDS!A609),IF($A$20=2,IF('FTP-75'!A609="","",'FTP-75'!A609),IF($A$20=3, IF('US06'!A609="","",'US06'!A609),IF($A$20=4, IF(NEDC!A609="","", NEDC!A609),IF($A$20=5, IF('JPN10-15'!A609="","",'JPN10-15'!A609),IF($A$20=6, IF(WLTC!B609="","", WLTC!B609),IF($A$20=7, IF('New Cycle 1'!A609="","", 'New Cycle 1'!A609),IF($A$20=8, IF('New Cycle 2'!A609="","", 'New Cycle 3'!A609),IF($A$20=9, IF('New Cycle 3'!A609="","", 'New Cycle 3'!A609),"")))))))))</f>
        <v>607</v>
      </c>
      <c r="Q609" s="32">
        <f>IF($A$20=1,IF(UDDS!C609="","",UDDS!C609),IF($A$20=2,IF('FTP-75'!C609="","",'FTP-75'!C609),IF($A$20=3, IF('US06'!C609="","",'US06'!C609),IF($A$20=4, IF(NEDC!B609="","", NEDC!B609),IF($A$20=5, IF('JPN10-15'!B609="","",'JPN10-15'!B609),IF($A$20=6, IF(WLTC!C609="","", WLTC!C609),IF($A$20=7, IF('New Cycle 1'!B609="","", 'New Cycle 1'!B609),IF($A$20=8, IF('New Cycle 2'!B609="","", 'New Cycle 2'!B609),IF($A$20=9, IF('New Cycle 3'!B609="","", 'New Cycle 3'!B609),"")))))))))</f>
        <v>15</v>
      </c>
      <c r="R609" s="32">
        <f>IF($A$20=1,IF(UDDS!D609="","",UDDS!D609),IF($A$20=2,IF('FTP-75'!D609="","",'FTP-75'!D609),IF($A$20=3, IF('US06'!D609="","",'US06'!D609),IF($A$20=4, IF(NEDC!C609="","", NEDC!C609),IF($A$20=5, IF('JPN10-15'!C609="","",'JPN10-15'!C609),IF($A$20=6, IF(WLTC!D609="","", WLTC!D609),IF($A$20=7, IF('New Cycle 1'!C609="","", 'New Cycle 1'!C609),IF($A$20=8, IF('New Cycle 2'!C609="","", 'New Cycle 2'!C609),IF($A$20=9, IF('New Cycle 3'!C609="","", 'New Cycle 3'!C609),"")))))))))</f>
        <v>0</v>
      </c>
      <c r="S609" s="32">
        <f>IF($A$20=1,IF(UDDS!E609="","",UDDS!E609),IF($A$20=2,IF('FTP-75'!E609="","",'FTP-75'!E609),IF($A$20=3, IF('US06'!E609="","",'US06'!E609),IF($A$20=4, IF(NEDC!D609="","", NEDC!D609),IF($A$20=5, IF('JPN10-15'!D609="","",'JPN10-15'!D609),IF($A$20=6, IF(WLTC!E609="","", WLTC!E609),IF($A$20=7, IF('New Cycle 1'!D609="","", 'New Cycle 1'!D609),IF($A$20=8, IF('New Cycle 2'!D609="","", 'New Cycle 2'!D609),IF($A$20=9, IF('New Cycle 3'!D609="","", 'New Cycle 3'!D609),"")))))))))</f>
        <v>4.166666666666667</v>
      </c>
      <c r="T609" s="32">
        <f>IF($A$20=1,IF(UDDS!F609="","",UDDS!F609),IF($A$20=2,IF('FTP-75'!F609="","",'FTP-75'!F609),IF($A$20=3, IF('US06'!F609="","",'US06'!F609),IF($A$20=4, IF(NEDC!E609="","", NEDC!E609),IF($A$20=5, IF('JPN10-15'!E609="","",'JPN10-15'!E609),IF($A$20=6, IF(WLTC!F609="","", WLTC!F609),IF($A$20=7, IF('New Cycle 1'!E609="","", 'New Cycle 1'!E609),IF($A$20=8, IF('New Cycle 2'!E609="","", 'New Cycle 2'!E609),IF($A$20=9, IF('New Cycle 3'!E609="","", 'New Cycle 3'!E609),"")))))))))</f>
        <v>0</v>
      </c>
      <c r="U609" s="32">
        <f>IF($A$20=1,IF(UDDS!G609="","",UDDS!G609),IF($A$20=2,IF('FTP-75'!G609="","",'FTP-75'!G609),IF($A$20=3, IF('US06'!G609="","",'US06'!G609),IF($A$20=4, IF(NEDC!F609="","", NEDC!F609),IF($A$20=5, IF('JPN10-15'!F609="","",'JPN10-15'!F609),IF($A$20=6, IF(WLTC!G609="","", WLTC!G609),IF($A$20=7, IF('New Cycle 1'!F609="","", 'New Cycle 1'!F609),IF($A$20=8, IF('New Cycle 2'!F609="","", 'New Cycle 2'!F609),IF($A$20=9, IF('New Cycle 3'!F609="","", 'New Cycle 3'!F609),"")))))))))</f>
        <v>3086.1749304360842</v>
      </c>
    </row>
    <row r="610" spans="16:21" x14ac:dyDescent="0.25">
      <c r="P610" s="8">
        <f>IF($A$20=1,IF(UDDS!A610="","",UDDS!A610),IF($A$20=2,IF('FTP-75'!A610="","",'FTP-75'!A610),IF($A$20=3, IF('US06'!A610="","",'US06'!A610),IF($A$20=4, IF(NEDC!A610="","", NEDC!A610),IF($A$20=5, IF('JPN10-15'!A610="","",'JPN10-15'!A610),IF($A$20=6, IF(WLTC!B610="","", WLTC!B610),IF($A$20=7, IF('New Cycle 1'!A610="","", 'New Cycle 1'!A610),IF($A$20=8, IF('New Cycle 2'!A610="","", 'New Cycle 3'!A610),IF($A$20=9, IF('New Cycle 3'!A610="","", 'New Cycle 3'!A610),"")))))))))</f>
        <v>608</v>
      </c>
      <c r="Q610" s="32">
        <f>IF($A$20=1,IF(UDDS!C610="","",UDDS!C610),IF($A$20=2,IF('FTP-75'!C610="","",'FTP-75'!C610),IF($A$20=3, IF('US06'!C610="","",'US06'!C610),IF($A$20=4, IF(NEDC!B610="","", NEDC!B610),IF($A$20=5, IF('JPN10-15'!B610="","",'JPN10-15'!B610),IF($A$20=6, IF(WLTC!C610="","", WLTC!C610),IF($A$20=7, IF('New Cycle 1'!B610="","", 'New Cycle 1'!B610),IF($A$20=8, IF('New Cycle 2'!B610="","", 'New Cycle 2'!B610),IF($A$20=9, IF('New Cycle 3'!B610="","", 'New Cycle 3'!B610),"")))))))))</f>
        <v>15</v>
      </c>
      <c r="R610" s="32">
        <f>IF($A$20=1,IF(UDDS!D610="","",UDDS!D610),IF($A$20=2,IF('FTP-75'!D610="","",'FTP-75'!D610),IF($A$20=3, IF('US06'!D610="","",'US06'!D610),IF($A$20=4, IF(NEDC!C610="","", NEDC!C610),IF($A$20=5, IF('JPN10-15'!C610="","",'JPN10-15'!C610),IF($A$20=6, IF(WLTC!D610="","", WLTC!D610),IF($A$20=7, IF('New Cycle 1'!C610="","", 'New Cycle 1'!C610),IF($A$20=8, IF('New Cycle 2'!C610="","", 'New Cycle 2'!C610),IF($A$20=9, IF('New Cycle 3'!C610="","", 'New Cycle 3'!C610),"")))))))))</f>
        <v>0</v>
      </c>
      <c r="S610" s="32">
        <f>IF($A$20=1,IF(UDDS!E610="","",UDDS!E610),IF($A$20=2,IF('FTP-75'!E610="","",'FTP-75'!E610),IF($A$20=3, IF('US06'!E610="","",'US06'!E610),IF($A$20=4, IF(NEDC!D610="","", NEDC!D610),IF($A$20=5, IF('JPN10-15'!D610="","",'JPN10-15'!D610),IF($A$20=6, IF(WLTC!E610="","", WLTC!E610),IF($A$20=7, IF('New Cycle 1'!D610="","", 'New Cycle 1'!D610),IF($A$20=8, IF('New Cycle 2'!D610="","", 'New Cycle 2'!D610),IF($A$20=9, IF('New Cycle 3'!D610="","", 'New Cycle 3'!D610),"")))))))))</f>
        <v>4.166666666666667</v>
      </c>
      <c r="T610" s="32">
        <f>IF($A$20=1,IF(UDDS!F610="","",UDDS!F610),IF($A$20=2,IF('FTP-75'!F610="","",'FTP-75'!F610),IF($A$20=3, IF('US06'!F610="","",'US06'!F610),IF($A$20=4, IF(NEDC!E610="","", NEDC!E610),IF($A$20=5, IF('JPN10-15'!E610="","",'JPN10-15'!E610),IF($A$20=6, IF(WLTC!F610="","", WLTC!F610),IF($A$20=7, IF('New Cycle 1'!E610="","", 'New Cycle 1'!E610),IF($A$20=8, IF('New Cycle 2'!E610="","", 'New Cycle 2'!E610),IF($A$20=9, IF('New Cycle 3'!E610="","", 'New Cycle 3'!E610),"")))))))))</f>
        <v>0</v>
      </c>
      <c r="U610" s="32">
        <f>IF($A$20=1,IF(UDDS!G610="","",UDDS!G610),IF($A$20=2,IF('FTP-75'!G610="","",'FTP-75'!G610),IF($A$20=3, IF('US06'!G610="","",'US06'!G610),IF($A$20=4, IF(NEDC!F610="","", NEDC!F610),IF($A$20=5, IF('JPN10-15'!F610="","",'JPN10-15'!F610),IF($A$20=6, IF(WLTC!G610="","", WLTC!G610),IF($A$20=7, IF('New Cycle 1'!F610="","", 'New Cycle 1'!F610),IF($A$20=8, IF('New Cycle 2'!F610="","", 'New Cycle 2'!F610),IF($A$20=9, IF('New Cycle 3'!F610="","", 'New Cycle 3'!F610),"")))))))))</f>
        <v>3090.3415971027507</v>
      </c>
    </row>
    <row r="611" spans="16:21" x14ac:dyDescent="0.25">
      <c r="P611" s="8">
        <f>IF($A$20=1,IF(UDDS!A611="","",UDDS!A611),IF($A$20=2,IF('FTP-75'!A611="","",'FTP-75'!A611),IF($A$20=3, IF('US06'!A611="","",'US06'!A611),IF($A$20=4, IF(NEDC!A611="","", NEDC!A611),IF($A$20=5, IF('JPN10-15'!A611="","",'JPN10-15'!A611),IF($A$20=6, IF(WLTC!B611="","", WLTC!B611),IF($A$20=7, IF('New Cycle 1'!A611="","", 'New Cycle 1'!A611),IF($A$20=8, IF('New Cycle 2'!A611="","", 'New Cycle 3'!A611),IF($A$20=9, IF('New Cycle 3'!A611="","", 'New Cycle 3'!A611),"")))))))))</f>
        <v>609</v>
      </c>
      <c r="Q611" s="32">
        <f>IF($A$20=1,IF(UDDS!C611="","",UDDS!C611),IF($A$20=2,IF('FTP-75'!C611="","",'FTP-75'!C611),IF($A$20=3, IF('US06'!C611="","",'US06'!C611),IF($A$20=4, IF(NEDC!B611="","", NEDC!B611),IF($A$20=5, IF('JPN10-15'!B611="","",'JPN10-15'!B611),IF($A$20=6, IF(WLTC!C611="","", WLTC!C611),IF($A$20=7, IF('New Cycle 1'!B611="","", 'New Cycle 1'!B611),IF($A$20=8, IF('New Cycle 2'!B611="","", 'New Cycle 2'!B611),IF($A$20=9, IF('New Cycle 3'!B611="","", 'New Cycle 3'!B611),"")))))))))</f>
        <v>15</v>
      </c>
      <c r="R611" s="32">
        <f>IF($A$20=1,IF(UDDS!D611="","",UDDS!D611),IF($A$20=2,IF('FTP-75'!D611="","",'FTP-75'!D611),IF($A$20=3, IF('US06'!D611="","",'US06'!D611),IF($A$20=4, IF(NEDC!C611="","", NEDC!C611),IF($A$20=5, IF('JPN10-15'!C611="","",'JPN10-15'!C611),IF($A$20=6, IF(WLTC!D611="","", WLTC!D611),IF($A$20=7, IF('New Cycle 1'!C611="","", 'New Cycle 1'!C611),IF($A$20=8, IF('New Cycle 2'!C611="","", 'New Cycle 2'!C611),IF($A$20=9, IF('New Cycle 3'!C611="","", 'New Cycle 3'!C611),"")))))))))</f>
        <v>0</v>
      </c>
      <c r="S611" s="32">
        <f>IF($A$20=1,IF(UDDS!E611="","",UDDS!E611),IF($A$20=2,IF('FTP-75'!E611="","",'FTP-75'!E611),IF($A$20=3, IF('US06'!E611="","",'US06'!E611),IF($A$20=4, IF(NEDC!D611="","", NEDC!D611),IF($A$20=5, IF('JPN10-15'!D611="","",'JPN10-15'!D611),IF($A$20=6, IF(WLTC!E611="","", WLTC!E611),IF($A$20=7, IF('New Cycle 1'!D611="","", 'New Cycle 1'!D611),IF($A$20=8, IF('New Cycle 2'!D611="","", 'New Cycle 2'!D611),IF($A$20=9, IF('New Cycle 3'!D611="","", 'New Cycle 3'!D611),"")))))))))</f>
        <v>4.166666666666667</v>
      </c>
      <c r="T611" s="32">
        <f>IF($A$20=1,IF(UDDS!F611="","",UDDS!F611),IF($A$20=2,IF('FTP-75'!F611="","",'FTP-75'!F611),IF($A$20=3, IF('US06'!F611="","",'US06'!F611),IF($A$20=4, IF(NEDC!E611="","", NEDC!E611),IF($A$20=5, IF('JPN10-15'!E611="","",'JPN10-15'!E611),IF($A$20=6, IF(WLTC!F611="","", WLTC!F611),IF($A$20=7, IF('New Cycle 1'!E611="","", 'New Cycle 1'!E611),IF($A$20=8, IF('New Cycle 2'!E611="","", 'New Cycle 2'!E611),IF($A$20=9, IF('New Cycle 3'!E611="","", 'New Cycle 3'!E611),"")))))))))</f>
        <v>0</v>
      </c>
      <c r="U611" s="32">
        <f>IF($A$20=1,IF(UDDS!G611="","",UDDS!G611),IF($A$20=2,IF('FTP-75'!G611="","",'FTP-75'!G611),IF($A$20=3, IF('US06'!G611="","",'US06'!G611),IF($A$20=4, IF(NEDC!F611="","", NEDC!F611),IF($A$20=5, IF('JPN10-15'!F611="","",'JPN10-15'!F611),IF($A$20=6, IF(WLTC!G611="","", WLTC!G611),IF($A$20=7, IF('New Cycle 1'!F611="","", 'New Cycle 1'!F611),IF($A$20=8, IF('New Cycle 2'!F611="","", 'New Cycle 2'!F611),IF($A$20=9, IF('New Cycle 3'!F611="","", 'New Cycle 3'!F611),"")))))))))</f>
        <v>3094.5082637694172</v>
      </c>
    </row>
    <row r="612" spans="16:21" x14ac:dyDescent="0.25">
      <c r="P612" s="8">
        <f>IF($A$20=1,IF(UDDS!A612="","",UDDS!A612),IF($A$20=2,IF('FTP-75'!A612="","",'FTP-75'!A612),IF($A$20=3, IF('US06'!A612="","",'US06'!A612),IF($A$20=4, IF(NEDC!A612="","", NEDC!A612),IF($A$20=5, IF('JPN10-15'!A612="","",'JPN10-15'!A612),IF($A$20=6, IF(WLTC!B612="","", WLTC!B612),IF($A$20=7, IF('New Cycle 1'!A612="","", 'New Cycle 1'!A612),IF($A$20=8, IF('New Cycle 2'!A612="","", 'New Cycle 3'!A612),IF($A$20=9, IF('New Cycle 3'!A612="","", 'New Cycle 3'!A612),"")))))))))</f>
        <v>610</v>
      </c>
      <c r="Q612" s="32">
        <f>IF($A$20=1,IF(UDDS!C612="","",UDDS!C612),IF($A$20=2,IF('FTP-75'!C612="","",'FTP-75'!C612),IF($A$20=3, IF('US06'!C612="","",'US06'!C612),IF($A$20=4, IF(NEDC!B612="","", NEDC!B612),IF($A$20=5, IF('JPN10-15'!B612="","",'JPN10-15'!B612),IF($A$20=6, IF(WLTC!C612="","", WLTC!C612),IF($A$20=7, IF('New Cycle 1'!B612="","", 'New Cycle 1'!B612),IF($A$20=8, IF('New Cycle 2'!B612="","", 'New Cycle 2'!B612),IF($A$20=9, IF('New Cycle 3'!B612="","", 'New Cycle 3'!B612),"")))))))))</f>
        <v>15</v>
      </c>
      <c r="R612" s="32">
        <f>IF($A$20=1,IF(UDDS!D612="","",UDDS!D612),IF($A$20=2,IF('FTP-75'!D612="","",'FTP-75'!D612),IF($A$20=3, IF('US06'!D612="","",'US06'!D612),IF($A$20=4, IF(NEDC!C612="","", NEDC!C612),IF($A$20=5, IF('JPN10-15'!C612="","",'JPN10-15'!C612),IF($A$20=6, IF(WLTC!D612="","", WLTC!D612),IF($A$20=7, IF('New Cycle 1'!C612="","", 'New Cycle 1'!C612),IF($A$20=8, IF('New Cycle 2'!C612="","", 'New Cycle 2'!C612),IF($A$20=9, IF('New Cycle 3'!C612="","", 'New Cycle 3'!C612),"")))))))))</f>
        <v>0</v>
      </c>
      <c r="S612" s="32">
        <f>IF($A$20=1,IF(UDDS!E612="","",UDDS!E612),IF($A$20=2,IF('FTP-75'!E612="","",'FTP-75'!E612),IF($A$20=3, IF('US06'!E612="","",'US06'!E612),IF($A$20=4, IF(NEDC!D612="","", NEDC!D612),IF($A$20=5, IF('JPN10-15'!D612="","",'JPN10-15'!D612),IF($A$20=6, IF(WLTC!E612="","", WLTC!E612),IF($A$20=7, IF('New Cycle 1'!D612="","", 'New Cycle 1'!D612),IF($A$20=8, IF('New Cycle 2'!D612="","", 'New Cycle 2'!D612),IF($A$20=9, IF('New Cycle 3'!D612="","", 'New Cycle 3'!D612),"")))))))))</f>
        <v>4.166666666666667</v>
      </c>
      <c r="T612" s="32">
        <f>IF($A$20=1,IF(UDDS!F612="","",UDDS!F612),IF($A$20=2,IF('FTP-75'!F612="","",'FTP-75'!F612),IF($A$20=3, IF('US06'!F612="","",'US06'!F612),IF($A$20=4, IF(NEDC!E612="","", NEDC!E612),IF($A$20=5, IF('JPN10-15'!E612="","",'JPN10-15'!E612),IF($A$20=6, IF(WLTC!F612="","", WLTC!F612),IF($A$20=7, IF('New Cycle 1'!E612="","", 'New Cycle 1'!E612),IF($A$20=8, IF('New Cycle 2'!E612="","", 'New Cycle 2'!E612),IF($A$20=9, IF('New Cycle 3'!E612="","", 'New Cycle 3'!E612),"")))))))))</f>
        <v>0</v>
      </c>
      <c r="U612" s="32">
        <f>IF($A$20=1,IF(UDDS!G612="","",UDDS!G612),IF($A$20=2,IF('FTP-75'!G612="","",'FTP-75'!G612),IF($A$20=3, IF('US06'!G612="","",'US06'!G612),IF($A$20=4, IF(NEDC!F612="","", NEDC!F612),IF($A$20=5, IF('JPN10-15'!F612="","",'JPN10-15'!F612),IF($A$20=6, IF(WLTC!G612="","", WLTC!G612),IF($A$20=7, IF('New Cycle 1'!F612="","", 'New Cycle 1'!F612),IF($A$20=8, IF('New Cycle 2'!F612="","", 'New Cycle 2'!F612),IF($A$20=9, IF('New Cycle 3'!F612="","", 'New Cycle 3'!F612),"")))))))))</f>
        <v>3098.6749304360837</v>
      </c>
    </row>
    <row r="613" spans="16:21" x14ac:dyDescent="0.25">
      <c r="P613" s="8">
        <f>IF($A$20=1,IF(UDDS!A613="","",UDDS!A613),IF($A$20=2,IF('FTP-75'!A613="","",'FTP-75'!A613),IF($A$20=3, IF('US06'!A613="","",'US06'!A613),IF($A$20=4, IF(NEDC!A613="","", NEDC!A613),IF($A$20=5, IF('JPN10-15'!A613="","",'JPN10-15'!A613),IF($A$20=6, IF(WLTC!B613="","", WLTC!B613),IF($A$20=7, IF('New Cycle 1'!A613="","", 'New Cycle 1'!A613),IF($A$20=8, IF('New Cycle 2'!A613="","", 'New Cycle 3'!A613),IF($A$20=9, IF('New Cycle 3'!A613="","", 'New Cycle 3'!A613),"")))))))))</f>
        <v>611</v>
      </c>
      <c r="Q613" s="32">
        <f>IF($A$20=1,IF(UDDS!C613="","",UDDS!C613),IF($A$20=2,IF('FTP-75'!C613="","",'FTP-75'!C613),IF($A$20=3, IF('US06'!C613="","",'US06'!C613),IF($A$20=4, IF(NEDC!B613="","", NEDC!B613),IF($A$20=5, IF('JPN10-15'!B613="","",'JPN10-15'!B613),IF($A$20=6, IF(WLTC!C613="","", WLTC!C613),IF($A$20=7, IF('New Cycle 1'!B613="","", 'New Cycle 1'!B613),IF($A$20=8, IF('New Cycle 2'!B613="","", 'New Cycle 2'!B613),IF($A$20=9, IF('New Cycle 3'!B613="","", 'New Cycle 3'!B613),"")))))))))</f>
        <v>13.061249906159937</v>
      </c>
      <c r="R613" s="32">
        <f>IF($A$20=1,IF(UDDS!D613="","",UDDS!D613),IF($A$20=2,IF('FTP-75'!D613="","",'FTP-75'!D613),IF($A$20=3, IF('US06'!D613="","",'US06'!D613),IF($A$20=4, IF(NEDC!C613="","", NEDC!C613),IF($A$20=5, IF('JPN10-15'!C613="","",'JPN10-15'!C613),IF($A$20=6, IF(WLTC!D613="","", WLTC!D613),IF($A$20=7, IF('New Cycle 1'!C613="","", 'New Cycle 1'!C613),IF($A$20=8, IF('New Cycle 2'!C613="","", 'New Cycle 2'!C613),IF($A$20=9, IF('New Cycle 3'!C613="","", 'New Cycle 3'!C613),"")))))))))</f>
        <v>0</v>
      </c>
      <c r="S613" s="32">
        <f>IF($A$20=1,IF(UDDS!E613="","",UDDS!E613),IF($A$20=2,IF('FTP-75'!E613="","",'FTP-75'!E613),IF($A$20=3, IF('US06'!E613="","",'US06'!E613),IF($A$20=4, IF(NEDC!D613="","", NEDC!D613),IF($A$20=5, IF('JPN10-15'!D613="","",'JPN10-15'!D613),IF($A$20=6, IF(WLTC!E613="","", WLTC!E613),IF($A$20=7, IF('New Cycle 1'!D613="","", 'New Cycle 1'!D613),IF($A$20=8, IF('New Cycle 2'!D613="","", 'New Cycle 2'!D613),IF($A$20=9, IF('New Cycle 3'!D613="","", 'New Cycle 3'!D613),"")))))))))</f>
        <v>3.6281249739333155</v>
      </c>
      <c r="T613" s="32">
        <f>IF($A$20=1,IF(UDDS!F613="","",UDDS!F613),IF($A$20=2,IF('FTP-75'!F613="","",'FTP-75'!F613),IF($A$20=3, IF('US06'!F613="","",'US06'!F613),IF($A$20=4, IF(NEDC!E613="","", NEDC!E613),IF($A$20=5, IF('JPN10-15'!E613="","",'JPN10-15'!E613),IF($A$20=6, IF(WLTC!F613="","", WLTC!F613),IF($A$20=7, IF('New Cycle 1'!E613="","", 'New Cycle 1'!E613),IF($A$20=8, IF('New Cycle 2'!E613="","", 'New Cycle 2'!E613),IF($A$20=9, IF('New Cycle 3'!E613="","", 'New Cycle 3'!E613),"")))))))))</f>
        <v>-0.53854169273335151</v>
      </c>
      <c r="U613" s="32">
        <f>IF($A$20=1,IF(UDDS!G613="","",UDDS!G613),IF($A$20=2,IF('FTP-75'!G613="","",'FTP-75'!G613),IF($A$20=3, IF('US06'!G613="","",'US06'!G613),IF($A$20=4, IF(NEDC!F613="","", NEDC!F613),IF($A$20=5, IF('JPN10-15'!F613="","",'JPN10-15'!F613),IF($A$20=6, IF(WLTC!G613="","", WLTC!G613),IF($A$20=7, IF('New Cycle 1'!F613="","", 'New Cycle 1'!F613),IF($A$20=8, IF('New Cycle 2'!F613="","", 'New Cycle 2'!F613),IF($A$20=9, IF('New Cycle 3'!F613="","", 'New Cycle 3'!F613),"")))))))))</f>
        <v>3102.5723262563838</v>
      </c>
    </row>
    <row r="614" spans="16:21" x14ac:dyDescent="0.25">
      <c r="P614" s="8">
        <f>IF($A$20=1,IF(UDDS!A614="","",UDDS!A614),IF($A$20=2,IF('FTP-75'!A614="","",'FTP-75'!A614),IF($A$20=3, IF('US06'!A614="","",'US06'!A614),IF($A$20=4, IF(NEDC!A614="","", NEDC!A614),IF($A$20=5, IF('JPN10-15'!A614="","",'JPN10-15'!A614),IF($A$20=6, IF(WLTC!B614="","", WLTC!B614),IF($A$20=7, IF('New Cycle 1'!A614="","", 'New Cycle 1'!A614),IF($A$20=8, IF('New Cycle 2'!A614="","", 'New Cycle 3'!A614),IF($A$20=9, IF('New Cycle 3'!A614="","", 'New Cycle 3'!A614),"")))))))))</f>
        <v>612</v>
      </c>
      <c r="Q614" s="32">
        <f>IF($A$20=1,IF(UDDS!C614="","",UDDS!C614),IF($A$20=2,IF('FTP-75'!C614="","",'FTP-75'!C614),IF($A$20=3, IF('US06'!C614="","",'US06'!C614),IF($A$20=4, IF(NEDC!B614="","", NEDC!B614),IF($A$20=5, IF('JPN10-15'!B614="","",'JPN10-15'!B614),IF($A$20=6, IF(WLTC!C614="","", WLTC!C614),IF($A$20=7, IF('New Cycle 1'!B614="","", 'New Cycle 1'!B614),IF($A$20=8, IF('New Cycle 2'!B614="","", 'New Cycle 2'!B614),IF($A$20=9, IF('New Cycle 3'!B614="","", 'New Cycle 3'!B614),"")))))))))</f>
        <v>10.501111050446829</v>
      </c>
      <c r="R614" s="32">
        <f>IF($A$20=1,IF(UDDS!D614="","",UDDS!D614),IF($A$20=2,IF('FTP-75'!D614="","",'FTP-75'!D614),IF($A$20=3, IF('US06'!D614="","",'US06'!D614),IF($A$20=4, IF(NEDC!C614="","", NEDC!C614),IF($A$20=5, IF('JPN10-15'!C614="","",'JPN10-15'!C614),IF($A$20=6, IF(WLTC!D614="","", WLTC!D614),IF($A$20=7, IF('New Cycle 1'!C614="","", 'New Cycle 1'!C614),IF($A$20=8, IF('New Cycle 2'!C614="","", 'New Cycle 2'!C614),IF($A$20=9, IF('New Cycle 3'!C614="","", 'New Cycle 3'!C614),"")))))))))</f>
        <v>0</v>
      </c>
      <c r="S614" s="32">
        <f>IF($A$20=1,IF(UDDS!E614="","",UDDS!E614),IF($A$20=2,IF('FTP-75'!E614="","",'FTP-75'!E614),IF($A$20=3, IF('US06'!E614="","",'US06'!E614),IF($A$20=4, IF(NEDC!D614="","", NEDC!D614),IF($A$20=5, IF('JPN10-15'!D614="","",'JPN10-15'!D614),IF($A$20=6, IF(WLTC!E614="","", WLTC!E614),IF($A$20=7, IF('New Cycle 1'!D614="","", 'New Cycle 1'!D614),IF($A$20=8, IF('New Cycle 2'!D614="","", 'New Cycle 2'!D614),IF($A$20=9, IF('New Cycle 3'!D614="","", 'New Cycle 3'!D614),"")))))))))</f>
        <v>2.9169752917907856</v>
      </c>
      <c r="T614" s="32">
        <f>IF($A$20=1,IF(UDDS!F614="","",UDDS!F614),IF($A$20=2,IF('FTP-75'!F614="","",'FTP-75'!F614),IF($A$20=3, IF('US06'!F614="","",'US06'!F614),IF($A$20=4, IF(NEDC!E614="","", NEDC!E614),IF($A$20=5, IF('JPN10-15'!E614="","",'JPN10-15'!E614),IF($A$20=6, IF(WLTC!F614="","", WLTC!F614),IF($A$20=7, IF('New Cycle 1'!E614="","", 'New Cycle 1'!E614),IF($A$20=8, IF('New Cycle 2'!E614="","", 'New Cycle 2'!E614),IF($A$20=9, IF('New Cycle 3'!E614="","", 'New Cycle 3'!E614),"")))))))))</f>
        <v>-0.71114968214252983</v>
      </c>
      <c r="U614" s="32">
        <f>IF($A$20=1,IF(UDDS!G614="","",UDDS!G614),IF($A$20=2,IF('FTP-75'!G614="","",'FTP-75'!G614),IF($A$20=3, IF('US06'!G614="","",'US06'!G614),IF($A$20=4, IF(NEDC!F614="","", NEDC!F614),IF($A$20=5, IF('JPN10-15'!F614="","",'JPN10-15'!F614),IF($A$20=6, IF(WLTC!G614="","", WLTC!G614),IF($A$20=7, IF('New Cycle 1'!F614="","", 'New Cycle 1'!F614),IF($A$20=8, IF('New Cycle 2'!F614="","", 'New Cycle 2'!F614),IF($A$20=9, IF('New Cycle 3'!F614="","", 'New Cycle 3'!F614),"")))))))))</f>
        <v>3105.8448763892457</v>
      </c>
    </row>
    <row r="615" spans="16:21" x14ac:dyDescent="0.25">
      <c r="P615" s="8">
        <f>IF($A$20=1,IF(UDDS!A615="","",UDDS!A615),IF($A$20=2,IF('FTP-75'!A615="","",'FTP-75'!A615),IF($A$20=3, IF('US06'!A615="","",'US06'!A615),IF($A$20=4, IF(NEDC!A615="","", NEDC!A615),IF($A$20=5, IF('JPN10-15'!A615="","",'JPN10-15'!A615),IF($A$20=6, IF(WLTC!B615="","", WLTC!B615),IF($A$20=7, IF('New Cycle 1'!A615="","", 'New Cycle 1'!A615),IF($A$20=8, IF('New Cycle 2'!A615="","", 'New Cycle 3'!A615),IF($A$20=9, IF('New Cycle 3'!A615="","", 'New Cycle 3'!A615),"")))))))))</f>
        <v>613</v>
      </c>
      <c r="Q615" s="32">
        <f>IF($A$20=1,IF(UDDS!C615="","",UDDS!C615),IF($A$20=2,IF('FTP-75'!C615="","",'FTP-75'!C615),IF($A$20=3, IF('US06'!C615="","",'US06'!C615),IF($A$20=4, IF(NEDC!B615="","", NEDC!B615),IF($A$20=5, IF('JPN10-15'!B615="","",'JPN10-15'!B615),IF($A$20=6, IF(WLTC!C615="","", WLTC!C615),IF($A$20=7, IF('New Cycle 1'!B615="","", 'New Cycle 1'!B615),IF($A$20=8, IF('New Cycle 2'!B615="","", 'New Cycle 2'!B615),IF($A$20=9, IF('New Cycle 3'!B615="","", 'New Cycle 3'!B615),"")))))))))</f>
        <v>7.3345198690891262</v>
      </c>
      <c r="R615" s="32">
        <f>IF($A$20=1,IF(UDDS!D615="","",UDDS!D615),IF($A$20=2,IF('FTP-75'!D615="","",'FTP-75'!D615),IF($A$20=3, IF('US06'!D615="","",'US06'!D615),IF($A$20=4, IF(NEDC!C615="","", NEDC!C615),IF($A$20=5, IF('JPN10-15'!C615="","",'JPN10-15'!C615),IF($A$20=6, IF(WLTC!D615="","", WLTC!D615),IF($A$20=7, IF('New Cycle 1'!C615="","", 'New Cycle 1'!C615),IF($A$20=8, IF('New Cycle 2'!C615="","", 'New Cycle 2'!C615),IF($A$20=9, IF('New Cycle 3'!C615="","", 'New Cycle 3'!C615),"")))))))))</f>
        <v>0</v>
      </c>
      <c r="S615" s="32">
        <f>IF($A$20=1,IF(UDDS!E615="","",UDDS!E615),IF($A$20=2,IF('FTP-75'!E615="","",'FTP-75'!E615),IF($A$20=3, IF('US06'!E615="","",'US06'!E615),IF($A$20=4, IF(NEDC!D615="","", NEDC!D615),IF($A$20=5, IF('JPN10-15'!D615="","",'JPN10-15'!D615),IF($A$20=6, IF(WLTC!E615="","", WLTC!E615),IF($A$20=7, IF('New Cycle 1'!D615="","", 'New Cycle 1'!D615),IF($A$20=8, IF('New Cycle 2'!D615="","", 'New Cycle 2'!D615),IF($A$20=9, IF('New Cycle 3'!D615="","", 'New Cycle 3'!D615),"")))))))))</f>
        <v>2.0373666303025351</v>
      </c>
      <c r="T615" s="32">
        <f>IF($A$20=1,IF(UDDS!F615="","",UDDS!F615),IF($A$20=2,IF('FTP-75'!F615="","",'FTP-75'!F615),IF($A$20=3, IF('US06'!F615="","",'US06'!F615),IF($A$20=4, IF(NEDC!E615="","", NEDC!E615),IF($A$20=5, IF('JPN10-15'!E615="","",'JPN10-15'!E615),IF($A$20=6, IF(WLTC!F615="","", WLTC!F615),IF($A$20=7, IF('New Cycle 1'!E615="","", 'New Cycle 1'!E615),IF($A$20=8, IF('New Cycle 2'!E615="","", 'New Cycle 2'!E615),IF($A$20=9, IF('New Cycle 3'!E615="","", 'New Cycle 3'!E615),"")))))))))</f>
        <v>-0.87960866148825056</v>
      </c>
      <c r="U615" s="32">
        <f>IF($A$20=1,IF(UDDS!G615="","",UDDS!G615),IF($A$20=2,IF('FTP-75'!G615="","",'FTP-75'!G615),IF($A$20=3, IF('US06'!G615="","",'US06'!G615),IF($A$20=4, IF(NEDC!F615="","", NEDC!F615),IF($A$20=5, IF('JPN10-15'!F615="","",'JPN10-15'!F615),IF($A$20=6, IF(WLTC!G615="","", WLTC!G615),IF($A$20=7, IF('New Cycle 1'!F615="","", 'New Cycle 1'!F615),IF($A$20=8, IF('New Cycle 2'!F615="","", 'New Cycle 2'!F615),IF($A$20=9, IF('New Cycle 3'!F615="","", 'New Cycle 3'!F615),"")))))))))</f>
        <v>3108.3220473502925</v>
      </c>
    </row>
    <row r="616" spans="16:21" x14ac:dyDescent="0.25">
      <c r="P616" s="8">
        <f>IF($A$20=1,IF(UDDS!A616="","",UDDS!A616),IF($A$20=2,IF('FTP-75'!A616="","",'FTP-75'!A616),IF($A$20=3, IF('US06'!A616="","",'US06'!A616),IF($A$20=4, IF(NEDC!A616="","", NEDC!A616),IF($A$20=5, IF('JPN10-15'!A616="","",'JPN10-15'!A616),IF($A$20=6, IF(WLTC!B616="","", WLTC!B616),IF($A$20=7, IF('New Cycle 1'!A616="","", 'New Cycle 1'!A616),IF($A$20=8, IF('New Cycle 2'!A616="","", 'New Cycle 3'!A616),IF($A$20=9, IF('New Cycle 3'!A616="","", 'New Cycle 3'!A616),"")))))))))</f>
        <v>614</v>
      </c>
      <c r="Q616" s="32">
        <f>IF($A$20=1,IF(UDDS!C616="","",UDDS!C616),IF($A$20=2,IF('FTP-75'!C616="","",'FTP-75'!C616),IF($A$20=3, IF('US06'!C616="","",'US06'!C616),IF($A$20=4, IF(NEDC!B616="","", NEDC!B616),IF($A$20=5, IF('JPN10-15'!B616="","",'JPN10-15'!B616),IF($A$20=6, IF(WLTC!C616="","", WLTC!C616),IF($A$20=7, IF('New Cycle 1'!B616="","", 'New Cycle 1'!B616),IF($A$20=8, IF('New Cycle 2'!B616="","", 'New Cycle 2'!B616),IF($A$20=9, IF('New Cycle 3'!B616="","", 'New Cycle 3'!B616),"")))))))))</f>
        <v>3.9994843633969621</v>
      </c>
      <c r="R616" s="32">
        <f>IF($A$20=1,IF(UDDS!D616="","",UDDS!D616),IF($A$20=2,IF('FTP-75'!D616="","",'FTP-75'!D616),IF($A$20=3, IF('US06'!D616="","",'US06'!D616),IF($A$20=4, IF(NEDC!C616="","", NEDC!C616),IF($A$20=5, IF('JPN10-15'!C616="","",'JPN10-15'!C616),IF($A$20=6, IF(WLTC!D616="","", WLTC!D616),IF($A$20=7, IF('New Cycle 1'!C616="","", 'New Cycle 1'!C616),IF($A$20=8, IF('New Cycle 2'!C616="","", 'New Cycle 2'!C616),IF($A$20=9, IF('New Cycle 3'!C616="","", 'New Cycle 3'!C616),"")))))))))</f>
        <v>0</v>
      </c>
      <c r="S616" s="32">
        <f>IF($A$20=1,IF(UDDS!E616="","",UDDS!E616),IF($A$20=2,IF('FTP-75'!E616="","",'FTP-75'!E616),IF($A$20=3, IF('US06'!E616="","",'US06'!E616),IF($A$20=4, IF(NEDC!D616="","", NEDC!D616),IF($A$20=5, IF('JPN10-15'!D616="","",'JPN10-15'!D616),IF($A$20=6, IF(WLTC!E616="","", WLTC!E616),IF($A$20=7, IF('New Cycle 1'!D616="","", 'New Cycle 1'!D616),IF($A$20=8, IF('New Cycle 2'!D616="","", 'New Cycle 2'!D616),IF($A$20=9, IF('New Cycle 3'!D616="","", 'New Cycle 3'!D616),"")))))))))</f>
        <v>1.1109678787213784</v>
      </c>
      <c r="T616" s="32">
        <f>IF($A$20=1,IF(UDDS!F616="","",UDDS!F616),IF($A$20=2,IF('FTP-75'!F616="","",'FTP-75'!F616),IF($A$20=3, IF('US06'!F616="","",'US06'!F616),IF($A$20=4, IF(NEDC!E616="","", NEDC!E616),IF($A$20=5, IF('JPN10-15'!E616="","",'JPN10-15'!E616),IF($A$20=6, IF(WLTC!F616="","", WLTC!F616),IF($A$20=7, IF('New Cycle 1'!E616="","", 'New Cycle 1'!E616),IF($A$20=8, IF('New Cycle 2'!E616="","", 'New Cycle 2'!E616),IF($A$20=9, IF('New Cycle 3'!E616="","", 'New Cycle 3'!E616),"")))))))))</f>
        <v>-0.9263987515811567</v>
      </c>
      <c r="U616" s="32">
        <f>IF($A$20=1,IF(UDDS!G616="","",UDDS!G616),IF($A$20=2,IF('FTP-75'!G616="","",'FTP-75'!G616),IF($A$20=3, IF('US06'!G616="","",'US06'!G616),IF($A$20=4, IF(NEDC!F616="","", NEDC!F616),IF($A$20=5, IF('JPN10-15'!F616="","",'JPN10-15'!F616),IF($A$20=6, IF(WLTC!G616="","", WLTC!G616),IF($A$20=7, IF('New Cycle 1'!F616="","", 'New Cycle 1'!F616),IF($A$20=8, IF('New Cycle 2'!F616="","", 'New Cycle 2'!F616),IF($A$20=9, IF('New Cycle 3'!F616="","", 'New Cycle 3'!F616),"")))))))))</f>
        <v>3109.8962146048043</v>
      </c>
    </row>
    <row r="617" spans="16:21" x14ac:dyDescent="0.25">
      <c r="P617" s="8">
        <f>IF($A$20=1,IF(UDDS!A617="","",UDDS!A617),IF($A$20=2,IF('FTP-75'!A617="","",'FTP-75'!A617),IF($A$20=3, IF('US06'!A617="","",'US06'!A617),IF($A$20=4, IF(NEDC!A617="","", NEDC!A617),IF($A$20=5, IF('JPN10-15'!A617="","",'JPN10-15'!A617),IF($A$20=6, IF(WLTC!B617="","", WLTC!B617),IF($A$20=7, IF('New Cycle 1'!A617="","", 'New Cycle 1'!A617),IF($A$20=8, IF('New Cycle 2'!A617="","", 'New Cycle 3'!A617),IF($A$20=9, IF('New Cycle 3'!A617="","", 'New Cycle 3'!A617),"")))))))))</f>
        <v>615</v>
      </c>
      <c r="Q617" s="32">
        <f>IF($A$20=1,IF(UDDS!C617="","",UDDS!C617),IF($A$20=2,IF('FTP-75'!C617="","",'FTP-75'!C617),IF($A$20=3, IF('US06'!C617="","",'US06'!C617),IF($A$20=4, IF(NEDC!B617="","", NEDC!B617),IF($A$20=5, IF('JPN10-15'!B617="","",'JPN10-15'!B617),IF($A$20=6, IF(WLTC!C617="","", WLTC!C617),IF($A$20=7, IF('New Cycle 1'!B617="","", 'New Cycle 1'!B617),IF($A$20=8, IF('New Cycle 2'!B617="","", 'New Cycle 2'!B617),IF($A$20=9, IF('New Cycle 3'!B617="","", 'New Cycle 3'!B617),"")))))))))</f>
        <v>0.66599989414215077</v>
      </c>
      <c r="R617" s="32">
        <f>IF($A$20=1,IF(UDDS!D617="","",UDDS!D617),IF($A$20=2,IF('FTP-75'!D617="","",'FTP-75'!D617),IF($A$20=3, IF('US06'!D617="","",'US06'!D617),IF($A$20=4, IF(NEDC!C617="","", NEDC!C617),IF($A$20=5, IF('JPN10-15'!C617="","",'JPN10-15'!C617),IF($A$20=6, IF(WLTC!D617="","", WLTC!D617),IF($A$20=7, IF('New Cycle 1'!C617="","", 'New Cycle 1'!C617),IF($A$20=8, IF('New Cycle 2'!C617="","", 'New Cycle 2'!C617),IF($A$20=9, IF('New Cycle 3'!C617="","", 'New Cycle 3'!C617),"")))))))))</f>
        <v>0</v>
      </c>
      <c r="S617" s="32">
        <f>IF($A$20=1,IF(UDDS!E617="","",UDDS!E617),IF($A$20=2,IF('FTP-75'!E617="","",'FTP-75'!E617),IF($A$20=3, IF('US06'!E617="","",'US06'!E617),IF($A$20=4, IF(NEDC!D617="","", NEDC!D617),IF($A$20=5, IF('JPN10-15'!D617="","",'JPN10-15'!D617),IF($A$20=6, IF(WLTC!E617="","", WLTC!E617),IF($A$20=7, IF('New Cycle 1'!D617="","", 'New Cycle 1'!D617),IF($A$20=8, IF('New Cycle 2'!D617="","", 'New Cycle 2'!D617),IF($A$20=9, IF('New Cycle 3'!D617="","", 'New Cycle 3'!D617),"")))))))))</f>
        <v>0.18499997059504189</v>
      </c>
      <c r="T617" s="32">
        <f>IF($A$20=1,IF(UDDS!F617="","",UDDS!F617),IF($A$20=2,IF('FTP-75'!F617="","",'FTP-75'!F617),IF($A$20=3, IF('US06'!F617="","",'US06'!F617),IF($A$20=4, IF(NEDC!E617="","", NEDC!E617),IF($A$20=5, IF('JPN10-15'!E617="","",'JPN10-15'!E617),IF($A$20=6, IF(WLTC!F617="","", WLTC!F617),IF($A$20=7, IF('New Cycle 1'!E617="","", 'New Cycle 1'!E617),IF($A$20=8, IF('New Cycle 2'!E617="","", 'New Cycle 2'!E617),IF($A$20=9, IF('New Cycle 3'!E617="","", 'New Cycle 3'!E617),"")))))))))</f>
        <v>-0.92596790812633645</v>
      </c>
      <c r="U617" s="32">
        <f>IF($A$20=1,IF(UDDS!G617="","",UDDS!G617),IF($A$20=2,IF('FTP-75'!G617="","",'FTP-75'!G617),IF($A$20=3, IF('US06'!G617="","",'US06'!G617),IF($A$20=4, IF(NEDC!F617="","", NEDC!F617),IF($A$20=5, IF('JPN10-15'!F617="","",'JPN10-15'!F617),IF($A$20=6, IF(WLTC!G617="","", WLTC!G617),IF($A$20=7, IF('New Cycle 1'!F617="","", 'New Cycle 1'!F617),IF($A$20=8, IF('New Cycle 2'!F617="","", 'New Cycle 2'!F617),IF($A$20=9, IF('New Cycle 3'!F617="","", 'New Cycle 3'!F617),"")))))))))</f>
        <v>3110.5441985294624</v>
      </c>
    </row>
    <row r="618" spans="16:21" x14ac:dyDescent="0.25">
      <c r="P618" s="8">
        <f>IF($A$20=1,IF(UDDS!A618="","",UDDS!A618),IF($A$20=2,IF('FTP-75'!A618="","",'FTP-75'!A618),IF($A$20=3, IF('US06'!A618="","",'US06'!A618),IF($A$20=4, IF(NEDC!A618="","", NEDC!A618),IF($A$20=5, IF('JPN10-15'!A618="","",'JPN10-15'!A618),IF($A$20=6, IF(WLTC!B618="","", WLTC!B618),IF($A$20=7, IF('New Cycle 1'!A618="","", 'New Cycle 1'!A618),IF($A$20=8, IF('New Cycle 2'!A618="","", 'New Cycle 3'!A618),IF($A$20=9, IF('New Cycle 3'!A618="","", 'New Cycle 3'!A618),"")))))))))</f>
        <v>616</v>
      </c>
      <c r="Q618" s="32">
        <f>IF($A$20=1,IF(UDDS!C618="","",UDDS!C618),IF($A$20=2,IF('FTP-75'!C618="","",'FTP-75'!C618),IF($A$20=3, IF('US06'!C618="","",'US06'!C618),IF($A$20=4, IF(NEDC!B618="","", NEDC!B618),IF($A$20=5, IF('JPN10-15'!B618="","",'JPN10-15'!B618),IF($A$20=6, IF(WLTC!C618="","", WLTC!C618),IF($A$20=7, IF('New Cycle 1'!B618="","", 'New Cycle 1'!B618),IF($A$20=8, IF('New Cycle 2'!B618="","", 'New Cycle 2'!B618),IF($A$20=9, IF('New Cycle 3'!B618="","", 'New Cycle 3'!B618),"")))))))))</f>
        <v>0</v>
      </c>
      <c r="R618" s="32">
        <f>IF($A$20=1,IF(UDDS!D618="","",UDDS!D618),IF($A$20=2,IF('FTP-75'!D618="","",'FTP-75'!D618),IF($A$20=3, IF('US06'!D618="","",'US06'!D618),IF($A$20=4, IF(NEDC!C618="","", NEDC!C618),IF($A$20=5, IF('JPN10-15'!C618="","",'JPN10-15'!C618),IF($A$20=6, IF(WLTC!D618="","", WLTC!D618),IF($A$20=7, IF('New Cycle 1'!C618="","", 'New Cycle 1'!C618),IF($A$20=8, IF('New Cycle 2'!C618="","", 'New Cycle 2'!C618),IF($A$20=9, IF('New Cycle 3'!C618="","", 'New Cycle 3'!C618),"")))))))))</f>
        <v>0</v>
      </c>
      <c r="S618" s="32">
        <f>IF($A$20=1,IF(UDDS!E618="","",UDDS!E618),IF($A$20=2,IF('FTP-75'!E618="","",'FTP-75'!E618),IF($A$20=3, IF('US06'!E618="","",'US06'!E618),IF($A$20=4, IF(NEDC!D618="","", NEDC!D618),IF($A$20=5, IF('JPN10-15'!D618="","",'JPN10-15'!D618),IF($A$20=6, IF(WLTC!E618="","", WLTC!E618),IF($A$20=7, IF('New Cycle 1'!D618="","", 'New Cycle 1'!D618),IF($A$20=8, IF('New Cycle 2'!D618="","", 'New Cycle 2'!D618),IF($A$20=9, IF('New Cycle 3'!D618="","", 'New Cycle 3'!D618),"")))))))))</f>
        <v>0</v>
      </c>
      <c r="T618" s="32">
        <f>IF($A$20=1,IF(UDDS!F618="","",UDDS!F618),IF($A$20=2,IF('FTP-75'!F618="","",'FTP-75'!F618),IF($A$20=3, IF('US06'!F618="","",'US06'!F618),IF($A$20=4, IF(NEDC!E618="","", NEDC!E618),IF($A$20=5, IF('JPN10-15'!E618="","",'JPN10-15'!E618),IF($A$20=6, IF(WLTC!F618="","", WLTC!F618),IF($A$20=7, IF('New Cycle 1'!E618="","", 'New Cycle 1'!E618),IF($A$20=8, IF('New Cycle 2'!E618="","", 'New Cycle 2'!E618),IF($A$20=9, IF('New Cycle 3'!E618="","", 'New Cycle 3'!E618),"")))))))))</f>
        <v>-0.18499997059504189</v>
      </c>
      <c r="U618" s="32">
        <f>IF($A$20=1,IF(UDDS!G618="","",UDDS!G618),IF($A$20=2,IF('FTP-75'!G618="","",'FTP-75'!G618),IF($A$20=3, IF('US06'!G618="","",'US06'!G618),IF($A$20=4, IF(NEDC!F618="","", NEDC!F618),IF($A$20=5, IF('JPN10-15'!F618="","",'JPN10-15'!F618),IF($A$20=6, IF(WLTC!G618="","", WLTC!G618),IF($A$20=7, IF('New Cycle 1'!F618="","", 'New Cycle 1'!F618),IF($A$20=8, IF('New Cycle 2'!F618="","", 'New Cycle 2'!F618),IF($A$20=9, IF('New Cycle 3'!F618="","", 'New Cycle 3'!F618),"")))))))))</f>
        <v>3110.6366985147597</v>
      </c>
    </row>
    <row r="619" spans="16:21" x14ac:dyDescent="0.25">
      <c r="P619" s="8">
        <f>IF($A$20=1,IF(UDDS!A619="","",UDDS!A619),IF($A$20=2,IF('FTP-75'!A619="","",'FTP-75'!A619),IF($A$20=3, IF('US06'!A619="","",'US06'!A619),IF($A$20=4, IF(NEDC!A619="","", NEDC!A619),IF($A$20=5, IF('JPN10-15'!A619="","",'JPN10-15'!A619),IF($A$20=6, IF(WLTC!B619="","", WLTC!B619),IF($A$20=7, IF('New Cycle 1'!A619="","", 'New Cycle 1'!A619),IF($A$20=8, IF('New Cycle 2'!A619="","", 'New Cycle 3'!A619),IF($A$20=9, IF('New Cycle 3'!A619="","", 'New Cycle 3'!A619),"")))))))))</f>
        <v>617</v>
      </c>
      <c r="Q619" s="32">
        <f>IF($A$20=1,IF(UDDS!C619="","",UDDS!C619),IF($A$20=2,IF('FTP-75'!C619="","",'FTP-75'!C619),IF($A$20=3, IF('US06'!C619="","",'US06'!C619),IF($A$20=4, IF(NEDC!B619="","", NEDC!B619),IF($A$20=5, IF('JPN10-15'!B619="","",'JPN10-15'!B619),IF($A$20=6, IF(WLTC!C619="","", WLTC!C619),IF($A$20=7, IF('New Cycle 1'!B619="","", 'New Cycle 1'!B619),IF($A$20=8, IF('New Cycle 2'!B619="","", 'New Cycle 2'!B619),IF($A$20=9, IF('New Cycle 3'!B619="","", 'New Cycle 3'!B619),"")))))))))</f>
        <v>0</v>
      </c>
      <c r="R619" s="32">
        <f>IF($A$20=1,IF(UDDS!D619="","",UDDS!D619),IF($A$20=2,IF('FTP-75'!D619="","",'FTP-75'!D619),IF($A$20=3, IF('US06'!D619="","",'US06'!D619),IF($A$20=4, IF(NEDC!C619="","", NEDC!C619),IF($A$20=5, IF('JPN10-15'!C619="","",'JPN10-15'!C619),IF($A$20=6, IF(WLTC!D619="","", WLTC!D619),IF($A$20=7, IF('New Cycle 1'!C619="","", 'New Cycle 1'!C619),IF($A$20=8, IF('New Cycle 2'!C619="","", 'New Cycle 2'!C619),IF($A$20=9, IF('New Cycle 3'!C619="","", 'New Cycle 3'!C619),"")))))))))</f>
        <v>0</v>
      </c>
      <c r="S619" s="32">
        <f>IF($A$20=1,IF(UDDS!E619="","",UDDS!E619),IF($A$20=2,IF('FTP-75'!E619="","",'FTP-75'!E619),IF($A$20=3, IF('US06'!E619="","",'US06'!E619),IF($A$20=4, IF(NEDC!D619="","", NEDC!D619),IF($A$20=5, IF('JPN10-15'!D619="","",'JPN10-15'!D619),IF($A$20=6, IF(WLTC!E619="","", WLTC!E619),IF($A$20=7, IF('New Cycle 1'!D619="","", 'New Cycle 1'!D619),IF($A$20=8, IF('New Cycle 2'!D619="","", 'New Cycle 2'!D619),IF($A$20=9, IF('New Cycle 3'!D619="","", 'New Cycle 3'!D619),"")))))))))</f>
        <v>0</v>
      </c>
      <c r="T619" s="32">
        <f>IF($A$20=1,IF(UDDS!F619="","",UDDS!F619),IF($A$20=2,IF('FTP-75'!F619="","",'FTP-75'!F619),IF($A$20=3, IF('US06'!F619="","",'US06'!F619),IF($A$20=4, IF(NEDC!E619="","", NEDC!E619),IF($A$20=5, IF('JPN10-15'!E619="","",'JPN10-15'!E619),IF($A$20=6, IF(WLTC!F619="","", WLTC!F619),IF($A$20=7, IF('New Cycle 1'!E619="","", 'New Cycle 1'!E619),IF($A$20=8, IF('New Cycle 2'!E619="","", 'New Cycle 2'!E619),IF($A$20=9, IF('New Cycle 3'!E619="","", 'New Cycle 3'!E619),"")))))))))</f>
        <v>0</v>
      </c>
      <c r="U619" s="32">
        <f>IF($A$20=1,IF(UDDS!G619="","",UDDS!G619),IF($A$20=2,IF('FTP-75'!G619="","",'FTP-75'!G619),IF($A$20=3, IF('US06'!G619="","",'US06'!G619),IF($A$20=4, IF(NEDC!F619="","", NEDC!F619),IF($A$20=5, IF('JPN10-15'!F619="","",'JPN10-15'!F619),IF($A$20=6, IF(WLTC!G619="","", WLTC!G619),IF($A$20=7, IF('New Cycle 1'!F619="","", 'New Cycle 1'!F619),IF($A$20=8, IF('New Cycle 2'!F619="","", 'New Cycle 2'!F619),IF($A$20=9, IF('New Cycle 3'!F619="","", 'New Cycle 3'!F619),"")))))))))</f>
        <v>3110.6366985147597</v>
      </c>
    </row>
    <row r="620" spans="16:21" x14ac:dyDescent="0.25">
      <c r="P620" s="8">
        <f>IF($A$20=1,IF(UDDS!A620="","",UDDS!A620),IF($A$20=2,IF('FTP-75'!A620="","",'FTP-75'!A620),IF($A$20=3, IF('US06'!A620="","",'US06'!A620),IF($A$20=4, IF(NEDC!A620="","", NEDC!A620),IF($A$20=5, IF('JPN10-15'!A620="","",'JPN10-15'!A620),IF($A$20=6, IF(WLTC!B620="","", WLTC!B620),IF($A$20=7, IF('New Cycle 1'!A620="","", 'New Cycle 1'!A620),IF($A$20=8, IF('New Cycle 2'!A620="","", 'New Cycle 3'!A620),IF($A$20=9, IF('New Cycle 3'!A620="","", 'New Cycle 3'!A620),"")))))))))</f>
        <v>618</v>
      </c>
      <c r="Q620" s="32">
        <f>IF($A$20=1,IF(UDDS!C620="","",UDDS!C620),IF($A$20=2,IF('FTP-75'!C620="","",'FTP-75'!C620),IF($A$20=3, IF('US06'!C620="","",'US06'!C620),IF($A$20=4, IF(NEDC!B620="","", NEDC!B620),IF($A$20=5, IF('JPN10-15'!B620="","",'JPN10-15'!B620),IF($A$20=6, IF(WLTC!C620="","", WLTC!C620),IF($A$20=7, IF('New Cycle 1'!B620="","", 'New Cycle 1'!B620),IF($A$20=8, IF('New Cycle 2'!B620="","", 'New Cycle 2'!B620),IF($A$20=9, IF('New Cycle 3'!B620="","", 'New Cycle 3'!B620),"")))))))))</f>
        <v>0</v>
      </c>
      <c r="R620" s="32">
        <f>IF($A$20=1,IF(UDDS!D620="","",UDDS!D620),IF($A$20=2,IF('FTP-75'!D620="","",'FTP-75'!D620),IF($A$20=3, IF('US06'!D620="","",'US06'!D620),IF($A$20=4, IF(NEDC!C620="","", NEDC!C620),IF($A$20=5, IF('JPN10-15'!C620="","",'JPN10-15'!C620),IF($A$20=6, IF(WLTC!D620="","", WLTC!D620),IF($A$20=7, IF('New Cycle 1'!C620="","", 'New Cycle 1'!C620),IF($A$20=8, IF('New Cycle 2'!C620="","", 'New Cycle 2'!C620),IF($A$20=9, IF('New Cycle 3'!C620="","", 'New Cycle 3'!C620),"")))))))))</f>
        <v>0</v>
      </c>
      <c r="S620" s="32">
        <f>IF($A$20=1,IF(UDDS!E620="","",UDDS!E620),IF($A$20=2,IF('FTP-75'!E620="","",'FTP-75'!E620),IF($A$20=3, IF('US06'!E620="","",'US06'!E620),IF($A$20=4, IF(NEDC!D620="","", NEDC!D620),IF($A$20=5, IF('JPN10-15'!D620="","",'JPN10-15'!D620),IF($A$20=6, IF(WLTC!E620="","", WLTC!E620),IF($A$20=7, IF('New Cycle 1'!D620="","", 'New Cycle 1'!D620),IF($A$20=8, IF('New Cycle 2'!D620="","", 'New Cycle 2'!D620),IF($A$20=9, IF('New Cycle 3'!D620="","", 'New Cycle 3'!D620),"")))))))))</f>
        <v>0</v>
      </c>
      <c r="T620" s="32">
        <f>IF($A$20=1,IF(UDDS!F620="","",UDDS!F620),IF($A$20=2,IF('FTP-75'!F620="","",'FTP-75'!F620),IF($A$20=3, IF('US06'!F620="","",'US06'!F620),IF($A$20=4, IF(NEDC!E620="","", NEDC!E620),IF($A$20=5, IF('JPN10-15'!E620="","",'JPN10-15'!E620),IF($A$20=6, IF(WLTC!F620="","", WLTC!F620),IF($A$20=7, IF('New Cycle 1'!E620="","", 'New Cycle 1'!E620),IF($A$20=8, IF('New Cycle 2'!E620="","", 'New Cycle 2'!E620),IF($A$20=9, IF('New Cycle 3'!E620="","", 'New Cycle 3'!E620),"")))))))))</f>
        <v>0</v>
      </c>
      <c r="U620" s="32">
        <f>IF($A$20=1,IF(UDDS!G620="","",UDDS!G620),IF($A$20=2,IF('FTP-75'!G620="","",'FTP-75'!G620),IF($A$20=3, IF('US06'!G620="","",'US06'!G620),IF($A$20=4, IF(NEDC!F620="","", NEDC!F620),IF($A$20=5, IF('JPN10-15'!F620="","",'JPN10-15'!F620),IF($A$20=6, IF(WLTC!G620="","", WLTC!G620),IF($A$20=7, IF('New Cycle 1'!F620="","", 'New Cycle 1'!F620),IF($A$20=8, IF('New Cycle 2'!F620="","", 'New Cycle 2'!F620),IF($A$20=9, IF('New Cycle 3'!F620="","", 'New Cycle 3'!F620),"")))))))))</f>
        <v>3110.6366985147597</v>
      </c>
    </row>
    <row r="621" spans="16:21" x14ac:dyDescent="0.25">
      <c r="P621" s="8">
        <f>IF($A$20=1,IF(UDDS!A621="","",UDDS!A621),IF($A$20=2,IF('FTP-75'!A621="","",'FTP-75'!A621),IF($A$20=3, IF('US06'!A621="","",'US06'!A621),IF($A$20=4, IF(NEDC!A621="","", NEDC!A621),IF($A$20=5, IF('JPN10-15'!A621="","",'JPN10-15'!A621),IF($A$20=6, IF(WLTC!B621="","", WLTC!B621),IF($A$20=7, IF('New Cycle 1'!A621="","", 'New Cycle 1'!A621),IF($A$20=8, IF('New Cycle 2'!A621="","", 'New Cycle 3'!A621),IF($A$20=9, IF('New Cycle 3'!A621="","", 'New Cycle 3'!A621),"")))))))))</f>
        <v>619</v>
      </c>
      <c r="Q621" s="32">
        <f>IF($A$20=1,IF(UDDS!C621="","",UDDS!C621),IF($A$20=2,IF('FTP-75'!C621="","",'FTP-75'!C621),IF($A$20=3, IF('US06'!C621="","",'US06'!C621),IF($A$20=4, IF(NEDC!B621="","", NEDC!B621),IF($A$20=5, IF('JPN10-15'!B621="","",'JPN10-15'!B621),IF($A$20=6, IF(WLTC!C621="","", WLTC!C621),IF($A$20=7, IF('New Cycle 1'!B621="","", 'New Cycle 1'!B621),IF($A$20=8, IF('New Cycle 2'!B621="","", 'New Cycle 2'!B621),IF($A$20=9, IF('New Cycle 3'!B621="","", 'New Cycle 3'!B621),"")))))))))</f>
        <v>0</v>
      </c>
      <c r="R621" s="32">
        <f>IF($A$20=1,IF(UDDS!D621="","",UDDS!D621),IF($A$20=2,IF('FTP-75'!D621="","",'FTP-75'!D621),IF($A$20=3, IF('US06'!D621="","",'US06'!D621),IF($A$20=4, IF(NEDC!C621="","", NEDC!C621),IF($A$20=5, IF('JPN10-15'!C621="","",'JPN10-15'!C621),IF($A$20=6, IF(WLTC!D621="","", WLTC!D621),IF($A$20=7, IF('New Cycle 1'!C621="","", 'New Cycle 1'!C621),IF($A$20=8, IF('New Cycle 2'!C621="","", 'New Cycle 2'!C621),IF($A$20=9, IF('New Cycle 3'!C621="","", 'New Cycle 3'!C621),"")))))))))</f>
        <v>0</v>
      </c>
      <c r="S621" s="32">
        <f>IF($A$20=1,IF(UDDS!E621="","",UDDS!E621),IF($A$20=2,IF('FTP-75'!E621="","",'FTP-75'!E621),IF($A$20=3, IF('US06'!E621="","",'US06'!E621),IF($A$20=4, IF(NEDC!D621="","", NEDC!D621),IF($A$20=5, IF('JPN10-15'!D621="","",'JPN10-15'!D621),IF($A$20=6, IF(WLTC!E621="","", WLTC!E621),IF($A$20=7, IF('New Cycle 1'!D621="","", 'New Cycle 1'!D621),IF($A$20=8, IF('New Cycle 2'!D621="","", 'New Cycle 2'!D621),IF($A$20=9, IF('New Cycle 3'!D621="","", 'New Cycle 3'!D621),"")))))))))</f>
        <v>0</v>
      </c>
      <c r="T621" s="32">
        <f>IF($A$20=1,IF(UDDS!F621="","",UDDS!F621),IF($A$20=2,IF('FTP-75'!F621="","",'FTP-75'!F621),IF($A$20=3, IF('US06'!F621="","",'US06'!F621),IF($A$20=4, IF(NEDC!E621="","", NEDC!E621),IF($A$20=5, IF('JPN10-15'!E621="","",'JPN10-15'!E621),IF($A$20=6, IF(WLTC!F621="","", WLTC!F621),IF($A$20=7, IF('New Cycle 1'!E621="","", 'New Cycle 1'!E621),IF($A$20=8, IF('New Cycle 2'!E621="","", 'New Cycle 2'!E621),IF($A$20=9, IF('New Cycle 3'!E621="","", 'New Cycle 3'!E621),"")))))))))</f>
        <v>0</v>
      </c>
      <c r="U621" s="32">
        <f>IF($A$20=1,IF(UDDS!G621="","",UDDS!G621),IF($A$20=2,IF('FTP-75'!G621="","",'FTP-75'!G621),IF($A$20=3, IF('US06'!G621="","",'US06'!G621),IF($A$20=4, IF(NEDC!F621="","", NEDC!F621),IF($A$20=5, IF('JPN10-15'!F621="","",'JPN10-15'!F621),IF($A$20=6, IF(WLTC!G621="","", WLTC!G621),IF($A$20=7, IF('New Cycle 1'!F621="","", 'New Cycle 1'!F621),IF($A$20=8, IF('New Cycle 2'!F621="","", 'New Cycle 2'!F621),IF($A$20=9, IF('New Cycle 3'!F621="","", 'New Cycle 3'!F621),"")))))))))</f>
        <v>3110.6366985147597</v>
      </c>
    </row>
    <row r="622" spans="16:21" x14ac:dyDescent="0.25">
      <c r="P622" s="8">
        <f>IF($A$20=1,IF(UDDS!A622="","",UDDS!A622),IF($A$20=2,IF('FTP-75'!A622="","",'FTP-75'!A622),IF($A$20=3, IF('US06'!A622="","",'US06'!A622),IF($A$20=4, IF(NEDC!A622="","", NEDC!A622),IF($A$20=5, IF('JPN10-15'!A622="","",'JPN10-15'!A622),IF($A$20=6, IF(WLTC!B622="","", WLTC!B622),IF($A$20=7, IF('New Cycle 1'!A622="","", 'New Cycle 1'!A622),IF($A$20=8, IF('New Cycle 2'!A622="","", 'New Cycle 3'!A622),IF($A$20=9, IF('New Cycle 3'!A622="","", 'New Cycle 3'!A622),"")))))))))</f>
        <v>620</v>
      </c>
      <c r="Q622" s="32">
        <f>IF($A$20=1,IF(UDDS!C622="","",UDDS!C622),IF($A$20=2,IF('FTP-75'!C622="","",'FTP-75'!C622),IF($A$20=3, IF('US06'!C622="","",'US06'!C622),IF($A$20=4, IF(NEDC!B622="","", NEDC!B622),IF($A$20=5, IF('JPN10-15'!B622="","",'JPN10-15'!B622),IF($A$20=6, IF(WLTC!C622="","", WLTC!C622),IF($A$20=7, IF('New Cycle 1'!B622="","", 'New Cycle 1'!B622),IF($A$20=8, IF('New Cycle 2'!B622="","", 'New Cycle 2'!B622),IF($A$20=9, IF('New Cycle 3'!B622="","", 'New Cycle 3'!B622),"")))))))))</f>
        <v>0</v>
      </c>
      <c r="R622" s="32">
        <f>IF($A$20=1,IF(UDDS!D622="","",UDDS!D622),IF($A$20=2,IF('FTP-75'!D622="","",'FTP-75'!D622),IF($A$20=3, IF('US06'!D622="","",'US06'!D622),IF($A$20=4, IF(NEDC!C622="","", NEDC!C622),IF($A$20=5, IF('JPN10-15'!C622="","",'JPN10-15'!C622),IF($A$20=6, IF(WLTC!D622="","", WLTC!D622),IF($A$20=7, IF('New Cycle 1'!C622="","", 'New Cycle 1'!C622),IF($A$20=8, IF('New Cycle 2'!C622="","", 'New Cycle 2'!C622),IF($A$20=9, IF('New Cycle 3'!C622="","", 'New Cycle 3'!C622),"")))))))))</f>
        <v>0</v>
      </c>
      <c r="S622" s="32">
        <f>IF($A$20=1,IF(UDDS!E622="","",UDDS!E622),IF($A$20=2,IF('FTP-75'!E622="","",'FTP-75'!E622),IF($A$20=3, IF('US06'!E622="","",'US06'!E622),IF($A$20=4, IF(NEDC!D622="","", NEDC!D622),IF($A$20=5, IF('JPN10-15'!D622="","",'JPN10-15'!D622),IF($A$20=6, IF(WLTC!E622="","", WLTC!E622),IF($A$20=7, IF('New Cycle 1'!D622="","", 'New Cycle 1'!D622),IF($A$20=8, IF('New Cycle 2'!D622="","", 'New Cycle 2'!D622),IF($A$20=9, IF('New Cycle 3'!D622="","", 'New Cycle 3'!D622),"")))))))))</f>
        <v>0</v>
      </c>
      <c r="T622" s="32">
        <f>IF($A$20=1,IF(UDDS!F622="","",UDDS!F622),IF($A$20=2,IF('FTP-75'!F622="","",'FTP-75'!F622),IF($A$20=3, IF('US06'!F622="","",'US06'!F622),IF($A$20=4, IF(NEDC!E622="","", NEDC!E622),IF($A$20=5, IF('JPN10-15'!E622="","",'JPN10-15'!E622),IF($A$20=6, IF(WLTC!F622="","", WLTC!F622),IF($A$20=7, IF('New Cycle 1'!E622="","", 'New Cycle 1'!E622),IF($A$20=8, IF('New Cycle 2'!E622="","", 'New Cycle 2'!E622),IF($A$20=9, IF('New Cycle 3'!E622="","", 'New Cycle 3'!E622),"")))))))))</f>
        <v>0</v>
      </c>
      <c r="U622" s="32">
        <f>IF($A$20=1,IF(UDDS!G622="","",UDDS!G622),IF($A$20=2,IF('FTP-75'!G622="","",'FTP-75'!G622),IF($A$20=3, IF('US06'!G622="","",'US06'!G622),IF($A$20=4, IF(NEDC!F622="","", NEDC!F622),IF($A$20=5, IF('JPN10-15'!F622="","",'JPN10-15'!F622),IF($A$20=6, IF(WLTC!G622="","", WLTC!G622),IF($A$20=7, IF('New Cycle 1'!F622="","", 'New Cycle 1'!F622),IF($A$20=8, IF('New Cycle 2'!F622="","", 'New Cycle 2'!F622),IF($A$20=9, IF('New Cycle 3'!F622="","", 'New Cycle 3'!F622),"")))))))))</f>
        <v>3110.6366985147597</v>
      </c>
    </row>
    <row r="623" spans="16:21" x14ac:dyDescent="0.25">
      <c r="P623" s="8">
        <f>IF($A$20=1,IF(UDDS!A623="","",UDDS!A623),IF($A$20=2,IF('FTP-75'!A623="","",'FTP-75'!A623),IF($A$20=3, IF('US06'!A623="","",'US06'!A623),IF($A$20=4, IF(NEDC!A623="","", NEDC!A623),IF($A$20=5, IF('JPN10-15'!A623="","",'JPN10-15'!A623),IF($A$20=6, IF(WLTC!B623="","", WLTC!B623),IF($A$20=7, IF('New Cycle 1'!A623="","", 'New Cycle 1'!A623),IF($A$20=8, IF('New Cycle 2'!A623="","", 'New Cycle 3'!A623),IF($A$20=9, IF('New Cycle 3'!A623="","", 'New Cycle 3'!A623),"")))))))))</f>
        <v>621</v>
      </c>
      <c r="Q623" s="32">
        <f>IF($A$20=1,IF(UDDS!C623="","",UDDS!C623),IF($A$20=2,IF('FTP-75'!C623="","",'FTP-75'!C623),IF($A$20=3, IF('US06'!C623="","",'US06'!C623),IF($A$20=4, IF(NEDC!B623="","", NEDC!B623),IF($A$20=5, IF('JPN10-15'!B623="","",'JPN10-15'!B623),IF($A$20=6, IF(WLTC!C623="","", WLTC!C623),IF($A$20=7, IF('New Cycle 1'!B623="","", 'New Cycle 1'!B623),IF($A$20=8, IF('New Cycle 2'!B623="","", 'New Cycle 2'!B623),IF($A$20=9, IF('New Cycle 3'!B623="","", 'New Cycle 3'!B623),"")))))))))</f>
        <v>0</v>
      </c>
      <c r="R623" s="32">
        <f>IF($A$20=1,IF(UDDS!D623="","",UDDS!D623),IF($A$20=2,IF('FTP-75'!D623="","",'FTP-75'!D623),IF($A$20=3, IF('US06'!D623="","",'US06'!D623),IF($A$20=4, IF(NEDC!C623="","", NEDC!C623),IF($A$20=5, IF('JPN10-15'!C623="","",'JPN10-15'!C623),IF($A$20=6, IF(WLTC!D623="","", WLTC!D623),IF($A$20=7, IF('New Cycle 1'!C623="","", 'New Cycle 1'!C623),IF($A$20=8, IF('New Cycle 2'!C623="","", 'New Cycle 2'!C623),IF($A$20=9, IF('New Cycle 3'!C623="","", 'New Cycle 3'!C623),"")))))))))</f>
        <v>0</v>
      </c>
      <c r="S623" s="32">
        <f>IF($A$20=1,IF(UDDS!E623="","",UDDS!E623),IF($A$20=2,IF('FTP-75'!E623="","",'FTP-75'!E623),IF($A$20=3, IF('US06'!E623="","",'US06'!E623),IF($A$20=4, IF(NEDC!D623="","", NEDC!D623),IF($A$20=5, IF('JPN10-15'!D623="","",'JPN10-15'!D623),IF($A$20=6, IF(WLTC!E623="","", WLTC!E623),IF($A$20=7, IF('New Cycle 1'!D623="","", 'New Cycle 1'!D623),IF($A$20=8, IF('New Cycle 2'!D623="","", 'New Cycle 2'!D623),IF($A$20=9, IF('New Cycle 3'!D623="","", 'New Cycle 3'!D623),"")))))))))</f>
        <v>0</v>
      </c>
      <c r="T623" s="32">
        <f>IF($A$20=1,IF(UDDS!F623="","",UDDS!F623),IF($A$20=2,IF('FTP-75'!F623="","",'FTP-75'!F623),IF($A$20=3, IF('US06'!F623="","",'US06'!F623),IF($A$20=4, IF(NEDC!E623="","", NEDC!E623),IF($A$20=5, IF('JPN10-15'!E623="","",'JPN10-15'!E623),IF($A$20=6, IF(WLTC!F623="","", WLTC!F623),IF($A$20=7, IF('New Cycle 1'!E623="","", 'New Cycle 1'!E623),IF($A$20=8, IF('New Cycle 2'!E623="","", 'New Cycle 2'!E623),IF($A$20=9, IF('New Cycle 3'!E623="","", 'New Cycle 3'!E623),"")))))))))</f>
        <v>0</v>
      </c>
      <c r="U623" s="32">
        <f>IF($A$20=1,IF(UDDS!G623="","",UDDS!G623),IF($A$20=2,IF('FTP-75'!G623="","",'FTP-75'!G623),IF($A$20=3, IF('US06'!G623="","",'US06'!G623),IF($A$20=4, IF(NEDC!F623="","", NEDC!F623),IF($A$20=5, IF('JPN10-15'!F623="","",'JPN10-15'!F623),IF($A$20=6, IF(WLTC!G623="","", WLTC!G623),IF($A$20=7, IF('New Cycle 1'!F623="","", 'New Cycle 1'!F623),IF($A$20=8, IF('New Cycle 2'!F623="","", 'New Cycle 2'!F623),IF($A$20=9, IF('New Cycle 3'!F623="","", 'New Cycle 3'!F623),"")))))))))</f>
        <v>3110.6366985147597</v>
      </c>
    </row>
    <row r="624" spans="16:21" x14ac:dyDescent="0.25">
      <c r="P624" s="8">
        <f>IF($A$20=1,IF(UDDS!A624="","",UDDS!A624),IF($A$20=2,IF('FTP-75'!A624="","",'FTP-75'!A624),IF($A$20=3, IF('US06'!A624="","",'US06'!A624),IF($A$20=4, IF(NEDC!A624="","", NEDC!A624),IF($A$20=5, IF('JPN10-15'!A624="","",'JPN10-15'!A624),IF($A$20=6, IF(WLTC!B624="","", WLTC!B624),IF($A$20=7, IF('New Cycle 1'!A624="","", 'New Cycle 1'!A624),IF($A$20=8, IF('New Cycle 2'!A624="","", 'New Cycle 3'!A624),IF($A$20=9, IF('New Cycle 3'!A624="","", 'New Cycle 3'!A624),"")))))))))</f>
        <v>622</v>
      </c>
      <c r="Q624" s="32">
        <f>IF($A$20=1,IF(UDDS!C624="","",UDDS!C624),IF($A$20=2,IF('FTP-75'!C624="","",'FTP-75'!C624),IF($A$20=3, IF('US06'!C624="","",'US06'!C624),IF($A$20=4, IF(NEDC!B624="","", NEDC!B624),IF($A$20=5, IF('JPN10-15'!B624="","",'JPN10-15'!B624),IF($A$20=6, IF(WLTC!C624="","", WLTC!C624),IF($A$20=7, IF('New Cycle 1'!B624="","", 'New Cycle 1'!B624),IF($A$20=8, IF('New Cycle 2'!B624="","", 'New Cycle 2'!B624),IF($A$20=9, IF('New Cycle 3'!B624="","", 'New Cycle 3'!B624),"")))))))))</f>
        <v>0</v>
      </c>
      <c r="R624" s="32">
        <f>IF($A$20=1,IF(UDDS!D624="","",UDDS!D624),IF($A$20=2,IF('FTP-75'!D624="","",'FTP-75'!D624),IF($A$20=3, IF('US06'!D624="","",'US06'!D624),IF($A$20=4, IF(NEDC!C624="","", NEDC!C624),IF($A$20=5, IF('JPN10-15'!C624="","",'JPN10-15'!C624),IF($A$20=6, IF(WLTC!D624="","", WLTC!D624),IF($A$20=7, IF('New Cycle 1'!C624="","", 'New Cycle 1'!C624),IF($A$20=8, IF('New Cycle 2'!C624="","", 'New Cycle 2'!C624),IF($A$20=9, IF('New Cycle 3'!C624="","", 'New Cycle 3'!C624),"")))))))))</f>
        <v>0</v>
      </c>
      <c r="S624" s="32">
        <f>IF($A$20=1,IF(UDDS!E624="","",UDDS!E624),IF($A$20=2,IF('FTP-75'!E624="","",'FTP-75'!E624),IF($A$20=3, IF('US06'!E624="","",'US06'!E624),IF($A$20=4, IF(NEDC!D624="","", NEDC!D624),IF($A$20=5, IF('JPN10-15'!D624="","",'JPN10-15'!D624),IF($A$20=6, IF(WLTC!E624="","", WLTC!E624),IF($A$20=7, IF('New Cycle 1'!D624="","", 'New Cycle 1'!D624),IF($A$20=8, IF('New Cycle 2'!D624="","", 'New Cycle 2'!D624),IF($A$20=9, IF('New Cycle 3'!D624="","", 'New Cycle 3'!D624),"")))))))))</f>
        <v>0</v>
      </c>
      <c r="T624" s="32">
        <f>IF($A$20=1,IF(UDDS!F624="","",UDDS!F624),IF($A$20=2,IF('FTP-75'!F624="","",'FTP-75'!F624),IF($A$20=3, IF('US06'!F624="","",'US06'!F624),IF($A$20=4, IF(NEDC!E624="","", NEDC!E624),IF($A$20=5, IF('JPN10-15'!E624="","",'JPN10-15'!E624),IF($A$20=6, IF(WLTC!F624="","", WLTC!F624),IF($A$20=7, IF('New Cycle 1'!E624="","", 'New Cycle 1'!E624),IF($A$20=8, IF('New Cycle 2'!E624="","", 'New Cycle 2'!E624),IF($A$20=9, IF('New Cycle 3'!E624="","", 'New Cycle 3'!E624),"")))))))))</f>
        <v>0</v>
      </c>
      <c r="U624" s="32">
        <f>IF($A$20=1,IF(UDDS!G624="","",UDDS!G624),IF($A$20=2,IF('FTP-75'!G624="","",'FTP-75'!G624),IF($A$20=3, IF('US06'!G624="","",'US06'!G624),IF($A$20=4, IF(NEDC!F624="","", NEDC!F624),IF($A$20=5, IF('JPN10-15'!F624="","",'JPN10-15'!F624),IF($A$20=6, IF(WLTC!G624="","", WLTC!G624),IF($A$20=7, IF('New Cycle 1'!F624="","", 'New Cycle 1'!F624),IF($A$20=8, IF('New Cycle 2'!F624="","", 'New Cycle 2'!F624),IF($A$20=9, IF('New Cycle 3'!F624="","", 'New Cycle 3'!F624),"")))))))))</f>
        <v>3110.6366985147597</v>
      </c>
    </row>
    <row r="625" spans="16:21" x14ac:dyDescent="0.25">
      <c r="P625" s="8">
        <f>IF($A$20=1,IF(UDDS!A625="","",UDDS!A625),IF($A$20=2,IF('FTP-75'!A625="","",'FTP-75'!A625),IF($A$20=3, IF('US06'!A625="","",'US06'!A625),IF($A$20=4, IF(NEDC!A625="","", NEDC!A625),IF($A$20=5, IF('JPN10-15'!A625="","",'JPN10-15'!A625),IF($A$20=6, IF(WLTC!B625="","", WLTC!B625),IF($A$20=7, IF('New Cycle 1'!A625="","", 'New Cycle 1'!A625),IF($A$20=8, IF('New Cycle 2'!A625="","", 'New Cycle 3'!A625),IF($A$20=9, IF('New Cycle 3'!A625="","", 'New Cycle 3'!A625),"")))))))))</f>
        <v>623</v>
      </c>
      <c r="Q625" s="32">
        <f>IF($A$20=1,IF(UDDS!C625="","",UDDS!C625),IF($A$20=2,IF('FTP-75'!C625="","",'FTP-75'!C625),IF($A$20=3, IF('US06'!C625="","",'US06'!C625),IF($A$20=4, IF(NEDC!B625="","", NEDC!B625),IF($A$20=5, IF('JPN10-15'!B625="","",'JPN10-15'!B625),IF($A$20=6, IF(WLTC!C625="","", WLTC!C625),IF($A$20=7, IF('New Cycle 1'!B625="","", 'New Cycle 1'!B625),IF($A$20=8, IF('New Cycle 2'!B625="","", 'New Cycle 2'!B625),IF($A$20=9, IF('New Cycle 3'!B625="","", 'New Cycle 3'!B625),"")))))))))</f>
        <v>0</v>
      </c>
      <c r="R625" s="32">
        <f>IF($A$20=1,IF(UDDS!D625="","",UDDS!D625),IF($A$20=2,IF('FTP-75'!D625="","",'FTP-75'!D625),IF($A$20=3, IF('US06'!D625="","",'US06'!D625),IF($A$20=4, IF(NEDC!C625="","", NEDC!C625),IF($A$20=5, IF('JPN10-15'!C625="","",'JPN10-15'!C625),IF($A$20=6, IF(WLTC!D625="","", WLTC!D625),IF($A$20=7, IF('New Cycle 1'!C625="","", 'New Cycle 1'!C625),IF($A$20=8, IF('New Cycle 2'!C625="","", 'New Cycle 2'!C625),IF($A$20=9, IF('New Cycle 3'!C625="","", 'New Cycle 3'!C625),"")))))))))</f>
        <v>0</v>
      </c>
      <c r="S625" s="32">
        <f>IF($A$20=1,IF(UDDS!E625="","",UDDS!E625),IF($A$20=2,IF('FTP-75'!E625="","",'FTP-75'!E625),IF($A$20=3, IF('US06'!E625="","",'US06'!E625),IF($A$20=4, IF(NEDC!D625="","", NEDC!D625),IF($A$20=5, IF('JPN10-15'!D625="","",'JPN10-15'!D625),IF($A$20=6, IF(WLTC!E625="","", WLTC!E625),IF($A$20=7, IF('New Cycle 1'!D625="","", 'New Cycle 1'!D625),IF($A$20=8, IF('New Cycle 2'!D625="","", 'New Cycle 2'!D625),IF($A$20=9, IF('New Cycle 3'!D625="","", 'New Cycle 3'!D625),"")))))))))</f>
        <v>0</v>
      </c>
      <c r="T625" s="32">
        <f>IF($A$20=1,IF(UDDS!F625="","",UDDS!F625),IF($A$20=2,IF('FTP-75'!F625="","",'FTP-75'!F625),IF($A$20=3, IF('US06'!F625="","",'US06'!F625),IF($A$20=4, IF(NEDC!E625="","", NEDC!E625),IF($A$20=5, IF('JPN10-15'!E625="","",'JPN10-15'!E625),IF($A$20=6, IF(WLTC!F625="","", WLTC!F625),IF($A$20=7, IF('New Cycle 1'!E625="","", 'New Cycle 1'!E625),IF($A$20=8, IF('New Cycle 2'!E625="","", 'New Cycle 2'!E625),IF($A$20=9, IF('New Cycle 3'!E625="","", 'New Cycle 3'!E625),"")))))))))</f>
        <v>0</v>
      </c>
      <c r="U625" s="32">
        <f>IF($A$20=1,IF(UDDS!G625="","",UDDS!G625),IF($A$20=2,IF('FTP-75'!G625="","",'FTP-75'!G625),IF($A$20=3, IF('US06'!G625="","",'US06'!G625),IF($A$20=4, IF(NEDC!F625="","", NEDC!F625),IF($A$20=5, IF('JPN10-15'!F625="","",'JPN10-15'!F625),IF($A$20=6, IF(WLTC!G625="","", WLTC!G625),IF($A$20=7, IF('New Cycle 1'!F625="","", 'New Cycle 1'!F625),IF($A$20=8, IF('New Cycle 2'!F625="","", 'New Cycle 2'!F625),IF($A$20=9, IF('New Cycle 3'!F625="","", 'New Cycle 3'!F625),"")))))))))</f>
        <v>3110.6366985147597</v>
      </c>
    </row>
    <row r="626" spans="16:21" x14ac:dyDescent="0.25">
      <c r="P626" s="8">
        <f>IF($A$20=1,IF(UDDS!A626="","",UDDS!A626),IF($A$20=2,IF('FTP-75'!A626="","",'FTP-75'!A626),IF($A$20=3, IF('US06'!A626="","",'US06'!A626),IF($A$20=4, IF(NEDC!A626="","", NEDC!A626),IF($A$20=5, IF('JPN10-15'!A626="","",'JPN10-15'!A626),IF($A$20=6, IF(WLTC!B626="","", WLTC!B626),IF($A$20=7, IF('New Cycle 1'!A626="","", 'New Cycle 1'!A626),IF($A$20=8, IF('New Cycle 2'!A626="","", 'New Cycle 3'!A626),IF($A$20=9, IF('New Cycle 3'!A626="","", 'New Cycle 3'!A626),"")))))))))</f>
        <v>624</v>
      </c>
      <c r="Q626" s="32">
        <f>IF($A$20=1,IF(UDDS!C626="","",UDDS!C626),IF($A$20=2,IF('FTP-75'!C626="","",'FTP-75'!C626),IF($A$20=3, IF('US06'!C626="","",'US06'!C626),IF($A$20=4, IF(NEDC!B626="","", NEDC!B626),IF($A$20=5, IF('JPN10-15'!B626="","",'JPN10-15'!B626),IF($A$20=6, IF(WLTC!C626="","", WLTC!C626),IF($A$20=7, IF('New Cycle 1'!B626="","", 'New Cycle 1'!B626),IF($A$20=8, IF('New Cycle 2'!B626="","", 'New Cycle 2'!B626),IF($A$20=9, IF('New Cycle 3'!B626="","", 'New Cycle 3'!B626),"")))))))))</f>
        <v>0</v>
      </c>
      <c r="R626" s="32">
        <f>IF($A$20=1,IF(UDDS!D626="","",UDDS!D626),IF($A$20=2,IF('FTP-75'!D626="","",'FTP-75'!D626),IF($A$20=3, IF('US06'!D626="","",'US06'!D626),IF($A$20=4, IF(NEDC!C626="","", NEDC!C626),IF($A$20=5, IF('JPN10-15'!C626="","",'JPN10-15'!C626),IF($A$20=6, IF(WLTC!D626="","", WLTC!D626),IF($A$20=7, IF('New Cycle 1'!C626="","", 'New Cycle 1'!C626),IF($A$20=8, IF('New Cycle 2'!C626="","", 'New Cycle 2'!C626),IF($A$20=9, IF('New Cycle 3'!C626="","", 'New Cycle 3'!C626),"")))))))))</f>
        <v>0</v>
      </c>
      <c r="S626" s="32">
        <f>IF($A$20=1,IF(UDDS!E626="","",UDDS!E626),IF($A$20=2,IF('FTP-75'!E626="","",'FTP-75'!E626),IF($A$20=3, IF('US06'!E626="","",'US06'!E626),IF($A$20=4, IF(NEDC!D626="","", NEDC!D626),IF($A$20=5, IF('JPN10-15'!D626="","",'JPN10-15'!D626),IF($A$20=6, IF(WLTC!E626="","", WLTC!E626),IF($A$20=7, IF('New Cycle 1'!D626="","", 'New Cycle 1'!D626),IF($A$20=8, IF('New Cycle 2'!D626="","", 'New Cycle 2'!D626),IF($A$20=9, IF('New Cycle 3'!D626="","", 'New Cycle 3'!D626),"")))))))))</f>
        <v>0</v>
      </c>
      <c r="T626" s="32">
        <f>IF($A$20=1,IF(UDDS!F626="","",UDDS!F626),IF($A$20=2,IF('FTP-75'!F626="","",'FTP-75'!F626),IF($A$20=3, IF('US06'!F626="","",'US06'!F626),IF($A$20=4, IF(NEDC!E626="","", NEDC!E626),IF($A$20=5, IF('JPN10-15'!E626="","",'JPN10-15'!E626),IF($A$20=6, IF(WLTC!F626="","", WLTC!F626),IF($A$20=7, IF('New Cycle 1'!E626="","", 'New Cycle 1'!E626),IF($A$20=8, IF('New Cycle 2'!E626="","", 'New Cycle 2'!E626),IF($A$20=9, IF('New Cycle 3'!E626="","", 'New Cycle 3'!E626),"")))))))))</f>
        <v>0</v>
      </c>
      <c r="U626" s="32">
        <f>IF($A$20=1,IF(UDDS!G626="","",UDDS!G626),IF($A$20=2,IF('FTP-75'!G626="","",'FTP-75'!G626),IF($A$20=3, IF('US06'!G626="","",'US06'!G626),IF($A$20=4, IF(NEDC!F626="","", NEDC!F626),IF($A$20=5, IF('JPN10-15'!F626="","",'JPN10-15'!F626),IF($A$20=6, IF(WLTC!G626="","", WLTC!G626),IF($A$20=7, IF('New Cycle 1'!F626="","", 'New Cycle 1'!F626),IF($A$20=8, IF('New Cycle 2'!F626="","", 'New Cycle 2'!F626),IF($A$20=9, IF('New Cycle 3'!F626="","", 'New Cycle 3'!F626),"")))))))))</f>
        <v>3110.6366985147597</v>
      </c>
    </row>
    <row r="627" spans="16:21" x14ac:dyDescent="0.25">
      <c r="P627" s="8">
        <f>IF($A$20=1,IF(UDDS!A627="","",UDDS!A627),IF($A$20=2,IF('FTP-75'!A627="","",'FTP-75'!A627),IF($A$20=3, IF('US06'!A627="","",'US06'!A627),IF($A$20=4, IF(NEDC!A627="","", NEDC!A627),IF($A$20=5, IF('JPN10-15'!A627="","",'JPN10-15'!A627),IF($A$20=6, IF(WLTC!B627="","", WLTC!B627),IF($A$20=7, IF('New Cycle 1'!A627="","", 'New Cycle 1'!A627),IF($A$20=8, IF('New Cycle 2'!A627="","", 'New Cycle 3'!A627),IF($A$20=9, IF('New Cycle 3'!A627="","", 'New Cycle 3'!A627),"")))))))))</f>
        <v>625</v>
      </c>
      <c r="Q627" s="32">
        <f>IF($A$20=1,IF(UDDS!C627="","",UDDS!C627),IF($A$20=2,IF('FTP-75'!C627="","",'FTP-75'!C627),IF($A$20=3, IF('US06'!C627="","",'US06'!C627),IF($A$20=4, IF(NEDC!B627="","", NEDC!B627),IF($A$20=5, IF('JPN10-15'!B627="","",'JPN10-15'!B627),IF($A$20=6, IF(WLTC!C627="","", WLTC!C627),IF($A$20=7, IF('New Cycle 1'!B627="","", 'New Cycle 1'!B627),IF($A$20=8, IF('New Cycle 2'!B627="","", 'New Cycle 2'!B627),IF($A$20=9, IF('New Cycle 3'!B627="","", 'New Cycle 3'!B627),"")))))))))</f>
        <v>0</v>
      </c>
      <c r="R627" s="32">
        <f>IF($A$20=1,IF(UDDS!D627="","",UDDS!D627),IF($A$20=2,IF('FTP-75'!D627="","",'FTP-75'!D627),IF($A$20=3, IF('US06'!D627="","",'US06'!D627),IF($A$20=4, IF(NEDC!C627="","", NEDC!C627),IF($A$20=5, IF('JPN10-15'!C627="","",'JPN10-15'!C627),IF($A$20=6, IF(WLTC!D627="","", WLTC!D627),IF($A$20=7, IF('New Cycle 1'!C627="","", 'New Cycle 1'!C627),IF($A$20=8, IF('New Cycle 2'!C627="","", 'New Cycle 2'!C627),IF($A$20=9, IF('New Cycle 3'!C627="","", 'New Cycle 3'!C627),"")))))))))</f>
        <v>0</v>
      </c>
      <c r="S627" s="32">
        <f>IF($A$20=1,IF(UDDS!E627="","",UDDS!E627),IF($A$20=2,IF('FTP-75'!E627="","",'FTP-75'!E627),IF($A$20=3, IF('US06'!E627="","",'US06'!E627),IF($A$20=4, IF(NEDC!D627="","", NEDC!D627),IF($A$20=5, IF('JPN10-15'!D627="","",'JPN10-15'!D627),IF($A$20=6, IF(WLTC!E627="","", WLTC!E627),IF($A$20=7, IF('New Cycle 1'!D627="","", 'New Cycle 1'!D627),IF($A$20=8, IF('New Cycle 2'!D627="","", 'New Cycle 2'!D627),IF($A$20=9, IF('New Cycle 3'!D627="","", 'New Cycle 3'!D627),"")))))))))</f>
        <v>0</v>
      </c>
      <c r="T627" s="32">
        <f>IF($A$20=1,IF(UDDS!F627="","",UDDS!F627),IF($A$20=2,IF('FTP-75'!F627="","",'FTP-75'!F627),IF($A$20=3, IF('US06'!F627="","",'US06'!F627),IF($A$20=4, IF(NEDC!E627="","", NEDC!E627),IF($A$20=5, IF('JPN10-15'!E627="","",'JPN10-15'!E627),IF($A$20=6, IF(WLTC!F627="","", WLTC!F627),IF($A$20=7, IF('New Cycle 1'!E627="","", 'New Cycle 1'!E627),IF($A$20=8, IF('New Cycle 2'!E627="","", 'New Cycle 2'!E627),IF($A$20=9, IF('New Cycle 3'!E627="","", 'New Cycle 3'!E627),"")))))))))</f>
        <v>0</v>
      </c>
      <c r="U627" s="32">
        <f>IF($A$20=1,IF(UDDS!G627="","",UDDS!G627),IF($A$20=2,IF('FTP-75'!G627="","",'FTP-75'!G627),IF($A$20=3, IF('US06'!G627="","",'US06'!G627),IF($A$20=4, IF(NEDC!F627="","", NEDC!F627),IF($A$20=5, IF('JPN10-15'!F627="","",'JPN10-15'!F627),IF($A$20=6, IF(WLTC!G627="","", WLTC!G627),IF($A$20=7, IF('New Cycle 1'!F627="","", 'New Cycle 1'!F627),IF($A$20=8, IF('New Cycle 2'!F627="","", 'New Cycle 2'!F627),IF($A$20=9, IF('New Cycle 3'!F627="","", 'New Cycle 3'!F627),"")))))))))</f>
        <v>3110.6366985147597</v>
      </c>
    </row>
    <row r="628" spans="16:21" x14ac:dyDescent="0.25">
      <c r="P628" s="8">
        <f>IF($A$20=1,IF(UDDS!A628="","",UDDS!A628),IF($A$20=2,IF('FTP-75'!A628="","",'FTP-75'!A628),IF($A$20=3, IF('US06'!A628="","",'US06'!A628),IF($A$20=4, IF(NEDC!A628="","", NEDC!A628),IF($A$20=5, IF('JPN10-15'!A628="","",'JPN10-15'!A628),IF($A$20=6, IF(WLTC!B628="","", WLTC!B628),IF($A$20=7, IF('New Cycle 1'!A628="","", 'New Cycle 1'!A628),IF($A$20=8, IF('New Cycle 2'!A628="","", 'New Cycle 3'!A628),IF($A$20=9, IF('New Cycle 3'!A628="","", 'New Cycle 3'!A628),"")))))))))</f>
        <v>626</v>
      </c>
      <c r="Q628" s="32">
        <f>IF($A$20=1,IF(UDDS!C628="","",UDDS!C628),IF($A$20=2,IF('FTP-75'!C628="","",'FTP-75'!C628),IF($A$20=3, IF('US06'!C628="","",'US06'!C628),IF($A$20=4, IF(NEDC!B628="","", NEDC!B628),IF($A$20=5, IF('JPN10-15'!B628="","",'JPN10-15'!B628),IF($A$20=6, IF(WLTC!C628="","", WLTC!C628),IF($A$20=7, IF('New Cycle 1'!B628="","", 'New Cycle 1'!B628),IF($A$20=8, IF('New Cycle 2'!B628="","", 'New Cycle 2'!B628),IF($A$20=9, IF('New Cycle 3'!B628="","", 'New Cycle 3'!B628),"")))))))))</f>
        <v>0</v>
      </c>
      <c r="R628" s="32">
        <f>IF($A$20=1,IF(UDDS!D628="","",UDDS!D628),IF($A$20=2,IF('FTP-75'!D628="","",'FTP-75'!D628),IF($A$20=3, IF('US06'!D628="","",'US06'!D628),IF($A$20=4, IF(NEDC!C628="","", NEDC!C628),IF($A$20=5, IF('JPN10-15'!C628="","",'JPN10-15'!C628),IF($A$20=6, IF(WLTC!D628="","", WLTC!D628),IF($A$20=7, IF('New Cycle 1'!C628="","", 'New Cycle 1'!C628),IF($A$20=8, IF('New Cycle 2'!C628="","", 'New Cycle 2'!C628),IF($A$20=9, IF('New Cycle 3'!C628="","", 'New Cycle 3'!C628),"")))))))))</f>
        <v>0</v>
      </c>
      <c r="S628" s="32">
        <f>IF($A$20=1,IF(UDDS!E628="","",UDDS!E628),IF($A$20=2,IF('FTP-75'!E628="","",'FTP-75'!E628),IF($A$20=3, IF('US06'!E628="","",'US06'!E628),IF($A$20=4, IF(NEDC!D628="","", NEDC!D628),IF($A$20=5, IF('JPN10-15'!D628="","",'JPN10-15'!D628),IF($A$20=6, IF(WLTC!E628="","", WLTC!E628),IF($A$20=7, IF('New Cycle 1'!D628="","", 'New Cycle 1'!D628),IF($A$20=8, IF('New Cycle 2'!D628="","", 'New Cycle 2'!D628),IF($A$20=9, IF('New Cycle 3'!D628="","", 'New Cycle 3'!D628),"")))))))))</f>
        <v>0</v>
      </c>
      <c r="T628" s="32">
        <f>IF($A$20=1,IF(UDDS!F628="","",UDDS!F628),IF($A$20=2,IF('FTP-75'!F628="","",'FTP-75'!F628),IF($A$20=3, IF('US06'!F628="","",'US06'!F628),IF($A$20=4, IF(NEDC!E628="","", NEDC!E628),IF($A$20=5, IF('JPN10-15'!E628="","",'JPN10-15'!E628),IF($A$20=6, IF(WLTC!F628="","", WLTC!F628),IF($A$20=7, IF('New Cycle 1'!E628="","", 'New Cycle 1'!E628),IF($A$20=8, IF('New Cycle 2'!E628="","", 'New Cycle 2'!E628),IF($A$20=9, IF('New Cycle 3'!E628="","", 'New Cycle 3'!E628),"")))))))))</f>
        <v>0</v>
      </c>
      <c r="U628" s="32">
        <f>IF($A$20=1,IF(UDDS!G628="","",UDDS!G628),IF($A$20=2,IF('FTP-75'!G628="","",'FTP-75'!G628),IF($A$20=3, IF('US06'!G628="","",'US06'!G628),IF($A$20=4, IF(NEDC!F628="","", NEDC!F628),IF($A$20=5, IF('JPN10-15'!F628="","",'JPN10-15'!F628),IF($A$20=6, IF(WLTC!G628="","", WLTC!G628),IF($A$20=7, IF('New Cycle 1'!F628="","", 'New Cycle 1'!F628),IF($A$20=8, IF('New Cycle 2'!F628="","", 'New Cycle 2'!F628),IF($A$20=9, IF('New Cycle 3'!F628="","", 'New Cycle 3'!F628),"")))))))))</f>
        <v>3110.6366985147597</v>
      </c>
    </row>
    <row r="629" spans="16:21" x14ac:dyDescent="0.25">
      <c r="P629" s="8">
        <f>IF($A$20=1,IF(UDDS!A629="","",UDDS!A629),IF($A$20=2,IF('FTP-75'!A629="","",'FTP-75'!A629),IF($A$20=3, IF('US06'!A629="","",'US06'!A629),IF($A$20=4, IF(NEDC!A629="","", NEDC!A629),IF($A$20=5, IF('JPN10-15'!A629="","",'JPN10-15'!A629),IF($A$20=6, IF(WLTC!B629="","", WLTC!B629),IF($A$20=7, IF('New Cycle 1'!A629="","", 'New Cycle 1'!A629),IF($A$20=8, IF('New Cycle 2'!A629="","", 'New Cycle 3'!A629),IF($A$20=9, IF('New Cycle 3'!A629="","", 'New Cycle 3'!A629),"")))))))))</f>
        <v>627</v>
      </c>
      <c r="Q629" s="32">
        <f>IF($A$20=1,IF(UDDS!C629="","",UDDS!C629),IF($A$20=2,IF('FTP-75'!C629="","",'FTP-75'!C629),IF($A$20=3, IF('US06'!C629="","",'US06'!C629),IF($A$20=4, IF(NEDC!B629="","", NEDC!B629),IF($A$20=5, IF('JPN10-15'!B629="","",'JPN10-15'!B629),IF($A$20=6, IF(WLTC!C629="","", WLTC!C629),IF($A$20=7, IF('New Cycle 1'!B629="","", 'New Cycle 1'!B629),IF($A$20=8, IF('New Cycle 2'!B629="","", 'New Cycle 2'!B629),IF($A$20=9, IF('New Cycle 3'!B629="","", 'New Cycle 3'!B629),"")))))))))</f>
        <v>0</v>
      </c>
      <c r="R629" s="32">
        <f>IF($A$20=1,IF(UDDS!D629="","",UDDS!D629),IF($A$20=2,IF('FTP-75'!D629="","",'FTP-75'!D629),IF($A$20=3, IF('US06'!D629="","",'US06'!D629),IF($A$20=4, IF(NEDC!C629="","", NEDC!C629),IF($A$20=5, IF('JPN10-15'!C629="","",'JPN10-15'!C629),IF($A$20=6, IF(WLTC!D629="","", WLTC!D629),IF($A$20=7, IF('New Cycle 1'!C629="","", 'New Cycle 1'!C629),IF($A$20=8, IF('New Cycle 2'!C629="","", 'New Cycle 2'!C629),IF($A$20=9, IF('New Cycle 3'!C629="","", 'New Cycle 3'!C629),"")))))))))</f>
        <v>0</v>
      </c>
      <c r="S629" s="32">
        <f>IF($A$20=1,IF(UDDS!E629="","",UDDS!E629),IF($A$20=2,IF('FTP-75'!E629="","",'FTP-75'!E629),IF($A$20=3, IF('US06'!E629="","",'US06'!E629),IF($A$20=4, IF(NEDC!D629="","", NEDC!D629),IF($A$20=5, IF('JPN10-15'!D629="","",'JPN10-15'!D629),IF($A$20=6, IF(WLTC!E629="","", WLTC!E629),IF($A$20=7, IF('New Cycle 1'!D629="","", 'New Cycle 1'!D629),IF($A$20=8, IF('New Cycle 2'!D629="","", 'New Cycle 2'!D629),IF($A$20=9, IF('New Cycle 3'!D629="","", 'New Cycle 3'!D629),"")))))))))</f>
        <v>0</v>
      </c>
      <c r="T629" s="32">
        <f>IF($A$20=1,IF(UDDS!F629="","",UDDS!F629),IF($A$20=2,IF('FTP-75'!F629="","",'FTP-75'!F629),IF($A$20=3, IF('US06'!F629="","",'US06'!F629),IF($A$20=4, IF(NEDC!E629="","", NEDC!E629),IF($A$20=5, IF('JPN10-15'!E629="","",'JPN10-15'!E629),IF($A$20=6, IF(WLTC!F629="","", WLTC!F629),IF($A$20=7, IF('New Cycle 1'!E629="","", 'New Cycle 1'!E629),IF($A$20=8, IF('New Cycle 2'!E629="","", 'New Cycle 2'!E629),IF($A$20=9, IF('New Cycle 3'!E629="","", 'New Cycle 3'!E629),"")))))))))</f>
        <v>0</v>
      </c>
      <c r="U629" s="32">
        <f>IF($A$20=1,IF(UDDS!G629="","",UDDS!G629),IF($A$20=2,IF('FTP-75'!G629="","",'FTP-75'!G629),IF($A$20=3, IF('US06'!G629="","",'US06'!G629),IF($A$20=4, IF(NEDC!F629="","", NEDC!F629),IF($A$20=5, IF('JPN10-15'!F629="","",'JPN10-15'!F629),IF($A$20=6, IF(WLTC!G629="","", WLTC!G629),IF($A$20=7, IF('New Cycle 1'!F629="","", 'New Cycle 1'!F629),IF($A$20=8, IF('New Cycle 2'!F629="","", 'New Cycle 2'!F629),IF($A$20=9, IF('New Cycle 3'!F629="","", 'New Cycle 3'!F629),"")))))))))</f>
        <v>3110.6366985147597</v>
      </c>
    </row>
    <row r="630" spans="16:21" x14ac:dyDescent="0.25">
      <c r="P630" s="8">
        <f>IF($A$20=1,IF(UDDS!A630="","",UDDS!A630),IF($A$20=2,IF('FTP-75'!A630="","",'FTP-75'!A630),IF($A$20=3, IF('US06'!A630="","",'US06'!A630),IF($A$20=4, IF(NEDC!A630="","", NEDC!A630),IF($A$20=5, IF('JPN10-15'!A630="","",'JPN10-15'!A630),IF($A$20=6, IF(WLTC!B630="","", WLTC!B630),IF($A$20=7, IF('New Cycle 1'!A630="","", 'New Cycle 1'!A630),IF($A$20=8, IF('New Cycle 2'!A630="","", 'New Cycle 3'!A630),IF($A$20=9, IF('New Cycle 3'!A630="","", 'New Cycle 3'!A630),"")))))))))</f>
        <v>628</v>
      </c>
      <c r="Q630" s="32">
        <f>IF($A$20=1,IF(UDDS!C630="","",UDDS!C630),IF($A$20=2,IF('FTP-75'!C630="","",'FTP-75'!C630),IF($A$20=3, IF('US06'!C630="","",'US06'!C630),IF($A$20=4, IF(NEDC!B630="","", NEDC!B630),IF($A$20=5, IF('JPN10-15'!B630="","",'JPN10-15'!B630),IF($A$20=6, IF(WLTC!C630="","", WLTC!C630),IF($A$20=7, IF('New Cycle 1'!B630="","", 'New Cycle 1'!B630),IF($A$20=8, IF('New Cycle 2'!B630="","", 'New Cycle 2'!B630),IF($A$20=9, IF('New Cycle 3'!B630="","", 'New Cycle 3'!B630),"")))))))))</f>
        <v>0</v>
      </c>
      <c r="R630" s="32">
        <f>IF($A$20=1,IF(UDDS!D630="","",UDDS!D630),IF($A$20=2,IF('FTP-75'!D630="","",'FTP-75'!D630),IF($A$20=3, IF('US06'!D630="","",'US06'!D630),IF($A$20=4, IF(NEDC!C630="","", NEDC!C630),IF($A$20=5, IF('JPN10-15'!C630="","",'JPN10-15'!C630),IF($A$20=6, IF(WLTC!D630="","", WLTC!D630),IF($A$20=7, IF('New Cycle 1'!C630="","", 'New Cycle 1'!C630),IF($A$20=8, IF('New Cycle 2'!C630="","", 'New Cycle 2'!C630),IF($A$20=9, IF('New Cycle 3'!C630="","", 'New Cycle 3'!C630),"")))))))))</f>
        <v>0</v>
      </c>
      <c r="S630" s="32">
        <f>IF($A$20=1,IF(UDDS!E630="","",UDDS!E630),IF($A$20=2,IF('FTP-75'!E630="","",'FTP-75'!E630),IF($A$20=3, IF('US06'!E630="","",'US06'!E630),IF($A$20=4, IF(NEDC!D630="","", NEDC!D630),IF($A$20=5, IF('JPN10-15'!D630="","",'JPN10-15'!D630),IF($A$20=6, IF(WLTC!E630="","", WLTC!E630),IF($A$20=7, IF('New Cycle 1'!D630="","", 'New Cycle 1'!D630),IF($A$20=8, IF('New Cycle 2'!D630="","", 'New Cycle 2'!D630),IF($A$20=9, IF('New Cycle 3'!D630="","", 'New Cycle 3'!D630),"")))))))))</f>
        <v>0</v>
      </c>
      <c r="T630" s="32">
        <f>IF($A$20=1,IF(UDDS!F630="","",UDDS!F630),IF($A$20=2,IF('FTP-75'!F630="","",'FTP-75'!F630),IF($A$20=3, IF('US06'!F630="","",'US06'!F630),IF($A$20=4, IF(NEDC!E630="","", NEDC!E630),IF($A$20=5, IF('JPN10-15'!E630="","",'JPN10-15'!E630),IF($A$20=6, IF(WLTC!F630="","", WLTC!F630),IF($A$20=7, IF('New Cycle 1'!E630="","", 'New Cycle 1'!E630),IF($A$20=8, IF('New Cycle 2'!E630="","", 'New Cycle 2'!E630),IF($A$20=9, IF('New Cycle 3'!E630="","", 'New Cycle 3'!E630),"")))))))))</f>
        <v>0</v>
      </c>
      <c r="U630" s="32">
        <f>IF($A$20=1,IF(UDDS!G630="","",UDDS!G630),IF($A$20=2,IF('FTP-75'!G630="","",'FTP-75'!G630),IF($A$20=3, IF('US06'!G630="","",'US06'!G630),IF($A$20=4, IF(NEDC!F630="","", NEDC!F630),IF($A$20=5, IF('JPN10-15'!F630="","",'JPN10-15'!F630),IF($A$20=6, IF(WLTC!G630="","", WLTC!G630),IF($A$20=7, IF('New Cycle 1'!F630="","", 'New Cycle 1'!F630),IF($A$20=8, IF('New Cycle 2'!F630="","", 'New Cycle 2'!F630),IF($A$20=9, IF('New Cycle 3'!F630="","", 'New Cycle 3'!F630),"")))))))))</f>
        <v>3110.6366985147597</v>
      </c>
    </row>
    <row r="631" spans="16:21" x14ac:dyDescent="0.25">
      <c r="P631" s="8">
        <f>IF($A$20=1,IF(UDDS!A631="","",UDDS!A631),IF($A$20=2,IF('FTP-75'!A631="","",'FTP-75'!A631),IF($A$20=3, IF('US06'!A631="","",'US06'!A631),IF($A$20=4, IF(NEDC!A631="","", NEDC!A631),IF($A$20=5, IF('JPN10-15'!A631="","",'JPN10-15'!A631),IF($A$20=6, IF(WLTC!B631="","", WLTC!B631),IF($A$20=7, IF('New Cycle 1'!A631="","", 'New Cycle 1'!A631),IF($A$20=8, IF('New Cycle 2'!A631="","", 'New Cycle 3'!A631),IF($A$20=9, IF('New Cycle 3'!A631="","", 'New Cycle 3'!A631),"")))))))))</f>
        <v>629</v>
      </c>
      <c r="Q631" s="32">
        <f>IF($A$20=1,IF(UDDS!C631="","",UDDS!C631),IF($A$20=2,IF('FTP-75'!C631="","",'FTP-75'!C631),IF($A$20=3, IF('US06'!C631="","",'US06'!C631),IF($A$20=4, IF(NEDC!B631="","", NEDC!B631),IF($A$20=5, IF('JPN10-15'!B631="","",'JPN10-15'!B631),IF($A$20=6, IF(WLTC!C631="","", WLTC!C631),IF($A$20=7, IF('New Cycle 1'!B631="","", 'New Cycle 1'!B631),IF($A$20=8, IF('New Cycle 2'!B631="","", 'New Cycle 2'!B631),IF($A$20=9, IF('New Cycle 3'!B631="","", 'New Cycle 3'!B631),"")))))))))</f>
        <v>0</v>
      </c>
      <c r="R631" s="32">
        <f>IF($A$20=1,IF(UDDS!D631="","",UDDS!D631),IF($A$20=2,IF('FTP-75'!D631="","",'FTP-75'!D631),IF($A$20=3, IF('US06'!D631="","",'US06'!D631),IF($A$20=4, IF(NEDC!C631="","", NEDC!C631),IF($A$20=5, IF('JPN10-15'!C631="","",'JPN10-15'!C631),IF($A$20=6, IF(WLTC!D631="","", WLTC!D631),IF($A$20=7, IF('New Cycle 1'!C631="","", 'New Cycle 1'!C631),IF($A$20=8, IF('New Cycle 2'!C631="","", 'New Cycle 2'!C631),IF($A$20=9, IF('New Cycle 3'!C631="","", 'New Cycle 3'!C631),"")))))))))</f>
        <v>0</v>
      </c>
      <c r="S631" s="32">
        <f>IF($A$20=1,IF(UDDS!E631="","",UDDS!E631),IF($A$20=2,IF('FTP-75'!E631="","",'FTP-75'!E631),IF($A$20=3, IF('US06'!E631="","",'US06'!E631),IF($A$20=4, IF(NEDC!D631="","", NEDC!D631),IF($A$20=5, IF('JPN10-15'!D631="","",'JPN10-15'!D631),IF($A$20=6, IF(WLTC!E631="","", WLTC!E631),IF($A$20=7, IF('New Cycle 1'!D631="","", 'New Cycle 1'!D631),IF($A$20=8, IF('New Cycle 2'!D631="","", 'New Cycle 2'!D631),IF($A$20=9, IF('New Cycle 3'!D631="","", 'New Cycle 3'!D631),"")))))))))</f>
        <v>0</v>
      </c>
      <c r="T631" s="32">
        <f>IF($A$20=1,IF(UDDS!F631="","",UDDS!F631),IF($A$20=2,IF('FTP-75'!F631="","",'FTP-75'!F631),IF($A$20=3, IF('US06'!F631="","",'US06'!F631),IF($A$20=4, IF(NEDC!E631="","", NEDC!E631),IF($A$20=5, IF('JPN10-15'!E631="","",'JPN10-15'!E631),IF($A$20=6, IF(WLTC!F631="","", WLTC!F631),IF($A$20=7, IF('New Cycle 1'!E631="","", 'New Cycle 1'!E631),IF($A$20=8, IF('New Cycle 2'!E631="","", 'New Cycle 2'!E631),IF($A$20=9, IF('New Cycle 3'!E631="","", 'New Cycle 3'!E631),"")))))))))</f>
        <v>0</v>
      </c>
      <c r="U631" s="32">
        <f>IF($A$20=1,IF(UDDS!G631="","",UDDS!G631),IF($A$20=2,IF('FTP-75'!G631="","",'FTP-75'!G631),IF($A$20=3, IF('US06'!G631="","",'US06'!G631),IF($A$20=4, IF(NEDC!F631="","", NEDC!F631),IF($A$20=5, IF('JPN10-15'!F631="","",'JPN10-15'!F631),IF($A$20=6, IF(WLTC!G631="","", WLTC!G631),IF($A$20=7, IF('New Cycle 1'!F631="","", 'New Cycle 1'!F631),IF($A$20=8, IF('New Cycle 2'!F631="","", 'New Cycle 2'!F631),IF($A$20=9, IF('New Cycle 3'!F631="","", 'New Cycle 3'!F631),"")))))))))</f>
        <v>3110.6366985147597</v>
      </c>
    </row>
    <row r="632" spans="16:21" x14ac:dyDescent="0.25">
      <c r="P632" s="8">
        <f>IF($A$20=1,IF(UDDS!A632="","",UDDS!A632),IF($A$20=2,IF('FTP-75'!A632="","",'FTP-75'!A632),IF($A$20=3, IF('US06'!A632="","",'US06'!A632),IF($A$20=4, IF(NEDC!A632="","", NEDC!A632),IF($A$20=5, IF('JPN10-15'!A632="","",'JPN10-15'!A632),IF($A$20=6, IF(WLTC!B632="","", WLTC!B632),IF($A$20=7, IF('New Cycle 1'!A632="","", 'New Cycle 1'!A632),IF($A$20=8, IF('New Cycle 2'!A632="","", 'New Cycle 3'!A632),IF($A$20=9, IF('New Cycle 3'!A632="","", 'New Cycle 3'!A632),"")))))))))</f>
        <v>630</v>
      </c>
      <c r="Q632" s="32">
        <f>IF($A$20=1,IF(UDDS!C632="","",UDDS!C632),IF($A$20=2,IF('FTP-75'!C632="","",'FTP-75'!C632),IF($A$20=3, IF('US06'!C632="","",'US06'!C632),IF($A$20=4, IF(NEDC!B632="","", NEDC!B632),IF($A$20=5, IF('JPN10-15'!B632="","",'JPN10-15'!B632),IF($A$20=6, IF(WLTC!C632="","", WLTC!C632),IF($A$20=7, IF('New Cycle 1'!B632="","", 'New Cycle 1'!B632),IF($A$20=8, IF('New Cycle 2'!B632="","", 'New Cycle 2'!B632),IF($A$20=9, IF('New Cycle 3'!B632="","", 'New Cycle 3'!B632),"")))))))))</f>
        <v>0</v>
      </c>
      <c r="R632" s="32">
        <f>IF($A$20=1,IF(UDDS!D632="","",UDDS!D632),IF($A$20=2,IF('FTP-75'!D632="","",'FTP-75'!D632),IF($A$20=3, IF('US06'!D632="","",'US06'!D632),IF($A$20=4, IF(NEDC!C632="","", NEDC!C632),IF($A$20=5, IF('JPN10-15'!C632="","",'JPN10-15'!C632),IF($A$20=6, IF(WLTC!D632="","", WLTC!D632),IF($A$20=7, IF('New Cycle 1'!C632="","", 'New Cycle 1'!C632),IF($A$20=8, IF('New Cycle 2'!C632="","", 'New Cycle 2'!C632),IF($A$20=9, IF('New Cycle 3'!C632="","", 'New Cycle 3'!C632),"")))))))))</f>
        <v>0</v>
      </c>
      <c r="S632" s="32">
        <f>IF($A$20=1,IF(UDDS!E632="","",UDDS!E632),IF($A$20=2,IF('FTP-75'!E632="","",'FTP-75'!E632),IF($A$20=3, IF('US06'!E632="","",'US06'!E632),IF($A$20=4, IF(NEDC!D632="","", NEDC!D632),IF($A$20=5, IF('JPN10-15'!D632="","",'JPN10-15'!D632),IF($A$20=6, IF(WLTC!E632="","", WLTC!E632),IF($A$20=7, IF('New Cycle 1'!D632="","", 'New Cycle 1'!D632),IF($A$20=8, IF('New Cycle 2'!D632="","", 'New Cycle 2'!D632),IF($A$20=9, IF('New Cycle 3'!D632="","", 'New Cycle 3'!D632),"")))))))))</f>
        <v>0</v>
      </c>
      <c r="T632" s="32">
        <f>IF($A$20=1,IF(UDDS!F632="","",UDDS!F632),IF($A$20=2,IF('FTP-75'!F632="","",'FTP-75'!F632),IF($A$20=3, IF('US06'!F632="","",'US06'!F632),IF($A$20=4, IF(NEDC!E632="","", NEDC!E632),IF($A$20=5, IF('JPN10-15'!E632="","",'JPN10-15'!E632),IF($A$20=6, IF(WLTC!F632="","", WLTC!F632),IF($A$20=7, IF('New Cycle 1'!E632="","", 'New Cycle 1'!E632),IF($A$20=8, IF('New Cycle 2'!E632="","", 'New Cycle 2'!E632),IF($A$20=9, IF('New Cycle 3'!E632="","", 'New Cycle 3'!E632),"")))))))))</f>
        <v>0</v>
      </c>
      <c r="U632" s="32">
        <f>IF($A$20=1,IF(UDDS!G632="","",UDDS!G632),IF($A$20=2,IF('FTP-75'!G632="","",'FTP-75'!G632),IF($A$20=3, IF('US06'!G632="","",'US06'!G632),IF($A$20=4, IF(NEDC!F632="","", NEDC!F632),IF($A$20=5, IF('JPN10-15'!F632="","",'JPN10-15'!F632),IF($A$20=6, IF(WLTC!G632="","", WLTC!G632),IF($A$20=7, IF('New Cycle 1'!F632="","", 'New Cycle 1'!F632),IF($A$20=8, IF('New Cycle 2'!F632="","", 'New Cycle 2'!F632),IF($A$20=9, IF('New Cycle 3'!F632="","", 'New Cycle 3'!F632),"")))))))))</f>
        <v>3110.6366985147597</v>
      </c>
    </row>
    <row r="633" spans="16:21" x14ac:dyDescent="0.25">
      <c r="P633" s="8">
        <f>IF($A$20=1,IF(UDDS!A633="","",UDDS!A633),IF($A$20=2,IF('FTP-75'!A633="","",'FTP-75'!A633),IF($A$20=3, IF('US06'!A633="","",'US06'!A633),IF($A$20=4, IF(NEDC!A633="","", NEDC!A633),IF($A$20=5, IF('JPN10-15'!A633="","",'JPN10-15'!A633),IF($A$20=6, IF(WLTC!B633="","", WLTC!B633),IF($A$20=7, IF('New Cycle 1'!A633="","", 'New Cycle 1'!A633),IF($A$20=8, IF('New Cycle 2'!A633="","", 'New Cycle 3'!A633),IF($A$20=9, IF('New Cycle 3'!A633="","", 'New Cycle 3'!A633),"")))))))))</f>
        <v>631</v>
      </c>
      <c r="Q633" s="32">
        <f>IF($A$20=1,IF(UDDS!C633="","",UDDS!C633),IF($A$20=2,IF('FTP-75'!C633="","",'FTP-75'!C633),IF($A$20=3, IF('US06'!C633="","",'US06'!C633),IF($A$20=4, IF(NEDC!B633="","", NEDC!B633),IF($A$20=5, IF('JPN10-15'!B633="","",'JPN10-15'!B633),IF($A$20=6, IF(WLTC!C633="","", WLTC!C633),IF($A$20=7, IF('New Cycle 1'!B633="","", 'New Cycle 1'!B633),IF($A$20=8, IF('New Cycle 2'!B633="","", 'New Cycle 2'!B633),IF($A$20=9, IF('New Cycle 3'!B633="","", 'New Cycle 3'!B633),"")))))))))</f>
        <v>0</v>
      </c>
      <c r="R633" s="32">
        <f>IF($A$20=1,IF(UDDS!D633="","",UDDS!D633),IF($A$20=2,IF('FTP-75'!D633="","",'FTP-75'!D633),IF($A$20=3, IF('US06'!D633="","",'US06'!D633),IF($A$20=4, IF(NEDC!C633="","", NEDC!C633),IF($A$20=5, IF('JPN10-15'!C633="","",'JPN10-15'!C633),IF($A$20=6, IF(WLTC!D633="","", WLTC!D633),IF($A$20=7, IF('New Cycle 1'!C633="","", 'New Cycle 1'!C633),IF($A$20=8, IF('New Cycle 2'!C633="","", 'New Cycle 2'!C633),IF($A$20=9, IF('New Cycle 3'!C633="","", 'New Cycle 3'!C633),"")))))))))</f>
        <v>0</v>
      </c>
      <c r="S633" s="32">
        <f>IF($A$20=1,IF(UDDS!E633="","",UDDS!E633),IF($A$20=2,IF('FTP-75'!E633="","",'FTP-75'!E633),IF($A$20=3, IF('US06'!E633="","",'US06'!E633),IF($A$20=4, IF(NEDC!D633="","", NEDC!D633),IF($A$20=5, IF('JPN10-15'!D633="","",'JPN10-15'!D633),IF($A$20=6, IF(WLTC!E633="","", WLTC!E633),IF($A$20=7, IF('New Cycle 1'!D633="","", 'New Cycle 1'!D633),IF($A$20=8, IF('New Cycle 2'!D633="","", 'New Cycle 2'!D633),IF($A$20=9, IF('New Cycle 3'!D633="","", 'New Cycle 3'!D633),"")))))))))</f>
        <v>0</v>
      </c>
      <c r="T633" s="32">
        <f>IF($A$20=1,IF(UDDS!F633="","",UDDS!F633),IF($A$20=2,IF('FTP-75'!F633="","",'FTP-75'!F633),IF($A$20=3, IF('US06'!F633="","",'US06'!F633),IF($A$20=4, IF(NEDC!E633="","", NEDC!E633),IF($A$20=5, IF('JPN10-15'!E633="","",'JPN10-15'!E633),IF($A$20=6, IF(WLTC!F633="","", WLTC!F633),IF($A$20=7, IF('New Cycle 1'!E633="","", 'New Cycle 1'!E633),IF($A$20=8, IF('New Cycle 2'!E633="","", 'New Cycle 2'!E633),IF($A$20=9, IF('New Cycle 3'!E633="","", 'New Cycle 3'!E633),"")))))))))</f>
        <v>0</v>
      </c>
      <c r="U633" s="32">
        <f>IF($A$20=1,IF(UDDS!G633="","",UDDS!G633),IF($A$20=2,IF('FTP-75'!G633="","",'FTP-75'!G633),IF($A$20=3, IF('US06'!G633="","",'US06'!G633),IF($A$20=4, IF(NEDC!F633="","", NEDC!F633),IF($A$20=5, IF('JPN10-15'!F633="","",'JPN10-15'!F633),IF($A$20=6, IF(WLTC!G633="","", WLTC!G633),IF($A$20=7, IF('New Cycle 1'!F633="","", 'New Cycle 1'!F633),IF($A$20=8, IF('New Cycle 2'!F633="","", 'New Cycle 2'!F633),IF($A$20=9, IF('New Cycle 3'!F633="","", 'New Cycle 3'!F633),"")))))))))</f>
        <v>3110.6366985147597</v>
      </c>
    </row>
    <row r="634" spans="16:21" x14ac:dyDescent="0.25">
      <c r="P634" s="8">
        <f>IF($A$20=1,IF(UDDS!A634="","",UDDS!A634),IF($A$20=2,IF('FTP-75'!A634="","",'FTP-75'!A634),IF($A$20=3, IF('US06'!A634="","",'US06'!A634),IF($A$20=4, IF(NEDC!A634="","", NEDC!A634),IF($A$20=5, IF('JPN10-15'!A634="","",'JPN10-15'!A634),IF($A$20=6, IF(WLTC!B634="","", WLTC!B634),IF($A$20=7, IF('New Cycle 1'!A634="","", 'New Cycle 1'!A634),IF($A$20=8, IF('New Cycle 2'!A634="","", 'New Cycle 3'!A634),IF($A$20=9, IF('New Cycle 3'!A634="","", 'New Cycle 3'!A634),"")))))))))</f>
        <v>632</v>
      </c>
      <c r="Q634" s="32">
        <f>IF($A$20=1,IF(UDDS!C634="","",UDDS!C634),IF($A$20=2,IF('FTP-75'!C634="","",'FTP-75'!C634),IF($A$20=3, IF('US06'!C634="","",'US06'!C634),IF($A$20=4, IF(NEDC!B634="","", NEDC!B634),IF($A$20=5, IF('JPN10-15'!B634="","",'JPN10-15'!B634),IF($A$20=6, IF(WLTC!C634="","", WLTC!C634),IF($A$20=7, IF('New Cycle 1'!B634="","", 'New Cycle 1'!B634),IF($A$20=8, IF('New Cycle 2'!B634="","", 'New Cycle 2'!B634),IF($A$20=9, IF('New Cycle 3'!B634="","", 'New Cycle 3'!B634),"")))))))))</f>
        <v>0</v>
      </c>
      <c r="R634" s="32">
        <f>IF($A$20=1,IF(UDDS!D634="","",UDDS!D634),IF($A$20=2,IF('FTP-75'!D634="","",'FTP-75'!D634),IF($A$20=3, IF('US06'!D634="","",'US06'!D634),IF($A$20=4, IF(NEDC!C634="","", NEDC!C634),IF($A$20=5, IF('JPN10-15'!C634="","",'JPN10-15'!C634),IF($A$20=6, IF(WLTC!D634="","", WLTC!D634),IF($A$20=7, IF('New Cycle 1'!C634="","", 'New Cycle 1'!C634),IF($A$20=8, IF('New Cycle 2'!C634="","", 'New Cycle 2'!C634),IF($A$20=9, IF('New Cycle 3'!C634="","", 'New Cycle 3'!C634),"")))))))))</f>
        <v>0</v>
      </c>
      <c r="S634" s="32">
        <f>IF($A$20=1,IF(UDDS!E634="","",UDDS!E634),IF($A$20=2,IF('FTP-75'!E634="","",'FTP-75'!E634),IF($A$20=3, IF('US06'!E634="","",'US06'!E634),IF($A$20=4, IF(NEDC!D634="","", NEDC!D634),IF($A$20=5, IF('JPN10-15'!D634="","",'JPN10-15'!D634),IF($A$20=6, IF(WLTC!E634="","", WLTC!E634),IF($A$20=7, IF('New Cycle 1'!D634="","", 'New Cycle 1'!D634),IF($A$20=8, IF('New Cycle 2'!D634="","", 'New Cycle 2'!D634),IF($A$20=9, IF('New Cycle 3'!D634="","", 'New Cycle 3'!D634),"")))))))))</f>
        <v>0</v>
      </c>
      <c r="T634" s="32">
        <f>IF($A$20=1,IF(UDDS!F634="","",UDDS!F634),IF($A$20=2,IF('FTP-75'!F634="","",'FTP-75'!F634),IF($A$20=3, IF('US06'!F634="","",'US06'!F634),IF($A$20=4, IF(NEDC!E634="","", NEDC!E634),IF($A$20=5, IF('JPN10-15'!E634="","",'JPN10-15'!E634),IF($A$20=6, IF(WLTC!F634="","", WLTC!F634),IF($A$20=7, IF('New Cycle 1'!E634="","", 'New Cycle 1'!E634),IF($A$20=8, IF('New Cycle 2'!E634="","", 'New Cycle 2'!E634),IF($A$20=9, IF('New Cycle 3'!E634="","", 'New Cycle 3'!E634),"")))))))))</f>
        <v>0</v>
      </c>
      <c r="U634" s="32">
        <f>IF($A$20=1,IF(UDDS!G634="","",UDDS!G634),IF($A$20=2,IF('FTP-75'!G634="","",'FTP-75'!G634),IF($A$20=3, IF('US06'!G634="","",'US06'!G634),IF($A$20=4, IF(NEDC!F634="","", NEDC!F634),IF($A$20=5, IF('JPN10-15'!F634="","",'JPN10-15'!F634),IF($A$20=6, IF(WLTC!G634="","", WLTC!G634),IF($A$20=7, IF('New Cycle 1'!F634="","", 'New Cycle 1'!F634),IF($A$20=8, IF('New Cycle 2'!F634="","", 'New Cycle 2'!F634),IF($A$20=9, IF('New Cycle 3'!F634="","", 'New Cycle 3'!F634),"")))))))))</f>
        <v>3110.6366985147597</v>
      </c>
    </row>
    <row r="635" spans="16:21" x14ac:dyDescent="0.25">
      <c r="P635" s="8">
        <f>IF($A$20=1,IF(UDDS!A635="","",UDDS!A635),IF($A$20=2,IF('FTP-75'!A635="","",'FTP-75'!A635),IF($A$20=3, IF('US06'!A635="","",'US06'!A635),IF($A$20=4, IF(NEDC!A635="","", NEDC!A635),IF($A$20=5, IF('JPN10-15'!A635="","",'JPN10-15'!A635),IF($A$20=6, IF(WLTC!B635="","", WLTC!B635),IF($A$20=7, IF('New Cycle 1'!A635="","", 'New Cycle 1'!A635),IF($A$20=8, IF('New Cycle 2'!A635="","", 'New Cycle 3'!A635),IF($A$20=9, IF('New Cycle 3'!A635="","", 'New Cycle 3'!A635),"")))))))))</f>
        <v>633</v>
      </c>
      <c r="Q635" s="32">
        <f>IF($A$20=1,IF(UDDS!C635="","",UDDS!C635),IF($A$20=2,IF('FTP-75'!C635="","",'FTP-75'!C635),IF($A$20=3, IF('US06'!C635="","",'US06'!C635),IF($A$20=4, IF(NEDC!B635="","", NEDC!B635),IF($A$20=5, IF('JPN10-15'!B635="","",'JPN10-15'!B635),IF($A$20=6, IF(WLTC!C635="","", WLTC!C635),IF($A$20=7, IF('New Cycle 1'!B635="","", 'New Cycle 1'!B635),IF($A$20=8, IF('New Cycle 2'!B635="","", 'New Cycle 2'!B635),IF($A$20=9, IF('New Cycle 3'!B635="","", 'New Cycle 3'!B635),"")))))))))</f>
        <v>0</v>
      </c>
      <c r="R635" s="32">
        <f>IF($A$20=1,IF(UDDS!D635="","",UDDS!D635),IF($A$20=2,IF('FTP-75'!D635="","",'FTP-75'!D635),IF($A$20=3, IF('US06'!D635="","",'US06'!D635),IF($A$20=4, IF(NEDC!C635="","", NEDC!C635),IF($A$20=5, IF('JPN10-15'!C635="","",'JPN10-15'!C635),IF($A$20=6, IF(WLTC!D635="","", WLTC!D635),IF($A$20=7, IF('New Cycle 1'!C635="","", 'New Cycle 1'!C635),IF($A$20=8, IF('New Cycle 2'!C635="","", 'New Cycle 2'!C635),IF($A$20=9, IF('New Cycle 3'!C635="","", 'New Cycle 3'!C635),"")))))))))</f>
        <v>0</v>
      </c>
      <c r="S635" s="32">
        <f>IF($A$20=1,IF(UDDS!E635="","",UDDS!E635),IF($A$20=2,IF('FTP-75'!E635="","",'FTP-75'!E635),IF($A$20=3, IF('US06'!E635="","",'US06'!E635),IF($A$20=4, IF(NEDC!D635="","", NEDC!D635),IF($A$20=5, IF('JPN10-15'!D635="","",'JPN10-15'!D635),IF($A$20=6, IF(WLTC!E635="","", WLTC!E635),IF($A$20=7, IF('New Cycle 1'!D635="","", 'New Cycle 1'!D635),IF($A$20=8, IF('New Cycle 2'!D635="","", 'New Cycle 2'!D635),IF($A$20=9, IF('New Cycle 3'!D635="","", 'New Cycle 3'!D635),"")))))))))</f>
        <v>0</v>
      </c>
      <c r="T635" s="32">
        <f>IF($A$20=1,IF(UDDS!F635="","",UDDS!F635),IF($A$20=2,IF('FTP-75'!F635="","",'FTP-75'!F635),IF($A$20=3, IF('US06'!F635="","",'US06'!F635),IF($A$20=4, IF(NEDC!E635="","", NEDC!E635),IF($A$20=5, IF('JPN10-15'!E635="","",'JPN10-15'!E635),IF($A$20=6, IF(WLTC!F635="","", WLTC!F635),IF($A$20=7, IF('New Cycle 1'!E635="","", 'New Cycle 1'!E635),IF($A$20=8, IF('New Cycle 2'!E635="","", 'New Cycle 2'!E635),IF($A$20=9, IF('New Cycle 3'!E635="","", 'New Cycle 3'!E635),"")))))))))</f>
        <v>0</v>
      </c>
      <c r="U635" s="32">
        <f>IF($A$20=1,IF(UDDS!G635="","",UDDS!G635),IF($A$20=2,IF('FTP-75'!G635="","",'FTP-75'!G635),IF($A$20=3, IF('US06'!G635="","",'US06'!G635),IF($A$20=4, IF(NEDC!F635="","", NEDC!F635),IF($A$20=5, IF('JPN10-15'!F635="","",'JPN10-15'!F635),IF($A$20=6, IF(WLTC!G635="","", WLTC!G635),IF($A$20=7, IF('New Cycle 1'!F635="","", 'New Cycle 1'!F635),IF($A$20=8, IF('New Cycle 2'!F635="","", 'New Cycle 2'!F635),IF($A$20=9, IF('New Cycle 3'!F635="","", 'New Cycle 3'!F635),"")))))))))</f>
        <v>3110.6366985147597</v>
      </c>
    </row>
    <row r="636" spans="16:21" x14ac:dyDescent="0.25">
      <c r="P636" s="8">
        <f>IF($A$20=1,IF(UDDS!A636="","",UDDS!A636),IF($A$20=2,IF('FTP-75'!A636="","",'FTP-75'!A636),IF($A$20=3, IF('US06'!A636="","",'US06'!A636),IF($A$20=4, IF(NEDC!A636="","", NEDC!A636),IF($A$20=5, IF('JPN10-15'!A636="","",'JPN10-15'!A636),IF($A$20=6, IF(WLTC!B636="","", WLTC!B636),IF($A$20=7, IF('New Cycle 1'!A636="","", 'New Cycle 1'!A636),IF($A$20=8, IF('New Cycle 2'!A636="","", 'New Cycle 3'!A636),IF($A$20=9, IF('New Cycle 3'!A636="","", 'New Cycle 3'!A636),"")))))))))</f>
        <v>634</v>
      </c>
      <c r="Q636" s="32">
        <f>IF($A$20=1,IF(UDDS!C636="","",UDDS!C636),IF($A$20=2,IF('FTP-75'!C636="","",'FTP-75'!C636),IF($A$20=3, IF('US06'!C636="","",'US06'!C636),IF($A$20=4, IF(NEDC!B636="","", NEDC!B636),IF($A$20=5, IF('JPN10-15'!B636="","",'JPN10-15'!B636),IF($A$20=6, IF(WLTC!C636="","", WLTC!C636),IF($A$20=7, IF('New Cycle 1'!B636="","", 'New Cycle 1'!B636),IF($A$20=8, IF('New Cycle 2'!B636="","", 'New Cycle 2'!B636),IF($A$20=9, IF('New Cycle 3'!B636="","", 'New Cycle 3'!B636),"")))))))))</f>
        <v>0</v>
      </c>
      <c r="R636" s="32">
        <f>IF($A$20=1,IF(UDDS!D636="","",UDDS!D636),IF($A$20=2,IF('FTP-75'!D636="","",'FTP-75'!D636),IF($A$20=3, IF('US06'!D636="","",'US06'!D636),IF($A$20=4, IF(NEDC!C636="","", NEDC!C636),IF($A$20=5, IF('JPN10-15'!C636="","",'JPN10-15'!C636),IF($A$20=6, IF(WLTC!D636="","", WLTC!D636),IF($A$20=7, IF('New Cycle 1'!C636="","", 'New Cycle 1'!C636),IF($A$20=8, IF('New Cycle 2'!C636="","", 'New Cycle 2'!C636),IF($A$20=9, IF('New Cycle 3'!C636="","", 'New Cycle 3'!C636),"")))))))))</f>
        <v>0</v>
      </c>
      <c r="S636" s="32">
        <f>IF($A$20=1,IF(UDDS!E636="","",UDDS!E636),IF($A$20=2,IF('FTP-75'!E636="","",'FTP-75'!E636),IF($A$20=3, IF('US06'!E636="","",'US06'!E636),IF($A$20=4, IF(NEDC!D636="","", NEDC!D636),IF($A$20=5, IF('JPN10-15'!D636="","",'JPN10-15'!D636),IF($A$20=6, IF(WLTC!E636="","", WLTC!E636),IF($A$20=7, IF('New Cycle 1'!D636="","", 'New Cycle 1'!D636),IF($A$20=8, IF('New Cycle 2'!D636="","", 'New Cycle 2'!D636),IF($A$20=9, IF('New Cycle 3'!D636="","", 'New Cycle 3'!D636),"")))))))))</f>
        <v>0</v>
      </c>
      <c r="T636" s="32">
        <f>IF($A$20=1,IF(UDDS!F636="","",UDDS!F636),IF($A$20=2,IF('FTP-75'!F636="","",'FTP-75'!F636),IF($A$20=3, IF('US06'!F636="","",'US06'!F636),IF($A$20=4, IF(NEDC!E636="","", NEDC!E636),IF($A$20=5, IF('JPN10-15'!E636="","",'JPN10-15'!E636),IF($A$20=6, IF(WLTC!F636="","", WLTC!F636),IF($A$20=7, IF('New Cycle 1'!E636="","", 'New Cycle 1'!E636),IF($A$20=8, IF('New Cycle 2'!E636="","", 'New Cycle 2'!E636),IF($A$20=9, IF('New Cycle 3'!E636="","", 'New Cycle 3'!E636),"")))))))))</f>
        <v>0</v>
      </c>
      <c r="U636" s="32">
        <f>IF($A$20=1,IF(UDDS!G636="","",UDDS!G636),IF($A$20=2,IF('FTP-75'!G636="","",'FTP-75'!G636),IF($A$20=3, IF('US06'!G636="","",'US06'!G636),IF($A$20=4, IF(NEDC!F636="","", NEDC!F636),IF($A$20=5, IF('JPN10-15'!F636="","",'JPN10-15'!F636),IF($A$20=6, IF(WLTC!G636="","", WLTC!G636),IF($A$20=7, IF('New Cycle 1'!F636="","", 'New Cycle 1'!F636),IF($A$20=8, IF('New Cycle 2'!F636="","", 'New Cycle 2'!F636),IF($A$20=9, IF('New Cycle 3'!F636="","", 'New Cycle 3'!F636),"")))))))))</f>
        <v>3110.6366985147597</v>
      </c>
    </row>
    <row r="637" spans="16:21" x14ac:dyDescent="0.25">
      <c r="P637" s="8">
        <f>IF($A$20=1,IF(UDDS!A637="","",UDDS!A637),IF($A$20=2,IF('FTP-75'!A637="","",'FTP-75'!A637),IF($A$20=3, IF('US06'!A637="","",'US06'!A637),IF($A$20=4, IF(NEDC!A637="","", NEDC!A637),IF($A$20=5, IF('JPN10-15'!A637="","",'JPN10-15'!A637),IF($A$20=6, IF(WLTC!B637="","", WLTC!B637),IF($A$20=7, IF('New Cycle 1'!A637="","", 'New Cycle 1'!A637),IF($A$20=8, IF('New Cycle 2'!A637="","", 'New Cycle 3'!A637),IF($A$20=9, IF('New Cycle 3'!A637="","", 'New Cycle 3'!A637),"")))))))))</f>
        <v>635</v>
      </c>
      <c r="Q637" s="32">
        <f>IF($A$20=1,IF(UDDS!C637="","",UDDS!C637),IF($A$20=2,IF('FTP-75'!C637="","",'FTP-75'!C637),IF($A$20=3, IF('US06'!C637="","",'US06'!C637),IF($A$20=4, IF(NEDC!B637="","", NEDC!B637),IF($A$20=5, IF('JPN10-15'!B637="","",'JPN10-15'!B637),IF($A$20=6, IF(WLTC!C637="","", WLTC!C637),IF($A$20=7, IF('New Cycle 1'!B637="","", 'New Cycle 1'!B637),IF($A$20=8, IF('New Cycle 2'!B637="","", 'New Cycle 2'!B637),IF($A$20=9, IF('New Cycle 3'!B637="","", 'New Cycle 3'!B637),"")))))))))</f>
        <v>0</v>
      </c>
      <c r="R637" s="32">
        <f>IF($A$20=1,IF(UDDS!D637="","",UDDS!D637),IF($A$20=2,IF('FTP-75'!D637="","",'FTP-75'!D637),IF($A$20=3, IF('US06'!D637="","",'US06'!D637),IF($A$20=4, IF(NEDC!C637="","", NEDC!C637),IF($A$20=5, IF('JPN10-15'!C637="","",'JPN10-15'!C637),IF($A$20=6, IF(WLTC!D637="","", WLTC!D637),IF($A$20=7, IF('New Cycle 1'!C637="","", 'New Cycle 1'!C637),IF($A$20=8, IF('New Cycle 2'!C637="","", 'New Cycle 2'!C637),IF($A$20=9, IF('New Cycle 3'!C637="","", 'New Cycle 3'!C637),"")))))))))</f>
        <v>0</v>
      </c>
      <c r="S637" s="32">
        <f>IF($A$20=1,IF(UDDS!E637="","",UDDS!E637),IF($A$20=2,IF('FTP-75'!E637="","",'FTP-75'!E637),IF($A$20=3, IF('US06'!E637="","",'US06'!E637),IF($A$20=4, IF(NEDC!D637="","", NEDC!D637),IF($A$20=5, IF('JPN10-15'!D637="","",'JPN10-15'!D637),IF($A$20=6, IF(WLTC!E637="","", WLTC!E637),IF($A$20=7, IF('New Cycle 1'!D637="","", 'New Cycle 1'!D637),IF($A$20=8, IF('New Cycle 2'!D637="","", 'New Cycle 2'!D637),IF($A$20=9, IF('New Cycle 3'!D637="","", 'New Cycle 3'!D637),"")))))))))</f>
        <v>0</v>
      </c>
      <c r="T637" s="32">
        <f>IF($A$20=1,IF(UDDS!F637="","",UDDS!F637),IF($A$20=2,IF('FTP-75'!F637="","",'FTP-75'!F637),IF($A$20=3, IF('US06'!F637="","",'US06'!F637),IF($A$20=4, IF(NEDC!E637="","", NEDC!E637),IF($A$20=5, IF('JPN10-15'!E637="","",'JPN10-15'!E637),IF($A$20=6, IF(WLTC!F637="","", WLTC!F637),IF($A$20=7, IF('New Cycle 1'!E637="","", 'New Cycle 1'!E637),IF($A$20=8, IF('New Cycle 2'!E637="","", 'New Cycle 2'!E637),IF($A$20=9, IF('New Cycle 3'!E637="","", 'New Cycle 3'!E637),"")))))))))</f>
        <v>0</v>
      </c>
      <c r="U637" s="32">
        <f>IF($A$20=1,IF(UDDS!G637="","",UDDS!G637),IF($A$20=2,IF('FTP-75'!G637="","",'FTP-75'!G637),IF($A$20=3, IF('US06'!G637="","",'US06'!G637),IF($A$20=4, IF(NEDC!F637="","", NEDC!F637),IF($A$20=5, IF('JPN10-15'!F637="","",'JPN10-15'!F637),IF($A$20=6, IF(WLTC!G637="","", WLTC!G637),IF($A$20=7, IF('New Cycle 1'!F637="","", 'New Cycle 1'!F637),IF($A$20=8, IF('New Cycle 2'!F637="","", 'New Cycle 2'!F637),IF($A$20=9, IF('New Cycle 3'!F637="","", 'New Cycle 3'!F637),"")))))))))</f>
        <v>3110.6366985147597</v>
      </c>
    </row>
    <row r="638" spans="16:21" x14ac:dyDescent="0.25">
      <c r="P638" s="8">
        <f>IF($A$20=1,IF(UDDS!A638="","",UDDS!A638),IF($A$20=2,IF('FTP-75'!A638="","",'FTP-75'!A638),IF($A$20=3, IF('US06'!A638="","",'US06'!A638),IF($A$20=4, IF(NEDC!A638="","", NEDC!A638),IF($A$20=5, IF('JPN10-15'!A638="","",'JPN10-15'!A638),IF($A$20=6, IF(WLTC!B638="","", WLTC!B638),IF($A$20=7, IF('New Cycle 1'!A638="","", 'New Cycle 1'!A638),IF($A$20=8, IF('New Cycle 2'!A638="","", 'New Cycle 3'!A638),IF($A$20=9, IF('New Cycle 3'!A638="","", 'New Cycle 3'!A638),"")))))))))</f>
        <v>636</v>
      </c>
      <c r="Q638" s="32">
        <f>IF($A$20=1,IF(UDDS!C638="","",UDDS!C638),IF($A$20=2,IF('FTP-75'!C638="","",'FTP-75'!C638),IF($A$20=3, IF('US06'!C638="","",'US06'!C638),IF($A$20=4, IF(NEDC!B638="","", NEDC!B638),IF($A$20=5, IF('JPN10-15'!B638="","",'JPN10-15'!B638),IF($A$20=6, IF(WLTC!C638="","", WLTC!C638),IF($A$20=7, IF('New Cycle 1'!B638="","", 'New Cycle 1'!B638),IF($A$20=8, IF('New Cycle 2'!B638="","", 'New Cycle 2'!B638),IF($A$20=9, IF('New Cycle 3'!B638="","", 'New Cycle 3'!B638),"")))))))))</f>
        <v>0</v>
      </c>
      <c r="R638" s="32">
        <f>IF($A$20=1,IF(UDDS!D638="","",UDDS!D638),IF($A$20=2,IF('FTP-75'!D638="","",'FTP-75'!D638),IF($A$20=3, IF('US06'!D638="","",'US06'!D638),IF($A$20=4, IF(NEDC!C638="","", NEDC!C638),IF($A$20=5, IF('JPN10-15'!C638="","",'JPN10-15'!C638),IF($A$20=6, IF(WLTC!D638="","", WLTC!D638),IF($A$20=7, IF('New Cycle 1'!C638="","", 'New Cycle 1'!C638),IF($A$20=8, IF('New Cycle 2'!C638="","", 'New Cycle 2'!C638),IF($A$20=9, IF('New Cycle 3'!C638="","", 'New Cycle 3'!C638),"")))))))))</f>
        <v>0</v>
      </c>
      <c r="S638" s="32">
        <f>IF($A$20=1,IF(UDDS!E638="","",UDDS!E638),IF($A$20=2,IF('FTP-75'!E638="","",'FTP-75'!E638),IF($A$20=3, IF('US06'!E638="","",'US06'!E638),IF($A$20=4, IF(NEDC!D638="","", NEDC!D638),IF($A$20=5, IF('JPN10-15'!D638="","",'JPN10-15'!D638),IF($A$20=6, IF(WLTC!E638="","", WLTC!E638),IF($A$20=7, IF('New Cycle 1'!D638="","", 'New Cycle 1'!D638),IF($A$20=8, IF('New Cycle 2'!D638="","", 'New Cycle 2'!D638),IF($A$20=9, IF('New Cycle 3'!D638="","", 'New Cycle 3'!D638),"")))))))))</f>
        <v>0</v>
      </c>
      <c r="T638" s="32">
        <f>IF($A$20=1,IF(UDDS!F638="","",UDDS!F638),IF($A$20=2,IF('FTP-75'!F638="","",'FTP-75'!F638),IF($A$20=3, IF('US06'!F638="","",'US06'!F638),IF($A$20=4, IF(NEDC!E638="","", NEDC!E638),IF($A$20=5, IF('JPN10-15'!E638="","",'JPN10-15'!E638),IF($A$20=6, IF(WLTC!F638="","", WLTC!F638),IF($A$20=7, IF('New Cycle 1'!E638="","", 'New Cycle 1'!E638),IF($A$20=8, IF('New Cycle 2'!E638="","", 'New Cycle 2'!E638),IF($A$20=9, IF('New Cycle 3'!E638="","", 'New Cycle 3'!E638),"")))))))))</f>
        <v>0</v>
      </c>
      <c r="U638" s="32">
        <f>IF($A$20=1,IF(UDDS!G638="","",UDDS!G638),IF($A$20=2,IF('FTP-75'!G638="","",'FTP-75'!G638),IF($A$20=3, IF('US06'!G638="","",'US06'!G638),IF($A$20=4, IF(NEDC!F638="","", NEDC!F638),IF($A$20=5, IF('JPN10-15'!F638="","",'JPN10-15'!F638),IF($A$20=6, IF(WLTC!G638="","", WLTC!G638),IF($A$20=7, IF('New Cycle 1'!F638="","", 'New Cycle 1'!F638),IF($A$20=8, IF('New Cycle 2'!F638="","", 'New Cycle 2'!F638),IF($A$20=9, IF('New Cycle 3'!F638="","", 'New Cycle 3'!F638),"")))))))))</f>
        <v>3110.6366985147597</v>
      </c>
    </row>
    <row r="639" spans="16:21" x14ac:dyDescent="0.25">
      <c r="P639" s="8">
        <f>IF($A$20=1,IF(UDDS!A639="","",UDDS!A639),IF($A$20=2,IF('FTP-75'!A639="","",'FTP-75'!A639),IF($A$20=3, IF('US06'!A639="","",'US06'!A639),IF($A$20=4, IF(NEDC!A639="","", NEDC!A639),IF($A$20=5, IF('JPN10-15'!A639="","",'JPN10-15'!A639),IF($A$20=6, IF(WLTC!B639="","", WLTC!B639),IF($A$20=7, IF('New Cycle 1'!A639="","", 'New Cycle 1'!A639),IF($A$20=8, IF('New Cycle 2'!A639="","", 'New Cycle 3'!A639),IF($A$20=9, IF('New Cycle 3'!A639="","", 'New Cycle 3'!A639),"")))))))))</f>
        <v>637</v>
      </c>
      <c r="Q639" s="32">
        <f>IF($A$20=1,IF(UDDS!C639="","",UDDS!C639),IF($A$20=2,IF('FTP-75'!C639="","",'FTP-75'!C639),IF($A$20=3, IF('US06'!C639="","",'US06'!C639),IF($A$20=4, IF(NEDC!B639="","", NEDC!B639),IF($A$20=5, IF('JPN10-15'!B639="","",'JPN10-15'!B639),IF($A$20=6, IF(WLTC!C639="","", WLTC!C639),IF($A$20=7, IF('New Cycle 1'!B639="","", 'New Cycle 1'!B639),IF($A$20=8, IF('New Cycle 2'!B639="","", 'New Cycle 2'!B639),IF($A$20=9, IF('New Cycle 3'!B639="","", 'New Cycle 3'!B639),"")))))))))</f>
        <v>2.2993334134419761</v>
      </c>
      <c r="R639" s="32">
        <f>IF($A$20=1,IF(UDDS!D639="","",UDDS!D639),IF($A$20=2,IF('FTP-75'!D639="","",'FTP-75'!D639),IF($A$20=3, IF('US06'!D639="","",'US06'!D639),IF($A$20=4, IF(NEDC!C639="","", NEDC!C639),IF($A$20=5, IF('JPN10-15'!C639="","",'JPN10-15'!C639),IF($A$20=6, IF(WLTC!D639="","", WLTC!D639),IF($A$20=7, IF('New Cycle 1'!C639="","", 'New Cycle 1'!C639),IF($A$20=8, IF('New Cycle 2'!C639="","", 'New Cycle 2'!C639),IF($A$20=9, IF('New Cycle 3'!C639="","", 'New Cycle 3'!C639),"")))))))))</f>
        <v>0</v>
      </c>
      <c r="S639" s="32">
        <f>IF($A$20=1,IF(UDDS!E639="","",UDDS!E639),IF($A$20=2,IF('FTP-75'!E639="","",'FTP-75'!E639),IF($A$20=3, IF('US06'!E639="","",'US06'!E639),IF($A$20=4, IF(NEDC!D639="","", NEDC!D639),IF($A$20=5, IF('JPN10-15'!D639="","",'JPN10-15'!D639),IF($A$20=6, IF(WLTC!E639="","", WLTC!E639),IF($A$20=7, IF('New Cycle 1'!D639="","", 'New Cycle 1'!D639),IF($A$20=8, IF('New Cycle 2'!D639="","", 'New Cycle 2'!D639),IF($A$20=9, IF('New Cycle 3'!D639="","", 'New Cycle 3'!D639),"")))))))))</f>
        <v>0.63870372595610447</v>
      </c>
      <c r="T639" s="32">
        <f>IF($A$20=1,IF(UDDS!F639="","",UDDS!F639),IF($A$20=2,IF('FTP-75'!F639="","",'FTP-75'!F639),IF($A$20=3, IF('US06'!F639="","",'US06'!F639),IF($A$20=4, IF(NEDC!E639="","", NEDC!E639),IF($A$20=5, IF('JPN10-15'!E639="","",'JPN10-15'!E639),IF($A$20=6, IF(WLTC!F639="","", WLTC!F639),IF($A$20=7, IF('New Cycle 1'!E639="","", 'New Cycle 1'!E639),IF($A$20=8, IF('New Cycle 2'!E639="","", 'New Cycle 2'!E639),IF($A$20=9, IF('New Cycle 3'!E639="","", 'New Cycle 3'!E639),"")))))))))</f>
        <v>0.63870372595610447</v>
      </c>
      <c r="U639" s="32">
        <f>IF($A$20=1,IF(UDDS!G639="","",UDDS!G639),IF($A$20=2,IF('FTP-75'!G639="","",'FTP-75'!G639),IF($A$20=3, IF('US06'!G639="","",'US06'!G639),IF($A$20=4, IF(NEDC!F639="","", NEDC!F639),IF($A$20=5, IF('JPN10-15'!F639="","",'JPN10-15'!F639),IF($A$20=6, IF(WLTC!G639="","", WLTC!G639),IF($A$20=7, IF('New Cycle 1'!F639="","", 'New Cycle 1'!F639),IF($A$20=8, IF('New Cycle 2'!F639="","", 'New Cycle 2'!F639),IF($A$20=9, IF('New Cycle 3'!F639="","", 'New Cycle 3'!F639),"")))))))))</f>
        <v>3110.9560503777379</v>
      </c>
    </row>
    <row r="640" spans="16:21" x14ac:dyDescent="0.25">
      <c r="P640" s="8">
        <f>IF($A$20=1,IF(UDDS!A640="","",UDDS!A640),IF($A$20=2,IF('FTP-75'!A640="","",'FTP-75'!A640),IF($A$20=3, IF('US06'!A640="","",'US06'!A640),IF($A$20=4, IF(NEDC!A640="","", NEDC!A640),IF($A$20=5, IF('JPN10-15'!A640="","",'JPN10-15'!A640),IF($A$20=6, IF(WLTC!B640="","", WLTC!B640),IF($A$20=7, IF('New Cycle 1'!A640="","", 'New Cycle 1'!A640),IF($A$20=8, IF('New Cycle 2'!A640="","", 'New Cycle 3'!A640),IF($A$20=9, IF('New Cycle 3'!A640="","", 'New Cycle 3'!A640),"")))))))))</f>
        <v>638</v>
      </c>
      <c r="Q640" s="32">
        <f>IF($A$20=1,IF(UDDS!C640="","",UDDS!C640),IF($A$20=2,IF('FTP-75'!C640="","",'FTP-75'!C640),IF($A$20=3, IF('US06'!C640="","",'US06'!C640),IF($A$20=4, IF(NEDC!B640="","", NEDC!B640),IF($A$20=5, IF('JPN10-15'!B640="","",'JPN10-15'!B640),IF($A$20=6, IF(WLTC!C640="","", WLTC!C640),IF($A$20=7, IF('New Cycle 1'!B640="","", 'New Cycle 1'!B640),IF($A$20=8, IF('New Cycle 2'!B640="","", 'New Cycle 2'!B640),IF($A$20=9, IF('New Cycle 3'!B640="","", 'New Cycle 3'!B640),"")))))))))</f>
        <v>5.2986666361490879</v>
      </c>
      <c r="R640" s="32">
        <f>IF($A$20=1,IF(UDDS!D640="","",UDDS!D640),IF($A$20=2,IF('FTP-75'!D640="","",'FTP-75'!D640),IF($A$20=3, IF('US06'!D640="","",'US06'!D640),IF($A$20=4, IF(NEDC!C640="","", NEDC!C640),IF($A$20=5, IF('JPN10-15'!C640="","",'JPN10-15'!C640),IF($A$20=6, IF(WLTC!D640="","", WLTC!D640),IF($A$20=7, IF('New Cycle 1'!C640="","", 'New Cycle 1'!C640),IF($A$20=8, IF('New Cycle 2'!C640="","", 'New Cycle 2'!C640),IF($A$20=9, IF('New Cycle 3'!C640="","", 'New Cycle 3'!C640),"")))))))))</f>
        <v>0</v>
      </c>
      <c r="S640" s="32">
        <f>IF($A$20=1,IF(UDDS!E640="","",UDDS!E640),IF($A$20=2,IF('FTP-75'!E640="","",'FTP-75'!E640),IF($A$20=3, IF('US06'!E640="","",'US06'!E640),IF($A$20=4, IF(NEDC!D640="","", NEDC!D640),IF($A$20=5, IF('JPN10-15'!D640="","",'JPN10-15'!D640),IF($A$20=6, IF(WLTC!E640="","", WLTC!E640),IF($A$20=7, IF('New Cycle 1'!D640="","", 'New Cycle 1'!D640),IF($A$20=8, IF('New Cycle 2'!D640="","", 'New Cycle 2'!D640),IF($A$20=9, IF('New Cycle 3'!D640="","", 'New Cycle 3'!D640),"")))))))))</f>
        <v>1.4718518433747467</v>
      </c>
      <c r="T640" s="32">
        <f>IF($A$20=1,IF(UDDS!F640="","",UDDS!F640),IF($A$20=2,IF('FTP-75'!F640="","",'FTP-75'!F640),IF($A$20=3, IF('US06'!F640="","",'US06'!F640),IF($A$20=4, IF(NEDC!E640="","", NEDC!E640),IF($A$20=5, IF('JPN10-15'!E640="","",'JPN10-15'!E640),IF($A$20=6, IF(WLTC!F640="","", WLTC!F640),IF($A$20=7, IF('New Cycle 1'!E640="","", 'New Cycle 1'!E640),IF($A$20=8, IF('New Cycle 2'!E640="","", 'New Cycle 2'!E640),IF($A$20=9, IF('New Cycle 3'!E640="","", 'New Cycle 3'!E640),"")))))))))</f>
        <v>0.83314811741864225</v>
      </c>
      <c r="U640" s="32">
        <f>IF($A$20=1,IF(UDDS!G640="","",UDDS!G640),IF($A$20=2,IF('FTP-75'!G640="","",'FTP-75'!G640),IF($A$20=3, IF('US06'!G640="","",'US06'!G640),IF($A$20=4, IF(NEDC!F640="","", NEDC!F640),IF($A$20=5, IF('JPN10-15'!F640="","",'JPN10-15'!F640),IF($A$20=6, IF(WLTC!G640="","", WLTC!G640),IF($A$20=7, IF('New Cycle 1'!F640="","", 'New Cycle 1'!F640),IF($A$20=8, IF('New Cycle 2'!F640="","", 'New Cycle 2'!F640),IF($A$20=9, IF('New Cycle 3'!F640="","", 'New Cycle 3'!F640),"")))))))))</f>
        <v>3112.0113281624035</v>
      </c>
    </row>
    <row r="641" spans="16:21" x14ac:dyDescent="0.25">
      <c r="P641" s="8">
        <f>IF($A$20=1,IF(UDDS!A641="","",UDDS!A641),IF($A$20=2,IF('FTP-75'!A641="","",'FTP-75'!A641),IF($A$20=3, IF('US06'!A641="","",'US06'!A641),IF($A$20=4, IF(NEDC!A641="","", NEDC!A641),IF($A$20=5, IF('JPN10-15'!A641="","",'JPN10-15'!A641),IF($A$20=6, IF(WLTC!B641="","", WLTC!B641),IF($A$20=7, IF('New Cycle 1'!A641="","", 'New Cycle 1'!A641),IF($A$20=8, IF('New Cycle 2'!A641="","", 'New Cycle 3'!A641),IF($A$20=9, IF('New Cycle 3'!A641="","", 'New Cycle 3'!A641),"")))))))))</f>
        <v>639</v>
      </c>
      <c r="Q641" s="32">
        <f>IF($A$20=1,IF(UDDS!C641="","",UDDS!C641),IF($A$20=2,IF('FTP-75'!C641="","",'FTP-75'!C641),IF($A$20=3, IF('US06'!C641="","",'US06'!C641),IF($A$20=4, IF(NEDC!B641="","", NEDC!B641),IF($A$20=5, IF('JPN10-15'!B641="","",'JPN10-15'!B641),IF($A$20=6, IF(WLTC!C641="","", WLTC!C641),IF($A$20=7, IF('New Cycle 1'!B641="","", 'New Cycle 1'!B641),IF($A$20=8, IF('New Cycle 2'!B641="","", 'New Cycle 2'!B641),IF($A$20=9, IF('New Cycle 3'!B641="","", 'New Cycle 3'!B641),"")))))))))</f>
        <v>8.3006665706634521</v>
      </c>
      <c r="R641" s="32">
        <f>IF($A$20=1,IF(UDDS!D641="","",UDDS!D641),IF($A$20=2,IF('FTP-75'!D641="","",'FTP-75'!D641),IF($A$20=3, IF('US06'!D641="","",'US06'!D641),IF($A$20=4, IF(NEDC!C641="","", NEDC!C641),IF($A$20=5, IF('JPN10-15'!C641="","",'JPN10-15'!C641),IF($A$20=6, IF(WLTC!D641="","", WLTC!D641),IF($A$20=7, IF('New Cycle 1'!C641="","", 'New Cycle 1'!C641),IF($A$20=8, IF('New Cycle 2'!C641="","", 'New Cycle 2'!C641),IF($A$20=9, IF('New Cycle 3'!C641="","", 'New Cycle 3'!C641),"")))))))))</f>
        <v>0</v>
      </c>
      <c r="S641" s="32">
        <f>IF($A$20=1,IF(UDDS!E641="","",UDDS!E641),IF($A$20=2,IF('FTP-75'!E641="","",'FTP-75'!E641),IF($A$20=3, IF('US06'!E641="","",'US06'!E641),IF($A$20=4, IF(NEDC!D641="","", NEDC!D641),IF($A$20=5, IF('JPN10-15'!D641="","",'JPN10-15'!D641),IF($A$20=6, IF(WLTC!E641="","", WLTC!E641),IF($A$20=7, IF('New Cycle 1'!D641="","", 'New Cycle 1'!D641),IF($A$20=8, IF('New Cycle 2'!D641="","", 'New Cycle 2'!D641),IF($A$20=9, IF('New Cycle 3'!D641="","", 'New Cycle 3'!D641),"")))))))))</f>
        <v>2.3057407140731812</v>
      </c>
      <c r="T641" s="32">
        <f>IF($A$20=1,IF(UDDS!F641="","",UDDS!F641),IF($A$20=2,IF('FTP-75'!F641="","",'FTP-75'!F641),IF($A$20=3, IF('US06'!F641="","",'US06'!F641),IF($A$20=4, IF(NEDC!E641="","", NEDC!E641),IF($A$20=5, IF('JPN10-15'!E641="","",'JPN10-15'!E641),IF($A$20=6, IF(WLTC!F641="","", WLTC!F641),IF($A$20=7, IF('New Cycle 1'!E641="","", 'New Cycle 1'!E641),IF($A$20=8, IF('New Cycle 2'!E641="","", 'New Cycle 2'!E641),IF($A$20=9, IF('New Cycle 3'!E641="","", 'New Cycle 3'!E641),"")))))))))</f>
        <v>0.83388887069843443</v>
      </c>
      <c r="U641" s="32">
        <f>IF($A$20=1,IF(UDDS!G641="","",UDDS!G641),IF($A$20=2,IF('FTP-75'!G641="","",'FTP-75'!G641),IF($A$20=3, IF('US06'!G641="","",'US06'!G641),IF($A$20=4, IF(NEDC!F641="","", NEDC!F641),IF($A$20=5, IF('JPN10-15'!F641="","",'JPN10-15'!F641),IF($A$20=6, IF(WLTC!G641="","", WLTC!G641),IF($A$20=7, IF('New Cycle 1'!F641="","", 'New Cycle 1'!F641),IF($A$20=8, IF('New Cycle 2'!F641="","", 'New Cycle 2'!F641),IF($A$20=9, IF('New Cycle 3'!F641="","", 'New Cycle 3'!F641),"")))))))))</f>
        <v>3113.9001244411274</v>
      </c>
    </row>
    <row r="642" spans="16:21" x14ac:dyDescent="0.25">
      <c r="P642" s="8">
        <f>IF($A$20=1,IF(UDDS!A642="","",UDDS!A642),IF($A$20=2,IF('FTP-75'!A642="","",'FTP-75'!A642),IF($A$20=3, IF('US06'!A642="","",'US06'!A642),IF($A$20=4, IF(NEDC!A642="","", NEDC!A642),IF($A$20=5, IF('JPN10-15'!A642="","",'JPN10-15'!A642),IF($A$20=6, IF(WLTC!B642="","", WLTC!B642),IF($A$20=7, IF('New Cycle 1'!A642="","", 'New Cycle 1'!A642),IF($A$20=8, IF('New Cycle 2'!A642="","", 'New Cycle 3'!A642),IF($A$20=9, IF('New Cycle 3'!A642="","", 'New Cycle 3'!A642),"")))))))))</f>
        <v>640</v>
      </c>
      <c r="Q642" s="32">
        <f>IF($A$20=1,IF(UDDS!C642="","",UDDS!C642),IF($A$20=2,IF('FTP-75'!C642="","",'FTP-75'!C642),IF($A$20=3, IF('US06'!C642="","",'US06'!C642),IF($A$20=4, IF(NEDC!B642="","", NEDC!B642),IF($A$20=5, IF('JPN10-15'!B642="","",'JPN10-15'!B642),IF($A$20=6, IF(WLTC!C642="","", WLTC!C642),IF($A$20=7, IF('New Cycle 1'!B642="","", 'New Cycle 1'!B642),IF($A$20=8, IF('New Cycle 2'!B642="","", 'New Cycle 2'!B642),IF($A$20=9, IF('New Cycle 3'!B642="","", 'New Cycle 3'!B642),"")))))))))</f>
        <v>11.299999992052713</v>
      </c>
      <c r="R642" s="32">
        <f>IF($A$20=1,IF(UDDS!D642="","",UDDS!D642),IF($A$20=2,IF('FTP-75'!D642="","",'FTP-75'!D642),IF($A$20=3, IF('US06'!D642="","",'US06'!D642),IF($A$20=4, IF(NEDC!C642="","", NEDC!C642),IF($A$20=5, IF('JPN10-15'!C642="","",'JPN10-15'!C642),IF($A$20=6, IF(WLTC!D642="","", WLTC!D642),IF($A$20=7, IF('New Cycle 1'!C642="","", 'New Cycle 1'!C642),IF($A$20=8, IF('New Cycle 2'!C642="","", 'New Cycle 2'!C642),IF($A$20=9, IF('New Cycle 3'!C642="","", 'New Cycle 3'!C642),"")))))))))</f>
        <v>0</v>
      </c>
      <c r="S642" s="32">
        <f>IF($A$20=1,IF(UDDS!E642="","",UDDS!E642),IF($A$20=2,IF('FTP-75'!E642="","",'FTP-75'!E642),IF($A$20=3, IF('US06'!E642="","",'US06'!E642),IF($A$20=4, IF(NEDC!D642="","", NEDC!D642),IF($A$20=5, IF('JPN10-15'!D642="","",'JPN10-15'!D642),IF($A$20=6, IF(WLTC!E642="","", WLTC!E642),IF($A$20=7, IF('New Cycle 1'!D642="","", 'New Cycle 1'!D642),IF($A$20=8, IF('New Cycle 2'!D642="","", 'New Cycle 2'!D642),IF($A$20=9, IF('New Cycle 3'!D642="","", 'New Cycle 3'!D642),"")))))))))</f>
        <v>3.1388888866813094</v>
      </c>
      <c r="T642" s="32">
        <f>IF($A$20=1,IF(UDDS!F642="","",UDDS!F642),IF($A$20=2,IF('FTP-75'!F642="","",'FTP-75'!F642),IF($A$20=3, IF('US06'!F642="","",'US06'!F642),IF($A$20=4, IF(NEDC!E642="","", NEDC!E642),IF($A$20=5, IF('JPN10-15'!E642="","",'JPN10-15'!E642),IF($A$20=6, IF(WLTC!F642="","", WLTC!F642),IF($A$20=7, IF('New Cycle 1'!E642="","", 'New Cycle 1'!E642),IF($A$20=8, IF('New Cycle 2'!E642="","", 'New Cycle 2'!E642),IF($A$20=9, IF('New Cycle 3'!E642="","", 'New Cycle 3'!E642),"")))))))))</f>
        <v>0.83314817260812823</v>
      </c>
      <c r="U642" s="32">
        <f>IF($A$20=1,IF(UDDS!G642="","",UDDS!G642),IF($A$20=2,IF('FTP-75'!G642="","",'FTP-75'!G642),IF($A$20=3, IF('US06'!G642="","",'US06'!G642),IF($A$20=4, IF(NEDC!F642="","", NEDC!F642),IF($A$20=5, IF('JPN10-15'!F642="","",'JPN10-15'!F642),IF($A$20=6, IF(WLTC!G642="","", WLTC!G642),IF($A$20=7, IF('New Cycle 1'!F642="","", 'New Cycle 1'!F642),IF($A$20=8, IF('New Cycle 2'!F642="","", 'New Cycle 2'!F642),IF($A$20=9, IF('New Cycle 3'!F642="","", 'New Cycle 3'!F642),"")))))))))</f>
        <v>3116.6224392415047</v>
      </c>
    </row>
    <row r="643" spans="16:21" x14ac:dyDescent="0.25">
      <c r="P643" s="8">
        <f>IF($A$20=1,IF(UDDS!A643="","",UDDS!A643),IF($A$20=2,IF('FTP-75'!A643="","",'FTP-75'!A643),IF($A$20=3, IF('US06'!A643="","",'US06'!A643),IF($A$20=4, IF(NEDC!A643="","", NEDC!A643),IF($A$20=5, IF('JPN10-15'!A643="","",'JPN10-15'!A643),IF($A$20=6, IF(WLTC!B643="","", WLTC!B643),IF($A$20=7, IF('New Cycle 1'!A643="","", 'New Cycle 1'!A643),IF($A$20=8, IF('New Cycle 2'!A643="","", 'New Cycle 3'!A643),IF($A$20=9, IF('New Cycle 3'!A643="","", 'New Cycle 3'!A643),"")))))))))</f>
        <v>641</v>
      </c>
      <c r="Q643" s="32">
        <f>IF($A$20=1,IF(UDDS!C643="","",UDDS!C643),IF($A$20=2,IF('FTP-75'!C643="","",'FTP-75'!C643),IF($A$20=3, IF('US06'!C643="","",'US06'!C643),IF($A$20=4, IF(NEDC!B643="","", NEDC!B643),IF($A$20=5, IF('JPN10-15'!B643="","",'JPN10-15'!B643),IF($A$20=6, IF(WLTC!C643="","", WLTC!C643),IF($A$20=7, IF('New Cycle 1'!B643="","", 'New Cycle 1'!B643),IF($A$20=8, IF('New Cycle 2'!B643="","", 'New Cycle 2'!B643),IF($A$20=9, IF('New Cycle 3'!B643="","", 'New Cycle 3'!B643),"")))))))))</f>
        <v>14.300666570663454</v>
      </c>
      <c r="R643" s="32">
        <f>IF($A$20=1,IF(UDDS!D643="","",UDDS!D643),IF($A$20=2,IF('FTP-75'!D643="","",'FTP-75'!D643),IF($A$20=3, IF('US06'!D643="","",'US06'!D643),IF($A$20=4, IF(NEDC!C643="","", NEDC!C643),IF($A$20=5, IF('JPN10-15'!C643="","",'JPN10-15'!C643),IF($A$20=6, IF(WLTC!D643="","", WLTC!D643),IF($A$20=7, IF('New Cycle 1'!C643="","", 'New Cycle 1'!C643),IF($A$20=8, IF('New Cycle 2'!C643="","", 'New Cycle 2'!C643),IF($A$20=9, IF('New Cycle 3'!C643="","", 'New Cycle 3'!C643),"")))))))))</f>
        <v>0</v>
      </c>
      <c r="S643" s="32">
        <f>IF($A$20=1,IF(UDDS!E643="","",UDDS!E643),IF($A$20=2,IF('FTP-75'!E643="","",'FTP-75'!E643),IF($A$20=3, IF('US06'!E643="","",'US06'!E643),IF($A$20=4, IF(NEDC!D643="","", NEDC!D643),IF($A$20=5, IF('JPN10-15'!D643="","",'JPN10-15'!D643),IF($A$20=6, IF(WLTC!E643="","", WLTC!E643),IF($A$20=7, IF('New Cycle 1'!D643="","", 'New Cycle 1'!D643),IF($A$20=8, IF('New Cycle 2'!D643="","", 'New Cycle 2'!D643),IF($A$20=9, IF('New Cycle 3'!D643="","", 'New Cycle 3'!D643),"")))))))))</f>
        <v>3.9724073807398481</v>
      </c>
      <c r="T643" s="32">
        <f>IF($A$20=1,IF(UDDS!F643="","",UDDS!F643),IF($A$20=2,IF('FTP-75'!F643="","",'FTP-75'!F643),IF($A$20=3, IF('US06'!F643="","",'US06'!F643),IF($A$20=4, IF(NEDC!E643="","", NEDC!E643),IF($A$20=5, IF('JPN10-15'!E643="","",'JPN10-15'!E643),IF($A$20=6, IF(WLTC!F643="","", WLTC!F643),IF($A$20=7, IF('New Cycle 1'!E643="","", 'New Cycle 1'!E643),IF($A$20=8, IF('New Cycle 2'!E643="","", 'New Cycle 2'!E643),IF($A$20=9, IF('New Cycle 3'!E643="","", 'New Cycle 3'!E643),"")))))))))</f>
        <v>0.83351849405853873</v>
      </c>
      <c r="U643" s="32">
        <f>IF($A$20=1,IF(UDDS!G643="","",UDDS!G643),IF($A$20=2,IF('FTP-75'!G643="","",'FTP-75'!G643),IF($A$20=3, IF('US06'!G643="","",'US06'!G643),IF($A$20=4, IF(NEDC!F643="","", NEDC!F643),IF($A$20=5, IF('JPN10-15'!F643="","",'JPN10-15'!F643),IF($A$20=6, IF(WLTC!G643="","", WLTC!G643),IF($A$20=7, IF('New Cycle 1'!F643="","", 'New Cycle 1'!F643),IF($A$20=8, IF('New Cycle 2'!F643="","", 'New Cycle 2'!F643),IF($A$20=9, IF('New Cycle 3'!F643="","", 'New Cycle 3'!F643),"")))))))))</f>
        <v>3120.1780873752155</v>
      </c>
    </row>
    <row r="644" spans="16:21" x14ac:dyDescent="0.25">
      <c r="P644" s="8">
        <f>IF($A$20=1,IF(UDDS!A644="","",UDDS!A644),IF($A$20=2,IF('FTP-75'!A644="","",'FTP-75'!A644),IF($A$20=3, IF('US06'!A644="","",'US06'!A644),IF($A$20=4, IF(NEDC!A644="","", NEDC!A644),IF($A$20=5, IF('JPN10-15'!A644="","",'JPN10-15'!A644),IF($A$20=6, IF(WLTC!B644="","", WLTC!B644),IF($A$20=7, IF('New Cycle 1'!A644="","", 'New Cycle 1'!A644),IF($A$20=8, IF('New Cycle 2'!A644="","", 'New Cycle 3'!A644),IF($A$20=9, IF('New Cycle 3'!A644="","", 'New Cycle 3'!A644),"")))))))))</f>
        <v>642</v>
      </c>
      <c r="Q644" s="32">
        <f>IF($A$20=1,IF(UDDS!C644="","",UDDS!C644),IF($A$20=2,IF('FTP-75'!C644="","",'FTP-75'!C644),IF($A$20=3, IF('US06'!C644="","",'US06'!C644),IF($A$20=4, IF(NEDC!B644="","", NEDC!B644),IF($A$20=5, IF('JPN10-15'!B644="","",'JPN10-15'!B644),IF($A$20=6, IF(WLTC!C644="","", WLTC!C644),IF($A$20=7, IF('New Cycle 1'!B644="","", 'New Cycle 1'!B644),IF($A$20=8, IF('New Cycle 2'!B644="","", 'New Cycle 2'!B644),IF($A$20=9, IF('New Cycle 3'!B644="","", 'New Cycle 3'!B644),"")))))))))</f>
        <v>15</v>
      </c>
      <c r="R644" s="32">
        <f>IF($A$20=1,IF(UDDS!D644="","",UDDS!D644),IF($A$20=2,IF('FTP-75'!D644="","",'FTP-75'!D644),IF($A$20=3, IF('US06'!D644="","",'US06'!D644),IF($A$20=4, IF(NEDC!C644="","", NEDC!C644),IF($A$20=5, IF('JPN10-15'!C644="","",'JPN10-15'!C644),IF($A$20=6, IF(WLTC!D644="","", WLTC!D644),IF($A$20=7, IF('New Cycle 1'!C644="","", 'New Cycle 1'!C644),IF($A$20=8, IF('New Cycle 2'!C644="","", 'New Cycle 2'!C644),IF($A$20=9, IF('New Cycle 3'!C644="","", 'New Cycle 3'!C644),"")))))))))</f>
        <v>0</v>
      </c>
      <c r="S644" s="32">
        <f>IF($A$20=1,IF(UDDS!E644="","",UDDS!E644),IF($A$20=2,IF('FTP-75'!E644="","",'FTP-75'!E644),IF($A$20=3, IF('US06'!E644="","",'US06'!E644),IF($A$20=4, IF(NEDC!D644="","", NEDC!D644),IF($A$20=5, IF('JPN10-15'!D644="","",'JPN10-15'!D644),IF($A$20=6, IF(WLTC!E644="","", WLTC!E644),IF($A$20=7, IF('New Cycle 1'!D644="","", 'New Cycle 1'!D644),IF($A$20=8, IF('New Cycle 2'!D644="","", 'New Cycle 2'!D644),IF($A$20=9, IF('New Cycle 3'!D644="","", 'New Cycle 3'!D644),"")))))))))</f>
        <v>4.166666666666667</v>
      </c>
      <c r="T644" s="32">
        <f>IF($A$20=1,IF(UDDS!F644="","",UDDS!F644),IF($A$20=2,IF('FTP-75'!F644="","",'FTP-75'!F644),IF($A$20=3, IF('US06'!F644="","",'US06'!F644),IF($A$20=4, IF(NEDC!E644="","", NEDC!E644),IF($A$20=5, IF('JPN10-15'!E644="","",'JPN10-15'!E644),IF($A$20=6, IF(WLTC!F644="","", WLTC!F644),IF($A$20=7, IF('New Cycle 1'!E644="","", 'New Cycle 1'!E644),IF($A$20=8, IF('New Cycle 2'!E644="","", 'New Cycle 2'!E644),IF($A$20=9, IF('New Cycle 3'!E644="","", 'New Cycle 3'!E644),"")))))))))</f>
        <v>0.19425928592681885</v>
      </c>
      <c r="U644" s="32">
        <f>IF($A$20=1,IF(UDDS!G644="","",UDDS!G644),IF($A$20=2,IF('FTP-75'!G644="","",'FTP-75'!G644),IF($A$20=3, IF('US06'!G644="","",'US06'!G644),IF($A$20=4, IF(NEDC!F644="","", NEDC!F644),IF($A$20=5, IF('JPN10-15'!F644="","",'JPN10-15'!F644),IF($A$20=6, IF(WLTC!G644="","", WLTC!G644),IF($A$20=7, IF('New Cycle 1'!F644="","", 'New Cycle 1'!F644),IF($A$20=8, IF('New Cycle 2'!F644="","", 'New Cycle 2'!F644),IF($A$20=9, IF('New Cycle 3'!F644="","", 'New Cycle 3'!F644),"")))))))))</f>
        <v>3124.2476243989186</v>
      </c>
    </row>
    <row r="645" spans="16:21" x14ac:dyDescent="0.25">
      <c r="P645" s="8">
        <f>IF($A$20=1,IF(UDDS!A645="","",UDDS!A645),IF($A$20=2,IF('FTP-75'!A645="","",'FTP-75'!A645),IF($A$20=3, IF('US06'!A645="","",'US06'!A645),IF($A$20=4, IF(NEDC!A645="","", NEDC!A645),IF($A$20=5, IF('JPN10-15'!A645="","",'JPN10-15'!A645),IF($A$20=6, IF(WLTC!B645="","", WLTC!B645),IF($A$20=7, IF('New Cycle 1'!A645="","", 'New Cycle 1'!A645),IF($A$20=8, IF('New Cycle 2'!A645="","", 'New Cycle 3'!A645),IF($A$20=9, IF('New Cycle 3'!A645="","", 'New Cycle 3'!A645),"")))))))))</f>
        <v>643</v>
      </c>
      <c r="Q645" s="32">
        <f>IF($A$20=1,IF(UDDS!C645="","",UDDS!C645),IF($A$20=2,IF('FTP-75'!C645="","",'FTP-75'!C645),IF($A$20=3, IF('US06'!C645="","",'US06'!C645),IF($A$20=4, IF(NEDC!B645="","", NEDC!B645),IF($A$20=5, IF('JPN10-15'!B645="","",'JPN10-15'!B645),IF($A$20=6, IF(WLTC!C645="","", WLTC!C645),IF($A$20=7, IF('New Cycle 1'!B645="","", 'New Cycle 1'!B645),IF($A$20=8, IF('New Cycle 2'!B645="","", 'New Cycle 2'!B645),IF($A$20=9, IF('New Cycle 3'!B645="","", 'New Cycle 3'!B645),"")))))))))</f>
        <v>15</v>
      </c>
      <c r="R645" s="32">
        <f>IF($A$20=1,IF(UDDS!D645="","",UDDS!D645),IF($A$20=2,IF('FTP-75'!D645="","",'FTP-75'!D645),IF($A$20=3, IF('US06'!D645="","",'US06'!D645),IF($A$20=4, IF(NEDC!C645="","", NEDC!C645),IF($A$20=5, IF('JPN10-15'!C645="","",'JPN10-15'!C645),IF($A$20=6, IF(WLTC!D645="","", WLTC!D645),IF($A$20=7, IF('New Cycle 1'!C645="","", 'New Cycle 1'!C645),IF($A$20=8, IF('New Cycle 2'!C645="","", 'New Cycle 2'!C645),IF($A$20=9, IF('New Cycle 3'!C645="","", 'New Cycle 3'!C645),"")))))))))</f>
        <v>0</v>
      </c>
      <c r="S645" s="32">
        <f>IF($A$20=1,IF(UDDS!E645="","",UDDS!E645),IF($A$20=2,IF('FTP-75'!E645="","",'FTP-75'!E645),IF($A$20=3, IF('US06'!E645="","",'US06'!E645),IF($A$20=4, IF(NEDC!D645="","", NEDC!D645),IF($A$20=5, IF('JPN10-15'!D645="","",'JPN10-15'!D645),IF($A$20=6, IF(WLTC!E645="","", WLTC!E645),IF($A$20=7, IF('New Cycle 1'!D645="","", 'New Cycle 1'!D645),IF($A$20=8, IF('New Cycle 2'!D645="","", 'New Cycle 2'!D645),IF($A$20=9, IF('New Cycle 3'!D645="","", 'New Cycle 3'!D645),"")))))))))</f>
        <v>4.166666666666667</v>
      </c>
      <c r="T645" s="32">
        <f>IF($A$20=1,IF(UDDS!F645="","",UDDS!F645),IF($A$20=2,IF('FTP-75'!F645="","",'FTP-75'!F645),IF($A$20=3, IF('US06'!F645="","",'US06'!F645),IF($A$20=4, IF(NEDC!E645="","", NEDC!E645),IF($A$20=5, IF('JPN10-15'!E645="","",'JPN10-15'!E645),IF($A$20=6, IF(WLTC!F645="","", WLTC!F645),IF($A$20=7, IF('New Cycle 1'!E645="","", 'New Cycle 1'!E645),IF($A$20=8, IF('New Cycle 2'!E645="","", 'New Cycle 2'!E645),IF($A$20=9, IF('New Cycle 3'!E645="","", 'New Cycle 3'!E645),"")))))))))</f>
        <v>0</v>
      </c>
      <c r="U645" s="32">
        <f>IF($A$20=1,IF(UDDS!G645="","",UDDS!G645),IF($A$20=2,IF('FTP-75'!G645="","",'FTP-75'!G645),IF($A$20=3, IF('US06'!G645="","",'US06'!G645),IF($A$20=4, IF(NEDC!F645="","", NEDC!F645),IF($A$20=5, IF('JPN10-15'!F645="","",'JPN10-15'!F645),IF($A$20=6, IF(WLTC!G645="","", WLTC!G645),IF($A$20=7, IF('New Cycle 1'!F645="","", 'New Cycle 1'!F645),IF($A$20=8, IF('New Cycle 2'!F645="","", 'New Cycle 2'!F645),IF($A$20=9, IF('New Cycle 3'!F645="","", 'New Cycle 3'!F645),"")))))))))</f>
        <v>3128.4142910655851</v>
      </c>
    </row>
    <row r="646" spans="16:21" x14ac:dyDescent="0.25">
      <c r="P646" s="8">
        <f>IF($A$20=1,IF(UDDS!A646="","",UDDS!A646),IF($A$20=2,IF('FTP-75'!A646="","",'FTP-75'!A646),IF($A$20=3, IF('US06'!A646="","",'US06'!A646),IF($A$20=4, IF(NEDC!A646="","", NEDC!A646),IF($A$20=5, IF('JPN10-15'!A646="","",'JPN10-15'!A646),IF($A$20=6, IF(WLTC!B646="","", WLTC!B646),IF($A$20=7, IF('New Cycle 1'!A646="","", 'New Cycle 1'!A646),IF($A$20=8, IF('New Cycle 2'!A646="","", 'New Cycle 3'!A646),IF($A$20=9, IF('New Cycle 3'!A646="","", 'New Cycle 3'!A646),"")))))))))</f>
        <v>644</v>
      </c>
      <c r="Q646" s="32">
        <f>IF($A$20=1,IF(UDDS!C646="","",UDDS!C646),IF($A$20=2,IF('FTP-75'!C646="","",'FTP-75'!C646),IF($A$20=3, IF('US06'!C646="","",'US06'!C646),IF($A$20=4, IF(NEDC!B646="","", NEDC!B646),IF($A$20=5, IF('JPN10-15'!B646="","",'JPN10-15'!B646),IF($A$20=6, IF(WLTC!C646="","", WLTC!C646),IF($A$20=7, IF('New Cycle 1'!B646="","", 'New Cycle 1'!B646),IF($A$20=8, IF('New Cycle 2'!B646="","", 'New Cycle 2'!B646),IF($A$20=9, IF('New Cycle 3'!B646="","", 'New Cycle 3'!B646),"")))))))))</f>
        <v>17.607422338591682</v>
      </c>
      <c r="R646" s="32">
        <f>IF($A$20=1,IF(UDDS!D646="","",UDDS!D646),IF($A$20=2,IF('FTP-75'!D646="","",'FTP-75'!D646),IF($A$20=3, IF('US06'!D646="","",'US06'!D646),IF($A$20=4, IF(NEDC!C646="","", NEDC!C646),IF($A$20=5, IF('JPN10-15'!C646="","",'JPN10-15'!C646),IF($A$20=6, IF(WLTC!D646="","", WLTC!D646),IF($A$20=7, IF('New Cycle 1'!C646="","", 'New Cycle 1'!C646),IF($A$20=8, IF('New Cycle 2'!C646="","", 'New Cycle 2'!C646),IF($A$20=9, IF('New Cycle 3'!C646="","", 'New Cycle 3'!C646),"")))))))))</f>
        <v>0</v>
      </c>
      <c r="S646" s="32">
        <f>IF($A$20=1,IF(UDDS!E646="","",UDDS!E646),IF($A$20=2,IF('FTP-75'!E646="","",'FTP-75'!E646),IF($A$20=3, IF('US06'!E646="","",'US06'!E646),IF($A$20=4, IF(NEDC!D646="","", NEDC!D646),IF($A$20=5, IF('JPN10-15'!D646="","",'JPN10-15'!D646),IF($A$20=6, IF(WLTC!E646="","", WLTC!E646),IF($A$20=7, IF('New Cycle 1'!D646="","", 'New Cycle 1'!D646),IF($A$20=8, IF('New Cycle 2'!D646="","", 'New Cycle 2'!D646),IF($A$20=9, IF('New Cycle 3'!D646="","", 'New Cycle 3'!D646),"")))))))))</f>
        <v>4.8909506496088007</v>
      </c>
      <c r="T646" s="32">
        <f>IF($A$20=1,IF(UDDS!F646="","",UDDS!F646),IF($A$20=2,IF('FTP-75'!F646="","",'FTP-75'!F646),IF($A$20=3, IF('US06'!F646="","",'US06'!F646),IF($A$20=4, IF(NEDC!E646="","", NEDC!E646),IF($A$20=5, IF('JPN10-15'!E646="","",'JPN10-15'!E646),IF($A$20=6, IF(WLTC!F646="","", WLTC!F646),IF($A$20=7, IF('New Cycle 1'!E646="","", 'New Cycle 1'!E646),IF($A$20=8, IF('New Cycle 2'!E646="","", 'New Cycle 2'!E646),IF($A$20=9, IF('New Cycle 3'!E646="","", 'New Cycle 3'!E646),"")))))))))</f>
        <v>0.7242839829421337</v>
      </c>
      <c r="U646" s="32">
        <f>IF($A$20=1,IF(UDDS!G646="","",UDDS!G646),IF($A$20=2,IF('FTP-75'!G646="","",'FTP-75'!G646),IF($A$20=3, IF('US06'!G646="","",'US06'!G646),IF($A$20=4, IF(NEDC!F646="","", NEDC!F646),IF($A$20=5, IF('JPN10-15'!F646="","",'JPN10-15'!F646),IF($A$20=6, IF(WLTC!G646="","", WLTC!G646),IF($A$20=7, IF('New Cycle 1'!F646="","", 'New Cycle 1'!F646),IF($A$20=8, IF('New Cycle 2'!F646="","", 'New Cycle 2'!F646),IF($A$20=9, IF('New Cycle 3'!F646="","", 'New Cycle 3'!F646),"")))))))))</f>
        <v>3132.9430997237228</v>
      </c>
    </row>
    <row r="647" spans="16:21" x14ac:dyDescent="0.25">
      <c r="P647" s="8">
        <f>IF($A$20=1,IF(UDDS!A647="","",UDDS!A647),IF($A$20=2,IF('FTP-75'!A647="","",'FTP-75'!A647),IF($A$20=3, IF('US06'!A647="","",'US06'!A647),IF($A$20=4, IF(NEDC!A647="","", NEDC!A647),IF($A$20=5, IF('JPN10-15'!A647="","",'JPN10-15'!A647),IF($A$20=6, IF(WLTC!B647="","", WLTC!B647),IF($A$20=7, IF('New Cycle 1'!A647="","", 'New Cycle 1'!A647),IF($A$20=8, IF('New Cycle 2'!A647="","", 'New Cycle 3'!A647),IF($A$20=9, IF('New Cycle 3'!A647="","", 'New Cycle 3'!A647),"")))))))))</f>
        <v>645</v>
      </c>
      <c r="Q647" s="32">
        <f>IF($A$20=1,IF(UDDS!C647="","",UDDS!C647),IF($A$20=2,IF('FTP-75'!C647="","",'FTP-75'!C647),IF($A$20=3, IF('US06'!C647="","",'US06'!C647),IF($A$20=4, IF(NEDC!B647="","", NEDC!B647),IF($A$20=5, IF('JPN10-15'!B647="","",'JPN10-15'!B647),IF($A$20=6, IF(WLTC!C647="","", WLTC!C647),IF($A$20=7, IF('New Cycle 1'!B647="","", 'New Cycle 1'!B647),IF($A$20=8, IF('New Cycle 2'!B647="","", 'New Cycle 2'!B647),IF($A$20=9, IF('New Cycle 3'!B647="","", 'New Cycle 3'!B647),"")))))))))</f>
        <v>21.006666657659743</v>
      </c>
      <c r="R647" s="32">
        <f>IF($A$20=1,IF(UDDS!D647="","",UDDS!D647),IF($A$20=2,IF('FTP-75'!D647="","",'FTP-75'!D647),IF($A$20=3, IF('US06'!D647="","",'US06'!D647),IF($A$20=4, IF(NEDC!C647="","", NEDC!C647),IF($A$20=5, IF('JPN10-15'!C647="","",'JPN10-15'!C647),IF($A$20=6, IF(WLTC!D647="","", WLTC!D647),IF($A$20=7, IF('New Cycle 1'!C647="","", 'New Cycle 1'!C647),IF($A$20=8, IF('New Cycle 2'!C647="","", 'New Cycle 2'!C647),IF($A$20=9, IF('New Cycle 3'!C647="","", 'New Cycle 3'!C647),"")))))))))</f>
        <v>0</v>
      </c>
      <c r="S647" s="32">
        <f>IF($A$20=1,IF(UDDS!E647="","",UDDS!E647),IF($A$20=2,IF('FTP-75'!E647="","",'FTP-75'!E647),IF($A$20=3, IF('US06'!E647="","",'US06'!E647),IF($A$20=4, IF(NEDC!D647="","", NEDC!D647),IF($A$20=5, IF('JPN10-15'!D647="","",'JPN10-15'!D647),IF($A$20=6, IF(WLTC!E647="","", WLTC!E647),IF($A$20=7, IF('New Cycle 1'!D647="","", 'New Cycle 1'!D647),IF($A$20=8, IF('New Cycle 2'!D647="","", 'New Cycle 2'!D647),IF($A$20=9, IF('New Cycle 3'!D647="","", 'New Cycle 3'!D647),"")))))))))</f>
        <v>5.8351851826832615</v>
      </c>
      <c r="T647" s="32">
        <f>IF($A$20=1,IF(UDDS!F647="","",UDDS!F647),IF($A$20=2,IF('FTP-75'!F647="","",'FTP-75'!F647),IF($A$20=3, IF('US06'!F647="","",'US06'!F647),IF($A$20=4, IF(NEDC!E647="","", NEDC!E647),IF($A$20=5, IF('JPN10-15'!E647="","",'JPN10-15'!E647),IF($A$20=6, IF(WLTC!F647="","", WLTC!F647),IF($A$20=7, IF('New Cycle 1'!E647="","", 'New Cycle 1'!E647),IF($A$20=8, IF('New Cycle 2'!E647="","", 'New Cycle 2'!E647),IF($A$20=9, IF('New Cycle 3'!E647="","", 'New Cycle 3'!E647),"")))))))))</f>
        <v>0.94423453307446081</v>
      </c>
      <c r="U647" s="32">
        <f>IF($A$20=1,IF(UDDS!G647="","",UDDS!G647),IF($A$20=2,IF('FTP-75'!G647="","",'FTP-75'!G647),IF($A$20=3, IF('US06'!G647="","",'US06'!G647),IF($A$20=4, IF(NEDC!F647="","", NEDC!F647),IF($A$20=5, IF('JPN10-15'!F647="","",'JPN10-15'!F647),IF($A$20=6, IF(WLTC!G647="","", WLTC!G647),IF($A$20=7, IF('New Cycle 1'!F647="","", 'New Cycle 1'!F647),IF($A$20=8, IF('New Cycle 2'!F647="","", 'New Cycle 2'!F647),IF($A$20=9, IF('New Cycle 3'!F647="","", 'New Cycle 3'!F647),"")))))))))</f>
        <v>3138.3061676398688</v>
      </c>
    </row>
    <row r="648" spans="16:21" x14ac:dyDescent="0.25">
      <c r="P648" s="8">
        <f>IF($A$20=1,IF(UDDS!A648="","",UDDS!A648),IF($A$20=2,IF('FTP-75'!A648="","",'FTP-75'!A648),IF($A$20=3, IF('US06'!A648="","",'US06'!A648),IF($A$20=4, IF(NEDC!A648="","", NEDC!A648),IF($A$20=5, IF('JPN10-15'!A648="","",'JPN10-15'!A648),IF($A$20=6, IF(WLTC!B648="","", WLTC!B648),IF($A$20=7, IF('New Cycle 1'!A648="","", 'New Cycle 1'!A648),IF($A$20=8, IF('New Cycle 2'!A648="","", 'New Cycle 3'!A648),IF($A$20=9, IF('New Cycle 3'!A648="","", 'New Cycle 3'!A648),"")))))))))</f>
        <v>646</v>
      </c>
      <c r="Q648" s="32">
        <f>IF($A$20=1,IF(UDDS!C648="","",UDDS!C648),IF($A$20=2,IF('FTP-75'!C648="","",'FTP-75'!C648),IF($A$20=3, IF('US06'!C648="","",'US06'!C648),IF($A$20=4, IF(NEDC!B648="","", NEDC!B648),IF($A$20=5, IF('JPN10-15'!B648="","",'JPN10-15'!B648),IF($A$20=6, IF(WLTC!C648="","", WLTC!C648),IF($A$20=7, IF('New Cycle 1'!B648="","", 'New Cycle 1'!B648),IF($A$20=8, IF('New Cycle 2'!B648="","", 'New Cycle 2'!B648),IF($A$20=9, IF('New Cycle 3'!B648="","", 'New Cycle 3'!B648),"")))))))))</f>
        <v>24.406666657659741</v>
      </c>
      <c r="R648" s="32">
        <f>IF($A$20=1,IF(UDDS!D648="","",UDDS!D648),IF($A$20=2,IF('FTP-75'!D648="","",'FTP-75'!D648),IF($A$20=3, IF('US06'!D648="","",'US06'!D648),IF($A$20=4, IF(NEDC!C648="","", NEDC!C648),IF($A$20=5, IF('JPN10-15'!C648="","",'JPN10-15'!C648),IF($A$20=6, IF(WLTC!D648="","", WLTC!D648),IF($A$20=7, IF('New Cycle 1'!C648="","", 'New Cycle 1'!C648),IF($A$20=8, IF('New Cycle 2'!C648="","", 'New Cycle 2'!C648),IF($A$20=9, IF('New Cycle 3'!C648="","", 'New Cycle 3'!C648),"")))))))))</f>
        <v>0</v>
      </c>
      <c r="S648" s="32">
        <f>IF($A$20=1,IF(UDDS!E648="","",UDDS!E648),IF($A$20=2,IF('FTP-75'!E648="","",'FTP-75'!E648),IF($A$20=3, IF('US06'!E648="","",'US06'!E648),IF($A$20=4, IF(NEDC!D648="","", NEDC!D648),IF($A$20=5, IF('JPN10-15'!D648="","",'JPN10-15'!D648),IF($A$20=6, IF(WLTC!E648="","", WLTC!E648),IF($A$20=7, IF('New Cycle 1'!D648="","", 'New Cycle 1'!D648),IF($A$20=8, IF('New Cycle 2'!D648="","", 'New Cycle 2'!D648),IF($A$20=9, IF('New Cycle 3'!D648="","", 'New Cycle 3'!D648),"")))))))))</f>
        <v>6.7796296271277061</v>
      </c>
      <c r="T648" s="32">
        <f>IF($A$20=1,IF(UDDS!F648="","",UDDS!F648),IF($A$20=2,IF('FTP-75'!F648="","",'FTP-75'!F648),IF($A$20=3, IF('US06'!F648="","",'US06'!F648),IF($A$20=4, IF(NEDC!E648="","", NEDC!E648),IF($A$20=5, IF('JPN10-15'!E648="","",'JPN10-15'!E648),IF($A$20=6, IF(WLTC!F648="","", WLTC!F648),IF($A$20=7, IF('New Cycle 1'!E648="","", 'New Cycle 1'!E648),IF($A$20=8, IF('New Cycle 2'!E648="","", 'New Cycle 2'!E648),IF($A$20=9, IF('New Cycle 3'!E648="","", 'New Cycle 3'!E648),"")))))))))</f>
        <v>0.94444444444444464</v>
      </c>
      <c r="U648" s="32">
        <f>IF($A$20=1,IF(UDDS!G648="","",UDDS!G648),IF($A$20=2,IF('FTP-75'!G648="","",'FTP-75'!G648),IF($A$20=3, IF('US06'!G648="","",'US06'!G648),IF($A$20=4, IF(NEDC!F648="","", NEDC!F648),IF($A$20=5, IF('JPN10-15'!F648="","",'JPN10-15'!F648),IF($A$20=6, IF(WLTC!G648="","", WLTC!G648),IF($A$20=7, IF('New Cycle 1'!F648="","", 'New Cycle 1'!F648),IF($A$20=8, IF('New Cycle 2'!F648="","", 'New Cycle 2'!F648),IF($A$20=9, IF('New Cycle 3'!F648="","", 'New Cycle 3'!F648),"")))))))))</f>
        <v>3144.6135750447743</v>
      </c>
    </row>
    <row r="649" spans="16:21" x14ac:dyDescent="0.25">
      <c r="P649" s="8">
        <f>IF($A$20=1,IF(UDDS!A649="","",UDDS!A649),IF($A$20=2,IF('FTP-75'!A649="","",'FTP-75'!A649),IF($A$20=3, IF('US06'!A649="","",'US06'!A649),IF($A$20=4, IF(NEDC!A649="","", NEDC!A649),IF($A$20=5, IF('JPN10-15'!A649="","",'JPN10-15'!A649),IF($A$20=6, IF(WLTC!B649="","", WLTC!B649),IF($A$20=7, IF('New Cycle 1'!A649="","", 'New Cycle 1'!A649),IF($A$20=8, IF('New Cycle 2'!A649="","", 'New Cycle 3'!A649),IF($A$20=9, IF('New Cycle 3'!A649="","", 'New Cycle 3'!A649),"")))))))))</f>
        <v>647</v>
      </c>
      <c r="Q649" s="32">
        <f>IF($A$20=1,IF(UDDS!C649="","",UDDS!C649),IF($A$20=2,IF('FTP-75'!C649="","",'FTP-75'!C649),IF($A$20=3, IF('US06'!C649="","",'US06'!C649),IF($A$20=4, IF(NEDC!B649="","", NEDC!B649),IF($A$20=5, IF('JPN10-15'!B649="","",'JPN10-15'!B649),IF($A$20=6, IF(WLTC!C649="","", WLTC!C649),IF($A$20=7, IF('New Cycle 1'!B649="","", 'New Cycle 1'!B649),IF($A$20=8, IF('New Cycle 2'!B649="","", 'New Cycle 2'!B649),IF($A$20=9, IF('New Cycle 3'!B649="","", 'New Cycle 3'!B649),"")))))))))</f>
        <v>27.80515552096897</v>
      </c>
      <c r="R649" s="32">
        <f>IF($A$20=1,IF(UDDS!D649="","",UDDS!D649),IF($A$20=2,IF('FTP-75'!D649="","",'FTP-75'!D649),IF($A$20=3, IF('US06'!D649="","",'US06'!D649),IF($A$20=4, IF(NEDC!C649="","", NEDC!C649),IF($A$20=5, IF('JPN10-15'!C649="","",'JPN10-15'!C649),IF($A$20=6, IF(WLTC!D649="","", WLTC!D649),IF($A$20=7, IF('New Cycle 1'!C649="","", 'New Cycle 1'!C649),IF($A$20=8, IF('New Cycle 2'!C649="","", 'New Cycle 2'!C649),IF($A$20=9, IF('New Cycle 3'!C649="","", 'New Cycle 3'!C649),"")))))))))</f>
        <v>0</v>
      </c>
      <c r="S649" s="32">
        <f>IF($A$20=1,IF(UDDS!E649="","",UDDS!E649),IF($A$20=2,IF('FTP-75'!E649="","",'FTP-75'!E649),IF($A$20=3, IF('US06'!E649="","",'US06'!E649),IF($A$20=4, IF(NEDC!D649="","", NEDC!D649),IF($A$20=5, IF('JPN10-15'!D649="","",'JPN10-15'!D649),IF($A$20=6, IF(WLTC!E649="","", WLTC!E649),IF($A$20=7, IF('New Cycle 1'!D649="","", 'New Cycle 1'!D649),IF($A$20=8, IF('New Cycle 2'!D649="","", 'New Cycle 2'!D649),IF($A$20=9, IF('New Cycle 3'!D649="","", 'New Cycle 3'!D649),"")))))))))</f>
        <v>7.7236543113802689</v>
      </c>
      <c r="T649" s="32">
        <f>IF($A$20=1,IF(UDDS!F649="","",UDDS!F649),IF($A$20=2,IF('FTP-75'!F649="","",'FTP-75'!F649),IF($A$20=3, IF('US06'!F649="","",'US06'!F649),IF($A$20=4, IF(NEDC!E649="","", NEDC!E649),IF($A$20=5, IF('JPN10-15'!E649="","",'JPN10-15'!E649),IF($A$20=6, IF(WLTC!F649="","", WLTC!F649),IF($A$20=7, IF('New Cycle 1'!E649="","", 'New Cycle 1'!E649),IF($A$20=8, IF('New Cycle 2'!E649="","", 'New Cycle 2'!E649),IF($A$20=9, IF('New Cycle 3'!E649="","", 'New Cycle 3'!E649),"")))))))))</f>
        <v>0.94402468425256281</v>
      </c>
      <c r="U649" s="32">
        <f>IF($A$20=1,IF(UDDS!G649="","",UDDS!G649),IF($A$20=2,IF('FTP-75'!G649="","",'FTP-75'!G649),IF($A$20=3, IF('US06'!G649="","",'US06'!G649),IF($A$20=4, IF(NEDC!F649="","", NEDC!F649),IF($A$20=5, IF('JPN10-15'!F649="","",'JPN10-15'!F649),IF($A$20=6, IF(WLTC!G649="","", WLTC!G649),IF($A$20=7, IF('New Cycle 1'!F649="","", 'New Cycle 1'!F649),IF($A$20=8, IF('New Cycle 2'!F649="","", 'New Cycle 2'!F649),IF($A$20=9, IF('New Cycle 3'!F649="","", 'New Cycle 3'!F649),"")))))))))</f>
        <v>3151.8652170140281</v>
      </c>
    </row>
    <row r="650" spans="16:21" x14ac:dyDescent="0.25">
      <c r="P650" s="8">
        <f>IF($A$20=1,IF(UDDS!A650="","",UDDS!A650),IF($A$20=2,IF('FTP-75'!A650="","",'FTP-75'!A650),IF($A$20=3, IF('US06'!A650="","",'US06'!A650),IF($A$20=4, IF(NEDC!A650="","", NEDC!A650),IF($A$20=5, IF('JPN10-15'!A650="","",'JPN10-15'!A650),IF($A$20=6, IF(WLTC!B650="","", WLTC!B650),IF($A$20=7, IF('New Cycle 1'!A650="","", 'New Cycle 1'!A650),IF($A$20=8, IF('New Cycle 2'!A650="","", 'New Cycle 3'!A650),IF($A$20=9, IF('New Cycle 3'!A650="","", 'New Cycle 3'!A650),"")))))))))</f>
        <v>648</v>
      </c>
      <c r="Q650" s="32">
        <f>IF($A$20=1,IF(UDDS!C650="","",UDDS!C650),IF($A$20=2,IF('FTP-75'!C650="","",'FTP-75'!C650),IF($A$20=3, IF('US06'!C650="","",'US06'!C650),IF($A$20=4, IF(NEDC!B650="","", NEDC!B650),IF($A$20=5, IF('JPN10-15'!B650="","",'JPN10-15'!B650),IF($A$20=6, IF(WLTC!C650="","", WLTC!C650),IF($A$20=7, IF('New Cycle 1'!B650="","", 'New Cycle 1'!B650),IF($A$20=8, IF('New Cycle 2'!B650="","", 'New Cycle 2'!B650),IF($A$20=9, IF('New Cycle 3'!B650="","", 'New Cycle 3'!B650),"")))))))))</f>
        <v>31.1696443716685</v>
      </c>
      <c r="R650" s="32">
        <f>IF($A$20=1,IF(UDDS!D650="","",UDDS!D650),IF($A$20=2,IF('FTP-75'!D650="","",'FTP-75'!D650),IF($A$20=3, IF('US06'!D650="","",'US06'!D650),IF($A$20=4, IF(NEDC!C650="","", NEDC!C650),IF($A$20=5, IF('JPN10-15'!C650="","",'JPN10-15'!C650),IF($A$20=6, IF(WLTC!D650="","", WLTC!D650),IF($A$20=7, IF('New Cycle 1'!C650="","", 'New Cycle 1'!C650),IF($A$20=8, IF('New Cycle 2'!C650="","", 'New Cycle 2'!C650),IF($A$20=9, IF('New Cycle 3'!C650="","", 'New Cycle 3'!C650),"")))))))))</f>
        <v>0</v>
      </c>
      <c r="S650" s="32">
        <f>IF($A$20=1,IF(UDDS!E650="","",UDDS!E650),IF($A$20=2,IF('FTP-75'!E650="","",'FTP-75'!E650),IF($A$20=3, IF('US06'!E650="","",'US06'!E650),IF($A$20=4, IF(NEDC!D650="","", NEDC!D650),IF($A$20=5, IF('JPN10-15'!D650="","",'JPN10-15'!D650),IF($A$20=6, IF(WLTC!E650="","", WLTC!E650),IF($A$20=7, IF('New Cycle 1'!D650="","", 'New Cycle 1'!D650),IF($A$20=8, IF('New Cycle 2'!D650="","", 'New Cycle 2'!D650),IF($A$20=9, IF('New Cycle 3'!D650="","", 'New Cycle 3'!D650),"")))))))))</f>
        <v>8.6582345476856943</v>
      </c>
      <c r="T650" s="32">
        <f>IF($A$20=1,IF(UDDS!F650="","",UDDS!F650),IF($A$20=2,IF('FTP-75'!F650="","",'FTP-75'!F650),IF($A$20=3, IF('US06'!F650="","",'US06'!F650),IF($A$20=4, IF(NEDC!E650="","", NEDC!E650),IF($A$20=5, IF('JPN10-15'!E650="","",'JPN10-15'!E650),IF($A$20=6, IF(WLTC!F650="","", WLTC!F650),IF($A$20=7, IF('New Cycle 1'!E650="","", 'New Cycle 1'!E650),IF($A$20=8, IF('New Cycle 2'!E650="","", 'New Cycle 2'!E650),IF($A$20=9, IF('New Cycle 3'!E650="","", 'New Cycle 3'!E650),"")))))))))</f>
        <v>0.93458023630542542</v>
      </c>
      <c r="U650" s="32">
        <f>IF($A$20=1,IF(UDDS!G650="","",UDDS!G650),IF($A$20=2,IF('FTP-75'!G650="","",'FTP-75'!G650),IF($A$20=3, IF('US06'!G650="","",'US06'!G650),IF($A$20=4, IF(NEDC!F650="","", NEDC!F650),IF($A$20=5, IF('JPN10-15'!F650="","",'JPN10-15'!F650),IF($A$20=6, IF(WLTC!G650="","", WLTC!G650),IF($A$20=7, IF('New Cycle 1'!F650="","", 'New Cycle 1'!F650),IF($A$20=8, IF('New Cycle 2'!F650="","", 'New Cycle 2'!F650),IF($A$20=9, IF('New Cycle 3'!F650="","", 'New Cycle 3'!F650),"")))))))))</f>
        <v>3160.056161443561</v>
      </c>
    </row>
    <row r="651" spans="16:21" x14ac:dyDescent="0.25">
      <c r="P651" s="8">
        <f>IF($A$20=1,IF(UDDS!A651="","",UDDS!A651),IF($A$20=2,IF('FTP-75'!A651="","",'FTP-75'!A651),IF($A$20=3, IF('US06'!A651="","",'US06'!A651),IF($A$20=4, IF(NEDC!A651="","", NEDC!A651),IF($A$20=5, IF('JPN10-15'!A651="","",'JPN10-15'!A651),IF($A$20=6, IF(WLTC!B651="","", WLTC!B651),IF($A$20=7, IF('New Cycle 1'!A651="","", 'New Cycle 1'!A651),IF($A$20=8, IF('New Cycle 2'!A651="","", 'New Cycle 3'!A651),IF($A$20=9, IF('New Cycle 3'!A651="","", 'New Cycle 3'!A651),"")))))))))</f>
        <v>649</v>
      </c>
      <c r="Q651" s="32">
        <f>IF($A$20=1,IF(UDDS!C651="","",UDDS!C651),IF($A$20=2,IF('FTP-75'!C651="","",'FTP-75'!C651),IF($A$20=3, IF('US06'!C651="","",'US06'!C651),IF($A$20=4, IF(NEDC!B651="","", NEDC!B651),IF($A$20=5, IF('JPN10-15'!B651="","",'JPN10-15'!B651),IF($A$20=6, IF(WLTC!C651="","", WLTC!C651),IF($A$20=7, IF('New Cycle 1'!B651="","", 'New Cycle 1'!B651),IF($A$20=8, IF('New Cycle 2'!B651="","", 'New Cycle 2'!B651),IF($A$20=9, IF('New Cycle 3'!B651="","", 'New Cycle 3'!B651),"")))))))))</f>
        <v>32</v>
      </c>
      <c r="R651" s="32">
        <f>IF($A$20=1,IF(UDDS!D651="","",UDDS!D651),IF($A$20=2,IF('FTP-75'!D651="","",'FTP-75'!D651),IF($A$20=3, IF('US06'!D651="","",'US06'!D651),IF($A$20=4, IF(NEDC!C651="","", NEDC!C651),IF($A$20=5, IF('JPN10-15'!C651="","",'JPN10-15'!C651),IF($A$20=6, IF(WLTC!D651="","", WLTC!D651),IF($A$20=7, IF('New Cycle 1'!C651="","", 'New Cycle 1'!C651),IF($A$20=8, IF('New Cycle 2'!C651="","", 'New Cycle 2'!C651),IF($A$20=9, IF('New Cycle 3'!C651="","", 'New Cycle 3'!C651),"")))))))))</f>
        <v>0</v>
      </c>
      <c r="S651" s="32">
        <f>IF($A$20=1,IF(UDDS!E651="","",UDDS!E651),IF($A$20=2,IF('FTP-75'!E651="","",'FTP-75'!E651),IF($A$20=3, IF('US06'!E651="","",'US06'!E651),IF($A$20=4, IF(NEDC!D651="","", NEDC!D651),IF($A$20=5, IF('JPN10-15'!D651="","",'JPN10-15'!D651),IF($A$20=6, IF(WLTC!E651="","", WLTC!E651),IF($A$20=7, IF('New Cycle 1'!D651="","", 'New Cycle 1'!D651),IF($A$20=8, IF('New Cycle 2'!D651="","", 'New Cycle 2'!D651),IF($A$20=9, IF('New Cycle 3'!D651="","", 'New Cycle 3'!D651),"")))))))))</f>
        <v>8.8888888888888893</v>
      </c>
      <c r="T651" s="32">
        <f>IF($A$20=1,IF(UDDS!F651="","",UDDS!F651),IF($A$20=2,IF('FTP-75'!F651="","",'FTP-75'!F651),IF($A$20=3, IF('US06'!F651="","",'US06'!F651),IF($A$20=4, IF(NEDC!E651="","", NEDC!E651),IF($A$20=5, IF('JPN10-15'!E651="","",'JPN10-15'!E651),IF($A$20=6, IF(WLTC!F651="","", WLTC!F651),IF($A$20=7, IF('New Cycle 1'!E651="","", 'New Cycle 1'!E651),IF($A$20=8, IF('New Cycle 2'!E651="","", 'New Cycle 2'!E651),IF($A$20=9, IF('New Cycle 3'!E651="","", 'New Cycle 3'!E651),"")))))))))</f>
        <v>0.23065434120319495</v>
      </c>
      <c r="U651" s="32">
        <f>IF($A$20=1,IF(UDDS!G651="","",UDDS!G651),IF($A$20=2,IF('FTP-75'!G651="","",'FTP-75'!G651),IF($A$20=3, IF('US06'!G651="","",'US06'!G651),IF($A$20=4, IF(NEDC!F651="","", NEDC!F651),IF($A$20=5, IF('JPN10-15'!F651="","",'JPN10-15'!F651),IF($A$20=6, IF(WLTC!G651="","", WLTC!G651),IF($A$20=7, IF('New Cycle 1'!F651="","", 'New Cycle 1'!F651),IF($A$20=8, IF('New Cycle 2'!F651="","", 'New Cycle 2'!F651),IF($A$20=9, IF('New Cycle 3'!F651="","", 'New Cycle 3'!F651),"")))))))))</f>
        <v>3168.8297231618485</v>
      </c>
    </row>
    <row r="652" spans="16:21" x14ac:dyDescent="0.25">
      <c r="P652" s="8">
        <f>IF($A$20=1,IF(UDDS!A652="","",UDDS!A652),IF($A$20=2,IF('FTP-75'!A652="","",'FTP-75'!A652),IF($A$20=3, IF('US06'!A652="","",'US06'!A652),IF($A$20=4, IF(NEDC!A652="","", NEDC!A652),IF($A$20=5, IF('JPN10-15'!A652="","",'JPN10-15'!A652),IF($A$20=6, IF(WLTC!B652="","", WLTC!B652),IF($A$20=7, IF('New Cycle 1'!A652="","", 'New Cycle 1'!A652),IF($A$20=8, IF('New Cycle 2'!A652="","", 'New Cycle 3'!A652),IF($A$20=9, IF('New Cycle 3'!A652="","", 'New Cycle 3'!A652),"")))))))))</f>
        <v>650</v>
      </c>
      <c r="Q652" s="32">
        <f>IF($A$20=1,IF(UDDS!C652="","",UDDS!C652),IF($A$20=2,IF('FTP-75'!C652="","",'FTP-75'!C652),IF($A$20=3, IF('US06'!C652="","",'US06'!C652),IF($A$20=4, IF(NEDC!B652="","", NEDC!B652),IF($A$20=5, IF('JPN10-15'!B652="","",'JPN10-15'!B652),IF($A$20=6, IF(WLTC!C652="","", WLTC!C652),IF($A$20=7, IF('New Cycle 1'!B652="","", 'New Cycle 1'!B652),IF($A$20=8, IF('New Cycle 2'!B652="","", 'New Cycle 2'!B652),IF($A$20=9, IF('New Cycle 3'!B652="","", 'New Cycle 3'!B652),"")))))))))</f>
        <v>32</v>
      </c>
      <c r="R652" s="32">
        <f>IF($A$20=1,IF(UDDS!D652="","",UDDS!D652),IF($A$20=2,IF('FTP-75'!D652="","",'FTP-75'!D652),IF($A$20=3, IF('US06'!D652="","",'US06'!D652),IF($A$20=4, IF(NEDC!C652="","", NEDC!C652),IF($A$20=5, IF('JPN10-15'!C652="","",'JPN10-15'!C652),IF($A$20=6, IF(WLTC!D652="","", WLTC!D652),IF($A$20=7, IF('New Cycle 1'!C652="","", 'New Cycle 1'!C652),IF($A$20=8, IF('New Cycle 2'!C652="","", 'New Cycle 2'!C652),IF($A$20=9, IF('New Cycle 3'!C652="","", 'New Cycle 3'!C652),"")))))))))</f>
        <v>0</v>
      </c>
      <c r="S652" s="32">
        <f>IF($A$20=1,IF(UDDS!E652="","",UDDS!E652),IF($A$20=2,IF('FTP-75'!E652="","",'FTP-75'!E652),IF($A$20=3, IF('US06'!E652="","",'US06'!E652),IF($A$20=4, IF(NEDC!D652="","", NEDC!D652),IF($A$20=5, IF('JPN10-15'!D652="","",'JPN10-15'!D652),IF($A$20=6, IF(WLTC!E652="","", WLTC!E652),IF($A$20=7, IF('New Cycle 1'!D652="","", 'New Cycle 1'!D652),IF($A$20=8, IF('New Cycle 2'!D652="","", 'New Cycle 2'!D652),IF($A$20=9, IF('New Cycle 3'!D652="","", 'New Cycle 3'!D652),"")))))))))</f>
        <v>8.8888888888888893</v>
      </c>
      <c r="T652" s="32">
        <f>IF($A$20=1,IF(UDDS!F652="","",UDDS!F652),IF($A$20=2,IF('FTP-75'!F652="","",'FTP-75'!F652),IF($A$20=3, IF('US06'!F652="","",'US06'!F652),IF($A$20=4, IF(NEDC!E652="","", NEDC!E652),IF($A$20=5, IF('JPN10-15'!E652="","",'JPN10-15'!E652),IF($A$20=6, IF(WLTC!F652="","", WLTC!F652),IF($A$20=7, IF('New Cycle 1'!E652="","", 'New Cycle 1'!E652),IF($A$20=8, IF('New Cycle 2'!E652="","", 'New Cycle 2'!E652),IF($A$20=9, IF('New Cycle 3'!E652="","", 'New Cycle 3'!E652),"")))))))))</f>
        <v>0</v>
      </c>
      <c r="U652" s="32">
        <f>IF($A$20=1,IF(UDDS!G652="","",UDDS!G652),IF($A$20=2,IF('FTP-75'!G652="","",'FTP-75'!G652),IF($A$20=3, IF('US06'!G652="","",'US06'!G652),IF($A$20=4, IF(NEDC!F652="","", NEDC!F652),IF($A$20=5, IF('JPN10-15'!F652="","",'JPN10-15'!F652),IF($A$20=6, IF(WLTC!G652="","", WLTC!G652),IF($A$20=7, IF('New Cycle 1'!F652="","", 'New Cycle 1'!F652),IF($A$20=8, IF('New Cycle 2'!F652="","", 'New Cycle 2'!F652),IF($A$20=9, IF('New Cycle 3'!F652="","", 'New Cycle 3'!F652),"")))))))))</f>
        <v>3177.7186120507372</v>
      </c>
    </row>
    <row r="653" spans="16:21" x14ac:dyDescent="0.25">
      <c r="P653" s="8">
        <f>IF($A$20=1,IF(UDDS!A653="","",UDDS!A653),IF($A$20=2,IF('FTP-75'!A653="","",'FTP-75'!A653),IF($A$20=3, IF('US06'!A653="","",'US06'!A653),IF($A$20=4, IF(NEDC!A653="","", NEDC!A653),IF($A$20=5, IF('JPN10-15'!A653="","",'JPN10-15'!A653),IF($A$20=6, IF(WLTC!B653="","", WLTC!B653),IF($A$20=7, IF('New Cycle 1'!A653="","", 'New Cycle 1'!A653),IF($A$20=8, IF('New Cycle 2'!A653="","", 'New Cycle 3'!A653),IF($A$20=9, IF('New Cycle 3'!A653="","", 'New Cycle 3'!A653),"")))))))))</f>
        <v>651</v>
      </c>
      <c r="Q653" s="32">
        <f>IF($A$20=1,IF(UDDS!C653="","",UDDS!C653),IF($A$20=2,IF('FTP-75'!C653="","",'FTP-75'!C653),IF($A$20=3, IF('US06'!C653="","",'US06'!C653),IF($A$20=4, IF(NEDC!B653="","", NEDC!B653),IF($A$20=5, IF('JPN10-15'!B653="","",'JPN10-15'!B653),IF($A$20=6, IF(WLTC!C653="","", WLTC!C653),IF($A$20=7, IF('New Cycle 1'!B653="","", 'New Cycle 1'!B653),IF($A$20=8, IF('New Cycle 2'!B653="","", 'New Cycle 2'!B653),IF($A$20=9, IF('New Cycle 3'!B653="","", 'New Cycle 3'!B653),"")))))))))</f>
        <v>32</v>
      </c>
      <c r="R653" s="32">
        <f>IF($A$20=1,IF(UDDS!D653="","",UDDS!D653),IF($A$20=2,IF('FTP-75'!D653="","",'FTP-75'!D653),IF($A$20=3, IF('US06'!D653="","",'US06'!D653),IF($A$20=4, IF(NEDC!C653="","", NEDC!C653),IF($A$20=5, IF('JPN10-15'!C653="","",'JPN10-15'!C653),IF($A$20=6, IF(WLTC!D653="","", WLTC!D653),IF($A$20=7, IF('New Cycle 1'!C653="","", 'New Cycle 1'!C653),IF($A$20=8, IF('New Cycle 2'!C653="","", 'New Cycle 2'!C653),IF($A$20=9, IF('New Cycle 3'!C653="","", 'New Cycle 3'!C653),"")))))))))</f>
        <v>0</v>
      </c>
      <c r="S653" s="32">
        <f>IF($A$20=1,IF(UDDS!E653="","",UDDS!E653),IF($A$20=2,IF('FTP-75'!E653="","",'FTP-75'!E653),IF($A$20=3, IF('US06'!E653="","",'US06'!E653),IF($A$20=4, IF(NEDC!D653="","", NEDC!D653),IF($A$20=5, IF('JPN10-15'!D653="","",'JPN10-15'!D653),IF($A$20=6, IF(WLTC!E653="","", WLTC!E653),IF($A$20=7, IF('New Cycle 1'!D653="","", 'New Cycle 1'!D653),IF($A$20=8, IF('New Cycle 2'!D653="","", 'New Cycle 2'!D653),IF($A$20=9, IF('New Cycle 3'!D653="","", 'New Cycle 3'!D653),"")))))))))</f>
        <v>8.8888888888888893</v>
      </c>
      <c r="T653" s="32">
        <f>IF($A$20=1,IF(UDDS!F653="","",UDDS!F653),IF($A$20=2,IF('FTP-75'!F653="","",'FTP-75'!F653),IF($A$20=3, IF('US06'!F653="","",'US06'!F653),IF($A$20=4, IF(NEDC!E653="","", NEDC!E653),IF($A$20=5, IF('JPN10-15'!E653="","",'JPN10-15'!E653),IF($A$20=6, IF(WLTC!F653="","", WLTC!F653),IF($A$20=7, IF('New Cycle 1'!E653="","", 'New Cycle 1'!E653),IF($A$20=8, IF('New Cycle 2'!E653="","", 'New Cycle 2'!E653),IF($A$20=9, IF('New Cycle 3'!E653="","", 'New Cycle 3'!E653),"")))))))))</f>
        <v>0</v>
      </c>
      <c r="U653" s="32">
        <f>IF($A$20=1,IF(UDDS!G653="","",UDDS!G653),IF($A$20=2,IF('FTP-75'!G653="","",'FTP-75'!G653),IF($A$20=3, IF('US06'!G653="","",'US06'!G653),IF($A$20=4, IF(NEDC!F653="","", NEDC!F653),IF($A$20=5, IF('JPN10-15'!F653="","",'JPN10-15'!F653),IF($A$20=6, IF(WLTC!G653="","", WLTC!G653),IF($A$20=7, IF('New Cycle 1'!F653="","", 'New Cycle 1'!F653),IF($A$20=8, IF('New Cycle 2'!F653="","", 'New Cycle 2'!F653),IF($A$20=9, IF('New Cycle 3'!F653="","", 'New Cycle 3'!F653),"")))))))))</f>
        <v>3186.6075009396259</v>
      </c>
    </row>
    <row r="654" spans="16:21" x14ac:dyDescent="0.25">
      <c r="P654" s="8">
        <f>IF($A$20=1,IF(UDDS!A654="","",UDDS!A654),IF($A$20=2,IF('FTP-75'!A654="","",'FTP-75'!A654),IF($A$20=3, IF('US06'!A654="","",'US06'!A654),IF($A$20=4, IF(NEDC!A654="","", NEDC!A654),IF($A$20=5, IF('JPN10-15'!A654="","",'JPN10-15'!A654),IF($A$20=6, IF(WLTC!B654="","", WLTC!B654),IF($A$20=7, IF('New Cycle 1'!A654="","", 'New Cycle 1'!A654),IF($A$20=8, IF('New Cycle 2'!A654="","", 'New Cycle 3'!A654),IF($A$20=9, IF('New Cycle 3'!A654="","", 'New Cycle 3'!A654),"")))))))))</f>
        <v>652</v>
      </c>
      <c r="Q654" s="32">
        <f>IF($A$20=1,IF(UDDS!C654="","",UDDS!C654),IF($A$20=2,IF('FTP-75'!C654="","",'FTP-75'!C654),IF($A$20=3, IF('US06'!C654="","",'US06'!C654),IF($A$20=4, IF(NEDC!B654="","", NEDC!B654),IF($A$20=5, IF('JPN10-15'!B654="","",'JPN10-15'!B654),IF($A$20=6, IF(WLTC!C654="","", WLTC!C654),IF($A$20=7, IF('New Cycle 1'!B654="","", 'New Cycle 1'!B654),IF($A$20=8, IF('New Cycle 2'!B654="","", 'New Cycle 2'!B654),IF($A$20=9, IF('New Cycle 3'!B654="","", 'New Cycle 3'!B654),"")))))))))</f>
        <v>32</v>
      </c>
      <c r="R654" s="32">
        <f>IF($A$20=1,IF(UDDS!D654="","",UDDS!D654),IF($A$20=2,IF('FTP-75'!D654="","",'FTP-75'!D654),IF($A$20=3, IF('US06'!D654="","",'US06'!D654),IF($A$20=4, IF(NEDC!C654="","", NEDC!C654),IF($A$20=5, IF('JPN10-15'!C654="","",'JPN10-15'!C654),IF($A$20=6, IF(WLTC!D654="","", WLTC!D654),IF($A$20=7, IF('New Cycle 1'!C654="","", 'New Cycle 1'!C654),IF($A$20=8, IF('New Cycle 2'!C654="","", 'New Cycle 2'!C654),IF($A$20=9, IF('New Cycle 3'!C654="","", 'New Cycle 3'!C654),"")))))))))</f>
        <v>0</v>
      </c>
      <c r="S654" s="32">
        <f>IF($A$20=1,IF(UDDS!E654="","",UDDS!E654),IF($A$20=2,IF('FTP-75'!E654="","",'FTP-75'!E654),IF($A$20=3, IF('US06'!E654="","",'US06'!E654),IF($A$20=4, IF(NEDC!D654="","", NEDC!D654),IF($A$20=5, IF('JPN10-15'!D654="","",'JPN10-15'!D654),IF($A$20=6, IF(WLTC!E654="","", WLTC!E654),IF($A$20=7, IF('New Cycle 1'!D654="","", 'New Cycle 1'!D654),IF($A$20=8, IF('New Cycle 2'!D654="","", 'New Cycle 2'!D654),IF($A$20=9, IF('New Cycle 3'!D654="","", 'New Cycle 3'!D654),"")))))))))</f>
        <v>8.8888888888888893</v>
      </c>
      <c r="T654" s="32">
        <f>IF($A$20=1,IF(UDDS!F654="","",UDDS!F654),IF($A$20=2,IF('FTP-75'!F654="","",'FTP-75'!F654),IF($A$20=3, IF('US06'!F654="","",'US06'!F654),IF($A$20=4, IF(NEDC!E654="","", NEDC!E654),IF($A$20=5, IF('JPN10-15'!E654="","",'JPN10-15'!E654),IF($A$20=6, IF(WLTC!F654="","", WLTC!F654),IF($A$20=7, IF('New Cycle 1'!E654="","", 'New Cycle 1'!E654),IF($A$20=8, IF('New Cycle 2'!E654="","", 'New Cycle 2'!E654),IF($A$20=9, IF('New Cycle 3'!E654="","", 'New Cycle 3'!E654),"")))))))))</f>
        <v>0</v>
      </c>
      <c r="U654" s="32">
        <f>IF($A$20=1,IF(UDDS!G654="","",UDDS!G654),IF($A$20=2,IF('FTP-75'!G654="","",'FTP-75'!G654),IF($A$20=3, IF('US06'!G654="","",'US06'!G654),IF($A$20=4, IF(NEDC!F654="","", NEDC!F654),IF($A$20=5, IF('JPN10-15'!F654="","",'JPN10-15'!F654),IF($A$20=6, IF(WLTC!G654="","", WLTC!G654),IF($A$20=7, IF('New Cycle 1'!F654="","", 'New Cycle 1'!F654),IF($A$20=8, IF('New Cycle 2'!F654="","", 'New Cycle 2'!F654),IF($A$20=9, IF('New Cycle 3'!F654="","", 'New Cycle 3'!F654),"")))))))))</f>
        <v>3195.4963898285146</v>
      </c>
    </row>
    <row r="655" spans="16:21" x14ac:dyDescent="0.25">
      <c r="P655" s="8">
        <f>IF($A$20=1,IF(UDDS!A655="","",UDDS!A655),IF($A$20=2,IF('FTP-75'!A655="","",'FTP-75'!A655),IF($A$20=3, IF('US06'!A655="","",'US06'!A655),IF($A$20=4, IF(NEDC!A655="","", NEDC!A655),IF($A$20=5, IF('JPN10-15'!A655="","",'JPN10-15'!A655),IF($A$20=6, IF(WLTC!B655="","", WLTC!B655),IF($A$20=7, IF('New Cycle 1'!A655="","", 'New Cycle 1'!A655),IF($A$20=8, IF('New Cycle 2'!A655="","", 'New Cycle 3'!A655),IF($A$20=9, IF('New Cycle 3'!A655="","", 'New Cycle 3'!A655),"")))))))))</f>
        <v>653</v>
      </c>
      <c r="Q655" s="32">
        <f>IF($A$20=1,IF(UDDS!C655="","",UDDS!C655),IF($A$20=2,IF('FTP-75'!C655="","",'FTP-75'!C655),IF($A$20=3, IF('US06'!C655="","",'US06'!C655),IF($A$20=4, IF(NEDC!B655="","", NEDC!B655),IF($A$20=5, IF('JPN10-15'!B655="","",'JPN10-15'!B655),IF($A$20=6, IF(WLTC!C655="","", WLTC!C655),IF($A$20=7, IF('New Cycle 1'!B655="","", 'New Cycle 1'!B655),IF($A$20=8, IF('New Cycle 2'!B655="","", 'New Cycle 2'!B655),IF($A$20=9, IF('New Cycle 3'!B655="","", 'New Cycle 3'!B655),"")))))))))</f>
        <v>32</v>
      </c>
      <c r="R655" s="32">
        <f>IF($A$20=1,IF(UDDS!D655="","",UDDS!D655),IF($A$20=2,IF('FTP-75'!D655="","",'FTP-75'!D655),IF($A$20=3, IF('US06'!D655="","",'US06'!D655),IF($A$20=4, IF(NEDC!C655="","", NEDC!C655),IF($A$20=5, IF('JPN10-15'!C655="","",'JPN10-15'!C655),IF($A$20=6, IF(WLTC!D655="","", WLTC!D655),IF($A$20=7, IF('New Cycle 1'!C655="","", 'New Cycle 1'!C655),IF($A$20=8, IF('New Cycle 2'!C655="","", 'New Cycle 2'!C655),IF($A$20=9, IF('New Cycle 3'!C655="","", 'New Cycle 3'!C655),"")))))))))</f>
        <v>0</v>
      </c>
      <c r="S655" s="32">
        <f>IF($A$20=1,IF(UDDS!E655="","",UDDS!E655),IF($A$20=2,IF('FTP-75'!E655="","",'FTP-75'!E655),IF($A$20=3, IF('US06'!E655="","",'US06'!E655),IF($A$20=4, IF(NEDC!D655="","", NEDC!D655),IF($A$20=5, IF('JPN10-15'!D655="","",'JPN10-15'!D655),IF($A$20=6, IF(WLTC!E655="","", WLTC!E655),IF($A$20=7, IF('New Cycle 1'!D655="","", 'New Cycle 1'!D655),IF($A$20=8, IF('New Cycle 2'!D655="","", 'New Cycle 2'!D655),IF($A$20=9, IF('New Cycle 3'!D655="","", 'New Cycle 3'!D655),"")))))))))</f>
        <v>8.8888888888888893</v>
      </c>
      <c r="T655" s="32">
        <f>IF($A$20=1,IF(UDDS!F655="","",UDDS!F655),IF($A$20=2,IF('FTP-75'!F655="","",'FTP-75'!F655),IF($A$20=3, IF('US06'!F655="","",'US06'!F655),IF($A$20=4, IF(NEDC!E655="","", NEDC!E655),IF($A$20=5, IF('JPN10-15'!E655="","",'JPN10-15'!E655),IF($A$20=6, IF(WLTC!F655="","", WLTC!F655),IF($A$20=7, IF('New Cycle 1'!E655="","", 'New Cycle 1'!E655),IF($A$20=8, IF('New Cycle 2'!E655="","", 'New Cycle 2'!E655),IF($A$20=9, IF('New Cycle 3'!E655="","", 'New Cycle 3'!E655),"")))))))))</f>
        <v>0</v>
      </c>
      <c r="U655" s="32">
        <f>IF($A$20=1,IF(UDDS!G655="","",UDDS!G655),IF($A$20=2,IF('FTP-75'!G655="","",'FTP-75'!G655),IF($A$20=3, IF('US06'!G655="","",'US06'!G655),IF($A$20=4, IF(NEDC!F655="","", NEDC!F655),IF($A$20=5, IF('JPN10-15'!F655="","",'JPN10-15'!F655),IF($A$20=6, IF(WLTC!G655="","", WLTC!G655),IF($A$20=7, IF('New Cycle 1'!F655="","", 'New Cycle 1'!F655),IF($A$20=8, IF('New Cycle 2'!F655="","", 'New Cycle 2'!F655),IF($A$20=9, IF('New Cycle 3'!F655="","", 'New Cycle 3'!F655),"")))))))))</f>
        <v>3204.3852787174033</v>
      </c>
    </row>
    <row r="656" spans="16:21" x14ac:dyDescent="0.25">
      <c r="P656" s="8">
        <f>IF($A$20=1,IF(UDDS!A656="","",UDDS!A656),IF($A$20=2,IF('FTP-75'!A656="","",'FTP-75'!A656),IF($A$20=3, IF('US06'!A656="","",'US06'!A656),IF($A$20=4, IF(NEDC!A656="","", NEDC!A656),IF($A$20=5, IF('JPN10-15'!A656="","",'JPN10-15'!A656),IF($A$20=6, IF(WLTC!B656="","", WLTC!B656),IF($A$20=7, IF('New Cycle 1'!A656="","", 'New Cycle 1'!A656),IF($A$20=8, IF('New Cycle 2'!A656="","", 'New Cycle 3'!A656),IF($A$20=9, IF('New Cycle 3'!A656="","", 'New Cycle 3'!A656),"")))))))))</f>
        <v>654</v>
      </c>
      <c r="Q656" s="32">
        <f>IF($A$20=1,IF(UDDS!C656="","",UDDS!C656),IF($A$20=2,IF('FTP-75'!C656="","",'FTP-75'!C656),IF($A$20=3, IF('US06'!C656="","",'US06'!C656),IF($A$20=4, IF(NEDC!B656="","", NEDC!B656),IF($A$20=5, IF('JPN10-15'!B656="","",'JPN10-15'!B656),IF($A$20=6, IF(WLTC!C656="","", WLTC!C656),IF($A$20=7, IF('New Cycle 1'!B656="","", 'New Cycle 1'!B656),IF($A$20=8, IF('New Cycle 2'!B656="","", 'New Cycle 2'!B656),IF($A$20=9, IF('New Cycle 3'!B656="","", 'New Cycle 3'!B656),"")))))))))</f>
        <v>32</v>
      </c>
      <c r="R656" s="32">
        <f>IF($A$20=1,IF(UDDS!D656="","",UDDS!D656),IF($A$20=2,IF('FTP-75'!D656="","",'FTP-75'!D656),IF($A$20=3, IF('US06'!D656="","",'US06'!D656),IF($A$20=4, IF(NEDC!C656="","", NEDC!C656),IF($A$20=5, IF('JPN10-15'!C656="","",'JPN10-15'!C656),IF($A$20=6, IF(WLTC!D656="","", WLTC!D656),IF($A$20=7, IF('New Cycle 1'!C656="","", 'New Cycle 1'!C656),IF($A$20=8, IF('New Cycle 2'!C656="","", 'New Cycle 2'!C656),IF($A$20=9, IF('New Cycle 3'!C656="","", 'New Cycle 3'!C656),"")))))))))</f>
        <v>0</v>
      </c>
      <c r="S656" s="32">
        <f>IF($A$20=1,IF(UDDS!E656="","",UDDS!E656),IF($A$20=2,IF('FTP-75'!E656="","",'FTP-75'!E656),IF($A$20=3, IF('US06'!E656="","",'US06'!E656),IF($A$20=4, IF(NEDC!D656="","", NEDC!D656),IF($A$20=5, IF('JPN10-15'!D656="","",'JPN10-15'!D656),IF($A$20=6, IF(WLTC!E656="","", WLTC!E656),IF($A$20=7, IF('New Cycle 1'!D656="","", 'New Cycle 1'!D656),IF($A$20=8, IF('New Cycle 2'!D656="","", 'New Cycle 2'!D656),IF($A$20=9, IF('New Cycle 3'!D656="","", 'New Cycle 3'!D656),"")))))))))</f>
        <v>8.8888888888888893</v>
      </c>
      <c r="T656" s="32">
        <f>IF($A$20=1,IF(UDDS!F656="","",UDDS!F656),IF($A$20=2,IF('FTP-75'!F656="","",'FTP-75'!F656),IF($A$20=3, IF('US06'!F656="","",'US06'!F656),IF($A$20=4, IF(NEDC!E656="","", NEDC!E656),IF($A$20=5, IF('JPN10-15'!E656="","",'JPN10-15'!E656),IF($A$20=6, IF(WLTC!F656="","", WLTC!F656),IF($A$20=7, IF('New Cycle 1'!E656="","", 'New Cycle 1'!E656),IF($A$20=8, IF('New Cycle 2'!E656="","", 'New Cycle 2'!E656),IF($A$20=9, IF('New Cycle 3'!E656="","", 'New Cycle 3'!E656),"")))))))))</f>
        <v>0</v>
      </c>
      <c r="U656" s="32">
        <f>IF($A$20=1,IF(UDDS!G656="","",UDDS!G656),IF($A$20=2,IF('FTP-75'!G656="","",'FTP-75'!G656),IF($A$20=3, IF('US06'!G656="","",'US06'!G656),IF($A$20=4, IF(NEDC!F656="","", NEDC!F656),IF($A$20=5, IF('JPN10-15'!F656="","",'JPN10-15'!F656),IF($A$20=6, IF(WLTC!G656="","", WLTC!G656),IF($A$20=7, IF('New Cycle 1'!F656="","", 'New Cycle 1'!F656),IF($A$20=8, IF('New Cycle 2'!F656="","", 'New Cycle 2'!F656),IF($A$20=9, IF('New Cycle 3'!F656="","", 'New Cycle 3'!F656),"")))))))))</f>
        <v>3213.2741676062919</v>
      </c>
    </row>
    <row r="657" spans="16:21" x14ac:dyDescent="0.25">
      <c r="P657" s="8">
        <f>IF($A$20=1,IF(UDDS!A657="","",UDDS!A657),IF($A$20=2,IF('FTP-75'!A657="","",'FTP-75'!A657),IF($A$20=3, IF('US06'!A657="","",'US06'!A657),IF($A$20=4, IF(NEDC!A657="","", NEDC!A657),IF($A$20=5, IF('JPN10-15'!A657="","",'JPN10-15'!A657),IF($A$20=6, IF(WLTC!B657="","", WLTC!B657),IF($A$20=7, IF('New Cycle 1'!A657="","", 'New Cycle 1'!A657),IF($A$20=8, IF('New Cycle 2'!A657="","", 'New Cycle 3'!A657),IF($A$20=9, IF('New Cycle 3'!A657="","", 'New Cycle 3'!A657),"")))))))))</f>
        <v>655</v>
      </c>
      <c r="Q657" s="32">
        <f>IF($A$20=1,IF(UDDS!C657="","",UDDS!C657),IF($A$20=2,IF('FTP-75'!C657="","",'FTP-75'!C657),IF($A$20=3, IF('US06'!C657="","",'US06'!C657),IF($A$20=4, IF(NEDC!B657="","", NEDC!B657),IF($A$20=5, IF('JPN10-15'!B657="","",'JPN10-15'!B657),IF($A$20=6, IF(WLTC!C657="","", WLTC!C657),IF($A$20=7, IF('New Cycle 1'!B657="","", 'New Cycle 1'!B657),IF($A$20=8, IF('New Cycle 2'!B657="","", 'New Cycle 2'!B657),IF($A$20=9, IF('New Cycle 3'!B657="","", 'New Cycle 3'!B657),"")))))))))</f>
        <v>32</v>
      </c>
      <c r="R657" s="32">
        <f>IF($A$20=1,IF(UDDS!D657="","",UDDS!D657),IF($A$20=2,IF('FTP-75'!D657="","",'FTP-75'!D657),IF($A$20=3, IF('US06'!D657="","",'US06'!D657),IF($A$20=4, IF(NEDC!C657="","", NEDC!C657),IF($A$20=5, IF('JPN10-15'!C657="","",'JPN10-15'!C657),IF($A$20=6, IF(WLTC!D657="","", WLTC!D657),IF($A$20=7, IF('New Cycle 1'!C657="","", 'New Cycle 1'!C657),IF($A$20=8, IF('New Cycle 2'!C657="","", 'New Cycle 2'!C657),IF($A$20=9, IF('New Cycle 3'!C657="","", 'New Cycle 3'!C657),"")))))))))</f>
        <v>0</v>
      </c>
      <c r="S657" s="32">
        <f>IF($A$20=1,IF(UDDS!E657="","",UDDS!E657),IF($A$20=2,IF('FTP-75'!E657="","",'FTP-75'!E657),IF($A$20=3, IF('US06'!E657="","",'US06'!E657),IF($A$20=4, IF(NEDC!D657="","", NEDC!D657),IF($A$20=5, IF('JPN10-15'!D657="","",'JPN10-15'!D657),IF($A$20=6, IF(WLTC!E657="","", WLTC!E657),IF($A$20=7, IF('New Cycle 1'!D657="","", 'New Cycle 1'!D657),IF($A$20=8, IF('New Cycle 2'!D657="","", 'New Cycle 2'!D657),IF($A$20=9, IF('New Cycle 3'!D657="","", 'New Cycle 3'!D657),"")))))))))</f>
        <v>8.8888888888888893</v>
      </c>
      <c r="T657" s="32">
        <f>IF($A$20=1,IF(UDDS!F657="","",UDDS!F657),IF($A$20=2,IF('FTP-75'!F657="","",'FTP-75'!F657),IF($A$20=3, IF('US06'!F657="","",'US06'!F657),IF($A$20=4, IF(NEDC!E657="","", NEDC!E657),IF($A$20=5, IF('JPN10-15'!E657="","",'JPN10-15'!E657),IF($A$20=6, IF(WLTC!F657="","", WLTC!F657),IF($A$20=7, IF('New Cycle 1'!E657="","", 'New Cycle 1'!E657),IF($A$20=8, IF('New Cycle 2'!E657="","", 'New Cycle 2'!E657),IF($A$20=9, IF('New Cycle 3'!E657="","", 'New Cycle 3'!E657),"")))))))))</f>
        <v>0</v>
      </c>
      <c r="U657" s="32">
        <f>IF($A$20=1,IF(UDDS!G657="","",UDDS!G657),IF($A$20=2,IF('FTP-75'!G657="","",'FTP-75'!G657),IF($A$20=3, IF('US06'!G657="","",'US06'!G657),IF($A$20=4, IF(NEDC!F657="","", NEDC!F657),IF($A$20=5, IF('JPN10-15'!F657="","",'JPN10-15'!F657),IF($A$20=6, IF(WLTC!G657="","", WLTC!G657),IF($A$20=7, IF('New Cycle 1'!F657="","", 'New Cycle 1'!F657),IF($A$20=8, IF('New Cycle 2'!F657="","", 'New Cycle 2'!F657),IF($A$20=9, IF('New Cycle 3'!F657="","", 'New Cycle 3'!F657),"")))))))))</f>
        <v>3222.1630564951806</v>
      </c>
    </row>
    <row r="658" spans="16:21" x14ac:dyDescent="0.25">
      <c r="P658" s="8">
        <f>IF($A$20=1,IF(UDDS!A658="","",UDDS!A658),IF($A$20=2,IF('FTP-75'!A658="","",'FTP-75'!A658),IF($A$20=3, IF('US06'!A658="","",'US06'!A658),IF($A$20=4, IF(NEDC!A658="","", NEDC!A658),IF($A$20=5, IF('JPN10-15'!A658="","",'JPN10-15'!A658),IF($A$20=6, IF(WLTC!B658="","", WLTC!B658),IF($A$20=7, IF('New Cycle 1'!A658="","", 'New Cycle 1'!A658),IF($A$20=8, IF('New Cycle 2'!A658="","", 'New Cycle 3'!A658),IF($A$20=9, IF('New Cycle 3'!A658="","", 'New Cycle 3'!A658),"")))))))))</f>
        <v>656</v>
      </c>
      <c r="Q658" s="32">
        <f>IF($A$20=1,IF(UDDS!C658="","",UDDS!C658),IF($A$20=2,IF('FTP-75'!C658="","",'FTP-75'!C658),IF($A$20=3, IF('US06'!C658="","",'US06'!C658),IF($A$20=4, IF(NEDC!B658="","", NEDC!B658),IF($A$20=5, IF('JPN10-15'!B658="","",'JPN10-15'!B658),IF($A$20=6, IF(WLTC!C658="","", WLTC!C658),IF($A$20=7, IF('New Cycle 1'!B658="","", 'New Cycle 1'!B658),IF($A$20=8, IF('New Cycle 2'!B658="","", 'New Cycle 2'!B658),IF($A$20=9, IF('New Cycle 3'!B658="","", 'New Cycle 3'!B658),"")))))))))</f>
        <v>32</v>
      </c>
      <c r="R658" s="32">
        <f>IF($A$20=1,IF(UDDS!D658="","",UDDS!D658),IF($A$20=2,IF('FTP-75'!D658="","",'FTP-75'!D658),IF($A$20=3, IF('US06'!D658="","",'US06'!D658),IF($A$20=4, IF(NEDC!C658="","", NEDC!C658),IF($A$20=5, IF('JPN10-15'!C658="","",'JPN10-15'!C658),IF($A$20=6, IF(WLTC!D658="","", WLTC!D658),IF($A$20=7, IF('New Cycle 1'!C658="","", 'New Cycle 1'!C658),IF($A$20=8, IF('New Cycle 2'!C658="","", 'New Cycle 2'!C658),IF($A$20=9, IF('New Cycle 3'!C658="","", 'New Cycle 3'!C658),"")))))))))</f>
        <v>0</v>
      </c>
      <c r="S658" s="32">
        <f>IF($A$20=1,IF(UDDS!E658="","",UDDS!E658),IF($A$20=2,IF('FTP-75'!E658="","",'FTP-75'!E658),IF($A$20=3, IF('US06'!E658="","",'US06'!E658),IF($A$20=4, IF(NEDC!D658="","", NEDC!D658),IF($A$20=5, IF('JPN10-15'!D658="","",'JPN10-15'!D658),IF($A$20=6, IF(WLTC!E658="","", WLTC!E658),IF($A$20=7, IF('New Cycle 1'!D658="","", 'New Cycle 1'!D658),IF($A$20=8, IF('New Cycle 2'!D658="","", 'New Cycle 2'!D658),IF($A$20=9, IF('New Cycle 3'!D658="","", 'New Cycle 3'!D658),"")))))))))</f>
        <v>8.8888888888888893</v>
      </c>
      <c r="T658" s="32">
        <f>IF($A$20=1,IF(UDDS!F658="","",UDDS!F658),IF($A$20=2,IF('FTP-75'!F658="","",'FTP-75'!F658),IF($A$20=3, IF('US06'!F658="","",'US06'!F658),IF($A$20=4, IF(NEDC!E658="","", NEDC!E658),IF($A$20=5, IF('JPN10-15'!E658="","",'JPN10-15'!E658),IF($A$20=6, IF(WLTC!F658="","", WLTC!F658),IF($A$20=7, IF('New Cycle 1'!E658="","", 'New Cycle 1'!E658),IF($A$20=8, IF('New Cycle 2'!E658="","", 'New Cycle 2'!E658),IF($A$20=9, IF('New Cycle 3'!E658="","", 'New Cycle 3'!E658),"")))))))))</f>
        <v>0</v>
      </c>
      <c r="U658" s="32">
        <f>IF($A$20=1,IF(UDDS!G658="","",UDDS!G658),IF($A$20=2,IF('FTP-75'!G658="","",'FTP-75'!G658),IF($A$20=3, IF('US06'!G658="","",'US06'!G658),IF($A$20=4, IF(NEDC!F658="","", NEDC!F658),IF($A$20=5, IF('JPN10-15'!F658="","",'JPN10-15'!F658),IF($A$20=6, IF(WLTC!G658="","", WLTC!G658),IF($A$20=7, IF('New Cycle 1'!F658="","", 'New Cycle 1'!F658),IF($A$20=8, IF('New Cycle 2'!F658="","", 'New Cycle 2'!F658),IF($A$20=9, IF('New Cycle 3'!F658="","", 'New Cycle 3'!F658),"")))))))))</f>
        <v>3231.0519453840693</v>
      </c>
    </row>
    <row r="659" spans="16:21" x14ac:dyDescent="0.25">
      <c r="P659" s="8">
        <f>IF($A$20=1,IF(UDDS!A659="","",UDDS!A659),IF($A$20=2,IF('FTP-75'!A659="","",'FTP-75'!A659),IF($A$20=3, IF('US06'!A659="","",'US06'!A659),IF($A$20=4, IF(NEDC!A659="","", NEDC!A659),IF($A$20=5, IF('JPN10-15'!A659="","",'JPN10-15'!A659),IF($A$20=6, IF(WLTC!B659="","", WLTC!B659),IF($A$20=7, IF('New Cycle 1'!A659="","", 'New Cycle 1'!A659),IF($A$20=8, IF('New Cycle 2'!A659="","", 'New Cycle 3'!A659),IF($A$20=9, IF('New Cycle 3'!A659="","", 'New Cycle 3'!A659),"")))))))))</f>
        <v>657</v>
      </c>
      <c r="Q659" s="32">
        <f>IF($A$20=1,IF(UDDS!C659="","",UDDS!C659),IF($A$20=2,IF('FTP-75'!C659="","",'FTP-75'!C659),IF($A$20=3, IF('US06'!C659="","",'US06'!C659),IF($A$20=4, IF(NEDC!B659="","", NEDC!B659),IF($A$20=5, IF('JPN10-15'!B659="","",'JPN10-15'!B659),IF($A$20=6, IF(WLTC!C659="","", WLTC!C659),IF($A$20=7, IF('New Cycle 1'!B659="","", 'New Cycle 1'!B659),IF($A$20=8, IF('New Cycle 2'!B659="","", 'New Cycle 2'!B659),IF($A$20=9, IF('New Cycle 3'!B659="","", 'New Cycle 3'!B659),"")))))))))</f>
        <v>32</v>
      </c>
      <c r="R659" s="32">
        <f>IF($A$20=1,IF(UDDS!D659="","",UDDS!D659),IF($A$20=2,IF('FTP-75'!D659="","",'FTP-75'!D659),IF($A$20=3, IF('US06'!D659="","",'US06'!D659),IF($A$20=4, IF(NEDC!C659="","", NEDC!C659),IF($A$20=5, IF('JPN10-15'!C659="","",'JPN10-15'!C659),IF($A$20=6, IF(WLTC!D659="","", WLTC!D659),IF($A$20=7, IF('New Cycle 1'!C659="","", 'New Cycle 1'!C659),IF($A$20=8, IF('New Cycle 2'!C659="","", 'New Cycle 2'!C659),IF($A$20=9, IF('New Cycle 3'!C659="","", 'New Cycle 3'!C659),"")))))))))</f>
        <v>0</v>
      </c>
      <c r="S659" s="32">
        <f>IF($A$20=1,IF(UDDS!E659="","",UDDS!E659),IF($A$20=2,IF('FTP-75'!E659="","",'FTP-75'!E659),IF($A$20=3, IF('US06'!E659="","",'US06'!E659),IF($A$20=4, IF(NEDC!D659="","", NEDC!D659),IF($A$20=5, IF('JPN10-15'!D659="","",'JPN10-15'!D659),IF($A$20=6, IF(WLTC!E659="","", WLTC!E659),IF($A$20=7, IF('New Cycle 1'!D659="","", 'New Cycle 1'!D659),IF($A$20=8, IF('New Cycle 2'!D659="","", 'New Cycle 2'!D659),IF($A$20=9, IF('New Cycle 3'!D659="","", 'New Cycle 3'!D659),"")))))))))</f>
        <v>8.8888888888888893</v>
      </c>
      <c r="T659" s="32">
        <f>IF($A$20=1,IF(UDDS!F659="","",UDDS!F659),IF($A$20=2,IF('FTP-75'!F659="","",'FTP-75'!F659),IF($A$20=3, IF('US06'!F659="","",'US06'!F659),IF($A$20=4, IF(NEDC!E659="","", NEDC!E659),IF($A$20=5, IF('JPN10-15'!E659="","",'JPN10-15'!E659),IF($A$20=6, IF(WLTC!F659="","", WLTC!F659),IF($A$20=7, IF('New Cycle 1'!E659="","", 'New Cycle 1'!E659),IF($A$20=8, IF('New Cycle 2'!E659="","", 'New Cycle 2'!E659),IF($A$20=9, IF('New Cycle 3'!E659="","", 'New Cycle 3'!E659),"")))))))))</f>
        <v>0</v>
      </c>
      <c r="U659" s="32">
        <f>IF($A$20=1,IF(UDDS!G659="","",UDDS!G659),IF($A$20=2,IF('FTP-75'!G659="","",'FTP-75'!G659),IF($A$20=3, IF('US06'!G659="","",'US06'!G659),IF($A$20=4, IF(NEDC!F659="","", NEDC!F659),IF($A$20=5, IF('JPN10-15'!F659="","",'JPN10-15'!F659),IF($A$20=6, IF(WLTC!G659="","", WLTC!G659),IF($A$20=7, IF('New Cycle 1'!F659="","", 'New Cycle 1'!F659),IF($A$20=8, IF('New Cycle 2'!F659="","", 'New Cycle 2'!F659),IF($A$20=9, IF('New Cycle 3'!F659="","", 'New Cycle 3'!F659),"")))))))))</f>
        <v>3239.940834272958</v>
      </c>
    </row>
    <row r="660" spans="16:21" x14ac:dyDescent="0.25">
      <c r="P660" s="8">
        <f>IF($A$20=1,IF(UDDS!A660="","",UDDS!A660),IF($A$20=2,IF('FTP-75'!A660="","",'FTP-75'!A660),IF($A$20=3, IF('US06'!A660="","",'US06'!A660),IF($A$20=4, IF(NEDC!A660="","", NEDC!A660),IF($A$20=5, IF('JPN10-15'!A660="","",'JPN10-15'!A660),IF($A$20=6, IF(WLTC!B660="","", WLTC!B660),IF($A$20=7, IF('New Cycle 1'!A660="","", 'New Cycle 1'!A660),IF($A$20=8, IF('New Cycle 2'!A660="","", 'New Cycle 3'!A660),IF($A$20=9, IF('New Cycle 3'!A660="","", 'New Cycle 3'!A660),"")))))))))</f>
        <v>658</v>
      </c>
      <c r="Q660" s="32">
        <f>IF($A$20=1,IF(UDDS!C660="","",UDDS!C660),IF($A$20=2,IF('FTP-75'!C660="","",'FTP-75'!C660),IF($A$20=3, IF('US06'!C660="","",'US06'!C660),IF($A$20=4, IF(NEDC!B660="","", NEDC!B660),IF($A$20=5, IF('JPN10-15'!B660="","",'JPN10-15'!B660),IF($A$20=6, IF(WLTC!C660="","", WLTC!C660),IF($A$20=7, IF('New Cycle 1'!B660="","", 'New Cycle 1'!B660),IF($A$20=8, IF('New Cycle 2'!B660="","", 'New Cycle 2'!B660),IF($A$20=9, IF('New Cycle 3'!B660="","", 'New Cycle 3'!B660),"")))))))))</f>
        <v>32</v>
      </c>
      <c r="R660" s="32">
        <f>IF($A$20=1,IF(UDDS!D660="","",UDDS!D660),IF($A$20=2,IF('FTP-75'!D660="","",'FTP-75'!D660),IF($A$20=3, IF('US06'!D660="","",'US06'!D660),IF($A$20=4, IF(NEDC!C660="","", NEDC!C660),IF($A$20=5, IF('JPN10-15'!C660="","",'JPN10-15'!C660),IF($A$20=6, IF(WLTC!D660="","", WLTC!D660),IF($A$20=7, IF('New Cycle 1'!C660="","", 'New Cycle 1'!C660),IF($A$20=8, IF('New Cycle 2'!C660="","", 'New Cycle 2'!C660),IF($A$20=9, IF('New Cycle 3'!C660="","", 'New Cycle 3'!C660),"")))))))))</f>
        <v>0</v>
      </c>
      <c r="S660" s="32">
        <f>IF($A$20=1,IF(UDDS!E660="","",UDDS!E660),IF($A$20=2,IF('FTP-75'!E660="","",'FTP-75'!E660),IF($A$20=3, IF('US06'!E660="","",'US06'!E660),IF($A$20=4, IF(NEDC!D660="","", NEDC!D660),IF($A$20=5, IF('JPN10-15'!D660="","",'JPN10-15'!D660),IF($A$20=6, IF(WLTC!E660="","", WLTC!E660),IF($A$20=7, IF('New Cycle 1'!D660="","", 'New Cycle 1'!D660),IF($A$20=8, IF('New Cycle 2'!D660="","", 'New Cycle 2'!D660),IF($A$20=9, IF('New Cycle 3'!D660="","", 'New Cycle 3'!D660),"")))))))))</f>
        <v>8.8888888888888893</v>
      </c>
      <c r="T660" s="32">
        <f>IF($A$20=1,IF(UDDS!F660="","",UDDS!F660),IF($A$20=2,IF('FTP-75'!F660="","",'FTP-75'!F660),IF($A$20=3, IF('US06'!F660="","",'US06'!F660),IF($A$20=4, IF(NEDC!E660="","", NEDC!E660),IF($A$20=5, IF('JPN10-15'!E660="","",'JPN10-15'!E660),IF($A$20=6, IF(WLTC!F660="","", WLTC!F660),IF($A$20=7, IF('New Cycle 1'!E660="","", 'New Cycle 1'!E660),IF($A$20=8, IF('New Cycle 2'!E660="","", 'New Cycle 2'!E660),IF($A$20=9, IF('New Cycle 3'!E660="","", 'New Cycle 3'!E660),"")))))))))</f>
        <v>0</v>
      </c>
      <c r="U660" s="32">
        <f>IF($A$20=1,IF(UDDS!G660="","",UDDS!G660),IF($A$20=2,IF('FTP-75'!G660="","",'FTP-75'!G660),IF($A$20=3, IF('US06'!G660="","",'US06'!G660),IF($A$20=4, IF(NEDC!F660="","", NEDC!F660),IF($A$20=5, IF('JPN10-15'!F660="","",'JPN10-15'!F660),IF($A$20=6, IF(WLTC!G660="","", WLTC!G660),IF($A$20=7, IF('New Cycle 1'!F660="","", 'New Cycle 1'!F660),IF($A$20=8, IF('New Cycle 2'!F660="","", 'New Cycle 2'!F660),IF($A$20=9, IF('New Cycle 3'!F660="","", 'New Cycle 3'!F660),"")))))))))</f>
        <v>3248.8297231618467</v>
      </c>
    </row>
    <row r="661" spans="16:21" x14ac:dyDescent="0.25">
      <c r="P661" s="8">
        <f>IF($A$20=1,IF(UDDS!A661="","",UDDS!A661),IF($A$20=2,IF('FTP-75'!A661="","",'FTP-75'!A661),IF($A$20=3, IF('US06'!A661="","",'US06'!A661),IF($A$20=4, IF(NEDC!A661="","", NEDC!A661),IF($A$20=5, IF('JPN10-15'!A661="","",'JPN10-15'!A661),IF($A$20=6, IF(WLTC!B661="","", WLTC!B661),IF($A$20=7, IF('New Cycle 1'!A661="","", 'New Cycle 1'!A661),IF($A$20=8, IF('New Cycle 2'!A661="","", 'New Cycle 3'!A661),IF($A$20=9, IF('New Cycle 3'!A661="","", 'New Cycle 3'!A661),"")))))))))</f>
        <v>659</v>
      </c>
      <c r="Q661" s="32">
        <f>IF($A$20=1,IF(UDDS!C661="","",UDDS!C661),IF($A$20=2,IF('FTP-75'!C661="","",'FTP-75'!C661),IF($A$20=3, IF('US06'!C661="","",'US06'!C661),IF($A$20=4, IF(NEDC!B661="","", NEDC!B661),IF($A$20=5, IF('JPN10-15'!B661="","",'JPN10-15'!B661),IF($A$20=6, IF(WLTC!C661="","", WLTC!C661),IF($A$20=7, IF('New Cycle 1'!B661="","", 'New Cycle 1'!B661),IF($A$20=8, IF('New Cycle 2'!B661="","", 'New Cycle 2'!B661),IF($A$20=9, IF('New Cycle 3'!B661="","", 'New Cycle 3'!B661),"")))))))))</f>
        <v>32</v>
      </c>
      <c r="R661" s="32">
        <f>IF($A$20=1,IF(UDDS!D661="","",UDDS!D661),IF($A$20=2,IF('FTP-75'!D661="","",'FTP-75'!D661),IF($A$20=3, IF('US06'!D661="","",'US06'!D661),IF($A$20=4, IF(NEDC!C661="","", NEDC!C661),IF($A$20=5, IF('JPN10-15'!C661="","",'JPN10-15'!C661),IF($A$20=6, IF(WLTC!D661="","", WLTC!D661),IF($A$20=7, IF('New Cycle 1'!C661="","", 'New Cycle 1'!C661),IF($A$20=8, IF('New Cycle 2'!C661="","", 'New Cycle 2'!C661),IF($A$20=9, IF('New Cycle 3'!C661="","", 'New Cycle 3'!C661),"")))))))))</f>
        <v>0</v>
      </c>
      <c r="S661" s="32">
        <f>IF($A$20=1,IF(UDDS!E661="","",UDDS!E661),IF($A$20=2,IF('FTP-75'!E661="","",'FTP-75'!E661),IF($A$20=3, IF('US06'!E661="","",'US06'!E661),IF($A$20=4, IF(NEDC!D661="","", NEDC!D661),IF($A$20=5, IF('JPN10-15'!D661="","",'JPN10-15'!D661),IF($A$20=6, IF(WLTC!E661="","", WLTC!E661),IF($A$20=7, IF('New Cycle 1'!D661="","", 'New Cycle 1'!D661),IF($A$20=8, IF('New Cycle 2'!D661="","", 'New Cycle 2'!D661),IF($A$20=9, IF('New Cycle 3'!D661="","", 'New Cycle 3'!D661),"")))))))))</f>
        <v>8.8888888888888893</v>
      </c>
      <c r="T661" s="32">
        <f>IF($A$20=1,IF(UDDS!F661="","",UDDS!F661),IF($A$20=2,IF('FTP-75'!F661="","",'FTP-75'!F661),IF($A$20=3, IF('US06'!F661="","",'US06'!F661),IF($A$20=4, IF(NEDC!E661="","", NEDC!E661),IF($A$20=5, IF('JPN10-15'!E661="","",'JPN10-15'!E661),IF($A$20=6, IF(WLTC!F661="","", WLTC!F661),IF($A$20=7, IF('New Cycle 1'!E661="","", 'New Cycle 1'!E661),IF($A$20=8, IF('New Cycle 2'!E661="","", 'New Cycle 2'!E661),IF($A$20=9, IF('New Cycle 3'!E661="","", 'New Cycle 3'!E661),"")))))))))</f>
        <v>0</v>
      </c>
      <c r="U661" s="32">
        <f>IF($A$20=1,IF(UDDS!G661="","",UDDS!G661),IF($A$20=2,IF('FTP-75'!G661="","",'FTP-75'!G661),IF($A$20=3, IF('US06'!G661="","",'US06'!G661),IF($A$20=4, IF(NEDC!F661="","", NEDC!F661),IF($A$20=5, IF('JPN10-15'!F661="","",'JPN10-15'!F661),IF($A$20=6, IF(WLTC!G661="","", WLTC!G661),IF($A$20=7, IF('New Cycle 1'!F661="","", 'New Cycle 1'!F661),IF($A$20=8, IF('New Cycle 2'!F661="","", 'New Cycle 2'!F661),IF($A$20=9, IF('New Cycle 3'!F661="","", 'New Cycle 3'!F661),"")))))))))</f>
        <v>3257.7186120507354</v>
      </c>
    </row>
    <row r="662" spans="16:21" x14ac:dyDescent="0.25">
      <c r="P662" s="8">
        <f>IF($A$20=1,IF(UDDS!A662="","",UDDS!A662),IF($A$20=2,IF('FTP-75'!A662="","",'FTP-75'!A662),IF($A$20=3, IF('US06'!A662="","",'US06'!A662),IF($A$20=4, IF(NEDC!A662="","", NEDC!A662),IF($A$20=5, IF('JPN10-15'!A662="","",'JPN10-15'!A662),IF($A$20=6, IF(WLTC!B662="","", WLTC!B662),IF($A$20=7, IF('New Cycle 1'!A662="","", 'New Cycle 1'!A662),IF($A$20=8, IF('New Cycle 2'!A662="","", 'New Cycle 3'!A662),IF($A$20=9, IF('New Cycle 3'!A662="","", 'New Cycle 3'!A662),"")))))))))</f>
        <v>660</v>
      </c>
      <c r="Q662" s="32">
        <f>IF($A$20=1,IF(UDDS!C662="","",UDDS!C662),IF($A$20=2,IF('FTP-75'!C662="","",'FTP-75'!C662),IF($A$20=3, IF('US06'!C662="","",'US06'!C662),IF($A$20=4, IF(NEDC!B662="","", NEDC!B662),IF($A$20=5, IF('JPN10-15'!B662="","",'JPN10-15'!B662),IF($A$20=6, IF(WLTC!C662="","", WLTC!C662),IF($A$20=7, IF('New Cycle 1'!B662="","", 'New Cycle 1'!B662),IF($A$20=8, IF('New Cycle 2'!B662="","", 'New Cycle 2'!B662),IF($A$20=9, IF('New Cycle 3'!B662="","", 'New Cycle 3'!B662),"")))))))))</f>
        <v>32</v>
      </c>
      <c r="R662" s="32">
        <f>IF($A$20=1,IF(UDDS!D662="","",UDDS!D662),IF($A$20=2,IF('FTP-75'!D662="","",'FTP-75'!D662),IF($A$20=3, IF('US06'!D662="","",'US06'!D662),IF($A$20=4, IF(NEDC!C662="","", NEDC!C662),IF($A$20=5, IF('JPN10-15'!C662="","",'JPN10-15'!C662),IF($A$20=6, IF(WLTC!D662="","", WLTC!D662),IF($A$20=7, IF('New Cycle 1'!C662="","", 'New Cycle 1'!C662),IF($A$20=8, IF('New Cycle 2'!C662="","", 'New Cycle 2'!C662),IF($A$20=9, IF('New Cycle 3'!C662="","", 'New Cycle 3'!C662),"")))))))))</f>
        <v>0</v>
      </c>
      <c r="S662" s="32">
        <f>IF($A$20=1,IF(UDDS!E662="","",UDDS!E662),IF($A$20=2,IF('FTP-75'!E662="","",'FTP-75'!E662),IF($A$20=3, IF('US06'!E662="","",'US06'!E662),IF($A$20=4, IF(NEDC!D662="","", NEDC!D662),IF($A$20=5, IF('JPN10-15'!D662="","",'JPN10-15'!D662),IF($A$20=6, IF(WLTC!E662="","", WLTC!E662),IF($A$20=7, IF('New Cycle 1'!D662="","", 'New Cycle 1'!D662),IF($A$20=8, IF('New Cycle 2'!D662="","", 'New Cycle 2'!D662),IF($A$20=9, IF('New Cycle 3'!D662="","", 'New Cycle 3'!D662),"")))))))))</f>
        <v>8.8888888888888893</v>
      </c>
      <c r="T662" s="32">
        <f>IF($A$20=1,IF(UDDS!F662="","",UDDS!F662),IF($A$20=2,IF('FTP-75'!F662="","",'FTP-75'!F662),IF($A$20=3, IF('US06'!F662="","",'US06'!F662),IF($A$20=4, IF(NEDC!E662="","", NEDC!E662),IF($A$20=5, IF('JPN10-15'!E662="","",'JPN10-15'!E662),IF($A$20=6, IF(WLTC!F662="","", WLTC!F662),IF($A$20=7, IF('New Cycle 1'!E662="","", 'New Cycle 1'!E662),IF($A$20=8, IF('New Cycle 2'!E662="","", 'New Cycle 2'!E662),IF($A$20=9, IF('New Cycle 3'!E662="","", 'New Cycle 3'!E662),"")))))))))</f>
        <v>0</v>
      </c>
      <c r="U662" s="32">
        <f>IF($A$20=1,IF(UDDS!G662="","",UDDS!G662),IF($A$20=2,IF('FTP-75'!G662="","",'FTP-75'!G662),IF($A$20=3, IF('US06'!G662="","",'US06'!G662),IF($A$20=4, IF(NEDC!F662="","", NEDC!F662),IF($A$20=5, IF('JPN10-15'!F662="","",'JPN10-15'!F662),IF($A$20=6, IF(WLTC!G662="","", WLTC!G662),IF($A$20=7, IF('New Cycle 1'!F662="","", 'New Cycle 1'!F662),IF($A$20=8, IF('New Cycle 2'!F662="","", 'New Cycle 2'!F662),IF($A$20=9, IF('New Cycle 3'!F662="","", 'New Cycle 3'!F662),"")))))))))</f>
        <v>3266.6075009396241</v>
      </c>
    </row>
    <row r="663" spans="16:21" x14ac:dyDescent="0.25">
      <c r="P663" s="8">
        <f>IF($A$20=1,IF(UDDS!A663="","",UDDS!A663),IF($A$20=2,IF('FTP-75'!A663="","",'FTP-75'!A663),IF($A$20=3, IF('US06'!A663="","",'US06'!A663),IF($A$20=4, IF(NEDC!A663="","", NEDC!A663),IF($A$20=5, IF('JPN10-15'!A663="","",'JPN10-15'!A663),IF($A$20=6, IF(WLTC!B663="","", WLTC!B663),IF($A$20=7, IF('New Cycle 1'!A663="","", 'New Cycle 1'!A663),IF($A$20=8, IF('New Cycle 2'!A663="","", 'New Cycle 3'!A663),IF($A$20=9, IF('New Cycle 3'!A663="","", 'New Cycle 3'!A663),"")))))))))</f>
        <v>661</v>
      </c>
      <c r="Q663" s="32">
        <f>IF($A$20=1,IF(UDDS!C663="","",UDDS!C663),IF($A$20=2,IF('FTP-75'!C663="","",'FTP-75'!C663),IF($A$20=3, IF('US06'!C663="","",'US06'!C663),IF($A$20=4, IF(NEDC!B663="","", NEDC!B663),IF($A$20=5, IF('JPN10-15'!B663="","",'JPN10-15'!B663),IF($A$20=6, IF(WLTC!C663="","", WLTC!C663),IF($A$20=7, IF('New Cycle 1'!B663="","", 'New Cycle 1'!B663),IF($A$20=8, IF('New Cycle 2'!B663="","", 'New Cycle 2'!B663),IF($A$20=9, IF('New Cycle 3'!B663="","", 'New Cycle 3'!B663),"")))))))))</f>
        <v>32</v>
      </c>
      <c r="R663" s="32">
        <f>IF($A$20=1,IF(UDDS!D663="","",UDDS!D663),IF($A$20=2,IF('FTP-75'!D663="","",'FTP-75'!D663),IF($A$20=3, IF('US06'!D663="","",'US06'!D663),IF($A$20=4, IF(NEDC!C663="","", NEDC!C663),IF($A$20=5, IF('JPN10-15'!C663="","",'JPN10-15'!C663),IF($A$20=6, IF(WLTC!D663="","", WLTC!D663),IF($A$20=7, IF('New Cycle 1'!C663="","", 'New Cycle 1'!C663),IF($A$20=8, IF('New Cycle 2'!C663="","", 'New Cycle 2'!C663),IF($A$20=9, IF('New Cycle 3'!C663="","", 'New Cycle 3'!C663),"")))))))))</f>
        <v>0</v>
      </c>
      <c r="S663" s="32">
        <f>IF($A$20=1,IF(UDDS!E663="","",UDDS!E663),IF($A$20=2,IF('FTP-75'!E663="","",'FTP-75'!E663),IF($A$20=3, IF('US06'!E663="","",'US06'!E663),IF($A$20=4, IF(NEDC!D663="","", NEDC!D663),IF($A$20=5, IF('JPN10-15'!D663="","",'JPN10-15'!D663),IF($A$20=6, IF(WLTC!E663="","", WLTC!E663),IF($A$20=7, IF('New Cycle 1'!D663="","", 'New Cycle 1'!D663),IF($A$20=8, IF('New Cycle 2'!D663="","", 'New Cycle 2'!D663),IF($A$20=9, IF('New Cycle 3'!D663="","", 'New Cycle 3'!D663),"")))))))))</f>
        <v>8.8888888888888893</v>
      </c>
      <c r="T663" s="32">
        <f>IF($A$20=1,IF(UDDS!F663="","",UDDS!F663),IF($A$20=2,IF('FTP-75'!F663="","",'FTP-75'!F663),IF($A$20=3, IF('US06'!F663="","",'US06'!F663),IF($A$20=4, IF(NEDC!E663="","", NEDC!E663),IF($A$20=5, IF('JPN10-15'!E663="","",'JPN10-15'!E663),IF($A$20=6, IF(WLTC!F663="","", WLTC!F663),IF($A$20=7, IF('New Cycle 1'!E663="","", 'New Cycle 1'!E663),IF($A$20=8, IF('New Cycle 2'!E663="","", 'New Cycle 2'!E663),IF($A$20=9, IF('New Cycle 3'!E663="","", 'New Cycle 3'!E663),"")))))))))</f>
        <v>0</v>
      </c>
      <c r="U663" s="32">
        <f>IF($A$20=1,IF(UDDS!G663="","",UDDS!G663),IF($A$20=2,IF('FTP-75'!G663="","",'FTP-75'!G663),IF($A$20=3, IF('US06'!G663="","",'US06'!G663),IF($A$20=4, IF(NEDC!F663="","", NEDC!F663),IF($A$20=5, IF('JPN10-15'!F663="","",'JPN10-15'!F663),IF($A$20=6, IF(WLTC!G663="","", WLTC!G663),IF($A$20=7, IF('New Cycle 1'!F663="","", 'New Cycle 1'!F663),IF($A$20=8, IF('New Cycle 2'!F663="","", 'New Cycle 2'!F663),IF($A$20=9, IF('New Cycle 3'!F663="","", 'New Cycle 3'!F663),"")))))))))</f>
        <v>3275.4963898285127</v>
      </c>
    </row>
    <row r="664" spans="16:21" x14ac:dyDescent="0.25">
      <c r="P664" s="8">
        <f>IF($A$20=1,IF(UDDS!A664="","",UDDS!A664),IF($A$20=2,IF('FTP-75'!A664="","",'FTP-75'!A664),IF($A$20=3, IF('US06'!A664="","",'US06'!A664),IF($A$20=4, IF(NEDC!A664="","", NEDC!A664),IF($A$20=5, IF('JPN10-15'!A664="","",'JPN10-15'!A664),IF($A$20=6, IF(WLTC!B664="","", WLTC!B664),IF($A$20=7, IF('New Cycle 1'!A664="","", 'New Cycle 1'!A664),IF($A$20=8, IF('New Cycle 2'!A664="","", 'New Cycle 3'!A664),IF($A$20=9, IF('New Cycle 3'!A664="","", 'New Cycle 3'!A664),"")))))))))</f>
        <v>662</v>
      </c>
      <c r="Q664" s="32">
        <f>IF($A$20=1,IF(UDDS!C664="","",UDDS!C664),IF($A$20=2,IF('FTP-75'!C664="","",'FTP-75'!C664),IF($A$20=3, IF('US06'!C664="","",'US06'!C664),IF($A$20=4, IF(NEDC!B664="","", NEDC!B664),IF($A$20=5, IF('JPN10-15'!B664="","",'JPN10-15'!B664),IF($A$20=6, IF(WLTC!C664="","", WLTC!C664),IF($A$20=7, IF('New Cycle 1'!B664="","", 'New Cycle 1'!B664),IF($A$20=8, IF('New Cycle 2'!B664="","", 'New Cycle 2'!B664),IF($A$20=9, IF('New Cycle 3'!B664="","", 'New Cycle 3'!B664),"")))))))))</f>
        <v>32</v>
      </c>
      <c r="R664" s="32">
        <f>IF($A$20=1,IF(UDDS!D664="","",UDDS!D664),IF($A$20=2,IF('FTP-75'!D664="","",'FTP-75'!D664),IF($A$20=3, IF('US06'!D664="","",'US06'!D664),IF($A$20=4, IF(NEDC!C664="","", NEDC!C664),IF($A$20=5, IF('JPN10-15'!C664="","",'JPN10-15'!C664),IF($A$20=6, IF(WLTC!D664="","", WLTC!D664),IF($A$20=7, IF('New Cycle 1'!C664="","", 'New Cycle 1'!C664),IF($A$20=8, IF('New Cycle 2'!C664="","", 'New Cycle 2'!C664),IF($A$20=9, IF('New Cycle 3'!C664="","", 'New Cycle 3'!C664),"")))))))))</f>
        <v>0</v>
      </c>
      <c r="S664" s="32">
        <f>IF($A$20=1,IF(UDDS!E664="","",UDDS!E664),IF($A$20=2,IF('FTP-75'!E664="","",'FTP-75'!E664),IF($A$20=3, IF('US06'!E664="","",'US06'!E664),IF($A$20=4, IF(NEDC!D664="","", NEDC!D664),IF($A$20=5, IF('JPN10-15'!D664="","",'JPN10-15'!D664),IF($A$20=6, IF(WLTC!E664="","", WLTC!E664),IF($A$20=7, IF('New Cycle 1'!D664="","", 'New Cycle 1'!D664),IF($A$20=8, IF('New Cycle 2'!D664="","", 'New Cycle 2'!D664),IF($A$20=9, IF('New Cycle 3'!D664="","", 'New Cycle 3'!D664),"")))))))))</f>
        <v>8.8888888888888893</v>
      </c>
      <c r="T664" s="32">
        <f>IF($A$20=1,IF(UDDS!F664="","",UDDS!F664),IF($A$20=2,IF('FTP-75'!F664="","",'FTP-75'!F664),IF($A$20=3, IF('US06'!F664="","",'US06'!F664),IF($A$20=4, IF(NEDC!E664="","", NEDC!E664),IF($A$20=5, IF('JPN10-15'!E664="","",'JPN10-15'!E664),IF($A$20=6, IF(WLTC!F664="","", WLTC!F664),IF($A$20=7, IF('New Cycle 1'!E664="","", 'New Cycle 1'!E664),IF($A$20=8, IF('New Cycle 2'!E664="","", 'New Cycle 2'!E664),IF($A$20=9, IF('New Cycle 3'!E664="","", 'New Cycle 3'!E664),"")))))))))</f>
        <v>0</v>
      </c>
      <c r="U664" s="32">
        <f>IF($A$20=1,IF(UDDS!G664="","",UDDS!G664),IF($A$20=2,IF('FTP-75'!G664="","",'FTP-75'!G664),IF($A$20=3, IF('US06'!G664="","",'US06'!G664),IF($A$20=4, IF(NEDC!F664="","", NEDC!F664),IF($A$20=5, IF('JPN10-15'!F664="","",'JPN10-15'!F664),IF($A$20=6, IF(WLTC!G664="","", WLTC!G664),IF($A$20=7, IF('New Cycle 1'!F664="","", 'New Cycle 1'!F664),IF($A$20=8, IF('New Cycle 2'!F664="","", 'New Cycle 2'!F664),IF($A$20=9, IF('New Cycle 3'!F664="","", 'New Cycle 3'!F664),"")))))))))</f>
        <v>3284.3852787174014</v>
      </c>
    </row>
    <row r="665" spans="16:21" x14ac:dyDescent="0.25">
      <c r="P665" s="8">
        <f>IF($A$20=1,IF(UDDS!A665="","",UDDS!A665),IF($A$20=2,IF('FTP-75'!A665="","",'FTP-75'!A665),IF($A$20=3, IF('US06'!A665="","",'US06'!A665),IF($A$20=4, IF(NEDC!A665="","", NEDC!A665),IF($A$20=5, IF('JPN10-15'!A665="","",'JPN10-15'!A665),IF($A$20=6, IF(WLTC!B665="","", WLTC!B665),IF($A$20=7, IF('New Cycle 1'!A665="","", 'New Cycle 1'!A665),IF($A$20=8, IF('New Cycle 2'!A665="","", 'New Cycle 3'!A665),IF($A$20=9, IF('New Cycle 3'!A665="","", 'New Cycle 3'!A665),"")))))))))</f>
        <v>663</v>
      </c>
      <c r="Q665" s="32">
        <f>IF($A$20=1,IF(UDDS!C665="","",UDDS!C665),IF($A$20=2,IF('FTP-75'!C665="","",'FTP-75'!C665),IF($A$20=3, IF('US06'!C665="","",'US06'!C665),IF($A$20=4, IF(NEDC!B665="","", NEDC!B665),IF($A$20=5, IF('JPN10-15'!B665="","",'JPN10-15'!B665),IF($A$20=6, IF(WLTC!C665="","", WLTC!C665),IF($A$20=7, IF('New Cycle 1'!B665="","", 'New Cycle 1'!B665),IF($A$20=8, IF('New Cycle 2'!B665="","", 'New Cycle 2'!B665),IF($A$20=9, IF('New Cycle 3'!B665="","", 'New Cycle 3'!B665),"")))))))))</f>
        <v>32</v>
      </c>
      <c r="R665" s="32">
        <f>IF($A$20=1,IF(UDDS!D665="","",UDDS!D665),IF($A$20=2,IF('FTP-75'!D665="","",'FTP-75'!D665),IF($A$20=3, IF('US06'!D665="","",'US06'!D665),IF($A$20=4, IF(NEDC!C665="","", NEDC!C665),IF($A$20=5, IF('JPN10-15'!C665="","",'JPN10-15'!C665),IF($A$20=6, IF(WLTC!D665="","", WLTC!D665),IF($A$20=7, IF('New Cycle 1'!C665="","", 'New Cycle 1'!C665),IF($A$20=8, IF('New Cycle 2'!C665="","", 'New Cycle 2'!C665),IF($A$20=9, IF('New Cycle 3'!C665="","", 'New Cycle 3'!C665),"")))))))))</f>
        <v>0</v>
      </c>
      <c r="S665" s="32">
        <f>IF($A$20=1,IF(UDDS!E665="","",UDDS!E665),IF($A$20=2,IF('FTP-75'!E665="","",'FTP-75'!E665),IF($A$20=3, IF('US06'!E665="","",'US06'!E665),IF($A$20=4, IF(NEDC!D665="","", NEDC!D665),IF($A$20=5, IF('JPN10-15'!D665="","",'JPN10-15'!D665),IF($A$20=6, IF(WLTC!E665="","", WLTC!E665),IF($A$20=7, IF('New Cycle 1'!D665="","", 'New Cycle 1'!D665),IF($A$20=8, IF('New Cycle 2'!D665="","", 'New Cycle 2'!D665),IF($A$20=9, IF('New Cycle 3'!D665="","", 'New Cycle 3'!D665),"")))))))))</f>
        <v>8.8888888888888893</v>
      </c>
      <c r="T665" s="32">
        <f>IF($A$20=1,IF(UDDS!F665="","",UDDS!F665),IF($A$20=2,IF('FTP-75'!F665="","",'FTP-75'!F665),IF($A$20=3, IF('US06'!F665="","",'US06'!F665),IF($A$20=4, IF(NEDC!E665="","", NEDC!E665),IF($A$20=5, IF('JPN10-15'!E665="","",'JPN10-15'!E665),IF($A$20=6, IF(WLTC!F665="","", WLTC!F665),IF($A$20=7, IF('New Cycle 1'!E665="","", 'New Cycle 1'!E665),IF($A$20=8, IF('New Cycle 2'!E665="","", 'New Cycle 2'!E665),IF($A$20=9, IF('New Cycle 3'!E665="","", 'New Cycle 3'!E665),"")))))))))</f>
        <v>0</v>
      </c>
      <c r="U665" s="32">
        <f>IF($A$20=1,IF(UDDS!G665="","",UDDS!G665),IF($A$20=2,IF('FTP-75'!G665="","",'FTP-75'!G665),IF($A$20=3, IF('US06'!G665="","",'US06'!G665),IF($A$20=4, IF(NEDC!F665="","", NEDC!F665),IF($A$20=5, IF('JPN10-15'!F665="","",'JPN10-15'!F665),IF($A$20=6, IF(WLTC!G665="","", WLTC!G665),IF($A$20=7, IF('New Cycle 1'!F665="","", 'New Cycle 1'!F665),IF($A$20=8, IF('New Cycle 2'!F665="","", 'New Cycle 2'!F665),IF($A$20=9, IF('New Cycle 3'!F665="","", 'New Cycle 3'!F665),"")))))))))</f>
        <v>3293.2741676062901</v>
      </c>
    </row>
    <row r="666" spans="16:21" x14ac:dyDescent="0.25">
      <c r="P666" s="8">
        <f>IF($A$20=1,IF(UDDS!A666="","",UDDS!A666),IF($A$20=2,IF('FTP-75'!A666="","",'FTP-75'!A666),IF($A$20=3, IF('US06'!A666="","",'US06'!A666),IF($A$20=4, IF(NEDC!A666="","", NEDC!A666),IF($A$20=5, IF('JPN10-15'!A666="","",'JPN10-15'!A666),IF($A$20=6, IF(WLTC!B666="","", WLTC!B666),IF($A$20=7, IF('New Cycle 1'!A666="","", 'New Cycle 1'!A666),IF($A$20=8, IF('New Cycle 2'!A666="","", 'New Cycle 3'!A666),IF($A$20=9, IF('New Cycle 3'!A666="","", 'New Cycle 3'!A666),"")))))))))</f>
        <v>664</v>
      </c>
      <c r="Q666" s="32">
        <f>IF($A$20=1,IF(UDDS!C666="","",UDDS!C666),IF($A$20=2,IF('FTP-75'!C666="","",'FTP-75'!C666),IF($A$20=3, IF('US06'!C666="","",'US06'!C666),IF($A$20=4, IF(NEDC!B666="","", NEDC!B666),IF($A$20=5, IF('JPN10-15'!B666="","",'JPN10-15'!B666),IF($A$20=6, IF(WLTC!C666="","", WLTC!C666),IF($A$20=7, IF('New Cycle 1'!B666="","", 'New Cycle 1'!B666),IF($A$20=8, IF('New Cycle 2'!B666="","", 'New Cycle 2'!B666),IF($A$20=9, IF('New Cycle 3'!B666="","", 'New Cycle 3'!B666),"")))))))))</f>
        <v>32</v>
      </c>
      <c r="R666" s="32">
        <f>IF($A$20=1,IF(UDDS!D666="","",UDDS!D666),IF($A$20=2,IF('FTP-75'!D666="","",'FTP-75'!D666),IF($A$20=3, IF('US06'!D666="","",'US06'!D666),IF($A$20=4, IF(NEDC!C666="","", NEDC!C666),IF($A$20=5, IF('JPN10-15'!C666="","",'JPN10-15'!C666),IF($A$20=6, IF(WLTC!D666="","", WLTC!D666),IF($A$20=7, IF('New Cycle 1'!C666="","", 'New Cycle 1'!C666),IF($A$20=8, IF('New Cycle 2'!C666="","", 'New Cycle 2'!C666),IF($A$20=9, IF('New Cycle 3'!C666="","", 'New Cycle 3'!C666),"")))))))))</f>
        <v>0</v>
      </c>
      <c r="S666" s="32">
        <f>IF($A$20=1,IF(UDDS!E666="","",UDDS!E666),IF($A$20=2,IF('FTP-75'!E666="","",'FTP-75'!E666),IF($A$20=3, IF('US06'!E666="","",'US06'!E666),IF($A$20=4, IF(NEDC!D666="","", NEDC!D666),IF($A$20=5, IF('JPN10-15'!D666="","",'JPN10-15'!D666),IF($A$20=6, IF(WLTC!E666="","", WLTC!E666),IF($A$20=7, IF('New Cycle 1'!D666="","", 'New Cycle 1'!D666),IF($A$20=8, IF('New Cycle 2'!D666="","", 'New Cycle 2'!D666),IF($A$20=9, IF('New Cycle 3'!D666="","", 'New Cycle 3'!D666),"")))))))))</f>
        <v>8.8888888888888893</v>
      </c>
      <c r="T666" s="32">
        <f>IF($A$20=1,IF(UDDS!F666="","",UDDS!F666),IF($A$20=2,IF('FTP-75'!F666="","",'FTP-75'!F666),IF($A$20=3, IF('US06'!F666="","",'US06'!F666),IF($A$20=4, IF(NEDC!E666="","", NEDC!E666),IF($A$20=5, IF('JPN10-15'!E666="","",'JPN10-15'!E666),IF($A$20=6, IF(WLTC!F666="","", WLTC!F666),IF($A$20=7, IF('New Cycle 1'!E666="","", 'New Cycle 1'!E666),IF($A$20=8, IF('New Cycle 2'!E666="","", 'New Cycle 2'!E666),IF($A$20=9, IF('New Cycle 3'!E666="","", 'New Cycle 3'!E666),"")))))))))</f>
        <v>0</v>
      </c>
      <c r="U666" s="32">
        <f>IF($A$20=1,IF(UDDS!G666="","",UDDS!G666),IF($A$20=2,IF('FTP-75'!G666="","",'FTP-75'!G666),IF($A$20=3, IF('US06'!G666="","",'US06'!G666),IF($A$20=4, IF(NEDC!F666="","", NEDC!F666),IF($A$20=5, IF('JPN10-15'!F666="","",'JPN10-15'!F666),IF($A$20=6, IF(WLTC!G666="","", WLTC!G666),IF($A$20=7, IF('New Cycle 1'!F666="","", 'New Cycle 1'!F666),IF($A$20=8, IF('New Cycle 2'!F666="","", 'New Cycle 2'!F666),IF($A$20=9, IF('New Cycle 3'!F666="","", 'New Cycle 3'!F666),"")))))))))</f>
        <v>3302.1630564951788</v>
      </c>
    </row>
    <row r="667" spans="16:21" x14ac:dyDescent="0.25">
      <c r="P667" s="8">
        <f>IF($A$20=1,IF(UDDS!A667="","",UDDS!A667),IF($A$20=2,IF('FTP-75'!A667="","",'FTP-75'!A667),IF($A$20=3, IF('US06'!A667="","",'US06'!A667),IF($A$20=4, IF(NEDC!A667="","", NEDC!A667),IF($A$20=5, IF('JPN10-15'!A667="","",'JPN10-15'!A667),IF($A$20=6, IF(WLTC!B667="","", WLTC!B667),IF($A$20=7, IF('New Cycle 1'!A667="","", 'New Cycle 1'!A667),IF($A$20=8, IF('New Cycle 2'!A667="","", 'New Cycle 3'!A667),IF($A$20=9, IF('New Cycle 3'!A667="","", 'New Cycle 3'!A667),"")))))))))</f>
        <v>665</v>
      </c>
      <c r="Q667" s="32">
        <f>IF($A$20=1,IF(UDDS!C667="","",UDDS!C667),IF($A$20=2,IF('FTP-75'!C667="","",'FTP-75'!C667),IF($A$20=3, IF('US06'!C667="","",'US06'!C667),IF($A$20=4, IF(NEDC!B667="","", NEDC!B667),IF($A$20=5, IF('JPN10-15'!B667="","",'JPN10-15'!B667),IF($A$20=6, IF(WLTC!C667="","", WLTC!C667),IF($A$20=7, IF('New Cycle 1'!B667="","", 'New Cycle 1'!B667),IF($A$20=8, IF('New Cycle 2'!B667="","", 'New Cycle 2'!B667),IF($A$20=9, IF('New Cycle 3'!B667="","", 'New Cycle 3'!B667),"")))))))))</f>
        <v>32</v>
      </c>
      <c r="R667" s="32">
        <f>IF($A$20=1,IF(UDDS!D667="","",UDDS!D667),IF($A$20=2,IF('FTP-75'!D667="","",'FTP-75'!D667),IF($A$20=3, IF('US06'!D667="","",'US06'!D667),IF($A$20=4, IF(NEDC!C667="","", NEDC!C667),IF($A$20=5, IF('JPN10-15'!C667="","",'JPN10-15'!C667),IF($A$20=6, IF(WLTC!D667="","", WLTC!D667),IF($A$20=7, IF('New Cycle 1'!C667="","", 'New Cycle 1'!C667),IF($A$20=8, IF('New Cycle 2'!C667="","", 'New Cycle 2'!C667),IF($A$20=9, IF('New Cycle 3'!C667="","", 'New Cycle 3'!C667),"")))))))))</f>
        <v>0</v>
      </c>
      <c r="S667" s="32">
        <f>IF($A$20=1,IF(UDDS!E667="","",UDDS!E667),IF($A$20=2,IF('FTP-75'!E667="","",'FTP-75'!E667),IF($A$20=3, IF('US06'!E667="","",'US06'!E667),IF($A$20=4, IF(NEDC!D667="","", NEDC!D667),IF($A$20=5, IF('JPN10-15'!D667="","",'JPN10-15'!D667),IF($A$20=6, IF(WLTC!E667="","", WLTC!E667),IF($A$20=7, IF('New Cycle 1'!D667="","", 'New Cycle 1'!D667),IF($A$20=8, IF('New Cycle 2'!D667="","", 'New Cycle 2'!D667),IF($A$20=9, IF('New Cycle 3'!D667="","", 'New Cycle 3'!D667),"")))))))))</f>
        <v>8.8888888888888893</v>
      </c>
      <c r="T667" s="32">
        <f>IF($A$20=1,IF(UDDS!F667="","",UDDS!F667),IF($A$20=2,IF('FTP-75'!F667="","",'FTP-75'!F667),IF($A$20=3, IF('US06'!F667="","",'US06'!F667),IF($A$20=4, IF(NEDC!E667="","", NEDC!E667),IF($A$20=5, IF('JPN10-15'!E667="","",'JPN10-15'!E667),IF($A$20=6, IF(WLTC!F667="","", WLTC!F667),IF($A$20=7, IF('New Cycle 1'!E667="","", 'New Cycle 1'!E667),IF($A$20=8, IF('New Cycle 2'!E667="","", 'New Cycle 2'!E667),IF($A$20=9, IF('New Cycle 3'!E667="","", 'New Cycle 3'!E667),"")))))))))</f>
        <v>0</v>
      </c>
      <c r="U667" s="32">
        <f>IF($A$20=1,IF(UDDS!G667="","",UDDS!G667),IF($A$20=2,IF('FTP-75'!G667="","",'FTP-75'!G667),IF($A$20=3, IF('US06'!G667="","",'US06'!G667),IF($A$20=4, IF(NEDC!F667="","", NEDC!F667),IF($A$20=5, IF('JPN10-15'!F667="","",'JPN10-15'!F667),IF($A$20=6, IF(WLTC!G667="","", WLTC!G667),IF($A$20=7, IF('New Cycle 1'!F667="","", 'New Cycle 1'!F667),IF($A$20=8, IF('New Cycle 2'!F667="","", 'New Cycle 2'!F667),IF($A$20=9, IF('New Cycle 3'!F667="","", 'New Cycle 3'!F667),"")))))))))</f>
        <v>3311.0519453840675</v>
      </c>
    </row>
    <row r="668" spans="16:21" x14ac:dyDescent="0.25">
      <c r="P668" s="8">
        <f>IF($A$20=1,IF(UDDS!A668="","",UDDS!A668),IF($A$20=2,IF('FTP-75'!A668="","",'FTP-75'!A668),IF($A$20=3, IF('US06'!A668="","",'US06'!A668),IF($A$20=4, IF(NEDC!A668="","", NEDC!A668),IF($A$20=5, IF('JPN10-15'!A668="","",'JPN10-15'!A668),IF($A$20=6, IF(WLTC!B668="","", WLTC!B668),IF($A$20=7, IF('New Cycle 1'!A668="","", 'New Cycle 1'!A668),IF($A$20=8, IF('New Cycle 2'!A668="","", 'New Cycle 3'!A668),IF($A$20=9, IF('New Cycle 3'!A668="","", 'New Cycle 3'!A668),"")))))))))</f>
        <v>666</v>
      </c>
      <c r="Q668" s="32">
        <f>IF($A$20=1,IF(UDDS!C668="","",UDDS!C668),IF($A$20=2,IF('FTP-75'!C668="","",'FTP-75'!C668),IF($A$20=3, IF('US06'!C668="","",'US06'!C668),IF($A$20=4, IF(NEDC!B668="","", NEDC!B668),IF($A$20=5, IF('JPN10-15'!B668="","",'JPN10-15'!B668),IF($A$20=6, IF(WLTC!C668="","", WLTC!C668),IF($A$20=7, IF('New Cycle 1'!B668="","", 'New Cycle 1'!B668),IF($A$20=8, IF('New Cycle 2'!B668="","", 'New Cycle 2'!B668),IF($A$20=9, IF('New Cycle 3'!B668="","", 'New Cycle 3'!B668),"")))))))))</f>
        <v>32</v>
      </c>
      <c r="R668" s="32">
        <f>IF($A$20=1,IF(UDDS!D668="","",UDDS!D668),IF($A$20=2,IF('FTP-75'!D668="","",'FTP-75'!D668),IF($A$20=3, IF('US06'!D668="","",'US06'!D668),IF($A$20=4, IF(NEDC!C668="","", NEDC!C668),IF($A$20=5, IF('JPN10-15'!C668="","",'JPN10-15'!C668),IF($A$20=6, IF(WLTC!D668="","", WLTC!D668),IF($A$20=7, IF('New Cycle 1'!C668="","", 'New Cycle 1'!C668),IF($A$20=8, IF('New Cycle 2'!C668="","", 'New Cycle 2'!C668),IF($A$20=9, IF('New Cycle 3'!C668="","", 'New Cycle 3'!C668),"")))))))))</f>
        <v>0</v>
      </c>
      <c r="S668" s="32">
        <f>IF($A$20=1,IF(UDDS!E668="","",UDDS!E668),IF($A$20=2,IF('FTP-75'!E668="","",'FTP-75'!E668),IF($A$20=3, IF('US06'!E668="","",'US06'!E668),IF($A$20=4, IF(NEDC!D668="","", NEDC!D668),IF($A$20=5, IF('JPN10-15'!D668="","",'JPN10-15'!D668),IF($A$20=6, IF(WLTC!E668="","", WLTC!E668),IF($A$20=7, IF('New Cycle 1'!D668="","", 'New Cycle 1'!D668),IF($A$20=8, IF('New Cycle 2'!D668="","", 'New Cycle 2'!D668),IF($A$20=9, IF('New Cycle 3'!D668="","", 'New Cycle 3'!D668),"")))))))))</f>
        <v>8.8888888888888893</v>
      </c>
      <c r="T668" s="32">
        <f>IF($A$20=1,IF(UDDS!F668="","",UDDS!F668),IF($A$20=2,IF('FTP-75'!F668="","",'FTP-75'!F668),IF($A$20=3, IF('US06'!F668="","",'US06'!F668),IF($A$20=4, IF(NEDC!E668="","", NEDC!E668),IF($A$20=5, IF('JPN10-15'!E668="","",'JPN10-15'!E668),IF($A$20=6, IF(WLTC!F668="","", WLTC!F668),IF($A$20=7, IF('New Cycle 1'!E668="","", 'New Cycle 1'!E668),IF($A$20=8, IF('New Cycle 2'!E668="","", 'New Cycle 2'!E668),IF($A$20=9, IF('New Cycle 3'!E668="","", 'New Cycle 3'!E668),"")))))))))</f>
        <v>0</v>
      </c>
      <c r="U668" s="32">
        <f>IF($A$20=1,IF(UDDS!G668="","",UDDS!G668),IF($A$20=2,IF('FTP-75'!G668="","",'FTP-75'!G668),IF($A$20=3, IF('US06'!G668="","",'US06'!G668),IF($A$20=4, IF(NEDC!F668="","", NEDC!F668),IF($A$20=5, IF('JPN10-15'!F668="","",'JPN10-15'!F668),IF($A$20=6, IF(WLTC!G668="","", WLTC!G668),IF($A$20=7, IF('New Cycle 1'!F668="","", 'New Cycle 1'!F668),IF($A$20=8, IF('New Cycle 2'!F668="","", 'New Cycle 2'!F668),IF($A$20=9, IF('New Cycle 3'!F668="","", 'New Cycle 3'!F668),"")))))))))</f>
        <v>3319.9408342729562</v>
      </c>
    </row>
    <row r="669" spans="16:21" x14ac:dyDescent="0.25">
      <c r="P669" s="8">
        <f>IF($A$20=1,IF(UDDS!A669="","",UDDS!A669),IF($A$20=2,IF('FTP-75'!A669="","",'FTP-75'!A669),IF($A$20=3, IF('US06'!A669="","",'US06'!A669),IF($A$20=4, IF(NEDC!A669="","", NEDC!A669),IF($A$20=5, IF('JPN10-15'!A669="","",'JPN10-15'!A669),IF($A$20=6, IF(WLTC!B669="","", WLTC!B669),IF($A$20=7, IF('New Cycle 1'!A669="","", 'New Cycle 1'!A669),IF($A$20=8, IF('New Cycle 2'!A669="","", 'New Cycle 3'!A669),IF($A$20=9, IF('New Cycle 3'!A669="","", 'New Cycle 3'!A669),"")))))))))</f>
        <v>667</v>
      </c>
      <c r="Q669" s="32">
        <f>IF($A$20=1,IF(UDDS!C669="","",UDDS!C669),IF($A$20=2,IF('FTP-75'!C669="","",'FTP-75'!C669),IF($A$20=3, IF('US06'!C669="","",'US06'!C669),IF($A$20=4, IF(NEDC!B669="","", NEDC!B669),IF($A$20=5, IF('JPN10-15'!B669="","",'JPN10-15'!B669),IF($A$20=6, IF(WLTC!C669="","", WLTC!C669),IF($A$20=7, IF('New Cycle 1'!B669="","", 'New Cycle 1'!B669),IF($A$20=8, IF('New Cycle 2'!B669="","", 'New Cycle 2'!B669),IF($A$20=9, IF('New Cycle 3'!B669="","", 'New Cycle 3'!B669),"")))))))))</f>
        <v>32</v>
      </c>
      <c r="R669" s="32">
        <f>IF($A$20=1,IF(UDDS!D669="","",UDDS!D669),IF($A$20=2,IF('FTP-75'!D669="","",'FTP-75'!D669),IF($A$20=3, IF('US06'!D669="","",'US06'!D669),IF($A$20=4, IF(NEDC!C669="","", NEDC!C669),IF($A$20=5, IF('JPN10-15'!C669="","",'JPN10-15'!C669),IF($A$20=6, IF(WLTC!D669="","", WLTC!D669),IF($A$20=7, IF('New Cycle 1'!C669="","", 'New Cycle 1'!C669),IF($A$20=8, IF('New Cycle 2'!C669="","", 'New Cycle 2'!C669),IF($A$20=9, IF('New Cycle 3'!C669="","", 'New Cycle 3'!C669),"")))))))))</f>
        <v>0</v>
      </c>
      <c r="S669" s="32">
        <f>IF($A$20=1,IF(UDDS!E669="","",UDDS!E669),IF($A$20=2,IF('FTP-75'!E669="","",'FTP-75'!E669),IF($A$20=3, IF('US06'!E669="","",'US06'!E669),IF($A$20=4, IF(NEDC!D669="","", NEDC!D669),IF($A$20=5, IF('JPN10-15'!D669="","",'JPN10-15'!D669),IF($A$20=6, IF(WLTC!E669="","", WLTC!E669),IF($A$20=7, IF('New Cycle 1'!D669="","", 'New Cycle 1'!D669),IF($A$20=8, IF('New Cycle 2'!D669="","", 'New Cycle 2'!D669),IF($A$20=9, IF('New Cycle 3'!D669="","", 'New Cycle 3'!D669),"")))))))))</f>
        <v>8.8888888888888893</v>
      </c>
      <c r="T669" s="32">
        <f>IF($A$20=1,IF(UDDS!F669="","",UDDS!F669),IF($A$20=2,IF('FTP-75'!F669="","",'FTP-75'!F669),IF($A$20=3, IF('US06'!F669="","",'US06'!F669),IF($A$20=4, IF(NEDC!E669="","", NEDC!E669),IF($A$20=5, IF('JPN10-15'!E669="","",'JPN10-15'!E669),IF($A$20=6, IF(WLTC!F669="","", WLTC!F669),IF($A$20=7, IF('New Cycle 1'!E669="","", 'New Cycle 1'!E669),IF($A$20=8, IF('New Cycle 2'!E669="","", 'New Cycle 2'!E669),IF($A$20=9, IF('New Cycle 3'!E669="","", 'New Cycle 3'!E669),"")))))))))</f>
        <v>0</v>
      </c>
      <c r="U669" s="32">
        <f>IF($A$20=1,IF(UDDS!G669="","",UDDS!G669),IF($A$20=2,IF('FTP-75'!G669="","",'FTP-75'!G669),IF($A$20=3, IF('US06'!G669="","",'US06'!G669),IF($A$20=4, IF(NEDC!F669="","", NEDC!F669),IF($A$20=5, IF('JPN10-15'!F669="","",'JPN10-15'!F669),IF($A$20=6, IF(WLTC!G669="","", WLTC!G669),IF($A$20=7, IF('New Cycle 1'!F669="","", 'New Cycle 1'!F669),IF($A$20=8, IF('New Cycle 2'!F669="","", 'New Cycle 2'!F669),IF($A$20=9, IF('New Cycle 3'!F669="","", 'New Cycle 3'!F669),"")))))))))</f>
        <v>3328.8297231618449</v>
      </c>
    </row>
    <row r="670" spans="16:21" x14ac:dyDescent="0.25">
      <c r="P670" s="8">
        <f>IF($A$20=1,IF(UDDS!A670="","",UDDS!A670),IF($A$20=2,IF('FTP-75'!A670="","",'FTP-75'!A670),IF($A$20=3, IF('US06'!A670="","",'US06'!A670),IF($A$20=4, IF(NEDC!A670="","", NEDC!A670),IF($A$20=5, IF('JPN10-15'!A670="","",'JPN10-15'!A670),IF($A$20=6, IF(WLTC!B670="","", WLTC!B670),IF($A$20=7, IF('New Cycle 1'!A670="","", 'New Cycle 1'!A670),IF($A$20=8, IF('New Cycle 2'!A670="","", 'New Cycle 3'!A670),IF($A$20=9, IF('New Cycle 3'!A670="","", 'New Cycle 3'!A670),"")))))))))</f>
        <v>668</v>
      </c>
      <c r="Q670" s="32">
        <f>IF($A$20=1,IF(UDDS!C670="","",UDDS!C670),IF($A$20=2,IF('FTP-75'!C670="","",'FTP-75'!C670),IF($A$20=3, IF('US06'!C670="","",'US06'!C670),IF($A$20=4, IF(NEDC!B670="","", NEDC!B670),IF($A$20=5, IF('JPN10-15'!B670="","",'JPN10-15'!B670),IF($A$20=6, IF(WLTC!C670="","", WLTC!C670),IF($A$20=7, IF('New Cycle 1'!B670="","", 'New Cycle 1'!B670),IF($A$20=8, IF('New Cycle 2'!B670="","", 'New Cycle 2'!B670),IF($A$20=9, IF('New Cycle 3'!B670="","", 'New Cycle 3'!B670),"")))))))))</f>
        <v>32</v>
      </c>
      <c r="R670" s="32">
        <f>IF($A$20=1,IF(UDDS!D670="","",UDDS!D670),IF($A$20=2,IF('FTP-75'!D670="","",'FTP-75'!D670),IF($A$20=3, IF('US06'!D670="","",'US06'!D670),IF($A$20=4, IF(NEDC!C670="","", NEDC!C670),IF($A$20=5, IF('JPN10-15'!C670="","",'JPN10-15'!C670),IF($A$20=6, IF(WLTC!D670="","", WLTC!D670),IF($A$20=7, IF('New Cycle 1'!C670="","", 'New Cycle 1'!C670),IF($A$20=8, IF('New Cycle 2'!C670="","", 'New Cycle 2'!C670),IF($A$20=9, IF('New Cycle 3'!C670="","", 'New Cycle 3'!C670),"")))))))))</f>
        <v>0</v>
      </c>
      <c r="S670" s="32">
        <f>IF($A$20=1,IF(UDDS!E670="","",UDDS!E670),IF($A$20=2,IF('FTP-75'!E670="","",'FTP-75'!E670),IF($A$20=3, IF('US06'!E670="","",'US06'!E670),IF($A$20=4, IF(NEDC!D670="","", NEDC!D670),IF($A$20=5, IF('JPN10-15'!D670="","",'JPN10-15'!D670),IF($A$20=6, IF(WLTC!E670="","", WLTC!E670),IF($A$20=7, IF('New Cycle 1'!D670="","", 'New Cycle 1'!D670),IF($A$20=8, IF('New Cycle 2'!D670="","", 'New Cycle 2'!D670),IF($A$20=9, IF('New Cycle 3'!D670="","", 'New Cycle 3'!D670),"")))))))))</f>
        <v>8.8888888888888893</v>
      </c>
      <c r="T670" s="32">
        <f>IF($A$20=1,IF(UDDS!F670="","",UDDS!F670),IF($A$20=2,IF('FTP-75'!F670="","",'FTP-75'!F670),IF($A$20=3, IF('US06'!F670="","",'US06'!F670),IF($A$20=4, IF(NEDC!E670="","", NEDC!E670),IF($A$20=5, IF('JPN10-15'!E670="","",'JPN10-15'!E670),IF($A$20=6, IF(WLTC!F670="","", WLTC!F670),IF($A$20=7, IF('New Cycle 1'!E670="","", 'New Cycle 1'!E670),IF($A$20=8, IF('New Cycle 2'!E670="","", 'New Cycle 2'!E670),IF($A$20=9, IF('New Cycle 3'!E670="","", 'New Cycle 3'!E670),"")))))))))</f>
        <v>0</v>
      </c>
      <c r="U670" s="32">
        <f>IF($A$20=1,IF(UDDS!G670="","",UDDS!G670),IF($A$20=2,IF('FTP-75'!G670="","",'FTP-75'!G670),IF($A$20=3, IF('US06'!G670="","",'US06'!G670),IF($A$20=4, IF(NEDC!F670="","", NEDC!F670),IF($A$20=5, IF('JPN10-15'!F670="","",'JPN10-15'!F670),IF($A$20=6, IF(WLTC!G670="","", WLTC!G670),IF($A$20=7, IF('New Cycle 1'!F670="","", 'New Cycle 1'!F670),IF($A$20=8, IF('New Cycle 2'!F670="","", 'New Cycle 2'!F670),IF($A$20=9, IF('New Cycle 3'!F670="","", 'New Cycle 3'!F670),"")))))))))</f>
        <v>3337.7186120507336</v>
      </c>
    </row>
    <row r="671" spans="16:21" x14ac:dyDescent="0.25">
      <c r="P671" s="8">
        <f>IF($A$20=1,IF(UDDS!A671="","",UDDS!A671),IF($A$20=2,IF('FTP-75'!A671="","",'FTP-75'!A671),IF($A$20=3, IF('US06'!A671="","",'US06'!A671),IF($A$20=4, IF(NEDC!A671="","", NEDC!A671),IF($A$20=5, IF('JPN10-15'!A671="","",'JPN10-15'!A671),IF($A$20=6, IF(WLTC!B671="","", WLTC!B671),IF($A$20=7, IF('New Cycle 1'!A671="","", 'New Cycle 1'!A671),IF($A$20=8, IF('New Cycle 2'!A671="","", 'New Cycle 3'!A671),IF($A$20=9, IF('New Cycle 3'!A671="","", 'New Cycle 3'!A671),"")))))))))</f>
        <v>669</v>
      </c>
      <c r="Q671" s="32">
        <f>IF($A$20=1,IF(UDDS!C671="","",UDDS!C671),IF($A$20=2,IF('FTP-75'!C671="","",'FTP-75'!C671),IF($A$20=3, IF('US06'!C671="","",'US06'!C671),IF($A$20=4, IF(NEDC!B671="","", NEDC!B671),IF($A$20=5, IF('JPN10-15'!B671="","",'JPN10-15'!B671),IF($A$20=6, IF(WLTC!C671="","", WLTC!C671),IF($A$20=7, IF('New Cycle 1'!B671="","", 'New Cycle 1'!B671),IF($A$20=8, IF('New Cycle 2'!B671="","", 'New Cycle 2'!B671),IF($A$20=9, IF('New Cycle 3'!B671="","", 'New Cycle 3'!B671),"")))))))))</f>
        <v>32</v>
      </c>
      <c r="R671" s="32">
        <f>IF($A$20=1,IF(UDDS!D671="","",UDDS!D671),IF($A$20=2,IF('FTP-75'!D671="","",'FTP-75'!D671),IF($A$20=3, IF('US06'!D671="","",'US06'!D671),IF($A$20=4, IF(NEDC!C671="","", NEDC!C671),IF($A$20=5, IF('JPN10-15'!C671="","",'JPN10-15'!C671),IF($A$20=6, IF(WLTC!D671="","", WLTC!D671),IF($A$20=7, IF('New Cycle 1'!C671="","", 'New Cycle 1'!C671),IF($A$20=8, IF('New Cycle 2'!C671="","", 'New Cycle 2'!C671),IF($A$20=9, IF('New Cycle 3'!C671="","", 'New Cycle 3'!C671),"")))))))))</f>
        <v>0</v>
      </c>
      <c r="S671" s="32">
        <f>IF($A$20=1,IF(UDDS!E671="","",UDDS!E671),IF($A$20=2,IF('FTP-75'!E671="","",'FTP-75'!E671),IF($A$20=3, IF('US06'!E671="","",'US06'!E671),IF($A$20=4, IF(NEDC!D671="","", NEDC!D671),IF($A$20=5, IF('JPN10-15'!D671="","",'JPN10-15'!D671),IF($A$20=6, IF(WLTC!E671="","", WLTC!E671),IF($A$20=7, IF('New Cycle 1'!D671="","", 'New Cycle 1'!D671),IF($A$20=8, IF('New Cycle 2'!D671="","", 'New Cycle 2'!D671),IF($A$20=9, IF('New Cycle 3'!D671="","", 'New Cycle 3'!D671),"")))))))))</f>
        <v>8.8888888888888893</v>
      </c>
      <c r="T671" s="32">
        <f>IF($A$20=1,IF(UDDS!F671="","",UDDS!F671),IF($A$20=2,IF('FTP-75'!F671="","",'FTP-75'!F671),IF($A$20=3, IF('US06'!F671="","",'US06'!F671),IF($A$20=4, IF(NEDC!E671="","", NEDC!E671),IF($A$20=5, IF('JPN10-15'!E671="","",'JPN10-15'!E671),IF($A$20=6, IF(WLTC!F671="","", WLTC!F671),IF($A$20=7, IF('New Cycle 1'!E671="","", 'New Cycle 1'!E671),IF($A$20=8, IF('New Cycle 2'!E671="","", 'New Cycle 2'!E671),IF($A$20=9, IF('New Cycle 3'!E671="","", 'New Cycle 3'!E671),"")))))))))</f>
        <v>0</v>
      </c>
      <c r="U671" s="32">
        <f>IF($A$20=1,IF(UDDS!G671="","",UDDS!G671),IF($A$20=2,IF('FTP-75'!G671="","",'FTP-75'!G671),IF($A$20=3, IF('US06'!G671="","",'US06'!G671),IF($A$20=4, IF(NEDC!F671="","", NEDC!F671),IF($A$20=5, IF('JPN10-15'!F671="","",'JPN10-15'!F671),IF($A$20=6, IF(WLTC!G671="","", WLTC!G671),IF($A$20=7, IF('New Cycle 1'!F671="","", 'New Cycle 1'!F671),IF($A$20=8, IF('New Cycle 2'!F671="","", 'New Cycle 2'!F671),IF($A$20=9, IF('New Cycle 3'!F671="","", 'New Cycle 3'!F671),"")))))))))</f>
        <v>3346.6075009396222</v>
      </c>
    </row>
    <row r="672" spans="16:21" x14ac:dyDescent="0.25">
      <c r="P672" s="8">
        <f>IF($A$20=1,IF(UDDS!A672="","",UDDS!A672),IF($A$20=2,IF('FTP-75'!A672="","",'FTP-75'!A672),IF($A$20=3, IF('US06'!A672="","",'US06'!A672),IF($A$20=4, IF(NEDC!A672="","", NEDC!A672),IF($A$20=5, IF('JPN10-15'!A672="","",'JPN10-15'!A672),IF($A$20=6, IF(WLTC!B672="","", WLTC!B672),IF($A$20=7, IF('New Cycle 1'!A672="","", 'New Cycle 1'!A672),IF($A$20=8, IF('New Cycle 2'!A672="","", 'New Cycle 3'!A672),IF($A$20=9, IF('New Cycle 3'!A672="","", 'New Cycle 3'!A672),"")))))))))</f>
        <v>670</v>
      </c>
      <c r="Q672" s="32">
        <f>IF($A$20=1,IF(UDDS!C672="","",UDDS!C672),IF($A$20=2,IF('FTP-75'!C672="","",'FTP-75'!C672),IF($A$20=3, IF('US06'!C672="","",'US06'!C672),IF($A$20=4, IF(NEDC!B672="","", NEDC!B672),IF($A$20=5, IF('JPN10-15'!B672="","",'JPN10-15'!B672),IF($A$20=6, IF(WLTC!C672="","", WLTC!C672),IF($A$20=7, IF('New Cycle 1'!B672="","", 'New Cycle 1'!B672),IF($A$20=8, IF('New Cycle 2'!B672="","", 'New Cycle 2'!B672),IF($A$20=9, IF('New Cycle 3'!B672="","", 'New Cycle 3'!B672),"")))))))))</f>
        <v>32</v>
      </c>
      <c r="R672" s="32">
        <f>IF($A$20=1,IF(UDDS!D672="","",UDDS!D672),IF($A$20=2,IF('FTP-75'!D672="","",'FTP-75'!D672),IF($A$20=3, IF('US06'!D672="","",'US06'!D672),IF($A$20=4, IF(NEDC!C672="","", NEDC!C672),IF($A$20=5, IF('JPN10-15'!C672="","",'JPN10-15'!C672),IF($A$20=6, IF(WLTC!D672="","", WLTC!D672),IF($A$20=7, IF('New Cycle 1'!C672="","", 'New Cycle 1'!C672),IF($A$20=8, IF('New Cycle 2'!C672="","", 'New Cycle 2'!C672),IF($A$20=9, IF('New Cycle 3'!C672="","", 'New Cycle 3'!C672),"")))))))))</f>
        <v>0</v>
      </c>
      <c r="S672" s="32">
        <f>IF($A$20=1,IF(UDDS!E672="","",UDDS!E672),IF($A$20=2,IF('FTP-75'!E672="","",'FTP-75'!E672),IF($A$20=3, IF('US06'!E672="","",'US06'!E672),IF($A$20=4, IF(NEDC!D672="","", NEDC!D672),IF($A$20=5, IF('JPN10-15'!D672="","",'JPN10-15'!D672),IF($A$20=6, IF(WLTC!E672="","", WLTC!E672),IF($A$20=7, IF('New Cycle 1'!D672="","", 'New Cycle 1'!D672),IF($A$20=8, IF('New Cycle 2'!D672="","", 'New Cycle 2'!D672),IF($A$20=9, IF('New Cycle 3'!D672="","", 'New Cycle 3'!D672),"")))))))))</f>
        <v>8.8888888888888893</v>
      </c>
      <c r="T672" s="32">
        <f>IF($A$20=1,IF(UDDS!F672="","",UDDS!F672),IF($A$20=2,IF('FTP-75'!F672="","",'FTP-75'!F672),IF($A$20=3, IF('US06'!F672="","",'US06'!F672),IF($A$20=4, IF(NEDC!E672="","", NEDC!E672),IF($A$20=5, IF('JPN10-15'!E672="","",'JPN10-15'!E672),IF($A$20=6, IF(WLTC!F672="","", WLTC!F672),IF($A$20=7, IF('New Cycle 1'!E672="","", 'New Cycle 1'!E672),IF($A$20=8, IF('New Cycle 2'!E672="","", 'New Cycle 2'!E672),IF($A$20=9, IF('New Cycle 3'!E672="","", 'New Cycle 3'!E672),"")))))))))</f>
        <v>0</v>
      </c>
      <c r="U672" s="32">
        <f>IF($A$20=1,IF(UDDS!G672="","",UDDS!G672),IF($A$20=2,IF('FTP-75'!G672="","",'FTP-75'!G672),IF($A$20=3, IF('US06'!G672="","",'US06'!G672),IF($A$20=4, IF(NEDC!F672="","", NEDC!F672),IF($A$20=5, IF('JPN10-15'!F672="","",'JPN10-15'!F672),IF($A$20=6, IF(WLTC!G672="","", WLTC!G672),IF($A$20=7, IF('New Cycle 1'!F672="","", 'New Cycle 1'!F672),IF($A$20=8, IF('New Cycle 2'!F672="","", 'New Cycle 2'!F672),IF($A$20=9, IF('New Cycle 3'!F672="","", 'New Cycle 3'!F672),"")))))))))</f>
        <v>3355.4963898285109</v>
      </c>
    </row>
    <row r="673" spans="16:21" x14ac:dyDescent="0.25">
      <c r="P673" s="8">
        <f>IF($A$20=1,IF(UDDS!A673="","",UDDS!A673),IF($A$20=2,IF('FTP-75'!A673="","",'FTP-75'!A673),IF($A$20=3, IF('US06'!A673="","",'US06'!A673),IF($A$20=4, IF(NEDC!A673="","", NEDC!A673),IF($A$20=5, IF('JPN10-15'!A673="","",'JPN10-15'!A673),IF($A$20=6, IF(WLTC!B673="","", WLTC!B673),IF($A$20=7, IF('New Cycle 1'!A673="","", 'New Cycle 1'!A673),IF($A$20=8, IF('New Cycle 2'!A673="","", 'New Cycle 3'!A673),IF($A$20=9, IF('New Cycle 3'!A673="","", 'New Cycle 3'!A673),"")))))))))</f>
        <v>671</v>
      </c>
      <c r="Q673" s="32">
        <f>IF($A$20=1,IF(UDDS!C673="","",UDDS!C673),IF($A$20=2,IF('FTP-75'!C673="","",'FTP-75'!C673),IF($A$20=3, IF('US06'!C673="","",'US06'!C673),IF($A$20=4, IF(NEDC!B673="","", NEDC!B673),IF($A$20=5, IF('JPN10-15'!B673="","",'JPN10-15'!B673),IF($A$20=6, IF(WLTC!C673="","", WLTC!C673),IF($A$20=7, IF('New Cycle 1'!B673="","", 'New Cycle 1'!B673),IF($A$20=8, IF('New Cycle 2'!B673="","", 'New Cycle 2'!B673),IF($A$20=9, IF('New Cycle 3'!B673="","", 'New Cycle 3'!B673),"")))))))))</f>
        <v>32</v>
      </c>
      <c r="R673" s="32">
        <f>IF($A$20=1,IF(UDDS!D673="","",UDDS!D673),IF($A$20=2,IF('FTP-75'!D673="","",'FTP-75'!D673),IF($A$20=3, IF('US06'!D673="","",'US06'!D673),IF($A$20=4, IF(NEDC!C673="","", NEDC!C673),IF($A$20=5, IF('JPN10-15'!C673="","",'JPN10-15'!C673),IF($A$20=6, IF(WLTC!D673="","", WLTC!D673),IF($A$20=7, IF('New Cycle 1'!C673="","", 'New Cycle 1'!C673),IF($A$20=8, IF('New Cycle 2'!C673="","", 'New Cycle 2'!C673),IF($A$20=9, IF('New Cycle 3'!C673="","", 'New Cycle 3'!C673),"")))))))))</f>
        <v>0</v>
      </c>
      <c r="S673" s="32">
        <f>IF($A$20=1,IF(UDDS!E673="","",UDDS!E673),IF($A$20=2,IF('FTP-75'!E673="","",'FTP-75'!E673),IF($A$20=3, IF('US06'!E673="","",'US06'!E673),IF($A$20=4, IF(NEDC!D673="","", NEDC!D673),IF($A$20=5, IF('JPN10-15'!D673="","",'JPN10-15'!D673),IF($A$20=6, IF(WLTC!E673="","", WLTC!E673),IF($A$20=7, IF('New Cycle 1'!D673="","", 'New Cycle 1'!D673),IF($A$20=8, IF('New Cycle 2'!D673="","", 'New Cycle 2'!D673),IF($A$20=9, IF('New Cycle 3'!D673="","", 'New Cycle 3'!D673),"")))))))))</f>
        <v>8.8888888888888893</v>
      </c>
      <c r="T673" s="32">
        <f>IF($A$20=1,IF(UDDS!F673="","",UDDS!F673),IF($A$20=2,IF('FTP-75'!F673="","",'FTP-75'!F673),IF($A$20=3, IF('US06'!F673="","",'US06'!F673),IF($A$20=4, IF(NEDC!E673="","", NEDC!E673),IF($A$20=5, IF('JPN10-15'!E673="","",'JPN10-15'!E673),IF($A$20=6, IF(WLTC!F673="","", WLTC!F673),IF($A$20=7, IF('New Cycle 1'!E673="","", 'New Cycle 1'!E673),IF($A$20=8, IF('New Cycle 2'!E673="","", 'New Cycle 2'!E673),IF($A$20=9, IF('New Cycle 3'!E673="","", 'New Cycle 3'!E673),"")))))))))</f>
        <v>0</v>
      </c>
      <c r="U673" s="32">
        <f>IF($A$20=1,IF(UDDS!G673="","",UDDS!G673),IF($A$20=2,IF('FTP-75'!G673="","",'FTP-75'!G673),IF($A$20=3, IF('US06'!G673="","",'US06'!G673),IF($A$20=4, IF(NEDC!F673="","", NEDC!F673),IF($A$20=5, IF('JPN10-15'!F673="","",'JPN10-15'!F673),IF($A$20=6, IF(WLTC!G673="","", WLTC!G673),IF($A$20=7, IF('New Cycle 1'!F673="","", 'New Cycle 1'!F673),IF($A$20=8, IF('New Cycle 2'!F673="","", 'New Cycle 2'!F673),IF($A$20=9, IF('New Cycle 3'!F673="","", 'New Cycle 3'!F673),"")))))))))</f>
        <v>3364.3852787173996</v>
      </c>
    </row>
    <row r="674" spans="16:21" x14ac:dyDescent="0.25">
      <c r="P674" s="8">
        <f>IF($A$20=1,IF(UDDS!A674="","",UDDS!A674),IF($A$20=2,IF('FTP-75'!A674="","",'FTP-75'!A674),IF($A$20=3, IF('US06'!A674="","",'US06'!A674),IF($A$20=4, IF(NEDC!A674="","", NEDC!A674),IF($A$20=5, IF('JPN10-15'!A674="","",'JPN10-15'!A674),IF($A$20=6, IF(WLTC!B674="","", WLTC!B674),IF($A$20=7, IF('New Cycle 1'!A674="","", 'New Cycle 1'!A674),IF($A$20=8, IF('New Cycle 2'!A674="","", 'New Cycle 3'!A674),IF($A$20=9, IF('New Cycle 3'!A674="","", 'New Cycle 3'!A674),"")))))))))</f>
        <v>672</v>
      </c>
      <c r="Q674" s="32">
        <f>IF($A$20=1,IF(UDDS!C674="","",UDDS!C674),IF($A$20=2,IF('FTP-75'!C674="","",'FTP-75'!C674),IF($A$20=3, IF('US06'!C674="","",'US06'!C674),IF($A$20=4, IF(NEDC!B674="","", NEDC!B674),IF($A$20=5, IF('JPN10-15'!B674="","",'JPN10-15'!B674),IF($A$20=6, IF(WLTC!C674="","", WLTC!C674),IF($A$20=7, IF('New Cycle 1'!B674="","", 'New Cycle 1'!B674),IF($A$20=8, IF('New Cycle 2'!B674="","", 'New Cycle 2'!B674),IF($A$20=9, IF('New Cycle 3'!B674="","", 'New Cycle 3'!B674),"")))))))))</f>
        <v>32</v>
      </c>
      <c r="R674" s="32">
        <f>IF($A$20=1,IF(UDDS!D674="","",UDDS!D674),IF($A$20=2,IF('FTP-75'!D674="","",'FTP-75'!D674),IF($A$20=3, IF('US06'!D674="","",'US06'!D674),IF($A$20=4, IF(NEDC!C674="","", NEDC!C674),IF($A$20=5, IF('JPN10-15'!C674="","",'JPN10-15'!C674),IF($A$20=6, IF(WLTC!D674="","", WLTC!D674),IF($A$20=7, IF('New Cycle 1'!C674="","", 'New Cycle 1'!C674),IF($A$20=8, IF('New Cycle 2'!C674="","", 'New Cycle 2'!C674),IF($A$20=9, IF('New Cycle 3'!C674="","", 'New Cycle 3'!C674),"")))))))))</f>
        <v>0</v>
      </c>
      <c r="S674" s="32">
        <f>IF($A$20=1,IF(UDDS!E674="","",UDDS!E674),IF($A$20=2,IF('FTP-75'!E674="","",'FTP-75'!E674),IF($A$20=3, IF('US06'!E674="","",'US06'!E674),IF($A$20=4, IF(NEDC!D674="","", NEDC!D674),IF($A$20=5, IF('JPN10-15'!D674="","",'JPN10-15'!D674),IF($A$20=6, IF(WLTC!E674="","", WLTC!E674),IF($A$20=7, IF('New Cycle 1'!D674="","", 'New Cycle 1'!D674),IF($A$20=8, IF('New Cycle 2'!D674="","", 'New Cycle 2'!D674),IF($A$20=9, IF('New Cycle 3'!D674="","", 'New Cycle 3'!D674),"")))))))))</f>
        <v>8.8888888888888893</v>
      </c>
      <c r="T674" s="32">
        <f>IF($A$20=1,IF(UDDS!F674="","",UDDS!F674),IF($A$20=2,IF('FTP-75'!F674="","",'FTP-75'!F674),IF($A$20=3, IF('US06'!F674="","",'US06'!F674),IF($A$20=4, IF(NEDC!E674="","", NEDC!E674),IF($A$20=5, IF('JPN10-15'!E674="","",'JPN10-15'!E674),IF($A$20=6, IF(WLTC!F674="","", WLTC!F674),IF($A$20=7, IF('New Cycle 1'!E674="","", 'New Cycle 1'!E674),IF($A$20=8, IF('New Cycle 2'!E674="","", 'New Cycle 2'!E674),IF($A$20=9, IF('New Cycle 3'!E674="","", 'New Cycle 3'!E674),"")))))))))</f>
        <v>0</v>
      </c>
      <c r="U674" s="32">
        <f>IF($A$20=1,IF(UDDS!G674="","",UDDS!G674),IF($A$20=2,IF('FTP-75'!G674="","",'FTP-75'!G674),IF($A$20=3, IF('US06'!G674="","",'US06'!G674),IF($A$20=4, IF(NEDC!F674="","", NEDC!F674),IF($A$20=5, IF('JPN10-15'!F674="","",'JPN10-15'!F674),IF($A$20=6, IF(WLTC!G674="","", WLTC!G674),IF($A$20=7, IF('New Cycle 1'!F674="","", 'New Cycle 1'!F674),IF($A$20=8, IF('New Cycle 2'!F674="","", 'New Cycle 2'!F674),IF($A$20=9, IF('New Cycle 3'!F674="","", 'New Cycle 3'!F674),"")))))))))</f>
        <v>3373.2741676062883</v>
      </c>
    </row>
    <row r="675" spans="16:21" x14ac:dyDescent="0.25">
      <c r="P675" s="8">
        <f>IF($A$20=1,IF(UDDS!A675="","",UDDS!A675),IF($A$20=2,IF('FTP-75'!A675="","",'FTP-75'!A675),IF($A$20=3, IF('US06'!A675="","",'US06'!A675),IF($A$20=4, IF(NEDC!A675="","", NEDC!A675),IF($A$20=5, IF('JPN10-15'!A675="","",'JPN10-15'!A675),IF($A$20=6, IF(WLTC!B675="","", WLTC!B675),IF($A$20=7, IF('New Cycle 1'!A675="","", 'New Cycle 1'!A675),IF($A$20=8, IF('New Cycle 2'!A675="","", 'New Cycle 3'!A675),IF($A$20=9, IF('New Cycle 3'!A675="","", 'New Cycle 3'!A675),"")))))))))</f>
        <v>673</v>
      </c>
      <c r="Q675" s="32">
        <f>IF($A$20=1,IF(UDDS!C675="","",UDDS!C675),IF($A$20=2,IF('FTP-75'!C675="","",'FTP-75'!C675),IF($A$20=3, IF('US06'!C675="","",'US06'!C675),IF($A$20=4, IF(NEDC!B675="","", NEDC!B675),IF($A$20=5, IF('JPN10-15'!B675="","",'JPN10-15'!B675),IF($A$20=6, IF(WLTC!C675="","", WLTC!C675),IF($A$20=7, IF('New Cycle 1'!B675="","", 'New Cycle 1'!B675),IF($A$20=8, IF('New Cycle 2'!B675="","", 'New Cycle 2'!B675),IF($A$20=9, IF('New Cycle 3'!B675="","", 'New Cycle 3'!B675),"")))))))))</f>
        <v>30.334857084790478</v>
      </c>
      <c r="R675" s="32">
        <f>IF($A$20=1,IF(UDDS!D675="","",UDDS!D675),IF($A$20=2,IF('FTP-75'!D675="","",'FTP-75'!D675),IF($A$20=3, IF('US06'!D675="","",'US06'!D675),IF($A$20=4, IF(NEDC!C675="","", NEDC!C675),IF($A$20=5, IF('JPN10-15'!C675="","",'JPN10-15'!C675),IF($A$20=6, IF(WLTC!D675="","", WLTC!D675),IF($A$20=7, IF('New Cycle 1'!C675="","", 'New Cycle 1'!C675),IF($A$20=8, IF('New Cycle 2'!C675="","", 'New Cycle 2'!C675),IF($A$20=9, IF('New Cycle 3'!C675="","", 'New Cycle 3'!C675),"")))))))))</f>
        <v>0</v>
      </c>
      <c r="S675" s="32">
        <f>IF($A$20=1,IF(UDDS!E675="","",UDDS!E675),IF($A$20=2,IF('FTP-75'!E675="","",'FTP-75'!E675),IF($A$20=3, IF('US06'!E675="","",'US06'!E675),IF($A$20=4, IF(NEDC!D675="","", NEDC!D675),IF($A$20=5, IF('JPN10-15'!D675="","",'JPN10-15'!D675),IF($A$20=6, IF(WLTC!E675="","", WLTC!E675),IF($A$20=7, IF('New Cycle 1'!D675="","", 'New Cycle 1'!D675),IF($A$20=8, IF('New Cycle 2'!D675="","", 'New Cycle 2'!D675),IF($A$20=9, IF('New Cycle 3'!D675="","", 'New Cycle 3'!D675),"")))))))))</f>
        <v>8.4263491902195771</v>
      </c>
      <c r="T675" s="32">
        <f>IF($A$20=1,IF(UDDS!F675="","",UDDS!F675),IF($A$20=2,IF('FTP-75'!F675="","",'FTP-75'!F675),IF($A$20=3, IF('US06'!F675="","",'US06'!F675),IF($A$20=4, IF(NEDC!E675="","", NEDC!E675),IF($A$20=5, IF('JPN10-15'!E675="","",'JPN10-15'!E675),IF($A$20=6, IF(WLTC!F675="","", WLTC!F675),IF($A$20=7, IF('New Cycle 1'!E675="","", 'New Cycle 1'!E675),IF($A$20=8, IF('New Cycle 2'!E675="","", 'New Cycle 2'!E675),IF($A$20=9, IF('New Cycle 3'!E675="","", 'New Cycle 3'!E675),"")))))))))</f>
        <v>-0.46253969866931222</v>
      </c>
      <c r="U675" s="32">
        <f>IF($A$20=1,IF(UDDS!G675="","",UDDS!G675),IF($A$20=2,IF('FTP-75'!G675="","",'FTP-75'!G675),IF($A$20=3, IF('US06'!G675="","",'US06'!G675),IF($A$20=4, IF(NEDC!F675="","", NEDC!F675),IF($A$20=5, IF('JPN10-15'!F675="","",'JPN10-15'!F675),IF($A$20=6, IF(WLTC!G675="","", WLTC!G675),IF($A$20=7, IF('New Cycle 1'!F675="","", 'New Cycle 1'!F675),IF($A$20=8, IF('New Cycle 2'!F675="","", 'New Cycle 2'!F675),IF($A$20=9, IF('New Cycle 3'!F675="","", 'New Cycle 3'!F675),"")))))))))</f>
        <v>3381.9317866458427</v>
      </c>
    </row>
    <row r="676" spans="16:21" x14ac:dyDescent="0.25">
      <c r="P676" s="8">
        <f>IF($A$20=1,IF(UDDS!A676="","",UDDS!A676),IF($A$20=2,IF('FTP-75'!A676="","",'FTP-75'!A676),IF($A$20=3, IF('US06'!A676="","",'US06'!A676),IF($A$20=4, IF(NEDC!A676="","", NEDC!A676),IF($A$20=5, IF('JPN10-15'!A676="","",'JPN10-15'!A676),IF($A$20=6, IF(WLTC!B676="","", WLTC!B676),IF($A$20=7, IF('New Cycle 1'!A676="","", 'New Cycle 1'!A676),IF($A$20=8, IF('New Cycle 2'!A676="","", 'New Cycle 3'!A676),IF($A$20=9, IF('New Cycle 3'!A676="","", 'New Cycle 3'!A676),"")))))))))</f>
        <v>674</v>
      </c>
      <c r="Q676" s="32">
        <f>IF($A$20=1,IF(UDDS!C676="","",UDDS!C676),IF($A$20=2,IF('FTP-75'!C676="","",'FTP-75'!C676),IF($A$20=3, IF('US06'!C676="","",'US06'!C676),IF($A$20=4, IF(NEDC!B676="","", NEDC!B676),IF($A$20=5, IF('JPN10-15'!B676="","",'JPN10-15'!B676),IF($A$20=6, IF(WLTC!C676="","", WLTC!C676),IF($A$20=7, IF('New Cycle 1'!B676="","", 'New Cycle 1'!B676),IF($A$20=8, IF('New Cycle 2'!B676="","", 'New Cycle 2'!B676),IF($A$20=9, IF('New Cycle 3'!B676="","", 'New Cycle 3'!B676),"")))))))))</f>
        <v>27.339999908208846</v>
      </c>
      <c r="R676" s="32">
        <f>IF($A$20=1,IF(UDDS!D676="","",UDDS!D676),IF($A$20=2,IF('FTP-75'!D676="","",'FTP-75'!D676),IF($A$20=3, IF('US06'!D676="","",'US06'!D676),IF($A$20=4, IF(NEDC!C676="","", NEDC!C676),IF($A$20=5, IF('JPN10-15'!C676="","",'JPN10-15'!C676),IF($A$20=6, IF(WLTC!D676="","", WLTC!D676),IF($A$20=7, IF('New Cycle 1'!C676="","", 'New Cycle 1'!C676),IF($A$20=8, IF('New Cycle 2'!C676="","", 'New Cycle 2'!C676),IF($A$20=9, IF('New Cycle 3'!C676="","", 'New Cycle 3'!C676),"")))))))))</f>
        <v>0</v>
      </c>
      <c r="S676" s="32">
        <f>IF($A$20=1,IF(UDDS!E676="","",UDDS!E676),IF($A$20=2,IF('FTP-75'!E676="","",'FTP-75'!E676),IF($A$20=3, IF('US06'!E676="","",'US06'!E676),IF($A$20=4, IF(NEDC!D676="","", NEDC!D676),IF($A$20=5, IF('JPN10-15'!D676="","",'JPN10-15'!D676),IF($A$20=6, IF(WLTC!E676="","", WLTC!E676),IF($A$20=7, IF('New Cycle 1'!D676="","", 'New Cycle 1'!D676),IF($A$20=8, IF('New Cycle 2'!D676="","", 'New Cycle 2'!D676),IF($A$20=9, IF('New Cycle 3'!D676="","", 'New Cycle 3'!D676),"")))))))))</f>
        <v>7.5944444189469014</v>
      </c>
      <c r="T676" s="32">
        <f>IF($A$20=1,IF(UDDS!F676="","",UDDS!F676),IF($A$20=2,IF('FTP-75'!F676="","",'FTP-75'!F676),IF($A$20=3, IF('US06'!F676="","",'US06'!F676),IF($A$20=4, IF(NEDC!E676="","", NEDC!E676),IF($A$20=5, IF('JPN10-15'!E676="","",'JPN10-15'!E676),IF($A$20=6, IF(WLTC!F676="","", WLTC!F676),IF($A$20=7, IF('New Cycle 1'!E676="","", 'New Cycle 1'!E676),IF($A$20=8, IF('New Cycle 2'!E676="","", 'New Cycle 2'!E676),IF($A$20=9, IF('New Cycle 3'!E676="","", 'New Cycle 3'!E676),"")))))))))</f>
        <v>-0.8319047712726757</v>
      </c>
      <c r="U676" s="32">
        <f>IF($A$20=1,IF(UDDS!G676="","",UDDS!G676),IF($A$20=2,IF('FTP-75'!G676="","",'FTP-75'!G676),IF($A$20=3, IF('US06'!G676="","",'US06'!G676),IF($A$20=4, IF(NEDC!F676="","", NEDC!F676),IF($A$20=5, IF('JPN10-15'!F676="","",'JPN10-15'!F676),IF($A$20=6, IF(WLTC!G676="","", WLTC!G676),IF($A$20=7, IF('New Cycle 1'!F676="","", 'New Cycle 1'!F676),IF($A$20=8, IF('New Cycle 2'!F676="","", 'New Cycle 2'!F676),IF($A$20=9, IF('New Cycle 3'!F676="","", 'New Cycle 3'!F676),"")))))))))</f>
        <v>3389.942183450426</v>
      </c>
    </row>
    <row r="677" spans="16:21" x14ac:dyDescent="0.25">
      <c r="P677" s="8">
        <f>IF($A$20=1,IF(UDDS!A677="","",UDDS!A677),IF($A$20=2,IF('FTP-75'!A677="","",'FTP-75'!A677),IF($A$20=3, IF('US06'!A677="","",'US06'!A677),IF($A$20=4, IF(NEDC!A677="","", NEDC!A677),IF($A$20=5, IF('JPN10-15'!A677="","",'JPN10-15'!A677),IF($A$20=6, IF(WLTC!B677="","", WLTC!B677),IF($A$20=7, IF('New Cycle 1'!A677="","", 'New Cycle 1'!A677),IF($A$20=8, IF('New Cycle 2'!A677="","", 'New Cycle 3'!A677),IF($A$20=9, IF('New Cycle 3'!A677="","", 'New Cycle 3'!A677),"")))))))))</f>
        <v>675</v>
      </c>
      <c r="Q677" s="32">
        <f>IF($A$20=1,IF(UDDS!C677="","",UDDS!C677),IF($A$20=2,IF('FTP-75'!C677="","",'FTP-75'!C677),IF($A$20=3, IF('US06'!C677="","",'US06'!C677),IF($A$20=4, IF(NEDC!B677="","", NEDC!B677),IF($A$20=5, IF('JPN10-15'!B677="","",'JPN10-15'!B677),IF($A$20=6, IF(WLTC!C677="","", WLTC!C677),IF($A$20=7, IF('New Cycle 1'!B677="","", 'New Cycle 1'!B677),IF($A$20=8, IF('New Cycle 2'!B677="","", 'New Cycle 2'!B677),IF($A$20=9, IF('New Cycle 3'!B677="","", 'New Cycle 3'!B677),"")))))))))</f>
        <v>24.483944465716682</v>
      </c>
      <c r="R677" s="32">
        <f>IF($A$20=1,IF(UDDS!D677="","",UDDS!D677),IF($A$20=2,IF('FTP-75'!D677="","",'FTP-75'!D677),IF($A$20=3, IF('US06'!D677="","",'US06'!D677),IF($A$20=4, IF(NEDC!C677="","", NEDC!C677),IF($A$20=5, IF('JPN10-15'!C677="","",'JPN10-15'!C677),IF($A$20=6, IF(WLTC!D677="","", WLTC!D677),IF($A$20=7, IF('New Cycle 1'!C677="","", 'New Cycle 1'!C677),IF($A$20=8, IF('New Cycle 2'!C677="","", 'New Cycle 2'!C677),IF($A$20=9, IF('New Cycle 3'!C677="","", 'New Cycle 3'!C677),"")))))))))</f>
        <v>0</v>
      </c>
      <c r="S677" s="32">
        <f>IF($A$20=1,IF(UDDS!E677="","",UDDS!E677),IF($A$20=2,IF('FTP-75'!E677="","",'FTP-75'!E677),IF($A$20=3, IF('US06'!E677="","",'US06'!E677),IF($A$20=4, IF(NEDC!D677="","", NEDC!D677),IF($A$20=5, IF('JPN10-15'!D677="","",'JPN10-15'!D677),IF($A$20=6, IF(WLTC!E677="","", WLTC!E677),IF($A$20=7, IF('New Cycle 1'!D677="","", 'New Cycle 1'!D677),IF($A$20=8, IF('New Cycle 2'!D677="","", 'New Cycle 2'!D677),IF($A$20=9, IF('New Cycle 3'!D677="","", 'New Cycle 3'!D677),"")))))))))</f>
        <v>6.8010956849213002</v>
      </c>
      <c r="T677" s="32">
        <f>IF($A$20=1,IF(UDDS!F677="","",UDDS!F677),IF($A$20=2,IF('FTP-75'!F677="","",'FTP-75'!F677),IF($A$20=3, IF('US06'!F677="","",'US06'!F677),IF($A$20=4, IF(NEDC!E677="","", NEDC!E677),IF($A$20=5, IF('JPN10-15'!E677="","",'JPN10-15'!E677),IF($A$20=6, IF(WLTC!F677="","", WLTC!F677),IF($A$20=7, IF('New Cycle 1'!E677="","", 'New Cycle 1'!E677),IF($A$20=8, IF('New Cycle 2'!E677="","", 'New Cycle 2'!E677),IF($A$20=9, IF('New Cycle 3'!E677="","", 'New Cycle 3'!E677),"")))))))))</f>
        <v>-0.79334873402560113</v>
      </c>
      <c r="U677" s="32">
        <f>IF($A$20=1,IF(UDDS!G677="","",UDDS!G677),IF($A$20=2,IF('FTP-75'!G677="","",'FTP-75'!G677),IF($A$20=3, IF('US06'!G677="","",'US06'!G677),IF($A$20=4, IF(NEDC!F677="","", NEDC!F677),IF($A$20=5, IF('JPN10-15'!F677="","",'JPN10-15'!F677),IF($A$20=6, IF(WLTC!G677="","", WLTC!G677),IF($A$20=7, IF('New Cycle 1'!F677="","", 'New Cycle 1'!F677),IF($A$20=8, IF('New Cycle 2'!F677="","", 'New Cycle 2'!F677),IF($A$20=9, IF('New Cycle 3'!F677="","", 'New Cycle 3'!F677),"")))))))))</f>
        <v>3397.1399535023602</v>
      </c>
    </row>
    <row r="678" spans="16:21" x14ac:dyDescent="0.25">
      <c r="P678" s="8">
        <f>IF($A$20=1,IF(UDDS!A678="","",UDDS!A678),IF($A$20=2,IF('FTP-75'!A678="","",'FTP-75'!A678),IF($A$20=3, IF('US06'!A678="","",'US06'!A678),IF($A$20=4, IF(NEDC!A678="","", NEDC!A678),IF($A$20=5, IF('JPN10-15'!A678="","",'JPN10-15'!A678),IF($A$20=6, IF(WLTC!B678="","", WLTC!B678),IF($A$20=7, IF('New Cycle 1'!A678="","", 'New Cycle 1'!A678),IF($A$20=8, IF('New Cycle 2'!A678="","", 'New Cycle 3'!A678),IF($A$20=9, IF('New Cycle 3'!A678="","", 'New Cycle 3'!A678),"")))))))))</f>
        <v>676</v>
      </c>
      <c r="Q678" s="32">
        <f>IF($A$20=1,IF(UDDS!C678="","",UDDS!C678),IF($A$20=2,IF('FTP-75'!C678="","",'FTP-75'!C678),IF($A$20=3, IF('US06'!C678="","",'US06'!C678),IF($A$20=4, IF(NEDC!B678="","", NEDC!B678),IF($A$20=5, IF('JPN10-15'!B678="","",'JPN10-15'!B678),IF($A$20=6, IF(WLTC!C678="","", WLTC!C678),IF($A$20=7, IF('New Cycle 1'!B678="","", 'New Cycle 1'!B678),IF($A$20=8, IF('New Cycle 2'!B678="","", 'New Cycle 2'!B678),IF($A$20=9, IF('New Cycle 3'!B678="","", 'New Cycle 3'!B678),"")))))))))</f>
        <v>21.7333332531982</v>
      </c>
      <c r="R678" s="32">
        <f>IF($A$20=1,IF(UDDS!D678="","",UDDS!D678),IF($A$20=2,IF('FTP-75'!D678="","",'FTP-75'!D678),IF($A$20=3, IF('US06'!D678="","",'US06'!D678),IF($A$20=4, IF(NEDC!C678="","", NEDC!C678),IF($A$20=5, IF('JPN10-15'!C678="","",'JPN10-15'!C678),IF($A$20=6, IF(WLTC!D678="","", WLTC!D678),IF($A$20=7, IF('New Cycle 1'!C678="","", 'New Cycle 1'!C678),IF($A$20=8, IF('New Cycle 2'!C678="","", 'New Cycle 2'!C678),IF($A$20=9, IF('New Cycle 3'!C678="","", 'New Cycle 3'!C678),"")))))))))</f>
        <v>0</v>
      </c>
      <c r="S678" s="32">
        <f>IF($A$20=1,IF(UDDS!E678="","",UDDS!E678),IF($A$20=2,IF('FTP-75'!E678="","",'FTP-75'!E678),IF($A$20=3, IF('US06'!E678="","",'US06'!E678),IF($A$20=4, IF(NEDC!D678="","", NEDC!D678),IF($A$20=5, IF('JPN10-15'!D678="","",'JPN10-15'!D678),IF($A$20=6, IF(WLTC!E678="","", WLTC!E678),IF($A$20=7, IF('New Cycle 1'!D678="","", 'New Cycle 1'!D678),IF($A$20=8, IF('New Cycle 2'!D678="","", 'New Cycle 2'!D678),IF($A$20=9, IF('New Cycle 3'!D678="","", 'New Cycle 3'!D678),"")))))))))</f>
        <v>6.0370370147772778</v>
      </c>
      <c r="T678" s="32">
        <f>IF($A$20=1,IF(UDDS!F678="","",UDDS!F678),IF($A$20=2,IF('FTP-75'!F678="","",'FTP-75'!F678),IF($A$20=3, IF('US06'!F678="","",'US06'!F678),IF($A$20=4, IF(NEDC!E678="","", NEDC!E678),IF($A$20=5, IF('JPN10-15'!E678="","",'JPN10-15'!E678),IF($A$20=6, IF(WLTC!F678="","", WLTC!F678),IF($A$20=7, IF('New Cycle 1'!E678="","", 'New Cycle 1'!E678),IF($A$20=8, IF('New Cycle 2'!E678="","", 'New Cycle 2'!E678),IF($A$20=9, IF('New Cycle 3'!E678="","", 'New Cycle 3'!E678),"")))))))))</f>
        <v>-0.7640586701440224</v>
      </c>
      <c r="U678" s="32">
        <f>IF($A$20=1,IF(UDDS!G678="","",UDDS!G678),IF($A$20=2,IF('FTP-75'!G678="","",'FTP-75'!G678),IF($A$20=3, IF('US06'!G678="","",'US06'!G678),IF($A$20=4, IF(NEDC!F678="","", NEDC!F678),IF($A$20=5, IF('JPN10-15'!F678="","",'JPN10-15'!F678),IF($A$20=6, IF(WLTC!G678="","", WLTC!G678),IF($A$20=7, IF('New Cycle 1'!F678="","", 'New Cycle 1'!F678),IF($A$20=8, IF('New Cycle 2'!F678="","", 'New Cycle 2'!F678),IF($A$20=9, IF('New Cycle 3'!F678="","", 'New Cycle 3'!F678),"")))))))))</f>
        <v>3403.5590198522095</v>
      </c>
    </row>
    <row r="679" spans="16:21" x14ac:dyDescent="0.25">
      <c r="P679" s="8">
        <f>IF($A$20=1,IF(UDDS!A679="","",UDDS!A679),IF($A$20=2,IF('FTP-75'!A679="","",'FTP-75'!A679),IF($A$20=3, IF('US06'!A679="","",'US06'!A679),IF($A$20=4, IF(NEDC!A679="","", NEDC!A679),IF($A$20=5, IF('JPN10-15'!A679="","",'JPN10-15'!A679),IF($A$20=6, IF(WLTC!B679="","", WLTC!B679),IF($A$20=7, IF('New Cycle 1'!A679="","", 'New Cycle 1'!A679),IF($A$20=8, IF('New Cycle 2'!A679="","", 'New Cycle 3'!A679),IF($A$20=9, IF('New Cycle 3'!A679="","", 'New Cycle 3'!A679),"")))))))))</f>
        <v>677</v>
      </c>
      <c r="Q679" s="32">
        <f>IF($A$20=1,IF(UDDS!C679="","",UDDS!C679),IF($A$20=2,IF('FTP-75'!C679="","",'FTP-75'!C679),IF($A$20=3, IF('US06'!C679="","",'US06'!C679),IF($A$20=4, IF(NEDC!B679="","", NEDC!B679),IF($A$20=5, IF('JPN10-15'!B679="","",'JPN10-15'!B679),IF($A$20=6, IF(WLTC!C679="","", WLTC!C679),IF($A$20=7, IF('New Cycle 1'!B679="","", 'New Cycle 1'!B679),IF($A$20=8, IF('New Cycle 2'!B679="","", 'New Cycle 2'!B679),IF($A$20=9, IF('New Cycle 3'!B679="","", 'New Cycle 3'!B679),"")))))))))</f>
        <v>18.982722222805023</v>
      </c>
      <c r="R679" s="32">
        <f>IF($A$20=1,IF(UDDS!D679="","",UDDS!D679),IF($A$20=2,IF('FTP-75'!D679="","",'FTP-75'!D679),IF($A$20=3, IF('US06'!D679="","",'US06'!D679),IF($A$20=4, IF(NEDC!C679="","", NEDC!C679),IF($A$20=5, IF('JPN10-15'!C679="","",'JPN10-15'!C679),IF($A$20=6, IF(WLTC!D679="","", WLTC!D679),IF($A$20=7, IF('New Cycle 1'!C679="","", 'New Cycle 1'!C679),IF($A$20=8, IF('New Cycle 2'!C679="","", 'New Cycle 2'!C679),IF($A$20=9, IF('New Cycle 3'!C679="","", 'New Cycle 3'!C679),"")))))))))</f>
        <v>0</v>
      </c>
      <c r="S679" s="32">
        <f>IF($A$20=1,IF(UDDS!E679="","",UDDS!E679),IF($A$20=2,IF('FTP-75'!E679="","",'FTP-75'!E679),IF($A$20=3, IF('US06'!E679="","",'US06'!E679),IF($A$20=4, IF(NEDC!D679="","", NEDC!D679),IF($A$20=5, IF('JPN10-15'!D679="","",'JPN10-15'!D679),IF($A$20=6, IF(WLTC!E679="","", WLTC!E679),IF($A$20=7, IF('New Cycle 1'!D679="","", 'New Cycle 1'!D679),IF($A$20=8, IF('New Cycle 2'!D679="","", 'New Cycle 2'!D679),IF($A$20=9, IF('New Cycle 3'!D679="","", 'New Cycle 3'!D679),"")))))))))</f>
        <v>5.2729783952236176</v>
      </c>
      <c r="T679" s="32">
        <f>IF($A$20=1,IF(UDDS!F679="","",UDDS!F679),IF($A$20=2,IF('FTP-75'!F679="","",'FTP-75'!F679),IF($A$20=3, IF('US06'!F679="","",'US06'!F679),IF($A$20=4, IF(NEDC!E679="","", NEDC!E679),IF($A$20=5, IF('JPN10-15'!E679="","",'JPN10-15'!E679),IF($A$20=6, IF(WLTC!F679="","", WLTC!F679),IF($A$20=7, IF('New Cycle 1'!E679="","", 'New Cycle 1'!E679),IF($A$20=8, IF('New Cycle 2'!E679="","", 'New Cycle 2'!E679),IF($A$20=9, IF('New Cycle 3'!E679="","", 'New Cycle 3'!E679),"")))))))))</f>
        <v>-0.76405861955366028</v>
      </c>
      <c r="U679" s="32">
        <f>IF($A$20=1,IF(UDDS!G679="","",UDDS!G679),IF($A$20=2,IF('FTP-75'!G679="","",'FTP-75'!G679),IF($A$20=3, IF('US06'!G679="","",'US06'!G679),IF($A$20=4, IF(NEDC!F679="","", NEDC!F679),IF($A$20=5, IF('JPN10-15'!F679="","",'JPN10-15'!F679),IF($A$20=6, IF(WLTC!G679="","", WLTC!G679),IF($A$20=7, IF('New Cycle 1'!F679="","", 'New Cycle 1'!F679),IF($A$20=8, IF('New Cycle 2'!F679="","", 'New Cycle 2'!F679),IF($A$20=9, IF('New Cycle 3'!F679="","", 'New Cycle 3'!F679),"")))))))))</f>
        <v>3409.2140275572101</v>
      </c>
    </row>
    <row r="680" spans="16:21" x14ac:dyDescent="0.25">
      <c r="P680" s="8">
        <f>IF($A$20=1,IF(UDDS!A680="","",UDDS!A680),IF($A$20=2,IF('FTP-75'!A680="","",'FTP-75'!A680),IF($A$20=3, IF('US06'!A680="","",'US06'!A680),IF($A$20=4, IF(NEDC!A680="","", NEDC!A680),IF($A$20=5, IF('JPN10-15'!A680="","",'JPN10-15'!A680),IF($A$20=6, IF(WLTC!B680="","", WLTC!B680),IF($A$20=7, IF('New Cycle 1'!A680="","", 'New Cycle 1'!A680),IF($A$20=8, IF('New Cycle 2'!A680="","", 'New Cycle 3'!A680),IF($A$20=9, IF('New Cycle 3'!A680="","", 'New Cycle 3'!A680),"")))))))))</f>
        <v>678</v>
      </c>
      <c r="Q680" s="32">
        <f>IF($A$20=1,IF(UDDS!C680="","",UDDS!C680),IF($A$20=2,IF('FTP-75'!C680="","",'FTP-75'!C680),IF($A$20=3, IF('US06'!C680="","",'US06'!C680),IF($A$20=4, IF(NEDC!B680="","", NEDC!B680),IF($A$20=5, IF('JPN10-15'!B680="","",'JPN10-15'!B680),IF($A$20=6, IF(WLTC!C680="","", WLTC!C680),IF($A$20=7, IF('New Cycle 1'!B680="","", 'New Cycle 1'!B680),IF($A$20=8, IF('New Cycle 2'!B680="","", 'New Cycle 2'!B680),IF($A$20=9, IF('New Cycle 3'!B680="","", 'New Cycle 3'!B680),"")))))))))</f>
        <v>16.234555496109856</v>
      </c>
      <c r="R680" s="32">
        <f>IF($A$20=1,IF(UDDS!D680="","",UDDS!D680),IF($A$20=2,IF('FTP-75'!D680="","",'FTP-75'!D680),IF($A$20=3, IF('US06'!D680="","",'US06'!D680),IF($A$20=4, IF(NEDC!C680="","", NEDC!C680),IF($A$20=5, IF('JPN10-15'!C680="","",'JPN10-15'!C680),IF($A$20=6, IF(WLTC!D680="","", WLTC!D680),IF($A$20=7, IF('New Cycle 1'!C680="","", 'New Cycle 1'!C680),IF($A$20=8, IF('New Cycle 2'!C680="","", 'New Cycle 2'!C680),IF($A$20=9, IF('New Cycle 3'!C680="","", 'New Cycle 3'!C680),"")))))))))</f>
        <v>0</v>
      </c>
      <c r="S680" s="32">
        <f>IF($A$20=1,IF(UDDS!E680="","",UDDS!E680),IF($A$20=2,IF('FTP-75'!E680="","",'FTP-75'!E680),IF($A$20=3, IF('US06'!E680="","",'US06'!E680),IF($A$20=4, IF(NEDC!D680="","", NEDC!D680),IF($A$20=5, IF('JPN10-15'!D680="","",'JPN10-15'!D680),IF($A$20=6, IF(WLTC!E680="","", WLTC!E680),IF($A$20=7, IF('New Cycle 1'!D680="","", 'New Cycle 1'!D680),IF($A$20=8, IF('New Cycle 2'!D680="","", 'New Cycle 2'!D680),IF($A$20=9, IF('New Cycle 3'!D680="","", 'New Cycle 3'!D680),"")))))))))</f>
        <v>4.5095987489194043</v>
      </c>
      <c r="T680" s="32">
        <f>IF($A$20=1,IF(UDDS!F680="","",UDDS!F680),IF($A$20=2,IF('FTP-75'!F680="","",'FTP-75'!F680),IF($A$20=3, IF('US06'!F680="","",'US06'!F680),IF($A$20=4, IF(NEDC!E680="","", NEDC!E680),IF($A$20=5, IF('JPN10-15'!E680="","",'JPN10-15'!E680),IF($A$20=6, IF(WLTC!F680="","", WLTC!F680),IF($A$20=7, IF('New Cycle 1'!E680="","", 'New Cycle 1'!E680),IF($A$20=8, IF('New Cycle 2'!E680="","", 'New Cycle 2'!E680),IF($A$20=9, IF('New Cycle 3'!E680="","", 'New Cycle 3'!E680),"")))))))))</f>
        <v>-0.76337964630421329</v>
      </c>
      <c r="U680" s="32">
        <f>IF($A$20=1,IF(UDDS!G680="","",UDDS!G680),IF($A$20=2,IF('FTP-75'!G680="","",'FTP-75'!G680),IF($A$20=3, IF('US06'!G680="","",'US06'!G680),IF($A$20=4, IF(NEDC!F680="","", NEDC!F680),IF($A$20=5, IF('JPN10-15'!F680="","",'JPN10-15'!F680),IF($A$20=6, IF(WLTC!G680="","", WLTC!G680),IF($A$20=7, IF('New Cycle 1'!F680="","", 'New Cycle 1'!F680),IF($A$20=8, IF('New Cycle 2'!F680="","", 'New Cycle 2'!F680),IF($A$20=9, IF('New Cycle 3'!F680="","", 'New Cycle 3'!F680),"")))))))))</f>
        <v>3414.1053161292816</v>
      </c>
    </row>
    <row r="681" spans="16:21" x14ac:dyDescent="0.25">
      <c r="P681" s="8">
        <f>IF($A$20=1,IF(UDDS!A681="","",UDDS!A681),IF($A$20=2,IF('FTP-75'!A681="","",'FTP-75'!A681),IF($A$20=3, IF('US06'!A681="","",'US06'!A681),IF($A$20=4, IF(NEDC!A681="","", NEDC!A681),IF($A$20=5, IF('JPN10-15'!A681="","",'JPN10-15'!A681),IF($A$20=6, IF(WLTC!B681="","", WLTC!B681),IF($A$20=7, IF('New Cycle 1'!A681="","", 'New Cycle 1'!A681),IF($A$20=8, IF('New Cycle 2'!A681="","", 'New Cycle 3'!A681),IF($A$20=9, IF('New Cycle 3'!A681="","", 'New Cycle 3'!A681),"")))))))))</f>
        <v>679</v>
      </c>
      <c r="Q681" s="32">
        <f>IF($A$20=1,IF(UDDS!C681="","",UDDS!C681),IF($A$20=2,IF('FTP-75'!C681="","",'FTP-75'!C681),IF($A$20=3, IF('US06'!C681="","",'US06'!C681),IF($A$20=4, IF(NEDC!B681="","", NEDC!B681),IF($A$20=5, IF('JPN10-15'!B681="","",'JPN10-15'!B681),IF($A$20=6, IF(WLTC!C681="","", WLTC!C681),IF($A$20=7, IF('New Cycle 1'!B681="","", 'New Cycle 1'!B681),IF($A$20=8, IF('New Cycle 2'!B681="","", 'New Cycle 2'!B681),IF($A$20=9, IF('New Cycle 3'!B681="","", 'New Cycle 3'!B681),"")))))))))</f>
        <v>13.4833332531982</v>
      </c>
      <c r="R681" s="32">
        <f>IF($A$20=1,IF(UDDS!D681="","",UDDS!D681),IF($A$20=2,IF('FTP-75'!D681="","",'FTP-75'!D681),IF($A$20=3, IF('US06'!D681="","",'US06'!D681),IF($A$20=4, IF(NEDC!C681="","", NEDC!C681),IF($A$20=5, IF('JPN10-15'!C681="","",'JPN10-15'!C681),IF($A$20=6, IF(WLTC!D681="","", WLTC!D681),IF($A$20=7, IF('New Cycle 1'!C681="","", 'New Cycle 1'!C681),IF($A$20=8, IF('New Cycle 2'!C681="","", 'New Cycle 2'!C681),IF($A$20=9, IF('New Cycle 3'!C681="","", 'New Cycle 3'!C681),"")))))))))</f>
        <v>0</v>
      </c>
      <c r="S681" s="32">
        <f>IF($A$20=1,IF(UDDS!E681="","",UDDS!E681),IF($A$20=2,IF('FTP-75'!E681="","",'FTP-75'!E681),IF($A$20=3, IF('US06'!E681="","",'US06'!E681),IF($A$20=4, IF(NEDC!D681="","", NEDC!D681),IF($A$20=5, IF('JPN10-15'!D681="","",'JPN10-15'!D681),IF($A$20=6, IF(WLTC!E681="","", WLTC!E681),IF($A$20=7, IF('New Cycle 1'!D681="","", 'New Cycle 1'!D681),IF($A$20=8, IF('New Cycle 2'!D681="","", 'New Cycle 2'!D681),IF($A$20=9, IF('New Cycle 3'!D681="","", 'New Cycle 3'!D681),"")))))))))</f>
        <v>3.7453703481106109</v>
      </c>
      <c r="T681" s="32">
        <f>IF($A$20=1,IF(UDDS!F681="","",UDDS!F681),IF($A$20=2,IF('FTP-75'!F681="","",'FTP-75'!F681),IF($A$20=3, IF('US06'!F681="","",'US06'!F681),IF($A$20=4, IF(NEDC!E681="","", NEDC!E681),IF($A$20=5, IF('JPN10-15'!E681="","",'JPN10-15'!E681),IF($A$20=6, IF(WLTC!F681="","", WLTC!F681),IF($A$20=7, IF('New Cycle 1'!E681="","", 'New Cycle 1'!E681),IF($A$20=8, IF('New Cycle 2'!E681="","", 'New Cycle 2'!E681),IF($A$20=9, IF('New Cycle 3'!E681="","", 'New Cycle 3'!E681),"")))))))))</f>
        <v>-0.7642284008087934</v>
      </c>
      <c r="U681" s="32">
        <f>IF($A$20=1,IF(UDDS!G681="","",UDDS!G681),IF($A$20=2,IF('FTP-75'!G681="","",'FTP-75'!G681),IF($A$20=3, IF('US06'!G681="","",'US06'!G681),IF($A$20=4, IF(NEDC!F681="","", NEDC!F681),IF($A$20=5, IF('JPN10-15'!F681="","",'JPN10-15'!F681),IF($A$20=6, IF(WLTC!G681="","", WLTC!G681),IF($A$20=7, IF('New Cycle 1'!F681="","", 'New Cycle 1'!F681),IF($A$20=8, IF('New Cycle 2'!F681="","", 'New Cycle 2'!F681),IF($A$20=9, IF('New Cycle 3'!F681="","", 'New Cycle 3'!F681),"")))))))))</f>
        <v>3418.2328006777966</v>
      </c>
    </row>
    <row r="682" spans="16:21" x14ac:dyDescent="0.25">
      <c r="P682" s="8">
        <f>IF($A$20=1,IF(UDDS!A682="","",UDDS!A682),IF($A$20=2,IF('FTP-75'!A682="","",'FTP-75'!A682),IF($A$20=3, IF('US06'!A682="","",'US06'!A682),IF($A$20=4, IF(NEDC!A682="","", NEDC!A682),IF($A$20=5, IF('JPN10-15'!A682="","",'JPN10-15'!A682),IF($A$20=6, IF(WLTC!B682="","", WLTC!B682),IF($A$20=7, IF('New Cycle 1'!A682="","", 'New Cycle 1'!A682),IF($A$20=8, IF('New Cycle 2'!A682="","", 'New Cycle 3'!A682),IF($A$20=9, IF('New Cycle 3'!A682="","", 'New Cycle 3'!A682),"")))))))))</f>
        <v>680</v>
      </c>
      <c r="Q682" s="32">
        <f>IF($A$20=1,IF(UDDS!C682="","",UDDS!C682),IF($A$20=2,IF('FTP-75'!C682="","",'FTP-75'!C682),IF($A$20=3, IF('US06'!C682="","",'US06'!C682),IF($A$20=4, IF(NEDC!B682="","", NEDC!B682),IF($A$20=5, IF('JPN10-15'!B682="","",'JPN10-15'!B682),IF($A$20=6, IF(WLTC!C682="","", WLTC!C682),IF($A$20=7, IF('New Cycle 1'!B682="","", 'New Cycle 1'!B682),IF($A$20=8, IF('New Cycle 2'!B682="","", 'New Cycle 2'!B682),IF($A$20=9, IF('New Cycle 3'!B682="","", 'New Cycle 3'!B682),"")))))))))</f>
        <v>10.732111010286543</v>
      </c>
      <c r="R682" s="32">
        <f>IF($A$20=1,IF(UDDS!D682="","",UDDS!D682),IF($A$20=2,IF('FTP-75'!D682="","",'FTP-75'!D682),IF($A$20=3, IF('US06'!D682="","",'US06'!D682),IF($A$20=4, IF(NEDC!C682="","", NEDC!C682),IF($A$20=5, IF('JPN10-15'!C682="","",'JPN10-15'!C682),IF($A$20=6, IF(WLTC!D682="","", WLTC!D682),IF($A$20=7, IF('New Cycle 1'!C682="","", 'New Cycle 1'!C682),IF($A$20=8, IF('New Cycle 2'!C682="","", 'New Cycle 2'!C682),IF($A$20=9, IF('New Cycle 3'!C682="","", 'New Cycle 3'!C682),"")))))))))</f>
        <v>0</v>
      </c>
      <c r="S682" s="32">
        <f>IF($A$20=1,IF(UDDS!E682="","",UDDS!E682),IF($A$20=2,IF('FTP-75'!E682="","",'FTP-75'!E682),IF($A$20=3, IF('US06'!E682="","",'US06'!E682),IF($A$20=4, IF(NEDC!D682="","", NEDC!D682),IF($A$20=5, IF('JPN10-15'!D682="","",'JPN10-15'!D682),IF($A$20=6, IF(WLTC!E682="","", WLTC!E682),IF($A$20=7, IF('New Cycle 1'!D682="","", 'New Cycle 1'!D682),IF($A$20=8, IF('New Cycle 2'!D682="","", 'New Cycle 2'!D682),IF($A$20=9, IF('New Cycle 3'!D682="","", 'New Cycle 3'!D682),"")))))))))</f>
        <v>2.9811419473018175</v>
      </c>
      <c r="T682" s="32">
        <f>IF($A$20=1,IF(UDDS!F682="","",UDDS!F682),IF($A$20=2,IF('FTP-75'!F682="","",'FTP-75'!F682),IF($A$20=3, IF('US06'!F682="","",'US06'!F682),IF($A$20=4, IF(NEDC!E682="","", NEDC!E682),IF($A$20=5, IF('JPN10-15'!E682="","",'JPN10-15'!E682),IF($A$20=6, IF(WLTC!F682="","", WLTC!F682),IF($A$20=7, IF('New Cycle 1'!E682="","", 'New Cycle 1'!E682),IF($A$20=8, IF('New Cycle 2'!E682="","", 'New Cycle 2'!E682),IF($A$20=9, IF('New Cycle 3'!E682="","", 'New Cycle 3'!E682),"")))))))))</f>
        <v>-0.7642284008087934</v>
      </c>
      <c r="U682" s="32">
        <f>IF($A$20=1,IF(UDDS!G682="","",UDDS!G682),IF($A$20=2,IF('FTP-75'!G682="","",'FTP-75'!G682),IF($A$20=3, IF('US06'!G682="","",'US06'!G682),IF($A$20=4, IF(NEDC!F682="","", NEDC!F682),IF($A$20=5, IF('JPN10-15'!F682="","",'JPN10-15'!F682),IF($A$20=6, IF(WLTC!G682="","", WLTC!G682),IF($A$20=7, IF('New Cycle 1'!F682="","", 'New Cycle 1'!F682),IF($A$20=8, IF('New Cycle 2'!F682="","", 'New Cycle 2'!F682),IF($A$20=9, IF('New Cycle 3'!F682="","", 'New Cycle 3'!F682),"")))))))))</f>
        <v>3421.5960568255027</v>
      </c>
    </row>
    <row r="683" spans="16:21" x14ac:dyDescent="0.25">
      <c r="P683" s="8">
        <f>IF($A$20=1,IF(UDDS!A683="","",UDDS!A683),IF($A$20=2,IF('FTP-75'!A683="","",'FTP-75'!A683),IF($A$20=3, IF('US06'!A683="","",'US06'!A683),IF($A$20=4, IF(NEDC!A683="","", NEDC!A683),IF($A$20=5, IF('JPN10-15'!A683="","",'JPN10-15'!A683),IF($A$20=6, IF(WLTC!B683="","", WLTC!B683),IF($A$20=7, IF('New Cycle 1'!A683="","", 'New Cycle 1'!A683),IF($A$20=8, IF('New Cycle 2'!A683="","", 'New Cycle 3'!A683),IF($A$20=9, IF('New Cycle 3'!A683="","", 'New Cycle 3'!A683),"")))))))))</f>
        <v>681</v>
      </c>
      <c r="Q683" s="32">
        <f>IF($A$20=1,IF(UDDS!C683="","",UDDS!C683),IF($A$20=2,IF('FTP-75'!C683="","",'FTP-75'!C683),IF($A$20=3, IF('US06'!C683="","",'US06'!C683),IF($A$20=4, IF(NEDC!B683="","", NEDC!B683),IF($A$20=5, IF('JPN10-15'!B683="","",'JPN10-15'!B683),IF($A$20=6, IF(WLTC!C683="","", WLTC!C683),IF($A$20=7, IF('New Cycle 1'!B683="","", 'New Cycle 1'!B683),IF($A$20=8, IF('New Cycle 2'!B683="","", 'New Cycle 2'!B683),IF($A$20=9, IF('New Cycle 3'!B683="","", 'New Cycle 3'!B683),"")))))))))</f>
        <v>7.5579999029636387</v>
      </c>
      <c r="R683" s="32">
        <f>IF($A$20=1,IF(UDDS!D683="","",UDDS!D683),IF($A$20=2,IF('FTP-75'!D683="","",'FTP-75'!D683),IF($A$20=3, IF('US06'!D683="","",'US06'!D683),IF($A$20=4, IF(NEDC!C683="","", NEDC!C683),IF($A$20=5, IF('JPN10-15'!C683="","",'JPN10-15'!C683),IF($A$20=6, IF(WLTC!D683="","", WLTC!D683),IF($A$20=7, IF('New Cycle 1'!C683="","", 'New Cycle 1'!C683),IF($A$20=8, IF('New Cycle 2'!C683="","", 'New Cycle 2'!C683),IF($A$20=9, IF('New Cycle 3'!C683="","", 'New Cycle 3'!C683),"")))))))))</f>
        <v>0</v>
      </c>
      <c r="S683" s="32">
        <f>IF($A$20=1,IF(UDDS!E683="","",UDDS!E683),IF($A$20=2,IF('FTP-75'!E683="","",'FTP-75'!E683),IF($A$20=3, IF('US06'!E683="","",'US06'!E683),IF($A$20=4, IF(NEDC!D683="","", NEDC!D683),IF($A$20=5, IF('JPN10-15'!D683="","",'JPN10-15'!D683),IF($A$20=6, IF(WLTC!E683="","", WLTC!E683),IF($A$20=7, IF('New Cycle 1'!D683="","", 'New Cycle 1'!D683),IF($A$20=8, IF('New Cycle 2'!D683="","", 'New Cycle 2'!D683),IF($A$20=9, IF('New Cycle 3'!D683="","", 'New Cycle 3'!D683),"")))))))))</f>
        <v>2.0994444174898996</v>
      </c>
      <c r="T683" s="32">
        <f>IF($A$20=1,IF(UDDS!F683="","",UDDS!F683),IF($A$20=2,IF('FTP-75'!F683="","",'FTP-75'!F683),IF($A$20=3, IF('US06'!F683="","",'US06'!F683),IF($A$20=4, IF(NEDC!E683="","", NEDC!E683),IF($A$20=5, IF('JPN10-15'!E683="","",'JPN10-15'!E683),IF($A$20=6, IF(WLTC!F683="","", WLTC!F683),IF($A$20=7, IF('New Cycle 1'!E683="","", 'New Cycle 1'!E683),IF($A$20=8, IF('New Cycle 2'!E683="","", 'New Cycle 2'!E683),IF($A$20=9, IF('New Cycle 3'!E683="","", 'New Cycle 3'!E683),"")))))))))</f>
        <v>-0.88169752981191785</v>
      </c>
      <c r="U683" s="32">
        <f>IF($A$20=1,IF(UDDS!G683="","",UDDS!G683),IF($A$20=2,IF('FTP-75'!G683="","",'FTP-75'!G683),IF($A$20=3, IF('US06'!G683="","",'US06'!G683),IF($A$20=4, IF(NEDC!F683="","", NEDC!F683),IF($A$20=5, IF('JPN10-15'!F683="","",'JPN10-15'!F683),IF($A$20=6, IF(WLTC!G683="","", WLTC!G683),IF($A$20=7, IF('New Cycle 1'!F683="","", 'New Cycle 1'!F683),IF($A$20=8, IF('New Cycle 2'!F683="","", 'New Cycle 2'!F683),IF($A$20=9, IF('New Cycle 3'!F683="","", 'New Cycle 3'!F683),"")))))))))</f>
        <v>3424.1363500078987</v>
      </c>
    </row>
    <row r="684" spans="16:21" x14ac:dyDescent="0.25">
      <c r="P684" s="8">
        <f>IF($A$20=1,IF(UDDS!A684="","",UDDS!A684),IF($A$20=2,IF('FTP-75'!A684="","",'FTP-75'!A684),IF($A$20=3, IF('US06'!A684="","",'US06'!A684),IF($A$20=4, IF(NEDC!A684="","", NEDC!A684),IF($A$20=5, IF('JPN10-15'!A684="","",'JPN10-15'!A684),IF($A$20=6, IF(WLTC!B684="","", WLTC!B684),IF($A$20=7, IF('New Cycle 1'!A684="","", 'New Cycle 1'!A684),IF($A$20=8, IF('New Cycle 2'!A684="","", 'New Cycle 3'!A684),IF($A$20=9, IF('New Cycle 3'!A684="","", 'New Cycle 3'!A684),"")))))))))</f>
        <v>682</v>
      </c>
      <c r="Q684" s="32">
        <f>IF($A$20=1,IF(UDDS!C684="","",UDDS!C684),IF($A$20=2,IF('FTP-75'!C684="","",'FTP-75'!C684),IF($A$20=3, IF('US06'!C684="","",'US06'!C684),IF($A$20=4, IF(NEDC!B684="","", NEDC!B684),IF($A$20=5, IF('JPN10-15'!B684="","",'JPN10-15'!B684),IF($A$20=6, IF(WLTC!C684="","", WLTC!C684),IF($A$20=7, IF('New Cycle 1'!B684="","", 'New Cycle 1'!B684),IF($A$20=8, IF('New Cycle 2'!B684="","", 'New Cycle 2'!B684),IF($A$20=9, IF('New Cycle 3'!B684="","", 'New Cycle 3'!B684),"")))))))))</f>
        <v>4.2577778662575616</v>
      </c>
      <c r="R684" s="32">
        <f>IF($A$20=1,IF(UDDS!D684="","",UDDS!D684),IF($A$20=2,IF('FTP-75'!D684="","",'FTP-75'!D684),IF($A$20=3, IF('US06'!D684="","",'US06'!D684),IF($A$20=4, IF(NEDC!C684="","", NEDC!C684),IF($A$20=5, IF('JPN10-15'!C684="","",'JPN10-15'!C684),IF($A$20=6, IF(WLTC!D684="","", WLTC!D684),IF($A$20=7, IF('New Cycle 1'!C684="","", 'New Cycle 1'!C684),IF($A$20=8, IF('New Cycle 2'!C684="","", 'New Cycle 2'!C684),IF($A$20=9, IF('New Cycle 3'!C684="","", 'New Cycle 3'!C684),"")))))))))</f>
        <v>0</v>
      </c>
      <c r="S684" s="32">
        <f>IF($A$20=1,IF(UDDS!E684="","",UDDS!E684),IF($A$20=2,IF('FTP-75'!E684="","",'FTP-75'!E684),IF($A$20=3, IF('US06'!E684="","",'US06'!E684),IF($A$20=4, IF(NEDC!D684="","", NEDC!D684),IF($A$20=5, IF('JPN10-15'!D684="","",'JPN10-15'!D684),IF($A$20=6, IF(WLTC!E684="","", WLTC!E684),IF($A$20=7, IF('New Cycle 1'!D684="","", 'New Cycle 1'!D684),IF($A$20=8, IF('New Cycle 2'!D684="","", 'New Cycle 2'!D684),IF($A$20=9, IF('New Cycle 3'!D684="","", 'New Cycle 3'!D684),"")))))))))</f>
        <v>1.1827160739604337</v>
      </c>
      <c r="T684" s="32">
        <f>IF($A$20=1,IF(UDDS!F684="","",UDDS!F684),IF($A$20=2,IF('FTP-75'!F684="","",'FTP-75'!F684),IF($A$20=3, IF('US06'!F684="","",'US06'!F684),IF($A$20=4, IF(NEDC!E684="","", NEDC!E684),IF($A$20=5, IF('JPN10-15'!E684="","",'JPN10-15'!E684),IF($A$20=6, IF(WLTC!F684="","", WLTC!F684),IF($A$20=7, IF('New Cycle 1'!E684="","", 'New Cycle 1'!E684),IF($A$20=8, IF('New Cycle 2'!E684="","", 'New Cycle 2'!E684),IF($A$20=9, IF('New Cycle 3'!E684="","", 'New Cycle 3'!E684),"")))))))))</f>
        <v>-0.91672834352946597</v>
      </c>
      <c r="U684" s="32">
        <f>IF($A$20=1,IF(UDDS!G684="","",UDDS!G684),IF($A$20=2,IF('FTP-75'!G684="","",'FTP-75'!G684),IF($A$20=3, IF('US06'!G684="","",'US06'!G684),IF($A$20=4, IF(NEDC!F684="","", NEDC!F684),IF($A$20=5, IF('JPN10-15'!F684="","",'JPN10-15'!F684),IF($A$20=6, IF(WLTC!G684="","", WLTC!G684),IF($A$20=7, IF('New Cycle 1'!F684="","", 'New Cycle 1'!F684),IF($A$20=8, IF('New Cycle 2'!F684="","", 'New Cycle 2'!F684),IF($A$20=9, IF('New Cycle 3'!F684="","", 'New Cycle 3'!F684),"")))))))))</f>
        <v>3425.7774302536241</v>
      </c>
    </row>
    <row r="685" spans="16:21" x14ac:dyDescent="0.25">
      <c r="P685" s="8">
        <f>IF($A$20=1,IF(UDDS!A685="","",UDDS!A685),IF($A$20=2,IF('FTP-75'!A685="","",'FTP-75'!A685),IF($A$20=3, IF('US06'!A685="","",'US06'!A685),IF($A$20=4, IF(NEDC!A685="","", NEDC!A685),IF($A$20=5, IF('JPN10-15'!A685="","",'JPN10-15'!A685),IF($A$20=6, IF(WLTC!B685="","", WLTC!B685),IF($A$20=7, IF('New Cycle 1'!A685="","", 'New Cycle 1'!A685),IF($A$20=8, IF('New Cycle 2'!A685="","", 'New Cycle 3'!A685),IF($A$20=9, IF('New Cycle 3'!A685="","", 'New Cycle 3'!A685),"")))))))))</f>
        <v>683</v>
      </c>
      <c r="Q685" s="32">
        <f>IF($A$20=1,IF(UDDS!C685="","",UDDS!C685),IF($A$20=2,IF('FTP-75'!C685="","",'FTP-75'!C685),IF($A$20=3, IF('US06'!C685="","",'US06'!C685),IF($A$20=4, IF(NEDC!B685="","", NEDC!B685),IF($A$20=5, IF('JPN10-15'!B685="","",'JPN10-15'!B685),IF($A$20=6, IF(WLTC!C685="","", WLTC!C685),IF($A$20=7, IF('New Cycle 1'!B685="","", 'New Cycle 1'!B685),IF($A$20=8, IF('New Cycle 2'!B685="","", 'New Cycle 2'!B685),IF($A$20=9, IF('New Cycle 3'!B685="","", 'New Cycle 3'!B685),"")))))))))</f>
        <v>0.92500008821487434</v>
      </c>
      <c r="R685" s="32">
        <f>IF($A$20=1,IF(UDDS!D685="","",UDDS!D685),IF($A$20=2,IF('FTP-75'!D685="","",'FTP-75'!D685),IF($A$20=3, IF('US06'!D685="","",'US06'!D685),IF($A$20=4, IF(NEDC!C685="","", NEDC!C685),IF($A$20=5, IF('JPN10-15'!C685="","",'JPN10-15'!C685),IF($A$20=6, IF(WLTC!D685="","", WLTC!D685),IF($A$20=7, IF('New Cycle 1'!C685="","", 'New Cycle 1'!C685),IF($A$20=8, IF('New Cycle 2'!C685="","", 'New Cycle 2'!C685),IF($A$20=9, IF('New Cycle 3'!C685="","", 'New Cycle 3'!C685),"")))))))))</f>
        <v>0</v>
      </c>
      <c r="S685" s="32">
        <f>IF($A$20=1,IF(UDDS!E685="","",UDDS!E685),IF($A$20=2,IF('FTP-75'!E685="","",'FTP-75'!E685),IF($A$20=3, IF('US06'!E685="","",'US06'!E685),IF($A$20=4, IF(NEDC!D685="","", NEDC!D685),IF($A$20=5, IF('JPN10-15'!D685="","",'JPN10-15'!D685),IF($A$20=6, IF(WLTC!E685="","", WLTC!E685),IF($A$20=7, IF('New Cycle 1'!D685="","", 'New Cycle 1'!D685),IF($A$20=8, IF('New Cycle 2'!D685="","", 'New Cycle 2'!D685),IF($A$20=9, IF('New Cycle 3'!D685="","", 'New Cycle 3'!D685),"")))))))))</f>
        <v>0.2569444689485762</v>
      </c>
      <c r="T685" s="32">
        <f>IF($A$20=1,IF(UDDS!F685="","",UDDS!F685),IF($A$20=2,IF('FTP-75'!F685="","",'FTP-75'!F685),IF($A$20=3, IF('US06'!F685="","",'US06'!F685),IF($A$20=4, IF(NEDC!E685="","", NEDC!E685),IF($A$20=5, IF('JPN10-15'!E685="","",'JPN10-15'!E685),IF($A$20=6, IF(WLTC!F685="","", WLTC!F685),IF($A$20=7, IF('New Cycle 1'!E685="","", 'New Cycle 1'!E685),IF($A$20=8, IF('New Cycle 2'!E685="","", 'New Cycle 2'!E685),IF($A$20=9, IF('New Cycle 3'!E685="","", 'New Cycle 3'!E685),"")))))))))</f>
        <v>-0.9257716050118574</v>
      </c>
      <c r="U685" s="32">
        <f>IF($A$20=1,IF(UDDS!G685="","",UDDS!G685),IF($A$20=2,IF('FTP-75'!G685="","",'FTP-75'!G685),IF($A$20=3, IF('US06'!G685="","",'US06'!G685),IF($A$20=4, IF(NEDC!F685="","", NEDC!F685),IF($A$20=5, IF('JPN10-15'!F685="","",'JPN10-15'!F685),IF($A$20=6, IF(WLTC!G685="","", WLTC!G685),IF($A$20=7, IF('New Cycle 1'!F685="","", 'New Cycle 1'!F685),IF($A$20=8, IF('New Cycle 2'!F685="","", 'New Cycle 2'!F685),IF($A$20=9, IF('New Cycle 3'!F685="","", 'New Cycle 3'!F685),"")))))))))</f>
        <v>3426.4972605250787</v>
      </c>
    </row>
    <row r="686" spans="16:21" x14ac:dyDescent="0.25">
      <c r="P686" s="8">
        <f>IF($A$20=1,IF(UDDS!A686="","",UDDS!A686),IF($A$20=2,IF('FTP-75'!A686="","",'FTP-75'!A686),IF($A$20=3, IF('US06'!A686="","",'US06'!A686),IF($A$20=4, IF(NEDC!A686="","", NEDC!A686),IF($A$20=5, IF('JPN10-15'!A686="","",'JPN10-15'!A686),IF($A$20=6, IF(WLTC!B686="","", WLTC!B686),IF($A$20=7, IF('New Cycle 1'!A686="","", 'New Cycle 1'!A686),IF($A$20=8, IF('New Cycle 2'!A686="","", 'New Cycle 3'!A686),IF($A$20=9, IF('New Cycle 3'!A686="","", 'New Cycle 3'!A686),"")))))))))</f>
        <v>684</v>
      </c>
      <c r="Q686" s="32">
        <f>IF($A$20=1,IF(UDDS!C686="","",UDDS!C686),IF($A$20=2,IF('FTP-75'!C686="","",'FTP-75'!C686),IF($A$20=3, IF('US06'!C686="","",'US06'!C686),IF($A$20=4, IF(NEDC!B686="","", NEDC!B686),IF($A$20=5, IF('JPN10-15'!B686="","",'JPN10-15'!B686),IF($A$20=6, IF(WLTC!C686="","", WLTC!C686),IF($A$20=7, IF('New Cycle 1'!B686="","", 'New Cycle 1'!B686),IF($A$20=8, IF('New Cycle 2'!B686="","", 'New Cycle 2'!B686),IF($A$20=9, IF('New Cycle 3'!B686="","", 'New Cycle 3'!B686),"")))))))))</f>
        <v>0</v>
      </c>
      <c r="R686" s="32">
        <f>IF($A$20=1,IF(UDDS!D686="","",UDDS!D686),IF($A$20=2,IF('FTP-75'!D686="","",'FTP-75'!D686),IF($A$20=3, IF('US06'!D686="","",'US06'!D686),IF($A$20=4, IF(NEDC!C686="","", NEDC!C686),IF($A$20=5, IF('JPN10-15'!C686="","",'JPN10-15'!C686),IF($A$20=6, IF(WLTC!D686="","", WLTC!D686),IF($A$20=7, IF('New Cycle 1'!C686="","", 'New Cycle 1'!C686),IF($A$20=8, IF('New Cycle 2'!C686="","", 'New Cycle 2'!C686),IF($A$20=9, IF('New Cycle 3'!C686="","", 'New Cycle 3'!C686),"")))))))))</f>
        <v>0</v>
      </c>
      <c r="S686" s="32">
        <f>IF($A$20=1,IF(UDDS!E686="","",UDDS!E686),IF($A$20=2,IF('FTP-75'!E686="","",'FTP-75'!E686),IF($A$20=3, IF('US06'!E686="","",'US06'!E686),IF($A$20=4, IF(NEDC!D686="","", NEDC!D686),IF($A$20=5, IF('JPN10-15'!D686="","",'JPN10-15'!D686),IF($A$20=6, IF(WLTC!E686="","", WLTC!E686),IF($A$20=7, IF('New Cycle 1'!D686="","", 'New Cycle 1'!D686),IF($A$20=8, IF('New Cycle 2'!D686="","", 'New Cycle 2'!D686),IF($A$20=9, IF('New Cycle 3'!D686="","", 'New Cycle 3'!D686),"")))))))))</f>
        <v>0</v>
      </c>
      <c r="T686" s="32">
        <f>IF($A$20=1,IF(UDDS!F686="","",UDDS!F686),IF($A$20=2,IF('FTP-75'!F686="","",'FTP-75'!F686),IF($A$20=3, IF('US06'!F686="","",'US06'!F686),IF($A$20=4, IF(NEDC!E686="","", NEDC!E686),IF($A$20=5, IF('JPN10-15'!E686="","",'JPN10-15'!E686),IF($A$20=6, IF(WLTC!F686="","", WLTC!F686),IF($A$20=7, IF('New Cycle 1'!E686="","", 'New Cycle 1'!E686),IF($A$20=8, IF('New Cycle 2'!E686="","", 'New Cycle 2'!E686),IF($A$20=9, IF('New Cycle 3'!E686="","", 'New Cycle 3'!E686),"")))))))))</f>
        <v>-0.2569444689485762</v>
      </c>
      <c r="U686" s="32">
        <f>IF($A$20=1,IF(UDDS!G686="","",UDDS!G686),IF($A$20=2,IF('FTP-75'!G686="","",'FTP-75'!G686),IF($A$20=3, IF('US06'!G686="","",'US06'!G686),IF($A$20=4, IF(NEDC!F686="","", NEDC!F686),IF($A$20=5, IF('JPN10-15'!F686="","",'JPN10-15'!F686),IF($A$20=6, IF(WLTC!G686="","", WLTC!G686),IF($A$20=7, IF('New Cycle 1'!F686="","", 'New Cycle 1'!F686),IF($A$20=8, IF('New Cycle 2'!F686="","", 'New Cycle 2'!F686),IF($A$20=9, IF('New Cycle 3'!F686="","", 'New Cycle 3'!F686),"")))))))))</f>
        <v>3426.6257327595531</v>
      </c>
    </row>
    <row r="687" spans="16:21" x14ac:dyDescent="0.25">
      <c r="P687" s="8">
        <f>IF($A$20=1,IF(UDDS!A687="","",UDDS!A687),IF($A$20=2,IF('FTP-75'!A687="","",'FTP-75'!A687),IF($A$20=3, IF('US06'!A687="","",'US06'!A687),IF($A$20=4, IF(NEDC!A687="","", NEDC!A687),IF($A$20=5, IF('JPN10-15'!A687="","",'JPN10-15'!A687),IF($A$20=6, IF(WLTC!B687="","", WLTC!B687),IF($A$20=7, IF('New Cycle 1'!A687="","", 'New Cycle 1'!A687),IF($A$20=8, IF('New Cycle 2'!A687="","", 'New Cycle 3'!A687),IF($A$20=9, IF('New Cycle 3'!A687="","", 'New Cycle 3'!A687),"")))))))))</f>
        <v>685</v>
      </c>
      <c r="Q687" s="32">
        <f>IF($A$20=1,IF(UDDS!C687="","",UDDS!C687),IF($A$20=2,IF('FTP-75'!C687="","",'FTP-75'!C687),IF($A$20=3, IF('US06'!C687="","",'US06'!C687),IF($A$20=4, IF(NEDC!B687="","", NEDC!B687),IF($A$20=5, IF('JPN10-15'!B687="","",'JPN10-15'!B687),IF($A$20=6, IF(WLTC!C687="","", WLTC!C687),IF($A$20=7, IF('New Cycle 1'!B687="","", 'New Cycle 1'!B687),IF($A$20=8, IF('New Cycle 2'!B687="","", 'New Cycle 2'!B687),IF($A$20=9, IF('New Cycle 3'!B687="","", 'New Cycle 3'!B687),"")))))))))</f>
        <v>0</v>
      </c>
      <c r="R687" s="32">
        <f>IF($A$20=1,IF(UDDS!D687="","",UDDS!D687),IF($A$20=2,IF('FTP-75'!D687="","",'FTP-75'!D687),IF($A$20=3, IF('US06'!D687="","",'US06'!D687),IF($A$20=4, IF(NEDC!C687="","", NEDC!C687),IF($A$20=5, IF('JPN10-15'!C687="","",'JPN10-15'!C687),IF($A$20=6, IF(WLTC!D687="","", WLTC!D687),IF($A$20=7, IF('New Cycle 1'!C687="","", 'New Cycle 1'!C687),IF($A$20=8, IF('New Cycle 2'!C687="","", 'New Cycle 2'!C687),IF($A$20=9, IF('New Cycle 3'!C687="","", 'New Cycle 3'!C687),"")))))))))</f>
        <v>0</v>
      </c>
      <c r="S687" s="32">
        <f>IF($A$20=1,IF(UDDS!E687="","",UDDS!E687),IF($A$20=2,IF('FTP-75'!E687="","",'FTP-75'!E687),IF($A$20=3, IF('US06'!E687="","",'US06'!E687),IF($A$20=4, IF(NEDC!D687="","", NEDC!D687),IF($A$20=5, IF('JPN10-15'!D687="","",'JPN10-15'!D687),IF($A$20=6, IF(WLTC!E687="","", WLTC!E687),IF($A$20=7, IF('New Cycle 1'!D687="","", 'New Cycle 1'!D687),IF($A$20=8, IF('New Cycle 2'!D687="","", 'New Cycle 2'!D687),IF($A$20=9, IF('New Cycle 3'!D687="","", 'New Cycle 3'!D687),"")))))))))</f>
        <v>0</v>
      </c>
      <c r="T687" s="32">
        <f>IF($A$20=1,IF(UDDS!F687="","",UDDS!F687),IF($A$20=2,IF('FTP-75'!F687="","",'FTP-75'!F687),IF($A$20=3, IF('US06'!F687="","",'US06'!F687),IF($A$20=4, IF(NEDC!E687="","", NEDC!E687),IF($A$20=5, IF('JPN10-15'!E687="","",'JPN10-15'!E687),IF($A$20=6, IF(WLTC!F687="","", WLTC!F687),IF($A$20=7, IF('New Cycle 1'!E687="","", 'New Cycle 1'!E687),IF($A$20=8, IF('New Cycle 2'!E687="","", 'New Cycle 2'!E687),IF($A$20=9, IF('New Cycle 3'!E687="","", 'New Cycle 3'!E687),"")))))))))</f>
        <v>0</v>
      </c>
      <c r="U687" s="32">
        <f>IF($A$20=1,IF(UDDS!G687="","",UDDS!G687),IF($A$20=2,IF('FTP-75'!G687="","",'FTP-75'!G687),IF($A$20=3, IF('US06'!G687="","",'US06'!G687),IF($A$20=4, IF(NEDC!F687="","", NEDC!F687),IF($A$20=5, IF('JPN10-15'!F687="","",'JPN10-15'!F687),IF($A$20=6, IF(WLTC!G687="","", WLTC!G687),IF($A$20=7, IF('New Cycle 1'!F687="","", 'New Cycle 1'!F687),IF($A$20=8, IF('New Cycle 2'!F687="","", 'New Cycle 2'!F687),IF($A$20=9, IF('New Cycle 3'!F687="","", 'New Cycle 3'!F687),"")))))))))</f>
        <v>3426.6257327595531</v>
      </c>
    </row>
    <row r="688" spans="16:21" x14ac:dyDescent="0.25">
      <c r="P688" s="8">
        <f>IF($A$20=1,IF(UDDS!A688="","",UDDS!A688),IF($A$20=2,IF('FTP-75'!A688="","",'FTP-75'!A688),IF($A$20=3, IF('US06'!A688="","",'US06'!A688),IF($A$20=4, IF(NEDC!A688="","", NEDC!A688),IF($A$20=5, IF('JPN10-15'!A688="","",'JPN10-15'!A688),IF($A$20=6, IF(WLTC!B688="","", WLTC!B688),IF($A$20=7, IF('New Cycle 1'!A688="","", 'New Cycle 1'!A688),IF($A$20=8, IF('New Cycle 2'!A688="","", 'New Cycle 3'!A688),IF($A$20=9, IF('New Cycle 3'!A688="","", 'New Cycle 3'!A688),"")))))))))</f>
        <v>686</v>
      </c>
      <c r="Q688" s="32">
        <f>IF($A$20=1,IF(UDDS!C688="","",UDDS!C688),IF($A$20=2,IF('FTP-75'!C688="","",'FTP-75'!C688),IF($A$20=3, IF('US06'!C688="","",'US06'!C688),IF($A$20=4, IF(NEDC!B688="","", NEDC!B688),IF($A$20=5, IF('JPN10-15'!B688="","",'JPN10-15'!B688),IF($A$20=6, IF(WLTC!C688="","", WLTC!C688),IF($A$20=7, IF('New Cycle 1'!B688="","", 'New Cycle 1'!B688),IF($A$20=8, IF('New Cycle 2'!B688="","", 'New Cycle 2'!B688),IF($A$20=9, IF('New Cycle 3'!B688="","", 'New Cycle 3'!B688),"")))))))))</f>
        <v>0</v>
      </c>
      <c r="R688" s="32">
        <f>IF($A$20=1,IF(UDDS!D688="","",UDDS!D688),IF($A$20=2,IF('FTP-75'!D688="","",'FTP-75'!D688),IF($A$20=3, IF('US06'!D688="","",'US06'!D688),IF($A$20=4, IF(NEDC!C688="","", NEDC!C688),IF($A$20=5, IF('JPN10-15'!C688="","",'JPN10-15'!C688),IF($A$20=6, IF(WLTC!D688="","", WLTC!D688),IF($A$20=7, IF('New Cycle 1'!C688="","", 'New Cycle 1'!C688),IF($A$20=8, IF('New Cycle 2'!C688="","", 'New Cycle 2'!C688),IF($A$20=9, IF('New Cycle 3'!C688="","", 'New Cycle 3'!C688),"")))))))))</f>
        <v>0</v>
      </c>
      <c r="S688" s="32">
        <f>IF($A$20=1,IF(UDDS!E688="","",UDDS!E688),IF($A$20=2,IF('FTP-75'!E688="","",'FTP-75'!E688),IF($A$20=3, IF('US06'!E688="","",'US06'!E688),IF($A$20=4, IF(NEDC!D688="","", NEDC!D688),IF($A$20=5, IF('JPN10-15'!D688="","",'JPN10-15'!D688),IF($A$20=6, IF(WLTC!E688="","", WLTC!E688),IF($A$20=7, IF('New Cycle 1'!D688="","", 'New Cycle 1'!D688),IF($A$20=8, IF('New Cycle 2'!D688="","", 'New Cycle 2'!D688),IF($A$20=9, IF('New Cycle 3'!D688="","", 'New Cycle 3'!D688),"")))))))))</f>
        <v>0</v>
      </c>
      <c r="T688" s="32">
        <f>IF($A$20=1,IF(UDDS!F688="","",UDDS!F688),IF($A$20=2,IF('FTP-75'!F688="","",'FTP-75'!F688),IF($A$20=3, IF('US06'!F688="","",'US06'!F688),IF($A$20=4, IF(NEDC!E688="","", NEDC!E688),IF($A$20=5, IF('JPN10-15'!E688="","",'JPN10-15'!E688),IF($A$20=6, IF(WLTC!F688="","", WLTC!F688),IF($A$20=7, IF('New Cycle 1'!E688="","", 'New Cycle 1'!E688),IF($A$20=8, IF('New Cycle 2'!E688="","", 'New Cycle 2'!E688),IF($A$20=9, IF('New Cycle 3'!E688="","", 'New Cycle 3'!E688),"")))))))))</f>
        <v>0</v>
      </c>
      <c r="U688" s="32">
        <f>IF($A$20=1,IF(UDDS!G688="","",UDDS!G688),IF($A$20=2,IF('FTP-75'!G688="","",'FTP-75'!G688),IF($A$20=3, IF('US06'!G688="","",'US06'!G688),IF($A$20=4, IF(NEDC!F688="","", NEDC!F688),IF($A$20=5, IF('JPN10-15'!F688="","",'JPN10-15'!F688),IF($A$20=6, IF(WLTC!G688="","", WLTC!G688),IF($A$20=7, IF('New Cycle 1'!F688="","", 'New Cycle 1'!F688),IF($A$20=8, IF('New Cycle 2'!F688="","", 'New Cycle 2'!F688),IF($A$20=9, IF('New Cycle 3'!F688="","", 'New Cycle 3'!F688),"")))))))))</f>
        <v>3426.6257327595531</v>
      </c>
    </row>
    <row r="689" spans="16:21" x14ac:dyDescent="0.25">
      <c r="P689" s="8">
        <f>IF($A$20=1,IF(UDDS!A689="","",UDDS!A689),IF($A$20=2,IF('FTP-75'!A689="","",'FTP-75'!A689),IF($A$20=3, IF('US06'!A689="","",'US06'!A689),IF($A$20=4, IF(NEDC!A689="","", NEDC!A689),IF($A$20=5, IF('JPN10-15'!A689="","",'JPN10-15'!A689),IF($A$20=6, IF(WLTC!B689="","", WLTC!B689),IF($A$20=7, IF('New Cycle 1'!A689="","", 'New Cycle 1'!A689),IF($A$20=8, IF('New Cycle 2'!A689="","", 'New Cycle 3'!A689),IF($A$20=9, IF('New Cycle 3'!A689="","", 'New Cycle 3'!A689),"")))))))))</f>
        <v>687</v>
      </c>
      <c r="Q689" s="32">
        <f>IF($A$20=1,IF(UDDS!C689="","",UDDS!C689),IF($A$20=2,IF('FTP-75'!C689="","",'FTP-75'!C689),IF($A$20=3, IF('US06'!C689="","",'US06'!C689),IF($A$20=4, IF(NEDC!B689="","", NEDC!B689),IF($A$20=5, IF('JPN10-15'!B689="","",'JPN10-15'!B689),IF($A$20=6, IF(WLTC!C689="","", WLTC!C689),IF($A$20=7, IF('New Cycle 1'!B689="","", 'New Cycle 1'!B689),IF($A$20=8, IF('New Cycle 2'!B689="","", 'New Cycle 2'!B689),IF($A$20=9, IF('New Cycle 3'!B689="","", 'New Cycle 3'!B689),"")))))))))</f>
        <v>0</v>
      </c>
      <c r="R689" s="32">
        <f>IF($A$20=1,IF(UDDS!D689="","",UDDS!D689),IF($A$20=2,IF('FTP-75'!D689="","",'FTP-75'!D689),IF($A$20=3, IF('US06'!D689="","",'US06'!D689),IF($A$20=4, IF(NEDC!C689="","", NEDC!C689),IF($A$20=5, IF('JPN10-15'!C689="","",'JPN10-15'!C689),IF($A$20=6, IF(WLTC!D689="","", WLTC!D689),IF($A$20=7, IF('New Cycle 1'!C689="","", 'New Cycle 1'!C689),IF($A$20=8, IF('New Cycle 2'!C689="","", 'New Cycle 2'!C689),IF($A$20=9, IF('New Cycle 3'!C689="","", 'New Cycle 3'!C689),"")))))))))</f>
        <v>0</v>
      </c>
      <c r="S689" s="32">
        <f>IF($A$20=1,IF(UDDS!E689="","",UDDS!E689),IF($A$20=2,IF('FTP-75'!E689="","",'FTP-75'!E689),IF($A$20=3, IF('US06'!E689="","",'US06'!E689),IF($A$20=4, IF(NEDC!D689="","", NEDC!D689),IF($A$20=5, IF('JPN10-15'!D689="","",'JPN10-15'!D689),IF($A$20=6, IF(WLTC!E689="","", WLTC!E689),IF($A$20=7, IF('New Cycle 1'!D689="","", 'New Cycle 1'!D689),IF($A$20=8, IF('New Cycle 2'!D689="","", 'New Cycle 2'!D689),IF($A$20=9, IF('New Cycle 3'!D689="","", 'New Cycle 3'!D689),"")))))))))</f>
        <v>0</v>
      </c>
      <c r="T689" s="32">
        <f>IF($A$20=1,IF(UDDS!F689="","",UDDS!F689),IF($A$20=2,IF('FTP-75'!F689="","",'FTP-75'!F689),IF($A$20=3, IF('US06'!F689="","",'US06'!F689),IF($A$20=4, IF(NEDC!E689="","", NEDC!E689),IF($A$20=5, IF('JPN10-15'!E689="","",'JPN10-15'!E689),IF($A$20=6, IF(WLTC!F689="","", WLTC!F689),IF($A$20=7, IF('New Cycle 1'!E689="","", 'New Cycle 1'!E689),IF($A$20=8, IF('New Cycle 2'!E689="","", 'New Cycle 2'!E689),IF($A$20=9, IF('New Cycle 3'!E689="","", 'New Cycle 3'!E689),"")))))))))</f>
        <v>0</v>
      </c>
      <c r="U689" s="32">
        <f>IF($A$20=1,IF(UDDS!G689="","",UDDS!G689),IF($A$20=2,IF('FTP-75'!G689="","",'FTP-75'!G689),IF($A$20=3, IF('US06'!G689="","",'US06'!G689),IF($A$20=4, IF(NEDC!F689="","", NEDC!F689),IF($A$20=5, IF('JPN10-15'!F689="","",'JPN10-15'!F689),IF($A$20=6, IF(WLTC!G689="","", WLTC!G689),IF($A$20=7, IF('New Cycle 1'!F689="","", 'New Cycle 1'!F689),IF($A$20=8, IF('New Cycle 2'!F689="","", 'New Cycle 2'!F689),IF($A$20=9, IF('New Cycle 3'!F689="","", 'New Cycle 3'!F689),"")))))))))</f>
        <v>3426.6257327595531</v>
      </c>
    </row>
    <row r="690" spans="16:21" x14ac:dyDescent="0.25">
      <c r="P690" s="8">
        <f>IF($A$20=1,IF(UDDS!A690="","",UDDS!A690),IF($A$20=2,IF('FTP-75'!A690="","",'FTP-75'!A690),IF($A$20=3, IF('US06'!A690="","",'US06'!A690),IF($A$20=4, IF(NEDC!A690="","", NEDC!A690),IF($A$20=5, IF('JPN10-15'!A690="","",'JPN10-15'!A690),IF($A$20=6, IF(WLTC!B690="","", WLTC!B690),IF($A$20=7, IF('New Cycle 1'!A690="","", 'New Cycle 1'!A690),IF($A$20=8, IF('New Cycle 2'!A690="","", 'New Cycle 3'!A690),IF($A$20=9, IF('New Cycle 3'!A690="","", 'New Cycle 3'!A690),"")))))))))</f>
        <v>688</v>
      </c>
      <c r="Q690" s="32">
        <f>IF($A$20=1,IF(UDDS!C690="","",UDDS!C690),IF($A$20=2,IF('FTP-75'!C690="","",'FTP-75'!C690),IF($A$20=3, IF('US06'!C690="","",'US06'!C690),IF($A$20=4, IF(NEDC!B690="","", NEDC!B690),IF($A$20=5, IF('JPN10-15'!B690="","",'JPN10-15'!B690),IF($A$20=6, IF(WLTC!C690="","", WLTC!C690),IF($A$20=7, IF('New Cycle 1'!B690="","", 'New Cycle 1'!B690),IF($A$20=8, IF('New Cycle 2'!B690="","", 'New Cycle 2'!B690),IF($A$20=9, IF('New Cycle 3'!B690="","", 'New Cycle 3'!B690),"")))))))))</f>
        <v>0</v>
      </c>
      <c r="R690" s="32">
        <f>IF($A$20=1,IF(UDDS!D690="","",UDDS!D690),IF($A$20=2,IF('FTP-75'!D690="","",'FTP-75'!D690),IF($A$20=3, IF('US06'!D690="","",'US06'!D690),IF($A$20=4, IF(NEDC!C690="","", NEDC!C690),IF($A$20=5, IF('JPN10-15'!C690="","",'JPN10-15'!C690),IF($A$20=6, IF(WLTC!D690="","", WLTC!D690),IF($A$20=7, IF('New Cycle 1'!C690="","", 'New Cycle 1'!C690),IF($A$20=8, IF('New Cycle 2'!C690="","", 'New Cycle 2'!C690),IF($A$20=9, IF('New Cycle 3'!C690="","", 'New Cycle 3'!C690),"")))))))))</f>
        <v>0</v>
      </c>
      <c r="S690" s="32">
        <f>IF($A$20=1,IF(UDDS!E690="","",UDDS!E690),IF($A$20=2,IF('FTP-75'!E690="","",'FTP-75'!E690),IF($A$20=3, IF('US06'!E690="","",'US06'!E690),IF($A$20=4, IF(NEDC!D690="","", NEDC!D690),IF($A$20=5, IF('JPN10-15'!D690="","",'JPN10-15'!D690),IF($A$20=6, IF(WLTC!E690="","", WLTC!E690),IF($A$20=7, IF('New Cycle 1'!D690="","", 'New Cycle 1'!D690),IF($A$20=8, IF('New Cycle 2'!D690="","", 'New Cycle 2'!D690),IF($A$20=9, IF('New Cycle 3'!D690="","", 'New Cycle 3'!D690),"")))))))))</f>
        <v>0</v>
      </c>
      <c r="T690" s="32">
        <f>IF($A$20=1,IF(UDDS!F690="","",UDDS!F690),IF($A$20=2,IF('FTP-75'!F690="","",'FTP-75'!F690),IF($A$20=3, IF('US06'!F690="","",'US06'!F690),IF($A$20=4, IF(NEDC!E690="","", NEDC!E690),IF($A$20=5, IF('JPN10-15'!E690="","",'JPN10-15'!E690),IF($A$20=6, IF(WLTC!F690="","", WLTC!F690),IF($A$20=7, IF('New Cycle 1'!E690="","", 'New Cycle 1'!E690),IF($A$20=8, IF('New Cycle 2'!E690="","", 'New Cycle 2'!E690),IF($A$20=9, IF('New Cycle 3'!E690="","", 'New Cycle 3'!E690),"")))))))))</f>
        <v>0</v>
      </c>
      <c r="U690" s="32">
        <f>IF($A$20=1,IF(UDDS!G690="","",UDDS!G690),IF($A$20=2,IF('FTP-75'!G690="","",'FTP-75'!G690),IF($A$20=3, IF('US06'!G690="","",'US06'!G690),IF($A$20=4, IF(NEDC!F690="","", NEDC!F690),IF($A$20=5, IF('JPN10-15'!F690="","",'JPN10-15'!F690),IF($A$20=6, IF(WLTC!G690="","", WLTC!G690),IF($A$20=7, IF('New Cycle 1'!F690="","", 'New Cycle 1'!F690),IF($A$20=8, IF('New Cycle 2'!F690="","", 'New Cycle 2'!F690),IF($A$20=9, IF('New Cycle 3'!F690="","", 'New Cycle 3'!F690),"")))))))))</f>
        <v>3426.6257327595531</v>
      </c>
    </row>
    <row r="691" spans="16:21" x14ac:dyDescent="0.25">
      <c r="P691" s="8">
        <f>IF($A$20=1,IF(UDDS!A691="","",UDDS!A691),IF($A$20=2,IF('FTP-75'!A691="","",'FTP-75'!A691),IF($A$20=3, IF('US06'!A691="","",'US06'!A691),IF($A$20=4, IF(NEDC!A691="","", NEDC!A691),IF($A$20=5, IF('JPN10-15'!A691="","",'JPN10-15'!A691),IF($A$20=6, IF(WLTC!B691="","", WLTC!B691),IF($A$20=7, IF('New Cycle 1'!A691="","", 'New Cycle 1'!A691),IF($A$20=8, IF('New Cycle 2'!A691="","", 'New Cycle 3'!A691),IF($A$20=9, IF('New Cycle 3'!A691="","", 'New Cycle 3'!A691),"")))))))))</f>
        <v>689</v>
      </c>
      <c r="Q691" s="32">
        <f>IF($A$20=1,IF(UDDS!C691="","",UDDS!C691),IF($A$20=2,IF('FTP-75'!C691="","",'FTP-75'!C691),IF($A$20=3, IF('US06'!C691="","",'US06'!C691),IF($A$20=4, IF(NEDC!B691="","", NEDC!B691),IF($A$20=5, IF('JPN10-15'!B691="","",'JPN10-15'!B691),IF($A$20=6, IF(WLTC!C691="","", WLTC!C691),IF($A$20=7, IF('New Cycle 1'!B691="","", 'New Cycle 1'!B691),IF($A$20=8, IF('New Cycle 2'!B691="","", 'New Cycle 2'!B691),IF($A$20=9, IF('New Cycle 3'!B691="","", 'New Cycle 3'!B691),"")))))))))</f>
        <v>0</v>
      </c>
      <c r="R691" s="32">
        <f>IF($A$20=1,IF(UDDS!D691="","",UDDS!D691),IF($A$20=2,IF('FTP-75'!D691="","",'FTP-75'!D691),IF($A$20=3, IF('US06'!D691="","",'US06'!D691),IF($A$20=4, IF(NEDC!C691="","", NEDC!C691),IF($A$20=5, IF('JPN10-15'!C691="","",'JPN10-15'!C691),IF($A$20=6, IF(WLTC!D691="","", WLTC!D691),IF($A$20=7, IF('New Cycle 1'!C691="","", 'New Cycle 1'!C691),IF($A$20=8, IF('New Cycle 2'!C691="","", 'New Cycle 2'!C691),IF($A$20=9, IF('New Cycle 3'!C691="","", 'New Cycle 3'!C691),"")))))))))</f>
        <v>0</v>
      </c>
      <c r="S691" s="32">
        <f>IF($A$20=1,IF(UDDS!E691="","",UDDS!E691),IF($A$20=2,IF('FTP-75'!E691="","",'FTP-75'!E691),IF($A$20=3, IF('US06'!E691="","",'US06'!E691),IF($A$20=4, IF(NEDC!D691="","", NEDC!D691),IF($A$20=5, IF('JPN10-15'!D691="","",'JPN10-15'!D691),IF($A$20=6, IF(WLTC!E691="","", WLTC!E691),IF($A$20=7, IF('New Cycle 1'!D691="","", 'New Cycle 1'!D691),IF($A$20=8, IF('New Cycle 2'!D691="","", 'New Cycle 2'!D691),IF($A$20=9, IF('New Cycle 3'!D691="","", 'New Cycle 3'!D691),"")))))))))</f>
        <v>0</v>
      </c>
      <c r="T691" s="32">
        <f>IF($A$20=1,IF(UDDS!F691="","",UDDS!F691),IF($A$20=2,IF('FTP-75'!F691="","",'FTP-75'!F691),IF($A$20=3, IF('US06'!F691="","",'US06'!F691),IF($A$20=4, IF(NEDC!E691="","", NEDC!E691),IF($A$20=5, IF('JPN10-15'!E691="","",'JPN10-15'!E691),IF($A$20=6, IF(WLTC!F691="","", WLTC!F691),IF($A$20=7, IF('New Cycle 1'!E691="","", 'New Cycle 1'!E691),IF($A$20=8, IF('New Cycle 2'!E691="","", 'New Cycle 2'!E691),IF($A$20=9, IF('New Cycle 3'!E691="","", 'New Cycle 3'!E691),"")))))))))</f>
        <v>0</v>
      </c>
      <c r="U691" s="32">
        <f>IF($A$20=1,IF(UDDS!G691="","",UDDS!G691),IF($A$20=2,IF('FTP-75'!G691="","",'FTP-75'!G691),IF($A$20=3, IF('US06'!G691="","",'US06'!G691),IF($A$20=4, IF(NEDC!F691="","", NEDC!F691),IF($A$20=5, IF('JPN10-15'!F691="","",'JPN10-15'!F691),IF($A$20=6, IF(WLTC!G691="","", WLTC!G691),IF($A$20=7, IF('New Cycle 1'!F691="","", 'New Cycle 1'!F691),IF($A$20=8, IF('New Cycle 2'!F691="","", 'New Cycle 2'!F691),IF($A$20=9, IF('New Cycle 3'!F691="","", 'New Cycle 3'!F691),"")))))))))</f>
        <v>3426.6257327595531</v>
      </c>
    </row>
    <row r="692" spans="16:21" x14ac:dyDescent="0.25">
      <c r="P692" s="8">
        <f>IF($A$20=1,IF(UDDS!A692="","",UDDS!A692),IF($A$20=2,IF('FTP-75'!A692="","",'FTP-75'!A692),IF($A$20=3, IF('US06'!A692="","",'US06'!A692),IF($A$20=4, IF(NEDC!A692="","", NEDC!A692),IF($A$20=5, IF('JPN10-15'!A692="","",'JPN10-15'!A692),IF($A$20=6, IF(WLTC!B692="","", WLTC!B692),IF($A$20=7, IF('New Cycle 1'!A692="","", 'New Cycle 1'!A692),IF($A$20=8, IF('New Cycle 2'!A692="","", 'New Cycle 3'!A692),IF($A$20=9, IF('New Cycle 3'!A692="","", 'New Cycle 3'!A692),"")))))))))</f>
        <v>690</v>
      </c>
      <c r="Q692" s="32">
        <f>IF($A$20=1,IF(UDDS!C692="","",UDDS!C692),IF($A$20=2,IF('FTP-75'!C692="","",'FTP-75'!C692),IF($A$20=3, IF('US06'!C692="","",'US06'!C692),IF($A$20=4, IF(NEDC!B692="","", NEDC!B692),IF($A$20=5, IF('JPN10-15'!B692="","",'JPN10-15'!B692),IF($A$20=6, IF(WLTC!C692="","", WLTC!C692),IF($A$20=7, IF('New Cycle 1'!B692="","", 'New Cycle 1'!B692),IF($A$20=8, IF('New Cycle 2'!B692="","", 'New Cycle 2'!B692),IF($A$20=9, IF('New Cycle 3'!B692="","", 'New Cycle 3'!B692),"")))))))))</f>
        <v>0</v>
      </c>
      <c r="R692" s="32">
        <f>IF($A$20=1,IF(UDDS!D692="","",UDDS!D692),IF($A$20=2,IF('FTP-75'!D692="","",'FTP-75'!D692),IF($A$20=3, IF('US06'!D692="","",'US06'!D692),IF($A$20=4, IF(NEDC!C692="","", NEDC!C692),IF($A$20=5, IF('JPN10-15'!C692="","",'JPN10-15'!C692),IF($A$20=6, IF(WLTC!D692="","", WLTC!D692),IF($A$20=7, IF('New Cycle 1'!C692="","", 'New Cycle 1'!C692),IF($A$20=8, IF('New Cycle 2'!C692="","", 'New Cycle 2'!C692),IF($A$20=9, IF('New Cycle 3'!C692="","", 'New Cycle 3'!C692),"")))))))))</f>
        <v>0</v>
      </c>
      <c r="S692" s="32">
        <f>IF($A$20=1,IF(UDDS!E692="","",UDDS!E692),IF($A$20=2,IF('FTP-75'!E692="","",'FTP-75'!E692),IF($A$20=3, IF('US06'!E692="","",'US06'!E692),IF($A$20=4, IF(NEDC!D692="","", NEDC!D692),IF($A$20=5, IF('JPN10-15'!D692="","",'JPN10-15'!D692),IF($A$20=6, IF(WLTC!E692="","", WLTC!E692),IF($A$20=7, IF('New Cycle 1'!D692="","", 'New Cycle 1'!D692),IF($A$20=8, IF('New Cycle 2'!D692="","", 'New Cycle 2'!D692),IF($A$20=9, IF('New Cycle 3'!D692="","", 'New Cycle 3'!D692),"")))))))))</f>
        <v>0</v>
      </c>
      <c r="T692" s="32">
        <f>IF($A$20=1,IF(UDDS!F692="","",UDDS!F692),IF($A$20=2,IF('FTP-75'!F692="","",'FTP-75'!F692),IF($A$20=3, IF('US06'!F692="","",'US06'!F692),IF($A$20=4, IF(NEDC!E692="","", NEDC!E692),IF($A$20=5, IF('JPN10-15'!E692="","",'JPN10-15'!E692),IF($A$20=6, IF(WLTC!F692="","", WLTC!F692),IF($A$20=7, IF('New Cycle 1'!E692="","", 'New Cycle 1'!E692),IF($A$20=8, IF('New Cycle 2'!E692="","", 'New Cycle 2'!E692),IF($A$20=9, IF('New Cycle 3'!E692="","", 'New Cycle 3'!E692),"")))))))))</f>
        <v>0</v>
      </c>
      <c r="U692" s="32">
        <f>IF($A$20=1,IF(UDDS!G692="","",UDDS!G692),IF($A$20=2,IF('FTP-75'!G692="","",'FTP-75'!G692),IF($A$20=3, IF('US06'!G692="","",'US06'!G692),IF($A$20=4, IF(NEDC!F692="","", NEDC!F692),IF($A$20=5, IF('JPN10-15'!F692="","",'JPN10-15'!F692),IF($A$20=6, IF(WLTC!G692="","", WLTC!G692),IF($A$20=7, IF('New Cycle 1'!F692="","", 'New Cycle 1'!F692),IF($A$20=8, IF('New Cycle 2'!F692="","", 'New Cycle 2'!F692),IF($A$20=9, IF('New Cycle 3'!F692="","", 'New Cycle 3'!F692),"")))))))))</f>
        <v>3426.6257327595531</v>
      </c>
    </row>
    <row r="693" spans="16:21" x14ac:dyDescent="0.25">
      <c r="P693" s="8">
        <f>IF($A$20=1,IF(UDDS!A693="","",UDDS!A693),IF($A$20=2,IF('FTP-75'!A693="","",'FTP-75'!A693),IF($A$20=3, IF('US06'!A693="","",'US06'!A693),IF($A$20=4, IF(NEDC!A693="","", NEDC!A693),IF($A$20=5, IF('JPN10-15'!A693="","",'JPN10-15'!A693),IF($A$20=6, IF(WLTC!B693="","", WLTC!B693),IF($A$20=7, IF('New Cycle 1'!A693="","", 'New Cycle 1'!A693),IF($A$20=8, IF('New Cycle 2'!A693="","", 'New Cycle 3'!A693),IF($A$20=9, IF('New Cycle 3'!A693="","", 'New Cycle 3'!A693),"")))))))))</f>
        <v>691</v>
      </c>
      <c r="Q693" s="32">
        <f>IF($A$20=1,IF(UDDS!C693="","",UDDS!C693),IF($A$20=2,IF('FTP-75'!C693="","",'FTP-75'!C693),IF($A$20=3, IF('US06'!C693="","",'US06'!C693),IF($A$20=4, IF(NEDC!B693="","", NEDC!B693),IF($A$20=5, IF('JPN10-15'!B693="","",'JPN10-15'!B693),IF($A$20=6, IF(WLTC!C693="","", WLTC!C693),IF($A$20=7, IF('New Cycle 1'!B693="","", 'New Cycle 1'!B693),IF($A$20=8, IF('New Cycle 2'!B693="","", 'New Cycle 2'!B693),IF($A$20=9, IF('New Cycle 3'!B693="","", 'New Cycle 3'!B693),"")))))))))</f>
        <v>0</v>
      </c>
      <c r="R693" s="32">
        <f>IF($A$20=1,IF(UDDS!D693="","",UDDS!D693),IF($A$20=2,IF('FTP-75'!D693="","",'FTP-75'!D693),IF($A$20=3, IF('US06'!D693="","",'US06'!D693),IF($A$20=4, IF(NEDC!C693="","", NEDC!C693),IF($A$20=5, IF('JPN10-15'!C693="","",'JPN10-15'!C693),IF($A$20=6, IF(WLTC!D693="","", WLTC!D693),IF($A$20=7, IF('New Cycle 1'!C693="","", 'New Cycle 1'!C693),IF($A$20=8, IF('New Cycle 2'!C693="","", 'New Cycle 2'!C693),IF($A$20=9, IF('New Cycle 3'!C693="","", 'New Cycle 3'!C693),"")))))))))</f>
        <v>0</v>
      </c>
      <c r="S693" s="32">
        <f>IF($A$20=1,IF(UDDS!E693="","",UDDS!E693),IF($A$20=2,IF('FTP-75'!E693="","",'FTP-75'!E693),IF($A$20=3, IF('US06'!E693="","",'US06'!E693),IF($A$20=4, IF(NEDC!D693="","", NEDC!D693),IF($A$20=5, IF('JPN10-15'!D693="","",'JPN10-15'!D693),IF($A$20=6, IF(WLTC!E693="","", WLTC!E693),IF($A$20=7, IF('New Cycle 1'!D693="","", 'New Cycle 1'!D693),IF($A$20=8, IF('New Cycle 2'!D693="","", 'New Cycle 2'!D693),IF($A$20=9, IF('New Cycle 3'!D693="","", 'New Cycle 3'!D693),"")))))))))</f>
        <v>0</v>
      </c>
      <c r="T693" s="32">
        <f>IF($A$20=1,IF(UDDS!F693="","",UDDS!F693),IF($A$20=2,IF('FTP-75'!F693="","",'FTP-75'!F693),IF($A$20=3, IF('US06'!F693="","",'US06'!F693),IF($A$20=4, IF(NEDC!E693="","", NEDC!E693),IF($A$20=5, IF('JPN10-15'!E693="","",'JPN10-15'!E693),IF($A$20=6, IF(WLTC!F693="","", WLTC!F693),IF($A$20=7, IF('New Cycle 1'!E693="","", 'New Cycle 1'!E693),IF($A$20=8, IF('New Cycle 2'!E693="","", 'New Cycle 2'!E693),IF($A$20=9, IF('New Cycle 3'!E693="","", 'New Cycle 3'!E693),"")))))))))</f>
        <v>0</v>
      </c>
      <c r="U693" s="32">
        <f>IF($A$20=1,IF(UDDS!G693="","",UDDS!G693),IF($A$20=2,IF('FTP-75'!G693="","",'FTP-75'!G693),IF($A$20=3, IF('US06'!G693="","",'US06'!G693),IF($A$20=4, IF(NEDC!F693="","", NEDC!F693),IF($A$20=5, IF('JPN10-15'!F693="","",'JPN10-15'!F693),IF($A$20=6, IF(WLTC!G693="","", WLTC!G693),IF($A$20=7, IF('New Cycle 1'!F693="","", 'New Cycle 1'!F693),IF($A$20=8, IF('New Cycle 2'!F693="","", 'New Cycle 2'!F693),IF($A$20=9, IF('New Cycle 3'!F693="","", 'New Cycle 3'!F693),"")))))))))</f>
        <v>3426.6257327595531</v>
      </c>
    </row>
    <row r="694" spans="16:21" x14ac:dyDescent="0.25">
      <c r="P694" s="8">
        <f>IF($A$20=1,IF(UDDS!A694="","",UDDS!A694),IF($A$20=2,IF('FTP-75'!A694="","",'FTP-75'!A694),IF($A$20=3, IF('US06'!A694="","",'US06'!A694),IF($A$20=4, IF(NEDC!A694="","", NEDC!A694),IF($A$20=5, IF('JPN10-15'!A694="","",'JPN10-15'!A694),IF($A$20=6, IF(WLTC!B694="","", WLTC!B694),IF($A$20=7, IF('New Cycle 1'!A694="","", 'New Cycle 1'!A694),IF($A$20=8, IF('New Cycle 2'!A694="","", 'New Cycle 3'!A694),IF($A$20=9, IF('New Cycle 3'!A694="","", 'New Cycle 3'!A694),"")))))))))</f>
        <v>692</v>
      </c>
      <c r="Q694" s="32">
        <f>IF($A$20=1,IF(UDDS!C694="","",UDDS!C694),IF($A$20=2,IF('FTP-75'!C694="","",'FTP-75'!C694),IF($A$20=3, IF('US06'!C694="","",'US06'!C694),IF($A$20=4, IF(NEDC!B694="","", NEDC!B694),IF($A$20=5, IF('JPN10-15'!B694="","",'JPN10-15'!B694),IF($A$20=6, IF(WLTC!C694="","", WLTC!C694),IF($A$20=7, IF('New Cycle 1'!B694="","", 'New Cycle 1'!B694),IF($A$20=8, IF('New Cycle 2'!B694="","", 'New Cycle 2'!B694),IF($A$20=9, IF('New Cycle 3'!B694="","", 'New Cycle 3'!B694),"")))))))))</f>
        <v>0</v>
      </c>
      <c r="R694" s="32">
        <f>IF($A$20=1,IF(UDDS!D694="","",UDDS!D694),IF($A$20=2,IF('FTP-75'!D694="","",'FTP-75'!D694),IF($A$20=3, IF('US06'!D694="","",'US06'!D694),IF($A$20=4, IF(NEDC!C694="","", NEDC!C694),IF($A$20=5, IF('JPN10-15'!C694="","",'JPN10-15'!C694),IF($A$20=6, IF(WLTC!D694="","", WLTC!D694),IF($A$20=7, IF('New Cycle 1'!C694="","", 'New Cycle 1'!C694),IF($A$20=8, IF('New Cycle 2'!C694="","", 'New Cycle 2'!C694),IF($A$20=9, IF('New Cycle 3'!C694="","", 'New Cycle 3'!C694),"")))))))))</f>
        <v>0</v>
      </c>
      <c r="S694" s="32">
        <f>IF($A$20=1,IF(UDDS!E694="","",UDDS!E694),IF($A$20=2,IF('FTP-75'!E694="","",'FTP-75'!E694),IF($A$20=3, IF('US06'!E694="","",'US06'!E694),IF($A$20=4, IF(NEDC!D694="","", NEDC!D694),IF($A$20=5, IF('JPN10-15'!D694="","",'JPN10-15'!D694),IF($A$20=6, IF(WLTC!E694="","", WLTC!E694),IF($A$20=7, IF('New Cycle 1'!D694="","", 'New Cycle 1'!D694),IF($A$20=8, IF('New Cycle 2'!D694="","", 'New Cycle 2'!D694),IF($A$20=9, IF('New Cycle 3'!D694="","", 'New Cycle 3'!D694),"")))))))))</f>
        <v>0</v>
      </c>
      <c r="T694" s="32">
        <f>IF($A$20=1,IF(UDDS!F694="","",UDDS!F694),IF($A$20=2,IF('FTP-75'!F694="","",'FTP-75'!F694),IF($A$20=3, IF('US06'!F694="","",'US06'!F694),IF($A$20=4, IF(NEDC!E694="","", NEDC!E694),IF($A$20=5, IF('JPN10-15'!E694="","",'JPN10-15'!E694),IF($A$20=6, IF(WLTC!F694="","", WLTC!F694),IF($A$20=7, IF('New Cycle 1'!E694="","", 'New Cycle 1'!E694),IF($A$20=8, IF('New Cycle 2'!E694="","", 'New Cycle 2'!E694),IF($A$20=9, IF('New Cycle 3'!E694="","", 'New Cycle 3'!E694),"")))))))))</f>
        <v>0</v>
      </c>
      <c r="U694" s="32">
        <f>IF($A$20=1,IF(UDDS!G694="","",UDDS!G694),IF($A$20=2,IF('FTP-75'!G694="","",'FTP-75'!G694),IF($A$20=3, IF('US06'!G694="","",'US06'!G694),IF($A$20=4, IF(NEDC!F694="","", NEDC!F694),IF($A$20=5, IF('JPN10-15'!F694="","",'JPN10-15'!F694),IF($A$20=6, IF(WLTC!G694="","", WLTC!G694),IF($A$20=7, IF('New Cycle 1'!F694="","", 'New Cycle 1'!F694),IF($A$20=8, IF('New Cycle 2'!F694="","", 'New Cycle 2'!F694),IF($A$20=9, IF('New Cycle 3'!F694="","", 'New Cycle 3'!F694),"")))))))))</f>
        <v>3426.6257327595531</v>
      </c>
    </row>
    <row r="695" spans="16:21" x14ac:dyDescent="0.25">
      <c r="P695" s="8">
        <f>IF($A$20=1,IF(UDDS!A695="","",UDDS!A695),IF($A$20=2,IF('FTP-75'!A695="","",'FTP-75'!A695),IF($A$20=3, IF('US06'!A695="","",'US06'!A695),IF($A$20=4, IF(NEDC!A695="","", NEDC!A695),IF($A$20=5, IF('JPN10-15'!A695="","",'JPN10-15'!A695),IF($A$20=6, IF(WLTC!B695="","", WLTC!B695),IF($A$20=7, IF('New Cycle 1'!A695="","", 'New Cycle 1'!A695),IF($A$20=8, IF('New Cycle 2'!A695="","", 'New Cycle 3'!A695),IF($A$20=9, IF('New Cycle 3'!A695="","", 'New Cycle 3'!A695),"")))))))))</f>
        <v>693</v>
      </c>
      <c r="Q695" s="32">
        <f>IF($A$20=1,IF(UDDS!C695="","",UDDS!C695),IF($A$20=2,IF('FTP-75'!C695="","",'FTP-75'!C695),IF($A$20=3, IF('US06'!C695="","",'US06'!C695),IF($A$20=4, IF(NEDC!B695="","", NEDC!B695),IF($A$20=5, IF('JPN10-15'!B695="","",'JPN10-15'!B695),IF($A$20=6, IF(WLTC!C695="","", WLTC!C695),IF($A$20=7, IF('New Cycle 1'!B695="","", 'New Cycle 1'!B695),IF($A$20=8, IF('New Cycle 2'!B695="","", 'New Cycle 2'!B695),IF($A$20=9, IF('New Cycle 3'!B695="","", 'New Cycle 3'!B695),"")))))))))</f>
        <v>0</v>
      </c>
      <c r="R695" s="32">
        <f>IF($A$20=1,IF(UDDS!D695="","",UDDS!D695),IF($A$20=2,IF('FTP-75'!D695="","",'FTP-75'!D695),IF($A$20=3, IF('US06'!D695="","",'US06'!D695),IF($A$20=4, IF(NEDC!C695="","", NEDC!C695),IF($A$20=5, IF('JPN10-15'!C695="","",'JPN10-15'!C695),IF($A$20=6, IF(WLTC!D695="","", WLTC!D695),IF($A$20=7, IF('New Cycle 1'!C695="","", 'New Cycle 1'!C695),IF($A$20=8, IF('New Cycle 2'!C695="","", 'New Cycle 2'!C695),IF($A$20=9, IF('New Cycle 3'!C695="","", 'New Cycle 3'!C695),"")))))))))</f>
        <v>0</v>
      </c>
      <c r="S695" s="32">
        <f>IF($A$20=1,IF(UDDS!E695="","",UDDS!E695),IF($A$20=2,IF('FTP-75'!E695="","",'FTP-75'!E695),IF($A$20=3, IF('US06'!E695="","",'US06'!E695),IF($A$20=4, IF(NEDC!D695="","", NEDC!D695),IF($A$20=5, IF('JPN10-15'!D695="","",'JPN10-15'!D695),IF($A$20=6, IF(WLTC!E695="","", WLTC!E695),IF($A$20=7, IF('New Cycle 1'!D695="","", 'New Cycle 1'!D695),IF($A$20=8, IF('New Cycle 2'!D695="","", 'New Cycle 2'!D695),IF($A$20=9, IF('New Cycle 3'!D695="","", 'New Cycle 3'!D695),"")))))))))</f>
        <v>0</v>
      </c>
      <c r="T695" s="32">
        <f>IF($A$20=1,IF(UDDS!F695="","",UDDS!F695),IF($A$20=2,IF('FTP-75'!F695="","",'FTP-75'!F695),IF($A$20=3, IF('US06'!F695="","",'US06'!F695),IF($A$20=4, IF(NEDC!E695="","", NEDC!E695),IF($A$20=5, IF('JPN10-15'!E695="","",'JPN10-15'!E695),IF($A$20=6, IF(WLTC!F695="","", WLTC!F695),IF($A$20=7, IF('New Cycle 1'!E695="","", 'New Cycle 1'!E695),IF($A$20=8, IF('New Cycle 2'!E695="","", 'New Cycle 2'!E695),IF($A$20=9, IF('New Cycle 3'!E695="","", 'New Cycle 3'!E695),"")))))))))</f>
        <v>0</v>
      </c>
      <c r="U695" s="32">
        <f>IF($A$20=1,IF(UDDS!G695="","",UDDS!G695),IF($A$20=2,IF('FTP-75'!G695="","",'FTP-75'!G695),IF($A$20=3, IF('US06'!G695="","",'US06'!G695),IF($A$20=4, IF(NEDC!F695="","", NEDC!F695),IF($A$20=5, IF('JPN10-15'!F695="","",'JPN10-15'!F695),IF($A$20=6, IF(WLTC!G695="","", WLTC!G695),IF($A$20=7, IF('New Cycle 1'!F695="","", 'New Cycle 1'!F695),IF($A$20=8, IF('New Cycle 2'!F695="","", 'New Cycle 2'!F695),IF($A$20=9, IF('New Cycle 3'!F695="","", 'New Cycle 3'!F695),"")))))))))</f>
        <v>3426.6257327595531</v>
      </c>
    </row>
    <row r="696" spans="16:21" x14ac:dyDescent="0.25">
      <c r="P696" s="8">
        <f>IF($A$20=1,IF(UDDS!A696="","",UDDS!A696),IF($A$20=2,IF('FTP-75'!A696="","",'FTP-75'!A696),IF($A$20=3, IF('US06'!A696="","",'US06'!A696),IF($A$20=4, IF(NEDC!A696="","", NEDC!A696),IF($A$20=5, IF('JPN10-15'!A696="","",'JPN10-15'!A696),IF($A$20=6, IF(WLTC!B696="","", WLTC!B696),IF($A$20=7, IF('New Cycle 1'!A696="","", 'New Cycle 1'!A696),IF($A$20=8, IF('New Cycle 2'!A696="","", 'New Cycle 3'!A696),IF($A$20=9, IF('New Cycle 3'!A696="","", 'New Cycle 3'!A696),"")))))))))</f>
        <v>694</v>
      </c>
      <c r="Q696" s="32">
        <f>IF($A$20=1,IF(UDDS!C696="","",UDDS!C696),IF($A$20=2,IF('FTP-75'!C696="","",'FTP-75'!C696),IF($A$20=3, IF('US06'!C696="","",'US06'!C696),IF($A$20=4, IF(NEDC!B696="","", NEDC!B696),IF($A$20=5, IF('JPN10-15'!B696="","",'JPN10-15'!B696),IF($A$20=6, IF(WLTC!C696="","", WLTC!C696),IF($A$20=7, IF('New Cycle 1'!B696="","", 'New Cycle 1'!B696),IF($A$20=8, IF('New Cycle 2'!B696="","", 'New Cycle 2'!B696),IF($A$20=9, IF('New Cycle 3'!B696="","", 'New Cycle 3'!B696),"")))))))))</f>
        <v>0</v>
      </c>
      <c r="R696" s="32">
        <f>IF($A$20=1,IF(UDDS!D696="","",UDDS!D696),IF($A$20=2,IF('FTP-75'!D696="","",'FTP-75'!D696),IF($A$20=3, IF('US06'!D696="","",'US06'!D696),IF($A$20=4, IF(NEDC!C696="","", NEDC!C696),IF($A$20=5, IF('JPN10-15'!C696="","",'JPN10-15'!C696),IF($A$20=6, IF(WLTC!D696="","", WLTC!D696),IF($A$20=7, IF('New Cycle 1'!C696="","", 'New Cycle 1'!C696),IF($A$20=8, IF('New Cycle 2'!C696="","", 'New Cycle 2'!C696),IF($A$20=9, IF('New Cycle 3'!C696="","", 'New Cycle 3'!C696),"")))))))))</f>
        <v>0</v>
      </c>
      <c r="S696" s="32">
        <f>IF($A$20=1,IF(UDDS!E696="","",UDDS!E696),IF($A$20=2,IF('FTP-75'!E696="","",'FTP-75'!E696),IF($A$20=3, IF('US06'!E696="","",'US06'!E696),IF($A$20=4, IF(NEDC!D696="","", NEDC!D696),IF($A$20=5, IF('JPN10-15'!D696="","",'JPN10-15'!D696),IF($A$20=6, IF(WLTC!E696="","", WLTC!E696),IF($A$20=7, IF('New Cycle 1'!D696="","", 'New Cycle 1'!D696),IF($A$20=8, IF('New Cycle 2'!D696="","", 'New Cycle 2'!D696),IF($A$20=9, IF('New Cycle 3'!D696="","", 'New Cycle 3'!D696),"")))))))))</f>
        <v>0</v>
      </c>
      <c r="T696" s="32">
        <f>IF($A$20=1,IF(UDDS!F696="","",UDDS!F696),IF($A$20=2,IF('FTP-75'!F696="","",'FTP-75'!F696),IF($A$20=3, IF('US06'!F696="","",'US06'!F696),IF($A$20=4, IF(NEDC!E696="","", NEDC!E696),IF($A$20=5, IF('JPN10-15'!E696="","",'JPN10-15'!E696),IF($A$20=6, IF(WLTC!F696="","", WLTC!F696),IF($A$20=7, IF('New Cycle 1'!E696="","", 'New Cycle 1'!E696),IF($A$20=8, IF('New Cycle 2'!E696="","", 'New Cycle 2'!E696),IF($A$20=9, IF('New Cycle 3'!E696="","", 'New Cycle 3'!E696),"")))))))))</f>
        <v>0</v>
      </c>
      <c r="U696" s="32">
        <f>IF($A$20=1,IF(UDDS!G696="","",UDDS!G696),IF($A$20=2,IF('FTP-75'!G696="","",'FTP-75'!G696),IF($A$20=3, IF('US06'!G696="","",'US06'!G696),IF($A$20=4, IF(NEDC!F696="","", NEDC!F696),IF($A$20=5, IF('JPN10-15'!F696="","",'JPN10-15'!F696),IF($A$20=6, IF(WLTC!G696="","", WLTC!G696),IF($A$20=7, IF('New Cycle 1'!F696="","", 'New Cycle 1'!F696),IF($A$20=8, IF('New Cycle 2'!F696="","", 'New Cycle 2'!F696),IF($A$20=9, IF('New Cycle 3'!F696="","", 'New Cycle 3'!F696),"")))))))))</f>
        <v>3426.6257327595531</v>
      </c>
    </row>
    <row r="697" spans="16:21" x14ac:dyDescent="0.25">
      <c r="P697" s="8">
        <f>IF($A$20=1,IF(UDDS!A697="","",UDDS!A697),IF($A$20=2,IF('FTP-75'!A697="","",'FTP-75'!A697),IF($A$20=3, IF('US06'!A697="","",'US06'!A697),IF($A$20=4, IF(NEDC!A697="","", NEDC!A697),IF($A$20=5, IF('JPN10-15'!A697="","",'JPN10-15'!A697),IF($A$20=6, IF(WLTC!B697="","", WLTC!B697),IF($A$20=7, IF('New Cycle 1'!A697="","", 'New Cycle 1'!A697),IF($A$20=8, IF('New Cycle 2'!A697="","", 'New Cycle 3'!A697),IF($A$20=9, IF('New Cycle 3'!A697="","", 'New Cycle 3'!A697),"")))))))))</f>
        <v>695</v>
      </c>
      <c r="Q697" s="32">
        <f>IF($A$20=1,IF(UDDS!C697="","",UDDS!C697),IF($A$20=2,IF('FTP-75'!C697="","",'FTP-75'!C697),IF($A$20=3, IF('US06'!C697="","",'US06'!C697),IF($A$20=4, IF(NEDC!B697="","", NEDC!B697),IF($A$20=5, IF('JPN10-15'!B697="","",'JPN10-15'!B697),IF($A$20=6, IF(WLTC!C697="","", WLTC!C697),IF($A$20=7, IF('New Cycle 1'!B697="","", 'New Cycle 1'!B697),IF($A$20=8, IF('New Cycle 2'!B697="","", 'New Cycle 2'!B697),IF($A$20=9, IF('New Cycle 3'!B697="","", 'New Cycle 3'!B697),"")))))))))</f>
        <v>0</v>
      </c>
      <c r="R697" s="32">
        <f>IF($A$20=1,IF(UDDS!D697="","",UDDS!D697),IF($A$20=2,IF('FTP-75'!D697="","",'FTP-75'!D697),IF($A$20=3, IF('US06'!D697="","",'US06'!D697),IF($A$20=4, IF(NEDC!C697="","", NEDC!C697),IF($A$20=5, IF('JPN10-15'!C697="","",'JPN10-15'!C697),IF($A$20=6, IF(WLTC!D697="","", WLTC!D697),IF($A$20=7, IF('New Cycle 1'!C697="","", 'New Cycle 1'!C697),IF($A$20=8, IF('New Cycle 2'!C697="","", 'New Cycle 2'!C697),IF($A$20=9, IF('New Cycle 3'!C697="","", 'New Cycle 3'!C697),"")))))))))</f>
        <v>0</v>
      </c>
      <c r="S697" s="32">
        <f>IF($A$20=1,IF(UDDS!E697="","",UDDS!E697),IF($A$20=2,IF('FTP-75'!E697="","",'FTP-75'!E697),IF($A$20=3, IF('US06'!E697="","",'US06'!E697),IF($A$20=4, IF(NEDC!D697="","", NEDC!D697),IF($A$20=5, IF('JPN10-15'!D697="","",'JPN10-15'!D697),IF($A$20=6, IF(WLTC!E697="","", WLTC!E697),IF($A$20=7, IF('New Cycle 1'!D697="","", 'New Cycle 1'!D697),IF($A$20=8, IF('New Cycle 2'!D697="","", 'New Cycle 2'!D697),IF($A$20=9, IF('New Cycle 3'!D697="","", 'New Cycle 3'!D697),"")))))))))</f>
        <v>0</v>
      </c>
      <c r="T697" s="32">
        <f>IF($A$20=1,IF(UDDS!F697="","",UDDS!F697),IF($A$20=2,IF('FTP-75'!F697="","",'FTP-75'!F697),IF($A$20=3, IF('US06'!F697="","",'US06'!F697),IF($A$20=4, IF(NEDC!E697="","", NEDC!E697),IF($A$20=5, IF('JPN10-15'!E697="","",'JPN10-15'!E697),IF($A$20=6, IF(WLTC!F697="","", WLTC!F697),IF($A$20=7, IF('New Cycle 1'!E697="","", 'New Cycle 1'!E697),IF($A$20=8, IF('New Cycle 2'!E697="","", 'New Cycle 2'!E697),IF($A$20=9, IF('New Cycle 3'!E697="","", 'New Cycle 3'!E697),"")))))))))</f>
        <v>0</v>
      </c>
      <c r="U697" s="32">
        <f>IF($A$20=1,IF(UDDS!G697="","",UDDS!G697),IF($A$20=2,IF('FTP-75'!G697="","",'FTP-75'!G697),IF($A$20=3, IF('US06'!G697="","",'US06'!G697),IF($A$20=4, IF(NEDC!F697="","", NEDC!F697),IF($A$20=5, IF('JPN10-15'!F697="","",'JPN10-15'!F697),IF($A$20=6, IF(WLTC!G697="","", WLTC!G697),IF($A$20=7, IF('New Cycle 1'!F697="","", 'New Cycle 1'!F697),IF($A$20=8, IF('New Cycle 2'!F697="","", 'New Cycle 2'!F697),IF($A$20=9, IF('New Cycle 3'!F697="","", 'New Cycle 3'!F697),"")))))))))</f>
        <v>3426.6257327595531</v>
      </c>
    </row>
    <row r="698" spans="16:21" x14ac:dyDescent="0.25">
      <c r="P698" s="8">
        <f>IF($A$20=1,IF(UDDS!A698="","",UDDS!A698),IF($A$20=2,IF('FTP-75'!A698="","",'FTP-75'!A698),IF($A$20=3, IF('US06'!A698="","",'US06'!A698),IF($A$20=4, IF(NEDC!A698="","", NEDC!A698),IF($A$20=5, IF('JPN10-15'!A698="","",'JPN10-15'!A698),IF($A$20=6, IF(WLTC!B698="","", WLTC!B698),IF($A$20=7, IF('New Cycle 1'!A698="","", 'New Cycle 1'!A698),IF($A$20=8, IF('New Cycle 2'!A698="","", 'New Cycle 3'!A698),IF($A$20=9, IF('New Cycle 3'!A698="","", 'New Cycle 3'!A698),"")))))))))</f>
        <v>696</v>
      </c>
      <c r="Q698" s="32">
        <f>IF($A$20=1,IF(UDDS!C698="","",UDDS!C698),IF($A$20=2,IF('FTP-75'!C698="","",'FTP-75'!C698),IF($A$20=3, IF('US06'!C698="","",'US06'!C698),IF($A$20=4, IF(NEDC!B698="","", NEDC!B698),IF($A$20=5, IF('JPN10-15'!B698="","",'JPN10-15'!B698),IF($A$20=6, IF(WLTC!C698="","", WLTC!C698),IF($A$20=7, IF('New Cycle 1'!B698="","", 'New Cycle 1'!B698),IF($A$20=8, IF('New Cycle 2'!B698="","", 'New Cycle 2'!B698),IF($A$20=9, IF('New Cycle 3'!B698="","", 'New Cycle 3'!B698),"")))))))))</f>
        <v>0</v>
      </c>
      <c r="R698" s="32">
        <f>IF($A$20=1,IF(UDDS!D698="","",UDDS!D698),IF($A$20=2,IF('FTP-75'!D698="","",'FTP-75'!D698),IF($A$20=3, IF('US06'!D698="","",'US06'!D698),IF($A$20=4, IF(NEDC!C698="","", NEDC!C698),IF($A$20=5, IF('JPN10-15'!C698="","",'JPN10-15'!C698),IF($A$20=6, IF(WLTC!D698="","", WLTC!D698),IF($A$20=7, IF('New Cycle 1'!C698="","", 'New Cycle 1'!C698),IF($A$20=8, IF('New Cycle 2'!C698="","", 'New Cycle 2'!C698),IF($A$20=9, IF('New Cycle 3'!C698="","", 'New Cycle 3'!C698),"")))))))))</f>
        <v>0</v>
      </c>
      <c r="S698" s="32">
        <f>IF($A$20=1,IF(UDDS!E698="","",UDDS!E698),IF($A$20=2,IF('FTP-75'!E698="","",'FTP-75'!E698),IF($A$20=3, IF('US06'!E698="","",'US06'!E698),IF($A$20=4, IF(NEDC!D698="","", NEDC!D698),IF($A$20=5, IF('JPN10-15'!D698="","",'JPN10-15'!D698),IF($A$20=6, IF(WLTC!E698="","", WLTC!E698),IF($A$20=7, IF('New Cycle 1'!D698="","", 'New Cycle 1'!D698),IF($A$20=8, IF('New Cycle 2'!D698="","", 'New Cycle 2'!D698),IF($A$20=9, IF('New Cycle 3'!D698="","", 'New Cycle 3'!D698),"")))))))))</f>
        <v>0</v>
      </c>
      <c r="T698" s="32">
        <f>IF($A$20=1,IF(UDDS!F698="","",UDDS!F698),IF($A$20=2,IF('FTP-75'!F698="","",'FTP-75'!F698),IF($A$20=3, IF('US06'!F698="","",'US06'!F698),IF($A$20=4, IF(NEDC!E698="","", NEDC!E698),IF($A$20=5, IF('JPN10-15'!E698="","",'JPN10-15'!E698),IF($A$20=6, IF(WLTC!F698="","", WLTC!F698),IF($A$20=7, IF('New Cycle 1'!E698="","", 'New Cycle 1'!E698),IF($A$20=8, IF('New Cycle 2'!E698="","", 'New Cycle 2'!E698),IF($A$20=9, IF('New Cycle 3'!E698="","", 'New Cycle 3'!E698),"")))))))))</f>
        <v>0</v>
      </c>
      <c r="U698" s="32">
        <f>IF($A$20=1,IF(UDDS!G698="","",UDDS!G698),IF($A$20=2,IF('FTP-75'!G698="","",'FTP-75'!G698),IF($A$20=3, IF('US06'!G698="","",'US06'!G698),IF($A$20=4, IF(NEDC!F698="","", NEDC!F698),IF($A$20=5, IF('JPN10-15'!F698="","",'JPN10-15'!F698),IF($A$20=6, IF(WLTC!G698="","", WLTC!G698),IF($A$20=7, IF('New Cycle 1'!F698="","", 'New Cycle 1'!F698),IF($A$20=8, IF('New Cycle 2'!F698="","", 'New Cycle 2'!F698),IF($A$20=9, IF('New Cycle 3'!F698="","", 'New Cycle 3'!F698),"")))))))))</f>
        <v>3426.6257327595531</v>
      </c>
    </row>
    <row r="699" spans="16:21" x14ac:dyDescent="0.25">
      <c r="P699" s="8">
        <f>IF($A$20=1,IF(UDDS!A699="","",UDDS!A699),IF($A$20=2,IF('FTP-75'!A699="","",'FTP-75'!A699),IF($A$20=3, IF('US06'!A699="","",'US06'!A699),IF($A$20=4, IF(NEDC!A699="","", NEDC!A699),IF($A$20=5, IF('JPN10-15'!A699="","",'JPN10-15'!A699),IF($A$20=6, IF(WLTC!B699="","", WLTC!B699),IF($A$20=7, IF('New Cycle 1'!A699="","", 'New Cycle 1'!A699),IF($A$20=8, IF('New Cycle 2'!A699="","", 'New Cycle 3'!A699),IF($A$20=9, IF('New Cycle 3'!A699="","", 'New Cycle 3'!A699),"")))))))))</f>
        <v>697</v>
      </c>
      <c r="Q699" s="32">
        <f>IF($A$20=1,IF(UDDS!C699="","",UDDS!C699),IF($A$20=2,IF('FTP-75'!C699="","",'FTP-75'!C699),IF($A$20=3, IF('US06'!C699="","",'US06'!C699),IF($A$20=4, IF(NEDC!B699="","", NEDC!B699),IF($A$20=5, IF('JPN10-15'!B699="","",'JPN10-15'!B699),IF($A$20=6, IF(WLTC!C699="","", WLTC!C699),IF($A$20=7, IF('New Cycle 1'!B699="","", 'New Cycle 1'!B699),IF($A$20=8, IF('New Cycle 2'!B699="","", 'New Cycle 2'!B699),IF($A$20=9, IF('New Cycle 3'!B699="","", 'New Cycle 3'!B699),"")))))))))</f>
        <v>0</v>
      </c>
      <c r="R699" s="32">
        <f>IF($A$20=1,IF(UDDS!D699="","",UDDS!D699),IF($A$20=2,IF('FTP-75'!D699="","",'FTP-75'!D699),IF($A$20=3, IF('US06'!D699="","",'US06'!D699),IF($A$20=4, IF(NEDC!C699="","", NEDC!C699),IF($A$20=5, IF('JPN10-15'!C699="","",'JPN10-15'!C699),IF($A$20=6, IF(WLTC!D699="","", WLTC!D699),IF($A$20=7, IF('New Cycle 1'!C699="","", 'New Cycle 1'!C699),IF($A$20=8, IF('New Cycle 2'!C699="","", 'New Cycle 2'!C699),IF($A$20=9, IF('New Cycle 3'!C699="","", 'New Cycle 3'!C699),"")))))))))</f>
        <v>0</v>
      </c>
      <c r="S699" s="32">
        <f>IF($A$20=1,IF(UDDS!E699="","",UDDS!E699),IF($A$20=2,IF('FTP-75'!E699="","",'FTP-75'!E699),IF($A$20=3, IF('US06'!E699="","",'US06'!E699),IF($A$20=4, IF(NEDC!D699="","", NEDC!D699),IF($A$20=5, IF('JPN10-15'!D699="","",'JPN10-15'!D699),IF($A$20=6, IF(WLTC!E699="","", WLTC!E699),IF($A$20=7, IF('New Cycle 1'!D699="","", 'New Cycle 1'!D699),IF($A$20=8, IF('New Cycle 2'!D699="","", 'New Cycle 2'!D699),IF($A$20=9, IF('New Cycle 3'!D699="","", 'New Cycle 3'!D699),"")))))))))</f>
        <v>0</v>
      </c>
      <c r="T699" s="32">
        <f>IF($A$20=1,IF(UDDS!F699="","",UDDS!F699),IF($A$20=2,IF('FTP-75'!F699="","",'FTP-75'!F699),IF($A$20=3, IF('US06'!F699="","",'US06'!F699),IF($A$20=4, IF(NEDC!E699="","", NEDC!E699),IF($A$20=5, IF('JPN10-15'!E699="","",'JPN10-15'!E699),IF($A$20=6, IF(WLTC!F699="","", WLTC!F699),IF($A$20=7, IF('New Cycle 1'!E699="","", 'New Cycle 1'!E699),IF($A$20=8, IF('New Cycle 2'!E699="","", 'New Cycle 2'!E699),IF($A$20=9, IF('New Cycle 3'!E699="","", 'New Cycle 3'!E699),"")))))))))</f>
        <v>0</v>
      </c>
      <c r="U699" s="32">
        <f>IF($A$20=1,IF(UDDS!G699="","",UDDS!G699),IF($A$20=2,IF('FTP-75'!G699="","",'FTP-75'!G699),IF($A$20=3, IF('US06'!G699="","",'US06'!G699),IF($A$20=4, IF(NEDC!F699="","", NEDC!F699),IF($A$20=5, IF('JPN10-15'!F699="","",'JPN10-15'!F699),IF($A$20=6, IF(WLTC!G699="","", WLTC!G699),IF($A$20=7, IF('New Cycle 1'!F699="","", 'New Cycle 1'!F699),IF($A$20=8, IF('New Cycle 2'!F699="","", 'New Cycle 2'!F699),IF($A$20=9, IF('New Cycle 3'!F699="","", 'New Cycle 3'!F699),"")))))))))</f>
        <v>3426.6257327595531</v>
      </c>
    </row>
    <row r="700" spans="16:21" x14ac:dyDescent="0.25">
      <c r="P700" s="8">
        <f>IF($A$20=1,IF(UDDS!A700="","",UDDS!A700),IF($A$20=2,IF('FTP-75'!A700="","",'FTP-75'!A700),IF($A$20=3, IF('US06'!A700="","",'US06'!A700),IF($A$20=4, IF(NEDC!A700="","", NEDC!A700),IF($A$20=5, IF('JPN10-15'!A700="","",'JPN10-15'!A700),IF($A$20=6, IF(WLTC!B700="","", WLTC!B700),IF($A$20=7, IF('New Cycle 1'!A700="","", 'New Cycle 1'!A700),IF($A$20=8, IF('New Cycle 2'!A700="","", 'New Cycle 3'!A700),IF($A$20=9, IF('New Cycle 3'!A700="","", 'New Cycle 3'!A700),"")))))))))</f>
        <v>698</v>
      </c>
      <c r="Q700" s="32">
        <f>IF($A$20=1,IF(UDDS!C700="","",UDDS!C700),IF($A$20=2,IF('FTP-75'!C700="","",'FTP-75'!C700),IF($A$20=3, IF('US06'!C700="","",'US06'!C700),IF($A$20=4, IF(NEDC!B700="","", NEDC!B700),IF($A$20=5, IF('JPN10-15'!B700="","",'JPN10-15'!B700),IF($A$20=6, IF(WLTC!C700="","", WLTC!C700),IF($A$20=7, IF('New Cycle 1'!B700="","", 'New Cycle 1'!B700),IF($A$20=8, IF('New Cycle 2'!B700="","", 'New Cycle 2'!B700),IF($A$20=9, IF('New Cycle 3'!B700="","", 'New Cycle 3'!B700),"")))))))))</f>
        <v>0</v>
      </c>
      <c r="R700" s="32">
        <f>IF($A$20=1,IF(UDDS!D700="","",UDDS!D700),IF($A$20=2,IF('FTP-75'!D700="","",'FTP-75'!D700),IF($A$20=3, IF('US06'!D700="","",'US06'!D700),IF($A$20=4, IF(NEDC!C700="","", NEDC!C700),IF($A$20=5, IF('JPN10-15'!C700="","",'JPN10-15'!C700),IF($A$20=6, IF(WLTC!D700="","", WLTC!D700),IF($A$20=7, IF('New Cycle 1'!C700="","", 'New Cycle 1'!C700),IF($A$20=8, IF('New Cycle 2'!C700="","", 'New Cycle 2'!C700),IF($A$20=9, IF('New Cycle 3'!C700="","", 'New Cycle 3'!C700),"")))))))))</f>
        <v>0</v>
      </c>
      <c r="S700" s="32">
        <f>IF($A$20=1,IF(UDDS!E700="","",UDDS!E700),IF($A$20=2,IF('FTP-75'!E700="","",'FTP-75'!E700),IF($A$20=3, IF('US06'!E700="","",'US06'!E700),IF($A$20=4, IF(NEDC!D700="","", NEDC!D700),IF($A$20=5, IF('JPN10-15'!D700="","",'JPN10-15'!D700),IF($A$20=6, IF(WLTC!E700="","", WLTC!E700),IF($A$20=7, IF('New Cycle 1'!D700="","", 'New Cycle 1'!D700),IF($A$20=8, IF('New Cycle 2'!D700="","", 'New Cycle 2'!D700),IF($A$20=9, IF('New Cycle 3'!D700="","", 'New Cycle 3'!D700),"")))))))))</f>
        <v>0</v>
      </c>
      <c r="T700" s="32">
        <f>IF($A$20=1,IF(UDDS!F700="","",UDDS!F700),IF($A$20=2,IF('FTP-75'!F700="","",'FTP-75'!F700),IF($A$20=3, IF('US06'!F700="","",'US06'!F700),IF($A$20=4, IF(NEDC!E700="","", NEDC!E700),IF($A$20=5, IF('JPN10-15'!E700="","",'JPN10-15'!E700),IF($A$20=6, IF(WLTC!F700="","", WLTC!F700),IF($A$20=7, IF('New Cycle 1'!E700="","", 'New Cycle 1'!E700),IF($A$20=8, IF('New Cycle 2'!E700="","", 'New Cycle 2'!E700),IF($A$20=9, IF('New Cycle 3'!E700="","", 'New Cycle 3'!E700),"")))))))))</f>
        <v>0</v>
      </c>
      <c r="U700" s="32">
        <f>IF($A$20=1,IF(UDDS!G700="","",UDDS!G700),IF($A$20=2,IF('FTP-75'!G700="","",'FTP-75'!G700),IF($A$20=3, IF('US06'!G700="","",'US06'!G700),IF($A$20=4, IF(NEDC!F700="","", NEDC!F700),IF($A$20=5, IF('JPN10-15'!F700="","",'JPN10-15'!F700),IF($A$20=6, IF(WLTC!G700="","", WLTC!G700),IF($A$20=7, IF('New Cycle 1'!F700="","", 'New Cycle 1'!F700),IF($A$20=8, IF('New Cycle 2'!F700="","", 'New Cycle 2'!F700),IF($A$20=9, IF('New Cycle 3'!F700="","", 'New Cycle 3'!F700),"")))))))))</f>
        <v>3426.6257327595531</v>
      </c>
    </row>
    <row r="701" spans="16:21" x14ac:dyDescent="0.25">
      <c r="P701" s="8">
        <f>IF($A$20=1,IF(UDDS!A701="","",UDDS!A701),IF($A$20=2,IF('FTP-75'!A701="","",'FTP-75'!A701),IF($A$20=3, IF('US06'!A701="","",'US06'!A701),IF($A$20=4, IF(NEDC!A701="","", NEDC!A701),IF($A$20=5, IF('JPN10-15'!A701="","",'JPN10-15'!A701),IF($A$20=6, IF(WLTC!B701="","", WLTC!B701),IF($A$20=7, IF('New Cycle 1'!A701="","", 'New Cycle 1'!A701),IF($A$20=8, IF('New Cycle 2'!A701="","", 'New Cycle 3'!A701),IF($A$20=9, IF('New Cycle 3'!A701="","", 'New Cycle 3'!A701),"")))))))))</f>
        <v>699</v>
      </c>
      <c r="Q701" s="32">
        <f>IF($A$20=1,IF(UDDS!C701="","",UDDS!C701),IF($A$20=2,IF('FTP-75'!C701="","",'FTP-75'!C701),IF($A$20=3, IF('US06'!C701="","",'US06'!C701),IF($A$20=4, IF(NEDC!B701="","", NEDC!B701),IF($A$20=5, IF('JPN10-15'!B701="","",'JPN10-15'!B701),IF($A$20=6, IF(WLTC!C701="","", WLTC!C701),IF($A$20=7, IF('New Cycle 1'!B701="","", 'New Cycle 1'!B701),IF($A$20=8, IF('New Cycle 2'!B701="","", 'New Cycle 2'!B701),IF($A$20=9, IF('New Cycle 3'!B701="","", 'New Cycle 3'!B701),"")))))))))</f>
        <v>0</v>
      </c>
      <c r="R701" s="32">
        <f>IF($A$20=1,IF(UDDS!D701="","",UDDS!D701),IF($A$20=2,IF('FTP-75'!D701="","",'FTP-75'!D701),IF($A$20=3, IF('US06'!D701="","",'US06'!D701),IF($A$20=4, IF(NEDC!C701="","", NEDC!C701),IF($A$20=5, IF('JPN10-15'!C701="","",'JPN10-15'!C701),IF($A$20=6, IF(WLTC!D701="","", WLTC!D701),IF($A$20=7, IF('New Cycle 1'!C701="","", 'New Cycle 1'!C701),IF($A$20=8, IF('New Cycle 2'!C701="","", 'New Cycle 2'!C701),IF($A$20=9, IF('New Cycle 3'!C701="","", 'New Cycle 3'!C701),"")))))))))</f>
        <v>0</v>
      </c>
      <c r="S701" s="32">
        <f>IF($A$20=1,IF(UDDS!E701="","",UDDS!E701),IF($A$20=2,IF('FTP-75'!E701="","",'FTP-75'!E701),IF($A$20=3, IF('US06'!E701="","",'US06'!E701),IF($A$20=4, IF(NEDC!D701="","", NEDC!D701),IF($A$20=5, IF('JPN10-15'!D701="","",'JPN10-15'!D701),IF($A$20=6, IF(WLTC!E701="","", WLTC!E701),IF($A$20=7, IF('New Cycle 1'!D701="","", 'New Cycle 1'!D701),IF($A$20=8, IF('New Cycle 2'!D701="","", 'New Cycle 2'!D701),IF($A$20=9, IF('New Cycle 3'!D701="","", 'New Cycle 3'!D701),"")))))))))</f>
        <v>0</v>
      </c>
      <c r="T701" s="32">
        <f>IF($A$20=1,IF(UDDS!F701="","",UDDS!F701),IF($A$20=2,IF('FTP-75'!F701="","",'FTP-75'!F701),IF($A$20=3, IF('US06'!F701="","",'US06'!F701),IF($A$20=4, IF(NEDC!E701="","", NEDC!E701),IF($A$20=5, IF('JPN10-15'!E701="","",'JPN10-15'!E701),IF($A$20=6, IF(WLTC!F701="","", WLTC!F701),IF($A$20=7, IF('New Cycle 1'!E701="","", 'New Cycle 1'!E701),IF($A$20=8, IF('New Cycle 2'!E701="","", 'New Cycle 2'!E701),IF($A$20=9, IF('New Cycle 3'!E701="","", 'New Cycle 3'!E701),"")))))))))</f>
        <v>0</v>
      </c>
      <c r="U701" s="32">
        <f>IF($A$20=1,IF(UDDS!G701="","",UDDS!G701),IF($A$20=2,IF('FTP-75'!G701="","",'FTP-75'!G701),IF($A$20=3, IF('US06'!G701="","",'US06'!G701),IF($A$20=4, IF(NEDC!F701="","", NEDC!F701),IF($A$20=5, IF('JPN10-15'!F701="","",'JPN10-15'!F701),IF($A$20=6, IF(WLTC!G701="","", WLTC!G701),IF($A$20=7, IF('New Cycle 1'!F701="","", 'New Cycle 1'!F701),IF($A$20=8, IF('New Cycle 2'!F701="","", 'New Cycle 2'!F701),IF($A$20=9, IF('New Cycle 3'!F701="","", 'New Cycle 3'!F701),"")))))))))</f>
        <v>3426.6257327595531</v>
      </c>
    </row>
    <row r="702" spans="16:21" x14ac:dyDescent="0.25">
      <c r="P702" s="8">
        <f>IF($A$20=1,IF(UDDS!A702="","",UDDS!A702),IF($A$20=2,IF('FTP-75'!A702="","",'FTP-75'!A702),IF($A$20=3, IF('US06'!A702="","",'US06'!A702),IF($A$20=4, IF(NEDC!A702="","", NEDC!A702),IF($A$20=5, IF('JPN10-15'!A702="","",'JPN10-15'!A702),IF($A$20=6, IF(WLTC!B702="","", WLTC!B702),IF($A$20=7, IF('New Cycle 1'!A702="","", 'New Cycle 1'!A702),IF($A$20=8, IF('New Cycle 2'!A702="","", 'New Cycle 3'!A702),IF($A$20=9, IF('New Cycle 3'!A702="","", 'New Cycle 3'!A702),"")))))))))</f>
        <v>700</v>
      </c>
      <c r="Q702" s="32">
        <f>IF($A$20=1,IF(UDDS!C702="","",UDDS!C702),IF($A$20=2,IF('FTP-75'!C702="","",'FTP-75'!C702),IF($A$20=3, IF('US06'!C702="","",'US06'!C702),IF($A$20=4, IF(NEDC!B702="","", NEDC!B702),IF($A$20=5, IF('JPN10-15'!B702="","",'JPN10-15'!B702),IF($A$20=6, IF(WLTC!C702="","", WLTC!C702),IF($A$20=7, IF('New Cycle 1'!B702="","", 'New Cycle 1'!B702),IF($A$20=8, IF('New Cycle 2'!B702="","", 'New Cycle 2'!B702),IF($A$20=9, IF('New Cycle 3'!B702="","", 'New Cycle 3'!B702),"")))))))))</f>
        <v>0</v>
      </c>
      <c r="R702" s="32">
        <f>IF($A$20=1,IF(UDDS!D702="","",UDDS!D702),IF($A$20=2,IF('FTP-75'!D702="","",'FTP-75'!D702),IF($A$20=3, IF('US06'!D702="","",'US06'!D702),IF($A$20=4, IF(NEDC!C702="","", NEDC!C702),IF($A$20=5, IF('JPN10-15'!C702="","",'JPN10-15'!C702),IF($A$20=6, IF(WLTC!D702="","", WLTC!D702),IF($A$20=7, IF('New Cycle 1'!C702="","", 'New Cycle 1'!C702),IF($A$20=8, IF('New Cycle 2'!C702="","", 'New Cycle 2'!C702),IF($A$20=9, IF('New Cycle 3'!C702="","", 'New Cycle 3'!C702),"")))))))))</f>
        <v>0</v>
      </c>
      <c r="S702" s="32">
        <f>IF($A$20=1,IF(UDDS!E702="","",UDDS!E702),IF($A$20=2,IF('FTP-75'!E702="","",'FTP-75'!E702),IF($A$20=3, IF('US06'!E702="","",'US06'!E702),IF($A$20=4, IF(NEDC!D702="","", NEDC!D702),IF($A$20=5, IF('JPN10-15'!D702="","",'JPN10-15'!D702),IF($A$20=6, IF(WLTC!E702="","", WLTC!E702),IF($A$20=7, IF('New Cycle 1'!D702="","", 'New Cycle 1'!D702),IF($A$20=8, IF('New Cycle 2'!D702="","", 'New Cycle 2'!D702),IF($A$20=9, IF('New Cycle 3'!D702="","", 'New Cycle 3'!D702),"")))))))))</f>
        <v>0</v>
      </c>
      <c r="T702" s="32">
        <f>IF($A$20=1,IF(UDDS!F702="","",UDDS!F702),IF($A$20=2,IF('FTP-75'!F702="","",'FTP-75'!F702),IF($A$20=3, IF('US06'!F702="","",'US06'!F702),IF($A$20=4, IF(NEDC!E702="","", NEDC!E702),IF($A$20=5, IF('JPN10-15'!E702="","",'JPN10-15'!E702),IF($A$20=6, IF(WLTC!F702="","", WLTC!F702),IF($A$20=7, IF('New Cycle 1'!E702="","", 'New Cycle 1'!E702),IF($A$20=8, IF('New Cycle 2'!E702="","", 'New Cycle 2'!E702),IF($A$20=9, IF('New Cycle 3'!E702="","", 'New Cycle 3'!E702),"")))))))))</f>
        <v>0</v>
      </c>
      <c r="U702" s="32">
        <f>IF($A$20=1,IF(UDDS!G702="","",UDDS!G702),IF($A$20=2,IF('FTP-75'!G702="","",'FTP-75'!G702),IF($A$20=3, IF('US06'!G702="","",'US06'!G702),IF($A$20=4, IF(NEDC!F702="","", NEDC!F702),IF($A$20=5, IF('JPN10-15'!F702="","",'JPN10-15'!F702),IF($A$20=6, IF(WLTC!G702="","", WLTC!G702),IF($A$20=7, IF('New Cycle 1'!F702="","", 'New Cycle 1'!F702),IF($A$20=8, IF('New Cycle 2'!F702="","", 'New Cycle 2'!F702),IF($A$20=9, IF('New Cycle 3'!F702="","", 'New Cycle 3'!F702),"")))))))))</f>
        <v>3426.6257327595531</v>
      </c>
    </row>
    <row r="703" spans="16:21" x14ac:dyDescent="0.25">
      <c r="P703" s="8">
        <f>IF($A$20=1,IF(UDDS!A703="","",UDDS!A703),IF($A$20=2,IF('FTP-75'!A703="","",'FTP-75'!A703),IF($A$20=3, IF('US06'!A703="","",'US06'!A703),IF($A$20=4, IF(NEDC!A703="","", NEDC!A703),IF($A$20=5, IF('JPN10-15'!A703="","",'JPN10-15'!A703),IF($A$20=6, IF(WLTC!B703="","", WLTC!B703),IF($A$20=7, IF('New Cycle 1'!A703="","", 'New Cycle 1'!A703),IF($A$20=8, IF('New Cycle 2'!A703="","", 'New Cycle 3'!A703),IF($A$20=9, IF('New Cycle 3'!A703="","", 'New Cycle 3'!A703),"")))))))))</f>
        <v>701</v>
      </c>
      <c r="Q703" s="32">
        <f>IF($A$20=1,IF(UDDS!C703="","",UDDS!C703),IF($A$20=2,IF('FTP-75'!C703="","",'FTP-75'!C703),IF($A$20=3, IF('US06'!C703="","",'US06'!C703),IF($A$20=4, IF(NEDC!B703="","", NEDC!B703),IF($A$20=5, IF('JPN10-15'!B703="","",'JPN10-15'!B703),IF($A$20=6, IF(WLTC!C703="","", WLTC!C703),IF($A$20=7, IF('New Cycle 1'!B703="","", 'New Cycle 1'!B703),IF($A$20=8, IF('New Cycle 2'!B703="","", 'New Cycle 2'!B703),IF($A$20=9, IF('New Cycle 3'!B703="","", 'New Cycle 3'!B703),"")))))))))</f>
        <v>0</v>
      </c>
      <c r="R703" s="32">
        <f>IF($A$20=1,IF(UDDS!D703="","",UDDS!D703),IF($A$20=2,IF('FTP-75'!D703="","",'FTP-75'!D703),IF($A$20=3, IF('US06'!D703="","",'US06'!D703),IF($A$20=4, IF(NEDC!C703="","", NEDC!C703),IF($A$20=5, IF('JPN10-15'!C703="","",'JPN10-15'!C703),IF($A$20=6, IF(WLTC!D703="","", WLTC!D703),IF($A$20=7, IF('New Cycle 1'!C703="","", 'New Cycle 1'!C703),IF($A$20=8, IF('New Cycle 2'!C703="","", 'New Cycle 2'!C703),IF($A$20=9, IF('New Cycle 3'!C703="","", 'New Cycle 3'!C703),"")))))))))</f>
        <v>0</v>
      </c>
      <c r="S703" s="32">
        <f>IF($A$20=1,IF(UDDS!E703="","",UDDS!E703),IF($A$20=2,IF('FTP-75'!E703="","",'FTP-75'!E703),IF($A$20=3, IF('US06'!E703="","",'US06'!E703),IF($A$20=4, IF(NEDC!D703="","", NEDC!D703),IF($A$20=5, IF('JPN10-15'!D703="","",'JPN10-15'!D703),IF($A$20=6, IF(WLTC!E703="","", WLTC!E703),IF($A$20=7, IF('New Cycle 1'!D703="","", 'New Cycle 1'!D703),IF($A$20=8, IF('New Cycle 2'!D703="","", 'New Cycle 2'!D703),IF($A$20=9, IF('New Cycle 3'!D703="","", 'New Cycle 3'!D703),"")))))))))</f>
        <v>0</v>
      </c>
      <c r="T703" s="32">
        <f>IF($A$20=1,IF(UDDS!F703="","",UDDS!F703),IF($A$20=2,IF('FTP-75'!F703="","",'FTP-75'!F703),IF($A$20=3, IF('US06'!F703="","",'US06'!F703),IF($A$20=4, IF(NEDC!E703="","", NEDC!E703),IF($A$20=5, IF('JPN10-15'!E703="","",'JPN10-15'!E703),IF($A$20=6, IF(WLTC!F703="","", WLTC!F703),IF($A$20=7, IF('New Cycle 1'!E703="","", 'New Cycle 1'!E703),IF($A$20=8, IF('New Cycle 2'!E703="","", 'New Cycle 2'!E703),IF($A$20=9, IF('New Cycle 3'!E703="","", 'New Cycle 3'!E703),"")))))))))</f>
        <v>0</v>
      </c>
      <c r="U703" s="32">
        <f>IF($A$20=1,IF(UDDS!G703="","",UDDS!G703),IF($A$20=2,IF('FTP-75'!G703="","",'FTP-75'!G703),IF($A$20=3, IF('US06'!G703="","",'US06'!G703),IF($A$20=4, IF(NEDC!F703="","", NEDC!F703),IF($A$20=5, IF('JPN10-15'!F703="","",'JPN10-15'!F703),IF($A$20=6, IF(WLTC!G703="","", WLTC!G703),IF($A$20=7, IF('New Cycle 1'!F703="","", 'New Cycle 1'!F703),IF($A$20=8, IF('New Cycle 2'!F703="","", 'New Cycle 2'!F703),IF($A$20=9, IF('New Cycle 3'!F703="","", 'New Cycle 3'!F703),"")))))))))</f>
        <v>3426.6257327595531</v>
      </c>
    </row>
    <row r="704" spans="16:21" x14ac:dyDescent="0.25">
      <c r="P704" s="8">
        <f>IF($A$20=1,IF(UDDS!A704="","",UDDS!A704),IF($A$20=2,IF('FTP-75'!A704="","",'FTP-75'!A704),IF($A$20=3, IF('US06'!A704="","",'US06'!A704),IF($A$20=4, IF(NEDC!A704="","", NEDC!A704),IF($A$20=5, IF('JPN10-15'!A704="","",'JPN10-15'!A704),IF($A$20=6, IF(WLTC!B704="","", WLTC!B704),IF($A$20=7, IF('New Cycle 1'!A704="","", 'New Cycle 1'!A704),IF($A$20=8, IF('New Cycle 2'!A704="","", 'New Cycle 3'!A704),IF($A$20=9, IF('New Cycle 3'!A704="","", 'New Cycle 3'!A704),"")))))))))</f>
        <v>702</v>
      </c>
      <c r="Q704" s="32">
        <f>IF($A$20=1,IF(UDDS!C704="","",UDDS!C704),IF($A$20=2,IF('FTP-75'!C704="","",'FTP-75'!C704),IF($A$20=3, IF('US06'!C704="","",'US06'!C704),IF($A$20=4, IF(NEDC!B704="","", NEDC!B704),IF($A$20=5, IF('JPN10-15'!B704="","",'JPN10-15'!B704),IF($A$20=6, IF(WLTC!C704="","", WLTC!C704),IF($A$20=7, IF('New Cycle 1'!B704="","", 'New Cycle 1'!B704),IF($A$20=8, IF('New Cycle 2'!B704="","", 'New Cycle 2'!B704),IF($A$20=9, IF('New Cycle 3'!B704="","", 'New Cycle 3'!B704),"")))))))))</f>
        <v>0</v>
      </c>
      <c r="R704" s="32">
        <f>IF($A$20=1,IF(UDDS!D704="","",UDDS!D704),IF($A$20=2,IF('FTP-75'!D704="","",'FTP-75'!D704),IF($A$20=3, IF('US06'!D704="","",'US06'!D704),IF($A$20=4, IF(NEDC!C704="","", NEDC!C704),IF($A$20=5, IF('JPN10-15'!C704="","",'JPN10-15'!C704),IF($A$20=6, IF(WLTC!D704="","", WLTC!D704),IF($A$20=7, IF('New Cycle 1'!C704="","", 'New Cycle 1'!C704),IF($A$20=8, IF('New Cycle 2'!C704="","", 'New Cycle 2'!C704),IF($A$20=9, IF('New Cycle 3'!C704="","", 'New Cycle 3'!C704),"")))))))))</f>
        <v>0</v>
      </c>
      <c r="S704" s="32">
        <f>IF($A$20=1,IF(UDDS!E704="","",UDDS!E704),IF($A$20=2,IF('FTP-75'!E704="","",'FTP-75'!E704),IF($A$20=3, IF('US06'!E704="","",'US06'!E704),IF($A$20=4, IF(NEDC!D704="","", NEDC!D704),IF($A$20=5, IF('JPN10-15'!D704="","",'JPN10-15'!D704),IF($A$20=6, IF(WLTC!E704="","", WLTC!E704),IF($A$20=7, IF('New Cycle 1'!D704="","", 'New Cycle 1'!D704),IF($A$20=8, IF('New Cycle 2'!D704="","", 'New Cycle 2'!D704),IF($A$20=9, IF('New Cycle 3'!D704="","", 'New Cycle 3'!D704),"")))))))))</f>
        <v>0</v>
      </c>
      <c r="T704" s="32">
        <f>IF($A$20=1,IF(UDDS!F704="","",UDDS!F704),IF($A$20=2,IF('FTP-75'!F704="","",'FTP-75'!F704),IF($A$20=3, IF('US06'!F704="","",'US06'!F704),IF($A$20=4, IF(NEDC!E704="","", NEDC!E704),IF($A$20=5, IF('JPN10-15'!E704="","",'JPN10-15'!E704),IF($A$20=6, IF(WLTC!F704="","", WLTC!F704),IF($A$20=7, IF('New Cycle 1'!E704="","", 'New Cycle 1'!E704),IF($A$20=8, IF('New Cycle 2'!E704="","", 'New Cycle 2'!E704),IF($A$20=9, IF('New Cycle 3'!E704="","", 'New Cycle 3'!E704),"")))))))))</f>
        <v>0</v>
      </c>
      <c r="U704" s="32">
        <f>IF($A$20=1,IF(UDDS!G704="","",UDDS!G704),IF($A$20=2,IF('FTP-75'!G704="","",'FTP-75'!G704),IF($A$20=3, IF('US06'!G704="","",'US06'!G704),IF($A$20=4, IF(NEDC!F704="","", NEDC!F704),IF($A$20=5, IF('JPN10-15'!F704="","",'JPN10-15'!F704),IF($A$20=6, IF(WLTC!G704="","", WLTC!G704),IF($A$20=7, IF('New Cycle 1'!F704="","", 'New Cycle 1'!F704),IF($A$20=8, IF('New Cycle 2'!F704="","", 'New Cycle 2'!F704),IF($A$20=9, IF('New Cycle 3'!F704="","", 'New Cycle 3'!F704),"")))))))))</f>
        <v>3426.6257327595531</v>
      </c>
    </row>
    <row r="705" spans="16:21" x14ac:dyDescent="0.25">
      <c r="P705" s="8">
        <f>IF($A$20=1,IF(UDDS!A705="","",UDDS!A705),IF($A$20=2,IF('FTP-75'!A705="","",'FTP-75'!A705),IF($A$20=3, IF('US06'!A705="","",'US06'!A705),IF($A$20=4, IF(NEDC!A705="","", NEDC!A705),IF($A$20=5, IF('JPN10-15'!A705="","",'JPN10-15'!A705),IF($A$20=6, IF(WLTC!B705="","", WLTC!B705),IF($A$20=7, IF('New Cycle 1'!A705="","", 'New Cycle 1'!A705),IF($A$20=8, IF('New Cycle 2'!A705="","", 'New Cycle 3'!A705),IF($A$20=9, IF('New Cycle 3'!A705="","", 'New Cycle 3'!A705),"")))))))))</f>
        <v>703</v>
      </c>
      <c r="Q705" s="32">
        <f>IF($A$20=1,IF(UDDS!C705="","",UDDS!C705),IF($A$20=2,IF('FTP-75'!C705="","",'FTP-75'!C705),IF($A$20=3, IF('US06'!C705="","",'US06'!C705),IF($A$20=4, IF(NEDC!B705="","", NEDC!B705),IF($A$20=5, IF('JPN10-15'!B705="","",'JPN10-15'!B705),IF($A$20=6, IF(WLTC!C705="","", WLTC!C705),IF($A$20=7, IF('New Cycle 1'!B705="","", 'New Cycle 1'!B705),IF($A$20=8, IF('New Cycle 2'!B705="","", 'New Cycle 2'!B705),IF($A$20=9, IF('New Cycle 3'!B705="","", 'New Cycle 3'!B705),"")))))))))</f>
        <v>0</v>
      </c>
      <c r="R705" s="32">
        <f>IF($A$20=1,IF(UDDS!D705="","",UDDS!D705),IF($A$20=2,IF('FTP-75'!D705="","",'FTP-75'!D705),IF($A$20=3, IF('US06'!D705="","",'US06'!D705),IF($A$20=4, IF(NEDC!C705="","", NEDC!C705),IF($A$20=5, IF('JPN10-15'!C705="","",'JPN10-15'!C705),IF($A$20=6, IF(WLTC!D705="","", WLTC!D705),IF($A$20=7, IF('New Cycle 1'!C705="","", 'New Cycle 1'!C705),IF($A$20=8, IF('New Cycle 2'!C705="","", 'New Cycle 2'!C705),IF($A$20=9, IF('New Cycle 3'!C705="","", 'New Cycle 3'!C705),"")))))))))</f>
        <v>0</v>
      </c>
      <c r="S705" s="32">
        <f>IF($A$20=1,IF(UDDS!E705="","",UDDS!E705),IF($A$20=2,IF('FTP-75'!E705="","",'FTP-75'!E705),IF($A$20=3, IF('US06'!E705="","",'US06'!E705),IF($A$20=4, IF(NEDC!D705="","", NEDC!D705),IF($A$20=5, IF('JPN10-15'!D705="","",'JPN10-15'!D705),IF($A$20=6, IF(WLTC!E705="","", WLTC!E705),IF($A$20=7, IF('New Cycle 1'!D705="","", 'New Cycle 1'!D705),IF($A$20=8, IF('New Cycle 2'!D705="","", 'New Cycle 2'!D705),IF($A$20=9, IF('New Cycle 3'!D705="","", 'New Cycle 3'!D705),"")))))))))</f>
        <v>0</v>
      </c>
      <c r="T705" s="32">
        <f>IF($A$20=1,IF(UDDS!F705="","",UDDS!F705),IF($A$20=2,IF('FTP-75'!F705="","",'FTP-75'!F705),IF($A$20=3, IF('US06'!F705="","",'US06'!F705),IF($A$20=4, IF(NEDC!E705="","", NEDC!E705),IF($A$20=5, IF('JPN10-15'!E705="","",'JPN10-15'!E705),IF($A$20=6, IF(WLTC!F705="","", WLTC!F705),IF($A$20=7, IF('New Cycle 1'!E705="","", 'New Cycle 1'!E705),IF($A$20=8, IF('New Cycle 2'!E705="","", 'New Cycle 2'!E705),IF($A$20=9, IF('New Cycle 3'!E705="","", 'New Cycle 3'!E705),"")))))))))</f>
        <v>0</v>
      </c>
      <c r="U705" s="32">
        <f>IF($A$20=1,IF(UDDS!G705="","",UDDS!G705),IF($A$20=2,IF('FTP-75'!G705="","",'FTP-75'!G705),IF($A$20=3, IF('US06'!G705="","",'US06'!G705),IF($A$20=4, IF(NEDC!F705="","", NEDC!F705),IF($A$20=5, IF('JPN10-15'!F705="","",'JPN10-15'!F705),IF($A$20=6, IF(WLTC!G705="","", WLTC!G705),IF($A$20=7, IF('New Cycle 1'!F705="","", 'New Cycle 1'!F705),IF($A$20=8, IF('New Cycle 2'!F705="","", 'New Cycle 2'!F705),IF($A$20=9, IF('New Cycle 3'!F705="","", 'New Cycle 3'!F705),"")))))))))</f>
        <v>3426.6257327595531</v>
      </c>
    </row>
    <row r="706" spans="16:21" x14ac:dyDescent="0.25">
      <c r="P706" s="8">
        <f>IF($A$20=1,IF(UDDS!A706="","",UDDS!A706),IF($A$20=2,IF('FTP-75'!A706="","",'FTP-75'!A706),IF($A$20=3, IF('US06'!A706="","",'US06'!A706),IF($A$20=4, IF(NEDC!A706="","", NEDC!A706),IF($A$20=5, IF('JPN10-15'!A706="","",'JPN10-15'!A706),IF($A$20=6, IF(WLTC!B706="","", WLTC!B706),IF($A$20=7, IF('New Cycle 1'!A706="","", 'New Cycle 1'!A706),IF($A$20=8, IF('New Cycle 2'!A706="","", 'New Cycle 3'!A706),IF($A$20=9, IF('New Cycle 3'!A706="","", 'New Cycle 3'!A706),"")))))))))</f>
        <v>704</v>
      </c>
      <c r="Q706" s="32">
        <f>IF($A$20=1,IF(UDDS!C706="","",UDDS!C706),IF($A$20=2,IF('FTP-75'!C706="","",'FTP-75'!C706),IF($A$20=3, IF('US06'!C706="","",'US06'!C706),IF($A$20=4, IF(NEDC!B706="","", NEDC!B706),IF($A$20=5, IF('JPN10-15'!B706="","",'JPN10-15'!B706),IF($A$20=6, IF(WLTC!C706="","", WLTC!C706),IF($A$20=7, IF('New Cycle 1'!B706="","", 'New Cycle 1'!B706),IF($A$20=8, IF('New Cycle 2'!B706="","", 'New Cycle 2'!B706),IF($A$20=9, IF('New Cycle 3'!B706="","", 'New Cycle 3'!B706),"")))))))))</f>
        <v>0</v>
      </c>
      <c r="R706" s="32">
        <f>IF($A$20=1,IF(UDDS!D706="","",UDDS!D706),IF($A$20=2,IF('FTP-75'!D706="","",'FTP-75'!D706),IF($A$20=3, IF('US06'!D706="","",'US06'!D706),IF($A$20=4, IF(NEDC!C706="","", NEDC!C706),IF($A$20=5, IF('JPN10-15'!C706="","",'JPN10-15'!C706),IF($A$20=6, IF(WLTC!D706="","", WLTC!D706),IF($A$20=7, IF('New Cycle 1'!C706="","", 'New Cycle 1'!C706),IF($A$20=8, IF('New Cycle 2'!C706="","", 'New Cycle 2'!C706),IF($A$20=9, IF('New Cycle 3'!C706="","", 'New Cycle 3'!C706),"")))))))))</f>
        <v>0</v>
      </c>
      <c r="S706" s="32">
        <f>IF($A$20=1,IF(UDDS!E706="","",UDDS!E706),IF($A$20=2,IF('FTP-75'!E706="","",'FTP-75'!E706),IF($A$20=3, IF('US06'!E706="","",'US06'!E706),IF($A$20=4, IF(NEDC!D706="","", NEDC!D706),IF($A$20=5, IF('JPN10-15'!D706="","",'JPN10-15'!D706),IF($A$20=6, IF(WLTC!E706="","", WLTC!E706),IF($A$20=7, IF('New Cycle 1'!D706="","", 'New Cycle 1'!D706),IF($A$20=8, IF('New Cycle 2'!D706="","", 'New Cycle 2'!D706),IF($A$20=9, IF('New Cycle 3'!D706="","", 'New Cycle 3'!D706),"")))))))))</f>
        <v>0</v>
      </c>
      <c r="T706" s="32">
        <f>IF($A$20=1,IF(UDDS!F706="","",UDDS!F706),IF($A$20=2,IF('FTP-75'!F706="","",'FTP-75'!F706),IF($A$20=3, IF('US06'!F706="","",'US06'!F706),IF($A$20=4, IF(NEDC!E706="","", NEDC!E706),IF($A$20=5, IF('JPN10-15'!E706="","",'JPN10-15'!E706),IF($A$20=6, IF(WLTC!F706="","", WLTC!F706),IF($A$20=7, IF('New Cycle 1'!E706="","", 'New Cycle 1'!E706),IF($A$20=8, IF('New Cycle 2'!E706="","", 'New Cycle 2'!E706),IF($A$20=9, IF('New Cycle 3'!E706="","", 'New Cycle 3'!E706),"")))))))))</f>
        <v>0</v>
      </c>
      <c r="U706" s="32">
        <f>IF($A$20=1,IF(UDDS!G706="","",UDDS!G706),IF($A$20=2,IF('FTP-75'!G706="","",'FTP-75'!G706),IF($A$20=3, IF('US06'!G706="","",'US06'!G706),IF($A$20=4, IF(NEDC!F706="","", NEDC!F706),IF($A$20=5, IF('JPN10-15'!F706="","",'JPN10-15'!F706),IF($A$20=6, IF(WLTC!G706="","", WLTC!G706),IF($A$20=7, IF('New Cycle 1'!F706="","", 'New Cycle 1'!F706),IF($A$20=8, IF('New Cycle 2'!F706="","", 'New Cycle 2'!F706),IF($A$20=9, IF('New Cycle 3'!F706="","", 'New Cycle 3'!F706),"")))))))))</f>
        <v>3426.6257327595531</v>
      </c>
    </row>
    <row r="707" spans="16:21" x14ac:dyDescent="0.25">
      <c r="P707" s="8">
        <f>IF($A$20=1,IF(UDDS!A707="","",UDDS!A707),IF($A$20=2,IF('FTP-75'!A707="","",'FTP-75'!A707),IF($A$20=3, IF('US06'!A707="","",'US06'!A707),IF($A$20=4, IF(NEDC!A707="","", NEDC!A707),IF($A$20=5, IF('JPN10-15'!A707="","",'JPN10-15'!A707),IF($A$20=6, IF(WLTC!B707="","", WLTC!B707),IF($A$20=7, IF('New Cycle 1'!A707="","", 'New Cycle 1'!A707),IF($A$20=8, IF('New Cycle 2'!A707="","", 'New Cycle 3'!A707),IF($A$20=9, IF('New Cycle 3'!A707="","", 'New Cycle 3'!A707),"")))))))))</f>
        <v>705</v>
      </c>
      <c r="Q707" s="32">
        <f>IF($A$20=1,IF(UDDS!C707="","",UDDS!C707),IF($A$20=2,IF('FTP-75'!C707="","",'FTP-75'!C707),IF($A$20=3, IF('US06'!C707="","",'US06'!C707),IF($A$20=4, IF(NEDC!B707="","", NEDC!B707),IF($A$20=5, IF('JPN10-15'!B707="","",'JPN10-15'!B707),IF($A$20=6, IF(WLTC!C707="","", WLTC!C707),IF($A$20=7, IF('New Cycle 1'!B707="","", 'New Cycle 1'!B707),IF($A$20=8, IF('New Cycle 2'!B707="","", 'New Cycle 2'!B707),IF($A$20=9, IF('New Cycle 3'!B707="","", 'New Cycle 3'!B707),"")))))))))</f>
        <v>2.0999999841054282</v>
      </c>
      <c r="R707" s="32">
        <f>IF($A$20=1,IF(UDDS!D707="","",UDDS!D707),IF($A$20=2,IF('FTP-75'!D707="","",'FTP-75'!D707),IF($A$20=3, IF('US06'!D707="","",'US06'!D707),IF($A$20=4, IF(NEDC!C707="","", NEDC!C707),IF($A$20=5, IF('JPN10-15'!C707="","",'JPN10-15'!C707),IF($A$20=6, IF(WLTC!D707="","", WLTC!D707),IF($A$20=7, IF('New Cycle 1'!C707="","", 'New Cycle 1'!C707),IF($A$20=8, IF('New Cycle 2'!C707="","", 'New Cycle 2'!C707),IF($A$20=9, IF('New Cycle 3'!C707="","", 'New Cycle 3'!C707),"")))))))))</f>
        <v>0</v>
      </c>
      <c r="S707" s="32">
        <f>IF($A$20=1,IF(UDDS!E707="","",UDDS!E707),IF($A$20=2,IF('FTP-75'!E707="","",'FTP-75'!E707),IF($A$20=3, IF('US06'!E707="","",'US06'!E707),IF($A$20=4, IF(NEDC!D707="","", NEDC!D707),IF($A$20=5, IF('JPN10-15'!D707="","",'JPN10-15'!D707),IF($A$20=6, IF(WLTC!E707="","", WLTC!E707),IF($A$20=7, IF('New Cycle 1'!D707="","", 'New Cycle 1'!D707),IF($A$20=8, IF('New Cycle 2'!D707="","", 'New Cycle 2'!D707),IF($A$20=9, IF('New Cycle 3'!D707="","", 'New Cycle 3'!D707),"")))))))))</f>
        <v>0.58333332891817447</v>
      </c>
      <c r="T707" s="32">
        <f>IF($A$20=1,IF(UDDS!F707="","",UDDS!F707),IF($A$20=2,IF('FTP-75'!F707="","",'FTP-75'!F707),IF($A$20=3, IF('US06'!F707="","",'US06'!F707),IF($A$20=4, IF(NEDC!E707="","", NEDC!E707),IF($A$20=5, IF('JPN10-15'!E707="","",'JPN10-15'!E707),IF($A$20=6, IF(WLTC!F707="","", WLTC!F707),IF($A$20=7, IF('New Cycle 1'!E707="","", 'New Cycle 1'!E707),IF($A$20=8, IF('New Cycle 2'!E707="","", 'New Cycle 2'!E707),IF($A$20=9, IF('New Cycle 3'!E707="","", 'New Cycle 3'!E707),"")))))))))</f>
        <v>0.58333332891817447</v>
      </c>
      <c r="U707" s="32">
        <f>IF($A$20=1,IF(UDDS!G707="","",UDDS!G707),IF($A$20=2,IF('FTP-75'!G707="","",'FTP-75'!G707),IF($A$20=3, IF('US06'!G707="","",'US06'!G707),IF($A$20=4, IF(NEDC!F707="","", NEDC!F707),IF($A$20=5, IF('JPN10-15'!F707="","",'JPN10-15'!F707),IF($A$20=6, IF(WLTC!G707="","", WLTC!G707),IF($A$20=7, IF('New Cycle 1'!F707="","", 'New Cycle 1'!F707),IF($A$20=8, IF('New Cycle 2'!F707="","", 'New Cycle 2'!F707),IF($A$20=9, IF('New Cycle 3'!F707="","", 'New Cycle 3'!F707),"")))))))))</f>
        <v>3426.9173994240123</v>
      </c>
    </row>
    <row r="708" spans="16:21" x14ac:dyDescent="0.25">
      <c r="P708" s="8">
        <f>IF($A$20=1,IF(UDDS!A708="","",UDDS!A708),IF($A$20=2,IF('FTP-75'!A708="","",'FTP-75'!A708),IF($A$20=3, IF('US06'!A708="","",'US06'!A708),IF($A$20=4, IF(NEDC!A708="","", NEDC!A708),IF($A$20=5, IF('JPN10-15'!A708="","",'JPN10-15'!A708),IF($A$20=6, IF(WLTC!B708="","", WLTC!B708),IF($A$20=7, IF('New Cycle 1'!A708="","", 'New Cycle 1'!A708),IF($A$20=8, IF('New Cycle 2'!A708="","", 'New Cycle 3'!A708),IF($A$20=9, IF('New Cycle 3'!A708="","", 'New Cycle 3'!A708),"")))))))))</f>
        <v>706</v>
      </c>
      <c r="Q708" s="32">
        <f>IF($A$20=1,IF(UDDS!C708="","",UDDS!C708),IF($A$20=2,IF('FTP-75'!C708="","",'FTP-75'!C708),IF($A$20=3, IF('US06'!C708="","",'US06'!C708),IF($A$20=4, IF(NEDC!B708="","", NEDC!B708),IF($A$20=5, IF('JPN10-15'!B708="","",'JPN10-15'!B708),IF($A$20=6, IF(WLTC!C708="","", WLTC!C708),IF($A$20=7, IF('New Cycle 1'!B708="","", 'New Cycle 1'!B708),IF($A$20=8, IF('New Cycle 2'!B708="","", 'New Cycle 2'!B708),IF($A$20=9, IF('New Cycle 3'!B708="","", 'New Cycle 3'!B708),"")))))))))</f>
        <v>5.0999999841054278</v>
      </c>
      <c r="R708" s="32">
        <f>IF($A$20=1,IF(UDDS!D708="","",UDDS!D708),IF($A$20=2,IF('FTP-75'!D708="","",'FTP-75'!D708),IF($A$20=3, IF('US06'!D708="","",'US06'!D708),IF($A$20=4, IF(NEDC!C708="","", NEDC!C708),IF($A$20=5, IF('JPN10-15'!C708="","",'JPN10-15'!C708),IF($A$20=6, IF(WLTC!D708="","", WLTC!D708),IF($A$20=7, IF('New Cycle 1'!C708="","", 'New Cycle 1'!C708),IF($A$20=8, IF('New Cycle 2'!C708="","", 'New Cycle 2'!C708),IF($A$20=9, IF('New Cycle 3'!C708="","", 'New Cycle 3'!C708),"")))))))))</f>
        <v>0</v>
      </c>
      <c r="S708" s="32">
        <f>IF($A$20=1,IF(UDDS!E708="","",UDDS!E708),IF($A$20=2,IF('FTP-75'!E708="","",'FTP-75'!E708),IF($A$20=3, IF('US06'!E708="","",'US06'!E708),IF($A$20=4, IF(NEDC!D708="","", NEDC!D708),IF($A$20=5, IF('JPN10-15'!D708="","",'JPN10-15'!D708),IF($A$20=6, IF(WLTC!E708="","", WLTC!E708),IF($A$20=7, IF('New Cycle 1'!D708="","", 'New Cycle 1'!D708),IF($A$20=8, IF('New Cycle 2'!D708="","", 'New Cycle 2'!D708),IF($A$20=9, IF('New Cycle 3'!D708="","", 'New Cycle 3'!D708),"")))))))))</f>
        <v>1.4166666622515076</v>
      </c>
      <c r="T708" s="32">
        <f>IF($A$20=1,IF(UDDS!F708="","",UDDS!F708),IF($A$20=2,IF('FTP-75'!F708="","",'FTP-75'!F708),IF($A$20=3, IF('US06'!F708="","",'US06'!F708),IF($A$20=4, IF(NEDC!E708="","", NEDC!E708),IF($A$20=5, IF('JPN10-15'!E708="","",'JPN10-15'!E708),IF($A$20=6, IF(WLTC!F708="","", WLTC!F708),IF($A$20=7, IF('New Cycle 1'!E708="","", 'New Cycle 1'!E708),IF($A$20=8, IF('New Cycle 2'!E708="","", 'New Cycle 2'!E708),IF($A$20=9, IF('New Cycle 3'!E708="","", 'New Cycle 3'!E708),"")))))))))</f>
        <v>0.83333333333333315</v>
      </c>
      <c r="U708" s="32">
        <f>IF($A$20=1,IF(UDDS!G708="","",UDDS!G708),IF($A$20=2,IF('FTP-75'!G708="","",'FTP-75'!G708),IF($A$20=3, IF('US06'!G708="","",'US06'!G708),IF($A$20=4, IF(NEDC!F708="","", NEDC!F708),IF($A$20=5, IF('JPN10-15'!F708="","",'JPN10-15'!F708),IF($A$20=6, IF(WLTC!G708="","", WLTC!G708),IF($A$20=7, IF('New Cycle 1'!F708="","", 'New Cycle 1'!F708),IF($A$20=8, IF('New Cycle 2'!F708="","", 'New Cycle 2'!F708),IF($A$20=9, IF('New Cycle 3'!F708="","", 'New Cycle 3'!F708),"")))))))))</f>
        <v>3427.9173994195971</v>
      </c>
    </row>
    <row r="709" spans="16:21" x14ac:dyDescent="0.25">
      <c r="P709" s="8">
        <f>IF($A$20=1,IF(UDDS!A709="","",UDDS!A709),IF($A$20=2,IF('FTP-75'!A709="","",'FTP-75'!A709),IF($A$20=3, IF('US06'!A709="","",'US06'!A709),IF($A$20=4, IF(NEDC!A709="","", NEDC!A709),IF($A$20=5, IF('JPN10-15'!A709="","",'JPN10-15'!A709),IF($A$20=6, IF(WLTC!B709="","", WLTC!B709),IF($A$20=7, IF('New Cycle 1'!A709="","", 'New Cycle 1'!A709),IF($A$20=8, IF('New Cycle 2'!A709="","", 'New Cycle 3'!A709),IF($A$20=9, IF('New Cycle 3'!A709="","", 'New Cycle 3'!A709),"")))))))))</f>
        <v>707</v>
      </c>
      <c r="Q709" s="32">
        <f>IF($A$20=1,IF(UDDS!C709="","",UDDS!C709),IF($A$20=2,IF('FTP-75'!C709="","",'FTP-75'!C709),IF($A$20=3, IF('US06'!C709="","",'US06'!C709),IF($A$20=4, IF(NEDC!B709="","", NEDC!B709),IF($A$20=5, IF('JPN10-15'!B709="","",'JPN10-15'!B709),IF($A$20=6, IF(WLTC!C709="","", WLTC!C709),IF($A$20=7, IF('New Cycle 1'!B709="","", 'New Cycle 1'!B709),IF($A$20=8, IF('New Cycle 2'!B709="","", 'New Cycle 2'!B709),IF($A$20=9, IF('New Cycle 3'!B709="","", 'New Cycle 3'!B709),"")))))))))</f>
        <v>8.0999999841054287</v>
      </c>
      <c r="R709" s="32">
        <f>IF($A$20=1,IF(UDDS!D709="","",UDDS!D709),IF($A$20=2,IF('FTP-75'!D709="","",'FTP-75'!D709),IF($A$20=3, IF('US06'!D709="","",'US06'!D709),IF($A$20=4, IF(NEDC!C709="","", NEDC!C709),IF($A$20=5, IF('JPN10-15'!C709="","",'JPN10-15'!C709),IF($A$20=6, IF(WLTC!D709="","", WLTC!D709),IF($A$20=7, IF('New Cycle 1'!C709="","", 'New Cycle 1'!C709),IF($A$20=8, IF('New Cycle 2'!C709="","", 'New Cycle 2'!C709),IF($A$20=9, IF('New Cycle 3'!C709="","", 'New Cycle 3'!C709),"")))))))))</f>
        <v>0</v>
      </c>
      <c r="S709" s="32">
        <f>IF($A$20=1,IF(UDDS!E709="","",UDDS!E709),IF($A$20=2,IF('FTP-75'!E709="","",'FTP-75'!E709),IF($A$20=3, IF('US06'!E709="","",'US06'!E709),IF($A$20=4, IF(NEDC!D709="","", NEDC!D709),IF($A$20=5, IF('JPN10-15'!D709="","",'JPN10-15'!D709),IF($A$20=6, IF(WLTC!E709="","", WLTC!E709),IF($A$20=7, IF('New Cycle 1'!D709="","", 'New Cycle 1'!D709),IF($A$20=8, IF('New Cycle 2'!D709="","", 'New Cycle 2'!D709),IF($A$20=9, IF('New Cycle 3'!D709="","", 'New Cycle 3'!D709),"")))))))))</f>
        <v>2.2499999955848411</v>
      </c>
      <c r="T709" s="32">
        <f>IF($A$20=1,IF(UDDS!F709="","",UDDS!F709),IF($A$20=2,IF('FTP-75'!F709="","",'FTP-75'!F709),IF($A$20=3, IF('US06'!F709="","",'US06'!F709),IF($A$20=4, IF(NEDC!E709="","", NEDC!E709),IF($A$20=5, IF('JPN10-15'!E709="","",'JPN10-15'!E709),IF($A$20=6, IF(WLTC!F709="","", WLTC!F709),IF($A$20=7, IF('New Cycle 1'!E709="","", 'New Cycle 1'!E709),IF($A$20=8, IF('New Cycle 2'!E709="","", 'New Cycle 2'!E709),IF($A$20=9, IF('New Cycle 3'!E709="","", 'New Cycle 3'!E709),"")))))))))</f>
        <v>0.83333333333333348</v>
      </c>
      <c r="U709" s="32">
        <f>IF($A$20=1,IF(UDDS!G709="","",UDDS!G709),IF($A$20=2,IF('FTP-75'!G709="","",'FTP-75'!G709),IF($A$20=3, IF('US06'!G709="","",'US06'!G709),IF($A$20=4, IF(NEDC!F709="","", NEDC!F709),IF($A$20=5, IF('JPN10-15'!F709="","",'JPN10-15'!F709),IF($A$20=6, IF(WLTC!G709="","", WLTC!G709),IF($A$20=7, IF('New Cycle 1'!F709="","", 'New Cycle 1'!F709),IF($A$20=8, IF('New Cycle 2'!F709="","", 'New Cycle 2'!F709),IF($A$20=9, IF('New Cycle 3'!F709="","", 'New Cycle 3'!F709),"")))))))))</f>
        <v>3429.7507327485155</v>
      </c>
    </row>
    <row r="710" spans="16:21" x14ac:dyDescent="0.25">
      <c r="P710" s="8">
        <f>IF($A$20=1,IF(UDDS!A710="","",UDDS!A710),IF($A$20=2,IF('FTP-75'!A710="","",'FTP-75'!A710),IF($A$20=3, IF('US06'!A710="","",'US06'!A710),IF($A$20=4, IF(NEDC!A710="","", NEDC!A710),IF($A$20=5, IF('JPN10-15'!A710="","",'JPN10-15'!A710),IF($A$20=6, IF(WLTC!B710="","", WLTC!B710),IF($A$20=7, IF('New Cycle 1'!A710="","", 'New Cycle 1'!A710),IF($A$20=8, IF('New Cycle 2'!A710="","", 'New Cycle 3'!A710),IF($A$20=9, IF('New Cycle 3'!A710="","", 'New Cycle 3'!A710),"")))))))))</f>
        <v>708</v>
      </c>
      <c r="Q710" s="32">
        <f>IF($A$20=1,IF(UDDS!C710="","",UDDS!C710),IF($A$20=2,IF('FTP-75'!C710="","",'FTP-75'!C710),IF($A$20=3, IF('US06'!C710="","",'US06'!C710),IF($A$20=4, IF(NEDC!B710="","", NEDC!B710),IF($A$20=5, IF('JPN10-15'!B710="","",'JPN10-15'!B710),IF($A$20=6, IF(WLTC!C710="","", WLTC!C710),IF($A$20=7, IF('New Cycle 1'!B710="","", 'New Cycle 1'!B710),IF($A$20=8, IF('New Cycle 2'!B710="","", 'New Cycle 2'!B710),IF($A$20=9, IF('New Cycle 3'!B710="","", 'New Cycle 3'!B710),"")))))))))</f>
        <v>11.099999984105427</v>
      </c>
      <c r="R710" s="32">
        <f>IF($A$20=1,IF(UDDS!D710="","",UDDS!D710),IF($A$20=2,IF('FTP-75'!D710="","",'FTP-75'!D710),IF($A$20=3, IF('US06'!D710="","",'US06'!D710),IF($A$20=4, IF(NEDC!C710="","", NEDC!C710),IF($A$20=5, IF('JPN10-15'!C710="","",'JPN10-15'!C710),IF($A$20=6, IF(WLTC!D710="","", WLTC!D710),IF($A$20=7, IF('New Cycle 1'!C710="","", 'New Cycle 1'!C710),IF($A$20=8, IF('New Cycle 2'!C710="","", 'New Cycle 2'!C710),IF($A$20=9, IF('New Cycle 3'!C710="","", 'New Cycle 3'!C710),"")))))))))</f>
        <v>0</v>
      </c>
      <c r="S710" s="32">
        <f>IF($A$20=1,IF(UDDS!E710="","",UDDS!E710),IF($A$20=2,IF('FTP-75'!E710="","",'FTP-75'!E710),IF($A$20=3, IF('US06'!E710="","",'US06'!E710),IF($A$20=4, IF(NEDC!D710="","", NEDC!D710),IF($A$20=5, IF('JPN10-15'!D710="","",'JPN10-15'!D710),IF($A$20=6, IF(WLTC!E710="","", WLTC!E710),IF($A$20=7, IF('New Cycle 1'!D710="","", 'New Cycle 1'!D710),IF($A$20=8, IF('New Cycle 2'!D710="","", 'New Cycle 2'!D710),IF($A$20=9, IF('New Cycle 3'!D710="","", 'New Cycle 3'!D710),"")))))))))</f>
        <v>3.0833333289181741</v>
      </c>
      <c r="T710" s="32">
        <f>IF($A$20=1,IF(UDDS!F710="","",UDDS!F710),IF($A$20=2,IF('FTP-75'!F710="","",'FTP-75'!F710),IF($A$20=3, IF('US06'!F710="","",'US06'!F710),IF($A$20=4, IF(NEDC!E710="","", NEDC!E710),IF($A$20=5, IF('JPN10-15'!E710="","",'JPN10-15'!E710),IF($A$20=6, IF(WLTC!F710="","", WLTC!F710),IF($A$20=7, IF('New Cycle 1'!E710="","", 'New Cycle 1'!E710),IF($A$20=8, IF('New Cycle 2'!E710="","", 'New Cycle 2'!E710),IF($A$20=9, IF('New Cycle 3'!E710="","", 'New Cycle 3'!E710),"")))))))))</f>
        <v>0.83333333333333304</v>
      </c>
      <c r="U710" s="32">
        <f>IF($A$20=1,IF(UDDS!G710="","",UDDS!G710),IF($A$20=2,IF('FTP-75'!G710="","",'FTP-75'!G710),IF($A$20=3, IF('US06'!G710="","",'US06'!G710),IF($A$20=4, IF(NEDC!F710="","", NEDC!F710),IF($A$20=5, IF('JPN10-15'!F710="","",'JPN10-15'!F710),IF($A$20=6, IF(WLTC!G710="","", WLTC!G710),IF($A$20=7, IF('New Cycle 1'!F710="","", 'New Cycle 1'!F710),IF($A$20=8, IF('New Cycle 2'!F710="","", 'New Cycle 2'!F710),IF($A$20=9, IF('New Cycle 3'!F710="","", 'New Cycle 3'!F710),"")))))))))</f>
        <v>3432.4173994107668</v>
      </c>
    </row>
    <row r="711" spans="16:21" x14ac:dyDescent="0.25">
      <c r="P711" s="8">
        <f>IF($A$20=1,IF(UDDS!A711="","",UDDS!A711),IF($A$20=2,IF('FTP-75'!A711="","",'FTP-75'!A711),IF($A$20=3, IF('US06'!A711="","",'US06'!A711),IF($A$20=4, IF(NEDC!A711="","", NEDC!A711),IF($A$20=5, IF('JPN10-15'!A711="","",'JPN10-15'!A711),IF($A$20=6, IF(WLTC!B711="","", WLTC!B711),IF($A$20=7, IF('New Cycle 1'!A711="","", 'New Cycle 1'!A711),IF($A$20=8, IF('New Cycle 2'!A711="","", 'New Cycle 3'!A711),IF($A$20=9, IF('New Cycle 3'!A711="","", 'New Cycle 3'!A711),"")))))))))</f>
        <v>709</v>
      </c>
      <c r="Q711" s="32">
        <f>IF($A$20=1,IF(UDDS!C711="","",UDDS!C711),IF($A$20=2,IF('FTP-75'!C711="","",'FTP-75'!C711),IF($A$20=3, IF('US06'!C711="","",'US06'!C711),IF($A$20=4, IF(NEDC!B711="","", NEDC!B711),IF($A$20=5, IF('JPN10-15'!B711="","",'JPN10-15'!B711),IF($A$20=6, IF(WLTC!C711="","", WLTC!C711),IF($A$20=7, IF('New Cycle 1'!B711="","", 'New Cycle 1'!B711),IF($A$20=8, IF('New Cycle 2'!B711="","", 'New Cycle 2'!B711),IF($A$20=9, IF('New Cycle 3'!B711="","", 'New Cycle 3'!B711),"")))))))))</f>
        <v>14.099999984105429</v>
      </c>
      <c r="R711" s="32">
        <f>IF($A$20=1,IF(UDDS!D711="","",UDDS!D711),IF($A$20=2,IF('FTP-75'!D711="","",'FTP-75'!D711),IF($A$20=3, IF('US06'!D711="","",'US06'!D711),IF($A$20=4, IF(NEDC!C711="","", NEDC!C711),IF($A$20=5, IF('JPN10-15'!C711="","",'JPN10-15'!C711),IF($A$20=6, IF(WLTC!D711="","", WLTC!D711),IF($A$20=7, IF('New Cycle 1'!C711="","", 'New Cycle 1'!C711),IF($A$20=8, IF('New Cycle 2'!C711="","", 'New Cycle 2'!C711),IF($A$20=9, IF('New Cycle 3'!C711="","", 'New Cycle 3'!C711),"")))))))))</f>
        <v>0</v>
      </c>
      <c r="S711" s="32">
        <f>IF($A$20=1,IF(UDDS!E711="","",UDDS!E711),IF($A$20=2,IF('FTP-75'!E711="","",'FTP-75'!E711),IF($A$20=3, IF('US06'!E711="","",'US06'!E711),IF($A$20=4, IF(NEDC!D711="","", NEDC!D711),IF($A$20=5, IF('JPN10-15'!D711="","",'JPN10-15'!D711),IF($A$20=6, IF(WLTC!E711="","", WLTC!E711),IF($A$20=7, IF('New Cycle 1'!D711="","", 'New Cycle 1'!D711),IF($A$20=8, IF('New Cycle 2'!D711="","", 'New Cycle 2'!D711),IF($A$20=9, IF('New Cycle 3'!D711="","", 'New Cycle 3'!D711),"")))))))))</f>
        <v>3.9166666622515081</v>
      </c>
      <c r="T711" s="32">
        <f>IF($A$20=1,IF(UDDS!F711="","",UDDS!F711),IF($A$20=2,IF('FTP-75'!F711="","",'FTP-75'!F711),IF($A$20=3, IF('US06'!F711="","",'US06'!F711),IF($A$20=4, IF(NEDC!E711="","", NEDC!E711),IF($A$20=5, IF('JPN10-15'!E711="","",'JPN10-15'!E711),IF($A$20=6, IF(WLTC!F711="","", WLTC!F711),IF($A$20=7, IF('New Cycle 1'!E711="","", 'New Cycle 1'!E711),IF($A$20=8, IF('New Cycle 2'!E711="","", 'New Cycle 2'!E711),IF($A$20=9, IF('New Cycle 3'!E711="","", 'New Cycle 3'!E711),"")))))))))</f>
        <v>0.83333333333333393</v>
      </c>
      <c r="U711" s="32">
        <f>IF($A$20=1,IF(UDDS!G711="","",UDDS!G711),IF($A$20=2,IF('FTP-75'!G711="","",'FTP-75'!G711),IF($A$20=3, IF('US06'!G711="","",'US06'!G711),IF($A$20=4, IF(NEDC!F711="","", NEDC!F711),IF($A$20=5, IF('JPN10-15'!F711="","",'JPN10-15'!F711),IF($A$20=6, IF(WLTC!G711="","", WLTC!G711),IF($A$20=7, IF('New Cycle 1'!F711="","", 'New Cycle 1'!F711),IF($A$20=8, IF('New Cycle 2'!F711="","", 'New Cycle 2'!F711),IF($A$20=9, IF('New Cycle 3'!F711="","", 'New Cycle 3'!F711),"")))))))))</f>
        <v>3435.9173994063517</v>
      </c>
    </row>
    <row r="712" spans="16:21" x14ac:dyDescent="0.25">
      <c r="P712" s="8">
        <f>IF($A$20=1,IF(UDDS!A712="","",UDDS!A712),IF($A$20=2,IF('FTP-75'!A712="","",'FTP-75'!A712),IF($A$20=3, IF('US06'!A712="","",'US06'!A712),IF($A$20=4, IF(NEDC!A712="","", NEDC!A712),IF($A$20=5, IF('JPN10-15'!A712="","",'JPN10-15'!A712),IF($A$20=6, IF(WLTC!B712="","", WLTC!B712),IF($A$20=7, IF('New Cycle 1'!A712="","", 'New Cycle 1'!A712),IF($A$20=8, IF('New Cycle 2'!A712="","", 'New Cycle 3'!A712),IF($A$20=9, IF('New Cycle 3'!A712="","", 'New Cycle 3'!A712),"")))))))))</f>
        <v>710</v>
      </c>
      <c r="Q712" s="32">
        <f>IF($A$20=1,IF(UDDS!C712="","",UDDS!C712),IF($A$20=2,IF('FTP-75'!C712="","",'FTP-75'!C712),IF($A$20=3, IF('US06'!C712="","",'US06'!C712),IF($A$20=4, IF(NEDC!B712="","", NEDC!B712),IF($A$20=5, IF('JPN10-15'!B712="","",'JPN10-15'!B712),IF($A$20=6, IF(WLTC!C712="","", WLTC!C712),IF($A$20=7, IF('New Cycle 1'!B712="","", 'New Cycle 1'!B712),IF($A$20=8, IF('New Cycle 2'!B712="","", 'New Cycle 2'!B712),IF($A$20=9, IF('New Cycle 3'!B712="","", 'New Cycle 3'!B712),"")))))))))</f>
        <v>15</v>
      </c>
      <c r="R712" s="32">
        <f>IF($A$20=1,IF(UDDS!D712="","",UDDS!D712),IF($A$20=2,IF('FTP-75'!D712="","",'FTP-75'!D712),IF($A$20=3, IF('US06'!D712="","",'US06'!D712),IF($A$20=4, IF(NEDC!C712="","", NEDC!C712),IF($A$20=5, IF('JPN10-15'!C712="","",'JPN10-15'!C712),IF($A$20=6, IF(WLTC!D712="","", WLTC!D712),IF($A$20=7, IF('New Cycle 1'!C712="","", 'New Cycle 1'!C712),IF($A$20=8, IF('New Cycle 2'!C712="","", 'New Cycle 2'!C712),IF($A$20=9, IF('New Cycle 3'!C712="","", 'New Cycle 3'!C712),"")))))))))</f>
        <v>0</v>
      </c>
      <c r="S712" s="32">
        <f>IF($A$20=1,IF(UDDS!E712="","",UDDS!E712),IF($A$20=2,IF('FTP-75'!E712="","",'FTP-75'!E712),IF($A$20=3, IF('US06'!E712="","",'US06'!E712),IF($A$20=4, IF(NEDC!D712="","", NEDC!D712),IF($A$20=5, IF('JPN10-15'!D712="","",'JPN10-15'!D712),IF($A$20=6, IF(WLTC!E712="","", WLTC!E712),IF($A$20=7, IF('New Cycle 1'!D712="","", 'New Cycle 1'!D712),IF($A$20=8, IF('New Cycle 2'!D712="","", 'New Cycle 2'!D712),IF($A$20=9, IF('New Cycle 3'!D712="","", 'New Cycle 3'!D712),"")))))))))</f>
        <v>4.166666666666667</v>
      </c>
      <c r="T712" s="32">
        <f>IF($A$20=1,IF(UDDS!F712="","",UDDS!F712),IF($A$20=2,IF('FTP-75'!F712="","",'FTP-75'!F712),IF($A$20=3, IF('US06'!F712="","",'US06'!F712),IF($A$20=4, IF(NEDC!E712="","", NEDC!E712),IF($A$20=5, IF('JPN10-15'!E712="","",'JPN10-15'!E712),IF($A$20=6, IF(WLTC!F712="","", WLTC!F712),IF($A$20=7, IF('New Cycle 1'!E712="","", 'New Cycle 1'!E712),IF($A$20=8, IF('New Cycle 2'!E712="","", 'New Cycle 2'!E712),IF($A$20=9, IF('New Cycle 3'!E712="","", 'New Cycle 3'!E712),"")))))))))</f>
        <v>0.25000000441515891</v>
      </c>
      <c r="U712" s="32">
        <f>IF($A$20=1,IF(UDDS!G712="","",UDDS!G712),IF($A$20=2,IF('FTP-75'!G712="","",'FTP-75'!G712),IF($A$20=3, IF('US06'!G712="","",'US06'!G712),IF($A$20=4, IF(NEDC!F712="","", NEDC!F712),IF($A$20=5, IF('JPN10-15'!F712="","",'JPN10-15'!F712),IF($A$20=6, IF(WLTC!G712="","", WLTC!G712),IF($A$20=7, IF('New Cycle 1'!F712="","", 'New Cycle 1'!F712),IF($A$20=8, IF('New Cycle 2'!F712="","", 'New Cycle 2'!F712),IF($A$20=9, IF('New Cycle 3'!F712="","", 'New Cycle 3'!F712),"")))))))))</f>
        <v>3439.9590660708109</v>
      </c>
    </row>
    <row r="713" spans="16:21" x14ac:dyDescent="0.25">
      <c r="P713" s="8">
        <f>IF($A$20=1,IF(UDDS!A713="","",UDDS!A713),IF($A$20=2,IF('FTP-75'!A713="","",'FTP-75'!A713),IF($A$20=3, IF('US06'!A713="","",'US06'!A713),IF($A$20=4, IF(NEDC!A713="","", NEDC!A713),IF($A$20=5, IF('JPN10-15'!A713="","",'JPN10-15'!A713),IF($A$20=6, IF(WLTC!B713="","", WLTC!B713),IF($A$20=7, IF('New Cycle 1'!A713="","", 'New Cycle 1'!A713),IF($A$20=8, IF('New Cycle 2'!A713="","", 'New Cycle 3'!A713),IF($A$20=9, IF('New Cycle 3'!A713="","", 'New Cycle 3'!A713),"")))))))))</f>
        <v>711</v>
      </c>
      <c r="Q713" s="32">
        <f>IF($A$20=1,IF(UDDS!C713="","",UDDS!C713),IF($A$20=2,IF('FTP-75'!C713="","",'FTP-75'!C713),IF($A$20=3, IF('US06'!C713="","",'US06'!C713),IF($A$20=4, IF(NEDC!B713="","", NEDC!B713),IF($A$20=5, IF('JPN10-15'!B713="","",'JPN10-15'!B713),IF($A$20=6, IF(WLTC!C713="","", WLTC!C713),IF($A$20=7, IF('New Cycle 1'!B713="","", 'New Cycle 1'!B713),IF($A$20=8, IF('New Cycle 2'!B713="","", 'New Cycle 2'!B713),IF($A$20=9, IF('New Cycle 3'!B713="","", 'New Cycle 3'!B713),"")))))))))</f>
        <v>15</v>
      </c>
      <c r="R713" s="32">
        <f>IF($A$20=1,IF(UDDS!D713="","",UDDS!D713),IF($A$20=2,IF('FTP-75'!D713="","",'FTP-75'!D713),IF($A$20=3, IF('US06'!D713="","",'US06'!D713),IF($A$20=4, IF(NEDC!C713="","", NEDC!C713),IF($A$20=5, IF('JPN10-15'!C713="","",'JPN10-15'!C713),IF($A$20=6, IF(WLTC!D713="","", WLTC!D713),IF($A$20=7, IF('New Cycle 1'!C713="","", 'New Cycle 1'!C713),IF($A$20=8, IF('New Cycle 2'!C713="","", 'New Cycle 2'!C713),IF($A$20=9, IF('New Cycle 3'!C713="","", 'New Cycle 3'!C713),"")))))))))</f>
        <v>0</v>
      </c>
      <c r="S713" s="32">
        <f>IF($A$20=1,IF(UDDS!E713="","",UDDS!E713),IF($A$20=2,IF('FTP-75'!E713="","",'FTP-75'!E713),IF($A$20=3, IF('US06'!E713="","",'US06'!E713),IF($A$20=4, IF(NEDC!D713="","", NEDC!D713),IF($A$20=5, IF('JPN10-15'!D713="","",'JPN10-15'!D713),IF($A$20=6, IF(WLTC!E713="","", WLTC!E713),IF($A$20=7, IF('New Cycle 1'!D713="","", 'New Cycle 1'!D713),IF($A$20=8, IF('New Cycle 2'!D713="","", 'New Cycle 2'!D713),IF($A$20=9, IF('New Cycle 3'!D713="","", 'New Cycle 3'!D713),"")))))))))</f>
        <v>4.166666666666667</v>
      </c>
      <c r="T713" s="32">
        <f>IF($A$20=1,IF(UDDS!F713="","",UDDS!F713),IF($A$20=2,IF('FTP-75'!F713="","",'FTP-75'!F713),IF($A$20=3, IF('US06'!F713="","",'US06'!F713),IF($A$20=4, IF(NEDC!E713="","", NEDC!E713),IF($A$20=5, IF('JPN10-15'!E713="","",'JPN10-15'!E713),IF($A$20=6, IF(WLTC!F713="","", WLTC!F713),IF($A$20=7, IF('New Cycle 1'!E713="","", 'New Cycle 1'!E713),IF($A$20=8, IF('New Cycle 2'!E713="","", 'New Cycle 2'!E713),IF($A$20=9, IF('New Cycle 3'!E713="","", 'New Cycle 3'!E713),"")))))))))</f>
        <v>0</v>
      </c>
      <c r="U713" s="32">
        <f>IF($A$20=1,IF(UDDS!G713="","",UDDS!G713),IF($A$20=2,IF('FTP-75'!G713="","",'FTP-75'!G713),IF($A$20=3, IF('US06'!G713="","",'US06'!G713),IF($A$20=4, IF(NEDC!F713="","", NEDC!F713),IF($A$20=5, IF('JPN10-15'!F713="","",'JPN10-15'!F713),IF($A$20=6, IF(WLTC!G713="","", WLTC!G713),IF($A$20=7, IF('New Cycle 1'!F713="","", 'New Cycle 1'!F713),IF($A$20=8, IF('New Cycle 2'!F713="","", 'New Cycle 2'!F713),IF($A$20=9, IF('New Cycle 3'!F713="","", 'New Cycle 3'!F713),"")))))))))</f>
        <v>3444.1257327374774</v>
      </c>
    </row>
    <row r="714" spans="16:21" x14ac:dyDescent="0.25">
      <c r="P714" s="8">
        <f>IF($A$20=1,IF(UDDS!A714="","",UDDS!A714),IF($A$20=2,IF('FTP-75'!A714="","",'FTP-75'!A714),IF($A$20=3, IF('US06'!A714="","",'US06'!A714),IF($A$20=4, IF(NEDC!A714="","", NEDC!A714),IF($A$20=5, IF('JPN10-15'!A714="","",'JPN10-15'!A714),IF($A$20=6, IF(WLTC!B714="","", WLTC!B714),IF($A$20=7, IF('New Cycle 1'!A714="","", 'New Cycle 1'!A714),IF($A$20=8, IF('New Cycle 2'!A714="","", 'New Cycle 3'!A714),IF($A$20=9, IF('New Cycle 3'!A714="","", 'New Cycle 3'!A714),"")))))))))</f>
        <v>712</v>
      </c>
      <c r="Q714" s="32">
        <f>IF($A$20=1,IF(UDDS!C714="","",UDDS!C714),IF($A$20=2,IF('FTP-75'!C714="","",'FTP-75'!C714),IF($A$20=3, IF('US06'!C714="","",'US06'!C714),IF($A$20=4, IF(NEDC!B714="","", NEDC!B714),IF($A$20=5, IF('JPN10-15'!B714="","",'JPN10-15'!B714),IF($A$20=6, IF(WLTC!C714="","", WLTC!C714),IF($A$20=7, IF('New Cycle 1'!B714="","", 'New Cycle 1'!B714),IF($A$20=8, IF('New Cycle 2'!B714="","", 'New Cycle 2'!B714),IF($A$20=9, IF('New Cycle 3'!B714="","", 'New Cycle 3'!B714),"")))))))))</f>
        <v>16.560999988185038</v>
      </c>
      <c r="R714" s="32">
        <f>IF($A$20=1,IF(UDDS!D714="","",UDDS!D714),IF($A$20=2,IF('FTP-75'!D714="","",'FTP-75'!D714),IF($A$20=3, IF('US06'!D714="","",'US06'!D714),IF($A$20=4, IF(NEDC!C714="","", NEDC!C714),IF($A$20=5, IF('JPN10-15'!C714="","",'JPN10-15'!C714),IF($A$20=6, IF(WLTC!D714="","", WLTC!D714),IF($A$20=7, IF('New Cycle 1'!C714="","", 'New Cycle 1'!C714),IF($A$20=8, IF('New Cycle 2'!C714="","", 'New Cycle 2'!C714),IF($A$20=9, IF('New Cycle 3'!C714="","", 'New Cycle 3'!C714),"")))))))))</f>
        <v>0</v>
      </c>
      <c r="S714" s="32">
        <f>IF($A$20=1,IF(UDDS!E714="","",UDDS!E714),IF($A$20=2,IF('FTP-75'!E714="","",'FTP-75'!E714),IF($A$20=3, IF('US06'!E714="","",'US06'!E714),IF($A$20=4, IF(NEDC!D714="","", NEDC!D714),IF($A$20=5, IF('JPN10-15'!D714="","",'JPN10-15'!D714),IF($A$20=6, IF(WLTC!E714="","", WLTC!E714),IF($A$20=7, IF('New Cycle 1'!D714="","", 'New Cycle 1'!D714),IF($A$20=8, IF('New Cycle 2'!D714="","", 'New Cycle 2'!D714),IF($A$20=9, IF('New Cycle 3'!D714="","", 'New Cycle 3'!D714),"")))))))))</f>
        <v>4.6002777744958436</v>
      </c>
      <c r="T714" s="32">
        <f>IF($A$20=1,IF(UDDS!F714="","",UDDS!F714),IF($A$20=2,IF('FTP-75'!F714="","",'FTP-75'!F714),IF($A$20=3, IF('US06'!F714="","",'US06'!F714),IF($A$20=4, IF(NEDC!E714="","", NEDC!E714),IF($A$20=5, IF('JPN10-15'!E714="","",'JPN10-15'!E714),IF($A$20=6, IF(WLTC!F714="","", WLTC!F714),IF($A$20=7, IF('New Cycle 1'!E714="","", 'New Cycle 1'!E714),IF($A$20=8, IF('New Cycle 2'!E714="","", 'New Cycle 2'!E714),IF($A$20=9, IF('New Cycle 3'!E714="","", 'New Cycle 3'!E714),"")))))))))</f>
        <v>0.43361110782917667</v>
      </c>
      <c r="U714" s="32">
        <f>IF($A$20=1,IF(UDDS!G714="","",UDDS!G714),IF($A$20=2,IF('FTP-75'!G714="","",'FTP-75'!G714),IF($A$20=3, IF('US06'!G714="","",'US06'!G714),IF($A$20=4, IF(NEDC!F714="","", NEDC!F714),IF($A$20=5, IF('JPN10-15'!F714="","",'JPN10-15'!F714),IF($A$20=6, IF(WLTC!G714="","", WLTC!G714),IF($A$20=7, IF('New Cycle 1'!F714="","", 'New Cycle 1'!F714),IF($A$20=8, IF('New Cycle 2'!F714="","", 'New Cycle 2'!F714),IF($A$20=9, IF('New Cycle 3'!F714="","", 'New Cycle 3'!F714),"")))))))))</f>
        <v>3448.5092049580585</v>
      </c>
    </row>
    <row r="715" spans="16:21" x14ac:dyDescent="0.25">
      <c r="P715" s="8">
        <f>IF($A$20=1,IF(UDDS!A715="","",UDDS!A715),IF($A$20=2,IF('FTP-75'!A715="","",'FTP-75'!A715),IF($A$20=3, IF('US06'!A715="","",'US06'!A715),IF($A$20=4, IF(NEDC!A715="","", NEDC!A715),IF($A$20=5, IF('JPN10-15'!A715="","",'JPN10-15'!A715),IF($A$20=6, IF(WLTC!B715="","", WLTC!B715),IF($A$20=7, IF('New Cycle 1'!A715="","", 'New Cycle 1'!A715),IF($A$20=8, IF('New Cycle 2'!A715="","", 'New Cycle 3'!A715),IF($A$20=9, IF('New Cycle 3'!A715="","", 'New Cycle 3'!A715),"")))))))))</f>
        <v>713</v>
      </c>
      <c r="Q715" s="32">
        <f>IF($A$20=1,IF(UDDS!C715="","",UDDS!C715),IF($A$20=2,IF('FTP-75'!C715="","",'FTP-75'!C715),IF($A$20=3, IF('US06'!C715="","",'US06'!C715),IF($A$20=4, IF(NEDC!B715="","", NEDC!B715),IF($A$20=5, IF('JPN10-15'!B715="","",'JPN10-15'!B715),IF($A$20=6, IF(WLTC!C715="","", WLTC!C715),IF($A$20=7, IF('New Cycle 1'!B715="","", 'New Cycle 1'!B715),IF($A$20=8, IF('New Cycle 2'!B715="","", 'New Cycle 2'!B715),IF($A$20=9, IF('New Cycle 3'!B715="","", 'New Cycle 3'!B715),"")))))))))</f>
        <v>18.752444456153448</v>
      </c>
      <c r="R715" s="32">
        <f>IF($A$20=1,IF(UDDS!D715="","",UDDS!D715),IF($A$20=2,IF('FTP-75'!D715="","",'FTP-75'!D715),IF($A$20=3, IF('US06'!D715="","",'US06'!D715),IF($A$20=4, IF(NEDC!C715="","", NEDC!C715),IF($A$20=5, IF('JPN10-15'!C715="","",'JPN10-15'!C715),IF($A$20=6, IF(WLTC!D715="","", WLTC!D715),IF($A$20=7, IF('New Cycle 1'!C715="","", 'New Cycle 1'!C715),IF($A$20=8, IF('New Cycle 2'!C715="","", 'New Cycle 2'!C715),IF($A$20=9, IF('New Cycle 3'!C715="","", 'New Cycle 3'!C715),"")))))))))</f>
        <v>0</v>
      </c>
      <c r="S715" s="32">
        <f>IF($A$20=1,IF(UDDS!E715="","",UDDS!E715),IF($A$20=2,IF('FTP-75'!E715="","",'FTP-75'!E715),IF($A$20=3, IF('US06'!E715="","",'US06'!E715),IF($A$20=4, IF(NEDC!D715="","", NEDC!D715),IF($A$20=5, IF('JPN10-15'!D715="","",'JPN10-15'!D715),IF($A$20=6, IF(WLTC!E715="","", WLTC!E715),IF($A$20=7, IF('New Cycle 1'!D715="","", 'New Cycle 1'!D715),IF($A$20=8, IF('New Cycle 2'!D715="","", 'New Cycle 2'!D715),IF($A$20=9, IF('New Cycle 3'!D715="","", 'New Cycle 3'!D715),"")))))))))</f>
        <v>5.2090123489315134</v>
      </c>
      <c r="T715" s="32">
        <f>IF($A$20=1,IF(UDDS!F715="","",UDDS!F715),IF($A$20=2,IF('FTP-75'!F715="","",'FTP-75'!F715),IF($A$20=3, IF('US06'!F715="","",'US06'!F715),IF($A$20=4, IF(NEDC!E715="","", NEDC!E715),IF($A$20=5, IF('JPN10-15'!E715="","",'JPN10-15'!E715),IF($A$20=6, IF(WLTC!F715="","", WLTC!F715),IF($A$20=7, IF('New Cycle 1'!E715="","", 'New Cycle 1'!E715),IF($A$20=8, IF('New Cycle 2'!E715="","", 'New Cycle 2'!E715),IF($A$20=9, IF('New Cycle 3'!E715="","", 'New Cycle 3'!E715),"")))))))))</f>
        <v>0.60873457443566981</v>
      </c>
      <c r="U715" s="32">
        <f>IF($A$20=1,IF(UDDS!G715="","",UDDS!G715),IF($A$20=2,IF('FTP-75'!G715="","",'FTP-75'!G715),IF($A$20=3, IF('US06'!G715="","",'US06'!G715),IF($A$20=4, IF(NEDC!F715="","", NEDC!F715),IF($A$20=5, IF('JPN10-15'!F715="","",'JPN10-15'!F715),IF($A$20=6, IF(WLTC!G715="","", WLTC!G715),IF($A$20=7, IF('New Cycle 1'!F715="","", 'New Cycle 1'!F715),IF($A$20=8, IF('New Cycle 2'!F715="","", 'New Cycle 2'!F715),IF($A$20=9, IF('New Cycle 3'!F715="","", 'New Cycle 3'!F715),"")))))))))</f>
        <v>3453.4138500197723</v>
      </c>
    </row>
    <row r="716" spans="16:21" x14ac:dyDescent="0.25">
      <c r="P716" s="8">
        <f>IF($A$20=1,IF(UDDS!A716="","",UDDS!A716),IF($A$20=2,IF('FTP-75'!A716="","",'FTP-75'!A716),IF($A$20=3, IF('US06'!A716="","",'US06'!A716),IF($A$20=4, IF(NEDC!A716="","", NEDC!A716),IF($A$20=5, IF('JPN10-15'!A716="","",'JPN10-15'!A716),IF($A$20=6, IF(WLTC!B716="","", WLTC!B716),IF($A$20=7, IF('New Cycle 1'!A716="","", 'New Cycle 1'!A716),IF($A$20=8, IF('New Cycle 2'!A716="","", 'New Cycle 3'!A716),IF($A$20=9, IF('New Cycle 3'!A716="","", 'New Cycle 3'!A716),"")))))))))</f>
        <v>714</v>
      </c>
      <c r="Q716" s="32">
        <f>IF($A$20=1,IF(UDDS!C716="","",UDDS!C716),IF($A$20=2,IF('FTP-75'!C716="","",'FTP-75'!C716),IF($A$20=3, IF('US06'!C716="","",'US06'!C716),IF($A$20=4, IF(NEDC!B716="","", NEDC!B716),IF($A$20=5, IF('JPN10-15'!B716="","",'JPN10-15'!B716),IF($A$20=6, IF(WLTC!C716="","", WLTC!C716),IF($A$20=7, IF('New Cycle 1'!B716="","", 'New Cycle 1'!B716),IF($A$20=8, IF('New Cycle 2'!B716="","", 'New Cycle 2'!B716),IF($A$20=9, IF('New Cycle 3'!B716="","", 'New Cycle 3'!B716),"")))))))))</f>
        <v>20.976222234037191</v>
      </c>
      <c r="R716" s="32">
        <f>IF($A$20=1,IF(UDDS!D716="","",UDDS!D716),IF($A$20=2,IF('FTP-75'!D716="","",'FTP-75'!D716),IF($A$20=3, IF('US06'!D716="","",'US06'!D716),IF($A$20=4, IF(NEDC!C716="","", NEDC!C716),IF($A$20=5, IF('JPN10-15'!C716="","",'JPN10-15'!C716),IF($A$20=6, IF(WLTC!D716="","", WLTC!D716),IF($A$20=7, IF('New Cycle 1'!C716="","", 'New Cycle 1'!C716),IF($A$20=8, IF('New Cycle 2'!C716="","", 'New Cycle 2'!C716),IF($A$20=9, IF('New Cycle 3'!C716="","", 'New Cycle 3'!C716),"")))))))))</f>
        <v>0</v>
      </c>
      <c r="S716" s="32">
        <f>IF($A$20=1,IF(UDDS!E716="","",UDDS!E716),IF($A$20=2,IF('FTP-75'!E716="","",'FTP-75'!E716),IF($A$20=3, IF('US06'!E716="","",'US06'!E716),IF($A$20=4, IF(NEDC!D716="","", NEDC!D716),IF($A$20=5, IF('JPN10-15'!D716="","",'JPN10-15'!D716),IF($A$20=6, IF(WLTC!E716="","", WLTC!E716),IF($A$20=7, IF('New Cycle 1'!D716="","", 'New Cycle 1'!D716),IF($A$20=8, IF('New Cycle 2'!D716="","", 'New Cycle 2'!D716),IF($A$20=9, IF('New Cycle 3'!D716="","", 'New Cycle 3'!D716),"")))))))))</f>
        <v>5.826728398343664</v>
      </c>
      <c r="T716" s="32">
        <f>IF($A$20=1,IF(UDDS!F716="","",UDDS!F716),IF($A$20=2,IF('FTP-75'!F716="","",'FTP-75'!F716),IF($A$20=3, IF('US06'!F716="","",'US06'!F716),IF($A$20=4, IF(NEDC!E716="","", NEDC!E716),IF($A$20=5, IF('JPN10-15'!E716="","",'JPN10-15'!E716),IF($A$20=6, IF(WLTC!F716="","", WLTC!F716),IF($A$20=7, IF('New Cycle 1'!E716="","", 'New Cycle 1'!E716),IF($A$20=8, IF('New Cycle 2'!E716="","", 'New Cycle 2'!E716),IF($A$20=9, IF('New Cycle 3'!E716="","", 'New Cycle 3'!E716),"")))))))))</f>
        <v>0.61771604941215053</v>
      </c>
      <c r="U716" s="32">
        <f>IF($A$20=1,IF(UDDS!G716="","",UDDS!G716),IF($A$20=2,IF('FTP-75'!G716="","",'FTP-75'!G716),IF($A$20=3, IF('US06'!G716="","",'US06'!G716),IF($A$20=4, IF(NEDC!F716="","", NEDC!F716),IF($A$20=5, IF('JPN10-15'!F716="","",'JPN10-15'!F716),IF($A$20=6, IF(WLTC!G716="","", WLTC!G716),IF($A$20=7, IF('New Cycle 1'!F716="","", 'New Cycle 1'!F716),IF($A$20=8, IF('New Cycle 2'!F716="","", 'New Cycle 2'!F716),IF($A$20=9, IF('New Cycle 3'!F716="","", 'New Cycle 3'!F716),"")))))))))</f>
        <v>3458.9317203934097</v>
      </c>
    </row>
    <row r="717" spans="16:21" x14ac:dyDescent="0.25">
      <c r="P717" s="8">
        <f>IF($A$20=1,IF(UDDS!A717="","",UDDS!A717),IF($A$20=2,IF('FTP-75'!A717="","",'FTP-75'!A717),IF($A$20=3, IF('US06'!A717="","",'US06'!A717),IF($A$20=4, IF(NEDC!A717="","", NEDC!A717),IF($A$20=5, IF('JPN10-15'!A717="","",'JPN10-15'!A717),IF($A$20=6, IF(WLTC!B717="","", WLTC!B717),IF($A$20=7, IF('New Cycle 1'!A717="","", 'New Cycle 1'!A717),IF($A$20=8, IF('New Cycle 2'!A717="","", 'New Cycle 3'!A717),IF($A$20=9, IF('New Cycle 3'!A717="","", 'New Cycle 3'!A717),"")))))))))</f>
        <v>715</v>
      </c>
      <c r="Q717" s="32">
        <f>IF($A$20=1,IF(UDDS!C717="","",UDDS!C717),IF($A$20=2,IF('FTP-75'!C717="","",'FTP-75'!C717),IF($A$20=3, IF('US06'!C717="","",'US06'!C717),IF($A$20=4, IF(NEDC!B717="","", NEDC!B717),IF($A$20=5, IF('JPN10-15'!B717="","",'JPN10-15'!B717),IF($A$20=6, IF(WLTC!C717="","", WLTC!C717),IF($A$20=7, IF('New Cycle 1'!B717="","", 'New Cycle 1'!B717),IF($A$20=8, IF('New Cycle 2'!B717="","", 'New Cycle 2'!B717),IF($A$20=9, IF('New Cycle 3'!B717="","", 'New Cycle 3'!B717),"")))))))))</f>
        <v>23.20031988143921</v>
      </c>
      <c r="R717" s="32">
        <f>IF($A$20=1,IF(UDDS!D717="","",UDDS!D717),IF($A$20=2,IF('FTP-75'!D717="","",'FTP-75'!D717),IF($A$20=3, IF('US06'!D717="","",'US06'!D717),IF($A$20=4, IF(NEDC!C717="","", NEDC!C717),IF($A$20=5, IF('JPN10-15'!C717="","",'JPN10-15'!C717),IF($A$20=6, IF(WLTC!D717="","", WLTC!D717),IF($A$20=7, IF('New Cycle 1'!C717="","", 'New Cycle 1'!C717),IF($A$20=8, IF('New Cycle 2'!C717="","", 'New Cycle 2'!C717),IF($A$20=9, IF('New Cycle 3'!C717="","", 'New Cycle 3'!C717),"")))))))))</f>
        <v>0</v>
      </c>
      <c r="S717" s="32">
        <f>IF($A$20=1,IF(UDDS!E717="","",UDDS!E717),IF($A$20=2,IF('FTP-75'!E717="","",'FTP-75'!E717),IF($A$20=3, IF('US06'!E717="","",'US06'!E717),IF($A$20=4, IF(NEDC!D717="","", NEDC!D717),IF($A$20=5, IF('JPN10-15'!D717="","",'JPN10-15'!D717),IF($A$20=6, IF(WLTC!E717="","", WLTC!E717),IF($A$20=7, IF('New Cycle 1'!D717="","", 'New Cycle 1'!D717),IF($A$20=8, IF('New Cycle 2'!D717="","", 'New Cycle 2'!D717),IF($A$20=9, IF('New Cycle 3'!D717="","", 'New Cycle 3'!D717),"")))))))))</f>
        <v>6.4445333003997805</v>
      </c>
      <c r="T717" s="32">
        <f>IF($A$20=1,IF(UDDS!F717="","",UDDS!F717),IF($A$20=2,IF('FTP-75'!F717="","",'FTP-75'!F717),IF($A$20=3, IF('US06'!F717="","",'US06'!F717),IF($A$20=4, IF(NEDC!E717="","", NEDC!E717),IF($A$20=5, IF('JPN10-15'!E717="","",'JPN10-15'!E717),IF($A$20=6, IF(WLTC!F717="","", WLTC!F717),IF($A$20=7, IF('New Cycle 1'!E717="","", 'New Cycle 1'!E717),IF($A$20=8, IF('New Cycle 2'!E717="","", 'New Cycle 2'!E717),IF($A$20=9, IF('New Cycle 3'!E717="","", 'New Cycle 3'!E717),"")))))))))</f>
        <v>0.61780490205611649</v>
      </c>
      <c r="U717" s="32">
        <f>IF($A$20=1,IF(UDDS!G717="","",UDDS!G717),IF($A$20=2,IF('FTP-75'!G717="","",'FTP-75'!G717),IF($A$20=3, IF('US06'!G717="","",'US06'!G717),IF($A$20=4, IF(NEDC!F717="","", NEDC!F717),IF($A$20=5, IF('JPN10-15'!F717="","",'JPN10-15'!F717),IF($A$20=6, IF(WLTC!G717="","", WLTC!G717),IF($A$20=7, IF('New Cycle 1'!F717="","", 'New Cycle 1'!F717),IF($A$20=8, IF('New Cycle 2'!F717="","", 'New Cycle 2'!F717),IF($A$20=9, IF('New Cycle 3'!F717="","", 'New Cycle 3'!F717),"")))))))))</f>
        <v>3465.0673512427816</v>
      </c>
    </row>
    <row r="718" spans="16:21" x14ac:dyDescent="0.25">
      <c r="P718" s="8">
        <f>IF($A$20=1,IF(UDDS!A718="","",UDDS!A718),IF($A$20=2,IF('FTP-75'!A718="","",'FTP-75'!A718),IF($A$20=3, IF('US06'!A718="","",'US06'!A718),IF($A$20=4, IF(NEDC!A718="","", NEDC!A718),IF($A$20=5, IF('JPN10-15'!A718="","",'JPN10-15'!A718),IF($A$20=6, IF(WLTC!B718="","", WLTC!B718),IF($A$20=7, IF('New Cycle 1'!A718="","", 'New Cycle 1'!A718),IF($A$20=8, IF('New Cycle 2'!A718="","", 'New Cycle 3'!A718),IF($A$20=9, IF('New Cycle 3'!A718="","", 'New Cycle 3'!A718),"")))))))))</f>
        <v>716</v>
      </c>
      <c r="Q718" s="32">
        <f>IF($A$20=1,IF(UDDS!C718="","",UDDS!C718),IF($A$20=2,IF('FTP-75'!C718="","",'FTP-75'!C718),IF($A$20=3, IF('US06'!C718="","",'US06'!C718),IF($A$20=4, IF(NEDC!B718="","", NEDC!B718),IF($A$20=5, IF('JPN10-15'!B718="","",'JPN10-15'!B718),IF($A$20=6, IF(WLTC!C718="","", WLTC!C718),IF($A$20=7, IF('New Cycle 1'!B718="","", 'New Cycle 1'!B718),IF($A$20=8, IF('New Cycle 2'!B718="","", 'New Cycle 2'!B718),IF($A$20=9, IF('New Cycle 3'!B718="","", 'New Cycle 3'!B718),"")))))))))</f>
        <v>25.419333345095314</v>
      </c>
      <c r="R718" s="32">
        <f>IF($A$20=1,IF(UDDS!D718="","",UDDS!D718),IF($A$20=2,IF('FTP-75'!D718="","",'FTP-75'!D718),IF($A$20=3, IF('US06'!D718="","",'US06'!D718),IF($A$20=4, IF(NEDC!C718="","", NEDC!C718),IF($A$20=5, IF('JPN10-15'!C718="","",'JPN10-15'!C718),IF($A$20=6, IF(WLTC!D718="","", WLTC!D718),IF($A$20=7, IF('New Cycle 1'!C718="","", 'New Cycle 1'!C718),IF($A$20=8, IF('New Cycle 2'!C718="","", 'New Cycle 2'!C718),IF($A$20=9, IF('New Cycle 3'!C718="","", 'New Cycle 3'!C718),"")))))))))</f>
        <v>0</v>
      </c>
      <c r="S718" s="32">
        <f>IF($A$20=1,IF(UDDS!E718="","",UDDS!E718),IF($A$20=2,IF('FTP-75'!E718="","",'FTP-75'!E718),IF($A$20=3, IF('US06'!E718="","",'US06'!E718),IF($A$20=4, IF(NEDC!D718="","", NEDC!D718),IF($A$20=5, IF('JPN10-15'!D718="","",'JPN10-15'!D718),IF($A$20=6, IF(WLTC!E718="","", WLTC!E718),IF($A$20=7, IF('New Cycle 1'!D718="","", 'New Cycle 1'!D718),IF($A$20=8, IF('New Cycle 2'!D718="","", 'New Cycle 2'!D718),IF($A$20=9, IF('New Cycle 3'!D718="","", 'New Cycle 3'!D718),"")))))))))</f>
        <v>7.060925929193143</v>
      </c>
      <c r="T718" s="32">
        <f>IF($A$20=1,IF(UDDS!F718="","",UDDS!F718),IF($A$20=2,IF('FTP-75'!F718="","",'FTP-75'!F718),IF($A$20=3, IF('US06'!F718="","",'US06'!F718),IF($A$20=4, IF(NEDC!E718="","", NEDC!E718),IF($A$20=5, IF('JPN10-15'!E718="","",'JPN10-15'!E718),IF($A$20=6, IF(WLTC!F718="","", WLTC!F718),IF($A$20=7, IF('New Cycle 1'!E718="","", 'New Cycle 1'!E718),IF($A$20=8, IF('New Cycle 2'!E718="","", 'New Cycle 2'!E718),IF($A$20=9, IF('New Cycle 3'!E718="","", 'New Cycle 3'!E718),"")))))))))</f>
        <v>0.61639262879336254</v>
      </c>
      <c r="U718" s="32">
        <f>IF($A$20=1,IF(UDDS!G718="","",UDDS!G718),IF($A$20=2,IF('FTP-75'!G718="","",'FTP-75'!G718),IF($A$20=3, IF('US06'!G718="","",'US06'!G718),IF($A$20=4, IF(NEDC!F718="","", NEDC!F718),IF($A$20=5, IF('JPN10-15'!F718="","",'JPN10-15'!F718),IF($A$20=6, IF(WLTC!G718="","", WLTC!G718),IF($A$20=7, IF('New Cycle 1'!F718="","", 'New Cycle 1'!F718),IF($A$20=8, IF('New Cycle 2'!F718="","", 'New Cycle 2'!F718),IF($A$20=9, IF('New Cycle 3'!F718="","", 'New Cycle 3'!F718),"")))))))))</f>
        <v>3471.820080857578</v>
      </c>
    </row>
    <row r="719" spans="16:21" x14ac:dyDescent="0.25">
      <c r="P719" s="8">
        <f>IF($A$20=1,IF(UDDS!A719="","",UDDS!A719),IF($A$20=2,IF('FTP-75'!A719="","",'FTP-75'!A719),IF($A$20=3, IF('US06'!A719="","",'US06'!A719),IF($A$20=4, IF(NEDC!A719="","", NEDC!A719),IF($A$20=5, IF('JPN10-15'!A719="","",'JPN10-15'!A719),IF($A$20=6, IF(WLTC!B719="","", WLTC!B719),IF($A$20=7, IF('New Cycle 1'!A719="","", 'New Cycle 1'!A719),IF($A$20=8, IF('New Cycle 2'!A719="","", 'New Cycle 3'!A719),IF($A$20=9, IF('New Cycle 3'!A719="","", 'New Cycle 3'!A719),"")))))))))</f>
        <v>717</v>
      </c>
      <c r="Q719" s="32">
        <f>IF($A$20=1,IF(UDDS!C719="","",UDDS!C719),IF($A$20=2,IF('FTP-75'!C719="","",'FTP-75'!C719),IF($A$20=3, IF('US06'!C719="","",'US06'!C719),IF($A$20=4, IF(NEDC!B719="","", NEDC!B719),IF($A$20=5, IF('JPN10-15'!B719="","",'JPN10-15'!B719),IF($A$20=6, IF(WLTC!C719="","", WLTC!C719),IF($A$20=7, IF('New Cycle 1'!B719="","", 'New Cycle 1'!B719),IF($A$20=8, IF('New Cycle 2'!B719="","", 'New Cycle 2'!B719),IF($A$20=9, IF('New Cycle 3'!B719="","", 'New Cycle 3'!B719),"")))))))))</f>
        <v>27.639333345095313</v>
      </c>
      <c r="R719" s="32">
        <f>IF($A$20=1,IF(UDDS!D719="","",UDDS!D719),IF($A$20=2,IF('FTP-75'!D719="","",'FTP-75'!D719),IF($A$20=3, IF('US06'!D719="","",'US06'!D719),IF($A$20=4, IF(NEDC!C719="","", NEDC!C719),IF($A$20=5, IF('JPN10-15'!C719="","",'JPN10-15'!C719),IF($A$20=6, IF(WLTC!D719="","", WLTC!D719),IF($A$20=7, IF('New Cycle 1'!C719="","", 'New Cycle 1'!C719),IF($A$20=8, IF('New Cycle 2'!C719="","", 'New Cycle 2'!C719),IF($A$20=9, IF('New Cycle 3'!C719="","", 'New Cycle 3'!C719),"")))))))))</f>
        <v>0</v>
      </c>
      <c r="S719" s="32">
        <f>IF($A$20=1,IF(UDDS!E719="","",UDDS!E719),IF($A$20=2,IF('FTP-75'!E719="","",'FTP-75'!E719),IF($A$20=3, IF('US06'!E719="","",'US06'!E719),IF($A$20=4, IF(NEDC!D719="","", NEDC!D719),IF($A$20=5, IF('JPN10-15'!D719="","",'JPN10-15'!D719),IF($A$20=6, IF(WLTC!E719="","", WLTC!E719),IF($A$20=7, IF('New Cycle 1'!D719="","", 'New Cycle 1'!D719),IF($A$20=8, IF('New Cycle 2'!D719="","", 'New Cycle 2'!D719),IF($A$20=9, IF('New Cycle 3'!D719="","", 'New Cycle 3'!D719),"")))))))))</f>
        <v>7.6775925958598092</v>
      </c>
      <c r="T719" s="32">
        <f>IF($A$20=1,IF(UDDS!F719="","",UDDS!F719),IF($A$20=2,IF('FTP-75'!F719="","",'FTP-75'!F719),IF($A$20=3, IF('US06'!F719="","",'US06'!F719),IF($A$20=4, IF(NEDC!E719="","", NEDC!E719),IF($A$20=5, IF('JPN10-15'!E719="","",'JPN10-15'!E719),IF($A$20=6, IF(WLTC!F719="","", WLTC!F719),IF($A$20=7, IF('New Cycle 1'!E719="","", 'New Cycle 1'!E719),IF($A$20=8, IF('New Cycle 2'!E719="","", 'New Cycle 2'!E719),IF($A$20=9, IF('New Cycle 3'!E719="","", 'New Cycle 3'!E719),"")))))))))</f>
        <v>0.61666666666666625</v>
      </c>
      <c r="U719" s="32">
        <f>IF($A$20=1,IF(UDDS!G719="","",UDDS!G719),IF($A$20=2,IF('FTP-75'!G719="","",'FTP-75'!G719),IF($A$20=3, IF('US06'!G719="","",'US06'!G719),IF($A$20=4, IF(NEDC!F719="","", NEDC!F719),IF($A$20=5, IF('JPN10-15'!F719="","",'JPN10-15'!F719),IF($A$20=6, IF(WLTC!G719="","", WLTC!G719),IF($A$20=7, IF('New Cycle 1'!F719="","", 'New Cycle 1'!F719),IF($A$20=8, IF('New Cycle 2'!F719="","", 'New Cycle 2'!F719),IF($A$20=9, IF('New Cycle 3'!F719="","", 'New Cycle 3'!F719),"")))))))))</f>
        <v>3479.1893401201046</v>
      </c>
    </row>
    <row r="720" spans="16:21" x14ac:dyDescent="0.25">
      <c r="P720" s="8">
        <f>IF($A$20=1,IF(UDDS!A720="","",UDDS!A720),IF($A$20=2,IF('FTP-75'!A720="","",'FTP-75'!A720),IF($A$20=3, IF('US06'!A720="","",'US06'!A720),IF($A$20=4, IF(NEDC!A720="","", NEDC!A720),IF($A$20=5, IF('JPN10-15'!A720="","",'JPN10-15'!A720),IF($A$20=6, IF(WLTC!B720="","", WLTC!B720),IF($A$20=7, IF('New Cycle 1'!A720="","", 'New Cycle 1'!A720),IF($A$20=8, IF('New Cycle 2'!A720="","", 'New Cycle 3'!A720),IF($A$20=9, IF('New Cycle 3'!A720="","", 'New Cycle 3'!A720),"")))))))))</f>
        <v>718</v>
      </c>
      <c r="Q720" s="32">
        <f>IF($A$20=1,IF(UDDS!C720="","",UDDS!C720),IF($A$20=2,IF('FTP-75'!C720="","",'FTP-75'!C720),IF($A$20=3, IF('US06'!C720="","",'US06'!C720),IF($A$20=4, IF(NEDC!B720="","", NEDC!B720),IF($A$20=5, IF('JPN10-15'!B720="","",'JPN10-15'!B720),IF($A$20=6, IF(WLTC!C720="","", WLTC!C720),IF($A$20=7, IF('New Cycle 1'!B720="","", 'New Cycle 1'!B720),IF($A$20=8, IF('New Cycle 2'!B720="","", 'New Cycle 2'!B720),IF($A$20=9, IF('New Cycle 3'!B720="","", 'New Cycle 3'!B720),"")))))))))</f>
        <v>29.82392443961567</v>
      </c>
      <c r="R720" s="32">
        <f>IF($A$20=1,IF(UDDS!D720="","",UDDS!D720),IF($A$20=2,IF('FTP-75'!D720="","",'FTP-75'!D720),IF($A$20=3, IF('US06'!D720="","",'US06'!D720),IF($A$20=4, IF(NEDC!C720="","", NEDC!C720),IF($A$20=5, IF('JPN10-15'!C720="","",'JPN10-15'!C720),IF($A$20=6, IF(WLTC!D720="","", WLTC!D720),IF($A$20=7, IF('New Cycle 1'!C720="","", 'New Cycle 1'!C720),IF($A$20=8, IF('New Cycle 2'!C720="","", 'New Cycle 2'!C720),IF($A$20=9, IF('New Cycle 3'!C720="","", 'New Cycle 3'!C720),"")))))))))</f>
        <v>0</v>
      </c>
      <c r="S720" s="32">
        <f>IF($A$20=1,IF(UDDS!E720="","",UDDS!E720),IF($A$20=2,IF('FTP-75'!E720="","",'FTP-75'!E720),IF($A$20=3, IF('US06'!E720="","",'US06'!E720),IF($A$20=4, IF(NEDC!D720="","", NEDC!D720),IF($A$20=5, IF('JPN10-15'!D720="","",'JPN10-15'!D720),IF($A$20=6, IF(WLTC!E720="","", WLTC!E720),IF($A$20=7, IF('New Cycle 1'!D720="","", 'New Cycle 1'!D720),IF($A$20=8, IF('New Cycle 2'!D720="","", 'New Cycle 2'!D720),IF($A$20=9, IF('New Cycle 3'!D720="","", 'New Cycle 3'!D720),"")))))))))</f>
        <v>8.2844234554487972</v>
      </c>
      <c r="T720" s="32">
        <f>IF($A$20=1,IF(UDDS!F720="","",UDDS!F720),IF($A$20=2,IF('FTP-75'!F720="","",'FTP-75'!F720),IF($A$20=3, IF('US06'!F720="","",'US06'!F720),IF($A$20=4, IF(NEDC!E720="","", NEDC!E720),IF($A$20=5, IF('JPN10-15'!E720="","",'JPN10-15'!E720),IF($A$20=6, IF(WLTC!F720="","", WLTC!F720),IF($A$20=7, IF('New Cycle 1'!E720="","", 'New Cycle 1'!E720),IF($A$20=8, IF('New Cycle 2'!E720="","", 'New Cycle 2'!E720),IF($A$20=9, IF('New Cycle 3'!E720="","", 'New Cycle 3'!E720),"")))))))))</f>
        <v>0.60683085958898797</v>
      </c>
      <c r="U720" s="32">
        <f>IF($A$20=1,IF(UDDS!G720="","",UDDS!G720),IF($A$20=2,IF('FTP-75'!G720="","",'FTP-75'!G720),IF($A$20=3, IF('US06'!G720="","",'US06'!G720),IF($A$20=4, IF(NEDC!F720="","", NEDC!F720),IF($A$20=5, IF('JPN10-15'!F720="","",'JPN10-15'!F720),IF($A$20=6, IF(WLTC!G720="","", WLTC!G720),IF($A$20=7, IF('New Cycle 1'!F720="","", 'New Cycle 1'!F720),IF($A$20=8, IF('New Cycle 2'!F720="","", 'New Cycle 2'!F720),IF($A$20=9, IF('New Cycle 3'!F720="","", 'New Cycle 3'!F720),"")))))))))</f>
        <v>3487.1703481457589</v>
      </c>
    </row>
    <row r="721" spans="16:21" x14ac:dyDescent="0.25">
      <c r="P721" s="8">
        <f>IF($A$20=1,IF(UDDS!A721="","",UDDS!A721),IF($A$20=2,IF('FTP-75'!A721="","",'FTP-75'!A721),IF($A$20=3, IF('US06'!A721="","",'US06'!A721),IF($A$20=4, IF(NEDC!A721="","", NEDC!A721),IF($A$20=5, IF('JPN10-15'!A721="","",'JPN10-15'!A721),IF($A$20=6, IF(WLTC!B721="","", WLTC!B721),IF($A$20=7, IF('New Cycle 1'!A721="","", 'New Cycle 1'!A721),IF($A$20=8, IF('New Cycle 2'!A721="","", 'New Cycle 3'!A721),IF($A$20=9, IF('New Cycle 3'!A721="","", 'New Cycle 3'!A721),"")))))))))</f>
        <v>719</v>
      </c>
      <c r="Q721" s="32">
        <f>IF($A$20=1,IF(UDDS!C721="","",UDDS!C721),IF($A$20=2,IF('FTP-75'!C721="","",'FTP-75'!C721),IF($A$20=3, IF('US06'!C721="","",'US06'!C721),IF($A$20=4, IF(NEDC!B721="","", NEDC!B721),IF($A$20=5, IF('JPN10-15'!B721="","",'JPN10-15'!B721),IF($A$20=6, IF(WLTC!C721="","", WLTC!C721),IF($A$20=7, IF('New Cycle 1'!B721="","", 'New Cycle 1'!B721),IF($A$20=8, IF('New Cycle 2'!B721="","", 'New Cycle 2'!B721),IF($A$20=9, IF('New Cycle 3'!B721="","", 'New Cycle 3'!B721),"")))))))))</f>
        <v>32.071173278490704</v>
      </c>
      <c r="R721" s="32">
        <f>IF($A$20=1,IF(UDDS!D721="","",UDDS!D721),IF($A$20=2,IF('FTP-75'!D721="","",'FTP-75'!D721),IF($A$20=3, IF('US06'!D721="","",'US06'!D721),IF($A$20=4, IF(NEDC!C721="","", NEDC!C721),IF($A$20=5, IF('JPN10-15'!C721="","",'JPN10-15'!C721),IF($A$20=6, IF(WLTC!D721="","", WLTC!D721),IF($A$20=7, IF('New Cycle 1'!C721="","", 'New Cycle 1'!C721),IF($A$20=8, IF('New Cycle 2'!C721="","", 'New Cycle 2'!C721),IF($A$20=9, IF('New Cycle 3'!C721="","", 'New Cycle 3'!C721),"")))))))))</f>
        <v>0</v>
      </c>
      <c r="S721" s="32">
        <f>IF($A$20=1,IF(UDDS!E721="","",UDDS!E721),IF($A$20=2,IF('FTP-75'!E721="","",'FTP-75'!E721),IF($A$20=3, IF('US06'!E721="","",'US06'!E721),IF($A$20=4, IF(NEDC!D721="","", NEDC!D721),IF($A$20=5, IF('JPN10-15'!D721="","",'JPN10-15'!D721),IF($A$20=6, IF(WLTC!E721="","", WLTC!E721),IF($A$20=7, IF('New Cycle 1'!D721="","", 'New Cycle 1'!D721),IF($A$20=8, IF('New Cycle 2'!D721="","", 'New Cycle 2'!D721),IF($A$20=9, IF('New Cycle 3'!D721="","", 'New Cycle 3'!D721),"")))))))))</f>
        <v>8.9086592440251948</v>
      </c>
      <c r="T721" s="32">
        <f>IF($A$20=1,IF(UDDS!F721="","",UDDS!F721),IF($A$20=2,IF('FTP-75'!F721="","",'FTP-75'!F721),IF($A$20=3, IF('US06'!F721="","",'US06'!F721),IF($A$20=4, IF(NEDC!E721="","", NEDC!E721),IF($A$20=5, IF('JPN10-15'!E721="","",'JPN10-15'!E721),IF($A$20=6, IF(WLTC!F721="","", WLTC!F721),IF($A$20=7, IF('New Cycle 1'!E721="","", 'New Cycle 1'!E721),IF($A$20=8, IF('New Cycle 2'!E721="","", 'New Cycle 2'!E721),IF($A$20=9, IF('New Cycle 3'!E721="","", 'New Cycle 3'!E721),"")))))))))</f>
        <v>0.62423578857639761</v>
      </c>
      <c r="U721" s="32">
        <f>IF($A$20=1,IF(UDDS!G721="","",UDDS!G721),IF($A$20=2,IF('FTP-75'!G721="","",'FTP-75'!G721),IF($A$20=3, IF('US06'!G721="","",'US06'!G721),IF($A$20=4, IF(NEDC!F721="","", NEDC!F721),IF($A$20=5, IF('JPN10-15'!F721="","",'JPN10-15'!F721),IF($A$20=6, IF(WLTC!G721="","", WLTC!G721),IF($A$20=7, IF('New Cycle 1'!F721="","", 'New Cycle 1'!F721),IF($A$20=8, IF('New Cycle 2'!F721="","", 'New Cycle 2'!F721),IF($A$20=9, IF('New Cycle 3'!F721="","", 'New Cycle 3'!F721),"")))))))))</f>
        <v>3495.7668894954959</v>
      </c>
    </row>
    <row r="722" spans="16:21" x14ac:dyDescent="0.25">
      <c r="P722" s="8">
        <f>IF($A$20=1,IF(UDDS!A722="","",UDDS!A722),IF($A$20=2,IF('FTP-75'!A722="","",'FTP-75'!A722),IF($A$20=3, IF('US06'!A722="","",'US06'!A722),IF($A$20=4, IF(NEDC!A722="","", NEDC!A722),IF($A$20=5, IF('JPN10-15'!A722="","",'JPN10-15'!A722),IF($A$20=6, IF(WLTC!B722="","", WLTC!B722),IF($A$20=7, IF('New Cycle 1'!A722="","", 'New Cycle 1'!A722),IF($A$20=8, IF('New Cycle 2'!A722="","", 'New Cycle 3'!A722),IF($A$20=9, IF('New Cycle 3'!A722="","", 'New Cycle 3'!A722),"")))))))))</f>
        <v>720</v>
      </c>
      <c r="Q722" s="32">
        <f>IF($A$20=1,IF(UDDS!C722="","",UDDS!C722),IF($A$20=2,IF('FTP-75'!C722="","",'FTP-75'!C722),IF($A$20=3, IF('US06'!C722="","",'US06'!C722),IF($A$20=4, IF(NEDC!B722="","", NEDC!B722),IF($A$20=5, IF('JPN10-15'!B722="","",'JPN10-15'!B722),IF($A$20=6, IF(WLTC!C722="","", WLTC!C722),IF($A$20=7, IF('New Cycle 1'!B722="","", 'New Cycle 1'!B722),IF($A$20=8, IF('New Cycle 2'!B722="","", 'New Cycle 2'!B722),IF($A$20=9, IF('New Cycle 3'!B722="","", 'New Cycle 3'!B722),"")))))))))</f>
        <v>34.308346661726631</v>
      </c>
      <c r="R722" s="32">
        <f>IF($A$20=1,IF(UDDS!D722="","",UDDS!D722),IF($A$20=2,IF('FTP-75'!D722="","",'FTP-75'!D722),IF($A$20=3, IF('US06'!D722="","",'US06'!D722),IF($A$20=4, IF(NEDC!C722="","", NEDC!C722),IF($A$20=5, IF('JPN10-15'!C722="","",'JPN10-15'!C722),IF($A$20=6, IF(WLTC!D722="","", WLTC!D722),IF($A$20=7, IF('New Cycle 1'!C722="","", 'New Cycle 1'!C722),IF($A$20=8, IF('New Cycle 2'!C722="","", 'New Cycle 2'!C722),IF($A$20=9, IF('New Cycle 3'!C722="","", 'New Cycle 3'!C722),"")))))))))</f>
        <v>0</v>
      </c>
      <c r="S722" s="32">
        <f>IF($A$20=1,IF(UDDS!E722="","",UDDS!E722),IF($A$20=2,IF('FTP-75'!E722="","",'FTP-75'!E722),IF($A$20=3, IF('US06'!E722="","",'US06'!E722),IF($A$20=4, IF(NEDC!D722="","", NEDC!D722),IF($A$20=5, IF('JPN10-15'!D722="","",'JPN10-15'!D722),IF($A$20=6, IF(WLTC!E722="","", WLTC!E722),IF($A$20=7, IF('New Cycle 1'!D722="","", 'New Cycle 1'!D722),IF($A$20=8, IF('New Cycle 2'!D722="","", 'New Cycle 2'!D722),IF($A$20=9, IF('New Cycle 3'!D722="","", 'New Cycle 3'!D722),"")))))))))</f>
        <v>9.5300962949240642</v>
      </c>
      <c r="T722" s="32">
        <f>IF($A$20=1,IF(UDDS!F722="","",UDDS!F722),IF($A$20=2,IF('FTP-75'!F722="","",'FTP-75'!F722),IF($A$20=3, IF('US06'!F722="","",'US06'!F722),IF($A$20=4, IF(NEDC!E722="","", NEDC!E722),IF($A$20=5, IF('JPN10-15'!E722="","",'JPN10-15'!E722),IF($A$20=6, IF(WLTC!F722="","", WLTC!F722),IF($A$20=7, IF('New Cycle 1'!E722="","", 'New Cycle 1'!E722),IF($A$20=8, IF('New Cycle 2'!E722="","", 'New Cycle 2'!E722),IF($A$20=9, IF('New Cycle 3'!E722="","", 'New Cycle 3'!E722),"")))))))))</f>
        <v>0.62143705089886936</v>
      </c>
      <c r="U722" s="32">
        <f>IF($A$20=1,IF(UDDS!G722="","",UDDS!G722),IF($A$20=2,IF('FTP-75'!G722="","",'FTP-75'!G722),IF($A$20=3, IF('US06'!G722="","",'US06'!G722),IF($A$20=4, IF(NEDC!F722="","", NEDC!F722),IF($A$20=5, IF('JPN10-15'!F722="","",'JPN10-15'!F722),IF($A$20=6, IF(WLTC!G722="","", WLTC!G722),IF($A$20=7, IF('New Cycle 1'!F722="","", 'New Cycle 1'!F722),IF($A$20=8, IF('New Cycle 2'!F722="","", 'New Cycle 2'!F722),IF($A$20=9, IF('New Cycle 3'!F722="","", 'New Cycle 3'!F722),"")))))))))</f>
        <v>3504.9862672649706</v>
      </c>
    </row>
    <row r="723" spans="16:21" x14ac:dyDescent="0.25">
      <c r="P723" s="8">
        <f>IF($A$20=1,IF(UDDS!A723="","",UDDS!A723),IF($A$20=2,IF('FTP-75'!A723="","",'FTP-75'!A723),IF($A$20=3, IF('US06'!A723="","",'US06'!A723),IF($A$20=4, IF(NEDC!A723="","", NEDC!A723),IF($A$20=5, IF('JPN10-15'!A723="","",'JPN10-15'!A723),IF($A$20=6, IF(WLTC!B723="","", WLTC!B723),IF($A$20=7, IF('New Cycle 1'!A723="","", 'New Cycle 1'!A723),IF($A$20=8, IF('New Cycle 2'!A723="","", 'New Cycle 3'!A723),IF($A$20=9, IF('New Cycle 3'!A723="","", 'New Cycle 3'!A723),"")))))))))</f>
        <v>721</v>
      </c>
      <c r="Q723" s="32">
        <f>IF($A$20=1,IF(UDDS!C723="","",UDDS!C723),IF($A$20=2,IF('FTP-75'!C723="","",'FTP-75'!C723),IF($A$20=3, IF('US06'!C723="","",'US06'!C723),IF($A$20=4, IF(NEDC!B723="","", NEDC!B723),IF($A$20=5, IF('JPN10-15'!B723="","",'JPN10-15'!B723),IF($A$20=6, IF(WLTC!C723="","", WLTC!C723),IF($A$20=7, IF('New Cycle 1'!B723="","", 'New Cycle 1'!B723),IF($A$20=8, IF('New Cycle 2'!B723="","", 'New Cycle 2'!B723),IF($A$20=9, IF('New Cycle 3'!B723="","", 'New Cycle 3'!B723),"")))))))))</f>
        <v>35</v>
      </c>
      <c r="R723" s="32">
        <f>IF($A$20=1,IF(UDDS!D723="","",UDDS!D723),IF($A$20=2,IF('FTP-75'!D723="","",'FTP-75'!D723),IF($A$20=3, IF('US06'!D723="","",'US06'!D723),IF($A$20=4, IF(NEDC!C723="","", NEDC!C723),IF($A$20=5, IF('JPN10-15'!C723="","",'JPN10-15'!C723),IF($A$20=6, IF(WLTC!D723="","", WLTC!D723),IF($A$20=7, IF('New Cycle 1'!C723="","", 'New Cycle 1'!C723),IF($A$20=8, IF('New Cycle 2'!C723="","", 'New Cycle 2'!C723),IF($A$20=9, IF('New Cycle 3'!C723="","", 'New Cycle 3'!C723),"")))))))))</f>
        <v>0</v>
      </c>
      <c r="S723" s="32">
        <f>IF($A$20=1,IF(UDDS!E723="","",UDDS!E723),IF($A$20=2,IF('FTP-75'!E723="","",'FTP-75'!E723),IF($A$20=3, IF('US06'!E723="","",'US06'!E723),IF($A$20=4, IF(NEDC!D723="","", NEDC!D723),IF($A$20=5, IF('JPN10-15'!D723="","",'JPN10-15'!D723),IF($A$20=6, IF(WLTC!E723="","", WLTC!E723),IF($A$20=7, IF('New Cycle 1'!D723="","", 'New Cycle 1'!D723),IF($A$20=8, IF('New Cycle 2'!D723="","", 'New Cycle 2'!D723),IF($A$20=9, IF('New Cycle 3'!D723="","", 'New Cycle 3'!D723),"")))))))))</f>
        <v>9.7222222222222214</v>
      </c>
      <c r="T723" s="32">
        <f>IF($A$20=1,IF(UDDS!F723="","",UDDS!F723),IF($A$20=2,IF('FTP-75'!F723="","",'FTP-75'!F723),IF($A$20=3, IF('US06'!F723="","",'US06'!F723),IF($A$20=4, IF(NEDC!E723="","", NEDC!E723),IF($A$20=5, IF('JPN10-15'!E723="","",'JPN10-15'!E723),IF($A$20=6, IF(WLTC!F723="","", WLTC!F723),IF($A$20=7, IF('New Cycle 1'!E723="","", 'New Cycle 1'!E723),IF($A$20=8, IF('New Cycle 2'!E723="","", 'New Cycle 2'!E723),IF($A$20=9, IF('New Cycle 3'!E723="","", 'New Cycle 3'!E723),"")))))))))</f>
        <v>0.19212592729815725</v>
      </c>
      <c r="U723" s="32">
        <f>IF($A$20=1,IF(UDDS!G723="","",UDDS!G723),IF($A$20=2,IF('FTP-75'!G723="","",'FTP-75'!G723),IF($A$20=3, IF('US06'!G723="","",'US06'!G723),IF($A$20=4, IF(NEDC!F723="","", NEDC!F723),IF($A$20=5, IF('JPN10-15'!F723="","",'JPN10-15'!F723),IF($A$20=6, IF(WLTC!G723="","", WLTC!G723),IF($A$20=7, IF('New Cycle 1'!F723="","", 'New Cycle 1'!F723),IF($A$20=8, IF('New Cycle 2'!F723="","", 'New Cycle 2'!F723),IF($A$20=9, IF('New Cycle 3'!F723="","", 'New Cycle 3'!F723),"")))))))))</f>
        <v>3514.6124265235439</v>
      </c>
    </row>
    <row r="724" spans="16:21" x14ac:dyDescent="0.25">
      <c r="P724" s="8">
        <f>IF($A$20=1,IF(UDDS!A724="","",UDDS!A724),IF($A$20=2,IF('FTP-75'!A724="","",'FTP-75'!A724),IF($A$20=3, IF('US06'!A724="","",'US06'!A724),IF($A$20=4, IF(NEDC!A724="","", NEDC!A724),IF($A$20=5, IF('JPN10-15'!A724="","",'JPN10-15'!A724),IF($A$20=6, IF(WLTC!B724="","", WLTC!B724),IF($A$20=7, IF('New Cycle 1'!A724="","", 'New Cycle 1'!A724),IF($A$20=8, IF('New Cycle 2'!A724="","", 'New Cycle 3'!A724),IF($A$20=9, IF('New Cycle 3'!A724="","", 'New Cycle 3'!A724),"")))))))))</f>
        <v>722</v>
      </c>
      <c r="Q724" s="32">
        <f>IF($A$20=1,IF(UDDS!C724="","",UDDS!C724),IF($A$20=2,IF('FTP-75'!C724="","",'FTP-75'!C724),IF($A$20=3, IF('US06'!C724="","",'US06'!C724),IF($A$20=4, IF(NEDC!B724="","", NEDC!B724),IF($A$20=5, IF('JPN10-15'!B724="","",'JPN10-15'!B724),IF($A$20=6, IF(WLTC!C724="","", WLTC!C724),IF($A$20=7, IF('New Cycle 1'!B724="","", 'New Cycle 1'!B724),IF($A$20=8, IF('New Cycle 2'!B724="","", 'New Cycle 2'!B724),IF($A$20=9, IF('New Cycle 3'!B724="","", 'New Cycle 3'!B724),"")))))))))</f>
        <v>35</v>
      </c>
      <c r="R724" s="32">
        <f>IF($A$20=1,IF(UDDS!D724="","",UDDS!D724),IF($A$20=2,IF('FTP-75'!D724="","",'FTP-75'!D724),IF($A$20=3, IF('US06'!D724="","",'US06'!D724),IF($A$20=4, IF(NEDC!C724="","", NEDC!C724),IF($A$20=5, IF('JPN10-15'!C724="","",'JPN10-15'!C724),IF($A$20=6, IF(WLTC!D724="","", WLTC!D724),IF($A$20=7, IF('New Cycle 1'!C724="","", 'New Cycle 1'!C724),IF($A$20=8, IF('New Cycle 2'!C724="","", 'New Cycle 2'!C724),IF($A$20=9, IF('New Cycle 3'!C724="","", 'New Cycle 3'!C724),"")))))))))</f>
        <v>0</v>
      </c>
      <c r="S724" s="32">
        <f>IF($A$20=1,IF(UDDS!E724="","",UDDS!E724),IF($A$20=2,IF('FTP-75'!E724="","",'FTP-75'!E724),IF($A$20=3, IF('US06'!E724="","",'US06'!E724),IF($A$20=4, IF(NEDC!D724="","", NEDC!D724),IF($A$20=5, IF('JPN10-15'!D724="","",'JPN10-15'!D724),IF($A$20=6, IF(WLTC!E724="","", WLTC!E724),IF($A$20=7, IF('New Cycle 1'!D724="","", 'New Cycle 1'!D724),IF($A$20=8, IF('New Cycle 2'!D724="","", 'New Cycle 2'!D724),IF($A$20=9, IF('New Cycle 3'!D724="","", 'New Cycle 3'!D724),"")))))))))</f>
        <v>9.7222222222222214</v>
      </c>
      <c r="T724" s="32">
        <f>IF($A$20=1,IF(UDDS!F724="","",UDDS!F724),IF($A$20=2,IF('FTP-75'!F724="","",'FTP-75'!F724),IF($A$20=3, IF('US06'!F724="","",'US06'!F724),IF($A$20=4, IF(NEDC!E724="","", NEDC!E724),IF($A$20=5, IF('JPN10-15'!E724="","",'JPN10-15'!E724),IF($A$20=6, IF(WLTC!F724="","", WLTC!F724),IF($A$20=7, IF('New Cycle 1'!E724="","", 'New Cycle 1'!E724),IF($A$20=8, IF('New Cycle 2'!E724="","", 'New Cycle 2'!E724),IF($A$20=9, IF('New Cycle 3'!E724="","", 'New Cycle 3'!E724),"")))))))))</f>
        <v>0</v>
      </c>
      <c r="U724" s="32">
        <f>IF($A$20=1,IF(UDDS!G724="","",UDDS!G724),IF($A$20=2,IF('FTP-75'!G724="","",'FTP-75'!G724),IF($A$20=3, IF('US06'!G724="","",'US06'!G724),IF($A$20=4, IF(NEDC!F724="","", NEDC!F724),IF($A$20=5, IF('JPN10-15'!F724="","",'JPN10-15'!F724),IF($A$20=6, IF(WLTC!G724="","", WLTC!G724),IF($A$20=7, IF('New Cycle 1'!F724="","", 'New Cycle 1'!F724),IF($A$20=8, IF('New Cycle 2'!F724="","", 'New Cycle 2'!F724),IF($A$20=9, IF('New Cycle 3'!F724="","", 'New Cycle 3'!F724),"")))))))))</f>
        <v>3524.3346487457661</v>
      </c>
    </row>
    <row r="725" spans="16:21" x14ac:dyDescent="0.25">
      <c r="P725" s="8">
        <f>IF($A$20=1,IF(UDDS!A725="","",UDDS!A725),IF($A$20=2,IF('FTP-75'!A725="","",'FTP-75'!A725),IF($A$20=3, IF('US06'!A725="","",'US06'!A725),IF($A$20=4, IF(NEDC!A725="","", NEDC!A725),IF($A$20=5, IF('JPN10-15'!A725="","",'JPN10-15'!A725),IF($A$20=6, IF(WLTC!B725="","", WLTC!B725),IF($A$20=7, IF('New Cycle 1'!A725="","", 'New Cycle 1'!A725),IF($A$20=8, IF('New Cycle 2'!A725="","", 'New Cycle 3'!A725),IF($A$20=9, IF('New Cycle 3'!A725="","", 'New Cycle 3'!A725),"")))))))))</f>
        <v>723</v>
      </c>
      <c r="Q725" s="32">
        <f>IF($A$20=1,IF(UDDS!C725="","",UDDS!C725),IF($A$20=2,IF('FTP-75'!C725="","",'FTP-75'!C725),IF($A$20=3, IF('US06'!C725="","",'US06'!C725),IF($A$20=4, IF(NEDC!B725="","", NEDC!B725),IF($A$20=5, IF('JPN10-15'!B725="","",'JPN10-15'!B725),IF($A$20=6, IF(WLTC!C725="","", WLTC!C725),IF($A$20=7, IF('New Cycle 1'!B725="","", 'New Cycle 1'!B725),IF($A$20=8, IF('New Cycle 2'!B725="","", 'New Cycle 2'!B725),IF($A$20=9, IF('New Cycle 3'!B725="","", 'New Cycle 3'!B725),"")))))))))</f>
        <v>36.291666676600769</v>
      </c>
      <c r="R725" s="32">
        <f>IF($A$20=1,IF(UDDS!D725="","",UDDS!D725),IF($A$20=2,IF('FTP-75'!D725="","",'FTP-75'!D725),IF($A$20=3, IF('US06'!D725="","",'US06'!D725),IF($A$20=4, IF(NEDC!C725="","", NEDC!C725),IF($A$20=5, IF('JPN10-15'!C725="","",'JPN10-15'!C725),IF($A$20=6, IF(WLTC!D725="","", WLTC!D725),IF($A$20=7, IF('New Cycle 1'!C725="","", 'New Cycle 1'!C725),IF($A$20=8, IF('New Cycle 2'!C725="","", 'New Cycle 2'!C725),IF($A$20=9, IF('New Cycle 3'!C725="","", 'New Cycle 3'!C725),"")))))))))</f>
        <v>0</v>
      </c>
      <c r="S725" s="32">
        <f>IF($A$20=1,IF(UDDS!E725="","",UDDS!E725),IF($A$20=2,IF('FTP-75'!E725="","",'FTP-75'!E725),IF($A$20=3, IF('US06'!E725="","",'US06'!E725),IF($A$20=4, IF(NEDC!D725="","", NEDC!D725),IF($A$20=5, IF('JPN10-15'!D725="","",'JPN10-15'!D725),IF($A$20=6, IF(WLTC!E725="","", WLTC!E725),IF($A$20=7, IF('New Cycle 1'!D725="","", 'New Cycle 1'!D725),IF($A$20=8, IF('New Cycle 2'!D725="","", 'New Cycle 2'!D725),IF($A$20=9, IF('New Cycle 3'!D725="","", 'New Cycle 3'!D725),"")))))))))</f>
        <v>10.081018521277992</v>
      </c>
      <c r="T725" s="32">
        <f>IF($A$20=1,IF(UDDS!F725="","",UDDS!F725),IF($A$20=2,IF('FTP-75'!F725="","",'FTP-75'!F725),IF($A$20=3, IF('US06'!F725="","",'US06'!F725),IF($A$20=4, IF(NEDC!E725="","", NEDC!E725),IF($A$20=5, IF('JPN10-15'!E725="","",'JPN10-15'!E725),IF($A$20=6, IF(WLTC!F725="","", WLTC!F725),IF($A$20=7, IF('New Cycle 1'!E725="","", 'New Cycle 1'!E725),IF($A$20=8, IF('New Cycle 2'!E725="","", 'New Cycle 2'!E725),IF($A$20=9, IF('New Cycle 3'!E725="","", 'New Cycle 3'!E725),"")))))))))</f>
        <v>0.35879629905577026</v>
      </c>
      <c r="U725" s="32">
        <f>IF($A$20=1,IF(UDDS!G725="","",UDDS!G725),IF($A$20=2,IF('FTP-75'!G725="","",'FTP-75'!G725),IF($A$20=3, IF('US06'!G725="","",'US06'!G725),IF($A$20=4, IF(NEDC!F725="","", NEDC!F725),IF($A$20=5, IF('JPN10-15'!F725="","",'JPN10-15'!F725),IF($A$20=6, IF(WLTC!G725="","", WLTC!G725),IF($A$20=7, IF('New Cycle 1'!F725="","", 'New Cycle 1'!F725),IF($A$20=8, IF('New Cycle 2'!F725="","", 'New Cycle 2'!F725),IF($A$20=9, IF('New Cycle 3'!F725="","", 'New Cycle 3'!F725),"")))))))))</f>
        <v>3534.2362691175163</v>
      </c>
    </row>
    <row r="726" spans="16:21" x14ac:dyDescent="0.25">
      <c r="P726" s="8">
        <f>IF($A$20=1,IF(UDDS!A726="","",UDDS!A726),IF($A$20=2,IF('FTP-75'!A726="","",'FTP-75'!A726),IF($A$20=3, IF('US06'!A726="","",'US06'!A726),IF($A$20=4, IF(NEDC!A726="","", NEDC!A726),IF($A$20=5, IF('JPN10-15'!A726="","",'JPN10-15'!A726),IF($A$20=6, IF(WLTC!B726="","", WLTC!B726),IF($A$20=7, IF('New Cycle 1'!A726="","", 'New Cycle 1'!A726),IF($A$20=8, IF('New Cycle 2'!A726="","", 'New Cycle 3'!A726),IF($A$20=9, IF('New Cycle 3'!A726="","", 'New Cycle 3'!A726),"")))))))))</f>
        <v>724</v>
      </c>
      <c r="Q726" s="32">
        <f>IF($A$20=1,IF(UDDS!C726="","",UDDS!C726),IF($A$20=2,IF('FTP-75'!C726="","",'FTP-75'!C726),IF($A$20=3, IF('US06'!C726="","",'US06'!C726),IF($A$20=4, IF(NEDC!B726="","", NEDC!B726),IF($A$20=5, IF('JPN10-15'!B726="","",'JPN10-15'!B726),IF($A$20=6, IF(WLTC!C726="","", WLTC!C726),IF($A$20=7, IF('New Cycle 1'!B726="","", 'New Cycle 1'!B726),IF($A$20=8, IF('New Cycle 2'!B726="","", 'New Cycle 2'!B726),IF($A$20=9, IF('New Cycle 3'!B726="","", 'New Cycle 3'!B726),"")))))))))</f>
        <v>38.146666710575424</v>
      </c>
      <c r="R726" s="32">
        <f>IF($A$20=1,IF(UDDS!D726="","",UDDS!D726),IF($A$20=2,IF('FTP-75'!D726="","",'FTP-75'!D726),IF($A$20=3, IF('US06'!D726="","",'US06'!D726),IF($A$20=4, IF(NEDC!C726="","", NEDC!C726),IF($A$20=5, IF('JPN10-15'!C726="","",'JPN10-15'!C726),IF($A$20=6, IF(WLTC!D726="","", WLTC!D726),IF($A$20=7, IF('New Cycle 1'!C726="","", 'New Cycle 1'!C726),IF($A$20=8, IF('New Cycle 2'!C726="","", 'New Cycle 2'!C726),IF($A$20=9, IF('New Cycle 3'!C726="","", 'New Cycle 3'!C726),"")))))))))</f>
        <v>0</v>
      </c>
      <c r="S726" s="32">
        <f>IF($A$20=1,IF(UDDS!E726="","",UDDS!E726),IF($A$20=2,IF('FTP-75'!E726="","",'FTP-75'!E726),IF($A$20=3, IF('US06'!E726="","",'US06'!E726),IF($A$20=4, IF(NEDC!D726="","", NEDC!D726),IF($A$20=5, IF('JPN10-15'!D726="","",'JPN10-15'!D726),IF($A$20=6, IF(WLTC!E726="","", WLTC!E726),IF($A$20=7, IF('New Cycle 1'!D726="","", 'New Cycle 1'!D726),IF($A$20=8, IF('New Cycle 2'!D726="","", 'New Cycle 2'!D726),IF($A$20=9, IF('New Cycle 3'!D726="","", 'New Cycle 3'!D726),"")))))))))</f>
        <v>10.596296308493173</v>
      </c>
      <c r="T726" s="32">
        <f>IF($A$20=1,IF(UDDS!F726="","",UDDS!F726),IF($A$20=2,IF('FTP-75'!F726="","",'FTP-75'!F726),IF($A$20=3, IF('US06'!F726="","",'US06'!F726),IF($A$20=4, IF(NEDC!E726="","", NEDC!E726),IF($A$20=5, IF('JPN10-15'!E726="","",'JPN10-15'!E726),IF($A$20=6, IF(WLTC!F726="","", WLTC!F726),IF($A$20=7, IF('New Cycle 1'!E726="","", 'New Cycle 1'!E726),IF($A$20=8, IF('New Cycle 2'!E726="","", 'New Cycle 2'!E726),IF($A$20=9, IF('New Cycle 3'!E726="","", 'New Cycle 3'!E726),"")))))))))</f>
        <v>0.51527778721518125</v>
      </c>
      <c r="U726" s="32">
        <f>IF($A$20=1,IF(UDDS!G726="","",UDDS!G726),IF($A$20=2,IF('FTP-75'!G726="","",'FTP-75'!G726),IF($A$20=3, IF('US06'!G726="","",'US06'!G726),IF($A$20=4, IF(NEDC!F726="","", NEDC!F726),IF($A$20=5, IF('JPN10-15'!F726="","",'JPN10-15'!F726),IF($A$20=6, IF(WLTC!G726="","", WLTC!G726),IF($A$20=7, IF('New Cycle 1'!F726="","", 'New Cycle 1'!F726),IF($A$20=8, IF('New Cycle 2'!F726="","", 'New Cycle 2'!F726),IF($A$20=9, IF('New Cycle 3'!F726="","", 'New Cycle 3'!F726),"")))))))))</f>
        <v>3544.5749265324021</v>
      </c>
    </row>
    <row r="727" spans="16:21" x14ac:dyDescent="0.25">
      <c r="P727" s="8">
        <f>IF($A$20=1,IF(UDDS!A727="","",UDDS!A727),IF($A$20=2,IF('FTP-75'!A727="","",'FTP-75'!A727),IF($A$20=3, IF('US06'!A727="","",'US06'!A727),IF($A$20=4, IF(NEDC!A727="","", NEDC!A727),IF($A$20=5, IF('JPN10-15'!A727="","",'JPN10-15'!A727),IF($A$20=6, IF(WLTC!B727="","", WLTC!B727),IF($A$20=7, IF('New Cycle 1'!A727="","", 'New Cycle 1'!A727),IF($A$20=8, IF('New Cycle 2'!A727="","", 'New Cycle 3'!A727),IF($A$20=9, IF('New Cycle 3'!A727="","", 'New Cycle 3'!A727),"")))))))))</f>
        <v>725</v>
      </c>
      <c r="Q727" s="32">
        <f>IF($A$20=1,IF(UDDS!C727="","",UDDS!C727),IF($A$20=2,IF('FTP-75'!C727="","",'FTP-75'!C727),IF($A$20=3, IF('US06'!C727="","",'US06'!C727),IF($A$20=4, IF(NEDC!B727="","", NEDC!B727),IF($A$20=5, IF('JPN10-15'!B727="","",'JPN10-15'!B727),IF($A$20=6, IF(WLTC!C727="","", WLTC!C727),IF($A$20=7, IF('New Cycle 1'!B727="","", 'New Cycle 1'!B727),IF($A$20=8, IF('New Cycle 2'!B727="","", 'New Cycle 2'!B727),IF($A$20=9, IF('New Cycle 3'!B727="","", 'New Cycle 3'!B727),"")))))))))</f>
        <v>40.020833363135651</v>
      </c>
      <c r="R727" s="32">
        <f>IF($A$20=1,IF(UDDS!D727="","",UDDS!D727),IF($A$20=2,IF('FTP-75'!D727="","",'FTP-75'!D727),IF($A$20=3, IF('US06'!D727="","",'US06'!D727),IF($A$20=4, IF(NEDC!C727="","", NEDC!C727),IF($A$20=5, IF('JPN10-15'!C727="","",'JPN10-15'!C727),IF($A$20=6, IF(WLTC!D727="","", WLTC!D727),IF($A$20=7, IF('New Cycle 1'!C727="","", 'New Cycle 1'!C727),IF($A$20=8, IF('New Cycle 2'!C727="","", 'New Cycle 2'!C727),IF($A$20=9, IF('New Cycle 3'!C727="","", 'New Cycle 3'!C727),"")))))))))</f>
        <v>0</v>
      </c>
      <c r="S727" s="32">
        <f>IF($A$20=1,IF(UDDS!E727="","",UDDS!E727),IF($A$20=2,IF('FTP-75'!E727="","",'FTP-75'!E727),IF($A$20=3, IF('US06'!E727="","",'US06'!E727),IF($A$20=4, IF(NEDC!D727="","", NEDC!D727),IF($A$20=5, IF('JPN10-15'!D727="","",'JPN10-15'!D727),IF($A$20=6, IF(WLTC!E727="","", WLTC!E727),IF($A$20=7, IF('New Cycle 1'!D727="","", 'New Cycle 1'!D727),IF($A$20=8, IF('New Cycle 2'!D727="","", 'New Cycle 2'!D727),IF($A$20=9, IF('New Cycle 3'!D727="","", 'New Cycle 3'!D727),"")))))))))</f>
        <v>11.11689815642657</v>
      </c>
      <c r="T727" s="32">
        <f>IF($A$20=1,IF(UDDS!F727="","",UDDS!F727),IF($A$20=2,IF('FTP-75'!F727="","",'FTP-75'!F727),IF($A$20=3, IF('US06'!F727="","",'US06'!F727),IF($A$20=4, IF(NEDC!E727="","", NEDC!E727),IF($A$20=5, IF('JPN10-15'!E727="","",'JPN10-15'!E727),IF($A$20=6, IF(WLTC!F727="","", WLTC!F727),IF($A$20=7, IF('New Cycle 1'!E727="","", 'New Cycle 1'!E727),IF($A$20=8, IF('New Cycle 2'!E727="","", 'New Cycle 2'!E727),IF($A$20=9, IF('New Cycle 3'!E727="","", 'New Cycle 3'!E727),"")))))))))</f>
        <v>0.52060184793339737</v>
      </c>
      <c r="U727" s="32">
        <f>IF($A$20=1,IF(UDDS!G727="","",UDDS!G727),IF($A$20=2,IF('FTP-75'!G727="","",'FTP-75'!G727),IF($A$20=3, IF('US06'!G727="","",'US06'!G727),IF($A$20=4, IF(NEDC!F727="","", NEDC!F727),IF($A$20=5, IF('JPN10-15'!F727="","",'JPN10-15'!F727),IF($A$20=6, IF(WLTC!G727="","", WLTC!G727),IF($A$20=7, IF('New Cycle 1'!F727="","", 'New Cycle 1'!F727),IF($A$20=8, IF('New Cycle 2'!F727="","", 'New Cycle 2'!F727),IF($A$20=9, IF('New Cycle 3'!F727="","", 'New Cycle 3'!F727),"")))))))))</f>
        <v>3555.431523764862</v>
      </c>
    </row>
    <row r="728" spans="16:21" x14ac:dyDescent="0.25">
      <c r="P728" s="8">
        <f>IF($A$20=1,IF(UDDS!A728="","",UDDS!A728),IF($A$20=2,IF('FTP-75'!A728="","",'FTP-75'!A728),IF($A$20=3, IF('US06'!A728="","",'US06'!A728),IF($A$20=4, IF(NEDC!A728="","", NEDC!A728),IF($A$20=5, IF('JPN10-15'!A728="","",'JPN10-15'!A728),IF($A$20=6, IF(WLTC!B728="","", WLTC!B728),IF($A$20=7, IF('New Cycle 1'!A728="","", 'New Cycle 1'!A728),IF($A$20=8, IF('New Cycle 2'!A728="","", 'New Cycle 3'!A728),IF($A$20=9, IF('New Cycle 3'!A728="","", 'New Cycle 3'!A728),"")))))))))</f>
        <v>726</v>
      </c>
      <c r="Q728" s="32">
        <f>IF($A$20=1,IF(UDDS!C728="","",UDDS!C728),IF($A$20=2,IF('FTP-75'!C728="","",'FTP-75'!C728),IF($A$20=3, IF('US06'!C728="","",'US06'!C728),IF($A$20=4, IF(NEDC!B728="","", NEDC!B728),IF($A$20=5, IF('JPN10-15'!B728="","",'JPN10-15'!B728),IF($A$20=6, IF(WLTC!C728="","", WLTC!C728),IF($A$20=7, IF('New Cycle 1'!B728="","", 'New Cycle 1'!B728),IF($A$20=8, IF('New Cycle 2'!B728="","", 'New Cycle 2'!B728),IF($A$20=9, IF('New Cycle 3'!B728="","", 'New Cycle 3'!B728),"")))))))))</f>
        <v>41.895833363135658</v>
      </c>
      <c r="R728" s="32">
        <f>IF($A$20=1,IF(UDDS!D728="","",UDDS!D728),IF($A$20=2,IF('FTP-75'!D728="","",'FTP-75'!D728),IF($A$20=3, IF('US06'!D728="","",'US06'!D728),IF($A$20=4, IF(NEDC!C728="","", NEDC!C728),IF($A$20=5, IF('JPN10-15'!C728="","",'JPN10-15'!C728),IF($A$20=6, IF(WLTC!D728="","", WLTC!D728),IF($A$20=7, IF('New Cycle 1'!C728="","", 'New Cycle 1'!C728),IF($A$20=8, IF('New Cycle 2'!C728="","", 'New Cycle 2'!C728),IF($A$20=9, IF('New Cycle 3'!C728="","", 'New Cycle 3'!C728),"")))))))))</f>
        <v>0</v>
      </c>
      <c r="S728" s="32">
        <f>IF($A$20=1,IF(UDDS!E728="","",UDDS!E728),IF($A$20=2,IF('FTP-75'!E728="","",'FTP-75'!E728),IF($A$20=3, IF('US06'!E728="","",'US06'!E728),IF($A$20=4, IF(NEDC!D728="","", NEDC!D728),IF($A$20=5, IF('JPN10-15'!D728="","",'JPN10-15'!D728),IF($A$20=6, IF(WLTC!E728="","", WLTC!E728),IF($A$20=7, IF('New Cycle 1'!D728="","", 'New Cycle 1'!D728),IF($A$20=8, IF('New Cycle 2'!D728="","", 'New Cycle 2'!D728),IF($A$20=9, IF('New Cycle 3'!D728="","", 'New Cycle 3'!D728),"")))))))))</f>
        <v>11.637731489759904</v>
      </c>
      <c r="T728" s="32">
        <f>IF($A$20=1,IF(UDDS!F728="","",UDDS!F728),IF($A$20=2,IF('FTP-75'!F728="","",'FTP-75'!F728),IF($A$20=3, IF('US06'!F728="","",'US06'!F728),IF($A$20=4, IF(NEDC!E728="","", NEDC!E728),IF($A$20=5, IF('JPN10-15'!E728="","",'JPN10-15'!E728),IF($A$20=6, IF(WLTC!F728="","", WLTC!F728),IF($A$20=7, IF('New Cycle 1'!E728="","", 'New Cycle 1'!E728),IF($A$20=8, IF('New Cycle 2'!E728="","", 'New Cycle 2'!E728),IF($A$20=9, IF('New Cycle 3'!E728="","", 'New Cycle 3'!E728),"")))))))))</f>
        <v>0.52083333333333393</v>
      </c>
      <c r="U728" s="32">
        <f>IF($A$20=1,IF(UDDS!G728="","",UDDS!G728),IF($A$20=2,IF('FTP-75'!G728="","",'FTP-75'!G728),IF($A$20=3, IF('US06'!G728="","",'US06'!G728),IF($A$20=4, IF(NEDC!F728="","", NEDC!F728),IF($A$20=5, IF('JPN10-15'!F728="","",'JPN10-15'!F728),IF($A$20=6, IF(WLTC!G728="","", WLTC!G728),IF($A$20=7, IF('New Cycle 1'!F728="","", 'New Cycle 1'!F728),IF($A$20=8, IF('New Cycle 2'!F728="","", 'New Cycle 2'!F728),IF($A$20=9, IF('New Cycle 3'!F728="","", 'New Cycle 3'!F728),"")))))))))</f>
        <v>3566.8088385879555</v>
      </c>
    </row>
    <row r="729" spans="16:21" x14ac:dyDescent="0.25">
      <c r="P729" s="8">
        <f>IF($A$20=1,IF(UDDS!A729="","",UDDS!A729),IF($A$20=2,IF('FTP-75'!A729="","",'FTP-75'!A729),IF($A$20=3, IF('US06'!A729="","",'US06'!A729),IF($A$20=4, IF(NEDC!A729="","", NEDC!A729),IF($A$20=5, IF('JPN10-15'!A729="","",'JPN10-15'!A729),IF($A$20=6, IF(WLTC!B729="","", WLTC!B729),IF($A$20=7, IF('New Cycle 1'!A729="","", 'New Cycle 1'!A729),IF($A$20=8, IF('New Cycle 2'!A729="","", 'New Cycle 3'!A729),IF($A$20=9, IF('New Cycle 3'!A729="","", 'New Cycle 3'!A729),"")))))))))</f>
        <v>727</v>
      </c>
      <c r="Q729" s="32">
        <f>IF($A$20=1,IF(UDDS!C729="","",UDDS!C729),IF($A$20=2,IF('FTP-75'!C729="","",'FTP-75'!C729),IF($A$20=3, IF('US06'!C729="","",'US06'!C729),IF($A$20=4, IF(NEDC!B729="","", NEDC!B729),IF($A$20=5, IF('JPN10-15'!B729="","",'JPN10-15'!B729),IF($A$20=6, IF(WLTC!C729="","", WLTC!C729),IF($A$20=7, IF('New Cycle 1'!B729="","", 'New Cycle 1'!B729),IF($A$20=8, IF('New Cycle 2'!B729="","", 'New Cycle 2'!B729),IF($A$20=9, IF('New Cycle 3'!B729="","", 'New Cycle 3'!B729),"")))))))))</f>
        <v>43.770416627327599</v>
      </c>
      <c r="R729" s="32">
        <f>IF($A$20=1,IF(UDDS!D729="","",UDDS!D729),IF($A$20=2,IF('FTP-75'!D729="","",'FTP-75'!D729),IF($A$20=3, IF('US06'!D729="","",'US06'!D729),IF($A$20=4, IF(NEDC!C729="","", NEDC!C729),IF($A$20=5, IF('JPN10-15'!C729="","",'JPN10-15'!C729),IF($A$20=6, IF(WLTC!D729="","", WLTC!D729),IF($A$20=7, IF('New Cycle 1'!C729="","", 'New Cycle 1'!C729),IF($A$20=8, IF('New Cycle 2'!C729="","", 'New Cycle 2'!C729),IF($A$20=9, IF('New Cycle 3'!C729="","", 'New Cycle 3'!C729),"")))))))))</f>
        <v>0</v>
      </c>
      <c r="S729" s="32">
        <f>IF($A$20=1,IF(UDDS!E729="","",UDDS!E729),IF($A$20=2,IF('FTP-75'!E729="","",'FTP-75'!E729),IF($A$20=3, IF('US06'!E729="","",'US06'!E729),IF($A$20=4, IF(NEDC!D729="","", NEDC!D729),IF($A$20=5, IF('JPN10-15'!D729="","",'JPN10-15'!D729),IF($A$20=6, IF(WLTC!E729="","", WLTC!E729),IF($A$20=7, IF('New Cycle 1'!D729="","", 'New Cycle 1'!D729),IF($A$20=8, IF('New Cycle 2'!D729="","", 'New Cycle 2'!D729),IF($A$20=9, IF('New Cycle 3'!D729="","", 'New Cycle 3'!D729),"")))))))))</f>
        <v>12.158449063146556</v>
      </c>
      <c r="T729" s="32">
        <f>IF($A$20=1,IF(UDDS!F729="","",UDDS!F729),IF($A$20=2,IF('FTP-75'!F729="","",'FTP-75'!F729),IF($A$20=3, IF('US06'!F729="","",'US06'!F729),IF($A$20=4, IF(NEDC!E729="","", NEDC!E729),IF($A$20=5, IF('JPN10-15'!E729="","",'JPN10-15'!E729),IF($A$20=6, IF(WLTC!F729="","", WLTC!F729),IF($A$20=7, IF('New Cycle 1'!E729="","", 'New Cycle 1'!E729),IF($A$20=8, IF('New Cycle 2'!E729="","", 'New Cycle 2'!E729),IF($A$20=9, IF('New Cycle 3'!E729="","", 'New Cycle 3'!E729),"")))))))))</f>
        <v>0.52071757338665137</v>
      </c>
      <c r="U729" s="32">
        <f>IF($A$20=1,IF(UDDS!G729="","",UDDS!G729),IF($A$20=2,IF('FTP-75'!G729="","",'FTP-75'!G729),IF($A$20=3, IF('US06'!G729="","",'US06'!G729),IF($A$20=4, IF(NEDC!F729="","", NEDC!F729),IF($A$20=5, IF('JPN10-15'!F729="","",'JPN10-15'!F729),IF($A$20=6, IF(WLTC!G729="","", WLTC!G729),IF($A$20=7, IF('New Cycle 1'!F729="","", 'New Cycle 1'!F729),IF($A$20=8, IF('New Cycle 2'!F729="","", 'New Cycle 2'!F729),IF($A$20=9, IF('New Cycle 3'!F729="","", 'New Cycle 3'!F729),"")))))))))</f>
        <v>3578.7069288644088</v>
      </c>
    </row>
    <row r="730" spans="16:21" x14ac:dyDescent="0.25">
      <c r="P730" s="8">
        <f>IF($A$20=1,IF(UDDS!A730="","",UDDS!A730),IF($A$20=2,IF('FTP-75'!A730="","",'FTP-75'!A730),IF($A$20=3, IF('US06'!A730="","",'US06'!A730),IF($A$20=4, IF(NEDC!A730="","", NEDC!A730),IF($A$20=5, IF('JPN10-15'!A730="","",'JPN10-15'!A730),IF($A$20=6, IF(WLTC!B730="","", WLTC!B730),IF($A$20=7, IF('New Cycle 1'!A730="","", 'New Cycle 1'!A730),IF($A$20=8, IF('New Cycle 2'!A730="","", 'New Cycle 3'!A730),IF($A$20=9, IF('New Cycle 3'!A730="","", 'New Cycle 3'!A730),"")))))))))</f>
        <v>728</v>
      </c>
      <c r="Q730" s="32">
        <f>IF($A$20=1,IF(UDDS!C730="","",UDDS!C730),IF($A$20=2,IF('FTP-75'!C730="","",'FTP-75'!C730),IF($A$20=3, IF('US06'!C730="","",'US06'!C730),IF($A$20=4, IF(NEDC!B730="","", NEDC!B730),IF($A$20=5, IF('JPN10-15'!B730="","",'JPN10-15'!B730),IF($A$20=6, IF(WLTC!C730="","", WLTC!C730),IF($A$20=7, IF('New Cycle 1'!B730="","", 'New Cycle 1'!B730),IF($A$20=8, IF('New Cycle 2'!B730="","", 'New Cycle 2'!B730),IF($A$20=9, IF('New Cycle 3'!B730="","", 'New Cycle 3'!B730),"")))))))))</f>
        <v>45.646249974767372</v>
      </c>
      <c r="R730" s="32">
        <f>IF($A$20=1,IF(UDDS!D730="","",UDDS!D730),IF($A$20=2,IF('FTP-75'!D730="","",'FTP-75'!D730),IF($A$20=3, IF('US06'!D730="","",'US06'!D730),IF($A$20=4, IF(NEDC!C730="","", NEDC!C730),IF($A$20=5, IF('JPN10-15'!C730="","",'JPN10-15'!C730),IF($A$20=6, IF(WLTC!D730="","", WLTC!D730),IF($A$20=7, IF('New Cycle 1'!C730="","", 'New Cycle 1'!C730),IF($A$20=8, IF('New Cycle 2'!C730="","", 'New Cycle 2'!C730),IF($A$20=9, IF('New Cycle 3'!C730="","", 'New Cycle 3'!C730),"")))))))))</f>
        <v>0</v>
      </c>
      <c r="S730" s="32">
        <f>IF($A$20=1,IF(UDDS!E730="","",UDDS!E730),IF($A$20=2,IF('FTP-75'!E730="","",'FTP-75'!E730),IF($A$20=3, IF('US06'!E730="","",'US06'!E730),IF($A$20=4, IF(NEDC!D730="","", NEDC!D730),IF($A$20=5, IF('JPN10-15'!D730="","",'JPN10-15'!D730),IF($A$20=6, IF(WLTC!E730="","", WLTC!E730),IF($A$20=7, IF('New Cycle 1'!D730="","", 'New Cycle 1'!D730),IF($A$20=8, IF('New Cycle 2'!D730="","", 'New Cycle 2'!D730),IF($A$20=9, IF('New Cycle 3'!D730="","", 'New Cycle 3'!D730),"")))))))))</f>
        <v>12.679513881879824</v>
      </c>
      <c r="T730" s="32">
        <f>IF($A$20=1,IF(UDDS!F730="","",UDDS!F730),IF($A$20=2,IF('FTP-75'!F730="","",'FTP-75'!F730),IF($A$20=3, IF('US06'!F730="","",'US06'!F730),IF($A$20=4, IF(NEDC!E730="","", NEDC!E730),IF($A$20=5, IF('JPN10-15'!E730="","",'JPN10-15'!E730),IF($A$20=6, IF(WLTC!F730="","", WLTC!F730),IF($A$20=7, IF('New Cycle 1'!E730="","", 'New Cycle 1'!E730),IF($A$20=8, IF('New Cycle 2'!E730="","", 'New Cycle 2'!E730),IF($A$20=9, IF('New Cycle 3'!E730="","", 'New Cycle 3'!E730),"")))))))))</f>
        <v>0.52106481873326871</v>
      </c>
      <c r="U730" s="32">
        <f>IF($A$20=1,IF(UDDS!G730="","",UDDS!G730),IF($A$20=2,IF('FTP-75'!G730="","",'FTP-75'!G730),IF($A$20=3, IF('US06'!G730="","",'US06'!G730),IF($A$20=4, IF(NEDC!F730="","", NEDC!F730),IF($A$20=5, IF('JPN10-15'!F730="","",'JPN10-15'!F730),IF($A$20=6, IF(WLTC!G730="","", WLTC!G730),IF($A$20=7, IF('New Cycle 1'!F730="","", 'New Cycle 1'!F730),IF($A$20=8, IF('New Cycle 2'!F730="","", 'New Cycle 2'!F730),IF($A$20=9, IF('New Cycle 3'!F730="","", 'New Cycle 3'!F730),"")))))))))</f>
        <v>3591.1259103369221</v>
      </c>
    </row>
    <row r="731" spans="16:21" x14ac:dyDescent="0.25">
      <c r="P731" s="8">
        <f>IF($A$20=1,IF(UDDS!A731="","",UDDS!A731),IF($A$20=2,IF('FTP-75'!A731="","",'FTP-75'!A731),IF($A$20=3, IF('US06'!A731="","",'US06'!A731),IF($A$20=4, IF(NEDC!A731="","", NEDC!A731),IF($A$20=5, IF('JPN10-15'!A731="","",'JPN10-15'!A731),IF($A$20=6, IF(WLTC!B731="","", WLTC!B731),IF($A$20=7, IF('New Cycle 1'!A731="","", 'New Cycle 1'!A731),IF($A$20=8, IF('New Cycle 2'!A731="","", 'New Cycle 3'!A731),IF($A$20=9, IF('New Cycle 3'!A731="","", 'New Cycle 3'!A731),"")))))))))</f>
        <v>729</v>
      </c>
      <c r="Q731" s="32">
        <f>IF($A$20=1,IF(UDDS!C731="","",UDDS!C731),IF($A$20=2,IF('FTP-75'!C731="","",'FTP-75'!C731),IF($A$20=3, IF('US06'!C731="","",'US06'!C731),IF($A$20=4, IF(NEDC!B731="","", NEDC!B731),IF($A$20=5, IF('JPN10-15'!B731="","",'JPN10-15'!B731),IF($A$20=6, IF(WLTC!C731="","", WLTC!C731),IF($A$20=7, IF('New Cycle 1'!B731="","", 'New Cycle 1'!B731),IF($A$20=8, IF('New Cycle 2'!B731="","", 'New Cycle 2'!B731),IF($A$20=9, IF('New Cycle 3'!B731="","", 'New Cycle 3'!B731),"")))))))))</f>
        <v>47.520833363135658</v>
      </c>
      <c r="R731" s="32">
        <f>IF($A$20=1,IF(UDDS!D731="","",UDDS!D731),IF($A$20=2,IF('FTP-75'!D731="","",'FTP-75'!D731),IF($A$20=3, IF('US06'!D731="","",'US06'!D731),IF($A$20=4, IF(NEDC!C731="","", NEDC!C731),IF($A$20=5, IF('JPN10-15'!C731="","",'JPN10-15'!C731),IF($A$20=6, IF(WLTC!D731="","", WLTC!D731),IF($A$20=7, IF('New Cycle 1'!C731="","", 'New Cycle 1'!C731),IF($A$20=8, IF('New Cycle 2'!C731="","", 'New Cycle 2'!C731),IF($A$20=9, IF('New Cycle 3'!C731="","", 'New Cycle 3'!C731),"")))))))))</f>
        <v>0</v>
      </c>
      <c r="S731" s="32">
        <f>IF($A$20=1,IF(UDDS!E731="","",UDDS!E731),IF($A$20=2,IF('FTP-75'!E731="","",'FTP-75'!E731),IF($A$20=3, IF('US06'!E731="","",'US06'!E731),IF($A$20=4, IF(NEDC!D731="","", NEDC!D731),IF($A$20=5, IF('JPN10-15'!D731="","",'JPN10-15'!D731),IF($A$20=6, IF(WLTC!E731="","", WLTC!E731),IF($A$20=7, IF('New Cycle 1'!D731="","", 'New Cycle 1'!D731),IF($A$20=8, IF('New Cycle 2'!D731="","", 'New Cycle 2'!D731),IF($A$20=9, IF('New Cycle 3'!D731="","", 'New Cycle 3'!D731),"")))))))))</f>
        <v>13.200231489759904</v>
      </c>
      <c r="T731" s="32">
        <f>IF($A$20=1,IF(UDDS!F731="","",UDDS!F731),IF($A$20=2,IF('FTP-75'!F731="","",'FTP-75'!F731),IF($A$20=3, IF('US06'!F731="","",'US06'!F731),IF($A$20=4, IF(NEDC!E731="","", NEDC!E731),IF($A$20=5, IF('JPN10-15'!E731="","",'JPN10-15'!E731),IF($A$20=6, IF(WLTC!F731="","", WLTC!F731),IF($A$20=7, IF('New Cycle 1'!E731="","", 'New Cycle 1'!E731),IF($A$20=8, IF('New Cycle 2'!E731="","", 'New Cycle 2'!E731),IF($A$20=9, IF('New Cycle 3'!E731="","", 'New Cycle 3'!E731),"")))))))))</f>
        <v>0.52071760788007992</v>
      </c>
      <c r="U731" s="32">
        <f>IF($A$20=1,IF(UDDS!G731="","",UDDS!G731),IF($A$20=2,IF('FTP-75'!G731="","",'FTP-75'!G731),IF($A$20=3, IF('US06'!G731="","",'US06'!G731),IF($A$20=4, IF(NEDC!F731="","", NEDC!F731),IF($A$20=5, IF('JPN10-15'!F731="","",'JPN10-15'!F731),IF($A$20=6, IF(WLTC!G731="","", WLTC!G731),IF($A$20=7, IF('New Cycle 1'!F731="","", 'New Cycle 1'!F731),IF($A$20=8, IF('New Cycle 2'!F731="","", 'New Cycle 2'!F731),IF($A$20=9, IF('New Cycle 3'!F731="","", 'New Cycle 3'!F731),"")))))))))</f>
        <v>3604.0657830227419</v>
      </c>
    </row>
    <row r="732" spans="16:21" x14ac:dyDescent="0.25">
      <c r="P732" s="8">
        <f>IF($A$20=1,IF(UDDS!A732="","",UDDS!A732),IF($A$20=2,IF('FTP-75'!A732="","",'FTP-75'!A732),IF($A$20=3, IF('US06'!A732="","",'US06'!A732),IF($A$20=4, IF(NEDC!A732="","", NEDC!A732),IF($A$20=5, IF('JPN10-15'!A732="","",'JPN10-15'!A732),IF($A$20=6, IF(WLTC!B732="","", WLTC!B732),IF($A$20=7, IF('New Cycle 1'!A732="","", 'New Cycle 1'!A732),IF($A$20=8, IF('New Cycle 2'!A732="","", 'New Cycle 3'!A732),IF($A$20=9, IF('New Cycle 3'!A732="","", 'New Cycle 3'!A732),"")))))))))</f>
        <v>730</v>
      </c>
      <c r="Q732" s="32">
        <f>IF($A$20=1,IF(UDDS!C732="","",UDDS!C732),IF($A$20=2,IF('FTP-75'!C732="","",'FTP-75'!C732),IF($A$20=3, IF('US06'!C732="","",'US06'!C732),IF($A$20=4, IF(NEDC!B732="","", NEDC!B732),IF($A$20=5, IF('JPN10-15'!B732="","",'JPN10-15'!B732),IF($A$20=6, IF(WLTC!C732="","", WLTC!C732),IF($A$20=7, IF('New Cycle 1'!B732="","", 'New Cycle 1'!B732),IF($A$20=8, IF('New Cycle 2'!B732="","", 'New Cycle 2'!B732),IF($A$20=9, IF('New Cycle 3'!B732="","", 'New Cycle 3'!B732),"")))))))))</f>
        <v>49.395000015695892</v>
      </c>
      <c r="R732" s="32">
        <f>IF($A$20=1,IF(UDDS!D732="","",UDDS!D732),IF($A$20=2,IF('FTP-75'!D732="","",'FTP-75'!D732),IF($A$20=3, IF('US06'!D732="","",'US06'!D732),IF($A$20=4, IF(NEDC!C732="","", NEDC!C732),IF($A$20=5, IF('JPN10-15'!C732="","",'JPN10-15'!C732),IF($A$20=6, IF(WLTC!D732="","", WLTC!D732),IF($A$20=7, IF('New Cycle 1'!C732="","", 'New Cycle 1'!C732),IF($A$20=8, IF('New Cycle 2'!C732="","", 'New Cycle 2'!C732),IF($A$20=9, IF('New Cycle 3'!C732="","", 'New Cycle 3'!C732),"")))))))))</f>
        <v>0</v>
      </c>
      <c r="S732" s="32">
        <f>IF($A$20=1,IF(UDDS!E732="","",UDDS!E732),IF($A$20=2,IF('FTP-75'!E732="","",'FTP-75'!E732),IF($A$20=3, IF('US06'!E732="","",'US06'!E732),IF($A$20=4, IF(NEDC!D732="","", NEDC!D732),IF($A$20=5, IF('JPN10-15'!D732="","",'JPN10-15'!D732),IF($A$20=6, IF(WLTC!E732="","", WLTC!E732),IF($A$20=7, IF('New Cycle 1'!D732="","", 'New Cycle 1'!D732),IF($A$20=8, IF('New Cycle 2'!D732="","", 'New Cycle 2'!D732),IF($A$20=9, IF('New Cycle 3'!D732="","", 'New Cycle 3'!D732),"")))))))))</f>
        <v>13.720833337693303</v>
      </c>
      <c r="T732" s="32">
        <f>IF($A$20=1,IF(UDDS!F732="","",UDDS!F732),IF($A$20=2,IF('FTP-75'!F732="","",'FTP-75'!F732),IF($A$20=3, IF('US06'!F732="","",'US06'!F732),IF($A$20=4, IF(NEDC!E732="","", NEDC!E732),IF($A$20=5, IF('JPN10-15'!E732="","",'JPN10-15'!E732),IF($A$20=6, IF(WLTC!F732="","", WLTC!F732),IF($A$20=7, IF('New Cycle 1'!E732="","", 'New Cycle 1'!E732),IF($A$20=8, IF('New Cycle 2'!E732="","", 'New Cycle 2'!E732),IF($A$20=9, IF('New Cycle 3'!E732="","", 'New Cycle 3'!E732),"")))))))))</f>
        <v>0.52060184793339914</v>
      </c>
      <c r="U732" s="32">
        <f>IF($A$20=1,IF(UDDS!G732="","",UDDS!G732),IF($A$20=2,IF('FTP-75'!G732="","",'FTP-75'!G732),IF($A$20=3, IF('US06'!G732="","",'US06'!G732),IF($A$20=4, IF(NEDC!F732="","", NEDC!F732),IF($A$20=5, IF('JPN10-15'!F732="","",'JPN10-15'!F732),IF($A$20=6, IF(WLTC!G732="","", WLTC!G732),IF($A$20=7, IF('New Cycle 1'!F732="","", 'New Cycle 1'!F732),IF($A$20=8, IF('New Cycle 2'!F732="","", 'New Cycle 2'!F732),IF($A$20=9, IF('New Cycle 3'!F732="","", 'New Cycle 3'!F732),"")))))))))</f>
        <v>3617.5263154364684</v>
      </c>
    </row>
    <row r="733" spans="16:21" x14ac:dyDescent="0.25">
      <c r="P733" s="8">
        <f>IF($A$20=1,IF(UDDS!A733="","",UDDS!A733),IF($A$20=2,IF('FTP-75'!A733="","",'FTP-75'!A733),IF($A$20=3, IF('US06'!A733="","",'US06'!A733),IF($A$20=4, IF(NEDC!A733="","", NEDC!A733),IF($A$20=5, IF('JPN10-15'!A733="","",'JPN10-15'!A733),IF($A$20=6, IF(WLTC!B733="","", WLTC!B733),IF($A$20=7, IF('New Cycle 1'!A733="","", 'New Cycle 1'!A733),IF($A$20=8, IF('New Cycle 2'!A733="","", 'New Cycle 3'!A733),IF($A$20=9, IF('New Cycle 3'!A733="","", 'New Cycle 3'!A733),"")))))))))</f>
        <v>731</v>
      </c>
      <c r="Q733" s="32">
        <f>IF($A$20=1,IF(UDDS!C733="","",UDDS!C733),IF($A$20=2,IF('FTP-75'!C733="","",'FTP-75'!C733),IF($A$20=3, IF('US06'!C733="","",'US06'!C733),IF($A$20=4, IF(NEDC!B733="","", NEDC!B733),IF($A$20=5, IF('JPN10-15'!B733="","",'JPN10-15'!B733),IF($A$20=6, IF(WLTC!C733="","", WLTC!C733),IF($A$20=7, IF('New Cycle 1'!B733="","", 'New Cycle 1'!B733),IF($A$20=8, IF('New Cycle 2'!B733="","", 'New Cycle 2'!B733),IF($A$20=9, IF('New Cycle 3'!B733="","", 'New Cycle 3'!B733),"")))))))))</f>
        <v>50</v>
      </c>
      <c r="R733" s="32">
        <f>IF($A$20=1,IF(UDDS!D733="","",UDDS!D733),IF($A$20=2,IF('FTP-75'!D733="","",'FTP-75'!D733),IF($A$20=3, IF('US06'!D733="","",'US06'!D733),IF($A$20=4, IF(NEDC!C733="","", NEDC!C733),IF($A$20=5, IF('JPN10-15'!C733="","",'JPN10-15'!C733),IF($A$20=6, IF(WLTC!D733="","", WLTC!D733),IF($A$20=7, IF('New Cycle 1'!C733="","", 'New Cycle 1'!C733),IF($A$20=8, IF('New Cycle 2'!C733="","", 'New Cycle 2'!C733),IF($A$20=9, IF('New Cycle 3'!C733="","", 'New Cycle 3'!C733),"")))))))))</f>
        <v>0</v>
      </c>
      <c r="S733" s="32">
        <f>IF($A$20=1,IF(UDDS!E733="","",UDDS!E733),IF($A$20=2,IF('FTP-75'!E733="","",'FTP-75'!E733),IF($A$20=3, IF('US06'!E733="","",'US06'!E733),IF($A$20=4, IF(NEDC!D733="","", NEDC!D733),IF($A$20=5, IF('JPN10-15'!D733="","",'JPN10-15'!D733),IF($A$20=6, IF(WLTC!E733="","", WLTC!E733),IF($A$20=7, IF('New Cycle 1'!D733="","", 'New Cycle 1'!D733),IF($A$20=8, IF('New Cycle 2'!D733="","", 'New Cycle 2'!D733),IF($A$20=9, IF('New Cycle 3'!D733="","", 'New Cycle 3'!D733),"")))))))))</f>
        <v>13.888888888888889</v>
      </c>
      <c r="T733" s="32">
        <f>IF($A$20=1,IF(UDDS!F733="","",UDDS!F733),IF($A$20=2,IF('FTP-75'!F733="","",'FTP-75'!F733),IF($A$20=3, IF('US06'!F733="","",'US06'!F733),IF($A$20=4, IF(NEDC!E733="","", NEDC!E733),IF($A$20=5, IF('JPN10-15'!E733="","",'JPN10-15'!E733),IF($A$20=6, IF(WLTC!F733="","", WLTC!F733),IF($A$20=7, IF('New Cycle 1'!E733="","", 'New Cycle 1'!E733),IF($A$20=8, IF('New Cycle 2'!E733="","", 'New Cycle 2'!E733),IF($A$20=9, IF('New Cycle 3'!E733="","", 'New Cycle 3'!E733),"")))))))))</f>
        <v>0.16805555119558591</v>
      </c>
      <c r="U733" s="32">
        <f>IF($A$20=1,IF(UDDS!G733="","",UDDS!G733),IF($A$20=2,IF('FTP-75'!G733="","",'FTP-75'!G733),IF($A$20=3, IF('US06'!G733="","",'US06'!G733),IF($A$20=4, IF(NEDC!F733="","", NEDC!F733),IF($A$20=5, IF('JPN10-15'!F733="","",'JPN10-15'!F733),IF($A$20=6, IF(WLTC!G733="","", WLTC!G733),IF($A$20=7, IF('New Cycle 1'!F733="","", 'New Cycle 1'!F733),IF($A$20=8, IF('New Cycle 2'!F733="","", 'New Cycle 2'!F733),IF($A$20=9, IF('New Cycle 3'!F733="","", 'New Cycle 3'!F733),"")))))))))</f>
        <v>3631.3311765497597</v>
      </c>
    </row>
    <row r="734" spans="16:21" x14ac:dyDescent="0.25">
      <c r="P734" s="8">
        <f>IF($A$20=1,IF(UDDS!A734="","",UDDS!A734),IF($A$20=2,IF('FTP-75'!A734="","",'FTP-75'!A734),IF($A$20=3, IF('US06'!A734="","",'US06'!A734),IF($A$20=4, IF(NEDC!A734="","", NEDC!A734),IF($A$20=5, IF('JPN10-15'!A734="","",'JPN10-15'!A734),IF($A$20=6, IF(WLTC!B734="","", WLTC!B734),IF($A$20=7, IF('New Cycle 1'!A734="","", 'New Cycle 1'!A734),IF($A$20=8, IF('New Cycle 2'!A734="","", 'New Cycle 3'!A734),IF($A$20=9, IF('New Cycle 3'!A734="","", 'New Cycle 3'!A734),"")))))))))</f>
        <v>732</v>
      </c>
      <c r="Q734" s="32">
        <f>IF($A$20=1,IF(UDDS!C734="","",UDDS!C734),IF($A$20=2,IF('FTP-75'!C734="","",'FTP-75'!C734),IF($A$20=3, IF('US06'!C734="","",'US06'!C734),IF($A$20=4, IF(NEDC!B734="","", NEDC!B734),IF($A$20=5, IF('JPN10-15'!B734="","",'JPN10-15'!B734),IF($A$20=6, IF(WLTC!C734="","", WLTC!C734),IF($A$20=7, IF('New Cycle 1'!B734="","", 'New Cycle 1'!B734),IF($A$20=8, IF('New Cycle 2'!B734="","", 'New Cycle 2'!B734),IF($A$20=9, IF('New Cycle 3'!B734="","", 'New Cycle 3'!B734),"")))))))))</f>
        <v>50</v>
      </c>
      <c r="R734" s="32">
        <f>IF($A$20=1,IF(UDDS!D734="","",UDDS!D734),IF($A$20=2,IF('FTP-75'!D734="","",'FTP-75'!D734),IF($A$20=3, IF('US06'!D734="","",'US06'!D734),IF($A$20=4, IF(NEDC!C734="","", NEDC!C734),IF($A$20=5, IF('JPN10-15'!C734="","",'JPN10-15'!C734),IF($A$20=6, IF(WLTC!D734="","", WLTC!D734),IF($A$20=7, IF('New Cycle 1'!C734="","", 'New Cycle 1'!C734),IF($A$20=8, IF('New Cycle 2'!C734="","", 'New Cycle 2'!C734),IF($A$20=9, IF('New Cycle 3'!C734="","", 'New Cycle 3'!C734),"")))))))))</f>
        <v>0</v>
      </c>
      <c r="S734" s="32">
        <f>IF($A$20=1,IF(UDDS!E734="","",UDDS!E734),IF($A$20=2,IF('FTP-75'!E734="","",'FTP-75'!E734),IF($A$20=3, IF('US06'!E734="","",'US06'!E734),IF($A$20=4, IF(NEDC!D734="","", NEDC!D734),IF($A$20=5, IF('JPN10-15'!D734="","",'JPN10-15'!D734),IF($A$20=6, IF(WLTC!E734="","", WLTC!E734),IF($A$20=7, IF('New Cycle 1'!D734="","", 'New Cycle 1'!D734),IF($A$20=8, IF('New Cycle 2'!D734="","", 'New Cycle 2'!D734),IF($A$20=9, IF('New Cycle 3'!D734="","", 'New Cycle 3'!D734),"")))))))))</f>
        <v>13.888888888888889</v>
      </c>
      <c r="T734" s="32">
        <f>IF($A$20=1,IF(UDDS!F734="","",UDDS!F734),IF($A$20=2,IF('FTP-75'!F734="","",'FTP-75'!F734),IF($A$20=3, IF('US06'!F734="","",'US06'!F734),IF($A$20=4, IF(NEDC!E734="","", NEDC!E734),IF($A$20=5, IF('JPN10-15'!E734="","",'JPN10-15'!E734),IF($A$20=6, IF(WLTC!F734="","", WLTC!F734),IF($A$20=7, IF('New Cycle 1'!E734="","", 'New Cycle 1'!E734),IF($A$20=8, IF('New Cycle 2'!E734="","", 'New Cycle 2'!E734),IF($A$20=9, IF('New Cycle 3'!E734="","", 'New Cycle 3'!E734),"")))))))))</f>
        <v>0</v>
      </c>
      <c r="U734" s="32">
        <f>IF($A$20=1,IF(UDDS!G734="","",UDDS!G734),IF($A$20=2,IF('FTP-75'!G734="","",'FTP-75'!G734),IF($A$20=3, IF('US06'!G734="","",'US06'!G734),IF($A$20=4, IF(NEDC!F734="","", NEDC!F734),IF($A$20=5, IF('JPN10-15'!F734="","",'JPN10-15'!F734),IF($A$20=6, IF(WLTC!G734="","", WLTC!G734),IF($A$20=7, IF('New Cycle 1'!F734="","", 'New Cycle 1'!F734),IF($A$20=8, IF('New Cycle 2'!F734="","", 'New Cycle 2'!F734),IF($A$20=9, IF('New Cycle 3'!F734="","", 'New Cycle 3'!F734),"")))))))))</f>
        <v>3645.2200654386484</v>
      </c>
    </row>
    <row r="735" spans="16:21" x14ac:dyDescent="0.25">
      <c r="P735" s="8">
        <f>IF($A$20=1,IF(UDDS!A735="","",UDDS!A735),IF($A$20=2,IF('FTP-75'!A735="","",'FTP-75'!A735),IF($A$20=3, IF('US06'!A735="","",'US06'!A735),IF($A$20=4, IF(NEDC!A735="","", NEDC!A735),IF($A$20=5, IF('JPN10-15'!A735="","",'JPN10-15'!A735),IF($A$20=6, IF(WLTC!B735="","", WLTC!B735),IF($A$20=7, IF('New Cycle 1'!A735="","", 'New Cycle 1'!A735),IF($A$20=8, IF('New Cycle 2'!A735="","", 'New Cycle 3'!A735),IF($A$20=9, IF('New Cycle 3'!A735="","", 'New Cycle 3'!A735),"")))))))))</f>
        <v>733</v>
      </c>
      <c r="Q735" s="32">
        <f>IF($A$20=1,IF(UDDS!C735="","",UDDS!C735),IF($A$20=2,IF('FTP-75'!C735="","",'FTP-75'!C735),IF($A$20=3, IF('US06'!C735="","",'US06'!C735),IF($A$20=4, IF(NEDC!B735="","", NEDC!B735),IF($A$20=5, IF('JPN10-15'!B735="","",'JPN10-15'!B735),IF($A$20=6, IF(WLTC!C735="","", WLTC!C735),IF($A$20=7, IF('New Cycle 1'!B735="","", 'New Cycle 1'!B735),IF($A$20=8, IF('New Cycle 2'!B735="","", 'New Cycle 2'!B735),IF($A$20=9, IF('New Cycle 3'!B735="","", 'New Cycle 3'!B735),"")))))))))</f>
        <v>50</v>
      </c>
      <c r="R735" s="32">
        <f>IF($A$20=1,IF(UDDS!D735="","",UDDS!D735),IF($A$20=2,IF('FTP-75'!D735="","",'FTP-75'!D735),IF($A$20=3, IF('US06'!D735="","",'US06'!D735),IF($A$20=4, IF(NEDC!C735="","", NEDC!C735),IF($A$20=5, IF('JPN10-15'!C735="","",'JPN10-15'!C735),IF($A$20=6, IF(WLTC!D735="","", WLTC!D735),IF($A$20=7, IF('New Cycle 1'!C735="","", 'New Cycle 1'!C735),IF($A$20=8, IF('New Cycle 2'!C735="","", 'New Cycle 2'!C735),IF($A$20=9, IF('New Cycle 3'!C735="","", 'New Cycle 3'!C735),"")))))))))</f>
        <v>0</v>
      </c>
      <c r="S735" s="32">
        <f>IF($A$20=1,IF(UDDS!E735="","",UDDS!E735),IF($A$20=2,IF('FTP-75'!E735="","",'FTP-75'!E735),IF($A$20=3, IF('US06'!E735="","",'US06'!E735),IF($A$20=4, IF(NEDC!D735="","", NEDC!D735),IF($A$20=5, IF('JPN10-15'!D735="","",'JPN10-15'!D735),IF($A$20=6, IF(WLTC!E735="","", WLTC!E735),IF($A$20=7, IF('New Cycle 1'!D735="","", 'New Cycle 1'!D735),IF($A$20=8, IF('New Cycle 2'!D735="","", 'New Cycle 2'!D735),IF($A$20=9, IF('New Cycle 3'!D735="","", 'New Cycle 3'!D735),"")))))))))</f>
        <v>13.888888888888889</v>
      </c>
      <c r="T735" s="32">
        <f>IF($A$20=1,IF(UDDS!F735="","",UDDS!F735),IF($A$20=2,IF('FTP-75'!F735="","",'FTP-75'!F735),IF($A$20=3, IF('US06'!F735="","",'US06'!F735),IF($A$20=4, IF(NEDC!E735="","", NEDC!E735),IF($A$20=5, IF('JPN10-15'!E735="","",'JPN10-15'!E735),IF($A$20=6, IF(WLTC!F735="","", WLTC!F735),IF($A$20=7, IF('New Cycle 1'!E735="","", 'New Cycle 1'!E735),IF($A$20=8, IF('New Cycle 2'!E735="","", 'New Cycle 2'!E735),IF($A$20=9, IF('New Cycle 3'!E735="","", 'New Cycle 3'!E735),"")))))))))</f>
        <v>0</v>
      </c>
      <c r="U735" s="32">
        <f>IF($A$20=1,IF(UDDS!G735="","",UDDS!G735),IF($A$20=2,IF('FTP-75'!G735="","",'FTP-75'!G735),IF($A$20=3, IF('US06'!G735="","",'US06'!G735),IF($A$20=4, IF(NEDC!F735="","", NEDC!F735),IF($A$20=5, IF('JPN10-15'!F735="","",'JPN10-15'!F735),IF($A$20=6, IF(WLTC!G735="","", WLTC!G735),IF($A$20=7, IF('New Cycle 1'!F735="","", 'New Cycle 1'!F735),IF($A$20=8, IF('New Cycle 2'!F735="","", 'New Cycle 2'!F735),IF($A$20=9, IF('New Cycle 3'!F735="","", 'New Cycle 3'!F735),"")))))))))</f>
        <v>3659.108954327537</v>
      </c>
    </row>
    <row r="736" spans="16:21" x14ac:dyDescent="0.25">
      <c r="P736" s="8">
        <f>IF($A$20=1,IF(UDDS!A736="","",UDDS!A736),IF($A$20=2,IF('FTP-75'!A736="","",'FTP-75'!A736),IF($A$20=3, IF('US06'!A736="","",'US06'!A736),IF($A$20=4, IF(NEDC!A736="","", NEDC!A736),IF($A$20=5, IF('JPN10-15'!A736="","",'JPN10-15'!A736),IF($A$20=6, IF(WLTC!B736="","", WLTC!B736),IF($A$20=7, IF('New Cycle 1'!A736="","", 'New Cycle 1'!A736),IF($A$20=8, IF('New Cycle 2'!A736="","", 'New Cycle 3'!A736),IF($A$20=9, IF('New Cycle 3'!A736="","", 'New Cycle 3'!A736),"")))))))))</f>
        <v>734</v>
      </c>
      <c r="Q736" s="32">
        <f>IF($A$20=1,IF(UDDS!C736="","",UDDS!C736),IF($A$20=2,IF('FTP-75'!C736="","",'FTP-75'!C736),IF($A$20=3, IF('US06'!C736="","",'US06'!C736),IF($A$20=4, IF(NEDC!B736="","", NEDC!B736),IF($A$20=5, IF('JPN10-15'!B736="","",'JPN10-15'!B736),IF($A$20=6, IF(WLTC!C736="","", WLTC!C736),IF($A$20=7, IF('New Cycle 1'!B736="","", 'New Cycle 1'!B736),IF($A$20=8, IF('New Cycle 2'!B736="","", 'New Cycle 2'!B736),IF($A$20=9, IF('New Cycle 3'!B736="","", 'New Cycle 3'!B736),"")))))))))</f>
        <v>50</v>
      </c>
      <c r="R736" s="32">
        <f>IF($A$20=1,IF(UDDS!D736="","",UDDS!D736),IF($A$20=2,IF('FTP-75'!D736="","",'FTP-75'!D736),IF($A$20=3, IF('US06'!D736="","",'US06'!D736),IF($A$20=4, IF(NEDC!C736="","", NEDC!C736),IF($A$20=5, IF('JPN10-15'!C736="","",'JPN10-15'!C736),IF($A$20=6, IF(WLTC!D736="","", WLTC!D736),IF($A$20=7, IF('New Cycle 1'!C736="","", 'New Cycle 1'!C736),IF($A$20=8, IF('New Cycle 2'!C736="","", 'New Cycle 2'!C736),IF($A$20=9, IF('New Cycle 3'!C736="","", 'New Cycle 3'!C736),"")))))))))</f>
        <v>0</v>
      </c>
      <c r="S736" s="32">
        <f>IF($A$20=1,IF(UDDS!E736="","",UDDS!E736),IF($A$20=2,IF('FTP-75'!E736="","",'FTP-75'!E736),IF($A$20=3, IF('US06'!E736="","",'US06'!E736),IF($A$20=4, IF(NEDC!D736="","", NEDC!D736),IF($A$20=5, IF('JPN10-15'!D736="","",'JPN10-15'!D736),IF($A$20=6, IF(WLTC!E736="","", WLTC!E736),IF($A$20=7, IF('New Cycle 1'!D736="","", 'New Cycle 1'!D736),IF($A$20=8, IF('New Cycle 2'!D736="","", 'New Cycle 2'!D736),IF($A$20=9, IF('New Cycle 3'!D736="","", 'New Cycle 3'!D736),"")))))))))</f>
        <v>13.888888888888889</v>
      </c>
      <c r="T736" s="32">
        <f>IF($A$20=1,IF(UDDS!F736="","",UDDS!F736),IF($A$20=2,IF('FTP-75'!F736="","",'FTP-75'!F736),IF($A$20=3, IF('US06'!F736="","",'US06'!F736),IF($A$20=4, IF(NEDC!E736="","", NEDC!E736),IF($A$20=5, IF('JPN10-15'!E736="","",'JPN10-15'!E736),IF($A$20=6, IF(WLTC!F736="","", WLTC!F736),IF($A$20=7, IF('New Cycle 1'!E736="","", 'New Cycle 1'!E736),IF($A$20=8, IF('New Cycle 2'!E736="","", 'New Cycle 2'!E736),IF($A$20=9, IF('New Cycle 3'!E736="","", 'New Cycle 3'!E736),"")))))))))</f>
        <v>0</v>
      </c>
      <c r="U736" s="32">
        <f>IF($A$20=1,IF(UDDS!G736="","",UDDS!G736),IF($A$20=2,IF('FTP-75'!G736="","",'FTP-75'!G736),IF($A$20=3, IF('US06'!G736="","",'US06'!G736),IF($A$20=4, IF(NEDC!F736="","", NEDC!F736),IF($A$20=5, IF('JPN10-15'!F736="","",'JPN10-15'!F736),IF($A$20=6, IF(WLTC!G736="","", WLTC!G736),IF($A$20=7, IF('New Cycle 1'!F736="","", 'New Cycle 1'!F736),IF($A$20=8, IF('New Cycle 2'!F736="","", 'New Cycle 2'!F736),IF($A$20=9, IF('New Cycle 3'!F736="","", 'New Cycle 3'!F736),"")))))))))</f>
        <v>3672.9978432164257</v>
      </c>
    </row>
    <row r="737" spans="16:21" x14ac:dyDescent="0.25">
      <c r="P737" s="8">
        <f>IF($A$20=1,IF(UDDS!A737="","",UDDS!A737),IF($A$20=2,IF('FTP-75'!A737="","",'FTP-75'!A737),IF($A$20=3, IF('US06'!A737="","",'US06'!A737),IF($A$20=4, IF(NEDC!A737="","", NEDC!A737),IF($A$20=5, IF('JPN10-15'!A737="","",'JPN10-15'!A737),IF($A$20=6, IF(WLTC!B737="","", WLTC!B737),IF($A$20=7, IF('New Cycle 1'!A737="","", 'New Cycle 1'!A737),IF($A$20=8, IF('New Cycle 2'!A737="","", 'New Cycle 3'!A737),IF($A$20=9, IF('New Cycle 3'!A737="","", 'New Cycle 3'!A737),"")))))))))</f>
        <v>735</v>
      </c>
      <c r="Q737" s="32">
        <f>IF($A$20=1,IF(UDDS!C737="","",UDDS!C737),IF($A$20=2,IF('FTP-75'!C737="","",'FTP-75'!C737),IF($A$20=3, IF('US06'!C737="","",'US06'!C737),IF($A$20=4, IF(NEDC!B737="","", NEDC!B737),IF($A$20=5, IF('JPN10-15'!B737="","",'JPN10-15'!B737),IF($A$20=6, IF(WLTC!C737="","", WLTC!C737),IF($A$20=7, IF('New Cycle 1'!B737="","", 'New Cycle 1'!B737),IF($A$20=8, IF('New Cycle 2'!B737="","", 'New Cycle 2'!B737),IF($A$20=9, IF('New Cycle 3'!B737="","", 'New Cycle 3'!B737),"")))))))))</f>
        <v>50</v>
      </c>
      <c r="R737" s="32">
        <f>IF($A$20=1,IF(UDDS!D737="","",UDDS!D737),IF($A$20=2,IF('FTP-75'!D737="","",'FTP-75'!D737),IF($A$20=3, IF('US06'!D737="","",'US06'!D737),IF($A$20=4, IF(NEDC!C737="","", NEDC!C737),IF($A$20=5, IF('JPN10-15'!C737="","",'JPN10-15'!C737),IF($A$20=6, IF(WLTC!D737="","", WLTC!D737),IF($A$20=7, IF('New Cycle 1'!C737="","", 'New Cycle 1'!C737),IF($A$20=8, IF('New Cycle 2'!C737="","", 'New Cycle 2'!C737),IF($A$20=9, IF('New Cycle 3'!C737="","", 'New Cycle 3'!C737),"")))))))))</f>
        <v>0</v>
      </c>
      <c r="S737" s="32">
        <f>IF($A$20=1,IF(UDDS!E737="","",UDDS!E737),IF($A$20=2,IF('FTP-75'!E737="","",'FTP-75'!E737),IF($A$20=3, IF('US06'!E737="","",'US06'!E737),IF($A$20=4, IF(NEDC!D737="","", NEDC!D737),IF($A$20=5, IF('JPN10-15'!D737="","",'JPN10-15'!D737),IF($A$20=6, IF(WLTC!E737="","", WLTC!E737),IF($A$20=7, IF('New Cycle 1'!D737="","", 'New Cycle 1'!D737),IF($A$20=8, IF('New Cycle 2'!D737="","", 'New Cycle 2'!D737),IF($A$20=9, IF('New Cycle 3'!D737="","", 'New Cycle 3'!D737),"")))))))))</f>
        <v>13.888888888888889</v>
      </c>
      <c r="T737" s="32">
        <f>IF($A$20=1,IF(UDDS!F737="","",UDDS!F737),IF($A$20=2,IF('FTP-75'!F737="","",'FTP-75'!F737),IF($A$20=3, IF('US06'!F737="","",'US06'!F737),IF($A$20=4, IF(NEDC!E737="","", NEDC!E737),IF($A$20=5, IF('JPN10-15'!E737="","",'JPN10-15'!E737),IF($A$20=6, IF(WLTC!F737="","", WLTC!F737),IF($A$20=7, IF('New Cycle 1'!E737="","", 'New Cycle 1'!E737),IF($A$20=8, IF('New Cycle 2'!E737="","", 'New Cycle 2'!E737),IF($A$20=9, IF('New Cycle 3'!E737="","", 'New Cycle 3'!E737),"")))))))))</f>
        <v>0</v>
      </c>
      <c r="U737" s="32">
        <f>IF($A$20=1,IF(UDDS!G737="","",UDDS!G737),IF($A$20=2,IF('FTP-75'!G737="","",'FTP-75'!G737),IF($A$20=3, IF('US06'!G737="","",'US06'!G737),IF($A$20=4, IF(NEDC!F737="","", NEDC!F737),IF($A$20=5, IF('JPN10-15'!F737="","",'JPN10-15'!F737),IF($A$20=6, IF(WLTC!G737="","", WLTC!G737),IF($A$20=7, IF('New Cycle 1'!F737="","", 'New Cycle 1'!F737),IF($A$20=8, IF('New Cycle 2'!F737="","", 'New Cycle 2'!F737),IF($A$20=9, IF('New Cycle 3'!F737="","", 'New Cycle 3'!F737),"")))))))))</f>
        <v>3686.8867321053144</v>
      </c>
    </row>
    <row r="738" spans="16:21" x14ac:dyDescent="0.25">
      <c r="P738" s="8">
        <f>IF($A$20=1,IF(UDDS!A738="","",UDDS!A738),IF($A$20=2,IF('FTP-75'!A738="","",'FTP-75'!A738),IF($A$20=3, IF('US06'!A738="","",'US06'!A738),IF($A$20=4, IF(NEDC!A738="","", NEDC!A738),IF($A$20=5, IF('JPN10-15'!A738="","",'JPN10-15'!A738),IF($A$20=6, IF(WLTC!B738="","", WLTC!B738),IF($A$20=7, IF('New Cycle 1'!A738="","", 'New Cycle 1'!A738),IF($A$20=8, IF('New Cycle 2'!A738="","", 'New Cycle 3'!A738),IF($A$20=9, IF('New Cycle 3'!A738="","", 'New Cycle 3'!A738),"")))))))))</f>
        <v>736</v>
      </c>
      <c r="Q738" s="32">
        <f>IF($A$20=1,IF(UDDS!C738="","",UDDS!C738),IF($A$20=2,IF('FTP-75'!C738="","",'FTP-75'!C738),IF($A$20=3, IF('US06'!C738="","",'US06'!C738),IF($A$20=4, IF(NEDC!B738="","", NEDC!B738),IF($A$20=5, IF('JPN10-15'!B738="","",'JPN10-15'!B738),IF($A$20=6, IF(WLTC!C738="","", WLTC!C738),IF($A$20=7, IF('New Cycle 1'!B738="","", 'New Cycle 1'!B738),IF($A$20=8, IF('New Cycle 2'!B738="","", 'New Cycle 2'!B738),IF($A$20=9, IF('New Cycle 3'!B738="","", 'New Cycle 3'!B738),"")))))))))</f>
        <v>50</v>
      </c>
      <c r="R738" s="32">
        <f>IF($A$20=1,IF(UDDS!D738="","",UDDS!D738),IF($A$20=2,IF('FTP-75'!D738="","",'FTP-75'!D738),IF($A$20=3, IF('US06'!D738="","",'US06'!D738),IF($A$20=4, IF(NEDC!C738="","", NEDC!C738),IF($A$20=5, IF('JPN10-15'!C738="","",'JPN10-15'!C738),IF($A$20=6, IF(WLTC!D738="","", WLTC!D738),IF($A$20=7, IF('New Cycle 1'!C738="","", 'New Cycle 1'!C738),IF($A$20=8, IF('New Cycle 2'!C738="","", 'New Cycle 2'!C738),IF($A$20=9, IF('New Cycle 3'!C738="","", 'New Cycle 3'!C738),"")))))))))</f>
        <v>0</v>
      </c>
      <c r="S738" s="32">
        <f>IF($A$20=1,IF(UDDS!E738="","",UDDS!E738),IF($A$20=2,IF('FTP-75'!E738="","",'FTP-75'!E738),IF($A$20=3, IF('US06'!E738="","",'US06'!E738),IF($A$20=4, IF(NEDC!D738="","", NEDC!D738),IF($A$20=5, IF('JPN10-15'!D738="","",'JPN10-15'!D738),IF($A$20=6, IF(WLTC!E738="","", WLTC!E738),IF($A$20=7, IF('New Cycle 1'!D738="","", 'New Cycle 1'!D738),IF($A$20=8, IF('New Cycle 2'!D738="","", 'New Cycle 2'!D738),IF($A$20=9, IF('New Cycle 3'!D738="","", 'New Cycle 3'!D738),"")))))))))</f>
        <v>13.888888888888889</v>
      </c>
      <c r="T738" s="32">
        <f>IF($A$20=1,IF(UDDS!F738="","",UDDS!F738),IF($A$20=2,IF('FTP-75'!F738="","",'FTP-75'!F738),IF($A$20=3, IF('US06'!F738="","",'US06'!F738),IF($A$20=4, IF(NEDC!E738="","", NEDC!E738),IF($A$20=5, IF('JPN10-15'!E738="","",'JPN10-15'!E738),IF($A$20=6, IF(WLTC!F738="","", WLTC!F738),IF($A$20=7, IF('New Cycle 1'!E738="","", 'New Cycle 1'!E738),IF($A$20=8, IF('New Cycle 2'!E738="","", 'New Cycle 2'!E738),IF($A$20=9, IF('New Cycle 3'!E738="","", 'New Cycle 3'!E738),"")))))))))</f>
        <v>0</v>
      </c>
      <c r="U738" s="32">
        <f>IF($A$20=1,IF(UDDS!G738="","",UDDS!G738),IF($A$20=2,IF('FTP-75'!G738="","",'FTP-75'!G738),IF($A$20=3, IF('US06'!G738="","",'US06'!G738),IF($A$20=4, IF(NEDC!F738="","", NEDC!F738),IF($A$20=5, IF('JPN10-15'!F738="","",'JPN10-15'!F738),IF($A$20=6, IF(WLTC!G738="","", WLTC!G738),IF($A$20=7, IF('New Cycle 1'!F738="","", 'New Cycle 1'!F738),IF($A$20=8, IF('New Cycle 2'!F738="","", 'New Cycle 2'!F738),IF($A$20=9, IF('New Cycle 3'!F738="","", 'New Cycle 3'!F738),"")))))))))</f>
        <v>3700.7756209942031</v>
      </c>
    </row>
    <row r="739" spans="16:21" x14ac:dyDescent="0.25">
      <c r="P739" s="8">
        <f>IF($A$20=1,IF(UDDS!A739="","",UDDS!A739),IF($A$20=2,IF('FTP-75'!A739="","",'FTP-75'!A739),IF($A$20=3, IF('US06'!A739="","",'US06'!A739),IF($A$20=4, IF(NEDC!A739="","", NEDC!A739),IF($A$20=5, IF('JPN10-15'!A739="","",'JPN10-15'!A739),IF($A$20=6, IF(WLTC!B739="","", WLTC!B739),IF($A$20=7, IF('New Cycle 1'!A739="","", 'New Cycle 1'!A739),IF($A$20=8, IF('New Cycle 2'!A739="","", 'New Cycle 3'!A739),IF($A$20=9, IF('New Cycle 3'!A739="","", 'New Cycle 3'!A739),"")))))))))</f>
        <v>737</v>
      </c>
      <c r="Q739" s="32">
        <f>IF($A$20=1,IF(UDDS!C739="","",UDDS!C739),IF($A$20=2,IF('FTP-75'!C739="","",'FTP-75'!C739),IF($A$20=3, IF('US06'!C739="","",'US06'!C739),IF($A$20=4, IF(NEDC!B739="","", NEDC!B739),IF($A$20=5, IF('JPN10-15'!B739="","",'JPN10-15'!B739),IF($A$20=6, IF(WLTC!C739="","", WLTC!C739),IF($A$20=7, IF('New Cycle 1'!B739="","", 'New Cycle 1'!B739),IF($A$20=8, IF('New Cycle 2'!B739="","", 'New Cycle 2'!B739),IF($A$20=9, IF('New Cycle 3'!B739="","", 'New Cycle 3'!B739),"")))))))))</f>
        <v>50</v>
      </c>
      <c r="R739" s="32">
        <f>IF($A$20=1,IF(UDDS!D739="","",UDDS!D739),IF($A$20=2,IF('FTP-75'!D739="","",'FTP-75'!D739),IF($A$20=3, IF('US06'!D739="","",'US06'!D739),IF($A$20=4, IF(NEDC!C739="","", NEDC!C739),IF($A$20=5, IF('JPN10-15'!C739="","",'JPN10-15'!C739),IF($A$20=6, IF(WLTC!D739="","", WLTC!D739),IF($A$20=7, IF('New Cycle 1'!C739="","", 'New Cycle 1'!C739),IF($A$20=8, IF('New Cycle 2'!C739="","", 'New Cycle 2'!C739),IF($A$20=9, IF('New Cycle 3'!C739="","", 'New Cycle 3'!C739),"")))))))))</f>
        <v>0</v>
      </c>
      <c r="S739" s="32">
        <f>IF($A$20=1,IF(UDDS!E739="","",UDDS!E739),IF($A$20=2,IF('FTP-75'!E739="","",'FTP-75'!E739),IF($A$20=3, IF('US06'!E739="","",'US06'!E739),IF($A$20=4, IF(NEDC!D739="","", NEDC!D739),IF($A$20=5, IF('JPN10-15'!D739="","",'JPN10-15'!D739),IF($A$20=6, IF(WLTC!E739="","", WLTC!E739),IF($A$20=7, IF('New Cycle 1'!D739="","", 'New Cycle 1'!D739),IF($A$20=8, IF('New Cycle 2'!D739="","", 'New Cycle 2'!D739),IF($A$20=9, IF('New Cycle 3'!D739="","", 'New Cycle 3'!D739),"")))))))))</f>
        <v>13.888888888888889</v>
      </c>
      <c r="T739" s="32">
        <f>IF($A$20=1,IF(UDDS!F739="","",UDDS!F739),IF($A$20=2,IF('FTP-75'!F739="","",'FTP-75'!F739),IF($A$20=3, IF('US06'!F739="","",'US06'!F739),IF($A$20=4, IF(NEDC!E739="","", NEDC!E739),IF($A$20=5, IF('JPN10-15'!E739="","",'JPN10-15'!E739),IF($A$20=6, IF(WLTC!F739="","", WLTC!F739),IF($A$20=7, IF('New Cycle 1'!E739="","", 'New Cycle 1'!E739),IF($A$20=8, IF('New Cycle 2'!E739="","", 'New Cycle 2'!E739),IF($A$20=9, IF('New Cycle 3'!E739="","", 'New Cycle 3'!E739),"")))))))))</f>
        <v>0</v>
      </c>
      <c r="U739" s="32">
        <f>IF($A$20=1,IF(UDDS!G739="","",UDDS!G739),IF($A$20=2,IF('FTP-75'!G739="","",'FTP-75'!G739),IF($A$20=3, IF('US06'!G739="","",'US06'!G739),IF($A$20=4, IF(NEDC!F739="","", NEDC!F739),IF($A$20=5, IF('JPN10-15'!F739="","",'JPN10-15'!F739),IF($A$20=6, IF(WLTC!G739="","", WLTC!G739),IF($A$20=7, IF('New Cycle 1'!F739="","", 'New Cycle 1'!F739),IF($A$20=8, IF('New Cycle 2'!F739="","", 'New Cycle 2'!F739),IF($A$20=9, IF('New Cycle 3'!F739="","", 'New Cycle 3'!F739),"")))))))))</f>
        <v>3714.6645098830918</v>
      </c>
    </row>
    <row r="740" spans="16:21" x14ac:dyDescent="0.25">
      <c r="P740" s="8">
        <f>IF($A$20=1,IF(UDDS!A740="","",UDDS!A740),IF($A$20=2,IF('FTP-75'!A740="","",'FTP-75'!A740),IF($A$20=3, IF('US06'!A740="","",'US06'!A740),IF($A$20=4, IF(NEDC!A740="","", NEDC!A740),IF($A$20=5, IF('JPN10-15'!A740="","",'JPN10-15'!A740),IF($A$20=6, IF(WLTC!B740="","", WLTC!B740),IF($A$20=7, IF('New Cycle 1'!A740="","", 'New Cycle 1'!A740),IF($A$20=8, IF('New Cycle 2'!A740="","", 'New Cycle 3'!A740),IF($A$20=9, IF('New Cycle 3'!A740="","", 'New Cycle 3'!A740),"")))))))))</f>
        <v>738</v>
      </c>
      <c r="Q740" s="32">
        <f>IF($A$20=1,IF(UDDS!C740="","",UDDS!C740),IF($A$20=2,IF('FTP-75'!C740="","",'FTP-75'!C740),IF($A$20=3, IF('US06'!C740="","",'US06'!C740),IF($A$20=4, IF(NEDC!B740="","", NEDC!B740),IF($A$20=5, IF('JPN10-15'!B740="","",'JPN10-15'!B740),IF($A$20=6, IF(WLTC!C740="","", WLTC!C740),IF($A$20=7, IF('New Cycle 1'!B740="","", 'New Cycle 1'!B740),IF($A$20=8, IF('New Cycle 2'!B740="","", 'New Cycle 2'!B740),IF($A$20=9, IF('New Cycle 3'!B740="","", 'New Cycle 3'!B740),"")))))))))</f>
        <v>50</v>
      </c>
      <c r="R740" s="32">
        <f>IF($A$20=1,IF(UDDS!D740="","",UDDS!D740),IF($A$20=2,IF('FTP-75'!D740="","",'FTP-75'!D740),IF($A$20=3, IF('US06'!D740="","",'US06'!D740),IF($A$20=4, IF(NEDC!C740="","", NEDC!C740),IF($A$20=5, IF('JPN10-15'!C740="","",'JPN10-15'!C740),IF($A$20=6, IF(WLTC!D740="","", WLTC!D740),IF($A$20=7, IF('New Cycle 1'!C740="","", 'New Cycle 1'!C740),IF($A$20=8, IF('New Cycle 2'!C740="","", 'New Cycle 2'!C740),IF($A$20=9, IF('New Cycle 3'!C740="","", 'New Cycle 3'!C740),"")))))))))</f>
        <v>0</v>
      </c>
      <c r="S740" s="32">
        <f>IF($A$20=1,IF(UDDS!E740="","",UDDS!E740),IF($A$20=2,IF('FTP-75'!E740="","",'FTP-75'!E740),IF($A$20=3, IF('US06'!E740="","",'US06'!E740),IF($A$20=4, IF(NEDC!D740="","", NEDC!D740),IF($A$20=5, IF('JPN10-15'!D740="","",'JPN10-15'!D740),IF($A$20=6, IF(WLTC!E740="","", WLTC!E740),IF($A$20=7, IF('New Cycle 1'!D740="","", 'New Cycle 1'!D740),IF($A$20=8, IF('New Cycle 2'!D740="","", 'New Cycle 2'!D740),IF($A$20=9, IF('New Cycle 3'!D740="","", 'New Cycle 3'!D740),"")))))))))</f>
        <v>13.888888888888889</v>
      </c>
      <c r="T740" s="32">
        <f>IF($A$20=1,IF(UDDS!F740="","",UDDS!F740),IF($A$20=2,IF('FTP-75'!F740="","",'FTP-75'!F740),IF($A$20=3, IF('US06'!F740="","",'US06'!F740),IF($A$20=4, IF(NEDC!E740="","", NEDC!E740),IF($A$20=5, IF('JPN10-15'!E740="","",'JPN10-15'!E740),IF($A$20=6, IF(WLTC!F740="","", WLTC!F740),IF($A$20=7, IF('New Cycle 1'!E740="","", 'New Cycle 1'!E740),IF($A$20=8, IF('New Cycle 2'!E740="","", 'New Cycle 2'!E740),IF($A$20=9, IF('New Cycle 3'!E740="","", 'New Cycle 3'!E740),"")))))))))</f>
        <v>0</v>
      </c>
      <c r="U740" s="32">
        <f>IF($A$20=1,IF(UDDS!G740="","",UDDS!G740),IF($A$20=2,IF('FTP-75'!G740="","",'FTP-75'!G740),IF($A$20=3, IF('US06'!G740="","",'US06'!G740),IF($A$20=4, IF(NEDC!F740="","", NEDC!F740),IF($A$20=5, IF('JPN10-15'!F740="","",'JPN10-15'!F740),IF($A$20=6, IF(WLTC!G740="","", WLTC!G740),IF($A$20=7, IF('New Cycle 1'!F740="","", 'New Cycle 1'!F740),IF($A$20=8, IF('New Cycle 2'!F740="","", 'New Cycle 2'!F740),IF($A$20=9, IF('New Cycle 3'!F740="","", 'New Cycle 3'!F740),"")))))))))</f>
        <v>3728.5533987719805</v>
      </c>
    </row>
    <row r="741" spans="16:21" x14ac:dyDescent="0.25">
      <c r="P741" s="8">
        <f>IF($A$20=1,IF(UDDS!A741="","",UDDS!A741),IF($A$20=2,IF('FTP-75'!A741="","",'FTP-75'!A741),IF($A$20=3, IF('US06'!A741="","",'US06'!A741),IF($A$20=4, IF(NEDC!A741="","", NEDC!A741),IF($A$20=5, IF('JPN10-15'!A741="","",'JPN10-15'!A741),IF($A$20=6, IF(WLTC!B741="","", WLTC!B741),IF($A$20=7, IF('New Cycle 1'!A741="","", 'New Cycle 1'!A741),IF($A$20=8, IF('New Cycle 2'!A741="","", 'New Cycle 3'!A741),IF($A$20=9, IF('New Cycle 3'!A741="","", 'New Cycle 3'!A741),"")))))))))</f>
        <v>739</v>
      </c>
      <c r="Q741" s="32">
        <f>IF($A$20=1,IF(UDDS!C741="","",UDDS!C741),IF($A$20=2,IF('FTP-75'!C741="","",'FTP-75'!C741),IF($A$20=3, IF('US06'!C741="","",'US06'!C741),IF($A$20=4, IF(NEDC!B741="","", NEDC!B741),IF($A$20=5, IF('JPN10-15'!B741="","",'JPN10-15'!B741),IF($A$20=6, IF(WLTC!C741="","", WLTC!C741),IF($A$20=7, IF('New Cycle 1'!B741="","", 'New Cycle 1'!B741),IF($A$20=8, IF('New Cycle 2'!B741="","", 'New Cycle 2'!B741),IF($A$20=9, IF('New Cycle 3'!B741="","", 'New Cycle 3'!B741),"")))))))))</f>
        <v>50</v>
      </c>
      <c r="R741" s="32">
        <f>IF($A$20=1,IF(UDDS!D741="","",UDDS!D741),IF($A$20=2,IF('FTP-75'!D741="","",'FTP-75'!D741),IF($A$20=3, IF('US06'!D741="","",'US06'!D741),IF($A$20=4, IF(NEDC!C741="","", NEDC!C741),IF($A$20=5, IF('JPN10-15'!C741="","",'JPN10-15'!C741),IF($A$20=6, IF(WLTC!D741="","", WLTC!D741),IF($A$20=7, IF('New Cycle 1'!C741="","", 'New Cycle 1'!C741),IF($A$20=8, IF('New Cycle 2'!C741="","", 'New Cycle 2'!C741),IF($A$20=9, IF('New Cycle 3'!C741="","", 'New Cycle 3'!C741),"")))))))))</f>
        <v>0</v>
      </c>
      <c r="S741" s="32">
        <f>IF($A$20=1,IF(UDDS!E741="","",UDDS!E741),IF($A$20=2,IF('FTP-75'!E741="","",'FTP-75'!E741),IF($A$20=3, IF('US06'!E741="","",'US06'!E741),IF($A$20=4, IF(NEDC!D741="","", NEDC!D741),IF($A$20=5, IF('JPN10-15'!D741="","",'JPN10-15'!D741),IF($A$20=6, IF(WLTC!E741="","", WLTC!E741),IF($A$20=7, IF('New Cycle 1'!D741="","", 'New Cycle 1'!D741),IF($A$20=8, IF('New Cycle 2'!D741="","", 'New Cycle 2'!D741),IF($A$20=9, IF('New Cycle 3'!D741="","", 'New Cycle 3'!D741),"")))))))))</f>
        <v>13.888888888888889</v>
      </c>
      <c r="T741" s="32">
        <f>IF($A$20=1,IF(UDDS!F741="","",UDDS!F741),IF($A$20=2,IF('FTP-75'!F741="","",'FTP-75'!F741),IF($A$20=3, IF('US06'!F741="","",'US06'!F741),IF($A$20=4, IF(NEDC!E741="","", NEDC!E741),IF($A$20=5, IF('JPN10-15'!E741="","",'JPN10-15'!E741),IF($A$20=6, IF(WLTC!F741="","", WLTC!F741),IF($A$20=7, IF('New Cycle 1'!E741="","", 'New Cycle 1'!E741),IF($A$20=8, IF('New Cycle 2'!E741="","", 'New Cycle 2'!E741),IF($A$20=9, IF('New Cycle 3'!E741="","", 'New Cycle 3'!E741),"")))))))))</f>
        <v>0</v>
      </c>
      <c r="U741" s="32">
        <f>IF($A$20=1,IF(UDDS!G741="","",UDDS!G741),IF($A$20=2,IF('FTP-75'!G741="","",'FTP-75'!G741),IF($A$20=3, IF('US06'!G741="","",'US06'!G741),IF($A$20=4, IF(NEDC!F741="","", NEDC!F741),IF($A$20=5, IF('JPN10-15'!F741="","",'JPN10-15'!F741),IF($A$20=6, IF(WLTC!G741="","", WLTC!G741),IF($A$20=7, IF('New Cycle 1'!F741="","", 'New Cycle 1'!F741),IF($A$20=8, IF('New Cycle 2'!F741="","", 'New Cycle 2'!F741),IF($A$20=9, IF('New Cycle 3'!F741="","", 'New Cycle 3'!F741),"")))))))))</f>
        <v>3742.4422876608692</v>
      </c>
    </row>
    <row r="742" spans="16:21" x14ac:dyDescent="0.25">
      <c r="P742" s="8">
        <f>IF($A$20=1,IF(UDDS!A742="","",UDDS!A742),IF($A$20=2,IF('FTP-75'!A742="","",'FTP-75'!A742),IF($A$20=3, IF('US06'!A742="","",'US06'!A742),IF($A$20=4, IF(NEDC!A742="","", NEDC!A742),IF($A$20=5, IF('JPN10-15'!A742="","",'JPN10-15'!A742),IF($A$20=6, IF(WLTC!B742="","", WLTC!B742),IF($A$20=7, IF('New Cycle 1'!A742="","", 'New Cycle 1'!A742),IF($A$20=8, IF('New Cycle 2'!A742="","", 'New Cycle 3'!A742),IF($A$20=9, IF('New Cycle 3'!A742="","", 'New Cycle 3'!A742),"")))))))))</f>
        <v>740</v>
      </c>
      <c r="Q742" s="32">
        <f>IF($A$20=1,IF(UDDS!C742="","",UDDS!C742),IF($A$20=2,IF('FTP-75'!C742="","",'FTP-75'!C742),IF($A$20=3, IF('US06'!C742="","",'US06'!C742),IF($A$20=4, IF(NEDC!B742="","", NEDC!B742),IF($A$20=5, IF('JPN10-15'!B742="","",'JPN10-15'!B742),IF($A$20=6, IF(WLTC!C742="","", WLTC!C742),IF($A$20=7, IF('New Cycle 1'!B742="","", 'New Cycle 1'!B742),IF($A$20=8, IF('New Cycle 2'!B742="","", 'New Cycle 2'!B742),IF($A$20=9, IF('New Cycle 3'!B742="","", 'New Cycle 3'!B742),"")))))))))</f>
        <v>50</v>
      </c>
      <c r="R742" s="32">
        <f>IF($A$20=1,IF(UDDS!D742="","",UDDS!D742),IF($A$20=2,IF('FTP-75'!D742="","",'FTP-75'!D742),IF($A$20=3, IF('US06'!D742="","",'US06'!D742),IF($A$20=4, IF(NEDC!C742="","", NEDC!C742),IF($A$20=5, IF('JPN10-15'!C742="","",'JPN10-15'!C742),IF($A$20=6, IF(WLTC!D742="","", WLTC!D742),IF($A$20=7, IF('New Cycle 1'!C742="","", 'New Cycle 1'!C742),IF($A$20=8, IF('New Cycle 2'!C742="","", 'New Cycle 2'!C742),IF($A$20=9, IF('New Cycle 3'!C742="","", 'New Cycle 3'!C742),"")))))))))</f>
        <v>0</v>
      </c>
      <c r="S742" s="32">
        <f>IF($A$20=1,IF(UDDS!E742="","",UDDS!E742),IF($A$20=2,IF('FTP-75'!E742="","",'FTP-75'!E742),IF($A$20=3, IF('US06'!E742="","",'US06'!E742),IF($A$20=4, IF(NEDC!D742="","", NEDC!D742),IF($A$20=5, IF('JPN10-15'!D742="","",'JPN10-15'!D742),IF($A$20=6, IF(WLTC!E742="","", WLTC!E742),IF($A$20=7, IF('New Cycle 1'!D742="","", 'New Cycle 1'!D742),IF($A$20=8, IF('New Cycle 2'!D742="","", 'New Cycle 2'!D742),IF($A$20=9, IF('New Cycle 3'!D742="","", 'New Cycle 3'!D742),"")))))))))</f>
        <v>13.888888888888889</v>
      </c>
      <c r="T742" s="32">
        <f>IF($A$20=1,IF(UDDS!F742="","",UDDS!F742),IF($A$20=2,IF('FTP-75'!F742="","",'FTP-75'!F742),IF($A$20=3, IF('US06'!F742="","",'US06'!F742),IF($A$20=4, IF(NEDC!E742="","", NEDC!E742),IF($A$20=5, IF('JPN10-15'!E742="","",'JPN10-15'!E742),IF($A$20=6, IF(WLTC!F742="","", WLTC!F742),IF($A$20=7, IF('New Cycle 1'!E742="","", 'New Cycle 1'!E742),IF($A$20=8, IF('New Cycle 2'!E742="","", 'New Cycle 2'!E742),IF($A$20=9, IF('New Cycle 3'!E742="","", 'New Cycle 3'!E742),"")))))))))</f>
        <v>0</v>
      </c>
      <c r="U742" s="32">
        <f>IF($A$20=1,IF(UDDS!G742="","",UDDS!G742),IF($A$20=2,IF('FTP-75'!G742="","",'FTP-75'!G742),IF($A$20=3, IF('US06'!G742="","",'US06'!G742),IF($A$20=4, IF(NEDC!F742="","", NEDC!F742),IF($A$20=5, IF('JPN10-15'!F742="","",'JPN10-15'!F742),IF($A$20=6, IF(WLTC!G742="","", WLTC!G742),IF($A$20=7, IF('New Cycle 1'!F742="","", 'New Cycle 1'!F742),IF($A$20=8, IF('New Cycle 2'!F742="","", 'New Cycle 2'!F742),IF($A$20=9, IF('New Cycle 3'!F742="","", 'New Cycle 3'!F742),"")))))))))</f>
        <v>3756.3311765497579</v>
      </c>
    </row>
    <row r="743" spans="16:21" x14ac:dyDescent="0.25">
      <c r="P743" s="8">
        <f>IF($A$20=1,IF(UDDS!A743="","",UDDS!A743),IF($A$20=2,IF('FTP-75'!A743="","",'FTP-75'!A743),IF($A$20=3, IF('US06'!A743="","",'US06'!A743),IF($A$20=4, IF(NEDC!A743="","", NEDC!A743),IF($A$20=5, IF('JPN10-15'!A743="","",'JPN10-15'!A743),IF($A$20=6, IF(WLTC!B743="","", WLTC!B743),IF($A$20=7, IF('New Cycle 1'!A743="","", 'New Cycle 1'!A743),IF($A$20=8, IF('New Cycle 2'!A743="","", 'New Cycle 3'!A743),IF($A$20=9, IF('New Cycle 3'!A743="","", 'New Cycle 3'!A743),"")))))))))</f>
        <v>741</v>
      </c>
      <c r="Q743" s="32">
        <f>IF($A$20=1,IF(UDDS!C743="","",UDDS!C743),IF($A$20=2,IF('FTP-75'!C743="","",'FTP-75'!C743),IF($A$20=3, IF('US06'!C743="","",'US06'!C743),IF($A$20=4, IF(NEDC!B743="","", NEDC!B743),IF($A$20=5, IF('JPN10-15'!B743="","",'JPN10-15'!B743),IF($A$20=6, IF(WLTC!C743="","", WLTC!C743),IF($A$20=7, IF('New Cycle 1'!B743="","", 'New Cycle 1'!B743),IF($A$20=8, IF('New Cycle 2'!B743="","", 'New Cycle 2'!B743),IF($A$20=9, IF('New Cycle 3'!B743="","", 'New Cycle 3'!B743),"")))))))))</f>
        <v>50</v>
      </c>
      <c r="R743" s="32">
        <f>IF($A$20=1,IF(UDDS!D743="","",UDDS!D743),IF($A$20=2,IF('FTP-75'!D743="","",'FTP-75'!D743),IF($A$20=3, IF('US06'!D743="","",'US06'!D743),IF($A$20=4, IF(NEDC!C743="","", NEDC!C743),IF($A$20=5, IF('JPN10-15'!C743="","",'JPN10-15'!C743),IF($A$20=6, IF(WLTC!D743="","", WLTC!D743),IF($A$20=7, IF('New Cycle 1'!C743="","", 'New Cycle 1'!C743),IF($A$20=8, IF('New Cycle 2'!C743="","", 'New Cycle 2'!C743),IF($A$20=9, IF('New Cycle 3'!C743="","", 'New Cycle 3'!C743),"")))))))))</f>
        <v>0</v>
      </c>
      <c r="S743" s="32">
        <f>IF($A$20=1,IF(UDDS!E743="","",UDDS!E743),IF($A$20=2,IF('FTP-75'!E743="","",'FTP-75'!E743),IF($A$20=3, IF('US06'!E743="","",'US06'!E743),IF($A$20=4, IF(NEDC!D743="","", NEDC!D743),IF($A$20=5, IF('JPN10-15'!D743="","",'JPN10-15'!D743),IF($A$20=6, IF(WLTC!E743="","", WLTC!E743),IF($A$20=7, IF('New Cycle 1'!D743="","", 'New Cycle 1'!D743),IF($A$20=8, IF('New Cycle 2'!D743="","", 'New Cycle 2'!D743),IF($A$20=9, IF('New Cycle 3'!D743="","", 'New Cycle 3'!D743),"")))))))))</f>
        <v>13.888888888888889</v>
      </c>
      <c r="T743" s="32">
        <f>IF($A$20=1,IF(UDDS!F743="","",UDDS!F743),IF($A$20=2,IF('FTP-75'!F743="","",'FTP-75'!F743),IF($A$20=3, IF('US06'!F743="","",'US06'!F743),IF($A$20=4, IF(NEDC!E743="","", NEDC!E743),IF($A$20=5, IF('JPN10-15'!E743="","",'JPN10-15'!E743),IF($A$20=6, IF(WLTC!F743="","", WLTC!F743),IF($A$20=7, IF('New Cycle 1'!E743="","", 'New Cycle 1'!E743),IF($A$20=8, IF('New Cycle 2'!E743="","", 'New Cycle 2'!E743),IF($A$20=9, IF('New Cycle 3'!E743="","", 'New Cycle 3'!E743),"")))))))))</f>
        <v>0</v>
      </c>
      <c r="U743" s="32">
        <f>IF($A$20=1,IF(UDDS!G743="","",UDDS!G743),IF($A$20=2,IF('FTP-75'!G743="","",'FTP-75'!G743),IF($A$20=3, IF('US06'!G743="","",'US06'!G743),IF($A$20=4, IF(NEDC!F743="","", NEDC!F743),IF($A$20=5, IF('JPN10-15'!F743="","",'JPN10-15'!F743),IF($A$20=6, IF(WLTC!G743="","", WLTC!G743),IF($A$20=7, IF('New Cycle 1'!F743="","", 'New Cycle 1'!F743),IF($A$20=8, IF('New Cycle 2'!F743="","", 'New Cycle 2'!F743),IF($A$20=9, IF('New Cycle 3'!F743="","", 'New Cycle 3'!F743),"")))))))))</f>
        <v>3770.2200654386465</v>
      </c>
    </row>
    <row r="744" spans="16:21" x14ac:dyDescent="0.25">
      <c r="P744" s="8">
        <f>IF($A$20=1,IF(UDDS!A744="","",UDDS!A744),IF($A$20=2,IF('FTP-75'!A744="","",'FTP-75'!A744),IF($A$20=3, IF('US06'!A744="","",'US06'!A744),IF($A$20=4, IF(NEDC!A744="","", NEDC!A744),IF($A$20=5, IF('JPN10-15'!A744="","",'JPN10-15'!A744),IF($A$20=6, IF(WLTC!B744="","", WLTC!B744),IF($A$20=7, IF('New Cycle 1'!A744="","", 'New Cycle 1'!A744),IF($A$20=8, IF('New Cycle 2'!A744="","", 'New Cycle 3'!A744),IF($A$20=9, IF('New Cycle 3'!A744="","", 'New Cycle 3'!A744),"")))))))))</f>
        <v>742</v>
      </c>
      <c r="Q744" s="32">
        <f>IF($A$20=1,IF(UDDS!C744="","",UDDS!C744),IF($A$20=2,IF('FTP-75'!C744="","",'FTP-75'!C744),IF($A$20=3, IF('US06'!C744="","",'US06'!C744),IF($A$20=4, IF(NEDC!B744="","", NEDC!B744),IF($A$20=5, IF('JPN10-15'!B744="","",'JPN10-15'!B744),IF($A$20=6, IF(WLTC!C744="","", WLTC!C744),IF($A$20=7, IF('New Cycle 1'!B744="","", 'New Cycle 1'!B744),IF($A$20=8, IF('New Cycle 2'!B744="","", 'New Cycle 2'!B744),IF($A$20=9, IF('New Cycle 3'!B744="","", 'New Cycle 3'!B744),"")))))))))</f>
        <v>50</v>
      </c>
      <c r="R744" s="32">
        <f>IF($A$20=1,IF(UDDS!D744="","",UDDS!D744),IF($A$20=2,IF('FTP-75'!D744="","",'FTP-75'!D744),IF($A$20=3, IF('US06'!D744="","",'US06'!D744),IF($A$20=4, IF(NEDC!C744="","", NEDC!C744),IF($A$20=5, IF('JPN10-15'!C744="","",'JPN10-15'!C744),IF($A$20=6, IF(WLTC!D744="","", WLTC!D744),IF($A$20=7, IF('New Cycle 1'!C744="","", 'New Cycle 1'!C744),IF($A$20=8, IF('New Cycle 2'!C744="","", 'New Cycle 2'!C744),IF($A$20=9, IF('New Cycle 3'!C744="","", 'New Cycle 3'!C744),"")))))))))</f>
        <v>0</v>
      </c>
      <c r="S744" s="32">
        <f>IF($A$20=1,IF(UDDS!E744="","",UDDS!E744),IF($A$20=2,IF('FTP-75'!E744="","",'FTP-75'!E744),IF($A$20=3, IF('US06'!E744="","",'US06'!E744),IF($A$20=4, IF(NEDC!D744="","", NEDC!D744),IF($A$20=5, IF('JPN10-15'!D744="","",'JPN10-15'!D744),IF($A$20=6, IF(WLTC!E744="","", WLTC!E744),IF($A$20=7, IF('New Cycle 1'!D744="","", 'New Cycle 1'!D744),IF($A$20=8, IF('New Cycle 2'!D744="","", 'New Cycle 2'!D744),IF($A$20=9, IF('New Cycle 3'!D744="","", 'New Cycle 3'!D744),"")))))))))</f>
        <v>13.888888888888889</v>
      </c>
      <c r="T744" s="32">
        <f>IF($A$20=1,IF(UDDS!F744="","",UDDS!F744),IF($A$20=2,IF('FTP-75'!F744="","",'FTP-75'!F744),IF($A$20=3, IF('US06'!F744="","",'US06'!F744),IF($A$20=4, IF(NEDC!E744="","", NEDC!E744),IF($A$20=5, IF('JPN10-15'!E744="","",'JPN10-15'!E744),IF($A$20=6, IF(WLTC!F744="","", WLTC!F744),IF($A$20=7, IF('New Cycle 1'!E744="","", 'New Cycle 1'!E744),IF($A$20=8, IF('New Cycle 2'!E744="","", 'New Cycle 2'!E744),IF($A$20=9, IF('New Cycle 3'!E744="","", 'New Cycle 3'!E744),"")))))))))</f>
        <v>0</v>
      </c>
      <c r="U744" s="32">
        <f>IF($A$20=1,IF(UDDS!G744="","",UDDS!G744),IF($A$20=2,IF('FTP-75'!G744="","",'FTP-75'!G744),IF($A$20=3, IF('US06'!G744="","",'US06'!G744),IF($A$20=4, IF(NEDC!F744="","", NEDC!F744),IF($A$20=5, IF('JPN10-15'!F744="","",'JPN10-15'!F744),IF($A$20=6, IF(WLTC!G744="","", WLTC!G744),IF($A$20=7, IF('New Cycle 1'!F744="","", 'New Cycle 1'!F744),IF($A$20=8, IF('New Cycle 2'!F744="","", 'New Cycle 2'!F744),IF($A$20=9, IF('New Cycle 3'!F744="","", 'New Cycle 3'!F744),"")))))))))</f>
        <v>3784.1089543275352</v>
      </c>
    </row>
    <row r="745" spans="16:21" x14ac:dyDescent="0.25">
      <c r="P745" s="8">
        <f>IF($A$20=1,IF(UDDS!A745="","",UDDS!A745),IF($A$20=2,IF('FTP-75'!A745="","",'FTP-75'!A745),IF($A$20=3, IF('US06'!A745="","",'US06'!A745),IF($A$20=4, IF(NEDC!A745="","", NEDC!A745),IF($A$20=5, IF('JPN10-15'!A745="","",'JPN10-15'!A745),IF($A$20=6, IF(WLTC!B745="","", WLTC!B745),IF($A$20=7, IF('New Cycle 1'!A745="","", 'New Cycle 1'!A745),IF($A$20=8, IF('New Cycle 2'!A745="","", 'New Cycle 3'!A745),IF($A$20=9, IF('New Cycle 3'!A745="","", 'New Cycle 3'!A745),"")))))))))</f>
        <v>743</v>
      </c>
      <c r="Q745" s="32">
        <f>IF($A$20=1,IF(UDDS!C745="","",UDDS!C745),IF($A$20=2,IF('FTP-75'!C745="","",'FTP-75'!C745),IF($A$20=3, IF('US06'!C745="","",'US06'!C745),IF($A$20=4, IF(NEDC!B745="","", NEDC!B745),IF($A$20=5, IF('JPN10-15'!B745="","",'JPN10-15'!B745),IF($A$20=6, IF(WLTC!C745="","", WLTC!C745),IF($A$20=7, IF('New Cycle 1'!B745="","", 'New Cycle 1'!B745),IF($A$20=8, IF('New Cycle 2'!B745="","", 'New Cycle 2'!B745),IF($A$20=9, IF('New Cycle 3'!B745="","", 'New Cycle 3'!B745),"")))))))))</f>
        <v>48.75333328379525</v>
      </c>
      <c r="R745" s="32">
        <f>IF($A$20=1,IF(UDDS!D745="","",UDDS!D745),IF($A$20=2,IF('FTP-75'!D745="","",'FTP-75'!D745),IF($A$20=3, IF('US06'!D745="","",'US06'!D745),IF($A$20=4, IF(NEDC!C745="","", NEDC!C745),IF($A$20=5, IF('JPN10-15'!C745="","",'JPN10-15'!C745),IF($A$20=6, IF(WLTC!D745="","", WLTC!D745),IF($A$20=7, IF('New Cycle 1'!C745="","", 'New Cycle 1'!C745),IF($A$20=8, IF('New Cycle 2'!C745="","", 'New Cycle 2'!C745),IF($A$20=9, IF('New Cycle 3'!C745="","", 'New Cycle 3'!C745),"")))))))))</f>
        <v>0</v>
      </c>
      <c r="S745" s="32">
        <f>IF($A$20=1,IF(UDDS!E745="","",UDDS!E745),IF($A$20=2,IF('FTP-75'!E745="","",'FTP-75'!E745),IF($A$20=3, IF('US06'!E745="","",'US06'!E745),IF($A$20=4, IF(NEDC!D745="","", NEDC!D745),IF($A$20=5, IF('JPN10-15'!D745="","",'JPN10-15'!D745),IF($A$20=6, IF(WLTC!E745="","", WLTC!E745),IF($A$20=7, IF('New Cycle 1'!D745="","", 'New Cycle 1'!D745),IF($A$20=8, IF('New Cycle 2'!D745="","", 'New Cycle 2'!D745),IF($A$20=9, IF('New Cycle 3'!D745="","", 'New Cycle 3'!D745),"")))))))))</f>
        <v>13.542592578832014</v>
      </c>
      <c r="T745" s="32">
        <f>IF($A$20=1,IF(UDDS!F745="","",UDDS!F745),IF($A$20=2,IF('FTP-75'!F745="","",'FTP-75'!F745),IF($A$20=3, IF('US06'!F745="","",'US06'!F745),IF($A$20=4, IF(NEDC!E745="","", NEDC!E745),IF($A$20=5, IF('JPN10-15'!E745="","",'JPN10-15'!E745),IF($A$20=6, IF(WLTC!F745="","", WLTC!F745),IF($A$20=7, IF('New Cycle 1'!E745="","", 'New Cycle 1'!E745),IF($A$20=8, IF('New Cycle 2'!E745="","", 'New Cycle 2'!E745),IF($A$20=9, IF('New Cycle 3'!E745="","", 'New Cycle 3'!E745),"")))))))))</f>
        <v>-0.346296310056875</v>
      </c>
      <c r="U745" s="32">
        <f>IF($A$20=1,IF(UDDS!G745="","",UDDS!G745),IF($A$20=2,IF('FTP-75'!G745="","",'FTP-75'!G745),IF($A$20=3, IF('US06'!G745="","",'US06'!G745),IF($A$20=4, IF(NEDC!F745="","", NEDC!F745),IF($A$20=5, IF('JPN10-15'!F745="","",'JPN10-15'!F745),IF($A$20=6, IF(WLTC!G745="","", WLTC!G745),IF($A$20=7, IF('New Cycle 1'!F745="","", 'New Cycle 1'!F745),IF($A$20=8, IF('New Cycle 2'!F745="","", 'New Cycle 2'!F745),IF($A$20=9, IF('New Cycle 3'!F745="","", 'New Cycle 3'!F745),"")))))))))</f>
        <v>3797.8246950613957</v>
      </c>
    </row>
    <row r="746" spans="16:21" x14ac:dyDescent="0.25">
      <c r="P746" s="8">
        <f>IF($A$20=1,IF(UDDS!A746="","",UDDS!A746),IF($A$20=2,IF('FTP-75'!A746="","",'FTP-75'!A746),IF($A$20=3, IF('US06'!A746="","",'US06'!A746),IF($A$20=4, IF(NEDC!A746="","", NEDC!A746),IF($A$20=5, IF('JPN10-15'!A746="","",'JPN10-15'!A746),IF($A$20=6, IF(WLTC!B746="","", WLTC!B746),IF($A$20=7, IF('New Cycle 1'!A746="","", 'New Cycle 1'!A746),IF($A$20=8, IF('New Cycle 2'!A746="","", 'New Cycle 3'!A746),IF($A$20=9, IF('New Cycle 3'!A746="","", 'New Cycle 3'!A746),"")))))))))</f>
        <v>744</v>
      </c>
      <c r="Q746" s="32">
        <f>IF($A$20=1,IF(UDDS!C746="","",UDDS!C746),IF($A$20=2,IF('FTP-75'!C746="","",'FTP-75'!C746),IF($A$20=3, IF('US06'!C746="","",'US06'!C746),IF($A$20=4, IF(NEDC!B746="","", NEDC!B746),IF($A$20=5, IF('JPN10-15'!B746="","",'JPN10-15'!B746),IF($A$20=6, IF(WLTC!C746="","", WLTC!C746),IF($A$20=7, IF('New Cycle 1'!B746="","", 'New Cycle 1'!B746),IF($A$20=8, IF('New Cycle 2'!B746="","", 'New Cycle 2'!B746),IF($A$20=9, IF('New Cycle 3'!B746="","", 'New Cycle 3'!B746),"")))))))))</f>
        <v>46.877084463967215</v>
      </c>
      <c r="R746" s="32">
        <f>IF($A$20=1,IF(UDDS!D746="","",UDDS!D746),IF($A$20=2,IF('FTP-75'!D746="","",'FTP-75'!D746),IF($A$20=3, IF('US06'!D746="","",'US06'!D746),IF($A$20=4, IF(NEDC!C746="","", NEDC!C746),IF($A$20=5, IF('JPN10-15'!C746="","",'JPN10-15'!C746),IF($A$20=6, IF(WLTC!D746="","", WLTC!D746),IF($A$20=7, IF('New Cycle 1'!C746="","", 'New Cycle 1'!C746),IF($A$20=8, IF('New Cycle 2'!C746="","", 'New Cycle 2'!C746),IF($A$20=9, IF('New Cycle 3'!C746="","", 'New Cycle 3'!C746),"")))))))))</f>
        <v>0</v>
      </c>
      <c r="S746" s="32">
        <f>IF($A$20=1,IF(UDDS!E746="","",UDDS!E746),IF($A$20=2,IF('FTP-75'!E746="","",'FTP-75'!E746),IF($A$20=3, IF('US06'!E746="","",'US06'!E746),IF($A$20=4, IF(NEDC!D746="","", NEDC!D746),IF($A$20=5, IF('JPN10-15'!D746="","",'JPN10-15'!D746),IF($A$20=6, IF(WLTC!E746="","", WLTC!E746),IF($A$20=7, IF('New Cycle 1'!D746="","", 'New Cycle 1'!D746),IF($A$20=8, IF('New Cycle 2'!D746="","", 'New Cycle 2'!D746),IF($A$20=9, IF('New Cycle 3'!D746="","", 'New Cycle 3'!D746),"")))))))))</f>
        <v>13.021412351102004</v>
      </c>
      <c r="T746" s="32">
        <f>IF($A$20=1,IF(UDDS!F746="","",UDDS!F746),IF($A$20=2,IF('FTP-75'!F746="","",'FTP-75'!F746),IF($A$20=3, IF('US06'!F746="","",'US06'!F746),IF($A$20=4, IF(NEDC!E746="","", NEDC!E746),IF($A$20=5, IF('JPN10-15'!E746="","",'JPN10-15'!E746),IF($A$20=6, IF(WLTC!F746="","", WLTC!F746),IF($A$20=7, IF('New Cycle 1'!E746="","", 'New Cycle 1'!E746),IF($A$20=8, IF('New Cycle 2'!E746="","", 'New Cycle 2'!E746),IF($A$20=9, IF('New Cycle 3'!E746="","", 'New Cycle 3'!E746),"")))))))))</f>
        <v>-0.52118022773001016</v>
      </c>
      <c r="U746" s="32">
        <f>IF($A$20=1,IF(UDDS!G746="","",UDDS!G746),IF($A$20=2,IF('FTP-75'!G746="","",'FTP-75'!G746),IF($A$20=3, IF('US06'!G746="","",'US06'!G746),IF($A$20=4, IF(NEDC!F746="","", NEDC!F746),IF($A$20=5, IF('JPN10-15'!F746="","",'JPN10-15'!F746),IF($A$20=6, IF(WLTC!G746="","", WLTC!G746),IF($A$20=7, IF('New Cycle 1'!F746="","", 'New Cycle 1'!F746),IF($A$20=8, IF('New Cycle 2'!F746="","", 'New Cycle 2'!F746),IF($A$20=9, IF('New Cycle 3'!F746="","", 'New Cycle 3'!F746),"")))))))))</f>
        <v>3811.1066975263625</v>
      </c>
    </row>
    <row r="747" spans="16:21" x14ac:dyDescent="0.25">
      <c r="P747" s="8">
        <f>IF($A$20=1,IF(UDDS!A747="","",UDDS!A747),IF($A$20=2,IF('FTP-75'!A747="","",'FTP-75'!A747),IF($A$20=3, IF('US06'!A747="","",'US06'!A747),IF($A$20=4, IF(NEDC!A747="","", NEDC!A747),IF($A$20=5, IF('JPN10-15'!A747="","",'JPN10-15'!A747),IF($A$20=6, IF(WLTC!B747="","", WLTC!B747),IF($A$20=7, IF('New Cycle 1'!A747="","", 'New Cycle 1'!A747),IF($A$20=8, IF('New Cycle 2'!A747="","", 'New Cycle 3'!A747),IF($A$20=9, IF('New Cycle 3'!A747="","", 'New Cycle 3'!A747),"")))))))))</f>
        <v>745</v>
      </c>
      <c r="Q747" s="32">
        <f>IF($A$20=1,IF(UDDS!C747="","",UDDS!C747),IF($A$20=2,IF('FTP-75'!C747="","",'FTP-75'!C747),IF($A$20=3, IF('US06'!C747="","",'US06'!C747),IF($A$20=4, IF(NEDC!B747="","", NEDC!B747),IF($A$20=5, IF('JPN10-15'!B747="","",'JPN10-15'!B747),IF($A$20=6, IF(WLTC!C747="","", WLTC!C747),IF($A$20=7, IF('New Cycle 1'!B747="","", 'New Cycle 1'!B747),IF($A$20=8, IF('New Cycle 2'!B747="","", 'New Cycle 2'!B747),IF($A$20=9, IF('New Cycle 3'!B747="","", 'New Cycle 3'!B747),"")))))))))</f>
        <v>45.024111165603003</v>
      </c>
      <c r="R747" s="32">
        <f>IF($A$20=1,IF(UDDS!D747="","",UDDS!D747),IF($A$20=2,IF('FTP-75'!D747="","",'FTP-75'!D747),IF($A$20=3, IF('US06'!D747="","",'US06'!D747),IF($A$20=4, IF(NEDC!C747="","", NEDC!C747),IF($A$20=5, IF('JPN10-15'!C747="","",'JPN10-15'!C747),IF($A$20=6, IF(WLTC!D747="","", WLTC!D747),IF($A$20=7, IF('New Cycle 1'!C747="","", 'New Cycle 1'!C747),IF($A$20=8, IF('New Cycle 2'!C747="","", 'New Cycle 2'!C747),IF($A$20=9, IF('New Cycle 3'!C747="","", 'New Cycle 3'!C747),"")))))))))</f>
        <v>0</v>
      </c>
      <c r="S747" s="32">
        <f>IF($A$20=1,IF(UDDS!E747="","",UDDS!E747),IF($A$20=2,IF('FTP-75'!E747="","",'FTP-75'!E747),IF($A$20=3, IF('US06'!E747="","",'US06'!E747),IF($A$20=4, IF(NEDC!D747="","", NEDC!D747),IF($A$20=5, IF('JPN10-15'!D747="","",'JPN10-15'!D747),IF($A$20=6, IF(WLTC!E747="","", WLTC!E747),IF($A$20=7, IF('New Cycle 1'!D747="","", 'New Cycle 1'!D747),IF($A$20=8, IF('New Cycle 2'!D747="","", 'New Cycle 2'!D747),IF($A$20=9, IF('New Cycle 3'!D747="","", 'New Cycle 3'!D747),"")))))))))</f>
        <v>12.506697546000833</v>
      </c>
      <c r="T747" s="32">
        <f>IF($A$20=1,IF(UDDS!F747="","",UDDS!F747),IF($A$20=2,IF('FTP-75'!F747="","",'FTP-75'!F747),IF($A$20=3, IF('US06'!F747="","",'US06'!F747),IF($A$20=4, IF(NEDC!E747="","", NEDC!E747),IF($A$20=5, IF('JPN10-15'!E747="","",'JPN10-15'!E747),IF($A$20=6, IF(WLTC!F747="","", WLTC!F747),IF($A$20=7, IF('New Cycle 1'!E747="","", 'New Cycle 1'!E747),IF($A$20=8, IF('New Cycle 2'!E747="","", 'New Cycle 2'!E747),IF($A$20=9, IF('New Cycle 3'!E747="","", 'New Cycle 3'!E747),"")))))))))</f>
        <v>-0.51471480510117118</v>
      </c>
      <c r="U747" s="32">
        <f>IF($A$20=1,IF(UDDS!G747="","",UDDS!G747),IF($A$20=2,IF('FTP-75'!G747="","",'FTP-75'!G747),IF($A$20=3, IF('US06'!G747="","",'US06'!G747),IF($A$20=4, IF(NEDC!F747="","", NEDC!F747),IF($A$20=5, IF('JPN10-15'!F747="","",'JPN10-15'!F747),IF($A$20=6, IF(WLTC!G747="","", WLTC!G747),IF($A$20=7, IF('New Cycle 1'!F747="","", 'New Cycle 1'!F747),IF($A$20=8, IF('New Cycle 2'!F747="","", 'New Cycle 2'!F747),IF($A$20=9, IF('New Cycle 3'!F747="","", 'New Cycle 3'!F747),"")))))))))</f>
        <v>3823.8707524749138</v>
      </c>
    </row>
    <row r="748" spans="16:21" x14ac:dyDescent="0.25">
      <c r="P748" s="8">
        <f>IF($A$20=1,IF(UDDS!A748="","",UDDS!A748),IF($A$20=2,IF('FTP-75'!A748="","",'FTP-75'!A748),IF($A$20=3, IF('US06'!A748="","",'US06'!A748),IF($A$20=4, IF(NEDC!A748="","", NEDC!A748),IF($A$20=5, IF('JPN10-15'!A748="","",'JPN10-15'!A748),IF($A$20=6, IF(WLTC!B748="","", WLTC!B748),IF($A$20=7, IF('New Cycle 1'!A748="","", 'New Cycle 1'!A748),IF($A$20=8, IF('New Cycle 2'!A748="","", 'New Cycle 3'!A748),IF($A$20=9, IF('New Cycle 3'!A748="","", 'New Cycle 3'!A748),"")))))))))</f>
        <v>746</v>
      </c>
      <c r="Q748" s="32">
        <f>IF($A$20=1,IF(UDDS!C748="","",UDDS!C748),IF($A$20=2,IF('FTP-75'!C748="","",'FTP-75'!C748),IF($A$20=3, IF('US06'!C748="","",'US06'!C748),IF($A$20=4, IF(NEDC!B748="","", NEDC!B748),IF($A$20=5, IF('JPN10-15'!B748="","",'JPN10-15'!B748),IF($A$20=6, IF(WLTC!C748="","", WLTC!C748),IF($A$20=7, IF('New Cycle 1'!B748="","", 'New Cycle 1'!B748),IF($A$20=8, IF('New Cycle 2'!B748="","", 'New Cycle 2'!B748),IF($A$20=9, IF('New Cycle 3'!B748="","", 'New Cycle 3'!B748),"")))))))))</f>
        <v>43.147137887742787</v>
      </c>
      <c r="R748" s="32">
        <f>IF($A$20=1,IF(UDDS!D748="","",UDDS!D748),IF($A$20=2,IF('FTP-75'!D748="","",'FTP-75'!D748),IF($A$20=3, IF('US06'!D748="","",'US06'!D748),IF($A$20=4, IF(NEDC!C748="","", NEDC!C748),IF($A$20=5, IF('JPN10-15'!C748="","",'JPN10-15'!C748),IF($A$20=6, IF(WLTC!D748="","", WLTC!D748),IF($A$20=7, IF('New Cycle 1'!C748="","", 'New Cycle 1'!C748),IF($A$20=8, IF('New Cycle 2'!C748="","", 'New Cycle 2'!C748),IF($A$20=9, IF('New Cycle 3'!C748="","", 'New Cycle 3'!C748),"")))))))))</f>
        <v>0</v>
      </c>
      <c r="S748" s="32">
        <f>IF($A$20=1,IF(UDDS!E748="","",UDDS!E748),IF($A$20=2,IF('FTP-75'!E748="","",'FTP-75'!E748),IF($A$20=3, IF('US06'!E748="","",'US06'!E748),IF($A$20=4, IF(NEDC!D748="","", NEDC!D748),IF($A$20=5, IF('JPN10-15'!D748="","",'JPN10-15'!D748),IF($A$20=6, IF(WLTC!E748="","", WLTC!E748),IF($A$20=7, IF('New Cycle 1'!D748="","", 'New Cycle 1'!D748),IF($A$20=8, IF('New Cycle 2'!D748="","", 'New Cycle 2'!D748),IF($A$20=9, IF('New Cycle 3'!D748="","", 'New Cycle 3'!D748),"")))))))))</f>
        <v>11.985316079928552</v>
      </c>
      <c r="T748" s="32">
        <f>IF($A$20=1,IF(UDDS!F748="","",UDDS!F748),IF($A$20=2,IF('FTP-75'!F748="","",'FTP-75'!F748),IF($A$20=3, IF('US06'!F748="","",'US06'!F748),IF($A$20=4, IF(NEDC!E748="","", NEDC!E748),IF($A$20=5, IF('JPN10-15'!E748="","",'JPN10-15'!E748),IF($A$20=6, IF(WLTC!F748="","", WLTC!F748),IF($A$20=7, IF('New Cycle 1'!E748="","", 'New Cycle 1'!E748),IF($A$20=8, IF('New Cycle 2'!E748="","", 'New Cycle 2'!E748),IF($A$20=9, IF('New Cycle 3'!E748="","", 'New Cycle 3'!E748),"")))))))))</f>
        <v>-0.52138146607228109</v>
      </c>
      <c r="U748" s="32">
        <f>IF($A$20=1,IF(UDDS!G748="","",UDDS!G748),IF($A$20=2,IF('FTP-75'!G748="","",'FTP-75'!G748),IF($A$20=3, IF('US06'!G748="","",'US06'!G748),IF($A$20=4, IF(NEDC!F748="","", NEDC!F748),IF($A$20=5, IF('JPN10-15'!F748="","",'JPN10-15'!F748),IF($A$20=6, IF(WLTC!G748="","", WLTC!G748),IF($A$20=7, IF('New Cycle 1'!F748="","", 'New Cycle 1'!F748),IF($A$20=8, IF('New Cycle 2'!F748="","", 'New Cycle 2'!F748),IF($A$20=9, IF('New Cycle 3'!F748="","", 'New Cycle 3'!F748),"")))))))))</f>
        <v>3836.1167592878787</v>
      </c>
    </row>
    <row r="749" spans="16:21" x14ac:dyDescent="0.25">
      <c r="P749" s="8">
        <f>IF($A$20=1,IF(UDDS!A749="","",UDDS!A749),IF($A$20=2,IF('FTP-75'!A749="","",'FTP-75'!A749),IF($A$20=3, IF('US06'!A749="","",'US06'!A749),IF($A$20=4, IF(NEDC!A749="","", NEDC!A749),IF($A$20=5, IF('JPN10-15'!A749="","",'JPN10-15'!A749),IF($A$20=6, IF(WLTC!B749="","", WLTC!B749),IF($A$20=7, IF('New Cycle 1'!A749="","", 'New Cycle 1'!A749),IF($A$20=8, IF('New Cycle 2'!A749="","", 'New Cycle 3'!A749),IF($A$20=9, IF('New Cycle 3'!A749="","", 'New Cycle 3'!A749),"")))))))))</f>
        <v>747</v>
      </c>
      <c r="Q749" s="32">
        <f>IF($A$20=1,IF(UDDS!C749="","",UDDS!C749),IF($A$20=2,IF('FTP-75'!C749="","",'FTP-75'!C749),IF($A$20=3, IF('US06'!C749="","",'US06'!C749),IF($A$20=4, IF(NEDC!B749="","", NEDC!B749),IF($A$20=5, IF('JPN10-15'!B749="","",'JPN10-15'!B749),IF($A$20=6, IF(WLTC!C749="","", WLTC!C749),IF($A$20=7, IF('New Cycle 1'!B749="","", 'New Cycle 1'!B749),IF($A$20=8, IF('New Cycle 2'!B749="","", 'New Cycle 2'!B749),IF($A$20=9, IF('New Cycle 3'!B749="","", 'New Cycle 3'!B749),"")))))))))</f>
        <v>41.27494216693772</v>
      </c>
      <c r="R749" s="32">
        <f>IF($A$20=1,IF(UDDS!D749="","",UDDS!D749),IF($A$20=2,IF('FTP-75'!D749="","",'FTP-75'!D749),IF($A$20=3, IF('US06'!D749="","",'US06'!D749),IF($A$20=4, IF(NEDC!C749="","", NEDC!C749),IF($A$20=5, IF('JPN10-15'!C749="","",'JPN10-15'!C749),IF($A$20=6, IF(WLTC!D749="","", WLTC!D749),IF($A$20=7, IF('New Cycle 1'!C749="","", 'New Cycle 1'!C749),IF($A$20=8, IF('New Cycle 2'!C749="","", 'New Cycle 2'!C749),IF($A$20=9, IF('New Cycle 3'!C749="","", 'New Cycle 3'!C749),"")))))))))</f>
        <v>0</v>
      </c>
      <c r="S749" s="32">
        <f>IF($A$20=1,IF(UDDS!E749="","",UDDS!E749),IF($A$20=2,IF('FTP-75'!E749="","",'FTP-75'!E749),IF($A$20=3, IF('US06'!E749="","",'US06'!E749),IF($A$20=4, IF(NEDC!D749="","", NEDC!D749),IF($A$20=5, IF('JPN10-15'!D749="","",'JPN10-15'!D749),IF($A$20=6, IF(WLTC!E749="","", WLTC!E749),IF($A$20=7, IF('New Cycle 1'!D749="","", 'New Cycle 1'!D749),IF($A$20=8, IF('New Cycle 2'!D749="","", 'New Cycle 2'!D749),IF($A$20=9, IF('New Cycle 3'!D749="","", 'New Cycle 3'!D749),"")))))))))</f>
        <v>11.465261713038256</v>
      </c>
      <c r="T749" s="32">
        <f>IF($A$20=1,IF(UDDS!F749="","",UDDS!F749),IF($A$20=2,IF('FTP-75'!F749="","",'FTP-75'!F749),IF($A$20=3, IF('US06'!F749="","",'US06'!F749),IF($A$20=4, IF(NEDC!E749="","", NEDC!E749),IF($A$20=5, IF('JPN10-15'!E749="","",'JPN10-15'!E749),IF($A$20=6, IF(WLTC!F749="","", WLTC!F749),IF($A$20=7, IF('New Cycle 1'!E749="","", 'New Cycle 1'!E749),IF($A$20=8, IF('New Cycle 2'!E749="","", 'New Cycle 2'!E749),IF($A$20=9, IF('New Cycle 3'!E749="","", 'New Cycle 3'!E749),"")))))))))</f>
        <v>-0.52005436689029594</v>
      </c>
      <c r="U749" s="32">
        <f>IF($A$20=1,IF(UDDS!G749="","",UDDS!G749),IF($A$20=2,IF('FTP-75'!G749="","",'FTP-75'!G749),IF($A$20=3, IF('US06'!G749="","",'US06'!G749),IF($A$20=4, IF(NEDC!F749="","", NEDC!F749),IF($A$20=5, IF('JPN10-15'!F749="","",'JPN10-15'!F749),IF($A$20=6, IF(WLTC!G749="","", WLTC!G749),IF($A$20=7, IF('New Cycle 1'!F749="","", 'New Cycle 1'!F749),IF($A$20=8, IF('New Cycle 2'!F749="","", 'New Cycle 2'!F749),IF($A$20=9, IF('New Cycle 3'!F749="","", 'New Cycle 3'!F749),"")))))))))</f>
        <v>3847.8420481843623</v>
      </c>
    </row>
    <row r="750" spans="16:21" x14ac:dyDescent="0.25">
      <c r="P750" s="8">
        <f>IF($A$20=1,IF(UDDS!A750="","",UDDS!A750),IF($A$20=2,IF('FTP-75'!A750="","",'FTP-75'!A750),IF($A$20=3, IF('US06'!A750="","",'US06'!A750),IF($A$20=4, IF(NEDC!A750="","", NEDC!A750),IF($A$20=5, IF('JPN10-15'!A750="","",'JPN10-15'!A750),IF($A$20=6, IF(WLTC!B750="","", WLTC!B750),IF($A$20=7, IF('New Cycle 1'!A750="","", 'New Cycle 1'!A750),IF($A$20=8, IF('New Cycle 2'!A750="","", 'New Cycle 3'!A750),IF($A$20=9, IF('New Cycle 3'!A750="","", 'New Cycle 3'!A750),"")))))))))</f>
        <v>748</v>
      </c>
      <c r="Q750" s="32">
        <f>IF($A$20=1,IF(UDDS!C750="","",UDDS!C750),IF($A$20=2,IF('FTP-75'!C750="","",'FTP-75'!C750),IF($A$20=3, IF('US06'!C750="","",'US06'!C750),IF($A$20=4, IF(NEDC!B750="","", NEDC!B750),IF($A$20=5, IF('JPN10-15'!B750="","",'JPN10-15'!B750),IF($A$20=6, IF(WLTC!C750="","", WLTC!C750),IF($A$20=7, IF('New Cycle 1'!B750="","", 'New Cycle 1'!B750),IF($A$20=8, IF('New Cycle 2'!B750="","", 'New Cycle 2'!B750),IF($A$20=9, IF('New Cycle 3'!B750="","", 'New Cycle 3'!B750),"")))))))))</f>
        <v>39.397555610338848</v>
      </c>
      <c r="R750" s="32">
        <f>IF($A$20=1,IF(UDDS!D750="","",UDDS!D750),IF($A$20=2,IF('FTP-75'!D750="","",'FTP-75'!D750),IF($A$20=3, IF('US06'!D750="","",'US06'!D750),IF($A$20=4, IF(NEDC!C750="","", NEDC!C750),IF($A$20=5, IF('JPN10-15'!C750="","",'JPN10-15'!C750),IF($A$20=6, IF(WLTC!D750="","", WLTC!D750),IF($A$20=7, IF('New Cycle 1'!C750="","", 'New Cycle 1'!C750),IF($A$20=8, IF('New Cycle 2'!C750="","", 'New Cycle 2'!C750),IF($A$20=9, IF('New Cycle 3'!C750="","", 'New Cycle 3'!C750),"")))))))))</f>
        <v>0</v>
      </c>
      <c r="S750" s="32">
        <f>IF($A$20=1,IF(UDDS!E750="","",UDDS!E750),IF($A$20=2,IF('FTP-75'!E750="","",'FTP-75'!E750),IF($A$20=3, IF('US06'!E750="","",'US06'!E750),IF($A$20=4, IF(NEDC!D750="","", NEDC!D750),IF($A$20=5, IF('JPN10-15'!D750="","",'JPN10-15'!D750),IF($A$20=6, IF(WLTC!E750="","", WLTC!E750),IF($A$20=7, IF('New Cycle 1'!D750="","", 'New Cycle 1'!D750),IF($A$20=8, IF('New Cycle 2'!D750="","", 'New Cycle 2'!D750),IF($A$20=9, IF('New Cycle 3'!D750="","", 'New Cycle 3'!D750),"")))))))))</f>
        <v>10.943765447316347</v>
      </c>
      <c r="T750" s="32">
        <f>IF($A$20=1,IF(UDDS!F750="","",UDDS!F750),IF($A$20=2,IF('FTP-75'!F750="","",'FTP-75'!F750),IF($A$20=3, IF('US06'!F750="","",'US06'!F750),IF($A$20=4, IF(NEDC!E750="","", NEDC!E750),IF($A$20=5, IF('JPN10-15'!E750="","",'JPN10-15'!E750),IF($A$20=6, IF(WLTC!F750="","", WLTC!F750),IF($A$20=7, IF('New Cycle 1'!E750="","", 'New Cycle 1'!E750),IF($A$20=8, IF('New Cycle 2'!E750="","", 'New Cycle 2'!E750),IF($A$20=9, IF('New Cycle 3'!E750="","", 'New Cycle 3'!E750),"")))))))))</f>
        <v>-0.52149626572190932</v>
      </c>
      <c r="U750" s="32">
        <f>IF($A$20=1,IF(UDDS!G750="","",UDDS!G750),IF($A$20=2,IF('FTP-75'!G750="","",'FTP-75'!G750),IF($A$20=3, IF('US06'!G750="","",'US06'!G750),IF($A$20=4, IF(NEDC!F750="","", NEDC!F750),IF($A$20=5, IF('JPN10-15'!F750="","",'JPN10-15'!F750),IF($A$20=6, IF(WLTC!G750="","", WLTC!G750),IF($A$20=7, IF('New Cycle 1'!F750="","", 'New Cycle 1'!F750),IF($A$20=8, IF('New Cycle 2'!F750="","", 'New Cycle 2'!F750),IF($A$20=9, IF('New Cycle 3'!F750="","", 'New Cycle 3'!F750),"")))))))))</f>
        <v>3859.0465617645395</v>
      </c>
    </row>
    <row r="751" spans="16:21" x14ac:dyDescent="0.25">
      <c r="P751" s="8">
        <f>IF($A$20=1,IF(UDDS!A751="","",UDDS!A751),IF($A$20=2,IF('FTP-75'!A751="","",'FTP-75'!A751),IF($A$20=3, IF('US06'!A751="","",'US06'!A751),IF($A$20=4, IF(NEDC!A751="","", NEDC!A751),IF($A$20=5, IF('JPN10-15'!A751="","",'JPN10-15'!A751),IF($A$20=6, IF(WLTC!B751="","", WLTC!B751),IF($A$20=7, IF('New Cycle 1'!A751="","", 'New Cycle 1'!A751),IF($A$20=8, IF('New Cycle 2'!A751="","", 'New Cycle 3'!A751),IF($A$20=9, IF('New Cycle 3'!A751="","", 'New Cycle 3'!A751),"")))))))))</f>
        <v>749</v>
      </c>
      <c r="Q751" s="32">
        <f>IF($A$20=1,IF(UDDS!C751="","",UDDS!C751),IF($A$20=2,IF('FTP-75'!C751="","",'FTP-75'!C751),IF($A$20=3, IF('US06'!C751="","",'US06'!C751),IF($A$20=4, IF(NEDC!B751="","", NEDC!B751),IF($A$20=5, IF('JPN10-15'!B751="","",'JPN10-15'!B751),IF($A$20=6, IF(WLTC!C751="","", WLTC!C751),IF($A$20=7, IF('New Cycle 1'!B751="","", 'New Cycle 1'!B751),IF($A$20=8, IF('New Cycle 2'!B751="","", 'New Cycle 2'!B751),IF($A$20=9, IF('New Cycle 3'!B751="","", 'New Cycle 3'!B751),"")))))))))</f>
        <v>37.523280040423082</v>
      </c>
      <c r="R751" s="32">
        <f>IF($A$20=1,IF(UDDS!D751="","",UDDS!D751),IF($A$20=2,IF('FTP-75'!D751="","",'FTP-75'!D751),IF($A$20=3, IF('US06'!D751="","",'US06'!D751),IF($A$20=4, IF(NEDC!C751="","", NEDC!C751),IF($A$20=5, IF('JPN10-15'!C751="","",'JPN10-15'!C751),IF($A$20=6, IF(WLTC!D751="","", WLTC!D751),IF($A$20=7, IF('New Cycle 1'!C751="","", 'New Cycle 1'!C751),IF($A$20=8, IF('New Cycle 2'!C751="","", 'New Cycle 2'!C751),IF($A$20=9, IF('New Cycle 3'!C751="","", 'New Cycle 3'!C751),"")))))))))</f>
        <v>0</v>
      </c>
      <c r="S751" s="32">
        <f>IF($A$20=1,IF(UDDS!E751="","",UDDS!E751),IF($A$20=2,IF('FTP-75'!E751="","",'FTP-75'!E751),IF($A$20=3, IF('US06'!E751="","",'US06'!E751),IF($A$20=4, IF(NEDC!D751="","", NEDC!D751),IF($A$20=5, IF('JPN10-15'!D751="","",'JPN10-15'!D751),IF($A$20=6, IF(WLTC!E751="","", WLTC!E751),IF($A$20=7, IF('New Cycle 1'!D751="","", 'New Cycle 1'!D751),IF($A$20=8, IF('New Cycle 2'!D751="","", 'New Cycle 2'!D751),IF($A$20=9, IF('New Cycle 3'!D751="","", 'New Cycle 3'!D751),"")))))))))</f>
        <v>10.423133344561966</v>
      </c>
      <c r="T751" s="32">
        <f>IF($A$20=1,IF(UDDS!F751="","",UDDS!F751),IF($A$20=2,IF('FTP-75'!F751="","",'FTP-75'!F751),IF($A$20=3, IF('US06'!F751="","",'US06'!F751),IF($A$20=4, IF(NEDC!E751="","", NEDC!E751),IF($A$20=5, IF('JPN10-15'!E751="","",'JPN10-15'!E751),IF($A$20=6, IF(WLTC!F751="","", WLTC!F751),IF($A$20=7, IF('New Cycle 1'!E751="","", 'New Cycle 1'!E751),IF($A$20=8, IF('New Cycle 2'!E751="","", 'New Cycle 2'!E751),IF($A$20=9, IF('New Cycle 3'!E751="","", 'New Cycle 3'!E751),"")))))))))</f>
        <v>-0.5206321027543801</v>
      </c>
      <c r="U751" s="32">
        <f>IF($A$20=1,IF(UDDS!G751="","",UDDS!G751),IF($A$20=2,IF('FTP-75'!G751="","",'FTP-75'!G751),IF($A$20=3, IF('US06'!G751="","",'US06'!G751),IF($A$20=4, IF(NEDC!F751="","", NEDC!F751),IF($A$20=5, IF('JPN10-15'!F751="","",'JPN10-15'!F751),IF($A$20=6, IF(WLTC!G751="","", WLTC!G751),IF($A$20=7, IF('New Cycle 1'!F751="","", 'New Cycle 1'!F751),IF($A$20=8, IF('New Cycle 2'!F751="","", 'New Cycle 2'!F751),IF($A$20=9, IF('New Cycle 3'!F751="","", 'New Cycle 3'!F751),"")))))))))</f>
        <v>3869.7300111604786</v>
      </c>
    </row>
    <row r="752" spans="16:21" x14ac:dyDescent="0.25">
      <c r="P752" s="8">
        <f>IF($A$20=1,IF(UDDS!A752="","",UDDS!A752),IF($A$20=2,IF('FTP-75'!A752="","",'FTP-75'!A752),IF($A$20=3, IF('US06'!A752="","",'US06'!A752),IF($A$20=4, IF(NEDC!A752="","", NEDC!A752),IF($A$20=5, IF('JPN10-15'!A752="","",'JPN10-15'!A752),IF($A$20=6, IF(WLTC!B752="","", WLTC!B752),IF($A$20=7, IF('New Cycle 1'!A752="","", 'New Cycle 1'!A752),IF($A$20=8, IF('New Cycle 2'!A752="","", 'New Cycle 3'!A752),IF($A$20=9, IF('New Cycle 3'!A752="","", 'New Cycle 3'!A752),"")))))))))</f>
        <v>750</v>
      </c>
      <c r="Q752" s="32">
        <f>IF($A$20=1,IF(UDDS!C752="","",UDDS!C752),IF($A$20=2,IF('FTP-75'!C752="","",'FTP-75'!C752),IF($A$20=3, IF('US06'!C752="","",'US06'!C752),IF($A$20=4, IF(NEDC!B752="","", NEDC!B752),IF($A$20=5, IF('JPN10-15'!B752="","",'JPN10-15'!B752),IF($A$20=6, IF(WLTC!C752="","", WLTC!C752),IF($A$20=7, IF('New Cycle 1'!B752="","", 'New Cycle 1'!B752),IF($A$20=8, IF('New Cycle 2'!B752="","", 'New Cycle 2'!B752),IF($A$20=9, IF('New Cycle 3'!B752="","", 'New Cycle 3'!B752),"")))))))))</f>
        <v>35.647555610338841</v>
      </c>
      <c r="R752" s="32">
        <f>IF($A$20=1,IF(UDDS!D752="","",UDDS!D752),IF($A$20=2,IF('FTP-75'!D752="","",'FTP-75'!D752),IF($A$20=3, IF('US06'!D752="","",'US06'!D752),IF($A$20=4, IF(NEDC!C752="","", NEDC!C752),IF($A$20=5, IF('JPN10-15'!C752="","",'JPN10-15'!C752),IF($A$20=6, IF(WLTC!D752="","", WLTC!D752),IF($A$20=7, IF('New Cycle 1'!C752="","", 'New Cycle 1'!C752),IF($A$20=8, IF('New Cycle 2'!C752="","", 'New Cycle 2'!C752),IF($A$20=9, IF('New Cycle 3'!C752="","", 'New Cycle 3'!C752),"")))))))))</f>
        <v>0</v>
      </c>
      <c r="S752" s="32">
        <f>IF($A$20=1,IF(UDDS!E752="","",UDDS!E752),IF($A$20=2,IF('FTP-75'!E752="","",'FTP-75'!E752),IF($A$20=3, IF('US06'!E752="","",'US06'!E752),IF($A$20=4, IF(NEDC!D752="","", NEDC!D752),IF($A$20=5, IF('JPN10-15'!D752="","",'JPN10-15'!D752),IF($A$20=6, IF(WLTC!E752="","", WLTC!E752),IF($A$20=7, IF('New Cycle 1'!D752="","", 'New Cycle 1'!D752),IF($A$20=8, IF('New Cycle 2'!D752="","", 'New Cycle 2'!D752),IF($A$20=9, IF('New Cycle 3'!D752="","", 'New Cycle 3'!D752),"")))))))))</f>
        <v>9.9020987806496787</v>
      </c>
      <c r="T752" s="32">
        <f>IF($A$20=1,IF(UDDS!F752="","",UDDS!F752),IF($A$20=2,IF('FTP-75'!F752="","",'FTP-75'!F752),IF($A$20=3, IF('US06'!F752="","",'US06'!F752),IF($A$20=4, IF(NEDC!E752="","", NEDC!E752),IF($A$20=5, IF('JPN10-15'!E752="","",'JPN10-15'!E752),IF($A$20=6, IF(WLTC!F752="","", WLTC!F752),IF($A$20=7, IF('New Cycle 1'!E752="","", 'New Cycle 1'!E752),IF($A$20=8, IF('New Cycle 2'!E752="","", 'New Cycle 2'!E752),IF($A$20=9, IF('New Cycle 3'!E752="","", 'New Cycle 3'!E752),"")))))))))</f>
        <v>-0.52103456391228775</v>
      </c>
      <c r="U752" s="32">
        <f>IF($A$20=1,IF(UDDS!G752="","",UDDS!G752),IF($A$20=2,IF('FTP-75'!G752="","",'FTP-75'!G752),IF($A$20=3, IF('US06'!G752="","",'US06'!G752),IF($A$20=4, IF(NEDC!F752="","", NEDC!F752),IF($A$20=5, IF('JPN10-15'!F752="","",'JPN10-15'!F752),IF($A$20=6, IF(WLTC!G752="","", WLTC!G752),IF($A$20=7, IF('New Cycle 1'!F752="","", 'New Cycle 1'!F752),IF($A$20=8, IF('New Cycle 2'!F752="","", 'New Cycle 2'!F752),IF($A$20=9, IF('New Cycle 3'!F752="","", 'New Cycle 3'!F752),"")))))))))</f>
        <v>3879.8926272230847</v>
      </c>
    </row>
    <row r="753" spans="16:21" x14ac:dyDescent="0.25">
      <c r="P753" s="8">
        <f>IF($A$20=1,IF(UDDS!A753="","",UDDS!A753),IF($A$20=2,IF('FTP-75'!A753="","",'FTP-75'!A753),IF($A$20=3, IF('US06'!A753="","",'US06'!A753),IF($A$20=4, IF(NEDC!A753="","", NEDC!A753),IF($A$20=5, IF('JPN10-15'!A753="","",'JPN10-15'!A753),IF($A$20=6, IF(WLTC!B753="","", WLTC!B753),IF($A$20=7, IF('New Cycle 1'!A753="","", 'New Cycle 1'!A753),IF($A$20=8, IF('New Cycle 2'!A753="","", 'New Cycle 3'!A753),IF($A$20=9, IF('New Cycle 3'!A753="","", 'New Cycle 3'!A753),"")))))))))</f>
        <v>751</v>
      </c>
      <c r="Q753" s="32">
        <f>IF($A$20=1,IF(UDDS!C753="","",UDDS!C753),IF($A$20=2,IF('FTP-75'!C753="","",'FTP-75'!C753),IF($A$20=3, IF('US06'!C753="","",'US06'!C753),IF($A$20=4, IF(NEDC!B753="","", NEDC!B753),IF($A$20=5, IF('JPN10-15'!B753="","",'JPN10-15'!B753),IF($A$20=6, IF(WLTC!C753="","", WLTC!C753),IF($A$20=7, IF('New Cycle 1'!B753="","", 'New Cycle 1'!B753),IF($A$20=8, IF('New Cycle 2'!B753="","", 'New Cycle 2'!B753),IF($A$20=9, IF('New Cycle 3'!B753="","", 'New Cycle 3'!B753),"")))))))))</f>
        <v>35</v>
      </c>
      <c r="R753" s="32">
        <f>IF($A$20=1,IF(UDDS!D753="","",UDDS!D753),IF($A$20=2,IF('FTP-75'!D753="","",'FTP-75'!D753),IF($A$20=3, IF('US06'!D753="","",'US06'!D753),IF($A$20=4, IF(NEDC!C753="","", NEDC!C753),IF($A$20=5, IF('JPN10-15'!C753="","",'JPN10-15'!C753),IF($A$20=6, IF(WLTC!D753="","", WLTC!D753),IF($A$20=7, IF('New Cycle 1'!C753="","", 'New Cycle 1'!C753),IF($A$20=8, IF('New Cycle 2'!C753="","", 'New Cycle 2'!C753),IF($A$20=9, IF('New Cycle 3'!C753="","", 'New Cycle 3'!C753),"")))))))))</f>
        <v>0</v>
      </c>
      <c r="S753" s="32">
        <f>IF($A$20=1,IF(UDDS!E753="","",UDDS!E753),IF($A$20=2,IF('FTP-75'!E753="","",'FTP-75'!E753),IF($A$20=3, IF('US06'!E753="","",'US06'!E753),IF($A$20=4, IF(NEDC!D753="","", NEDC!D753),IF($A$20=5, IF('JPN10-15'!D753="","",'JPN10-15'!D753),IF($A$20=6, IF(WLTC!E753="","", WLTC!E753),IF($A$20=7, IF('New Cycle 1'!D753="","", 'New Cycle 1'!D753),IF($A$20=8, IF('New Cycle 2'!D753="","", 'New Cycle 2'!D753),IF($A$20=9, IF('New Cycle 3'!D753="","", 'New Cycle 3'!D753),"")))))))))</f>
        <v>9.7222222222222214</v>
      </c>
      <c r="T753" s="32">
        <f>IF($A$20=1,IF(UDDS!F753="","",UDDS!F753),IF($A$20=2,IF('FTP-75'!F753="","",'FTP-75'!F753),IF($A$20=3, IF('US06'!F753="","",'US06'!F753),IF($A$20=4, IF(NEDC!E753="","", NEDC!E753),IF($A$20=5, IF('JPN10-15'!E753="","",'JPN10-15'!E753),IF($A$20=6, IF(WLTC!F753="","", WLTC!F753),IF($A$20=7, IF('New Cycle 1'!E753="","", 'New Cycle 1'!E753),IF($A$20=8, IF('New Cycle 2'!E753="","", 'New Cycle 2'!E753),IF($A$20=9, IF('New Cycle 3'!E753="","", 'New Cycle 3'!E753),"")))))))))</f>
        <v>-0.17987655842745731</v>
      </c>
      <c r="U753" s="32">
        <f>IF($A$20=1,IF(UDDS!G753="","",UDDS!G753),IF($A$20=2,IF('FTP-75'!G753="","",'FTP-75'!G753),IF($A$20=3, IF('US06'!G753="","",'US06'!G753),IF($A$20=4, IF(NEDC!F753="","", NEDC!F753),IF($A$20=5, IF('JPN10-15'!F753="","",'JPN10-15'!F753),IF($A$20=6, IF(WLTC!G753="","", WLTC!G753),IF($A$20=7, IF('New Cycle 1'!F753="","", 'New Cycle 1'!F753),IF($A$20=8, IF('New Cycle 2'!F753="","", 'New Cycle 2'!F753),IF($A$20=9, IF('New Cycle 3'!F753="","", 'New Cycle 3'!F753),"")))))))))</f>
        <v>3889.7047877245204</v>
      </c>
    </row>
    <row r="754" spans="16:21" x14ac:dyDescent="0.25">
      <c r="P754" s="8">
        <f>IF($A$20=1,IF(UDDS!A754="","",UDDS!A754),IF($A$20=2,IF('FTP-75'!A754="","",'FTP-75'!A754),IF($A$20=3, IF('US06'!A754="","",'US06'!A754),IF($A$20=4, IF(NEDC!A754="","", NEDC!A754),IF($A$20=5, IF('JPN10-15'!A754="","",'JPN10-15'!A754),IF($A$20=6, IF(WLTC!B754="","", WLTC!B754),IF($A$20=7, IF('New Cycle 1'!A754="","", 'New Cycle 1'!A754),IF($A$20=8, IF('New Cycle 2'!A754="","", 'New Cycle 3'!A754),IF($A$20=9, IF('New Cycle 3'!A754="","", 'New Cycle 3'!A754),"")))))))))</f>
        <v>752</v>
      </c>
      <c r="Q754" s="32">
        <f>IF($A$20=1,IF(UDDS!C754="","",UDDS!C754),IF($A$20=2,IF('FTP-75'!C754="","",'FTP-75'!C754),IF($A$20=3, IF('US06'!C754="","",'US06'!C754),IF($A$20=4, IF(NEDC!B754="","", NEDC!B754),IF($A$20=5, IF('JPN10-15'!B754="","",'JPN10-15'!B754),IF($A$20=6, IF(WLTC!C754="","", WLTC!C754),IF($A$20=7, IF('New Cycle 1'!B754="","", 'New Cycle 1'!B754),IF($A$20=8, IF('New Cycle 2'!B754="","", 'New Cycle 2'!B754),IF($A$20=9, IF('New Cycle 3'!B754="","", 'New Cycle 3'!B754),"")))))))))</f>
        <v>35</v>
      </c>
      <c r="R754" s="32">
        <f>IF($A$20=1,IF(UDDS!D754="","",UDDS!D754),IF($A$20=2,IF('FTP-75'!D754="","",'FTP-75'!D754),IF($A$20=3, IF('US06'!D754="","",'US06'!D754),IF($A$20=4, IF(NEDC!C754="","", NEDC!C754),IF($A$20=5, IF('JPN10-15'!C754="","",'JPN10-15'!C754),IF($A$20=6, IF(WLTC!D754="","", WLTC!D754),IF($A$20=7, IF('New Cycle 1'!C754="","", 'New Cycle 1'!C754),IF($A$20=8, IF('New Cycle 2'!C754="","", 'New Cycle 2'!C754),IF($A$20=9, IF('New Cycle 3'!C754="","", 'New Cycle 3'!C754),"")))))))))</f>
        <v>0</v>
      </c>
      <c r="S754" s="32">
        <f>IF($A$20=1,IF(UDDS!E754="","",UDDS!E754),IF($A$20=2,IF('FTP-75'!E754="","",'FTP-75'!E754),IF($A$20=3, IF('US06'!E754="","",'US06'!E754),IF($A$20=4, IF(NEDC!D754="","", NEDC!D754),IF($A$20=5, IF('JPN10-15'!D754="","",'JPN10-15'!D754),IF($A$20=6, IF(WLTC!E754="","", WLTC!E754),IF($A$20=7, IF('New Cycle 1'!D754="","", 'New Cycle 1'!D754),IF($A$20=8, IF('New Cycle 2'!D754="","", 'New Cycle 2'!D754),IF($A$20=9, IF('New Cycle 3'!D754="","", 'New Cycle 3'!D754),"")))))))))</f>
        <v>9.7222222222222214</v>
      </c>
      <c r="T754" s="32">
        <f>IF($A$20=1,IF(UDDS!F754="","",UDDS!F754),IF($A$20=2,IF('FTP-75'!F754="","",'FTP-75'!F754),IF($A$20=3, IF('US06'!F754="","",'US06'!F754),IF($A$20=4, IF(NEDC!E754="","", NEDC!E754),IF($A$20=5, IF('JPN10-15'!E754="","",'JPN10-15'!E754),IF($A$20=6, IF(WLTC!F754="","", WLTC!F754),IF($A$20=7, IF('New Cycle 1'!E754="","", 'New Cycle 1'!E754),IF($A$20=8, IF('New Cycle 2'!E754="","", 'New Cycle 2'!E754),IF($A$20=9, IF('New Cycle 3'!E754="","", 'New Cycle 3'!E754),"")))))))))</f>
        <v>0</v>
      </c>
      <c r="U754" s="32">
        <f>IF($A$20=1,IF(UDDS!G754="","",UDDS!G754),IF($A$20=2,IF('FTP-75'!G754="","",'FTP-75'!G754),IF($A$20=3, IF('US06'!G754="","",'US06'!G754),IF($A$20=4, IF(NEDC!F754="","", NEDC!F754),IF($A$20=5, IF('JPN10-15'!F754="","",'JPN10-15'!F754),IF($A$20=6, IF(WLTC!G754="","", WLTC!G754),IF($A$20=7, IF('New Cycle 1'!F754="","", 'New Cycle 1'!F754),IF($A$20=8, IF('New Cycle 2'!F754="","", 'New Cycle 2'!F754),IF($A$20=9, IF('New Cycle 3'!F754="","", 'New Cycle 3'!F754),"")))))))))</f>
        <v>3899.4270099467426</v>
      </c>
    </row>
    <row r="755" spans="16:21" x14ac:dyDescent="0.25">
      <c r="P755" s="8">
        <f>IF($A$20=1,IF(UDDS!A755="","",UDDS!A755),IF($A$20=2,IF('FTP-75'!A755="","",'FTP-75'!A755),IF($A$20=3, IF('US06'!A755="","",'US06'!A755),IF($A$20=4, IF(NEDC!A755="","", NEDC!A755),IF($A$20=5, IF('JPN10-15'!A755="","",'JPN10-15'!A755),IF($A$20=6, IF(WLTC!B755="","", WLTC!B755),IF($A$20=7, IF('New Cycle 1'!A755="","", 'New Cycle 1'!A755),IF($A$20=8, IF('New Cycle 2'!A755="","", 'New Cycle 3'!A755),IF($A$20=9, IF('New Cycle 3'!A755="","", 'New Cycle 3'!A755),"")))))))))</f>
        <v>753</v>
      </c>
      <c r="Q755" s="32">
        <f>IF($A$20=1,IF(UDDS!C755="","",UDDS!C755),IF($A$20=2,IF('FTP-75'!C755="","",'FTP-75'!C755),IF($A$20=3, IF('US06'!C755="","",'US06'!C755),IF($A$20=4, IF(NEDC!B755="","", NEDC!B755),IF($A$20=5, IF('JPN10-15'!B755="","",'JPN10-15'!B755),IF($A$20=6, IF(WLTC!C755="","", WLTC!C755),IF($A$20=7, IF('New Cycle 1'!B755="","", 'New Cycle 1'!B755),IF($A$20=8, IF('New Cycle 2'!B755="","", 'New Cycle 2'!B755),IF($A$20=9, IF('New Cycle 3'!B755="","", 'New Cycle 3'!B755),"")))))))))</f>
        <v>35</v>
      </c>
      <c r="R755" s="32">
        <f>IF($A$20=1,IF(UDDS!D755="","",UDDS!D755),IF($A$20=2,IF('FTP-75'!D755="","",'FTP-75'!D755),IF($A$20=3, IF('US06'!D755="","",'US06'!D755),IF($A$20=4, IF(NEDC!C755="","", NEDC!C755),IF($A$20=5, IF('JPN10-15'!C755="","",'JPN10-15'!C755),IF($A$20=6, IF(WLTC!D755="","", WLTC!D755),IF($A$20=7, IF('New Cycle 1'!C755="","", 'New Cycle 1'!C755),IF($A$20=8, IF('New Cycle 2'!C755="","", 'New Cycle 2'!C755),IF($A$20=9, IF('New Cycle 3'!C755="","", 'New Cycle 3'!C755),"")))))))))</f>
        <v>0</v>
      </c>
      <c r="S755" s="32">
        <f>IF($A$20=1,IF(UDDS!E755="","",UDDS!E755),IF($A$20=2,IF('FTP-75'!E755="","",'FTP-75'!E755),IF($A$20=3, IF('US06'!E755="","",'US06'!E755),IF($A$20=4, IF(NEDC!D755="","", NEDC!D755),IF($A$20=5, IF('JPN10-15'!D755="","",'JPN10-15'!D755),IF($A$20=6, IF(WLTC!E755="","", WLTC!E755),IF($A$20=7, IF('New Cycle 1'!D755="","", 'New Cycle 1'!D755),IF($A$20=8, IF('New Cycle 2'!D755="","", 'New Cycle 2'!D755),IF($A$20=9, IF('New Cycle 3'!D755="","", 'New Cycle 3'!D755),"")))))))))</f>
        <v>9.7222222222222214</v>
      </c>
      <c r="T755" s="32">
        <f>IF($A$20=1,IF(UDDS!F755="","",UDDS!F755),IF($A$20=2,IF('FTP-75'!F755="","",'FTP-75'!F755),IF($A$20=3, IF('US06'!F755="","",'US06'!F755),IF($A$20=4, IF(NEDC!E755="","", NEDC!E755),IF($A$20=5, IF('JPN10-15'!E755="","",'JPN10-15'!E755),IF($A$20=6, IF(WLTC!F755="","", WLTC!F755),IF($A$20=7, IF('New Cycle 1'!E755="","", 'New Cycle 1'!E755),IF($A$20=8, IF('New Cycle 2'!E755="","", 'New Cycle 2'!E755),IF($A$20=9, IF('New Cycle 3'!E755="","", 'New Cycle 3'!E755),"")))))))))</f>
        <v>0</v>
      </c>
      <c r="U755" s="32">
        <f>IF($A$20=1,IF(UDDS!G755="","",UDDS!G755),IF($A$20=2,IF('FTP-75'!G755="","",'FTP-75'!G755),IF($A$20=3, IF('US06'!G755="","",'US06'!G755),IF($A$20=4, IF(NEDC!F755="","", NEDC!F755),IF($A$20=5, IF('JPN10-15'!F755="","",'JPN10-15'!F755),IF($A$20=6, IF(WLTC!G755="","", WLTC!G755),IF($A$20=7, IF('New Cycle 1'!F755="","", 'New Cycle 1'!F755),IF($A$20=8, IF('New Cycle 2'!F755="","", 'New Cycle 2'!F755),IF($A$20=9, IF('New Cycle 3'!F755="","", 'New Cycle 3'!F755),"")))))))))</f>
        <v>3909.1492321689648</v>
      </c>
    </row>
    <row r="756" spans="16:21" x14ac:dyDescent="0.25">
      <c r="P756" s="8">
        <f>IF($A$20=1,IF(UDDS!A756="","",UDDS!A756),IF($A$20=2,IF('FTP-75'!A756="","",'FTP-75'!A756),IF($A$20=3, IF('US06'!A756="","",'US06'!A756),IF($A$20=4, IF(NEDC!A756="","", NEDC!A756),IF($A$20=5, IF('JPN10-15'!A756="","",'JPN10-15'!A756),IF($A$20=6, IF(WLTC!B756="","", WLTC!B756),IF($A$20=7, IF('New Cycle 1'!A756="","", 'New Cycle 1'!A756),IF($A$20=8, IF('New Cycle 2'!A756="","", 'New Cycle 3'!A756),IF($A$20=9, IF('New Cycle 3'!A756="","", 'New Cycle 3'!A756),"")))))))))</f>
        <v>754</v>
      </c>
      <c r="Q756" s="32">
        <f>IF($A$20=1,IF(UDDS!C756="","",UDDS!C756),IF($A$20=2,IF('FTP-75'!C756="","",'FTP-75'!C756),IF($A$20=3, IF('US06'!C756="","",'US06'!C756),IF($A$20=4, IF(NEDC!B756="","", NEDC!B756),IF($A$20=5, IF('JPN10-15'!B756="","",'JPN10-15'!B756),IF($A$20=6, IF(WLTC!C756="","", WLTC!C756),IF($A$20=7, IF('New Cycle 1'!B756="","", 'New Cycle 1'!B756),IF($A$20=8, IF('New Cycle 2'!B756="","", 'New Cycle 2'!B756),IF($A$20=9, IF('New Cycle 3'!B756="","", 'New Cycle 3'!B756),"")))))))))</f>
        <v>35</v>
      </c>
      <c r="R756" s="32">
        <f>IF($A$20=1,IF(UDDS!D756="","",UDDS!D756),IF($A$20=2,IF('FTP-75'!D756="","",'FTP-75'!D756),IF($A$20=3, IF('US06'!D756="","",'US06'!D756),IF($A$20=4, IF(NEDC!C756="","", NEDC!C756),IF($A$20=5, IF('JPN10-15'!C756="","",'JPN10-15'!C756),IF($A$20=6, IF(WLTC!D756="","", WLTC!D756),IF($A$20=7, IF('New Cycle 1'!C756="","", 'New Cycle 1'!C756),IF($A$20=8, IF('New Cycle 2'!C756="","", 'New Cycle 2'!C756),IF($A$20=9, IF('New Cycle 3'!C756="","", 'New Cycle 3'!C756),"")))))))))</f>
        <v>0</v>
      </c>
      <c r="S756" s="32">
        <f>IF($A$20=1,IF(UDDS!E756="","",UDDS!E756),IF($A$20=2,IF('FTP-75'!E756="","",'FTP-75'!E756),IF($A$20=3, IF('US06'!E756="","",'US06'!E756),IF($A$20=4, IF(NEDC!D756="","", NEDC!D756),IF($A$20=5, IF('JPN10-15'!D756="","",'JPN10-15'!D756),IF($A$20=6, IF(WLTC!E756="","", WLTC!E756),IF($A$20=7, IF('New Cycle 1'!D756="","", 'New Cycle 1'!D756),IF($A$20=8, IF('New Cycle 2'!D756="","", 'New Cycle 2'!D756),IF($A$20=9, IF('New Cycle 3'!D756="","", 'New Cycle 3'!D756),"")))))))))</f>
        <v>9.7222222222222214</v>
      </c>
      <c r="T756" s="32">
        <f>IF($A$20=1,IF(UDDS!F756="","",UDDS!F756),IF($A$20=2,IF('FTP-75'!F756="","",'FTP-75'!F756),IF($A$20=3, IF('US06'!F756="","",'US06'!F756),IF($A$20=4, IF(NEDC!E756="","", NEDC!E756),IF($A$20=5, IF('JPN10-15'!E756="","",'JPN10-15'!E756),IF($A$20=6, IF(WLTC!F756="","", WLTC!F756),IF($A$20=7, IF('New Cycle 1'!E756="","", 'New Cycle 1'!E756),IF($A$20=8, IF('New Cycle 2'!E756="","", 'New Cycle 2'!E756),IF($A$20=9, IF('New Cycle 3'!E756="","", 'New Cycle 3'!E756),"")))))))))</f>
        <v>0</v>
      </c>
      <c r="U756" s="32">
        <f>IF($A$20=1,IF(UDDS!G756="","",UDDS!G756),IF($A$20=2,IF('FTP-75'!G756="","",'FTP-75'!G756),IF($A$20=3, IF('US06'!G756="","",'US06'!G756),IF($A$20=4, IF(NEDC!F756="","", NEDC!F756),IF($A$20=5, IF('JPN10-15'!F756="","",'JPN10-15'!F756),IF($A$20=6, IF(WLTC!G756="","", WLTC!G756),IF($A$20=7, IF('New Cycle 1'!F756="","", 'New Cycle 1'!F756),IF($A$20=8, IF('New Cycle 2'!F756="","", 'New Cycle 2'!F756),IF($A$20=9, IF('New Cycle 3'!F756="","", 'New Cycle 3'!F756),"")))))))))</f>
        <v>3918.8714543911869</v>
      </c>
    </row>
    <row r="757" spans="16:21" x14ac:dyDescent="0.25">
      <c r="P757" s="8">
        <f>IF($A$20=1,IF(UDDS!A757="","",UDDS!A757),IF($A$20=2,IF('FTP-75'!A757="","",'FTP-75'!A757),IF($A$20=3, IF('US06'!A757="","",'US06'!A757),IF($A$20=4, IF(NEDC!A757="","", NEDC!A757),IF($A$20=5, IF('JPN10-15'!A757="","",'JPN10-15'!A757),IF($A$20=6, IF(WLTC!B757="","", WLTC!B757),IF($A$20=7, IF('New Cycle 1'!A757="","", 'New Cycle 1'!A757),IF($A$20=8, IF('New Cycle 2'!A757="","", 'New Cycle 3'!A757),IF($A$20=9, IF('New Cycle 3'!A757="","", 'New Cycle 3'!A757),"")))))))))</f>
        <v>755</v>
      </c>
      <c r="Q757" s="32">
        <f>IF($A$20=1,IF(UDDS!C757="","",UDDS!C757),IF($A$20=2,IF('FTP-75'!C757="","",'FTP-75'!C757),IF($A$20=3, IF('US06'!C757="","",'US06'!C757),IF($A$20=4, IF(NEDC!B757="","", NEDC!B757),IF($A$20=5, IF('JPN10-15'!B757="","",'JPN10-15'!B757),IF($A$20=6, IF(WLTC!C757="","", WLTC!C757),IF($A$20=7, IF('New Cycle 1'!B757="","", 'New Cycle 1'!B757),IF($A$20=8, IF('New Cycle 2'!B757="","", 'New Cycle 2'!B757),IF($A$20=9, IF('New Cycle 3'!B757="","", 'New Cycle 3'!B757),"")))))))))</f>
        <v>35</v>
      </c>
      <c r="R757" s="32">
        <f>IF($A$20=1,IF(UDDS!D757="","",UDDS!D757),IF($A$20=2,IF('FTP-75'!D757="","",'FTP-75'!D757),IF($A$20=3, IF('US06'!D757="","",'US06'!D757),IF($A$20=4, IF(NEDC!C757="","", NEDC!C757),IF($A$20=5, IF('JPN10-15'!C757="","",'JPN10-15'!C757),IF($A$20=6, IF(WLTC!D757="","", WLTC!D757),IF($A$20=7, IF('New Cycle 1'!C757="","", 'New Cycle 1'!C757),IF($A$20=8, IF('New Cycle 2'!C757="","", 'New Cycle 2'!C757),IF($A$20=9, IF('New Cycle 3'!C757="","", 'New Cycle 3'!C757),"")))))))))</f>
        <v>0</v>
      </c>
      <c r="S757" s="32">
        <f>IF($A$20=1,IF(UDDS!E757="","",UDDS!E757),IF($A$20=2,IF('FTP-75'!E757="","",'FTP-75'!E757),IF($A$20=3, IF('US06'!E757="","",'US06'!E757),IF($A$20=4, IF(NEDC!D757="","", NEDC!D757),IF($A$20=5, IF('JPN10-15'!D757="","",'JPN10-15'!D757),IF($A$20=6, IF(WLTC!E757="","", WLTC!E757),IF($A$20=7, IF('New Cycle 1'!D757="","", 'New Cycle 1'!D757),IF($A$20=8, IF('New Cycle 2'!D757="","", 'New Cycle 2'!D757),IF($A$20=9, IF('New Cycle 3'!D757="","", 'New Cycle 3'!D757),"")))))))))</f>
        <v>9.7222222222222214</v>
      </c>
      <c r="T757" s="32">
        <f>IF($A$20=1,IF(UDDS!F757="","",UDDS!F757),IF($A$20=2,IF('FTP-75'!F757="","",'FTP-75'!F757),IF($A$20=3, IF('US06'!F757="","",'US06'!F757),IF($A$20=4, IF(NEDC!E757="","", NEDC!E757),IF($A$20=5, IF('JPN10-15'!E757="","",'JPN10-15'!E757),IF($A$20=6, IF(WLTC!F757="","", WLTC!F757),IF($A$20=7, IF('New Cycle 1'!E757="","", 'New Cycle 1'!E757),IF($A$20=8, IF('New Cycle 2'!E757="","", 'New Cycle 2'!E757),IF($A$20=9, IF('New Cycle 3'!E757="","", 'New Cycle 3'!E757),"")))))))))</f>
        <v>0</v>
      </c>
      <c r="U757" s="32">
        <f>IF($A$20=1,IF(UDDS!G757="","",UDDS!G757),IF($A$20=2,IF('FTP-75'!G757="","",'FTP-75'!G757),IF($A$20=3, IF('US06'!G757="","",'US06'!G757),IF($A$20=4, IF(NEDC!F757="","", NEDC!F757),IF($A$20=5, IF('JPN10-15'!F757="","",'JPN10-15'!F757),IF($A$20=6, IF(WLTC!G757="","", WLTC!G757),IF($A$20=7, IF('New Cycle 1'!F757="","", 'New Cycle 1'!F757),IF($A$20=8, IF('New Cycle 2'!F757="","", 'New Cycle 2'!F757),IF($A$20=9, IF('New Cycle 3'!F757="","", 'New Cycle 3'!F757),"")))))))))</f>
        <v>3928.5936766134091</v>
      </c>
    </row>
    <row r="758" spans="16:21" x14ac:dyDescent="0.25">
      <c r="P758" s="8">
        <f>IF($A$20=1,IF(UDDS!A758="","",UDDS!A758),IF($A$20=2,IF('FTP-75'!A758="","",'FTP-75'!A758),IF($A$20=3, IF('US06'!A758="","",'US06'!A758),IF($A$20=4, IF(NEDC!A758="","", NEDC!A758),IF($A$20=5, IF('JPN10-15'!A758="","",'JPN10-15'!A758),IF($A$20=6, IF(WLTC!B758="","", WLTC!B758),IF($A$20=7, IF('New Cycle 1'!A758="","", 'New Cycle 1'!A758),IF($A$20=8, IF('New Cycle 2'!A758="","", 'New Cycle 3'!A758),IF($A$20=9, IF('New Cycle 3'!A758="","", 'New Cycle 3'!A758),"")))))))))</f>
        <v>756</v>
      </c>
      <c r="Q758" s="32">
        <f>IF($A$20=1,IF(UDDS!C758="","",UDDS!C758),IF($A$20=2,IF('FTP-75'!C758="","",'FTP-75'!C758),IF($A$20=3, IF('US06'!C758="","",'US06'!C758),IF($A$20=4, IF(NEDC!B758="","", NEDC!B758),IF($A$20=5, IF('JPN10-15'!B758="","",'JPN10-15'!B758),IF($A$20=6, IF(WLTC!C758="","", WLTC!C758),IF($A$20=7, IF('New Cycle 1'!B758="","", 'New Cycle 1'!B758),IF($A$20=8, IF('New Cycle 2'!B758="","", 'New Cycle 2'!B758),IF($A$20=9, IF('New Cycle 3'!B758="","", 'New Cycle 3'!B758),"")))))))))</f>
        <v>35</v>
      </c>
      <c r="R758" s="32">
        <f>IF($A$20=1,IF(UDDS!D758="","",UDDS!D758),IF($A$20=2,IF('FTP-75'!D758="","",'FTP-75'!D758),IF($A$20=3, IF('US06'!D758="","",'US06'!D758),IF($A$20=4, IF(NEDC!C758="","", NEDC!C758),IF($A$20=5, IF('JPN10-15'!C758="","",'JPN10-15'!C758),IF($A$20=6, IF(WLTC!D758="","", WLTC!D758),IF($A$20=7, IF('New Cycle 1'!C758="","", 'New Cycle 1'!C758),IF($A$20=8, IF('New Cycle 2'!C758="","", 'New Cycle 2'!C758),IF($A$20=9, IF('New Cycle 3'!C758="","", 'New Cycle 3'!C758),"")))))))))</f>
        <v>0</v>
      </c>
      <c r="S758" s="32">
        <f>IF($A$20=1,IF(UDDS!E758="","",UDDS!E758),IF($A$20=2,IF('FTP-75'!E758="","",'FTP-75'!E758),IF($A$20=3, IF('US06'!E758="","",'US06'!E758),IF($A$20=4, IF(NEDC!D758="","", NEDC!D758),IF($A$20=5, IF('JPN10-15'!D758="","",'JPN10-15'!D758),IF($A$20=6, IF(WLTC!E758="","", WLTC!E758),IF($A$20=7, IF('New Cycle 1'!D758="","", 'New Cycle 1'!D758),IF($A$20=8, IF('New Cycle 2'!D758="","", 'New Cycle 2'!D758),IF($A$20=9, IF('New Cycle 3'!D758="","", 'New Cycle 3'!D758),"")))))))))</f>
        <v>9.7222222222222214</v>
      </c>
      <c r="T758" s="32">
        <f>IF($A$20=1,IF(UDDS!F758="","",UDDS!F758),IF($A$20=2,IF('FTP-75'!F758="","",'FTP-75'!F758),IF($A$20=3, IF('US06'!F758="","",'US06'!F758),IF($A$20=4, IF(NEDC!E758="","", NEDC!E758),IF($A$20=5, IF('JPN10-15'!E758="","",'JPN10-15'!E758),IF($A$20=6, IF(WLTC!F758="","", WLTC!F758),IF($A$20=7, IF('New Cycle 1'!E758="","", 'New Cycle 1'!E758),IF($A$20=8, IF('New Cycle 2'!E758="","", 'New Cycle 2'!E758),IF($A$20=9, IF('New Cycle 3'!E758="","", 'New Cycle 3'!E758),"")))))))))</f>
        <v>0</v>
      </c>
      <c r="U758" s="32">
        <f>IF($A$20=1,IF(UDDS!G758="","",UDDS!G758),IF($A$20=2,IF('FTP-75'!G758="","",'FTP-75'!G758),IF($A$20=3, IF('US06'!G758="","",'US06'!G758),IF($A$20=4, IF(NEDC!F758="","", NEDC!F758),IF($A$20=5, IF('JPN10-15'!F758="","",'JPN10-15'!F758),IF($A$20=6, IF(WLTC!G758="","", WLTC!G758),IF($A$20=7, IF('New Cycle 1'!F758="","", 'New Cycle 1'!F758),IF($A$20=8, IF('New Cycle 2'!F758="","", 'New Cycle 2'!F758),IF($A$20=9, IF('New Cycle 3'!F758="","", 'New Cycle 3'!F758),"")))))))))</f>
        <v>3938.3158988356313</v>
      </c>
    </row>
    <row r="759" spans="16:21" x14ac:dyDescent="0.25">
      <c r="P759" s="8">
        <f>IF($A$20=1,IF(UDDS!A759="","",UDDS!A759),IF($A$20=2,IF('FTP-75'!A759="","",'FTP-75'!A759),IF($A$20=3, IF('US06'!A759="","",'US06'!A759),IF($A$20=4, IF(NEDC!A759="","", NEDC!A759),IF($A$20=5, IF('JPN10-15'!A759="","",'JPN10-15'!A759),IF($A$20=6, IF(WLTC!B759="","", WLTC!B759),IF($A$20=7, IF('New Cycle 1'!A759="","", 'New Cycle 1'!A759),IF($A$20=8, IF('New Cycle 2'!A759="","", 'New Cycle 3'!A759),IF($A$20=9, IF('New Cycle 3'!A759="","", 'New Cycle 3'!A759),"")))))))))</f>
        <v>757</v>
      </c>
      <c r="Q759" s="32">
        <f>IF($A$20=1,IF(UDDS!C759="","",UDDS!C759),IF($A$20=2,IF('FTP-75'!C759="","",'FTP-75'!C759),IF($A$20=3, IF('US06'!C759="","",'US06'!C759),IF($A$20=4, IF(NEDC!B759="","", NEDC!B759),IF($A$20=5, IF('JPN10-15'!B759="","",'JPN10-15'!B759),IF($A$20=6, IF(WLTC!C759="","", WLTC!C759),IF($A$20=7, IF('New Cycle 1'!B759="","", 'New Cycle 1'!B759),IF($A$20=8, IF('New Cycle 2'!B759="","", 'New Cycle 2'!B759),IF($A$20=9, IF('New Cycle 3'!B759="","", 'New Cycle 3'!B759),"")))))))))</f>
        <v>35</v>
      </c>
      <c r="R759" s="32">
        <f>IF($A$20=1,IF(UDDS!D759="","",UDDS!D759),IF($A$20=2,IF('FTP-75'!D759="","",'FTP-75'!D759),IF($A$20=3, IF('US06'!D759="","",'US06'!D759),IF($A$20=4, IF(NEDC!C759="","", NEDC!C759),IF($A$20=5, IF('JPN10-15'!C759="","",'JPN10-15'!C759),IF($A$20=6, IF(WLTC!D759="","", WLTC!D759),IF($A$20=7, IF('New Cycle 1'!C759="","", 'New Cycle 1'!C759),IF($A$20=8, IF('New Cycle 2'!C759="","", 'New Cycle 2'!C759),IF($A$20=9, IF('New Cycle 3'!C759="","", 'New Cycle 3'!C759),"")))))))))</f>
        <v>0</v>
      </c>
      <c r="S759" s="32">
        <f>IF($A$20=1,IF(UDDS!E759="","",UDDS!E759),IF($A$20=2,IF('FTP-75'!E759="","",'FTP-75'!E759),IF($A$20=3, IF('US06'!E759="","",'US06'!E759),IF($A$20=4, IF(NEDC!D759="","", NEDC!D759),IF($A$20=5, IF('JPN10-15'!D759="","",'JPN10-15'!D759),IF($A$20=6, IF(WLTC!E759="","", WLTC!E759),IF($A$20=7, IF('New Cycle 1'!D759="","", 'New Cycle 1'!D759),IF($A$20=8, IF('New Cycle 2'!D759="","", 'New Cycle 2'!D759),IF($A$20=9, IF('New Cycle 3'!D759="","", 'New Cycle 3'!D759),"")))))))))</f>
        <v>9.7222222222222214</v>
      </c>
      <c r="T759" s="32">
        <f>IF($A$20=1,IF(UDDS!F759="","",UDDS!F759),IF($A$20=2,IF('FTP-75'!F759="","",'FTP-75'!F759),IF($A$20=3, IF('US06'!F759="","",'US06'!F759),IF($A$20=4, IF(NEDC!E759="","", NEDC!E759),IF($A$20=5, IF('JPN10-15'!E759="","",'JPN10-15'!E759),IF($A$20=6, IF(WLTC!F759="","", WLTC!F759),IF($A$20=7, IF('New Cycle 1'!E759="","", 'New Cycle 1'!E759),IF($A$20=8, IF('New Cycle 2'!E759="","", 'New Cycle 2'!E759),IF($A$20=9, IF('New Cycle 3'!E759="","", 'New Cycle 3'!E759),"")))))))))</f>
        <v>0</v>
      </c>
      <c r="U759" s="32">
        <f>IF($A$20=1,IF(UDDS!G759="","",UDDS!G759),IF($A$20=2,IF('FTP-75'!G759="","",'FTP-75'!G759),IF($A$20=3, IF('US06'!G759="","",'US06'!G759),IF($A$20=4, IF(NEDC!F759="","", NEDC!F759),IF($A$20=5, IF('JPN10-15'!F759="","",'JPN10-15'!F759),IF($A$20=6, IF(WLTC!G759="","", WLTC!G759),IF($A$20=7, IF('New Cycle 1'!F759="","", 'New Cycle 1'!F759),IF($A$20=8, IF('New Cycle 2'!F759="","", 'New Cycle 2'!F759),IF($A$20=9, IF('New Cycle 3'!F759="","", 'New Cycle 3'!F759),"")))))))))</f>
        <v>3948.0381210578535</v>
      </c>
    </row>
    <row r="760" spans="16:21" x14ac:dyDescent="0.25">
      <c r="P760" s="8">
        <f>IF($A$20=1,IF(UDDS!A760="","",UDDS!A760),IF($A$20=2,IF('FTP-75'!A760="","",'FTP-75'!A760),IF($A$20=3, IF('US06'!A760="","",'US06'!A760),IF($A$20=4, IF(NEDC!A760="","", NEDC!A760),IF($A$20=5, IF('JPN10-15'!A760="","",'JPN10-15'!A760),IF($A$20=6, IF(WLTC!B760="","", WLTC!B760),IF($A$20=7, IF('New Cycle 1'!A760="","", 'New Cycle 1'!A760),IF($A$20=8, IF('New Cycle 2'!A760="","", 'New Cycle 3'!A760),IF($A$20=9, IF('New Cycle 3'!A760="","", 'New Cycle 3'!A760),"")))))))))</f>
        <v>758</v>
      </c>
      <c r="Q760" s="32">
        <f>IF($A$20=1,IF(UDDS!C760="","",UDDS!C760),IF($A$20=2,IF('FTP-75'!C760="","",'FTP-75'!C760),IF($A$20=3, IF('US06'!C760="","",'US06'!C760),IF($A$20=4, IF(NEDC!B760="","", NEDC!B760),IF($A$20=5, IF('JPN10-15'!B760="","",'JPN10-15'!B760),IF($A$20=6, IF(WLTC!C760="","", WLTC!C760),IF($A$20=7, IF('New Cycle 1'!B760="","", 'New Cycle 1'!B760),IF($A$20=8, IF('New Cycle 2'!B760="","", 'New Cycle 2'!B760),IF($A$20=9, IF('New Cycle 3'!B760="","", 'New Cycle 3'!B760),"")))))))))</f>
        <v>35</v>
      </c>
      <c r="R760" s="32">
        <f>IF($A$20=1,IF(UDDS!D760="","",UDDS!D760),IF($A$20=2,IF('FTP-75'!D760="","",'FTP-75'!D760),IF($A$20=3, IF('US06'!D760="","",'US06'!D760),IF($A$20=4, IF(NEDC!C760="","", NEDC!C760),IF($A$20=5, IF('JPN10-15'!C760="","",'JPN10-15'!C760),IF($A$20=6, IF(WLTC!D760="","", WLTC!D760),IF($A$20=7, IF('New Cycle 1'!C760="","", 'New Cycle 1'!C760),IF($A$20=8, IF('New Cycle 2'!C760="","", 'New Cycle 2'!C760),IF($A$20=9, IF('New Cycle 3'!C760="","", 'New Cycle 3'!C760),"")))))))))</f>
        <v>0</v>
      </c>
      <c r="S760" s="32">
        <f>IF($A$20=1,IF(UDDS!E760="","",UDDS!E760),IF($A$20=2,IF('FTP-75'!E760="","",'FTP-75'!E760),IF($A$20=3, IF('US06'!E760="","",'US06'!E760),IF($A$20=4, IF(NEDC!D760="","", NEDC!D760),IF($A$20=5, IF('JPN10-15'!D760="","",'JPN10-15'!D760),IF($A$20=6, IF(WLTC!E760="","", WLTC!E760),IF($A$20=7, IF('New Cycle 1'!D760="","", 'New Cycle 1'!D760),IF($A$20=8, IF('New Cycle 2'!D760="","", 'New Cycle 2'!D760),IF($A$20=9, IF('New Cycle 3'!D760="","", 'New Cycle 3'!D760),"")))))))))</f>
        <v>9.7222222222222214</v>
      </c>
      <c r="T760" s="32">
        <f>IF($A$20=1,IF(UDDS!F760="","",UDDS!F760),IF($A$20=2,IF('FTP-75'!F760="","",'FTP-75'!F760),IF($A$20=3, IF('US06'!F760="","",'US06'!F760),IF($A$20=4, IF(NEDC!E760="","", NEDC!E760),IF($A$20=5, IF('JPN10-15'!E760="","",'JPN10-15'!E760),IF($A$20=6, IF(WLTC!F760="","", WLTC!F760),IF($A$20=7, IF('New Cycle 1'!E760="","", 'New Cycle 1'!E760),IF($A$20=8, IF('New Cycle 2'!E760="","", 'New Cycle 2'!E760),IF($A$20=9, IF('New Cycle 3'!E760="","", 'New Cycle 3'!E760),"")))))))))</f>
        <v>0</v>
      </c>
      <c r="U760" s="32">
        <f>IF($A$20=1,IF(UDDS!G760="","",UDDS!G760),IF($A$20=2,IF('FTP-75'!G760="","",'FTP-75'!G760),IF($A$20=3, IF('US06'!G760="","",'US06'!G760),IF($A$20=4, IF(NEDC!F760="","", NEDC!F760),IF($A$20=5, IF('JPN10-15'!F760="","",'JPN10-15'!F760),IF($A$20=6, IF(WLTC!G760="","", WLTC!G760),IF($A$20=7, IF('New Cycle 1'!F760="","", 'New Cycle 1'!F760),IF($A$20=8, IF('New Cycle 2'!F760="","", 'New Cycle 2'!F760),IF($A$20=9, IF('New Cycle 3'!F760="","", 'New Cycle 3'!F760),"")))))))))</f>
        <v>3957.7603432800756</v>
      </c>
    </row>
    <row r="761" spans="16:21" x14ac:dyDescent="0.25">
      <c r="P761" s="8">
        <f>IF($A$20=1,IF(UDDS!A761="","",UDDS!A761),IF($A$20=2,IF('FTP-75'!A761="","",'FTP-75'!A761),IF($A$20=3, IF('US06'!A761="","",'US06'!A761),IF($A$20=4, IF(NEDC!A761="","", NEDC!A761),IF($A$20=5, IF('JPN10-15'!A761="","",'JPN10-15'!A761),IF($A$20=6, IF(WLTC!B761="","", WLTC!B761),IF($A$20=7, IF('New Cycle 1'!A761="","", 'New Cycle 1'!A761),IF($A$20=8, IF('New Cycle 2'!A761="","", 'New Cycle 3'!A761),IF($A$20=9, IF('New Cycle 3'!A761="","", 'New Cycle 3'!A761),"")))))))))</f>
        <v>759</v>
      </c>
      <c r="Q761" s="32">
        <f>IF($A$20=1,IF(UDDS!C761="","",UDDS!C761),IF($A$20=2,IF('FTP-75'!C761="","",'FTP-75'!C761),IF($A$20=3, IF('US06'!C761="","",'US06'!C761),IF($A$20=4, IF(NEDC!B761="","", NEDC!B761),IF($A$20=5, IF('JPN10-15'!B761="","",'JPN10-15'!B761),IF($A$20=6, IF(WLTC!C761="","", WLTC!C761),IF($A$20=7, IF('New Cycle 1'!B761="","", 'New Cycle 1'!B761),IF($A$20=8, IF('New Cycle 2'!B761="","", 'New Cycle 2'!B761),IF($A$20=9, IF('New Cycle 3'!B761="","", 'New Cycle 3'!B761),"")))))))))</f>
        <v>35</v>
      </c>
      <c r="R761" s="32">
        <f>IF($A$20=1,IF(UDDS!D761="","",UDDS!D761),IF($A$20=2,IF('FTP-75'!D761="","",'FTP-75'!D761),IF($A$20=3, IF('US06'!D761="","",'US06'!D761),IF($A$20=4, IF(NEDC!C761="","", NEDC!C761),IF($A$20=5, IF('JPN10-15'!C761="","",'JPN10-15'!C761),IF($A$20=6, IF(WLTC!D761="","", WLTC!D761),IF($A$20=7, IF('New Cycle 1'!C761="","", 'New Cycle 1'!C761),IF($A$20=8, IF('New Cycle 2'!C761="","", 'New Cycle 2'!C761),IF($A$20=9, IF('New Cycle 3'!C761="","", 'New Cycle 3'!C761),"")))))))))</f>
        <v>0</v>
      </c>
      <c r="S761" s="32">
        <f>IF($A$20=1,IF(UDDS!E761="","",UDDS!E761),IF($A$20=2,IF('FTP-75'!E761="","",'FTP-75'!E761),IF($A$20=3, IF('US06'!E761="","",'US06'!E761),IF($A$20=4, IF(NEDC!D761="","", NEDC!D761),IF($A$20=5, IF('JPN10-15'!D761="","",'JPN10-15'!D761),IF($A$20=6, IF(WLTC!E761="","", WLTC!E761),IF($A$20=7, IF('New Cycle 1'!D761="","", 'New Cycle 1'!D761),IF($A$20=8, IF('New Cycle 2'!D761="","", 'New Cycle 2'!D761),IF($A$20=9, IF('New Cycle 3'!D761="","", 'New Cycle 3'!D761),"")))))))))</f>
        <v>9.7222222222222214</v>
      </c>
      <c r="T761" s="32">
        <f>IF($A$20=1,IF(UDDS!F761="","",UDDS!F761),IF($A$20=2,IF('FTP-75'!F761="","",'FTP-75'!F761),IF($A$20=3, IF('US06'!F761="","",'US06'!F761),IF($A$20=4, IF(NEDC!E761="","", NEDC!E761),IF($A$20=5, IF('JPN10-15'!E761="","",'JPN10-15'!E761),IF($A$20=6, IF(WLTC!F761="","", WLTC!F761),IF($A$20=7, IF('New Cycle 1'!E761="","", 'New Cycle 1'!E761),IF($A$20=8, IF('New Cycle 2'!E761="","", 'New Cycle 2'!E761),IF($A$20=9, IF('New Cycle 3'!E761="","", 'New Cycle 3'!E761),"")))))))))</f>
        <v>0</v>
      </c>
      <c r="U761" s="32">
        <f>IF($A$20=1,IF(UDDS!G761="","",UDDS!G761),IF($A$20=2,IF('FTP-75'!G761="","",'FTP-75'!G761),IF($A$20=3, IF('US06'!G761="","",'US06'!G761),IF($A$20=4, IF(NEDC!F761="","", NEDC!F761),IF($A$20=5, IF('JPN10-15'!F761="","",'JPN10-15'!F761),IF($A$20=6, IF(WLTC!G761="","", WLTC!G761),IF($A$20=7, IF('New Cycle 1'!F761="","", 'New Cycle 1'!F761),IF($A$20=8, IF('New Cycle 2'!F761="","", 'New Cycle 2'!F761),IF($A$20=9, IF('New Cycle 3'!F761="","", 'New Cycle 3'!F761),"")))))))))</f>
        <v>3967.4825655022978</v>
      </c>
    </row>
    <row r="762" spans="16:21" x14ac:dyDescent="0.25">
      <c r="P762" s="8">
        <f>IF($A$20=1,IF(UDDS!A762="","",UDDS!A762),IF($A$20=2,IF('FTP-75'!A762="","",'FTP-75'!A762),IF($A$20=3, IF('US06'!A762="","",'US06'!A762),IF($A$20=4, IF(NEDC!A762="","", NEDC!A762),IF($A$20=5, IF('JPN10-15'!A762="","",'JPN10-15'!A762),IF($A$20=6, IF(WLTC!B762="","", WLTC!B762),IF($A$20=7, IF('New Cycle 1'!A762="","", 'New Cycle 1'!A762),IF($A$20=8, IF('New Cycle 2'!A762="","", 'New Cycle 3'!A762),IF($A$20=9, IF('New Cycle 3'!A762="","", 'New Cycle 3'!A762),"")))))))))</f>
        <v>760</v>
      </c>
      <c r="Q762" s="32">
        <f>IF($A$20=1,IF(UDDS!C762="","",UDDS!C762),IF($A$20=2,IF('FTP-75'!C762="","",'FTP-75'!C762),IF($A$20=3, IF('US06'!C762="","",'US06'!C762),IF($A$20=4, IF(NEDC!B762="","", NEDC!B762),IF($A$20=5, IF('JPN10-15'!B762="","",'JPN10-15'!B762),IF($A$20=6, IF(WLTC!C762="","", WLTC!C762),IF($A$20=7, IF('New Cycle 1'!B762="","", 'New Cycle 1'!B762),IF($A$20=8, IF('New Cycle 2'!B762="","", 'New Cycle 2'!B762),IF($A$20=9, IF('New Cycle 3'!B762="","", 'New Cycle 3'!B762),"")))))))))</f>
        <v>35</v>
      </c>
      <c r="R762" s="32">
        <f>IF($A$20=1,IF(UDDS!D762="","",UDDS!D762),IF($A$20=2,IF('FTP-75'!D762="","",'FTP-75'!D762),IF($A$20=3, IF('US06'!D762="","",'US06'!D762),IF($A$20=4, IF(NEDC!C762="","", NEDC!C762),IF($A$20=5, IF('JPN10-15'!C762="","",'JPN10-15'!C762),IF($A$20=6, IF(WLTC!D762="","", WLTC!D762),IF($A$20=7, IF('New Cycle 1'!C762="","", 'New Cycle 1'!C762),IF($A$20=8, IF('New Cycle 2'!C762="","", 'New Cycle 2'!C762),IF($A$20=9, IF('New Cycle 3'!C762="","", 'New Cycle 3'!C762),"")))))))))</f>
        <v>0</v>
      </c>
      <c r="S762" s="32">
        <f>IF($A$20=1,IF(UDDS!E762="","",UDDS!E762),IF($A$20=2,IF('FTP-75'!E762="","",'FTP-75'!E762),IF($A$20=3, IF('US06'!E762="","",'US06'!E762),IF($A$20=4, IF(NEDC!D762="","", NEDC!D762),IF($A$20=5, IF('JPN10-15'!D762="","",'JPN10-15'!D762),IF($A$20=6, IF(WLTC!E762="","", WLTC!E762),IF($A$20=7, IF('New Cycle 1'!D762="","", 'New Cycle 1'!D762),IF($A$20=8, IF('New Cycle 2'!D762="","", 'New Cycle 2'!D762),IF($A$20=9, IF('New Cycle 3'!D762="","", 'New Cycle 3'!D762),"")))))))))</f>
        <v>9.7222222222222214</v>
      </c>
      <c r="T762" s="32">
        <f>IF($A$20=1,IF(UDDS!F762="","",UDDS!F762),IF($A$20=2,IF('FTP-75'!F762="","",'FTP-75'!F762),IF($A$20=3, IF('US06'!F762="","",'US06'!F762),IF($A$20=4, IF(NEDC!E762="","", NEDC!E762),IF($A$20=5, IF('JPN10-15'!E762="","",'JPN10-15'!E762),IF($A$20=6, IF(WLTC!F762="","", WLTC!F762),IF($A$20=7, IF('New Cycle 1'!E762="","", 'New Cycle 1'!E762),IF($A$20=8, IF('New Cycle 2'!E762="","", 'New Cycle 2'!E762),IF($A$20=9, IF('New Cycle 3'!E762="","", 'New Cycle 3'!E762),"")))))))))</f>
        <v>0</v>
      </c>
      <c r="U762" s="32">
        <f>IF($A$20=1,IF(UDDS!G762="","",UDDS!G762),IF($A$20=2,IF('FTP-75'!G762="","",'FTP-75'!G762),IF($A$20=3, IF('US06'!G762="","",'US06'!G762),IF($A$20=4, IF(NEDC!F762="","", NEDC!F762),IF($A$20=5, IF('JPN10-15'!F762="","",'JPN10-15'!F762),IF($A$20=6, IF(WLTC!G762="","", WLTC!G762),IF($A$20=7, IF('New Cycle 1'!F762="","", 'New Cycle 1'!F762),IF($A$20=8, IF('New Cycle 2'!F762="","", 'New Cycle 2'!F762),IF($A$20=9, IF('New Cycle 3'!F762="","", 'New Cycle 3'!F762),"")))))))))</f>
        <v>3977.20478772452</v>
      </c>
    </row>
    <row r="763" spans="16:21" x14ac:dyDescent="0.25">
      <c r="P763" s="8">
        <f>IF($A$20=1,IF(UDDS!A763="","",UDDS!A763),IF($A$20=2,IF('FTP-75'!A763="","",'FTP-75'!A763),IF($A$20=3, IF('US06'!A763="","",'US06'!A763),IF($A$20=4, IF(NEDC!A763="","", NEDC!A763),IF($A$20=5, IF('JPN10-15'!A763="","",'JPN10-15'!A763),IF($A$20=6, IF(WLTC!B763="","", WLTC!B763),IF($A$20=7, IF('New Cycle 1'!A763="","", 'New Cycle 1'!A763),IF($A$20=8, IF('New Cycle 2'!A763="","", 'New Cycle 3'!A763),IF($A$20=9, IF('New Cycle 3'!A763="","", 'New Cycle 3'!A763),"")))))))))</f>
        <v>761</v>
      </c>
      <c r="Q763" s="32">
        <f>IF($A$20=1,IF(UDDS!C763="","",UDDS!C763),IF($A$20=2,IF('FTP-75'!C763="","",'FTP-75'!C763),IF($A$20=3, IF('US06'!C763="","",'US06'!C763),IF($A$20=4, IF(NEDC!B763="","", NEDC!B763),IF($A$20=5, IF('JPN10-15'!B763="","",'JPN10-15'!B763),IF($A$20=6, IF(WLTC!C763="","", WLTC!C763),IF($A$20=7, IF('New Cycle 1'!B763="","", 'New Cycle 1'!B763),IF($A$20=8, IF('New Cycle 2'!B763="","", 'New Cycle 2'!B763),IF($A$20=9, IF('New Cycle 3'!B763="","", 'New Cycle 3'!B763),"")))))))))</f>
        <v>35</v>
      </c>
      <c r="R763" s="32">
        <f>IF($A$20=1,IF(UDDS!D763="","",UDDS!D763),IF($A$20=2,IF('FTP-75'!D763="","",'FTP-75'!D763),IF($A$20=3, IF('US06'!D763="","",'US06'!D763),IF($A$20=4, IF(NEDC!C763="","", NEDC!C763),IF($A$20=5, IF('JPN10-15'!C763="","",'JPN10-15'!C763),IF($A$20=6, IF(WLTC!D763="","", WLTC!D763),IF($A$20=7, IF('New Cycle 1'!C763="","", 'New Cycle 1'!C763),IF($A$20=8, IF('New Cycle 2'!C763="","", 'New Cycle 2'!C763),IF($A$20=9, IF('New Cycle 3'!C763="","", 'New Cycle 3'!C763),"")))))))))</f>
        <v>0</v>
      </c>
      <c r="S763" s="32">
        <f>IF($A$20=1,IF(UDDS!E763="","",UDDS!E763),IF($A$20=2,IF('FTP-75'!E763="","",'FTP-75'!E763),IF($A$20=3, IF('US06'!E763="","",'US06'!E763),IF($A$20=4, IF(NEDC!D763="","", NEDC!D763),IF($A$20=5, IF('JPN10-15'!D763="","",'JPN10-15'!D763),IF($A$20=6, IF(WLTC!E763="","", WLTC!E763),IF($A$20=7, IF('New Cycle 1'!D763="","", 'New Cycle 1'!D763),IF($A$20=8, IF('New Cycle 2'!D763="","", 'New Cycle 2'!D763),IF($A$20=9, IF('New Cycle 3'!D763="","", 'New Cycle 3'!D763),"")))))))))</f>
        <v>9.7222222222222214</v>
      </c>
      <c r="T763" s="32">
        <f>IF($A$20=1,IF(UDDS!F763="","",UDDS!F763),IF($A$20=2,IF('FTP-75'!F763="","",'FTP-75'!F763),IF($A$20=3, IF('US06'!F763="","",'US06'!F763),IF($A$20=4, IF(NEDC!E763="","", NEDC!E763),IF($A$20=5, IF('JPN10-15'!E763="","",'JPN10-15'!E763),IF($A$20=6, IF(WLTC!F763="","", WLTC!F763),IF($A$20=7, IF('New Cycle 1'!E763="","", 'New Cycle 1'!E763),IF($A$20=8, IF('New Cycle 2'!E763="","", 'New Cycle 2'!E763),IF($A$20=9, IF('New Cycle 3'!E763="","", 'New Cycle 3'!E763),"")))))))))</f>
        <v>0</v>
      </c>
      <c r="U763" s="32">
        <f>IF($A$20=1,IF(UDDS!G763="","",UDDS!G763),IF($A$20=2,IF('FTP-75'!G763="","",'FTP-75'!G763),IF($A$20=3, IF('US06'!G763="","",'US06'!G763),IF($A$20=4, IF(NEDC!F763="","", NEDC!F763),IF($A$20=5, IF('JPN10-15'!F763="","",'JPN10-15'!F763),IF($A$20=6, IF(WLTC!G763="","", WLTC!G763),IF($A$20=7, IF('New Cycle 1'!F763="","", 'New Cycle 1'!F763),IF($A$20=8, IF('New Cycle 2'!F763="","", 'New Cycle 2'!F763),IF($A$20=9, IF('New Cycle 3'!F763="","", 'New Cycle 3'!F763),"")))))))))</f>
        <v>3986.9270099467421</v>
      </c>
    </row>
    <row r="764" spans="16:21" x14ac:dyDescent="0.25">
      <c r="P764" s="8">
        <f>IF($A$20=1,IF(UDDS!A764="","",UDDS!A764),IF($A$20=2,IF('FTP-75'!A764="","",'FTP-75'!A764),IF($A$20=3, IF('US06'!A764="","",'US06'!A764),IF($A$20=4, IF(NEDC!A764="","", NEDC!A764),IF($A$20=5, IF('JPN10-15'!A764="","",'JPN10-15'!A764),IF($A$20=6, IF(WLTC!B764="","", WLTC!B764),IF($A$20=7, IF('New Cycle 1'!A764="","", 'New Cycle 1'!A764),IF($A$20=8, IF('New Cycle 2'!A764="","", 'New Cycle 3'!A764),IF($A$20=9, IF('New Cycle 3'!A764="","", 'New Cycle 3'!A764),"")))))))))</f>
        <v>762</v>
      </c>
      <c r="Q764" s="32">
        <f>IF($A$20=1,IF(UDDS!C764="","",UDDS!C764),IF($A$20=2,IF('FTP-75'!C764="","",'FTP-75'!C764),IF($A$20=3, IF('US06'!C764="","",'US06'!C764),IF($A$20=4, IF(NEDC!B764="","", NEDC!B764),IF($A$20=5, IF('JPN10-15'!B764="","",'JPN10-15'!B764),IF($A$20=6, IF(WLTC!C764="","", WLTC!C764),IF($A$20=7, IF('New Cycle 1'!B764="","", 'New Cycle 1'!B764),IF($A$20=8, IF('New Cycle 2'!B764="","", 'New Cycle 2'!B764),IF($A$20=9, IF('New Cycle 3'!B764="","", 'New Cycle 3'!B764),"")))))))))</f>
        <v>35</v>
      </c>
      <c r="R764" s="32">
        <f>IF($A$20=1,IF(UDDS!D764="","",UDDS!D764),IF($A$20=2,IF('FTP-75'!D764="","",'FTP-75'!D764),IF($A$20=3, IF('US06'!D764="","",'US06'!D764),IF($A$20=4, IF(NEDC!C764="","", NEDC!C764),IF($A$20=5, IF('JPN10-15'!C764="","",'JPN10-15'!C764),IF($A$20=6, IF(WLTC!D764="","", WLTC!D764),IF($A$20=7, IF('New Cycle 1'!C764="","", 'New Cycle 1'!C764),IF($A$20=8, IF('New Cycle 2'!C764="","", 'New Cycle 2'!C764),IF($A$20=9, IF('New Cycle 3'!C764="","", 'New Cycle 3'!C764),"")))))))))</f>
        <v>0</v>
      </c>
      <c r="S764" s="32">
        <f>IF($A$20=1,IF(UDDS!E764="","",UDDS!E764),IF($A$20=2,IF('FTP-75'!E764="","",'FTP-75'!E764),IF($A$20=3, IF('US06'!E764="","",'US06'!E764),IF($A$20=4, IF(NEDC!D764="","", NEDC!D764),IF($A$20=5, IF('JPN10-15'!D764="","",'JPN10-15'!D764),IF($A$20=6, IF(WLTC!E764="","", WLTC!E764),IF($A$20=7, IF('New Cycle 1'!D764="","", 'New Cycle 1'!D764),IF($A$20=8, IF('New Cycle 2'!D764="","", 'New Cycle 2'!D764),IF($A$20=9, IF('New Cycle 3'!D764="","", 'New Cycle 3'!D764),"")))))))))</f>
        <v>9.7222222222222214</v>
      </c>
      <c r="T764" s="32">
        <f>IF($A$20=1,IF(UDDS!F764="","",UDDS!F764),IF($A$20=2,IF('FTP-75'!F764="","",'FTP-75'!F764),IF($A$20=3, IF('US06'!F764="","",'US06'!F764),IF($A$20=4, IF(NEDC!E764="","", NEDC!E764),IF($A$20=5, IF('JPN10-15'!E764="","",'JPN10-15'!E764),IF($A$20=6, IF(WLTC!F764="","", WLTC!F764),IF($A$20=7, IF('New Cycle 1'!E764="","", 'New Cycle 1'!E764),IF($A$20=8, IF('New Cycle 2'!E764="","", 'New Cycle 2'!E764),IF($A$20=9, IF('New Cycle 3'!E764="","", 'New Cycle 3'!E764),"")))))))))</f>
        <v>0</v>
      </c>
      <c r="U764" s="32">
        <f>IF($A$20=1,IF(UDDS!G764="","",UDDS!G764),IF($A$20=2,IF('FTP-75'!G764="","",'FTP-75'!G764),IF($A$20=3, IF('US06'!G764="","",'US06'!G764),IF($A$20=4, IF(NEDC!F764="","", NEDC!F764),IF($A$20=5, IF('JPN10-15'!F764="","",'JPN10-15'!F764),IF($A$20=6, IF(WLTC!G764="","", WLTC!G764),IF($A$20=7, IF('New Cycle 1'!F764="","", 'New Cycle 1'!F764),IF($A$20=8, IF('New Cycle 2'!F764="","", 'New Cycle 2'!F764),IF($A$20=9, IF('New Cycle 3'!F764="","", 'New Cycle 3'!F764),"")))))))))</f>
        <v>3996.6492321689643</v>
      </c>
    </row>
    <row r="765" spans="16:21" x14ac:dyDescent="0.25">
      <c r="P765" s="8">
        <f>IF($A$20=1,IF(UDDS!A765="","",UDDS!A765),IF($A$20=2,IF('FTP-75'!A765="","",'FTP-75'!A765),IF($A$20=3, IF('US06'!A765="","",'US06'!A765),IF($A$20=4, IF(NEDC!A765="","", NEDC!A765),IF($A$20=5, IF('JPN10-15'!A765="","",'JPN10-15'!A765),IF($A$20=6, IF(WLTC!B765="","", WLTC!B765),IF($A$20=7, IF('New Cycle 1'!A765="","", 'New Cycle 1'!A765),IF($A$20=8, IF('New Cycle 2'!A765="","", 'New Cycle 3'!A765),IF($A$20=9, IF('New Cycle 3'!A765="","", 'New Cycle 3'!A765),"")))))))))</f>
        <v>763</v>
      </c>
      <c r="Q765" s="32">
        <f>IF($A$20=1,IF(UDDS!C765="","",UDDS!C765),IF($A$20=2,IF('FTP-75'!C765="","",'FTP-75'!C765),IF($A$20=3, IF('US06'!C765="","",'US06'!C765),IF($A$20=4, IF(NEDC!B765="","", NEDC!B765),IF($A$20=5, IF('JPN10-15'!B765="","",'JPN10-15'!B765),IF($A$20=6, IF(WLTC!C765="","", WLTC!C765),IF($A$20=7, IF('New Cycle 1'!B765="","", 'New Cycle 1'!B765),IF($A$20=8, IF('New Cycle 2'!B765="","", 'New Cycle 2'!B765),IF($A$20=9, IF('New Cycle 3'!B765="","", 'New Cycle 3'!B765),"")))))))))</f>
        <v>35</v>
      </c>
      <c r="R765" s="32">
        <f>IF($A$20=1,IF(UDDS!D765="","",UDDS!D765),IF($A$20=2,IF('FTP-75'!D765="","",'FTP-75'!D765),IF($A$20=3, IF('US06'!D765="","",'US06'!D765),IF($A$20=4, IF(NEDC!C765="","", NEDC!C765),IF($A$20=5, IF('JPN10-15'!C765="","",'JPN10-15'!C765),IF($A$20=6, IF(WLTC!D765="","", WLTC!D765),IF($A$20=7, IF('New Cycle 1'!C765="","", 'New Cycle 1'!C765),IF($A$20=8, IF('New Cycle 2'!C765="","", 'New Cycle 2'!C765),IF($A$20=9, IF('New Cycle 3'!C765="","", 'New Cycle 3'!C765),"")))))))))</f>
        <v>0</v>
      </c>
      <c r="S765" s="32">
        <f>IF($A$20=1,IF(UDDS!E765="","",UDDS!E765),IF($A$20=2,IF('FTP-75'!E765="","",'FTP-75'!E765),IF($A$20=3, IF('US06'!E765="","",'US06'!E765),IF($A$20=4, IF(NEDC!D765="","", NEDC!D765),IF($A$20=5, IF('JPN10-15'!D765="","",'JPN10-15'!D765),IF($A$20=6, IF(WLTC!E765="","", WLTC!E765),IF($A$20=7, IF('New Cycle 1'!D765="","", 'New Cycle 1'!D765),IF($A$20=8, IF('New Cycle 2'!D765="","", 'New Cycle 2'!D765),IF($A$20=9, IF('New Cycle 3'!D765="","", 'New Cycle 3'!D765),"")))))))))</f>
        <v>9.7222222222222214</v>
      </c>
      <c r="T765" s="32">
        <f>IF($A$20=1,IF(UDDS!F765="","",UDDS!F765),IF($A$20=2,IF('FTP-75'!F765="","",'FTP-75'!F765),IF($A$20=3, IF('US06'!F765="","",'US06'!F765),IF($A$20=4, IF(NEDC!E765="","", NEDC!E765),IF($A$20=5, IF('JPN10-15'!E765="","",'JPN10-15'!E765),IF($A$20=6, IF(WLTC!F765="","", WLTC!F765),IF($A$20=7, IF('New Cycle 1'!E765="","", 'New Cycle 1'!E765),IF($A$20=8, IF('New Cycle 2'!E765="","", 'New Cycle 2'!E765),IF($A$20=9, IF('New Cycle 3'!E765="","", 'New Cycle 3'!E765),"")))))))))</f>
        <v>0</v>
      </c>
      <c r="U765" s="32">
        <f>IF($A$20=1,IF(UDDS!G765="","",UDDS!G765),IF($A$20=2,IF('FTP-75'!G765="","",'FTP-75'!G765),IF($A$20=3, IF('US06'!G765="","",'US06'!G765),IF($A$20=4, IF(NEDC!F765="","", NEDC!F765),IF($A$20=5, IF('JPN10-15'!F765="","",'JPN10-15'!F765),IF($A$20=6, IF(WLTC!G765="","", WLTC!G765),IF($A$20=7, IF('New Cycle 1'!F765="","", 'New Cycle 1'!F765),IF($A$20=8, IF('New Cycle 2'!F765="","", 'New Cycle 2'!F765),IF($A$20=9, IF('New Cycle 3'!F765="","", 'New Cycle 3'!F765),"")))))))))</f>
        <v>4006.3714543911865</v>
      </c>
    </row>
    <row r="766" spans="16:21" x14ac:dyDescent="0.25">
      <c r="P766" s="8">
        <f>IF($A$20=1,IF(UDDS!A766="","",UDDS!A766),IF($A$20=2,IF('FTP-75'!A766="","",'FTP-75'!A766),IF($A$20=3, IF('US06'!A766="","",'US06'!A766),IF($A$20=4, IF(NEDC!A766="","", NEDC!A766),IF($A$20=5, IF('JPN10-15'!A766="","",'JPN10-15'!A766),IF($A$20=6, IF(WLTC!B766="","", WLTC!B766),IF($A$20=7, IF('New Cycle 1'!A766="","", 'New Cycle 1'!A766),IF($A$20=8, IF('New Cycle 2'!A766="","", 'New Cycle 3'!A766),IF($A$20=9, IF('New Cycle 3'!A766="","", 'New Cycle 3'!A766),"")))))))))</f>
        <v>764</v>
      </c>
      <c r="Q766" s="32">
        <f>IF($A$20=1,IF(UDDS!C766="","",UDDS!C766),IF($A$20=2,IF('FTP-75'!C766="","",'FTP-75'!C766),IF($A$20=3, IF('US06'!C766="","",'US06'!C766),IF($A$20=4, IF(NEDC!B766="","", NEDC!B766),IF($A$20=5, IF('JPN10-15'!B766="","",'JPN10-15'!B766),IF($A$20=6, IF(WLTC!C766="","", WLTC!C766),IF($A$20=7, IF('New Cycle 1'!B766="","", 'New Cycle 1'!B766),IF($A$20=8, IF('New Cycle 2'!B766="","", 'New Cycle 2'!B766),IF($A$20=9, IF('New Cycle 3'!B766="","", 'New Cycle 3'!B766),"")))))))))</f>
        <v>35</v>
      </c>
      <c r="R766" s="32">
        <f>IF($A$20=1,IF(UDDS!D766="","",UDDS!D766),IF($A$20=2,IF('FTP-75'!D766="","",'FTP-75'!D766),IF($A$20=3, IF('US06'!D766="","",'US06'!D766),IF($A$20=4, IF(NEDC!C766="","", NEDC!C766),IF($A$20=5, IF('JPN10-15'!C766="","",'JPN10-15'!C766),IF($A$20=6, IF(WLTC!D766="","", WLTC!D766),IF($A$20=7, IF('New Cycle 1'!C766="","", 'New Cycle 1'!C766),IF($A$20=8, IF('New Cycle 2'!C766="","", 'New Cycle 2'!C766),IF($A$20=9, IF('New Cycle 3'!C766="","", 'New Cycle 3'!C766),"")))))))))</f>
        <v>0</v>
      </c>
      <c r="S766" s="32">
        <f>IF($A$20=1,IF(UDDS!E766="","",UDDS!E766),IF($A$20=2,IF('FTP-75'!E766="","",'FTP-75'!E766),IF($A$20=3, IF('US06'!E766="","",'US06'!E766),IF($A$20=4, IF(NEDC!D766="","", NEDC!D766),IF($A$20=5, IF('JPN10-15'!D766="","",'JPN10-15'!D766),IF($A$20=6, IF(WLTC!E766="","", WLTC!E766),IF($A$20=7, IF('New Cycle 1'!D766="","", 'New Cycle 1'!D766),IF($A$20=8, IF('New Cycle 2'!D766="","", 'New Cycle 2'!D766),IF($A$20=9, IF('New Cycle 3'!D766="","", 'New Cycle 3'!D766),"")))))))))</f>
        <v>9.7222222222222214</v>
      </c>
      <c r="T766" s="32">
        <f>IF($A$20=1,IF(UDDS!F766="","",UDDS!F766),IF($A$20=2,IF('FTP-75'!F766="","",'FTP-75'!F766),IF($A$20=3, IF('US06'!F766="","",'US06'!F766),IF($A$20=4, IF(NEDC!E766="","", NEDC!E766),IF($A$20=5, IF('JPN10-15'!E766="","",'JPN10-15'!E766),IF($A$20=6, IF(WLTC!F766="","", WLTC!F766),IF($A$20=7, IF('New Cycle 1'!E766="","", 'New Cycle 1'!E766),IF($A$20=8, IF('New Cycle 2'!E766="","", 'New Cycle 2'!E766),IF($A$20=9, IF('New Cycle 3'!E766="","", 'New Cycle 3'!E766),"")))))))))</f>
        <v>0</v>
      </c>
      <c r="U766" s="32">
        <f>IF($A$20=1,IF(UDDS!G766="","",UDDS!G766),IF($A$20=2,IF('FTP-75'!G766="","",'FTP-75'!G766),IF($A$20=3, IF('US06'!G766="","",'US06'!G766),IF($A$20=4, IF(NEDC!F766="","", NEDC!F766),IF($A$20=5, IF('JPN10-15'!F766="","",'JPN10-15'!F766),IF($A$20=6, IF(WLTC!G766="","", WLTC!G766),IF($A$20=7, IF('New Cycle 1'!F766="","", 'New Cycle 1'!F766),IF($A$20=8, IF('New Cycle 2'!F766="","", 'New Cycle 2'!F766),IF($A$20=9, IF('New Cycle 3'!F766="","", 'New Cycle 3'!F766),"")))))))))</f>
        <v>4016.0936766134087</v>
      </c>
    </row>
    <row r="767" spans="16:21" x14ac:dyDescent="0.25">
      <c r="P767" s="8">
        <f>IF($A$20=1,IF(UDDS!A767="","",UDDS!A767),IF($A$20=2,IF('FTP-75'!A767="","",'FTP-75'!A767),IF($A$20=3, IF('US06'!A767="","",'US06'!A767),IF($A$20=4, IF(NEDC!A767="","", NEDC!A767),IF($A$20=5, IF('JPN10-15'!A767="","",'JPN10-15'!A767),IF($A$20=6, IF(WLTC!B767="","", WLTC!B767),IF($A$20=7, IF('New Cycle 1'!A767="","", 'New Cycle 1'!A767),IF($A$20=8, IF('New Cycle 2'!A767="","", 'New Cycle 3'!A767),IF($A$20=9, IF('New Cycle 3'!A767="","", 'New Cycle 3'!A767),"")))))))))</f>
        <v>765</v>
      </c>
      <c r="Q767" s="32">
        <f>IF($A$20=1,IF(UDDS!C767="","",UDDS!C767),IF($A$20=2,IF('FTP-75'!C767="","",'FTP-75'!C767),IF($A$20=3, IF('US06'!C767="","",'US06'!C767),IF($A$20=4, IF(NEDC!B767="","", NEDC!B767),IF($A$20=5, IF('JPN10-15'!B767="","",'JPN10-15'!B767),IF($A$20=6, IF(WLTC!C767="","", WLTC!C767),IF($A$20=7, IF('New Cycle 1'!B767="","", 'New Cycle 1'!B767),IF($A$20=8, IF('New Cycle 2'!B767="","", 'New Cycle 2'!B767),IF($A$20=9, IF('New Cycle 3'!B767="","", 'New Cycle 3'!B767),"")))))))))</f>
        <v>35</v>
      </c>
      <c r="R767" s="32">
        <f>IF($A$20=1,IF(UDDS!D767="","",UDDS!D767),IF($A$20=2,IF('FTP-75'!D767="","",'FTP-75'!D767),IF($A$20=3, IF('US06'!D767="","",'US06'!D767),IF($A$20=4, IF(NEDC!C767="","", NEDC!C767),IF($A$20=5, IF('JPN10-15'!C767="","",'JPN10-15'!C767),IF($A$20=6, IF(WLTC!D767="","", WLTC!D767),IF($A$20=7, IF('New Cycle 1'!C767="","", 'New Cycle 1'!C767),IF($A$20=8, IF('New Cycle 2'!C767="","", 'New Cycle 2'!C767),IF($A$20=9, IF('New Cycle 3'!C767="","", 'New Cycle 3'!C767),"")))))))))</f>
        <v>0</v>
      </c>
      <c r="S767" s="32">
        <f>IF($A$20=1,IF(UDDS!E767="","",UDDS!E767),IF($A$20=2,IF('FTP-75'!E767="","",'FTP-75'!E767),IF($A$20=3, IF('US06'!E767="","",'US06'!E767),IF($A$20=4, IF(NEDC!D767="","", NEDC!D767),IF($A$20=5, IF('JPN10-15'!D767="","",'JPN10-15'!D767),IF($A$20=6, IF(WLTC!E767="","", WLTC!E767),IF($A$20=7, IF('New Cycle 1'!D767="","", 'New Cycle 1'!D767),IF($A$20=8, IF('New Cycle 2'!D767="","", 'New Cycle 2'!D767),IF($A$20=9, IF('New Cycle 3'!D767="","", 'New Cycle 3'!D767),"")))))))))</f>
        <v>9.7222222222222214</v>
      </c>
      <c r="T767" s="32">
        <f>IF($A$20=1,IF(UDDS!F767="","",UDDS!F767),IF($A$20=2,IF('FTP-75'!F767="","",'FTP-75'!F767),IF($A$20=3, IF('US06'!F767="","",'US06'!F767),IF($A$20=4, IF(NEDC!E767="","", NEDC!E767),IF($A$20=5, IF('JPN10-15'!E767="","",'JPN10-15'!E767),IF($A$20=6, IF(WLTC!F767="","", WLTC!F767),IF($A$20=7, IF('New Cycle 1'!E767="","", 'New Cycle 1'!E767),IF($A$20=8, IF('New Cycle 2'!E767="","", 'New Cycle 2'!E767),IF($A$20=9, IF('New Cycle 3'!E767="","", 'New Cycle 3'!E767),"")))))))))</f>
        <v>0</v>
      </c>
      <c r="U767" s="32">
        <f>IF($A$20=1,IF(UDDS!G767="","",UDDS!G767),IF($A$20=2,IF('FTP-75'!G767="","",'FTP-75'!G767),IF($A$20=3, IF('US06'!G767="","",'US06'!G767),IF($A$20=4, IF(NEDC!F767="","", NEDC!F767),IF($A$20=5, IF('JPN10-15'!F767="","",'JPN10-15'!F767),IF($A$20=6, IF(WLTC!G767="","", WLTC!G767),IF($A$20=7, IF('New Cycle 1'!F767="","", 'New Cycle 1'!F767),IF($A$20=8, IF('New Cycle 2'!F767="","", 'New Cycle 2'!F767),IF($A$20=9, IF('New Cycle 3'!F767="","", 'New Cycle 3'!F767),"")))))))))</f>
        <v>4025.8158988356308</v>
      </c>
    </row>
    <row r="768" spans="16:21" x14ac:dyDescent="0.25">
      <c r="P768" s="8">
        <f>IF($A$20=1,IF(UDDS!A768="","",UDDS!A768),IF($A$20=2,IF('FTP-75'!A768="","",'FTP-75'!A768),IF($A$20=3, IF('US06'!A768="","",'US06'!A768),IF($A$20=4, IF(NEDC!A768="","", NEDC!A768),IF($A$20=5, IF('JPN10-15'!A768="","",'JPN10-15'!A768),IF($A$20=6, IF(WLTC!B768="","", WLTC!B768),IF($A$20=7, IF('New Cycle 1'!A768="","", 'New Cycle 1'!A768),IF($A$20=8, IF('New Cycle 2'!A768="","", 'New Cycle 3'!A768),IF($A$20=9, IF('New Cycle 3'!A768="","", 'New Cycle 3'!A768),"")))))))))</f>
        <v>766</v>
      </c>
      <c r="Q768" s="32">
        <f>IF($A$20=1,IF(UDDS!C768="","",UDDS!C768),IF($A$20=2,IF('FTP-75'!C768="","",'FTP-75'!C768),IF($A$20=3, IF('US06'!C768="","",'US06'!C768),IF($A$20=4, IF(NEDC!B768="","", NEDC!B768),IF($A$20=5, IF('JPN10-15'!B768="","",'JPN10-15'!B768),IF($A$20=6, IF(WLTC!C768="","", WLTC!C768),IF($A$20=7, IF('New Cycle 1'!B768="","", 'New Cycle 1'!B768),IF($A$20=8, IF('New Cycle 2'!B768="","", 'New Cycle 2'!B768),IF($A$20=9, IF('New Cycle 3'!B768="","", 'New Cycle 3'!B768),"")))))))))</f>
        <v>32.736779557069141</v>
      </c>
      <c r="R768" s="32">
        <f>IF($A$20=1,IF(UDDS!D768="","",UDDS!D768),IF($A$20=2,IF('FTP-75'!D768="","",'FTP-75'!D768),IF($A$20=3, IF('US06'!D768="","",'US06'!D768),IF($A$20=4, IF(NEDC!C768="","", NEDC!C768),IF($A$20=5, IF('JPN10-15'!C768="","",'JPN10-15'!C768),IF($A$20=6, IF(WLTC!D768="","", WLTC!D768),IF($A$20=7, IF('New Cycle 1'!C768="","", 'New Cycle 1'!C768),IF($A$20=8, IF('New Cycle 2'!C768="","", 'New Cycle 2'!C768),IF($A$20=9, IF('New Cycle 3'!C768="","", 'New Cycle 3'!C768),"")))))))))</f>
        <v>0</v>
      </c>
      <c r="S768" s="32">
        <f>IF($A$20=1,IF(UDDS!E768="","",UDDS!E768),IF($A$20=2,IF('FTP-75'!E768="","",'FTP-75'!E768),IF($A$20=3, IF('US06'!E768="","",'US06'!E768),IF($A$20=4, IF(NEDC!D768="","", NEDC!D768),IF($A$20=5, IF('JPN10-15'!D768="","",'JPN10-15'!D768),IF($A$20=6, IF(WLTC!E768="","", WLTC!E768),IF($A$20=7, IF('New Cycle 1'!D768="","", 'New Cycle 1'!D768),IF($A$20=8, IF('New Cycle 2'!D768="","", 'New Cycle 2'!D768),IF($A$20=9, IF('New Cycle 3'!D768="","", 'New Cycle 3'!D768),"")))))))))</f>
        <v>9.0935498769636496</v>
      </c>
      <c r="T768" s="32">
        <f>IF($A$20=1,IF(UDDS!F768="","",UDDS!F768),IF($A$20=2,IF('FTP-75'!F768="","",'FTP-75'!F768),IF($A$20=3, IF('US06'!F768="","",'US06'!F768),IF($A$20=4, IF(NEDC!E768="","", NEDC!E768),IF($A$20=5, IF('JPN10-15'!E768="","",'JPN10-15'!E768),IF($A$20=6, IF(WLTC!F768="","", WLTC!F768),IF($A$20=7, IF('New Cycle 1'!E768="","", 'New Cycle 1'!E768),IF($A$20=8, IF('New Cycle 2'!E768="","", 'New Cycle 2'!E768),IF($A$20=9, IF('New Cycle 3'!E768="","", 'New Cycle 3'!E768),"")))))))))</f>
        <v>-0.62867234525857185</v>
      </c>
      <c r="U768" s="32">
        <f>IF($A$20=1,IF(UDDS!G768="","",UDDS!G768),IF($A$20=2,IF('FTP-75'!G768="","",'FTP-75'!G768),IF($A$20=3, IF('US06'!G768="","",'US06'!G768),IF($A$20=4, IF(NEDC!F768="","", NEDC!F768),IF($A$20=5, IF('JPN10-15'!F768="","",'JPN10-15'!F768),IF($A$20=6, IF(WLTC!G768="","", WLTC!G768),IF($A$20=7, IF('New Cycle 1'!F768="","", 'New Cycle 1'!F768),IF($A$20=8, IF('New Cycle 2'!F768="","", 'New Cycle 2'!F768),IF($A$20=9, IF('New Cycle 3'!F768="","", 'New Cycle 3'!F768),"")))))))))</f>
        <v>4035.2237848852237</v>
      </c>
    </row>
    <row r="769" spans="16:21" x14ac:dyDescent="0.25">
      <c r="P769" s="8">
        <f>IF($A$20=1,IF(UDDS!A769="","",UDDS!A769),IF($A$20=2,IF('FTP-75'!A769="","",'FTP-75'!A769),IF($A$20=3, IF('US06'!A769="","",'US06'!A769),IF($A$20=4, IF(NEDC!A769="","", NEDC!A769),IF($A$20=5, IF('JPN10-15'!A769="","",'JPN10-15'!A769),IF($A$20=6, IF(WLTC!B769="","", WLTC!B769),IF($A$20=7, IF('New Cycle 1'!A769="","", 'New Cycle 1'!A769),IF($A$20=8, IF('New Cycle 2'!A769="","", 'New Cycle 3'!A769),IF($A$20=9, IF('New Cycle 3'!A769="","", 'New Cycle 3'!A769),"")))))))))</f>
        <v>767</v>
      </c>
      <c r="Q769" s="32">
        <f>IF($A$20=1,IF(UDDS!C769="","",UDDS!C769),IF($A$20=2,IF('FTP-75'!C769="","",'FTP-75'!C769),IF($A$20=3, IF('US06'!C769="","",'US06'!C769),IF($A$20=4, IF(NEDC!B769="","", NEDC!B769),IF($A$20=5, IF('JPN10-15'!B769="","",'JPN10-15'!B769),IF($A$20=6, IF(WLTC!C769="","", WLTC!C769),IF($A$20=7, IF('New Cycle 1'!B769="","", 'New Cycle 1'!B769),IF($A$20=8, IF('New Cycle 2'!B769="","", 'New Cycle 2'!B769),IF($A$20=9, IF('New Cycle 3'!B769="","", 'New Cycle 3'!B769),"")))))))))</f>
        <v>29.168160145786072</v>
      </c>
      <c r="R769" s="32">
        <f>IF($A$20=1,IF(UDDS!D769="","",UDDS!D769),IF($A$20=2,IF('FTP-75'!D769="","",'FTP-75'!D769),IF($A$20=3, IF('US06'!D769="","",'US06'!D769),IF($A$20=4, IF(NEDC!C769="","", NEDC!C769),IF($A$20=5, IF('JPN10-15'!C769="","",'JPN10-15'!C769),IF($A$20=6, IF(WLTC!D769="","", WLTC!D769),IF($A$20=7, IF('New Cycle 1'!C769="","", 'New Cycle 1'!C769),IF($A$20=8, IF('New Cycle 2'!C769="","", 'New Cycle 2'!C769),IF($A$20=9, IF('New Cycle 3'!C769="","", 'New Cycle 3'!C769),"")))))))))</f>
        <v>0</v>
      </c>
      <c r="S769" s="32">
        <f>IF($A$20=1,IF(UDDS!E769="","",UDDS!E769),IF($A$20=2,IF('FTP-75'!E769="","",'FTP-75'!E769),IF($A$20=3, IF('US06'!E769="","",'US06'!E769),IF($A$20=4, IF(NEDC!D769="","", NEDC!D769),IF($A$20=5, IF('JPN10-15'!D769="","",'JPN10-15'!D769),IF($A$20=6, IF(WLTC!E769="","", WLTC!E769),IF($A$20=7, IF('New Cycle 1'!D769="","", 'New Cycle 1'!D769),IF($A$20=8, IF('New Cycle 2'!D769="","", 'New Cycle 2'!D769),IF($A$20=9, IF('New Cycle 3'!D769="","", 'New Cycle 3'!D769),"")))))))))</f>
        <v>8.1022667071627978</v>
      </c>
      <c r="T769" s="32">
        <f>IF($A$20=1,IF(UDDS!F769="","",UDDS!F769),IF($A$20=2,IF('FTP-75'!F769="","",'FTP-75'!F769),IF($A$20=3, IF('US06'!F769="","",'US06'!F769),IF($A$20=4, IF(NEDC!E769="","", NEDC!E769),IF($A$20=5, IF('JPN10-15'!E769="","",'JPN10-15'!E769),IF($A$20=6, IF(WLTC!F769="","", WLTC!F769),IF($A$20=7, IF('New Cycle 1'!E769="","", 'New Cycle 1'!E769),IF($A$20=8, IF('New Cycle 2'!E769="","", 'New Cycle 2'!E769),IF($A$20=9, IF('New Cycle 3'!E769="","", 'New Cycle 3'!E769),"")))))))))</f>
        <v>-0.99128316980085174</v>
      </c>
      <c r="U769" s="32">
        <f>IF($A$20=1,IF(UDDS!G769="","",UDDS!G769),IF($A$20=2,IF('FTP-75'!G769="","",'FTP-75'!G769),IF($A$20=3, IF('US06'!G769="","",'US06'!G769),IF($A$20=4, IF(NEDC!F769="","", NEDC!F769),IF($A$20=5, IF('JPN10-15'!F769="","",'JPN10-15'!F769),IF($A$20=6, IF(WLTC!G769="","", WLTC!G769),IF($A$20=7, IF('New Cycle 1'!F769="","", 'New Cycle 1'!F769),IF($A$20=8, IF('New Cycle 2'!F769="","", 'New Cycle 2'!F769),IF($A$20=9, IF('New Cycle 3'!F769="","", 'New Cycle 3'!F769),"")))))))))</f>
        <v>4043.8216931772868</v>
      </c>
    </row>
    <row r="770" spans="16:21" x14ac:dyDescent="0.25">
      <c r="P770" s="8">
        <f>IF($A$20=1,IF(UDDS!A770="","",UDDS!A770),IF($A$20=2,IF('FTP-75'!A770="","",'FTP-75'!A770),IF($A$20=3, IF('US06'!A770="","",'US06'!A770),IF($A$20=4, IF(NEDC!A770="","", NEDC!A770),IF($A$20=5, IF('JPN10-15'!A770="","",'JPN10-15'!A770),IF($A$20=6, IF(WLTC!B770="","", WLTC!B770),IF($A$20=7, IF('New Cycle 1'!A770="","", 'New Cycle 1'!A770),IF($A$20=8, IF('New Cycle 2'!A770="","", 'New Cycle 3'!A770),IF($A$20=9, IF('New Cycle 3'!A770="","", 'New Cycle 3'!A770),"")))))))))</f>
        <v>768</v>
      </c>
      <c r="Q770" s="32">
        <f>IF($A$20=1,IF(UDDS!C770="","",UDDS!C770),IF($A$20=2,IF('FTP-75'!C770="","",'FTP-75'!C770),IF($A$20=3, IF('US06'!C770="","",'US06'!C770),IF($A$20=4, IF(NEDC!B770="","", NEDC!B770),IF($A$20=5, IF('JPN10-15'!B770="","",'JPN10-15'!B770),IF($A$20=6, IF(WLTC!C770="","", WLTC!C770),IF($A$20=7, IF('New Cycle 1'!B770="","", 'New Cycle 1'!B770),IF($A$20=8, IF('New Cycle 2'!B770="","", 'New Cycle 2'!B770),IF($A$20=9, IF('New Cycle 3'!B770="","", 'New Cycle 3'!B770),"")))))))))</f>
        <v>25.596366695046424</v>
      </c>
      <c r="R770" s="32">
        <f>IF($A$20=1,IF(UDDS!D770="","",UDDS!D770),IF($A$20=2,IF('FTP-75'!D770="","",'FTP-75'!D770),IF($A$20=3, IF('US06'!D770="","",'US06'!D770),IF($A$20=4, IF(NEDC!C770="","", NEDC!C770),IF($A$20=5, IF('JPN10-15'!C770="","",'JPN10-15'!C770),IF($A$20=6, IF(WLTC!D770="","", WLTC!D770),IF($A$20=7, IF('New Cycle 1'!C770="","", 'New Cycle 1'!C770),IF($A$20=8, IF('New Cycle 2'!C770="","", 'New Cycle 2'!C770),IF($A$20=9, IF('New Cycle 3'!C770="","", 'New Cycle 3'!C770),"")))))))))</f>
        <v>0</v>
      </c>
      <c r="S770" s="32">
        <f>IF($A$20=1,IF(UDDS!E770="","",UDDS!E770),IF($A$20=2,IF('FTP-75'!E770="","",'FTP-75'!E770),IF($A$20=3, IF('US06'!E770="","",'US06'!E770),IF($A$20=4, IF(NEDC!D770="","", NEDC!D770),IF($A$20=5, IF('JPN10-15'!D770="","",'JPN10-15'!D770),IF($A$20=6, IF(WLTC!E770="","", WLTC!E770),IF($A$20=7, IF('New Cycle 1'!D770="","", 'New Cycle 1'!D770),IF($A$20=8, IF('New Cycle 2'!D770="","", 'New Cycle 2'!D770),IF($A$20=9, IF('New Cycle 3'!D770="","", 'New Cycle 3'!D770),"")))))))))</f>
        <v>7.1101018597351171</v>
      </c>
      <c r="T770" s="32">
        <f>IF($A$20=1,IF(UDDS!F770="","",UDDS!F770),IF($A$20=2,IF('FTP-75'!F770="","",'FTP-75'!F770),IF($A$20=3, IF('US06'!F770="","",'US06'!F770),IF($A$20=4, IF(NEDC!E770="","", NEDC!E770),IF($A$20=5, IF('JPN10-15'!E770="","",'JPN10-15'!E770),IF($A$20=6, IF(WLTC!F770="","", WLTC!F770),IF($A$20=7, IF('New Cycle 1'!E770="","", 'New Cycle 1'!E770),IF($A$20=8, IF('New Cycle 2'!E770="","", 'New Cycle 2'!E770),IF($A$20=9, IF('New Cycle 3'!E770="","", 'New Cycle 3'!E770),"")))))))))</f>
        <v>-0.99216484742768074</v>
      </c>
      <c r="U770" s="32">
        <f>IF($A$20=1,IF(UDDS!G770="","",UDDS!G770),IF($A$20=2,IF('FTP-75'!G770="","",'FTP-75'!G770),IF($A$20=3, IF('US06'!G770="","",'US06'!G770),IF($A$20=4, IF(NEDC!F770="","", NEDC!F770),IF($A$20=5, IF('JPN10-15'!F770="","",'JPN10-15'!F770),IF($A$20=6, IF(WLTC!G770="","", WLTC!G770),IF($A$20=7, IF('New Cycle 1'!F770="","", 'New Cycle 1'!F770),IF($A$20=8, IF('New Cycle 2'!F770="","", 'New Cycle 2'!F770),IF($A$20=9, IF('New Cycle 3'!F770="","", 'New Cycle 3'!F770),"")))))))))</f>
        <v>4051.4278774607355</v>
      </c>
    </row>
    <row r="771" spans="16:21" x14ac:dyDescent="0.25">
      <c r="P771" s="8">
        <f>IF($A$20=1,IF(UDDS!A771="","",UDDS!A771),IF($A$20=2,IF('FTP-75'!A771="","",'FTP-75'!A771),IF($A$20=3, IF('US06'!A771="","",'US06'!A771),IF($A$20=4, IF(NEDC!A771="","", NEDC!A771),IF($A$20=5, IF('JPN10-15'!A771="","",'JPN10-15'!A771),IF($A$20=6, IF(WLTC!B771="","", WLTC!B771),IF($A$20=7, IF('New Cycle 1'!A771="","", 'New Cycle 1'!A771),IF($A$20=8, IF('New Cycle 2'!A771="","", 'New Cycle 3'!A771),IF($A$20=9, IF('New Cycle 3'!A771="","", 'New Cycle 3'!A771),"")))))))))</f>
        <v>769</v>
      </c>
      <c r="Q771" s="32">
        <f>IF($A$20=1,IF(UDDS!C771="","",UDDS!C771),IF($A$20=2,IF('FTP-75'!C771="","",'FTP-75'!C771),IF($A$20=3, IF('US06'!C771="","",'US06'!C771),IF($A$20=4, IF(NEDC!B771="","", NEDC!B771),IF($A$20=5, IF('JPN10-15'!B771="","",'JPN10-15'!B771),IF($A$20=6, IF(WLTC!C771="","", WLTC!C771),IF($A$20=7, IF('New Cycle 1'!B771="","", 'New Cycle 1'!B771),IF($A$20=8, IF('New Cycle 2'!B771="","", 'New Cycle 2'!B771),IF($A$20=9, IF('New Cycle 3'!B771="","", 'New Cycle 3'!B771),"")))))))))</f>
        <v>22.025366695046422</v>
      </c>
      <c r="R771" s="32">
        <f>IF($A$20=1,IF(UDDS!D771="","",UDDS!D771),IF($A$20=2,IF('FTP-75'!D771="","",'FTP-75'!D771),IF($A$20=3, IF('US06'!D771="","",'US06'!D771),IF($A$20=4, IF(NEDC!C771="","", NEDC!C771),IF($A$20=5, IF('JPN10-15'!C771="","",'JPN10-15'!C771),IF($A$20=6, IF(WLTC!D771="","", WLTC!D771),IF($A$20=7, IF('New Cycle 1'!C771="","", 'New Cycle 1'!C771),IF($A$20=8, IF('New Cycle 2'!C771="","", 'New Cycle 2'!C771),IF($A$20=9, IF('New Cycle 3'!C771="","", 'New Cycle 3'!C771),"")))))))))</f>
        <v>0</v>
      </c>
      <c r="S771" s="32">
        <f>IF($A$20=1,IF(UDDS!E771="","",UDDS!E771),IF($A$20=2,IF('FTP-75'!E771="","",'FTP-75'!E771),IF($A$20=3, IF('US06'!E771="","",'US06'!E771),IF($A$20=4, IF(NEDC!D771="","", NEDC!D771),IF($A$20=5, IF('JPN10-15'!D771="","",'JPN10-15'!D771),IF($A$20=6, IF(WLTC!E771="","", WLTC!E771),IF($A$20=7, IF('New Cycle 1'!D771="","", 'New Cycle 1'!D771),IF($A$20=8, IF('New Cycle 2'!D771="","", 'New Cycle 2'!D771),IF($A$20=9, IF('New Cycle 3'!D771="","", 'New Cycle 3'!D771),"")))))))))</f>
        <v>6.118157415290673</v>
      </c>
      <c r="T771" s="32">
        <f>IF($A$20=1,IF(UDDS!F771="","",UDDS!F771),IF($A$20=2,IF('FTP-75'!F771="","",'FTP-75'!F771),IF($A$20=3, IF('US06'!F771="","",'US06'!F771),IF($A$20=4, IF(NEDC!E771="","", NEDC!E771),IF($A$20=5, IF('JPN10-15'!E771="","",'JPN10-15'!E771),IF($A$20=6, IF(WLTC!F771="","", WLTC!F771),IF($A$20=7, IF('New Cycle 1'!E771="","", 'New Cycle 1'!E771),IF($A$20=8, IF('New Cycle 2'!E771="","", 'New Cycle 2'!E771),IF($A$20=9, IF('New Cycle 3'!E771="","", 'New Cycle 3'!E771),"")))))))))</f>
        <v>-0.99194444444444407</v>
      </c>
      <c r="U771" s="32">
        <f>IF($A$20=1,IF(UDDS!G771="","",UDDS!G771),IF($A$20=2,IF('FTP-75'!G771="","",'FTP-75'!G771),IF($A$20=3, IF('US06'!G771="","",'US06'!G771),IF($A$20=4, IF(NEDC!F771="","", NEDC!F771),IF($A$20=5, IF('JPN10-15'!F771="","",'JPN10-15'!F771),IF($A$20=6, IF(WLTC!G771="","", WLTC!G771),IF($A$20=7, IF('New Cycle 1'!F771="","", 'New Cycle 1'!F771),IF($A$20=8, IF('New Cycle 2'!F771="","", 'New Cycle 2'!F771),IF($A$20=9, IF('New Cycle 3'!F771="","", 'New Cycle 3'!F771),"")))))))))</f>
        <v>4058.0420070982486</v>
      </c>
    </row>
    <row r="772" spans="16:21" x14ac:dyDescent="0.25">
      <c r="P772" s="8">
        <f>IF($A$20=1,IF(UDDS!A772="","",UDDS!A772),IF($A$20=2,IF('FTP-75'!A772="","",'FTP-75'!A772),IF($A$20=3, IF('US06'!A772="","",'US06'!A772),IF($A$20=4, IF(NEDC!A772="","", NEDC!A772),IF($A$20=5, IF('JPN10-15'!A772="","",'JPN10-15'!A772),IF($A$20=6, IF(WLTC!B772="","", WLTC!B772),IF($A$20=7, IF('New Cycle 1'!A772="","", 'New Cycle 1'!A772),IF($A$20=8, IF('New Cycle 2'!A772="","", 'New Cycle 3'!A772),IF($A$20=9, IF('New Cycle 3'!A772="","", 'New Cycle 3'!A772),"")))))))))</f>
        <v>770</v>
      </c>
      <c r="Q772" s="32">
        <f>IF($A$20=1,IF(UDDS!C772="","",UDDS!C772),IF($A$20=2,IF('FTP-75'!C772="","",'FTP-75'!C772),IF($A$20=3, IF('US06'!C772="","",'US06'!C772),IF($A$20=4, IF(NEDC!B772="","", NEDC!B772),IF($A$20=5, IF('JPN10-15'!B772="","",'JPN10-15'!B772),IF($A$20=6, IF(WLTC!C772="","", WLTC!C772),IF($A$20=7, IF('New Cycle 1'!B772="","", 'New Cycle 1'!B772),IF($A$20=8, IF('New Cycle 2'!B772="","", 'New Cycle 2'!B772),IF($A$20=9, IF('New Cycle 3'!B772="","", 'New Cycle 3'!B772),"")))))))))</f>
        <v>18.414688955108325</v>
      </c>
      <c r="R772" s="32">
        <f>IF($A$20=1,IF(UDDS!D772="","",UDDS!D772),IF($A$20=2,IF('FTP-75'!D772="","",'FTP-75'!D772),IF($A$20=3, IF('US06'!D772="","",'US06'!D772),IF($A$20=4, IF(NEDC!C772="","", NEDC!C772),IF($A$20=5, IF('JPN10-15'!C772="","",'JPN10-15'!C772),IF($A$20=6, IF(WLTC!D772="","", WLTC!D772),IF($A$20=7, IF('New Cycle 1'!C772="","", 'New Cycle 1'!C772),IF($A$20=8, IF('New Cycle 2'!C772="","", 'New Cycle 2'!C772),IF($A$20=9, IF('New Cycle 3'!C772="","", 'New Cycle 3'!C772),"")))))))))</f>
        <v>0</v>
      </c>
      <c r="S772" s="32">
        <f>IF($A$20=1,IF(UDDS!E772="","",UDDS!E772),IF($A$20=2,IF('FTP-75'!E772="","",'FTP-75'!E772),IF($A$20=3, IF('US06'!E772="","",'US06'!E772),IF($A$20=4, IF(NEDC!D772="","", NEDC!D772),IF($A$20=5, IF('JPN10-15'!D772="","",'JPN10-15'!D772),IF($A$20=6, IF(WLTC!E772="","", WLTC!E772),IF($A$20=7, IF('New Cycle 1'!D772="","", 'New Cycle 1'!D772),IF($A$20=8, IF('New Cycle 2'!D772="","", 'New Cycle 2'!D772),IF($A$20=9, IF('New Cycle 3'!D772="","", 'New Cycle 3'!D772),"")))))))))</f>
        <v>5.1151913764189789</v>
      </c>
      <c r="T772" s="32">
        <f>IF($A$20=1,IF(UDDS!F772="","",UDDS!F772),IF($A$20=2,IF('FTP-75'!F772="","",'FTP-75'!F772),IF($A$20=3, IF('US06'!F772="","",'US06'!F772),IF($A$20=4, IF(NEDC!E772="","", NEDC!E772),IF($A$20=5, IF('JPN10-15'!E772="","",'JPN10-15'!E772),IF($A$20=6, IF(WLTC!F772="","", WLTC!F772),IF($A$20=7, IF('New Cycle 1'!E772="","", 'New Cycle 1'!E772),IF($A$20=8, IF('New Cycle 2'!E772="","", 'New Cycle 2'!E772),IF($A$20=9, IF('New Cycle 3'!E772="","", 'New Cycle 3'!E772),"")))))))))</f>
        <v>-1.0029660388716941</v>
      </c>
      <c r="U772" s="32">
        <f>IF($A$20=1,IF(UDDS!G772="","",UDDS!G772),IF($A$20=2,IF('FTP-75'!G772="","",'FTP-75'!G772),IF($A$20=3, IF('US06'!G772="","",'US06'!G772),IF($A$20=4, IF(NEDC!F772="","", NEDC!F772),IF($A$20=5, IF('JPN10-15'!F772="","",'JPN10-15'!F772),IF($A$20=6, IF(WLTC!G772="","", WLTC!G772),IF($A$20=7, IF('New Cycle 1'!F772="","", 'New Cycle 1'!F772),IF($A$20=8, IF('New Cycle 2'!F772="","", 'New Cycle 2'!F772),IF($A$20=9, IF('New Cycle 3'!F772="","", 'New Cycle 3'!F772),"")))))))))</f>
        <v>4063.6586814941033</v>
      </c>
    </row>
    <row r="773" spans="16:21" x14ac:dyDescent="0.25">
      <c r="P773" s="8">
        <f>IF($A$20=1,IF(UDDS!A773="","",UDDS!A773),IF($A$20=2,IF('FTP-75'!A773="","",'FTP-75'!A773),IF($A$20=3, IF('US06'!A773="","",'US06'!A773),IF($A$20=4, IF(NEDC!A773="","", NEDC!A773),IF($A$20=5, IF('JPN10-15'!A773="","",'JPN10-15'!A773),IF($A$20=6, IF(WLTC!B773="","", WLTC!B773),IF($A$20=7, IF('New Cycle 1'!A773="","", 'New Cycle 1'!A773),IF($A$20=8, IF('New Cycle 2'!A773="","", 'New Cycle 3'!A773),IF($A$20=9, IF('New Cycle 3'!A773="","", 'New Cycle 3'!A773),"")))))))))</f>
        <v>771</v>
      </c>
      <c r="Q773" s="32">
        <f>IF($A$20=1,IF(UDDS!C773="","",UDDS!C773),IF($A$20=2,IF('FTP-75'!C773="","",'FTP-75'!C773),IF($A$20=3, IF('US06'!C773="","",'US06'!C773),IF($A$20=4, IF(NEDC!B773="","", NEDC!B773),IF($A$20=5, IF('JPN10-15'!B773="","",'JPN10-15'!B773),IF($A$20=6, IF(WLTC!C773="","", WLTC!C773),IF($A$20=7, IF('New Cycle 1'!B773="","", 'New Cycle 1'!B773),IF($A$20=8, IF('New Cycle 2'!B773="","", 'New Cycle 2'!B773),IF($A$20=9, IF('New Cycle 3'!B773="","", 'New Cycle 3'!B773),"")))))))))</f>
        <v>14.883366695046426</v>
      </c>
      <c r="R773" s="32">
        <f>IF($A$20=1,IF(UDDS!D773="","",UDDS!D773),IF($A$20=2,IF('FTP-75'!D773="","",'FTP-75'!D773),IF($A$20=3, IF('US06'!D773="","",'US06'!D773),IF($A$20=4, IF(NEDC!C773="","", NEDC!C773),IF($A$20=5, IF('JPN10-15'!C773="","",'JPN10-15'!C773),IF($A$20=6, IF(WLTC!D773="","", WLTC!D773),IF($A$20=7, IF('New Cycle 1'!C773="","", 'New Cycle 1'!C773),IF($A$20=8, IF('New Cycle 2'!C773="","", 'New Cycle 2'!C773),IF($A$20=9, IF('New Cycle 3'!C773="","", 'New Cycle 3'!C773),"")))))))))</f>
        <v>0</v>
      </c>
      <c r="S773" s="32">
        <f>IF($A$20=1,IF(UDDS!E773="","",UDDS!E773),IF($A$20=2,IF('FTP-75'!E773="","",'FTP-75'!E773),IF($A$20=3, IF('US06'!E773="","",'US06'!E773),IF($A$20=4, IF(NEDC!D773="","", NEDC!D773),IF($A$20=5, IF('JPN10-15'!D773="","",'JPN10-15'!D773),IF($A$20=6, IF(WLTC!E773="","", WLTC!E773),IF($A$20=7, IF('New Cycle 1'!D773="","", 'New Cycle 1'!D773),IF($A$20=8, IF('New Cycle 2'!D773="","", 'New Cycle 2'!D773),IF($A$20=9, IF('New Cycle 3'!D773="","", 'New Cycle 3'!D773),"")))))))))</f>
        <v>4.1342685264017849</v>
      </c>
      <c r="T773" s="32">
        <f>IF($A$20=1,IF(UDDS!F773="","",UDDS!F773),IF($A$20=2,IF('FTP-75'!F773="","",'FTP-75'!F773),IF($A$20=3, IF('US06'!F773="","",'US06'!F773),IF($A$20=4, IF(NEDC!E773="","", NEDC!E773),IF($A$20=5, IF('JPN10-15'!E773="","",'JPN10-15'!E773),IF($A$20=6, IF(WLTC!F773="","", WLTC!F773),IF($A$20=7, IF('New Cycle 1'!E773="","", 'New Cycle 1'!E773),IF($A$20=8, IF('New Cycle 2'!E773="","", 'New Cycle 2'!E773),IF($A$20=9, IF('New Cycle 3'!E773="","", 'New Cycle 3'!E773),"")))))))))</f>
        <v>-0.98092285001719404</v>
      </c>
      <c r="U773" s="32">
        <f>IF($A$20=1,IF(UDDS!G773="","",UDDS!G773),IF($A$20=2,IF('FTP-75'!G773="","",'FTP-75'!G773),IF($A$20=3, IF('US06'!G773="","",'US06'!G773),IF($A$20=4, IF(NEDC!F773="","", NEDC!F773),IF($A$20=5, IF('JPN10-15'!F773="","",'JPN10-15'!F773),IF($A$20=6, IF(WLTC!G773="","", WLTC!G773),IF($A$20=7, IF('New Cycle 1'!F773="","", 'New Cycle 1'!F773),IF($A$20=8, IF('New Cycle 2'!F773="","", 'New Cycle 2'!F773),IF($A$20=9, IF('New Cycle 3'!F773="","", 'New Cycle 3'!F773),"")))))))))</f>
        <v>4068.2834114455136</v>
      </c>
    </row>
    <row r="774" spans="16:21" x14ac:dyDescent="0.25">
      <c r="P774" s="8">
        <f>IF($A$20=1,IF(UDDS!A774="","",UDDS!A774),IF($A$20=2,IF('FTP-75'!A774="","",'FTP-75'!A774),IF($A$20=3, IF('US06'!A774="","",'US06'!A774),IF($A$20=4, IF(NEDC!A774="","", NEDC!A774),IF($A$20=5, IF('JPN10-15'!A774="","",'JPN10-15'!A774),IF($A$20=6, IF(WLTC!B774="","", WLTC!B774),IF($A$20=7, IF('New Cycle 1'!A774="","", 'New Cycle 1'!A774),IF($A$20=8, IF('New Cycle 2'!A774="","", 'New Cycle 3'!A774),IF($A$20=9, IF('New Cycle 3'!A774="","", 'New Cycle 3'!A774),"")))))))))</f>
        <v>772</v>
      </c>
      <c r="Q774" s="32">
        <f>IF($A$20=1,IF(UDDS!C774="","",UDDS!C774),IF($A$20=2,IF('FTP-75'!C774="","",'FTP-75'!C774),IF($A$20=3, IF('US06'!C774="","",'US06'!C774),IF($A$20=4, IF(NEDC!B774="","", NEDC!B774),IF($A$20=5, IF('JPN10-15'!B774="","",'JPN10-15'!B774),IF($A$20=6, IF(WLTC!C774="","", WLTC!C774),IF($A$20=7, IF('New Cycle 1'!B774="","", 'New Cycle 1'!B774),IF($A$20=8, IF('New Cycle 2'!B774="","", 'New Cycle 2'!B774),IF($A$20=9, IF('New Cycle 3'!B774="","", 'New Cycle 3'!B774),"")))))))))</f>
        <v>11.234598353147508</v>
      </c>
      <c r="R774" s="32">
        <f>IF($A$20=1,IF(UDDS!D774="","",UDDS!D774),IF($A$20=2,IF('FTP-75'!D774="","",'FTP-75'!D774),IF($A$20=3, IF('US06'!D774="","",'US06'!D774),IF($A$20=4, IF(NEDC!C774="","", NEDC!C774),IF($A$20=5, IF('JPN10-15'!C774="","",'JPN10-15'!C774),IF($A$20=6, IF(WLTC!D774="","", WLTC!D774),IF($A$20=7, IF('New Cycle 1'!C774="","", 'New Cycle 1'!C774),IF($A$20=8, IF('New Cycle 2'!C774="","", 'New Cycle 2'!C774),IF($A$20=9, IF('New Cycle 3'!C774="","", 'New Cycle 3'!C774),"")))))))))</f>
        <v>0</v>
      </c>
      <c r="S774" s="32">
        <f>IF($A$20=1,IF(UDDS!E774="","",UDDS!E774),IF($A$20=2,IF('FTP-75'!E774="","",'FTP-75'!E774),IF($A$20=3, IF('US06'!E774="","",'US06'!E774),IF($A$20=4, IF(NEDC!D774="","", NEDC!D774),IF($A$20=5, IF('JPN10-15'!D774="","",'JPN10-15'!D774),IF($A$20=6, IF(WLTC!E774="","", WLTC!E774),IF($A$20=7, IF('New Cycle 1'!D774="","", 'New Cycle 1'!D774),IF($A$20=8, IF('New Cycle 2'!D774="","", 'New Cycle 2'!D774),IF($A$20=9, IF('New Cycle 3'!D774="","", 'New Cycle 3'!D774),"")))))))))</f>
        <v>3.1207217647631964</v>
      </c>
      <c r="T774" s="32">
        <f>IF($A$20=1,IF(UDDS!F774="","",UDDS!F774),IF($A$20=2,IF('FTP-75'!F774="","",'FTP-75'!F774),IF($A$20=3, IF('US06'!F774="","",'US06'!F774),IF($A$20=4, IF(NEDC!E774="","", NEDC!E774),IF($A$20=5, IF('JPN10-15'!E774="","",'JPN10-15'!E774),IF($A$20=6, IF(WLTC!F774="","", WLTC!F774),IF($A$20=7, IF('New Cycle 1'!E774="","", 'New Cycle 1'!E774),IF($A$20=8, IF('New Cycle 2'!E774="","", 'New Cycle 2'!E774),IF($A$20=9, IF('New Cycle 3'!E774="","", 'New Cycle 3'!E774),"")))))))))</f>
        <v>-1.0135467616385885</v>
      </c>
      <c r="U774" s="32">
        <f>IF($A$20=1,IF(UDDS!G774="","",UDDS!G774),IF($A$20=2,IF('FTP-75'!G774="","",'FTP-75'!G774),IF($A$20=3, IF('US06'!G774="","",'US06'!G774),IF($A$20=4, IF(NEDC!F774="","", NEDC!F774),IF($A$20=5, IF('JPN10-15'!F774="","",'JPN10-15'!F774),IF($A$20=6, IF(WLTC!G774="","", WLTC!G774),IF($A$20=7, IF('New Cycle 1'!F774="","", 'New Cycle 1'!F774),IF($A$20=8, IF('New Cycle 2'!F774="","", 'New Cycle 2'!F774),IF($A$20=9, IF('New Cycle 3'!F774="","", 'New Cycle 3'!F774),"")))))))))</f>
        <v>4071.9109065910961</v>
      </c>
    </row>
    <row r="775" spans="16:21" x14ac:dyDescent="0.25">
      <c r="P775" s="8">
        <f>IF($A$20=1,IF(UDDS!A775="","",UDDS!A775),IF($A$20=2,IF('FTP-75'!A775="","",'FTP-75'!A775),IF($A$20=3, IF('US06'!A775="","",'US06'!A775),IF($A$20=4, IF(NEDC!A775="","", NEDC!A775),IF($A$20=5, IF('JPN10-15'!A775="","",'JPN10-15'!A775),IF($A$20=6, IF(WLTC!B775="","", WLTC!B775),IF($A$20=7, IF('New Cycle 1'!A775="","", 'New Cycle 1'!A775),IF($A$20=8, IF('New Cycle 2'!A775="","", 'New Cycle 3'!A775),IF($A$20=9, IF('New Cycle 3'!A775="","", 'New Cycle 3'!A775),"")))))))))</f>
        <v>773</v>
      </c>
      <c r="Q775" s="32">
        <f>IF($A$20=1,IF(UDDS!C775="","",UDDS!C775),IF($A$20=2,IF('FTP-75'!C775="","",'FTP-75'!C775),IF($A$20=3, IF('US06'!C775="","",'US06'!C775),IF($A$20=4, IF(NEDC!B775="","", NEDC!B775),IF($A$20=5, IF('JPN10-15'!B775="","",'JPN10-15'!B775),IF($A$20=6, IF(WLTC!C775="","", WLTC!C775),IF($A$20=7, IF('New Cycle 1'!B775="","", 'New Cycle 1'!B775),IF($A$20=8, IF('New Cycle 2'!B775="","", 'New Cycle 2'!B775),IF($A$20=9, IF('New Cycle 3'!B775="","", 'New Cycle 3'!B775),"")))))))))</f>
        <v>7.8902000265121464</v>
      </c>
      <c r="R775" s="32">
        <f>IF($A$20=1,IF(UDDS!D775="","",UDDS!D775),IF($A$20=2,IF('FTP-75'!D775="","",'FTP-75'!D775),IF($A$20=3, IF('US06'!D775="","",'US06'!D775),IF($A$20=4, IF(NEDC!C775="","", NEDC!C775),IF($A$20=5, IF('JPN10-15'!C775="","",'JPN10-15'!C775),IF($A$20=6, IF(WLTC!D775="","", WLTC!D775),IF($A$20=7, IF('New Cycle 1'!C775="","", 'New Cycle 1'!C775),IF($A$20=8, IF('New Cycle 2'!C775="","", 'New Cycle 2'!C775),IF($A$20=9, IF('New Cycle 3'!C775="","", 'New Cycle 3'!C775),"")))))))))</f>
        <v>0</v>
      </c>
      <c r="S775" s="32">
        <f>IF($A$20=1,IF(UDDS!E775="","",UDDS!E775),IF($A$20=2,IF('FTP-75'!E775="","",'FTP-75'!E775),IF($A$20=3, IF('US06'!E775="","",'US06'!E775),IF($A$20=4, IF(NEDC!D775="","", NEDC!D775),IF($A$20=5, IF('JPN10-15'!D775="","",'JPN10-15'!D775),IF($A$20=6, IF(WLTC!E775="","", WLTC!E775),IF($A$20=7, IF('New Cycle 1'!D775="","", 'New Cycle 1'!D775),IF($A$20=8, IF('New Cycle 2'!D775="","", 'New Cycle 2'!D775),IF($A$20=9, IF('New Cycle 3'!D775="","", 'New Cycle 3'!D775),"")))))))))</f>
        <v>2.1917222295867074</v>
      </c>
      <c r="T775" s="32">
        <f>IF($A$20=1,IF(UDDS!F775="","",UDDS!F775),IF($A$20=2,IF('FTP-75'!F775="","",'FTP-75'!F775),IF($A$20=3, IF('US06'!F775="","",'US06'!F775),IF($A$20=4, IF(NEDC!E775="","", NEDC!E775),IF($A$20=5, IF('JPN10-15'!E775="","",'JPN10-15'!E775),IF($A$20=6, IF(WLTC!F775="","", WLTC!F775),IF($A$20=7, IF('New Cycle 1'!E775="","", 'New Cycle 1'!E775),IF($A$20=8, IF('New Cycle 2'!E775="","", 'New Cycle 2'!E775),IF($A$20=9, IF('New Cycle 3'!E775="","", 'New Cycle 3'!E775),"")))))))))</f>
        <v>-0.92899953517648903</v>
      </c>
      <c r="U775" s="32">
        <f>IF($A$20=1,IF(UDDS!G775="","",UDDS!G775),IF($A$20=2,IF('FTP-75'!G775="","",'FTP-75'!G775),IF($A$20=3, IF('US06'!G775="","",'US06'!G775),IF($A$20=4, IF(NEDC!F775="","", NEDC!F775),IF($A$20=5, IF('JPN10-15'!F775="","",'JPN10-15'!F775),IF($A$20=6, IF(WLTC!G775="","", WLTC!G775),IF($A$20=7, IF('New Cycle 1'!F775="","", 'New Cycle 1'!F775),IF($A$20=8, IF('New Cycle 2'!F775="","", 'New Cycle 2'!F775),IF($A$20=9, IF('New Cycle 3'!F775="","", 'New Cycle 3'!F775),"")))))))))</f>
        <v>4074.5671285882709</v>
      </c>
    </row>
    <row r="776" spans="16:21" x14ac:dyDescent="0.25">
      <c r="P776" s="8">
        <f>IF($A$20=1,IF(UDDS!A776="","",UDDS!A776),IF($A$20=2,IF('FTP-75'!A776="","",'FTP-75'!A776),IF($A$20=3, IF('US06'!A776="","",'US06'!A776),IF($A$20=4, IF(NEDC!A776="","", NEDC!A776),IF($A$20=5, IF('JPN10-15'!A776="","",'JPN10-15'!A776),IF($A$20=6, IF(WLTC!B776="","", WLTC!B776),IF($A$20=7, IF('New Cycle 1'!A776="","", 'New Cycle 1'!A776),IF($A$20=8, IF('New Cycle 2'!A776="","", 'New Cycle 3'!A776),IF($A$20=9, IF('New Cycle 3'!A776="","", 'New Cycle 3'!A776),"")))))))))</f>
        <v>774</v>
      </c>
      <c r="Q776" s="32">
        <f>IF($A$20=1,IF(UDDS!C776="","",UDDS!C776),IF($A$20=2,IF('FTP-75'!C776="","",'FTP-75'!C776),IF($A$20=3, IF('US06'!C776="","",'US06'!C776),IF($A$20=4, IF(NEDC!B776="","", NEDC!B776),IF($A$20=5, IF('JPN10-15'!B776="","",'JPN10-15'!B776),IF($A$20=6, IF(WLTC!C776="","", WLTC!C776),IF($A$20=7, IF('New Cycle 1'!B776="","", 'New Cycle 1'!B776),IF($A$20=8, IF('New Cycle 2'!B776="","", 'New Cycle 2'!B776),IF($A$20=9, IF('New Cycle 3'!B776="","", 'New Cycle 3'!B776),"")))))))))</f>
        <v>4.4805520720481873</v>
      </c>
      <c r="R776" s="32">
        <f>IF($A$20=1,IF(UDDS!D776="","",UDDS!D776),IF($A$20=2,IF('FTP-75'!D776="","",'FTP-75'!D776),IF($A$20=3, IF('US06'!D776="","",'US06'!D776),IF($A$20=4, IF(NEDC!C776="","", NEDC!C776),IF($A$20=5, IF('JPN10-15'!C776="","",'JPN10-15'!C776),IF($A$20=6, IF(WLTC!D776="","", WLTC!D776),IF($A$20=7, IF('New Cycle 1'!C776="","", 'New Cycle 1'!C776),IF($A$20=8, IF('New Cycle 2'!C776="","", 'New Cycle 2'!C776),IF($A$20=9, IF('New Cycle 3'!C776="","", 'New Cycle 3'!C776),"")))))))))</f>
        <v>0</v>
      </c>
      <c r="S776" s="32">
        <f>IF($A$20=1,IF(UDDS!E776="","",UDDS!E776),IF($A$20=2,IF('FTP-75'!E776="","",'FTP-75'!E776),IF($A$20=3, IF('US06'!E776="","",'US06'!E776),IF($A$20=4, IF(NEDC!D776="","", NEDC!D776),IF($A$20=5, IF('JPN10-15'!D776="","",'JPN10-15'!D776),IF($A$20=6, IF(WLTC!E776="","", WLTC!E776),IF($A$20=7, IF('New Cycle 1'!D776="","", 'New Cycle 1'!D776),IF($A$20=8, IF('New Cycle 2'!D776="","", 'New Cycle 2'!D776),IF($A$20=9, IF('New Cycle 3'!D776="","", 'New Cycle 3'!D776),"")))))))))</f>
        <v>1.2445977977911631</v>
      </c>
      <c r="T776" s="32">
        <f>IF($A$20=1,IF(UDDS!F776="","",UDDS!F776),IF($A$20=2,IF('FTP-75'!F776="","",'FTP-75'!F776),IF($A$20=3, IF('US06'!F776="","",'US06'!F776),IF($A$20=4, IF(NEDC!E776="","", NEDC!E776),IF($A$20=5, IF('JPN10-15'!E776="","",'JPN10-15'!E776),IF($A$20=6, IF(WLTC!F776="","", WLTC!F776),IF($A$20=7, IF('New Cycle 1'!E776="","", 'New Cycle 1'!E776),IF($A$20=8, IF('New Cycle 2'!E776="","", 'New Cycle 2'!E776),IF($A$20=9, IF('New Cycle 3'!E776="","", 'New Cycle 3'!E776),"")))))))))</f>
        <v>-0.94712443179554429</v>
      </c>
      <c r="U776" s="32">
        <f>IF($A$20=1,IF(UDDS!G776="","",UDDS!G776),IF($A$20=2,IF('FTP-75'!G776="","",'FTP-75'!G776),IF($A$20=3, IF('US06'!G776="","",'US06'!G776),IF($A$20=4, IF(NEDC!F776="","", NEDC!F776),IF($A$20=5, IF('JPN10-15'!F776="","",'JPN10-15'!F776),IF($A$20=6, IF(WLTC!G776="","", WLTC!G776),IF($A$20=7, IF('New Cycle 1'!F776="","", 'New Cycle 1'!F776),IF($A$20=8, IF('New Cycle 2'!F776="","", 'New Cycle 2'!F776),IF($A$20=9, IF('New Cycle 3'!F776="","", 'New Cycle 3'!F776),"")))))))))</f>
        <v>4076.28528860196</v>
      </c>
    </row>
    <row r="777" spans="16:21" x14ac:dyDescent="0.25">
      <c r="P777" s="8">
        <f>IF($A$20=1,IF(UDDS!A777="","",UDDS!A777),IF($A$20=2,IF('FTP-75'!A777="","",'FTP-75'!A777),IF($A$20=3, IF('US06'!A777="","",'US06'!A777),IF($A$20=4, IF(NEDC!A777="","", NEDC!A777),IF($A$20=5, IF('JPN10-15'!A777="","",'JPN10-15'!A777),IF($A$20=6, IF(WLTC!B777="","", WLTC!B777),IF($A$20=7, IF('New Cycle 1'!A777="","", 'New Cycle 1'!A777),IF($A$20=8, IF('New Cycle 2'!A777="","", 'New Cycle 3'!A777),IF($A$20=9, IF('New Cycle 3'!A777="","", 'New Cycle 3'!A777),"")))))))))</f>
        <v>775</v>
      </c>
      <c r="Q777" s="32">
        <f>IF($A$20=1,IF(UDDS!C777="","",UDDS!C777),IF($A$20=2,IF('FTP-75'!C777="","",'FTP-75'!C777),IF($A$20=3, IF('US06'!C777="","",'US06'!C777),IF($A$20=4, IF(NEDC!B777="","", NEDC!B777),IF($A$20=5, IF('JPN10-15'!B777="","",'JPN10-15'!B777),IF($A$20=6, IF(WLTC!C777="","", WLTC!C777),IF($A$20=7, IF('New Cycle 1'!B777="","", 'New Cycle 1'!B777),IF($A$20=8, IF('New Cycle 2'!B777="","", 'New Cycle 2'!B777),IF($A$20=9, IF('New Cycle 3'!B777="","", 'New Cycle 3'!B777),"")))))))))</f>
        <v>1.220984890302022</v>
      </c>
      <c r="R777" s="32">
        <f>IF($A$20=1,IF(UDDS!D777="","",UDDS!D777),IF($A$20=2,IF('FTP-75'!D777="","",'FTP-75'!D777),IF($A$20=3, IF('US06'!D777="","",'US06'!D777),IF($A$20=4, IF(NEDC!C777="","", NEDC!C777),IF($A$20=5, IF('JPN10-15'!C777="","",'JPN10-15'!C777),IF($A$20=6, IF(WLTC!D777="","", WLTC!D777),IF($A$20=7, IF('New Cycle 1'!C777="","", 'New Cycle 1'!C777),IF($A$20=8, IF('New Cycle 2'!C777="","", 'New Cycle 2'!C777),IF($A$20=9, IF('New Cycle 3'!C777="","", 'New Cycle 3'!C777),"")))))))))</f>
        <v>0</v>
      </c>
      <c r="S777" s="32">
        <f>IF($A$20=1,IF(UDDS!E777="","",UDDS!E777),IF($A$20=2,IF('FTP-75'!E777="","",'FTP-75'!E777),IF($A$20=3, IF('US06'!E777="","",'US06'!E777),IF($A$20=4, IF(NEDC!D777="","", NEDC!D777),IF($A$20=5, IF('JPN10-15'!D777="","",'JPN10-15'!D777),IF($A$20=6, IF(WLTC!E777="","", WLTC!E777),IF($A$20=7, IF('New Cycle 1'!D777="","", 'New Cycle 1'!D777),IF($A$20=8, IF('New Cycle 2'!D777="","", 'New Cycle 2'!D777),IF($A$20=9, IF('New Cycle 3'!D777="","", 'New Cycle 3'!D777),"")))))))))</f>
        <v>0.33916246952833945</v>
      </c>
      <c r="T777" s="32">
        <f>IF($A$20=1,IF(UDDS!F777="","",UDDS!F777),IF($A$20=2,IF('FTP-75'!F777="","",'FTP-75'!F777),IF($A$20=3, IF('US06'!F777="","",'US06'!F777),IF($A$20=4, IF(NEDC!E777="","", NEDC!E777),IF($A$20=5, IF('JPN10-15'!E777="","",'JPN10-15'!E777),IF($A$20=6, IF(WLTC!F777="","", WLTC!F777),IF($A$20=7, IF('New Cycle 1'!E777="","", 'New Cycle 1'!E777),IF($A$20=8, IF('New Cycle 2'!E777="","", 'New Cycle 2'!E777),IF($A$20=9, IF('New Cycle 3'!E777="","", 'New Cycle 3'!E777),"")))))))))</f>
        <v>-0.90543532826282358</v>
      </c>
      <c r="U777" s="32">
        <f>IF($A$20=1,IF(UDDS!G777="","",UDDS!G777),IF($A$20=2,IF('FTP-75'!G777="","",'FTP-75'!G777),IF($A$20=3, IF('US06'!G777="","",'US06'!G777),IF($A$20=4, IF(NEDC!F777="","", NEDC!F777),IF($A$20=5, IF('JPN10-15'!F777="","",'JPN10-15'!F777),IF($A$20=6, IF(WLTC!G777="","", WLTC!G777),IF($A$20=7, IF('New Cycle 1'!F777="","", 'New Cycle 1'!F777),IF($A$20=8, IF('New Cycle 2'!F777="","", 'New Cycle 2'!F777),IF($A$20=9, IF('New Cycle 3'!F777="","", 'New Cycle 3'!F777),"")))))))))</f>
        <v>4077.0771687356196</v>
      </c>
    </row>
    <row r="778" spans="16:21" x14ac:dyDescent="0.25">
      <c r="P778" s="8">
        <f>IF($A$20=1,IF(UDDS!A778="","",UDDS!A778),IF($A$20=2,IF('FTP-75'!A778="","",'FTP-75'!A778),IF($A$20=3, IF('US06'!A778="","",'US06'!A778),IF($A$20=4, IF(NEDC!A778="","", NEDC!A778),IF($A$20=5, IF('JPN10-15'!A778="","",'JPN10-15'!A778),IF($A$20=6, IF(WLTC!B778="","", WLTC!B778),IF($A$20=7, IF('New Cycle 1'!A778="","", 'New Cycle 1'!A778),IF($A$20=8, IF('New Cycle 2'!A778="","", 'New Cycle 3'!A778),IF($A$20=9, IF('New Cycle 3'!A778="","", 'New Cycle 3'!A778),"")))))))))</f>
        <v>776</v>
      </c>
      <c r="Q778" s="32">
        <f>IF($A$20=1,IF(UDDS!C778="","",UDDS!C778),IF($A$20=2,IF('FTP-75'!C778="","",'FTP-75'!C778),IF($A$20=3, IF('US06'!C778="","",'US06'!C778),IF($A$20=4, IF(NEDC!B778="","", NEDC!B778),IF($A$20=5, IF('JPN10-15'!B778="","",'JPN10-15'!B778),IF($A$20=6, IF(WLTC!C778="","", WLTC!C778),IF($A$20=7, IF('New Cycle 1'!B778="","", 'New Cycle 1'!B778),IF($A$20=8, IF('New Cycle 2'!B778="","", 'New Cycle 2'!B778),IF($A$20=9, IF('New Cycle 3'!B778="","", 'New Cycle 3'!B778),"")))))))))</f>
        <v>0</v>
      </c>
      <c r="R778" s="32">
        <f>IF($A$20=1,IF(UDDS!D778="","",UDDS!D778),IF($A$20=2,IF('FTP-75'!D778="","",'FTP-75'!D778),IF($A$20=3, IF('US06'!D778="","",'US06'!D778),IF($A$20=4, IF(NEDC!C778="","", NEDC!C778),IF($A$20=5, IF('JPN10-15'!C778="","",'JPN10-15'!C778),IF($A$20=6, IF(WLTC!D778="","", WLTC!D778),IF($A$20=7, IF('New Cycle 1'!C778="","", 'New Cycle 1'!C778),IF($A$20=8, IF('New Cycle 2'!C778="","", 'New Cycle 2'!C778),IF($A$20=9, IF('New Cycle 3'!C778="","", 'New Cycle 3'!C778),"")))))))))</f>
        <v>0</v>
      </c>
      <c r="S778" s="32">
        <f>IF($A$20=1,IF(UDDS!E778="","",UDDS!E778),IF($A$20=2,IF('FTP-75'!E778="","",'FTP-75'!E778),IF($A$20=3, IF('US06'!E778="","",'US06'!E778),IF($A$20=4, IF(NEDC!D778="","", NEDC!D778),IF($A$20=5, IF('JPN10-15'!D778="","",'JPN10-15'!D778),IF($A$20=6, IF(WLTC!E778="","", WLTC!E778),IF($A$20=7, IF('New Cycle 1'!D778="","", 'New Cycle 1'!D778),IF($A$20=8, IF('New Cycle 2'!D778="","", 'New Cycle 2'!D778),IF($A$20=9, IF('New Cycle 3'!D778="","", 'New Cycle 3'!D778),"")))))))))</f>
        <v>0</v>
      </c>
      <c r="T778" s="32">
        <f>IF($A$20=1,IF(UDDS!F778="","",UDDS!F778),IF($A$20=2,IF('FTP-75'!F778="","",'FTP-75'!F778),IF($A$20=3, IF('US06'!F778="","",'US06'!F778),IF($A$20=4, IF(NEDC!E778="","", NEDC!E778),IF($A$20=5, IF('JPN10-15'!E778="","",'JPN10-15'!E778),IF($A$20=6, IF(WLTC!F778="","", WLTC!F778),IF($A$20=7, IF('New Cycle 1'!E778="","", 'New Cycle 1'!E778),IF($A$20=8, IF('New Cycle 2'!E778="","", 'New Cycle 2'!E778),IF($A$20=9, IF('New Cycle 3'!E778="","", 'New Cycle 3'!E778),"")))))))))</f>
        <v>-0.33916246952833945</v>
      </c>
      <c r="U778" s="32">
        <f>IF($A$20=1,IF(UDDS!G778="","",UDDS!G778),IF($A$20=2,IF('FTP-75'!G778="","",'FTP-75'!G778),IF($A$20=3, IF('US06'!G778="","",'US06'!G778),IF($A$20=4, IF(NEDC!F778="","", NEDC!F778),IF($A$20=5, IF('JPN10-15'!F778="","",'JPN10-15'!F778),IF($A$20=6, IF(WLTC!G778="","", WLTC!G778),IF($A$20=7, IF('New Cycle 1'!F778="","", 'New Cycle 1'!F778),IF($A$20=8, IF('New Cycle 2'!F778="","", 'New Cycle 2'!F778),IF($A$20=9, IF('New Cycle 3'!F778="","", 'New Cycle 3'!F778),"")))))))))</f>
        <v>4077.2467499703839</v>
      </c>
    </row>
    <row r="779" spans="16:21" x14ac:dyDescent="0.25">
      <c r="P779" s="8">
        <f>IF($A$20=1,IF(UDDS!A779="","",UDDS!A779),IF($A$20=2,IF('FTP-75'!A779="","",'FTP-75'!A779),IF($A$20=3, IF('US06'!A779="","",'US06'!A779),IF($A$20=4, IF(NEDC!A779="","", NEDC!A779),IF($A$20=5, IF('JPN10-15'!A779="","",'JPN10-15'!A779),IF($A$20=6, IF(WLTC!B779="","", WLTC!B779),IF($A$20=7, IF('New Cycle 1'!A779="","", 'New Cycle 1'!A779),IF($A$20=8, IF('New Cycle 2'!A779="","", 'New Cycle 3'!A779),IF($A$20=9, IF('New Cycle 3'!A779="","", 'New Cycle 3'!A779),"")))))))))</f>
        <v>777</v>
      </c>
      <c r="Q779" s="32">
        <f>IF($A$20=1,IF(UDDS!C779="","",UDDS!C779),IF($A$20=2,IF('FTP-75'!C779="","",'FTP-75'!C779),IF($A$20=3, IF('US06'!C779="","",'US06'!C779),IF($A$20=4, IF(NEDC!B779="","", NEDC!B779),IF($A$20=5, IF('JPN10-15'!B779="","",'JPN10-15'!B779),IF($A$20=6, IF(WLTC!C779="","", WLTC!C779),IF($A$20=7, IF('New Cycle 1'!B779="","", 'New Cycle 1'!B779),IF($A$20=8, IF('New Cycle 2'!B779="","", 'New Cycle 2'!B779),IF($A$20=9, IF('New Cycle 3'!B779="","", 'New Cycle 3'!B779),"")))))))))</f>
        <v>0</v>
      </c>
      <c r="R779" s="32">
        <f>IF($A$20=1,IF(UDDS!D779="","",UDDS!D779),IF($A$20=2,IF('FTP-75'!D779="","",'FTP-75'!D779),IF($A$20=3, IF('US06'!D779="","",'US06'!D779),IF($A$20=4, IF(NEDC!C779="","", NEDC!C779),IF($A$20=5, IF('JPN10-15'!C779="","",'JPN10-15'!C779),IF($A$20=6, IF(WLTC!D779="","", WLTC!D779),IF($A$20=7, IF('New Cycle 1'!C779="","", 'New Cycle 1'!C779),IF($A$20=8, IF('New Cycle 2'!C779="","", 'New Cycle 2'!C779),IF($A$20=9, IF('New Cycle 3'!C779="","", 'New Cycle 3'!C779),"")))))))))</f>
        <v>0</v>
      </c>
      <c r="S779" s="32">
        <f>IF($A$20=1,IF(UDDS!E779="","",UDDS!E779),IF($A$20=2,IF('FTP-75'!E779="","",'FTP-75'!E779),IF($A$20=3, IF('US06'!E779="","",'US06'!E779),IF($A$20=4, IF(NEDC!D779="","", NEDC!D779),IF($A$20=5, IF('JPN10-15'!D779="","",'JPN10-15'!D779),IF($A$20=6, IF(WLTC!E779="","", WLTC!E779),IF($A$20=7, IF('New Cycle 1'!D779="","", 'New Cycle 1'!D779),IF($A$20=8, IF('New Cycle 2'!D779="","", 'New Cycle 2'!D779),IF($A$20=9, IF('New Cycle 3'!D779="","", 'New Cycle 3'!D779),"")))))))))</f>
        <v>0</v>
      </c>
      <c r="T779" s="32">
        <f>IF($A$20=1,IF(UDDS!F779="","",UDDS!F779),IF($A$20=2,IF('FTP-75'!F779="","",'FTP-75'!F779),IF($A$20=3, IF('US06'!F779="","",'US06'!F779),IF($A$20=4, IF(NEDC!E779="","", NEDC!E779),IF($A$20=5, IF('JPN10-15'!E779="","",'JPN10-15'!E779),IF($A$20=6, IF(WLTC!F779="","", WLTC!F779),IF($A$20=7, IF('New Cycle 1'!E779="","", 'New Cycle 1'!E779),IF($A$20=8, IF('New Cycle 2'!E779="","", 'New Cycle 2'!E779),IF($A$20=9, IF('New Cycle 3'!E779="","", 'New Cycle 3'!E779),"")))))))))</f>
        <v>0</v>
      </c>
      <c r="U779" s="32">
        <f>IF($A$20=1,IF(UDDS!G779="","",UDDS!G779),IF($A$20=2,IF('FTP-75'!G779="","",'FTP-75'!G779),IF($A$20=3, IF('US06'!G779="","",'US06'!G779),IF($A$20=4, IF(NEDC!F779="","", NEDC!F779),IF($A$20=5, IF('JPN10-15'!F779="","",'JPN10-15'!F779),IF($A$20=6, IF(WLTC!G779="","", WLTC!G779),IF($A$20=7, IF('New Cycle 1'!F779="","", 'New Cycle 1'!F779),IF($A$20=8, IF('New Cycle 2'!F779="","", 'New Cycle 2'!F779),IF($A$20=9, IF('New Cycle 3'!F779="","", 'New Cycle 3'!F779),"")))))))))</f>
        <v>4077.2467499703839</v>
      </c>
    </row>
    <row r="780" spans="16:21" x14ac:dyDescent="0.25">
      <c r="P780" s="8">
        <f>IF($A$20=1,IF(UDDS!A780="","",UDDS!A780),IF($A$20=2,IF('FTP-75'!A780="","",'FTP-75'!A780),IF($A$20=3, IF('US06'!A780="","",'US06'!A780),IF($A$20=4, IF(NEDC!A780="","", NEDC!A780),IF($A$20=5, IF('JPN10-15'!A780="","",'JPN10-15'!A780),IF($A$20=6, IF(WLTC!B780="","", WLTC!B780),IF($A$20=7, IF('New Cycle 1'!A780="","", 'New Cycle 1'!A780),IF($A$20=8, IF('New Cycle 2'!A780="","", 'New Cycle 3'!A780),IF($A$20=9, IF('New Cycle 3'!A780="","", 'New Cycle 3'!A780),"")))))))))</f>
        <v>778</v>
      </c>
      <c r="Q780" s="32">
        <f>IF($A$20=1,IF(UDDS!C780="","",UDDS!C780),IF($A$20=2,IF('FTP-75'!C780="","",'FTP-75'!C780),IF($A$20=3, IF('US06'!C780="","",'US06'!C780),IF($A$20=4, IF(NEDC!B780="","", NEDC!B780),IF($A$20=5, IF('JPN10-15'!B780="","",'JPN10-15'!B780),IF($A$20=6, IF(WLTC!C780="","", WLTC!C780),IF($A$20=7, IF('New Cycle 1'!B780="","", 'New Cycle 1'!B780),IF($A$20=8, IF('New Cycle 2'!B780="","", 'New Cycle 2'!B780),IF($A$20=9, IF('New Cycle 3'!B780="","", 'New Cycle 3'!B780),"")))))))))</f>
        <v>0</v>
      </c>
      <c r="R780" s="32">
        <f>IF($A$20=1,IF(UDDS!D780="","",UDDS!D780),IF($A$20=2,IF('FTP-75'!D780="","",'FTP-75'!D780),IF($A$20=3, IF('US06'!D780="","",'US06'!D780),IF($A$20=4, IF(NEDC!C780="","", NEDC!C780),IF($A$20=5, IF('JPN10-15'!C780="","",'JPN10-15'!C780),IF($A$20=6, IF(WLTC!D780="","", WLTC!D780),IF($A$20=7, IF('New Cycle 1'!C780="","", 'New Cycle 1'!C780),IF($A$20=8, IF('New Cycle 2'!C780="","", 'New Cycle 2'!C780),IF($A$20=9, IF('New Cycle 3'!C780="","", 'New Cycle 3'!C780),"")))))))))</f>
        <v>0</v>
      </c>
      <c r="S780" s="32">
        <f>IF($A$20=1,IF(UDDS!E780="","",UDDS!E780),IF($A$20=2,IF('FTP-75'!E780="","",'FTP-75'!E780),IF($A$20=3, IF('US06'!E780="","",'US06'!E780),IF($A$20=4, IF(NEDC!D780="","", NEDC!D780),IF($A$20=5, IF('JPN10-15'!D780="","",'JPN10-15'!D780),IF($A$20=6, IF(WLTC!E780="","", WLTC!E780),IF($A$20=7, IF('New Cycle 1'!D780="","", 'New Cycle 1'!D780),IF($A$20=8, IF('New Cycle 2'!D780="","", 'New Cycle 2'!D780),IF($A$20=9, IF('New Cycle 3'!D780="","", 'New Cycle 3'!D780),"")))))))))</f>
        <v>0</v>
      </c>
      <c r="T780" s="32">
        <f>IF($A$20=1,IF(UDDS!F780="","",UDDS!F780),IF($A$20=2,IF('FTP-75'!F780="","",'FTP-75'!F780),IF($A$20=3, IF('US06'!F780="","",'US06'!F780),IF($A$20=4, IF(NEDC!E780="","", NEDC!E780),IF($A$20=5, IF('JPN10-15'!E780="","",'JPN10-15'!E780),IF($A$20=6, IF(WLTC!F780="","", WLTC!F780),IF($A$20=7, IF('New Cycle 1'!E780="","", 'New Cycle 1'!E780),IF($A$20=8, IF('New Cycle 2'!E780="","", 'New Cycle 2'!E780),IF($A$20=9, IF('New Cycle 3'!E780="","", 'New Cycle 3'!E780),"")))))))))</f>
        <v>0</v>
      </c>
      <c r="U780" s="32">
        <f>IF($A$20=1,IF(UDDS!G780="","",UDDS!G780),IF($A$20=2,IF('FTP-75'!G780="","",'FTP-75'!G780),IF($A$20=3, IF('US06'!G780="","",'US06'!G780),IF($A$20=4, IF(NEDC!F780="","", NEDC!F780),IF($A$20=5, IF('JPN10-15'!F780="","",'JPN10-15'!F780),IF($A$20=6, IF(WLTC!G780="","", WLTC!G780),IF($A$20=7, IF('New Cycle 1'!F780="","", 'New Cycle 1'!F780),IF($A$20=8, IF('New Cycle 2'!F780="","", 'New Cycle 2'!F780),IF($A$20=9, IF('New Cycle 3'!F780="","", 'New Cycle 3'!F780),"")))))))))</f>
        <v>4077.2467499703839</v>
      </c>
    </row>
    <row r="781" spans="16:21" x14ac:dyDescent="0.25">
      <c r="P781" s="8">
        <f>IF($A$20=1,IF(UDDS!A781="","",UDDS!A781),IF($A$20=2,IF('FTP-75'!A781="","",'FTP-75'!A781),IF($A$20=3, IF('US06'!A781="","",'US06'!A781),IF($A$20=4, IF(NEDC!A781="","", NEDC!A781),IF($A$20=5, IF('JPN10-15'!A781="","",'JPN10-15'!A781),IF($A$20=6, IF(WLTC!B781="","", WLTC!B781),IF($A$20=7, IF('New Cycle 1'!A781="","", 'New Cycle 1'!A781),IF($A$20=8, IF('New Cycle 2'!A781="","", 'New Cycle 3'!A781),IF($A$20=9, IF('New Cycle 3'!A781="","", 'New Cycle 3'!A781),"")))))))))</f>
        <v>779</v>
      </c>
      <c r="Q781" s="32">
        <f>IF($A$20=1,IF(UDDS!C781="","",UDDS!C781),IF($A$20=2,IF('FTP-75'!C781="","",'FTP-75'!C781),IF($A$20=3, IF('US06'!C781="","",'US06'!C781),IF($A$20=4, IF(NEDC!B781="","", NEDC!B781),IF($A$20=5, IF('JPN10-15'!B781="","",'JPN10-15'!B781),IF($A$20=6, IF(WLTC!C781="","", WLTC!C781),IF($A$20=7, IF('New Cycle 1'!B781="","", 'New Cycle 1'!B781),IF($A$20=8, IF('New Cycle 2'!B781="","", 'New Cycle 2'!B781),IF($A$20=9, IF('New Cycle 3'!B781="","", 'New Cycle 3'!B781),"")))))))))</f>
        <v>0</v>
      </c>
      <c r="R781" s="32">
        <f>IF($A$20=1,IF(UDDS!D781="","",UDDS!D781),IF($A$20=2,IF('FTP-75'!D781="","",'FTP-75'!D781),IF($A$20=3, IF('US06'!D781="","",'US06'!D781),IF($A$20=4, IF(NEDC!C781="","", NEDC!C781),IF($A$20=5, IF('JPN10-15'!C781="","",'JPN10-15'!C781),IF($A$20=6, IF(WLTC!D781="","", WLTC!D781),IF($A$20=7, IF('New Cycle 1'!C781="","", 'New Cycle 1'!C781),IF($A$20=8, IF('New Cycle 2'!C781="","", 'New Cycle 2'!C781),IF($A$20=9, IF('New Cycle 3'!C781="","", 'New Cycle 3'!C781),"")))))))))</f>
        <v>0</v>
      </c>
      <c r="S781" s="32">
        <f>IF($A$20=1,IF(UDDS!E781="","",UDDS!E781),IF($A$20=2,IF('FTP-75'!E781="","",'FTP-75'!E781),IF($A$20=3, IF('US06'!E781="","",'US06'!E781),IF($A$20=4, IF(NEDC!D781="","", NEDC!D781),IF($A$20=5, IF('JPN10-15'!D781="","",'JPN10-15'!D781),IF($A$20=6, IF(WLTC!E781="","", WLTC!E781),IF($A$20=7, IF('New Cycle 1'!D781="","", 'New Cycle 1'!D781),IF($A$20=8, IF('New Cycle 2'!D781="","", 'New Cycle 2'!D781),IF($A$20=9, IF('New Cycle 3'!D781="","", 'New Cycle 3'!D781),"")))))))))</f>
        <v>0</v>
      </c>
      <c r="T781" s="32">
        <f>IF($A$20=1,IF(UDDS!F781="","",UDDS!F781),IF($A$20=2,IF('FTP-75'!F781="","",'FTP-75'!F781),IF($A$20=3, IF('US06'!F781="","",'US06'!F781),IF($A$20=4, IF(NEDC!E781="","", NEDC!E781),IF($A$20=5, IF('JPN10-15'!E781="","",'JPN10-15'!E781),IF($A$20=6, IF(WLTC!F781="","", WLTC!F781),IF($A$20=7, IF('New Cycle 1'!E781="","", 'New Cycle 1'!E781),IF($A$20=8, IF('New Cycle 2'!E781="","", 'New Cycle 2'!E781),IF($A$20=9, IF('New Cycle 3'!E781="","", 'New Cycle 3'!E781),"")))))))))</f>
        <v>0</v>
      </c>
      <c r="U781" s="32">
        <f>IF($A$20=1,IF(UDDS!G781="","",UDDS!G781),IF($A$20=2,IF('FTP-75'!G781="","",'FTP-75'!G781),IF($A$20=3, IF('US06'!G781="","",'US06'!G781),IF($A$20=4, IF(NEDC!F781="","", NEDC!F781),IF($A$20=5, IF('JPN10-15'!F781="","",'JPN10-15'!F781),IF($A$20=6, IF(WLTC!G781="","", WLTC!G781),IF($A$20=7, IF('New Cycle 1'!F781="","", 'New Cycle 1'!F781),IF($A$20=8, IF('New Cycle 2'!F781="","", 'New Cycle 2'!F781),IF($A$20=9, IF('New Cycle 3'!F781="","", 'New Cycle 3'!F781),"")))))))))</f>
        <v>4077.2467499703839</v>
      </c>
    </row>
    <row r="782" spans="16:21" x14ac:dyDescent="0.25">
      <c r="P782" s="8">
        <f>IF($A$20=1,IF(UDDS!A782="","",UDDS!A782),IF($A$20=2,IF('FTP-75'!A782="","",'FTP-75'!A782),IF($A$20=3, IF('US06'!A782="","",'US06'!A782),IF($A$20=4, IF(NEDC!A782="","", NEDC!A782),IF($A$20=5, IF('JPN10-15'!A782="","",'JPN10-15'!A782),IF($A$20=6, IF(WLTC!B782="","", WLTC!B782),IF($A$20=7, IF('New Cycle 1'!A782="","", 'New Cycle 1'!A782),IF($A$20=8, IF('New Cycle 2'!A782="","", 'New Cycle 3'!A782),IF($A$20=9, IF('New Cycle 3'!A782="","", 'New Cycle 3'!A782),"")))))))))</f>
        <v>780</v>
      </c>
      <c r="Q782" s="32">
        <f>IF($A$20=1,IF(UDDS!C782="","",UDDS!C782),IF($A$20=2,IF('FTP-75'!C782="","",'FTP-75'!C782),IF($A$20=3, IF('US06'!C782="","",'US06'!C782),IF($A$20=4, IF(NEDC!B782="","", NEDC!B782),IF($A$20=5, IF('JPN10-15'!B782="","",'JPN10-15'!B782),IF($A$20=6, IF(WLTC!C782="","", WLTC!C782),IF($A$20=7, IF('New Cycle 1'!B782="","", 'New Cycle 1'!B782),IF($A$20=8, IF('New Cycle 2'!B782="","", 'New Cycle 2'!B782),IF($A$20=9, IF('New Cycle 3'!B782="","", 'New Cycle 3'!B782),"")))))))))</f>
        <v>0</v>
      </c>
      <c r="R782" s="32">
        <f>IF($A$20=1,IF(UDDS!D782="","",UDDS!D782),IF($A$20=2,IF('FTP-75'!D782="","",'FTP-75'!D782),IF($A$20=3, IF('US06'!D782="","",'US06'!D782),IF($A$20=4, IF(NEDC!C782="","", NEDC!C782),IF($A$20=5, IF('JPN10-15'!C782="","",'JPN10-15'!C782),IF($A$20=6, IF(WLTC!D782="","", WLTC!D782),IF($A$20=7, IF('New Cycle 1'!C782="","", 'New Cycle 1'!C782),IF($A$20=8, IF('New Cycle 2'!C782="","", 'New Cycle 2'!C782),IF($A$20=9, IF('New Cycle 3'!C782="","", 'New Cycle 3'!C782),"")))))))))</f>
        <v>0</v>
      </c>
      <c r="S782" s="32">
        <f>IF($A$20=1,IF(UDDS!E782="","",UDDS!E782),IF($A$20=2,IF('FTP-75'!E782="","",'FTP-75'!E782),IF($A$20=3, IF('US06'!E782="","",'US06'!E782),IF($A$20=4, IF(NEDC!D782="","", NEDC!D782),IF($A$20=5, IF('JPN10-15'!D782="","",'JPN10-15'!D782),IF($A$20=6, IF(WLTC!E782="","", WLTC!E782),IF($A$20=7, IF('New Cycle 1'!D782="","", 'New Cycle 1'!D782),IF($A$20=8, IF('New Cycle 2'!D782="","", 'New Cycle 2'!D782),IF($A$20=9, IF('New Cycle 3'!D782="","", 'New Cycle 3'!D782),"")))))))))</f>
        <v>0</v>
      </c>
      <c r="T782" s="32">
        <f>IF($A$20=1,IF(UDDS!F782="","",UDDS!F782),IF($A$20=2,IF('FTP-75'!F782="","",'FTP-75'!F782),IF($A$20=3, IF('US06'!F782="","",'US06'!F782),IF($A$20=4, IF(NEDC!E782="","", NEDC!E782),IF($A$20=5, IF('JPN10-15'!E782="","",'JPN10-15'!E782),IF($A$20=6, IF(WLTC!F782="","", WLTC!F782),IF($A$20=7, IF('New Cycle 1'!E782="","", 'New Cycle 1'!E782),IF($A$20=8, IF('New Cycle 2'!E782="","", 'New Cycle 2'!E782),IF($A$20=9, IF('New Cycle 3'!E782="","", 'New Cycle 3'!E782),"")))))))))</f>
        <v>0</v>
      </c>
      <c r="U782" s="32">
        <f>IF($A$20=1,IF(UDDS!G782="","",UDDS!G782),IF($A$20=2,IF('FTP-75'!G782="","",'FTP-75'!G782),IF($A$20=3, IF('US06'!G782="","",'US06'!G782),IF($A$20=4, IF(NEDC!F782="","", NEDC!F782),IF($A$20=5, IF('JPN10-15'!F782="","",'JPN10-15'!F782),IF($A$20=6, IF(WLTC!G782="","", WLTC!G782),IF($A$20=7, IF('New Cycle 1'!F782="","", 'New Cycle 1'!F782),IF($A$20=8, IF('New Cycle 2'!F782="","", 'New Cycle 2'!F782),IF($A$20=9, IF('New Cycle 3'!F782="","", 'New Cycle 3'!F782),"")))))))))</f>
        <v>4077.2467499703839</v>
      </c>
    </row>
    <row r="783" spans="16:21" x14ac:dyDescent="0.25">
      <c r="P783" s="8">
        <f>IF($A$20=1,IF(UDDS!A783="","",UDDS!A783),IF($A$20=2,IF('FTP-75'!A783="","",'FTP-75'!A783),IF($A$20=3, IF('US06'!A783="","",'US06'!A783),IF($A$20=4, IF(NEDC!A783="","", NEDC!A783),IF($A$20=5, IF('JPN10-15'!A783="","",'JPN10-15'!A783),IF($A$20=6, IF(WLTC!B783="","", WLTC!B783),IF($A$20=7, IF('New Cycle 1'!A783="","", 'New Cycle 1'!A783),IF($A$20=8, IF('New Cycle 2'!A783="","", 'New Cycle 3'!A783),IF($A$20=9, IF('New Cycle 3'!A783="","", 'New Cycle 3'!A783),"")))))))))</f>
        <v>781</v>
      </c>
      <c r="Q783" s="32">
        <f>IF($A$20=1,IF(UDDS!C783="","",UDDS!C783),IF($A$20=2,IF('FTP-75'!C783="","",'FTP-75'!C783),IF($A$20=3, IF('US06'!C783="","",'US06'!C783),IF($A$20=4, IF(NEDC!B783="","", NEDC!B783),IF($A$20=5, IF('JPN10-15'!B783="","",'JPN10-15'!B783),IF($A$20=6, IF(WLTC!C783="","", WLTC!C783),IF($A$20=7, IF('New Cycle 1'!B783="","", 'New Cycle 1'!B783),IF($A$20=8, IF('New Cycle 2'!B783="","", 'New Cycle 2'!B783),IF($A$20=9, IF('New Cycle 3'!B783="","", 'New Cycle 3'!B783),"")))))))))</f>
        <v>0</v>
      </c>
      <c r="R783" s="32">
        <f>IF($A$20=1,IF(UDDS!D783="","",UDDS!D783),IF($A$20=2,IF('FTP-75'!D783="","",'FTP-75'!D783),IF($A$20=3, IF('US06'!D783="","",'US06'!D783),IF($A$20=4, IF(NEDC!C783="","", NEDC!C783),IF($A$20=5, IF('JPN10-15'!C783="","",'JPN10-15'!C783),IF($A$20=6, IF(WLTC!D783="","", WLTC!D783),IF($A$20=7, IF('New Cycle 1'!C783="","", 'New Cycle 1'!C783),IF($A$20=8, IF('New Cycle 2'!C783="","", 'New Cycle 2'!C783),IF($A$20=9, IF('New Cycle 3'!C783="","", 'New Cycle 3'!C783),"")))))))))</f>
        <v>0</v>
      </c>
      <c r="S783" s="32">
        <f>IF($A$20=1,IF(UDDS!E783="","",UDDS!E783),IF($A$20=2,IF('FTP-75'!E783="","",'FTP-75'!E783),IF($A$20=3, IF('US06'!E783="","",'US06'!E783),IF($A$20=4, IF(NEDC!D783="","", NEDC!D783),IF($A$20=5, IF('JPN10-15'!D783="","",'JPN10-15'!D783),IF($A$20=6, IF(WLTC!E783="","", WLTC!E783),IF($A$20=7, IF('New Cycle 1'!D783="","", 'New Cycle 1'!D783),IF($A$20=8, IF('New Cycle 2'!D783="","", 'New Cycle 2'!D783),IF($A$20=9, IF('New Cycle 3'!D783="","", 'New Cycle 3'!D783),"")))))))))</f>
        <v>0</v>
      </c>
      <c r="T783" s="32">
        <f>IF($A$20=1,IF(UDDS!F783="","",UDDS!F783),IF($A$20=2,IF('FTP-75'!F783="","",'FTP-75'!F783),IF($A$20=3, IF('US06'!F783="","",'US06'!F783),IF($A$20=4, IF(NEDC!E783="","", NEDC!E783),IF($A$20=5, IF('JPN10-15'!E783="","",'JPN10-15'!E783),IF($A$20=6, IF(WLTC!F783="","", WLTC!F783),IF($A$20=7, IF('New Cycle 1'!E783="","", 'New Cycle 1'!E783),IF($A$20=8, IF('New Cycle 2'!E783="","", 'New Cycle 2'!E783),IF($A$20=9, IF('New Cycle 3'!E783="","", 'New Cycle 3'!E783),"")))))))))</f>
        <v>0</v>
      </c>
      <c r="U783" s="32">
        <f>IF($A$20=1,IF(UDDS!G783="","",UDDS!G783),IF($A$20=2,IF('FTP-75'!G783="","",'FTP-75'!G783),IF($A$20=3, IF('US06'!G783="","",'US06'!G783),IF($A$20=4, IF(NEDC!F783="","", NEDC!F783),IF($A$20=5, IF('JPN10-15'!F783="","",'JPN10-15'!F783),IF($A$20=6, IF(WLTC!G783="","", WLTC!G783),IF($A$20=7, IF('New Cycle 1'!F783="","", 'New Cycle 1'!F783),IF($A$20=8, IF('New Cycle 2'!F783="","", 'New Cycle 2'!F783),IF($A$20=9, IF('New Cycle 3'!F783="","", 'New Cycle 3'!F783),"")))))))))</f>
        <v>4077.2467499703839</v>
      </c>
    </row>
    <row r="784" spans="16:21" x14ac:dyDescent="0.25">
      <c r="P784" s="8">
        <f>IF($A$20=1,IF(UDDS!A784="","",UDDS!A784),IF($A$20=2,IF('FTP-75'!A784="","",'FTP-75'!A784),IF($A$20=3, IF('US06'!A784="","",'US06'!A784),IF($A$20=4, IF(NEDC!A784="","", NEDC!A784),IF($A$20=5, IF('JPN10-15'!A784="","",'JPN10-15'!A784),IF($A$20=6, IF(WLTC!B784="","", WLTC!B784),IF($A$20=7, IF('New Cycle 1'!A784="","", 'New Cycle 1'!A784),IF($A$20=8, IF('New Cycle 2'!A784="","", 'New Cycle 3'!A784),IF($A$20=9, IF('New Cycle 3'!A784="","", 'New Cycle 3'!A784),"")))))))))</f>
        <v>782</v>
      </c>
      <c r="Q784" s="32">
        <f>IF($A$20=1,IF(UDDS!C784="","",UDDS!C784),IF($A$20=2,IF('FTP-75'!C784="","",'FTP-75'!C784),IF($A$20=3, IF('US06'!C784="","",'US06'!C784),IF($A$20=4, IF(NEDC!B784="","", NEDC!B784),IF($A$20=5, IF('JPN10-15'!B784="","",'JPN10-15'!B784),IF($A$20=6, IF(WLTC!C784="","", WLTC!C784),IF($A$20=7, IF('New Cycle 1'!B784="","", 'New Cycle 1'!B784),IF($A$20=8, IF('New Cycle 2'!B784="","", 'New Cycle 2'!B784),IF($A$20=9, IF('New Cycle 3'!B784="","", 'New Cycle 3'!B784),"")))))))))</f>
        <v>0</v>
      </c>
      <c r="R784" s="32">
        <f>IF($A$20=1,IF(UDDS!D784="","",UDDS!D784),IF($A$20=2,IF('FTP-75'!D784="","",'FTP-75'!D784),IF($A$20=3, IF('US06'!D784="","",'US06'!D784),IF($A$20=4, IF(NEDC!C784="","", NEDC!C784),IF($A$20=5, IF('JPN10-15'!C784="","",'JPN10-15'!C784),IF($A$20=6, IF(WLTC!D784="","", WLTC!D784),IF($A$20=7, IF('New Cycle 1'!C784="","", 'New Cycle 1'!C784),IF($A$20=8, IF('New Cycle 2'!C784="","", 'New Cycle 2'!C784),IF($A$20=9, IF('New Cycle 3'!C784="","", 'New Cycle 3'!C784),"")))))))))</f>
        <v>0</v>
      </c>
      <c r="S784" s="32">
        <f>IF($A$20=1,IF(UDDS!E784="","",UDDS!E784),IF($A$20=2,IF('FTP-75'!E784="","",'FTP-75'!E784),IF($A$20=3, IF('US06'!E784="","",'US06'!E784),IF($A$20=4, IF(NEDC!D784="","", NEDC!D784),IF($A$20=5, IF('JPN10-15'!D784="","",'JPN10-15'!D784),IF($A$20=6, IF(WLTC!E784="","", WLTC!E784),IF($A$20=7, IF('New Cycle 1'!D784="","", 'New Cycle 1'!D784),IF($A$20=8, IF('New Cycle 2'!D784="","", 'New Cycle 2'!D784),IF($A$20=9, IF('New Cycle 3'!D784="","", 'New Cycle 3'!D784),"")))))))))</f>
        <v>0</v>
      </c>
      <c r="T784" s="32">
        <f>IF($A$20=1,IF(UDDS!F784="","",UDDS!F784),IF($A$20=2,IF('FTP-75'!F784="","",'FTP-75'!F784),IF($A$20=3, IF('US06'!F784="","",'US06'!F784),IF($A$20=4, IF(NEDC!E784="","", NEDC!E784),IF($A$20=5, IF('JPN10-15'!E784="","",'JPN10-15'!E784),IF($A$20=6, IF(WLTC!F784="","", WLTC!F784),IF($A$20=7, IF('New Cycle 1'!E784="","", 'New Cycle 1'!E784),IF($A$20=8, IF('New Cycle 2'!E784="","", 'New Cycle 2'!E784),IF($A$20=9, IF('New Cycle 3'!E784="","", 'New Cycle 3'!E784),"")))))))))</f>
        <v>0</v>
      </c>
      <c r="U784" s="32">
        <f>IF($A$20=1,IF(UDDS!G784="","",UDDS!G784),IF($A$20=2,IF('FTP-75'!G784="","",'FTP-75'!G784),IF($A$20=3, IF('US06'!G784="","",'US06'!G784),IF($A$20=4, IF(NEDC!F784="","", NEDC!F784),IF($A$20=5, IF('JPN10-15'!F784="","",'JPN10-15'!F784),IF($A$20=6, IF(WLTC!G784="","", WLTC!G784),IF($A$20=7, IF('New Cycle 1'!F784="","", 'New Cycle 1'!F784),IF($A$20=8, IF('New Cycle 2'!F784="","", 'New Cycle 2'!F784),IF($A$20=9, IF('New Cycle 3'!F784="","", 'New Cycle 3'!F784),"")))))))))</f>
        <v>4077.2467499703839</v>
      </c>
    </row>
    <row r="785" spans="16:21" x14ac:dyDescent="0.25">
      <c r="P785" s="8">
        <f>IF($A$20=1,IF(UDDS!A785="","",UDDS!A785),IF($A$20=2,IF('FTP-75'!A785="","",'FTP-75'!A785),IF($A$20=3, IF('US06'!A785="","",'US06'!A785),IF($A$20=4, IF(NEDC!A785="","", NEDC!A785),IF($A$20=5, IF('JPN10-15'!A785="","",'JPN10-15'!A785),IF($A$20=6, IF(WLTC!B785="","", WLTC!B785),IF($A$20=7, IF('New Cycle 1'!A785="","", 'New Cycle 1'!A785),IF($A$20=8, IF('New Cycle 2'!A785="","", 'New Cycle 3'!A785),IF($A$20=9, IF('New Cycle 3'!A785="","", 'New Cycle 3'!A785),"")))))))))</f>
        <v>783</v>
      </c>
      <c r="Q785" s="32">
        <f>IF($A$20=1,IF(UDDS!C785="","",UDDS!C785),IF($A$20=2,IF('FTP-75'!C785="","",'FTP-75'!C785),IF($A$20=3, IF('US06'!C785="","",'US06'!C785),IF($A$20=4, IF(NEDC!B785="","", NEDC!B785),IF($A$20=5, IF('JPN10-15'!B785="","",'JPN10-15'!B785),IF($A$20=6, IF(WLTC!C785="","", WLTC!C785),IF($A$20=7, IF('New Cycle 1'!B785="","", 'New Cycle 1'!B785),IF($A$20=8, IF('New Cycle 2'!B785="","", 'New Cycle 2'!B785),IF($A$20=9, IF('New Cycle 3'!B785="","", 'New Cycle 3'!B785),"")))))))))</f>
        <v>0</v>
      </c>
      <c r="R785" s="32">
        <f>IF($A$20=1,IF(UDDS!D785="","",UDDS!D785),IF($A$20=2,IF('FTP-75'!D785="","",'FTP-75'!D785),IF($A$20=3, IF('US06'!D785="","",'US06'!D785),IF($A$20=4, IF(NEDC!C785="","", NEDC!C785),IF($A$20=5, IF('JPN10-15'!C785="","",'JPN10-15'!C785),IF($A$20=6, IF(WLTC!D785="","", WLTC!D785),IF($A$20=7, IF('New Cycle 1'!C785="","", 'New Cycle 1'!C785),IF($A$20=8, IF('New Cycle 2'!C785="","", 'New Cycle 2'!C785),IF($A$20=9, IF('New Cycle 3'!C785="","", 'New Cycle 3'!C785),"")))))))))</f>
        <v>0</v>
      </c>
      <c r="S785" s="32">
        <f>IF($A$20=1,IF(UDDS!E785="","",UDDS!E785),IF($A$20=2,IF('FTP-75'!E785="","",'FTP-75'!E785),IF($A$20=3, IF('US06'!E785="","",'US06'!E785),IF($A$20=4, IF(NEDC!D785="","", NEDC!D785),IF($A$20=5, IF('JPN10-15'!D785="","",'JPN10-15'!D785),IF($A$20=6, IF(WLTC!E785="","", WLTC!E785),IF($A$20=7, IF('New Cycle 1'!D785="","", 'New Cycle 1'!D785),IF($A$20=8, IF('New Cycle 2'!D785="","", 'New Cycle 2'!D785),IF($A$20=9, IF('New Cycle 3'!D785="","", 'New Cycle 3'!D785),"")))))))))</f>
        <v>0</v>
      </c>
      <c r="T785" s="32">
        <f>IF($A$20=1,IF(UDDS!F785="","",UDDS!F785),IF($A$20=2,IF('FTP-75'!F785="","",'FTP-75'!F785),IF($A$20=3, IF('US06'!F785="","",'US06'!F785),IF($A$20=4, IF(NEDC!E785="","", NEDC!E785),IF($A$20=5, IF('JPN10-15'!E785="","",'JPN10-15'!E785),IF($A$20=6, IF(WLTC!F785="","", WLTC!F785),IF($A$20=7, IF('New Cycle 1'!E785="","", 'New Cycle 1'!E785),IF($A$20=8, IF('New Cycle 2'!E785="","", 'New Cycle 2'!E785),IF($A$20=9, IF('New Cycle 3'!E785="","", 'New Cycle 3'!E785),"")))))))))</f>
        <v>0</v>
      </c>
      <c r="U785" s="32">
        <f>IF($A$20=1,IF(UDDS!G785="","",UDDS!G785),IF($A$20=2,IF('FTP-75'!G785="","",'FTP-75'!G785),IF($A$20=3, IF('US06'!G785="","",'US06'!G785),IF($A$20=4, IF(NEDC!F785="","", NEDC!F785),IF($A$20=5, IF('JPN10-15'!F785="","",'JPN10-15'!F785),IF($A$20=6, IF(WLTC!G785="","", WLTC!G785),IF($A$20=7, IF('New Cycle 1'!F785="","", 'New Cycle 1'!F785),IF($A$20=8, IF('New Cycle 2'!F785="","", 'New Cycle 2'!F785),IF($A$20=9, IF('New Cycle 3'!F785="","", 'New Cycle 3'!F785),"")))))))))</f>
        <v>4077.2467499703839</v>
      </c>
    </row>
    <row r="786" spans="16:21" x14ac:dyDescent="0.25">
      <c r="P786" s="8">
        <f>IF($A$20=1,IF(UDDS!A786="","",UDDS!A786),IF($A$20=2,IF('FTP-75'!A786="","",'FTP-75'!A786),IF($A$20=3, IF('US06'!A786="","",'US06'!A786),IF($A$20=4, IF(NEDC!A786="","", NEDC!A786),IF($A$20=5, IF('JPN10-15'!A786="","",'JPN10-15'!A786),IF($A$20=6, IF(WLTC!B786="","", WLTC!B786),IF($A$20=7, IF('New Cycle 1'!A786="","", 'New Cycle 1'!A786),IF($A$20=8, IF('New Cycle 2'!A786="","", 'New Cycle 3'!A786),IF($A$20=9, IF('New Cycle 3'!A786="","", 'New Cycle 3'!A786),"")))))))))</f>
        <v>784</v>
      </c>
      <c r="Q786" s="32">
        <f>IF($A$20=1,IF(UDDS!C786="","",UDDS!C786),IF($A$20=2,IF('FTP-75'!C786="","",'FTP-75'!C786),IF($A$20=3, IF('US06'!C786="","",'US06'!C786),IF($A$20=4, IF(NEDC!B786="","", NEDC!B786),IF($A$20=5, IF('JPN10-15'!B786="","",'JPN10-15'!B786),IF($A$20=6, IF(WLTC!C786="","", WLTC!C786),IF($A$20=7, IF('New Cycle 1'!B786="","", 'New Cycle 1'!B786),IF($A$20=8, IF('New Cycle 2'!B786="","", 'New Cycle 2'!B786),IF($A$20=9, IF('New Cycle 3'!B786="","", 'New Cycle 3'!B786),"")))))))))</f>
        <v>0</v>
      </c>
      <c r="R786" s="32">
        <f>IF($A$20=1,IF(UDDS!D786="","",UDDS!D786),IF($A$20=2,IF('FTP-75'!D786="","",'FTP-75'!D786),IF($A$20=3, IF('US06'!D786="","",'US06'!D786),IF($A$20=4, IF(NEDC!C786="","", NEDC!C786),IF($A$20=5, IF('JPN10-15'!C786="","",'JPN10-15'!C786),IF($A$20=6, IF(WLTC!D786="","", WLTC!D786),IF($A$20=7, IF('New Cycle 1'!C786="","", 'New Cycle 1'!C786),IF($A$20=8, IF('New Cycle 2'!C786="","", 'New Cycle 2'!C786),IF($A$20=9, IF('New Cycle 3'!C786="","", 'New Cycle 3'!C786),"")))))))))</f>
        <v>0</v>
      </c>
      <c r="S786" s="32">
        <f>IF($A$20=1,IF(UDDS!E786="","",UDDS!E786),IF($A$20=2,IF('FTP-75'!E786="","",'FTP-75'!E786),IF($A$20=3, IF('US06'!E786="","",'US06'!E786),IF($A$20=4, IF(NEDC!D786="","", NEDC!D786),IF($A$20=5, IF('JPN10-15'!D786="","",'JPN10-15'!D786),IF($A$20=6, IF(WLTC!E786="","", WLTC!E786),IF($A$20=7, IF('New Cycle 1'!D786="","", 'New Cycle 1'!D786),IF($A$20=8, IF('New Cycle 2'!D786="","", 'New Cycle 2'!D786),IF($A$20=9, IF('New Cycle 3'!D786="","", 'New Cycle 3'!D786),"")))))))))</f>
        <v>0</v>
      </c>
      <c r="T786" s="32">
        <f>IF($A$20=1,IF(UDDS!F786="","",UDDS!F786),IF($A$20=2,IF('FTP-75'!F786="","",'FTP-75'!F786),IF($A$20=3, IF('US06'!F786="","",'US06'!F786),IF($A$20=4, IF(NEDC!E786="","", NEDC!E786),IF($A$20=5, IF('JPN10-15'!E786="","",'JPN10-15'!E786),IF($A$20=6, IF(WLTC!F786="","", WLTC!F786),IF($A$20=7, IF('New Cycle 1'!E786="","", 'New Cycle 1'!E786),IF($A$20=8, IF('New Cycle 2'!E786="","", 'New Cycle 2'!E786),IF($A$20=9, IF('New Cycle 3'!E786="","", 'New Cycle 3'!E786),"")))))))))</f>
        <v>0</v>
      </c>
      <c r="U786" s="32">
        <f>IF($A$20=1,IF(UDDS!G786="","",UDDS!G786),IF($A$20=2,IF('FTP-75'!G786="","",'FTP-75'!G786),IF($A$20=3, IF('US06'!G786="","",'US06'!G786),IF($A$20=4, IF(NEDC!F786="","", NEDC!F786),IF($A$20=5, IF('JPN10-15'!F786="","",'JPN10-15'!F786),IF($A$20=6, IF(WLTC!G786="","", WLTC!G786),IF($A$20=7, IF('New Cycle 1'!F786="","", 'New Cycle 1'!F786),IF($A$20=8, IF('New Cycle 2'!F786="","", 'New Cycle 2'!F786),IF($A$20=9, IF('New Cycle 3'!F786="","", 'New Cycle 3'!F786),"")))))))))</f>
        <v>4077.2467499703839</v>
      </c>
    </row>
    <row r="787" spans="16:21" x14ac:dyDescent="0.25">
      <c r="P787" s="8">
        <f>IF($A$20=1,IF(UDDS!A787="","",UDDS!A787),IF($A$20=2,IF('FTP-75'!A787="","",'FTP-75'!A787),IF($A$20=3, IF('US06'!A787="","",'US06'!A787),IF($A$20=4, IF(NEDC!A787="","", NEDC!A787),IF($A$20=5, IF('JPN10-15'!A787="","",'JPN10-15'!A787),IF($A$20=6, IF(WLTC!B787="","", WLTC!B787),IF($A$20=7, IF('New Cycle 1'!A787="","", 'New Cycle 1'!A787),IF($A$20=8, IF('New Cycle 2'!A787="","", 'New Cycle 3'!A787),IF($A$20=9, IF('New Cycle 3'!A787="","", 'New Cycle 3'!A787),"")))))))))</f>
        <v>785</v>
      </c>
      <c r="Q787" s="32">
        <f>IF($A$20=1,IF(UDDS!C787="","",UDDS!C787),IF($A$20=2,IF('FTP-75'!C787="","",'FTP-75'!C787),IF($A$20=3, IF('US06'!C787="","",'US06'!C787),IF($A$20=4, IF(NEDC!B787="","", NEDC!B787),IF($A$20=5, IF('JPN10-15'!B787="","",'JPN10-15'!B787),IF($A$20=6, IF(WLTC!C787="","", WLTC!C787),IF($A$20=7, IF('New Cycle 1'!B787="","", 'New Cycle 1'!B787),IF($A$20=8, IF('New Cycle 2'!B787="","", 'New Cycle 2'!B787),IF($A$20=9, IF('New Cycle 3'!B787="","", 'New Cycle 3'!B787),"")))))))))</f>
        <v>0</v>
      </c>
      <c r="R787" s="32">
        <f>IF($A$20=1,IF(UDDS!D787="","",UDDS!D787),IF($A$20=2,IF('FTP-75'!D787="","",'FTP-75'!D787),IF($A$20=3, IF('US06'!D787="","",'US06'!D787),IF($A$20=4, IF(NEDC!C787="","", NEDC!C787),IF($A$20=5, IF('JPN10-15'!C787="","",'JPN10-15'!C787),IF($A$20=6, IF(WLTC!D787="","", WLTC!D787),IF($A$20=7, IF('New Cycle 1'!C787="","", 'New Cycle 1'!C787),IF($A$20=8, IF('New Cycle 2'!C787="","", 'New Cycle 2'!C787),IF($A$20=9, IF('New Cycle 3'!C787="","", 'New Cycle 3'!C787),"")))))))))</f>
        <v>0</v>
      </c>
      <c r="S787" s="32">
        <f>IF($A$20=1,IF(UDDS!E787="","",UDDS!E787),IF($A$20=2,IF('FTP-75'!E787="","",'FTP-75'!E787),IF($A$20=3, IF('US06'!E787="","",'US06'!E787),IF($A$20=4, IF(NEDC!D787="","", NEDC!D787),IF($A$20=5, IF('JPN10-15'!D787="","",'JPN10-15'!D787),IF($A$20=6, IF(WLTC!E787="","", WLTC!E787),IF($A$20=7, IF('New Cycle 1'!D787="","", 'New Cycle 1'!D787),IF($A$20=8, IF('New Cycle 2'!D787="","", 'New Cycle 2'!D787),IF($A$20=9, IF('New Cycle 3'!D787="","", 'New Cycle 3'!D787),"")))))))))</f>
        <v>0</v>
      </c>
      <c r="T787" s="32">
        <f>IF($A$20=1,IF(UDDS!F787="","",UDDS!F787),IF($A$20=2,IF('FTP-75'!F787="","",'FTP-75'!F787),IF($A$20=3, IF('US06'!F787="","",'US06'!F787),IF($A$20=4, IF(NEDC!E787="","", NEDC!E787),IF($A$20=5, IF('JPN10-15'!E787="","",'JPN10-15'!E787),IF($A$20=6, IF(WLTC!F787="","", WLTC!F787),IF($A$20=7, IF('New Cycle 1'!E787="","", 'New Cycle 1'!E787),IF($A$20=8, IF('New Cycle 2'!E787="","", 'New Cycle 2'!E787),IF($A$20=9, IF('New Cycle 3'!E787="","", 'New Cycle 3'!E787),"")))))))))</f>
        <v>0</v>
      </c>
      <c r="U787" s="32">
        <f>IF($A$20=1,IF(UDDS!G787="","",UDDS!G787),IF($A$20=2,IF('FTP-75'!G787="","",'FTP-75'!G787),IF($A$20=3, IF('US06'!G787="","",'US06'!G787),IF($A$20=4, IF(NEDC!F787="","", NEDC!F787),IF($A$20=5, IF('JPN10-15'!F787="","",'JPN10-15'!F787),IF($A$20=6, IF(WLTC!G787="","", WLTC!G787),IF($A$20=7, IF('New Cycle 1'!F787="","", 'New Cycle 1'!F787),IF($A$20=8, IF('New Cycle 2'!F787="","", 'New Cycle 2'!F787),IF($A$20=9, IF('New Cycle 3'!F787="","", 'New Cycle 3'!F787),"")))))))))</f>
        <v>4077.2467499703839</v>
      </c>
    </row>
    <row r="788" spans="16:21" x14ac:dyDescent="0.25">
      <c r="P788" s="8">
        <f>IF($A$20=1,IF(UDDS!A788="","",UDDS!A788),IF($A$20=2,IF('FTP-75'!A788="","",'FTP-75'!A788),IF($A$20=3, IF('US06'!A788="","",'US06'!A788),IF($A$20=4, IF(NEDC!A788="","", NEDC!A788),IF($A$20=5, IF('JPN10-15'!A788="","",'JPN10-15'!A788),IF($A$20=6, IF(WLTC!B788="","", WLTC!B788),IF($A$20=7, IF('New Cycle 1'!A788="","", 'New Cycle 1'!A788),IF($A$20=8, IF('New Cycle 2'!A788="","", 'New Cycle 3'!A788),IF($A$20=9, IF('New Cycle 3'!A788="","", 'New Cycle 3'!A788),"")))))))))</f>
        <v>786</v>
      </c>
      <c r="Q788" s="32">
        <f>IF($A$20=1,IF(UDDS!C788="","",UDDS!C788),IF($A$20=2,IF('FTP-75'!C788="","",'FTP-75'!C788),IF($A$20=3, IF('US06'!C788="","",'US06'!C788),IF($A$20=4, IF(NEDC!B788="","", NEDC!B788),IF($A$20=5, IF('JPN10-15'!B788="","",'JPN10-15'!B788),IF($A$20=6, IF(WLTC!C788="","", WLTC!C788),IF($A$20=7, IF('New Cycle 1'!B788="","", 'New Cycle 1'!B788),IF($A$20=8, IF('New Cycle 2'!B788="","", 'New Cycle 2'!B788),IF($A$20=9, IF('New Cycle 3'!B788="","", 'New Cycle 3'!B788),"")))))))))</f>
        <v>0</v>
      </c>
      <c r="R788" s="32">
        <f>IF($A$20=1,IF(UDDS!D788="","",UDDS!D788),IF($A$20=2,IF('FTP-75'!D788="","",'FTP-75'!D788),IF($A$20=3, IF('US06'!D788="","",'US06'!D788),IF($A$20=4, IF(NEDC!C788="","", NEDC!C788),IF($A$20=5, IF('JPN10-15'!C788="","",'JPN10-15'!C788),IF($A$20=6, IF(WLTC!D788="","", WLTC!D788),IF($A$20=7, IF('New Cycle 1'!C788="","", 'New Cycle 1'!C788),IF($A$20=8, IF('New Cycle 2'!C788="","", 'New Cycle 2'!C788),IF($A$20=9, IF('New Cycle 3'!C788="","", 'New Cycle 3'!C788),"")))))))))</f>
        <v>0</v>
      </c>
      <c r="S788" s="32">
        <f>IF($A$20=1,IF(UDDS!E788="","",UDDS!E788),IF($A$20=2,IF('FTP-75'!E788="","",'FTP-75'!E788),IF($A$20=3, IF('US06'!E788="","",'US06'!E788),IF($A$20=4, IF(NEDC!D788="","", NEDC!D788),IF($A$20=5, IF('JPN10-15'!D788="","",'JPN10-15'!D788),IF($A$20=6, IF(WLTC!E788="","", WLTC!E788),IF($A$20=7, IF('New Cycle 1'!D788="","", 'New Cycle 1'!D788),IF($A$20=8, IF('New Cycle 2'!D788="","", 'New Cycle 2'!D788),IF($A$20=9, IF('New Cycle 3'!D788="","", 'New Cycle 3'!D788),"")))))))))</f>
        <v>0</v>
      </c>
      <c r="T788" s="32">
        <f>IF($A$20=1,IF(UDDS!F788="","",UDDS!F788),IF($A$20=2,IF('FTP-75'!F788="","",'FTP-75'!F788),IF($A$20=3, IF('US06'!F788="","",'US06'!F788),IF($A$20=4, IF(NEDC!E788="","", NEDC!E788),IF($A$20=5, IF('JPN10-15'!E788="","",'JPN10-15'!E788),IF($A$20=6, IF(WLTC!F788="","", WLTC!F788),IF($A$20=7, IF('New Cycle 1'!E788="","", 'New Cycle 1'!E788),IF($A$20=8, IF('New Cycle 2'!E788="","", 'New Cycle 2'!E788),IF($A$20=9, IF('New Cycle 3'!E788="","", 'New Cycle 3'!E788),"")))))))))</f>
        <v>0</v>
      </c>
      <c r="U788" s="32">
        <f>IF($A$20=1,IF(UDDS!G788="","",UDDS!G788),IF($A$20=2,IF('FTP-75'!G788="","",'FTP-75'!G788),IF($A$20=3, IF('US06'!G788="","",'US06'!G788),IF($A$20=4, IF(NEDC!F788="","", NEDC!F788),IF($A$20=5, IF('JPN10-15'!F788="","",'JPN10-15'!F788),IF($A$20=6, IF(WLTC!G788="","", WLTC!G788),IF($A$20=7, IF('New Cycle 1'!F788="","", 'New Cycle 1'!F788),IF($A$20=8, IF('New Cycle 2'!F788="","", 'New Cycle 2'!F788),IF($A$20=9, IF('New Cycle 3'!F788="","", 'New Cycle 3'!F788),"")))))))))</f>
        <v>4077.2467499703839</v>
      </c>
    </row>
    <row r="789" spans="16:21" x14ac:dyDescent="0.25">
      <c r="P789" s="8">
        <f>IF($A$20=1,IF(UDDS!A789="","",UDDS!A789),IF($A$20=2,IF('FTP-75'!A789="","",'FTP-75'!A789),IF($A$20=3, IF('US06'!A789="","",'US06'!A789),IF($A$20=4, IF(NEDC!A789="","", NEDC!A789),IF($A$20=5, IF('JPN10-15'!A789="","",'JPN10-15'!A789),IF($A$20=6, IF(WLTC!B789="","", WLTC!B789),IF($A$20=7, IF('New Cycle 1'!A789="","", 'New Cycle 1'!A789),IF($A$20=8, IF('New Cycle 2'!A789="","", 'New Cycle 3'!A789),IF($A$20=9, IF('New Cycle 3'!A789="","", 'New Cycle 3'!A789),"")))))))))</f>
        <v>787</v>
      </c>
      <c r="Q789" s="32">
        <f>IF($A$20=1,IF(UDDS!C789="","",UDDS!C789),IF($A$20=2,IF('FTP-75'!C789="","",'FTP-75'!C789),IF($A$20=3, IF('US06'!C789="","",'US06'!C789),IF($A$20=4, IF(NEDC!B789="","", NEDC!B789),IF($A$20=5, IF('JPN10-15'!B789="","",'JPN10-15'!B789),IF($A$20=6, IF(WLTC!C789="","", WLTC!C789),IF($A$20=7, IF('New Cycle 1'!B789="","", 'New Cycle 1'!B789),IF($A$20=8, IF('New Cycle 2'!B789="","", 'New Cycle 2'!B789),IF($A$20=9, IF('New Cycle 3'!B789="","", 'New Cycle 3'!B789),"")))))))))</f>
        <v>0</v>
      </c>
      <c r="R789" s="32">
        <f>IF($A$20=1,IF(UDDS!D789="","",UDDS!D789),IF($A$20=2,IF('FTP-75'!D789="","",'FTP-75'!D789),IF($A$20=3, IF('US06'!D789="","",'US06'!D789),IF($A$20=4, IF(NEDC!C789="","", NEDC!C789),IF($A$20=5, IF('JPN10-15'!C789="","",'JPN10-15'!C789),IF($A$20=6, IF(WLTC!D789="","", WLTC!D789),IF($A$20=7, IF('New Cycle 1'!C789="","", 'New Cycle 1'!C789),IF($A$20=8, IF('New Cycle 2'!C789="","", 'New Cycle 2'!C789),IF($A$20=9, IF('New Cycle 3'!C789="","", 'New Cycle 3'!C789),"")))))))))</f>
        <v>0</v>
      </c>
      <c r="S789" s="32">
        <f>IF($A$20=1,IF(UDDS!E789="","",UDDS!E789),IF($A$20=2,IF('FTP-75'!E789="","",'FTP-75'!E789),IF($A$20=3, IF('US06'!E789="","",'US06'!E789),IF($A$20=4, IF(NEDC!D789="","", NEDC!D789),IF($A$20=5, IF('JPN10-15'!D789="","",'JPN10-15'!D789),IF($A$20=6, IF(WLTC!E789="","", WLTC!E789),IF($A$20=7, IF('New Cycle 1'!D789="","", 'New Cycle 1'!D789),IF($A$20=8, IF('New Cycle 2'!D789="","", 'New Cycle 2'!D789),IF($A$20=9, IF('New Cycle 3'!D789="","", 'New Cycle 3'!D789),"")))))))))</f>
        <v>0</v>
      </c>
      <c r="T789" s="32">
        <f>IF($A$20=1,IF(UDDS!F789="","",UDDS!F789),IF($A$20=2,IF('FTP-75'!F789="","",'FTP-75'!F789),IF($A$20=3, IF('US06'!F789="","",'US06'!F789),IF($A$20=4, IF(NEDC!E789="","", NEDC!E789),IF($A$20=5, IF('JPN10-15'!E789="","",'JPN10-15'!E789),IF($A$20=6, IF(WLTC!F789="","", WLTC!F789),IF($A$20=7, IF('New Cycle 1'!E789="","", 'New Cycle 1'!E789),IF($A$20=8, IF('New Cycle 2'!E789="","", 'New Cycle 2'!E789),IF($A$20=9, IF('New Cycle 3'!E789="","", 'New Cycle 3'!E789),"")))))))))</f>
        <v>0</v>
      </c>
      <c r="U789" s="32">
        <f>IF($A$20=1,IF(UDDS!G789="","",UDDS!G789),IF($A$20=2,IF('FTP-75'!G789="","",'FTP-75'!G789),IF($A$20=3, IF('US06'!G789="","",'US06'!G789),IF($A$20=4, IF(NEDC!F789="","", NEDC!F789),IF($A$20=5, IF('JPN10-15'!F789="","",'JPN10-15'!F789),IF($A$20=6, IF(WLTC!G789="","", WLTC!G789),IF($A$20=7, IF('New Cycle 1'!F789="","", 'New Cycle 1'!F789),IF($A$20=8, IF('New Cycle 2'!F789="","", 'New Cycle 2'!F789),IF($A$20=9, IF('New Cycle 3'!F789="","", 'New Cycle 3'!F789),"")))))))))</f>
        <v>4077.2467499703839</v>
      </c>
    </row>
    <row r="790" spans="16:21" x14ac:dyDescent="0.25">
      <c r="P790" s="8">
        <f>IF($A$20=1,IF(UDDS!A790="","",UDDS!A790),IF($A$20=2,IF('FTP-75'!A790="","",'FTP-75'!A790),IF($A$20=3, IF('US06'!A790="","",'US06'!A790),IF($A$20=4, IF(NEDC!A790="","", NEDC!A790),IF($A$20=5, IF('JPN10-15'!A790="","",'JPN10-15'!A790),IF($A$20=6, IF(WLTC!B790="","", WLTC!B790),IF($A$20=7, IF('New Cycle 1'!A790="","", 'New Cycle 1'!A790),IF($A$20=8, IF('New Cycle 2'!A790="","", 'New Cycle 3'!A790),IF($A$20=9, IF('New Cycle 3'!A790="","", 'New Cycle 3'!A790),"")))))))))</f>
        <v>788</v>
      </c>
      <c r="Q790" s="32">
        <f>IF($A$20=1,IF(UDDS!C790="","",UDDS!C790),IF($A$20=2,IF('FTP-75'!C790="","",'FTP-75'!C790),IF($A$20=3, IF('US06'!C790="","",'US06'!C790),IF($A$20=4, IF(NEDC!B790="","", NEDC!B790),IF($A$20=5, IF('JPN10-15'!B790="","",'JPN10-15'!B790),IF($A$20=6, IF(WLTC!C790="","", WLTC!C790),IF($A$20=7, IF('New Cycle 1'!B790="","", 'New Cycle 1'!B790),IF($A$20=8, IF('New Cycle 2'!B790="","", 'New Cycle 2'!B790),IF($A$20=9, IF('New Cycle 3'!B790="","", 'New Cycle 3'!B790),"")))))))))</f>
        <v>0</v>
      </c>
      <c r="R790" s="32">
        <f>IF($A$20=1,IF(UDDS!D790="","",UDDS!D790),IF($A$20=2,IF('FTP-75'!D790="","",'FTP-75'!D790),IF($A$20=3, IF('US06'!D790="","",'US06'!D790),IF($A$20=4, IF(NEDC!C790="","", NEDC!C790),IF($A$20=5, IF('JPN10-15'!C790="","",'JPN10-15'!C790),IF($A$20=6, IF(WLTC!D790="","", WLTC!D790),IF($A$20=7, IF('New Cycle 1'!C790="","", 'New Cycle 1'!C790),IF($A$20=8, IF('New Cycle 2'!C790="","", 'New Cycle 2'!C790),IF($A$20=9, IF('New Cycle 3'!C790="","", 'New Cycle 3'!C790),"")))))))))</f>
        <v>0</v>
      </c>
      <c r="S790" s="32">
        <f>IF($A$20=1,IF(UDDS!E790="","",UDDS!E790),IF($A$20=2,IF('FTP-75'!E790="","",'FTP-75'!E790),IF($A$20=3, IF('US06'!E790="","",'US06'!E790),IF($A$20=4, IF(NEDC!D790="","", NEDC!D790),IF($A$20=5, IF('JPN10-15'!D790="","",'JPN10-15'!D790),IF($A$20=6, IF(WLTC!E790="","", WLTC!E790),IF($A$20=7, IF('New Cycle 1'!D790="","", 'New Cycle 1'!D790),IF($A$20=8, IF('New Cycle 2'!D790="","", 'New Cycle 2'!D790),IF($A$20=9, IF('New Cycle 3'!D790="","", 'New Cycle 3'!D790),"")))))))))</f>
        <v>0</v>
      </c>
      <c r="T790" s="32">
        <f>IF($A$20=1,IF(UDDS!F790="","",UDDS!F790),IF($A$20=2,IF('FTP-75'!F790="","",'FTP-75'!F790),IF($A$20=3, IF('US06'!F790="","",'US06'!F790),IF($A$20=4, IF(NEDC!E790="","", NEDC!E790),IF($A$20=5, IF('JPN10-15'!E790="","",'JPN10-15'!E790),IF($A$20=6, IF(WLTC!F790="","", WLTC!F790),IF($A$20=7, IF('New Cycle 1'!E790="","", 'New Cycle 1'!E790),IF($A$20=8, IF('New Cycle 2'!E790="","", 'New Cycle 2'!E790),IF($A$20=9, IF('New Cycle 3'!E790="","", 'New Cycle 3'!E790),"")))))))))</f>
        <v>0</v>
      </c>
      <c r="U790" s="32">
        <f>IF($A$20=1,IF(UDDS!G790="","",UDDS!G790),IF($A$20=2,IF('FTP-75'!G790="","",'FTP-75'!G790),IF($A$20=3, IF('US06'!G790="","",'US06'!G790),IF($A$20=4, IF(NEDC!F790="","", NEDC!F790),IF($A$20=5, IF('JPN10-15'!F790="","",'JPN10-15'!F790),IF($A$20=6, IF(WLTC!G790="","", WLTC!G790),IF($A$20=7, IF('New Cycle 1'!F790="","", 'New Cycle 1'!F790),IF($A$20=8, IF('New Cycle 2'!F790="","", 'New Cycle 2'!F790),IF($A$20=9, IF('New Cycle 3'!F790="","", 'New Cycle 3'!F790),"")))))))))</f>
        <v>4077.2467499703839</v>
      </c>
    </row>
    <row r="791" spans="16:21" x14ac:dyDescent="0.25">
      <c r="P791" s="8">
        <f>IF($A$20=1,IF(UDDS!A791="","",UDDS!A791),IF($A$20=2,IF('FTP-75'!A791="","",'FTP-75'!A791),IF($A$20=3, IF('US06'!A791="","",'US06'!A791),IF($A$20=4, IF(NEDC!A791="","", NEDC!A791),IF($A$20=5, IF('JPN10-15'!A791="","",'JPN10-15'!A791),IF($A$20=6, IF(WLTC!B791="","", WLTC!B791),IF($A$20=7, IF('New Cycle 1'!A791="","", 'New Cycle 1'!A791),IF($A$20=8, IF('New Cycle 2'!A791="","", 'New Cycle 3'!A791),IF($A$20=9, IF('New Cycle 3'!A791="","", 'New Cycle 3'!A791),"")))))))))</f>
        <v>789</v>
      </c>
      <c r="Q791" s="32">
        <f>IF($A$20=1,IF(UDDS!C791="","",UDDS!C791),IF($A$20=2,IF('FTP-75'!C791="","",'FTP-75'!C791),IF($A$20=3, IF('US06'!C791="","",'US06'!C791),IF($A$20=4, IF(NEDC!B791="","", NEDC!B791),IF($A$20=5, IF('JPN10-15'!B791="","",'JPN10-15'!B791),IF($A$20=6, IF(WLTC!C791="","", WLTC!C791),IF($A$20=7, IF('New Cycle 1'!B791="","", 'New Cycle 1'!B791),IF($A$20=8, IF('New Cycle 2'!B791="","", 'New Cycle 2'!B791),IF($A$20=9, IF('New Cycle 3'!B791="","", 'New Cycle 3'!B791),"")))))))))</f>
        <v>0</v>
      </c>
      <c r="R791" s="32">
        <f>IF($A$20=1,IF(UDDS!D791="","",UDDS!D791),IF($A$20=2,IF('FTP-75'!D791="","",'FTP-75'!D791),IF($A$20=3, IF('US06'!D791="","",'US06'!D791),IF($A$20=4, IF(NEDC!C791="","", NEDC!C791),IF($A$20=5, IF('JPN10-15'!C791="","",'JPN10-15'!C791),IF($A$20=6, IF(WLTC!D791="","", WLTC!D791),IF($A$20=7, IF('New Cycle 1'!C791="","", 'New Cycle 1'!C791),IF($A$20=8, IF('New Cycle 2'!C791="","", 'New Cycle 2'!C791),IF($A$20=9, IF('New Cycle 3'!C791="","", 'New Cycle 3'!C791),"")))))))))</f>
        <v>0</v>
      </c>
      <c r="S791" s="32">
        <f>IF($A$20=1,IF(UDDS!E791="","",UDDS!E791),IF($A$20=2,IF('FTP-75'!E791="","",'FTP-75'!E791),IF($A$20=3, IF('US06'!E791="","",'US06'!E791),IF($A$20=4, IF(NEDC!D791="","", NEDC!D791),IF($A$20=5, IF('JPN10-15'!D791="","",'JPN10-15'!D791),IF($A$20=6, IF(WLTC!E791="","", WLTC!E791),IF($A$20=7, IF('New Cycle 1'!D791="","", 'New Cycle 1'!D791),IF($A$20=8, IF('New Cycle 2'!D791="","", 'New Cycle 2'!D791),IF($A$20=9, IF('New Cycle 3'!D791="","", 'New Cycle 3'!D791),"")))))))))</f>
        <v>0</v>
      </c>
      <c r="T791" s="32">
        <f>IF($A$20=1,IF(UDDS!F791="","",UDDS!F791),IF($A$20=2,IF('FTP-75'!F791="","",'FTP-75'!F791),IF($A$20=3, IF('US06'!F791="","",'US06'!F791),IF($A$20=4, IF(NEDC!E791="","", NEDC!E791),IF($A$20=5, IF('JPN10-15'!E791="","",'JPN10-15'!E791),IF($A$20=6, IF(WLTC!F791="","", WLTC!F791),IF($A$20=7, IF('New Cycle 1'!E791="","", 'New Cycle 1'!E791),IF($A$20=8, IF('New Cycle 2'!E791="","", 'New Cycle 2'!E791),IF($A$20=9, IF('New Cycle 3'!E791="","", 'New Cycle 3'!E791),"")))))))))</f>
        <v>0</v>
      </c>
      <c r="U791" s="32">
        <f>IF($A$20=1,IF(UDDS!G791="","",UDDS!G791),IF($A$20=2,IF('FTP-75'!G791="","",'FTP-75'!G791),IF($A$20=3, IF('US06'!G791="","",'US06'!G791),IF($A$20=4, IF(NEDC!F791="","", NEDC!F791),IF($A$20=5, IF('JPN10-15'!F791="","",'JPN10-15'!F791),IF($A$20=6, IF(WLTC!G791="","", WLTC!G791),IF($A$20=7, IF('New Cycle 1'!F791="","", 'New Cycle 1'!F791),IF($A$20=8, IF('New Cycle 2'!F791="","", 'New Cycle 2'!F791),IF($A$20=9, IF('New Cycle 3'!F791="","", 'New Cycle 3'!F791),"")))))))))</f>
        <v>4077.2467499703839</v>
      </c>
    </row>
    <row r="792" spans="16:21" x14ac:dyDescent="0.25">
      <c r="P792" s="8">
        <f>IF($A$20=1,IF(UDDS!A792="","",UDDS!A792),IF($A$20=2,IF('FTP-75'!A792="","",'FTP-75'!A792),IF($A$20=3, IF('US06'!A792="","",'US06'!A792),IF($A$20=4, IF(NEDC!A792="","", NEDC!A792),IF($A$20=5, IF('JPN10-15'!A792="","",'JPN10-15'!A792),IF($A$20=6, IF(WLTC!B792="","", WLTC!B792),IF($A$20=7, IF('New Cycle 1'!A792="","", 'New Cycle 1'!A792),IF($A$20=8, IF('New Cycle 2'!A792="","", 'New Cycle 3'!A792),IF($A$20=9, IF('New Cycle 3'!A792="","", 'New Cycle 3'!A792),"")))))))))</f>
        <v>790</v>
      </c>
      <c r="Q792" s="32">
        <f>IF($A$20=1,IF(UDDS!C792="","",UDDS!C792),IF($A$20=2,IF('FTP-75'!C792="","",'FTP-75'!C792),IF($A$20=3, IF('US06'!C792="","",'US06'!C792),IF($A$20=4, IF(NEDC!B792="","", NEDC!B792),IF($A$20=5, IF('JPN10-15'!B792="","",'JPN10-15'!B792),IF($A$20=6, IF(WLTC!C792="","", WLTC!C792),IF($A$20=7, IF('New Cycle 1'!B792="","", 'New Cycle 1'!B792),IF($A$20=8, IF('New Cycle 2'!B792="","", 'New Cycle 2'!B792),IF($A$20=9, IF('New Cycle 3'!B792="","", 'New Cycle 3'!B792),"")))))))))</f>
        <v>0</v>
      </c>
      <c r="R792" s="32">
        <f>IF($A$20=1,IF(UDDS!D792="","",UDDS!D792),IF($A$20=2,IF('FTP-75'!D792="","",'FTP-75'!D792),IF($A$20=3, IF('US06'!D792="","",'US06'!D792),IF($A$20=4, IF(NEDC!C792="","", NEDC!C792),IF($A$20=5, IF('JPN10-15'!C792="","",'JPN10-15'!C792),IF($A$20=6, IF(WLTC!D792="","", WLTC!D792),IF($A$20=7, IF('New Cycle 1'!C792="","", 'New Cycle 1'!C792),IF($A$20=8, IF('New Cycle 2'!C792="","", 'New Cycle 2'!C792),IF($A$20=9, IF('New Cycle 3'!C792="","", 'New Cycle 3'!C792),"")))))))))</f>
        <v>0</v>
      </c>
      <c r="S792" s="32">
        <f>IF($A$20=1,IF(UDDS!E792="","",UDDS!E792),IF($A$20=2,IF('FTP-75'!E792="","",'FTP-75'!E792),IF($A$20=3, IF('US06'!E792="","",'US06'!E792),IF($A$20=4, IF(NEDC!D792="","", NEDC!D792),IF($A$20=5, IF('JPN10-15'!D792="","",'JPN10-15'!D792),IF($A$20=6, IF(WLTC!E792="","", WLTC!E792),IF($A$20=7, IF('New Cycle 1'!D792="","", 'New Cycle 1'!D792),IF($A$20=8, IF('New Cycle 2'!D792="","", 'New Cycle 2'!D792),IF($A$20=9, IF('New Cycle 3'!D792="","", 'New Cycle 3'!D792),"")))))))))</f>
        <v>0</v>
      </c>
      <c r="T792" s="32">
        <f>IF($A$20=1,IF(UDDS!F792="","",UDDS!F792),IF($A$20=2,IF('FTP-75'!F792="","",'FTP-75'!F792),IF($A$20=3, IF('US06'!F792="","",'US06'!F792),IF($A$20=4, IF(NEDC!E792="","", NEDC!E792),IF($A$20=5, IF('JPN10-15'!E792="","",'JPN10-15'!E792),IF($A$20=6, IF(WLTC!F792="","", WLTC!F792),IF($A$20=7, IF('New Cycle 1'!E792="","", 'New Cycle 1'!E792),IF($A$20=8, IF('New Cycle 2'!E792="","", 'New Cycle 2'!E792),IF($A$20=9, IF('New Cycle 3'!E792="","", 'New Cycle 3'!E792),"")))))))))</f>
        <v>0</v>
      </c>
      <c r="U792" s="32">
        <f>IF($A$20=1,IF(UDDS!G792="","",UDDS!G792),IF($A$20=2,IF('FTP-75'!G792="","",'FTP-75'!G792),IF($A$20=3, IF('US06'!G792="","",'US06'!G792),IF($A$20=4, IF(NEDC!F792="","", NEDC!F792),IF($A$20=5, IF('JPN10-15'!F792="","",'JPN10-15'!F792),IF($A$20=6, IF(WLTC!G792="","", WLTC!G792),IF($A$20=7, IF('New Cycle 1'!F792="","", 'New Cycle 1'!F792),IF($A$20=8, IF('New Cycle 2'!F792="","", 'New Cycle 2'!F792),IF($A$20=9, IF('New Cycle 3'!F792="","", 'New Cycle 3'!F792),"")))))))))</f>
        <v>4077.2467499703839</v>
      </c>
    </row>
    <row r="793" spans="16:21" x14ac:dyDescent="0.25">
      <c r="P793" s="8">
        <f>IF($A$20=1,IF(UDDS!A793="","",UDDS!A793),IF($A$20=2,IF('FTP-75'!A793="","",'FTP-75'!A793),IF($A$20=3, IF('US06'!A793="","",'US06'!A793),IF($A$20=4, IF(NEDC!A793="","", NEDC!A793),IF($A$20=5, IF('JPN10-15'!A793="","",'JPN10-15'!A793),IF($A$20=6, IF(WLTC!B793="","", WLTC!B793),IF($A$20=7, IF('New Cycle 1'!A793="","", 'New Cycle 1'!A793),IF($A$20=8, IF('New Cycle 2'!A793="","", 'New Cycle 3'!A793),IF($A$20=9, IF('New Cycle 3'!A793="","", 'New Cycle 3'!A793),"")))))))))</f>
        <v>791</v>
      </c>
      <c r="Q793" s="32">
        <f>IF($A$20=1,IF(UDDS!C793="","",UDDS!C793),IF($A$20=2,IF('FTP-75'!C793="","",'FTP-75'!C793),IF($A$20=3, IF('US06'!C793="","",'US06'!C793),IF($A$20=4, IF(NEDC!B793="","", NEDC!B793),IF($A$20=5, IF('JPN10-15'!B793="","",'JPN10-15'!B793),IF($A$20=6, IF(WLTC!C793="","", WLTC!C793),IF($A$20=7, IF('New Cycle 1'!B793="","", 'New Cycle 1'!B793),IF($A$20=8, IF('New Cycle 2'!B793="","", 'New Cycle 2'!B793),IF($A$20=9, IF('New Cycle 3'!B793="","", 'New Cycle 3'!B793),"")))))))))</f>
        <v>0</v>
      </c>
      <c r="R793" s="32">
        <f>IF($A$20=1,IF(UDDS!D793="","",UDDS!D793),IF($A$20=2,IF('FTP-75'!D793="","",'FTP-75'!D793),IF($A$20=3, IF('US06'!D793="","",'US06'!D793),IF($A$20=4, IF(NEDC!C793="","", NEDC!C793),IF($A$20=5, IF('JPN10-15'!C793="","",'JPN10-15'!C793),IF($A$20=6, IF(WLTC!D793="","", WLTC!D793),IF($A$20=7, IF('New Cycle 1'!C793="","", 'New Cycle 1'!C793),IF($A$20=8, IF('New Cycle 2'!C793="","", 'New Cycle 2'!C793),IF($A$20=9, IF('New Cycle 3'!C793="","", 'New Cycle 3'!C793),"")))))))))</f>
        <v>0</v>
      </c>
      <c r="S793" s="32">
        <f>IF($A$20=1,IF(UDDS!E793="","",UDDS!E793),IF($A$20=2,IF('FTP-75'!E793="","",'FTP-75'!E793),IF($A$20=3, IF('US06'!E793="","",'US06'!E793),IF($A$20=4, IF(NEDC!D793="","", NEDC!D793),IF($A$20=5, IF('JPN10-15'!D793="","",'JPN10-15'!D793),IF($A$20=6, IF(WLTC!E793="","", WLTC!E793),IF($A$20=7, IF('New Cycle 1'!D793="","", 'New Cycle 1'!D793),IF($A$20=8, IF('New Cycle 2'!D793="","", 'New Cycle 2'!D793),IF($A$20=9, IF('New Cycle 3'!D793="","", 'New Cycle 3'!D793),"")))))))))</f>
        <v>0</v>
      </c>
      <c r="T793" s="32">
        <f>IF($A$20=1,IF(UDDS!F793="","",UDDS!F793),IF($A$20=2,IF('FTP-75'!F793="","",'FTP-75'!F793),IF($A$20=3, IF('US06'!F793="","",'US06'!F793),IF($A$20=4, IF(NEDC!E793="","", NEDC!E793),IF($A$20=5, IF('JPN10-15'!E793="","",'JPN10-15'!E793),IF($A$20=6, IF(WLTC!F793="","", WLTC!F793),IF($A$20=7, IF('New Cycle 1'!E793="","", 'New Cycle 1'!E793),IF($A$20=8, IF('New Cycle 2'!E793="","", 'New Cycle 2'!E793),IF($A$20=9, IF('New Cycle 3'!E793="","", 'New Cycle 3'!E793),"")))))))))</f>
        <v>0</v>
      </c>
      <c r="U793" s="32">
        <f>IF($A$20=1,IF(UDDS!G793="","",UDDS!G793),IF($A$20=2,IF('FTP-75'!G793="","",'FTP-75'!G793),IF($A$20=3, IF('US06'!G793="","",'US06'!G793),IF($A$20=4, IF(NEDC!F793="","", NEDC!F793),IF($A$20=5, IF('JPN10-15'!F793="","",'JPN10-15'!F793),IF($A$20=6, IF(WLTC!G793="","", WLTC!G793),IF($A$20=7, IF('New Cycle 1'!F793="","", 'New Cycle 1'!F793),IF($A$20=8, IF('New Cycle 2'!F793="","", 'New Cycle 2'!F793),IF($A$20=9, IF('New Cycle 3'!F793="","", 'New Cycle 3'!F793),"")))))))))</f>
        <v>4077.2467499703839</v>
      </c>
    </row>
    <row r="794" spans="16:21" x14ac:dyDescent="0.25">
      <c r="P794" s="8">
        <f>IF($A$20=1,IF(UDDS!A794="","",UDDS!A794),IF($A$20=2,IF('FTP-75'!A794="","",'FTP-75'!A794),IF($A$20=3, IF('US06'!A794="","",'US06'!A794),IF($A$20=4, IF(NEDC!A794="","", NEDC!A794),IF($A$20=5, IF('JPN10-15'!A794="","",'JPN10-15'!A794),IF($A$20=6, IF(WLTC!B794="","", WLTC!B794),IF($A$20=7, IF('New Cycle 1'!A794="","", 'New Cycle 1'!A794),IF($A$20=8, IF('New Cycle 2'!A794="","", 'New Cycle 3'!A794),IF($A$20=9, IF('New Cycle 3'!A794="","", 'New Cycle 3'!A794),"")))))))))</f>
        <v>792</v>
      </c>
      <c r="Q794" s="32">
        <f>IF($A$20=1,IF(UDDS!C794="","",UDDS!C794),IF($A$20=2,IF('FTP-75'!C794="","",'FTP-75'!C794),IF($A$20=3, IF('US06'!C794="","",'US06'!C794),IF($A$20=4, IF(NEDC!B794="","", NEDC!B794),IF($A$20=5, IF('JPN10-15'!B794="","",'JPN10-15'!B794),IF($A$20=6, IF(WLTC!C794="","", WLTC!C794),IF($A$20=7, IF('New Cycle 1'!B794="","", 'New Cycle 1'!B794),IF($A$20=8, IF('New Cycle 2'!B794="","", 'New Cycle 2'!B794),IF($A$20=9, IF('New Cycle 3'!B794="","", 'New Cycle 3'!B794),"")))))))))</f>
        <v>0</v>
      </c>
      <c r="R794" s="32">
        <f>IF($A$20=1,IF(UDDS!D794="","",UDDS!D794),IF($A$20=2,IF('FTP-75'!D794="","",'FTP-75'!D794),IF($A$20=3, IF('US06'!D794="","",'US06'!D794),IF($A$20=4, IF(NEDC!C794="","", NEDC!C794),IF($A$20=5, IF('JPN10-15'!C794="","",'JPN10-15'!C794),IF($A$20=6, IF(WLTC!D794="","", WLTC!D794),IF($A$20=7, IF('New Cycle 1'!C794="","", 'New Cycle 1'!C794),IF($A$20=8, IF('New Cycle 2'!C794="","", 'New Cycle 2'!C794),IF($A$20=9, IF('New Cycle 3'!C794="","", 'New Cycle 3'!C794),"")))))))))</f>
        <v>0</v>
      </c>
      <c r="S794" s="32">
        <f>IF($A$20=1,IF(UDDS!E794="","",UDDS!E794),IF($A$20=2,IF('FTP-75'!E794="","",'FTP-75'!E794),IF($A$20=3, IF('US06'!E794="","",'US06'!E794),IF($A$20=4, IF(NEDC!D794="","", NEDC!D794),IF($A$20=5, IF('JPN10-15'!D794="","",'JPN10-15'!D794),IF($A$20=6, IF(WLTC!E794="","", WLTC!E794),IF($A$20=7, IF('New Cycle 1'!D794="","", 'New Cycle 1'!D794),IF($A$20=8, IF('New Cycle 2'!D794="","", 'New Cycle 2'!D794),IF($A$20=9, IF('New Cycle 3'!D794="","", 'New Cycle 3'!D794),"")))))))))</f>
        <v>0</v>
      </c>
      <c r="T794" s="32">
        <f>IF($A$20=1,IF(UDDS!F794="","",UDDS!F794),IF($A$20=2,IF('FTP-75'!F794="","",'FTP-75'!F794),IF($A$20=3, IF('US06'!F794="","",'US06'!F794),IF($A$20=4, IF(NEDC!E794="","", NEDC!E794),IF($A$20=5, IF('JPN10-15'!E794="","",'JPN10-15'!E794),IF($A$20=6, IF(WLTC!F794="","", WLTC!F794),IF($A$20=7, IF('New Cycle 1'!E794="","", 'New Cycle 1'!E794),IF($A$20=8, IF('New Cycle 2'!E794="","", 'New Cycle 2'!E794),IF($A$20=9, IF('New Cycle 3'!E794="","", 'New Cycle 3'!E794),"")))))))))</f>
        <v>0</v>
      </c>
      <c r="U794" s="32">
        <f>IF($A$20=1,IF(UDDS!G794="","",UDDS!G794),IF($A$20=2,IF('FTP-75'!G794="","",'FTP-75'!G794),IF($A$20=3, IF('US06'!G794="","",'US06'!G794),IF($A$20=4, IF(NEDC!F794="","", NEDC!F794),IF($A$20=5, IF('JPN10-15'!F794="","",'JPN10-15'!F794),IF($A$20=6, IF(WLTC!G794="","", WLTC!G794),IF($A$20=7, IF('New Cycle 1'!F794="","", 'New Cycle 1'!F794),IF($A$20=8, IF('New Cycle 2'!F794="","", 'New Cycle 2'!F794),IF($A$20=9, IF('New Cycle 3'!F794="","", 'New Cycle 3'!F794),"")))))))))</f>
        <v>4077.2467499703839</v>
      </c>
    </row>
    <row r="795" spans="16:21" x14ac:dyDescent="0.25">
      <c r="P795" s="8">
        <f>IF($A$20=1,IF(UDDS!A795="","",UDDS!A795),IF($A$20=2,IF('FTP-75'!A795="","",'FTP-75'!A795),IF($A$20=3, IF('US06'!A795="","",'US06'!A795),IF($A$20=4, IF(NEDC!A795="","", NEDC!A795),IF($A$20=5, IF('JPN10-15'!A795="","",'JPN10-15'!A795),IF($A$20=6, IF(WLTC!B795="","", WLTC!B795),IF($A$20=7, IF('New Cycle 1'!A795="","", 'New Cycle 1'!A795),IF($A$20=8, IF('New Cycle 2'!A795="","", 'New Cycle 3'!A795),IF($A$20=9, IF('New Cycle 3'!A795="","", 'New Cycle 3'!A795),"")))))))))</f>
        <v>793</v>
      </c>
      <c r="Q795" s="32">
        <f>IF($A$20=1,IF(UDDS!C795="","",UDDS!C795),IF($A$20=2,IF('FTP-75'!C795="","",'FTP-75'!C795),IF($A$20=3, IF('US06'!C795="","",'US06'!C795),IF($A$20=4, IF(NEDC!B795="","", NEDC!B795),IF($A$20=5, IF('JPN10-15'!B795="","",'JPN10-15'!B795),IF($A$20=6, IF(WLTC!C795="","", WLTC!C795),IF($A$20=7, IF('New Cycle 1'!B795="","", 'New Cycle 1'!B795),IF($A$20=8, IF('New Cycle 2'!B795="","", 'New Cycle 2'!B795),IF($A$20=9, IF('New Cycle 3'!B795="","", 'New Cycle 3'!B795),"")))))))))</f>
        <v>0</v>
      </c>
      <c r="R795" s="32">
        <f>IF($A$20=1,IF(UDDS!D795="","",UDDS!D795),IF($A$20=2,IF('FTP-75'!D795="","",'FTP-75'!D795),IF($A$20=3, IF('US06'!D795="","",'US06'!D795),IF($A$20=4, IF(NEDC!C795="","", NEDC!C795),IF($A$20=5, IF('JPN10-15'!C795="","",'JPN10-15'!C795),IF($A$20=6, IF(WLTC!D795="","", WLTC!D795),IF($A$20=7, IF('New Cycle 1'!C795="","", 'New Cycle 1'!C795),IF($A$20=8, IF('New Cycle 2'!C795="","", 'New Cycle 2'!C795),IF($A$20=9, IF('New Cycle 3'!C795="","", 'New Cycle 3'!C795),"")))))))))</f>
        <v>0</v>
      </c>
      <c r="S795" s="32">
        <f>IF($A$20=1,IF(UDDS!E795="","",UDDS!E795),IF($A$20=2,IF('FTP-75'!E795="","",'FTP-75'!E795),IF($A$20=3, IF('US06'!E795="","",'US06'!E795),IF($A$20=4, IF(NEDC!D795="","", NEDC!D795),IF($A$20=5, IF('JPN10-15'!D795="","",'JPN10-15'!D795),IF($A$20=6, IF(WLTC!E795="","", WLTC!E795),IF($A$20=7, IF('New Cycle 1'!D795="","", 'New Cycle 1'!D795),IF($A$20=8, IF('New Cycle 2'!D795="","", 'New Cycle 2'!D795),IF($A$20=9, IF('New Cycle 3'!D795="","", 'New Cycle 3'!D795),"")))))))))</f>
        <v>0</v>
      </c>
      <c r="T795" s="32">
        <f>IF($A$20=1,IF(UDDS!F795="","",UDDS!F795),IF($A$20=2,IF('FTP-75'!F795="","",'FTP-75'!F795),IF($A$20=3, IF('US06'!F795="","",'US06'!F795),IF($A$20=4, IF(NEDC!E795="","", NEDC!E795),IF($A$20=5, IF('JPN10-15'!E795="","",'JPN10-15'!E795),IF($A$20=6, IF(WLTC!F795="","", WLTC!F795),IF($A$20=7, IF('New Cycle 1'!E795="","", 'New Cycle 1'!E795),IF($A$20=8, IF('New Cycle 2'!E795="","", 'New Cycle 2'!E795),IF($A$20=9, IF('New Cycle 3'!E795="","", 'New Cycle 3'!E795),"")))))))))</f>
        <v>0</v>
      </c>
      <c r="U795" s="32">
        <f>IF($A$20=1,IF(UDDS!G795="","",UDDS!G795),IF($A$20=2,IF('FTP-75'!G795="","",'FTP-75'!G795),IF($A$20=3, IF('US06'!G795="","",'US06'!G795),IF($A$20=4, IF(NEDC!F795="","", NEDC!F795),IF($A$20=5, IF('JPN10-15'!F795="","",'JPN10-15'!F795),IF($A$20=6, IF(WLTC!G795="","", WLTC!G795),IF($A$20=7, IF('New Cycle 1'!F795="","", 'New Cycle 1'!F795),IF($A$20=8, IF('New Cycle 2'!F795="","", 'New Cycle 2'!F795),IF($A$20=9, IF('New Cycle 3'!F795="","", 'New Cycle 3'!F795),"")))))))))</f>
        <v>4077.2467499703839</v>
      </c>
    </row>
    <row r="796" spans="16:21" x14ac:dyDescent="0.25">
      <c r="P796" s="8">
        <f>IF($A$20=1,IF(UDDS!A796="","",UDDS!A796),IF($A$20=2,IF('FTP-75'!A796="","",'FTP-75'!A796),IF($A$20=3, IF('US06'!A796="","",'US06'!A796),IF($A$20=4, IF(NEDC!A796="","", NEDC!A796),IF($A$20=5, IF('JPN10-15'!A796="","",'JPN10-15'!A796),IF($A$20=6, IF(WLTC!B796="","", WLTC!B796),IF($A$20=7, IF('New Cycle 1'!A796="","", 'New Cycle 1'!A796),IF($A$20=8, IF('New Cycle 2'!A796="","", 'New Cycle 3'!A796),IF($A$20=9, IF('New Cycle 3'!A796="","", 'New Cycle 3'!A796),"")))))))))</f>
        <v>794</v>
      </c>
      <c r="Q796" s="32">
        <f>IF($A$20=1,IF(UDDS!C796="","",UDDS!C796),IF($A$20=2,IF('FTP-75'!C796="","",'FTP-75'!C796),IF($A$20=3, IF('US06'!C796="","",'US06'!C796),IF($A$20=4, IF(NEDC!B796="","", NEDC!B796),IF($A$20=5, IF('JPN10-15'!B796="","",'JPN10-15'!B796),IF($A$20=6, IF(WLTC!C796="","", WLTC!C796),IF($A$20=7, IF('New Cycle 1'!B796="","", 'New Cycle 1'!B796),IF($A$20=8, IF('New Cycle 2'!B796="","", 'New Cycle 2'!B796),IF($A$20=9, IF('New Cycle 3'!B796="","", 'New Cycle 3'!B796),"")))))))))</f>
        <v>0</v>
      </c>
      <c r="R796" s="32">
        <f>IF($A$20=1,IF(UDDS!D796="","",UDDS!D796),IF($A$20=2,IF('FTP-75'!D796="","",'FTP-75'!D796),IF($A$20=3, IF('US06'!D796="","",'US06'!D796),IF($A$20=4, IF(NEDC!C796="","", NEDC!C796),IF($A$20=5, IF('JPN10-15'!C796="","",'JPN10-15'!C796),IF($A$20=6, IF(WLTC!D796="","", WLTC!D796),IF($A$20=7, IF('New Cycle 1'!C796="","", 'New Cycle 1'!C796),IF($A$20=8, IF('New Cycle 2'!C796="","", 'New Cycle 2'!C796),IF($A$20=9, IF('New Cycle 3'!C796="","", 'New Cycle 3'!C796),"")))))))))</f>
        <v>0</v>
      </c>
      <c r="S796" s="32">
        <f>IF($A$20=1,IF(UDDS!E796="","",UDDS!E796),IF($A$20=2,IF('FTP-75'!E796="","",'FTP-75'!E796),IF($A$20=3, IF('US06'!E796="","",'US06'!E796),IF($A$20=4, IF(NEDC!D796="","", NEDC!D796),IF($A$20=5, IF('JPN10-15'!D796="","",'JPN10-15'!D796),IF($A$20=6, IF(WLTC!E796="","", WLTC!E796),IF($A$20=7, IF('New Cycle 1'!D796="","", 'New Cycle 1'!D796),IF($A$20=8, IF('New Cycle 2'!D796="","", 'New Cycle 2'!D796),IF($A$20=9, IF('New Cycle 3'!D796="","", 'New Cycle 3'!D796),"")))))))))</f>
        <v>0</v>
      </c>
      <c r="T796" s="32">
        <f>IF($A$20=1,IF(UDDS!F796="","",UDDS!F796),IF($A$20=2,IF('FTP-75'!F796="","",'FTP-75'!F796),IF($A$20=3, IF('US06'!F796="","",'US06'!F796),IF($A$20=4, IF(NEDC!E796="","", NEDC!E796),IF($A$20=5, IF('JPN10-15'!E796="","",'JPN10-15'!E796),IF($A$20=6, IF(WLTC!F796="","", WLTC!F796),IF($A$20=7, IF('New Cycle 1'!E796="","", 'New Cycle 1'!E796),IF($A$20=8, IF('New Cycle 2'!E796="","", 'New Cycle 2'!E796),IF($A$20=9, IF('New Cycle 3'!E796="","", 'New Cycle 3'!E796),"")))))))))</f>
        <v>0</v>
      </c>
      <c r="U796" s="32">
        <f>IF($A$20=1,IF(UDDS!G796="","",UDDS!G796),IF($A$20=2,IF('FTP-75'!G796="","",'FTP-75'!G796),IF($A$20=3, IF('US06'!G796="","",'US06'!G796),IF($A$20=4, IF(NEDC!F796="","", NEDC!F796),IF($A$20=5, IF('JPN10-15'!F796="","",'JPN10-15'!F796),IF($A$20=6, IF(WLTC!G796="","", WLTC!G796),IF($A$20=7, IF('New Cycle 1'!F796="","", 'New Cycle 1'!F796),IF($A$20=8, IF('New Cycle 2'!F796="","", 'New Cycle 2'!F796),IF($A$20=9, IF('New Cycle 3'!F796="","", 'New Cycle 3'!F796),"")))))))))</f>
        <v>4077.2467499703839</v>
      </c>
    </row>
    <row r="797" spans="16:21" x14ac:dyDescent="0.25">
      <c r="P797" s="8">
        <f>IF($A$20=1,IF(UDDS!A797="","",UDDS!A797),IF($A$20=2,IF('FTP-75'!A797="","",'FTP-75'!A797),IF($A$20=3, IF('US06'!A797="","",'US06'!A797),IF($A$20=4, IF(NEDC!A797="","", NEDC!A797),IF($A$20=5, IF('JPN10-15'!A797="","",'JPN10-15'!A797),IF($A$20=6, IF(WLTC!B797="","", WLTC!B797),IF($A$20=7, IF('New Cycle 1'!A797="","", 'New Cycle 1'!A797),IF($A$20=8, IF('New Cycle 2'!A797="","", 'New Cycle 3'!A797),IF($A$20=9, IF('New Cycle 3'!A797="","", 'New Cycle 3'!A797),"")))))))))</f>
        <v>795</v>
      </c>
      <c r="Q797" s="32">
        <f>IF($A$20=1,IF(UDDS!C797="","",UDDS!C797),IF($A$20=2,IF('FTP-75'!C797="","",'FTP-75'!C797),IF($A$20=3, IF('US06'!C797="","",'US06'!C797),IF($A$20=4, IF(NEDC!B797="","", NEDC!B797),IF($A$20=5, IF('JPN10-15'!B797="","",'JPN10-15'!B797),IF($A$20=6, IF(WLTC!C797="","", WLTC!C797),IF($A$20=7, IF('New Cycle 1'!B797="","", 'New Cycle 1'!B797),IF($A$20=8, IF('New Cycle 2'!B797="","", 'New Cycle 2'!B797),IF($A$20=9, IF('New Cycle 3'!B797="","", 'New Cycle 3'!B797),"")))))))))</f>
        <v>0</v>
      </c>
      <c r="R797" s="32">
        <f>IF($A$20=1,IF(UDDS!D797="","",UDDS!D797),IF($A$20=2,IF('FTP-75'!D797="","",'FTP-75'!D797),IF($A$20=3, IF('US06'!D797="","",'US06'!D797),IF($A$20=4, IF(NEDC!C797="","", NEDC!C797),IF($A$20=5, IF('JPN10-15'!C797="","",'JPN10-15'!C797),IF($A$20=6, IF(WLTC!D797="","", WLTC!D797),IF($A$20=7, IF('New Cycle 1'!C797="","", 'New Cycle 1'!C797),IF($A$20=8, IF('New Cycle 2'!C797="","", 'New Cycle 2'!C797),IF($A$20=9, IF('New Cycle 3'!C797="","", 'New Cycle 3'!C797),"")))))))))</f>
        <v>0</v>
      </c>
      <c r="S797" s="32">
        <f>IF($A$20=1,IF(UDDS!E797="","",UDDS!E797),IF($A$20=2,IF('FTP-75'!E797="","",'FTP-75'!E797),IF($A$20=3, IF('US06'!E797="","",'US06'!E797),IF($A$20=4, IF(NEDC!D797="","", NEDC!D797),IF($A$20=5, IF('JPN10-15'!D797="","",'JPN10-15'!D797),IF($A$20=6, IF(WLTC!E797="","", WLTC!E797),IF($A$20=7, IF('New Cycle 1'!D797="","", 'New Cycle 1'!D797),IF($A$20=8, IF('New Cycle 2'!D797="","", 'New Cycle 2'!D797),IF($A$20=9, IF('New Cycle 3'!D797="","", 'New Cycle 3'!D797),"")))))))))</f>
        <v>0</v>
      </c>
      <c r="T797" s="32">
        <f>IF($A$20=1,IF(UDDS!F797="","",UDDS!F797),IF($A$20=2,IF('FTP-75'!F797="","",'FTP-75'!F797),IF($A$20=3, IF('US06'!F797="","",'US06'!F797),IF($A$20=4, IF(NEDC!E797="","", NEDC!E797),IF($A$20=5, IF('JPN10-15'!E797="","",'JPN10-15'!E797),IF($A$20=6, IF(WLTC!F797="","", WLTC!F797),IF($A$20=7, IF('New Cycle 1'!E797="","", 'New Cycle 1'!E797),IF($A$20=8, IF('New Cycle 2'!E797="","", 'New Cycle 2'!E797),IF($A$20=9, IF('New Cycle 3'!E797="","", 'New Cycle 3'!E797),"")))))))))</f>
        <v>0</v>
      </c>
      <c r="U797" s="32">
        <f>IF($A$20=1,IF(UDDS!G797="","",UDDS!G797),IF($A$20=2,IF('FTP-75'!G797="","",'FTP-75'!G797),IF($A$20=3, IF('US06'!G797="","",'US06'!G797),IF($A$20=4, IF(NEDC!F797="","", NEDC!F797),IF($A$20=5, IF('JPN10-15'!F797="","",'JPN10-15'!F797),IF($A$20=6, IF(WLTC!G797="","", WLTC!G797),IF($A$20=7, IF('New Cycle 1'!F797="","", 'New Cycle 1'!F797),IF($A$20=8, IF('New Cycle 2'!F797="","", 'New Cycle 2'!F797),IF($A$20=9, IF('New Cycle 3'!F797="","", 'New Cycle 3'!F797),"")))))))))</f>
        <v>4077.2467499703839</v>
      </c>
    </row>
    <row r="798" spans="16:21" x14ac:dyDescent="0.25">
      <c r="P798" s="8">
        <f>IF($A$20=1,IF(UDDS!A798="","",UDDS!A798),IF($A$20=2,IF('FTP-75'!A798="","",'FTP-75'!A798),IF($A$20=3, IF('US06'!A798="","",'US06'!A798),IF($A$20=4, IF(NEDC!A798="","", NEDC!A798),IF($A$20=5, IF('JPN10-15'!A798="","",'JPN10-15'!A798),IF($A$20=6, IF(WLTC!B798="","", WLTC!B798),IF($A$20=7, IF('New Cycle 1'!A798="","", 'New Cycle 1'!A798),IF($A$20=8, IF('New Cycle 2'!A798="","", 'New Cycle 3'!A798),IF($A$20=9, IF('New Cycle 3'!A798="","", 'New Cycle 3'!A798),"")))))))))</f>
        <v>796</v>
      </c>
      <c r="Q798" s="32">
        <f>IF($A$20=1,IF(UDDS!C798="","",UDDS!C798),IF($A$20=2,IF('FTP-75'!C798="","",'FTP-75'!C798),IF($A$20=3, IF('US06'!C798="","",'US06'!C798),IF($A$20=4, IF(NEDC!B798="","", NEDC!B798),IF($A$20=5, IF('JPN10-15'!B798="","",'JPN10-15'!B798),IF($A$20=6, IF(WLTC!C798="","", WLTC!C798),IF($A$20=7, IF('New Cycle 1'!B798="","", 'New Cycle 1'!B798),IF($A$20=8, IF('New Cycle 2'!B798="","", 'New Cycle 2'!B798),IF($A$20=9, IF('New Cycle 3'!B798="","", 'New Cycle 3'!B798),"")))))))))</f>
        <v>0</v>
      </c>
      <c r="R798" s="32">
        <f>IF($A$20=1,IF(UDDS!D798="","",UDDS!D798),IF($A$20=2,IF('FTP-75'!D798="","",'FTP-75'!D798),IF($A$20=3, IF('US06'!D798="","",'US06'!D798),IF($A$20=4, IF(NEDC!C798="","", NEDC!C798),IF($A$20=5, IF('JPN10-15'!C798="","",'JPN10-15'!C798),IF($A$20=6, IF(WLTC!D798="","", WLTC!D798),IF($A$20=7, IF('New Cycle 1'!C798="","", 'New Cycle 1'!C798),IF($A$20=8, IF('New Cycle 2'!C798="","", 'New Cycle 2'!C798),IF($A$20=9, IF('New Cycle 3'!C798="","", 'New Cycle 3'!C798),"")))))))))</f>
        <v>0</v>
      </c>
      <c r="S798" s="32">
        <f>IF($A$20=1,IF(UDDS!E798="","",UDDS!E798),IF($A$20=2,IF('FTP-75'!E798="","",'FTP-75'!E798),IF($A$20=3, IF('US06'!E798="","",'US06'!E798),IF($A$20=4, IF(NEDC!D798="","", NEDC!D798),IF($A$20=5, IF('JPN10-15'!D798="","",'JPN10-15'!D798),IF($A$20=6, IF(WLTC!E798="","", WLTC!E798),IF($A$20=7, IF('New Cycle 1'!D798="","", 'New Cycle 1'!D798),IF($A$20=8, IF('New Cycle 2'!D798="","", 'New Cycle 2'!D798),IF($A$20=9, IF('New Cycle 3'!D798="","", 'New Cycle 3'!D798),"")))))))))</f>
        <v>0</v>
      </c>
      <c r="T798" s="32">
        <f>IF($A$20=1,IF(UDDS!F798="","",UDDS!F798),IF($A$20=2,IF('FTP-75'!F798="","",'FTP-75'!F798),IF($A$20=3, IF('US06'!F798="","",'US06'!F798),IF($A$20=4, IF(NEDC!E798="","", NEDC!E798),IF($A$20=5, IF('JPN10-15'!E798="","",'JPN10-15'!E798),IF($A$20=6, IF(WLTC!F798="","", WLTC!F798),IF($A$20=7, IF('New Cycle 1'!E798="","", 'New Cycle 1'!E798),IF($A$20=8, IF('New Cycle 2'!E798="","", 'New Cycle 2'!E798),IF($A$20=9, IF('New Cycle 3'!E798="","", 'New Cycle 3'!E798),"")))))))))</f>
        <v>0</v>
      </c>
      <c r="U798" s="32">
        <f>IF($A$20=1,IF(UDDS!G798="","",UDDS!G798),IF($A$20=2,IF('FTP-75'!G798="","",'FTP-75'!G798),IF($A$20=3, IF('US06'!G798="","",'US06'!G798),IF($A$20=4, IF(NEDC!F798="","", NEDC!F798),IF($A$20=5, IF('JPN10-15'!F798="","",'JPN10-15'!F798),IF($A$20=6, IF(WLTC!G798="","", WLTC!G798),IF($A$20=7, IF('New Cycle 1'!F798="","", 'New Cycle 1'!F798),IF($A$20=8, IF('New Cycle 2'!F798="","", 'New Cycle 2'!F798),IF($A$20=9, IF('New Cycle 3'!F798="","", 'New Cycle 3'!F798),"")))))))))</f>
        <v>4077.2467499703839</v>
      </c>
    </row>
    <row r="799" spans="16:21" x14ac:dyDescent="0.25">
      <c r="P799" s="8">
        <f>IF($A$20=1,IF(UDDS!A799="","",UDDS!A799),IF($A$20=2,IF('FTP-75'!A799="","",'FTP-75'!A799),IF($A$20=3, IF('US06'!A799="","",'US06'!A799),IF($A$20=4, IF(NEDC!A799="","", NEDC!A799),IF($A$20=5, IF('JPN10-15'!A799="","",'JPN10-15'!A799),IF($A$20=6, IF(WLTC!B799="","", WLTC!B799),IF($A$20=7, IF('New Cycle 1'!A799="","", 'New Cycle 1'!A799),IF($A$20=8, IF('New Cycle 2'!A799="","", 'New Cycle 3'!A799),IF($A$20=9, IF('New Cycle 3'!A799="","", 'New Cycle 3'!A799),"")))))))))</f>
        <v>797</v>
      </c>
      <c r="Q799" s="32">
        <f>IF($A$20=1,IF(UDDS!C799="","",UDDS!C799),IF($A$20=2,IF('FTP-75'!C799="","",'FTP-75'!C799),IF($A$20=3, IF('US06'!C799="","",'US06'!C799),IF($A$20=4, IF(NEDC!B799="","", NEDC!B799),IF($A$20=5, IF('JPN10-15'!B799="","",'JPN10-15'!B799),IF($A$20=6, IF(WLTC!C799="","", WLTC!C799),IF($A$20=7, IF('New Cycle 1'!B799="","", 'New Cycle 1'!B799),IF($A$20=8, IF('New Cycle 2'!B799="","", 'New Cycle 2'!B799),IF($A$20=9, IF('New Cycle 3'!B799="","", 'New Cycle 3'!B799),"")))))))))</f>
        <v>0</v>
      </c>
      <c r="R799" s="32">
        <f>IF($A$20=1,IF(UDDS!D799="","",UDDS!D799),IF($A$20=2,IF('FTP-75'!D799="","",'FTP-75'!D799),IF($A$20=3, IF('US06'!D799="","",'US06'!D799),IF($A$20=4, IF(NEDC!C799="","", NEDC!C799),IF($A$20=5, IF('JPN10-15'!C799="","",'JPN10-15'!C799),IF($A$20=6, IF(WLTC!D799="","", WLTC!D799),IF($A$20=7, IF('New Cycle 1'!C799="","", 'New Cycle 1'!C799),IF($A$20=8, IF('New Cycle 2'!C799="","", 'New Cycle 2'!C799),IF($A$20=9, IF('New Cycle 3'!C799="","", 'New Cycle 3'!C799),"")))))))))</f>
        <v>0</v>
      </c>
      <c r="S799" s="32">
        <f>IF($A$20=1,IF(UDDS!E799="","",UDDS!E799),IF($A$20=2,IF('FTP-75'!E799="","",'FTP-75'!E799),IF($A$20=3, IF('US06'!E799="","",'US06'!E799),IF($A$20=4, IF(NEDC!D799="","", NEDC!D799),IF($A$20=5, IF('JPN10-15'!D799="","",'JPN10-15'!D799),IF($A$20=6, IF(WLTC!E799="","", WLTC!E799),IF($A$20=7, IF('New Cycle 1'!D799="","", 'New Cycle 1'!D799),IF($A$20=8, IF('New Cycle 2'!D799="","", 'New Cycle 2'!D799),IF($A$20=9, IF('New Cycle 3'!D799="","", 'New Cycle 3'!D799),"")))))))))</f>
        <v>0</v>
      </c>
      <c r="T799" s="32">
        <f>IF($A$20=1,IF(UDDS!F799="","",UDDS!F799),IF($A$20=2,IF('FTP-75'!F799="","",'FTP-75'!F799),IF($A$20=3, IF('US06'!F799="","",'US06'!F799),IF($A$20=4, IF(NEDC!E799="","", NEDC!E799),IF($A$20=5, IF('JPN10-15'!E799="","",'JPN10-15'!E799),IF($A$20=6, IF(WLTC!F799="","", WLTC!F799),IF($A$20=7, IF('New Cycle 1'!E799="","", 'New Cycle 1'!E799),IF($A$20=8, IF('New Cycle 2'!E799="","", 'New Cycle 2'!E799),IF($A$20=9, IF('New Cycle 3'!E799="","", 'New Cycle 3'!E799),"")))))))))</f>
        <v>0</v>
      </c>
      <c r="U799" s="32">
        <f>IF($A$20=1,IF(UDDS!G799="","",UDDS!G799),IF($A$20=2,IF('FTP-75'!G799="","",'FTP-75'!G799),IF($A$20=3, IF('US06'!G799="","",'US06'!G799),IF($A$20=4, IF(NEDC!F799="","", NEDC!F799),IF($A$20=5, IF('JPN10-15'!F799="","",'JPN10-15'!F799),IF($A$20=6, IF(WLTC!G799="","", WLTC!G799),IF($A$20=7, IF('New Cycle 1'!F799="","", 'New Cycle 1'!F799),IF($A$20=8, IF('New Cycle 2'!F799="","", 'New Cycle 2'!F799),IF($A$20=9, IF('New Cycle 3'!F799="","", 'New Cycle 3'!F799),"")))))))))</f>
        <v>4077.2467499703839</v>
      </c>
    </row>
    <row r="800" spans="16:21" x14ac:dyDescent="0.25">
      <c r="P800" s="8">
        <f>IF($A$20=1,IF(UDDS!A800="","",UDDS!A800),IF($A$20=2,IF('FTP-75'!A800="","",'FTP-75'!A800),IF($A$20=3, IF('US06'!A800="","",'US06'!A800),IF($A$20=4, IF(NEDC!A800="","", NEDC!A800),IF($A$20=5, IF('JPN10-15'!A800="","",'JPN10-15'!A800),IF($A$20=6, IF(WLTC!B800="","", WLTC!B800),IF($A$20=7, IF('New Cycle 1'!A800="","", 'New Cycle 1'!A800),IF($A$20=8, IF('New Cycle 2'!A800="","", 'New Cycle 3'!A800),IF($A$20=9, IF('New Cycle 3'!A800="","", 'New Cycle 3'!A800),"")))))))))</f>
        <v>798</v>
      </c>
      <c r="Q800" s="32">
        <f>IF($A$20=1,IF(UDDS!C800="","",UDDS!C800),IF($A$20=2,IF('FTP-75'!C800="","",'FTP-75'!C800),IF($A$20=3, IF('US06'!C800="","",'US06'!C800),IF($A$20=4, IF(NEDC!B800="","", NEDC!B800),IF($A$20=5, IF('JPN10-15'!B800="","",'JPN10-15'!B800),IF($A$20=6, IF(WLTC!C800="","", WLTC!C800),IF($A$20=7, IF('New Cycle 1'!B800="","", 'New Cycle 1'!B800),IF($A$20=8, IF('New Cycle 2'!B800="","", 'New Cycle 2'!B800),IF($A$20=9, IF('New Cycle 3'!B800="","", 'New Cycle 3'!B800),"")))))))))</f>
        <v>0</v>
      </c>
      <c r="R800" s="32">
        <f>IF($A$20=1,IF(UDDS!D800="","",UDDS!D800),IF($A$20=2,IF('FTP-75'!D800="","",'FTP-75'!D800),IF($A$20=3, IF('US06'!D800="","",'US06'!D800),IF($A$20=4, IF(NEDC!C800="","", NEDC!C800),IF($A$20=5, IF('JPN10-15'!C800="","",'JPN10-15'!C800),IF($A$20=6, IF(WLTC!D800="","", WLTC!D800),IF($A$20=7, IF('New Cycle 1'!C800="","", 'New Cycle 1'!C800),IF($A$20=8, IF('New Cycle 2'!C800="","", 'New Cycle 2'!C800),IF($A$20=9, IF('New Cycle 3'!C800="","", 'New Cycle 3'!C800),"")))))))))</f>
        <v>0</v>
      </c>
      <c r="S800" s="32">
        <f>IF($A$20=1,IF(UDDS!E800="","",UDDS!E800),IF($A$20=2,IF('FTP-75'!E800="","",'FTP-75'!E800),IF($A$20=3, IF('US06'!E800="","",'US06'!E800),IF($A$20=4, IF(NEDC!D800="","", NEDC!D800),IF($A$20=5, IF('JPN10-15'!D800="","",'JPN10-15'!D800),IF($A$20=6, IF(WLTC!E800="","", WLTC!E800),IF($A$20=7, IF('New Cycle 1'!D800="","", 'New Cycle 1'!D800),IF($A$20=8, IF('New Cycle 2'!D800="","", 'New Cycle 2'!D800),IF($A$20=9, IF('New Cycle 3'!D800="","", 'New Cycle 3'!D800),"")))))))))</f>
        <v>0</v>
      </c>
      <c r="T800" s="32">
        <f>IF($A$20=1,IF(UDDS!F800="","",UDDS!F800),IF($A$20=2,IF('FTP-75'!F800="","",'FTP-75'!F800),IF($A$20=3, IF('US06'!F800="","",'US06'!F800),IF($A$20=4, IF(NEDC!E800="","", NEDC!E800),IF($A$20=5, IF('JPN10-15'!E800="","",'JPN10-15'!E800),IF($A$20=6, IF(WLTC!F800="","", WLTC!F800),IF($A$20=7, IF('New Cycle 1'!E800="","", 'New Cycle 1'!E800),IF($A$20=8, IF('New Cycle 2'!E800="","", 'New Cycle 2'!E800),IF($A$20=9, IF('New Cycle 3'!E800="","", 'New Cycle 3'!E800),"")))))))))</f>
        <v>0</v>
      </c>
      <c r="U800" s="32">
        <f>IF($A$20=1,IF(UDDS!G800="","",UDDS!G800),IF($A$20=2,IF('FTP-75'!G800="","",'FTP-75'!G800),IF($A$20=3, IF('US06'!G800="","",'US06'!G800),IF($A$20=4, IF(NEDC!F800="","", NEDC!F800),IF($A$20=5, IF('JPN10-15'!F800="","",'JPN10-15'!F800),IF($A$20=6, IF(WLTC!G800="","", WLTC!G800),IF($A$20=7, IF('New Cycle 1'!F800="","", 'New Cycle 1'!F800),IF($A$20=8, IF('New Cycle 2'!F800="","", 'New Cycle 2'!F800),IF($A$20=9, IF('New Cycle 3'!F800="","", 'New Cycle 3'!F800),"")))))))))</f>
        <v>4077.2467499703839</v>
      </c>
    </row>
    <row r="801" spans="16:21" x14ac:dyDescent="0.25">
      <c r="P801" s="8">
        <f>IF($A$20=1,IF(UDDS!A801="","",UDDS!A801),IF($A$20=2,IF('FTP-75'!A801="","",'FTP-75'!A801),IF($A$20=3, IF('US06'!A801="","",'US06'!A801),IF($A$20=4, IF(NEDC!A801="","", NEDC!A801),IF($A$20=5, IF('JPN10-15'!A801="","",'JPN10-15'!A801),IF($A$20=6, IF(WLTC!B801="","", WLTC!B801),IF($A$20=7, IF('New Cycle 1'!A801="","", 'New Cycle 1'!A801),IF($A$20=8, IF('New Cycle 2'!A801="","", 'New Cycle 3'!A801),IF($A$20=9, IF('New Cycle 3'!A801="","", 'New Cycle 3'!A801),"")))))))))</f>
        <v>799</v>
      </c>
      <c r="Q801" s="32">
        <f>IF($A$20=1,IF(UDDS!C801="","",UDDS!C801),IF($A$20=2,IF('FTP-75'!C801="","",'FTP-75'!C801),IF($A$20=3, IF('US06'!C801="","",'US06'!C801),IF($A$20=4, IF(NEDC!B801="","", NEDC!B801),IF($A$20=5, IF('JPN10-15'!B801="","",'JPN10-15'!B801),IF($A$20=6, IF(WLTC!C801="","", WLTC!C801),IF($A$20=7, IF('New Cycle 1'!B801="","", 'New Cycle 1'!B801),IF($A$20=8, IF('New Cycle 2'!B801="","", 'New Cycle 2'!B801),IF($A$20=9, IF('New Cycle 3'!B801="","", 'New Cycle 3'!B801),"")))))))))</f>
        <v>0</v>
      </c>
      <c r="R801" s="32">
        <f>IF($A$20=1,IF(UDDS!D801="","",UDDS!D801),IF($A$20=2,IF('FTP-75'!D801="","",'FTP-75'!D801),IF($A$20=3, IF('US06'!D801="","",'US06'!D801),IF($A$20=4, IF(NEDC!C801="","", NEDC!C801),IF($A$20=5, IF('JPN10-15'!C801="","",'JPN10-15'!C801),IF($A$20=6, IF(WLTC!D801="","", WLTC!D801),IF($A$20=7, IF('New Cycle 1'!C801="","", 'New Cycle 1'!C801),IF($A$20=8, IF('New Cycle 2'!C801="","", 'New Cycle 2'!C801),IF($A$20=9, IF('New Cycle 3'!C801="","", 'New Cycle 3'!C801),"")))))))))</f>
        <v>0</v>
      </c>
      <c r="S801" s="32">
        <f>IF($A$20=1,IF(UDDS!E801="","",UDDS!E801),IF($A$20=2,IF('FTP-75'!E801="","",'FTP-75'!E801),IF($A$20=3, IF('US06'!E801="","",'US06'!E801),IF($A$20=4, IF(NEDC!D801="","", NEDC!D801),IF($A$20=5, IF('JPN10-15'!D801="","",'JPN10-15'!D801),IF($A$20=6, IF(WLTC!E801="","", WLTC!E801),IF($A$20=7, IF('New Cycle 1'!D801="","", 'New Cycle 1'!D801),IF($A$20=8, IF('New Cycle 2'!D801="","", 'New Cycle 2'!D801),IF($A$20=9, IF('New Cycle 3'!D801="","", 'New Cycle 3'!D801),"")))))))))</f>
        <v>0</v>
      </c>
      <c r="T801" s="32">
        <f>IF($A$20=1,IF(UDDS!F801="","",UDDS!F801),IF($A$20=2,IF('FTP-75'!F801="","",'FTP-75'!F801),IF($A$20=3, IF('US06'!F801="","",'US06'!F801),IF($A$20=4, IF(NEDC!E801="","", NEDC!E801),IF($A$20=5, IF('JPN10-15'!E801="","",'JPN10-15'!E801),IF($A$20=6, IF(WLTC!F801="","", WLTC!F801),IF($A$20=7, IF('New Cycle 1'!E801="","", 'New Cycle 1'!E801),IF($A$20=8, IF('New Cycle 2'!E801="","", 'New Cycle 2'!E801),IF($A$20=9, IF('New Cycle 3'!E801="","", 'New Cycle 3'!E801),"")))))))))</f>
        <v>0</v>
      </c>
      <c r="U801" s="32">
        <f>IF($A$20=1,IF(UDDS!G801="","",UDDS!G801),IF($A$20=2,IF('FTP-75'!G801="","",'FTP-75'!G801),IF($A$20=3, IF('US06'!G801="","",'US06'!G801),IF($A$20=4, IF(NEDC!F801="","", NEDC!F801),IF($A$20=5, IF('JPN10-15'!F801="","",'JPN10-15'!F801),IF($A$20=6, IF(WLTC!G801="","", WLTC!G801),IF($A$20=7, IF('New Cycle 1'!F801="","", 'New Cycle 1'!F801),IF($A$20=8, IF('New Cycle 2'!F801="","", 'New Cycle 2'!F801),IF($A$20=9, IF('New Cycle 3'!F801="","", 'New Cycle 3'!F801),"")))))))))</f>
        <v>4077.2467499703839</v>
      </c>
    </row>
    <row r="802" spans="16:21" x14ac:dyDescent="0.25">
      <c r="P802" s="8">
        <f>IF($A$20=1,IF(UDDS!A802="","",UDDS!A802),IF($A$20=2,IF('FTP-75'!A802="","",'FTP-75'!A802),IF($A$20=3, IF('US06'!A802="","",'US06'!A802),IF($A$20=4, IF(NEDC!A802="","", NEDC!A802),IF($A$20=5, IF('JPN10-15'!A802="","",'JPN10-15'!A802),IF($A$20=6, IF(WLTC!B802="","", WLTC!B802),IF($A$20=7, IF('New Cycle 1'!A802="","", 'New Cycle 1'!A802),IF($A$20=8, IF('New Cycle 2'!A802="","", 'New Cycle 3'!A802),IF($A$20=9, IF('New Cycle 3'!A802="","", 'New Cycle 3'!A802),"")))))))))</f>
        <v>800</v>
      </c>
      <c r="Q802" s="32">
        <f>IF($A$20=1,IF(UDDS!C802="","",UDDS!C802),IF($A$20=2,IF('FTP-75'!C802="","",'FTP-75'!C802),IF($A$20=3, IF('US06'!C802="","",'US06'!C802),IF($A$20=4, IF(NEDC!B802="","", NEDC!B802),IF($A$20=5, IF('JPN10-15'!B802="","",'JPN10-15'!B802),IF($A$20=6, IF(WLTC!C802="","", WLTC!C802),IF($A$20=7, IF('New Cycle 1'!B802="","", 'New Cycle 1'!B802),IF($A$20=8, IF('New Cycle 2'!B802="","", 'New Cycle 2'!B802),IF($A$20=9, IF('New Cycle 3'!B802="","", 'New Cycle 3'!B802),"")))))))))</f>
        <v>0</v>
      </c>
      <c r="R802" s="32">
        <f>IF($A$20=1,IF(UDDS!D802="","",UDDS!D802),IF($A$20=2,IF('FTP-75'!D802="","",'FTP-75'!D802),IF($A$20=3, IF('US06'!D802="","",'US06'!D802),IF($A$20=4, IF(NEDC!C802="","", NEDC!C802),IF($A$20=5, IF('JPN10-15'!C802="","",'JPN10-15'!C802),IF($A$20=6, IF(WLTC!D802="","", WLTC!D802),IF($A$20=7, IF('New Cycle 1'!C802="","", 'New Cycle 1'!C802),IF($A$20=8, IF('New Cycle 2'!C802="","", 'New Cycle 2'!C802),IF($A$20=9, IF('New Cycle 3'!C802="","", 'New Cycle 3'!C802),"")))))))))</f>
        <v>0</v>
      </c>
      <c r="S802" s="32">
        <f>IF($A$20=1,IF(UDDS!E802="","",UDDS!E802),IF($A$20=2,IF('FTP-75'!E802="","",'FTP-75'!E802),IF($A$20=3, IF('US06'!E802="","",'US06'!E802),IF($A$20=4, IF(NEDC!D802="","", NEDC!D802),IF($A$20=5, IF('JPN10-15'!D802="","",'JPN10-15'!D802),IF($A$20=6, IF(WLTC!E802="","", WLTC!E802),IF($A$20=7, IF('New Cycle 1'!D802="","", 'New Cycle 1'!D802),IF($A$20=8, IF('New Cycle 2'!D802="","", 'New Cycle 2'!D802),IF($A$20=9, IF('New Cycle 3'!D802="","", 'New Cycle 3'!D802),"")))))))))</f>
        <v>0</v>
      </c>
      <c r="T802" s="32">
        <f>IF($A$20=1,IF(UDDS!F802="","",UDDS!F802),IF($A$20=2,IF('FTP-75'!F802="","",'FTP-75'!F802),IF($A$20=3, IF('US06'!F802="","",'US06'!F802),IF($A$20=4, IF(NEDC!E802="","", NEDC!E802),IF($A$20=5, IF('JPN10-15'!E802="","",'JPN10-15'!E802),IF($A$20=6, IF(WLTC!F802="","", WLTC!F802),IF($A$20=7, IF('New Cycle 1'!E802="","", 'New Cycle 1'!E802),IF($A$20=8, IF('New Cycle 2'!E802="","", 'New Cycle 2'!E802),IF($A$20=9, IF('New Cycle 3'!E802="","", 'New Cycle 3'!E802),"")))))))))</f>
        <v>0</v>
      </c>
      <c r="U802" s="32">
        <f>IF($A$20=1,IF(UDDS!G802="","",UDDS!G802),IF($A$20=2,IF('FTP-75'!G802="","",'FTP-75'!G802),IF($A$20=3, IF('US06'!G802="","",'US06'!G802),IF($A$20=4, IF(NEDC!F802="","", NEDC!F802),IF($A$20=5, IF('JPN10-15'!F802="","",'JPN10-15'!F802),IF($A$20=6, IF(WLTC!G802="","", WLTC!G802),IF($A$20=7, IF('New Cycle 1'!F802="","", 'New Cycle 1'!F802),IF($A$20=8, IF('New Cycle 2'!F802="","", 'New Cycle 2'!F802),IF($A$20=9, IF('New Cycle 3'!F802="","", 'New Cycle 3'!F802),"")))))))))</f>
        <v>4077.2467499703839</v>
      </c>
    </row>
    <row r="803" spans="16:21" x14ac:dyDescent="0.25">
      <c r="P803" s="8">
        <f>IF($A$20=1,IF(UDDS!A803="","",UDDS!A803),IF($A$20=2,IF('FTP-75'!A803="","",'FTP-75'!A803),IF($A$20=3, IF('US06'!A803="","",'US06'!A803),IF($A$20=4, IF(NEDC!A803="","", NEDC!A803),IF($A$20=5, IF('JPN10-15'!A803="","",'JPN10-15'!A803),IF($A$20=6, IF(WLTC!B803="","", WLTC!B803),IF($A$20=7, IF('New Cycle 1'!A803="","", 'New Cycle 1'!A803),IF($A$20=8, IF('New Cycle 2'!A803="","", 'New Cycle 3'!A803),IF($A$20=9, IF('New Cycle 3'!A803="","", 'New Cycle 3'!A803),"")))))))))</f>
        <v>801</v>
      </c>
      <c r="Q803" s="32">
        <f>IF($A$20=1,IF(UDDS!C803="","",UDDS!C803),IF($A$20=2,IF('FTP-75'!C803="","",'FTP-75'!C803),IF($A$20=3, IF('US06'!C803="","",'US06'!C803),IF($A$20=4, IF(NEDC!B803="","", NEDC!B803),IF($A$20=5, IF('JPN10-15'!B803="","",'JPN10-15'!B803),IF($A$20=6, IF(WLTC!C803="","", WLTC!C803),IF($A$20=7, IF('New Cycle 1'!B803="","", 'New Cycle 1'!B803),IF($A$20=8, IF('New Cycle 2'!B803="","", 'New Cycle 2'!B803),IF($A$20=9, IF('New Cycle 3'!B803="","", 'New Cycle 3'!B803),"")))))))))</f>
        <v>0</v>
      </c>
      <c r="R803" s="32">
        <f>IF($A$20=1,IF(UDDS!D803="","",UDDS!D803),IF($A$20=2,IF('FTP-75'!D803="","",'FTP-75'!D803),IF($A$20=3, IF('US06'!D803="","",'US06'!D803),IF($A$20=4, IF(NEDC!C803="","", NEDC!C803),IF($A$20=5, IF('JPN10-15'!C803="","",'JPN10-15'!C803),IF($A$20=6, IF(WLTC!D803="","", WLTC!D803),IF($A$20=7, IF('New Cycle 1'!C803="","", 'New Cycle 1'!C803),IF($A$20=8, IF('New Cycle 2'!C803="","", 'New Cycle 2'!C803),IF($A$20=9, IF('New Cycle 3'!C803="","", 'New Cycle 3'!C803),"")))))))))</f>
        <v>0</v>
      </c>
      <c r="S803" s="32">
        <f>IF($A$20=1,IF(UDDS!E803="","",UDDS!E803),IF($A$20=2,IF('FTP-75'!E803="","",'FTP-75'!E803),IF($A$20=3, IF('US06'!E803="","",'US06'!E803),IF($A$20=4, IF(NEDC!D803="","", NEDC!D803),IF($A$20=5, IF('JPN10-15'!D803="","",'JPN10-15'!D803),IF($A$20=6, IF(WLTC!E803="","", WLTC!E803),IF($A$20=7, IF('New Cycle 1'!D803="","", 'New Cycle 1'!D803),IF($A$20=8, IF('New Cycle 2'!D803="","", 'New Cycle 2'!D803),IF($A$20=9, IF('New Cycle 3'!D803="","", 'New Cycle 3'!D803),"")))))))))</f>
        <v>0</v>
      </c>
      <c r="T803" s="32">
        <f>IF($A$20=1,IF(UDDS!F803="","",UDDS!F803),IF($A$20=2,IF('FTP-75'!F803="","",'FTP-75'!F803),IF($A$20=3, IF('US06'!F803="","",'US06'!F803),IF($A$20=4, IF(NEDC!E803="","", NEDC!E803),IF($A$20=5, IF('JPN10-15'!E803="","",'JPN10-15'!E803),IF($A$20=6, IF(WLTC!F803="","", WLTC!F803),IF($A$20=7, IF('New Cycle 1'!E803="","", 'New Cycle 1'!E803),IF($A$20=8, IF('New Cycle 2'!E803="","", 'New Cycle 2'!E803),IF($A$20=9, IF('New Cycle 3'!E803="","", 'New Cycle 3'!E803),"")))))))))</f>
        <v>0</v>
      </c>
      <c r="U803" s="32">
        <f>IF($A$20=1,IF(UDDS!G803="","",UDDS!G803),IF($A$20=2,IF('FTP-75'!G803="","",'FTP-75'!G803),IF($A$20=3, IF('US06'!G803="","",'US06'!G803),IF($A$20=4, IF(NEDC!F803="","", NEDC!F803),IF($A$20=5, IF('JPN10-15'!F803="","",'JPN10-15'!F803),IF($A$20=6, IF(WLTC!G803="","", WLTC!G803),IF($A$20=7, IF('New Cycle 1'!F803="","", 'New Cycle 1'!F803),IF($A$20=8, IF('New Cycle 2'!F803="","", 'New Cycle 2'!F803),IF($A$20=9, IF('New Cycle 3'!F803="","", 'New Cycle 3'!F803),"")))))))))</f>
        <v>4077.2467499703839</v>
      </c>
    </row>
    <row r="804" spans="16:21" x14ac:dyDescent="0.25">
      <c r="P804" s="8">
        <f>IF($A$20=1,IF(UDDS!A804="","",UDDS!A804),IF($A$20=2,IF('FTP-75'!A804="","",'FTP-75'!A804),IF($A$20=3, IF('US06'!A804="","",'US06'!A804),IF($A$20=4, IF(NEDC!A804="","", NEDC!A804),IF($A$20=5, IF('JPN10-15'!A804="","",'JPN10-15'!A804),IF($A$20=6, IF(WLTC!B804="","", WLTC!B804),IF($A$20=7, IF('New Cycle 1'!A804="","", 'New Cycle 1'!A804),IF($A$20=8, IF('New Cycle 2'!A804="","", 'New Cycle 3'!A804),IF($A$20=9, IF('New Cycle 3'!A804="","", 'New Cycle 3'!A804),"")))))))))</f>
        <v>802</v>
      </c>
      <c r="Q804" s="32">
        <f>IF($A$20=1,IF(UDDS!C804="","",UDDS!C804),IF($A$20=2,IF('FTP-75'!C804="","",'FTP-75'!C804),IF($A$20=3, IF('US06'!C804="","",'US06'!C804),IF($A$20=4, IF(NEDC!B804="","", NEDC!B804),IF($A$20=5, IF('JPN10-15'!B804="","",'JPN10-15'!B804),IF($A$20=6, IF(WLTC!C804="","", WLTC!C804),IF($A$20=7, IF('New Cycle 1'!B804="","", 'New Cycle 1'!B804),IF($A$20=8, IF('New Cycle 2'!B804="","", 'New Cycle 2'!B804),IF($A$20=9, IF('New Cycle 3'!B804="","", 'New Cycle 3'!B804),"")))))))))</f>
        <v>0</v>
      </c>
      <c r="R804" s="32">
        <f>IF($A$20=1,IF(UDDS!D804="","",UDDS!D804),IF($A$20=2,IF('FTP-75'!D804="","",'FTP-75'!D804),IF($A$20=3, IF('US06'!D804="","",'US06'!D804),IF($A$20=4, IF(NEDC!C804="","", NEDC!C804),IF($A$20=5, IF('JPN10-15'!C804="","",'JPN10-15'!C804),IF($A$20=6, IF(WLTC!D804="","", WLTC!D804),IF($A$20=7, IF('New Cycle 1'!C804="","", 'New Cycle 1'!C804),IF($A$20=8, IF('New Cycle 2'!C804="","", 'New Cycle 2'!C804),IF($A$20=9, IF('New Cycle 3'!C804="","", 'New Cycle 3'!C804),"")))))))))</f>
        <v>0</v>
      </c>
      <c r="S804" s="32">
        <f>IF($A$20=1,IF(UDDS!E804="","",UDDS!E804),IF($A$20=2,IF('FTP-75'!E804="","",'FTP-75'!E804),IF($A$20=3, IF('US06'!E804="","",'US06'!E804),IF($A$20=4, IF(NEDC!D804="","", NEDC!D804),IF($A$20=5, IF('JPN10-15'!D804="","",'JPN10-15'!D804),IF($A$20=6, IF(WLTC!E804="","", WLTC!E804),IF($A$20=7, IF('New Cycle 1'!D804="","", 'New Cycle 1'!D804),IF($A$20=8, IF('New Cycle 2'!D804="","", 'New Cycle 2'!D804),IF($A$20=9, IF('New Cycle 3'!D804="","", 'New Cycle 3'!D804),"")))))))))</f>
        <v>0</v>
      </c>
      <c r="T804" s="32">
        <f>IF($A$20=1,IF(UDDS!F804="","",UDDS!F804),IF($A$20=2,IF('FTP-75'!F804="","",'FTP-75'!F804),IF($A$20=3, IF('US06'!F804="","",'US06'!F804),IF($A$20=4, IF(NEDC!E804="","", NEDC!E804),IF($A$20=5, IF('JPN10-15'!E804="","",'JPN10-15'!E804),IF($A$20=6, IF(WLTC!F804="","", WLTC!F804),IF($A$20=7, IF('New Cycle 1'!E804="","", 'New Cycle 1'!E804),IF($A$20=8, IF('New Cycle 2'!E804="","", 'New Cycle 2'!E804),IF($A$20=9, IF('New Cycle 3'!E804="","", 'New Cycle 3'!E804),"")))))))))</f>
        <v>0</v>
      </c>
      <c r="U804" s="32">
        <f>IF($A$20=1,IF(UDDS!G804="","",UDDS!G804),IF($A$20=2,IF('FTP-75'!G804="","",'FTP-75'!G804),IF($A$20=3, IF('US06'!G804="","",'US06'!G804),IF($A$20=4, IF(NEDC!F804="","", NEDC!F804),IF($A$20=5, IF('JPN10-15'!F804="","",'JPN10-15'!F804),IF($A$20=6, IF(WLTC!G804="","", WLTC!G804),IF($A$20=7, IF('New Cycle 1'!F804="","", 'New Cycle 1'!F804),IF($A$20=8, IF('New Cycle 2'!F804="","", 'New Cycle 2'!F804),IF($A$20=9, IF('New Cycle 3'!F804="","", 'New Cycle 3'!F804),"")))))))))</f>
        <v>4077.2467499703839</v>
      </c>
    </row>
    <row r="805" spans="16:21" x14ac:dyDescent="0.25">
      <c r="P805" s="8">
        <f>IF($A$20=1,IF(UDDS!A805="","",UDDS!A805),IF($A$20=2,IF('FTP-75'!A805="","",'FTP-75'!A805),IF($A$20=3, IF('US06'!A805="","",'US06'!A805),IF($A$20=4, IF(NEDC!A805="","", NEDC!A805),IF($A$20=5, IF('JPN10-15'!A805="","",'JPN10-15'!A805),IF($A$20=6, IF(WLTC!B805="","", WLTC!B805),IF($A$20=7, IF('New Cycle 1'!A805="","", 'New Cycle 1'!A805),IF($A$20=8, IF('New Cycle 2'!A805="","", 'New Cycle 3'!A805),IF($A$20=9, IF('New Cycle 3'!A805="","", 'New Cycle 3'!A805),"")))))))))</f>
        <v>803</v>
      </c>
      <c r="Q805" s="32">
        <f>IF($A$20=1,IF(UDDS!C805="","",UDDS!C805),IF($A$20=2,IF('FTP-75'!C805="","",'FTP-75'!C805),IF($A$20=3, IF('US06'!C805="","",'US06'!C805),IF($A$20=4, IF(NEDC!B805="","", NEDC!B805),IF($A$20=5, IF('JPN10-15'!B805="","",'JPN10-15'!B805),IF($A$20=6, IF(WLTC!C805="","", WLTC!C805),IF($A$20=7, IF('New Cycle 1'!B805="","", 'New Cycle 1'!B805),IF($A$20=8, IF('New Cycle 2'!B805="","", 'New Cycle 2'!B805),IF($A$20=9, IF('New Cycle 3'!B805="","", 'New Cycle 3'!B805),"")))))))))</f>
        <v>1.8000000715255735</v>
      </c>
      <c r="R805" s="32">
        <f>IF($A$20=1,IF(UDDS!D805="","",UDDS!D805),IF($A$20=2,IF('FTP-75'!D805="","",'FTP-75'!D805),IF($A$20=3, IF('US06'!D805="","",'US06'!D805),IF($A$20=4, IF(NEDC!C805="","", NEDC!C805),IF($A$20=5, IF('JPN10-15'!C805="","",'JPN10-15'!C805),IF($A$20=6, IF(WLTC!D805="","", WLTC!D805),IF($A$20=7, IF('New Cycle 1'!C805="","", 'New Cycle 1'!C805),IF($A$20=8, IF('New Cycle 2'!C805="","", 'New Cycle 2'!C805),IF($A$20=9, IF('New Cycle 3'!C805="","", 'New Cycle 3'!C805),"")))))))))</f>
        <v>0</v>
      </c>
      <c r="S805" s="32">
        <f>IF($A$20=1,IF(UDDS!E805="","",UDDS!E805),IF($A$20=2,IF('FTP-75'!E805="","",'FTP-75'!E805),IF($A$20=3, IF('US06'!E805="","",'US06'!E805),IF($A$20=4, IF(NEDC!D805="","", NEDC!D805),IF($A$20=5, IF('JPN10-15'!D805="","",'JPN10-15'!D805),IF($A$20=6, IF(WLTC!E805="","", WLTC!E805),IF($A$20=7, IF('New Cycle 1'!D805="","", 'New Cycle 1'!D805),IF($A$20=8, IF('New Cycle 2'!D805="","", 'New Cycle 2'!D805),IF($A$20=9, IF('New Cycle 3'!D805="","", 'New Cycle 3'!D805),"")))))))))</f>
        <v>0.50000001986821485</v>
      </c>
      <c r="T805" s="32">
        <f>IF($A$20=1,IF(UDDS!F805="","",UDDS!F805),IF($A$20=2,IF('FTP-75'!F805="","",'FTP-75'!F805),IF($A$20=3, IF('US06'!F805="","",'US06'!F805),IF($A$20=4, IF(NEDC!E805="","", NEDC!E805),IF($A$20=5, IF('JPN10-15'!E805="","",'JPN10-15'!E805),IF($A$20=6, IF(WLTC!F805="","", WLTC!F805),IF($A$20=7, IF('New Cycle 1'!E805="","", 'New Cycle 1'!E805),IF($A$20=8, IF('New Cycle 2'!E805="","", 'New Cycle 2'!E805),IF($A$20=9, IF('New Cycle 3'!E805="","", 'New Cycle 3'!E805),"")))))))))</f>
        <v>0.50000001986821485</v>
      </c>
      <c r="U805" s="32">
        <f>IF($A$20=1,IF(UDDS!G805="","",UDDS!G805),IF($A$20=2,IF('FTP-75'!G805="","",'FTP-75'!G805),IF($A$20=3, IF('US06'!G805="","",'US06'!G805),IF($A$20=4, IF(NEDC!F805="","", NEDC!F805),IF($A$20=5, IF('JPN10-15'!F805="","",'JPN10-15'!F805),IF($A$20=6, IF(WLTC!G805="","", WLTC!G805),IF($A$20=7, IF('New Cycle 1'!F805="","", 'New Cycle 1'!F805),IF($A$20=8, IF('New Cycle 2'!F805="","", 'New Cycle 2'!F805),IF($A$20=9, IF('New Cycle 3'!F805="","", 'New Cycle 3'!F805),"")))))))))</f>
        <v>4077.4967499803179</v>
      </c>
    </row>
    <row r="806" spans="16:21" x14ac:dyDescent="0.25">
      <c r="P806" s="8">
        <f>IF($A$20=1,IF(UDDS!A806="","",UDDS!A806),IF($A$20=2,IF('FTP-75'!A806="","",'FTP-75'!A806),IF($A$20=3, IF('US06'!A806="","",'US06'!A806),IF($A$20=4, IF(NEDC!A806="","", NEDC!A806),IF($A$20=5, IF('JPN10-15'!A806="","",'JPN10-15'!A806),IF($A$20=6, IF(WLTC!B806="","", WLTC!B806),IF($A$20=7, IF('New Cycle 1'!A806="","", 'New Cycle 1'!A806),IF($A$20=8, IF('New Cycle 2'!A806="","", 'New Cycle 3'!A806),IF($A$20=9, IF('New Cycle 3'!A806="","", 'New Cycle 3'!A806),"")))))))))</f>
        <v>804</v>
      </c>
      <c r="Q806" s="32">
        <f>IF($A$20=1,IF(UDDS!C806="","",UDDS!C806),IF($A$20=2,IF('FTP-75'!C806="","",'FTP-75'!C806),IF($A$20=3, IF('US06'!C806="","",'US06'!C806),IF($A$20=4, IF(NEDC!B806="","", NEDC!B806),IF($A$20=5, IF('JPN10-15'!B806="","",'JPN10-15'!B806),IF($A$20=6, IF(WLTC!C806="","", WLTC!C806),IF($A$20=7, IF('New Cycle 1'!B806="","", 'New Cycle 1'!B806),IF($A$20=8, IF('New Cycle 2'!B806="","", 'New Cycle 2'!B806),IF($A$20=9, IF('New Cycle 3'!B806="","", 'New Cycle 3'!B806),"")))))))))</f>
        <v>4.8666666746139526</v>
      </c>
      <c r="R806" s="32">
        <f>IF($A$20=1,IF(UDDS!D806="","",UDDS!D806),IF($A$20=2,IF('FTP-75'!D806="","",'FTP-75'!D806),IF($A$20=3, IF('US06'!D806="","",'US06'!D806),IF($A$20=4, IF(NEDC!C806="","", NEDC!C806),IF($A$20=5, IF('JPN10-15'!C806="","",'JPN10-15'!C806),IF($A$20=6, IF(WLTC!D806="","", WLTC!D806),IF($A$20=7, IF('New Cycle 1'!C806="","", 'New Cycle 1'!C806),IF($A$20=8, IF('New Cycle 2'!C806="","", 'New Cycle 2'!C806),IF($A$20=9, IF('New Cycle 3'!C806="","", 'New Cycle 3'!C806),"")))))))))</f>
        <v>0</v>
      </c>
      <c r="S806" s="32">
        <f>IF($A$20=1,IF(UDDS!E806="","",UDDS!E806),IF($A$20=2,IF('FTP-75'!E806="","",'FTP-75'!E806),IF($A$20=3, IF('US06'!E806="","",'US06'!E806),IF($A$20=4, IF(NEDC!D806="","", NEDC!D806),IF($A$20=5, IF('JPN10-15'!D806="","",'JPN10-15'!D806),IF($A$20=6, IF(WLTC!E806="","", WLTC!E806),IF($A$20=7, IF('New Cycle 1'!D806="","", 'New Cycle 1'!D806),IF($A$20=8, IF('New Cycle 2'!D806="","", 'New Cycle 2'!D806),IF($A$20=9, IF('New Cycle 3'!D806="","", 'New Cycle 3'!D806),"")))))))))</f>
        <v>1.3518518540594313</v>
      </c>
      <c r="T806" s="32">
        <f>IF($A$20=1,IF(UDDS!F806="","",UDDS!F806),IF($A$20=2,IF('FTP-75'!F806="","",'FTP-75'!F806),IF($A$20=3, IF('US06'!F806="","",'US06'!F806),IF($A$20=4, IF(NEDC!E806="","", NEDC!E806),IF($A$20=5, IF('JPN10-15'!E806="","",'JPN10-15'!E806),IF($A$20=6, IF(WLTC!F806="","", WLTC!F806),IF($A$20=7, IF('New Cycle 1'!E806="","", 'New Cycle 1'!E806),IF($A$20=8, IF('New Cycle 2'!E806="","", 'New Cycle 2'!E806),IF($A$20=9, IF('New Cycle 3'!E806="","", 'New Cycle 3'!E806),"")))))))))</f>
        <v>0.85185183419121646</v>
      </c>
      <c r="U806" s="32">
        <f>IF($A$20=1,IF(UDDS!G806="","",UDDS!G806),IF($A$20=2,IF('FTP-75'!G806="","",'FTP-75'!G806),IF($A$20=3, IF('US06'!G806="","",'US06'!G806),IF($A$20=4, IF(NEDC!F806="","", NEDC!F806),IF($A$20=5, IF('JPN10-15'!F806="","",'JPN10-15'!F806),IF($A$20=6, IF(WLTC!G806="","", WLTC!G806),IF($A$20=7, IF('New Cycle 1'!F806="","", 'New Cycle 1'!F806),IF($A$20=8, IF('New Cycle 2'!F806="","", 'New Cycle 2'!F806),IF($A$20=9, IF('New Cycle 3'!F806="","", 'New Cycle 3'!F806),"")))))))))</f>
        <v>4078.4226759172816</v>
      </c>
    </row>
    <row r="807" spans="16:21" x14ac:dyDescent="0.25">
      <c r="P807" s="8">
        <f>IF($A$20=1,IF(UDDS!A807="","",UDDS!A807),IF($A$20=2,IF('FTP-75'!A807="","",'FTP-75'!A807),IF($A$20=3, IF('US06'!A807="","",'US06'!A807),IF($A$20=4, IF(NEDC!A807="","", NEDC!A807),IF($A$20=5, IF('JPN10-15'!A807="","",'JPN10-15'!A807),IF($A$20=6, IF(WLTC!B807="","", WLTC!B807),IF($A$20=7, IF('New Cycle 1'!A807="","", 'New Cycle 1'!A807),IF($A$20=8, IF('New Cycle 2'!A807="","", 'New Cycle 3'!A807),IF($A$20=9, IF('New Cycle 3'!A807="","", 'New Cycle 3'!A807),"")))))))))</f>
        <v>805</v>
      </c>
      <c r="Q807" s="32">
        <f>IF($A$20=1,IF(UDDS!C807="","",UDDS!C807),IF($A$20=2,IF('FTP-75'!C807="","",'FTP-75'!C807),IF($A$20=3, IF('US06'!C807="","",'US06'!C807),IF($A$20=4, IF(NEDC!B807="","", NEDC!B807),IF($A$20=5, IF('JPN10-15'!B807="","",'JPN10-15'!B807),IF($A$20=6, IF(WLTC!C807="","", WLTC!C807),IF($A$20=7, IF('New Cycle 1'!B807="","", 'New Cycle 1'!B807),IF($A$20=8, IF('New Cycle 2'!B807="","", 'New Cycle 2'!B807),IF($A$20=9, IF('New Cycle 3'!B807="","", 'New Cycle 3'!B807),"")))))))))</f>
        <v>7.8333333730697623</v>
      </c>
      <c r="R807" s="32">
        <f>IF($A$20=1,IF(UDDS!D807="","",UDDS!D807),IF($A$20=2,IF('FTP-75'!D807="","",'FTP-75'!D807),IF($A$20=3, IF('US06'!D807="","",'US06'!D807),IF($A$20=4, IF(NEDC!C807="","", NEDC!C807),IF($A$20=5, IF('JPN10-15'!C807="","",'JPN10-15'!C807),IF($A$20=6, IF(WLTC!D807="","", WLTC!D807),IF($A$20=7, IF('New Cycle 1'!C807="","", 'New Cycle 1'!C807),IF($A$20=8, IF('New Cycle 2'!C807="","", 'New Cycle 2'!C807),IF($A$20=9, IF('New Cycle 3'!C807="","", 'New Cycle 3'!C807),"")))))))))</f>
        <v>0</v>
      </c>
      <c r="S807" s="32">
        <f>IF($A$20=1,IF(UDDS!E807="","",UDDS!E807),IF($A$20=2,IF('FTP-75'!E807="","",'FTP-75'!E807),IF($A$20=3, IF('US06'!E807="","",'US06'!E807),IF($A$20=4, IF(NEDC!D807="","", NEDC!D807),IF($A$20=5, IF('JPN10-15'!D807="","",'JPN10-15'!D807),IF($A$20=6, IF(WLTC!E807="","", WLTC!E807),IF($A$20=7, IF('New Cycle 1'!D807="","", 'New Cycle 1'!D807),IF($A$20=8, IF('New Cycle 2'!D807="","", 'New Cycle 2'!D807),IF($A$20=9, IF('New Cycle 3'!D807="","", 'New Cycle 3'!D807),"")))))))))</f>
        <v>2.1759259369638229</v>
      </c>
      <c r="T807" s="32">
        <f>IF($A$20=1,IF(UDDS!F807="","",UDDS!F807),IF($A$20=2,IF('FTP-75'!F807="","",'FTP-75'!F807),IF($A$20=3, IF('US06'!F807="","",'US06'!F807),IF($A$20=4, IF(NEDC!E807="","", NEDC!E807),IF($A$20=5, IF('JPN10-15'!E807="","",'JPN10-15'!E807),IF($A$20=6, IF(WLTC!F807="","", WLTC!F807),IF($A$20=7, IF('New Cycle 1'!E807="","", 'New Cycle 1'!E807),IF($A$20=8, IF('New Cycle 2'!E807="","", 'New Cycle 2'!E807),IF($A$20=9, IF('New Cycle 3'!E807="","", 'New Cycle 3'!E807),"")))))))))</f>
        <v>0.82407408290439155</v>
      </c>
      <c r="U807" s="32">
        <f>IF($A$20=1,IF(UDDS!G807="","",UDDS!G807),IF($A$20=2,IF('FTP-75'!G807="","",'FTP-75'!G807),IF($A$20=3, IF('US06'!G807="","",'US06'!G807),IF($A$20=4, IF(NEDC!F807="","", NEDC!F807),IF($A$20=5, IF('JPN10-15'!F807="","",'JPN10-15'!F807),IF($A$20=6, IF(WLTC!G807="","", WLTC!G807),IF($A$20=7, IF('New Cycle 1'!F807="","", 'New Cycle 1'!F807),IF($A$20=8, IF('New Cycle 2'!F807="","", 'New Cycle 2'!F807),IF($A$20=9, IF('New Cycle 3'!F807="","", 'New Cycle 3'!F807),"")))))))))</f>
        <v>4080.1865648127932</v>
      </c>
    </row>
    <row r="808" spans="16:21" x14ac:dyDescent="0.25">
      <c r="P808" s="8">
        <f>IF($A$20=1,IF(UDDS!A808="","",UDDS!A808),IF($A$20=2,IF('FTP-75'!A808="","",'FTP-75'!A808),IF($A$20=3, IF('US06'!A808="","",'US06'!A808),IF($A$20=4, IF(NEDC!A808="","", NEDC!A808),IF($A$20=5, IF('JPN10-15'!A808="","",'JPN10-15'!A808),IF($A$20=6, IF(WLTC!B808="","", WLTC!B808),IF($A$20=7, IF('New Cycle 1'!A808="","", 'New Cycle 1'!A808),IF($A$20=8, IF('New Cycle 2'!A808="","", 'New Cycle 3'!A808),IF($A$20=9, IF('New Cycle 3'!A808="","", 'New Cycle 3'!A808),"")))))))))</f>
        <v>806</v>
      </c>
      <c r="Q808" s="32">
        <f>IF($A$20=1,IF(UDDS!C808="","",UDDS!C808),IF($A$20=2,IF('FTP-75'!C808="","",'FTP-75'!C808),IF($A$20=3, IF('US06'!C808="","",'US06'!C808),IF($A$20=4, IF(NEDC!B808="","", NEDC!B808),IF($A$20=5, IF('JPN10-15'!B808="","",'JPN10-15'!B808),IF($A$20=6, IF(WLTC!C808="","", WLTC!C808),IF($A$20=7, IF('New Cycle 1'!B808="","", 'New Cycle 1'!B808),IF($A$20=8, IF('New Cycle 2'!B808="","", 'New Cycle 2'!B808),IF($A$20=9, IF('New Cycle 3'!B808="","", 'New Cycle 3'!B808),"")))))))))</f>
        <v>10.800000071525574</v>
      </c>
      <c r="R808" s="32">
        <f>IF($A$20=1,IF(UDDS!D808="","",UDDS!D808),IF($A$20=2,IF('FTP-75'!D808="","",'FTP-75'!D808),IF($A$20=3, IF('US06'!D808="","",'US06'!D808),IF($A$20=4, IF(NEDC!C808="","", NEDC!C808),IF($A$20=5, IF('JPN10-15'!C808="","",'JPN10-15'!C808),IF($A$20=6, IF(WLTC!D808="","", WLTC!D808),IF($A$20=7, IF('New Cycle 1'!C808="","", 'New Cycle 1'!C808),IF($A$20=8, IF('New Cycle 2'!C808="","", 'New Cycle 2'!C808),IF($A$20=9, IF('New Cycle 3'!C808="","", 'New Cycle 3'!C808),"")))))))))</f>
        <v>0</v>
      </c>
      <c r="S808" s="32">
        <f>IF($A$20=1,IF(UDDS!E808="","",UDDS!E808),IF($A$20=2,IF('FTP-75'!E808="","",'FTP-75'!E808),IF($A$20=3, IF('US06'!E808="","",'US06'!E808),IF($A$20=4, IF(NEDC!D808="","", NEDC!D808),IF($A$20=5, IF('JPN10-15'!D808="","",'JPN10-15'!D808),IF($A$20=6, IF(WLTC!E808="","", WLTC!E808),IF($A$20=7, IF('New Cycle 1'!D808="","", 'New Cycle 1'!D808),IF($A$20=8, IF('New Cycle 2'!D808="","", 'New Cycle 2'!D808),IF($A$20=9, IF('New Cycle 3'!D808="","", 'New Cycle 3'!D808),"")))))))))</f>
        <v>3.0000000198682146</v>
      </c>
      <c r="T808" s="32">
        <f>IF($A$20=1,IF(UDDS!F808="","",UDDS!F808),IF($A$20=2,IF('FTP-75'!F808="","",'FTP-75'!F808),IF($A$20=3, IF('US06'!F808="","",'US06'!F808),IF($A$20=4, IF(NEDC!E808="","", NEDC!E808),IF($A$20=5, IF('JPN10-15'!E808="","",'JPN10-15'!E808),IF($A$20=6, IF(WLTC!F808="","", WLTC!F808),IF($A$20=7, IF('New Cycle 1'!E808="","", 'New Cycle 1'!E808),IF($A$20=8, IF('New Cycle 2'!E808="","", 'New Cycle 2'!E808),IF($A$20=9, IF('New Cycle 3'!E808="","", 'New Cycle 3'!E808),"")))))))))</f>
        <v>0.82407408290439177</v>
      </c>
      <c r="U808" s="32">
        <f>IF($A$20=1,IF(UDDS!G808="","",UDDS!G808),IF($A$20=2,IF('FTP-75'!G808="","",'FTP-75'!G808),IF($A$20=3, IF('US06'!G808="","",'US06'!G808),IF($A$20=4, IF(NEDC!F808="","", NEDC!F808),IF($A$20=5, IF('JPN10-15'!F808="","",'JPN10-15'!F808),IF($A$20=6, IF(WLTC!G808="","", WLTC!G808),IF($A$20=7, IF('New Cycle 1'!F808="","", 'New Cycle 1'!F808),IF($A$20=8, IF('New Cycle 2'!F808="","", 'New Cycle 2'!F808),IF($A$20=9, IF('New Cycle 3'!F808="","", 'New Cycle 3'!F808),"")))))))))</f>
        <v>4082.774527791209</v>
      </c>
    </row>
    <row r="809" spans="16:21" x14ac:dyDescent="0.25">
      <c r="P809" s="8">
        <f>IF($A$20=1,IF(UDDS!A809="","",UDDS!A809),IF($A$20=2,IF('FTP-75'!A809="","",'FTP-75'!A809),IF($A$20=3, IF('US06'!A809="","",'US06'!A809),IF($A$20=4, IF(NEDC!A809="","", NEDC!A809),IF($A$20=5, IF('JPN10-15'!A809="","",'JPN10-15'!A809),IF($A$20=6, IF(WLTC!B809="","", WLTC!B809),IF($A$20=7, IF('New Cycle 1'!A809="","", 'New Cycle 1'!A809),IF($A$20=8, IF('New Cycle 2'!A809="","", 'New Cycle 3'!A809),IF($A$20=9, IF('New Cycle 3'!A809="","", 'New Cycle 3'!A809),"")))))))))</f>
        <v>807</v>
      </c>
      <c r="Q809" s="32">
        <f>IF($A$20=1,IF(UDDS!C809="","",UDDS!C809),IF($A$20=2,IF('FTP-75'!C809="","",'FTP-75'!C809),IF($A$20=3, IF('US06'!C809="","",'US06'!C809),IF($A$20=4, IF(NEDC!B809="","", NEDC!B809),IF($A$20=5, IF('JPN10-15'!B809="","",'JPN10-15'!B809),IF($A$20=6, IF(WLTC!C809="","", WLTC!C809),IF($A$20=7, IF('New Cycle 1'!B809="","", 'New Cycle 1'!B809),IF($A$20=8, IF('New Cycle 2'!B809="","", 'New Cycle 2'!B809),IF($A$20=9, IF('New Cycle 3'!B809="","", 'New Cycle 3'!B809),"")))))))))</f>
        <v>13.798666715621948</v>
      </c>
      <c r="R809" s="32">
        <f>IF($A$20=1,IF(UDDS!D809="","",UDDS!D809),IF($A$20=2,IF('FTP-75'!D809="","",'FTP-75'!D809),IF($A$20=3, IF('US06'!D809="","",'US06'!D809),IF($A$20=4, IF(NEDC!C809="","", NEDC!C809),IF($A$20=5, IF('JPN10-15'!C809="","",'JPN10-15'!C809),IF($A$20=6, IF(WLTC!D809="","", WLTC!D809),IF($A$20=7, IF('New Cycle 1'!C809="","", 'New Cycle 1'!C809),IF($A$20=8, IF('New Cycle 2'!C809="","", 'New Cycle 2'!C809),IF($A$20=9, IF('New Cycle 3'!C809="","", 'New Cycle 3'!C809),"")))))))))</f>
        <v>0</v>
      </c>
      <c r="S809" s="32">
        <f>IF($A$20=1,IF(UDDS!E809="","",UDDS!E809),IF($A$20=2,IF('FTP-75'!E809="","",'FTP-75'!E809),IF($A$20=3, IF('US06'!E809="","",'US06'!E809),IF($A$20=4, IF(NEDC!D809="","", NEDC!D809),IF($A$20=5, IF('JPN10-15'!D809="","",'JPN10-15'!D809),IF($A$20=6, IF(WLTC!E809="","", WLTC!E809),IF($A$20=7, IF('New Cycle 1'!D809="","", 'New Cycle 1'!D809),IF($A$20=8, IF('New Cycle 2'!D809="","", 'New Cycle 2'!D809),IF($A$20=9, IF('New Cycle 3'!D809="","", 'New Cycle 3'!D809),"")))))))))</f>
        <v>3.8329629765616522</v>
      </c>
      <c r="T809" s="32">
        <f>IF($A$20=1,IF(UDDS!F809="","",UDDS!F809),IF($A$20=2,IF('FTP-75'!F809="","",'FTP-75'!F809),IF($A$20=3, IF('US06'!F809="","",'US06'!F809),IF($A$20=4, IF(NEDC!E809="","", NEDC!E809),IF($A$20=5, IF('JPN10-15'!E809="","",'JPN10-15'!E809),IF($A$20=6, IF(WLTC!F809="","", WLTC!F809),IF($A$20=7, IF('New Cycle 1'!E809="","", 'New Cycle 1'!E809),IF($A$20=8, IF('New Cycle 2'!E809="","", 'New Cycle 2'!E809),IF($A$20=9, IF('New Cycle 3'!E809="","", 'New Cycle 3'!E809),"")))))))))</f>
        <v>0.83296295669343756</v>
      </c>
      <c r="U809" s="32">
        <f>IF($A$20=1,IF(UDDS!G809="","",UDDS!G809),IF($A$20=2,IF('FTP-75'!G809="","",'FTP-75'!G809),IF($A$20=3, IF('US06'!G809="","",'US06'!G809),IF($A$20=4, IF(NEDC!F809="","", NEDC!F809),IF($A$20=5, IF('JPN10-15'!F809="","",'JPN10-15'!F809),IF($A$20=6, IF(WLTC!G809="","", WLTC!G809),IF($A$20=7, IF('New Cycle 1'!F809="","", 'New Cycle 1'!F809),IF($A$20=8, IF('New Cycle 2'!F809="","", 'New Cycle 2'!F809),IF($A$20=9, IF('New Cycle 3'!F809="","", 'New Cycle 3'!F809),"")))))))))</f>
        <v>4086.1910092894241</v>
      </c>
    </row>
    <row r="810" spans="16:21" x14ac:dyDescent="0.25">
      <c r="P810" s="8">
        <f>IF($A$20=1,IF(UDDS!A810="","",UDDS!A810),IF($A$20=2,IF('FTP-75'!A810="","",'FTP-75'!A810),IF($A$20=3, IF('US06'!A810="","",'US06'!A810),IF($A$20=4, IF(NEDC!A810="","", NEDC!A810),IF($A$20=5, IF('JPN10-15'!A810="","",'JPN10-15'!A810),IF($A$20=6, IF(WLTC!B810="","", WLTC!B810),IF($A$20=7, IF('New Cycle 1'!A810="","", 'New Cycle 1'!A810),IF($A$20=8, IF('New Cycle 2'!A810="","", 'New Cycle 3'!A810),IF($A$20=9, IF('New Cycle 3'!A810="","", 'New Cycle 3'!A810),"")))))))))</f>
        <v>808</v>
      </c>
      <c r="Q810" s="32">
        <f>IF($A$20=1,IF(UDDS!C810="","",UDDS!C810),IF($A$20=2,IF('FTP-75'!C810="","",'FTP-75'!C810),IF($A$20=3, IF('US06'!C810="","",'US06'!C810),IF($A$20=4, IF(NEDC!B810="","", NEDC!B810),IF($A$20=5, IF('JPN10-15'!B810="","",'JPN10-15'!B810),IF($A$20=6, IF(WLTC!C810="","", WLTC!C810),IF($A$20=7, IF('New Cycle 1'!B810="","", 'New Cycle 1'!B810),IF($A$20=8, IF('New Cycle 2'!B810="","", 'New Cycle 2'!B810),IF($A$20=9, IF('New Cycle 3'!B810="","", 'New Cycle 3'!B810),"")))))))))</f>
        <v>15</v>
      </c>
      <c r="R810" s="32">
        <f>IF($A$20=1,IF(UDDS!D810="","",UDDS!D810),IF($A$20=2,IF('FTP-75'!D810="","",'FTP-75'!D810),IF($A$20=3, IF('US06'!D810="","",'US06'!D810),IF($A$20=4, IF(NEDC!C810="","", NEDC!C810),IF($A$20=5, IF('JPN10-15'!C810="","",'JPN10-15'!C810),IF($A$20=6, IF(WLTC!D810="","", WLTC!D810),IF($A$20=7, IF('New Cycle 1'!C810="","", 'New Cycle 1'!C810),IF($A$20=8, IF('New Cycle 2'!C810="","", 'New Cycle 2'!C810),IF($A$20=9, IF('New Cycle 3'!C810="","", 'New Cycle 3'!C810),"")))))))))</f>
        <v>0</v>
      </c>
      <c r="S810" s="32">
        <f>IF($A$20=1,IF(UDDS!E810="","",UDDS!E810),IF($A$20=2,IF('FTP-75'!E810="","",'FTP-75'!E810),IF($A$20=3, IF('US06'!E810="","",'US06'!E810),IF($A$20=4, IF(NEDC!D810="","", NEDC!D810),IF($A$20=5, IF('JPN10-15'!D810="","",'JPN10-15'!D810),IF($A$20=6, IF(WLTC!E810="","", WLTC!E810),IF($A$20=7, IF('New Cycle 1'!D810="","", 'New Cycle 1'!D810),IF($A$20=8, IF('New Cycle 2'!D810="","", 'New Cycle 2'!D810),IF($A$20=9, IF('New Cycle 3'!D810="","", 'New Cycle 3'!D810),"")))))))))</f>
        <v>4.166666666666667</v>
      </c>
      <c r="T810" s="32">
        <f>IF($A$20=1,IF(UDDS!F810="","",UDDS!F810),IF($A$20=2,IF('FTP-75'!F810="","",'FTP-75'!F810),IF($A$20=3, IF('US06'!F810="","",'US06'!F810),IF($A$20=4, IF(NEDC!E810="","", NEDC!E810),IF($A$20=5, IF('JPN10-15'!E810="","",'JPN10-15'!E810),IF($A$20=6, IF(WLTC!F810="","", WLTC!F810),IF($A$20=7, IF('New Cycle 1'!E810="","", 'New Cycle 1'!E810),IF($A$20=8, IF('New Cycle 2'!E810="","", 'New Cycle 2'!E810),IF($A$20=9, IF('New Cycle 3'!E810="","", 'New Cycle 3'!E810),"")))))))))</f>
        <v>0.33370369010501477</v>
      </c>
      <c r="U810" s="32">
        <f>IF($A$20=1,IF(UDDS!G810="","",UDDS!G810),IF($A$20=2,IF('FTP-75'!G810="","",'FTP-75'!G810),IF($A$20=3, IF('US06'!G810="","",'US06'!G810),IF($A$20=4, IF(NEDC!F810="","", NEDC!F810),IF($A$20=5, IF('JPN10-15'!F810="","",'JPN10-15'!F810),IF($A$20=6, IF(WLTC!G810="","", WLTC!G810),IF($A$20=7, IF('New Cycle 1'!F810="","", 'New Cycle 1'!F810),IF($A$20=8, IF('New Cycle 2'!F810="","", 'New Cycle 2'!F810),IF($A$20=9, IF('New Cycle 3'!F810="","", 'New Cycle 3'!F810),"")))))))))</f>
        <v>4090.1908241110382</v>
      </c>
    </row>
    <row r="811" spans="16:21" x14ac:dyDescent="0.25">
      <c r="P811" s="8">
        <f>IF($A$20=1,IF(UDDS!A811="","",UDDS!A811),IF($A$20=2,IF('FTP-75'!A811="","",'FTP-75'!A811),IF($A$20=3, IF('US06'!A811="","",'US06'!A811),IF($A$20=4, IF(NEDC!A811="","", NEDC!A811),IF($A$20=5, IF('JPN10-15'!A811="","",'JPN10-15'!A811),IF($A$20=6, IF(WLTC!B811="","", WLTC!B811),IF($A$20=7, IF('New Cycle 1'!A811="","", 'New Cycle 1'!A811),IF($A$20=8, IF('New Cycle 2'!A811="","", 'New Cycle 3'!A811),IF($A$20=9, IF('New Cycle 3'!A811="","", 'New Cycle 3'!A811),"")))))))))</f>
        <v>809</v>
      </c>
      <c r="Q811" s="32">
        <f>IF($A$20=1,IF(UDDS!C811="","",UDDS!C811),IF($A$20=2,IF('FTP-75'!C811="","",'FTP-75'!C811),IF($A$20=3, IF('US06'!C811="","",'US06'!C811),IF($A$20=4, IF(NEDC!B811="","", NEDC!B811),IF($A$20=5, IF('JPN10-15'!B811="","",'JPN10-15'!B811),IF($A$20=6, IF(WLTC!C811="","", WLTC!C811),IF($A$20=7, IF('New Cycle 1'!B811="","", 'New Cycle 1'!B811),IF($A$20=8, IF('New Cycle 2'!B811="","", 'New Cycle 2'!B811),IF($A$20=9, IF('New Cycle 3'!B811="","", 'New Cycle 3'!B811),"")))))))))</f>
        <v>15</v>
      </c>
      <c r="R811" s="32">
        <f>IF($A$20=1,IF(UDDS!D811="","",UDDS!D811),IF($A$20=2,IF('FTP-75'!D811="","",'FTP-75'!D811),IF($A$20=3, IF('US06'!D811="","",'US06'!D811),IF($A$20=4, IF(NEDC!C811="","", NEDC!C811),IF($A$20=5, IF('JPN10-15'!C811="","",'JPN10-15'!C811),IF($A$20=6, IF(WLTC!D811="","", WLTC!D811),IF($A$20=7, IF('New Cycle 1'!C811="","", 'New Cycle 1'!C811),IF($A$20=8, IF('New Cycle 2'!C811="","", 'New Cycle 2'!C811),IF($A$20=9, IF('New Cycle 3'!C811="","", 'New Cycle 3'!C811),"")))))))))</f>
        <v>0</v>
      </c>
      <c r="S811" s="32">
        <f>IF($A$20=1,IF(UDDS!E811="","",UDDS!E811),IF($A$20=2,IF('FTP-75'!E811="","",'FTP-75'!E811),IF($A$20=3, IF('US06'!E811="","",'US06'!E811),IF($A$20=4, IF(NEDC!D811="","", NEDC!D811),IF($A$20=5, IF('JPN10-15'!D811="","",'JPN10-15'!D811),IF($A$20=6, IF(WLTC!E811="","", WLTC!E811),IF($A$20=7, IF('New Cycle 1'!D811="","", 'New Cycle 1'!D811),IF($A$20=8, IF('New Cycle 2'!D811="","", 'New Cycle 2'!D811),IF($A$20=9, IF('New Cycle 3'!D811="","", 'New Cycle 3'!D811),"")))))))))</f>
        <v>4.166666666666667</v>
      </c>
      <c r="T811" s="32">
        <f>IF($A$20=1,IF(UDDS!F811="","",UDDS!F811),IF($A$20=2,IF('FTP-75'!F811="","",'FTP-75'!F811),IF($A$20=3, IF('US06'!F811="","",'US06'!F811),IF($A$20=4, IF(NEDC!E811="","", NEDC!E811),IF($A$20=5, IF('JPN10-15'!E811="","",'JPN10-15'!E811),IF($A$20=6, IF(WLTC!F811="","", WLTC!F811),IF($A$20=7, IF('New Cycle 1'!E811="","", 'New Cycle 1'!E811),IF($A$20=8, IF('New Cycle 2'!E811="","", 'New Cycle 2'!E811),IF($A$20=9, IF('New Cycle 3'!E811="","", 'New Cycle 3'!E811),"")))))))))</f>
        <v>0</v>
      </c>
      <c r="U811" s="32">
        <f>IF($A$20=1,IF(UDDS!G811="","",UDDS!G811),IF($A$20=2,IF('FTP-75'!G811="","",'FTP-75'!G811),IF($A$20=3, IF('US06'!G811="","",'US06'!G811),IF($A$20=4, IF(NEDC!F811="","", NEDC!F811),IF($A$20=5, IF('JPN10-15'!F811="","",'JPN10-15'!F811),IF($A$20=6, IF(WLTC!G811="","", WLTC!G811),IF($A$20=7, IF('New Cycle 1'!F811="","", 'New Cycle 1'!F811),IF($A$20=8, IF('New Cycle 2'!F811="","", 'New Cycle 2'!F811),IF($A$20=9, IF('New Cycle 3'!F811="","", 'New Cycle 3'!F811),"")))))))))</f>
        <v>4094.3574907777047</v>
      </c>
    </row>
    <row r="812" spans="16:21" x14ac:dyDescent="0.25">
      <c r="P812" s="8">
        <f>IF($A$20=1,IF(UDDS!A812="","",UDDS!A812),IF($A$20=2,IF('FTP-75'!A812="","",'FTP-75'!A812),IF($A$20=3, IF('US06'!A812="","",'US06'!A812),IF($A$20=4, IF(NEDC!A812="","", NEDC!A812),IF($A$20=5, IF('JPN10-15'!A812="","",'JPN10-15'!A812),IF($A$20=6, IF(WLTC!B812="","", WLTC!B812),IF($A$20=7, IF('New Cycle 1'!A812="","", 'New Cycle 1'!A812),IF($A$20=8, IF('New Cycle 2'!A812="","", 'New Cycle 3'!A812),IF($A$20=9, IF('New Cycle 3'!A812="","", 'New Cycle 3'!A812),"")))))))))</f>
        <v>810</v>
      </c>
      <c r="Q812" s="32">
        <f>IF($A$20=1,IF(UDDS!C812="","",UDDS!C812),IF($A$20=2,IF('FTP-75'!C812="","",'FTP-75'!C812),IF($A$20=3, IF('US06'!C812="","",'US06'!C812),IF($A$20=4, IF(NEDC!B812="","", NEDC!B812),IF($A$20=5, IF('JPN10-15'!B812="","",'JPN10-15'!B812),IF($A$20=6, IF(WLTC!C812="","", WLTC!C812),IF($A$20=7, IF('New Cycle 1'!B812="","", 'New Cycle 1'!B812),IF($A$20=8, IF('New Cycle 2'!B812="","", 'New Cycle 2'!B812),IF($A$20=9, IF('New Cycle 3'!B812="","", 'New Cycle 3'!B812),"")))))))))</f>
        <v>16.307654380798208</v>
      </c>
      <c r="R812" s="32">
        <f>IF($A$20=1,IF(UDDS!D812="","",UDDS!D812),IF($A$20=2,IF('FTP-75'!D812="","",'FTP-75'!D812),IF($A$20=3, IF('US06'!D812="","",'US06'!D812),IF($A$20=4, IF(NEDC!C812="","", NEDC!C812),IF($A$20=5, IF('JPN10-15'!C812="","",'JPN10-15'!C812),IF($A$20=6, IF(WLTC!D812="","", WLTC!D812),IF($A$20=7, IF('New Cycle 1'!C812="","", 'New Cycle 1'!C812),IF($A$20=8, IF('New Cycle 2'!C812="","", 'New Cycle 2'!C812),IF($A$20=9, IF('New Cycle 3'!C812="","", 'New Cycle 3'!C812),"")))))))))</f>
        <v>0</v>
      </c>
      <c r="S812" s="32">
        <f>IF($A$20=1,IF(UDDS!E812="","",UDDS!E812),IF($A$20=2,IF('FTP-75'!E812="","",'FTP-75'!E812),IF($A$20=3, IF('US06'!E812="","",'US06'!E812),IF($A$20=4, IF(NEDC!D812="","", NEDC!D812),IF($A$20=5, IF('JPN10-15'!D812="","",'JPN10-15'!D812),IF($A$20=6, IF(WLTC!E812="","", WLTC!E812),IF($A$20=7, IF('New Cycle 1'!D812="","", 'New Cycle 1'!D812),IF($A$20=8, IF('New Cycle 2'!D812="","", 'New Cycle 2'!D812),IF($A$20=9, IF('New Cycle 3'!D812="","", 'New Cycle 3'!D812),"")))))))))</f>
        <v>4.529903994666169</v>
      </c>
      <c r="T812" s="32">
        <f>IF($A$20=1,IF(UDDS!F812="","",UDDS!F812),IF($A$20=2,IF('FTP-75'!F812="","",'FTP-75'!F812),IF($A$20=3, IF('US06'!F812="","",'US06'!F812),IF($A$20=4, IF(NEDC!E812="","", NEDC!E812),IF($A$20=5, IF('JPN10-15'!E812="","",'JPN10-15'!E812),IF($A$20=6, IF(WLTC!F812="","", WLTC!F812),IF($A$20=7, IF('New Cycle 1'!E812="","", 'New Cycle 1'!E812),IF($A$20=8, IF('New Cycle 2'!E812="","", 'New Cycle 2'!E812),IF($A$20=9, IF('New Cycle 3'!E812="","", 'New Cycle 3'!E812),"")))))))))</f>
        <v>0.36323732799950204</v>
      </c>
      <c r="U812" s="32">
        <f>IF($A$20=1,IF(UDDS!G812="","",UDDS!G812),IF($A$20=2,IF('FTP-75'!G812="","",'FTP-75'!G812),IF($A$20=3, IF('US06'!G812="","",'US06'!G812),IF($A$20=4, IF(NEDC!F812="","", NEDC!F812),IF($A$20=5, IF('JPN10-15'!F812="","",'JPN10-15'!F812),IF($A$20=6, IF(WLTC!G812="","", WLTC!G812),IF($A$20=7, IF('New Cycle 1'!F812="","", 'New Cycle 1'!F812),IF($A$20=8, IF('New Cycle 2'!F812="","", 'New Cycle 2'!F812),IF($A$20=9, IF('New Cycle 3'!F812="","", 'New Cycle 3'!F812),"")))))))))</f>
        <v>4098.7057761083715</v>
      </c>
    </row>
    <row r="813" spans="16:21" x14ac:dyDescent="0.25">
      <c r="P813" s="8">
        <f>IF($A$20=1,IF(UDDS!A813="","",UDDS!A813),IF($A$20=2,IF('FTP-75'!A813="","",'FTP-75'!A813),IF($A$20=3, IF('US06'!A813="","",'US06'!A813),IF($A$20=4, IF(NEDC!A813="","", NEDC!A813),IF($A$20=5, IF('JPN10-15'!A813="","",'JPN10-15'!A813),IF($A$20=6, IF(WLTC!B813="","", WLTC!B813),IF($A$20=7, IF('New Cycle 1'!A813="","", 'New Cycle 1'!A813),IF($A$20=8, IF('New Cycle 2'!A813="","", 'New Cycle 3'!A813),IF($A$20=9, IF('New Cycle 3'!A813="","", 'New Cycle 3'!A813),"")))))))))</f>
        <v>811</v>
      </c>
      <c r="Q813" s="32">
        <f>IF($A$20=1,IF(UDDS!C813="","",UDDS!C813),IF($A$20=2,IF('FTP-75'!C813="","",'FTP-75'!C813),IF($A$20=3, IF('US06'!C813="","",'US06'!C813),IF($A$20=4, IF(NEDC!B813="","", NEDC!B813),IF($A$20=5, IF('JPN10-15'!B813="","",'JPN10-15'!B813),IF($A$20=6, IF(WLTC!C813="","", WLTC!C813),IF($A$20=7, IF('New Cycle 1'!B813="","", 'New Cycle 1'!B813),IF($A$20=8, IF('New Cycle 2'!B813="","", 'New Cycle 2'!B813),IF($A$20=9, IF('New Cycle 3'!B813="","", 'New Cycle 3'!B813),"")))))))))</f>
        <v>18.53086412688797</v>
      </c>
      <c r="R813" s="32">
        <f>IF($A$20=1,IF(UDDS!D813="","",UDDS!D813),IF($A$20=2,IF('FTP-75'!D813="","",'FTP-75'!D813),IF($A$20=3, IF('US06'!D813="","",'US06'!D813),IF($A$20=4, IF(NEDC!C813="","", NEDC!C813),IF($A$20=5, IF('JPN10-15'!C813="","",'JPN10-15'!C813),IF($A$20=6, IF(WLTC!D813="","", WLTC!D813),IF($A$20=7, IF('New Cycle 1'!C813="","", 'New Cycle 1'!C813),IF($A$20=8, IF('New Cycle 2'!C813="","", 'New Cycle 2'!C813),IF($A$20=9, IF('New Cycle 3'!C813="","", 'New Cycle 3'!C813),"")))))))))</f>
        <v>0</v>
      </c>
      <c r="S813" s="32">
        <f>IF($A$20=1,IF(UDDS!E813="","",UDDS!E813),IF($A$20=2,IF('FTP-75'!E813="","",'FTP-75'!E813),IF($A$20=3, IF('US06'!E813="","",'US06'!E813),IF($A$20=4, IF(NEDC!D813="","", NEDC!D813),IF($A$20=5, IF('JPN10-15'!D813="","",'JPN10-15'!D813),IF($A$20=6, IF(WLTC!E813="","", WLTC!E813),IF($A$20=7, IF('New Cycle 1'!D813="","", 'New Cycle 1'!D813),IF($A$20=8, IF('New Cycle 2'!D813="","", 'New Cycle 2'!D813),IF($A$20=9, IF('New Cycle 3'!D813="","", 'New Cycle 3'!D813),"")))))))))</f>
        <v>5.14746225746888</v>
      </c>
      <c r="T813" s="32">
        <f>IF($A$20=1,IF(UDDS!F813="","",UDDS!F813),IF($A$20=2,IF('FTP-75'!F813="","",'FTP-75'!F813),IF($A$20=3, IF('US06'!F813="","",'US06'!F813),IF($A$20=4, IF(NEDC!E813="","", NEDC!E813),IF($A$20=5, IF('JPN10-15'!E813="","",'JPN10-15'!E813),IF($A$20=6, IF(WLTC!F813="","", WLTC!F813),IF($A$20=7, IF('New Cycle 1'!E813="","", 'New Cycle 1'!E813),IF($A$20=8, IF('New Cycle 2'!E813="","", 'New Cycle 2'!E813),IF($A$20=9, IF('New Cycle 3'!E813="","", 'New Cycle 3'!E813),"")))))))))</f>
        <v>0.61755826280271098</v>
      </c>
      <c r="U813" s="32">
        <f>IF($A$20=1,IF(UDDS!G813="","",UDDS!G813),IF($A$20=2,IF('FTP-75'!G813="","",'FTP-75'!G813),IF($A$20=3, IF('US06'!G813="","",'US06'!G813),IF($A$20=4, IF(NEDC!F813="","", NEDC!F813),IF($A$20=5, IF('JPN10-15'!F813="","",'JPN10-15'!F813),IF($A$20=6, IF(WLTC!G813="","", WLTC!G813),IF($A$20=7, IF('New Cycle 1'!F813="","", 'New Cycle 1'!F813),IF($A$20=8, IF('New Cycle 2'!F813="","", 'New Cycle 2'!F813),IF($A$20=9, IF('New Cycle 3'!F813="","", 'New Cycle 3'!F813),"")))))))))</f>
        <v>4103.5444592344393</v>
      </c>
    </row>
    <row r="814" spans="16:21" x14ac:dyDescent="0.25">
      <c r="P814" s="8">
        <f>IF($A$20=1,IF(UDDS!A814="","",UDDS!A814),IF($A$20=2,IF('FTP-75'!A814="","",'FTP-75'!A814),IF($A$20=3, IF('US06'!A814="","",'US06'!A814),IF($A$20=4, IF(NEDC!A814="","", NEDC!A814),IF($A$20=5, IF('JPN10-15'!A814="","",'JPN10-15'!A814),IF($A$20=6, IF(WLTC!B814="","", WLTC!B814),IF($A$20=7, IF('New Cycle 1'!A814="","", 'New Cycle 1'!A814),IF($A$20=8, IF('New Cycle 2'!A814="","", 'New Cycle 3'!A814),IF($A$20=9, IF('New Cycle 3'!A814="","", 'New Cycle 3'!A814),"")))))))))</f>
        <v>812</v>
      </c>
      <c r="Q814" s="32">
        <f>IF($A$20=1,IF(UDDS!C814="","",UDDS!C814),IF($A$20=2,IF('FTP-75'!C814="","",'FTP-75'!C814),IF($A$20=3, IF('US06'!C814="","",'US06'!C814),IF($A$20=4, IF(NEDC!B814="","", NEDC!B814),IF($A$20=5, IF('JPN10-15'!B814="","",'JPN10-15'!B814),IF($A$20=6, IF(WLTC!C814="","", WLTC!C814),IF($A$20=7, IF('New Cycle 1'!B814="","", 'New Cycle 1'!B814),IF($A$20=8, IF('New Cycle 2'!B814="","", 'New Cycle 2'!B814),IF($A$20=9, IF('New Cycle 3'!B814="","", 'New Cycle 3'!B814),"")))))))))</f>
        <v>20.753580111043849</v>
      </c>
      <c r="R814" s="32">
        <f>IF($A$20=1,IF(UDDS!D814="","",UDDS!D814),IF($A$20=2,IF('FTP-75'!D814="","",'FTP-75'!D814),IF($A$20=3, IF('US06'!D814="","",'US06'!D814),IF($A$20=4, IF(NEDC!C814="","", NEDC!C814),IF($A$20=5, IF('JPN10-15'!C814="","",'JPN10-15'!C814),IF($A$20=6, IF(WLTC!D814="","", WLTC!D814),IF($A$20=7, IF('New Cycle 1'!C814="","", 'New Cycle 1'!C814),IF($A$20=8, IF('New Cycle 2'!C814="","", 'New Cycle 2'!C814),IF($A$20=9, IF('New Cycle 3'!C814="","", 'New Cycle 3'!C814),"")))))))))</f>
        <v>0</v>
      </c>
      <c r="S814" s="32">
        <f>IF($A$20=1,IF(UDDS!E814="","",UDDS!E814),IF($A$20=2,IF('FTP-75'!E814="","",'FTP-75'!E814),IF($A$20=3, IF('US06'!E814="","",'US06'!E814),IF($A$20=4, IF(NEDC!D814="","", NEDC!D814),IF($A$20=5, IF('JPN10-15'!D814="","",'JPN10-15'!D814),IF($A$20=6, IF(WLTC!E814="","", WLTC!E814),IF($A$20=7, IF('New Cycle 1'!D814="","", 'New Cycle 1'!D814),IF($A$20=8, IF('New Cycle 2'!D814="","", 'New Cycle 2'!D814),IF($A$20=9, IF('New Cycle 3'!D814="","", 'New Cycle 3'!D814),"")))))))))</f>
        <v>5.7648833641788473</v>
      </c>
      <c r="T814" s="32">
        <f>IF($A$20=1,IF(UDDS!F814="","",UDDS!F814),IF($A$20=2,IF('FTP-75'!F814="","",'FTP-75'!F814),IF($A$20=3, IF('US06'!F814="","",'US06'!F814),IF($A$20=4, IF(NEDC!E814="","", NEDC!E814),IF($A$20=5, IF('JPN10-15'!E814="","",'JPN10-15'!E814),IF($A$20=6, IF(WLTC!F814="","", WLTC!F814),IF($A$20=7, IF('New Cycle 1'!E814="","", 'New Cycle 1'!E814),IF($A$20=8, IF('New Cycle 2'!E814="","", 'New Cycle 2'!E814),IF($A$20=9, IF('New Cycle 3'!E814="","", 'New Cycle 3'!E814),"")))))))))</f>
        <v>0.6174211067099673</v>
      </c>
      <c r="U814" s="32">
        <f>IF($A$20=1,IF(UDDS!G814="","",UDDS!G814),IF($A$20=2,IF('FTP-75'!G814="","",'FTP-75'!G814),IF($A$20=3, IF('US06'!G814="","",'US06'!G814),IF($A$20=4, IF(NEDC!F814="","", NEDC!F814),IF($A$20=5, IF('JPN10-15'!F814="","",'JPN10-15'!F814),IF($A$20=6, IF(WLTC!G814="","", WLTC!G814),IF($A$20=7, IF('New Cycle 1'!F814="","", 'New Cycle 1'!F814),IF($A$20=8, IF('New Cycle 2'!F814="","", 'New Cycle 2'!F814),IF($A$20=9, IF('New Cycle 3'!F814="","", 'New Cycle 3'!F814),"")))))))))</f>
        <v>4109.000632045263</v>
      </c>
    </row>
    <row r="815" spans="16:21" x14ac:dyDescent="0.25">
      <c r="P815" s="8">
        <f>IF($A$20=1,IF(UDDS!A815="","",UDDS!A815),IF($A$20=2,IF('FTP-75'!A815="","",'FTP-75'!A815),IF($A$20=3, IF('US06'!A815="","",'US06'!A815),IF($A$20=4, IF(NEDC!A815="","", NEDC!A815),IF($A$20=5, IF('JPN10-15'!A815="","",'JPN10-15'!A815),IF($A$20=6, IF(WLTC!B815="","", WLTC!B815),IF($A$20=7, IF('New Cycle 1'!A815="","", 'New Cycle 1'!A815),IF($A$20=8, IF('New Cycle 2'!A815="","", 'New Cycle 3'!A815),IF($A$20=9, IF('New Cycle 3'!A815="","", 'New Cycle 3'!A815),"")))))))))</f>
        <v>813</v>
      </c>
      <c r="Q815" s="32">
        <f>IF($A$20=1,IF(UDDS!C815="","",UDDS!C815),IF($A$20=2,IF('FTP-75'!C815="","",'FTP-75'!C815),IF($A$20=3, IF('US06'!C815="","",'US06'!C815),IF($A$20=4, IF(NEDC!B815="","", NEDC!B815),IF($A$20=5, IF('JPN10-15'!B815="","",'JPN10-15'!B815),IF($A$20=6, IF(WLTC!C815="","", WLTC!C815),IF($A$20=7, IF('New Cycle 1'!B815="","", 'New Cycle 1'!B815),IF($A$20=8, IF('New Cycle 2'!B815="","", 'New Cycle 2'!B815),IF($A$20=9, IF('New Cycle 3'!B815="","", 'New Cycle 3'!B815),"")))))))))</f>
        <v>22.975308571331968</v>
      </c>
      <c r="R815" s="32">
        <f>IF($A$20=1,IF(UDDS!D815="","",UDDS!D815),IF($A$20=2,IF('FTP-75'!D815="","",'FTP-75'!D815),IF($A$20=3, IF('US06'!D815="","",'US06'!D815),IF($A$20=4, IF(NEDC!C815="","", NEDC!C815),IF($A$20=5, IF('JPN10-15'!C815="","",'JPN10-15'!C815),IF($A$20=6, IF(WLTC!D815="","", WLTC!D815),IF($A$20=7, IF('New Cycle 1'!C815="","", 'New Cycle 1'!C815),IF($A$20=8, IF('New Cycle 2'!C815="","", 'New Cycle 2'!C815),IF($A$20=9, IF('New Cycle 3'!C815="","", 'New Cycle 3'!C815),"")))))))))</f>
        <v>0</v>
      </c>
      <c r="S815" s="32">
        <f>IF($A$20=1,IF(UDDS!E815="","",UDDS!E815),IF($A$20=2,IF('FTP-75'!E815="","",'FTP-75'!E815),IF($A$20=3, IF('US06'!E815="","",'US06'!E815),IF($A$20=4, IF(NEDC!D815="","", NEDC!D815),IF($A$20=5, IF('JPN10-15'!D815="","",'JPN10-15'!D815),IF($A$20=6, IF(WLTC!E815="","", WLTC!E815),IF($A$20=7, IF('New Cycle 1'!D815="","", 'New Cycle 1'!D815),IF($A$20=8, IF('New Cycle 2'!D815="","", 'New Cycle 2'!D815),IF($A$20=9, IF('New Cycle 3'!D815="","", 'New Cycle 3'!D815),"")))))))))</f>
        <v>6.3820301587033246</v>
      </c>
      <c r="T815" s="32">
        <f>IF($A$20=1,IF(UDDS!F815="","",UDDS!F815),IF($A$20=2,IF('FTP-75'!F815="","",'FTP-75'!F815),IF($A$20=3, IF('US06'!F815="","",'US06'!F815),IF($A$20=4, IF(NEDC!E815="","", NEDC!E815),IF($A$20=5, IF('JPN10-15'!E815="","",'JPN10-15'!E815),IF($A$20=6, IF(WLTC!F815="","", WLTC!F815),IF($A$20=7, IF('New Cycle 1'!E815="","", 'New Cycle 1'!E815),IF($A$20=8, IF('New Cycle 2'!E815="","", 'New Cycle 2'!E815),IF($A$20=9, IF('New Cycle 3'!E815="","", 'New Cycle 3'!E815),"")))))))))</f>
        <v>0.61714679452447729</v>
      </c>
      <c r="U815" s="32">
        <f>IF($A$20=1,IF(UDDS!G815="","",UDDS!G815),IF($A$20=2,IF('FTP-75'!G815="","",'FTP-75'!G815),IF($A$20=3, IF('US06'!G815="","",'US06'!G815),IF($A$20=4, IF(NEDC!F815="","", NEDC!F815),IF($A$20=5, IF('JPN10-15'!F815="","",'JPN10-15'!F815),IF($A$20=6, IF(WLTC!G815="","", WLTC!G815),IF($A$20=7, IF('New Cycle 1'!F815="","", 'New Cycle 1'!F815),IF($A$20=8, IF('New Cycle 2'!F815="","", 'New Cycle 2'!F815),IF($A$20=9, IF('New Cycle 3'!F815="","", 'New Cycle 3'!F815),"")))))))))</f>
        <v>4115.0740888067039</v>
      </c>
    </row>
    <row r="816" spans="16:21" x14ac:dyDescent="0.25">
      <c r="P816" s="8">
        <f>IF($A$20=1,IF(UDDS!A816="","",UDDS!A816),IF($A$20=2,IF('FTP-75'!A816="","",'FTP-75'!A816),IF($A$20=3, IF('US06'!A816="","",'US06'!A816),IF($A$20=4, IF(NEDC!A816="","", NEDC!A816),IF($A$20=5, IF('JPN10-15'!A816="","",'JPN10-15'!A816),IF($A$20=6, IF(WLTC!B816="","", WLTC!B816),IF($A$20=7, IF('New Cycle 1'!A816="","", 'New Cycle 1'!A816),IF($A$20=8, IF('New Cycle 2'!A816="","", 'New Cycle 3'!A816),IF($A$20=9, IF('New Cycle 3'!A816="","", 'New Cycle 3'!A816),"")))))))))</f>
        <v>814</v>
      </c>
      <c r="Q816" s="32">
        <f>IF($A$20=1,IF(UDDS!C816="","",UDDS!C816),IF($A$20=2,IF('FTP-75'!C816="","",'FTP-75'!C816),IF($A$20=3, IF('US06'!C816="","",'US06'!C816),IF($A$20=4, IF(NEDC!B816="","", NEDC!B816),IF($A$20=5, IF('JPN10-15'!B816="","",'JPN10-15'!B816),IF($A$20=6, IF(WLTC!C816="","", WLTC!C816),IF($A$20=7, IF('New Cycle 1'!B816="","", 'New Cycle 1'!B816),IF($A$20=8, IF('New Cycle 2'!B816="","", 'New Cycle 2'!B816),IF($A$20=9, IF('New Cycle 3'!B816="","", 'New Cycle 3'!B816),"")))))))))</f>
        <v>25.197037031620088</v>
      </c>
      <c r="R816" s="32">
        <f>IF($A$20=1,IF(UDDS!D816="","",UDDS!D816),IF($A$20=2,IF('FTP-75'!D816="","",'FTP-75'!D816),IF($A$20=3, IF('US06'!D816="","",'US06'!D816),IF($A$20=4, IF(NEDC!C816="","", NEDC!C816),IF($A$20=5, IF('JPN10-15'!C816="","",'JPN10-15'!C816),IF($A$20=6, IF(WLTC!D816="","", WLTC!D816),IF($A$20=7, IF('New Cycle 1'!C816="","", 'New Cycle 1'!C816),IF($A$20=8, IF('New Cycle 2'!C816="","", 'New Cycle 2'!C816),IF($A$20=9, IF('New Cycle 3'!C816="","", 'New Cycle 3'!C816),"")))))))))</f>
        <v>0</v>
      </c>
      <c r="S816" s="32">
        <f>IF($A$20=1,IF(UDDS!E816="","",UDDS!E816),IF($A$20=2,IF('FTP-75'!E816="","",'FTP-75'!E816),IF($A$20=3, IF('US06'!E816="","",'US06'!E816),IF($A$20=4, IF(NEDC!D816="","", NEDC!D816),IF($A$20=5, IF('JPN10-15'!D816="","",'JPN10-15'!D816),IF($A$20=6, IF(WLTC!E816="","", WLTC!E816),IF($A$20=7, IF('New Cycle 1'!D816="","", 'New Cycle 1'!D816),IF($A$20=8, IF('New Cycle 2'!D816="","", 'New Cycle 2'!D816),IF($A$20=9, IF('New Cycle 3'!D816="","", 'New Cycle 3'!D816),"")))))))))</f>
        <v>6.9991769532278019</v>
      </c>
      <c r="T816" s="32">
        <f>IF($A$20=1,IF(UDDS!F816="","",UDDS!F816),IF($A$20=2,IF('FTP-75'!F816="","",'FTP-75'!F816),IF($A$20=3, IF('US06'!F816="","",'US06'!F816),IF($A$20=4, IF(NEDC!E816="","", NEDC!E816),IF($A$20=5, IF('JPN10-15'!E816="","",'JPN10-15'!E816),IF($A$20=6, IF(WLTC!F816="","", WLTC!F816),IF($A$20=7, IF('New Cycle 1'!E816="","", 'New Cycle 1'!E816),IF($A$20=8, IF('New Cycle 2'!E816="","", 'New Cycle 2'!E816),IF($A$20=9, IF('New Cycle 3'!E816="","", 'New Cycle 3'!E816),"")))))))))</f>
        <v>0.61714679452447729</v>
      </c>
      <c r="U816" s="32">
        <f>IF($A$20=1,IF(UDDS!G816="","",UDDS!G816),IF($A$20=2,IF('FTP-75'!G816="","",'FTP-75'!G816),IF($A$20=3, IF('US06'!G816="","",'US06'!G816),IF($A$20=4, IF(NEDC!F816="","", NEDC!F816),IF($A$20=5, IF('JPN10-15'!F816="","",'JPN10-15'!F816),IF($A$20=6, IF(WLTC!G816="","", WLTC!G816),IF($A$20=7, IF('New Cycle 1'!F816="","", 'New Cycle 1'!F816),IF($A$20=8, IF('New Cycle 2'!F816="","", 'New Cycle 2'!F816),IF($A$20=9, IF('New Cycle 3'!F816="","", 'New Cycle 3'!F816),"")))))))))</f>
        <v>4121.7646923626698</v>
      </c>
    </row>
    <row r="817" spans="16:21" x14ac:dyDescent="0.25">
      <c r="P817" s="8">
        <f>IF($A$20=1,IF(UDDS!A817="","",UDDS!A817),IF($A$20=2,IF('FTP-75'!A817="","",'FTP-75'!A817),IF($A$20=3, IF('US06'!A817="","",'US06'!A817),IF($A$20=4, IF(NEDC!A817="","", NEDC!A817),IF($A$20=5, IF('JPN10-15'!A817="","",'JPN10-15'!A817),IF($A$20=6, IF(WLTC!B817="","", WLTC!B817),IF($A$20=7, IF('New Cycle 1'!A817="","", 'New Cycle 1'!A817),IF($A$20=8, IF('New Cycle 2'!A817="","", 'New Cycle 3'!A817),IF($A$20=9, IF('New Cycle 3'!A817="","", 'New Cycle 3'!A817),"")))))))))</f>
        <v>815</v>
      </c>
      <c r="Q817" s="32">
        <f>IF($A$20=1,IF(UDDS!C817="","",UDDS!C817),IF($A$20=2,IF('FTP-75'!C817="","",'FTP-75'!C817),IF($A$20=3, IF('US06'!C817="","",'US06'!C817),IF($A$20=4, IF(NEDC!B817="","", NEDC!B817),IF($A$20=5, IF('JPN10-15'!B817="","",'JPN10-15'!B817),IF($A$20=6, IF(WLTC!C817="","", WLTC!C817),IF($A$20=7, IF('New Cycle 1'!B817="","", 'New Cycle 1'!B817),IF($A$20=8, IF('New Cycle 2'!B817="","", 'New Cycle 2'!B817),IF($A$20=9, IF('New Cycle 3'!B817="","", 'New Cycle 3'!B817),"")))))))))</f>
        <v>27.420740686815691</v>
      </c>
      <c r="R817" s="32">
        <f>IF($A$20=1,IF(UDDS!D817="","",UDDS!D817),IF($A$20=2,IF('FTP-75'!D817="","",'FTP-75'!D817),IF($A$20=3, IF('US06'!D817="","",'US06'!D817),IF($A$20=4, IF(NEDC!C817="","", NEDC!C817),IF($A$20=5, IF('JPN10-15'!C817="","",'JPN10-15'!C817),IF($A$20=6, IF(WLTC!D817="","", WLTC!D817),IF($A$20=7, IF('New Cycle 1'!C817="","", 'New Cycle 1'!C817),IF($A$20=8, IF('New Cycle 2'!C817="","", 'New Cycle 2'!C817),IF($A$20=9, IF('New Cycle 3'!C817="","", 'New Cycle 3'!C817),"")))))))))</f>
        <v>0</v>
      </c>
      <c r="S817" s="32">
        <f>IF($A$20=1,IF(UDDS!E817="","",UDDS!E817),IF($A$20=2,IF('FTP-75'!E817="","",'FTP-75'!E817),IF($A$20=3, IF('US06'!E817="","",'US06'!E817),IF($A$20=4, IF(NEDC!D817="","", NEDC!D817),IF($A$20=5, IF('JPN10-15'!D817="","",'JPN10-15'!D817),IF($A$20=6, IF(WLTC!E817="","", WLTC!E817),IF($A$20=7, IF('New Cycle 1'!D817="","", 'New Cycle 1'!D817),IF($A$20=8, IF('New Cycle 2'!D817="","", 'New Cycle 2'!D817),IF($A$20=9, IF('New Cycle 3'!D817="","", 'New Cycle 3'!D817),"")))))))))</f>
        <v>7.6168724130043586</v>
      </c>
      <c r="T817" s="32">
        <f>IF($A$20=1,IF(UDDS!F817="","",UDDS!F817),IF($A$20=2,IF('FTP-75'!F817="","",'FTP-75'!F817),IF($A$20=3, IF('US06'!F817="","",'US06'!F817),IF($A$20=4, IF(NEDC!E817="","", NEDC!E817),IF($A$20=5, IF('JPN10-15'!E817="","",'JPN10-15'!E817),IF($A$20=6, IF(WLTC!F817="","", WLTC!F817),IF($A$20=7, IF('New Cycle 1'!E817="","", 'New Cycle 1'!E817),IF($A$20=8, IF('New Cycle 2'!E817="","", 'New Cycle 2'!E817),IF($A$20=9, IF('New Cycle 3'!E817="","", 'New Cycle 3'!E817),"")))))))))</f>
        <v>0.61769545977655671</v>
      </c>
      <c r="U817" s="32">
        <f>IF($A$20=1,IF(UDDS!G817="","",UDDS!G817),IF($A$20=2,IF('FTP-75'!G817="","",'FTP-75'!G817),IF($A$20=3, IF('US06'!G817="","",'US06'!G817),IF($A$20=4, IF(NEDC!F817="","", NEDC!F817),IF($A$20=5, IF('JPN10-15'!F817="","",'JPN10-15'!F817),IF($A$20=6, IF(WLTC!G817="","", WLTC!G817),IF($A$20=7, IF('New Cycle 1'!F817="","", 'New Cycle 1'!F817),IF($A$20=8, IF('New Cycle 2'!F817="","", 'New Cycle 2'!F817),IF($A$20=9, IF('New Cycle 3'!F817="","", 'New Cycle 3'!F817),"")))))))))</f>
        <v>4129.0727170457858</v>
      </c>
    </row>
    <row r="818" spans="16:21" x14ac:dyDescent="0.25">
      <c r="P818" s="8">
        <f>IF($A$20=1,IF(UDDS!A818="","",UDDS!A818),IF($A$20=2,IF('FTP-75'!A818="","",'FTP-75'!A818),IF($A$20=3, IF('US06'!A818="","",'US06'!A818),IF($A$20=4, IF(NEDC!A818="","", NEDC!A818),IF($A$20=5, IF('JPN10-15'!A818="","",'JPN10-15'!A818),IF($A$20=6, IF(WLTC!B818="","", WLTC!B818),IF($A$20=7, IF('New Cycle 1'!A818="","", 'New Cycle 1'!A818),IF($A$20=8, IF('New Cycle 2'!A818="","", 'New Cycle 3'!A818),IF($A$20=9, IF('New Cycle 3'!A818="","", 'New Cycle 3'!A818),"")))))))))</f>
        <v>816</v>
      </c>
      <c r="Q818" s="32">
        <f>IF($A$20=1,IF(UDDS!C818="","",UDDS!C818),IF($A$20=2,IF('FTP-75'!C818="","",'FTP-75'!C818),IF($A$20=3, IF('US06'!C818="","",'US06'!C818),IF($A$20=4, IF(NEDC!B818="","", NEDC!B818),IF($A$20=5, IF('JPN10-15'!B818="","",'JPN10-15'!B818),IF($A$20=6, IF(WLTC!C818="","", WLTC!C818),IF($A$20=7, IF('New Cycle 1'!B818="","", 'New Cycle 1'!B818),IF($A$20=8, IF('New Cycle 2'!B818="","", 'New Cycle 2'!B818),IF($A$20=9, IF('New Cycle 3'!B818="","", 'New Cycle 3'!B818),"")))))))))</f>
        <v>29.641975237997968</v>
      </c>
      <c r="R818" s="32">
        <f>IF($A$20=1,IF(UDDS!D818="","",UDDS!D818),IF($A$20=2,IF('FTP-75'!D818="","",'FTP-75'!D818),IF($A$20=3, IF('US06'!D818="","",'US06'!D818),IF($A$20=4, IF(NEDC!C818="","", NEDC!C818),IF($A$20=5, IF('JPN10-15'!C818="","",'JPN10-15'!C818),IF($A$20=6, IF(WLTC!D818="","", WLTC!D818),IF($A$20=7, IF('New Cycle 1'!C818="","", 'New Cycle 1'!C818),IF($A$20=8, IF('New Cycle 2'!C818="","", 'New Cycle 2'!C818),IF($A$20=9, IF('New Cycle 3'!C818="","", 'New Cycle 3'!C818),"")))))))))</f>
        <v>0</v>
      </c>
      <c r="S818" s="32">
        <f>IF($A$20=1,IF(UDDS!E818="","",UDDS!E818),IF($A$20=2,IF('FTP-75'!E818="","",'FTP-75'!E818),IF($A$20=3, IF('US06'!E818="","",'US06'!E818),IF($A$20=4, IF(NEDC!D818="","", NEDC!D818),IF($A$20=5, IF('JPN10-15'!D818="","",'JPN10-15'!D818),IF($A$20=6, IF(WLTC!E818="","", WLTC!E818),IF($A$20=7, IF('New Cycle 1'!D818="","", 'New Cycle 1'!D818),IF($A$20=8, IF('New Cycle 2'!D818="","", 'New Cycle 2'!D818),IF($A$20=9, IF('New Cycle 3'!D818="","", 'New Cycle 3'!D818),"")))))))))</f>
        <v>8.233882010554991</v>
      </c>
      <c r="T818" s="32">
        <f>IF($A$20=1,IF(UDDS!F818="","",UDDS!F818),IF($A$20=2,IF('FTP-75'!F818="","",'FTP-75'!F818),IF($A$20=3, IF('US06'!F818="","",'US06'!F818),IF($A$20=4, IF(NEDC!E818="","", NEDC!E818),IF($A$20=5, IF('JPN10-15'!E818="","",'JPN10-15'!E818),IF($A$20=6, IF(WLTC!F818="","", WLTC!F818),IF($A$20=7, IF('New Cycle 1'!E818="","", 'New Cycle 1'!E818),IF($A$20=8, IF('New Cycle 2'!E818="","", 'New Cycle 2'!E818),IF($A$20=9, IF('New Cycle 3'!E818="","", 'New Cycle 3'!E818),"")))))))))</f>
        <v>0.61700959755063245</v>
      </c>
      <c r="U818" s="32">
        <f>IF($A$20=1,IF(UDDS!G818="","",UDDS!G818),IF($A$20=2,IF('FTP-75'!G818="","",'FTP-75'!G818),IF($A$20=3, IF('US06'!G818="","",'US06'!G818),IF($A$20=4, IF(NEDC!F818="","", NEDC!F818),IF($A$20=5, IF('JPN10-15'!F818="","",'JPN10-15'!F818),IF($A$20=6, IF(WLTC!G818="","", WLTC!G818),IF($A$20=7, IF('New Cycle 1'!F818="","", 'New Cycle 1'!F818),IF($A$20=8, IF('New Cycle 2'!F818="","", 'New Cycle 2'!F818),IF($A$20=9, IF('New Cycle 3'!F818="","", 'New Cycle 3'!F818),"")))))))))</f>
        <v>4136.9980942575658</v>
      </c>
    </row>
    <row r="819" spans="16:21" x14ac:dyDescent="0.25">
      <c r="P819" s="8">
        <f>IF($A$20=1,IF(UDDS!A819="","",UDDS!A819),IF($A$20=2,IF('FTP-75'!A819="","",'FTP-75'!A819),IF($A$20=3, IF('US06'!A819="","",'US06'!A819),IF($A$20=4, IF(NEDC!A819="","", NEDC!A819),IF($A$20=5, IF('JPN10-15'!A819="","",'JPN10-15'!A819),IF($A$20=6, IF(WLTC!B819="","", WLTC!B819),IF($A$20=7, IF('New Cycle 1'!A819="","", 'New Cycle 1'!A819),IF($A$20=8, IF('New Cycle 2'!A819="","", 'New Cycle 3'!A819),IF($A$20=9, IF('New Cycle 3'!A819="","", 'New Cycle 3'!A819),"")))))))))</f>
        <v>817</v>
      </c>
      <c r="Q819" s="32">
        <f>IF($A$20=1,IF(UDDS!C819="","",UDDS!C819),IF($A$20=2,IF('FTP-75'!C819="","",'FTP-75'!C819),IF($A$20=3, IF('US06'!C819="","",'US06'!C819),IF($A$20=4, IF(NEDC!B819="","", NEDC!B819),IF($A$20=5, IF('JPN10-15'!B819="","",'JPN10-15'!B819),IF($A$20=6, IF(WLTC!C819="","", WLTC!C819),IF($A$20=7, IF('New Cycle 1'!B819="","", 'New Cycle 1'!B819),IF($A$20=8, IF('New Cycle 2'!B819="","", 'New Cycle 2'!B819),IF($A$20=9, IF('New Cycle 3'!B819="","", 'New Cycle 3'!B819),"")))))))))</f>
        <v>31.863209936352209</v>
      </c>
      <c r="R819" s="32">
        <f>IF($A$20=1,IF(UDDS!D819="","",UDDS!D819),IF($A$20=2,IF('FTP-75'!D819="","",'FTP-75'!D819),IF($A$20=3, IF('US06'!D819="","",'US06'!D819),IF($A$20=4, IF(NEDC!C819="","", NEDC!C819),IF($A$20=5, IF('JPN10-15'!C819="","",'JPN10-15'!C819),IF($A$20=6, IF(WLTC!D819="","", WLTC!D819),IF($A$20=7, IF('New Cycle 1'!C819="","", 'New Cycle 1'!C819),IF($A$20=8, IF('New Cycle 2'!C819="","", 'New Cycle 2'!C819),IF($A$20=9, IF('New Cycle 3'!C819="","", 'New Cycle 3'!C819),"")))))))))</f>
        <v>0</v>
      </c>
      <c r="S819" s="32">
        <f>IF($A$20=1,IF(UDDS!E819="","",UDDS!E819),IF($A$20=2,IF('FTP-75'!E819="","",'FTP-75'!E819),IF($A$20=3, IF('US06'!E819="","",'US06'!E819),IF($A$20=4, IF(NEDC!D819="","", NEDC!D819),IF($A$20=5, IF('JPN10-15'!D819="","",'JPN10-15'!D819),IF($A$20=6, IF(WLTC!E819="","", WLTC!E819),IF($A$20=7, IF('New Cycle 1'!D819="","", 'New Cycle 1'!D819),IF($A$20=8, IF('New Cycle 2'!D819="","", 'New Cycle 2'!D819),IF($A$20=9, IF('New Cycle 3'!D819="","", 'New Cycle 3'!D819),"")))))))))</f>
        <v>8.8508916489867246</v>
      </c>
      <c r="T819" s="32">
        <f>IF($A$20=1,IF(UDDS!F819="","",UDDS!F819),IF($A$20=2,IF('FTP-75'!F819="","",'FTP-75'!F819),IF($A$20=3, IF('US06'!F819="","",'US06'!F819),IF($A$20=4, IF(NEDC!E819="","", NEDC!E819),IF($A$20=5, IF('JPN10-15'!E819="","",'JPN10-15'!E819),IF($A$20=6, IF(WLTC!F819="","", WLTC!F819),IF($A$20=7, IF('New Cycle 1'!E819="","", 'New Cycle 1'!E819),IF($A$20=8, IF('New Cycle 2'!E819="","", 'New Cycle 2'!E819),IF($A$20=9, IF('New Cycle 3'!E819="","", 'New Cycle 3'!E819),"")))))))))</f>
        <v>0.61700963843173362</v>
      </c>
      <c r="U819" s="32">
        <f>IF($A$20=1,IF(UDDS!G819="","",UDDS!G819),IF($A$20=2,IF('FTP-75'!G819="","",'FTP-75'!G819),IF($A$20=3, IF('US06'!G819="","",'US06'!G819),IF($A$20=4, IF(NEDC!F819="","", NEDC!F819),IF($A$20=5, IF('JPN10-15'!F819="","",'JPN10-15'!F819),IF($A$20=6, IF(WLTC!G819="","", WLTC!G819),IF($A$20=7, IF('New Cycle 1'!F819="","", 'New Cycle 1'!F819),IF($A$20=8, IF('New Cycle 2'!F819="","", 'New Cycle 2'!F819),IF($A$20=9, IF('New Cycle 3'!F819="","", 'New Cycle 3'!F819),"")))))))))</f>
        <v>4145.540481087337</v>
      </c>
    </row>
    <row r="820" spans="16:21" x14ac:dyDescent="0.25">
      <c r="P820" s="8">
        <f>IF($A$20=1,IF(UDDS!A820="","",UDDS!A820),IF($A$20=2,IF('FTP-75'!A820="","",'FTP-75'!A820),IF($A$20=3, IF('US06'!A820="","",'US06'!A820),IF($A$20=4, IF(NEDC!A820="","", NEDC!A820),IF($A$20=5, IF('JPN10-15'!A820="","",'JPN10-15'!A820),IF($A$20=6, IF(WLTC!B820="","", WLTC!B820),IF($A$20=7, IF('New Cycle 1'!A820="","", 'New Cycle 1'!A820),IF($A$20=8, IF('New Cycle 2'!A820="","", 'New Cycle 3'!A820),IF($A$20=9, IF('New Cycle 3'!A820="","", 'New Cycle 3'!A820),"")))))))))</f>
        <v>818</v>
      </c>
      <c r="Q820" s="32">
        <f>IF($A$20=1,IF(UDDS!C820="","",UDDS!C820),IF($A$20=2,IF('FTP-75'!C820="","",'FTP-75'!C820),IF($A$20=3, IF('US06'!C820="","",'US06'!C820),IF($A$20=4, IF(NEDC!B820="","", NEDC!B820),IF($A$20=5, IF('JPN10-15'!B820="","",'JPN10-15'!B820),IF($A$20=6, IF(WLTC!C820="","", WLTC!C820),IF($A$20=7, IF('New Cycle 1'!B820="","", 'New Cycle 1'!B820),IF($A$20=8, IF('New Cycle 2'!B820="","", 'New Cycle 2'!B820),IF($A$20=9, IF('New Cycle 3'!B820="","", 'New Cycle 3'!B820),"")))))))))</f>
        <v>34.08641968244315</v>
      </c>
      <c r="R820" s="32">
        <f>IF($A$20=1,IF(UDDS!D820="","",UDDS!D820),IF($A$20=2,IF('FTP-75'!D820="","",'FTP-75'!D820),IF($A$20=3, IF('US06'!D820="","",'US06'!D820),IF($A$20=4, IF(NEDC!C820="","", NEDC!C820),IF($A$20=5, IF('JPN10-15'!C820="","",'JPN10-15'!C820),IF($A$20=6, IF(WLTC!D820="","", WLTC!D820),IF($A$20=7, IF('New Cycle 1'!C820="","", 'New Cycle 1'!C820),IF($A$20=8, IF('New Cycle 2'!C820="","", 'New Cycle 2'!C820),IF($A$20=9, IF('New Cycle 3'!C820="","", 'New Cycle 3'!C820),"")))))))))</f>
        <v>0</v>
      </c>
      <c r="S820" s="32">
        <f>IF($A$20=1,IF(UDDS!E820="","",UDDS!E820),IF($A$20=2,IF('FTP-75'!E820="","",'FTP-75'!E820),IF($A$20=3, IF('US06'!E820="","",'US06'!E820),IF($A$20=4, IF(NEDC!D820="","", NEDC!D820),IF($A$20=5, IF('JPN10-15'!D820="","",'JPN10-15'!D820),IF($A$20=6, IF(WLTC!E820="","", WLTC!E820),IF($A$20=7, IF('New Cycle 1'!D820="","", 'New Cycle 1'!D820),IF($A$20=8, IF('New Cycle 2'!D820="","", 'New Cycle 2'!D820),IF($A$20=9, IF('New Cycle 3'!D820="","", 'New Cycle 3'!D820),"")))))))))</f>
        <v>9.4684499117897634</v>
      </c>
      <c r="T820" s="32">
        <f>IF($A$20=1,IF(UDDS!F820="","",UDDS!F820),IF($A$20=2,IF('FTP-75'!F820="","",'FTP-75'!F820),IF($A$20=3, IF('US06'!F820="","",'US06'!F820),IF($A$20=4, IF(NEDC!E820="","", NEDC!E820),IF($A$20=5, IF('JPN10-15'!E820="","",'JPN10-15'!E820),IF($A$20=6, IF(WLTC!F820="","", WLTC!F820),IF($A$20=7, IF('New Cycle 1'!E820="","", 'New Cycle 1'!E820),IF($A$20=8, IF('New Cycle 2'!E820="","", 'New Cycle 2'!E820),IF($A$20=9, IF('New Cycle 3'!E820="","", 'New Cycle 3'!E820),"")))))))))</f>
        <v>0.61755826280303872</v>
      </c>
      <c r="U820" s="32">
        <f>IF($A$20=1,IF(UDDS!G820="","",UDDS!G820),IF($A$20=2,IF('FTP-75'!G820="","",'FTP-75'!G820),IF($A$20=3, IF('US06'!G820="","",'US06'!G820),IF($A$20=4, IF(NEDC!F820="","", NEDC!F820),IF($A$20=5, IF('JPN10-15'!F820="","",'JPN10-15'!F820),IF($A$20=6, IF(WLTC!G820="","", WLTC!G820),IF($A$20=7, IF('New Cycle 1'!F820="","", 'New Cycle 1'!F820),IF($A$20=8, IF('New Cycle 2'!F820="","", 'New Cycle 2'!F820),IF($A$20=9, IF('New Cycle 3'!F820="","", 'New Cycle 3'!F820),"")))))))))</f>
        <v>4154.7001518677253</v>
      </c>
    </row>
    <row r="821" spans="16:21" x14ac:dyDescent="0.25">
      <c r="P821" s="8">
        <f>IF($A$20=1,IF(UDDS!A821="","",UDDS!A821),IF($A$20=2,IF('FTP-75'!A821="","",'FTP-75'!A821),IF($A$20=3, IF('US06'!A821="","",'US06'!A821),IF($A$20=4, IF(NEDC!A821="","", NEDC!A821),IF($A$20=5, IF('JPN10-15'!A821="","",'JPN10-15'!A821),IF($A$20=6, IF(WLTC!B821="","", WLTC!B821),IF($A$20=7, IF('New Cycle 1'!A821="","", 'New Cycle 1'!A821),IF($A$20=8, IF('New Cycle 2'!A821="","", 'New Cycle 3'!A821),IF($A$20=9, IF('New Cycle 3'!A821="","", 'New Cycle 3'!A821),"")))))))))</f>
        <v>819</v>
      </c>
      <c r="Q821" s="32">
        <f>IF($A$20=1,IF(UDDS!C821="","",UDDS!C821),IF($A$20=2,IF('FTP-75'!C821="","",'FTP-75'!C821),IF($A$20=3, IF('US06'!C821="","",'US06'!C821),IF($A$20=4, IF(NEDC!B821="","", NEDC!B821),IF($A$20=5, IF('JPN10-15'!B821="","",'JPN10-15'!B821),IF($A$20=6, IF(WLTC!C821="","", WLTC!C821),IF($A$20=7, IF('New Cycle 1'!B821="","", 'New Cycle 1'!B821),IF($A$20=8, IF('New Cycle 2'!B821="","", 'New Cycle 2'!B821),IF($A$20=9, IF('New Cycle 3'!B821="","", 'New Cycle 3'!B821),"")))))))))</f>
        <v>35</v>
      </c>
      <c r="R821" s="32">
        <f>IF($A$20=1,IF(UDDS!D821="","",UDDS!D821),IF($A$20=2,IF('FTP-75'!D821="","",'FTP-75'!D821),IF($A$20=3, IF('US06'!D821="","",'US06'!D821),IF($A$20=4, IF(NEDC!C821="","", NEDC!C821),IF($A$20=5, IF('JPN10-15'!C821="","",'JPN10-15'!C821),IF($A$20=6, IF(WLTC!D821="","", WLTC!D821),IF($A$20=7, IF('New Cycle 1'!C821="","", 'New Cycle 1'!C821),IF($A$20=8, IF('New Cycle 2'!C821="","", 'New Cycle 2'!C821),IF($A$20=9, IF('New Cycle 3'!C821="","", 'New Cycle 3'!C821),"")))))))))</f>
        <v>0</v>
      </c>
      <c r="S821" s="32">
        <f>IF($A$20=1,IF(UDDS!E821="","",UDDS!E821),IF($A$20=2,IF('FTP-75'!E821="","",'FTP-75'!E821),IF($A$20=3, IF('US06'!E821="","",'US06'!E821),IF($A$20=4, IF(NEDC!D821="","", NEDC!D821),IF($A$20=5, IF('JPN10-15'!D821="","",'JPN10-15'!D821),IF($A$20=6, IF(WLTC!E821="","", WLTC!E821),IF($A$20=7, IF('New Cycle 1'!D821="","", 'New Cycle 1'!D821),IF($A$20=8, IF('New Cycle 2'!D821="","", 'New Cycle 2'!D821),IF($A$20=9, IF('New Cycle 3'!D821="","", 'New Cycle 3'!D821),"")))))))))</f>
        <v>9.7222222222222214</v>
      </c>
      <c r="T821" s="32">
        <f>IF($A$20=1,IF(UDDS!F821="","",UDDS!F821),IF($A$20=2,IF('FTP-75'!F821="","",'FTP-75'!F821),IF($A$20=3, IF('US06'!F821="","",'US06'!F821),IF($A$20=4, IF(NEDC!E821="","", NEDC!E821),IF($A$20=5, IF('JPN10-15'!E821="","",'JPN10-15'!E821),IF($A$20=6, IF(WLTC!F821="","", WLTC!F821),IF($A$20=7, IF('New Cycle 1'!E821="","", 'New Cycle 1'!E821),IF($A$20=8, IF('New Cycle 2'!E821="","", 'New Cycle 2'!E821),IF($A$20=9, IF('New Cycle 3'!E821="","", 'New Cycle 3'!E821),"")))))))))</f>
        <v>0.25377231043245807</v>
      </c>
      <c r="U821" s="32">
        <f>IF($A$20=1,IF(UDDS!G821="","",UDDS!G821),IF($A$20=2,IF('FTP-75'!G821="","",'FTP-75'!G821),IF($A$20=3, IF('US06'!G821="","",'US06'!G821),IF($A$20=4, IF(NEDC!F821="","", NEDC!F821),IF($A$20=5, IF('JPN10-15'!F821="","",'JPN10-15'!F821),IF($A$20=6, IF(WLTC!G821="","", WLTC!G821),IF($A$20=7, IF('New Cycle 1'!F821="","", 'New Cycle 1'!F821),IF($A$20=8, IF('New Cycle 2'!F821="","", 'New Cycle 2'!F821),IF($A$20=9, IF('New Cycle 3'!F821="","", 'New Cycle 3'!F821),"")))))))))</f>
        <v>4164.2954879347317</v>
      </c>
    </row>
    <row r="822" spans="16:21" x14ac:dyDescent="0.25">
      <c r="P822" s="8">
        <f>IF($A$20=1,IF(UDDS!A822="","",UDDS!A822),IF($A$20=2,IF('FTP-75'!A822="","",'FTP-75'!A822),IF($A$20=3, IF('US06'!A822="","",'US06'!A822),IF($A$20=4, IF(NEDC!A822="","", NEDC!A822),IF($A$20=5, IF('JPN10-15'!A822="","",'JPN10-15'!A822),IF($A$20=6, IF(WLTC!B822="","", WLTC!B822),IF($A$20=7, IF('New Cycle 1'!A822="","", 'New Cycle 1'!A822),IF($A$20=8, IF('New Cycle 2'!A822="","", 'New Cycle 3'!A822),IF($A$20=9, IF('New Cycle 3'!A822="","", 'New Cycle 3'!A822),"")))))))))</f>
        <v>820</v>
      </c>
      <c r="Q822" s="32">
        <f>IF($A$20=1,IF(UDDS!C822="","",UDDS!C822),IF($A$20=2,IF('FTP-75'!C822="","",'FTP-75'!C822),IF($A$20=3, IF('US06'!C822="","",'US06'!C822),IF($A$20=4, IF(NEDC!B822="","", NEDC!B822),IF($A$20=5, IF('JPN10-15'!B822="","",'JPN10-15'!B822),IF($A$20=6, IF(WLTC!C822="","", WLTC!C822),IF($A$20=7, IF('New Cycle 1'!B822="","", 'New Cycle 1'!B822),IF($A$20=8, IF('New Cycle 2'!B822="","", 'New Cycle 2'!B822),IF($A$20=9, IF('New Cycle 3'!B822="","", 'New Cycle 3'!B822),"")))))))))</f>
        <v>35</v>
      </c>
      <c r="R822" s="32">
        <f>IF($A$20=1,IF(UDDS!D822="","",UDDS!D822),IF($A$20=2,IF('FTP-75'!D822="","",'FTP-75'!D822),IF($A$20=3, IF('US06'!D822="","",'US06'!D822),IF($A$20=4, IF(NEDC!C822="","", NEDC!C822),IF($A$20=5, IF('JPN10-15'!C822="","",'JPN10-15'!C822),IF($A$20=6, IF(WLTC!D822="","", WLTC!D822),IF($A$20=7, IF('New Cycle 1'!C822="","", 'New Cycle 1'!C822),IF($A$20=8, IF('New Cycle 2'!C822="","", 'New Cycle 2'!C822),IF($A$20=9, IF('New Cycle 3'!C822="","", 'New Cycle 3'!C822),"")))))))))</f>
        <v>0</v>
      </c>
      <c r="S822" s="32">
        <f>IF($A$20=1,IF(UDDS!E822="","",UDDS!E822),IF($A$20=2,IF('FTP-75'!E822="","",'FTP-75'!E822),IF($A$20=3, IF('US06'!E822="","",'US06'!E822),IF($A$20=4, IF(NEDC!D822="","", NEDC!D822),IF($A$20=5, IF('JPN10-15'!D822="","",'JPN10-15'!D822),IF($A$20=6, IF(WLTC!E822="","", WLTC!E822),IF($A$20=7, IF('New Cycle 1'!D822="","", 'New Cycle 1'!D822),IF($A$20=8, IF('New Cycle 2'!D822="","", 'New Cycle 2'!D822),IF($A$20=9, IF('New Cycle 3'!D822="","", 'New Cycle 3'!D822),"")))))))))</f>
        <v>9.7222222222222214</v>
      </c>
      <c r="T822" s="32">
        <f>IF($A$20=1,IF(UDDS!F822="","",UDDS!F822),IF($A$20=2,IF('FTP-75'!F822="","",'FTP-75'!F822),IF($A$20=3, IF('US06'!F822="","",'US06'!F822),IF($A$20=4, IF(NEDC!E822="","", NEDC!E822),IF($A$20=5, IF('JPN10-15'!E822="","",'JPN10-15'!E822),IF($A$20=6, IF(WLTC!F822="","", WLTC!F822),IF($A$20=7, IF('New Cycle 1'!E822="","", 'New Cycle 1'!E822),IF($A$20=8, IF('New Cycle 2'!E822="","", 'New Cycle 2'!E822),IF($A$20=9, IF('New Cycle 3'!E822="","", 'New Cycle 3'!E822),"")))))))))</f>
        <v>0</v>
      </c>
      <c r="U822" s="32">
        <f>IF($A$20=1,IF(UDDS!G822="","",UDDS!G822),IF($A$20=2,IF('FTP-75'!G822="","",'FTP-75'!G822),IF($A$20=3, IF('US06'!G822="","",'US06'!G822),IF($A$20=4, IF(NEDC!F822="","", NEDC!F822),IF($A$20=5, IF('JPN10-15'!F822="","",'JPN10-15'!F822),IF($A$20=6, IF(WLTC!G822="","", WLTC!G822),IF($A$20=7, IF('New Cycle 1'!F822="","", 'New Cycle 1'!F822),IF($A$20=8, IF('New Cycle 2'!F822="","", 'New Cycle 2'!F822),IF($A$20=9, IF('New Cycle 3'!F822="","", 'New Cycle 3'!F822),"")))))))))</f>
        <v>4174.0177101569543</v>
      </c>
    </row>
    <row r="823" spans="16:21" x14ac:dyDescent="0.25">
      <c r="P823" s="8">
        <f>IF($A$20=1,IF(UDDS!A823="","",UDDS!A823),IF($A$20=2,IF('FTP-75'!A823="","",'FTP-75'!A823),IF($A$20=3, IF('US06'!A823="","",'US06'!A823),IF($A$20=4, IF(NEDC!A823="","", NEDC!A823),IF($A$20=5, IF('JPN10-15'!A823="","",'JPN10-15'!A823),IF($A$20=6, IF(WLTC!B823="","", WLTC!B823),IF($A$20=7, IF('New Cycle 1'!A823="","", 'New Cycle 1'!A823),IF($A$20=8, IF('New Cycle 2'!A823="","", 'New Cycle 3'!A823),IF($A$20=9, IF('New Cycle 3'!A823="","", 'New Cycle 3'!A823),"")))))))))</f>
        <v>821</v>
      </c>
      <c r="Q823" s="32">
        <f>IF($A$20=1,IF(UDDS!C823="","",UDDS!C823),IF($A$20=2,IF('FTP-75'!C823="","",'FTP-75'!C823),IF($A$20=3, IF('US06'!C823="","",'US06'!C823),IF($A$20=4, IF(NEDC!B823="","", NEDC!B823),IF($A$20=5, IF('JPN10-15'!B823="","",'JPN10-15'!B823),IF($A$20=6, IF(WLTC!C823="","", WLTC!C823),IF($A$20=7, IF('New Cycle 1'!B823="","", 'New Cycle 1'!B823),IF($A$20=8, IF('New Cycle 2'!B823="","", 'New Cycle 2'!B823),IF($A$20=9, IF('New Cycle 3'!B823="","", 'New Cycle 3'!B823),"")))))))))</f>
        <v>36.086222182379828</v>
      </c>
      <c r="R823" s="32">
        <f>IF($A$20=1,IF(UDDS!D823="","",UDDS!D823),IF($A$20=2,IF('FTP-75'!D823="","",'FTP-75'!D823),IF($A$20=3, IF('US06'!D823="","",'US06'!D823),IF($A$20=4, IF(NEDC!C823="","", NEDC!C823),IF($A$20=5, IF('JPN10-15'!C823="","",'JPN10-15'!C823),IF($A$20=6, IF(WLTC!D823="","", WLTC!D823),IF($A$20=7, IF('New Cycle 1'!C823="","", 'New Cycle 1'!C823),IF($A$20=8, IF('New Cycle 2'!C823="","", 'New Cycle 2'!C823),IF($A$20=9, IF('New Cycle 3'!C823="","", 'New Cycle 3'!C823),"")))))))))</f>
        <v>0</v>
      </c>
      <c r="S823" s="32">
        <f>IF($A$20=1,IF(UDDS!E823="","",UDDS!E823),IF($A$20=2,IF('FTP-75'!E823="","",'FTP-75'!E823),IF($A$20=3, IF('US06'!E823="","",'US06'!E823),IF($A$20=4, IF(NEDC!D823="","", NEDC!D823),IF($A$20=5, IF('JPN10-15'!D823="","",'JPN10-15'!D823),IF($A$20=6, IF(WLTC!E823="","", WLTC!E823),IF($A$20=7, IF('New Cycle 1'!D823="","", 'New Cycle 1'!D823),IF($A$20=8, IF('New Cycle 2'!D823="","", 'New Cycle 2'!D823),IF($A$20=9, IF('New Cycle 3'!D823="","", 'New Cycle 3'!D823),"")))))))))</f>
        <v>10.023950606216619</v>
      </c>
      <c r="T823" s="32">
        <f>IF($A$20=1,IF(UDDS!F823="","",UDDS!F823),IF($A$20=2,IF('FTP-75'!F823="","",'FTP-75'!F823),IF($A$20=3, IF('US06'!F823="","",'US06'!F823),IF($A$20=4, IF(NEDC!E823="","", NEDC!E823),IF($A$20=5, IF('JPN10-15'!E823="","",'JPN10-15'!E823),IF($A$20=6, IF(WLTC!F823="","", WLTC!F823),IF($A$20=7, IF('New Cycle 1'!E823="","", 'New Cycle 1'!E823),IF($A$20=8, IF('New Cycle 2'!E823="","", 'New Cycle 2'!E823),IF($A$20=9, IF('New Cycle 3'!E823="","", 'New Cycle 3'!E823),"")))))))))</f>
        <v>0.30172838399439783</v>
      </c>
      <c r="U823" s="32">
        <f>IF($A$20=1,IF(UDDS!G823="","",UDDS!G823),IF($A$20=2,IF('FTP-75'!G823="","",'FTP-75'!G823),IF($A$20=3, IF('US06'!G823="","",'US06'!G823),IF($A$20=4, IF(NEDC!F823="","", NEDC!F823),IF($A$20=5, IF('JPN10-15'!F823="","",'JPN10-15'!F823),IF($A$20=6, IF(WLTC!G823="","", WLTC!G823),IF($A$20=7, IF('New Cycle 1'!F823="","", 'New Cycle 1'!F823),IF($A$20=8, IF('New Cycle 2'!F823="","", 'New Cycle 2'!F823),IF($A$20=9, IF('New Cycle 3'!F823="","", 'New Cycle 3'!F823),"")))))))))</f>
        <v>4183.8907965711742</v>
      </c>
    </row>
    <row r="824" spans="16:21" x14ac:dyDescent="0.25">
      <c r="P824" s="8">
        <f>IF($A$20=1,IF(UDDS!A824="","",UDDS!A824),IF($A$20=2,IF('FTP-75'!A824="","",'FTP-75'!A824),IF($A$20=3, IF('US06'!A824="","",'US06'!A824),IF($A$20=4, IF(NEDC!A824="","", NEDC!A824),IF($A$20=5, IF('JPN10-15'!A824="","",'JPN10-15'!A824),IF($A$20=6, IF(WLTC!B824="","", WLTC!B824),IF($A$20=7, IF('New Cycle 1'!A824="","", 'New Cycle 1'!A824),IF($A$20=8, IF('New Cycle 2'!A824="","", 'New Cycle 3'!A824),IF($A$20=9, IF('New Cycle 3'!A824="","", 'New Cycle 3'!A824),"")))))))))</f>
        <v>822</v>
      </c>
      <c r="Q824" s="32">
        <f>IF($A$20=1,IF(UDDS!C824="","",UDDS!C824),IF($A$20=2,IF('FTP-75'!C824="","",'FTP-75'!C824),IF($A$20=3, IF('US06'!C824="","",'US06'!C824),IF($A$20=4, IF(NEDC!B824="","", NEDC!B824),IF($A$20=5, IF('JPN10-15'!B824="","",'JPN10-15'!B824),IF($A$20=6, IF(WLTC!C824="","", WLTC!C824),IF($A$20=7, IF('New Cycle 1'!B824="","", 'New Cycle 1'!B824),IF($A$20=8, IF('New Cycle 2'!B824="","", 'New Cycle 2'!B824),IF($A$20=9, IF('New Cycle 3'!B824="","", 'New Cycle 3'!B824),"")))))))))</f>
        <v>37.961275529993912</v>
      </c>
      <c r="R824" s="32">
        <f>IF($A$20=1,IF(UDDS!D824="","",UDDS!D824),IF($A$20=2,IF('FTP-75'!D824="","",'FTP-75'!D824),IF($A$20=3, IF('US06'!D824="","",'US06'!D824),IF($A$20=4, IF(NEDC!C824="","", NEDC!C824),IF($A$20=5, IF('JPN10-15'!C824="","",'JPN10-15'!C824),IF($A$20=6, IF(WLTC!D824="","", WLTC!D824),IF($A$20=7, IF('New Cycle 1'!C824="","", 'New Cycle 1'!C824),IF($A$20=8, IF('New Cycle 2'!C824="","", 'New Cycle 2'!C824),IF($A$20=9, IF('New Cycle 3'!C824="","", 'New Cycle 3'!C824),"")))))))))</f>
        <v>0</v>
      </c>
      <c r="S824" s="32">
        <f>IF($A$20=1,IF(UDDS!E824="","",UDDS!E824),IF($A$20=2,IF('FTP-75'!E824="","",'FTP-75'!E824),IF($A$20=3, IF('US06'!E824="","",'US06'!E824),IF($A$20=4, IF(NEDC!D824="","", NEDC!D824),IF($A$20=5, IF('JPN10-15'!D824="","",'JPN10-15'!D824),IF($A$20=6, IF(WLTC!E824="","", WLTC!E824),IF($A$20=7, IF('New Cycle 1'!D824="","", 'New Cycle 1'!D824),IF($A$20=8, IF('New Cycle 2'!D824="","", 'New Cycle 2'!D824),IF($A$20=9, IF('New Cycle 3'!D824="","", 'New Cycle 3'!D824),"")))))))))</f>
        <v>10.544798758331643</v>
      </c>
      <c r="T824" s="32">
        <f>IF($A$20=1,IF(UDDS!F824="","",UDDS!F824),IF($A$20=2,IF('FTP-75'!F824="","",'FTP-75'!F824),IF($A$20=3, IF('US06'!F824="","",'US06'!F824),IF($A$20=4, IF(NEDC!E824="","", NEDC!E824),IF($A$20=5, IF('JPN10-15'!E824="","",'JPN10-15'!E824),IF($A$20=6, IF(WLTC!F824="","", WLTC!F824),IF($A$20=7, IF('New Cycle 1'!E824="","", 'New Cycle 1'!E824),IF($A$20=8, IF('New Cycle 2'!E824="","", 'New Cycle 2'!E824),IF($A$20=9, IF('New Cycle 3'!E824="","", 'New Cycle 3'!E824),"")))))))))</f>
        <v>0.52084815211502367</v>
      </c>
      <c r="U824" s="32">
        <f>IF($A$20=1,IF(UDDS!G824="","",UDDS!G824),IF($A$20=2,IF('FTP-75'!G824="","",'FTP-75'!G824),IF($A$20=3, IF('US06'!G824="","",'US06'!G824),IF($A$20=4, IF(NEDC!F824="","", NEDC!F824),IF($A$20=5, IF('JPN10-15'!F824="","",'JPN10-15'!F824),IF($A$20=6, IF(WLTC!G824="","", WLTC!G824),IF($A$20=7, IF('New Cycle 1'!F824="","", 'New Cycle 1'!F824),IF($A$20=8, IF('New Cycle 2'!F824="","", 'New Cycle 2'!F824),IF($A$20=9, IF('New Cycle 3'!F824="","", 'New Cycle 3'!F824),"")))))))))</f>
        <v>4194.1751712534488</v>
      </c>
    </row>
    <row r="825" spans="16:21" x14ac:dyDescent="0.25">
      <c r="P825" s="8">
        <f>IF($A$20=1,IF(UDDS!A825="","",UDDS!A825),IF($A$20=2,IF('FTP-75'!A825="","",'FTP-75'!A825),IF($A$20=3, IF('US06'!A825="","",'US06'!A825),IF($A$20=4, IF(NEDC!A825="","", NEDC!A825),IF($A$20=5, IF('JPN10-15'!A825="","",'JPN10-15'!A825),IF($A$20=6, IF(WLTC!B825="","", WLTC!B825),IF($A$20=7, IF('New Cycle 1'!A825="","", 'New Cycle 1'!A825),IF($A$20=8, IF('New Cycle 2'!A825="","", 'New Cycle 3'!A825),IF($A$20=9, IF('New Cycle 3'!A825="","", 'New Cycle 3'!A825),"")))))))))</f>
        <v>823</v>
      </c>
      <c r="Q825" s="32">
        <f>IF($A$20=1,IF(UDDS!C825="","",UDDS!C825),IF($A$20=2,IF('FTP-75'!C825="","",'FTP-75'!C825),IF($A$20=3, IF('US06'!C825="","",'US06'!C825),IF($A$20=4, IF(NEDC!B825="","", NEDC!B825),IF($A$20=5, IF('JPN10-15'!B825="","",'JPN10-15'!B825),IF($A$20=6, IF(WLTC!C825="","", WLTC!C825),IF($A$20=7, IF('New Cycle 1'!B825="","", 'New Cycle 1'!B825),IF($A$20=8, IF('New Cycle 2'!B825="","", 'New Cycle 2'!B825),IF($A$20=9, IF('New Cycle 3'!B825="","", 'New Cycle 3'!B825),"")))))))))</f>
        <v>39.836222182379828</v>
      </c>
      <c r="R825" s="32">
        <f>IF($A$20=1,IF(UDDS!D825="","",UDDS!D825),IF($A$20=2,IF('FTP-75'!D825="","",'FTP-75'!D825),IF($A$20=3, IF('US06'!D825="","",'US06'!D825),IF($A$20=4, IF(NEDC!C825="","", NEDC!C825),IF($A$20=5, IF('JPN10-15'!C825="","",'JPN10-15'!C825),IF($A$20=6, IF(WLTC!D825="","", WLTC!D825),IF($A$20=7, IF('New Cycle 1'!C825="","", 'New Cycle 1'!C825),IF($A$20=8, IF('New Cycle 2'!C825="","", 'New Cycle 2'!C825),IF($A$20=9, IF('New Cycle 3'!C825="","", 'New Cycle 3'!C825),"")))))))))</f>
        <v>0</v>
      </c>
      <c r="S825" s="32">
        <f>IF($A$20=1,IF(UDDS!E825="","",UDDS!E825),IF($A$20=2,IF('FTP-75'!E825="","",'FTP-75'!E825),IF($A$20=3, IF('US06'!E825="","",'US06'!E825),IF($A$20=4, IF(NEDC!D825="","", NEDC!D825),IF($A$20=5, IF('JPN10-15'!D825="","",'JPN10-15'!D825),IF($A$20=6, IF(WLTC!E825="","", WLTC!E825),IF($A$20=7, IF('New Cycle 1'!D825="","", 'New Cycle 1'!D825),IF($A$20=8, IF('New Cycle 2'!D825="","", 'New Cycle 2'!D825),IF($A$20=9, IF('New Cycle 3'!D825="","", 'New Cycle 3'!D825),"")))))))))</f>
        <v>11.065617272883285</v>
      </c>
      <c r="T825" s="32">
        <f>IF($A$20=1,IF(UDDS!F825="","",UDDS!F825),IF($A$20=2,IF('FTP-75'!F825="","",'FTP-75'!F825),IF($A$20=3, IF('US06'!F825="","",'US06'!F825),IF($A$20=4, IF(NEDC!E825="","", NEDC!E825),IF($A$20=5, IF('JPN10-15'!E825="","",'JPN10-15'!E825),IF($A$20=6, IF(WLTC!F825="","", WLTC!F825),IF($A$20=7, IF('New Cycle 1'!E825="","", 'New Cycle 1'!E825),IF($A$20=8, IF('New Cycle 2'!E825="","", 'New Cycle 2'!E825),IF($A$20=9, IF('New Cycle 3'!E825="","", 'New Cycle 3'!E825),"")))))))))</f>
        <v>0.52081851455164241</v>
      </c>
      <c r="U825" s="32">
        <f>IF($A$20=1,IF(UDDS!G825="","",UDDS!G825),IF($A$20=2,IF('FTP-75'!G825="","",'FTP-75'!G825),IF($A$20=3, IF('US06'!G825="","",'US06'!G825),IF($A$20=4, IF(NEDC!F825="","", NEDC!F825),IF($A$20=5, IF('JPN10-15'!F825="","",'JPN10-15'!F825),IF($A$20=6, IF(WLTC!G825="","", WLTC!G825),IF($A$20=7, IF('New Cycle 1'!F825="","", 'New Cycle 1'!F825),IF($A$20=8, IF('New Cycle 2'!F825="","", 'New Cycle 2'!F825),IF($A$20=9, IF('New Cycle 3'!F825="","", 'New Cycle 3'!F825),"")))))))))</f>
        <v>4204.9803792690564</v>
      </c>
    </row>
    <row r="826" spans="16:21" x14ac:dyDescent="0.25">
      <c r="P826" s="8">
        <f>IF($A$20=1,IF(UDDS!A826="","",UDDS!A826),IF($A$20=2,IF('FTP-75'!A826="","",'FTP-75'!A826),IF($A$20=3, IF('US06'!A826="","",'US06'!A826),IF($A$20=4, IF(NEDC!A826="","", NEDC!A826),IF($A$20=5, IF('JPN10-15'!A826="","",'JPN10-15'!A826),IF($A$20=6, IF(WLTC!B826="","", WLTC!B826),IF($A$20=7, IF('New Cycle 1'!A826="","", 'New Cycle 1'!A826),IF($A$20=8, IF('New Cycle 2'!A826="","", 'New Cycle 3'!A826),IF($A$20=9, IF('New Cycle 3'!A826="","", 'New Cycle 3'!A826),"")))))))))</f>
        <v>824</v>
      </c>
      <c r="Q826" s="32">
        <f>IF($A$20=1,IF(UDDS!C826="","",UDDS!C826),IF($A$20=2,IF('FTP-75'!C826="","",'FTP-75'!C826),IF($A$20=3, IF('US06'!C826="","",'US06'!C826),IF($A$20=4, IF(NEDC!B826="","", NEDC!B826),IF($A$20=5, IF('JPN10-15'!B826="","",'JPN10-15'!B826),IF($A$20=6, IF(WLTC!C826="","", WLTC!C826),IF($A$20=7, IF('New Cycle 1'!B826="","", 'New Cycle 1'!B826),IF($A$20=8, IF('New Cycle 2'!B826="","", 'New Cycle 2'!B826),IF($A$20=9, IF('New Cycle 3'!B826="","", 'New Cycle 3'!B826),"")))))))))</f>
        <v>41.767784460518094</v>
      </c>
      <c r="R826" s="32">
        <f>IF($A$20=1,IF(UDDS!D826="","",UDDS!D826),IF($A$20=2,IF('FTP-75'!D826="","",'FTP-75'!D826),IF($A$20=3, IF('US06'!D826="","",'US06'!D826),IF($A$20=4, IF(NEDC!C826="","", NEDC!C826),IF($A$20=5, IF('JPN10-15'!C826="","",'JPN10-15'!C826),IF($A$20=6, IF(WLTC!D826="","", WLTC!D826),IF($A$20=7, IF('New Cycle 1'!C826="","", 'New Cycle 1'!C826),IF($A$20=8, IF('New Cycle 2'!C826="","", 'New Cycle 2'!C826),IF($A$20=9, IF('New Cycle 3'!C826="","", 'New Cycle 3'!C826),"")))))))))</f>
        <v>0</v>
      </c>
      <c r="S826" s="32">
        <f>IF($A$20=1,IF(UDDS!E826="","",UDDS!E826),IF($A$20=2,IF('FTP-75'!E826="","",'FTP-75'!E826),IF($A$20=3, IF('US06'!E826="","",'US06'!E826),IF($A$20=4, IF(NEDC!D826="","", NEDC!D826),IF($A$20=5, IF('JPN10-15'!D826="","",'JPN10-15'!D826),IF($A$20=6, IF(WLTC!E826="","", WLTC!E826),IF($A$20=7, IF('New Cycle 1'!D826="","", 'New Cycle 1'!D826),IF($A$20=8, IF('New Cycle 2'!D826="","", 'New Cycle 2'!D826),IF($A$20=9, IF('New Cycle 3'!D826="","", 'New Cycle 3'!D826),"")))))))))</f>
        <v>11.602162350143916</v>
      </c>
      <c r="T826" s="32">
        <f>IF($A$20=1,IF(UDDS!F826="","",UDDS!F826),IF($A$20=2,IF('FTP-75'!F826="","",'FTP-75'!F826),IF($A$20=3, IF('US06'!F826="","",'US06'!F826),IF($A$20=4, IF(NEDC!E826="","", NEDC!E826),IF($A$20=5, IF('JPN10-15'!E826="","",'JPN10-15'!E826),IF($A$20=6, IF(WLTC!F826="","", WLTC!F826),IF($A$20=7, IF('New Cycle 1'!E826="","", 'New Cycle 1'!E826),IF($A$20=8, IF('New Cycle 2'!E826="","", 'New Cycle 2'!E826),IF($A$20=9, IF('New Cycle 3'!E826="","", 'New Cycle 3'!E826),"")))))))))</f>
        <v>0.53654507726063017</v>
      </c>
      <c r="U826" s="32">
        <f>IF($A$20=1,IF(UDDS!G826="","",UDDS!G826),IF($A$20=2,IF('FTP-75'!G826="","",'FTP-75'!G826),IF($A$20=3, IF('US06'!G826="","",'US06'!G826),IF($A$20=4, IF(NEDC!F826="","", NEDC!F826),IF($A$20=5, IF('JPN10-15'!F826="","",'JPN10-15'!F826),IF($A$20=6, IF(WLTC!G826="","", WLTC!G826),IF($A$20=7, IF('New Cycle 1'!F826="","", 'New Cycle 1'!F826),IF($A$20=8, IF('New Cycle 2'!F826="","", 'New Cycle 2'!F826),IF($A$20=9, IF('New Cycle 3'!F826="","", 'New Cycle 3'!F826),"")))))))))</f>
        <v>4216.3142690805698</v>
      </c>
    </row>
    <row r="827" spans="16:21" x14ac:dyDescent="0.25">
      <c r="P827" s="8">
        <f>IF($A$20=1,IF(UDDS!A827="","",UDDS!A827),IF($A$20=2,IF('FTP-75'!A827="","",'FTP-75'!A827),IF($A$20=3, IF('US06'!A827="","",'US06'!A827),IF($A$20=4, IF(NEDC!A827="","", NEDC!A827),IF($A$20=5, IF('JPN10-15'!A827="","",'JPN10-15'!A827),IF($A$20=6, IF(WLTC!B827="","", WLTC!B827),IF($A$20=7, IF('New Cycle 1'!A827="","", 'New Cycle 1'!A827),IF($A$20=8, IF('New Cycle 2'!A827="","", 'New Cycle 3'!A827),IF($A$20=9, IF('New Cycle 3'!A827="","", 'New Cycle 3'!A827),"")))))))))</f>
        <v>825</v>
      </c>
      <c r="Q827" s="32">
        <f>IF($A$20=1,IF(UDDS!C827="","",UDDS!C827),IF($A$20=2,IF('FTP-75'!C827="","",'FTP-75'!C827),IF($A$20=3, IF('US06'!C827="","",'US06'!C827),IF($A$20=4, IF(NEDC!B827="","", NEDC!B827),IF($A$20=5, IF('JPN10-15'!B827="","",'JPN10-15'!B827),IF($A$20=6, IF(WLTC!C827="","", WLTC!C827),IF($A$20=7, IF('New Cycle 1'!B827="","", 'New Cycle 1'!B827),IF($A$20=8, IF('New Cycle 2'!B827="","", 'New Cycle 2'!B827),IF($A$20=9, IF('New Cycle 3'!B827="","", 'New Cycle 3'!B827),"")))))))))</f>
        <v>43.628444406721329</v>
      </c>
      <c r="R827" s="32">
        <f>IF($A$20=1,IF(UDDS!D827="","",UDDS!D827),IF($A$20=2,IF('FTP-75'!D827="","",'FTP-75'!D827),IF($A$20=3, IF('US06'!D827="","",'US06'!D827),IF($A$20=4, IF(NEDC!C827="","", NEDC!C827),IF($A$20=5, IF('JPN10-15'!C827="","",'JPN10-15'!C827),IF($A$20=6, IF(WLTC!D827="","", WLTC!D827),IF($A$20=7, IF('New Cycle 1'!C827="","", 'New Cycle 1'!C827),IF($A$20=8, IF('New Cycle 2'!C827="","", 'New Cycle 2'!C827),IF($A$20=9, IF('New Cycle 3'!C827="","", 'New Cycle 3'!C827),"")))))))))</f>
        <v>0</v>
      </c>
      <c r="S827" s="32">
        <f>IF($A$20=1,IF(UDDS!E827="","",UDDS!E827),IF($A$20=2,IF('FTP-75'!E827="","",'FTP-75'!E827),IF($A$20=3, IF('US06'!E827="","",'US06'!E827),IF($A$20=4, IF(NEDC!D827="","", NEDC!D827),IF($A$20=5, IF('JPN10-15'!D827="","",'JPN10-15'!D827),IF($A$20=6, IF(WLTC!E827="","", WLTC!E827),IF($A$20=7, IF('New Cycle 1'!D827="","", 'New Cycle 1'!D827),IF($A$20=8, IF('New Cycle 2'!D827="","", 'New Cycle 2'!D827),IF($A$20=9, IF('New Cycle 3'!D827="","", 'New Cycle 3'!D827),"")))))))))</f>
        <v>12.119012335200368</v>
      </c>
      <c r="T827" s="32">
        <f>IF($A$20=1,IF(UDDS!F827="","",UDDS!F827),IF($A$20=2,IF('FTP-75'!F827="","",'FTP-75'!F827),IF($A$20=3, IF('US06'!F827="","",'US06'!F827),IF($A$20=4, IF(NEDC!E827="","", NEDC!E827),IF($A$20=5, IF('JPN10-15'!E827="","",'JPN10-15'!E827),IF($A$20=6, IF(WLTC!F827="","", WLTC!F827),IF($A$20=7, IF('New Cycle 1'!E827="","", 'New Cycle 1'!E827),IF($A$20=8, IF('New Cycle 2'!E827="","", 'New Cycle 2'!E827),IF($A$20=9, IF('New Cycle 3'!E827="","", 'New Cycle 3'!E827),"")))))))))</f>
        <v>0.51684998505645297</v>
      </c>
      <c r="U827" s="32">
        <f>IF($A$20=1,IF(UDDS!G827="","",UDDS!G827),IF($A$20=2,IF('FTP-75'!G827="","",'FTP-75'!G827),IF($A$20=3, IF('US06'!G827="","",'US06'!G827),IF($A$20=4, IF(NEDC!F827="","", NEDC!F827),IF($A$20=5, IF('JPN10-15'!F827="","",'JPN10-15'!F827),IF($A$20=6, IF(WLTC!G827="","", WLTC!G827),IF($A$20=7, IF('New Cycle 1'!F827="","", 'New Cycle 1'!F827),IF($A$20=8, IF('New Cycle 2'!F827="","", 'New Cycle 2'!F827),IF($A$20=9, IF('New Cycle 3'!F827="","", 'New Cycle 3'!F827),"")))))))))</f>
        <v>4228.1748564232421</v>
      </c>
    </row>
    <row r="828" spans="16:21" x14ac:dyDescent="0.25">
      <c r="P828" s="8">
        <f>IF($A$20=1,IF(UDDS!A828="","",UDDS!A828),IF($A$20=2,IF('FTP-75'!A828="","",'FTP-75'!A828),IF($A$20=3, IF('US06'!A828="","",'US06'!A828),IF($A$20=4, IF(NEDC!A828="","", NEDC!A828),IF($A$20=5, IF('JPN10-15'!A828="","",'JPN10-15'!A828),IF($A$20=6, IF(WLTC!B828="","", WLTC!B828),IF($A$20=7, IF('New Cycle 1'!A828="","", 'New Cycle 1'!A828),IF($A$20=8, IF('New Cycle 2'!A828="","", 'New Cycle 3'!A828),IF($A$20=9, IF('New Cycle 3'!A828="","", 'New Cycle 3'!A828),"")))))))))</f>
        <v>826</v>
      </c>
      <c r="Q828" s="32">
        <f>IF($A$20=1,IF(UDDS!C828="","",UDDS!C828),IF($A$20=2,IF('FTP-75'!C828="","",'FTP-75'!C828),IF($A$20=3, IF('US06'!C828="","",'US06'!C828),IF($A$20=4, IF(NEDC!B828="","", NEDC!B828),IF($A$20=5, IF('JPN10-15'!B828="","",'JPN10-15'!B828),IF($A$20=6, IF(WLTC!C828="","", WLTC!C828),IF($A$20=7, IF('New Cycle 1'!B828="","", 'New Cycle 1'!B828),IF($A$20=8, IF('New Cycle 2'!B828="","", 'New Cycle 2'!B828),IF($A$20=9, IF('New Cycle 3'!B828="","", 'New Cycle 3'!B828),"")))))))))</f>
        <v>45.460859905481335</v>
      </c>
      <c r="R828" s="32">
        <f>IF($A$20=1,IF(UDDS!D828="","",UDDS!D828),IF($A$20=2,IF('FTP-75'!D828="","",'FTP-75'!D828),IF($A$20=3, IF('US06'!D828="","",'US06'!D828),IF($A$20=4, IF(NEDC!C828="","", NEDC!C828),IF($A$20=5, IF('JPN10-15'!C828="","",'JPN10-15'!C828),IF($A$20=6, IF(WLTC!D828="","", WLTC!D828),IF($A$20=7, IF('New Cycle 1'!C828="","", 'New Cycle 1'!C828),IF($A$20=8, IF('New Cycle 2'!C828="","", 'New Cycle 2'!C828),IF($A$20=9, IF('New Cycle 3'!C828="","", 'New Cycle 3'!C828),"")))))))))</f>
        <v>0</v>
      </c>
      <c r="S828" s="32">
        <f>IF($A$20=1,IF(UDDS!E828="","",UDDS!E828),IF($A$20=2,IF('FTP-75'!E828="","",'FTP-75'!E828),IF($A$20=3, IF('US06'!E828="","",'US06'!E828),IF($A$20=4, IF(NEDC!D828="","", NEDC!D828),IF($A$20=5, IF('JPN10-15'!D828="","",'JPN10-15'!D828),IF($A$20=6, IF(WLTC!E828="","", WLTC!E828),IF($A$20=7, IF('New Cycle 1'!D828="","", 'New Cycle 1'!D828),IF($A$20=8, IF('New Cycle 2'!D828="","", 'New Cycle 2'!D828),IF($A$20=9, IF('New Cycle 3'!D828="","", 'New Cycle 3'!D828),"")))))))))</f>
        <v>12.628016640411481</v>
      </c>
      <c r="T828" s="32">
        <f>IF($A$20=1,IF(UDDS!F828="","",UDDS!F828),IF($A$20=2,IF('FTP-75'!F828="","",'FTP-75'!F828),IF($A$20=3, IF('US06'!F828="","",'US06'!F828),IF($A$20=4, IF(NEDC!E828="","", NEDC!E828),IF($A$20=5, IF('JPN10-15'!E828="","",'JPN10-15'!E828),IF($A$20=6, IF(WLTC!F828="","", WLTC!F828),IF($A$20=7, IF('New Cycle 1'!E828="","", 'New Cycle 1'!E828),IF($A$20=8, IF('New Cycle 2'!E828="","", 'New Cycle 2'!E828),IF($A$20=9, IF('New Cycle 3'!E828="","", 'New Cycle 3'!E828),"")))))))))</f>
        <v>0.5090043052111124</v>
      </c>
      <c r="U828" s="32">
        <f>IF($A$20=1,IF(UDDS!G828="","",UDDS!G828),IF($A$20=2,IF('FTP-75'!G828="","",'FTP-75'!G828),IF($A$20=3, IF('US06'!G828="","",'US06'!G828),IF($A$20=4, IF(NEDC!F828="","", NEDC!F828),IF($A$20=5, IF('JPN10-15'!F828="","",'JPN10-15'!F828),IF($A$20=6, IF(WLTC!G828="","", WLTC!G828),IF($A$20=7, IF('New Cycle 1'!F828="","", 'New Cycle 1'!F828),IF($A$20=8, IF('New Cycle 2'!F828="","", 'New Cycle 2'!F828),IF($A$20=9, IF('New Cycle 3'!F828="","", 'New Cycle 3'!F828),"")))))))))</f>
        <v>4240.5483709110476</v>
      </c>
    </row>
    <row r="829" spans="16:21" x14ac:dyDescent="0.25">
      <c r="P829" s="8">
        <f>IF($A$20=1,IF(UDDS!A829="","",UDDS!A829),IF($A$20=2,IF('FTP-75'!A829="","",'FTP-75'!A829),IF($A$20=3, IF('US06'!A829="","",'US06'!A829),IF($A$20=4, IF(NEDC!A829="","", NEDC!A829),IF($A$20=5, IF('JPN10-15'!A829="","",'JPN10-15'!A829),IF($A$20=6, IF(WLTC!B829="","", WLTC!B829),IF($A$20=7, IF('New Cycle 1'!A829="","", 'New Cycle 1'!A829),IF($A$20=8, IF('New Cycle 2'!A829="","", 'New Cycle 3'!A829),IF($A$20=9, IF('New Cycle 3'!A829="","", 'New Cycle 3'!A829),"")))))))))</f>
        <v>827</v>
      </c>
      <c r="Q829" s="32">
        <f>IF($A$20=1,IF(UDDS!C829="","",UDDS!C829),IF($A$20=2,IF('FTP-75'!C829="","",'FTP-75'!C829),IF($A$20=3, IF('US06'!C829="","",'US06'!C829),IF($A$20=4, IF(NEDC!B829="","", NEDC!B829),IF($A$20=5, IF('JPN10-15'!B829="","",'JPN10-15'!B829),IF($A$20=6, IF(WLTC!C829="","", WLTC!C829),IF($A$20=7, IF('New Cycle 1'!B829="","", 'New Cycle 1'!B829),IF($A$20=8, IF('New Cycle 2'!B829="","", 'New Cycle 2'!B829),IF($A$20=9, IF('New Cycle 3'!B829="","", 'New Cycle 3'!B829),"")))))))))</f>
        <v>47.335386612680225</v>
      </c>
      <c r="R829" s="32">
        <f>IF($A$20=1,IF(UDDS!D829="","",UDDS!D829),IF($A$20=2,IF('FTP-75'!D829="","",'FTP-75'!D829),IF($A$20=3, IF('US06'!D829="","",'US06'!D829),IF($A$20=4, IF(NEDC!C829="","", NEDC!C829),IF($A$20=5, IF('JPN10-15'!C829="","",'JPN10-15'!C829),IF($A$20=6, IF(WLTC!D829="","", WLTC!D829),IF($A$20=7, IF('New Cycle 1'!C829="","", 'New Cycle 1'!C829),IF($A$20=8, IF('New Cycle 2'!C829="","", 'New Cycle 2'!C829),IF($A$20=9, IF('New Cycle 3'!C829="","", 'New Cycle 3'!C829),"")))))))))</f>
        <v>0</v>
      </c>
      <c r="S829" s="32">
        <f>IF($A$20=1,IF(UDDS!E829="","",UDDS!E829),IF($A$20=2,IF('FTP-75'!E829="","",'FTP-75'!E829),IF($A$20=3, IF('US06'!E829="","",'US06'!E829),IF($A$20=4, IF(NEDC!D829="","", NEDC!D829),IF($A$20=5, IF('JPN10-15'!D829="","",'JPN10-15'!D829),IF($A$20=6, IF(WLTC!E829="","", WLTC!E829),IF($A$20=7, IF('New Cycle 1'!D829="","", 'New Cycle 1'!D829),IF($A$20=8, IF('New Cycle 2'!D829="","", 'New Cycle 2'!D829),IF($A$20=9, IF('New Cycle 3'!D829="","", 'New Cycle 3'!D829),"")))))))))</f>
        <v>13.148718503522284</v>
      </c>
      <c r="T829" s="32">
        <f>IF($A$20=1,IF(UDDS!F829="","",UDDS!F829),IF($A$20=2,IF('FTP-75'!F829="","",'FTP-75'!F829),IF($A$20=3, IF('US06'!F829="","",'US06'!F829),IF($A$20=4, IF(NEDC!E829="","", NEDC!E829),IF($A$20=5, IF('JPN10-15'!E829="","",'JPN10-15'!E829),IF($A$20=6, IF(WLTC!F829="","", WLTC!F829),IF($A$20=7, IF('New Cycle 1'!E829="","", 'New Cycle 1'!E829),IF($A$20=8, IF('New Cycle 2'!E829="","", 'New Cycle 2'!E829),IF($A$20=9, IF('New Cycle 3'!E829="","", 'New Cycle 3'!E829),"")))))))))</f>
        <v>0.52070186311080313</v>
      </c>
      <c r="U829" s="32">
        <f>IF($A$20=1,IF(UDDS!G829="","",UDDS!G829),IF($A$20=2,IF('FTP-75'!G829="","",'FTP-75'!G829),IF($A$20=3, IF('US06'!G829="","",'US06'!G829),IF($A$20=4, IF(NEDC!F829="","", NEDC!F829),IF($A$20=5, IF('JPN10-15'!F829="","",'JPN10-15'!F829),IF($A$20=6, IF(WLTC!G829="","", WLTC!G829),IF($A$20=7, IF('New Cycle 1'!F829="","", 'New Cycle 1'!F829),IF($A$20=8, IF('New Cycle 2'!F829="","", 'New Cycle 2'!F829),IF($A$20=9, IF('New Cycle 3'!F829="","", 'New Cycle 3'!F829),"")))))))))</f>
        <v>4253.4367384830148</v>
      </c>
    </row>
    <row r="830" spans="16:21" x14ac:dyDescent="0.25">
      <c r="P830" s="8">
        <f>IF($A$20=1,IF(UDDS!A830="","",UDDS!A830),IF($A$20=2,IF('FTP-75'!A830="","",'FTP-75'!A830),IF($A$20=3, IF('US06'!A830="","",'US06'!A830),IF($A$20=4, IF(NEDC!A830="","", NEDC!A830),IF($A$20=5, IF('JPN10-15'!A830="","",'JPN10-15'!A830),IF($A$20=6, IF(WLTC!B830="","", WLTC!B830),IF($A$20=7, IF('New Cycle 1'!A830="","", 'New Cycle 1'!A830),IF($A$20=8, IF('New Cycle 2'!A830="","", 'New Cycle 3'!A830),IF($A$20=9, IF('New Cycle 3'!A830="","", 'New Cycle 3'!A830),"")))))))))</f>
        <v>828</v>
      </c>
      <c r="Q830" s="32">
        <f>IF($A$20=1,IF(UDDS!C830="","",UDDS!C830),IF($A$20=2,IF('FTP-75'!C830="","",'FTP-75'!C830),IF($A$20=3, IF('US06'!C830="","",'US06'!C830),IF($A$20=4, IF(NEDC!B830="","", NEDC!B830),IF($A$20=5, IF('JPN10-15'!B830="","",'JPN10-15'!B830),IF($A$20=6, IF(WLTC!C830="","", WLTC!C830),IF($A$20=7, IF('New Cycle 1'!B830="","", 'New Cycle 1'!B830),IF($A$20=8, IF('New Cycle 2'!B830="","", 'New Cycle 2'!B830),IF($A$20=9, IF('New Cycle 3'!B830="","", 'New Cycle 3'!B830),"")))))))))</f>
        <v>49.210444404813977</v>
      </c>
      <c r="R830" s="32">
        <f>IF($A$20=1,IF(UDDS!D830="","",UDDS!D830),IF($A$20=2,IF('FTP-75'!D830="","",'FTP-75'!D830),IF($A$20=3, IF('US06'!D830="","",'US06'!D830),IF($A$20=4, IF(NEDC!C830="","", NEDC!C830),IF($A$20=5, IF('JPN10-15'!C830="","",'JPN10-15'!C830),IF($A$20=6, IF(WLTC!D830="","", WLTC!D830),IF($A$20=7, IF('New Cycle 1'!C830="","", 'New Cycle 1'!C830),IF($A$20=8, IF('New Cycle 2'!C830="","", 'New Cycle 2'!C830),IF($A$20=9, IF('New Cycle 3'!C830="","", 'New Cycle 3'!C830),"")))))))))</f>
        <v>0</v>
      </c>
      <c r="S830" s="32">
        <f>IF($A$20=1,IF(UDDS!E830="","",UDDS!E830),IF($A$20=2,IF('FTP-75'!E830="","",'FTP-75'!E830),IF($A$20=3, IF('US06'!E830="","",'US06'!E830),IF($A$20=4, IF(NEDC!D830="","", NEDC!D830),IF($A$20=5, IF('JPN10-15'!D830="","",'JPN10-15'!D830),IF($A$20=6, IF(WLTC!E830="","", WLTC!E830),IF($A$20=7, IF('New Cycle 1'!D830="","", 'New Cycle 1'!D830),IF($A$20=8, IF('New Cycle 2'!D830="","", 'New Cycle 2'!D830),IF($A$20=9, IF('New Cycle 3'!D830="","", 'New Cycle 3'!D830),"")))))))))</f>
        <v>13.669567890226105</v>
      </c>
      <c r="T830" s="32">
        <f>IF($A$20=1,IF(UDDS!F830="","",UDDS!F830),IF($A$20=2,IF('FTP-75'!F830="","",'FTP-75'!F830),IF($A$20=3, IF('US06'!F830="","",'US06'!F830),IF($A$20=4, IF(NEDC!E830="","", NEDC!E830),IF($A$20=5, IF('JPN10-15'!E830="","",'JPN10-15'!E830),IF($A$20=6, IF(WLTC!F830="","", WLTC!F830),IF($A$20=7, IF('New Cycle 1'!E830="","", 'New Cycle 1'!E830),IF($A$20=8, IF('New Cycle 2'!E830="","", 'New Cycle 2'!E830),IF($A$20=9, IF('New Cycle 3'!E830="","", 'New Cycle 3'!E830),"")))))))))</f>
        <v>0.52084938670382108</v>
      </c>
      <c r="U830" s="32">
        <f>IF($A$20=1,IF(UDDS!G830="","",UDDS!G830),IF($A$20=2,IF('FTP-75'!G830="","",'FTP-75'!G830),IF($A$20=3, IF('US06'!G830="","",'US06'!G830),IF($A$20=4, IF(NEDC!F830="","", NEDC!F830),IF($A$20=5, IF('JPN10-15'!F830="","",'JPN10-15'!F830),IF($A$20=6, IF(WLTC!G830="","", WLTC!G830),IF($A$20=7, IF('New Cycle 1'!F830="","", 'New Cycle 1'!F830),IF($A$20=8, IF('New Cycle 2'!F830="","", 'New Cycle 2'!F830),IF($A$20=9, IF('New Cycle 3'!F830="","", 'New Cycle 3'!F830),"")))))))))</f>
        <v>4266.8458816798893</v>
      </c>
    </row>
    <row r="831" spans="16:21" x14ac:dyDescent="0.25">
      <c r="P831" s="8">
        <f>IF($A$20=1,IF(UDDS!A831="","",UDDS!A831),IF($A$20=2,IF('FTP-75'!A831="","",'FTP-75'!A831),IF($A$20=3, IF('US06'!A831="","",'US06'!A831),IF($A$20=4, IF(NEDC!A831="","", NEDC!A831),IF($A$20=5, IF('JPN10-15'!A831="","",'JPN10-15'!A831),IF($A$20=6, IF(WLTC!B831="","", WLTC!B831),IF($A$20=7, IF('New Cycle 1'!A831="","", 'New Cycle 1'!A831),IF($A$20=8, IF('New Cycle 2'!A831="","", 'New Cycle 3'!A831),IF($A$20=9, IF('New Cycle 3'!A831="","", 'New Cycle 3'!A831),"")))))))))</f>
        <v>829</v>
      </c>
      <c r="Q831" s="32">
        <f>IF($A$20=1,IF(UDDS!C831="","",UDDS!C831),IF($A$20=2,IF('FTP-75'!C831="","",'FTP-75'!C831),IF($A$20=3, IF('US06'!C831="","",'US06'!C831),IF($A$20=4, IF(NEDC!B831="","", NEDC!B831),IF($A$20=5, IF('JPN10-15'!B831="","",'JPN10-15'!B831),IF($A$20=6, IF(WLTC!C831="","", WLTC!C831),IF($A$20=7, IF('New Cycle 1'!B831="","", 'New Cycle 1'!B831),IF($A$20=8, IF('New Cycle 2'!B831="","", 'New Cycle 2'!B831),IF($A$20=9, IF('New Cycle 3'!B831="","", 'New Cycle 3'!B831),"")))))))))</f>
        <v>50</v>
      </c>
      <c r="R831" s="32">
        <f>IF($A$20=1,IF(UDDS!D831="","",UDDS!D831),IF($A$20=2,IF('FTP-75'!D831="","",'FTP-75'!D831),IF($A$20=3, IF('US06'!D831="","",'US06'!D831),IF($A$20=4, IF(NEDC!C831="","", NEDC!C831),IF($A$20=5, IF('JPN10-15'!C831="","",'JPN10-15'!C831),IF($A$20=6, IF(WLTC!D831="","", WLTC!D831),IF($A$20=7, IF('New Cycle 1'!C831="","", 'New Cycle 1'!C831),IF($A$20=8, IF('New Cycle 2'!C831="","", 'New Cycle 2'!C831),IF($A$20=9, IF('New Cycle 3'!C831="","", 'New Cycle 3'!C831),"")))))))))</f>
        <v>0</v>
      </c>
      <c r="S831" s="32">
        <f>IF($A$20=1,IF(UDDS!E831="","",UDDS!E831),IF($A$20=2,IF('FTP-75'!E831="","",'FTP-75'!E831),IF($A$20=3, IF('US06'!E831="","",'US06'!E831),IF($A$20=4, IF(NEDC!D831="","", NEDC!D831),IF($A$20=5, IF('JPN10-15'!D831="","",'JPN10-15'!D831),IF($A$20=6, IF(WLTC!E831="","", WLTC!E831),IF($A$20=7, IF('New Cycle 1'!D831="","", 'New Cycle 1'!D831),IF($A$20=8, IF('New Cycle 2'!D831="","", 'New Cycle 2'!D831),IF($A$20=9, IF('New Cycle 3'!D831="","", 'New Cycle 3'!D831),"")))))))))</f>
        <v>13.888888888888889</v>
      </c>
      <c r="T831" s="32">
        <f>IF($A$20=1,IF(UDDS!F831="","",UDDS!F831),IF($A$20=2,IF('FTP-75'!F831="","",'FTP-75'!F831),IF($A$20=3, IF('US06'!F831="","",'US06'!F831),IF($A$20=4, IF(NEDC!E831="","", NEDC!E831),IF($A$20=5, IF('JPN10-15'!E831="","",'JPN10-15'!E831),IF($A$20=6, IF(WLTC!F831="","", WLTC!F831),IF($A$20=7, IF('New Cycle 1'!E831="","", 'New Cycle 1'!E831),IF($A$20=8, IF('New Cycle 2'!E831="","", 'New Cycle 2'!E831),IF($A$20=9, IF('New Cycle 3'!E831="","", 'New Cycle 3'!E831),"")))))))))</f>
        <v>0.21932099866278421</v>
      </c>
      <c r="U831" s="32">
        <f>IF($A$20=1,IF(UDDS!G831="","",UDDS!G831),IF($A$20=2,IF('FTP-75'!G831="","",'FTP-75'!G831),IF($A$20=3, IF('US06'!G831="","",'US06'!G831),IF($A$20=4, IF(NEDC!F831="","", NEDC!F831),IF($A$20=5, IF('JPN10-15'!F831="","",'JPN10-15'!F831),IF($A$20=6, IF(WLTC!G831="","", WLTC!G831),IF($A$20=7, IF('New Cycle 1'!F831="","", 'New Cycle 1'!F831),IF($A$20=8, IF('New Cycle 2'!F831="","", 'New Cycle 2'!F831),IF($A$20=9, IF('New Cycle 3'!F831="","", 'New Cycle 3'!F831),"")))))))))</f>
        <v>4280.6251100694471</v>
      </c>
    </row>
    <row r="832" spans="16:21" x14ac:dyDescent="0.25">
      <c r="P832" s="8">
        <f>IF($A$20=1,IF(UDDS!A832="","",UDDS!A832),IF($A$20=2,IF('FTP-75'!A832="","",'FTP-75'!A832),IF($A$20=3, IF('US06'!A832="","",'US06'!A832),IF($A$20=4, IF(NEDC!A832="","", NEDC!A832),IF($A$20=5, IF('JPN10-15'!A832="","",'JPN10-15'!A832),IF($A$20=6, IF(WLTC!B832="","", WLTC!B832),IF($A$20=7, IF('New Cycle 1'!A832="","", 'New Cycle 1'!A832),IF($A$20=8, IF('New Cycle 2'!A832="","", 'New Cycle 3'!A832),IF($A$20=9, IF('New Cycle 3'!A832="","", 'New Cycle 3'!A832),"")))))))))</f>
        <v>830</v>
      </c>
      <c r="Q832" s="32">
        <f>IF($A$20=1,IF(UDDS!C832="","",UDDS!C832),IF($A$20=2,IF('FTP-75'!C832="","",'FTP-75'!C832),IF($A$20=3, IF('US06'!C832="","",'US06'!C832),IF($A$20=4, IF(NEDC!B832="","", NEDC!B832),IF($A$20=5, IF('JPN10-15'!B832="","",'JPN10-15'!B832),IF($A$20=6, IF(WLTC!C832="","", WLTC!C832),IF($A$20=7, IF('New Cycle 1'!B832="","", 'New Cycle 1'!B832),IF($A$20=8, IF('New Cycle 2'!B832="","", 'New Cycle 2'!B832),IF($A$20=9, IF('New Cycle 3'!B832="","", 'New Cycle 3'!B832),"")))))))))</f>
        <v>50</v>
      </c>
      <c r="R832" s="32">
        <f>IF($A$20=1,IF(UDDS!D832="","",UDDS!D832),IF($A$20=2,IF('FTP-75'!D832="","",'FTP-75'!D832),IF($A$20=3, IF('US06'!D832="","",'US06'!D832),IF($A$20=4, IF(NEDC!C832="","", NEDC!C832),IF($A$20=5, IF('JPN10-15'!C832="","",'JPN10-15'!C832),IF($A$20=6, IF(WLTC!D832="","", WLTC!D832),IF($A$20=7, IF('New Cycle 1'!C832="","", 'New Cycle 1'!C832),IF($A$20=8, IF('New Cycle 2'!C832="","", 'New Cycle 2'!C832),IF($A$20=9, IF('New Cycle 3'!C832="","", 'New Cycle 3'!C832),"")))))))))</f>
        <v>0</v>
      </c>
      <c r="S832" s="32">
        <f>IF($A$20=1,IF(UDDS!E832="","",UDDS!E832),IF($A$20=2,IF('FTP-75'!E832="","",'FTP-75'!E832),IF($A$20=3, IF('US06'!E832="","",'US06'!E832),IF($A$20=4, IF(NEDC!D832="","", NEDC!D832),IF($A$20=5, IF('JPN10-15'!D832="","",'JPN10-15'!D832),IF($A$20=6, IF(WLTC!E832="","", WLTC!E832),IF($A$20=7, IF('New Cycle 1'!D832="","", 'New Cycle 1'!D832),IF($A$20=8, IF('New Cycle 2'!D832="","", 'New Cycle 2'!D832),IF($A$20=9, IF('New Cycle 3'!D832="","", 'New Cycle 3'!D832),"")))))))))</f>
        <v>13.888888888888889</v>
      </c>
      <c r="T832" s="32">
        <f>IF($A$20=1,IF(UDDS!F832="","",UDDS!F832),IF($A$20=2,IF('FTP-75'!F832="","",'FTP-75'!F832),IF($A$20=3, IF('US06'!F832="","",'US06'!F832),IF($A$20=4, IF(NEDC!E832="","", NEDC!E832),IF($A$20=5, IF('JPN10-15'!E832="","",'JPN10-15'!E832),IF($A$20=6, IF(WLTC!F832="","", WLTC!F832),IF($A$20=7, IF('New Cycle 1'!E832="","", 'New Cycle 1'!E832),IF($A$20=8, IF('New Cycle 2'!E832="","", 'New Cycle 2'!E832),IF($A$20=9, IF('New Cycle 3'!E832="","", 'New Cycle 3'!E832),"")))))))))</f>
        <v>0</v>
      </c>
      <c r="U832" s="32">
        <f>IF($A$20=1,IF(UDDS!G832="","",UDDS!G832),IF($A$20=2,IF('FTP-75'!G832="","",'FTP-75'!G832),IF($A$20=3, IF('US06'!G832="","",'US06'!G832),IF($A$20=4, IF(NEDC!F832="","", NEDC!F832),IF($A$20=5, IF('JPN10-15'!F832="","",'JPN10-15'!F832),IF($A$20=6, IF(WLTC!G832="","", WLTC!G832),IF($A$20=7, IF('New Cycle 1'!F832="","", 'New Cycle 1'!F832),IF($A$20=8, IF('New Cycle 2'!F832="","", 'New Cycle 2'!F832),IF($A$20=9, IF('New Cycle 3'!F832="","", 'New Cycle 3'!F832),"")))))))))</f>
        <v>4294.5139989583358</v>
      </c>
    </row>
    <row r="833" spans="16:21" x14ac:dyDescent="0.25">
      <c r="P833" s="8">
        <f>IF($A$20=1,IF(UDDS!A833="","",UDDS!A833),IF($A$20=2,IF('FTP-75'!A833="","",'FTP-75'!A833),IF($A$20=3, IF('US06'!A833="","",'US06'!A833),IF($A$20=4, IF(NEDC!A833="","", NEDC!A833),IF($A$20=5, IF('JPN10-15'!A833="","",'JPN10-15'!A833),IF($A$20=6, IF(WLTC!B833="","", WLTC!B833),IF($A$20=7, IF('New Cycle 1'!A833="","", 'New Cycle 1'!A833),IF($A$20=8, IF('New Cycle 2'!A833="","", 'New Cycle 3'!A833),IF($A$20=9, IF('New Cycle 3'!A833="","", 'New Cycle 3'!A833),"")))))))))</f>
        <v>831</v>
      </c>
      <c r="Q833" s="32">
        <f>IF($A$20=1,IF(UDDS!C833="","",UDDS!C833),IF($A$20=2,IF('FTP-75'!C833="","",'FTP-75'!C833),IF($A$20=3, IF('US06'!C833="","",'US06'!C833),IF($A$20=4, IF(NEDC!B833="","", NEDC!B833),IF($A$20=5, IF('JPN10-15'!B833="","",'JPN10-15'!B833),IF($A$20=6, IF(WLTC!C833="","", WLTC!C833),IF($A$20=7, IF('New Cycle 1'!B833="","", 'New Cycle 1'!B833),IF($A$20=8, IF('New Cycle 2'!B833="","", 'New Cycle 2'!B833),IF($A$20=9, IF('New Cycle 3'!B833="","", 'New Cycle 3'!B833),"")))))))))</f>
        <v>50.872666650348243</v>
      </c>
      <c r="R833" s="32">
        <f>IF($A$20=1,IF(UDDS!D833="","",UDDS!D833),IF($A$20=2,IF('FTP-75'!D833="","",'FTP-75'!D833),IF($A$20=3, IF('US06'!D833="","",'US06'!D833),IF($A$20=4, IF(NEDC!C833="","", NEDC!C833),IF($A$20=5, IF('JPN10-15'!C833="","",'JPN10-15'!C833),IF($A$20=6, IF(WLTC!D833="","", WLTC!D833),IF($A$20=7, IF('New Cycle 1'!C833="","", 'New Cycle 1'!C833),IF($A$20=8, IF('New Cycle 2'!C833="","", 'New Cycle 2'!C833),IF($A$20=9, IF('New Cycle 3'!C833="","", 'New Cycle 3'!C833),"")))))))))</f>
        <v>0</v>
      </c>
      <c r="S833" s="32">
        <f>IF($A$20=1,IF(UDDS!E833="","",UDDS!E833),IF($A$20=2,IF('FTP-75'!E833="","",'FTP-75'!E833),IF($A$20=3, IF('US06'!E833="","",'US06'!E833),IF($A$20=4, IF(NEDC!D833="","", NEDC!D833),IF($A$20=5, IF('JPN10-15'!D833="","",'JPN10-15'!D833),IF($A$20=6, IF(WLTC!E833="","", WLTC!E833),IF($A$20=7, IF('New Cycle 1'!D833="","", 'New Cycle 1'!D833),IF($A$20=8, IF('New Cycle 2'!D833="","", 'New Cycle 2'!D833),IF($A$20=9, IF('New Cycle 3'!D833="","", 'New Cycle 3'!D833),"")))))))))</f>
        <v>14.1312962917634</v>
      </c>
      <c r="T833" s="32">
        <f>IF($A$20=1,IF(UDDS!F833="","",UDDS!F833),IF($A$20=2,IF('FTP-75'!F833="","",'FTP-75'!F833),IF($A$20=3, IF('US06'!F833="","",'US06'!F833),IF($A$20=4, IF(NEDC!E833="","", NEDC!E833),IF($A$20=5, IF('JPN10-15'!E833="","",'JPN10-15'!E833),IF($A$20=6, IF(WLTC!F833="","", WLTC!F833),IF($A$20=7, IF('New Cycle 1'!E833="","", 'New Cycle 1'!E833),IF($A$20=8, IF('New Cycle 2'!E833="","", 'New Cycle 2'!E833),IF($A$20=9, IF('New Cycle 3'!E833="","", 'New Cycle 3'!E833),"")))))))))</f>
        <v>0.24240740287451068</v>
      </c>
      <c r="U833" s="32">
        <f>IF($A$20=1,IF(UDDS!G833="","",UDDS!G833),IF($A$20=2,IF('FTP-75'!G833="","",'FTP-75'!G833),IF($A$20=3, IF('US06'!G833="","",'US06'!G833),IF($A$20=4, IF(NEDC!F833="","", NEDC!F833),IF($A$20=5, IF('JPN10-15'!F833="","",'JPN10-15'!F833),IF($A$20=6, IF(WLTC!G833="","", WLTC!G833),IF($A$20=7, IF('New Cycle 1'!F833="","", 'New Cycle 1'!F833),IF($A$20=8, IF('New Cycle 2'!F833="","", 'New Cycle 2'!F833),IF($A$20=9, IF('New Cycle 3'!F833="","", 'New Cycle 3'!F833),"")))))))))</f>
        <v>4308.524091548662</v>
      </c>
    </row>
    <row r="834" spans="16:21" x14ac:dyDescent="0.25">
      <c r="P834" s="8">
        <f>IF($A$20=1,IF(UDDS!A834="","",UDDS!A834),IF($A$20=2,IF('FTP-75'!A834="","",'FTP-75'!A834),IF($A$20=3, IF('US06'!A834="","",'US06'!A834),IF($A$20=4, IF(NEDC!A834="","", NEDC!A834),IF($A$20=5, IF('JPN10-15'!A834="","",'JPN10-15'!A834),IF($A$20=6, IF(WLTC!B834="","", WLTC!B834),IF($A$20=7, IF('New Cycle 1'!A834="","", 'New Cycle 1'!A834),IF($A$20=8, IF('New Cycle 2'!A834="","", 'New Cycle 3'!A834),IF($A$20=9, IF('New Cycle 3'!A834="","", 'New Cycle 3'!A834),"")))))))))</f>
        <v>832</v>
      </c>
      <c r="Q834" s="32">
        <f>IF($A$20=1,IF(UDDS!C834="","",UDDS!C834),IF($A$20=2,IF('FTP-75'!C834="","",'FTP-75'!C834),IF($A$20=3, IF('US06'!C834="","",'US06'!C834),IF($A$20=4, IF(NEDC!B834="","", NEDC!B834),IF($A$20=5, IF('JPN10-15'!B834="","",'JPN10-15'!B834),IF($A$20=6, IF(WLTC!C834="","", WLTC!C834),IF($A$20=7, IF('New Cycle 1'!B834="","", 'New Cycle 1'!B834),IF($A$20=8, IF('New Cycle 2'!B834="","", 'New Cycle 2'!B834),IF($A$20=9, IF('New Cycle 3'!B834="","", 'New Cycle 3'!B834),"")))))))))</f>
        <v>52.412666650348235</v>
      </c>
      <c r="R834" s="32">
        <f>IF($A$20=1,IF(UDDS!D834="","",UDDS!D834),IF($A$20=2,IF('FTP-75'!D834="","",'FTP-75'!D834),IF($A$20=3, IF('US06'!D834="","",'US06'!D834),IF($A$20=4, IF(NEDC!C834="","", NEDC!C834),IF($A$20=5, IF('JPN10-15'!C834="","",'JPN10-15'!C834),IF($A$20=6, IF(WLTC!D834="","", WLTC!D834),IF($A$20=7, IF('New Cycle 1'!C834="","", 'New Cycle 1'!C834),IF($A$20=8, IF('New Cycle 2'!C834="","", 'New Cycle 2'!C834),IF($A$20=9, IF('New Cycle 3'!C834="","", 'New Cycle 3'!C834),"")))))))))</f>
        <v>0</v>
      </c>
      <c r="S834" s="32">
        <f>IF($A$20=1,IF(UDDS!E834="","",UDDS!E834),IF($A$20=2,IF('FTP-75'!E834="","",'FTP-75'!E834),IF($A$20=3, IF('US06'!E834="","",'US06'!E834),IF($A$20=4, IF(NEDC!D834="","", NEDC!D834),IF($A$20=5, IF('JPN10-15'!D834="","",'JPN10-15'!D834),IF($A$20=6, IF(WLTC!E834="","", WLTC!E834),IF($A$20=7, IF('New Cycle 1'!D834="","", 'New Cycle 1'!D834),IF($A$20=8, IF('New Cycle 2'!D834="","", 'New Cycle 2'!D834),IF($A$20=9, IF('New Cycle 3'!D834="","", 'New Cycle 3'!D834),"")))))))))</f>
        <v>14.559074069541175</v>
      </c>
      <c r="T834" s="32">
        <f>IF($A$20=1,IF(UDDS!F834="","",UDDS!F834),IF($A$20=2,IF('FTP-75'!F834="","",'FTP-75'!F834),IF($A$20=3, IF('US06'!F834="","",'US06'!F834),IF($A$20=4, IF(NEDC!E834="","", NEDC!E834),IF($A$20=5, IF('JPN10-15'!E834="","",'JPN10-15'!E834),IF($A$20=6, IF(WLTC!F834="","", WLTC!F834),IF($A$20=7, IF('New Cycle 1'!E834="","", 'New Cycle 1'!E834),IF($A$20=8, IF('New Cycle 2'!E834="","", 'New Cycle 2'!E834),IF($A$20=9, IF('New Cycle 3'!E834="","", 'New Cycle 3'!E834),"")))))))))</f>
        <v>0.42777777777777537</v>
      </c>
      <c r="U834" s="32">
        <f>IF($A$20=1,IF(UDDS!G834="","",UDDS!G834),IF($A$20=2,IF('FTP-75'!G834="","",'FTP-75'!G834),IF($A$20=3, IF('US06'!G834="","",'US06'!G834),IF($A$20=4, IF(NEDC!F834="","", NEDC!F834),IF($A$20=5, IF('JPN10-15'!F834="","",'JPN10-15'!F834),IF($A$20=6, IF(WLTC!G834="","", WLTC!G834),IF($A$20=7, IF('New Cycle 1'!F834="","", 'New Cycle 1'!F834),IF($A$20=8, IF('New Cycle 2'!F834="","", 'New Cycle 2'!F834),IF($A$20=9, IF('New Cycle 3'!F834="","", 'New Cycle 3'!F834),"")))))))))</f>
        <v>4322.8692767293142</v>
      </c>
    </row>
    <row r="835" spans="16:21" x14ac:dyDescent="0.25">
      <c r="P835" s="8">
        <f>IF($A$20=1,IF(UDDS!A835="","",UDDS!A835),IF($A$20=2,IF('FTP-75'!A835="","",'FTP-75'!A835),IF($A$20=3, IF('US06'!A835="","",'US06'!A835),IF($A$20=4, IF(NEDC!A835="","", NEDC!A835),IF($A$20=5, IF('JPN10-15'!A835="","",'JPN10-15'!A835),IF($A$20=6, IF(WLTC!B835="","", WLTC!B835),IF($A$20=7, IF('New Cycle 1'!A835="","", 'New Cycle 1'!A835),IF($A$20=8, IF('New Cycle 2'!A835="","", 'New Cycle 3'!A835),IF($A$20=9, IF('New Cycle 3'!A835="","", 'New Cycle 3'!A835),"")))))))))</f>
        <v>833</v>
      </c>
      <c r="Q835" s="32">
        <f>IF($A$20=1,IF(UDDS!C835="","",UDDS!C835),IF($A$20=2,IF('FTP-75'!C835="","",'FTP-75'!C835),IF($A$20=3, IF('US06'!C835="","",'US06'!C835),IF($A$20=4, IF(NEDC!B835="","", NEDC!B835),IF($A$20=5, IF('JPN10-15'!B835="","",'JPN10-15'!B835),IF($A$20=6, IF(WLTC!C835="","", WLTC!C835),IF($A$20=7, IF('New Cycle 1'!B835="","", 'New Cycle 1'!B835),IF($A$20=8, IF('New Cycle 2'!B835="","", 'New Cycle 2'!B835),IF($A$20=9, IF('New Cycle 3'!B835="","", 'New Cycle 3'!B835),"")))))))))</f>
        <v>53.947339938879011</v>
      </c>
      <c r="R835" s="32">
        <f>IF($A$20=1,IF(UDDS!D835="","",UDDS!D835),IF($A$20=2,IF('FTP-75'!D835="","",'FTP-75'!D835),IF($A$20=3, IF('US06'!D835="","",'US06'!D835),IF($A$20=4, IF(NEDC!C835="","", NEDC!C835),IF($A$20=5, IF('JPN10-15'!C835="","",'JPN10-15'!C835),IF($A$20=6, IF(WLTC!D835="","", WLTC!D835),IF($A$20=7, IF('New Cycle 1'!C835="","", 'New Cycle 1'!C835),IF($A$20=8, IF('New Cycle 2'!C835="","", 'New Cycle 2'!C835),IF($A$20=9, IF('New Cycle 3'!C835="","", 'New Cycle 3'!C835),"")))))))))</f>
        <v>0</v>
      </c>
      <c r="S835" s="32">
        <f>IF($A$20=1,IF(UDDS!E835="","",UDDS!E835),IF($A$20=2,IF('FTP-75'!E835="","",'FTP-75'!E835),IF($A$20=3, IF('US06'!E835="","",'US06'!E835),IF($A$20=4, IF(NEDC!D835="","", NEDC!D835),IF($A$20=5, IF('JPN10-15'!D835="","",'JPN10-15'!D835),IF($A$20=6, IF(WLTC!E835="","", WLTC!E835),IF($A$20=7, IF('New Cycle 1'!D835="","", 'New Cycle 1'!D835),IF($A$20=8, IF('New Cycle 2'!D835="","", 'New Cycle 2'!D835),IF($A$20=9, IF('New Cycle 3'!D835="","", 'New Cycle 3'!D835),"")))))))))</f>
        <v>14.98537220524417</v>
      </c>
      <c r="T835" s="32">
        <f>IF($A$20=1,IF(UDDS!F835="","",UDDS!F835),IF($A$20=2,IF('FTP-75'!F835="","",'FTP-75'!F835),IF($A$20=3, IF('US06'!F835="","",'US06'!F835),IF($A$20=4, IF(NEDC!E835="","", NEDC!E835),IF($A$20=5, IF('JPN10-15'!E835="","",'JPN10-15'!E835),IF($A$20=6, IF(WLTC!F835="","", WLTC!F835),IF($A$20=7, IF('New Cycle 1'!E835="","", 'New Cycle 1'!E835),IF($A$20=8, IF('New Cycle 2'!E835="","", 'New Cycle 2'!E835),IF($A$20=9, IF('New Cycle 3'!E835="","", 'New Cycle 3'!E835),"")))))))))</f>
        <v>0.42629813570299468</v>
      </c>
      <c r="U835" s="32">
        <f>IF($A$20=1,IF(UDDS!G835="","",UDDS!G835),IF($A$20=2,IF('FTP-75'!G835="","",'FTP-75'!G835),IF($A$20=3, IF('US06'!G835="","",'US06'!G835),IF($A$20=4, IF(NEDC!F835="","", NEDC!F835),IF($A$20=5, IF('JPN10-15'!F835="","",'JPN10-15'!F835),IF($A$20=6, IF(WLTC!G835="","", WLTC!G835),IF($A$20=7, IF('New Cycle 1'!F835="","", 'New Cycle 1'!F835),IF($A$20=8, IF('New Cycle 2'!F835="","", 'New Cycle 2'!F835),IF($A$20=9, IF('New Cycle 3'!F835="","", 'New Cycle 3'!F835),"")))))))))</f>
        <v>4337.6414998667069</v>
      </c>
    </row>
    <row r="836" spans="16:21" x14ac:dyDescent="0.25">
      <c r="P836" s="8">
        <f>IF($A$20=1,IF(UDDS!A836="","",UDDS!A836),IF($A$20=2,IF('FTP-75'!A836="","",'FTP-75'!A836),IF($A$20=3, IF('US06'!A836="","",'US06'!A836),IF($A$20=4, IF(NEDC!A836="","", NEDC!A836),IF($A$20=5, IF('JPN10-15'!A836="","",'JPN10-15'!A836),IF($A$20=6, IF(WLTC!B836="","", WLTC!B836),IF($A$20=7, IF('New Cycle 1'!A836="","", 'New Cycle 1'!A836),IF($A$20=8, IF('New Cycle 2'!A836="","", 'New Cycle 3'!A836),IF($A$20=9, IF('New Cycle 3'!A836="","", 'New Cycle 3'!A836),"")))))))))</f>
        <v>834</v>
      </c>
      <c r="Q836" s="32">
        <f>IF($A$20=1,IF(UDDS!C836="","",UDDS!C836),IF($A$20=2,IF('FTP-75'!C836="","",'FTP-75'!C836),IF($A$20=3, IF('US06'!C836="","",'US06'!C836),IF($A$20=4, IF(NEDC!B836="","", NEDC!B836),IF($A$20=5, IF('JPN10-15'!B836="","",'JPN10-15'!B836),IF($A$20=6, IF(WLTC!C836="","", WLTC!C836),IF($A$20=7, IF('New Cycle 1'!B836="","", 'New Cycle 1'!B836),IF($A$20=8, IF('New Cycle 2'!B836="","", 'New Cycle 2'!B836),IF($A$20=9, IF('New Cycle 3'!B836="","", 'New Cycle 3'!B836),"")))))))))</f>
        <v>55.48798891796006</v>
      </c>
      <c r="R836" s="32">
        <f>IF($A$20=1,IF(UDDS!D836="","",UDDS!D836),IF($A$20=2,IF('FTP-75'!D836="","",'FTP-75'!D836),IF($A$20=3, IF('US06'!D836="","",'US06'!D836),IF($A$20=4, IF(NEDC!C836="","", NEDC!C836),IF($A$20=5, IF('JPN10-15'!C836="","",'JPN10-15'!C836),IF($A$20=6, IF(WLTC!D836="","", WLTC!D836),IF($A$20=7, IF('New Cycle 1'!C836="","", 'New Cycle 1'!C836),IF($A$20=8, IF('New Cycle 2'!C836="","", 'New Cycle 2'!C836),IF($A$20=9, IF('New Cycle 3'!C836="","", 'New Cycle 3'!C836),"")))))))))</f>
        <v>0</v>
      </c>
      <c r="S836" s="32">
        <f>IF($A$20=1,IF(UDDS!E836="","",UDDS!E836),IF($A$20=2,IF('FTP-75'!E836="","",'FTP-75'!E836),IF($A$20=3, IF('US06'!E836="","",'US06'!E836),IF($A$20=4, IF(NEDC!D836="","", NEDC!D836),IF($A$20=5, IF('JPN10-15'!D836="","",'JPN10-15'!D836),IF($A$20=6, IF(WLTC!E836="","", WLTC!E836),IF($A$20=7, IF('New Cycle 1'!D836="","", 'New Cycle 1'!D836),IF($A$20=8, IF('New Cycle 2'!D836="","", 'New Cycle 2'!D836),IF($A$20=9, IF('New Cycle 3'!D836="","", 'New Cycle 3'!D836),"")))))))))</f>
        <v>15.413330254988905</v>
      </c>
      <c r="T836" s="32">
        <f>IF($A$20=1,IF(UDDS!F836="","",UDDS!F836),IF($A$20=2,IF('FTP-75'!F836="","",'FTP-75'!F836),IF($A$20=3, IF('US06'!F836="","",'US06'!F836),IF($A$20=4, IF(NEDC!E836="","", NEDC!E836),IF($A$20=5, IF('JPN10-15'!E836="","",'JPN10-15'!E836),IF($A$20=6, IF(WLTC!F836="","", WLTC!F836),IF($A$20=7, IF('New Cycle 1'!E836="","", 'New Cycle 1'!E836),IF($A$20=8, IF('New Cycle 2'!E836="","", 'New Cycle 2'!E836),IF($A$20=9, IF('New Cycle 3'!E836="","", 'New Cycle 3'!E836),"")))))))))</f>
        <v>0.42795804974473484</v>
      </c>
      <c r="U836" s="32">
        <f>IF($A$20=1,IF(UDDS!G836="","",UDDS!G836),IF($A$20=2,IF('FTP-75'!G836="","",'FTP-75'!G836),IF($A$20=3, IF('US06'!G836="","",'US06'!G836),IF($A$20=4, IF(NEDC!F836="","", NEDC!F836),IF($A$20=5, IF('JPN10-15'!F836="","",'JPN10-15'!F836),IF($A$20=6, IF(WLTC!G836="","", WLTC!G836),IF($A$20=7, IF('New Cycle 1'!F836="","", 'New Cycle 1'!F836),IF($A$20=8, IF('New Cycle 2'!F836="","", 'New Cycle 2'!F836),IF($A$20=9, IF('New Cycle 3'!F836="","", 'New Cycle 3'!F836),"")))))))))</f>
        <v>4352.8408510968238</v>
      </c>
    </row>
    <row r="837" spans="16:21" x14ac:dyDescent="0.25">
      <c r="P837" s="8">
        <f>IF($A$20=1,IF(UDDS!A837="","",UDDS!A837),IF($A$20=2,IF('FTP-75'!A837="","",'FTP-75'!A837),IF($A$20=3, IF('US06'!A837="","",'US06'!A837),IF($A$20=4, IF(NEDC!A837="","", NEDC!A837),IF($A$20=5, IF('JPN10-15'!A837="","",'JPN10-15'!A837),IF($A$20=6, IF(WLTC!B837="","", WLTC!B837),IF($A$20=7, IF('New Cycle 1'!A837="","", 'New Cycle 1'!A837),IF($A$20=8, IF('New Cycle 2'!A837="","", 'New Cycle 3'!A837),IF($A$20=9, IF('New Cycle 3'!A837="","", 'New Cycle 3'!A837),"")))))))))</f>
        <v>835</v>
      </c>
      <c r="Q837" s="32">
        <f>IF($A$20=1,IF(UDDS!C837="","",UDDS!C837),IF($A$20=2,IF('FTP-75'!C837="","",'FTP-75'!C837),IF($A$20=3, IF('US06'!C837="","",'US06'!C837),IF($A$20=4, IF(NEDC!B837="","", NEDC!B837),IF($A$20=5, IF('JPN10-15'!B837="","",'JPN10-15'!B837),IF($A$20=6, IF(WLTC!C837="","", WLTC!C837),IF($A$20=7, IF('New Cycle 1'!B837="","", 'New Cycle 1'!B837),IF($A$20=8, IF('New Cycle 2'!B837="","", 'New Cycle 2'!B837),IF($A$20=9, IF('New Cycle 3'!B837="","", 'New Cycle 3'!B837),"")))))))))</f>
        <v>57.026999983787533</v>
      </c>
      <c r="R837" s="32">
        <f>IF($A$20=1,IF(UDDS!D837="","",UDDS!D837),IF($A$20=2,IF('FTP-75'!D837="","",'FTP-75'!D837),IF($A$20=3, IF('US06'!D837="","",'US06'!D837),IF($A$20=4, IF(NEDC!C837="","", NEDC!C837),IF($A$20=5, IF('JPN10-15'!C837="","",'JPN10-15'!C837),IF($A$20=6, IF(WLTC!D837="","", WLTC!D837),IF($A$20=7, IF('New Cycle 1'!C837="","", 'New Cycle 1'!C837),IF($A$20=8, IF('New Cycle 2'!C837="","", 'New Cycle 2'!C837),IF($A$20=9, IF('New Cycle 3'!C837="","", 'New Cycle 3'!C837),"")))))))))</f>
        <v>0</v>
      </c>
      <c r="S837" s="32">
        <f>IF($A$20=1,IF(UDDS!E837="","",UDDS!E837),IF($A$20=2,IF('FTP-75'!E837="","",'FTP-75'!E837),IF($A$20=3, IF('US06'!E837="","",'US06'!E837),IF($A$20=4, IF(NEDC!D837="","", NEDC!D837),IF($A$20=5, IF('JPN10-15'!D837="","",'JPN10-15'!D837),IF($A$20=6, IF(WLTC!E837="","", WLTC!E837),IF($A$20=7, IF('New Cycle 1'!D837="","", 'New Cycle 1'!D837),IF($A$20=8, IF('New Cycle 2'!D837="","", 'New Cycle 2'!D837),IF($A$20=9, IF('New Cycle 3'!D837="","", 'New Cycle 3'!D837),"")))))))))</f>
        <v>15.84083332882987</v>
      </c>
      <c r="T837" s="32">
        <f>IF($A$20=1,IF(UDDS!F837="","",UDDS!F837),IF($A$20=2,IF('FTP-75'!F837="","",'FTP-75'!F837),IF($A$20=3, IF('US06'!F837="","",'US06'!F837),IF($A$20=4, IF(NEDC!E837="","", NEDC!E837),IF($A$20=5, IF('JPN10-15'!E837="","",'JPN10-15'!E837),IF($A$20=6, IF(WLTC!F837="","", WLTC!F837),IF($A$20=7, IF('New Cycle 1'!E837="","", 'New Cycle 1'!E837),IF($A$20=8, IF('New Cycle 2'!E837="","", 'New Cycle 2'!E837),IF($A$20=9, IF('New Cycle 3'!E837="","", 'New Cycle 3'!E837),"")))))))))</f>
        <v>0.42750307384096509</v>
      </c>
      <c r="U837" s="32">
        <f>IF($A$20=1,IF(UDDS!G837="","",UDDS!G837),IF($A$20=2,IF('FTP-75'!G837="","",'FTP-75'!G837),IF($A$20=3, IF('US06'!G837="","",'US06'!G837),IF($A$20=4, IF(NEDC!F837="","", NEDC!F837),IF($A$20=5, IF('JPN10-15'!F837="","",'JPN10-15'!F837),IF($A$20=6, IF(WLTC!G837="","", WLTC!G837),IF($A$20=7, IF('New Cycle 1'!F837="","", 'New Cycle 1'!F837),IF($A$20=8, IF('New Cycle 2'!F837="","", 'New Cycle 2'!F837),IF($A$20=9, IF('New Cycle 3'!F837="","", 'New Cycle 3'!F837),"")))))))))</f>
        <v>4368.4679328887332</v>
      </c>
    </row>
    <row r="838" spans="16:21" x14ac:dyDescent="0.25">
      <c r="P838" s="8">
        <f>IF($A$20=1,IF(UDDS!A838="","",UDDS!A838),IF($A$20=2,IF('FTP-75'!A838="","",'FTP-75'!A838),IF($A$20=3, IF('US06'!A838="","",'US06'!A838),IF($A$20=4, IF(NEDC!A838="","", NEDC!A838),IF($A$20=5, IF('JPN10-15'!A838="","",'JPN10-15'!A838),IF($A$20=6, IF(WLTC!B838="","", WLTC!B838),IF($A$20=7, IF('New Cycle 1'!A838="","", 'New Cycle 1'!A838),IF($A$20=8, IF('New Cycle 2'!A838="","", 'New Cycle 3'!A838),IF($A$20=9, IF('New Cycle 3'!A838="","", 'New Cycle 3'!A838),"")))))))))</f>
        <v>836</v>
      </c>
      <c r="Q838" s="32">
        <f>IF($A$20=1,IF(UDDS!C838="","",UDDS!C838),IF($A$20=2,IF('FTP-75'!C838="","",'FTP-75'!C838),IF($A$20=3, IF('US06'!C838="","",'US06'!C838),IF($A$20=4, IF(NEDC!B838="","", NEDC!B838),IF($A$20=5, IF('JPN10-15'!B838="","",'JPN10-15'!B838),IF($A$20=6, IF(WLTC!C838="","", WLTC!C838),IF($A$20=7, IF('New Cycle 1'!B838="","", 'New Cycle 1'!B838),IF($A$20=8, IF('New Cycle 2'!B838="","", 'New Cycle 2'!B838),IF($A$20=9, IF('New Cycle 3'!B838="","", 'New Cycle 3'!B838),"")))))))))</f>
        <v>58.563351106378754</v>
      </c>
      <c r="R838" s="32">
        <f>IF($A$20=1,IF(UDDS!D838="","",UDDS!D838),IF($A$20=2,IF('FTP-75'!D838="","",'FTP-75'!D838),IF($A$20=3, IF('US06'!D838="","",'US06'!D838),IF($A$20=4, IF(NEDC!C838="","", NEDC!C838),IF($A$20=5, IF('JPN10-15'!C838="","",'JPN10-15'!C838),IF($A$20=6, IF(WLTC!D838="","", WLTC!D838),IF($A$20=7, IF('New Cycle 1'!C838="","", 'New Cycle 1'!C838),IF($A$20=8, IF('New Cycle 2'!C838="","", 'New Cycle 2'!C838),IF($A$20=9, IF('New Cycle 3'!C838="","", 'New Cycle 3'!C838),"")))))))))</f>
        <v>0</v>
      </c>
      <c r="S838" s="32">
        <f>IF($A$20=1,IF(UDDS!E838="","",UDDS!E838),IF($A$20=2,IF('FTP-75'!E838="","",'FTP-75'!E838),IF($A$20=3, IF('US06'!E838="","",'US06'!E838),IF($A$20=4, IF(NEDC!D838="","", NEDC!D838),IF($A$20=5, IF('JPN10-15'!D838="","",'JPN10-15'!D838),IF($A$20=6, IF(WLTC!E838="","", WLTC!E838),IF($A$20=7, IF('New Cycle 1'!D838="","", 'New Cycle 1'!D838),IF($A$20=8, IF('New Cycle 2'!D838="","", 'New Cycle 2'!D838),IF($A$20=9, IF('New Cycle 3'!D838="","", 'New Cycle 3'!D838),"")))))))))</f>
        <v>16.267597529549654</v>
      </c>
      <c r="T838" s="32">
        <f>IF($A$20=1,IF(UDDS!F838="","",UDDS!F838),IF($A$20=2,IF('FTP-75'!F838="","",'FTP-75'!F838),IF($A$20=3, IF('US06'!F838="","",'US06'!F838),IF($A$20=4, IF(NEDC!E838="","", NEDC!E838),IF($A$20=5, IF('JPN10-15'!E838="","",'JPN10-15'!E838),IF($A$20=6, IF(WLTC!F838="","", WLTC!F838),IF($A$20=7, IF('New Cycle 1'!E838="","", 'New Cycle 1'!E838),IF($A$20=8, IF('New Cycle 2'!E838="","", 'New Cycle 2'!E838),IF($A$20=9, IF('New Cycle 3'!E838="","", 'New Cycle 3'!E838),"")))))))))</f>
        <v>0.42676420071978427</v>
      </c>
      <c r="U838" s="32">
        <f>IF($A$20=1,IF(UDDS!G838="","",UDDS!G838),IF($A$20=2,IF('FTP-75'!G838="","",'FTP-75'!G838),IF($A$20=3, IF('US06'!G838="","",'US06'!G838),IF($A$20=4, IF(NEDC!F838="","", NEDC!F838),IF($A$20=5, IF('JPN10-15'!F838="","",'JPN10-15'!F838),IF($A$20=6, IF(WLTC!G838="","", WLTC!G838),IF($A$20=7, IF('New Cycle 1'!F838="","", 'New Cycle 1'!F838),IF($A$20=8, IF('New Cycle 2'!F838="","", 'New Cycle 2'!F838),IF($A$20=9, IF('New Cycle 3'!F838="","", 'New Cycle 3'!F838),"")))))))))</f>
        <v>4384.522148317923</v>
      </c>
    </row>
    <row r="839" spans="16:21" x14ac:dyDescent="0.25">
      <c r="P839" s="8">
        <f>IF($A$20=1,IF(UDDS!A839="","",UDDS!A839),IF($A$20=2,IF('FTP-75'!A839="","",'FTP-75'!A839),IF($A$20=3, IF('US06'!A839="","",'US06'!A839),IF($A$20=4, IF(NEDC!A839="","", NEDC!A839),IF($A$20=5, IF('JPN10-15'!A839="","",'JPN10-15'!A839),IF($A$20=6, IF(WLTC!B839="","", WLTC!B839),IF($A$20=7, IF('New Cycle 1'!A839="","", 'New Cycle 1'!A839),IF($A$20=8, IF('New Cycle 2'!A839="","", 'New Cycle 3'!A839),IF($A$20=9, IF('New Cycle 3'!A839="","", 'New Cycle 3'!A839),"")))))))))</f>
        <v>837</v>
      </c>
      <c r="Q839" s="32">
        <f>IF($A$20=1,IF(UDDS!C839="","",UDDS!C839),IF($A$20=2,IF('FTP-75'!C839="","",'FTP-75'!C839),IF($A$20=3, IF('US06'!C839="","",'US06'!C839),IF($A$20=4, IF(NEDC!B839="","", NEDC!B839),IF($A$20=5, IF('JPN10-15'!B839="","",'JPN10-15'!B839),IF($A$20=6, IF(WLTC!C839="","", WLTC!C839),IF($A$20=7, IF('New Cycle 1'!B839="","", 'New Cycle 1'!B839),IF($A$20=8, IF('New Cycle 2'!B839="","", 'New Cycle 2'!B839),IF($A$20=9, IF('New Cycle 3'!B839="","", 'New Cycle 3'!B839),"")))))))))</f>
        <v>60.101982194317713</v>
      </c>
      <c r="R839" s="32">
        <f>IF($A$20=1,IF(UDDS!D839="","",UDDS!D839),IF($A$20=2,IF('FTP-75'!D839="","",'FTP-75'!D839),IF($A$20=3, IF('US06'!D839="","",'US06'!D839),IF($A$20=4, IF(NEDC!C839="","", NEDC!C839),IF($A$20=5, IF('JPN10-15'!C839="","",'JPN10-15'!C839),IF($A$20=6, IF(WLTC!D839="","", WLTC!D839),IF($A$20=7, IF('New Cycle 1'!C839="","", 'New Cycle 1'!C839),IF($A$20=8, IF('New Cycle 2'!C839="","", 'New Cycle 2'!C839),IF($A$20=9, IF('New Cycle 3'!C839="","", 'New Cycle 3'!C839),"")))))))))</f>
        <v>0</v>
      </c>
      <c r="S839" s="32">
        <f>IF($A$20=1,IF(UDDS!E839="","",UDDS!E839),IF($A$20=2,IF('FTP-75'!E839="","",'FTP-75'!E839),IF($A$20=3, IF('US06'!E839="","",'US06'!E839),IF($A$20=4, IF(NEDC!D839="","", NEDC!D839),IF($A$20=5, IF('JPN10-15'!D839="","",'JPN10-15'!D839),IF($A$20=6, IF(WLTC!E839="","", WLTC!E839),IF($A$20=7, IF('New Cycle 1'!D839="","", 'New Cycle 1'!D839),IF($A$20=8, IF('New Cycle 2'!D839="","", 'New Cycle 2'!D839),IF($A$20=9, IF('New Cycle 3'!D839="","", 'New Cycle 3'!D839),"")))))))))</f>
        <v>16.694995053977141</v>
      </c>
      <c r="T839" s="32">
        <f>IF($A$20=1,IF(UDDS!F839="","",UDDS!F839),IF($A$20=2,IF('FTP-75'!F839="","",'FTP-75'!F839),IF($A$20=3, IF('US06'!F839="","",'US06'!F839),IF($A$20=4, IF(NEDC!E839="","", NEDC!E839),IF($A$20=5, IF('JPN10-15'!E839="","",'JPN10-15'!E839),IF($A$20=6, IF(WLTC!F839="","", WLTC!F839),IF($A$20=7, IF('New Cycle 1'!E839="","", 'New Cycle 1'!E839),IF($A$20=8, IF('New Cycle 2'!E839="","", 'New Cycle 2'!E839),IF($A$20=9, IF('New Cycle 3'!E839="","", 'New Cycle 3'!E839),"")))))))))</f>
        <v>0.42739752442748724</v>
      </c>
      <c r="U839" s="32">
        <f>IF($A$20=1,IF(UDDS!G839="","",UDDS!G839),IF($A$20=2,IF('FTP-75'!G839="","",'FTP-75'!G839),IF($A$20=3, IF('US06'!G839="","",'US06'!G839),IF($A$20=4, IF(NEDC!F839="","", NEDC!F839),IF($A$20=5, IF('JPN10-15'!F839="","",'JPN10-15'!F839),IF($A$20=6, IF(WLTC!G839="","", WLTC!G839),IF($A$20=7, IF('New Cycle 1'!F839="","", 'New Cycle 1'!F839),IF($A$20=8, IF('New Cycle 2'!F839="","", 'New Cycle 2'!F839),IF($A$20=9, IF('New Cycle 3'!F839="","", 'New Cycle 3'!F839),"")))))))))</f>
        <v>4401.0034446096861</v>
      </c>
    </row>
    <row r="840" spans="16:21" x14ac:dyDescent="0.25">
      <c r="P840" s="8">
        <f>IF($A$20=1,IF(UDDS!A840="","",UDDS!A840),IF($A$20=2,IF('FTP-75'!A840="","",'FTP-75'!A840),IF($A$20=3, IF('US06'!A840="","",'US06'!A840),IF($A$20=4, IF(NEDC!A840="","", NEDC!A840),IF($A$20=5, IF('JPN10-15'!A840="","",'JPN10-15'!A840),IF($A$20=6, IF(WLTC!B840="","", WLTC!B840),IF($A$20=7, IF('New Cycle 1'!A840="","", 'New Cycle 1'!A840),IF($A$20=8, IF('New Cycle 2'!A840="","", 'New Cycle 3'!A840),IF($A$20=9, IF('New Cycle 3'!A840="","", 'New Cycle 3'!A840),"")))))))))</f>
        <v>838</v>
      </c>
      <c r="Q840" s="32">
        <f>IF($A$20=1,IF(UDDS!C840="","",UDDS!C840),IF($A$20=2,IF('FTP-75'!C840="","",'FTP-75'!C840),IF($A$20=3, IF('US06'!C840="","",'US06'!C840),IF($A$20=4, IF(NEDC!B840="","", NEDC!B840),IF($A$20=5, IF('JPN10-15'!B840="","",'JPN10-15'!B840),IF($A$20=6, IF(WLTC!C840="","", WLTC!C840),IF($A$20=7, IF('New Cycle 1'!B840="","", 'New Cycle 1'!B840),IF($A$20=8, IF('New Cycle 2'!B840="","", 'New Cycle 2'!B840),IF($A$20=9, IF('New Cycle 3'!B840="","", 'New Cycle 3'!B840),"")))))))))</f>
        <v>61.642666650348239</v>
      </c>
      <c r="R840" s="32">
        <f>IF($A$20=1,IF(UDDS!D840="","",UDDS!D840),IF($A$20=2,IF('FTP-75'!D840="","",'FTP-75'!D840),IF($A$20=3, IF('US06'!D840="","",'US06'!D840),IF($A$20=4, IF(NEDC!C840="","", NEDC!C840),IF($A$20=5, IF('JPN10-15'!C840="","",'JPN10-15'!C840),IF($A$20=6, IF(WLTC!D840="","", WLTC!D840),IF($A$20=7, IF('New Cycle 1'!C840="","", 'New Cycle 1'!C840),IF($A$20=8, IF('New Cycle 2'!C840="","", 'New Cycle 2'!C840),IF($A$20=9, IF('New Cycle 3'!C840="","", 'New Cycle 3'!C840),"")))))))))</f>
        <v>0</v>
      </c>
      <c r="S840" s="32">
        <f>IF($A$20=1,IF(UDDS!E840="","",UDDS!E840),IF($A$20=2,IF('FTP-75'!E840="","",'FTP-75'!E840),IF($A$20=3, IF('US06'!E840="","",'US06'!E840),IF($A$20=4, IF(NEDC!D840="","", NEDC!D840),IF($A$20=5, IF('JPN10-15'!D840="","",'JPN10-15'!D840),IF($A$20=6, IF(WLTC!E840="","", WLTC!E840),IF($A$20=7, IF('New Cycle 1'!D840="","", 'New Cycle 1'!D840),IF($A$20=8, IF('New Cycle 2'!D840="","", 'New Cycle 2'!D840),IF($A$20=9, IF('New Cycle 3'!D840="","", 'New Cycle 3'!D840),"")))))))))</f>
        <v>17.122962958430065</v>
      </c>
      <c r="T840" s="32">
        <f>IF($A$20=1,IF(UDDS!F840="","",UDDS!F840),IF($A$20=2,IF('FTP-75'!F840="","",'FTP-75'!F840),IF($A$20=3, IF('US06'!F840="","",'US06'!F840),IF($A$20=4, IF(NEDC!E840="","", NEDC!E840),IF($A$20=5, IF('JPN10-15'!E840="","",'JPN10-15'!E840),IF($A$20=6, IF(WLTC!F840="","", WLTC!F840),IF($A$20=7, IF('New Cycle 1'!E840="","", 'New Cycle 1'!E840),IF($A$20=8, IF('New Cycle 2'!E840="","", 'New Cycle 2'!E840),IF($A$20=9, IF('New Cycle 3'!E840="","", 'New Cycle 3'!E840),"")))))))))</f>
        <v>0.42796790445292388</v>
      </c>
      <c r="U840" s="32">
        <f>IF($A$20=1,IF(UDDS!G840="","",UDDS!G840),IF($A$20=2,IF('FTP-75'!G840="","",'FTP-75'!G840),IF($A$20=3, IF('US06'!G840="","",'US06'!G840),IF($A$20=4, IF(NEDC!F840="","", NEDC!F840),IF($A$20=5, IF('JPN10-15'!F840="","",'JPN10-15'!F840),IF($A$20=6, IF(WLTC!G840="","", WLTC!G840),IF($A$20=7, IF('New Cycle 1'!F840="","", 'New Cycle 1'!F840),IF($A$20=8, IF('New Cycle 2'!F840="","", 'New Cycle 2'!F840),IF($A$20=9, IF('New Cycle 3'!F840="","", 'New Cycle 3'!F840),"")))))))))</f>
        <v>4417.9124236158896</v>
      </c>
    </row>
    <row r="841" spans="16:21" x14ac:dyDescent="0.25">
      <c r="P841" s="8">
        <f>IF($A$20=1,IF(UDDS!A841="","",UDDS!A841),IF($A$20=2,IF('FTP-75'!A841="","",'FTP-75'!A841),IF($A$20=3, IF('US06'!A841="","",'US06'!A841),IF($A$20=4, IF(NEDC!A841="","", NEDC!A841),IF($A$20=5, IF('JPN10-15'!A841="","",'JPN10-15'!A841),IF($A$20=6, IF(WLTC!B841="","", WLTC!B841),IF($A$20=7, IF('New Cycle 1'!A841="","", 'New Cycle 1'!A841),IF($A$20=8, IF('New Cycle 2'!A841="","", 'New Cycle 3'!A841),IF($A$20=9, IF('New Cycle 3'!A841="","", 'New Cycle 3'!A841),"")))))))))</f>
        <v>839</v>
      </c>
      <c r="Q841" s="32">
        <f>IF($A$20=1,IF(UDDS!C841="","",UDDS!C841),IF($A$20=2,IF('FTP-75'!C841="","",'FTP-75'!C841),IF($A$20=3, IF('US06'!C841="","",'US06'!C841),IF($A$20=4, IF(NEDC!B841="","", NEDC!B841),IF($A$20=5, IF('JPN10-15'!B841="","",'JPN10-15'!B841),IF($A$20=6, IF(WLTC!C841="","", WLTC!C841),IF($A$20=7, IF('New Cycle 1'!B841="","", 'New Cycle 1'!B841),IF($A$20=8, IF('New Cycle 2'!B841="","", 'New Cycle 2'!B841),IF($A$20=9, IF('New Cycle 3'!B841="","", 'New Cycle 3'!B841),"")))))))))</f>
        <v>63.16</v>
      </c>
      <c r="R841" s="32">
        <f>IF($A$20=1,IF(UDDS!D841="","",UDDS!D841),IF($A$20=2,IF('FTP-75'!D841="","",'FTP-75'!D841),IF($A$20=3, IF('US06'!D841="","",'US06'!D841),IF($A$20=4, IF(NEDC!C841="","", NEDC!C841),IF($A$20=5, IF('JPN10-15'!C841="","",'JPN10-15'!C841),IF($A$20=6, IF(WLTC!D841="","", WLTC!D841),IF($A$20=7, IF('New Cycle 1'!C841="","", 'New Cycle 1'!C841),IF($A$20=8, IF('New Cycle 2'!C841="","", 'New Cycle 2'!C841),IF($A$20=9, IF('New Cycle 3'!C841="","", 'New Cycle 3'!C841),"")))))))))</f>
        <v>0</v>
      </c>
      <c r="S841" s="32">
        <f>IF($A$20=1,IF(UDDS!E841="","",UDDS!E841),IF($A$20=2,IF('FTP-75'!E841="","",'FTP-75'!E841),IF($A$20=3, IF('US06'!E841="","",'US06'!E841),IF($A$20=4, IF(NEDC!D841="","", NEDC!D841),IF($A$20=5, IF('JPN10-15'!D841="","",'JPN10-15'!D841),IF($A$20=6, IF(WLTC!E841="","", WLTC!E841),IF($A$20=7, IF('New Cycle 1'!D841="","", 'New Cycle 1'!D841),IF($A$20=8, IF('New Cycle 2'!D841="","", 'New Cycle 2'!D841),IF($A$20=9, IF('New Cycle 3'!D841="","", 'New Cycle 3'!D841),"")))))))))</f>
        <v>17.544444444444444</v>
      </c>
      <c r="T841" s="32">
        <f>IF($A$20=1,IF(UDDS!F841="","",UDDS!F841),IF($A$20=2,IF('FTP-75'!F841="","",'FTP-75'!F841),IF($A$20=3, IF('US06'!F841="","",'US06'!F841),IF($A$20=4, IF(NEDC!E841="","", NEDC!E841),IF($A$20=5, IF('JPN10-15'!E841="","",'JPN10-15'!E841),IF($A$20=6, IF(WLTC!F841="","", WLTC!F841),IF($A$20=7, IF('New Cycle 1'!E841="","", 'New Cycle 1'!E841),IF($A$20=8, IF('New Cycle 2'!E841="","", 'New Cycle 2'!E841),IF($A$20=9, IF('New Cycle 3'!E841="","", 'New Cycle 3'!E841),"")))))))))</f>
        <v>0.42148148601437896</v>
      </c>
      <c r="U841" s="32">
        <f>IF($A$20=1,IF(UDDS!G841="","",UDDS!G841),IF($A$20=2,IF('FTP-75'!G841="","",'FTP-75'!G841),IF($A$20=3, IF('US06'!G841="","",'US06'!G841),IF($A$20=4, IF(NEDC!F841="","", NEDC!F841),IF($A$20=5, IF('JPN10-15'!F841="","",'JPN10-15'!F841),IF($A$20=6, IF(WLTC!G841="","", WLTC!G841),IF($A$20=7, IF('New Cycle 1'!F841="","", 'New Cycle 1'!F841),IF($A$20=8, IF('New Cycle 2'!F841="","", 'New Cycle 2'!F841),IF($A$20=9, IF('New Cycle 3'!F841="","", 'New Cycle 3'!F841),"")))))))))</f>
        <v>4435.2461273173267</v>
      </c>
    </row>
    <row r="842" spans="16:21" x14ac:dyDescent="0.25">
      <c r="P842" s="8">
        <f>IF($A$20=1,IF(UDDS!A842="","",UDDS!A842),IF($A$20=2,IF('FTP-75'!A842="","",'FTP-75'!A842),IF($A$20=3, IF('US06'!A842="","",'US06'!A842),IF($A$20=4, IF(NEDC!A842="","", NEDC!A842),IF($A$20=5, IF('JPN10-15'!A842="","",'JPN10-15'!A842),IF($A$20=6, IF(WLTC!B842="","", WLTC!B842),IF($A$20=7, IF('New Cycle 1'!A842="","", 'New Cycle 1'!A842),IF($A$20=8, IF('New Cycle 2'!A842="","", 'New Cycle 3'!A842),IF($A$20=9, IF('New Cycle 3'!A842="","", 'New Cycle 3'!A842),"")))))))))</f>
        <v>840</v>
      </c>
      <c r="Q842" s="32">
        <f>IF($A$20=1,IF(UDDS!C842="","",UDDS!C842),IF($A$20=2,IF('FTP-75'!C842="","",'FTP-75'!C842),IF($A$20=3, IF('US06'!C842="","",'US06'!C842),IF($A$20=4, IF(NEDC!B842="","", NEDC!B842),IF($A$20=5, IF('JPN10-15'!B842="","",'JPN10-15'!B842),IF($A$20=6, IF(WLTC!C842="","", WLTC!C842),IF($A$20=7, IF('New Cycle 1'!B842="","", 'New Cycle 1'!B842),IF($A$20=8, IF('New Cycle 2'!B842="","", 'New Cycle 2'!B842),IF($A$20=9, IF('New Cycle 3'!B842="","", 'New Cycle 3'!B842),"")))))))))</f>
        <v>64.700766609509785</v>
      </c>
      <c r="R842" s="32">
        <f>IF($A$20=1,IF(UDDS!D842="","",UDDS!D842),IF($A$20=2,IF('FTP-75'!D842="","",'FTP-75'!D842),IF($A$20=3, IF('US06'!D842="","",'US06'!D842),IF($A$20=4, IF(NEDC!C842="","", NEDC!C842),IF($A$20=5, IF('JPN10-15'!C842="","",'JPN10-15'!C842),IF($A$20=6, IF(WLTC!D842="","", WLTC!D842),IF($A$20=7, IF('New Cycle 1'!C842="","", 'New Cycle 1'!C842),IF($A$20=8, IF('New Cycle 2'!C842="","", 'New Cycle 2'!C842),IF($A$20=9, IF('New Cycle 3'!C842="","", 'New Cycle 3'!C842),"")))))))))</f>
        <v>0</v>
      </c>
      <c r="S842" s="32">
        <f>IF($A$20=1,IF(UDDS!E842="","",UDDS!E842),IF($A$20=2,IF('FTP-75'!E842="","",'FTP-75'!E842),IF($A$20=3, IF('US06'!E842="","",'US06'!E842),IF($A$20=4, IF(NEDC!D842="","", NEDC!D842),IF($A$20=5, IF('JPN10-15'!D842="","",'JPN10-15'!D842),IF($A$20=6, IF(WLTC!E842="","", WLTC!E842),IF($A$20=7, IF('New Cycle 1'!D842="","", 'New Cycle 1'!D842),IF($A$20=8, IF('New Cycle 2'!D842="","", 'New Cycle 2'!D842),IF($A$20=9, IF('New Cycle 3'!D842="","", 'New Cycle 3'!D842),"")))))))))</f>
        <v>17.972435169308273</v>
      </c>
      <c r="T842" s="32">
        <f>IF($A$20=1,IF(UDDS!F842="","",UDDS!F842),IF($A$20=2,IF('FTP-75'!F842="","",'FTP-75'!F842),IF($A$20=3, IF('US06'!F842="","",'US06'!F842),IF($A$20=4, IF(NEDC!E842="","", NEDC!E842),IF($A$20=5, IF('JPN10-15'!E842="","",'JPN10-15'!E842),IF($A$20=6, IF(WLTC!F842="","", WLTC!F842),IF($A$20=7, IF('New Cycle 1'!E842="","", 'New Cycle 1'!E842),IF($A$20=8, IF('New Cycle 2'!E842="","", 'New Cycle 2'!E842),IF($A$20=9, IF('New Cycle 3'!E842="","", 'New Cycle 3'!E842),"")))))))))</f>
        <v>0.42799072486382883</v>
      </c>
      <c r="U842" s="32">
        <f>IF($A$20=1,IF(UDDS!G842="","",UDDS!G842),IF($A$20=2,IF('FTP-75'!G842="","",'FTP-75'!G842),IF($A$20=3, IF('US06'!G842="","",'US06'!G842),IF($A$20=4, IF(NEDC!F842="","", NEDC!F842),IF($A$20=5, IF('JPN10-15'!F842="","",'JPN10-15'!F842),IF($A$20=6, IF(WLTC!G842="","", WLTC!G842),IF($A$20=7, IF('New Cycle 1'!F842="","", 'New Cycle 1'!F842),IF($A$20=8, IF('New Cycle 2'!F842="","", 'New Cycle 2'!F842),IF($A$20=9, IF('New Cycle 3'!F842="","", 'New Cycle 3'!F842),"")))))))))</f>
        <v>4453.0045671242033</v>
      </c>
    </row>
    <row r="843" spans="16:21" x14ac:dyDescent="0.25">
      <c r="P843" s="8">
        <f>IF($A$20=1,IF(UDDS!A843="","",UDDS!A843),IF($A$20=2,IF('FTP-75'!A843="","",'FTP-75'!A843),IF($A$20=3, IF('US06'!A843="","",'US06'!A843),IF($A$20=4, IF(NEDC!A843="","", NEDC!A843),IF($A$20=5, IF('JPN10-15'!A843="","",'JPN10-15'!A843),IF($A$20=6, IF(WLTC!B843="","", WLTC!B843),IF($A$20=7, IF('New Cycle 1'!A843="","", 'New Cycle 1'!A843),IF($A$20=8, IF('New Cycle 2'!A843="","", 'New Cycle 3'!A843),IF($A$20=9, IF('New Cycle 3'!A843="","", 'New Cycle 3'!A843),"")))))))))</f>
        <v>841</v>
      </c>
      <c r="Q843" s="32">
        <f>IF($A$20=1,IF(UDDS!C843="","",UDDS!C843),IF($A$20=2,IF('FTP-75'!C843="","",'FTP-75'!C843),IF($A$20=3, IF('US06'!C843="","",'US06'!C843),IF($A$20=4, IF(NEDC!B843="","", NEDC!B843),IF($A$20=5, IF('JPN10-15'!B843="","",'JPN10-15'!B843),IF($A$20=6, IF(WLTC!C843="","", WLTC!C843),IF($A$20=7, IF('New Cycle 1'!B843="","", 'New Cycle 1'!B843),IF($A$20=8, IF('New Cycle 2'!B843="","", 'New Cycle 2'!B843),IF($A$20=9, IF('New Cycle 3'!B843="","", 'New Cycle 3'!B843),"")))))))))</f>
        <v>66.245555555555555</v>
      </c>
      <c r="R843" s="32">
        <f>IF($A$20=1,IF(UDDS!D843="","",UDDS!D843),IF($A$20=2,IF('FTP-75'!D843="","",'FTP-75'!D843),IF($A$20=3, IF('US06'!D843="","",'US06'!D843),IF($A$20=4, IF(NEDC!C843="","", NEDC!C843),IF($A$20=5, IF('JPN10-15'!C843="","",'JPN10-15'!C843),IF($A$20=6, IF(WLTC!D843="","", WLTC!D843),IF($A$20=7, IF('New Cycle 1'!C843="","", 'New Cycle 1'!C843),IF($A$20=8, IF('New Cycle 2'!C843="","", 'New Cycle 2'!C843),IF($A$20=9, IF('New Cycle 3'!C843="","", 'New Cycle 3'!C843),"")))))))))</f>
        <v>0</v>
      </c>
      <c r="S843" s="32">
        <f>IF($A$20=1,IF(UDDS!E843="","",UDDS!E843),IF($A$20=2,IF('FTP-75'!E843="","",'FTP-75'!E843),IF($A$20=3, IF('US06'!E843="","",'US06'!E843),IF($A$20=4, IF(NEDC!D843="","", NEDC!D843),IF($A$20=5, IF('JPN10-15'!D843="","",'JPN10-15'!D843),IF($A$20=6, IF(WLTC!E843="","", WLTC!E843),IF($A$20=7, IF('New Cycle 1'!D843="","", 'New Cycle 1'!D843),IF($A$20=8, IF('New Cycle 2'!D843="","", 'New Cycle 2'!D843),IF($A$20=9, IF('New Cycle 3'!D843="","", 'New Cycle 3'!D843),"")))))))))</f>
        <v>18.401543209876543</v>
      </c>
      <c r="T843" s="32">
        <f>IF($A$20=1,IF(UDDS!F843="","",UDDS!F843),IF($A$20=2,IF('FTP-75'!F843="","",'FTP-75'!F843),IF($A$20=3, IF('US06'!F843="","",'US06'!F843),IF($A$20=4, IF(NEDC!E843="","", NEDC!E843),IF($A$20=5, IF('JPN10-15'!E843="","",'JPN10-15'!E843),IF($A$20=6, IF(WLTC!F843="","", WLTC!F843),IF($A$20=7, IF('New Cycle 1'!E843="","", 'New Cycle 1'!E843),IF($A$20=8, IF('New Cycle 2'!E843="","", 'New Cycle 2'!E843),IF($A$20=9, IF('New Cycle 3'!E843="","", 'New Cycle 3'!E843),"")))))))))</f>
        <v>0.4291080405682699</v>
      </c>
      <c r="U843" s="32">
        <f>IF($A$20=1,IF(UDDS!G843="","",UDDS!G843),IF($A$20=2,IF('FTP-75'!G843="","",'FTP-75'!G843),IF($A$20=3, IF('US06'!G843="","",'US06'!G843),IF($A$20=4, IF(NEDC!F843="","", NEDC!F843),IF($A$20=5, IF('JPN10-15'!F843="","",'JPN10-15'!F843),IF($A$20=6, IF(WLTC!G843="","", WLTC!G843),IF($A$20=7, IF('New Cycle 1'!F843="","", 'New Cycle 1'!F843),IF($A$20=8, IF('New Cycle 2'!F843="","", 'New Cycle 2'!F843),IF($A$20=9, IF('New Cycle 3'!F843="","", 'New Cycle 3'!F843),"")))))))))</f>
        <v>4471.1915563137954</v>
      </c>
    </row>
    <row r="844" spans="16:21" x14ac:dyDescent="0.25">
      <c r="P844" s="8">
        <f>IF($A$20=1,IF(UDDS!A844="","",UDDS!A844),IF($A$20=2,IF('FTP-75'!A844="","",'FTP-75'!A844),IF($A$20=3, IF('US06'!A844="","",'US06'!A844),IF($A$20=4, IF(NEDC!A844="","", NEDC!A844),IF($A$20=5, IF('JPN10-15'!A844="","",'JPN10-15'!A844),IF($A$20=6, IF(WLTC!B844="","", WLTC!B844),IF($A$20=7, IF('New Cycle 1'!A844="","", 'New Cycle 1'!A844),IF($A$20=8, IF('New Cycle 2'!A844="","", 'New Cycle 3'!A844),IF($A$20=9, IF('New Cycle 3'!A844="","", 'New Cycle 3'!A844),"")))))))))</f>
        <v>842</v>
      </c>
      <c r="Q844" s="32">
        <f>IF($A$20=1,IF(UDDS!C844="","",UDDS!C844),IF($A$20=2,IF('FTP-75'!C844="","",'FTP-75'!C844),IF($A$20=3, IF('US06'!C844="","",'US06'!C844),IF($A$20=4, IF(NEDC!B844="","", NEDC!B844),IF($A$20=5, IF('JPN10-15'!B844="","",'JPN10-15'!B844),IF($A$20=6, IF(WLTC!C844="","", WLTC!C844),IF($A$20=7, IF('New Cycle 1'!B844="","", 'New Cycle 1'!B844),IF($A$20=8, IF('New Cycle 2'!B844="","", 'New Cycle 2'!B844),IF($A$20=9, IF('New Cycle 3'!B844="","", 'New Cycle 3'!B844),"")))))))))</f>
        <v>67.78</v>
      </c>
      <c r="R844" s="32">
        <f>IF($A$20=1,IF(UDDS!D844="","",UDDS!D844),IF($A$20=2,IF('FTP-75'!D844="","",'FTP-75'!D844),IF($A$20=3, IF('US06'!D844="","",'US06'!D844),IF($A$20=4, IF(NEDC!C844="","", NEDC!C844),IF($A$20=5, IF('JPN10-15'!C844="","",'JPN10-15'!C844),IF($A$20=6, IF(WLTC!D844="","", WLTC!D844),IF($A$20=7, IF('New Cycle 1'!C844="","", 'New Cycle 1'!C844),IF($A$20=8, IF('New Cycle 2'!C844="","", 'New Cycle 2'!C844),IF($A$20=9, IF('New Cycle 3'!C844="","", 'New Cycle 3'!C844),"")))))))))</f>
        <v>0</v>
      </c>
      <c r="S844" s="32">
        <f>IF($A$20=1,IF(UDDS!E844="","",UDDS!E844),IF($A$20=2,IF('FTP-75'!E844="","",'FTP-75'!E844),IF($A$20=3, IF('US06'!E844="","",'US06'!E844),IF($A$20=4, IF(NEDC!D844="","", NEDC!D844),IF($A$20=5, IF('JPN10-15'!D844="","",'JPN10-15'!D844),IF($A$20=6, IF(WLTC!E844="","", WLTC!E844),IF($A$20=7, IF('New Cycle 1'!D844="","", 'New Cycle 1'!D844),IF($A$20=8, IF('New Cycle 2'!D844="","", 'New Cycle 2'!D844),IF($A$20=9, IF('New Cycle 3'!D844="","", 'New Cycle 3'!D844),"")))))))))</f>
        <v>18.827777777777779</v>
      </c>
      <c r="T844" s="32">
        <f>IF($A$20=1,IF(UDDS!F844="","",UDDS!F844),IF($A$20=2,IF('FTP-75'!F844="","",'FTP-75'!F844),IF($A$20=3, IF('US06'!F844="","",'US06'!F844),IF($A$20=4, IF(NEDC!E844="","", NEDC!E844),IF($A$20=5, IF('JPN10-15'!E844="","",'JPN10-15'!E844),IF($A$20=6, IF(WLTC!F844="","", WLTC!F844),IF($A$20=7, IF('New Cycle 1'!E844="","", 'New Cycle 1'!E844),IF($A$20=8, IF('New Cycle 2'!E844="","", 'New Cycle 2'!E844),IF($A$20=9, IF('New Cycle 3'!E844="","", 'New Cycle 3'!E844),"")))))))))</f>
        <v>0.42623456790123626</v>
      </c>
      <c r="U844" s="32">
        <f>IF($A$20=1,IF(UDDS!G844="","",UDDS!G844),IF($A$20=2,IF('FTP-75'!G844="","",'FTP-75'!G844),IF($A$20=3, IF('US06'!G844="","",'US06'!G844),IF($A$20=4, IF(NEDC!F844="","", NEDC!F844),IF($A$20=5, IF('JPN10-15'!F844="","",'JPN10-15'!F844),IF($A$20=6, IF(WLTC!G844="","", WLTC!G844),IF($A$20=7, IF('New Cycle 1'!F844="","", 'New Cycle 1'!F844),IF($A$20=8, IF('New Cycle 2'!F844="","", 'New Cycle 2'!F844),IF($A$20=9, IF('New Cycle 3'!F844="","", 'New Cycle 3'!F844),"")))))))))</f>
        <v>4489.8062168076231</v>
      </c>
    </row>
    <row r="845" spans="16:21" x14ac:dyDescent="0.25">
      <c r="P845" s="8">
        <f>IF($A$20=1,IF(UDDS!A845="","",UDDS!A845),IF($A$20=2,IF('FTP-75'!A845="","",'FTP-75'!A845),IF($A$20=3, IF('US06'!A845="","",'US06'!A845),IF($A$20=4, IF(NEDC!A845="","", NEDC!A845),IF($A$20=5, IF('JPN10-15'!A845="","",'JPN10-15'!A845),IF($A$20=6, IF(WLTC!B845="","", WLTC!B845),IF($A$20=7, IF('New Cycle 1'!A845="","", 'New Cycle 1'!A845),IF($A$20=8, IF('New Cycle 2'!A845="","", 'New Cycle 3'!A845),IF($A$20=9, IF('New Cycle 3'!A845="","", 'New Cycle 3'!A845),"")))))))))</f>
        <v>843</v>
      </c>
      <c r="Q845" s="32">
        <f>IF($A$20=1,IF(UDDS!C845="","",UDDS!C845),IF($A$20=2,IF('FTP-75'!C845="","",'FTP-75'!C845),IF($A$20=3, IF('US06'!C845="","",'US06'!C845),IF($A$20=4, IF(NEDC!B845="","", NEDC!B845),IF($A$20=5, IF('JPN10-15'!B845="","",'JPN10-15'!B845),IF($A$20=6, IF(WLTC!C845="","", WLTC!C845),IF($A$20=7, IF('New Cycle 1'!B845="","", 'New Cycle 1'!B845),IF($A$20=8, IF('New Cycle 2'!B845="","", 'New Cycle 2'!B845),IF($A$20=9, IF('New Cycle 3'!B845="","", 'New Cycle 3'!B845),"")))))))))</f>
        <v>69.316240011586089</v>
      </c>
      <c r="R845" s="32">
        <f>IF($A$20=1,IF(UDDS!D845="","",UDDS!D845),IF($A$20=2,IF('FTP-75'!D845="","",'FTP-75'!D845),IF($A$20=3, IF('US06'!D845="","",'US06'!D845),IF($A$20=4, IF(NEDC!C845="","", NEDC!C845),IF($A$20=5, IF('JPN10-15'!C845="","",'JPN10-15'!C845),IF($A$20=6, IF(WLTC!D845="","", WLTC!D845),IF($A$20=7, IF('New Cycle 1'!C845="","", 'New Cycle 1'!C845),IF($A$20=8, IF('New Cycle 2'!C845="","", 'New Cycle 2'!C845),IF($A$20=9, IF('New Cycle 3'!C845="","", 'New Cycle 3'!C845),"")))))))))</f>
        <v>0</v>
      </c>
      <c r="S845" s="32">
        <f>IF($A$20=1,IF(UDDS!E845="","",UDDS!E845),IF($A$20=2,IF('FTP-75'!E845="","",'FTP-75'!E845),IF($A$20=3, IF('US06'!E845="","",'US06'!E845),IF($A$20=4, IF(NEDC!D845="","", NEDC!D845),IF($A$20=5, IF('JPN10-15'!D845="","",'JPN10-15'!D845),IF($A$20=6, IF(WLTC!E845="","", WLTC!E845),IF($A$20=7, IF('New Cycle 1'!D845="","", 'New Cycle 1'!D845),IF($A$20=8, IF('New Cycle 2'!D845="","", 'New Cycle 2'!D845),IF($A$20=9, IF('New Cycle 3'!D845="","", 'New Cycle 3'!D845),"")))))))))</f>
        <v>19.254511114329468</v>
      </c>
      <c r="T845" s="32">
        <f>IF($A$20=1,IF(UDDS!F845="","",UDDS!F845),IF($A$20=2,IF('FTP-75'!F845="","",'FTP-75'!F845),IF($A$20=3, IF('US06'!F845="","",'US06'!F845),IF($A$20=4, IF(NEDC!E845="","", NEDC!E845),IF($A$20=5, IF('JPN10-15'!E845="","",'JPN10-15'!E845),IF($A$20=6, IF(WLTC!F845="","", WLTC!F845),IF($A$20=7, IF('New Cycle 1'!E845="","", 'New Cycle 1'!E845),IF($A$20=8, IF('New Cycle 2'!E845="","", 'New Cycle 2'!E845),IF($A$20=9, IF('New Cycle 3'!E845="","", 'New Cycle 3'!E845),"")))))))))</f>
        <v>0.42673333655168832</v>
      </c>
      <c r="U845" s="32">
        <f>IF($A$20=1,IF(UDDS!G845="","",UDDS!G845),IF($A$20=2,IF('FTP-75'!G845="","",'FTP-75'!G845),IF($A$20=3, IF('US06'!G845="","",'US06'!G845),IF($A$20=4, IF(NEDC!F845="","", NEDC!F845),IF($A$20=5, IF('JPN10-15'!F845="","",'JPN10-15'!F845),IF($A$20=6, IF(WLTC!G845="","", WLTC!G845),IF($A$20=7, IF('New Cycle 1'!F845="","", 'New Cycle 1'!F845),IF($A$20=8, IF('New Cycle 2'!F845="","", 'New Cycle 2'!F845),IF($A$20=9, IF('New Cycle 3'!F845="","", 'New Cycle 3'!F845),"")))))))))</f>
        <v>4508.8473612536764</v>
      </c>
    </row>
    <row r="846" spans="16:21" x14ac:dyDescent="0.25">
      <c r="P846" s="8">
        <f>IF($A$20=1,IF(UDDS!A846="","",UDDS!A846),IF($A$20=2,IF('FTP-75'!A846="","",'FTP-75'!A846),IF($A$20=3, IF('US06'!A846="","",'US06'!A846),IF($A$20=4, IF(NEDC!A846="","", NEDC!A846),IF($A$20=5, IF('JPN10-15'!A846="","",'JPN10-15'!A846),IF($A$20=6, IF(WLTC!B846="","", WLTC!B846),IF($A$20=7, IF('New Cycle 1'!A846="","", 'New Cycle 1'!A846),IF($A$20=8, IF('New Cycle 2'!A846="","", 'New Cycle 3'!A846),IF($A$20=9, IF('New Cycle 3'!A846="","", 'New Cycle 3'!A846),"")))))))))</f>
        <v>844</v>
      </c>
      <c r="Q846" s="32">
        <f>IF($A$20=1,IF(UDDS!C846="","",UDDS!C846),IF($A$20=2,IF('FTP-75'!C846="","",'FTP-75'!C846),IF($A$20=3, IF('US06'!C846="","",'US06'!C846),IF($A$20=4, IF(NEDC!B846="","", NEDC!B846),IF($A$20=5, IF('JPN10-15'!B846="","",'JPN10-15'!B846),IF($A$20=6, IF(WLTC!C846="","", WLTC!C846),IF($A$20=7, IF('New Cycle 1'!B846="","", 'New Cycle 1'!B846),IF($A$20=8, IF('New Cycle 2'!B846="","", 'New Cycle 2'!B846),IF($A$20=9, IF('New Cycle 3'!B846="","", 'New Cycle 3'!B846),"")))))))))</f>
        <v>70</v>
      </c>
      <c r="R846" s="32">
        <f>IF($A$20=1,IF(UDDS!D846="","",UDDS!D846),IF($A$20=2,IF('FTP-75'!D846="","",'FTP-75'!D846),IF($A$20=3, IF('US06'!D846="","",'US06'!D846),IF($A$20=4, IF(NEDC!C846="","", NEDC!C846),IF($A$20=5, IF('JPN10-15'!C846="","",'JPN10-15'!C846),IF($A$20=6, IF(WLTC!D846="","", WLTC!D846),IF($A$20=7, IF('New Cycle 1'!C846="","", 'New Cycle 1'!C846),IF($A$20=8, IF('New Cycle 2'!C846="","", 'New Cycle 2'!C846),IF($A$20=9, IF('New Cycle 3'!C846="","", 'New Cycle 3'!C846),"")))))))))</f>
        <v>0</v>
      </c>
      <c r="S846" s="32">
        <f>IF($A$20=1,IF(UDDS!E846="","",UDDS!E846),IF($A$20=2,IF('FTP-75'!E846="","",'FTP-75'!E846),IF($A$20=3, IF('US06'!E846="","",'US06'!E846),IF($A$20=4, IF(NEDC!D846="","", NEDC!D846),IF($A$20=5, IF('JPN10-15'!D846="","",'JPN10-15'!D846),IF($A$20=6, IF(WLTC!E846="","", WLTC!E846),IF($A$20=7, IF('New Cycle 1'!D846="","", 'New Cycle 1'!D846),IF($A$20=8, IF('New Cycle 2'!D846="","", 'New Cycle 2'!D846),IF($A$20=9, IF('New Cycle 3'!D846="","", 'New Cycle 3'!D846),"")))))))))</f>
        <v>19.444444444444443</v>
      </c>
      <c r="T846" s="32">
        <f>IF($A$20=1,IF(UDDS!F846="","",UDDS!F846),IF($A$20=2,IF('FTP-75'!F846="","",'FTP-75'!F846),IF($A$20=3, IF('US06'!F846="","",'US06'!F846),IF($A$20=4, IF(NEDC!E846="","", NEDC!E846),IF($A$20=5, IF('JPN10-15'!E846="","",'JPN10-15'!E846),IF($A$20=6, IF(WLTC!F846="","", WLTC!F846),IF($A$20=7, IF('New Cycle 1'!E846="","", 'New Cycle 1'!E846),IF($A$20=8, IF('New Cycle 2'!E846="","", 'New Cycle 2'!E846),IF($A$20=9, IF('New Cycle 3'!E846="","", 'New Cycle 3'!E846),"")))))))))</f>
        <v>0.18993333011497526</v>
      </c>
      <c r="U846" s="32">
        <f>IF($A$20=1,IF(UDDS!G846="","",UDDS!G846),IF($A$20=2,IF('FTP-75'!G846="","",'FTP-75'!G846),IF($A$20=3, IF('US06'!G846="","",'US06'!G846),IF($A$20=4, IF(NEDC!F846="","", NEDC!F846),IF($A$20=5, IF('JPN10-15'!F846="","",'JPN10-15'!F846),IF($A$20=6, IF(WLTC!G846="","", WLTC!G846),IF($A$20=7, IF('New Cycle 1'!F846="","", 'New Cycle 1'!F846),IF($A$20=8, IF('New Cycle 2'!F846="","", 'New Cycle 2'!F846),IF($A$20=9, IF('New Cycle 3'!F846="","", 'New Cycle 3'!F846),"")))))))))</f>
        <v>4528.196839033063</v>
      </c>
    </row>
    <row r="847" spans="16:21" x14ac:dyDescent="0.25">
      <c r="P847" s="8">
        <f>IF($A$20=1,IF(UDDS!A847="","",UDDS!A847),IF($A$20=2,IF('FTP-75'!A847="","",'FTP-75'!A847),IF($A$20=3, IF('US06'!A847="","",'US06'!A847),IF($A$20=4, IF(NEDC!A847="","", NEDC!A847),IF($A$20=5, IF('JPN10-15'!A847="","",'JPN10-15'!A847),IF($A$20=6, IF(WLTC!B847="","", WLTC!B847),IF($A$20=7, IF('New Cycle 1'!A847="","", 'New Cycle 1'!A847),IF($A$20=8, IF('New Cycle 2'!A847="","", 'New Cycle 3'!A847),IF($A$20=9, IF('New Cycle 3'!A847="","", 'New Cycle 3'!A847),"")))))))))</f>
        <v>845</v>
      </c>
      <c r="Q847" s="32">
        <f>IF($A$20=1,IF(UDDS!C847="","",UDDS!C847),IF($A$20=2,IF('FTP-75'!C847="","",'FTP-75'!C847),IF($A$20=3, IF('US06'!C847="","",'US06'!C847),IF($A$20=4, IF(NEDC!B847="","", NEDC!B847),IF($A$20=5, IF('JPN10-15'!B847="","",'JPN10-15'!B847),IF($A$20=6, IF(WLTC!C847="","", WLTC!C847),IF($A$20=7, IF('New Cycle 1'!B847="","", 'New Cycle 1'!B847),IF($A$20=8, IF('New Cycle 2'!B847="","", 'New Cycle 2'!B847),IF($A$20=9, IF('New Cycle 3'!B847="","", 'New Cycle 3'!B847),"")))))))))</f>
        <v>70</v>
      </c>
      <c r="R847" s="32">
        <f>IF($A$20=1,IF(UDDS!D847="","",UDDS!D847),IF($A$20=2,IF('FTP-75'!D847="","",'FTP-75'!D847),IF($A$20=3, IF('US06'!D847="","",'US06'!D847),IF($A$20=4, IF(NEDC!C847="","", NEDC!C847),IF($A$20=5, IF('JPN10-15'!C847="","",'JPN10-15'!C847),IF($A$20=6, IF(WLTC!D847="","", WLTC!D847),IF($A$20=7, IF('New Cycle 1'!C847="","", 'New Cycle 1'!C847),IF($A$20=8, IF('New Cycle 2'!C847="","", 'New Cycle 2'!C847),IF($A$20=9, IF('New Cycle 3'!C847="","", 'New Cycle 3'!C847),"")))))))))</f>
        <v>0</v>
      </c>
      <c r="S847" s="32">
        <f>IF($A$20=1,IF(UDDS!E847="","",UDDS!E847),IF($A$20=2,IF('FTP-75'!E847="","",'FTP-75'!E847),IF($A$20=3, IF('US06'!E847="","",'US06'!E847),IF($A$20=4, IF(NEDC!D847="","", NEDC!D847),IF($A$20=5, IF('JPN10-15'!D847="","",'JPN10-15'!D847),IF($A$20=6, IF(WLTC!E847="","", WLTC!E847),IF($A$20=7, IF('New Cycle 1'!D847="","", 'New Cycle 1'!D847),IF($A$20=8, IF('New Cycle 2'!D847="","", 'New Cycle 2'!D847),IF($A$20=9, IF('New Cycle 3'!D847="","", 'New Cycle 3'!D847),"")))))))))</f>
        <v>19.444444444444443</v>
      </c>
      <c r="T847" s="32">
        <f>IF($A$20=1,IF(UDDS!F847="","",UDDS!F847),IF($A$20=2,IF('FTP-75'!F847="","",'FTP-75'!F847),IF($A$20=3, IF('US06'!F847="","",'US06'!F847),IF($A$20=4, IF(NEDC!E847="","", NEDC!E847),IF($A$20=5, IF('JPN10-15'!E847="","",'JPN10-15'!E847),IF($A$20=6, IF(WLTC!F847="","", WLTC!F847),IF($A$20=7, IF('New Cycle 1'!E847="","", 'New Cycle 1'!E847),IF($A$20=8, IF('New Cycle 2'!E847="","", 'New Cycle 2'!E847),IF($A$20=9, IF('New Cycle 3'!E847="","", 'New Cycle 3'!E847),"")))))))))</f>
        <v>0</v>
      </c>
      <c r="U847" s="32">
        <f>IF($A$20=1,IF(UDDS!G847="","",UDDS!G847),IF($A$20=2,IF('FTP-75'!G847="","",'FTP-75'!G847),IF($A$20=3, IF('US06'!G847="","",'US06'!G847),IF($A$20=4, IF(NEDC!F847="","", NEDC!F847),IF($A$20=5, IF('JPN10-15'!F847="","",'JPN10-15'!F847),IF($A$20=6, IF(WLTC!G847="","", WLTC!G847),IF($A$20=7, IF('New Cycle 1'!F847="","", 'New Cycle 1'!F847),IF($A$20=8, IF('New Cycle 2'!F847="","", 'New Cycle 2'!F847),IF($A$20=9, IF('New Cycle 3'!F847="","", 'New Cycle 3'!F847),"")))))))))</f>
        <v>4547.6412834775074</v>
      </c>
    </row>
    <row r="848" spans="16:21" x14ac:dyDescent="0.25">
      <c r="P848" s="8">
        <f>IF($A$20=1,IF(UDDS!A848="","",UDDS!A848),IF($A$20=2,IF('FTP-75'!A848="","",'FTP-75'!A848),IF($A$20=3, IF('US06'!A848="","",'US06'!A848),IF($A$20=4, IF(NEDC!A848="","", NEDC!A848),IF($A$20=5, IF('JPN10-15'!A848="","",'JPN10-15'!A848),IF($A$20=6, IF(WLTC!B848="","", WLTC!B848),IF($A$20=7, IF('New Cycle 1'!A848="","", 'New Cycle 1'!A848),IF($A$20=8, IF('New Cycle 2'!A848="","", 'New Cycle 3'!A848),IF($A$20=9, IF('New Cycle 3'!A848="","", 'New Cycle 3'!A848),"")))))))))</f>
        <v>846</v>
      </c>
      <c r="Q848" s="32">
        <f>IF($A$20=1,IF(UDDS!C848="","",UDDS!C848),IF($A$20=2,IF('FTP-75'!C848="","",'FTP-75'!C848),IF($A$20=3, IF('US06'!C848="","",'US06'!C848),IF($A$20=4, IF(NEDC!B848="","", NEDC!B848),IF($A$20=5, IF('JPN10-15'!B848="","",'JPN10-15'!B848),IF($A$20=6, IF(WLTC!C848="","", WLTC!C848),IF($A$20=7, IF('New Cycle 1'!B848="","", 'New Cycle 1'!B848),IF($A$20=8, IF('New Cycle 2'!B848="","", 'New Cycle 2'!B848),IF($A$20=9, IF('New Cycle 3'!B848="","", 'New Cycle 3'!B848),"")))))))))</f>
        <v>70</v>
      </c>
      <c r="R848" s="32">
        <f>IF($A$20=1,IF(UDDS!D848="","",UDDS!D848),IF($A$20=2,IF('FTP-75'!D848="","",'FTP-75'!D848),IF($A$20=3, IF('US06'!D848="","",'US06'!D848),IF($A$20=4, IF(NEDC!C848="","", NEDC!C848),IF($A$20=5, IF('JPN10-15'!C848="","",'JPN10-15'!C848),IF($A$20=6, IF(WLTC!D848="","", WLTC!D848),IF($A$20=7, IF('New Cycle 1'!C848="","", 'New Cycle 1'!C848),IF($A$20=8, IF('New Cycle 2'!C848="","", 'New Cycle 2'!C848),IF($A$20=9, IF('New Cycle 3'!C848="","", 'New Cycle 3'!C848),"")))))))))</f>
        <v>0</v>
      </c>
      <c r="S848" s="32">
        <f>IF($A$20=1,IF(UDDS!E848="","",UDDS!E848),IF($A$20=2,IF('FTP-75'!E848="","",'FTP-75'!E848),IF($A$20=3, IF('US06'!E848="","",'US06'!E848),IF($A$20=4, IF(NEDC!D848="","", NEDC!D848),IF($A$20=5, IF('JPN10-15'!D848="","",'JPN10-15'!D848),IF($A$20=6, IF(WLTC!E848="","", WLTC!E848),IF($A$20=7, IF('New Cycle 1'!D848="","", 'New Cycle 1'!D848),IF($A$20=8, IF('New Cycle 2'!D848="","", 'New Cycle 2'!D848),IF($A$20=9, IF('New Cycle 3'!D848="","", 'New Cycle 3'!D848),"")))))))))</f>
        <v>19.444444444444443</v>
      </c>
      <c r="T848" s="32">
        <f>IF($A$20=1,IF(UDDS!F848="","",UDDS!F848),IF($A$20=2,IF('FTP-75'!F848="","",'FTP-75'!F848),IF($A$20=3, IF('US06'!F848="","",'US06'!F848),IF($A$20=4, IF(NEDC!E848="","", NEDC!E848),IF($A$20=5, IF('JPN10-15'!E848="","",'JPN10-15'!E848),IF($A$20=6, IF(WLTC!F848="","", WLTC!F848),IF($A$20=7, IF('New Cycle 1'!E848="","", 'New Cycle 1'!E848),IF($A$20=8, IF('New Cycle 2'!E848="","", 'New Cycle 2'!E848),IF($A$20=9, IF('New Cycle 3'!E848="","", 'New Cycle 3'!E848),"")))))))))</f>
        <v>0</v>
      </c>
      <c r="U848" s="32">
        <f>IF($A$20=1,IF(UDDS!G848="","",UDDS!G848),IF($A$20=2,IF('FTP-75'!G848="","",'FTP-75'!G848),IF($A$20=3, IF('US06'!G848="","",'US06'!G848),IF($A$20=4, IF(NEDC!F848="","", NEDC!F848),IF($A$20=5, IF('JPN10-15'!F848="","",'JPN10-15'!F848),IF($A$20=6, IF(WLTC!G848="","", WLTC!G848),IF($A$20=7, IF('New Cycle 1'!F848="","", 'New Cycle 1'!F848),IF($A$20=8, IF('New Cycle 2'!F848="","", 'New Cycle 2'!F848),IF($A$20=9, IF('New Cycle 3'!F848="","", 'New Cycle 3'!F848),"")))))))))</f>
        <v>4567.0857279219517</v>
      </c>
    </row>
    <row r="849" spans="16:21" x14ac:dyDescent="0.25">
      <c r="P849" s="8">
        <f>IF($A$20=1,IF(UDDS!A849="","",UDDS!A849),IF($A$20=2,IF('FTP-75'!A849="","",'FTP-75'!A849),IF($A$20=3, IF('US06'!A849="","",'US06'!A849),IF($A$20=4, IF(NEDC!A849="","", NEDC!A849),IF($A$20=5, IF('JPN10-15'!A849="","",'JPN10-15'!A849),IF($A$20=6, IF(WLTC!B849="","", WLTC!B849),IF($A$20=7, IF('New Cycle 1'!A849="","", 'New Cycle 1'!A849),IF($A$20=8, IF('New Cycle 2'!A849="","", 'New Cycle 3'!A849),IF($A$20=9, IF('New Cycle 3'!A849="","", 'New Cycle 3'!A849),"")))))))))</f>
        <v>847</v>
      </c>
      <c r="Q849" s="32">
        <f>IF($A$20=1,IF(UDDS!C849="","",UDDS!C849),IF($A$20=2,IF('FTP-75'!C849="","",'FTP-75'!C849),IF($A$20=3, IF('US06'!C849="","",'US06'!C849),IF($A$20=4, IF(NEDC!B849="","", NEDC!B849),IF($A$20=5, IF('JPN10-15'!B849="","",'JPN10-15'!B849),IF($A$20=6, IF(WLTC!C849="","", WLTC!C849),IF($A$20=7, IF('New Cycle 1'!B849="","", 'New Cycle 1'!B849),IF($A$20=8, IF('New Cycle 2'!B849="","", 'New Cycle 2'!B849),IF($A$20=9, IF('New Cycle 3'!B849="","", 'New Cycle 3'!B849),"")))))))))</f>
        <v>70</v>
      </c>
      <c r="R849" s="32">
        <f>IF($A$20=1,IF(UDDS!D849="","",UDDS!D849),IF($A$20=2,IF('FTP-75'!D849="","",'FTP-75'!D849),IF($A$20=3, IF('US06'!D849="","",'US06'!D849),IF($A$20=4, IF(NEDC!C849="","", NEDC!C849),IF($A$20=5, IF('JPN10-15'!C849="","",'JPN10-15'!C849),IF($A$20=6, IF(WLTC!D849="","", WLTC!D849),IF($A$20=7, IF('New Cycle 1'!C849="","", 'New Cycle 1'!C849),IF($A$20=8, IF('New Cycle 2'!C849="","", 'New Cycle 2'!C849),IF($A$20=9, IF('New Cycle 3'!C849="","", 'New Cycle 3'!C849),"")))))))))</f>
        <v>0</v>
      </c>
      <c r="S849" s="32">
        <f>IF($A$20=1,IF(UDDS!E849="","",UDDS!E849),IF($A$20=2,IF('FTP-75'!E849="","",'FTP-75'!E849),IF($A$20=3, IF('US06'!E849="","",'US06'!E849),IF($A$20=4, IF(NEDC!D849="","", NEDC!D849),IF($A$20=5, IF('JPN10-15'!D849="","",'JPN10-15'!D849),IF($A$20=6, IF(WLTC!E849="","", WLTC!E849),IF($A$20=7, IF('New Cycle 1'!D849="","", 'New Cycle 1'!D849),IF($A$20=8, IF('New Cycle 2'!D849="","", 'New Cycle 2'!D849),IF($A$20=9, IF('New Cycle 3'!D849="","", 'New Cycle 3'!D849),"")))))))))</f>
        <v>19.444444444444443</v>
      </c>
      <c r="T849" s="32">
        <f>IF($A$20=1,IF(UDDS!F849="","",UDDS!F849),IF($A$20=2,IF('FTP-75'!F849="","",'FTP-75'!F849),IF($A$20=3, IF('US06'!F849="","",'US06'!F849),IF($A$20=4, IF(NEDC!E849="","", NEDC!E849),IF($A$20=5, IF('JPN10-15'!E849="","",'JPN10-15'!E849),IF($A$20=6, IF(WLTC!F849="","", WLTC!F849),IF($A$20=7, IF('New Cycle 1'!E849="","", 'New Cycle 1'!E849),IF($A$20=8, IF('New Cycle 2'!E849="","", 'New Cycle 2'!E849),IF($A$20=9, IF('New Cycle 3'!E849="","", 'New Cycle 3'!E849),"")))))))))</f>
        <v>0</v>
      </c>
      <c r="U849" s="32">
        <f>IF($A$20=1,IF(UDDS!G849="","",UDDS!G849),IF($A$20=2,IF('FTP-75'!G849="","",'FTP-75'!G849),IF($A$20=3, IF('US06'!G849="","",'US06'!G849),IF($A$20=4, IF(NEDC!F849="","", NEDC!F849),IF($A$20=5, IF('JPN10-15'!F849="","",'JPN10-15'!F849),IF($A$20=6, IF(WLTC!G849="","", WLTC!G849),IF($A$20=7, IF('New Cycle 1'!F849="","", 'New Cycle 1'!F849),IF($A$20=8, IF('New Cycle 2'!F849="","", 'New Cycle 2'!F849),IF($A$20=9, IF('New Cycle 3'!F849="","", 'New Cycle 3'!F849),"")))))))))</f>
        <v>4586.5301723663961</v>
      </c>
    </row>
    <row r="850" spans="16:21" x14ac:dyDescent="0.25">
      <c r="P850" s="8">
        <f>IF($A$20=1,IF(UDDS!A850="","",UDDS!A850),IF($A$20=2,IF('FTP-75'!A850="","",'FTP-75'!A850),IF($A$20=3, IF('US06'!A850="","",'US06'!A850),IF($A$20=4, IF(NEDC!A850="","", NEDC!A850),IF($A$20=5, IF('JPN10-15'!A850="","",'JPN10-15'!A850),IF($A$20=6, IF(WLTC!B850="","", WLTC!B850),IF($A$20=7, IF('New Cycle 1'!A850="","", 'New Cycle 1'!A850),IF($A$20=8, IF('New Cycle 2'!A850="","", 'New Cycle 3'!A850),IF($A$20=9, IF('New Cycle 3'!A850="","", 'New Cycle 3'!A850),"")))))))))</f>
        <v>848</v>
      </c>
      <c r="Q850" s="32">
        <f>IF($A$20=1,IF(UDDS!C850="","",UDDS!C850),IF($A$20=2,IF('FTP-75'!C850="","",'FTP-75'!C850),IF($A$20=3, IF('US06'!C850="","",'US06'!C850),IF($A$20=4, IF(NEDC!B850="","", NEDC!B850),IF($A$20=5, IF('JPN10-15'!B850="","",'JPN10-15'!B850),IF($A$20=6, IF(WLTC!C850="","", WLTC!C850),IF($A$20=7, IF('New Cycle 1'!B850="","", 'New Cycle 1'!B850),IF($A$20=8, IF('New Cycle 2'!B850="","", 'New Cycle 2'!B850),IF($A$20=9, IF('New Cycle 3'!B850="","", 'New Cycle 3'!B850),"")))))))))</f>
        <v>70</v>
      </c>
      <c r="R850" s="32">
        <f>IF($A$20=1,IF(UDDS!D850="","",UDDS!D850),IF($A$20=2,IF('FTP-75'!D850="","",'FTP-75'!D850),IF($A$20=3, IF('US06'!D850="","",'US06'!D850),IF($A$20=4, IF(NEDC!C850="","", NEDC!C850),IF($A$20=5, IF('JPN10-15'!C850="","",'JPN10-15'!C850),IF($A$20=6, IF(WLTC!D850="","", WLTC!D850),IF($A$20=7, IF('New Cycle 1'!C850="","", 'New Cycle 1'!C850),IF($A$20=8, IF('New Cycle 2'!C850="","", 'New Cycle 2'!C850),IF($A$20=9, IF('New Cycle 3'!C850="","", 'New Cycle 3'!C850),"")))))))))</f>
        <v>0</v>
      </c>
      <c r="S850" s="32">
        <f>IF($A$20=1,IF(UDDS!E850="","",UDDS!E850),IF($A$20=2,IF('FTP-75'!E850="","",'FTP-75'!E850),IF($A$20=3, IF('US06'!E850="","",'US06'!E850),IF($A$20=4, IF(NEDC!D850="","", NEDC!D850),IF($A$20=5, IF('JPN10-15'!D850="","",'JPN10-15'!D850),IF($A$20=6, IF(WLTC!E850="","", WLTC!E850),IF($A$20=7, IF('New Cycle 1'!D850="","", 'New Cycle 1'!D850),IF($A$20=8, IF('New Cycle 2'!D850="","", 'New Cycle 2'!D850),IF($A$20=9, IF('New Cycle 3'!D850="","", 'New Cycle 3'!D850),"")))))))))</f>
        <v>19.444444444444443</v>
      </c>
      <c r="T850" s="32">
        <f>IF($A$20=1,IF(UDDS!F850="","",UDDS!F850),IF($A$20=2,IF('FTP-75'!F850="","",'FTP-75'!F850),IF($A$20=3, IF('US06'!F850="","",'US06'!F850),IF($A$20=4, IF(NEDC!E850="","", NEDC!E850),IF($A$20=5, IF('JPN10-15'!E850="","",'JPN10-15'!E850),IF($A$20=6, IF(WLTC!F850="","", WLTC!F850),IF($A$20=7, IF('New Cycle 1'!E850="","", 'New Cycle 1'!E850),IF($A$20=8, IF('New Cycle 2'!E850="","", 'New Cycle 2'!E850),IF($A$20=9, IF('New Cycle 3'!E850="","", 'New Cycle 3'!E850),"")))))))))</f>
        <v>0</v>
      </c>
      <c r="U850" s="32">
        <f>IF($A$20=1,IF(UDDS!G850="","",UDDS!G850),IF($A$20=2,IF('FTP-75'!G850="","",'FTP-75'!G850),IF($A$20=3, IF('US06'!G850="","",'US06'!G850),IF($A$20=4, IF(NEDC!F850="","", NEDC!F850),IF($A$20=5, IF('JPN10-15'!F850="","",'JPN10-15'!F850),IF($A$20=6, IF(WLTC!G850="","", WLTC!G850),IF($A$20=7, IF('New Cycle 1'!F850="","", 'New Cycle 1'!F850),IF($A$20=8, IF('New Cycle 2'!F850="","", 'New Cycle 2'!F850),IF($A$20=9, IF('New Cycle 3'!F850="","", 'New Cycle 3'!F850),"")))))))))</f>
        <v>4605.9746168108404</v>
      </c>
    </row>
    <row r="851" spans="16:21" x14ac:dyDescent="0.25">
      <c r="P851" s="8">
        <f>IF($A$20=1,IF(UDDS!A851="","",UDDS!A851),IF($A$20=2,IF('FTP-75'!A851="","",'FTP-75'!A851),IF($A$20=3, IF('US06'!A851="","",'US06'!A851),IF($A$20=4, IF(NEDC!A851="","", NEDC!A851),IF($A$20=5, IF('JPN10-15'!A851="","",'JPN10-15'!A851),IF($A$20=6, IF(WLTC!B851="","", WLTC!B851),IF($A$20=7, IF('New Cycle 1'!A851="","", 'New Cycle 1'!A851),IF($A$20=8, IF('New Cycle 2'!A851="","", 'New Cycle 3'!A851),IF($A$20=9, IF('New Cycle 3'!A851="","", 'New Cycle 3'!A851),"")))))))))</f>
        <v>849</v>
      </c>
      <c r="Q851" s="32">
        <f>IF($A$20=1,IF(UDDS!C851="","",UDDS!C851),IF($A$20=2,IF('FTP-75'!C851="","",'FTP-75'!C851),IF($A$20=3, IF('US06'!C851="","",'US06'!C851),IF($A$20=4, IF(NEDC!B851="","", NEDC!B851),IF($A$20=5, IF('JPN10-15'!B851="","",'JPN10-15'!B851),IF($A$20=6, IF(WLTC!C851="","", WLTC!C851),IF($A$20=7, IF('New Cycle 1'!B851="","", 'New Cycle 1'!B851),IF($A$20=8, IF('New Cycle 2'!B851="","", 'New Cycle 2'!B851),IF($A$20=9, IF('New Cycle 3'!B851="","", 'New Cycle 3'!B851),"")))))))))</f>
        <v>70</v>
      </c>
      <c r="R851" s="32">
        <f>IF($A$20=1,IF(UDDS!D851="","",UDDS!D851),IF($A$20=2,IF('FTP-75'!D851="","",'FTP-75'!D851),IF($A$20=3, IF('US06'!D851="","",'US06'!D851),IF($A$20=4, IF(NEDC!C851="","", NEDC!C851),IF($A$20=5, IF('JPN10-15'!C851="","",'JPN10-15'!C851),IF($A$20=6, IF(WLTC!D851="","", WLTC!D851),IF($A$20=7, IF('New Cycle 1'!C851="","", 'New Cycle 1'!C851),IF($A$20=8, IF('New Cycle 2'!C851="","", 'New Cycle 2'!C851),IF($A$20=9, IF('New Cycle 3'!C851="","", 'New Cycle 3'!C851),"")))))))))</f>
        <v>0</v>
      </c>
      <c r="S851" s="32">
        <f>IF($A$20=1,IF(UDDS!E851="","",UDDS!E851),IF($A$20=2,IF('FTP-75'!E851="","",'FTP-75'!E851),IF($A$20=3, IF('US06'!E851="","",'US06'!E851),IF($A$20=4, IF(NEDC!D851="","", NEDC!D851),IF($A$20=5, IF('JPN10-15'!D851="","",'JPN10-15'!D851),IF($A$20=6, IF(WLTC!E851="","", WLTC!E851),IF($A$20=7, IF('New Cycle 1'!D851="","", 'New Cycle 1'!D851),IF($A$20=8, IF('New Cycle 2'!D851="","", 'New Cycle 2'!D851),IF($A$20=9, IF('New Cycle 3'!D851="","", 'New Cycle 3'!D851),"")))))))))</f>
        <v>19.444444444444443</v>
      </c>
      <c r="T851" s="32">
        <f>IF($A$20=1,IF(UDDS!F851="","",UDDS!F851),IF($A$20=2,IF('FTP-75'!F851="","",'FTP-75'!F851),IF($A$20=3, IF('US06'!F851="","",'US06'!F851),IF($A$20=4, IF(NEDC!E851="","", NEDC!E851),IF($A$20=5, IF('JPN10-15'!E851="","",'JPN10-15'!E851),IF($A$20=6, IF(WLTC!F851="","", WLTC!F851),IF($A$20=7, IF('New Cycle 1'!E851="","", 'New Cycle 1'!E851),IF($A$20=8, IF('New Cycle 2'!E851="","", 'New Cycle 2'!E851),IF($A$20=9, IF('New Cycle 3'!E851="","", 'New Cycle 3'!E851),"")))))))))</f>
        <v>0</v>
      </c>
      <c r="U851" s="32">
        <f>IF($A$20=1,IF(UDDS!G851="","",UDDS!G851),IF($A$20=2,IF('FTP-75'!G851="","",'FTP-75'!G851),IF($A$20=3, IF('US06'!G851="","",'US06'!G851),IF($A$20=4, IF(NEDC!F851="","", NEDC!F851),IF($A$20=5, IF('JPN10-15'!F851="","",'JPN10-15'!F851),IF($A$20=6, IF(WLTC!G851="","", WLTC!G851),IF($A$20=7, IF('New Cycle 1'!F851="","", 'New Cycle 1'!F851),IF($A$20=8, IF('New Cycle 2'!F851="","", 'New Cycle 2'!F851),IF($A$20=9, IF('New Cycle 3'!F851="","", 'New Cycle 3'!F851),"")))))))))</f>
        <v>4625.4190612552848</v>
      </c>
    </row>
    <row r="852" spans="16:21" x14ac:dyDescent="0.25">
      <c r="P852" s="8">
        <f>IF($A$20=1,IF(UDDS!A852="","",UDDS!A852),IF($A$20=2,IF('FTP-75'!A852="","",'FTP-75'!A852),IF($A$20=3, IF('US06'!A852="","",'US06'!A852),IF($A$20=4, IF(NEDC!A852="","", NEDC!A852),IF($A$20=5, IF('JPN10-15'!A852="","",'JPN10-15'!A852),IF($A$20=6, IF(WLTC!B852="","", WLTC!B852),IF($A$20=7, IF('New Cycle 1'!A852="","", 'New Cycle 1'!A852),IF($A$20=8, IF('New Cycle 2'!A852="","", 'New Cycle 3'!A852),IF($A$20=9, IF('New Cycle 3'!A852="","", 'New Cycle 3'!A852),"")))))))))</f>
        <v>850</v>
      </c>
      <c r="Q852" s="32">
        <f>IF($A$20=1,IF(UDDS!C852="","",UDDS!C852),IF($A$20=2,IF('FTP-75'!C852="","",'FTP-75'!C852),IF($A$20=3, IF('US06'!C852="","",'US06'!C852),IF($A$20=4, IF(NEDC!B852="","", NEDC!B852),IF($A$20=5, IF('JPN10-15'!B852="","",'JPN10-15'!B852),IF($A$20=6, IF(WLTC!C852="","", WLTC!C852),IF($A$20=7, IF('New Cycle 1'!B852="","", 'New Cycle 1'!B852),IF($A$20=8, IF('New Cycle 2'!B852="","", 'New Cycle 2'!B852),IF($A$20=9, IF('New Cycle 3'!B852="","", 'New Cycle 3'!B852),"")))))))))</f>
        <v>70</v>
      </c>
      <c r="R852" s="32">
        <f>IF($A$20=1,IF(UDDS!D852="","",UDDS!D852),IF($A$20=2,IF('FTP-75'!D852="","",'FTP-75'!D852),IF($A$20=3, IF('US06'!D852="","",'US06'!D852),IF($A$20=4, IF(NEDC!C852="","", NEDC!C852),IF($A$20=5, IF('JPN10-15'!C852="","",'JPN10-15'!C852),IF($A$20=6, IF(WLTC!D852="","", WLTC!D852),IF($A$20=7, IF('New Cycle 1'!C852="","", 'New Cycle 1'!C852),IF($A$20=8, IF('New Cycle 2'!C852="","", 'New Cycle 2'!C852),IF($A$20=9, IF('New Cycle 3'!C852="","", 'New Cycle 3'!C852),"")))))))))</f>
        <v>0</v>
      </c>
      <c r="S852" s="32">
        <f>IF($A$20=1,IF(UDDS!E852="","",UDDS!E852),IF($A$20=2,IF('FTP-75'!E852="","",'FTP-75'!E852),IF($A$20=3, IF('US06'!E852="","",'US06'!E852),IF($A$20=4, IF(NEDC!D852="","", NEDC!D852),IF($A$20=5, IF('JPN10-15'!D852="","",'JPN10-15'!D852),IF($A$20=6, IF(WLTC!E852="","", WLTC!E852),IF($A$20=7, IF('New Cycle 1'!D852="","", 'New Cycle 1'!D852),IF($A$20=8, IF('New Cycle 2'!D852="","", 'New Cycle 2'!D852),IF($A$20=9, IF('New Cycle 3'!D852="","", 'New Cycle 3'!D852),"")))))))))</f>
        <v>19.444444444444443</v>
      </c>
      <c r="T852" s="32">
        <f>IF($A$20=1,IF(UDDS!F852="","",UDDS!F852),IF($A$20=2,IF('FTP-75'!F852="","",'FTP-75'!F852),IF($A$20=3, IF('US06'!F852="","",'US06'!F852),IF($A$20=4, IF(NEDC!E852="","", NEDC!E852),IF($A$20=5, IF('JPN10-15'!E852="","",'JPN10-15'!E852),IF($A$20=6, IF(WLTC!F852="","", WLTC!F852),IF($A$20=7, IF('New Cycle 1'!E852="","", 'New Cycle 1'!E852),IF($A$20=8, IF('New Cycle 2'!E852="","", 'New Cycle 2'!E852),IF($A$20=9, IF('New Cycle 3'!E852="","", 'New Cycle 3'!E852),"")))))))))</f>
        <v>0</v>
      </c>
      <c r="U852" s="32">
        <f>IF($A$20=1,IF(UDDS!G852="","",UDDS!G852),IF($A$20=2,IF('FTP-75'!G852="","",'FTP-75'!G852),IF($A$20=3, IF('US06'!G852="","",'US06'!G852),IF($A$20=4, IF(NEDC!F852="","", NEDC!F852),IF($A$20=5, IF('JPN10-15'!F852="","",'JPN10-15'!F852),IF($A$20=6, IF(WLTC!G852="","", WLTC!G852),IF($A$20=7, IF('New Cycle 1'!F852="","", 'New Cycle 1'!F852),IF($A$20=8, IF('New Cycle 2'!F852="","", 'New Cycle 2'!F852),IF($A$20=9, IF('New Cycle 3'!F852="","", 'New Cycle 3'!F852),"")))))))))</f>
        <v>4644.8635056997291</v>
      </c>
    </row>
    <row r="853" spans="16:21" x14ac:dyDescent="0.25">
      <c r="P853" s="8">
        <f>IF($A$20=1,IF(UDDS!A853="","",UDDS!A853),IF($A$20=2,IF('FTP-75'!A853="","",'FTP-75'!A853),IF($A$20=3, IF('US06'!A853="","",'US06'!A853),IF($A$20=4, IF(NEDC!A853="","", NEDC!A853),IF($A$20=5, IF('JPN10-15'!A853="","",'JPN10-15'!A853),IF($A$20=6, IF(WLTC!B853="","", WLTC!B853),IF($A$20=7, IF('New Cycle 1'!A853="","", 'New Cycle 1'!A853),IF($A$20=8, IF('New Cycle 2'!A853="","", 'New Cycle 3'!A853),IF($A$20=9, IF('New Cycle 3'!A853="","", 'New Cycle 3'!A853),"")))))))))</f>
        <v>851</v>
      </c>
      <c r="Q853" s="32">
        <f>IF($A$20=1,IF(UDDS!C853="","",UDDS!C853),IF($A$20=2,IF('FTP-75'!C853="","",'FTP-75'!C853),IF($A$20=3, IF('US06'!C853="","",'US06'!C853),IF($A$20=4, IF(NEDC!B853="","", NEDC!B853),IF($A$20=5, IF('JPN10-15'!B853="","",'JPN10-15'!B853),IF($A$20=6, IF(WLTC!C853="","", WLTC!C853),IF($A$20=7, IF('New Cycle 1'!B853="","", 'New Cycle 1'!B853),IF($A$20=8, IF('New Cycle 2'!B853="","", 'New Cycle 2'!B853),IF($A$20=9, IF('New Cycle 3'!B853="","", 'New Cycle 3'!B853),"")))))))))</f>
        <v>70</v>
      </c>
      <c r="R853" s="32">
        <f>IF($A$20=1,IF(UDDS!D853="","",UDDS!D853),IF($A$20=2,IF('FTP-75'!D853="","",'FTP-75'!D853),IF($A$20=3, IF('US06'!D853="","",'US06'!D853),IF($A$20=4, IF(NEDC!C853="","", NEDC!C853),IF($A$20=5, IF('JPN10-15'!C853="","",'JPN10-15'!C853),IF($A$20=6, IF(WLTC!D853="","", WLTC!D853),IF($A$20=7, IF('New Cycle 1'!C853="","", 'New Cycle 1'!C853),IF($A$20=8, IF('New Cycle 2'!C853="","", 'New Cycle 2'!C853),IF($A$20=9, IF('New Cycle 3'!C853="","", 'New Cycle 3'!C853),"")))))))))</f>
        <v>0</v>
      </c>
      <c r="S853" s="32">
        <f>IF($A$20=1,IF(UDDS!E853="","",UDDS!E853),IF($A$20=2,IF('FTP-75'!E853="","",'FTP-75'!E853),IF($A$20=3, IF('US06'!E853="","",'US06'!E853),IF($A$20=4, IF(NEDC!D853="","", NEDC!D853),IF($A$20=5, IF('JPN10-15'!D853="","",'JPN10-15'!D853),IF($A$20=6, IF(WLTC!E853="","", WLTC!E853),IF($A$20=7, IF('New Cycle 1'!D853="","", 'New Cycle 1'!D853),IF($A$20=8, IF('New Cycle 2'!D853="","", 'New Cycle 2'!D853),IF($A$20=9, IF('New Cycle 3'!D853="","", 'New Cycle 3'!D853),"")))))))))</f>
        <v>19.444444444444443</v>
      </c>
      <c r="T853" s="32">
        <f>IF($A$20=1,IF(UDDS!F853="","",UDDS!F853),IF($A$20=2,IF('FTP-75'!F853="","",'FTP-75'!F853),IF($A$20=3, IF('US06'!F853="","",'US06'!F853),IF($A$20=4, IF(NEDC!E853="","", NEDC!E853),IF($A$20=5, IF('JPN10-15'!E853="","",'JPN10-15'!E853),IF($A$20=6, IF(WLTC!F853="","", WLTC!F853),IF($A$20=7, IF('New Cycle 1'!E853="","", 'New Cycle 1'!E853),IF($A$20=8, IF('New Cycle 2'!E853="","", 'New Cycle 2'!E853),IF($A$20=9, IF('New Cycle 3'!E853="","", 'New Cycle 3'!E853),"")))))))))</f>
        <v>0</v>
      </c>
      <c r="U853" s="32">
        <f>IF($A$20=1,IF(UDDS!G853="","",UDDS!G853),IF($A$20=2,IF('FTP-75'!G853="","",'FTP-75'!G853),IF($A$20=3, IF('US06'!G853="","",'US06'!G853),IF($A$20=4, IF(NEDC!F853="","", NEDC!F853),IF($A$20=5, IF('JPN10-15'!F853="","",'JPN10-15'!F853),IF($A$20=6, IF(WLTC!G853="","", WLTC!G853),IF($A$20=7, IF('New Cycle 1'!F853="","", 'New Cycle 1'!F853),IF($A$20=8, IF('New Cycle 2'!F853="","", 'New Cycle 2'!F853),IF($A$20=9, IF('New Cycle 3'!F853="","", 'New Cycle 3'!F853),"")))))))))</f>
        <v>4664.3079501441734</v>
      </c>
    </row>
    <row r="854" spans="16:21" x14ac:dyDescent="0.25">
      <c r="P854" s="8">
        <f>IF($A$20=1,IF(UDDS!A854="","",UDDS!A854),IF($A$20=2,IF('FTP-75'!A854="","",'FTP-75'!A854),IF($A$20=3, IF('US06'!A854="","",'US06'!A854),IF($A$20=4, IF(NEDC!A854="","", NEDC!A854),IF($A$20=5, IF('JPN10-15'!A854="","",'JPN10-15'!A854),IF($A$20=6, IF(WLTC!B854="","", WLTC!B854),IF($A$20=7, IF('New Cycle 1'!A854="","", 'New Cycle 1'!A854),IF($A$20=8, IF('New Cycle 2'!A854="","", 'New Cycle 3'!A854),IF($A$20=9, IF('New Cycle 3'!A854="","", 'New Cycle 3'!A854),"")))))))))</f>
        <v>852</v>
      </c>
      <c r="Q854" s="32">
        <f>IF($A$20=1,IF(UDDS!C854="","",UDDS!C854),IF($A$20=2,IF('FTP-75'!C854="","",'FTP-75'!C854),IF($A$20=3, IF('US06'!C854="","",'US06'!C854),IF($A$20=4, IF(NEDC!B854="","", NEDC!B854),IF($A$20=5, IF('JPN10-15'!B854="","",'JPN10-15'!B854),IF($A$20=6, IF(WLTC!C854="","", WLTC!C854),IF($A$20=7, IF('New Cycle 1'!B854="","", 'New Cycle 1'!B854),IF($A$20=8, IF('New Cycle 2'!B854="","", 'New Cycle 2'!B854),IF($A$20=9, IF('New Cycle 3'!B854="","", 'New Cycle 3'!B854),"")))))))))</f>
        <v>70</v>
      </c>
      <c r="R854" s="32">
        <f>IF($A$20=1,IF(UDDS!D854="","",UDDS!D854),IF($A$20=2,IF('FTP-75'!D854="","",'FTP-75'!D854),IF($A$20=3, IF('US06'!D854="","",'US06'!D854),IF($A$20=4, IF(NEDC!C854="","", NEDC!C854),IF($A$20=5, IF('JPN10-15'!C854="","",'JPN10-15'!C854),IF($A$20=6, IF(WLTC!D854="","", WLTC!D854),IF($A$20=7, IF('New Cycle 1'!C854="","", 'New Cycle 1'!C854),IF($A$20=8, IF('New Cycle 2'!C854="","", 'New Cycle 2'!C854),IF($A$20=9, IF('New Cycle 3'!C854="","", 'New Cycle 3'!C854),"")))))))))</f>
        <v>0</v>
      </c>
      <c r="S854" s="32">
        <f>IF($A$20=1,IF(UDDS!E854="","",UDDS!E854),IF($A$20=2,IF('FTP-75'!E854="","",'FTP-75'!E854),IF($A$20=3, IF('US06'!E854="","",'US06'!E854),IF($A$20=4, IF(NEDC!D854="","", NEDC!D854),IF($A$20=5, IF('JPN10-15'!D854="","",'JPN10-15'!D854),IF($A$20=6, IF(WLTC!E854="","", WLTC!E854),IF($A$20=7, IF('New Cycle 1'!D854="","", 'New Cycle 1'!D854),IF($A$20=8, IF('New Cycle 2'!D854="","", 'New Cycle 2'!D854),IF($A$20=9, IF('New Cycle 3'!D854="","", 'New Cycle 3'!D854),"")))))))))</f>
        <v>19.444444444444443</v>
      </c>
      <c r="T854" s="32">
        <f>IF($A$20=1,IF(UDDS!F854="","",UDDS!F854),IF($A$20=2,IF('FTP-75'!F854="","",'FTP-75'!F854),IF($A$20=3, IF('US06'!F854="","",'US06'!F854),IF($A$20=4, IF(NEDC!E854="","", NEDC!E854),IF($A$20=5, IF('JPN10-15'!E854="","",'JPN10-15'!E854),IF($A$20=6, IF(WLTC!F854="","", WLTC!F854),IF($A$20=7, IF('New Cycle 1'!E854="","", 'New Cycle 1'!E854),IF($A$20=8, IF('New Cycle 2'!E854="","", 'New Cycle 2'!E854),IF($A$20=9, IF('New Cycle 3'!E854="","", 'New Cycle 3'!E854),"")))))))))</f>
        <v>0</v>
      </c>
      <c r="U854" s="32">
        <f>IF($A$20=1,IF(UDDS!G854="","",UDDS!G854),IF($A$20=2,IF('FTP-75'!G854="","",'FTP-75'!G854),IF($A$20=3, IF('US06'!G854="","",'US06'!G854),IF($A$20=4, IF(NEDC!F854="","", NEDC!F854),IF($A$20=5, IF('JPN10-15'!F854="","",'JPN10-15'!F854),IF($A$20=6, IF(WLTC!G854="","", WLTC!G854),IF($A$20=7, IF('New Cycle 1'!F854="","", 'New Cycle 1'!F854),IF($A$20=8, IF('New Cycle 2'!F854="","", 'New Cycle 2'!F854),IF($A$20=9, IF('New Cycle 3'!F854="","", 'New Cycle 3'!F854),"")))))))))</f>
        <v>4683.7523945886178</v>
      </c>
    </row>
    <row r="855" spans="16:21" x14ac:dyDescent="0.25">
      <c r="P855" s="8">
        <f>IF($A$20=1,IF(UDDS!A855="","",UDDS!A855),IF($A$20=2,IF('FTP-75'!A855="","",'FTP-75'!A855),IF($A$20=3, IF('US06'!A855="","",'US06'!A855),IF($A$20=4, IF(NEDC!A855="","", NEDC!A855),IF($A$20=5, IF('JPN10-15'!A855="","",'JPN10-15'!A855),IF($A$20=6, IF(WLTC!B855="","", WLTC!B855),IF($A$20=7, IF('New Cycle 1'!A855="","", 'New Cycle 1'!A855),IF($A$20=8, IF('New Cycle 2'!A855="","", 'New Cycle 3'!A855),IF($A$20=9, IF('New Cycle 3'!A855="","", 'New Cycle 3'!A855),"")))))))))</f>
        <v>853</v>
      </c>
      <c r="Q855" s="32">
        <f>IF($A$20=1,IF(UDDS!C855="","",UDDS!C855),IF($A$20=2,IF('FTP-75'!C855="","",'FTP-75'!C855),IF($A$20=3, IF('US06'!C855="","",'US06'!C855),IF($A$20=4, IF(NEDC!B855="","", NEDC!B855),IF($A$20=5, IF('JPN10-15'!B855="","",'JPN10-15'!B855),IF($A$20=6, IF(WLTC!C855="","", WLTC!C855),IF($A$20=7, IF('New Cycle 1'!B855="","", 'New Cycle 1'!B855),IF($A$20=8, IF('New Cycle 2'!B855="","", 'New Cycle 2'!B855),IF($A$20=9, IF('New Cycle 3'!B855="","", 'New Cycle 3'!B855),"")))))))))</f>
        <v>70</v>
      </c>
      <c r="R855" s="32">
        <f>IF($A$20=1,IF(UDDS!D855="","",UDDS!D855),IF($A$20=2,IF('FTP-75'!D855="","",'FTP-75'!D855),IF($A$20=3, IF('US06'!D855="","",'US06'!D855),IF($A$20=4, IF(NEDC!C855="","", NEDC!C855),IF($A$20=5, IF('JPN10-15'!C855="","",'JPN10-15'!C855),IF($A$20=6, IF(WLTC!D855="","", WLTC!D855),IF($A$20=7, IF('New Cycle 1'!C855="","", 'New Cycle 1'!C855),IF($A$20=8, IF('New Cycle 2'!C855="","", 'New Cycle 2'!C855),IF($A$20=9, IF('New Cycle 3'!C855="","", 'New Cycle 3'!C855),"")))))))))</f>
        <v>0</v>
      </c>
      <c r="S855" s="32">
        <f>IF($A$20=1,IF(UDDS!E855="","",UDDS!E855),IF($A$20=2,IF('FTP-75'!E855="","",'FTP-75'!E855),IF($A$20=3, IF('US06'!E855="","",'US06'!E855),IF($A$20=4, IF(NEDC!D855="","", NEDC!D855),IF($A$20=5, IF('JPN10-15'!D855="","",'JPN10-15'!D855),IF($A$20=6, IF(WLTC!E855="","", WLTC!E855),IF($A$20=7, IF('New Cycle 1'!D855="","", 'New Cycle 1'!D855),IF($A$20=8, IF('New Cycle 2'!D855="","", 'New Cycle 2'!D855),IF($A$20=9, IF('New Cycle 3'!D855="","", 'New Cycle 3'!D855),"")))))))))</f>
        <v>19.444444444444443</v>
      </c>
      <c r="T855" s="32">
        <f>IF($A$20=1,IF(UDDS!F855="","",UDDS!F855),IF($A$20=2,IF('FTP-75'!F855="","",'FTP-75'!F855),IF($A$20=3, IF('US06'!F855="","",'US06'!F855),IF($A$20=4, IF(NEDC!E855="","", NEDC!E855),IF($A$20=5, IF('JPN10-15'!E855="","",'JPN10-15'!E855),IF($A$20=6, IF(WLTC!F855="","", WLTC!F855),IF($A$20=7, IF('New Cycle 1'!E855="","", 'New Cycle 1'!E855),IF($A$20=8, IF('New Cycle 2'!E855="","", 'New Cycle 2'!E855),IF($A$20=9, IF('New Cycle 3'!E855="","", 'New Cycle 3'!E855),"")))))))))</f>
        <v>0</v>
      </c>
      <c r="U855" s="32">
        <f>IF($A$20=1,IF(UDDS!G855="","",UDDS!G855),IF($A$20=2,IF('FTP-75'!G855="","",'FTP-75'!G855),IF($A$20=3, IF('US06'!G855="","",'US06'!G855),IF($A$20=4, IF(NEDC!F855="","", NEDC!F855),IF($A$20=5, IF('JPN10-15'!F855="","",'JPN10-15'!F855),IF($A$20=6, IF(WLTC!G855="","", WLTC!G855),IF($A$20=7, IF('New Cycle 1'!F855="","", 'New Cycle 1'!F855),IF($A$20=8, IF('New Cycle 2'!F855="","", 'New Cycle 2'!F855),IF($A$20=9, IF('New Cycle 3'!F855="","", 'New Cycle 3'!F855),"")))))))))</f>
        <v>4703.1968390330621</v>
      </c>
    </row>
    <row r="856" spans="16:21" x14ac:dyDescent="0.25">
      <c r="P856" s="8">
        <f>IF($A$20=1,IF(UDDS!A856="","",UDDS!A856),IF($A$20=2,IF('FTP-75'!A856="","",'FTP-75'!A856),IF($A$20=3, IF('US06'!A856="","",'US06'!A856),IF($A$20=4, IF(NEDC!A856="","", NEDC!A856),IF($A$20=5, IF('JPN10-15'!A856="","",'JPN10-15'!A856),IF($A$20=6, IF(WLTC!B856="","", WLTC!B856),IF($A$20=7, IF('New Cycle 1'!A856="","", 'New Cycle 1'!A856),IF($A$20=8, IF('New Cycle 2'!A856="","", 'New Cycle 3'!A856),IF($A$20=9, IF('New Cycle 3'!A856="","", 'New Cycle 3'!A856),"")))))))))</f>
        <v>854</v>
      </c>
      <c r="Q856" s="32">
        <f>IF($A$20=1,IF(UDDS!C856="","",UDDS!C856),IF($A$20=2,IF('FTP-75'!C856="","",'FTP-75'!C856),IF($A$20=3, IF('US06'!C856="","",'US06'!C856),IF($A$20=4, IF(NEDC!B856="","", NEDC!B856),IF($A$20=5, IF('JPN10-15'!B856="","",'JPN10-15'!B856),IF($A$20=6, IF(WLTC!C856="","", WLTC!C856),IF($A$20=7, IF('New Cycle 1'!B856="","", 'New Cycle 1'!B856),IF($A$20=8, IF('New Cycle 2'!B856="","", 'New Cycle 2'!B856),IF($A$20=9, IF('New Cycle 3'!B856="","", 'New Cycle 3'!B856),"")))))))))</f>
        <v>70</v>
      </c>
      <c r="R856" s="32">
        <f>IF($A$20=1,IF(UDDS!D856="","",UDDS!D856),IF($A$20=2,IF('FTP-75'!D856="","",'FTP-75'!D856),IF($A$20=3, IF('US06'!D856="","",'US06'!D856),IF($A$20=4, IF(NEDC!C856="","", NEDC!C856),IF($A$20=5, IF('JPN10-15'!C856="","",'JPN10-15'!C856),IF($A$20=6, IF(WLTC!D856="","", WLTC!D856),IF($A$20=7, IF('New Cycle 1'!C856="","", 'New Cycle 1'!C856),IF($A$20=8, IF('New Cycle 2'!C856="","", 'New Cycle 2'!C856),IF($A$20=9, IF('New Cycle 3'!C856="","", 'New Cycle 3'!C856),"")))))))))</f>
        <v>0</v>
      </c>
      <c r="S856" s="32">
        <f>IF($A$20=1,IF(UDDS!E856="","",UDDS!E856),IF($A$20=2,IF('FTP-75'!E856="","",'FTP-75'!E856),IF($A$20=3, IF('US06'!E856="","",'US06'!E856),IF($A$20=4, IF(NEDC!D856="","", NEDC!D856),IF($A$20=5, IF('JPN10-15'!D856="","",'JPN10-15'!D856),IF($A$20=6, IF(WLTC!E856="","", WLTC!E856),IF($A$20=7, IF('New Cycle 1'!D856="","", 'New Cycle 1'!D856),IF($A$20=8, IF('New Cycle 2'!D856="","", 'New Cycle 2'!D856),IF($A$20=9, IF('New Cycle 3'!D856="","", 'New Cycle 3'!D856),"")))))))))</f>
        <v>19.444444444444443</v>
      </c>
      <c r="T856" s="32">
        <f>IF($A$20=1,IF(UDDS!F856="","",UDDS!F856),IF($A$20=2,IF('FTP-75'!F856="","",'FTP-75'!F856),IF($A$20=3, IF('US06'!F856="","",'US06'!F856),IF($A$20=4, IF(NEDC!E856="","", NEDC!E856),IF($A$20=5, IF('JPN10-15'!E856="","",'JPN10-15'!E856),IF($A$20=6, IF(WLTC!F856="","", WLTC!F856),IF($A$20=7, IF('New Cycle 1'!E856="","", 'New Cycle 1'!E856),IF($A$20=8, IF('New Cycle 2'!E856="","", 'New Cycle 2'!E856),IF($A$20=9, IF('New Cycle 3'!E856="","", 'New Cycle 3'!E856),"")))))))))</f>
        <v>0</v>
      </c>
      <c r="U856" s="32">
        <f>IF($A$20=1,IF(UDDS!G856="","",UDDS!G856),IF($A$20=2,IF('FTP-75'!G856="","",'FTP-75'!G856),IF($A$20=3, IF('US06'!G856="","",'US06'!G856),IF($A$20=4, IF(NEDC!F856="","", NEDC!F856),IF($A$20=5, IF('JPN10-15'!F856="","",'JPN10-15'!F856),IF($A$20=6, IF(WLTC!G856="","", WLTC!G856),IF($A$20=7, IF('New Cycle 1'!F856="","", 'New Cycle 1'!F856),IF($A$20=8, IF('New Cycle 2'!F856="","", 'New Cycle 2'!F856),IF($A$20=9, IF('New Cycle 3'!F856="","", 'New Cycle 3'!F856),"")))))))))</f>
        <v>4722.6412834775065</v>
      </c>
    </row>
    <row r="857" spans="16:21" x14ac:dyDescent="0.25">
      <c r="P857" s="8">
        <f>IF($A$20=1,IF(UDDS!A857="","",UDDS!A857),IF($A$20=2,IF('FTP-75'!A857="","",'FTP-75'!A857),IF($A$20=3, IF('US06'!A857="","",'US06'!A857),IF($A$20=4, IF(NEDC!A857="","", NEDC!A857),IF($A$20=5, IF('JPN10-15'!A857="","",'JPN10-15'!A857),IF($A$20=6, IF(WLTC!B857="","", WLTC!B857),IF($A$20=7, IF('New Cycle 1'!A857="","", 'New Cycle 1'!A857),IF($A$20=8, IF('New Cycle 2'!A857="","", 'New Cycle 3'!A857),IF($A$20=9, IF('New Cycle 3'!A857="","", 'New Cycle 3'!A857),"")))))))))</f>
        <v>855</v>
      </c>
      <c r="Q857" s="32">
        <f>IF($A$20=1,IF(UDDS!C857="","",UDDS!C857),IF($A$20=2,IF('FTP-75'!C857="","",'FTP-75'!C857),IF($A$20=3, IF('US06'!C857="","",'US06'!C857),IF($A$20=4, IF(NEDC!B857="","", NEDC!B857),IF($A$20=5, IF('JPN10-15'!B857="","",'JPN10-15'!B857),IF($A$20=6, IF(WLTC!C857="","", WLTC!C857),IF($A$20=7, IF('New Cycle 1'!B857="","", 'New Cycle 1'!B857),IF($A$20=8, IF('New Cycle 2'!B857="","", 'New Cycle 2'!B857),IF($A$20=9, IF('New Cycle 3'!B857="","", 'New Cycle 3'!B857),"")))))))))</f>
        <v>70</v>
      </c>
      <c r="R857" s="32">
        <f>IF($A$20=1,IF(UDDS!D857="","",UDDS!D857),IF($A$20=2,IF('FTP-75'!D857="","",'FTP-75'!D857),IF($A$20=3, IF('US06'!D857="","",'US06'!D857),IF($A$20=4, IF(NEDC!C857="","", NEDC!C857),IF($A$20=5, IF('JPN10-15'!C857="","",'JPN10-15'!C857),IF($A$20=6, IF(WLTC!D857="","", WLTC!D857),IF($A$20=7, IF('New Cycle 1'!C857="","", 'New Cycle 1'!C857),IF($A$20=8, IF('New Cycle 2'!C857="","", 'New Cycle 2'!C857),IF($A$20=9, IF('New Cycle 3'!C857="","", 'New Cycle 3'!C857),"")))))))))</f>
        <v>0</v>
      </c>
      <c r="S857" s="32">
        <f>IF($A$20=1,IF(UDDS!E857="","",UDDS!E857),IF($A$20=2,IF('FTP-75'!E857="","",'FTP-75'!E857),IF($A$20=3, IF('US06'!E857="","",'US06'!E857),IF($A$20=4, IF(NEDC!D857="","", NEDC!D857),IF($A$20=5, IF('JPN10-15'!D857="","",'JPN10-15'!D857),IF($A$20=6, IF(WLTC!E857="","", WLTC!E857),IF($A$20=7, IF('New Cycle 1'!D857="","", 'New Cycle 1'!D857),IF($A$20=8, IF('New Cycle 2'!D857="","", 'New Cycle 2'!D857),IF($A$20=9, IF('New Cycle 3'!D857="","", 'New Cycle 3'!D857),"")))))))))</f>
        <v>19.444444444444443</v>
      </c>
      <c r="T857" s="32">
        <f>IF($A$20=1,IF(UDDS!F857="","",UDDS!F857),IF($A$20=2,IF('FTP-75'!F857="","",'FTP-75'!F857),IF($A$20=3, IF('US06'!F857="","",'US06'!F857),IF($A$20=4, IF(NEDC!E857="","", NEDC!E857),IF($A$20=5, IF('JPN10-15'!E857="","",'JPN10-15'!E857),IF($A$20=6, IF(WLTC!F857="","", WLTC!F857),IF($A$20=7, IF('New Cycle 1'!E857="","", 'New Cycle 1'!E857),IF($A$20=8, IF('New Cycle 2'!E857="","", 'New Cycle 2'!E857),IF($A$20=9, IF('New Cycle 3'!E857="","", 'New Cycle 3'!E857),"")))))))))</f>
        <v>0</v>
      </c>
      <c r="U857" s="32">
        <f>IF($A$20=1,IF(UDDS!G857="","",UDDS!G857),IF($A$20=2,IF('FTP-75'!G857="","",'FTP-75'!G857),IF($A$20=3, IF('US06'!G857="","",'US06'!G857),IF($A$20=4, IF(NEDC!F857="","", NEDC!F857),IF($A$20=5, IF('JPN10-15'!F857="","",'JPN10-15'!F857),IF($A$20=6, IF(WLTC!G857="","", WLTC!G857),IF($A$20=7, IF('New Cycle 1'!F857="","", 'New Cycle 1'!F857),IF($A$20=8, IF('New Cycle 2'!F857="","", 'New Cycle 2'!F857),IF($A$20=9, IF('New Cycle 3'!F857="","", 'New Cycle 3'!F857),"")))))))))</f>
        <v>4742.0857279219508</v>
      </c>
    </row>
    <row r="858" spans="16:21" x14ac:dyDescent="0.25">
      <c r="P858" s="8">
        <f>IF($A$20=1,IF(UDDS!A858="","",UDDS!A858),IF($A$20=2,IF('FTP-75'!A858="","",'FTP-75'!A858),IF($A$20=3, IF('US06'!A858="","",'US06'!A858),IF($A$20=4, IF(NEDC!A858="","", NEDC!A858),IF($A$20=5, IF('JPN10-15'!A858="","",'JPN10-15'!A858),IF($A$20=6, IF(WLTC!B858="","", WLTC!B858),IF($A$20=7, IF('New Cycle 1'!A858="","", 'New Cycle 1'!A858),IF($A$20=8, IF('New Cycle 2'!A858="","", 'New Cycle 3'!A858),IF($A$20=9, IF('New Cycle 3'!A858="","", 'New Cycle 3'!A858),"")))))))))</f>
        <v>856</v>
      </c>
      <c r="Q858" s="32">
        <f>IF($A$20=1,IF(UDDS!C858="","",UDDS!C858),IF($A$20=2,IF('FTP-75'!C858="","",'FTP-75'!C858),IF($A$20=3, IF('US06'!C858="","",'US06'!C858),IF($A$20=4, IF(NEDC!B858="","", NEDC!B858),IF($A$20=5, IF('JPN10-15'!B858="","",'JPN10-15'!B858),IF($A$20=6, IF(WLTC!C858="","", WLTC!C858),IF($A$20=7, IF('New Cycle 1'!B858="","", 'New Cycle 1'!B858),IF($A$20=8, IF('New Cycle 2'!B858="","", 'New Cycle 2'!B858),IF($A$20=9, IF('New Cycle 3'!B858="","", 'New Cycle 3'!B858),"")))))))))</f>
        <v>70</v>
      </c>
      <c r="R858" s="32">
        <f>IF($A$20=1,IF(UDDS!D858="","",UDDS!D858),IF($A$20=2,IF('FTP-75'!D858="","",'FTP-75'!D858),IF($A$20=3, IF('US06'!D858="","",'US06'!D858),IF($A$20=4, IF(NEDC!C858="","", NEDC!C858),IF($A$20=5, IF('JPN10-15'!C858="","",'JPN10-15'!C858),IF($A$20=6, IF(WLTC!D858="","", WLTC!D858),IF($A$20=7, IF('New Cycle 1'!C858="","", 'New Cycle 1'!C858),IF($A$20=8, IF('New Cycle 2'!C858="","", 'New Cycle 2'!C858),IF($A$20=9, IF('New Cycle 3'!C858="","", 'New Cycle 3'!C858),"")))))))))</f>
        <v>0</v>
      </c>
      <c r="S858" s="32">
        <f>IF($A$20=1,IF(UDDS!E858="","",UDDS!E858),IF($A$20=2,IF('FTP-75'!E858="","",'FTP-75'!E858),IF($A$20=3, IF('US06'!E858="","",'US06'!E858),IF($A$20=4, IF(NEDC!D858="","", NEDC!D858),IF($A$20=5, IF('JPN10-15'!D858="","",'JPN10-15'!D858),IF($A$20=6, IF(WLTC!E858="","", WLTC!E858),IF($A$20=7, IF('New Cycle 1'!D858="","", 'New Cycle 1'!D858),IF($A$20=8, IF('New Cycle 2'!D858="","", 'New Cycle 2'!D858),IF($A$20=9, IF('New Cycle 3'!D858="","", 'New Cycle 3'!D858),"")))))))))</f>
        <v>19.444444444444443</v>
      </c>
      <c r="T858" s="32">
        <f>IF($A$20=1,IF(UDDS!F858="","",UDDS!F858),IF($A$20=2,IF('FTP-75'!F858="","",'FTP-75'!F858),IF($A$20=3, IF('US06'!F858="","",'US06'!F858),IF($A$20=4, IF(NEDC!E858="","", NEDC!E858),IF($A$20=5, IF('JPN10-15'!E858="","",'JPN10-15'!E858),IF($A$20=6, IF(WLTC!F858="","", WLTC!F858),IF($A$20=7, IF('New Cycle 1'!E858="","", 'New Cycle 1'!E858),IF($A$20=8, IF('New Cycle 2'!E858="","", 'New Cycle 2'!E858),IF($A$20=9, IF('New Cycle 3'!E858="","", 'New Cycle 3'!E858),"")))))))))</f>
        <v>0</v>
      </c>
      <c r="U858" s="32">
        <f>IF($A$20=1,IF(UDDS!G858="","",UDDS!G858),IF($A$20=2,IF('FTP-75'!G858="","",'FTP-75'!G858),IF($A$20=3, IF('US06'!G858="","",'US06'!G858),IF($A$20=4, IF(NEDC!F858="","", NEDC!F858),IF($A$20=5, IF('JPN10-15'!F858="","",'JPN10-15'!F858),IF($A$20=6, IF(WLTC!G858="","", WLTC!G858),IF($A$20=7, IF('New Cycle 1'!F858="","", 'New Cycle 1'!F858),IF($A$20=8, IF('New Cycle 2'!F858="","", 'New Cycle 2'!F858),IF($A$20=9, IF('New Cycle 3'!F858="","", 'New Cycle 3'!F858),"")))))))))</f>
        <v>4761.5301723663952</v>
      </c>
    </row>
    <row r="859" spans="16:21" x14ac:dyDescent="0.25">
      <c r="P859" s="8">
        <f>IF($A$20=1,IF(UDDS!A859="","",UDDS!A859),IF($A$20=2,IF('FTP-75'!A859="","",'FTP-75'!A859),IF($A$20=3, IF('US06'!A859="","",'US06'!A859),IF($A$20=4, IF(NEDC!A859="","", NEDC!A859),IF($A$20=5, IF('JPN10-15'!A859="","",'JPN10-15'!A859),IF($A$20=6, IF(WLTC!B859="","", WLTC!B859),IF($A$20=7, IF('New Cycle 1'!A859="","", 'New Cycle 1'!A859),IF($A$20=8, IF('New Cycle 2'!A859="","", 'New Cycle 3'!A859),IF($A$20=9, IF('New Cycle 3'!A859="","", 'New Cycle 3'!A859),"")))))))))</f>
        <v>857</v>
      </c>
      <c r="Q859" s="32">
        <f>IF($A$20=1,IF(UDDS!C859="","",UDDS!C859),IF($A$20=2,IF('FTP-75'!C859="","",'FTP-75'!C859),IF($A$20=3, IF('US06'!C859="","",'US06'!C859),IF($A$20=4, IF(NEDC!B859="","", NEDC!B859),IF($A$20=5, IF('JPN10-15'!B859="","",'JPN10-15'!B859),IF($A$20=6, IF(WLTC!C859="","", WLTC!C859),IF($A$20=7, IF('New Cycle 1'!B859="","", 'New Cycle 1'!B859),IF($A$20=8, IF('New Cycle 2'!B859="","", 'New Cycle 2'!B859),IF($A$20=9, IF('New Cycle 3'!B859="","", 'New Cycle 3'!B859),"")))))))))</f>
        <v>70</v>
      </c>
      <c r="R859" s="32">
        <f>IF($A$20=1,IF(UDDS!D859="","",UDDS!D859),IF($A$20=2,IF('FTP-75'!D859="","",'FTP-75'!D859),IF($A$20=3, IF('US06'!D859="","",'US06'!D859),IF($A$20=4, IF(NEDC!C859="","", NEDC!C859),IF($A$20=5, IF('JPN10-15'!C859="","",'JPN10-15'!C859),IF($A$20=6, IF(WLTC!D859="","", WLTC!D859),IF($A$20=7, IF('New Cycle 1'!C859="","", 'New Cycle 1'!C859),IF($A$20=8, IF('New Cycle 2'!C859="","", 'New Cycle 2'!C859),IF($A$20=9, IF('New Cycle 3'!C859="","", 'New Cycle 3'!C859),"")))))))))</f>
        <v>0</v>
      </c>
      <c r="S859" s="32">
        <f>IF($A$20=1,IF(UDDS!E859="","",UDDS!E859),IF($A$20=2,IF('FTP-75'!E859="","",'FTP-75'!E859),IF($A$20=3, IF('US06'!E859="","",'US06'!E859),IF($A$20=4, IF(NEDC!D859="","", NEDC!D859),IF($A$20=5, IF('JPN10-15'!D859="","",'JPN10-15'!D859),IF($A$20=6, IF(WLTC!E859="","", WLTC!E859),IF($A$20=7, IF('New Cycle 1'!D859="","", 'New Cycle 1'!D859),IF($A$20=8, IF('New Cycle 2'!D859="","", 'New Cycle 2'!D859),IF($A$20=9, IF('New Cycle 3'!D859="","", 'New Cycle 3'!D859),"")))))))))</f>
        <v>19.444444444444443</v>
      </c>
      <c r="T859" s="32">
        <f>IF($A$20=1,IF(UDDS!F859="","",UDDS!F859),IF($A$20=2,IF('FTP-75'!F859="","",'FTP-75'!F859),IF($A$20=3, IF('US06'!F859="","",'US06'!F859),IF($A$20=4, IF(NEDC!E859="","", NEDC!E859),IF($A$20=5, IF('JPN10-15'!E859="","",'JPN10-15'!E859),IF($A$20=6, IF(WLTC!F859="","", WLTC!F859),IF($A$20=7, IF('New Cycle 1'!E859="","", 'New Cycle 1'!E859),IF($A$20=8, IF('New Cycle 2'!E859="","", 'New Cycle 2'!E859),IF($A$20=9, IF('New Cycle 3'!E859="","", 'New Cycle 3'!E859),"")))))))))</f>
        <v>0</v>
      </c>
      <c r="U859" s="32">
        <f>IF($A$20=1,IF(UDDS!G859="","",UDDS!G859),IF($A$20=2,IF('FTP-75'!G859="","",'FTP-75'!G859),IF($A$20=3, IF('US06'!G859="","",'US06'!G859),IF($A$20=4, IF(NEDC!F859="","", NEDC!F859),IF($A$20=5, IF('JPN10-15'!F859="","",'JPN10-15'!F859),IF($A$20=6, IF(WLTC!G859="","", WLTC!G859),IF($A$20=7, IF('New Cycle 1'!F859="","", 'New Cycle 1'!F859),IF($A$20=8, IF('New Cycle 2'!F859="","", 'New Cycle 2'!F859),IF($A$20=9, IF('New Cycle 3'!F859="","", 'New Cycle 3'!F859),"")))))))))</f>
        <v>4780.9746168108395</v>
      </c>
    </row>
    <row r="860" spans="16:21" x14ac:dyDescent="0.25">
      <c r="P860" s="8">
        <f>IF($A$20=1,IF(UDDS!A860="","",UDDS!A860),IF($A$20=2,IF('FTP-75'!A860="","",'FTP-75'!A860),IF($A$20=3, IF('US06'!A860="","",'US06'!A860),IF($A$20=4, IF(NEDC!A860="","", NEDC!A860),IF($A$20=5, IF('JPN10-15'!A860="","",'JPN10-15'!A860),IF($A$20=6, IF(WLTC!B860="","", WLTC!B860),IF($A$20=7, IF('New Cycle 1'!A860="","", 'New Cycle 1'!A860),IF($A$20=8, IF('New Cycle 2'!A860="","", 'New Cycle 3'!A860),IF($A$20=9, IF('New Cycle 3'!A860="","", 'New Cycle 3'!A860),"")))))))))</f>
        <v>858</v>
      </c>
      <c r="Q860" s="32">
        <f>IF($A$20=1,IF(UDDS!C860="","",UDDS!C860),IF($A$20=2,IF('FTP-75'!C860="","",'FTP-75'!C860),IF($A$20=3, IF('US06'!C860="","",'US06'!C860),IF($A$20=4, IF(NEDC!B860="","", NEDC!B860),IF($A$20=5, IF('JPN10-15'!B860="","",'JPN10-15'!B860),IF($A$20=6, IF(WLTC!C860="","", WLTC!C860),IF($A$20=7, IF('New Cycle 1'!B860="","", 'New Cycle 1'!B860),IF($A$20=8, IF('New Cycle 2'!B860="","", 'New Cycle 2'!B860),IF($A$20=9, IF('New Cycle 3'!B860="","", 'New Cycle 3'!B860),"")))))))))</f>
        <v>70</v>
      </c>
      <c r="R860" s="32">
        <f>IF($A$20=1,IF(UDDS!D860="","",UDDS!D860),IF($A$20=2,IF('FTP-75'!D860="","",'FTP-75'!D860),IF($A$20=3, IF('US06'!D860="","",'US06'!D860),IF($A$20=4, IF(NEDC!C860="","", NEDC!C860),IF($A$20=5, IF('JPN10-15'!C860="","",'JPN10-15'!C860),IF($A$20=6, IF(WLTC!D860="","", WLTC!D860),IF($A$20=7, IF('New Cycle 1'!C860="","", 'New Cycle 1'!C860),IF($A$20=8, IF('New Cycle 2'!C860="","", 'New Cycle 2'!C860),IF($A$20=9, IF('New Cycle 3'!C860="","", 'New Cycle 3'!C860),"")))))))))</f>
        <v>0</v>
      </c>
      <c r="S860" s="32">
        <f>IF($A$20=1,IF(UDDS!E860="","",UDDS!E860),IF($A$20=2,IF('FTP-75'!E860="","",'FTP-75'!E860),IF($A$20=3, IF('US06'!E860="","",'US06'!E860),IF($A$20=4, IF(NEDC!D860="","", NEDC!D860),IF($A$20=5, IF('JPN10-15'!D860="","",'JPN10-15'!D860),IF($A$20=6, IF(WLTC!E860="","", WLTC!E860),IF($A$20=7, IF('New Cycle 1'!D860="","", 'New Cycle 1'!D860),IF($A$20=8, IF('New Cycle 2'!D860="","", 'New Cycle 2'!D860),IF($A$20=9, IF('New Cycle 3'!D860="","", 'New Cycle 3'!D860),"")))))))))</f>
        <v>19.444444444444443</v>
      </c>
      <c r="T860" s="32">
        <f>IF($A$20=1,IF(UDDS!F860="","",UDDS!F860),IF($A$20=2,IF('FTP-75'!F860="","",'FTP-75'!F860),IF($A$20=3, IF('US06'!F860="","",'US06'!F860),IF($A$20=4, IF(NEDC!E860="","", NEDC!E860),IF($A$20=5, IF('JPN10-15'!E860="","",'JPN10-15'!E860),IF($A$20=6, IF(WLTC!F860="","", WLTC!F860),IF($A$20=7, IF('New Cycle 1'!E860="","", 'New Cycle 1'!E860),IF($A$20=8, IF('New Cycle 2'!E860="","", 'New Cycle 2'!E860),IF($A$20=9, IF('New Cycle 3'!E860="","", 'New Cycle 3'!E860),"")))))))))</f>
        <v>0</v>
      </c>
      <c r="U860" s="32">
        <f>IF($A$20=1,IF(UDDS!G860="","",UDDS!G860),IF($A$20=2,IF('FTP-75'!G860="","",'FTP-75'!G860),IF($A$20=3, IF('US06'!G860="","",'US06'!G860),IF($A$20=4, IF(NEDC!F860="","", NEDC!F860),IF($A$20=5, IF('JPN10-15'!F860="","",'JPN10-15'!F860),IF($A$20=6, IF(WLTC!G860="","", WLTC!G860),IF($A$20=7, IF('New Cycle 1'!F860="","", 'New Cycle 1'!F860),IF($A$20=8, IF('New Cycle 2'!F860="","", 'New Cycle 2'!F860),IF($A$20=9, IF('New Cycle 3'!F860="","", 'New Cycle 3'!F860),"")))))))))</f>
        <v>4800.4190612552839</v>
      </c>
    </row>
    <row r="861" spans="16:21" x14ac:dyDescent="0.25">
      <c r="P861" s="8">
        <f>IF($A$20=1,IF(UDDS!A861="","",UDDS!A861),IF($A$20=2,IF('FTP-75'!A861="","",'FTP-75'!A861),IF($A$20=3, IF('US06'!A861="","",'US06'!A861),IF($A$20=4, IF(NEDC!A861="","", NEDC!A861),IF($A$20=5, IF('JPN10-15'!A861="","",'JPN10-15'!A861),IF($A$20=6, IF(WLTC!B861="","", WLTC!B861),IF($A$20=7, IF('New Cycle 1'!A861="","", 'New Cycle 1'!A861),IF($A$20=8, IF('New Cycle 2'!A861="","", 'New Cycle 3'!A861),IF($A$20=9, IF('New Cycle 3'!A861="","", 'New Cycle 3'!A861),"")))))))))</f>
        <v>859</v>
      </c>
      <c r="Q861" s="32">
        <f>IF($A$20=1,IF(UDDS!C861="","",UDDS!C861),IF($A$20=2,IF('FTP-75'!C861="","",'FTP-75'!C861),IF($A$20=3, IF('US06'!C861="","",'US06'!C861),IF($A$20=4, IF(NEDC!B861="","", NEDC!B861),IF($A$20=5, IF('JPN10-15'!B861="","",'JPN10-15'!B861),IF($A$20=6, IF(WLTC!C861="","", WLTC!C861),IF($A$20=7, IF('New Cycle 1'!B861="","", 'New Cycle 1'!B861),IF($A$20=8, IF('New Cycle 2'!B861="","", 'New Cycle 2'!B861),IF($A$20=9, IF('New Cycle 3'!B861="","", 'New Cycle 3'!B861),"")))))))))</f>
        <v>70</v>
      </c>
      <c r="R861" s="32">
        <f>IF($A$20=1,IF(UDDS!D861="","",UDDS!D861),IF($A$20=2,IF('FTP-75'!D861="","",'FTP-75'!D861),IF($A$20=3, IF('US06'!D861="","",'US06'!D861),IF($A$20=4, IF(NEDC!C861="","", NEDC!C861),IF($A$20=5, IF('JPN10-15'!C861="","",'JPN10-15'!C861),IF($A$20=6, IF(WLTC!D861="","", WLTC!D861),IF($A$20=7, IF('New Cycle 1'!C861="","", 'New Cycle 1'!C861),IF($A$20=8, IF('New Cycle 2'!C861="","", 'New Cycle 2'!C861),IF($A$20=9, IF('New Cycle 3'!C861="","", 'New Cycle 3'!C861),"")))))))))</f>
        <v>0</v>
      </c>
      <c r="S861" s="32">
        <f>IF($A$20=1,IF(UDDS!E861="","",UDDS!E861),IF($A$20=2,IF('FTP-75'!E861="","",'FTP-75'!E861),IF($A$20=3, IF('US06'!E861="","",'US06'!E861),IF($A$20=4, IF(NEDC!D861="","", NEDC!D861),IF($A$20=5, IF('JPN10-15'!D861="","",'JPN10-15'!D861),IF($A$20=6, IF(WLTC!E861="","", WLTC!E861),IF($A$20=7, IF('New Cycle 1'!D861="","", 'New Cycle 1'!D861),IF($A$20=8, IF('New Cycle 2'!D861="","", 'New Cycle 2'!D861),IF($A$20=9, IF('New Cycle 3'!D861="","", 'New Cycle 3'!D861),"")))))))))</f>
        <v>19.444444444444443</v>
      </c>
      <c r="T861" s="32">
        <f>IF($A$20=1,IF(UDDS!F861="","",UDDS!F861),IF($A$20=2,IF('FTP-75'!F861="","",'FTP-75'!F861),IF($A$20=3, IF('US06'!F861="","",'US06'!F861),IF($A$20=4, IF(NEDC!E861="","", NEDC!E861),IF($A$20=5, IF('JPN10-15'!E861="","",'JPN10-15'!E861),IF($A$20=6, IF(WLTC!F861="","", WLTC!F861),IF($A$20=7, IF('New Cycle 1'!E861="","", 'New Cycle 1'!E861),IF($A$20=8, IF('New Cycle 2'!E861="","", 'New Cycle 2'!E861),IF($A$20=9, IF('New Cycle 3'!E861="","", 'New Cycle 3'!E861),"")))))))))</f>
        <v>0</v>
      </c>
      <c r="U861" s="32">
        <f>IF($A$20=1,IF(UDDS!G861="","",UDDS!G861),IF($A$20=2,IF('FTP-75'!G861="","",'FTP-75'!G861),IF($A$20=3, IF('US06'!G861="","",'US06'!G861),IF($A$20=4, IF(NEDC!F861="","", NEDC!F861),IF($A$20=5, IF('JPN10-15'!F861="","",'JPN10-15'!F861),IF($A$20=6, IF(WLTC!G861="","", WLTC!G861),IF($A$20=7, IF('New Cycle 1'!F861="","", 'New Cycle 1'!F861),IF($A$20=8, IF('New Cycle 2'!F861="","", 'New Cycle 2'!F861),IF($A$20=9, IF('New Cycle 3'!F861="","", 'New Cycle 3'!F861),"")))))))))</f>
        <v>4819.8635056997282</v>
      </c>
    </row>
    <row r="862" spans="16:21" x14ac:dyDescent="0.25">
      <c r="P862" s="8">
        <f>IF($A$20=1,IF(UDDS!A862="","",UDDS!A862),IF($A$20=2,IF('FTP-75'!A862="","",'FTP-75'!A862),IF($A$20=3, IF('US06'!A862="","",'US06'!A862),IF($A$20=4, IF(NEDC!A862="","", NEDC!A862),IF($A$20=5, IF('JPN10-15'!A862="","",'JPN10-15'!A862),IF($A$20=6, IF(WLTC!B862="","", WLTC!B862),IF($A$20=7, IF('New Cycle 1'!A862="","", 'New Cycle 1'!A862),IF($A$20=8, IF('New Cycle 2'!A862="","", 'New Cycle 3'!A862),IF($A$20=9, IF('New Cycle 3'!A862="","", 'New Cycle 3'!A862),"")))))))))</f>
        <v>860</v>
      </c>
      <c r="Q862" s="32">
        <f>IF($A$20=1,IF(UDDS!C862="","",UDDS!C862),IF($A$20=2,IF('FTP-75'!C862="","",'FTP-75'!C862),IF($A$20=3, IF('US06'!C862="","",'US06'!C862),IF($A$20=4, IF(NEDC!B862="","", NEDC!B862),IF($A$20=5, IF('JPN10-15'!B862="","",'JPN10-15'!B862),IF($A$20=6, IF(WLTC!C862="","", WLTC!C862),IF($A$20=7, IF('New Cycle 1'!B862="","", 'New Cycle 1'!B862),IF($A$20=8, IF('New Cycle 2'!B862="","", 'New Cycle 2'!B862),IF($A$20=9, IF('New Cycle 3'!B862="","", 'New Cycle 3'!B862),"")))))))))</f>
        <v>70</v>
      </c>
      <c r="R862" s="32">
        <f>IF($A$20=1,IF(UDDS!D862="","",UDDS!D862),IF($A$20=2,IF('FTP-75'!D862="","",'FTP-75'!D862),IF($A$20=3, IF('US06'!D862="","",'US06'!D862),IF($A$20=4, IF(NEDC!C862="","", NEDC!C862),IF($A$20=5, IF('JPN10-15'!C862="","",'JPN10-15'!C862),IF($A$20=6, IF(WLTC!D862="","", WLTC!D862),IF($A$20=7, IF('New Cycle 1'!C862="","", 'New Cycle 1'!C862),IF($A$20=8, IF('New Cycle 2'!C862="","", 'New Cycle 2'!C862),IF($A$20=9, IF('New Cycle 3'!C862="","", 'New Cycle 3'!C862),"")))))))))</f>
        <v>0</v>
      </c>
      <c r="S862" s="32">
        <f>IF($A$20=1,IF(UDDS!E862="","",UDDS!E862),IF($A$20=2,IF('FTP-75'!E862="","",'FTP-75'!E862),IF($A$20=3, IF('US06'!E862="","",'US06'!E862),IF($A$20=4, IF(NEDC!D862="","", NEDC!D862),IF($A$20=5, IF('JPN10-15'!D862="","",'JPN10-15'!D862),IF($A$20=6, IF(WLTC!E862="","", WLTC!E862),IF($A$20=7, IF('New Cycle 1'!D862="","", 'New Cycle 1'!D862),IF($A$20=8, IF('New Cycle 2'!D862="","", 'New Cycle 2'!D862),IF($A$20=9, IF('New Cycle 3'!D862="","", 'New Cycle 3'!D862),"")))))))))</f>
        <v>19.444444444444443</v>
      </c>
      <c r="T862" s="32">
        <f>IF($A$20=1,IF(UDDS!F862="","",UDDS!F862),IF($A$20=2,IF('FTP-75'!F862="","",'FTP-75'!F862),IF($A$20=3, IF('US06'!F862="","",'US06'!F862),IF($A$20=4, IF(NEDC!E862="","", NEDC!E862),IF($A$20=5, IF('JPN10-15'!E862="","",'JPN10-15'!E862),IF($A$20=6, IF(WLTC!F862="","", WLTC!F862),IF($A$20=7, IF('New Cycle 1'!E862="","", 'New Cycle 1'!E862),IF($A$20=8, IF('New Cycle 2'!E862="","", 'New Cycle 2'!E862),IF($A$20=9, IF('New Cycle 3'!E862="","", 'New Cycle 3'!E862),"")))))))))</f>
        <v>0</v>
      </c>
      <c r="U862" s="32">
        <f>IF($A$20=1,IF(UDDS!G862="","",UDDS!G862),IF($A$20=2,IF('FTP-75'!G862="","",'FTP-75'!G862),IF($A$20=3, IF('US06'!G862="","",'US06'!G862),IF($A$20=4, IF(NEDC!F862="","", NEDC!F862),IF($A$20=5, IF('JPN10-15'!F862="","",'JPN10-15'!F862),IF($A$20=6, IF(WLTC!G862="","", WLTC!G862),IF($A$20=7, IF('New Cycle 1'!F862="","", 'New Cycle 1'!F862),IF($A$20=8, IF('New Cycle 2'!F862="","", 'New Cycle 2'!F862),IF($A$20=9, IF('New Cycle 3'!F862="","", 'New Cycle 3'!F862),"")))))))))</f>
        <v>4839.3079501441725</v>
      </c>
    </row>
    <row r="863" spans="16:21" x14ac:dyDescent="0.25">
      <c r="P863" s="8">
        <f>IF($A$20=1,IF(UDDS!A863="","",UDDS!A863),IF($A$20=2,IF('FTP-75'!A863="","",'FTP-75'!A863),IF($A$20=3, IF('US06'!A863="","",'US06'!A863),IF($A$20=4, IF(NEDC!A863="","", NEDC!A863),IF($A$20=5, IF('JPN10-15'!A863="","",'JPN10-15'!A863),IF($A$20=6, IF(WLTC!B863="","", WLTC!B863),IF($A$20=7, IF('New Cycle 1'!A863="","", 'New Cycle 1'!A863),IF($A$20=8, IF('New Cycle 2'!A863="","", 'New Cycle 3'!A863),IF($A$20=9, IF('New Cycle 3'!A863="","", 'New Cycle 3'!A863),"")))))))))</f>
        <v>861</v>
      </c>
      <c r="Q863" s="32">
        <f>IF($A$20=1,IF(UDDS!C863="","",UDDS!C863),IF($A$20=2,IF('FTP-75'!C863="","",'FTP-75'!C863),IF($A$20=3, IF('US06'!C863="","",'US06'!C863),IF($A$20=4, IF(NEDC!B863="","", NEDC!B863),IF($A$20=5, IF('JPN10-15'!B863="","",'JPN10-15'!B863),IF($A$20=6, IF(WLTC!C863="","", WLTC!C863),IF($A$20=7, IF('New Cycle 1'!B863="","", 'New Cycle 1'!B863),IF($A$20=8, IF('New Cycle 2'!B863="","", 'New Cycle 2'!B863),IF($A$20=9, IF('New Cycle 3'!B863="","", 'New Cycle 3'!B863),"")))))))))</f>
        <v>70</v>
      </c>
      <c r="R863" s="32">
        <f>IF($A$20=1,IF(UDDS!D863="","",UDDS!D863),IF($A$20=2,IF('FTP-75'!D863="","",'FTP-75'!D863),IF($A$20=3, IF('US06'!D863="","",'US06'!D863),IF($A$20=4, IF(NEDC!C863="","", NEDC!C863),IF($A$20=5, IF('JPN10-15'!C863="","",'JPN10-15'!C863),IF($A$20=6, IF(WLTC!D863="","", WLTC!D863),IF($A$20=7, IF('New Cycle 1'!C863="","", 'New Cycle 1'!C863),IF($A$20=8, IF('New Cycle 2'!C863="","", 'New Cycle 2'!C863),IF($A$20=9, IF('New Cycle 3'!C863="","", 'New Cycle 3'!C863),"")))))))))</f>
        <v>0</v>
      </c>
      <c r="S863" s="32">
        <f>IF($A$20=1,IF(UDDS!E863="","",UDDS!E863),IF($A$20=2,IF('FTP-75'!E863="","",'FTP-75'!E863),IF($A$20=3, IF('US06'!E863="","",'US06'!E863),IF($A$20=4, IF(NEDC!D863="","", NEDC!D863),IF($A$20=5, IF('JPN10-15'!D863="","",'JPN10-15'!D863),IF($A$20=6, IF(WLTC!E863="","", WLTC!E863),IF($A$20=7, IF('New Cycle 1'!D863="","", 'New Cycle 1'!D863),IF($A$20=8, IF('New Cycle 2'!D863="","", 'New Cycle 2'!D863),IF($A$20=9, IF('New Cycle 3'!D863="","", 'New Cycle 3'!D863),"")))))))))</f>
        <v>19.444444444444443</v>
      </c>
      <c r="T863" s="32">
        <f>IF($A$20=1,IF(UDDS!F863="","",UDDS!F863),IF($A$20=2,IF('FTP-75'!F863="","",'FTP-75'!F863),IF($A$20=3, IF('US06'!F863="","",'US06'!F863),IF($A$20=4, IF(NEDC!E863="","", NEDC!E863),IF($A$20=5, IF('JPN10-15'!E863="","",'JPN10-15'!E863),IF($A$20=6, IF(WLTC!F863="","", WLTC!F863),IF($A$20=7, IF('New Cycle 1'!E863="","", 'New Cycle 1'!E863),IF($A$20=8, IF('New Cycle 2'!E863="","", 'New Cycle 2'!E863),IF($A$20=9, IF('New Cycle 3'!E863="","", 'New Cycle 3'!E863),"")))))))))</f>
        <v>0</v>
      </c>
      <c r="U863" s="32">
        <f>IF($A$20=1,IF(UDDS!G863="","",UDDS!G863),IF($A$20=2,IF('FTP-75'!G863="","",'FTP-75'!G863),IF($A$20=3, IF('US06'!G863="","",'US06'!G863),IF($A$20=4, IF(NEDC!F863="","", NEDC!F863),IF($A$20=5, IF('JPN10-15'!F863="","",'JPN10-15'!F863),IF($A$20=6, IF(WLTC!G863="","", WLTC!G863),IF($A$20=7, IF('New Cycle 1'!F863="","", 'New Cycle 1'!F863),IF($A$20=8, IF('New Cycle 2'!F863="","", 'New Cycle 2'!F863),IF($A$20=9, IF('New Cycle 3'!F863="","", 'New Cycle 3'!F863),"")))))))))</f>
        <v>4858.7523945886169</v>
      </c>
    </row>
    <row r="864" spans="16:21" x14ac:dyDescent="0.25">
      <c r="P864" s="8">
        <f>IF($A$20=1,IF(UDDS!A864="","",UDDS!A864),IF($A$20=2,IF('FTP-75'!A864="","",'FTP-75'!A864),IF($A$20=3, IF('US06'!A864="","",'US06'!A864),IF($A$20=4, IF(NEDC!A864="","", NEDC!A864),IF($A$20=5, IF('JPN10-15'!A864="","",'JPN10-15'!A864),IF($A$20=6, IF(WLTC!B864="","", WLTC!B864),IF($A$20=7, IF('New Cycle 1'!A864="","", 'New Cycle 1'!A864),IF($A$20=8, IF('New Cycle 2'!A864="","", 'New Cycle 3'!A864),IF($A$20=9, IF('New Cycle 3'!A864="","", 'New Cycle 3'!A864),"")))))))))</f>
        <v>862</v>
      </c>
      <c r="Q864" s="32">
        <f>IF($A$20=1,IF(UDDS!C864="","",UDDS!C864),IF($A$20=2,IF('FTP-75'!C864="","",'FTP-75'!C864),IF($A$20=3, IF('US06'!C864="","",'US06'!C864),IF($A$20=4, IF(NEDC!B864="","", NEDC!B864),IF($A$20=5, IF('JPN10-15'!B864="","",'JPN10-15'!B864),IF($A$20=6, IF(WLTC!C864="","", WLTC!C864),IF($A$20=7, IF('New Cycle 1'!B864="","", 'New Cycle 1'!B864),IF($A$20=8, IF('New Cycle 2'!B864="","", 'New Cycle 2'!B864),IF($A$20=9, IF('New Cycle 3'!B864="","", 'New Cycle 3'!B864),"")))))))))</f>
        <v>70</v>
      </c>
      <c r="R864" s="32">
        <f>IF($A$20=1,IF(UDDS!D864="","",UDDS!D864),IF($A$20=2,IF('FTP-75'!D864="","",'FTP-75'!D864),IF($A$20=3, IF('US06'!D864="","",'US06'!D864),IF($A$20=4, IF(NEDC!C864="","", NEDC!C864),IF($A$20=5, IF('JPN10-15'!C864="","",'JPN10-15'!C864),IF($A$20=6, IF(WLTC!D864="","", WLTC!D864),IF($A$20=7, IF('New Cycle 1'!C864="","", 'New Cycle 1'!C864),IF($A$20=8, IF('New Cycle 2'!C864="","", 'New Cycle 2'!C864),IF($A$20=9, IF('New Cycle 3'!C864="","", 'New Cycle 3'!C864),"")))))))))</f>
        <v>0</v>
      </c>
      <c r="S864" s="32">
        <f>IF($A$20=1,IF(UDDS!E864="","",UDDS!E864),IF($A$20=2,IF('FTP-75'!E864="","",'FTP-75'!E864),IF($A$20=3, IF('US06'!E864="","",'US06'!E864),IF($A$20=4, IF(NEDC!D864="","", NEDC!D864),IF($A$20=5, IF('JPN10-15'!D864="","",'JPN10-15'!D864),IF($A$20=6, IF(WLTC!E864="","", WLTC!E864),IF($A$20=7, IF('New Cycle 1'!D864="","", 'New Cycle 1'!D864),IF($A$20=8, IF('New Cycle 2'!D864="","", 'New Cycle 2'!D864),IF($A$20=9, IF('New Cycle 3'!D864="","", 'New Cycle 3'!D864),"")))))))))</f>
        <v>19.444444444444443</v>
      </c>
      <c r="T864" s="32">
        <f>IF($A$20=1,IF(UDDS!F864="","",UDDS!F864),IF($A$20=2,IF('FTP-75'!F864="","",'FTP-75'!F864),IF($A$20=3, IF('US06'!F864="","",'US06'!F864),IF($A$20=4, IF(NEDC!E864="","", NEDC!E864),IF($A$20=5, IF('JPN10-15'!E864="","",'JPN10-15'!E864),IF($A$20=6, IF(WLTC!F864="","", WLTC!F864),IF($A$20=7, IF('New Cycle 1'!E864="","", 'New Cycle 1'!E864),IF($A$20=8, IF('New Cycle 2'!E864="","", 'New Cycle 2'!E864),IF($A$20=9, IF('New Cycle 3'!E864="","", 'New Cycle 3'!E864),"")))))))))</f>
        <v>0</v>
      </c>
      <c r="U864" s="32">
        <f>IF($A$20=1,IF(UDDS!G864="","",UDDS!G864),IF($A$20=2,IF('FTP-75'!G864="","",'FTP-75'!G864),IF($A$20=3, IF('US06'!G864="","",'US06'!G864),IF($A$20=4, IF(NEDC!F864="","", NEDC!F864),IF($A$20=5, IF('JPN10-15'!F864="","",'JPN10-15'!F864),IF($A$20=6, IF(WLTC!G864="","", WLTC!G864),IF($A$20=7, IF('New Cycle 1'!F864="","", 'New Cycle 1'!F864),IF($A$20=8, IF('New Cycle 2'!F864="","", 'New Cycle 2'!F864),IF($A$20=9, IF('New Cycle 3'!F864="","", 'New Cycle 3'!F864),"")))))))))</f>
        <v>4878.1968390330612</v>
      </c>
    </row>
    <row r="865" spans="16:21" x14ac:dyDescent="0.25">
      <c r="P865" s="8">
        <f>IF($A$20=1,IF(UDDS!A865="","",UDDS!A865),IF($A$20=2,IF('FTP-75'!A865="","",'FTP-75'!A865),IF($A$20=3, IF('US06'!A865="","",'US06'!A865),IF($A$20=4, IF(NEDC!A865="","", NEDC!A865),IF($A$20=5, IF('JPN10-15'!A865="","",'JPN10-15'!A865),IF($A$20=6, IF(WLTC!B865="","", WLTC!B865),IF($A$20=7, IF('New Cycle 1'!A865="","", 'New Cycle 1'!A865),IF($A$20=8, IF('New Cycle 2'!A865="","", 'New Cycle 3'!A865),IF($A$20=9, IF('New Cycle 3'!A865="","", 'New Cycle 3'!A865),"")))))))))</f>
        <v>863</v>
      </c>
      <c r="Q865" s="32">
        <f>IF($A$20=1,IF(UDDS!C865="","",UDDS!C865),IF($A$20=2,IF('FTP-75'!C865="","",'FTP-75'!C865),IF($A$20=3, IF('US06'!C865="","",'US06'!C865),IF($A$20=4, IF(NEDC!B865="","", NEDC!B865),IF($A$20=5, IF('JPN10-15'!B865="","",'JPN10-15'!B865),IF($A$20=6, IF(WLTC!C865="","", WLTC!C865),IF($A$20=7, IF('New Cycle 1'!B865="","", 'New Cycle 1'!B865),IF($A$20=8, IF('New Cycle 2'!B865="","", 'New Cycle 2'!B865),IF($A$20=9, IF('New Cycle 3'!B865="","", 'New Cycle 3'!B865),"")))))))))</f>
        <v>70</v>
      </c>
      <c r="R865" s="32">
        <f>IF($A$20=1,IF(UDDS!D865="","",UDDS!D865),IF($A$20=2,IF('FTP-75'!D865="","",'FTP-75'!D865),IF($A$20=3, IF('US06'!D865="","",'US06'!D865),IF($A$20=4, IF(NEDC!C865="","", NEDC!C865),IF($A$20=5, IF('JPN10-15'!C865="","",'JPN10-15'!C865),IF($A$20=6, IF(WLTC!D865="","", WLTC!D865),IF($A$20=7, IF('New Cycle 1'!C865="","", 'New Cycle 1'!C865),IF($A$20=8, IF('New Cycle 2'!C865="","", 'New Cycle 2'!C865),IF($A$20=9, IF('New Cycle 3'!C865="","", 'New Cycle 3'!C865),"")))))))))</f>
        <v>0</v>
      </c>
      <c r="S865" s="32">
        <f>IF($A$20=1,IF(UDDS!E865="","",UDDS!E865),IF($A$20=2,IF('FTP-75'!E865="","",'FTP-75'!E865),IF($A$20=3, IF('US06'!E865="","",'US06'!E865),IF($A$20=4, IF(NEDC!D865="","", NEDC!D865),IF($A$20=5, IF('JPN10-15'!D865="","",'JPN10-15'!D865),IF($A$20=6, IF(WLTC!E865="","", WLTC!E865),IF($A$20=7, IF('New Cycle 1'!D865="","", 'New Cycle 1'!D865),IF($A$20=8, IF('New Cycle 2'!D865="","", 'New Cycle 2'!D865),IF($A$20=9, IF('New Cycle 3'!D865="","", 'New Cycle 3'!D865),"")))))))))</f>
        <v>19.444444444444443</v>
      </c>
      <c r="T865" s="32">
        <f>IF($A$20=1,IF(UDDS!F865="","",UDDS!F865),IF($A$20=2,IF('FTP-75'!F865="","",'FTP-75'!F865),IF($A$20=3, IF('US06'!F865="","",'US06'!F865),IF($A$20=4, IF(NEDC!E865="","", NEDC!E865),IF($A$20=5, IF('JPN10-15'!E865="","",'JPN10-15'!E865),IF($A$20=6, IF(WLTC!F865="","", WLTC!F865),IF($A$20=7, IF('New Cycle 1'!E865="","", 'New Cycle 1'!E865),IF($A$20=8, IF('New Cycle 2'!E865="","", 'New Cycle 2'!E865),IF($A$20=9, IF('New Cycle 3'!E865="","", 'New Cycle 3'!E865),"")))))))))</f>
        <v>0</v>
      </c>
      <c r="U865" s="32">
        <f>IF($A$20=1,IF(UDDS!G865="","",UDDS!G865),IF($A$20=2,IF('FTP-75'!G865="","",'FTP-75'!G865),IF($A$20=3, IF('US06'!G865="","",'US06'!G865),IF($A$20=4, IF(NEDC!F865="","", NEDC!F865),IF($A$20=5, IF('JPN10-15'!F865="","",'JPN10-15'!F865),IF($A$20=6, IF(WLTC!G865="","", WLTC!G865),IF($A$20=7, IF('New Cycle 1'!F865="","", 'New Cycle 1'!F865),IF($A$20=8, IF('New Cycle 2'!F865="","", 'New Cycle 2'!F865),IF($A$20=9, IF('New Cycle 3'!F865="","", 'New Cycle 3'!F865),"")))))))))</f>
        <v>4897.6412834775056</v>
      </c>
    </row>
    <row r="866" spans="16:21" x14ac:dyDescent="0.25">
      <c r="P866" s="8">
        <f>IF($A$20=1,IF(UDDS!A866="","",UDDS!A866),IF($A$20=2,IF('FTP-75'!A866="","",'FTP-75'!A866),IF($A$20=3, IF('US06'!A866="","",'US06'!A866),IF($A$20=4, IF(NEDC!A866="","", NEDC!A866),IF($A$20=5, IF('JPN10-15'!A866="","",'JPN10-15'!A866),IF($A$20=6, IF(WLTC!B866="","", WLTC!B866),IF($A$20=7, IF('New Cycle 1'!A866="","", 'New Cycle 1'!A866),IF($A$20=8, IF('New Cycle 2'!A866="","", 'New Cycle 3'!A866),IF($A$20=9, IF('New Cycle 3'!A866="","", 'New Cycle 3'!A866),"")))))))))</f>
        <v>864</v>
      </c>
      <c r="Q866" s="32">
        <f>IF($A$20=1,IF(UDDS!C866="","",UDDS!C866),IF($A$20=2,IF('FTP-75'!C866="","",'FTP-75'!C866),IF($A$20=3, IF('US06'!C866="","",'US06'!C866),IF($A$20=4, IF(NEDC!B866="","", NEDC!B866),IF($A$20=5, IF('JPN10-15'!B866="","",'JPN10-15'!B866),IF($A$20=6, IF(WLTC!C866="","", WLTC!C866),IF($A$20=7, IF('New Cycle 1'!B866="","", 'New Cycle 1'!B866),IF($A$20=8, IF('New Cycle 2'!B866="","", 'New Cycle 2'!B866),IF($A$20=9, IF('New Cycle 3'!B866="","", 'New Cycle 3'!B866),"")))))))))</f>
        <v>70</v>
      </c>
      <c r="R866" s="32">
        <f>IF($A$20=1,IF(UDDS!D866="","",UDDS!D866),IF($A$20=2,IF('FTP-75'!D866="","",'FTP-75'!D866),IF($A$20=3, IF('US06'!D866="","",'US06'!D866),IF($A$20=4, IF(NEDC!C866="","", NEDC!C866),IF($A$20=5, IF('JPN10-15'!C866="","",'JPN10-15'!C866),IF($A$20=6, IF(WLTC!D866="","", WLTC!D866),IF($A$20=7, IF('New Cycle 1'!C866="","", 'New Cycle 1'!C866),IF($A$20=8, IF('New Cycle 2'!C866="","", 'New Cycle 2'!C866),IF($A$20=9, IF('New Cycle 3'!C866="","", 'New Cycle 3'!C866),"")))))))))</f>
        <v>0</v>
      </c>
      <c r="S866" s="32">
        <f>IF($A$20=1,IF(UDDS!E866="","",UDDS!E866),IF($A$20=2,IF('FTP-75'!E866="","",'FTP-75'!E866),IF($A$20=3, IF('US06'!E866="","",'US06'!E866),IF($A$20=4, IF(NEDC!D866="","", NEDC!D866),IF($A$20=5, IF('JPN10-15'!D866="","",'JPN10-15'!D866),IF($A$20=6, IF(WLTC!E866="","", WLTC!E866),IF($A$20=7, IF('New Cycle 1'!D866="","", 'New Cycle 1'!D866),IF($A$20=8, IF('New Cycle 2'!D866="","", 'New Cycle 2'!D866),IF($A$20=9, IF('New Cycle 3'!D866="","", 'New Cycle 3'!D866),"")))))))))</f>
        <v>19.444444444444443</v>
      </c>
      <c r="T866" s="32">
        <f>IF($A$20=1,IF(UDDS!F866="","",UDDS!F866),IF($A$20=2,IF('FTP-75'!F866="","",'FTP-75'!F866),IF($A$20=3, IF('US06'!F866="","",'US06'!F866),IF($A$20=4, IF(NEDC!E866="","", NEDC!E866),IF($A$20=5, IF('JPN10-15'!E866="","",'JPN10-15'!E866),IF($A$20=6, IF(WLTC!F866="","", WLTC!F866),IF($A$20=7, IF('New Cycle 1'!E866="","", 'New Cycle 1'!E866),IF($A$20=8, IF('New Cycle 2'!E866="","", 'New Cycle 2'!E866),IF($A$20=9, IF('New Cycle 3'!E866="","", 'New Cycle 3'!E866),"")))))))))</f>
        <v>0</v>
      </c>
      <c r="U866" s="32">
        <f>IF($A$20=1,IF(UDDS!G866="","",UDDS!G866),IF($A$20=2,IF('FTP-75'!G866="","",'FTP-75'!G866),IF($A$20=3, IF('US06'!G866="","",'US06'!G866),IF($A$20=4, IF(NEDC!F866="","", NEDC!F866),IF($A$20=5, IF('JPN10-15'!F866="","",'JPN10-15'!F866),IF($A$20=6, IF(WLTC!G866="","", WLTC!G866),IF($A$20=7, IF('New Cycle 1'!F866="","", 'New Cycle 1'!F866),IF($A$20=8, IF('New Cycle 2'!F866="","", 'New Cycle 2'!F866),IF($A$20=9, IF('New Cycle 3'!F866="","", 'New Cycle 3'!F866),"")))))))))</f>
        <v>4917.0857279219499</v>
      </c>
    </row>
    <row r="867" spans="16:21" x14ac:dyDescent="0.25">
      <c r="P867" s="8">
        <f>IF($A$20=1,IF(UDDS!A867="","",UDDS!A867),IF($A$20=2,IF('FTP-75'!A867="","",'FTP-75'!A867),IF($A$20=3, IF('US06'!A867="","",'US06'!A867),IF($A$20=4, IF(NEDC!A867="","", NEDC!A867),IF($A$20=5, IF('JPN10-15'!A867="","",'JPN10-15'!A867),IF($A$20=6, IF(WLTC!B867="","", WLTC!B867),IF($A$20=7, IF('New Cycle 1'!A867="","", 'New Cycle 1'!A867),IF($A$20=8, IF('New Cycle 2'!A867="","", 'New Cycle 3'!A867),IF($A$20=9, IF('New Cycle 3'!A867="","", 'New Cycle 3'!A867),"")))))))))</f>
        <v>865</v>
      </c>
      <c r="Q867" s="32">
        <f>IF($A$20=1,IF(UDDS!C867="","",UDDS!C867),IF($A$20=2,IF('FTP-75'!C867="","",'FTP-75'!C867),IF($A$20=3, IF('US06'!C867="","",'US06'!C867),IF($A$20=4, IF(NEDC!B867="","", NEDC!B867),IF($A$20=5, IF('JPN10-15'!B867="","",'JPN10-15'!B867),IF($A$20=6, IF(WLTC!C867="","", WLTC!C867),IF($A$20=7, IF('New Cycle 1'!B867="","", 'New Cycle 1'!B867),IF($A$20=8, IF('New Cycle 2'!B867="","", 'New Cycle 2'!B867),IF($A$20=9, IF('New Cycle 3'!B867="","", 'New Cycle 3'!B867),"")))))))))</f>
        <v>70</v>
      </c>
      <c r="R867" s="32">
        <f>IF($A$20=1,IF(UDDS!D867="","",UDDS!D867),IF($A$20=2,IF('FTP-75'!D867="","",'FTP-75'!D867),IF($A$20=3, IF('US06'!D867="","",'US06'!D867),IF($A$20=4, IF(NEDC!C867="","", NEDC!C867),IF($A$20=5, IF('JPN10-15'!C867="","",'JPN10-15'!C867),IF($A$20=6, IF(WLTC!D867="","", WLTC!D867),IF($A$20=7, IF('New Cycle 1'!C867="","", 'New Cycle 1'!C867),IF($A$20=8, IF('New Cycle 2'!C867="","", 'New Cycle 2'!C867),IF($A$20=9, IF('New Cycle 3'!C867="","", 'New Cycle 3'!C867),"")))))))))</f>
        <v>0</v>
      </c>
      <c r="S867" s="32">
        <f>IF($A$20=1,IF(UDDS!E867="","",UDDS!E867),IF($A$20=2,IF('FTP-75'!E867="","",'FTP-75'!E867),IF($A$20=3, IF('US06'!E867="","",'US06'!E867),IF($A$20=4, IF(NEDC!D867="","", NEDC!D867),IF($A$20=5, IF('JPN10-15'!D867="","",'JPN10-15'!D867),IF($A$20=6, IF(WLTC!E867="","", WLTC!E867),IF($A$20=7, IF('New Cycle 1'!D867="","", 'New Cycle 1'!D867),IF($A$20=8, IF('New Cycle 2'!D867="","", 'New Cycle 2'!D867),IF($A$20=9, IF('New Cycle 3'!D867="","", 'New Cycle 3'!D867),"")))))))))</f>
        <v>19.444444444444443</v>
      </c>
      <c r="T867" s="32">
        <f>IF($A$20=1,IF(UDDS!F867="","",UDDS!F867),IF($A$20=2,IF('FTP-75'!F867="","",'FTP-75'!F867),IF($A$20=3, IF('US06'!F867="","",'US06'!F867),IF($A$20=4, IF(NEDC!E867="","", NEDC!E867),IF($A$20=5, IF('JPN10-15'!E867="","",'JPN10-15'!E867),IF($A$20=6, IF(WLTC!F867="","", WLTC!F867),IF($A$20=7, IF('New Cycle 1'!E867="","", 'New Cycle 1'!E867),IF($A$20=8, IF('New Cycle 2'!E867="","", 'New Cycle 2'!E867),IF($A$20=9, IF('New Cycle 3'!E867="","", 'New Cycle 3'!E867),"")))))))))</f>
        <v>0</v>
      </c>
      <c r="U867" s="32">
        <f>IF($A$20=1,IF(UDDS!G867="","",UDDS!G867),IF($A$20=2,IF('FTP-75'!G867="","",'FTP-75'!G867),IF($A$20=3, IF('US06'!G867="","",'US06'!G867),IF($A$20=4, IF(NEDC!F867="","", NEDC!F867),IF($A$20=5, IF('JPN10-15'!F867="","",'JPN10-15'!F867),IF($A$20=6, IF(WLTC!G867="","", WLTC!G867),IF($A$20=7, IF('New Cycle 1'!F867="","", 'New Cycle 1'!F867),IF($A$20=8, IF('New Cycle 2'!F867="","", 'New Cycle 2'!F867),IF($A$20=9, IF('New Cycle 3'!F867="","", 'New Cycle 3'!F867),"")))))))))</f>
        <v>4936.5301723663943</v>
      </c>
    </row>
    <row r="868" spans="16:21" x14ac:dyDescent="0.25">
      <c r="P868" s="8">
        <f>IF($A$20=1,IF(UDDS!A868="","",UDDS!A868),IF($A$20=2,IF('FTP-75'!A868="","",'FTP-75'!A868),IF($A$20=3, IF('US06'!A868="","",'US06'!A868),IF($A$20=4, IF(NEDC!A868="","", NEDC!A868),IF($A$20=5, IF('JPN10-15'!A868="","",'JPN10-15'!A868),IF($A$20=6, IF(WLTC!B868="","", WLTC!B868),IF($A$20=7, IF('New Cycle 1'!A868="","", 'New Cycle 1'!A868),IF($A$20=8, IF('New Cycle 2'!A868="","", 'New Cycle 3'!A868),IF($A$20=9, IF('New Cycle 3'!A868="","", 'New Cycle 3'!A868),"")))))))))</f>
        <v>866</v>
      </c>
      <c r="Q868" s="32">
        <f>IF($A$20=1,IF(UDDS!C868="","",UDDS!C868),IF($A$20=2,IF('FTP-75'!C868="","",'FTP-75'!C868),IF($A$20=3, IF('US06'!C868="","",'US06'!C868),IF($A$20=4, IF(NEDC!B868="","", NEDC!B868),IF($A$20=5, IF('JPN10-15'!B868="","",'JPN10-15'!B868),IF($A$20=6, IF(WLTC!C868="","", WLTC!C868),IF($A$20=7, IF('New Cycle 1'!B868="","", 'New Cycle 1'!B868),IF($A$20=8, IF('New Cycle 2'!B868="","", 'New Cycle 2'!B868),IF($A$20=9, IF('New Cycle 3'!B868="","", 'New Cycle 3'!B868),"")))))))))</f>
        <v>70</v>
      </c>
      <c r="R868" s="32">
        <f>IF($A$20=1,IF(UDDS!D868="","",UDDS!D868),IF($A$20=2,IF('FTP-75'!D868="","",'FTP-75'!D868),IF($A$20=3, IF('US06'!D868="","",'US06'!D868),IF($A$20=4, IF(NEDC!C868="","", NEDC!C868),IF($A$20=5, IF('JPN10-15'!C868="","",'JPN10-15'!C868),IF($A$20=6, IF(WLTC!D868="","", WLTC!D868),IF($A$20=7, IF('New Cycle 1'!C868="","", 'New Cycle 1'!C868),IF($A$20=8, IF('New Cycle 2'!C868="","", 'New Cycle 2'!C868),IF($A$20=9, IF('New Cycle 3'!C868="","", 'New Cycle 3'!C868),"")))))))))</f>
        <v>0</v>
      </c>
      <c r="S868" s="32">
        <f>IF($A$20=1,IF(UDDS!E868="","",UDDS!E868),IF($A$20=2,IF('FTP-75'!E868="","",'FTP-75'!E868),IF($A$20=3, IF('US06'!E868="","",'US06'!E868),IF($A$20=4, IF(NEDC!D868="","", NEDC!D868),IF($A$20=5, IF('JPN10-15'!D868="","",'JPN10-15'!D868),IF($A$20=6, IF(WLTC!E868="","", WLTC!E868),IF($A$20=7, IF('New Cycle 1'!D868="","", 'New Cycle 1'!D868),IF($A$20=8, IF('New Cycle 2'!D868="","", 'New Cycle 2'!D868),IF($A$20=9, IF('New Cycle 3'!D868="","", 'New Cycle 3'!D868),"")))))))))</f>
        <v>19.444444444444443</v>
      </c>
      <c r="T868" s="32">
        <f>IF($A$20=1,IF(UDDS!F868="","",UDDS!F868),IF($A$20=2,IF('FTP-75'!F868="","",'FTP-75'!F868),IF($A$20=3, IF('US06'!F868="","",'US06'!F868),IF($A$20=4, IF(NEDC!E868="","", NEDC!E868),IF($A$20=5, IF('JPN10-15'!E868="","",'JPN10-15'!E868),IF($A$20=6, IF(WLTC!F868="","", WLTC!F868),IF($A$20=7, IF('New Cycle 1'!E868="","", 'New Cycle 1'!E868),IF($A$20=8, IF('New Cycle 2'!E868="","", 'New Cycle 2'!E868),IF($A$20=9, IF('New Cycle 3'!E868="","", 'New Cycle 3'!E868),"")))))))))</f>
        <v>0</v>
      </c>
      <c r="U868" s="32">
        <f>IF($A$20=1,IF(UDDS!G868="","",UDDS!G868),IF($A$20=2,IF('FTP-75'!G868="","",'FTP-75'!G868),IF($A$20=3, IF('US06'!G868="","",'US06'!G868),IF($A$20=4, IF(NEDC!F868="","", NEDC!F868),IF($A$20=5, IF('JPN10-15'!F868="","",'JPN10-15'!F868),IF($A$20=6, IF(WLTC!G868="","", WLTC!G868),IF($A$20=7, IF('New Cycle 1'!F868="","", 'New Cycle 1'!F868),IF($A$20=8, IF('New Cycle 2'!F868="","", 'New Cycle 2'!F868),IF($A$20=9, IF('New Cycle 3'!F868="","", 'New Cycle 3'!F868),"")))))))))</f>
        <v>4955.9746168108386</v>
      </c>
    </row>
    <row r="869" spans="16:21" x14ac:dyDescent="0.25">
      <c r="P869" s="8">
        <f>IF($A$20=1,IF(UDDS!A869="","",UDDS!A869),IF($A$20=2,IF('FTP-75'!A869="","",'FTP-75'!A869),IF($A$20=3, IF('US06'!A869="","",'US06'!A869),IF($A$20=4, IF(NEDC!A869="","", NEDC!A869),IF($A$20=5, IF('JPN10-15'!A869="","",'JPN10-15'!A869),IF($A$20=6, IF(WLTC!B869="","", WLTC!B869),IF($A$20=7, IF('New Cycle 1'!A869="","", 'New Cycle 1'!A869),IF($A$20=8, IF('New Cycle 2'!A869="","", 'New Cycle 3'!A869),IF($A$20=9, IF('New Cycle 3'!A869="","", 'New Cycle 3'!A869),"")))))))))</f>
        <v>867</v>
      </c>
      <c r="Q869" s="32">
        <f>IF($A$20=1,IF(UDDS!C869="","",UDDS!C869),IF($A$20=2,IF('FTP-75'!C869="","",'FTP-75'!C869),IF($A$20=3, IF('US06'!C869="","",'US06'!C869),IF($A$20=4, IF(NEDC!B869="","", NEDC!B869),IF($A$20=5, IF('JPN10-15'!B869="","",'JPN10-15'!B869),IF($A$20=6, IF(WLTC!C869="","", WLTC!C869),IF($A$20=7, IF('New Cycle 1'!B869="","", 'New Cycle 1'!B869),IF($A$20=8, IF('New Cycle 2'!B869="","", 'New Cycle 2'!B869),IF($A$20=9, IF('New Cycle 3'!B869="","", 'New Cycle 3'!B869),"")))))))))</f>
        <v>70</v>
      </c>
      <c r="R869" s="32">
        <f>IF($A$20=1,IF(UDDS!D869="","",UDDS!D869),IF($A$20=2,IF('FTP-75'!D869="","",'FTP-75'!D869),IF($A$20=3, IF('US06'!D869="","",'US06'!D869),IF($A$20=4, IF(NEDC!C869="","", NEDC!C869),IF($A$20=5, IF('JPN10-15'!C869="","",'JPN10-15'!C869),IF($A$20=6, IF(WLTC!D869="","", WLTC!D869),IF($A$20=7, IF('New Cycle 1'!C869="","", 'New Cycle 1'!C869),IF($A$20=8, IF('New Cycle 2'!C869="","", 'New Cycle 2'!C869),IF($A$20=9, IF('New Cycle 3'!C869="","", 'New Cycle 3'!C869),"")))))))))</f>
        <v>0</v>
      </c>
      <c r="S869" s="32">
        <f>IF($A$20=1,IF(UDDS!E869="","",UDDS!E869),IF($A$20=2,IF('FTP-75'!E869="","",'FTP-75'!E869),IF($A$20=3, IF('US06'!E869="","",'US06'!E869),IF($A$20=4, IF(NEDC!D869="","", NEDC!D869),IF($A$20=5, IF('JPN10-15'!D869="","",'JPN10-15'!D869),IF($A$20=6, IF(WLTC!E869="","", WLTC!E869),IF($A$20=7, IF('New Cycle 1'!D869="","", 'New Cycle 1'!D869),IF($A$20=8, IF('New Cycle 2'!D869="","", 'New Cycle 2'!D869),IF($A$20=9, IF('New Cycle 3'!D869="","", 'New Cycle 3'!D869),"")))))))))</f>
        <v>19.444444444444443</v>
      </c>
      <c r="T869" s="32">
        <f>IF($A$20=1,IF(UDDS!F869="","",UDDS!F869),IF($A$20=2,IF('FTP-75'!F869="","",'FTP-75'!F869),IF($A$20=3, IF('US06'!F869="","",'US06'!F869),IF($A$20=4, IF(NEDC!E869="","", NEDC!E869),IF($A$20=5, IF('JPN10-15'!E869="","",'JPN10-15'!E869),IF($A$20=6, IF(WLTC!F869="","", WLTC!F869),IF($A$20=7, IF('New Cycle 1'!E869="","", 'New Cycle 1'!E869),IF($A$20=8, IF('New Cycle 2'!E869="","", 'New Cycle 2'!E869),IF($A$20=9, IF('New Cycle 3'!E869="","", 'New Cycle 3'!E869),"")))))))))</f>
        <v>0</v>
      </c>
      <c r="U869" s="32">
        <f>IF($A$20=1,IF(UDDS!G869="","",UDDS!G869),IF($A$20=2,IF('FTP-75'!G869="","",'FTP-75'!G869),IF($A$20=3, IF('US06'!G869="","",'US06'!G869),IF($A$20=4, IF(NEDC!F869="","", NEDC!F869),IF($A$20=5, IF('JPN10-15'!F869="","",'JPN10-15'!F869),IF($A$20=6, IF(WLTC!G869="","", WLTC!G869),IF($A$20=7, IF('New Cycle 1'!F869="","", 'New Cycle 1'!F869),IF($A$20=8, IF('New Cycle 2'!F869="","", 'New Cycle 2'!F869),IF($A$20=9, IF('New Cycle 3'!F869="","", 'New Cycle 3'!F869),"")))))))))</f>
        <v>4975.4190612552829</v>
      </c>
    </row>
    <row r="870" spans="16:21" x14ac:dyDescent="0.25">
      <c r="P870" s="8">
        <f>IF($A$20=1,IF(UDDS!A870="","",UDDS!A870),IF($A$20=2,IF('FTP-75'!A870="","",'FTP-75'!A870),IF($A$20=3, IF('US06'!A870="","",'US06'!A870),IF($A$20=4, IF(NEDC!A870="","", NEDC!A870),IF($A$20=5, IF('JPN10-15'!A870="","",'JPN10-15'!A870),IF($A$20=6, IF(WLTC!B870="","", WLTC!B870),IF($A$20=7, IF('New Cycle 1'!A870="","", 'New Cycle 1'!A870),IF($A$20=8, IF('New Cycle 2'!A870="","", 'New Cycle 3'!A870),IF($A$20=9, IF('New Cycle 3'!A870="","", 'New Cycle 3'!A870),"")))))))))</f>
        <v>868</v>
      </c>
      <c r="Q870" s="32">
        <f>IF($A$20=1,IF(UDDS!C870="","",UDDS!C870),IF($A$20=2,IF('FTP-75'!C870="","",'FTP-75'!C870),IF($A$20=3, IF('US06'!C870="","",'US06'!C870),IF($A$20=4, IF(NEDC!B870="","", NEDC!B870),IF($A$20=5, IF('JPN10-15'!B870="","",'JPN10-15'!B870),IF($A$20=6, IF(WLTC!C870="","", WLTC!C870),IF($A$20=7, IF('New Cycle 1'!B870="","", 'New Cycle 1'!B870),IF($A$20=8, IF('New Cycle 2'!B870="","", 'New Cycle 2'!B870),IF($A$20=9, IF('New Cycle 3'!B870="","", 'New Cycle 3'!B870),"")))))))))</f>
        <v>70</v>
      </c>
      <c r="R870" s="32">
        <f>IF($A$20=1,IF(UDDS!D870="","",UDDS!D870),IF($A$20=2,IF('FTP-75'!D870="","",'FTP-75'!D870),IF($A$20=3, IF('US06'!D870="","",'US06'!D870),IF($A$20=4, IF(NEDC!C870="","", NEDC!C870),IF($A$20=5, IF('JPN10-15'!C870="","",'JPN10-15'!C870),IF($A$20=6, IF(WLTC!D870="","", WLTC!D870),IF($A$20=7, IF('New Cycle 1'!C870="","", 'New Cycle 1'!C870),IF($A$20=8, IF('New Cycle 2'!C870="","", 'New Cycle 2'!C870),IF($A$20=9, IF('New Cycle 3'!C870="","", 'New Cycle 3'!C870),"")))))))))</f>
        <v>0</v>
      </c>
      <c r="S870" s="32">
        <f>IF($A$20=1,IF(UDDS!E870="","",UDDS!E870),IF($A$20=2,IF('FTP-75'!E870="","",'FTP-75'!E870),IF($A$20=3, IF('US06'!E870="","",'US06'!E870),IF($A$20=4, IF(NEDC!D870="","", NEDC!D870),IF($A$20=5, IF('JPN10-15'!D870="","",'JPN10-15'!D870),IF($A$20=6, IF(WLTC!E870="","", WLTC!E870),IF($A$20=7, IF('New Cycle 1'!D870="","", 'New Cycle 1'!D870),IF($A$20=8, IF('New Cycle 2'!D870="","", 'New Cycle 2'!D870),IF($A$20=9, IF('New Cycle 3'!D870="","", 'New Cycle 3'!D870),"")))))))))</f>
        <v>19.444444444444443</v>
      </c>
      <c r="T870" s="32">
        <f>IF($A$20=1,IF(UDDS!F870="","",UDDS!F870),IF($A$20=2,IF('FTP-75'!F870="","",'FTP-75'!F870),IF($A$20=3, IF('US06'!F870="","",'US06'!F870),IF($A$20=4, IF(NEDC!E870="","", NEDC!E870),IF($A$20=5, IF('JPN10-15'!E870="","",'JPN10-15'!E870),IF($A$20=6, IF(WLTC!F870="","", WLTC!F870),IF($A$20=7, IF('New Cycle 1'!E870="","", 'New Cycle 1'!E870),IF($A$20=8, IF('New Cycle 2'!E870="","", 'New Cycle 2'!E870),IF($A$20=9, IF('New Cycle 3'!E870="","", 'New Cycle 3'!E870),"")))))))))</f>
        <v>0</v>
      </c>
      <c r="U870" s="32">
        <f>IF($A$20=1,IF(UDDS!G870="","",UDDS!G870),IF($A$20=2,IF('FTP-75'!G870="","",'FTP-75'!G870),IF($A$20=3, IF('US06'!G870="","",'US06'!G870),IF($A$20=4, IF(NEDC!F870="","", NEDC!F870),IF($A$20=5, IF('JPN10-15'!F870="","",'JPN10-15'!F870),IF($A$20=6, IF(WLTC!G870="","", WLTC!G870),IF($A$20=7, IF('New Cycle 1'!F870="","", 'New Cycle 1'!F870),IF($A$20=8, IF('New Cycle 2'!F870="","", 'New Cycle 2'!F870),IF($A$20=9, IF('New Cycle 3'!F870="","", 'New Cycle 3'!F870),"")))))))))</f>
        <v>4994.8635056997273</v>
      </c>
    </row>
    <row r="871" spans="16:21" x14ac:dyDescent="0.25">
      <c r="P871" s="8">
        <f>IF($A$20=1,IF(UDDS!A871="","",UDDS!A871),IF($A$20=2,IF('FTP-75'!A871="","",'FTP-75'!A871),IF($A$20=3, IF('US06'!A871="","",'US06'!A871),IF($A$20=4, IF(NEDC!A871="","", NEDC!A871),IF($A$20=5, IF('JPN10-15'!A871="","",'JPN10-15'!A871),IF($A$20=6, IF(WLTC!B871="","", WLTC!B871),IF($A$20=7, IF('New Cycle 1'!A871="","", 'New Cycle 1'!A871),IF($A$20=8, IF('New Cycle 2'!A871="","", 'New Cycle 3'!A871),IF($A$20=9, IF('New Cycle 3'!A871="","", 'New Cycle 3'!A871),"")))))))))</f>
        <v>869</v>
      </c>
      <c r="Q871" s="32">
        <f>IF($A$20=1,IF(UDDS!C871="","",UDDS!C871),IF($A$20=2,IF('FTP-75'!C871="","",'FTP-75'!C871),IF($A$20=3, IF('US06'!C871="","",'US06'!C871),IF($A$20=4, IF(NEDC!B871="","", NEDC!B871),IF($A$20=5, IF('JPN10-15'!B871="","",'JPN10-15'!B871),IF($A$20=6, IF(WLTC!C871="","", WLTC!C871),IF($A$20=7, IF('New Cycle 1'!B871="","", 'New Cycle 1'!B871),IF($A$20=8, IF('New Cycle 2'!B871="","", 'New Cycle 2'!B871),IF($A$20=9, IF('New Cycle 3'!B871="","", 'New Cycle 3'!B871),"")))))))))</f>
        <v>70</v>
      </c>
      <c r="R871" s="32">
        <f>IF($A$20=1,IF(UDDS!D871="","",UDDS!D871),IF($A$20=2,IF('FTP-75'!D871="","",'FTP-75'!D871),IF($A$20=3, IF('US06'!D871="","",'US06'!D871),IF($A$20=4, IF(NEDC!C871="","", NEDC!C871),IF($A$20=5, IF('JPN10-15'!C871="","",'JPN10-15'!C871),IF($A$20=6, IF(WLTC!D871="","", WLTC!D871),IF($A$20=7, IF('New Cycle 1'!C871="","", 'New Cycle 1'!C871),IF($A$20=8, IF('New Cycle 2'!C871="","", 'New Cycle 2'!C871),IF($A$20=9, IF('New Cycle 3'!C871="","", 'New Cycle 3'!C871),"")))))))))</f>
        <v>0</v>
      </c>
      <c r="S871" s="32">
        <f>IF($A$20=1,IF(UDDS!E871="","",UDDS!E871),IF($A$20=2,IF('FTP-75'!E871="","",'FTP-75'!E871),IF($A$20=3, IF('US06'!E871="","",'US06'!E871),IF($A$20=4, IF(NEDC!D871="","", NEDC!D871),IF($A$20=5, IF('JPN10-15'!D871="","",'JPN10-15'!D871),IF($A$20=6, IF(WLTC!E871="","", WLTC!E871),IF($A$20=7, IF('New Cycle 1'!D871="","", 'New Cycle 1'!D871),IF($A$20=8, IF('New Cycle 2'!D871="","", 'New Cycle 2'!D871),IF($A$20=9, IF('New Cycle 3'!D871="","", 'New Cycle 3'!D871),"")))))))))</f>
        <v>19.444444444444443</v>
      </c>
      <c r="T871" s="32">
        <f>IF($A$20=1,IF(UDDS!F871="","",UDDS!F871),IF($A$20=2,IF('FTP-75'!F871="","",'FTP-75'!F871),IF($A$20=3, IF('US06'!F871="","",'US06'!F871),IF($A$20=4, IF(NEDC!E871="","", NEDC!E871),IF($A$20=5, IF('JPN10-15'!E871="","",'JPN10-15'!E871),IF($A$20=6, IF(WLTC!F871="","", WLTC!F871),IF($A$20=7, IF('New Cycle 1'!E871="","", 'New Cycle 1'!E871),IF($A$20=8, IF('New Cycle 2'!E871="","", 'New Cycle 2'!E871),IF($A$20=9, IF('New Cycle 3'!E871="","", 'New Cycle 3'!E871),"")))))))))</f>
        <v>0</v>
      </c>
      <c r="U871" s="32">
        <f>IF($A$20=1,IF(UDDS!G871="","",UDDS!G871),IF($A$20=2,IF('FTP-75'!G871="","",'FTP-75'!G871),IF($A$20=3, IF('US06'!G871="","",'US06'!G871),IF($A$20=4, IF(NEDC!F871="","", NEDC!F871),IF($A$20=5, IF('JPN10-15'!F871="","",'JPN10-15'!F871),IF($A$20=6, IF(WLTC!G871="","", WLTC!G871),IF($A$20=7, IF('New Cycle 1'!F871="","", 'New Cycle 1'!F871),IF($A$20=8, IF('New Cycle 2'!F871="","", 'New Cycle 2'!F871),IF($A$20=9, IF('New Cycle 3'!F871="","", 'New Cycle 3'!F871),"")))))))))</f>
        <v>5014.3079501441716</v>
      </c>
    </row>
    <row r="872" spans="16:21" x14ac:dyDescent="0.25">
      <c r="P872" s="8">
        <f>IF($A$20=1,IF(UDDS!A872="","",UDDS!A872),IF($A$20=2,IF('FTP-75'!A872="","",'FTP-75'!A872),IF($A$20=3, IF('US06'!A872="","",'US06'!A872),IF($A$20=4, IF(NEDC!A872="","", NEDC!A872),IF($A$20=5, IF('JPN10-15'!A872="","",'JPN10-15'!A872),IF($A$20=6, IF(WLTC!B872="","", WLTC!B872),IF($A$20=7, IF('New Cycle 1'!A872="","", 'New Cycle 1'!A872),IF($A$20=8, IF('New Cycle 2'!A872="","", 'New Cycle 3'!A872),IF($A$20=9, IF('New Cycle 3'!A872="","", 'New Cycle 3'!A872),"")))))))))</f>
        <v>870</v>
      </c>
      <c r="Q872" s="32">
        <f>IF($A$20=1,IF(UDDS!C872="","",UDDS!C872),IF($A$20=2,IF('FTP-75'!C872="","",'FTP-75'!C872),IF($A$20=3, IF('US06'!C872="","",'US06'!C872),IF($A$20=4, IF(NEDC!B872="","", NEDC!B872),IF($A$20=5, IF('JPN10-15'!B872="","",'JPN10-15'!B872),IF($A$20=6, IF(WLTC!C872="","", WLTC!C872),IF($A$20=7, IF('New Cycle 1'!B872="","", 'New Cycle 1'!B872),IF($A$20=8, IF('New Cycle 2'!B872="","", 'New Cycle 2'!B872),IF($A$20=9, IF('New Cycle 3'!B872="","", 'New Cycle 3'!B872),"")))))))))</f>
        <v>70</v>
      </c>
      <c r="R872" s="32">
        <f>IF($A$20=1,IF(UDDS!D872="","",UDDS!D872),IF($A$20=2,IF('FTP-75'!D872="","",'FTP-75'!D872),IF($A$20=3, IF('US06'!D872="","",'US06'!D872),IF($A$20=4, IF(NEDC!C872="","", NEDC!C872),IF($A$20=5, IF('JPN10-15'!C872="","",'JPN10-15'!C872),IF($A$20=6, IF(WLTC!D872="","", WLTC!D872),IF($A$20=7, IF('New Cycle 1'!C872="","", 'New Cycle 1'!C872),IF($A$20=8, IF('New Cycle 2'!C872="","", 'New Cycle 2'!C872),IF($A$20=9, IF('New Cycle 3'!C872="","", 'New Cycle 3'!C872),"")))))))))</f>
        <v>0</v>
      </c>
      <c r="S872" s="32">
        <f>IF($A$20=1,IF(UDDS!E872="","",UDDS!E872),IF($A$20=2,IF('FTP-75'!E872="","",'FTP-75'!E872),IF($A$20=3, IF('US06'!E872="","",'US06'!E872),IF($A$20=4, IF(NEDC!D872="","", NEDC!D872),IF($A$20=5, IF('JPN10-15'!D872="","",'JPN10-15'!D872),IF($A$20=6, IF(WLTC!E872="","", WLTC!E872),IF($A$20=7, IF('New Cycle 1'!D872="","", 'New Cycle 1'!D872),IF($A$20=8, IF('New Cycle 2'!D872="","", 'New Cycle 2'!D872),IF($A$20=9, IF('New Cycle 3'!D872="","", 'New Cycle 3'!D872),"")))))))))</f>
        <v>19.444444444444443</v>
      </c>
      <c r="T872" s="32">
        <f>IF($A$20=1,IF(UDDS!F872="","",UDDS!F872),IF($A$20=2,IF('FTP-75'!F872="","",'FTP-75'!F872),IF($A$20=3, IF('US06'!F872="","",'US06'!F872),IF($A$20=4, IF(NEDC!E872="","", NEDC!E872),IF($A$20=5, IF('JPN10-15'!E872="","",'JPN10-15'!E872),IF($A$20=6, IF(WLTC!F872="","", WLTC!F872),IF($A$20=7, IF('New Cycle 1'!E872="","", 'New Cycle 1'!E872),IF($A$20=8, IF('New Cycle 2'!E872="","", 'New Cycle 2'!E872),IF($A$20=9, IF('New Cycle 3'!E872="","", 'New Cycle 3'!E872),"")))))))))</f>
        <v>0</v>
      </c>
      <c r="U872" s="32">
        <f>IF($A$20=1,IF(UDDS!G872="","",UDDS!G872),IF($A$20=2,IF('FTP-75'!G872="","",'FTP-75'!G872),IF($A$20=3, IF('US06'!G872="","",'US06'!G872),IF($A$20=4, IF(NEDC!F872="","", NEDC!F872),IF($A$20=5, IF('JPN10-15'!F872="","",'JPN10-15'!F872),IF($A$20=6, IF(WLTC!G872="","", WLTC!G872),IF($A$20=7, IF('New Cycle 1'!F872="","", 'New Cycle 1'!F872),IF($A$20=8, IF('New Cycle 2'!F872="","", 'New Cycle 2'!F872),IF($A$20=9, IF('New Cycle 3'!F872="","", 'New Cycle 3'!F872),"")))))))))</f>
        <v>5033.752394588616</v>
      </c>
    </row>
    <row r="873" spans="16:21" x14ac:dyDescent="0.25">
      <c r="P873" s="8">
        <f>IF($A$20=1,IF(UDDS!A873="","",UDDS!A873),IF($A$20=2,IF('FTP-75'!A873="","",'FTP-75'!A873),IF($A$20=3, IF('US06'!A873="","",'US06'!A873),IF($A$20=4, IF(NEDC!A873="","", NEDC!A873),IF($A$20=5, IF('JPN10-15'!A873="","",'JPN10-15'!A873),IF($A$20=6, IF(WLTC!B873="","", WLTC!B873),IF($A$20=7, IF('New Cycle 1'!A873="","", 'New Cycle 1'!A873),IF($A$20=8, IF('New Cycle 2'!A873="","", 'New Cycle 3'!A873),IF($A$20=9, IF('New Cycle 3'!A873="","", 'New Cycle 3'!A873),"")))))))))</f>
        <v>871</v>
      </c>
      <c r="Q873" s="32">
        <f>IF($A$20=1,IF(UDDS!C873="","",UDDS!C873),IF($A$20=2,IF('FTP-75'!C873="","",'FTP-75'!C873),IF($A$20=3, IF('US06'!C873="","",'US06'!C873),IF($A$20=4, IF(NEDC!B873="","", NEDC!B873),IF($A$20=5, IF('JPN10-15'!B873="","",'JPN10-15'!B873),IF($A$20=6, IF(WLTC!C873="","", WLTC!C873),IF($A$20=7, IF('New Cycle 1'!B873="","", 'New Cycle 1'!B873),IF($A$20=8, IF('New Cycle 2'!B873="","", 'New Cycle 2'!B873),IF($A$20=9, IF('New Cycle 3'!B873="","", 'New Cycle 3'!B873),"")))))))))</f>
        <v>70</v>
      </c>
      <c r="R873" s="32">
        <f>IF($A$20=1,IF(UDDS!D873="","",UDDS!D873),IF($A$20=2,IF('FTP-75'!D873="","",'FTP-75'!D873),IF($A$20=3, IF('US06'!D873="","",'US06'!D873),IF($A$20=4, IF(NEDC!C873="","", NEDC!C873),IF($A$20=5, IF('JPN10-15'!C873="","",'JPN10-15'!C873),IF($A$20=6, IF(WLTC!D873="","", WLTC!D873),IF($A$20=7, IF('New Cycle 1'!C873="","", 'New Cycle 1'!C873),IF($A$20=8, IF('New Cycle 2'!C873="","", 'New Cycle 2'!C873),IF($A$20=9, IF('New Cycle 3'!C873="","", 'New Cycle 3'!C873),"")))))))))</f>
        <v>0</v>
      </c>
      <c r="S873" s="32">
        <f>IF($A$20=1,IF(UDDS!E873="","",UDDS!E873),IF($A$20=2,IF('FTP-75'!E873="","",'FTP-75'!E873),IF($A$20=3, IF('US06'!E873="","",'US06'!E873),IF($A$20=4, IF(NEDC!D873="","", NEDC!D873),IF($A$20=5, IF('JPN10-15'!D873="","",'JPN10-15'!D873),IF($A$20=6, IF(WLTC!E873="","", WLTC!E873),IF($A$20=7, IF('New Cycle 1'!D873="","", 'New Cycle 1'!D873),IF($A$20=8, IF('New Cycle 2'!D873="","", 'New Cycle 2'!D873),IF($A$20=9, IF('New Cycle 3'!D873="","", 'New Cycle 3'!D873),"")))))))))</f>
        <v>19.444444444444443</v>
      </c>
      <c r="T873" s="32">
        <f>IF($A$20=1,IF(UDDS!F873="","",UDDS!F873),IF($A$20=2,IF('FTP-75'!F873="","",'FTP-75'!F873),IF($A$20=3, IF('US06'!F873="","",'US06'!F873),IF($A$20=4, IF(NEDC!E873="","", NEDC!E873),IF($A$20=5, IF('JPN10-15'!E873="","",'JPN10-15'!E873),IF($A$20=6, IF(WLTC!F873="","", WLTC!F873),IF($A$20=7, IF('New Cycle 1'!E873="","", 'New Cycle 1'!E873),IF($A$20=8, IF('New Cycle 2'!E873="","", 'New Cycle 2'!E873),IF($A$20=9, IF('New Cycle 3'!E873="","", 'New Cycle 3'!E873),"")))))))))</f>
        <v>0</v>
      </c>
      <c r="U873" s="32">
        <f>IF($A$20=1,IF(UDDS!G873="","",UDDS!G873),IF($A$20=2,IF('FTP-75'!G873="","",'FTP-75'!G873),IF($A$20=3, IF('US06'!G873="","",'US06'!G873),IF($A$20=4, IF(NEDC!F873="","", NEDC!F873),IF($A$20=5, IF('JPN10-15'!F873="","",'JPN10-15'!F873),IF($A$20=6, IF(WLTC!G873="","", WLTC!G873),IF($A$20=7, IF('New Cycle 1'!F873="","", 'New Cycle 1'!F873),IF($A$20=8, IF('New Cycle 2'!F873="","", 'New Cycle 2'!F873),IF($A$20=9, IF('New Cycle 3'!F873="","", 'New Cycle 3'!F873),"")))))))))</f>
        <v>5053.1968390330603</v>
      </c>
    </row>
    <row r="874" spans="16:21" x14ac:dyDescent="0.25">
      <c r="P874" s="8">
        <f>IF($A$20=1,IF(UDDS!A874="","",UDDS!A874),IF($A$20=2,IF('FTP-75'!A874="","",'FTP-75'!A874),IF($A$20=3, IF('US06'!A874="","",'US06'!A874),IF($A$20=4, IF(NEDC!A874="","", NEDC!A874),IF($A$20=5, IF('JPN10-15'!A874="","",'JPN10-15'!A874),IF($A$20=6, IF(WLTC!B874="","", WLTC!B874),IF($A$20=7, IF('New Cycle 1'!A874="","", 'New Cycle 1'!A874),IF($A$20=8, IF('New Cycle 2'!A874="","", 'New Cycle 3'!A874),IF($A$20=9, IF('New Cycle 3'!A874="","", 'New Cycle 3'!A874),"")))))))))</f>
        <v>872</v>
      </c>
      <c r="Q874" s="32">
        <f>IF($A$20=1,IF(UDDS!C874="","",UDDS!C874),IF($A$20=2,IF('FTP-75'!C874="","",'FTP-75'!C874),IF($A$20=3, IF('US06'!C874="","",'US06'!C874),IF($A$20=4, IF(NEDC!B874="","", NEDC!B874),IF($A$20=5, IF('JPN10-15'!B874="","",'JPN10-15'!B874),IF($A$20=6, IF(WLTC!C874="","", WLTC!C874),IF($A$20=7, IF('New Cycle 1'!B874="","", 'New Cycle 1'!B874),IF($A$20=8, IF('New Cycle 2'!B874="","", 'New Cycle 2'!B874),IF($A$20=9, IF('New Cycle 3'!B874="","", 'New Cycle 3'!B874),"")))))))))</f>
        <v>70</v>
      </c>
      <c r="R874" s="32">
        <f>IF($A$20=1,IF(UDDS!D874="","",UDDS!D874),IF($A$20=2,IF('FTP-75'!D874="","",'FTP-75'!D874),IF($A$20=3, IF('US06'!D874="","",'US06'!D874),IF($A$20=4, IF(NEDC!C874="","", NEDC!C874),IF($A$20=5, IF('JPN10-15'!C874="","",'JPN10-15'!C874),IF($A$20=6, IF(WLTC!D874="","", WLTC!D874),IF($A$20=7, IF('New Cycle 1'!C874="","", 'New Cycle 1'!C874),IF($A$20=8, IF('New Cycle 2'!C874="","", 'New Cycle 2'!C874),IF($A$20=9, IF('New Cycle 3'!C874="","", 'New Cycle 3'!C874),"")))))))))</f>
        <v>0</v>
      </c>
      <c r="S874" s="32">
        <f>IF($A$20=1,IF(UDDS!E874="","",UDDS!E874),IF($A$20=2,IF('FTP-75'!E874="","",'FTP-75'!E874),IF($A$20=3, IF('US06'!E874="","",'US06'!E874),IF($A$20=4, IF(NEDC!D874="","", NEDC!D874),IF($A$20=5, IF('JPN10-15'!D874="","",'JPN10-15'!D874),IF($A$20=6, IF(WLTC!E874="","", WLTC!E874),IF($A$20=7, IF('New Cycle 1'!D874="","", 'New Cycle 1'!D874),IF($A$20=8, IF('New Cycle 2'!D874="","", 'New Cycle 2'!D874),IF($A$20=9, IF('New Cycle 3'!D874="","", 'New Cycle 3'!D874),"")))))))))</f>
        <v>19.444444444444443</v>
      </c>
      <c r="T874" s="32">
        <f>IF($A$20=1,IF(UDDS!F874="","",UDDS!F874),IF($A$20=2,IF('FTP-75'!F874="","",'FTP-75'!F874),IF($A$20=3, IF('US06'!F874="","",'US06'!F874),IF($A$20=4, IF(NEDC!E874="","", NEDC!E874),IF($A$20=5, IF('JPN10-15'!E874="","",'JPN10-15'!E874),IF($A$20=6, IF(WLTC!F874="","", WLTC!F874),IF($A$20=7, IF('New Cycle 1'!E874="","", 'New Cycle 1'!E874),IF($A$20=8, IF('New Cycle 2'!E874="","", 'New Cycle 2'!E874),IF($A$20=9, IF('New Cycle 3'!E874="","", 'New Cycle 3'!E874),"")))))))))</f>
        <v>0</v>
      </c>
      <c r="U874" s="32">
        <f>IF($A$20=1,IF(UDDS!G874="","",UDDS!G874),IF($A$20=2,IF('FTP-75'!G874="","",'FTP-75'!G874),IF($A$20=3, IF('US06'!G874="","",'US06'!G874),IF($A$20=4, IF(NEDC!F874="","", NEDC!F874),IF($A$20=5, IF('JPN10-15'!F874="","",'JPN10-15'!F874),IF($A$20=6, IF(WLTC!G874="","", WLTC!G874),IF($A$20=7, IF('New Cycle 1'!F874="","", 'New Cycle 1'!F874),IF($A$20=8, IF('New Cycle 2'!F874="","", 'New Cycle 2'!F874),IF($A$20=9, IF('New Cycle 3'!F874="","", 'New Cycle 3'!F874),"")))))))))</f>
        <v>5072.6412834775047</v>
      </c>
    </row>
    <row r="875" spans="16:21" x14ac:dyDescent="0.25">
      <c r="P875" s="8">
        <f>IF($A$20=1,IF(UDDS!A875="","",UDDS!A875),IF($A$20=2,IF('FTP-75'!A875="","",'FTP-75'!A875),IF($A$20=3, IF('US06'!A875="","",'US06'!A875),IF($A$20=4, IF(NEDC!A875="","", NEDC!A875),IF($A$20=5, IF('JPN10-15'!A875="","",'JPN10-15'!A875),IF($A$20=6, IF(WLTC!B875="","", WLTC!B875),IF($A$20=7, IF('New Cycle 1'!A875="","", 'New Cycle 1'!A875),IF($A$20=8, IF('New Cycle 2'!A875="","", 'New Cycle 3'!A875),IF($A$20=9, IF('New Cycle 3'!A875="","", 'New Cycle 3'!A875),"")))))))))</f>
        <v>873</v>
      </c>
      <c r="Q875" s="32">
        <f>IF($A$20=1,IF(UDDS!C875="","",UDDS!C875),IF($A$20=2,IF('FTP-75'!C875="","",'FTP-75'!C875),IF($A$20=3, IF('US06'!C875="","",'US06'!C875),IF($A$20=4, IF(NEDC!B875="","", NEDC!B875),IF($A$20=5, IF('JPN10-15'!B875="","",'JPN10-15'!B875),IF($A$20=6, IF(WLTC!C875="","", WLTC!C875),IF($A$20=7, IF('New Cycle 1'!B875="","", 'New Cycle 1'!B875),IF($A$20=8, IF('New Cycle 2'!B875="","", 'New Cycle 2'!B875),IF($A$20=9, IF('New Cycle 3'!B875="","", 'New Cycle 3'!B875),"")))))))))</f>
        <v>70</v>
      </c>
      <c r="R875" s="32">
        <f>IF($A$20=1,IF(UDDS!D875="","",UDDS!D875),IF($A$20=2,IF('FTP-75'!D875="","",'FTP-75'!D875),IF($A$20=3, IF('US06'!D875="","",'US06'!D875),IF($A$20=4, IF(NEDC!C875="","", NEDC!C875),IF($A$20=5, IF('JPN10-15'!C875="","",'JPN10-15'!C875),IF($A$20=6, IF(WLTC!D875="","", WLTC!D875),IF($A$20=7, IF('New Cycle 1'!C875="","", 'New Cycle 1'!C875),IF($A$20=8, IF('New Cycle 2'!C875="","", 'New Cycle 2'!C875),IF($A$20=9, IF('New Cycle 3'!C875="","", 'New Cycle 3'!C875),"")))))))))</f>
        <v>0</v>
      </c>
      <c r="S875" s="32">
        <f>IF($A$20=1,IF(UDDS!E875="","",UDDS!E875),IF($A$20=2,IF('FTP-75'!E875="","",'FTP-75'!E875),IF($A$20=3, IF('US06'!E875="","",'US06'!E875),IF($A$20=4, IF(NEDC!D875="","", NEDC!D875),IF($A$20=5, IF('JPN10-15'!D875="","",'JPN10-15'!D875),IF($A$20=6, IF(WLTC!E875="","", WLTC!E875),IF($A$20=7, IF('New Cycle 1'!D875="","", 'New Cycle 1'!D875),IF($A$20=8, IF('New Cycle 2'!D875="","", 'New Cycle 2'!D875),IF($A$20=9, IF('New Cycle 3'!D875="","", 'New Cycle 3'!D875),"")))))))))</f>
        <v>19.444444444444443</v>
      </c>
      <c r="T875" s="32">
        <f>IF($A$20=1,IF(UDDS!F875="","",UDDS!F875),IF($A$20=2,IF('FTP-75'!F875="","",'FTP-75'!F875),IF($A$20=3, IF('US06'!F875="","",'US06'!F875),IF($A$20=4, IF(NEDC!E875="","", NEDC!E875),IF($A$20=5, IF('JPN10-15'!E875="","",'JPN10-15'!E875),IF($A$20=6, IF(WLTC!F875="","", WLTC!F875),IF($A$20=7, IF('New Cycle 1'!E875="","", 'New Cycle 1'!E875),IF($A$20=8, IF('New Cycle 2'!E875="","", 'New Cycle 2'!E875),IF($A$20=9, IF('New Cycle 3'!E875="","", 'New Cycle 3'!E875),"")))))))))</f>
        <v>0</v>
      </c>
      <c r="U875" s="32">
        <f>IF($A$20=1,IF(UDDS!G875="","",UDDS!G875),IF($A$20=2,IF('FTP-75'!G875="","",'FTP-75'!G875),IF($A$20=3, IF('US06'!G875="","",'US06'!G875),IF($A$20=4, IF(NEDC!F875="","", NEDC!F875),IF($A$20=5, IF('JPN10-15'!F875="","",'JPN10-15'!F875),IF($A$20=6, IF(WLTC!G875="","", WLTC!G875),IF($A$20=7, IF('New Cycle 1'!F875="","", 'New Cycle 1'!F875),IF($A$20=8, IF('New Cycle 2'!F875="","", 'New Cycle 2'!F875),IF($A$20=9, IF('New Cycle 3'!F875="","", 'New Cycle 3'!F875),"")))))))))</f>
        <v>5092.085727921949</v>
      </c>
    </row>
    <row r="876" spans="16:21" x14ac:dyDescent="0.25">
      <c r="P876" s="8">
        <f>IF($A$20=1,IF(UDDS!A876="","",UDDS!A876),IF($A$20=2,IF('FTP-75'!A876="","",'FTP-75'!A876),IF($A$20=3, IF('US06'!A876="","",'US06'!A876),IF($A$20=4, IF(NEDC!A876="","", NEDC!A876),IF($A$20=5, IF('JPN10-15'!A876="","",'JPN10-15'!A876),IF($A$20=6, IF(WLTC!B876="","", WLTC!B876),IF($A$20=7, IF('New Cycle 1'!A876="","", 'New Cycle 1'!A876),IF($A$20=8, IF('New Cycle 2'!A876="","", 'New Cycle 3'!A876),IF($A$20=9, IF('New Cycle 3'!A876="","", 'New Cycle 3'!A876),"")))))))))</f>
        <v>874</v>
      </c>
      <c r="Q876" s="32">
        <f>IF($A$20=1,IF(UDDS!C876="","",UDDS!C876),IF($A$20=2,IF('FTP-75'!C876="","",'FTP-75'!C876),IF($A$20=3, IF('US06'!C876="","",'US06'!C876),IF($A$20=4, IF(NEDC!B876="","", NEDC!B876),IF($A$20=5, IF('JPN10-15'!B876="","",'JPN10-15'!B876),IF($A$20=6, IF(WLTC!C876="","", WLTC!C876),IF($A$20=7, IF('New Cycle 1'!B876="","", 'New Cycle 1'!B876),IF($A$20=8, IF('New Cycle 2'!B876="","", 'New Cycle 2'!B876),IF($A$20=9, IF('New Cycle 3'!B876="","", 'New Cycle 3'!B876),"")))))))))</f>
        <v>70</v>
      </c>
      <c r="R876" s="32">
        <f>IF($A$20=1,IF(UDDS!D876="","",UDDS!D876),IF($A$20=2,IF('FTP-75'!D876="","",'FTP-75'!D876),IF($A$20=3, IF('US06'!D876="","",'US06'!D876),IF($A$20=4, IF(NEDC!C876="","", NEDC!C876),IF($A$20=5, IF('JPN10-15'!C876="","",'JPN10-15'!C876),IF($A$20=6, IF(WLTC!D876="","", WLTC!D876),IF($A$20=7, IF('New Cycle 1'!C876="","", 'New Cycle 1'!C876),IF($A$20=8, IF('New Cycle 2'!C876="","", 'New Cycle 2'!C876),IF($A$20=9, IF('New Cycle 3'!C876="","", 'New Cycle 3'!C876),"")))))))))</f>
        <v>0</v>
      </c>
      <c r="S876" s="32">
        <f>IF($A$20=1,IF(UDDS!E876="","",UDDS!E876),IF($A$20=2,IF('FTP-75'!E876="","",'FTP-75'!E876),IF($A$20=3, IF('US06'!E876="","",'US06'!E876),IF($A$20=4, IF(NEDC!D876="","", NEDC!D876),IF($A$20=5, IF('JPN10-15'!D876="","",'JPN10-15'!D876),IF($A$20=6, IF(WLTC!E876="","", WLTC!E876),IF($A$20=7, IF('New Cycle 1'!D876="","", 'New Cycle 1'!D876),IF($A$20=8, IF('New Cycle 2'!D876="","", 'New Cycle 2'!D876),IF($A$20=9, IF('New Cycle 3'!D876="","", 'New Cycle 3'!D876),"")))))))))</f>
        <v>19.444444444444443</v>
      </c>
      <c r="T876" s="32">
        <f>IF($A$20=1,IF(UDDS!F876="","",UDDS!F876),IF($A$20=2,IF('FTP-75'!F876="","",'FTP-75'!F876),IF($A$20=3, IF('US06'!F876="","",'US06'!F876),IF($A$20=4, IF(NEDC!E876="","", NEDC!E876),IF($A$20=5, IF('JPN10-15'!E876="","",'JPN10-15'!E876),IF($A$20=6, IF(WLTC!F876="","", WLTC!F876),IF($A$20=7, IF('New Cycle 1'!E876="","", 'New Cycle 1'!E876),IF($A$20=8, IF('New Cycle 2'!E876="","", 'New Cycle 2'!E876),IF($A$20=9, IF('New Cycle 3'!E876="","", 'New Cycle 3'!E876),"")))))))))</f>
        <v>0</v>
      </c>
      <c r="U876" s="32">
        <f>IF($A$20=1,IF(UDDS!G876="","",UDDS!G876),IF($A$20=2,IF('FTP-75'!G876="","",'FTP-75'!G876),IF($A$20=3, IF('US06'!G876="","",'US06'!G876),IF($A$20=4, IF(NEDC!F876="","", NEDC!F876),IF($A$20=5, IF('JPN10-15'!F876="","",'JPN10-15'!F876),IF($A$20=6, IF(WLTC!G876="","", WLTC!G876),IF($A$20=7, IF('New Cycle 1'!F876="","", 'New Cycle 1'!F876),IF($A$20=8, IF('New Cycle 2'!F876="","", 'New Cycle 2'!F876),IF($A$20=9, IF('New Cycle 3'!F876="","", 'New Cycle 3'!F876),"")))))))))</f>
        <v>5111.5301723663933</v>
      </c>
    </row>
    <row r="877" spans="16:21" x14ac:dyDescent="0.25">
      <c r="P877" s="8">
        <f>IF($A$20=1,IF(UDDS!A877="","",UDDS!A877),IF($A$20=2,IF('FTP-75'!A877="","",'FTP-75'!A877),IF($A$20=3, IF('US06'!A877="","",'US06'!A877),IF($A$20=4, IF(NEDC!A877="","", NEDC!A877),IF($A$20=5, IF('JPN10-15'!A877="","",'JPN10-15'!A877),IF($A$20=6, IF(WLTC!B877="","", WLTC!B877),IF($A$20=7, IF('New Cycle 1'!A877="","", 'New Cycle 1'!A877),IF($A$20=8, IF('New Cycle 2'!A877="","", 'New Cycle 3'!A877),IF($A$20=9, IF('New Cycle 3'!A877="","", 'New Cycle 3'!A877),"")))))))))</f>
        <v>875</v>
      </c>
      <c r="Q877" s="32">
        <f>IF($A$20=1,IF(UDDS!C877="","",UDDS!C877),IF($A$20=2,IF('FTP-75'!C877="","",'FTP-75'!C877),IF($A$20=3, IF('US06'!C877="","",'US06'!C877),IF($A$20=4, IF(NEDC!B877="","", NEDC!B877),IF($A$20=5, IF('JPN10-15'!B877="","",'JPN10-15'!B877),IF($A$20=6, IF(WLTC!C877="","", WLTC!C877),IF($A$20=7, IF('New Cycle 1'!B877="","", 'New Cycle 1'!B877),IF($A$20=8, IF('New Cycle 2'!B877="","", 'New Cycle 2'!B877),IF($A$20=9, IF('New Cycle 3'!B877="","", 'New Cycle 3'!B877),"")))))))))</f>
        <v>70</v>
      </c>
      <c r="R877" s="32">
        <f>IF($A$20=1,IF(UDDS!D877="","",UDDS!D877),IF($A$20=2,IF('FTP-75'!D877="","",'FTP-75'!D877),IF($A$20=3, IF('US06'!D877="","",'US06'!D877),IF($A$20=4, IF(NEDC!C877="","", NEDC!C877),IF($A$20=5, IF('JPN10-15'!C877="","",'JPN10-15'!C877),IF($A$20=6, IF(WLTC!D877="","", WLTC!D877),IF($A$20=7, IF('New Cycle 1'!C877="","", 'New Cycle 1'!C877),IF($A$20=8, IF('New Cycle 2'!C877="","", 'New Cycle 2'!C877),IF($A$20=9, IF('New Cycle 3'!C877="","", 'New Cycle 3'!C877),"")))))))))</f>
        <v>0</v>
      </c>
      <c r="S877" s="32">
        <f>IF($A$20=1,IF(UDDS!E877="","",UDDS!E877),IF($A$20=2,IF('FTP-75'!E877="","",'FTP-75'!E877),IF($A$20=3, IF('US06'!E877="","",'US06'!E877),IF($A$20=4, IF(NEDC!D877="","", NEDC!D877),IF($A$20=5, IF('JPN10-15'!D877="","",'JPN10-15'!D877),IF($A$20=6, IF(WLTC!E877="","", WLTC!E877),IF($A$20=7, IF('New Cycle 1'!D877="","", 'New Cycle 1'!D877),IF($A$20=8, IF('New Cycle 2'!D877="","", 'New Cycle 2'!D877),IF($A$20=9, IF('New Cycle 3'!D877="","", 'New Cycle 3'!D877),"")))))))))</f>
        <v>19.444444444444443</v>
      </c>
      <c r="T877" s="32">
        <f>IF($A$20=1,IF(UDDS!F877="","",UDDS!F877),IF($A$20=2,IF('FTP-75'!F877="","",'FTP-75'!F877),IF($A$20=3, IF('US06'!F877="","",'US06'!F877),IF($A$20=4, IF(NEDC!E877="","", NEDC!E877),IF($A$20=5, IF('JPN10-15'!E877="","",'JPN10-15'!E877),IF($A$20=6, IF(WLTC!F877="","", WLTC!F877),IF($A$20=7, IF('New Cycle 1'!E877="","", 'New Cycle 1'!E877),IF($A$20=8, IF('New Cycle 2'!E877="","", 'New Cycle 2'!E877),IF($A$20=9, IF('New Cycle 3'!E877="","", 'New Cycle 3'!E877),"")))))))))</f>
        <v>0</v>
      </c>
      <c r="U877" s="32">
        <f>IF($A$20=1,IF(UDDS!G877="","",UDDS!G877),IF($A$20=2,IF('FTP-75'!G877="","",'FTP-75'!G877),IF($A$20=3, IF('US06'!G877="","",'US06'!G877),IF($A$20=4, IF(NEDC!F877="","", NEDC!F877),IF($A$20=5, IF('JPN10-15'!F877="","",'JPN10-15'!F877),IF($A$20=6, IF(WLTC!G877="","", WLTC!G877),IF($A$20=7, IF('New Cycle 1'!F877="","", 'New Cycle 1'!F877),IF($A$20=8, IF('New Cycle 2'!F877="","", 'New Cycle 2'!F877),IF($A$20=9, IF('New Cycle 3'!F877="","", 'New Cycle 3'!F877),"")))))))))</f>
        <v>5130.9746168108377</v>
      </c>
    </row>
    <row r="878" spans="16:21" x14ac:dyDescent="0.25">
      <c r="P878" s="8">
        <f>IF($A$20=1,IF(UDDS!A878="","",UDDS!A878),IF($A$20=2,IF('FTP-75'!A878="","",'FTP-75'!A878),IF($A$20=3, IF('US06'!A878="","",'US06'!A878),IF($A$20=4, IF(NEDC!A878="","", NEDC!A878),IF($A$20=5, IF('JPN10-15'!A878="","",'JPN10-15'!A878),IF($A$20=6, IF(WLTC!B878="","", WLTC!B878),IF($A$20=7, IF('New Cycle 1'!A878="","", 'New Cycle 1'!A878),IF($A$20=8, IF('New Cycle 2'!A878="","", 'New Cycle 3'!A878),IF($A$20=9, IF('New Cycle 3'!A878="","", 'New Cycle 3'!A878),"")))))))))</f>
        <v>876</v>
      </c>
      <c r="Q878" s="32">
        <f>IF($A$20=1,IF(UDDS!C878="","",UDDS!C878),IF($A$20=2,IF('FTP-75'!C878="","",'FTP-75'!C878),IF($A$20=3, IF('US06'!C878="","",'US06'!C878),IF($A$20=4, IF(NEDC!B878="","", NEDC!B878),IF($A$20=5, IF('JPN10-15'!B878="","",'JPN10-15'!B878),IF($A$20=6, IF(WLTC!C878="","", WLTC!C878),IF($A$20=7, IF('New Cycle 1'!B878="","", 'New Cycle 1'!B878),IF($A$20=8, IF('New Cycle 2'!B878="","", 'New Cycle 2'!B878),IF($A$20=9, IF('New Cycle 3'!B878="","", 'New Cycle 3'!B878),"")))))))))</f>
        <v>70</v>
      </c>
      <c r="R878" s="32">
        <f>IF($A$20=1,IF(UDDS!D878="","",UDDS!D878),IF($A$20=2,IF('FTP-75'!D878="","",'FTP-75'!D878),IF($A$20=3, IF('US06'!D878="","",'US06'!D878),IF($A$20=4, IF(NEDC!C878="","", NEDC!C878),IF($A$20=5, IF('JPN10-15'!C878="","",'JPN10-15'!C878),IF($A$20=6, IF(WLTC!D878="","", WLTC!D878),IF($A$20=7, IF('New Cycle 1'!C878="","", 'New Cycle 1'!C878),IF($A$20=8, IF('New Cycle 2'!C878="","", 'New Cycle 2'!C878),IF($A$20=9, IF('New Cycle 3'!C878="","", 'New Cycle 3'!C878),"")))))))))</f>
        <v>0</v>
      </c>
      <c r="S878" s="32">
        <f>IF($A$20=1,IF(UDDS!E878="","",UDDS!E878),IF($A$20=2,IF('FTP-75'!E878="","",'FTP-75'!E878),IF($A$20=3, IF('US06'!E878="","",'US06'!E878),IF($A$20=4, IF(NEDC!D878="","", NEDC!D878),IF($A$20=5, IF('JPN10-15'!D878="","",'JPN10-15'!D878),IF($A$20=6, IF(WLTC!E878="","", WLTC!E878),IF($A$20=7, IF('New Cycle 1'!D878="","", 'New Cycle 1'!D878),IF($A$20=8, IF('New Cycle 2'!D878="","", 'New Cycle 2'!D878),IF($A$20=9, IF('New Cycle 3'!D878="","", 'New Cycle 3'!D878),"")))))))))</f>
        <v>19.444444444444443</v>
      </c>
      <c r="T878" s="32">
        <f>IF($A$20=1,IF(UDDS!F878="","",UDDS!F878),IF($A$20=2,IF('FTP-75'!F878="","",'FTP-75'!F878),IF($A$20=3, IF('US06'!F878="","",'US06'!F878),IF($A$20=4, IF(NEDC!E878="","", NEDC!E878),IF($A$20=5, IF('JPN10-15'!E878="","",'JPN10-15'!E878),IF($A$20=6, IF(WLTC!F878="","", WLTC!F878),IF($A$20=7, IF('New Cycle 1'!E878="","", 'New Cycle 1'!E878),IF($A$20=8, IF('New Cycle 2'!E878="","", 'New Cycle 2'!E878),IF($A$20=9, IF('New Cycle 3'!E878="","", 'New Cycle 3'!E878),"")))))))))</f>
        <v>0</v>
      </c>
      <c r="U878" s="32">
        <f>IF($A$20=1,IF(UDDS!G878="","",UDDS!G878),IF($A$20=2,IF('FTP-75'!G878="","",'FTP-75'!G878),IF($A$20=3, IF('US06'!G878="","",'US06'!G878),IF($A$20=4, IF(NEDC!F878="","", NEDC!F878),IF($A$20=5, IF('JPN10-15'!F878="","",'JPN10-15'!F878),IF($A$20=6, IF(WLTC!G878="","", WLTC!G878),IF($A$20=7, IF('New Cycle 1'!F878="","", 'New Cycle 1'!F878),IF($A$20=8, IF('New Cycle 2'!F878="","", 'New Cycle 2'!F878),IF($A$20=9, IF('New Cycle 3'!F878="","", 'New Cycle 3'!F878),"")))))))))</f>
        <v>5150.419061255282</v>
      </c>
    </row>
    <row r="879" spans="16:21" x14ac:dyDescent="0.25">
      <c r="P879" s="8">
        <f>IF($A$20=1,IF(UDDS!A879="","",UDDS!A879),IF($A$20=2,IF('FTP-75'!A879="","",'FTP-75'!A879),IF($A$20=3, IF('US06'!A879="","",'US06'!A879),IF($A$20=4, IF(NEDC!A879="","", NEDC!A879),IF($A$20=5, IF('JPN10-15'!A879="","",'JPN10-15'!A879),IF($A$20=6, IF(WLTC!B879="","", WLTC!B879),IF($A$20=7, IF('New Cycle 1'!A879="","", 'New Cycle 1'!A879),IF($A$20=8, IF('New Cycle 2'!A879="","", 'New Cycle 3'!A879),IF($A$20=9, IF('New Cycle 3'!A879="","", 'New Cycle 3'!A879),"")))))))))</f>
        <v>877</v>
      </c>
      <c r="Q879" s="32">
        <f>IF($A$20=1,IF(UDDS!C879="","",UDDS!C879),IF($A$20=2,IF('FTP-75'!C879="","",'FTP-75'!C879),IF($A$20=3, IF('US06'!C879="","",'US06'!C879),IF($A$20=4, IF(NEDC!B879="","", NEDC!B879),IF($A$20=5, IF('JPN10-15'!B879="","",'JPN10-15'!B879),IF($A$20=6, IF(WLTC!C879="","", WLTC!C879),IF($A$20=7, IF('New Cycle 1'!B879="","", 'New Cycle 1'!B879),IF($A$20=8, IF('New Cycle 2'!B879="","", 'New Cycle 2'!B879),IF($A$20=9, IF('New Cycle 3'!B879="","", 'New Cycle 3'!B879),"")))))))))</f>
        <v>70</v>
      </c>
      <c r="R879" s="32">
        <f>IF($A$20=1,IF(UDDS!D879="","",UDDS!D879),IF($A$20=2,IF('FTP-75'!D879="","",'FTP-75'!D879),IF($A$20=3, IF('US06'!D879="","",'US06'!D879),IF($A$20=4, IF(NEDC!C879="","", NEDC!C879),IF($A$20=5, IF('JPN10-15'!C879="","",'JPN10-15'!C879),IF($A$20=6, IF(WLTC!D879="","", WLTC!D879),IF($A$20=7, IF('New Cycle 1'!C879="","", 'New Cycle 1'!C879),IF($A$20=8, IF('New Cycle 2'!C879="","", 'New Cycle 2'!C879),IF($A$20=9, IF('New Cycle 3'!C879="","", 'New Cycle 3'!C879),"")))))))))</f>
        <v>0</v>
      </c>
      <c r="S879" s="32">
        <f>IF($A$20=1,IF(UDDS!E879="","",UDDS!E879),IF($A$20=2,IF('FTP-75'!E879="","",'FTP-75'!E879),IF($A$20=3, IF('US06'!E879="","",'US06'!E879),IF($A$20=4, IF(NEDC!D879="","", NEDC!D879),IF($A$20=5, IF('JPN10-15'!D879="","",'JPN10-15'!D879),IF($A$20=6, IF(WLTC!E879="","", WLTC!E879),IF($A$20=7, IF('New Cycle 1'!D879="","", 'New Cycle 1'!D879),IF($A$20=8, IF('New Cycle 2'!D879="","", 'New Cycle 2'!D879),IF($A$20=9, IF('New Cycle 3'!D879="","", 'New Cycle 3'!D879),"")))))))))</f>
        <v>19.444444444444443</v>
      </c>
      <c r="T879" s="32">
        <f>IF($A$20=1,IF(UDDS!F879="","",UDDS!F879),IF($A$20=2,IF('FTP-75'!F879="","",'FTP-75'!F879),IF($A$20=3, IF('US06'!F879="","",'US06'!F879),IF($A$20=4, IF(NEDC!E879="","", NEDC!E879),IF($A$20=5, IF('JPN10-15'!E879="","",'JPN10-15'!E879),IF($A$20=6, IF(WLTC!F879="","", WLTC!F879),IF($A$20=7, IF('New Cycle 1'!E879="","", 'New Cycle 1'!E879),IF($A$20=8, IF('New Cycle 2'!E879="","", 'New Cycle 2'!E879),IF($A$20=9, IF('New Cycle 3'!E879="","", 'New Cycle 3'!E879),"")))))))))</f>
        <v>0</v>
      </c>
      <c r="U879" s="32">
        <f>IF($A$20=1,IF(UDDS!G879="","",UDDS!G879),IF($A$20=2,IF('FTP-75'!G879="","",'FTP-75'!G879),IF($A$20=3, IF('US06'!G879="","",'US06'!G879),IF($A$20=4, IF(NEDC!F879="","", NEDC!F879),IF($A$20=5, IF('JPN10-15'!F879="","",'JPN10-15'!F879),IF($A$20=6, IF(WLTC!G879="","", WLTC!G879),IF($A$20=7, IF('New Cycle 1'!F879="","", 'New Cycle 1'!F879),IF($A$20=8, IF('New Cycle 2'!F879="","", 'New Cycle 2'!F879),IF($A$20=9, IF('New Cycle 3'!F879="","", 'New Cycle 3'!F879),"")))))))))</f>
        <v>5169.8635056997264</v>
      </c>
    </row>
    <row r="880" spans="16:21" x14ac:dyDescent="0.25">
      <c r="P880" s="8">
        <f>IF($A$20=1,IF(UDDS!A880="","",UDDS!A880),IF($A$20=2,IF('FTP-75'!A880="","",'FTP-75'!A880),IF($A$20=3, IF('US06'!A880="","",'US06'!A880),IF($A$20=4, IF(NEDC!A880="","", NEDC!A880),IF($A$20=5, IF('JPN10-15'!A880="","",'JPN10-15'!A880),IF($A$20=6, IF(WLTC!B880="","", WLTC!B880),IF($A$20=7, IF('New Cycle 1'!A880="","", 'New Cycle 1'!A880),IF($A$20=8, IF('New Cycle 2'!A880="","", 'New Cycle 3'!A880),IF($A$20=9, IF('New Cycle 3'!A880="","", 'New Cycle 3'!A880),"")))))))))</f>
        <v>878</v>
      </c>
      <c r="Q880" s="32">
        <f>IF($A$20=1,IF(UDDS!C880="","",UDDS!C880),IF($A$20=2,IF('FTP-75'!C880="","",'FTP-75'!C880),IF($A$20=3, IF('US06'!C880="","",'US06'!C880),IF($A$20=4, IF(NEDC!B880="","", NEDC!B880),IF($A$20=5, IF('JPN10-15'!B880="","",'JPN10-15'!B880),IF($A$20=6, IF(WLTC!C880="","", WLTC!C880),IF($A$20=7, IF('New Cycle 1'!B880="","", 'New Cycle 1'!B880),IF($A$20=8, IF('New Cycle 2'!B880="","", 'New Cycle 2'!B880),IF($A$20=9, IF('New Cycle 3'!B880="","", 'New Cycle 3'!B880),"")))))))))</f>
        <v>70</v>
      </c>
      <c r="R880" s="32">
        <f>IF($A$20=1,IF(UDDS!D880="","",UDDS!D880),IF($A$20=2,IF('FTP-75'!D880="","",'FTP-75'!D880),IF($A$20=3, IF('US06'!D880="","",'US06'!D880),IF($A$20=4, IF(NEDC!C880="","", NEDC!C880),IF($A$20=5, IF('JPN10-15'!C880="","",'JPN10-15'!C880),IF($A$20=6, IF(WLTC!D880="","", WLTC!D880),IF($A$20=7, IF('New Cycle 1'!C880="","", 'New Cycle 1'!C880),IF($A$20=8, IF('New Cycle 2'!C880="","", 'New Cycle 2'!C880),IF($A$20=9, IF('New Cycle 3'!C880="","", 'New Cycle 3'!C880),"")))))))))</f>
        <v>0</v>
      </c>
      <c r="S880" s="32">
        <f>IF($A$20=1,IF(UDDS!E880="","",UDDS!E880),IF($A$20=2,IF('FTP-75'!E880="","",'FTP-75'!E880),IF($A$20=3, IF('US06'!E880="","",'US06'!E880),IF($A$20=4, IF(NEDC!D880="","", NEDC!D880),IF($A$20=5, IF('JPN10-15'!D880="","",'JPN10-15'!D880),IF($A$20=6, IF(WLTC!E880="","", WLTC!E880),IF($A$20=7, IF('New Cycle 1'!D880="","", 'New Cycle 1'!D880),IF($A$20=8, IF('New Cycle 2'!D880="","", 'New Cycle 2'!D880),IF($A$20=9, IF('New Cycle 3'!D880="","", 'New Cycle 3'!D880),"")))))))))</f>
        <v>19.444444444444443</v>
      </c>
      <c r="T880" s="32">
        <f>IF($A$20=1,IF(UDDS!F880="","",UDDS!F880),IF($A$20=2,IF('FTP-75'!F880="","",'FTP-75'!F880),IF($A$20=3, IF('US06'!F880="","",'US06'!F880),IF($A$20=4, IF(NEDC!E880="","", NEDC!E880),IF($A$20=5, IF('JPN10-15'!E880="","",'JPN10-15'!E880),IF($A$20=6, IF(WLTC!F880="","", WLTC!F880),IF($A$20=7, IF('New Cycle 1'!E880="","", 'New Cycle 1'!E880),IF($A$20=8, IF('New Cycle 2'!E880="","", 'New Cycle 2'!E880),IF($A$20=9, IF('New Cycle 3'!E880="","", 'New Cycle 3'!E880),"")))))))))</f>
        <v>0</v>
      </c>
      <c r="U880" s="32">
        <f>IF($A$20=1,IF(UDDS!G880="","",UDDS!G880),IF($A$20=2,IF('FTP-75'!G880="","",'FTP-75'!G880),IF($A$20=3, IF('US06'!G880="","",'US06'!G880),IF($A$20=4, IF(NEDC!F880="","", NEDC!F880),IF($A$20=5, IF('JPN10-15'!F880="","",'JPN10-15'!F880),IF($A$20=6, IF(WLTC!G880="","", WLTC!G880),IF($A$20=7, IF('New Cycle 1'!F880="","", 'New Cycle 1'!F880),IF($A$20=8, IF('New Cycle 2'!F880="","", 'New Cycle 2'!F880),IF($A$20=9, IF('New Cycle 3'!F880="","", 'New Cycle 3'!F880),"")))))))))</f>
        <v>5189.3079501441707</v>
      </c>
    </row>
    <row r="881" spans="16:21" x14ac:dyDescent="0.25">
      <c r="P881" s="8">
        <f>IF($A$20=1,IF(UDDS!A881="","",UDDS!A881),IF($A$20=2,IF('FTP-75'!A881="","",'FTP-75'!A881),IF($A$20=3, IF('US06'!A881="","",'US06'!A881),IF($A$20=4, IF(NEDC!A881="","", NEDC!A881),IF($A$20=5, IF('JPN10-15'!A881="","",'JPN10-15'!A881),IF($A$20=6, IF(WLTC!B881="","", WLTC!B881),IF($A$20=7, IF('New Cycle 1'!A881="","", 'New Cycle 1'!A881),IF($A$20=8, IF('New Cycle 2'!A881="","", 'New Cycle 3'!A881),IF($A$20=9, IF('New Cycle 3'!A881="","", 'New Cycle 3'!A881),"")))))))))</f>
        <v>879</v>
      </c>
      <c r="Q881" s="32">
        <f>IF($A$20=1,IF(UDDS!C881="","",UDDS!C881),IF($A$20=2,IF('FTP-75'!C881="","",'FTP-75'!C881),IF($A$20=3, IF('US06'!C881="","",'US06'!C881),IF($A$20=4, IF(NEDC!B881="","", NEDC!B881),IF($A$20=5, IF('JPN10-15'!B881="","",'JPN10-15'!B881),IF($A$20=6, IF(WLTC!C881="","", WLTC!C881),IF($A$20=7, IF('New Cycle 1'!B881="","", 'New Cycle 1'!B881),IF($A$20=8, IF('New Cycle 2'!B881="","", 'New Cycle 2'!B881),IF($A$20=9, IF('New Cycle 3'!B881="","", 'New Cycle 3'!B881),"")))))))))</f>
        <v>70</v>
      </c>
      <c r="R881" s="32">
        <f>IF($A$20=1,IF(UDDS!D881="","",UDDS!D881),IF($A$20=2,IF('FTP-75'!D881="","",'FTP-75'!D881),IF($A$20=3, IF('US06'!D881="","",'US06'!D881),IF($A$20=4, IF(NEDC!C881="","", NEDC!C881),IF($A$20=5, IF('JPN10-15'!C881="","",'JPN10-15'!C881),IF($A$20=6, IF(WLTC!D881="","", WLTC!D881),IF($A$20=7, IF('New Cycle 1'!C881="","", 'New Cycle 1'!C881),IF($A$20=8, IF('New Cycle 2'!C881="","", 'New Cycle 2'!C881),IF($A$20=9, IF('New Cycle 3'!C881="","", 'New Cycle 3'!C881),"")))))))))</f>
        <v>0</v>
      </c>
      <c r="S881" s="32">
        <f>IF($A$20=1,IF(UDDS!E881="","",UDDS!E881),IF($A$20=2,IF('FTP-75'!E881="","",'FTP-75'!E881),IF($A$20=3, IF('US06'!E881="","",'US06'!E881),IF($A$20=4, IF(NEDC!D881="","", NEDC!D881),IF($A$20=5, IF('JPN10-15'!D881="","",'JPN10-15'!D881),IF($A$20=6, IF(WLTC!E881="","", WLTC!E881),IF($A$20=7, IF('New Cycle 1'!D881="","", 'New Cycle 1'!D881),IF($A$20=8, IF('New Cycle 2'!D881="","", 'New Cycle 2'!D881),IF($A$20=9, IF('New Cycle 3'!D881="","", 'New Cycle 3'!D881),"")))))))))</f>
        <v>19.444444444444443</v>
      </c>
      <c r="T881" s="32">
        <f>IF($A$20=1,IF(UDDS!F881="","",UDDS!F881),IF($A$20=2,IF('FTP-75'!F881="","",'FTP-75'!F881),IF($A$20=3, IF('US06'!F881="","",'US06'!F881),IF($A$20=4, IF(NEDC!E881="","", NEDC!E881),IF($A$20=5, IF('JPN10-15'!E881="","",'JPN10-15'!E881),IF($A$20=6, IF(WLTC!F881="","", WLTC!F881),IF($A$20=7, IF('New Cycle 1'!E881="","", 'New Cycle 1'!E881),IF($A$20=8, IF('New Cycle 2'!E881="","", 'New Cycle 2'!E881),IF($A$20=9, IF('New Cycle 3'!E881="","", 'New Cycle 3'!E881),"")))))))))</f>
        <v>0</v>
      </c>
      <c r="U881" s="32">
        <f>IF($A$20=1,IF(UDDS!G881="","",UDDS!G881),IF($A$20=2,IF('FTP-75'!G881="","",'FTP-75'!G881),IF($A$20=3, IF('US06'!G881="","",'US06'!G881),IF($A$20=4, IF(NEDC!F881="","", NEDC!F881),IF($A$20=5, IF('JPN10-15'!F881="","",'JPN10-15'!F881),IF($A$20=6, IF(WLTC!G881="","", WLTC!G881),IF($A$20=7, IF('New Cycle 1'!F881="","", 'New Cycle 1'!F881),IF($A$20=8, IF('New Cycle 2'!F881="","", 'New Cycle 2'!F881),IF($A$20=9, IF('New Cycle 3'!F881="","", 'New Cycle 3'!F881),"")))))))))</f>
        <v>5208.7523945886151</v>
      </c>
    </row>
    <row r="882" spans="16:21" x14ac:dyDescent="0.25">
      <c r="P882" s="8">
        <f>IF($A$20=1,IF(UDDS!A882="","",UDDS!A882),IF($A$20=2,IF('FTP-75'!A882="","",'FTP-75'!A882),IF($A$20=3, IF('US06'!A882="","",'US06'!A882),IF($A$20=4, IF(NEDC!A882="","", NEDC!A882),IF($A$20=5, IF('JPN10-15'!A882="","",'JPN10-15'!A882),IF($A$20=6, IF(WLTC!B882="","", WLTC!B882),IF($A$20=7, IF('New Cycle 1'!A882="","", 'New Cycle 1'!A882),IF($A$20=8, IF('New Cycle 2'!A882="","", 'New Cycle 3'!A882),IF($A$20=9, IF('New Cycle 3'!A882="","", 'New Cycle 3'!A882),"")))))))))</f>
        <v>880</v>
      </c>
      <c r="Q882" s="32">
        <f>IF($A$20=1,IF(UDDS!C882="","",UDDS!C882),IF($A$20=2,IF('FTP-75'!C882="","",'FTP-75'!C882),IF($A$20=3, IF('US06'!C882="","",'US06'!C882),IF($A$20=4, IF(NEDC!B882="","", NEDC!B882),IF($A$20=5, IF('JPN10-15'!B882="","",'JPN10-15'!B882),IF($A$20=6, IF(WLTC!C882="","", WLTC!C882),IF($A$20=7, IF('New Cycle 1'!B882="","", 'New Cycle 1'!B882),IF($A$20=8, IF('New Cycle 2'!B882="","", 'New Cycle 2'!B882),IF($A$20=9, IF('New Cycle 3'!B882="","", 'New Cycle 3'!B882),"")))))))))</f>
        <v>70</v>
      </c>
      <c r="R882" s="32">
        <f>IF($A$20=1,IF(UDDS!D882="","",UDDS!D882),IF($A$20=2,IF('FTP-75'!D882="","",'FTP-75'!D882),IF($A$20=3, IF('US06'!D882="","",'US06'!D882),IF($A$20=4, IF(NEDC!C882="","", NEDC!C882),IF($A$20=5, IF('JPN10-15'!C882="","",'JPN10-15'!C882),IF($A$20=6, IF(WLTC!D882="","", WLTC!D882),IF($A$20=7, IF('New Cycle 1'!C882="","", 'New Cycle 1'!C882),IF($A$20=8, IF('New Cycle 2'!C882="","", 'New Cycle 2'!C882),IF($A$20=9, IF('New Cycle 3'!C882="","", 'New Cycle 3'!C882),"")))))))))</f>
        <v>0</v>
      </c>
      <c r="S882" s="32">
        <f>IF($A$20=1,IF(UDDS!E882="","",UDDS!E882),IF($A$20=2,IF('FTP-75'!E882="","",'FTP-75'!E882),IF($A$20=3, IF('US06'!E882="","",'US06'!E882),IF($A$20=4, IF(NEDC!D882="","", NEDC!D882),IF($A$20=5, IF('JPN10-15'!D882="","",'JPN10-15'!D882),IF($A$20=6, IF(WLTC!E882="","", WLTC!E882),IF($A$20=7, IF('New Cycle 1'!D882="","", 'New Cycle 1'!D882),IF($A$20=8, IF('New Cycle 2'!D882="","", 'New Cycle 2'!D882),IF($A$20=9, IF('New Cycle 3'!D882="","", 'New Cycle 3'!D882),"")))))))))</f>
        <v>19.444444444444443</v>
      </c>
      <c r="T882" s="32">
        <f>IF($A$20=1,IF(UDDS!F882="","",UDDS!F882),IF($A$20=2,IF('FTP-75'!F882="","",'FTP-75'!F882),IF($A$20=3, IF('US06'!F882="","",'US06'!F882),IF($A$20=4, IF(NEDC!E882="","", NEDC!E882),IF($A$20=5, IF('JPN10-15'!E882="","",'JPN10-15'!E882),IF($A$20=6, IF(WLTC!F882="","", WLTC!F882),IF($A$20=7, IF('New Cycle 1'!E882="","", 'New Cycle 1'!E882),IF($A$20=8, IF('New Cycle 2'!E882="","", 'New Cycle 2'!E882),IF($A$20=9, IF('New Cycle 3'!E882="","", 'New Cycle 3'!E882),"")))))))))</f>
        <v>0</v>
      </c>
      <c r="U882" s="32">
        <f>IF($A$20=1,IF(UDDS!G882="","",UDDS!G882),IF($A$20=2,IF('FTP-75'!G882="","",'FTP-75'!G882),IF($A$20=3, IF('US06'!G882="","",'US06'!G882),IF($A$20=4, IF(NEDC!F882="","", NEDC!F882),IF($A$20=5, IF('JPN10-15'!F882="","",'JPN10-15'!F882),IF($A$20=6, IF(WLTC!G882="","", WLTC!G882),IF($A$20=7, IF('New Cycle 1'!F882="","", 'New Cycle 1'!F882),IF($A$20=8, IF('New Cycle 2'!F882="","", 'New Cycle 2'!F882),IF($A$20=9, IF('New Cycle 3'!F882="","", 'New Cycle 3'!F882),"")))))))))</f>
        <v>5228.1968390330594</v>
      </c>
    </row>
    <row r="883" spans="16:21" x14ac:dyDescent="0.25">
      <c r="P883" s="8">
        <f>IF($A$20=1,IF(UDDS!A883="","",UDDS!A883),IF($A$20=2,IF('FTP-75'!A883="","",'FTP-75'!A883),IF($A$20=3, IF('US06'!A883="","",'US06'!A883),IF($A$20=4, IF(NEDC!A883="","", NEDC!A883),IF($A$20=5, IF('JPN10-15'!A883="","",'JPN10-15'!A883),IF($A$20=6, IF(WLTC!B883="","", WLTC!B883),IF($A$20=7, IF('New Cycle 1'!A883="","", 'New Cycle 1'!A883),IF($A$20=8, IF('New Cycle 2'!A883="","", 'New Cycle 3'!A883),IF($A$20=9, IF('New Cycle 3'!A883="","", 'New Cycle 3'!A883),"")))))))))</f>
        <v>881</v>
      </c>
      <c r="Q883" s="32">
        <f>IF($A$20=1,IF(UDDS!C883="","",UDDS!C883),IF($A$20=2,IF('FTP-75'!C883="","",'FTP-75'!C883),IF($A$20=3, IF('US06'!C883="","",'US06'!C883),IF($A$20=4, IF(NEDC!B883="","", NEDC!B883),IF($A$20=5, IF('JPN10-15'!B883="","",'JPN10-15'!B883),IF($A$20=6, IF(WLTC!C883="","", WLTC!C883),IF($A$20=7, IF('New Cycle 1'!B883="","", 'New Cycle 1'!B883),IF($A$20=8, IF('New Cycle 2'!B883="","", 'New Cycle 2'!B883),IF($A$20=9, IF('New Cycle 3'!B883="","", 'New Cycle 3'!B883),"")))))))))</f>
        <v>70</v>
      </c>
      <c r="R883" s="32">
        <f>IF($A$20=1,IF(UDDS!D883="","",UDDS!D883),IF($A$20=2,IF('FTP-75'!D883="","",'FTP-75'!D883),IF($A$20=3, IF('US06'!D883="","",'US06'!D883),IF($A$20=4, IF(NEDC!C883="","", NEDC!C883),IF($A$20=5, IF('JPN10-15'!C883="","",'JPN10-15'!C883),IF($A$20=6, IF(WLTC!D883="","", WLTC!D883),IF($A$20=7, IF('New Cycle 1'!C883="","", 'New Cycle 1'!C883),IF($A$20=8, IF('New Cycle 2'!C883="","", 'New Cycle 2'!C883),IF($A$20=9, IF('New Cycle 3'!C883="","", 'New Cycle 3'!C883),"")))))))))</f>
        <v>0</v>
      </c>
      <c r="S883" s="32">
        <f>IF($A$20=1,IF(UDDS!E883="","",UDDS!E883),IF($A$20=2,IF('FTP-75'!E883="","",'FTP-75'!E883),IF($A$20=3, IF('US06'!E883="","",'US06'!E883),IF($A$20=4, IF(NEDC!D883="","", NEDC!D883),IF($A$20=5, IF('JPN10-15'!D883="","",'JPN10-15'!D883),IF($A$20=6, IF(WLTC!E883="","", WLTC!E883),IF($A$20=7, IF('New Cycle 1'!D883="","", 'New Cycle 1'!D883),IF($A$20=8, IF('New Cycle 2'!D883="","", 'New Cycle 2'!D883),IF($A$20=9, IF('New Cycle 3'!D883="","", 'New Cycle 3'!D883),"")))))))))</f>
        <v>19.444444444444443</v>
      </c>
      <c r="T883" s="32">
        <f>IF($A$20=1,IF(UDDS!F883="","",UDDS!F883),IF($A$20=2,IF('FTP-75'!F883="","",'FTP-75'!F883),IF($A$20=3, IF('US06'!F883="","",'US06'!F883),IF($A$20=4, IF(NEDC!E883="","", NEDC!E883),IF($A$20=5, IF('JPN10-15'!E883="","",'JPN10-15'!E883),IF($A$20=6, IF(WLTC!F883="","", WLTC!F883),IF($A$20=7, IF('New Cycle 1'!E883="","", 'New Cycle 1'!E883),IF($A$20=8, IF('New Cycle 2'!E883="","", 'New Cycle 2'!E883),IF($A$20=9, IF('New Cycle 3'!E883="","", 'New Cycle 3'!E883),"")))))))))</f>
        <v>0</v>
      </c>
      <c r="U883" s="32">
        <f>IF($A$20=1,IF(UDDS!G883="","",UDDS!G883),IF($A$20=2,IF('FTP-75'!G883="","",'FTP-75'!G883),IF($A$20=3, IF('US06'!G883="","",'US06'!G883),IF($A$20=4, IF(NEDC!F883="","", NEDC!F883),IF($A$20=5, IF('JPN10-15'!F883="","",'JPN10-15'!F883),IF($A$20=6, IF(WLTC!G883="","", WLTC!G883),IF($A$20=7, IF('New Cycle 1'!F883="","", 'New Cycle 1'!F883),IF($A$20=8, IF('New Cycle 2'!F883="","", 'New Cycle 2'!F883),IF($A$20=9, IF('New Cycle 3'!F883="","", 'New Cycle 3'!F883),"")))))))))</f>
        <v>5247.6412834775037</v>
      </c>
    </row>
    <row r="884" spans="16:21" x14ac:dyDescent="0.25">
      <c r="P884" s="8">
        <f>IF($A$20=1,IF(UDDS!A884="","",UDDS!A884),IF($A$20=2,IF('FTP-75'!A884="","",'FTP-75'!A884),IF($A$20=3, IF('US06'!A884="","",'US06'!A884),IF($A$20=4, IF(NEDC!A884="","", NEDC!A884),IF($A$20=5, IF('JPN10-15'!A884="","",'JPN10-15'!A884),IF($A$20=6, IF(WLTC!B884="","", WLTC!B884),IF($A$20=7, IF('New Cycle 1'!A884="","", 'New Cycle 1'!A884),IF($A$20=8, IF('New Cycle 2'!A884="","", 'New Cycle 3'!A884),IF($A$20=9, IF('New Cycle 3'!A884="","", 'New Cycle 3'!A884),"")))))))))</f>
        <v>882</v>
      </c>
      <c r="Q884" s="32">
        <f>IF($A$20=1,IF(UDDS!C884="","",UDDS!C884),IF($A$20=2,IF('FTP-75'!C884="","",'FTP-75'!C884),IF($A$20=3, IF('US06'!C884="","",'US06'!C884),IF($A$20=4, IF(NEDC!B884="","", NEDC!B884),IF($A$20=5, IF('JPN10-15'!B884="","",'JPN10-15'!B884),IF($A$20=6, IF(WLTC!C884="","", WLTC!C884),IF($A$20=7, IF('New Cycle 1'!B884="","", 'New Cycle 1'!B884),IF($A$20=8, IF('New Cycle 2'!B884="","", 'New Cycle 2'!B884),IF($A$20=9, IF('New Cycle 3'!B884="","", 'New Cycle 3'!B884),"")))))))))</f>
        <v>70</v>
      </c>
      <c r="R884" s="32">
        <f>IF($A$20=1,IF(UDDS!D884="","",UDDS!D884),IF($A$20=2,IF('FTP-75'!D884="","",'FTP-75'!D884),IF($A$20=3, IF('US06'!D884="","",'US06'!D884),IF($A$20=4, IF(NEDC!C884="","", NEDC!C884),IF($A$20=5, IF('JPN10-15'!C884="","",'JPN10-15'!C884),IF($A$20=6, IF(WLTC!D884="","", WLTC!D884),IF($A$20=7, IF('New Cycle 1'!C884="","", 'New Cycle 1'!C884),IF($A$20=8, IF('New Cycle 2'!C884="","", 'New Cycle 2'!C884),IF($A$20=9, IF('New Cycle 3'!C884="","", 'New Cycle 3'!C884),"")))))))))</f>
        <v>0</v>
      </c>
      <c r="S884" s="32">
        <f>IF($A$20=1,IF(UDDS!E884="","",UDDS!E884),IF($A$20=2,IF('FTP-75'!E884="","",'FTP-75'!E884),IF($A$20=3, IF('US06'!E884="","",'US06'!E884),IF($A$20=4, IF(NEDC!D884="","", NEDC!D884),IF($A$20=5, IF('JPN10-15'!D884="","",'JPN10-15'!D884),IF($A$20=6, IF(WLTC!E884="","", WLTC!E884),IF($A$20=7, IF('New Cycle 1'!D884="","", 'New Cycle 1'!D884),IF($A$20=8, IF('New Cycle 2'!D884="","", 'New Cycle 2'!D884),IF($A$20=9, IF('New Cycle 3'!D884="","", 'New Cycle 3'!D884),"")))))))))</f>
        <v>19.444444444444443</v>
      </c>
      <c r="T884" s="32">
        <f>IF($A$20=1,IF(UDDS!F884="","",UDDS!F884),IF($A$20=2,IF('FTP-75'!F884="","",'FTP-75'!F884),IF($A$20=3, IF('US06'!F884="","",'US06'!F884),IF($A$20=4, IF(NEDC!E884="","", NEDC!E884),IF($A$20=5, IF('JPN10-15'!E884="","",'JPN10-15'!E884),IF($A$20=6, IF(WLTC!F884="","", WLTC!F884),IF($A$20=7, IF('New Cycle 1'!E884="","", 'New Cycle 1'!E884),IF($A$20=8, IF('New Cycle 2'!E884="","", 'New Cycle 2'!E884),IF($A$20=9, IF('New Cycle 3'!E884="","", 'New Cycle 3'!E884),"")))))))))</f>
        <v>0</v>
      </c>
      <c r="U884" s="32">
        <f>IF($A$20=1,IF(UDDS!G884="","",UDDS!G884),IF($A$20=2,IF('FTP-75'!G884="","",'FTP-75'!G884),IF($A$20=3, IF('US06'!G884="","",'US06'!G884),IF($A$20=4, IF(NEDC!F884="","", NEDC!F884),IF($A$20=5, IF('JPN10-15'!F884="","",'JPN10-15'!F884),IF($A$20=6, IF(WLTC!G884="","", WLTC!G884),IF($A$20=7, IF('New Cycle 1'!F884="","", 'New Cycle 1'!F884),IF($A$20=8, IF('New Cycle 2'!F884="","", 'New Cycle 2'!F884),IF($A$20=9, IF('New Cycle 3'!F884="","", 'New Cycle 3'!F884),"")))))))))</f>
        <v>5267.0857279219481</v>
      </c>
    </row>
    <row r="885" spans="16:21" x14ac:dyDescent="0.25">
      <c r="P885" s="8">
        <f>IF($A$20=1,IF(UDDS!A885="","",UDDS!A885),IF($A$20=2,IF('FTP-75'!A885="","",'FTP-75'!A885),IF($A$20=3, IF('US06'!A885="","",'US06'!A885),IF($A$20=4, IF(NEDC!A885="","", NEDC!A885),IF($A$20=5, IF('JPN10-15'!A885="","",'JPN10-15'!A885),IF($A$20=6, IF(WLTC!B885="","", WLTC!B885),IF($A$20=7, IF('New Cycle 1'!A885="","", 'New Cycle 1'!A885),IF($A$20=8, IF('New Cycle 2'!A885="","", 'New Cycle 3'!A885),IF($A$20=9, IF('New Cycle 3'!A885="","", 'New Cycle 3'!A885),"")))))))))</f>
        <v>883</v>
      </c>
      <c r="Q885" s="32">
        <f>IF($A$20=1,IF(UDDS!C885="","",UDDS!C885),IF($A$20=2,IF('FTP-75'!C885="","",'FTP-75'!C885),IF($A$20=3, IF('US06'!C885="","",'US06'!C885),IF($A$20=4, IF(NEDC!B885="","", NEDC!B885),IF($A$20=5, IF('JPN10-15'!B885="","",'JPN10-15'!B885),IF($A$20=6, IF(WLTC!C885="","", WLTC!C885),IF($A$20=7, IF('New Cycle 1'!B885="","", 'New Cycle 1'!B885),IF($A$20=8, IF('New Cycle 2'!B885="","", 'New Cycle 2'!B885),IF($A$20=9, IF('New Cycle 3'!B885="","", 'New Cycle 3'!B885),"")))))))))</f>
        <v>70</v>
      </c>
      <c r="R885" s="32">
        <f>IF($A$20=1,IF(UDDS!D885="","",UDDS!D885),IF($A$20=2,IF('FTP-75'!D885="","",'FTP-75'!D885),IF($A$20=3, IF('US06'!D885="","",'US06'!D885),IF($A$20=4, IF(NEDC!C885="","", NEDC!C885),IF($A$20=5, IF('JPN10-15'!C885="","",'JPN10-15'!C885),IF($A$20=6, IF(WLTC!D885="","", WLTC!D885),IF($A$20=7, IF('New Cycle 1'!C885="","", 'New Cycle 1'!C885),IF($A$20=8, IF('New Cycle 2'!C885="","", 'New Cycle 2'!C885),IF($A$20=9, IF('New Cycle 3'!C885="","", 'New Cycle 3'!C885),"")))))))))</f>
        <v>0</v>
      </c>
      <c r="S885" s="32">
        <f>IF($A$20=1,IF(UDDS!E885="","",UDDS!E885),IF($A$20=2,IF('FTP-75'!E885="","",'FTP-75'!E885),IF($A$20=3, IF('US06'!E885="","",'US06'!E885),IF($A$20=4, IF(NEDC!D885="","", NEDC!D885),IF($A$20=5, IF('JPN10-15'!D885="","",'JPN10-15'!D885),IF($A$20=6, IF(WLTC!E885="","", WLTC!E885),IF($A$20=7, IF('New Cycle 1'!D885="","", 'New Cycle 1'!D885),IF($A$20=8, IF('New Cycle 2'!D885="","", 'New Cycle 2'!D885),IF($A$20=9, IF('New Cycle 3'!D885="","", 'New Cycle 3'!D885),"")))))))))</f>
        <v>19.444444444444443</v>
      </c>
      <c r="T885" s="32">
        <f>IF($A$20=1,IF(UDDS!F885="","",UDDS!F885),IF($A$20=2,IF('FTP-75'!F885="","",'FTP-75'!F885),IF($A$20=3, IF('US06'!F885="","",'US06'!F885),IF($A$20=4, IF(NEDC!E885="","", NEDC!E885),IF($A$20=5, IF('JPN10-15'!E885="","",'JPN10-15'!E885),IF($A$20=6, IF(WLTC!F885="","", WLTC!F885),IF($A$20=7, IF('New Cycle 1'!E885="","", 'New Cycle 1'!E885),IF($A$20=8, IF('New Cycle 2'!E885="","", 'New Cycle 2'!E885),IF($A$20=9, IF('New Cycle 3'!E885="","", 'New Cycle 3'!E885),"")))))))))</f>
        <v>0</v>
      </c>
      <c r="U885" s="32">
        <f>IF($A$20=1,IF(UDDS!G885="","",UDDS!G885),IF($A$20=2,IF('FTP-75'!G885="","",'FTP-75'!G885),IF($A$20=3, IF('US06'!G885="","",'US06'!G885),IF($A$20=4, IF(NEDC!F885="","", NEDC!F885),IF($A$20=5, IF('JPN10-15'!F885="","",'JPN10-15'!F885),IF($A$20=6, IF(WLTC!G885="","", WLTC!G885),IF($A$20=7, IF('New Cycle 1'!F885="","", 'New Cycle 1'!F885),IF($A$20=8, IF('New Cycle 2'!F885="","", 'New Cycle 2'!F885),IF($A$20=9, IF('New Cycle 3'!F885="","", 'New Cycle 3'!F885),"")))))))))</f>
        <v>5286.5301723663924</v>
      </c>
    </row>
    <row r="886" spans="16:21" x14ac:dyDescent="0.25">
      <c r="P886" s="8">
        <f>IF($A$20=1,IF(UDDS!A886="","",UDDS!A886),IF($A$20=2,IF('FTP-75'!A886="","",'FTP-75'!A886),IF($A$20=3, IF('US06'!A886="","",'US06'!A886),IF($A$20=4, IF(NEDC!A886="","", NEDC!A886),IF($A$20=5, IF('JPN10-15'!A886="","",'JPN10-15'!A886),IF($A$20=6, IF(WLTC!B886="","", WLTC!B886),IF($A$20=7, IF('New Cycle 1'!A886="","", 'New Cycle 1'!A886),IF($A$20=8, IF('New Cycle 2'!A886="","", 'New Cycle 3'!A886),IF($A$20=9, IF('New Cycle 3'!A886="","", 'New Cycle 3'!A886),"")))))))))</f>
        <v>884</v>
      </c>
      <c r="Q886" s="32">
        <f>IF($A$20=1,IF(UDDS!C886="","",UDDS!C886),IF($A$20=2,IF('FTP-75'!C886="","",'FTP-75'!C886),IF($A$20=3, IF('US06'!C886="","",'US06'!C886),IF($A$20=4, IF(NEDC!B886="","", NEDC!B886),IF($A$20=5, IF('JPN10-15'!B886="","",'JPN10-15'!B886),IF($A$20=6, IF(WLTC!C886="","", WLTC!C886),IF($A$20=7, IF('New Cycle 1'!B886="","", 'New Cycle 1'!B886),IF($A$20=8, IF('New Cycle 2'!B886="","", 'New Cycle 2'!B886),IF($A$20=9, IF('New Cycle 3'!B886="","", 'New Cycle 3'!B886),"")))))))))</f>
        <v>70</v>
      </c>
      <c r="R886" s="32">
        <f>IF($A$20=1,IF(UDDS!D886="","",UDDS!D886),IF($A$20=2,IF('FTP-75'!D886="","",'FTP-75'!D886),IF($A$20=3, IF('US06'!D886="","",'US06'!D886),IF($A$20=4, IF(NEDC!C886="","", NEDC!C886),IF($A$20=5, IF('JPN10-15'!C886="","",'JPN10-15'!C886),IF($A$20=6, IF(WLTC!D886="","", WLTC!D886),IF($A$20=7, IF('New Cycle 1'!C886="","", 'New Cycle 1'!C886),IF($A$20=8, IF('New Cycle 2'!C886="","", 'New Cycle 2'!C886),IF($A$20=9, IF('New Cycle 3'!C886="","", 'New Cycle 3'!C886),"")))))))))</f>
        <v>0</v>
      </c>
      <c r="S886" s="32">
        <f>IF($A$20=1,IF(UDDS!E886="","",UDDS!E886),IF($A$20=2,IF('FTP-75'!E886="","",'FTP-75'!E886),IF($A$20=3, IF('US06'!E886="","",'US06'!E886),IF($A$20=4, IF(NEDC!D886="","", NEDC!D886),IF($A$20=5, IF('JPN10-15'!D886="","",'JPN10-15'!D886),IF($A$20=6, IF(WLTC!E886="","", WLTC!E886),IF($A$20=7, IF('New Cycle 1'!D886="","", 'New Cycle 1'!D886),IF($A$20=8, IF('New Cycle 2'!D886="","", 'New Cycle 2'!D886),IF($A$20=9, IF('New Cycle 3'!D886="","", 'New Cycle 3'!D886),"")))))))))</f>
        <v>19.444444444444443</v>
      </c>
      <c r="T886" s="32">
        <f>IF($A$20=1,IF(UDDS!F886="","",UDDS!F886),IF($A$20=2,IF('FTP-75'!F886="","",'FTP-75'!F886),IF($A$20=3, IF('US06'!F886="","",'US06'!F886),IF($A$20=4, IF(NEDC!E886="","", NEDC!E886),IF($A$20=5, IF('JPN10-15'!E886="","",'JPN10-15'!E886),IF($A$20=6, IF(WLTC!F886="","", WLTC!F886),IF($A$20=7, IF('New Cycle 1'!E886="","", 'New Cycle 1'!E886),IF($A$20=8, IF('New Cycle 2'!E886="","", 'New Cycle 2'!E886),IF($A$20=9, IF('New Cycle 3'!E886="","", 'New Cycle 3'!E886),"")))))))))</f>
        <v>0</v>
      </c>
      <c r="U886" s="32">
        <f>IF($A$20=1,IF(UDDS!G886="","",UDDS!G886),IF($A$20=2,IF('FTP-75'!G886="","",'FTP-75'!G886),IF($A$20=3, IF('US06'!G886="","",'US06'!G886),IF($A$20=4, IF(NEDC!F886="","", NEDC!F886),IF($A$20=5, IF('JPN10-15'!F886="","",'JPN10-15'!F886),IF($A$20=6, IF(WLTC!G886="","", WLTC!G886),IF($A$20=7, IF('New Cycle 1'!F886="","", 'New Cycle 1'!F886),IF($A$20=8, IF('New Cycle 2'!F886="","", 'New Cycle 2'!F886),IF($A$20=9, IF('New Cycle 3'!F886="","", 'New Cycle 3'!F886),"")))))))))</f>
        <v>5305.9746168108368</v>
      </c>
    </row>
    <row r="887" spans="16:21" x14ac:dyDescent="0.25">
      <c r="P887" s="8">
        <f>IF($A$20=1,IF(UDDS!A887="","",UDDS!A887),IF($A$20=2,IF('FTP-75'!A887="","",'FTP-75'!A887),IF($A$20=3, IF('US06'!A887="","",'US06'!A887),IF($A$20=4, IF(NEDC!A887="","", NEDC!A887),IF($A$20=5, IF('JPN10-15'!A887="","",'JPN10-15'!A887),IF($A$20=6, IF(WLTC!B887="","", WLTC!B887),IF($A$20=7, IF('New Cycle 1'!A887="","", 'New Cycle 1'!A887),IF($A$20=8, IF('New Cycle 2'!A887="","", 'New Cycle 3'!A887),IF($A$20=9, IF('New Cycle 3'!A887="","", 'New Cycle 3'!A887),"")))))))))</f>
        <v>885</v>
      </c>
      <c r="Q887" s="32">
        <f>IF($A$20=1,IF(UDDS!C887="","",UDDS!C887),IF($A$20=2,IF('FTP-75'!C887="","",'FTP-75'!C887),IF($A$20=3, IF('US06'!C887="","",'US06'!C887),IF($A$20=4, IF(NEDC!B887="","", NEDC!B887),IF($A$20=5, IF('JPN10-15'!B887="","",'JPN10-15'!B887),IF($A$20=6, IF(WLTC!C887="","", WLTC!C887),IF($A$20=7, IF('New Cycle 1'!B887="","", 'New Cycle 1'!B887),IF($A$20=8, IF('New Cycle 2'!B887="","", 'New Cycle 2'!B887),IF($A$20=9, IF('New Cycle 3'!B887="","", 'New Cycle 3'!B887),"")))))))))</f>
        <v>70</v>
      </c>
      <c r="R887" s="32">
        <f>IF($A$20=1,IF(UDDS!D887="","",UDDS!D887),IF($A$20=2,IF('FTP-75'!D887="","",'FTP-75'!D887),IF($A$20=3, IF('US06'!D887="","",'US06'!D887),IF($A$20=4, IF(NEDC!C887="","", NEDC!C887),IF($A$20=5, IF('JPN10-15'!C887="","",'JPN10-15'!C887),IF($A$20=6, IF(WLTC!D887="","", WLTC!D887),IF($A$20=7, IF('New Cycle 1'!C887="","", 'New Cycle 1'!C887),IF($A$20=8, IF('New Cycle 2'!C887="","", 'New Cycle 2'!C887),IF($A$20=9, IF('New Cycle 3'!C887="","", 'New Cycle 3'!C887),"")))))))))</f>
        <v>0</v>
      </c>
      <c r="S887" s="32">
        <f>IF($A$20=1,IF(UDDS!E887="","",UDDS!E887),IF($A$20=2,IF('FTP-75'!E887="","",'FTP-75'!E887),IF($A$20=3, IF('US06'!E887="","",'US06'!E887),IF($A$20=4, IF(NEDC!D887="","", NEDC!D887),IF($A$20=5, IF('JPN10-15'!D887="","",'JPN10-15'!D887),IF($A$20=6, IF(WLTC!E887="","", WLTC!E887),IF($A$20=7, IF('New Cycle 1'!D887="","", 'New Cycle 1'!D887),IF($A$20=8, IF('New Cycle 2'!D887="","", 'New Cycle 2'!D887),IF($A$20=9, IF('New Cycle 3'!D887="","", 'New Cycle 3'!D887),"")))))))))</f>
        <v>19.444444444444443</v>
      </c>
      <c r="T887" s="32">
        <f>IF($A$20=1,IF(UDDS!F887="","",UDDS!F887),IF($A$20=2,IF('FTP-75'!F887="","",'FTP-75'!F887),IF($A$20=3, IF('US06'!F887="","",'US06'!F887),IF($A$20=4, IF(NEDC!E887="","", NEDC!E887),IF($A$20=5, IF('JPN10-15'!E887="","",'JPN10-15'!E887),IF($A$20=6, IF(WLTC!F887="","", WLTC!F887),IF($A$20=7, IF('New Cycle 1'!E887="","", 'New Cycle 1'!E887),IF($A$20=8, IF('New Cycle 2'!E887="","", 'New Cycle 2'!E887),IF($A$20=9, IF('New Cycle 3'!E887="","", 'New Cycle 3'!E887),"")))))))))</f>
        <v>0</v>
      </c>
      <c r="U887" s="32">
        <f>IF($A$20=1,IF(UDDS!G887="","",UDDS!G887),IF($A$20=2,IF('FTP-75'!G887="","",'FTP-75'!G887),IF($A$20=3, IF('US06'!G887="","",'US06'!G887),IF($A$20=4, IF(NEDC!F887="","", NEDC!F887),IF($A$20=5, IF('JPN10-15'!F887="","",'JPN10-15'!F887),IF($A$20=6, IF(WLTC!G887="","", WLTC!G887),IF($A$20=7, IF('New Cycle 1'!F887="","", 'New Cycle 1'!F887),IF($A$20=8, IF('New Cycle 2'!F887="","", 'New Cycle 2'!F887),IF($A$20=9, IF('New Cycle 3'!F887="","", 'New Cycle 3'!F887),"")))))))))</f>
        <v>5325.4190612552811</v>
      </c>
    </row>
    <row r="888" spans="16:21" x14ac:dyDescent="0.25">
      <c r="P888" s="8">
        <f>IF($A$20=1,IF(UDDS!A888="","",UDDS!A888),IF($A$20=2,IF('FTP-75'!A888="","",'FTP-75'!A888),IF($A$20=3, IF('US06'!A888="","",'US06'!A888),IF($A$20=4, IF(NEDC!A888="","", NEDC!A888),IF($A$20=5, IF('JPN10-15'!A888="","",'JPN10-15'!A888),IF($A$20=6, IF(WLTC!B888="","", WLTC!B888),IF($A$20=7, IF('New Cycle 1'!A888="","", 'New Cycle 1'!A888),IF($A$20=8, IF('New Cycle 2'!A888="","", 'New Cycle 3'!A888),IF($A$20=9, IF('New Cycle 3'!A888="","", 'New Cycle 3'!A888),"")))))))))</f>
        <v>886</v>
      </c>
      <c r="Q888" s="32">
        <f>IF($A$20=1,IF(UDDS!C888="","",UDDS!C888),IF($A$20=2,IF('FTP-75'!C888="","",'FTP-75'!C888),IF($A$20=3, IF('US06'!C888="","",'US06'!C888),IF($A$20=4, IF(NEDC!B888="","", NEDC!B888),IF($A$20=5, IF('JPN10-15'!B888="","",'JPN10-15'!B888),IF($A$20=6, IF(WLTC!C888="","", WLTC!C888),IF($A$20=7, IF('New Cycle 1'!B888="","", 'New Cycle 1'!B888),IF($A$20=8, IF('New Cycle 2'!B888="","", 'New Cycle 2'!B888),IF($A$20=9, IF('New Cycle 3'!B888="","", 'New Cycle 3'!B888),"")))))))))</f>
        <v>70</v>
      </c>
      <c r="R888" s="32">
        <f>IF($A$20=1,IF(UDDS!D888="","",UDDS!D888),IF($A$20=2,IF('FTP-75'!D888="","",'FTP-75'!D888),IF($A$20=3, IF('US06'!D888="","",'US06'!D888),IF($A$20=4, IF(NEDC!C888="","", NEDC!C888),IF($A$20=5, IF('JPN10-15'!C888="","",'JPN10-15'!C888),IF($A$20=6, IF(WLTC!D888="","", WLTC!D888),IF($A$20=7, IF('New Cycle 1'!C888="","", 'New Cycle 1'!C888),IF($A$20=8, IF('New Cycle 2'!C888="","", 'New Cycle 2'!C888),IF($A$20=9, IF('New Cycle 3'!C888="","", 'New Cycle 3'!C888),"")))))))))</f>
        <v>0</v>
      </c>
      <c r="S888" s="32">
        <f>IF($A$20=1,IF(UDDS!E888="","",UDDS!E888),IF($A$20=2,IF('FTP-75'!E888="","",'FTP-75'!E888),IF($A$20=3, IF('US06'!E888="","",'US06'!E888),IF($A$20=4, IF(NEDC!D888="","", NEDC!D888),IF($A$20=5, IF('JPN10-15'!D888="","",'JPN10-15'!D888),IF($A$20=6, IF(WLTC!E888="","", WLTC!E888),IF($A$20=7, IF('New Cycle 1'!D888="","", 'New Cycle 1'!D888),IF($A$20=8, IF('New Cycle 2'!D888="","", 'New Cycle 2'!D888),IF($A$20=9, IF('New Cycle 3'!D888="","", 'New Cycle 3'!D888),"")))))))))</f>
        <v>19.444444444444443</v>
      </c>
      <c r="T888" s="32">
        <f>IF($A$20=1,IF(UDDS!F888="","",UDDS!F888),IF($A$20=2,IF('FTP-75'!F888="","",'FTP-75'!F888),IF($A$20=3, IF('US06'!F888="","",'US06'!F888),IF($A$20=4, IF(NEDC!E888="","", NEDC!E888),IF($A$20=5, IF('JPN10-15'!E888="","",'JPN10-15'!E888),IF($A$20=6, IF(WLTC!F888="","", WLTC!F888),IF($A$20=7, IF('New Cycle 1'!E888="","", 'New Cycle 1'!E888),IF($A$20=8, IF('New Cycle 2'!E888="","", 'New Cycle 2'!E888),IF($A$20=9, IF('New Cycle 3'!E888="","", 'New Cycle 3'!E888),"")))))))))</f>
        <v>0</v>
      </c>
      <c r="U888" s="32">
        <f>IF($A$20=1,IF(UDDS!G888="","",UDDS!G888),IF($A$20=2,IF('FTP-75'!G888="","",'FTP-75'!G888),IF($A$20=3, IF('US06'!G888="","",'US06'!G888),IF($A$20=4, IF(NEDC!F888="","", NEDC!F888),IF($A$20=5, IF('JPN10-15'!F888="","",'JPN10-15'!F888),IF($A$20=6, IF(WLTC!G888="","", WLTC!G888),IF($A$20=7, IF('New Cycle 1'!F888="","", 'New Cycle 1'!F888),IF($A$20=8, IF('New Cycle 2'!F888="","", 'New Cycle 2'!F888),IF($A$20=9, IF('New Cycle 3'!F888="","", 'New Cycle 3'!F888),"")))))))))</f>
        <v>5344.8635056997255</v>
      </c>
    </row>
    <row r="889" spans="16:21" x14ac:dyDescent="0.25">
      <c r="P889" s="8">
        <f>IF($A$20=1,IF(UDDS!A889="","",UDDS!A889),IF($A$20=2,IF('FTP-75'!A889="","",'FTP-75'!A889),IF($A$20=3, IF('US06'!A889="","",'US06'!A889),IF($A$20=4, IF(NEDC!A889="","", NEDC!A889),IF($A$20=5, IF('JPN10-15'!A889="","",'JPN10-15'!A889),IF($A$20=6, IF(WLTC!B889="","", WLTC!B889),IF($A$20=7, IF('New Cycle 1'!A889="","", 'New Cycle 1'!A889),IF($A$20=8, IF('New Cycle 2'!A889="","", 'New Cycle 3'!A889),IF($A$20=9, IF('New Cycle 3'!A889="","", 'New Cycle 3'!A889),"")))))))))</f>
        <v>887</v>
      </c>
      <c r="Q889" s="32">
        <f>IF($A$20=1,IF(UDDS!C889="","",UDDS!C889),IF($A$20=2,IF('FTP-75'!C889="","",'FTP-75'!C889),IF($A$20=3, IF('US06'!C889="","",'US06'!C889),IF($A$20=4, IF(NEDC!B889="","", NEDC!B889),IF($A$20=5, IF('JPN10-15'!B889="","",'JPN10-15'!B889),IF($A$20=6, IF(WLTC!C889="","", WLTC!C889),IF($A$20=7, IF('New Cycle 1'!B889="","", 'New Cycle 1'!B889),IF($A$20=8, IF('New Cycle 2'!B889="","", 'New Cycle 2'!B889),IF($A$20=9, IF('New Cycle 3'!B889="","", 'New Cycle 3'!B889),"")))))))))</f>
        <v>70</v>
      </c>
      <c r="R889" s="32">
        <f>IF($A$20=1,IF(UDDS!D889="","",UDDS!D889),IF($A$20=2,IF('FTP-75'!D889="","",'FTP-75'!D889),IF($A$20=3, IF('US06'!D889="","",'US06'!D889),IF($A$20=4, IF(NEDC!C889="","", NEDC!C889),IF($A$20=5, IF('JPN10-15'!C889="","",'JPN10-15'!C889),IF($A$20=6, IF(WLTC!D889="","", WLTC!D889),IF($A$20=7, IF('New Cycle 1'!C889="","", 'New Cycle 1'!C889),IF($A$20=8, IF('New Cycle 2'!C889="","", 'New Cycle 2'!C889),IF($A$20=9, IF('New Cycle 3'!C889="","", 'New Cycle 3'!C889),"")))))))))</f>
        <v>0</v>
      </c>
      <c r="S889" s="32">
        <f>IF($A$20=1,IF(UDDS!E889="","",UDDS!E889),IF($A$20=2,IF('FTP-75'!E889="","",'FTP-75'!E889),IF($A$20=3, IF('US06'!E889="","",'US06'!E889),IF($A$20=4, IF(NEDC!D889="","", NEDC!D889),IF($A$20=5, IF('JPN10-15'!D889="","",'JPN10-15'!D889),IF($A$20=6, IF(WLTC!E889="","", WLTC!E889),IF($A$20=7, IF('New Cycle 1'!D889="","", 'New Cycle 1'!D889),IF($A$20=8, IF('New Cycle 2'!D889="","", 'New Cycle 2'!D889),IF($A$20=9, IF('New Cycle 3'!D889="","", 'New Cycle 3'!D889),"")))))))))</f>
        <v>19.444444444444443</v>
      </c>
      <c r="T889" s="32">
        <f>IF($A$20=1,IF(UDDS!F889="","",UDDS!F889),IF($A$20=2,IF('FTP-75'!F889="","",'FTP-75'!F889),IF($A$20=3, IF('US06'!F889="","",'US06'!F889),IF($A$20=4, IF(NEDC!E889="","", NEDC!E889),IF($A$20=5, IF('JPN10-15'!E889="","",'JPN10-15'!E889),IF($A$20=6, IF(WLTC!F889="","", WLTC!F889),IF($A$20=7, IF('New Cycle 1'!E889="","", 'New Cycle 1'!E889),IF($A$20=8, IF('New Cycle 2'!E889="","", 'New Cycle 2'!E889),IF($A$20=9, IF('New Cycle 3'!E889="","", 'New Cycle 3'!E889),"")))))))))</f>
        <v>0</v>
      </c>
      <c r="U889" s="32">
        <f>IF($A$20=1,IF(UDDS!G889="","",UDDS!G889),IF($A$20=2,IF('FTP-75'!G889="","",'FTP-75'!G889),IF($A$20=3, IF('US06'!G889="","",'US06'!G889),IF($A$20=4, IF(NEDC!F889="","", NEDC!F889),IF($A$20=5, IF('JPN10-15'!F889="","",'JPN10-15'!F889),IF($A$20=6, IF(WLTC!G889="","", WLTC!G889),IF($A$20=7, IF('New Cycle 1'!F889="","", 'New Cycle 1'!F889),IF($A$20=8, IF('New Cycle 2'!F889="","", 'New Cycle 2'!F889),IF($A$20=9, IF('New Cycle 3'!F889="","", 'New Cycle 3'!F889),"")))))))))</f>
        <v>5364.3079501441698</v>
      </c>
    </row>
    <row r="890" spans="16:21" x14ac:dyDescent="0.25">
      <c r="P890" s="8">
        <f>IF($A$20=1,IF(UDDS!A890="","",UDDS!A890),IF($A$20=2,IF('FTP-75'!A890="","",'FTP-75'!A890),IF($A$20=3, IF('US06'!A890="","",'US06'!A890),IF($A$20=4, IF(NEDC!A890="","", NEDC!A890),IF($A$20=5, IF('JPN10-15'!A890="","",'JPN10-15'!A890),IF($A$20=6, IF(WLTC!B890="","", WLTC!B890),IF($A$20=7, IF('New Cycle 1'!A890="","", 'New Cycle 1'!A890),IF($A$20=8, IF('New Cycle 2'!A890="","", 'New Cycle 3'!A890),IF($A$20=9, IF('New Cycle 3'!A890="","", 'New Cycle 3'!A890),"")))))))))</f>
        <v>888</v>
      </c>
      <c r="Q890" s="32">
        <f>IF($A$20=1,IF(UDDS!C890="","",UDDS!C890),IF($A$20=2,IF('FTP-75'!C890="","",'FTP-75'!C890),IF($A$20=3, IF('US06'!C890="","",'US06'!C890),IF($A$20=4, IF(NEDC!B890="","", NEDC!B890),IF($A$20=5, IF('JPN10-15'!B890="","",'JPN10-15'!B890),IF($A$20=6, IF(WLTC!C890="","", WLTC!C890),IF($A$20=7, IF('New Cycle 1'!B890="","", 'New Cycle 1'!B890),IF($A$20=8, IF('New Cycle 2'!B890="","", 'New Cycle 2'!B890),IF($A$20=9, IF('New Cycle 3'!B890="","", 'New Cycle 3'!B890),"")))))))))</f>
        <v>70</v>
      </c>
      <c r="R890" s="32">
        <f>IF($A$20=1,IF(UDDS!D890="","",UDDS!D890),IF($A$20=2,IF('FTP-75'!D890="","",'FTP-75'!D890),IF($A$20=3, IF('US06'!D890="","",'US06'!D890),IF($A$20=4, IF(NEDC!C890="","", NEDC!C890),IF($A$20=5, IF('JPN10-15'!C890="","",'JPN10-15'!C890),IF($A$20=6, IF(WLTC!D890="","", WLTC!D890),IF($A$20=7, IF('New Cycle 1'!C890="","", 'New Cycle 1'!C890),IF($A$20=8, IF('New Cycle 2'!C890="","", 'New Cycle 2'!C890),IF($A$20=9, IF('New Cycle 3'!C890="","", 'New Cycle 3'!C890),"")))))))))</f>
        <v>0</v>
      </c>
      <c r="S890" s="32">
        <f>IF($A$20=1,IF(UDDS!E890="","",UDDS!E890),IF($A$20=2,IF('FTP-75'!E890="","",'FTP-75'!E890),IF($A$20=3, IF('US06'!E890="","",'US06'!E890),IF($A$20=4, IF(NEDC!D890="","", NEDC!D890),IF($A$20=5, IF('JPN10-15'!D890="","",'JPN10-15'!D890),IF($A$20=6, IF(WLTC!E890="","", WLTC!E890),IF($A$20=7, IF('New Cycle 1'!D890="","", 'New Cycle 1'!D890),IF($A$20=8, IF('New Cycle 2'!D890="","", 'New Cycle 2'!D890),IF($A$20=9, IF('New Cycle 3'!D890="","", 'New Cycle 3'!D890),"")))))))))</f>
        <v>19.444444444444443</v>
      </c>
      <c r="T890" s="32">
        <f>IF($A$20=1,IF(UDDS!F890="","",UDDS!F890),IF($A$20=2,IF('FTP-75'!F890="","",'FTP-75'!F890),IF($A$20=3, IF('US06'!F890="","",'US06'!F890),IF($A$20=4, IF(NEDC!E890="","", NEDC!E890),IF($A$20=5, IF('JPN10-15'!E890="","",'JPN10-15'!E890),IF($A$20=6, IF(WLTC!F890="","", WLTC!F890),IF($A$20=7, IF('New Cycle 1'!E890="","", 'New Cycle 1'!E890),IF($A$20=8, IF('New Cycle 2'!E890="","", 'New Cycle 2'!E890),IF($A$20=9, IF('New Cycle 3'!E890="","", 'New Cycle 3'!E890),"")))))))))</f>
        <v>0</v>
      </c>
      <c r="U890" s="32">
        <f>IF($A$20=1,IF(UDDS!G890="","",UDDS!G890),IF($A$20=2,IF('FTP-75'!G890="","",'FTP-75'!G890),IF($A$20=3, IF('US06'!G890="","",'US06'!G890),IF($A$20=4, IF(NEDC!F890="","", NEDC!F890),IF($A$20=5, IF('JPN10-15'!F890="","",'JPN10-15'!F890),IF($A$20=6, IF(WLTC!G890="","", WLTC!G890),IF($A$20=7, IF('New Cycle 1'!F890="","", 'New Cycle 1'!F890),IF($A$20=8, IF('New Cycle 2'!F890="","", 'New Cycle 2'!F890),IF($A$20=9, IF('New Cycle 3'!F890="","", 'New Cycle 3'!F890),"")))))))))</f>
        <v>5383.7523945886142</v>
      </c>
    </row>
    <row r="891" spans="16:21" x14ac:dyDescent="0.25">
      <c r="P891" s="8">
        <f>IF($A$20=1,IF(UDDS!A891="","",UDDS!A891),IF($A$20=2,IF('FTP-75'!A891="","",'FTP-75'!A891),IF($A$20=3, IF('US06'!A891="","",'US06'!A891),IF($A$20=4, IF(NEDC!A891="","", NEDC!A891),IF($A$20=5, IF('JPN10-15'!A891="","",'JPN10-15'!A891),IF($A$20=6, IF(WLTC!B891="","", WLTC!B891),IF($A$20=7, IF('New Cycle 1'!A891="","", 'New Cycle 1'!A891),IF($A$20=8, IF('New Cycle 2'!A891="","", 'New Cycle 3'!A891),IF($A$20=9, IF('New Cycle 3'!A891="","", 'New Cycle 3'!A891),"")))))))))</f>
        <v>889</v>
      </c>
      <c r="Q891" s="32">
        <f>IF($A$20=1,IF(UDDS!C891="","",UDDS!C891),IF($A$20=2,IF('FTP-75'!C891="","",'FTP-75'!C891),IF($A$20=3, IF('US06'!C891="","",'US06'!C891),IF($A$20=4, IF(NEDC!B891="","", NEDC!B891),IF($A$20=5, IF('JPN10-15'!B891="","",'JPN10-15'!B891),IF($A$20=6, IF(WLTC!C891="","", WLTC!C891),IF($A$20=7, IF('New Cycle 1'!B891="","", 'New Cycle 1'!B891),IF($A$20=8, IF('New Cycle 2'!B891="","", 'New Cycle 2'!B891),IF($A$20=9, IF('New Cycle 3'!B891="","", 'New Cycle 3'!B891),"")))))))))</f>
        <v>70</v>
      </c>
      <c r="R891" s="32">
        <f>IF($A$20=1,IF(UDDS!D891="","",UDDS!D891),IF($A$20=2,IF('FTP-75'!D891="","",'FTP-75'!D891),IF($A$20=3, IF('US06'!D891="","",'US06'!D891),IF($A$20=4, IF(NEDC!C891="","", NEDC!C891),IF($A$20=5, IF('JPN10-15'!C891="","",'JPN10-15'!C891),IF($A$20=6, IF(WLTC!D891="","", WLTC!D891),IF($A$20=7, IF('New Cycle 1'!C891="","", 'New Cycle 1'!C891),IF($A$20=8, IF('New Cycle 2'!C891="","", 'New Cycle 2'!C891),IF($A$20=9, IF('New Cycle 3'!C891="","", 'New Cycle 3'!C891),"")))))))))</f>
        <v>0</v>
      </c>
      <c r="S891" s="32">
        <f>IF($A$20=1,IF(UDDS!E891="","",UDDS!E891),IF($A$20=2,IF('FTP-75'!E891="","",'FTP-75'!E891),IF($A$20=3, IF('US06'!E891="","",'US06'!E891),IF($A$20=4, IF(NEDC!D891="","", NEDC!D891),IF($A$20=5, IF('JPN10-15'!D891="","",'JPN10-15'!D891),IF($A$20=6, IF(WLTC!E891="","", WLTC!E891),IF($A$20=7, IF('New Cycle 1'!D891="","", 'New Cycle 1'!D891),IF($A$20=8, IF('New Cycle 2'!D891="","", 'New Cycle 2'!D891),IF($A$20=9, IF('New Cycle 3'!D891="","", 'New Cycle 3'!D891),"")))))))))</f>
        <v>19.444444444444443</v>
      </c>
      <c r="T891" s="32">
        <f>IF($A$20=1,IF(UDDS!F891="","",UDDS!F891),IF($A$20=2,IF('FTP-75'!F891="","",'FTP-75'!F891),IF($A$20=3, IF('US06'!F891="","",'US06'!F891),IF($A$20=4, IF(NEDC!E891="","", NEDC!E891),IF($A$20=5, IF('JPN10-15'!E891="","",'JPN10-15'!E891),IF($A$20=6, IF(WLTC!F891="","", WLTC!F891),IF($A$20=7, IF('New Cycle 1'!E891="","", 'New Cycle 1'!E891),IF($A$20=8, IF('New Cycle 2'!E891="","", 'New Cycle 2'!E891),IF($A$20=9, IF('New Cycle 3'!E891="","", 'New Cycle 3'!E891),"")))))))))</f>
        <v>0</v>
      </c>
      <c r="U891" s="32">
        <f>IF($A$20=1,IF(UDDS!G891="","",UDDS!G891),IF($A$20=2,IF('FTP-75'!G891="","",'FTP-75'!G891),IF($A$20=3, IF('US06'!G891="","",'US06'!G891),IF($A$20=4, IF(NEDC!F891="","", NEDC!F891),IF($A$20=5, IF('JPN10-15'!F891="","",'JPN10-15'!F891),IF($A$20=6, IF(WLTC!G891="","", WLTC!G891),IF($A$20=7, IF('New Cycle 1'!F891="","", 'New Cycle 1'!F891),IF($A$20=8, IF('New Cycle 2'!F891="","", 'New Cycle 2'!F891),IF($A$20=9, IF('New Cycle 3'!F891="","", 'New Cycle 3'!F891),"")))))))))</f>
        <v>5403.1968390330585</v>
      </c>
    </row>
    <row r="892" spans="16:21" x14ac:dyDescent="0.25">
      <c r="P892" s="8">
        <f>IF($A$20=1,IF(UDDS!A892="","",UDDS!A892),IF($A$20=2,IF('FTP-75'!A892="","",'FTP-75'!A892),IF($A$20=3, IF('US06'!A892="","",'US06'!A892),IF($A$20=4, IF(NEDC!A892="","", NEDC!A892),IF($A$20=5, IF('JPN10-15'!A892="","",'JPN10-15'!A892),IF($A$20=6, IF(WLTC!B892="","", WLTC!B892),IF($A$20=7, IF('New Cycle 1'!A892="","", 'New Cycle 1'!A892),IF($A$20=8, IF('New Cycle 2'!A892="","", 'New Cycle 3'!A892),IF($A$20=9, IF('New Cycle 3'!A892="","", 'New Cycle 3'!A892),"")))))))))</f>
        <v>890</v>
      </c>
      <c r="Q892" s="32">
        <f>IF($A$20=1,IF(UDDS!C892="","",UDDS!C892),IF($A$20=2,IF('FTP-75'!C892="","",'FTP-75'!C892),IF($A$20=3, IF('US06'!C892="","",'US06'!C892),IF($A$20=4, IF(NEDC!B892="","", NEDC!B892),IF($A$20=5, IF('JPN10-15'!B892="","",'JPN10-15'!B892),IF($A$20=6, IF(WLTC!C892="","", WLTC!C892),IF($A$20=7, IF('New Cycle 1'!B892="","", 'New Cycle 1'!B892),IF($A$20=8, IF('New Cycle 2'!B892="","", 'New Cycle 2'!B892),IF($A$20=9, IF('New Cycle 3'!B892="","", 'New Cycle 3'!B892),"")))))))))</f>
        <v>70</v>
      </c>
      <c r="R892" s="32">
        <f>IF($A$20=1,IF(UDDS!D892="","",UDDS!D892),IF($A$20=2,IF('FTP-75'!D892="","",'FTP-75'!D892),IF($A$20=3, IF('US06'!D892="","",'US06'!D892),IF($A$20=4, IF(NEDC!C892="","", NEDC!C892),IF($A$20=5, IF('JPN10-15'!C892="","",'JPN10-15'!C892),IF($A$20=6, IF(WLTC!D892="","", WLTC!D892),IF($A$20=7, IF('New Cycle 1'!C892="","", 'New Cycle 1'!C892),IF($A$20=8, IF('New Cycle 2'!C892="","", 'New Cycle 2'!C892),IF($A$20=9, IF('New Cycle 3'!C892="","", 'New Cycle 3'!C892),"")))))))))</f>
        <v>0</v>
      </c>
      <c r="S892" s="32">
        <f>IF($A$20=1,IF(UDDS!E892="","",UDDS!E892),IF($A$20=2,IF('FTP-75'!E892="","",'FTP-75'!E892),IF($A$20=3, IF('US06'!E892="","",'US06'!E892),IF($A$20=4, IF(NEDC!D892="","", NEDC!D892),IF($A$20=5, IF('JPN10-15'!D892="","",'JPN10-15'!D892),IF($A$20=6, IF(WLTC!E892="","", WLTC!E892),IF($A$20=7, IF('New Cycle 1'!D892="","", 'New Cycle 1'!D892),IF($A$20=8, IF('New Cycle 2'!D892="","", 'New Cycle 2'!D892),IF($A$20=9, IF('New Cycle 3'!D892="","", 'New Cycle 3'!D892),"")))))))))</f>
        <v>19.444444444444443</v>
      </c>
      <c r="T892" s="32">
        <f>IF($A$20=1,IF(UDDS!F892="","",UDDS!F892),IF($A$20=2,IF('FTP-75'!F892="","",'FTP-75'!F892),IF($A$20=3, IF('US06'!F892="","",'US06'!F892),IF($A$20=4, IF(NEDC!E892="","", NEDC!E892),IF($A$20=5, IF('JPN10-15'!E892="","",'JPN10-15'!E892),IF($A$20=6, IF(WLTC!F892="","", WLTC!F892),IF($A$20=7, IF('New Cycle 1'!E892="","", 'New Cycle 1'!E892),IF($A$20=8, IF('New Cycle 2'!E892="","", 'New Cycle 2'!E892),IF($A$20=9, IF('New Cycle 3'!E892="","", 'New Cycle 3'!E892),"")))))))))</f>
        <v>0</v>
      </c>
      <c r="U892" s="32">
        <f>IF($A$20=1,IF(UDDS!G892="","",UDDS!G892),IF($A$20=2,IF('FTP-75'!G892="","",'FTP-75'!G892),IF($A$20=3, IF('US06'!G892="","",'US06'!G892),IF($A$20=4, IF(NEDC!F892="","", NEDC!F892),IF($A$20=5, IF('JPN10-15'!F892="","",'JPN10-15'!F892),IF($A$20=6, IF(WLTC!G892="","", WLTC!G892),IF($A$20=7, IF('New Cycle 1'!F892="","", 'New Cycle 1'!F892),IF($A$20=8, IF('New Cycle 2'!F892="","", 'New Cycle 2'!F892),IF($A$20=9, IF('New Cycle 3'!F892="","", 'New Cycle 3'!F892),"")))))))))</f>
        <v>5422.6412834775028</v>
      </c>
    </row>
    <row r="893" spans="16:21" x14ac:dyDescent="0.25">
      <c r="P893" s="8">
        <f>IF($A$20=1,IF(UDDS!A893="","",UDDS!A893),IF($A$20=2,IF('FTP-75'!A893="","",'FTP-75'!A893),IF($A$20=3, IF('US06'!A893="","",'US06'!A893),IF($A$20=4, IF(NEDC!A893="","", NEDC!A893),IF($A$20=5, IF('JPN10-15'!A893="","",'JPN10-15'!A893),IF($A$20=6, IF(WLTC!B893="","", WLTC!B893),IF($A$20=7, IF('New Cycle 1'!A893="","", 'New Cycle 1'!A893),IF($A$20=8, IF('New Cycle 2'!A893="","", 'New Cycle 3'!A893),IF($A$20=9, IF('New Cycle 3'!A893="","", 'New Cycle 3'!A893),"")))))))))</f>
        <v>891</v>
      </c>
      <c r="Q893" s="32">
        <f>IF($A$20=1,IF(UDDS!C893="","",UDDS!C893),IF($A$20=2,IF('FTP-75'!C893="","",'FTP-75'!C893),IF($A$20=3, IF('US06'!C893="","",'US06'!C893),IF($A$20=4, IF(NEDC!B893="","", NEDC!B893),IF($A$20=5, IF('JPN10-15'!B893="","",'JPN10-15'!B893),IF($A$20=6, IF(WLTC!C893="","", WLTC!C893),IF($A$20=7, IF('New Cycle 1'!B893="","", 'New Cycle 1'!B893),IF($A$20=8, IF('New Cycle 2'!B893="","", 'New Cycle 2'!B893),IF($A$20=9, IF('New Cycle 3'!B893="","", 'New Cycle 3'!B893),"")))))))))</f>
        <v>70</v>
      </c>
      <c r="R893" s="32">
        <f>IF($A$20=1,IF(UDDS!D893="","",UDDS!D893),IF($A$20=2,IF('FTP-75'!D893="","",'FTP-75'!D893),IF($A$20=3, IF('US06'!D893="","",'US06'!D893),IF($A$20=4, IF(NEDC!C893="","", NEDC!C893),IF($A$20=5, IF('JPN10-15'!C893="","",'JPN10-15'!C893),IF($A$20=6, IF(WLTC!D893="","", WLTC!D893),IF($A$20=7, IF('New Cycle 1'!C893="","", 'New Cycle 1'!C893),IF($A$20=8, IF('New Cycle 2'!C893="","", 'New Cycle 2'!C893),IF($A$20=9, IF('New Cycle 3'!C893="","", 'New Cycle 3'!C893),"")))))))))</f>
        <v>0</v>
      </c>
      <c r="S893" s="32">
        <f>IF($A$20=1,IF(UDDS!E893="","",UDDS!E893),IF($A$20=2,IF('FTP-75'!E893="","",'FTP-75'!E893),IF($A$20=3, IF('US06'!E893="","",'US06'!E893),IF($A$20=4, IF(NEDC!D893="","", NEDC!D893),IF($A$20=5, IF('JPN10-15'!D893="","",'JPN10-15'!D893),IF($A$20=6, IF(WLTC!E893="","", WLTC!E893),IF($A$20=7, IF('New Cycle 1'!D893="","", 'New Cycle 1'!D893),IF($A$20=8, IF('New Cycle 2'!D893="","", 'New Cycle 2'!D893),IF($A$20=9, IF('New Cycle 3'!D893="","", 'New Cycle 3'!D893),"")))))))))</f>
        <v>19.444444444444443</v>
      </c>
      <c r="T893" s="32">
        <f>IF($A$20=1,IF(UDDS!F893="","",UDDS!F893),IF($A$20=2,IF('FTP-75'!F893="","",'FTP-75'!F893),IF($A$20=3, IF('US06'!F893="","",'US06'!F893),IF($A$20=4, IF(NEDC!E893="","", NEDC!E893),IF($A$20=5, IF('JPN10-15'!E893="","",'JPN10-15'!E893),IF($A$20=6, IF(WLTC!F893="","", WLTC!F893),IF($A$20=7, IF('New Cycle 1'!E893="","", 'New Cycle 1'!E893),IF($A$20=8, IF('New Cycle 2'!E893="","", 'New Cycle 2'!E893),IF($A$20=9, IF('New Cycle 3'!E893="","", 'New Cycle 3'!E893),"")))))))))</f>
        <v>0</v>
      </c>
      <c r="U893" s="32">
        <f>IF($A$20=1,IF(UDDS!G893="","",UDDS!G893),IF($A$20=2,IF('FTP-75'!G893="","",'FTP-75'!G893),IF($A$20=3, IF('US06'!G893="","",'US06'!G893),IF($A$20=4, IF(NEDC!F893="","", NEDC!F893),IF($A$20=5, IF('JPN10-15'!F893="","",'JPN10-15'!F893),IF($A$20=6, IF(WLTC!G893="","", WLTC!G893),IF($A$20=7, IF('New Cycle 1'!F893="","", 'New Cycle 1'!F893),IF($A$20=8, IF('New Cycle 2'!F893="","", 'New Cycle 2'!F893),IF($A$20=9, IF('New Cycle 3'!F893="","", 'New Cycle 3'!F893),"")))))))))</f>
        <v>5442.0857279219472</v>
      </c>
    </row>
    <row r="894" spans="16:21" x14ac:dyDescent="0.25">
      <c r="P894" s="8">
        <f>IF($A$20=1,IF(UDDS!A894="","",UDDS!A894),IF($A$20=2,IF('FTP-75'!A894="","",'FTP-75'!A894),IF($A$20=3, IF('US06'!A894="","",'US06'!A894),IF($A$20=4, IF(NEDC!A894="","", NEDC!A894),IF($A$20=5, IF('JPN10-15'!A894="","",'JPN10-15'!A894),IF($A$20=6, IF(WLTC!B894="","", WLTC!B894),IF($A$20=7, IF('New Cycle 1'!A894="","", 'New Cycle 1'!A894),IF($A$20=8, IF('New Cycle 2'!A894="","", 'New Cycle 3'!A894),IF($A$20=9, IF('New Cycle 3'!A894="","", 'New Cycle 3'!A894),"")))))))))</f>
        <v>892</v>
      </c>
      <c r="Q894" s="32">
        <f>IF($A$20=1,IF(UDDS!C894="","",UDDS!C894),IF($A$20=2,IF('FTP-75'!C894="","",'FTP-75'!C894),IF($A$20=3, IF('US06'!C894="","",'US06'!C894),IF($A$20=4, IF(NEDC!B894="","", NEDC!B894),IF($A$20=5, IF('JPN10-15'!B894="","",'JPN10-15'!B894),IF($A$20=6, IF(WLTC!C894="","", WLTC!C894),IF($A$20=7, IF('New Cycle 1'!B894="","", 'New Cycle 1'!B894),IF($A$20=8, IF('New Cycle 2'!B894="","", 'New Cycle 2'!B894),IF($A$20=9, IF('New Cycle 3'!B894="","", 'New Cycle 3'!B894),"")))))))))</f>
        <v>70</v>
      </c>
      <c r="R894" s="32">
        <f>IF($A$20=1,IF(UDDS!D894="","",UDDS!D894),IF($A$20=2,IF('FTP-75'!D894="","",'FTP-75'!D894),IF($A$20=3, IF('US06'!D894="","",'US06'!D894),IF($A$20=4, IF(NEDC!C894="","", NEDC!C894),IF($A$20=5, IF('JPN10-15'!C894="","",'JPN10-15'!C894),IF($A$20=6, IF(WLTC!D894="","", WLTC!D894),IF($A$20=7, IF('New Cycle 1'!C894="","", 'New Cycle 1'!C894),IF($A$20=8, IF('New Cycle 2'!C894="","", 'New Cycle 2'!C894),IF($A$20=9, IF('New Cycle 3'!C894="","", 'New Cycle 3'!C894),"")))))))))</f>
        <v>0</v>
      </c>
      <c r="S894" s="32">
        <f>IF($A$20=1,IF(UDDS!E894="","",UDDS!E894),IF($A$20=2,IF('FTP-75'!E894="","",'FTP-75'!E894),IF($A$20=3, IF('US06'!E894="","",'US06'!E894),IF($A$20=4, IF(NEDC!D894="","", NEDC!D894),IF($A$20=5, IF('JPN10-15'!D894="","",'JPN10-15'!D894),IF($A$20=6, IF(WLTC!E894="","", WLTC!E894),IF($A$20=7, IF('New Cycle 1'!D894="","", 'New Cycle 1'!D894),IF($A$20=8, IF('New Cycle 2'!D894="","", 'New Cycle 2'!D894),IF($A$20=9, IF('New Cycle 3'!D894="","", 'New Cycle 3'!D894),"")))))))))</f>
        <v>19.444444444444443</v>
      </c>
      <c r="T894" s="32">
        <f>IF($A$20=1,IF(UDDS!F894="","",UDDS!F894),IF($A$20=2,IF('FTP-75'!F894="","",'FTP-75'!F894),IF($A$20=3, IF('US06'!F894="","",'US06'!F894),IF($A$20=4, IF(NEDC!E894="","", NEDC!E894),IF($A$20=5, IF('JPN10-15'!E894="","",'JPN10-15'!E894),IF($A$20=6, IF(WLTC!F894="","", WLTC!F894),IF($A$20=7, IF('New Cycle 1'!E894="","", 'New Cycle 1'!E894),IF($A$20=8, IF('New Cycle 2'!E894="","", 'New Cycle 2'!E894),IF($A$20=9, IF('New Cycle 3'!E894="","", 'New Cycle 3'!E894),"")))))))))</f>
        <v>0</v>
      </c>
      <c r="U894" s="32">
        <f>IF($A$20=1,IF(UDDS!G894="","",UDDS!G894),IF($A$20=2,IF('FTP-75'!G894="","",'FTP-75'!G894),IF($A$20=3, IF('US06'!G894="","",'US06'!G894),IF($A$20=4, IF(NEDC!F894="","", NEDC!F894),IF($A$20=5, IF('JPN10-15'!F894="","",'JPN10-15'!F894),IF($A$20=6, IF(WLTC!G894="","", WLTC!G894),IF($A$20=7, IF('New Cycle 1'!F894="","", 'New Cycle 1'!F894),IF($A$20=8, IF('New Cycle 2'!F894="","", 'New Cycle 2'!F894),IF($A$20=9, IF('New Cycle 3'!F894="","", 'New Cycle 3'!F894),"")))))))))</f>
        <v>5461.5301723663915</v>
      </c>
    </row>
    <row r="895" spans="16:21" x14ac:dyDescent="0.25">
      <c r="P895" s="8">
        <f>IF($A$20=1,IF(UDDS!A895="","",UDDS!A895),IF($A$20=2,IF('FTP-75'!A895="","",'FTP-75'!A895),IF($A$20=3, IF('US06'!A895="","",'US06'!A895),IF($A$20=4, IF(NEDC!A895="","", NEDC!A895),IF($A$20=5, IF('JPN10-15'!A895="","",'JPN10-15'!A895),IF($A$20=6, IF(WLTC!B895="","", WLTC!B895),IF($A$20=7, IF('New Cycle 1'!A895="","", 'New Cycle 1'!A895),IF($A$20=8, IF('New Cycle 2'!A895="","", 'New Cycle 3'!A895),IF($A$20=9, IF('New Cycle 3'!A895="","", 'New Cycle 3'!A895),"")))))))))</f>
        <v>893</v>
      </c>
      <c r="Q895" s="32">
        <f>IF($A$20=1,IF(UDDS!C895="","",UDDS!C895),IF($A$20=2,IF('FTP-75'!C895="","",'FTP-75'!C895),IF($A$20=3, IF('US06'!C895="","",'US06'!C895),IF($A$20=4, IF(NEDC!B895="","", NEDC!B895),IF($A$20=5, IF('JPN10-15'!B895="","",'JPN10-15'!B895),IF($A$20=6, IF(WLTC!C895="","", WLTC!C895),IF($A$20=7, IF('New Cycle 1'!B895="","", 'New Cycle 1'!B895),IF($A$20=8, IF('New Cycle 2'!B895="","", 'New Cycle 2'!B895),IF($A$20=9, IF('New Cycle 3'!B895="","", 'New Cycle 3'!B895),"")))))))))</f>
        <v>68.750000033113693</v>
      </c>
      <c r="R895" s="32">
        <f>IF($A$20=1,IF(UDDS!D895="","",UDDS!D895),IF($A$20=2,IF('FTP-75'!D895="","",'FTP-75'!D895),IF($A$20=3, IF('US06'!D895="","",'US06'!D895),IF($A$20=4, IF(NEDC!C895="","", NEDC!C895),IF($A$20=5, IF('JPN10-15'!C895="","",'JPN10-15'!C895),IF($A$20=6, IF(WLTC!D895="","", WLTC!D895),IF($A$20=7, IF('New Cycle 1'!C895="","", 'New Cycle 1'!C895),IF($A$20=8, IF('New Cycle 2'!C895="","", 'New Cycle 2'!C895),IF($A$20=9, IF('New Cycle 3'!C895="","", 'New Cycle 3'!C895),"")))))))))</f>
        <v>0</v>
      </c>
      <c r="S895" s="32">
        <f>IF($A$20=1,IF(UDDS!E895="","",UDDS!E895),IF($A$20=2,IF('FTP-75'!E895="","",'FTP-75'!E895),IF($A$20=3, IF('US06'!E895="","",'US06'!E895),IF($A$20=4, IF(NEDC!D895="","", NEDC!D895),IF($A$20=5, IF('JPN10-15'!D895="","",'JPN10-15'!D895),IF($A$20=6, IF(WLTC!E895="","", WLTC!E895),IF($A$20=7, IF('New Cycle 1'!D895="","", 'New Cycle 1'!D895),IF($A$20=8, IF('New Cycle 2'!D895="","", 'New Cycle 2'!D895),IF($A$20=9, IF('New Cycle 3'!D895="","", 'New Cycle 3'!D895),"")))))))))</f>
        <v>19.097222231420471</v>
      </c>
      <c r="T895" s="32">
        <f>IF($A$20=1,IF(UDDS!F895="","",UDDS!F895),IF($A$20=2,IF('FTP-75'!F895="","",'FTP-75'!F895),IF($A$20=3, IF('US06'!F895="","",'US06'!F895),IF($A$20=4, IF(NEDC!E895="","", NEDC!E895),IF($A$20=5, IF('JPN10-15'!E895="","",'JPN10-15'!E895),IF($A$20=6, IF(WLTC!F895="","", WLTC!F895),IF($A$20=7, IF('New Cycle 1'!E895="","", 'New Cycle 1'!E895),IF($A$20=8, IF('New Cycle 2'!E895="","", 'New Cycle 2'!E895),IF($A$20=9, IF('New Cycle 3'!E895="","", 'New Cycle 3'!E895),"")))))))))</f>
        <v>-0.34722221302397216</v>
      </c>
      <c r="U895" s="32">
        <f>IF($A$20=1,IF(UDDS!G895="","",UDDS!G895),IF($A$20=2,IF('FTP-75'!G895="","",'FTP-75'!G895),IF($A$20=3, IF('US06'!G895="","",'US06'!G895),IF($A$20=4, IF(NEDC!F895="","", NEDC!F895),IF($A$20=5, IF('JPN10-15'!F895="","",'JPN10-15'!F895),IF($A$20=6, IF(WLTC!G895="","", WLTC!G895),IF($A$20=7, IF('New Cycle 1'!F895="","", 'New Cycle 1'!F895),IF($A$20=8, IF('New Cycle 2'!F895="","", 'New Cycle 2'!F895),IF($A$20=9, IF('New Cycle 3'!F895="","", 'New Cycle 3'!F895),"")))))))))</f>
        <v>5480.8010057043239</v>
      </c>
    </row>
    <row r="896" spans="16:21" x14ac:dyDescent="0.25">
      <c r="P896" s="8">
        <f>IF($A$20=1,IF(UDDS!A896="","",UDDS!A896),IF($A$20=2,IF('FTP-75'!A896="","",'FTP-75'!A896),IF($A$20=3, IF('US06'!A896="","",'US06'!A896),IF($A$20=4, IF(NEDC!A896="","", NEDC!A896),IF($A$20=5, IF('JPN10-15'!A896="","",'JPN10-15'!A896),IF($A$20=6, IF(WLTC!B896="","", WLTC!B896),IF($A$20=7, IF('New Cycle 1'!A896="","", 'New Cycle 1'!A896),IF($A$20=8, IF('New Cycle 2'!A896="","", 'New Cycle 3'!A896),IF($A$20=9, IF('New Cycle 3'!A896="","", 'New Cycle 3'!A896),"")))))))))</f>
        <v>894</v>
      </c>
      <c r="Q896" s="32">
        <f>IF($A$20=1,IF(UDDS!C896="","",UDDS!C896),IF($A$20=2,IF('FTP-75'!C896="","",'FTP-75'!C896),IF($A$20=3, IF('US06'!C896="","",'US06'!C896),IF($A$20=4, IF(NEDC!B896="","", NEDC!B896),IF($A$20=5, IF('JPN10-15'!B896="","",'JPN10-15'!B896),IF($A$20=6, IF(WLTC!C896="","", WLTC!C896),IF($A$20=7, IF('New Cycle 1'!B896="","", 'New Cycle 1'!B896),IF($A$20=8, IF('New Cycle 2'!B896="","", 'New Cycle 2'!B896),IF($A$20=9, IF('New Cycle 3'!B896="","", 'New Cycle 3'!B896),"")))))))))</f>
        <v>66.250555515289307</v>
      </c>
      <c r="R896" s="32">
        <f>IF($A$20=1,IF(UDDS!D896="","",UDDS!D896),IF($A$20=2,IF('FTP-75'!D896="","",'FTP-75'!D896),IF($A$20=3, IF('US06'!D896="","",'US06'!D896),IF($A$20=4, IF(NEDC!C896="","", NEDC!C896),IF($A$20=5, IF('JPN10-15'!C896="","",'JPN10-15'!C896),IF($A$20=6, IF(WLTC!D896="","", WLTC!D896),IF($A$20=7, IF('New Cycle 1'!C896="","", 'New Cycle 1'!C896),IF($A$20=8, IF('New Cycle 2'!C896="","", 'New Cycle 2'!C896),IF($A$20=9, IF('New Cycle 3'!C896="","", 'New Cycle 3'!C896),"")))))))))</f>
        <v>0</v>
      </c>
      <c r="S896" s="32">
        <f>IF($A$20=1,IF(UDDS!E896="","",UDDS!E896),IF($A$20=2,IF('FTP-75'!E896="","",'FTP-75'!E896),IF($A$20=3, IF('US06'!E896="","",'US06'!E896),IF($A$20=4, IF(NEDC!D896="","", NEDC!D896),IF($A$20=5, IF('JPN10-15'!D896="","",'JPN10-15'!D896),IF($A$20=6, IF(WLTC!E896="","", WLTC!E896),IF($A$20=7, IF('New Cycle 1'!D896="","", 'New Cycle 1'!D896),IF($A$20=8, IF('New Cycle 2'!D896="","", 'New Cycle 2'!D896),IF($A$20=9, IF('New Cycle 3'!D896="","", 'New Cycle 3'!D896),"")))))))))</f>
        <v>18.402932087580364</v>
      </c>
      <c r="T896" s="32">
        <f>IF($A$20=1,IF(UDDS!F896="","",UDDS!F896),IF($A$20=2,IF('FTP-75'!F896="","",'FTP-75'!F896),IF($A$20=3, IF('US06'!F896="","",'US06'!F896),IF($A$20=4, IF(NEDC!E896="","", NEDC!E896),IF($A$20=5, IF('JPN10-15'!E896="","",'JPN10-15'!E896),IF($A$20=6, IF(WLTC!F896="","", WLTC!F896),IF($A$20=7, IF('New Cycle 1'!E896="","", 'New Cycle 1'!E896),IF($A$20=8, IF('New Cycle 2'!E896="","", 'New Cycle 2'!E896),IF($A$20=9, IF('New Cycle 3'!E896="","", 'New Cycle 3'!E896),"")))))))))</f>
        <v>-0.69429014384010657</v>
      </c>
      <c r="U896" s="32">
        <f>IF($A$20=1,IF(UDDS!G896="","",UDDS!G896),IF($A$20=2,IF('FTP-75'!G896="","",'FTP-75'!G896),IF($A$20=3, IF('US06'!G896="","",'US06'!G896),IF($A$20=4, IF(NEDC!F896="","", NEDC!F896),IF($A$20=5, IF('JPN10-15'!F896="","",'JPN10-15'!F896),IF($A$20=6, IF(WLTC!G896="","", WLTC!G896),IF($A$20=7, IF('New Cycle 1'!F896="","", 'New Cycle 1'!F896),IF($A$20=8, IF('New Cycle 2'!F896="","", 'New Cycle 2'!F896),IF($A$20=9, IF('New Cycle 3'!F896="","", 'New Cycle 3'!F896),"")))))))))</f>
        <v>5499.5510828638244</v>
      </c>
    </row>
    <row r="897" spans="16:21" x14ac:dyDescent="0.25">
      <c r="P897" s="8">
        <f>IF($A$20=1,IF(UDDS!A897="","",UDDS!A897),IF($A$20=2,IF('FTP-75'!A897="","",'FTP-75'!A897),IF($A$20=3, IF('US06'!A897="","",'US06'!A897),IF($A$20=4, IF(NEDC!A897="","", NEDC!A897),IF($A$20=5, IF('JPN10-15'!A897="","",'JPN10-15'!A897),IF($A$20=6, IF(WLTC!B897="","", WLTC!B897),IF($A$20=7, IF('New Cycle 1'!A897="","", 'New Cycle 1'!A897),IF($A$20=8, IF('New Cycle 2'!A897="","", 'New Cycle 3'!A897),IF($A$20=9, IF('New Cycle 3'!A897="","", 'New Cycle 3'!A897),"")))))))))</f>
        <v>895</v>
      </c>
      <c r="Q897" s="32">
        <f>IF($A$20=1,IF(UDDS!C897="","",UDDS!C897),IF($A$20=2,IF('FTP-75'!C897="","",'FTP-75'!C897),IF($A$20=3, IF('US06'!C897="","",'US06'!C897),IF($A$20=4, IF(NEDC!B897="","", NEDC!B897),IF($A$20=5, IF('JPN10-15'!B897="","",'JPN10-15'!B897),IF($A$20=6, IF(WLTC!C897="","", WLTC!C897),IF($A$20=7, IF('New Cycle 1'!B897="","", 'New Cycle 1'!B897),IF($A$20=8, IF('New Cycle 2'!B897="","", 'New Cycle 2'!B897),IF($A$20=9, IF('New Cycle 3'!B897="","", 'New Cycle 3'!B897),"")))))))))</f>
        <v>63.750000033113693</v>
      </c>
      <c r="R897" s="32">
        <f>IF($A$20=1,IF(UDDS!D897="","",UDDS!D897),IF($A$20=2,IF('FTP-75'!D897="","",'FTP-75'!D897),IF($A$20=3, IF('US06'!D897="","",'US06'!D897),IF($A$20=4, IF(NEDC!C897="","", NEDC!C897),IF($A$20=5, IF('JPN10-15'!C897="","",'JPN10-15'!C897),IF($A$20=6, IF(WLTC!D897="","", WLTC!D897),IF($A$20=7, IF('New Cycle 1'!C897="","", 'New Cycle 1'!C897),IF($A$20=8, IF('New Cycle 2'!C897="","", 'New Cycle 2'!C897),IF($A$20=9, IF('New Cycle 3'!C897="","", 'New Cycle 3'!C897),"")))))))))</f>
        <v>0</v>
      </c>
      <c r="S897" s="32">
        <f>IF($A$20=1,IF(UDDS!E897="","",UDDS!E897),IF($A$20=2,IF('FTP-75'!E897="","",'FTP-75'!E897),IF($A$20=3, IF('US06'!E897="","",'US06'!E897),IF($A$20=4, IF(NEDC!D897="","", NEDC!D897),IF($A$20=5, IF('JPN10-15'!D897="","",'JPN10-15'!D897),IF($A$20=6, IF(WLTC!E897="","", WLTC!E897),IF($A$20=7, IF('New Cycle 1'!D897="","", 'New Cycle 1'!D897),IF($A$20=8, IF('New Cycle 2'!D897="","", 'New Cycle 2'!D897),IF($A$20=9, IF('New Cycle 3'!D897="","", 'New Cycle 3'!D897),"")))))))))</f>
        <v>17.708333342531581</v>
      </c>
      <c r="T897" s="32">
        <f>IF($A$20=1,IF(UDDS!F897="","",UDDS!F897),IF($A$20=2,IF('FTP-75'!F897="","",'FTP-75'!F897),IF($A$20=3, IF('US06'!F897="","",'US06'!F897),IF($A$20=4, IF(NEDC!E897="","", NEDC!E897),IF($A$20=5, IF('JPN10-15'!E897="","",'JPN10-15'!E897),IF($A$20=6, IF(WLTC!F897="","", WLTC!F897),IF($A$20=7, IF('New Cycle 1'!E897="","", 'New Cycle 1'!E897),IF($A$20=8, IF('New Cycle 2'!E897="","", 'New Cycle 2'!E897),IF($A$20=9, IF('New Cycle 3'!E897="","", 'New Cycle 3'!E897),"")))))))))</f>
        <v>-0.69459874504878272</v>
      </c>
      <c r="U897" s="32">
        <f>IF($A$20=1,IF(UDDS!G897="","",UDDS!G897),IF($A$20=2,IF('FTP-75'!G897="","",'FTP-75'!G897),IF($A$20=3, IF('US06'!G897="","",'US06'!G897),IF($A$20=4, IF(NEDC!F897="","", NEDC!F897),IF($A$20=5, IF('JPN10-15'!F897="","",'JPN10-15'!F897),IF($A$20=6, IF(WLTC!G897="","", WLTC!G897),IF($A$20=7, IF('New Cycle 1'!F897="","", 'New Cycle 1'!F897),IF($A$20=8, IF('New Cycle 2'!F897="","", 'New Cycle 2'!F897),IF($A$20=9, IF('New Cycle 3'!F897="","", 'New Cycle 3'!F897),"")))))))))</f>
        <v>5517.6067155788805</v>
      </c>
    </row>
    <row r="898" spans="16:21" x14ac:dyDescent="0.25">
      <c r="P898" s="8">
        <f>IF($A$20=1,IF(UDDS!A898="","",UDDS!A898),IF($A$20=2,IF('FTP-75'!A898="","",'FTP-75'!A898),IF($A$20=3, IF('US06'!A898="","",'US06'!A898),IF($A$20=4, IF(NEDC!A898="","", NEDC!A898),IF($A$20=5, IF('JPN10-15'!A898="","",'JPN10-15'!A898),IF($A$20=6, IF(WLTC!B898="","", WLTC!B898),IF($A$20=7, IF('New Cycle 1'!A898="","", 'New Cycle 1'!A898),IF($A$20=8, IF('New Cycle 2'!A898="","", 'New Cycle 3'!A898),IF($A$20=9, IF('New Cycle 3'!A898="","", 'New Cycle 3'!A898),"")))))))))</f>
        <v>896</v>
      </c>
      <c r="Q898" s="32">
        <f>IF($A$20=1,IF(UDDS!C898="","",UDDS!C898),IF($A$20=2,IF('FTP-75'!C898="","",'FTP-75'!C898),IF($A$20=3, IF('US06'!C898="","",'US06'!C898),IF($A$20=4, IF(NEDC!B898="","", NEDC!B898),IF($A$20=5, IF('JPN10-15'!B898="","",'JPN10-15'!B898),IF($A$20=6, IF(WLTC!C898="","", WLTC!C898),IF($A$20=7, IF('New Cycle 1'!B898="","", 'New Cycle 1'!B898),IF($A$20=8, IF('New Cycle 2'!B898="","", 'New Cycle 2'!B898),IF($A$20=9, IF('New Cycle 3'!B898="","", 'New Cycle 3'!B898),"")))))))))</f>
        <v>61.24944455093808</v>
      </c>
      <c r="R898" s="32">
        <f>IF($A$20=1,IF(UDDS!D898="","",UDDS!D898),IF($A$20=2,IF('FTP-75'!D898="","",'FTP-75'!D898),IF($A$20=3, IF('US06'!D898="","",'US06'!D898),IF($A$20=4, IF(NEDC!C898="","", NEDC!C898),IF($A$20=5, IF('JPN10-15'!C898="","",'JPN10-15'!C898),IF($A$20=6, IF(WLTC!D898="","", WLTC!D898),IF($A$20=7, IF('New Cycle 1'!C898="","", 'New Cycle 1'!C898),IF($A$20=8, IF('New Cycle 2'!C898="","", 'New Cycle 2'!C898),IF($A$20=9, IF('New Cycle 3'!C898="","", 'New Cycle 3'!C898),"")))))))))</f>
        <v>0</v>
      </c>
      <c r="S898" s="32">
        <f>IF($A$20=1,IF(UDDS!E898="","",UDDS!E898),IF($A$20=2,IF('FTP-75'!E898="","",'FTP-75'!E898),IF($A$20=3, IF('US06'!E898="","",'US06'!E898),IF($A$20=4, IF(NEDC!D898="","", NEDC!D898),IF($A$20=5, IF('JPN10-15'!D898="","",'JPN10-15'!D898),IF($A$20=6, IF(WLTC!E898="","", WLTC!E898),IF($A$20=7, IF('New Cycle 1'!D898="","", 'New Cycle 1'!D898),IF($A$20=8, IF('New Cycle 2'!D898="","", 'New Cycle 2'!D898),IF($A$20=9, IF('New Cycle 3'!D898="","", 'New Cycle 3'!D898),"")))))))))</f>
        <v>17.013734597482799</v>
      </c>
      <c r="T898" s="32">
        <f>IF($A$20=1,IF(UDDS!F898="","",UDDS!F898),IF($A$20=2,IF('FTP-75'!F898="","",'FTP-75'!F898),IF($A$20=3, IF('US06'!F898="","",'US06'!F898),IF($A$20=4, IF(NEDC!E898="","", NEDC!E898),IF($A$20=5, IF('JPN10-15'!E898="","",'JPN10-15'!E898),IF($A$20=6, IF(WLTC!F898="","", WLTC!F898),IF($A$20=7, IF('New Cycle 1'!E898="","", 'New Cycle 1'!E898),IF($A$20=8, IF('New Cycle 2'!E898="","", 'New Cycle 2'!E898),IF($A$20=9, IF('New Cycle 3'!E898="","", 'New Cycle 3'!E898),"")))))))))</f>
        <v>-0.69459874504878272</v>
      </c>
      <c r="U898" s="32">
        <f>IF($A$20=1,IF(UDDS!G898="","",UDDS!G898),IF($A$20=2,IF('FTP-75'!G898="","",'FTP-75'!G898),IF($A$20=3, IF('US06'!G898="","",'US06'!G898),IF($A$20=4, IF(NEDC!F898="","", NEDC!F898),IF($A$20=5, IF('JPN10-15'!F898="","",'JPN10-15'!F898),IF($A$20=6, IF(WLTC!G898="","", WLTC!G898),IF($A$20=7, IF('New Cycle 1'!F898="","", 'New Cycle 1'!F898),IF($A$20=8, IF('New Cycle 2'!F898="","", 'New Cycle 2'!F898),IF($A$20=9, IF('New Cycle 3'!F898="","", 'New Cycle 3'!F898),"")))))))))</f>
        <v>5534.9677495488877</v>
      </c>
    </row>
    <row r="899" spans="16:21" x14ac:dyDescent="0.25">
      <c r="P899" s="8">
        <f>IF($A$20=1,IF(UDDS!A899="","",UDDS!A899),IF($A$20=2,IF('FTP-75'!A899="","",'FTP-75'!A899),IF($A$20=3, IF('US06'!A899="","",'US06'!A899),IF($A$20=4, IF(NEDC!A899="","", NEDC!A899),IF($A$20=5, IF('JPN10-15'!A899="","",'JPN10-15'!A899),IF($A$20=6, IF(WLTC!B899="","", WLTC!B899),IF($A$20=7, IF('New Cycle 1'!A899="","", 'New Cycle 1'!A899),IF($A$20=8, IF('New Cycle 2'!A899="","", 'New Cycle 3'!A899),IF($A$20=9, IF('New Cycle 3'!A899="","", 'New Cycle 3'!A899),"")))))))))</f>
        <v>897</v>
      </c>
      <c r="Q899" s="32">
        <f>IF($A$20=1,IF(UDDS!C899="","",UDDS!C899),IF($A$20=2,IF('FTP-75'!C899="","",'FTP-75'!C899),IF($A$20=3, IF('US06'!C899="","",'US06'!C899),IF($A$20=4, IF(NEDC!B899="","", NEDC!B899),IF($A$20=5, IF('JPN10-15'!B899="","",'JPN10-15'!B899),IF($A$20=6, IF(WLTC!C899="","", WLTC!C899),IF($A$20=7, IF('New Cycle 1'!B899="","", 'New Cycle 1'!B899),IF($A$20=8, IF('New Cycle 2'!B899="","", 'New Cycle 2'!B899),IF($A$20=9, IF('New Cycle 3'!B899="","", 'New Cycle 3'!B899),"")))))))))</f>
        <v>58.751111163033379</v>
      </c>
      <c r="R899" s="32">
        <f>IF($A$20=1,IF(UDDS!D899="","",UDDS!D899),IF($A$20=2,IF('FTP-75'!D899="","",'FTP-75'!D899),IF($A$20=3, IF('US06'!D899="","",'US06'!D899),IF($A$20=4, IF(NEDC!C899="","", NEDC!C899),IF($A$20=5, IF('JPN10-15'!C899="","",'JPN10-15'!C899),IF($A$20=6, IF(WLTC!D899="","", WLTC!D899),IF($A$20=7, IF('New Cycle 1'!C899="","", 'New Cycle 1'!C899),IF($A$20=8, IF('New Cycle 2'!C899="","", 'New Cycle 2'!C899),IF($A$20=9, IF('New Cycle 3'!C899="","", 'New Cycle 3'!C899),"")))))))))</f>
        <v>0</v>
      </c>
      <c r="S899" s="32">
        <f>IF($A$20=1,IF(UDDS!E899="","",UDDS!E899),IF($A$20=2,IF('FTP-75'!E899="","",'FTP-75'!E899),IF($A$20=3, IF('US06'!E899="","",'US06'!E899),IF($A$20=4, IF(NEDC!D899="","", NEDC!D899),IF($A$20=5, IF('JPN10-15'!D899="","",'JPN10-15'!D899),IF($A$20=6, IF(WLTC!E899="","", WLTC!E899),IF($A$20=7, IF('New Cycle 1'!D899="","", 'New Cycle 1'!D899),IF($A$20=8, IF('New Cycle 2'!D899="","", 'New Cycle 2'!D899),IF($A$20=9, IF('New Cycle 3'!D899="","", 'New Cycle 3'!D899),"")))))))))</f>
        <v>16.319753100842604</v>
      </c>
      <c r="T899" s="32">
        <f>IF($A$20=1,IF(UDDS!F899="","",UDDS!F899),IF($A$20=2,IF('FTP-75'!F899="","",'FTP-75'!F899),IF($A$20=3, IF('US06'!F899="","",'US06'!F899),IF($A$20=4, IF(NEDC!E899="","", NEDC!E899),IF($A$20=5, IF('JPN10-15'!E899="","",'JPN10-15'!E899),IF($A$20=6, IF(WLTC!F899="","", WLTC!F899),IF($A$20=7, IF('New Cycle 1'!E899="","", 'New Cycle 1'!E899),IF($A$20=8, IF('New Cycle 2'!E899="","", 'New Cycle 2'!E899),IF($A$20=9, IF('New Cycle 3'!E899="","", 'New Cycle 3'!E899),"")))))))))</f>
        <v>-0.69398149664019471</v>
      </c>
      <c r="U899" s="32">
        <f>IF($A$20=1,IF(UDDS!G899="","",UDDS!G899),IF($A$20=2,IF('FTP-75'!G899="","",'FTP-75'!G899),IF($A$20=3, IF('US06'!G899="","",'US06'!G899),IF($A$20=4, IF(NEDC!F899="","", NEDC!F899),IF($A$20=5, IF('JPN10-15'!F899="","",'JPN10-15'!F899),IF($A$20=6, IF(WLTC!G899="","", WLTC!G899),IF($A$20=7, IF('New Cycle 1'!F899="","", 'New Cycle 1'!F899),IF($A$20=8, IF('New Cycle 2'!F899="","", 'New Cycle 2'!F899),IF($A$20=9, IF('New Cycle 3'!F899="","", 'New Cycle 3'!F899),"")))))))))</f>
        <v>5551.6344933980508</v>
      </c>
    </row>
    <row r="900" spans="16:21" x14ac:dyDescent="0.25">
      <c r="P900" s="8">
        <f>IF($A$20=1,IF(UDDS!A900="","",UDDS!A900),IF($A$20=2,IF('FTP-75'!A900="","",'FTP-75'!A900),IF($A$20=3, IF('US06'!A900="","",'US06'!A900),IF($A$20=4, IF(NEDC!A900="","", NEDC!A900),IF($A$20=5, IF('JPN10-15'!A900="","",'JPN10-15'!A900),IF($A$20=6, IF(WLTC!B900="","", WLTC!B900),IF($A$20=7, IF('New Cycle 1'!A900="","", 'New Cycle 1'!A900),IF($A$20=8, IF('New Cycle 2'!A900="","", 'New Cycle 3'!A900),IF($A$20=9, IF('New Cycle 3'!A900="","", 'New Cycle 3'!A900),"")))))))))</f>
        <v>898</v>
      </c>
      <c r="Q900" s="32">
        <f>IF($A$20=1,IF(UDDS!C900="","",UDDS!C900),IF($A$20=2,IF('FTP-75'!C900="","",'FTP-75'!C900),IF($A$20=3, IF('US06'!C900="","",'US06'!C900),IF($A$20=4, IF(NEDC!B900="","", NEDC!B900),IF($A$20=5, IF('JPN10-15'!B900="","",'JPN10-15'!B900),IF($A$20=6, IF(WLTC!C900="","", WLTC!C900),IF($A$20=7, IF('New Cycle 1'!B900="","", 'New Cycle 1'!B900),IF($A$20=8, IF('New Cycle 2'!B900="","", 'New Cycle 2'!B900),IF($A$20=9, IF('New Cycle 3'!B900="","", 'New Cycle 3'!B900),"")))))))))</f>
        <v>56.250000033113693</v>
      </c>
      <c r="R900" s="32">
        <f>IF($A$20=1,IF(UDDS!D900="","",UDDS!D900),IF($A$20=2,IF('FTP-75'!D900="","",'FTP-75'!D900),IF($A$20=3, IF('US06'!D900="","",'US06'!D900),IF($A$20=4, IF(NEDC!C900="","", NEDC!C900),IF($A$20=5, IF('JPN10-15'!C900="","",'JPN10-15'!C900),IF($A$20=6, IF(WLTC!D900="","", WLTC!D900),IF($A$20=7, IF('New Cycle 1'!C900="","", 'New Cycle 1'!C900),IF($A$20=8, IF('New Cycle 2'!C900="","", 'New Cycle 2'!C900),IF($A$20=9, IF('New Cycle 3'!C900="","", 'New Cycle 3'!C900),"")))))))))</f>
        <v>0</v>
      </c>
      <c r="S900" s="32">
        <f>IF($A$20=1,IF(UDDS!E900="","",UDDS!E900),IF($A$20=2,IF('FTP-75'!E900="","",'FTP-75'!E900),IF($A$20=3, IF('US06'!E900="","",'US06'!E900),IF($A$20=4, IF(NEDC!D900="","", NEDC!D900),IF($A$20=5, IF('JPN10-15'!D900="","",'JPN10-15'!D900),IF($A$20=6, IF(WLTC!E900="","", WLTC!E900),IF($A$20=7, IF('New Cycle 1'!D900="","", 'New Cycle 1'!D900),IF($A$20=8, IF('New Cycle 2'!D900="","", 'New Cycle 2'!D900),IF($A$20=9, IF('New Cycle 3'!D900="","", 'New Cycle 3'!D900),"")))))))))</f>
        <v>15.625000009198247</v>
      </c>
      <c r="T900" s="32">
        <f>IF($A$20=1,IF(UDDS!F900="","",UDDS!F900),IF($A$20=2,IF('FTP-75'!F900="","",'FTP-75'!F900),IF($A$20=3, IF('US06'!F900="","",'US06'!F900),IF($A$20=4, IF(NEDC!E900="","", NEDC!E900),IF($A$20=5, IF('JPN10-15'!E900="","",'JPN10-15'!E900),IF($A$20=6, IF(WLTC!F900="","", WLTC!F900),IF($A$20=7, IF('New Cycle 1'!E900="","", 'New Cycle 1'!E900),IF($A$20=8, IF('New Cycle 2'!E900="","", 'New Cycle 2'!E900),IF($A$20=9, IF('New Cycle 3'!E900="","", 'New Cycle 3'!E900),"")))))))))</f>
        <v>-0.6947530916443565</v>
      </c>
      <c r="U900" s="32">
        <f>IF($A$20=1,IF(UDDS!G900="","",UDDS!G900),IF($A$20=2,IF('FTP-75'!G900="","",'FTP-75'!G900),IF($A$20=3, IF('US06'!G900="","",'US06'!G900),IF($A$20=4, IF(NEDC!F900="","", NEDC!F900),IF($A$20=5, IF('JPN10-15'!F900="","",'JPN10-15'!F900),IF($A$20=6, IF(WLTC!G900="","", WLTC!G900),IF($A$20=7, IF('New Cycle 1'!F900="","", 'New Cycle 1'!F900),IF($A$20=8, IF('New Cycle 2'!F900="","", 'New Cycle 2'!F900),IF($A$20=9, IF('New Cycle 3'!F900="","", 'New Cycle 3'!F900),"")))))))))</f>
        <v>5567.6068699530715</v>
      </c>
    </row>
    <row r="901" spans="16:21" x14ac:dyDescent="0.25">
      <c r="P901" s="8">
        <f>IF($A$20=1,IF(UDDS!A901="","",UDDS!A901),IF($A$20=2,IF('FTP-75'!A901="","",'FTP-75'!A901),IF($A$20=3, IF('US06'!A901="","",'US06'!A901),IF($A$20=4, IF(NEDC!A901="","", NEDC!A901),IF($A$20=5, IF('JPN10-15'!A901="","",'JPN10-15'!A901),IF($A$20=6, IF(WLTC!B901="","", WLTC!B901),IF($A$20=7, IF('New Cycle 1'!A901="","", 'New Cycle 1'!A901),IF($A$20=8, IF('New Cycle 2'!A901="","", 'New Cycle 3'!A901),IF($A$20=9, IF('New Cycle 3'!A901="","", 'New Cycle 3'!A901),"")))))))))</f>
        <v>899</v>
      </c>
      <c r="Q901" s="32">
        <f>IF($A$20=1,IF(UDDS!C901="","",UDDS!C901),IF($A$20=2,IF('FTP-75'!C901="","",'FTP-75'!C901),IF($A$20=3, IF('US06'!C901="","",'US06'!C901),IF($A$20=4, IF(NEDC!B901="","", NEDC!B901),IF($A$20=5, IF('JPN10-15'!B901="","",'JPN10-15'!B901),IF($A$20=6, IF(WLTC!C901="","", WLTC!C901),IF($A$20=7, IF('New Cycle 1'!B901="","", 'New Cycle 1'!B901),IF($A$20=8, IF('New Cycle 2'!B901="","", 'New Cycle 2'!B901),IF($A$20=9, IF('New Cycle 3'!B901="","", 'New Cycle 3'!B901),"")))))))))</f>
        <v>53.748888903194</v>
      </c>
      <c r="R901" s="32">
        <f>IF($A$20=1,IF(UDDS!D901="","",UDDS!D901),IF($A$20=2,IF('FTP-75'!D901="","",'FTP-75'!D901),IF($A$20=3, IF('US06'!D901="","",'US06'!D901),IF($A$20=4, IF(NEDC!C901="","", NEDC!C901),IF($A$20=5, IF('JPN10-15'!C901="","",'JPN10-15'!C901),IF($A$20=6, IF(WLTC!D901="","", WLTC!D901),IF($A$20=7, IF('New Cycle 1'!C901="","", 'New Cycle 1'!C901),IF($A$20=8, IF('New Cycle 2'!C901="","", 'New Cycle 2'!C901),IF($A$20=9, IF('New Cycle 3'!C901="","", 'New Cycle 3'!C901),"")))))))))</f>
        <v>0</v>
      </c>
      <c r="S901" s="32">
        <f>IF($A$20=1,IF(UDDS!E901="","",UDDS!E901),IF($A$20=2,IF('FTP-75'!E901="","",'FTP-75'!E901),IF($A$20=3, IF('US06'!E901="","",'US06'!E901),IF($A$20=4, IF(NEDC!D901="","", NEDC!D901),IF($A$20=5, IF('JPN10-15'!D901="","",'JPN10-15'!D901),IF($A$20=6, IF(WLTC!E901="","", WLTC!E901),IF($A$20=7, IF('New Cycle 1'!D901="","", 'New Cycle 1'!D901),IF($A$20=8, IF('New Cycle 2'!D901="","", 'New Cycle 2'!D901),IF($A$20=9, IF('New Cycle 3'!D901="","", 'New Cycle 3'!D901),"")))))))))</f>
        <v>14.930246917553889</v>
      </c>
      <c r="T901" s="32">
        <f>IF($A$20=1,IF(UDDS!F901="","",UDDS!F901),IF($A$20=2,IF('FTP-75'!F901="","",'FTP-75'!F901),IF($A$20=3, IF('US06'!F901="","",'US06'!F901),IF($A$20=4, IF(NEDC!E901="","", NEDC!E901),IF($A$20=5, IF('JPN10-15'!E901="","",'JPN10-15'!E901),IF($A$20=6, IF(WLTC!F901="","", WLTC!F901),IF($A$20=7, IF('New Cycle 1'!E901="","", 'New Cycle 1'!E901),IF($A$20=8, IF('New Cycle 2'!E901="","", 'New Cycle 2'!E901),IF($A$20=9, IF('New Cycle 3'!E901="","", 'New Cycle 3'!E901),"")))))))))</f>
        <v>-0.69475309164435828</v>
      </c>
      <c r="U901" s="32">
        <f>IF($A$20=1,IF(UDDS!G901="","",UDDS!G901),IF($A$20=2,IF('FTP-75'!G901="","",'FTP-75'!G901),IF($A$20=3, IF('US06'!G901="","",'US06'!G901),IF($A$20=4, IF(NEDC!F901="","", NEDC!F901),IF($A$20=5, IF('JPN10-15'!F901="","",'JPN10-15'!F901),IF($A$20=6, IF(WLTC!G901="","", WLTC!G901),IF($A$20=7, IF('New Cycle 1'!F901="","", 'New Cycle 1'!F901),IF($A$20=8, IF('New Cycle 2'!F901="","", 'New Cycle 2'!F901),IF($A$20=9, IF('New Cycle 3'!F901="","", 'New Cycle 3'!F901),"")))))))))</f>
        <v>5582.8844934164472</v>
      </c>
    </row>
    <row r="902" spans="16:21" x14ac:dyDescent="0.25">
      <c r="P902" s="8">
        <f>IF($A$20=1,IF(UDDS!A902="","",UDDS!A902),IF($A$20=2,IF('FTP-75'!A902="","",'FTP-75'!A902),IF($A$20=3, IF('US06'!A902="","",'US06'!A902),IF($A$20=4, IF(NEDC!A902="","", NEDC!A902),IF($A$20=5, IF('JPN10-15'!A902="","",'JPN10-15'!A902),IF($A$20=6, IF(WLTC!B902="","", WLTC!B902),IF($A$20=7, IF('New Cycle 1'!A902="","", 'New Cycle 1'!A902),IF($A$20=8, IF('New Cycle 2'!A902="","", 'New Cycle 3'!A902),IF($A$20=9, IF('New Cycle 3'!A902="","", 'New Cycle 3'!A902),"")))))))))</f>
        <v>900</v>
      </c>
      <c r="Q902" s="32">
        <f>IF($A$20=1,IF(UDDS!C902="","",UDDS!C902),IF($A$20=2,IF('FTP-75'!C902="","",'FTP-75'!C902),IF($A$20=3, IF('US06'!C902="","",'US06'!C902),IF($A$20=4, IF(NEDC!B902="","", NEDC!B902),IF($A$20=5, IF('JPN10-15'!B902="","",'JPN10-15'!B902),IF($A$20=6, IF(WLTC!C902="","", WLTC!C902),IF($A$20=7, IF('New Cycle 1'!B902="","", 'New Cycle 1'!B902),IF($A$20=8, IF('New Cycle 2'!B902="","", 'New Cycle 2'!B902),IF($A$20=9, IF('New Cycle 3'!B902="","", 'New Cycle 3'!B902),"")))))))))</f>
        <v>51.250000033113693</v>
      </c>
      <c r="R902" s="32">
        <f>IF($A$20=1,IF(UDDS!D902="","",UDDS!D902),IF($A$20=2,IF('FTP-75'!D902="","",'FTP-75'!D902),IF($A$20=3, IF('US06'!D902="","",'US06'!D902),IF($A$20=4, IF(NEDC!C902="","", NEDC!C902),IF($A$20=5, IF('JPN10-15'!C902="","",'JPN10-15'!C902),IF($A$20=6, IF(WLTC!D902="","", WLTC!D902),IF($A$20=7, IF('New Cycle 1'!C902="","", 'New Cycle 1'!C902),IF($A$20=8, IF('New Cycle 2'!C902="","", 'New Cycle 2'!C902),IF($A$20=9, IF('New Cycle 3'!C902="","", 'New Cycle 3'!C902),"")))))))))</f>
        <v>0</v>
      </c>
      <c r="S902" s="32">
        <f>IF($A$20=1,IF(UDDS!E902="","",UDDS!E902),IF($A$20=2,IF('FTP-75'!E902="","",'FTP-75'!E902),IF($A$20=3, IF('US06'!E902="","",'US06'!E902),IF($A$20=4, IF(NEDC!D902="","", NEDC!D902),IF($A$20=5, IF('JPN10-15'!D902="","",'JPN10-15'!D902),IF($A$20=6, IF(WLTC!E902="","", WLTC!E902),IF($A$20=7, IF('New Cycle 1'!D902="","", 'New Cycle 1'!D902),IF($A$20=8, IF('New Cycle 2'!D902="","", 'New Cycle 2'!D902),IF($A$20=9, IF('New Cycle 3'!D902="","", 'New Cycle 3'!D902),"")))))))))</f>
        <v>14.236111120309358</v>
      </c>
      <c r="T902" s="32">
        <f>IF($A$20=1,IF(UDDS!F902="","",UDDS!F902),IF($A$20=2,IF('FTP-75'!F902="","",'FTP-75'!F902),IF($A$20=3, IF('US06'!F902="","",'US06'!F902),IF($A$20=4, IF(NEDC!E902="","", NEDC!E902),IF($A$20=5, IF('JPN10-15'!E902="","",'JPN10-15'!E902),IF($A$20=6, IF(WLTC!F902="","", WLTC!F902),IF($A$20=7, IF('New Cycle 1'!E902="","", 'New Cycle 1'!E902),IF($A$20=8, IF('New Cycle 2'!E902="","", 'New Cycle 2'!E902),IF($A$20=9, IF('New Cycle 3'!E902="","", 'New Cycle 3'!E902),"")))))))))</f>
        <v>-0.69413579724453101</v>
      </c>
      <c r="U902" s="32">
        <f>IF($A$20=1,IF(UDDS!G902="","",UDDS!G902),IF($A$20=2,IF('FTP-75'!G902="","",'FTP-75'!G902),IF($A$20=3, IF('US06'!G902="","",'US06'!G902),IF($A$20=4, IF(NEDC!F902="","", NEDC!F902),IF($A$20=5, IF('JPN10-15'!F902="","",'JPN10-15'!F902),IF($A$20=6, IF(WLTC!G902="","", WLTC!G902),IF($A$20=7, IF('New Cycle 1'!F902="","", 'New Cycle 1'!F902),IF($A$20=8, IF('New Cycle 2'!F902="","", 'New Cycle 2'!F902),IF($A$20=9, IF('New Cycle 3'!F902="","", 'New Cycle 3'!F902),"")))))))))</f>
        <v>5597.4676724353785</v>
      </c>
    </row>
    <row r="903" spans="16:21" x14ac:dyDescent="0.25">
      <c r="P903" s="8">
        <f>IF($A$20=1,IF(UDDS!A903="","",UDDS!A903),IF($A$20=2,IF('FTP-75'!A903="","",'FTP-75'!A903),IF($A$20=3, IF('US06'!A903="","",'US06'!A903),IF($A$20=4, IF(NEDC!A903="","", NEDC!A903),IF($A$20=5, IF('JPN10-15'!A903="","",'JPN10-15'!A903),IF($A$20=6, IF(WLTC!B903="","", WLTC!B903),IF($A$20=7, IF('New Cycle 1'!A903="","", 'New Cycle 1'!A903),IF($A$20=8, IF('New Cycle 2'!A903="","", 'New Cycle 3'!A903),IF($A$20=9, IF('New Cycle 3'!A903="","", 'New Cycle 3'!A903),"")))))))))</f>
        <v>901</v>
      </c>
      <c r="Q903" s="32">
        <f>IF($A$20=1,IF(UDDS!C903="","",UDDS!C903),IF($A$20=2,IF('FTP-75'!C903="","",'FTP-75'!C903),IF($A$20=3, IF('US06'!C903="","",'US06'!C903),IF($A$20=4, IF(NEDC!B903="","", NEDC!B903),IF($A$20=5, IF('JPN10-15'!B903="","",'JPN10-15'!B903),IF($A$20=6, IF(WLTC!C903="","", WLTC!C903),IF($A$20=7, IF('New Cycle 1'!B903="","", 'New Cycle 1'!B903),IF($A$20=8, IF('New Cycle 2'!B903="","", 'New Cycle 2'!B903),IF($A$20=9, IF('New Cycle 3'!B903="","", 'New Cycle 3'!B903),"")))))))))</f>
        <v>50</v>
      </c>
      <c r="R903" s="32">
        <f>IF($A$20=1,IF(UDDS!D903="","",UDDS!D903),IF($A$20=2,IF('FTP-75'!D903="","",'FTP-75'!D903),IF($A$20=3, IF('US06'!D903="","",'US06'!D903),IF($A$20=4, IF(NEDC!C903="","", NEDC!C903),IF($A$20=5, IF('JPN10-15'!C903="","",'JPN10-15'!C903),IF($A$20=6, IF(WLTC!D903="","", WLTC!D903),IF($A$20=7, IF('New Cycle 1'!C903="","", 'New Cycle 1'!C903),IF($A$20=8, IF('New Cycle 2'!C903="","", 'New Cycle 2'!C903),IF($A$20=9, IF('New Cycle 3'!C903="","", 'New Cycle 3'!C903),"")))))))))</f>
        <v>0</v>
      </c>
      <c r="S903" s="32">
        <f>IF($A$20=1,IF(UDDS!E903="","",UDDS!E903),IF($A$20=2,IF('FTP-75'!E903="","",'FTP-75'!E903),IF($A$20=3, IF('US06'!E903="","",'US06'!E903),IF($A$20=4, IF(NEDC!D903="","", NEDC!D903),IF($A$20=5, IF('JPN10-15'!D903="","",'JPN10-15'!D903),IF($A$20=6, IF(WLTC!E903="","", WLTC!E903),IF($A$20=7, IF('New Cycle 1'!D903="","", 'New Cycle 1'!D903),IF($A$20=8, IF('New Cycle 2'!D903="","", 'New Cycle 2'!D903),IF($A$20=9, IF('New Cycle 3'!D903="","", 'New Cycle 3'!D903),"")))))))))</f>
        <v>13.888888888888889</v>
      </c>
      <c r="T903" s="32">
        <f>IF($A$20=1,IF(UDDS!F903="","",UDDS!F903),IF($A$20=2,IF('FTP-75'!F903="","",'FTP-75'!F903),IF($A$20=3, IF('US06'!F903="","",'US06'!F903),IF($A$20=4, IF(NEDC!E903="","", NEDC!E903),IF($A$20=5, IF('JPN10-15'!E903="","",'JPN10-15'!E903),IF($A$20=6, IF(WLTC!F903="","", WLTC!F903),IF($A$20=7, IF('New Cycle 1'!E903="","", 'New Cycle 1'!E903),IF($A$20=8, IF('New Cycle 2'!E903="","", 'New Cycle 2'!E903),IF($A$20=9, IF('New Cycle 3'!E903="","", 'New Cycle 3'!E903),"")))))))))</f>
        <v>-0.34722223142046893</v>
      </c>
      <c r="U903" s="32">
        <f>IF($A$20=1,IF(UDDS!G903="","",UDDS!G903),IF($A$20=2,IF('FTP-75'!G903="","",'FTP-75'!G903),IF($A$20=3, IF('US06'!G903="","",'US06'!G903),IF($A$20=4, IF(NEDC!F903="","", NEDC!F903),IF($A$20=5, IF('JPN10-15'!F903="","",'JPN10-15'!F903),IF($A$20=6, IF(WLTC!G903="","", WLTC!G903),IF($A$20=7, IF('New Cycle 1'!F903="","", 'New Cycle 1'!F903),IF($A$20=8, IF('New Cycle 2'!F903="","", 'New Cycle 2'!F903),IF($A$20=9, IF('New Cycle 3'!F903="","", 'New Cycle 3'!F903),"")))))))))</f>
        <v>5611.5301724399778</v>
      </c>
    </row>
    <row r="904" spans="16:21" x14ac:dyDescent="0.25">
      <c r="P904" s="8">
        <f>IF($A$20=1,IF(UDDS!A904="","",UDDS!A904),IF($A$20=2,IF('FTP-75'!A904="","",'FTP-75'!A904),IF($A$20=3, IF('US06'!A904="","",'US06'!A904),IF($A$20=4, IF(NEDC!A904="","", NEDC!A904),IF($A$20=5, IF('JPN10-15'!A904="","",'JPN10-15'!A904),IF($A$20=6, IF(WLTC!B904="","", WLTC!B904),IF($A$20=7, IF('New Cycle 1'!A904="","", 'New Cycle 1'!A904),IF($A$20=8, IF('New Cycle 2'!A904="","", 'New Cycle 3'!A904),IF($A$20=9, IF('New Cycle 3'!A904="","", 'New Cycle 3'!A904),"")))))))))</f>
        <v>902</v>
      </c>
      <c r="Q904" s="32">
        <f>IF($A$20=1,IF(UDDS!C904="","",UDDS!C904),IF($A$20=2,IF('FTP-75'!C904="","",'FTP-75'!C904),IF($A$20=3, IF('US06'!C904="","",'US06'!C904),IF($A$20=4, IF(NEDC!B904="","", NEDC!B904),IF($A$20=5, IF('JPN10-15'!B904="","",'JPN10-15'!B904),IF($A$20=6, IF(WLTC!C904="","", WLTC!C904),IF($A$20=7, IF('New Cycle 1'!B904="","", 'New Cycle 1'!B904),IF($A$20=8, IF('New Cycle 2'!B904="","", 'New Cycle 2'!B904),IF($A$20=9, IF('New Cycle 3'!B904="","", 'New Cycle 3'!B904),"")))))))))</f>
        <v>50</v>
      </c>
      <c r="R904" s="32">
        <f>IF($A$20=1,IF(UDDS!D904="","",UDDS!D904),IF($A$20=2,IF('FTP-75'!D904="","",'FTP-75'!D904),IF($A$20=3, IF('US06'!D904="","",'US06'!D904),IF($A$20=4, IF(NEDC!C904="","", NEDC!C904),IF($A$20=5, IF('JPN10-15'!C904="","",'JPN10-15'!C904),IF($A$20=6, IF(WLTC!D904="","", WLTC!D904),IF($A$20=7, IF('New Cycle 1'!C904="","", 'New Cycle 1'!C904),IF($A$20=8, IF('New Cycle 2'!C904="","", 'New Cycle 2'!C904),IF($A$20=9, IF('New Cycle 3'!C904="","", 'New Cycle 3'!C904),"")))))))))</f>
        <v>0</v>
      </c>
      <c r="S904" s="32">
        <f>IF($A$20=1,IF(UDDS!E904="","",UDDS!E904),IF($A$20=2,IF('FTP-75'!E904="","",'FTP-75'!E904),IF($A$20=3, IF('US06'!E904="","",'US06'!E904),IF($A$20=4, IF(NEDC!D904="","", NEDC!D904),IF($A$20=5, IF('JPN10-15'!D904="","",'JPN10-15'!D904),IF($A$20=6, IF(WLTC!E904="","", WLTC!E904),IF($A$20=7, IF('New Cycle 1'!D904="","", 'New Cycle 1'!D904),IF($A$20=8, IF('New Cycle 2'!D904="","", 'New Cycle 2'!D904),IF($A$20=9, IF('New Cycle 3'!D904="","", 'New Cycle 3'!D904),"")))))))))</f>
        <v>13.888888888888889</v>
      </c>
      <c r="T904" s="32">
        <f>IF($A$20=1,IF(UDDS!F904="","",UDDS!F904),IF($A$20=2,IF('FTP-75'!F904="","",'FTP-75'!F904),IF($A$20=3, IF('US06'!F904="","",'US06'!F904),IF($A$20=4, IF(NEDC!E904="","", NEDC!E904),IF($A$20=5, IF('JPN10-15'!E904="","",'JPN10-15'!E904),IF($A$20=6, IF(WLTC!F904="","", WLTC!F904),IF($A$20=7, IF('New Cycle 1'!E904="","", 'New Cycle 1'!E904),IF($A$20=8, IF('New Cycle 2'!E904="","", 'New Cycle 2'!E904),IF($A$20=9, IF('New Cycle 3'!E904="","", 'New Cycle 3'!E904),"")))))))))</f>
        <v>0</v>
      </c>
      <c r="U904" s="32">
        <f>IF($A$20=1,IF(UDDS!G904="","",UDDS!G904),IF($A$20=2,IF('FTP-75'!G904="","",'FTP-75'!G904),IF($A$20=3, IF('US06'!G904="","",'US06'!G904),IF($A$20=4, IF(NEDC!F904="","", NEDC!F904),IF($A$20=5, IF('JPN10-15'!F904="","",'JPN10-15'!F904),IF($A$20=6, IF(WLTC!G904="","", WLTC!G904),IF($A$20=7, IF('New Cycle 1'!F904="","", 'New Cycle 1'!F904),IF($A$20=8, IF('New Cycle 2'!F904="","", 'New Cycle 2'!F904),IF($A$20=9, IF('New Cycle 3'!F904="","", 'New Cycle 3'!F904),"")))))))))</f>
        <v>5625.4190613288665</v>
      </c>
    </row>
    <row r="905" spans="16:21" x14ac:dyDescent="0.25">
      <c r="P905" s="8">
        <f>IF($A$20=1,IF(UDDS!A905="","",UDDS!A905),IF($A$20=2,IF('FTP-75'!A905="","",'FTP-75'!A905),IF($A$20=3, IF('US06'!A905="","",'US06'!A905),IF($A$20=4, IF(NEDC!A905="","", NEDC!A905),IF($A$20=5, IF('JPN10-15'!A905="","",'JPN10-15'!A905),IF($A$20=6, IF(WLTC!B905="","", WLTC!B905),IF($A$20=7, IF('New Cycle 1'!A905="","", 'New Cycle 1'!A905),IF($A$20=8, IF('New Cycle 2'!A905="","", 'New Cycle 3'!A905),IF($A$20=9, IF('New Cycle 3'!A905="","", 'New Cycle 3'!A905),"")))))))))</f>
        <v>903</v>
      </c>
      <c r="Q905" s="32">
        <f>IF($A$20=1,IF(UDDS!C905="","",UDDS!C905),IF($A$20=2,IF('FTP-75'!C905="","",'FTP-75'!C905),IF($A$20=3, IF('US06'!C905="","",'US06'!C905),IF($A$20=4, IF(NEDC!B905="","", NEDC!B905),IF($A$20=5, IF('JPN10-15'!B905="","",'JPN10-15'!B905),IF($A$20=6, IF(WLTC!C905="","", WLTC!C905),IF($A$20=7, IF('New Cycle 1'!B905="","", 'New Cycle 1'!B905),IF($A$20=8, IF('New Cycle 2'!B905="","", 'New Cycle 2'!B905),IF($A$20=9, IF('New Cycle 3'!B905="","", 'New Cycle 3'!B905),"")))))))))</f>
        <v>50</v>
      </c>
      <c r="R905" s="32">
        <f>IF($A$20=1,IF(UDDS!D905="","",UDDS!D905),IF($A$20=2,IF('FTP-75'!D905="","",'FTP-75'!D905),IF($A$20=3, IF('US06'!D905="","",'US06'!D905),IF($A$20=4, IF(NEDC!C905="","", NEDC!C905),IF($A$20=5, IF('JPN10-15'!C905="","",'JPN10-15'!C905),IF($A$20=6, IF(WLTC!D905="","", WLTC!D905),IF($A$20=7, IF('New Cycle 1'!C905="","", 'New Cycle 1'!C905),IF($A$20=8, IF('New Cycle 2'!C905="","", 'New Cycle 2'!C905),IF($A$20=9, IF('New Cycle 3'!C905="","", 'New Cycle 3'!C905),"")))))))))</f>
        <v>0</v>
      </c>
      <c r="S905" s="32">
        <f>IF($A$20=1,IF(UDDS!E905="","",UDDS!E905),IF($A$20=2,IF('FTP-75'!E905="","",'FTP-75'!E905),IF($A$20=3, IF('US06'!E905="","",'US06'!E905),IF($A$20=4, IF(NEDC!D905="","", NEDC!D905),IF($A$20=5, IF('JPN10-15'!D905="","",'JPN10-15'!D905),IF($A$20=6, IF(WLTC!E905="","", WLTC!E905),IF($A$20=7, IF('New Cycle 1'!D905="","", 'New Cycle 1'!D905),IF($A$20=8, IF('New Cycle 2'!D905="","", 'New Cycle 2'!D905),IF($A$20=9, IF('New Cycle 3'!D905="","", 'New Cycle 3'!D905),"")))))))))</f>
        <v>13.888888888888889</v>
      </c>
      <c r="T905" s="32">
        <f>IF($A$20=1,IF(UDDS!F905="","",UDDS!F905),IF($A$20=2,IF('FTP-75'!F905="","",'FTP-75'!F905),IF($A$20=3, IF('US06'!F905="","",'US06'!F905),IF($A$20=4, IF(NEDC!E905="","", NEDC!E905),IF($A$20=5, IF('JPN10-15'!E905="","",'JPN10-15'!E905),IF($A$20=6, IF(WLTC!F905="","", WLTC!F905),IF($A$20=7, IF('New Cycle 1'!E905="","", 'New Cycle 1'!E905),IF($A$20=8, IF('New Cycle 2'!E905="","", 'New Cycle 2'!E905),IF($A$20=9, IF('New Cycle 3'!E905="","", 'New Cycle 3'!E905),"")))))))))</f>
        <v>0</v>
      </c>
      <c r="U905" s="32">
        <f>IF($A$20=1,IF(UDDS!G905="","",UDDS!G905),IF($A$20=2,IF('FTP-75'!G905="","",'FTP-75'!G905),IF($A$20=3, IF('US06'!G905="","",'US06'!G905),IF($A$20=4, IF(NEDC!F905="","", NEDC!F905),IF($A$20=5, IF('JPN10-15'!F905="","",'JPN10-15'!F905),IF($A$20=6, IF(WLTC!G905="","", WLTC!G905),IF($A$20=7, IF('New Cycle 1'!F905="","", 'New Cycle 1'!F905),IF($A$20=8, IF('New Cycle 2'!F905="","", 'New Cycle 2'!F905),IF($A$20=9, IF('New Cycle 3'!F905="","", 'New Cycle 3'!F905),"")))))))))</f>
        <v>5639.3079502177552</v>
      </c>
    </row>
    <row r="906" spans="16:21" x14ac:dyDescent="0.25">
      <c r="P906" s="8">
        <f>IF($A$20=1,IF(UDDS!A906="","",UDDS!A906),IF($A$20=2,IF('FTP-75'!A906="","",'FTP-75'!A906),IF($A$20=3, IF('US06'!A906="","",'US06'!A906),IF($A$20=4, IF(NEDC!A906="","", NEDC!A906),IF($A$20=5, IF('JPN10-15'!A906="","",'JPN10-15'!A906),IF($A$20=6, IF(WLTC!B906="","", WLTC!B906),IF($A$20=7, IF('New Cycle 1'!A906="","", 'New Cycle 1'!A906),IF($A$20=8, IF('New Cycle 2'!A906="","", 'New Cycle 3'!A906),IF($A$20=9, IF('New Cycle 3'!A906="","", 'New Cycle 3'!A906),"")))))))))</f>
        <v>904</v>
      </c>
      <c r="Q906" s="32">
        <f>IF($A$20=1,IF(UDDS!C906="","",UDDS!C906),IF($A$20=2,IF('FTP-75'!C906="","",'FTP-75'!C906),IF($A$20=3, IF('US06'!C906="","",'US06'!C906),IF($A$20=4, IF(NEDC!B906="","", NEDC!B906),IF($A$20=5, IF('JPN10-15'!B906="","",'JPN10-15'!B906),IF($A$20=6, IF(WLTC!C906="","", WLTC!C906),IF($A$20=7, IF('New Cycle 1'!B906="","", 'New Cycle 1'!B906),IF($A$20=8, IF('New Cycle 2'!B906="","", 'New Cycle 2'!B906),IF($A$20=9, IF('New Cycle 3'!B906="","", 'New Cycle 3'!B906),"")))))))))</f>
        <v>50</v>
      </c>
      <c r="R906" s="32">
        <f>IF($A$20=1,IF(UDDS!D906="","",UDDS!D906),IF($A$20=2,IF('FTP-75'!D906="","",'FTP-75'!D906),IF($A$20=3, IF('US06'!D906="","",'US06'!D906),IF($A$20=4, IF(NEDC!C906="","", NEDC!C906),IF($A$20=5, IF('JPN10-15'!C906="","",'JPN10-15'!C906),IF($A$20=6, IF(WLTC!D906="","", WLTC!D906),IF($A$20=7, IF('New Cycle 1'!C906="","", 'New Cycle 1'!C906),IF($A$20=8, IF('New Cycle 2'!C906="","", 'New Cycle 2'!C906),IF($A$20=9, IF('New Cycle 3'!C906="","", 'New Cycle 3'!C906),"")))))))))</f>
        <v>0</v>
      </c>
      <c r="S906" s="32">
        <f>IF($A$20=1,IF(UDDS!E906="","",UDDS!E906),IF($A$20=2,IF('FTP-75'!E906="","",'FTP-75'!E906),IF($A$20=3, IF('US06'!E906="","",'US06'!E906),IF($A$20=4, IF(NEDC!D906="","", NEDC!D906),IF($A$20=5, IF('JPN10-15'!D906="","",'JPN10-15'!D906),IF($A$20=6, IF(WLTC!E906="","", WLTC!E906),IF($A$20=7, IF('New Cycle 1'!D906="","", 'New Cycle 1'!D906),IF($A$20=8, IF('New Cycle 2'!D906="","", 'New Cycle 2'!D906),IF($A$20=9, IF('New Cycle 3'!D906="","", 'New Cycle 3'!D906),"")))))))))</f>
        <v>13.888888888888889</v>
      </c>
      <c r="T906" s="32">
        <f>IF($A$20=1,IF(UDDS!F906="","",UDDS!F906),IF($A$20=2,IF('FTP-75'!F906="","",'FTP-75'!F906),IF($A$20=3, IF('US06'!F906="","",'US06'!F906),IF($A$20=4, IF(NEDC!E906="","", NEDC!E906),IF($A$20=5, IF('JPN10-15'!E906="","",'JPN10-15'!E906),IF($A$20=6, IF(WLTC!F906="","", WLTC!F906),IF($A$20=7, IF('New Cycle 1'!E906="","", 'New Cycle 1'!E906),IF($A$20=8, IF('New Cycle 2'!E906="","", 'New Cycle 2'!E906),IF($A$20=9, IF('New Cycle 3'!E906="","", 'New Cycle 3'!E906),"")))))))))</f>
        <v>0</v>
      </c>
      <c r="U906" s="32">
        <f>IF($A$20=1,IF(UDDS!G906="","",UDDS!G906),IF($A$20=2,IF('FTP-75'!G906="","",'FTP-75'!G906),IF($A$20=3, IF('US06'!G906="","",'US06'!G906),IF($A$20=4, IF(NEDC!F906="","", NEDC!F906),IF($A$20=5, IF('JPN10-15'!F906="","",'JPN10-15'!F906),IF($A$20=6, IF(WLTC!G906="","", WLTC!G906),IF($A$20=7, IF('New Cycle 1'!F906="","", 'New Cycle 1'!F906),IF($A$20=8, IF('New Cycle 2'!F906="","", 'New Cycle 2'!F906),IF($A$20=9, IF('New Cycle 3'!F906="","", 'New Cycle 3'!F906),"")))))))))</f>
        <v>5653.1968391066439</v>
      </c>
    </row>
    <row r="907" spans="16:21" x14ac:dyDescent="0.25">
      <c r="P907" s="8">
        <f>IF($A$20=1,IF(UDDS!A907="","",UDDS!A907),IF($A$20=2,IF('FTP-75'!A907="","",'FTP-75'!A907),IF($A$20=3, IF('US06'!A907="","",'US06'!A907),IF($A$20=4, IF(NEDC!A907="","", NEDC!A907),IF($A$20=5, IF('JPN10-15'!A907="","",'JPN10-15'!A907),IF($A$20=6, IF(WLTC!B907="","", WLTC!B907),IF($A$20=7, IF('New Cycle 1'!A907="","", 'New Cycle 1'!A907),IF($A$20=8, IF('New Cycle 2'!A907="","", 'New Cycle 3'!A907),IF($A$20=9, IF('New Cycle 3'!A907="","", 'New Cycle 3'!A907),"")))))))))</f>
        <v>905</v>
      </c>
      <c r="Q907" s="32">
        <f>IF($A$20=1,IF(UDDS!C907="","",UDDS!C907),IF($A$20=2,IF('FTP-75'!C907="","",'FTP-75'!C907),IF($A$20=3, IF('US06'!C907="","",'US06'!C907),IF($A$20=4, IF(NEDC!B907="","", NEDC!B907),IF($A$20=5, IF('JPN10-15'!B907="","",'JPN10-15'!B907),IF($A$20=6, IF(WLTC!C907="","", WLTC!C907),IF($A$20=7, IF('New Cycle 1'!B907="","", 'New Cycle 1'!B907),IF($A$20=8, IF('New Cycle 2'!B907="","", 'New Cycle 2'!B907),IF($A$20=9, IF('New Cycle 3'!B907="","", 'New Cycle 3'!B907),"")))))))))</f>
        <v>50</v>
      </c>
      <c r="R907" s="32">
        <f>IF($A$20=1,IF(UDDS!D907="","",UDDS!D907),IF($A$20=2,IF('FTP-75'!D907="","",'FTP-75'!D907),IF($A$20=3, IF('US06'!D907="","",'US06'!D907),IF($A$20=4, IF(NEDC!C907="","", NEDC!C907),IF($A$20=5, IF('JPN10-15'!C907="","",'JPN10-15'!C907),IF($A$20=6, IF(WLTC!D907="","", WLTC!D907),IF($A$20=7, IF('New Cycle 1'!C907="","", 'New Cycle 1'!C907),IF($A$20=8, IF('New Cycle 2'!C907="","", 'New Cycle 2'!C907),IF($A$20=9, IF('New Cycle 3'!C907="","", 'New Cycle 3'!C907),"")))))))))</f>
        <v>0</v>
      </c>
      <c r="S907" s="32">
        <f>IF($A$20=1,IF(UDDS!E907="","",UDDS!E907),IF($A$20=2,IF('FTP-75'!E907="","",'FTP-75'!E907),IF($A$20=3, IF('US06'!E907="","",'US06'!E907),IF($A$20=4, IF(NEDC!D907="","", NEDC!D907),IF($A$20=5, IF('JPN10-15'!D907="","",'JPN10-15'!D907),IF($A$20=6, IF(WLTC!E907="","", WLTC!E907),IF($A$20=7, IF('New Cycle 1'!D907="","", 'New Cycle 1'!D907),IF($A$20=8, IF('New Cycle 2'!D907="","", 'New Cycle 2'!D907),IF($A$20=9, IF('New Cycle 3'!D907="","", 'New Cycle 3'!D907),"")))))))))</f>
        <v>13.888888888888889</v>
      </c>
      <c r="T907" s="32">
        <f>IF($A$20=1,IF(UDDS!F907="","",UDDS!F907),IF($A$20=2,IF('FTP-75'!F907="","",'FTP-75'!F907),IF($A$20=3, IF('US06'!F907="","",'US06'!F907),IF($A$20=4, IF(NEDC!E907="","", NEDC!E907),IF($A$20=5, IF('JPN10-15'!E907="","",'JPN10-15'!E907),IF($A$20=6, IF(WLTC!F907="","", WLTC!F907),IF($A$20=7, IF('New Cycle 1'!E907="","", 'New Cycle 1'!E907),IF($A$20=8, IF('New Cycle 2'!E907="","", 'New Cycle 2'!E907),IF($A$20=9, IF('New Cycle 3'!E907="","", 'New Cycle 3'!E907),"")))))))))</f>
        <v>0</v>
      </c>
      <c r="U907" s="32">
        <f>IF($A$20=1,IF(UDDS!G907="","",UDDS!G907),IF($A$20=2,IF('FTP-75'!G907="","",'FTP-75'!G907),IF($A$20=3, IF('US06'!G907="","",'US06'!G907),IF($A$20=4, IF(NEDC!F907="","", NEDC!F907),IF($A$20=5, IF('JPN10-15'!F907="","",'JPN10-15'!F907),IF($A$20=6, IF(WLTC!G907="","", WLTC!G907),IF($A$20=7, IF('New Cycle 1'!F907="","", 'New Cycle 1'!F907),IF($A$20=8, IF('New Cycle 2'!F907="","", 'New Cycle 2'!F907),IF($A$20=9, IF('New Cycle 3'!F907="","", 'New Cycle 3'!F907),"")))))))))</f>
        <v>5667.0857279955326</v>
      </c>
    </row>
    <row r="908" spans="16:21" x14ac:dyDescent="0.25">
      <c r="P908" s="8">
        <f>IF($A$20=1,IF(UDDS!A908="","",UDDS!A908),IF($A$20=2,IF('FTP-75'!A908="","",'FTP-75'!A908),IF($A$20=3, IF('US06'!A908="","",'US06'!A908),IF($A$20=4, IF(NEDC!A908="","", NEDC!A908),IF($A$20=5, IF('JPN10-15'!A908="","",'JPN10-15'!A908),IF($A$20=6, IF(WLTC!B908="","", WLTC!B908),IF($A$20=7, IF('New Cycle 1'!A908="","", 'New Cycle 1'!A908),IF($A$20=8, IF('New Cycle 2'!A908="","", 'New Cycle 3'!A908),IF($A$20=9, IF('New Cycle 3'!A908="","", 'New Cycle 3'!A908),"")))))))))</f>
        <v>906</v>
      </c>
      <c r="Q908" s="32">
        <f>IF($A$20=1,IF(UDDS!C908="","",UDDS!C908),IF($A$20=2,IF('FTP-75'!C908="","",'FTP-75'!C908),IF($A$20=3, IF('US06'!C908="","",'US06'!C908),IF($A$20=4, IF(NEDC!B908="","", NEDC!B908),IF($A$20=5, IF('JPN10-15'!B908="","",'JPN10-15'!B908),IF($A$20=6, IF(WLTC!C908="","", WLTC!C908),IF($A$20=7, IF('New Cycle 1'!B908="","", 'New Cycle 1'!B908),IF($A$20=8, IF('New Cycle 2'!B908="","", 'New Cycle 2'!B908),IF($A$20=9, IF('New Cycle 3'!B908="","", 'New Cycle 3'!B908),"")))))))))</f>
        <v>50</v>
      </c>
      <c r="R908" s="32">
        <f>IF($A$20=1,IF(UDDS!D908="","",UDDS!D908),IF($A$20=2,IF('FTP-75'!D908="","",'FTP-75'!D908),IF($A$20=3, IF('US06'!D908="","",'US06'!D908),IF($A$20=4, IF(NEDC!C908="","", NEDC!C908),IF($A$20=5, IF('JPN10-15'!C908="","",'JPN10-15'!C908),IF($A$20=6, IF(WLTC!D908="","", WLTC!D908),IF($A$20=7, IF('New Cycle 1'!C908="","", 'New Cycle 1'!C908),IF($A$20=8, IF('New Cycle 2'!C908="","", 'New Cycle 2'!C908),IF($A$20=9, IF('New Cycle 3'!C908="","", 'New Cycle 3'!C908),"")))))))))</f>
        <v>0</v>
      </c>
      <c r="S908" s="32">
        <f>IF($A$20=1,IF(UDDS!E908="","",UDDS!E908),IF($A$20=2,IF('FTP-75'!E908="","",'FTP-75'!E908),IF($A$20=3, IF('US06'!E908="","",'US06'!E908),IF($A$20=4, IF(NEDC!D908="","", NEDC!D908),IF($A$20=5, IF('JPN10-15'!D908="","",'JPN10-15'!D908),IF($A$20=6, IF(WLTC!E908="","", WLTC!E908),IF($A$20=7, IF('New Cycle 1'!D908="","", 'New Cycle 1'!D908),IF($A$20=8, IF('New Cycle 2'!D908="","", 'New Cycle 2'!D908),IF($A$20=9, IF('New Cycle 3'!D908="","", 'New Cycle 3'!D908),"")))))))))</f>
        <v>13.888888888888889</v>
      </c>
      <c r="T908" s="32">
        <f>IF($A$20=1,IF(UDDS!F908="","",UDDS!F908),IF($A$20=2,IF('FTP-75'!F908="","",'FTP-75'!F908),IF($A$20=3, IF('US06'!F908="","",'US06'!F908),IF($A$20=4, IF(NEDC!E908="","", NEDC!E908),IF($A$20=5, IF('JPN10-15'!E908="","",'JPN10-15'!E908),IF($A$20=6, IF(WLTC!F908="","", WLTC!F908),IF($A$20=7, IF('New Cycle 1'!E908="","", 'New Cycle 1'!E908),IF($A$20=8, IF('New Cycle 2'!E908="","", 'New Cycle 2'!E908),IF($A$20=9, IF('New Cycle 3'!E908="","", 'New Cycle 3'!E908),"")))))))))</f>
        <v>0</v>
      </c>
      <c r="U908" s="32">
        <f>IF($A$20=1,IF(UDDS!G908="","",UDDS!G908),IF($A$20=2,IF('FTP-75'!G908="","",'FTP-75'!G908),IF($A$20=3, IF('US06'!G908="","",'US06'!G908),IF($A$20=4, IF(NEDC!F908="","", NEDC!F908),IF($A$20=5, IF('JPN10-15'!F908="","",'JPN10-15'!F908),IF($A$20=6, IF(WLTC!G908="","", WLTC!G908),IF($A$20=7, IF('New Cycle 1'!F908="","", 'New Cycle 1'!F908),IF($A$20=8, IF('New Cycle 2'!F908="","", 'New Cycle 2'!F908),IF($A$20=9, IF('New Cycle 3'!F908="","", 'New Cycle 3'!F908),"")))))))))</f>
        <v>5680.9746168844213</v>
      </c>
    </row>
    <row r="909" spans="16:21" x14ac:dyDescent="0.25">
      <c r="P909" s="8">
        <f>IF($A$20=1,IF(UDDS!A909="","",UDDS!A909),IF($A$20=2,IF('FTP-75'!A909="","",'FTP-75'!A909),IF($A$20=3, IF('US06'!A909="","",'US06'!A909),IF($A$20=4, IF(NEDC!A909="","", NEDC!A909),IF($A$20=5, IF('JPN10-15'!A909="","",'JPN10-15'!A909),IF($A$20=6, IF(WLTC!B909="","", WLTC!B909),IF($A$20=7, IF('New Cycle 1'!A909="","", 'New Cycle 1'!A909),IF($A$20=8, IF('New Cycle 2'!A909="","", 'New Cycle 3'!A909),IF($A$20=9, IF('New Cycle 3'!A909="","", 'New Cycle 3'!A909),"")))))))))</f>
        <v>907</v>
      </c>
      <c r="Q909" s="32">
        <f>IF($A$20=1,IF(UDDS!C909="","",UDDS!C909),IF($A$20=2,IF('FTP-75'!C909="","",'FTP-75'!C909),IF($A$20=3, IF('US06'!C909="","",'US06'!C909),IF($A$20=4, IF(NEDC!B909="","", NEDC!B909),IF($A$20=5, IF('JPN10-15'!B909="","",'JPN10-15'!B909),IF($A$20=6, IF(WLTC!C909="","", WLTC!C909),IF($A$20=7, IF('New Cycle 1'!B909="","", 'New Cycle 1'!B909),IF($A$20=8, IF('New Cycle 2'!B909="","", 'New Cycle 2'!B909),IF($A$20=9, IF('New Cycle 3'!B909="","", 'New Cycle 3'!B909),"")))))))))</f>
        <v>50</v>
      </c>
      <c r="R909" s="32">
        <f>IF($A$20=1,IF(UDDS!D909="","",UDDS!D909),IF($A$20=2,IF('FTP-75'!D909="","",'FTP-75'!D909),IF($A$20=3, IF('US06'!D909="","",'US06'!D909),IF($A$20=4, IF(NEDC!C909="","", NEDC!C909),IF($A$20=5, IF('JPN10-15'!C909="","",'JPN10-15'!C909),IF($A$20=6, IF(WLTC!D909="","", WLTC!D909),IF($A$20=7, IF('New Cycle 1'!C909="","", 'New Cycle 1'!C909),IF($A$20=8, IF('New Cycle 2'!C909="","", 'New Cycle 2'!C909),IF($A$20=9, IF('New Cycle 3'!C909="","", 'New Cycle 3'!C909),"")))))))))</f>
        <v>0</v>
      </c>
      <c r="S909" s="32">
        <f>IF($A$20=1,IF(UDDS!E909="","",UDDS!E909),IF($A$20=2,IF('FTP-75'!E909="","",'FTP-75'!E909),IF($A$20=3, IF('US06'!E909="","",'US06'!E909),IF($A$20=4, IF(NEDC!D909="","", NEDC!D909),IF($A$20=5, IF('JPN10-15'!D909="","",'JPN10-15'!D909),IF($A$20=6, IF(WLTC!E909="","", WLTC!E909),IF($A$20=7, IF('New Cycle 1'!D909="","", 'New Cycle 1'!D909),IF($A$20=8, IF('New Cycle 2'!D909="","", 'New Cycle 2'!D909),IF($A$20=9, IF('New Cycle 3'!D909="","", 'New Cycle 3'!D909),"")))))))))</f>
        <v>13.888888888888889</v>
      </c>
      <c r="T909" s="32">
        <f>IF($A$20=1,IF(UDDS!F909="","",UDDS!F909),IF($A$20=2,IF('FTP-75'!F909="","",'FTP-75'!F909),IF($A$20=3, IF('US06'!F909="","",'US06'!F909),IF($A$20=4, IF(NEDC!E909="","", NEDC!E909),IF($A$20=5, IF('JPN10-15'!E909="","",'JPN10-15'!E909),IF($A$20=6, IF(WLTC!F909="","", WLTC!F909),IF($A$20=7, IF('New Cycle 1'!E909="","", 'New Cycle 1'!E909),IF($A$20=8, IF('New Cycle 2'!E909="","", 'New Cycle 2'!E909),IF($A$20=9, IF('New Cycle 3'!E909="","", 'New Cycle 3'!E909),"")))))))))</f>
        <v>0</v>
      </c>
      <c r="U909" s="32">
        <f>IF($A$20=1,IF(UDDS!G909="","",UDDS!G909),IF($A$20=2,IF('FTP-75'!G909="","",'FTP-75'!G909),IF($A$20=3, IF('US06'!G909="","",'US06'!G909),IF($A$20=4, IF(NEDC!F909="","", NEDC!F909),IF($A$20=5, IF('JPN10-15'!F909="","",'JPN10-15'!F909),IF($A$20=6, IF(WLTC!G909="","", WLTC!G909),IF($A$20=7, IF('New Cycle 1'!F909="","", 'New Cycle 1'!F909),IF($A$20=8, IF('New Cycle 2'!F909="","", 'New Cycle 2'!F909),IF($A$20=9, IF('New Cycle 3'!F909="","", 'New Cycle 3'!F909),"")))))))))</f>
        <v>5694.86350577331</v>
      </c>
    </row>
    <row r="910" spans="16:21" x14ac:dyDescent="0.25">
      <c r="P910" s="8">
        <f>IF($A$20=1,IF(UDDS!A910="","",UDDS!A910),IF($A$20=2,IF('FTP-75'!A910="","",'FTP-75'!A910),IF($A$20=3, IF('US06'!A910="","",'US06'!A910),IF($A$20=4, IF(NEDC!A910="","", NEDC!A910),IF($A$20=5, IF('JPN10-15'!A910="","",'JPN10-15'!A910),IF($A$20=6, IF(WLTC!B910="","", WLTC!B910),IF($A$20=7, IF('New Cycle 1'!A910="","", 'New Cycle 1'!A910),IF($A$20=8, IF('New Cycle 2'!A910="","", 'New Cycle 3'!A910),IF($A$20=9, IF('New Cycle 3'!A910="","", 'New Cycle 3'!A910),"")))))))))</f>
        <v>908</v>
      </c>
      <c r="Q910" s="32">
        <f>IF($A$20=1,IF(UDDS!C910="","",UDDS!C910),IF($A$20=2,IF('FTP-75'!C910="","",'FTP-75'!C910),IF($A$20=3, IF('US06'!C910="","",'US06'!C910),IF($A$20=4, IF(NEDC!B910="","", NEDC!B910),IF($A$20=5, IF('JPN10-15'!B910="","",'JPN10-15'!B910),IF($A$20=6, IF(WLTC!C910="","", WLTC!C910),IF($A$20=7, IF('New Cycle 1'!B910="","", 'New Cycle 1'!B910),IF($A$20=8, IF('New Cycle 2'!B910="","", 'New Cycle 2'!B910),IF($A$20=9, IF('New Cycle 3'!B910="","", 'New Cycle 3'!B910),"")))))))))</f>
        <v>50</v>
      </c>
      <c r="R910" s="32">
        <f>IF($A$20=1,IF(UDDS!D910="","",UDDS!D910),IF($A$20=2,IF('FTP-75'!D910="","",'FTP-75'!D910),IF($A$20=3, IF('US06'!D910="","",'US06'!D910),IF($A$20=4, IF(NEDC!C910="","", NEDC!C910),IF($A$20=5, IF('JPN10-15'!C910="","",'JPN10-15'!C910),IF($A$20=6, IF(WLTC!D910="","", WLTC!D910),IF($A$20=7, IF('New Cycle 1'!C910="","", 'New Cycle 1'!C910),IF($A$20=8, IF('New Cycle 2'!C910="","", 'New Cycle 2'!C910),IF($A$20=9, IF('New Cycle 3'!C910="","", 'New Cycle 3'!C910),"")))))))))</f>
        <v>0</v>
      </c>
      <c r="S910" s="32">
        <f>IF($A$20=1,IF(UDDS!E910="","",UDDS!E910),IF($A$20=2,IF('FTP-75'!E910="","",'FTP-75'!E910),IF($A$20=3, IF('US06'!E910="","",'US06'!E910),IF($A$20=4, IF(NEDC!D910="","", NEDC!D910),IF($A$20=5, IF('JPN10-15'!D910="","",'JPN10-15'!D910),IF($A$20=6, IF(WLTC!E910="","", WLTC!E910),IF($A$20=7, IF('New Cycle 1'!D910="","", 'New Cycle 1'!D910),IF($A$20=8, IF('New Cycle 2'!D910="","", 'New Cycle 2'!D910),IF($A$20=9, IF('New Cycle 3'!D910="","", 'New Cycle 3'!D910),"")))))))))</f>
        <v>13.888888888888889</v>
      </c>
      <c r="T910" s="32">
        <f>IF($A$20=1,IF(UDDS!F910="","",UDDS!F910),IF($A$20=2,IF('FTP-75'!F910="","",'FTP-75'!F910),IF($A$20=3, IF('US06'!F910="","",'US06'!F910),IF($A$20=4, IF(NEDC!E910="","", NEDC!E910),IF($A$20=5, IF('JPN10-15'!E910="","",'JPN10-15'!E910),IF($A$20=6, IF(WLTC!F910="","", WLTC!F910),IF($A$20=7, IF('New Cycle 1'!E910="","", 'New Cycle 1'!E910),IF($A$20=8, IF('New Cycle 2'!E910="","", 'New Cycle 2'!E910),IF($A$20=9, IF('New Cycle 3'!E910="","", 'New Cycle 3'!E910),"")))))))))</f>
        <v>0</v>
      </c>
      <c r="U910" s="32">
        <f>IF($A$20=1,IF(UDDS!G910="","",UDDS!G910),IF($A$20=2,IF('FTP-75'!G910="","",'FTP-75'!G910),IF($A$20=3, IF('US06'!G910="","",'US06'!G910),IF($A$20=4, IF(NEDC!F910="","", NEDC!F910),IF($A$20=5, IF('JPN10-15'!F910="","",'JPN10-15'!F910),IF($A$20=6, IF(WLTC!G910="","", WLTC!G910),IF($A$20=7, IF('New Cycle 1'!F910="","", 'New Cycle 1'!F910),IF($A$20=8, IF('New Cycle 2'!F910="","", 'New Cycle 2'!F910),IF($A$20=9, IF('New Cycle 3'!F910="","", 'New Cycle 3'!F910),"")))))))))</f>
        <v>5708.7523946621986</v>
      </c>
    </row>
    <row r="911" spans="16:21" x14ac:dyDescent="0.25">
      <c r="P911" s="8">
        <f>IF($A$20=1,IF(UDDS!A911="","",UDDS!A911),IF($A$20=2,IF('FTP-75'!A911="","",'FTP-75'!A911),IF($A$20=3, IF('US06'!A911="","",'US06'!A911),IF($A$20=4, IF(NEDC!A911="","", NEDC!A911),IF($A$20=5, IF('JPN10-15'!A911="","",'JPN10-15'!A911),IF($A$20=6, IF(WLTC!B911="","", WLTC!B911),IF($A$20=7, IF('New Cycle 1'!A911="","", 'New Cycle 1'!A911),IF($A$20=8, IF('New Cycle 2'!A911="","", 'New Cycle 3'!A911),IF($A$20=9, IF('New Cycle 3'!A911="","", 'New Cycle 3'!A911),"")))))))))</f>
        <v>909</v>
      </c>
      <c r="Q911" s="32">
        <f>IF($A$20=1,IF(UDDS!C911="","",UDDS!C911),IF($A$20=2,IF('FTP-75'!C911="","",'FTP-75'!C911),IF($A$20=3, IF('US06'!C911="","",'US06'!C911),IF($A$20=4, IF(NEDC!B911="","", NEDC!B911),IF($A$20=5, IF('JPN10-15'!B911="","",'JPN10-15'!B911),IF($A$20=6, IF(WLTC!C911="","", WLTC!C911),IF($A$20=7, IF('New Cycle 1'!B911="","", 'New Cycle 1'!B911),IF($A$20=8, IF('New Cycle 2'!B911="","", 'New Cycle 2'!B911),IF($A$20=9, IF('New Cycle 3'!B911="","", 'New Cycle 3'!B911),"")))))))))</f>
        <v>50</v>
      </c>
      <c r="R911" s="32">
        <f>IF($A$20=1,IF(UDDS!D911="","",UDDS!D911),IF($A$20=2,IF('FTP-75'!D911="","",'FTP-75'!D911),IF($A$20=3, IF('US06'!D911="","",'US06'!D911),IF($A$20=4, IF(NEDC!C911="","", NEDC!C911),IF($A$20=5, IF('JPN10-15'!C911="","",'JPN10-15'!C911),IF($A$20=6, IF(WLTC!D911="","", WLTC!D911),IF($A$20=7, IF('New Cycle 1'!C911="","", 'New Cycle 1'!C911),IF($A$20=8, IF('New Cycle 2'!C911="","", 'New Cycle 2'!C911),IF($A$20=9, IF('New Cycle 3'!C911="","", 'New Cycle 3'!C911),"")))))))))</f>
        <v>0</v>
      </c>
      <c r="S911" s="32">
        <f>IF($A$20=1,IF(UDDS!E911="","",UDDS!E911),IF($A$20=2,IF('FTP-75'!E911="","",'FTP-75'!E911),IF($A$20=3, IF('US06'!E911="","",'US06'!E911),IF($A$20=4, IF(NEDC!D911="","", NEDC!D911),IF($A$20=5, IF('JPN10-15'!D911="","",'JPN10-15'!D911),IF($A$20=6, IF(WLTC!E911="","", WLTC!E911),IF($A$20=7, IF('New Cycle 1'!D911="","", 'New Cycle 1'!D911),IF($A$20=8, IF('New Cycle 2'!D911="","", 'New Cycle 2'!D911),IF($A$20=9, IF('New Cycle 3'!D911="","", 'New Cycle 3'!D911),"")))))))))</f>
        <v>13.888888888888889</v>
      </c>
      <c r="T911" s="32">
        <f>IF($A$20=1,IF(UDDS!F911="","",UDDS!F911),IF($A$20=2,IF('FTP-75'!F911="","",'FTP-75'!F911),IF($A$20=3, IF('US06'!F911="","",'US06'!F911),IF($A$20=4, IF(NEDC!E911="","", NEDC!E911),IF($A$20=5, IF('JPN10-15'!E911="","",'JPN10-15'!E911),IF($A$20=6, IF(WLTC!F911="","", WLTC!F911),IF($A$20=7, IF('New Cycle 1'!E911="","", 'New Cycle 1'!E911),IF($A$20=8, IF('New Cycle 2'!E911="","", 'New Cycle 2'!E911),IF($A$20=9, IF('New Cycle 3'!E911="","", 'New Cycle 3'!E911),"")))))))))</f>
        <v>0</v>
      </c>
      <c r="U911" s="32">
        <f>IF($A$20=1,IF(UDDS!G911="","",UDDS!G911),IF($A$20=2,IF('FTP-75'!G911="","",'FTP-75'!G911),IF($A$20=3, IF('US06'!G911="","",'US06'!G911),IF($A$20=4, IF(NEDC!F911="","", NEDC!F911),IF($A$20=5, IF('JPN10-15'!F911="","",'JPN10-15'!F911),IF($A$20=6, IF(WLTC!G911="","", WLTC!G911),IF($A$20=7, IF('New Cycle 1'!F911="","", 'New Cycle 1'!F911),IF($A$20=8, IF('New Cycle 2'!F911="","", 'New Cycle 2'!F911),IF($A$20=9, IF('New Cycle 3'!F911="","", 'New Cycle 3'!F911),"")))))))))</f>
        <v>5722.6412835510873</v>
      </c>
    </row>
    <row r="912" spans="16:21" x14ac:dyDescent="0.25">
      <c r="P912" s="8">
        <f>IF($A$20=1,IF(UDDS!A912="","",UDDS!A912),IF($A$20=2,IF('FTP-75'!A912="","",'FTP-75'!A912),IF($A$20=3, IF('US06'!A912="","",'US06'!A912),IF($A$20=4, IF(NEDC!A912="","", NEDC!A912),IF($A$20=5, IF('JPN10-15'!A912="","",'JPN10-15'!A912),IF($A$20=6, IF(WLTC!B912="","", WLTC!B912),IF($A$20=7, IF('New Cycle 1'!A912="","", 'New Cycle 1'!A912),IF($A$20=8, IF('New Cycle 2'!A912="","", 'New Cycle 3'!A912),IF($A$20=9, IF('New Cycle 3'!A912="","", 'New Cycle 3'!A912),"")))))))))</f>
        <v>910</v>
      </c>
      <c r="Q912" s="32">
        <f>IF($A$20=1,IF(UDDS!C912="","",UDDS!C912),IF($A$20=2,IF('FTP-75'!C912="","",'FTP-75'!C912),IF($A$20=3, IF('US06'!C912="","",'US06'!C912),IF($A$20=4, IF(NEDC!B912="","", NEDC!B912),IF($A$20=5, IF('JPN10-15'!B912="","",'JPN10-15'!B912),IF($A$20=6, IF(WLTC!C912="","", WLTC!C912),IF($A$20=7, IF('New Cycle 1'!B912="","", 'New Cycle 1'!B912),IF($A$20=8, IF('New Cycle 2'!B912="","", 'New Cycle 2'!B912),IF($A$20=9, IF('New Cycle 3'!B912="","", 'New Cycle 3'!B912),"")))))))))</f>
        <v>50</v>
      </c>
      <c r="R912" s="32">
        <f>IF($A$20=1,IF(UDDS!D912="","",UDDS!D912),IF($A$20=2,IF('FTP-75'!D912="","",'FTP-75'!D912),IF($A$20=3, IF('US06'!D912="","",'US06'!D912),IF($A$20=4, IF(NEDC!C912="","", NEDC!C912),IF($A$20=5, IF('JPN10-15'!C912="","",'JPN10-15'!C912),IF($A$20=6, IF(WLTC!D912="","", WLTC!D912),IF($A$20=7, IF('New Cycle 1'!C912="","", 'New Cycle 1'!C912),IF($A$20=8, IF('New Cycle 2'!C912="","", 'New Cycle 2'!C912),IF($A$20=9, IF('New Cycle 3'!C912="","", 'New Cycle 3'!C912),"")))))))))</f>
        <v>0</v>
      </c>
      <c r="S912" s="32">
        <f>IF($A$20=1,IF(UDDS!E912="","",UDDS!E912),IF($A$20=2,IF('FTP-75'!E912="","",'FTP-75'!E912),IF($A$20=3, IF('US06'!E912="","",'US06'!E912),IF($A$20=4, IF(NEDC!D912="","", NEDC!D912),IF($A$20=5, IF('JPN10-15'!D912="","",'JPN10-15'!D912),IF($A$20=6, IF(WLTC!E912="","", WLTC!E912),IF($A$20=7, IF('New Cycle 1'!D912="","", 'New Cycle 1'!D912),IF($A$20=8, IF('New Cycle 2'!D912="","", 'New Cycle 2'!D912),IF($A$20=9, IF('New Cycle 3'!D912="","", 'New Cycle 3'!D912),"")))))))))</f>
        <v>13.888888888888889</v>
      </c>
      <c r="T912" s="32">
        <f>IF($A$20=1,IF(UDDS!F912="","",UDDS!F912),IF($A$20=2,IF('FTP-75'!F912="","",'FTP-75'!F912),IF($A$20=3, IF('US06'!F912="","",'US06'!F912),IF($A$20=4, IF(NEDC!E912="","", NEDC!E912),IF($A$20=5, IF('JPN10-15'!E912="","",'JPN10-15'!E912),IF($A$20=6, IF(WLTC!F912="","", WLTC!F912),IF($A$20=7, IF('New Cycle 1'!E912="","", 'New Cycle 1'!E912),IF($A$20=8, IF('New Cycle 2'!E912="","", 'New Cycle 2'!E912),IF($A$20=9, IF('New Cycle 3'!E912="","", 'New Cycle 3'!E912),"")))))))))</f>
        <v>0</v>
      </c>
      <c r="U912" s="32">
        <f>IF($A$20=1,IF(UDDS!G912="","",UDDS!G912),IF($A$20=2,IF('FTP-75'!G912="","",'FTP-75'!G912),IF($A$20=3, IF('US06'!G912="","",'US06'!G912),IF($A$20=4, IF(NEDC!F912="","", NEDC!F912),IF($A$20=5, IF('JPN10-15'!F912="","",'JPN10-15'!F912),IF($A$20=6, IF(WLTC!G912="","", WLTC!G912),IF($A$20=7, IF('New Cycle 1'!F912="","", 'New Cycle 1'!F912),IF($A$20=8, IF('New Cycle 2'!F912="","", 'New Cycle 2'!F912),IF($A$20=9, IF('New Cycle 3'!F912="","", 'New Cycle 3'!F912),"")))))))))</f>
        <v>5736.530172439976</v>
      </c>
    </row>
    <row r="913" spans="16:21" x14ac:dyDescent="0.25">
      <c r="P913" s="8">
        <f>IF($A$20=1,IF(UDDS!A913="","",UDDS!A913),IF($A$20=2,IF('FTP-75'!A913="","",'FTP-75'!A913),IF($A$20=3, IF('US06'!A913="","",'US06'!A913),IF($A$20=4, IF(NEDC!A913="","", NEDC!A913),IF($A$20=5, IF('JPN10-15'!A913="","",'JPN10-15'!A913),IF($A$20=6, IF(WLTC!B913="","", WLTC!B913),IF($A$20=7, IF('New Cycle 1'!A913="","", 'New Cycle 1'!A913),IF($A$20=8, IF('New Cycle 2'!A913="","", 'New Cycle 3'!A913),IF($A$20=9, IF('New Cycle 3'!A913="","", 'New Cycle 3'!A913),"")))))))))</f>
        <v>911</v>
      </c>
      <c r="Q913" s="32">
        <f>IF($A$20=1,IF(UDDS!C913="","",UDDS!C913),IF($A$20=2,IF('FTP-75'!C913="","",'FTP-75'!C913),IF($A$20=3, IF('US06'!C913="","",'US06'!C913),IF($A$20=4, IF(NEDC!B913="","", NEDC!B913),IF($A$20=5, IF('JPN10-15'!B913="","",'JPN10-15'!B913),IF($A$20=6, IF(WLTC!C913="","", WLTC!C913),IF($A$20=7, IF('New Cycle 1'!B913="","", 'New Cycle 1'!B913),IF($A$20=8, IF('New Cycle 2'!B913="","", 'New Cycle 2'!B913),IF($A$20=9, IF('New Cycle 3'!B913="","", 'New Cycle 3'!B913),"")))))))))</f>
        <v>50</v>
      </c>
      <c r="R913" s="32">
        <f>IF($A$20=1,IF(UDDS!D913="","",UDDS!D913),IF($A$20=2,IF('FTP-75'!D913="","",'FTP-75'!D913),IF($A$20=3, IF('US06'!D913="","",'US06'!D913),IF($A$20=4, IF(NEDC!C913="","", NEDC!C913),IF($A$20=5, IF('JPN10-15'!C913="","",'JPN10-15'!C913),IF($A$20=6, IF(WLTC!D913="","", WLTC!D913),IF($A$20=7, IF('New Cycle 1'!C913="","", 'New Cycle 1'!C913),IF($A$20=8, IF('New Cycle 2'!C913="","", 'New Cycle 2'!C913),IF($A$20=9, IF('New Cycle 3'!C913="","", 'New Cycle 3'!C913),"")))))))))</f>
        <v>0</v>
      </c>
      <c r="S913" s="32">
        <f>IF($A$20=1,IF(UDDS!E913="","",UDDS!E913),IF($A$20=2,IF('FTP-75'!E913="","",'FTP-75'!E913),IF($A$20=3, IF('US06'!E913="","",'US06'!E913),IF($A$20=4, IF(NEDC!D913="","", NEDC!D913),IF($A$20=5, IF('JPN10-15'!D913="","",'JPN10-15'!D913),IF($A$20=6, IF(WLTC!E913="","", WLTC!E913),IF($A$20=7, IF('New Cycle 1'!D913="","", 'New Cycle 1'!D913),IF($A$20=8, IF('New Cycle 2'!D913="","", 'New Cycle 2'!D913),IF($A$20=9, IF('New Cycle 3'!D913="","", 'New Cycle 3'!D913),"")))))))))</f>
        <v>13.888888888888889</v>
      </c>
      <c r="T913" s="32">
        <f>IF($A$20=1,IF(UDDS!F913="","",UDDS!F913),IF($A$20=2,IF('FTP-75'!F913="","",'FTP-75'!F913),IF($A$20=3, IF('US06'!F913="","",'US06'!F913),IF($A$20=4, IF(NEDC!E913="","", NEDC!E913),IF($A$20=5, IF('JPN10-15'!E913="","",'JPN10-15'!E913),IF($A$20=6, IF(WLTC!F913="","", WLTC!F913),IF($A$20=7, IF('New Cycle 1'!E913="","", 'New Cycle 1'!E913),IF($A$20=8, IF('New Cycle 2'!E913="","", 'New Cycle 2'!E913),IF($A$20=9, IF('New Cycle 3'!E913="","", 'New Cycle 3'!E913),"")))))))))</f>
        <v>0</v>
      </c>
      <c r="U913" s="32">
        <f>IF($A$20=1,IF(UDDS!G913="","",UDDS!G913),IF($A$20=2,IF('FTP-75'!G913="","",'FTP-75'!G913),IF($A$20=3, IF('US06'!G913="","",'US06'!G913),IF($A$20=4, IF(NEDC!F913="","", NEDC!F913),IF($A$20=5, IF('JPN10-15'!F913="","",'JPN10-15'!F913),IF($A$20=6, IF(WLTC!G913="","", WLTC!G913),IF($A$20=7, IF('New Cycle 1'!F913="","", 'New Cycle 1'!F913),IF($A$20=8, IF('New Cycle 2'!F913="","", 'New Cycle 2'!F913),IF($A$20=9, IF('New Cycle 3'!F913="","", 'New Cycle 3'!F913),"")))))))))</f>
        <v>5750.4190613288647</v>
      </c>
    </row>
    <row r="914" spans="16:21" x14ac:dyDescent="0.25">
      <c r="P914" s="8">
        <f>IF($A$20=1,IF(UDDS!A914="","",UDDS!A914),IF($A$20=2,IF('FTP-75'!A914="","",'FTP-75'!A914),IF($A$20=3, IF('US06'!A914="","",'US06'!A914),IF($A$20=4, IF(NEDC!A914="","", NEDC!A914),IF($A$20=5, IF('JPN10-15'!A914="","",'JPN10-15'!A914),IF($A$20=6, IF(WLTC!B914="","", WLTC!B914),IF($A$20=7, IF('New Cycle 1'!A914="","", 'New Cycle 1'!A914),IF($A$20=8, IF('New Cycle 2'!A914="","", 'New Cycle 3'!A914),IF($A$20=9, IF('New Cycle 3'!A914="","", 'New Cycle 3'!A914),"")))))))))</f>
        <v>912</v>
      </c>
      <c r="Q914" s="32">
        <f>IF($A$20=1,IF(UDDS!C914="","",UDDS!C914),IF($A$20=2,IF('FTP-75'!C914="","",'FTP-75'!C914),IF($A$20=3, IF('US06'!C914="","",'US06'!C914),IF($A$20=4, IF(NEDC!B914="","", NEDC!B914),IF($A$20=5, IF('JPN10-15'!B914="","",'JPN10-15'!B914),IF($A$20=6, IF(WLTC!C914="","", WLTC!C914),IF($A$20=7, IF('New Cycle 1'!B914="","", 'New Cycle 1'!B914),IF($A$20=8, IF('New Cycle 2'!B914="","", 'New Cycle 2'!B914),IF($A$20=9, IF('New Cycle 3'!B914="","", 'New Cycle 3'!B914),"")))))))))</f>
        <v>50</v>
      </c>
      <c r="R914" s="32">
        <f>IF($A$20=1,IF(UDDS!D914="","",UDDS!D914),IF($A$20=2,IF('FTP-75'!D914="","",'FTP-75'!D914),IF($A$20=3, IF('US06'!D914="","",'US06'!D914),IF($A$20=4, IF(NEDC!C914="","", NEDC!C914),IF($A$20=5, IF('JPN10-15'!C914="","",'JPN10-15'!C914),IF($A$20=6, IF(WLTC!D914="","", WLTC!D914),IF($A$20=7, IF('New Cycle 1'!C914="","", 'New Cycle 1'!C914),IF($A$20=8, IF('New Cycle 2'!C914="","", 'New Cycle 2'!C914),IF($A$20=9, IF('New Cycle 3'!C914="","", 'New Cycle 3'!C914),"")))))))))</f>
        <v>0</v>
      </c>
      <c r="S914" s="32">
        <f>IF($A$20=1,IF(UDDS!E914="","",UDDS!E914),IF($A$20=2,IF('FTP-75'!E914="","",'FTP-75'!E914),IF($A$20=3, IF('US06'!E914="","",'US06'!E914),IF($A$20=4, IF(NEDC!D914="","", NEDC!D914),IF($A$20=5, IF('JPN10-15'!D914="","",'JPN10-15'!D914),IF($A$20=6, IF(WLTC!E914="","", WLTC!E914),IF($A$20=7, IF('New Cycle 1'!D914="","", 'New Cycle 1'!D914),IF($A$20=8, IF('New Cycle 2'!D914="","", 'New Cycle 2'!D914),IF($A$20=9, IF('New Cycle 3'!D914="","", 'New Cycle 3'!D914),"")))))))))</f>
        <v>13.888888888888889</v>
      </c>
      <c r="T914" s="32">
        <f>IF($A$20=1,IF(UDDS!F914="","",UDDS!F914),IF($A$20=2,IF('FTP-75'!F914="","",'FTP-75'!F914),IF($A$20=3, IF('US06'!F914="","",'US06'!F914),IF($A$20=4, IF(NEDC!E914="","", NEDC!E914),IF($A$20=5, IF('JPN10-15'!E914="","",'JPN10-15'!E914),IF($A$20=6, IF(WLTC!F914="","", WLTC!F914),IF($A$20=7, IF('New Cycle 1'!E914="","", 'New Cycle 1'!E914),IF($A$20=8, IF('New Cycle 2'!E914="","", 'New Cycle 2'!E914),IF($A$20=9, IF('New Cycle 3'!E914="","", 'New Cycle 3'!E914),"")))))))))</f>
        <v>0</v>
      </c>
      <c r="U914" s="32">
        <f>IF($A$20=1,IF(UDDS!G914="","",UDDS!G914),IF($A$20=2,IF('FTP-75'!G914="","",'FTP-75'!G914),IF($A$20=3, IF('US06'!G914="","",'US06'!G914),IF($A$20=4, IF(NEDC!F914="","", NEDC!F914),IF($A$20=5, IF('JPN10-15'!F914="","",'JPN10-15'!F914),IF($A$20=6, IF(WLTC!G914="","", WLTC!G914),IF($A$20=7, IF('New Cycle 1'!F914="","", 'New Cycle 1'!F914),IF($A$20=8, IF('New Cycle 2'!F914="","", 'New Cycle 2'!F914),IF($A$20=9, IF('New Cycle 3'!F914="","", 'New Cycle 3'!F914),"")))))))))</f>
        <v>5764.3079502177534</v>
      </c>
    </row>
    <row r="915" spans="16:21" x14ac:dyDescent="0.25">
      <c r="P915" s="8">
        <f>IF($A$20=1,IF(UDDS!A915="","",UDDS!A915),IF($A$20=2,IF('FTP-75'!A915="","",'FTP-75'!A915),IF($A$20=3, IF('US06'!A915="","",'US06'!A915),IF($A$20=4, IF(NEDC!A915="","", NEDC!A915),IF($A$20=5, IF('JPN10-15'!A915="","",'JPN10-15'!A915),IF($A$20=6, IF(WLTC!B915="","", WLTC!B915),IF($A$20=7, IF('New Cycle 1'!A915="","", 'New Cycle 1'!A915),IF($A$20=8, IF('New Cycle 2'!A915="","", 'New Cycle 3'!A915),IF($A$20=9, IF('New Cycle 3'!A915="","", 'New Cycle 3'!A915),"")))))))))</f>
        <v>913</v>
      </c>
      <c r="Q915" s="32">
        <f>IF($A$20=1,IF(UDDS!C915="","",UDDS!C915),IF($A$20=2,IF('FTP-75'!C915="","",'FTP-75'!C915),IF($A$20=3, IF('US06'!C915="","",'US06'!C915),IF($A$20=4, IF(NEDC!B915="","", NEDC!B915),IF($A$20=5, IF('JPN10-15'!B915="","",'JPN10-15'!B915),IF($A$20=6, IF(WLTC!C915="","", WLTC!C915),IF($A$20=7, IF('New Cycle 1'!B915="","", 'New Cycle 1'!B915),IF($A$20=8, IF('New Cycle 2'!B915="","", 'New Cycle 2'!B915),IF($A$20=9, IF('New Cycle 3'!B915="","", 'New Cycle 3'!B915),"")))))))))</f>
        <v>50</v>
      </c>
      <c r="R915" s="32">
        <f>IF($A$20=1,IF(UDDS!D915="","",UDDS!D915),IF($A$20=2,IF('FTP-75'!D915="","",'FTP-75'!D915),IF($A$20=3, IF('US06'!D915="","",'US06'!D915),IF($A$20=4, IF(NEDC!C915="","", NEDC!C915),IF($A$20=5, IF('JPN10-15'!C915="","",'JPN10-15'!C915),IF($A$20=6, IF(WLTC!D915="","", WLTC!D915),IF($A$20=7, IF('New Cycle 1'!C915="","", 'New Cycle 1'!C915),IF($A$20=8, IF('New Cycle 2'!C915="","", 'New Cycle 2'!C915),IF($A$20=9, IF('New Cycle 3'!C915="","", 'New Cycle 3'!C915),"")))))))))</f>
        <v>0</v>
      </c>
      <c r="S915" s="32">
        <f>IF($A$20=1,IF(UDDS!E915="","",UDDS!E915),IF($A$20=2,IF('FTP-75'!E915="","",'FTP-75'!E915),IF($A$20=3, IF('US06'!E915="","",'US06'!E915),IF($A$20=4, IF(NEDC!D915="","", NEDC!D915),IF($A$20=5, IF('JPN10-15'!D915="","",'JPN10-15'!D915),IF($A$20=6, IF(WLTC!E915="","", WLTC!E915),IF($A$20=7, IF('New Cycle 1'!D915="","", 'New Cycle 1'!D915),IF($A$20=8, IF('New Cycle 2'!D915="","", 'New Cycle 2'!D915),IF($A$20=9, IF('New Cycle 3'!D915="","", 'New Cycle 3'!D915),"")))))))))</f>
        <v>13.888888888888889</v>
      </c>
      <c r="T915" s="32">
        <f>IF($A$20=1,IF(UDDS!F915="","",UDDS!F915),IF($A$20=2,IF('FTP-75'!F915="","",'FTP-75'!F915),IF($A$20=3, IF('US06'!F915="","",'US06'!F915),IF($A$20=4, IF(NEDC!E915="","", NEDC!E915),IF($A$20=5, IF('JPN10-15'!E915="","",'JPN10-15'!E915),IF($A$20=6, IF(WLTC!F915="","", WLTC!F915),IF($A$20=7, IF('New Cycle 1'!E915="","", 'New Cycle 1'!E915),IF($A$20=8, IF('New Cycle 2'!E915="","", 'New Cycle 2'!E915),IF($A$20=9, IF('New Cycle 3'!E915="","", 'New Cycle 3'!E915),"")))))))))</f>
        <v>0</v>
      </c>
      <c r="U915" s="32">
        <f>IF($A$20=1,IF(UDDS!G915="","",UDDS!G915),IF($A$20=2,IF('FTP-75'!G915="","",'FTP-75'!G915),IF($A$20=3, IF('US06'!G915="","",'US06'!G915),IF($A$20=4, IF(NEDC!F915="","", NEDC!F915),IF($A$20=5, IF('JPN10-15'!F915="","",'JPN10-15'!F915),IF($A$20=6, IF(WLTC!G915="","", WLTC!G915),IF($A$20=7, IF('New Cycle 1'!F915="","", 'New Cycle 1'!F915),IF($A$20=8, IF('New Cycle 2'!F915="","", 'New Cycle 2'!F915),IF($A$20=9, IF('New Cycle 3'!F915="","", 'New Cycle 3'!F915),"")))))))))</f>
        <v>5778.1968391066421</v>
      </c>
    </row>
    <row r="916" spans="16:21" x14ac:dyDescent="0.25">
      <c r="P916" s="8">
        <f>IF($A$20=1,IF(UDDS!A916="","",UDDS!A916),IF($A$20=2,IF('FTP-75'!A916="","",'FTP-75'!A916),IF($A$20=3, IF('US06'!A916="","",'US06'!A916),IF($A$20=4, IF(NEDC!A916="","", NEDC!A916),IF($A$20=5, IF('JPN10-15'!A916="","",'JPN10-15'!A916),IF($A$20=6, IF(WLTC!B916="","", WLTC!B916),IF($A$20=7, IF('New Cycle 1'!A916="","", 'New Cycle 1'!A916),IF($A$20=8, IF('New Cycle 2'!A916="","", 'New Cycle 3'!A916),IF($A$20=9, IF('New Cycle 3'!A916="","", 'New Cycle 3'!A916),"")))))))))</f>
        <v>914</v>
      </c>
      <c r="Q916" s="32">
        <f>IF($A$20=1,IF(UDDS!C916="","",UDDS!C916),IF($A$20=2,IF('FTP-75'!C916="","",'FTP-75'!C916),IF($A$20=3, IF('US06'!C916="","",'US06'!C916),IF($A$20=4, IF(NEDC!B916="","", NEDC!B916),IF($A$20=5, IF('JPN10-15'!B916="","",'JPN10-15'!B916),IF($A$20=6, IF(WLTC!C916="","", WLTC!C916),IF($A$20=7, IF('New Cycle 1'!B916="","", 'New Cycle 1'!B916),IF($A$20=8, IF('New Cycle 2'!B916="","", 'New Cycle 2'!B916),IF($A$20=9, IF('New Cycle 3'!B916="","", 'New Cycle 3'!B916),"")))))))))</f>
        <v>50</v>
      </c>
      <c r="R916" s="32">
        <f>IF($A$20=1,IF(UDDS!D916="","",UDDS!D916),IF($A$20=2,IF('FTP-75'!D916="","",'FTP-75'!D916),IF($A$20=3, IF('US06'!D916="","",'US06'!D916),IF($A$20=4, IF(NEDC!C916="","", NEDC!C916),IF($A$20=5, IF('JPN10-15'!C916="","",'JPN10-15'!C916),IF($A$20=6, IF(WLTC!D916="","", WLTC!D916),IF($A$20=7, IF('New Cycle 1'!C916="","", 'New Cycle 1'!C916),IF($A$20=8, IF('New Cycle 2'!C916="","", 'New Cycle 2'!C916),IF($A$20=9, IF('New Cycle 3'!C916="","", 'New Cycle 3'!C916),"")))))))))</f>
        <v>0</v>
      </c>
      <c r="S916" s="32">
        <f>IF($A$20=1,IF(UDDS!E916="","",UDDS!E916),IF($A$20=2,IF('FTP-75'!E916="","",'FTP-75'!E916),IF($A$20=3, IF('US06'!E916="","",'US06'!E916),IF($A$20=4, IF(NEDC!D916="","", NEDC!D916),IF($A$20=5, IF('JPN10-15'!D916="","",'JPN10-15'!D916),IF($A$20=6, IF(WLTC!E916="","", WLTC!E916),IF($A$20=7, IF('New Cycle 1'!D916="","", 'New Cycle 1'!D916),IF($A$20=8, IF('New Cycle 2'!D916="","", 'New Cycle 2'!D916),IF($A$20=9, IF('New Cycle 3'!D916="","", 'New Cycle 3'!D916),"")))))))))</f>
        <v>13.888888888888889</v>
      </c>
      <c r="T916" s="32">
        <f>IF($A$20=1,IF(UDDS!F916="","",UDDS!F916),IF($A$20=2,IF('FTP-75'!F916="","",'FTP-75'!F916),IF($A$20=3, IF('US06'!F916="","",'US06'!F916),IF($A$20=4, IF(NEDC!E916="","", NEDC!E916),IF($A$20=5, IF('JPN10-15'!E916="","",'JPN10-15'!E916),IF($A$20=6, IF(WLTC!F916="","", WLTC!F916),IF($A$20=7, IF('New Cycle 1'!E916="","", 'New Cycle 1'!E916),IF($A$20=8, IF('New Cycle 2'!E916="","", 'New Cycle 2'!E916),IF($A$20=9, IF('New Cycle 3'!E916="","", 'New Cycle 3'!E916),"")))))))))</f>
        <v>0</v>
      </c>
      <c r="U916" s="32">
        <f>IF($A$20=1,IF(UDDS!G916="","",UDDS!G916),IF($A$20=2,IF('FTP-75'!G916="","",'FTP-75'!G916),IF($A$20=3, IF('US06'!G916="","",'US06'!G916),IF($A$20=4, IF(NEDC!F916="","", NEDC!F916),IF($A$20=5, IF('JPN10-15'!F916="","",'JPN10-15'!F916),IF($A$20=6, IF(WLTC!G916="","", WLTC!G916),IF($A$20=7, IF('New Cycle 1'!F916="","", 'New Cycle 1'!F916),IF($A$20=8, IF('New Cycle 2'!F916="","", 'New Cycle 2'!F916),IF($A$20=9, IF('New Cycle 3'!F916="","", 'New Cycle 3'!F916),"")))))))))</f>
        <v>5792.0857279955308</v>
      </c>
    </row>
    <row r="917" spans="16:21" x14ac:dyDescent="0.25">
      <c r="P917" s="8">
        <f>IF($A$20=1,IF(UDDS!A917="","",UDDS!A917),IF($A$20=2,IF('FTP-75'!A917="","",'FTP-75'!A917),IF($A$20=3, IF('US06'!A917="","",'US06'!A917),IF($A$20=4, IF(NEDC!A917="","", NEDC!A917),IF($A$20=5, IF('JPN10-15'!A917="","",'JPN10-15'!A917),IF($A$20=6, IF(WLTC!B917="","", WLTC!B917),IF($A$20=7, IF('New Cycle 1'!A917="","", 'New Cycle 1'!A917),IF($A$20=8, IF('New Cycle 2'!A917="","", 'New Cycle 3'!A917),IF($A$20=9, IF('New Cycle 3'!A917="","", 'New Cycle 3'!A917),"")))))))))</f>
        <v>915</v>
      </c>
      <c r="Q917" s="32">
        <f>IF($A$20=1,IF(UDDS!C917="","",UDDS!C917),IF($A$20=2,IF('FTP-75'!C917="","",'FTP-75'!C917),IF($A$20=3, IF('US06'!C917="","",'US06'!C917),IF($A$20=4, IF(NEDC!B917="","", NEDC!B917),IF($A$20=5, IF('JPN10-15'!B917="","",'JPN10-15'!B917),IF($A$20=6, IF(WLTC!C917="","", WLTC!C917),IF($A$20=7, IF('New Cycle 1'!B917="","", 'New Cycle 1'!B917),IF($A$20=8, IF('New Cycle 2'!B917="","", 'New Cycle 2'!B917),IF($A$20=9, IF('New Cycle 3'!B917="","", 'New Cycle 3'!B917),"")))))))))</f>
        <v>50</v>
      </c>
      <c r="R917" s="32">
        <f>IF($A$20=1,IF(UDDS!D917="","",UDDS!D917),IF($A$20=2,IF('FTP-75'!D917="","",'FTP-75'!D917),IF($A$20=3, IF('US06'!D917="","",'US06'!D917),IF($A$20=4, IF(NEDC!C917="","", NEDC!C917),IF($A$20=5, IF('JPN10-15'!C917="","",'JPN10-15'!C917),IF($A$20=6, IF(WLTC!D917="","", WLTC!D917),IF($A$20=7, IF('New Cycle 1'!C917="","", 'New Cycle 1'!C917),IF($A$20=8, IF('New Cycle 2'!C917="","", 'New Cycle 2'!C917),IF($A$20=9, IF('New Cycle 3'!C917="","", 'New Cycle 3'!C917),"")))))))))</f>
        <v>0</v>
      </c>
      <c r="S917" s="32">
        <f>IF($A$20=1,IF(UDDS!E917="","",UDDS!E917),IF($A$20=2,IF('FTP-75'!E917="","",'FTP-75'!E917),IF($A$20=3, IF('US06'!E917="","",'US06'!E917),IF($A$20=4, IF(NEDC!D917="","", NEDC!D917),IF($A$20=5, IF('JPN10-15'!D917="","",'JPN10-15'!D917),IF($A$20=6, IF(WLTC!E917="","", WLTC!E917),IF($A$20=7, IF('New Cycle 1'!D917="","", 'New Cycle 1'!D917),IF($A$20=8, IF('New Cycle 2'!D917="","", 'New Cycle 2'!D917),IF($A$20=9, IF('New Cycle 3'!D917="","", 'New Cycle 3'!D917),"")))))))))</f>
        <v>13.888888888888889</v>
      </c>
      <c r="T917" s="32">
        <f>IF($A$20=1,IF(UDDS!F917="","",UDDS!F917),IF($A$20=2,IF('FTP-75'!F917="","",'FTP-75'!F917),IF($A$20=3, IF('US06'!F917="","",'US06'!F917),IF($A$20=4, IF(NEDC!E917="","", NEDC!E917),IF($A$20=5, IF('JPN10-15'!E917="","",'JPN10-15'!E917),IF($A$20=6, IF(WLTC!F917="","", WLTC!F917),IF($A$20=7, IF('New Cycle 1'!E917="","", 'New Cycle 1'!E917),IF($A$20=8, IF('New Cycle 2'!E917="","", 'New Cycle 2'!E917),IF($A$20=9, IF('New Cycle 3'!E917="","", 'New Cycle 3'!E917),"")))))))))</f>
        <v>0</v>
      </c>
      <c r="U917" s="32">
        <f>IF($A$20=1,IF(UDDS!G917="","",UDDS!G917),IF($A$20=2,IF('FTP-75'!G917="","",'FTP-75'!G917),IF($A$20=3, IF('US06'!G917="","",'US06'!G917),IF($A$20=4, IF(NEDC!F917="","", NEDC!F917),IF($A$20=5, IF('JPN10-15'!F917="","",'JPN10-15'!F917),IF($A$20=6, IF(WLTC!G917="","", WLTC!G917),IF($A$20=7, IF('New Cycle 1'!F917="","", 'New Cycle 1'!F917),IF($A$20=8, IF('New Cycle 2'!F917="","", 'New Cycle 2'!F917),IF($A$20=9, IF('New Cycle 3'!F917="","", 'New Cycle 3'!F917),"")))))))))</f>
        <v>5805.9746168844194</v>
      </c>
    </row>
    <row r="918" spans="16:21" x14ac:dyDescent="0.25">
      <c r="P918" s="8">
        <f>IF($A$20=1,IF(UDDS!A918="","",UDDS!A918),IF($A$20=2,IF('FTP-75'!A918="","",'FTP-75'!A918),IF($A$20=3, IF('US06'!A918="","",'US06'!A918),IF($A$20=4, IF(NEDC!A918="","", NEDC!A918),IF($A$20=5, IF('JPN10-15'!A918="","",'JPN10-15'!A918),IF($A$20=6, IF(WLTC!B918="","", WLTC!B918),IF($A$20=7, IF('New Cycle 1'!A918="","", 'New Cycle 1'!A918),IF($A$20=8, IF('New Cycle 2'!A918="","", 'New Cycle 3'!A918),IF($A$20=9, IF('New Cycle 3'!A918="","", 'New Cycle 3'!A918),"")))))))))</f>
        <v>916</v>
      </c>
      <c r="Q918" s="32">
        <f>IF($A$20=1,IF(UDDS!C918="","",UDDS!C918),IF($A$20=2,IF('FTP-75'!C918="","",'FTP-75'!C918),IF($A$20=3, IF('US06'!C918="","",'US06'!C918),IF($A$20=4, IF(NEDC!B918="","", NEDC!B918),IF($A$20=5, IF('JPN10-15'!B918="","",'JPN10-15'!B918),IF($A$20=6, IF(WLTC!C918="","", WLTC!C918),IF($A$20=7, IF('New Cycle 1'!B918="","", 'New Cycle 1'!B918),IF($A$20=8, IF('New Cycle 2'!B918="","", 'New Cycle 2'!B918),IF($A$20=9, IF('New Cycle 3'!B918="","", 'New Cycle 3'!B918),"")))))))))</f>
        <v>50</v>
      </c>
      <c r="R918" s="32">
        <f>IF($A$20=1,IF(UDDS!D918="","",UDDS!D918),IF($A$20=2,IF('FTP-75'!D918="","",'FTP-75'!D918),IF($A$20=3, IF('US06'!D918="","",'US06'!D918),IF($A$20=4, IF(NEDC!C918="","", NEDC!C918),IF($A$20=5, IF('JPN10-15'!C918="","",'JPN10-15'!C918),IF($A$20=6, IF(WLTC!D918="","", WLTC!D918),IF($A$20=7, IF('New Cycle 1'!C918="","", 'New Cycle 1'!C918),IF($A$20=8, IF('New Cycle 2'!C918="","", 'New Cycle 2'!C918),IF($A$20=9, IF('New Cycle 3'!C918="","", 'New Cycle 3'!C918),"")))))))))</f>
        <v>0</v>
      </c>
      <c r="S918" s="32">
        <f>IF($A$20=1,IF(UDDS!E918="","",UDDS!E918),IF($A$20=2,IF('FTP-75'!E918="","",'FTP-75'!E918),IF($A$20=3, IF('US06'!E918="","",'US06'!E918),IF($A$20=4, IF(NEDC!D918="","", NEDC!D918),IF($A$20=5, IF('JPN10-15'!D918="","",'JPN10-15'!D918),IF($A$20=6, IF(WLTC!E918="","", WLTC!E918),IF($A$20=7, IF('New Cycle 1'!D918="","", 'New Cycle 1'!D918),IF($A$20=8, IF('New Cycle 2'!D918="","", 'New Cycle 2'!D918),IF($A$20=9, IF('New Cycle 3'!D918="","", 'New Cycle 3'!D918),"")))))))))</f>
        <v>13.888888888888889</v>
      </c>
      <c r="T918" s="32">
        <f>IF($A$20=1,IF(UDDS!F918="","",UDDS!F918),IF($A$20=2,IF('FTP-75'!F918="","",'FTP-75'!F918),IF($A$20=3, IF('US06'!F918="","",'US06'!F918),IF($A$20=4, IF(NEDC!E918="","", NEDC!E918),IF($A$20=5, IF('JPN10-15'!E918="","",'JPN10-15'!E918),IF($A$20=6, IF(WLTC!F918="","", WLTC!F918),IF($A$20=7, IF('New Cycle 1'!E918="","", 'New Cycle 1'!E918),IF($A$20=8, IF('New Cycle 2'!E918="","", 'New Cycle 2'!E918),IF($A$20=9, IF('New Cycle 3'!E918="","", 'New Cycle 3'!E918),"")))))))))</f>
        <v>0</v>
      </c>
      <c r="U918" s="32">
        <f>IF($A$20=1,IF(UDDS!G918="","",UDDS!G918),IF($A$20=2,IF('FTP-75'!G918="","",'FTP-75'!G918),IF($A$20=3, IF('US06'!G918="","",'US06'!G918),IF($A$20=4, IF(NEDC!F918="","", NEDC!F918),IF($A$20=5, IF('JPN10-15'!F918="","",'JPN10-15'!F918),IF($A$20=6, IF(WLTC!G918="","", WLTC!G918),IF($A$20=7, IF('New Cycle 1'!F918="","", 'New Cycle 1'!F918),IF($A$20=8, IF('New Cycle 2'!F918="","", 'New Cycle 2'!F918),IF($A$20=9, IF('New Cycle 3'!F918="","", 'New Cycle 3'!F918),"")))))))))</f>
        <v>5819.8635057733081</v>
      </c>
    </row>
    <row r="919" spans="16:21" x14ac:dyDescent="0.25">
      <c r="P919" s="8">
        <f>IF($A$20=1,IF(UDDS!A919="","",UDDS!A919),IF($A$20=2,IF('FTP-75'!A919="","",'FTP-75'!A919),IF($A$20=3, IF('US06'!A919="","",'US06'!A919),IF($A$20=4, IF(NEDC!A919="","", NEDC!A919),IF($A$20=5, IF('JPN10-15'!A919="","",'JPN10-15'!A919),IF($A$20=6, IF(WLTC!B919="","", WLTC!B919),IF($A$20=7, IF('New Cycle 1'!A919="","", 'New Cycle 1'!A919),IF($A$20=8, IF('New Cycle 2'!A919="","", 'New Cycle 3'!A919),IF($A$20=9, IF('New Cycle 3'!A919="","", 'New Cycle 3'!A919),"")))))))))</f>
        <v>917</v>
      </c>
      <c r="Q919" s="32">
        <f>IF($A$20=1,IF(UDDS!C919="","",UDDS!C919),IF($A$20=2,IF('FTP-75'!C919="","",'FTP-75'!C919),IF($A$20=3, IF('US06'!C919="","",'US06'!C919),IF($A$20=4, IF(NEDC!B919="","", NEDC!B919),IF($A$20=5, IF('JPN10-15'!B919="","",'JPN10-15'!B919),IF($A$20=6, IF(WLTC!C919="","", WLTC!C919),IF($A$20=7, IF('New Cycle 1'!B919="","", 'New Cycle 1'!B919),IF($A$20=8, IF('New Cycle 2'!B919="","", 'New Cycle 2'!B919),IF($A$20=9, IF('New Cycle 3'!B919="","", 'New Cycle 3'!B919),"")))))))))</f>
        <v>50</v>
      </c>
      <c r="R919" s="32">
        <f>IF($A$20=1,IF(UDDS!D919="","",UDDS!D919),IF($A$20=2,IF('FTP-75'!D919="","",'FTP-75'!D919),IF($A$20=3, IF('US06'!D919="","",'US06'!D919),IF($A$20=4, IF(NEDC!C919="","", NEDC!C919),IF($A$20=5, IF('JPN10-15'!C919="","",'JPN10-15'!C919),IF($A$20=6, IF(WLTC!D919="","", WLTC!D919),IF($A$20=7, IF('New Cycle 1'!C919="","", 'New Cycle 1'!C919),IF($A$20=8, IF('New Cycle 2'!C919="","", 'New Cycle 2'!C919),IF($A$20=9, IF('New Cycle 3'!C919="","", 'New Cycle 3'!C919),"")))))))))</f>
        <v>0</v>
      </c>
      <c r="S919" s="32">
        <f>IF($A$20=1,IF(UDDS!E919="","",UDDS!E919),IF($A$20=2,IF('FTP-75'!E919="","",'FTP-75'!E919),IF($A$20=3, IF('US06'!E919="","",'US06'!E919),IF($A$20=4, IF(NEDC!D919="","", NEDC!D919),IF($A$20=5, IF('JPN10-15'!D919="","",'JPN10-15'!D919),IF($A$20=6, IF(WLTC!E919="","", WLTC!E919),IF($A$20=7, IF('New Cycle 1'!D919="","", 'New Cycle 1'!D919),IF($A$20=8, IF('New Cycle 2'!D919="","", 'New Cycle 2'!D919),IF($A$20=9, IF('New Cycle 3'!D919="","", 'New Cycle 3'!D919),"")))))))))</f>
        <v>13.888888888888889</v>
      </c>
      <c r="T919" s="32">
        <f>IF($A$20=1,IF(UDDS!F919="","",UDDS!F919),IF($A$20=2,IF('FTP-75'!F919="","",'FTP-75'!F919),IF($A$20=3, IF('US06'!F919="","",'US06'!F919),IF($A$20=4, IF(NEDC!E919="","", NEDC!E919),IF($A$20=5, IF('JPN10-15'!E919="","",'JPN10-15'!E919),IF($A$20=6, IF(WLTC!F919="","", WLTC!F919),IF($A$20=7, IF('New Cycle 1'!E919="","", 'New Cycle 1'!E919),IF($A$20=8, IF('New Cycle 2'!E919="","", 'New Cycle 2'!E919),IF($A$20=9, IF('New Cycle 3'!E919="","", 'New Cycle 3'!E919),"")))))))))</f>
        <v>0</v>
      </c>
      <c r="U919" s="32">
        <f>IF($A$20=1,IF(UDDS!G919="","",UDDS!G919),IF($A$20=2,IF('FTP-75'!G919="","",'FTP-75'!G919),IF($A$20=3, IF('US06'!G919="","",'US06'!G919),IF($A$20=4, IF(NEDC!F919="","", NEDC!F919),IF($A$20=5, IF('JPN10-15'!F919="","",'JPN10-15'!F919),IF($A$20=6, IF(WLTC!G919="","", WLTC!G919),IF($A$20=7, IF('New Cycle 1'!F919="","", 'New Cycle 1'!F919),IF($A$20=8, IF('New Cycle 2'!F919="","", 'New Cycle 2'!F919),IF($A$20=9, IF('New Cycle 3'!F919="","", 'New Cycle 3'!F919),"")))))))))</f>
        <v>5833.7523946621968</v>
      </c>
    </row>
    <row r="920" spans="16:21" x14ac:dyDescent="0.25">
      <c r="P920" s="8">
        <f>IF($A$20=1,IF(UDDS!A920="","",UDDS!A920),IF($A$20=2,IF('FTP-75'!A920="","",'FTP-75'!A920),IF($A$20=3, IF('US06'!A920="","",'US06'!A920),IF($A$20=4, IF(NEDC!A920="","", NEDC!A920),IF($A$20=5, IF('JPN10-15'!A920="","",'JPN10-15'!A920),IF($A$20=6, IF(WLTC!B920="","", WLTC!B920),IF($A$20=7, IF('New Cycle 1'!A920="","", 'New Cycle 1'!A920),IF($A$20=8, IF('New Cycle 2'!A920="","", 'New Cycle 3'!A920),IF($A$20=9, IF('New Cycle 3'!A920="","", 'New Cycle 3'!A920),"")))))))))</f>
        <v>918</v>
      </c>
      <c r="Q920" s="32">
        <f>IF($A$20=1,IF(UDDS!C920="","",UDDS!C920),IF($A$20=2,IF('FTP-75'!C920="","",'FTP-75'!C920),IF($A$20=3, IF('US06'!C920="","",'US06'!C920),IF($A$20=4, IF(NEDC!B920="","", NEDC!B920),IF($A$20=5, IF('JPN10-15'!B920="","",'JPN10-15'!B920),IF($A$20=6, IF(WLTC!C920="","", WLTC!C920),IF($A$20=7, IF('New Cycle 1'!B920="","", 'New Cycle 1'!B920),IF($A$20=8, IF('New Cycle 2'!B920="","", 'New Cycle 2'!B920),IF($A$20=9, IF('New Cycle 3'!B920="","", 'New Cycle 3'!B920),"")))))))))</f>
        <v>50</v>
      </c>
      <c r="R920" s="32">
        <f>IF($A$20=1,IF(UDDS!D920="","",UDDS!D920),IF($A$20=2,IF('FTP-75'!D920="","",'FTP-75'!D920),IF($A$20=3, IF('US06'!D920="","",'US06'!D920),IF($A$20=4, IF(NEDC!C920="","", NEDC!C920),IF($A$20=5, IF('JPN10-15'!C920="","",'JPN10-15'!C920),IF($A$20=6, IF(WLTC!D920="","", WLTC!D920),IF($A$20=7, IF('New Cycle 1'!C920="","", 'New Cycle 1'!C920),IF($A$20=8, IF('New Cycle 2'!C920="","", 'New Cycle 2'!C920),IF($A$20=9, IF('New Cycle 3'!C920="","", 'New Cycle 3'!C920),"")))))))))</f>
        <v>0</v>
      </c>
      <c r="S920" s="32">
        <f>IF($A$20=1,IF(UDDS!E920="","",UDDS!E920),IF($A$20=2,IF('FTP-75'!E920="","",'FTP-75'!E920),IF($A$20=3, IF('US06'!E920="","",'US06'!E920),IF($A$20=4, IF(NEDC!D920="","", NEDC!D920),IF($A$20=5, IF('JPN10-15'!D920="","",'JPN10-15'!D920),IF($A$20=6, IF(WLTC!E920="","", WLTC!E920),IF($A$20=7, IF('New Cycle 1'!D920="","", 'New Cycle 1'!D920),IF($A$20=8, IF('New Cycle 2'!D920="","", 'New Cycle 2'!D920),IF($A$20=9, IF('New Cycle 3'!D920="","", 'New Cycle 3'!D920),"")))))))))</f>
        <v>13.888888888888889</v>
      </c>
      <c r="T920" s="32">
        <f>IF($A$20=1,IF(UDDS!F920="","",UDDS!F920),IF($A$20=2,IF('FTP-75'!F920="","",'FTP-75'!F920),IF($A$20=3, IF('US06'!F920="","",'US06'!F920),IF($A$20=4, IF(NEDC!E920="","", NEDC!E920),IF($A$20=5, IF('JPN10-15'!E920="","",'JPN10-15'!E920),IF($A$20=6, IF(WLTC!F920="","", WLTC!F920),IF($A$20=7, IF('New Cycle 1'!E920="","", 'New Cycle 1'!E920),IF($A$20=8, IF('New Cycle 2'!E920="","", 'New Cycle 2'!E920),IF($A$20=9, IF('New Cycle 3'!E920="","", 'New Cycle 3'!E920),"")))))))))</f>
        <v>0</v>
      </c>
      <c r="U920" s="32">
        <f>IF($A$20=1,IF(UDDS!G920="","",UDDS!G920),IF($A$20=2,IF('FTP-75'!G920="","",'FTP-75'!G920),IF($A$20=3, IF('US06'!G920="","",'US06'!G920),IF($A$20=4, IF(NEDC!F920="","", NEDC!F920),IF($A$20=5, IF('JPN10-15'!F920="","",'JPN10-15'!F920),IF($A$20=6, IF(WLTC!G920="","", WLTC!G920),IF($A$20=7, IF('New Cycle 1'!F920="","", 'New Cycle 1'!F920),IF($A$20=8, IF('New Cycle 2'!F920="","", 'New Cycle 2'!F920),IF($A$20=9, IF('New Cycle 3'!F920="","", 'New Cycle 3'!F920),"")))))))))</f>
        <v>5847.6412835510855</v>
      </c>
    </row>
    <row r="921" spans="16:21" x14ac:dyDescent="0.25">
      <c r="P921" s="8">
        <f>IF($A$20=1,IF(UDDS!A921="","",UDDS!A921),IF($A$20=2,IF('FTP-75'!A921="","",'FTP-75'!A921),IF($A$20=3, IF('US06'!A921="","",'US06'!A921),IF($A$20=4, IF(NEDC!A921="","", NEDC!A921),IF($A$20=5, IF('JPN10-15'!A921="","",'JPN10-15'!A921),IF($A$20=6, IF(WLTC!B921="","", WLTC!B921),IF($A$20=7, IF('New Cycle 1'!A921="","", 'New Cycle 1'!A921),IF($A$20=8, IF('New Cycle 2'!A921="","", 'New Cycle 3'!A921),IF($A$20=9, IF('New Cycle 3'!A921="","", 'New Cycle 3'!A921),"")))))))))</f>
        <v>919</v>
      </c>
      <c r="Q921" s="32">
        <f>IF($A$20=1,IF(UDDS!C921="","",UDDS!C921),IF($A$20=2,IF('FTP-75'!C921="","",'FTP-75'!C921),IF($A$20=3, IF('US06'!C921="","",'US06'!C921),IF($A$20=4, IF(NEDC!B921="","", NEDC!B921),IF($A$20=5, IF('JPN10-15'!B921="","",'JPN10-15'!B921),IF($A$20=6, IF(WLTC!C921="","", WLTC!C921),IF($A$20=7, IF('New Cycle 1'!B921="","", 'New Cycle 1'!B921),IF($A$20=8, IF('New Cycle 2'!B921="","", 'New Cycle 2'!B921),IF($A$20=9, IF('New Cycle 3'!B921="","", 'New Cycle 3'!B921),"")))))))))</f>
        <v>50</v>
      </c>
      <c r="R921" s="32">
        <f>IF($A$20=1,IF(UDDS!D921="","",UDDS!D921),IF($A$20=2,IF('FTP-75'!D921="","",'FTP-75'!D921),IF($A$20=3, IF('US06'!D921="","",'US06'!D921),IF($A$20=4, IF(NEDC!C921="","", NEDC!C921),IF($A$20=5, IF('JPN10-15'!C921="","",'JPN10-15'!C921),IF($A$20=6, IF(WLTC!D921="","", WLTC!D921),IF($A$20=7, IF('New Cycle 1'!C921="","", 'New Cycle 1'!C921),IF($A$20=8, IF('New Cycle 2'!C921="","", 'New Cycle 2'!C921),IF($A$20=9, IF('New Cycle 3'!C921="","", 'New Cycle 3'!C921),"")))))))))</f>
        <v>0</v>
      </c>
      <c r="S921" s="32">
        <f>IF($A$20=1,IF(UDDS!E921="","",UDDS!E921),IF($A$20=2,IF('FTP-75'!E921="","",'FTP-75'!E921),IF($A$20=3, IF('US06'!E921="","",'US06'!E921),IF($A$20=4, IF(NEDC!D921="","", NEDC!D921),IF($A$20=5, IF('JPN10-15'!D921="","",'JPN10-15'!D921),IF($A$20=6, IF(WLTC!E921="","", WLTC!E921),IF($A$20=7, IF('New Cycle 1'!D921="","", 'New Cycle 1'!D921),IF($A$20=8, IF('New Cycle 2'!D921="","", 'New Cycle 2'!D921),IF($A$20=9, IF('New Cycle 3'!D921="","", 'New Cycle 3'!D921),"")))))))))</f>
        <v>13.888888888888889</v>
      </c>
      <c r="T921" s="32">
        <f>IF($A$20=1,IF(UDDS!F921="","",UDDS!F921),IF($A$20=2,IF('FTP-75'!F921="","",'FTP-75'!F921),IF($A$20=3, IF('US06'!F921="","",'US06'!F921),IF($A$20=4, IF(NEDC!E921="","", NEDC!E921),IF($A$20=5, IF('JPN10-15'!E921="","",'JPN10-15'!E921),IF($A$20=6, IF(WLTC!F921="","", WLTC!F921),IF($A$20=7, IF('New Cycle 1'!E921="","", 'New Cycle 1'!E921),IF($A$20=8, IF('New Cycle 2'!E921="","", 'New Cycle 2'!E921),IF($A$20=9, IF('New Cycle 3'!E921="","", 'New Cycle 3'!E921),"")))))))))</f>
        <v>0</v>
      </c>
      <c r="U921" s="32">
        <f>IF($A$20=1,IF(UDDS!G921="","",UDDS!G921),IF($A$20=2,IF('FTP-75'!G921="","",'FTP-75'!G921),IF($A$20=3, IF('US06'!G921="","",'US06'!G921),IF($A$20=4, IF(NEDC!F921="","", NEDC!F921),IF($A$20=5, IF('JPN10-15'!F921="","",'JPN10-15'!F921),IF($A$20=6, IF(WLTC!G921="","", WLTC!G921),IF($A$20=7, IF('New Cycle 1'!F921="","", 'New Cycle 1'!F921),IF($A$20=8, IF('New Cycle 2'!F921="","", 'New Cycle 2'!F921),IF($A$20=9, IF('New Cycle 3'!F921="","", 'New Cycle 3'!F921),"")))))))))</f>
        <v>5861.5301724399742</v>
      </c>
    </row>
    <row r="922" spans="16:21" x14ac:dyDescent="0.25">
      <c r="P922" s="8">
        <f>IF($A$20=1,IF(UDDS!A922="","",UDDS!A922),IF($A$20=2,IF('FTP-75'!A922="","",'FTP-75'!A922),IF($A$20=3, IF('US06'!A922="","",'US06'!A922),IF($A$20=4, IF(NEDC!A922="","", NEDC!A922),IF($A$20=5, IF('JPN10-15'!A922="","",'JPN10-15'!A922),IF($A$20=6, IF(WLTC!B922="","", WLTC!B922),IF($A$20=7, IF('New Cycle 1'!A922="","", 'New Cycle 1'!A922),IF($A$20=8, IF('New Cycle 2'!A922="","", 'New Cycle 3'!A922),IF($A$20=9, IF('New Cycle 3'!A922="","", 'New Cycle 3'!A922),"")))))))))</f>
        <v>920</v>
      </c>
      <c r="Q922" s="32">
        <f>IF($A$20=1,IF(UDDS!C922="","",UDDS!C922),IF($A$20=2,IF('FTP-75'!C922="","",'FTP-75'!C922),IF($A$20=3, IF('US06'!C922="","",'US06'!C922),IF($A$20=4, IF(NEDC!B922="","", NEDC!B922),IF($A$20=5, IF('JPN10-15'!B922="","",'JPN10-15'!B922),IF($A$20=6, IF(WLTC!C922="","", WLTC!C922),IF($A$20=7, IF('New Cycle 1'!B922="","", 'New Cycle 1'!B922),IF($A$20=8, IF('New Cycle 2'!B922="","", 'New Cycle 2'!B922),IF($A$20=9, IF('New Cycle 3'!B922="","", 'New Cycle 3'!B922),"")))))))))</f>
        <v>50</v>
      </c>
      <c r="R922" s="32">
        <f>IF($A$20=1,IF(UDDS!D922="","",UDDS!D922),IF($A$20=2,IF('FTP-75'!D922="","",'FTP-75'!D922),IF($A$20=3, IF('US06'!D922="","",'US06'!D922),IF($A$20=4, IF(NEDC!C922="","", NEDC!C922),IF($A$20=5, IF('JPN10-15'!C922="","",'JPN10-15'!C922),IF($A$20=6, IF(WLTC!D922="","", WLTC!D922),IF($A$20=7, IF('New Cycle 1'!C922="","", 'New Cycle 1'!C922),IF($A$20=8, IF('New Cycle 2'!C922="","", 'New Cycle 2'!C922),IF($A$20=9, IF('New Cycle 3'!C922="","", 'New Cycle 3'!C922),"")))))))))</f>
        <v>0</v>
      </c>
      <c r="S922" s="32">
        <f>IF($A$20=1,IF(UDDS!E922="","",UDDS!E922),IF($A$20=2,IF('FTP-75'!E922="","",'FTP-75'!E922),IF($A$20=3, IF('US06'!E922="","",'US06'!E922),IF($A$20=4, IF(NEDC!D922="","", NEDC!D922),IF($A$20=5, IF('JPN10-15'!D922="","",'JPN10-15'!D922),IF($A$20=6, IF(WLTC!E922="","", WLTC!E922),IF($A$20=7, IF('New Cycle 1'!D922="","", 'New Cycle 1'!D922),IF($A$20=8, IF('New Cycle 2'!D922="","", 'New Cycle 2'!D922),IF($A$20=9, IF('New Cycle 3'!D922="","", 'New Cycle 3'!D922),"")))))))))</f>
        <v>13.888888888888889</v>
      </c>
      <c r="T922" s="32">
        <f>IF($A$20=1,IF(UDDS!F922="","",UDDS!F922),IF($A$20=2,IF('FTP-75'!F922="","",'FTP-75'!F922),IF($A$20=3, IF('US06'!F922="","",'US06'!F922),IF($A$20=4, IF(NEDC!E922="","", NEDC!E922),IF($A$20=5, IF('JPN10-15'!E922="","",'JPN10-15'!E922),IF($A$20=6, IF(WLTC!F922="","", WLTC!F922),IF($A$20=7, IF('New Cycle 1'!E922="","", 'New Cycle 1'!E922),IF($A$20=8, IF('New Cycle 2'!E922="","", 'New Cycle 2'!E922),IF($A$20=9, IF('New Cycle 3'!E922="","", 'New Cycle 3'!E922),"")))))))))</f>
        <v>0</v>
      </c>
      <c r="U922" s="32">
        <f>IF($A$20=1,IF(UDDS!G922="","",UDDS!G922),IF($A$20=2,IF('FTP-75'!G922="","",'FTP-75'!G922),IF($A$20=3, IF('US06'!G922="","",'US06'!G922),IF($A$20=4, IF(NEDC!F922="","", NEDC!F922),IF($A$20=5, IF('JPN10-15'!F922="","",'JPN10-15'!F922),IF($A$20=6, IF(WLTC!G922="","", WLTC!G922),IF($A$20=7, IF('New Cycle 1'!F922="","", 'New Cycle 1'!F922),IF($A$20=8, IF('New Cycle 2'!F922="","", 'New Cycle 2'!F922),IF($A$20=9, IF('New Cycle 3'!F922="","", 'New Cycle 3'!F922),"")))))))))</f>
        <v>5875.4190613288629</v>
      </c>
    </row>
    <row r="923" spans="16:21" x14ac:dyDescent="0.25">
      <c r="P923" s="8">
        <f>IF($A$20=1,IF(UDDS!A923="","",UDDS!A923),IF($A$20=2,IF('FTP-75'!A923="","",'FTP-75'!A923),IF($A$20=3, IF('US06'!A923="","",'US06'!A923),IF($A$20=4, IF(NEDC!A923="","", NEDC!A923),IF($A$20=5, IF('JPN10-15'!A923="","",'JPN10-15'!A923),IF($A$20=6, IF(WLTC!B923="","", WLTC!B923),IF($A$20=7, IF('New Cycle 1'!A923="","", 'New Cycle 1'!A923),IF($A$20=8, IF('New Cycle 2'!A923="","", 'New Cycle 3'!A923),IF($A$20=9, IF('New Cycle 3'!A923="","", 'New Cycle 3'!A923),"")))))))))</f>
        <v>921</v>
      </c>
      <c r="Q923" s="32">
        <f>IF($A$20=1,IF(UDDS!C923="","",UDDS!C923),IF($A$20=2,IF('FTP-75'!C923="","",'FTP-75'!C923),IF($A$20=3, IF('US06'!C923="","",'US06'!C923),IF($A$20=4, IF(NEDC!B923="","", NEDC!B923),IF($A$20=5, IF('JPN10-15'!B923="","",'JPN10-15'!B923),IF($A$20=6, IF(WLTC!C923="","", WLTC!C923),IF($A$20=7, IF('New Cycle 1'!B923="","", 'New Cycle 1'!B923),IF($A$20=8, IF('New Cycle 2'!B923="","", 'New Cycle 2'!B923),IF($A$20=9, IF('New Cycle 3'!B923="","", 'New Cycle 3'!B923),"")))))))))</f>
        <v>50</v>
      </c>
      <c r="R923" s="32">
        <f>IF($A$20=1,IF(UDDS!D923="","",UDDS!D923),IF($A$20=2,IF('FTP-75'!D923="","",'FTP-75'!D923),IF($A$20=3, IF('US06'!D923="","",'US06'!D923),IF($A$20=4, IF(NEDC!C923="","", NEDC!C923),IF($A$20=5, IF('JPN10-15'!C923="","",'JPN10-15'!C923),IF($A$20=6, IF(WLTC!D923="","", WLTC!D923),IF($A$20=7, IF('New Cycle 1'!C923="","", 'New Cycle 1'!C923),IF($A$20=8, IF('New Cycle 2'!C923="","", 'New Cycle 2'!C923),IF($A$20=9, IF('New Cycle 3'!C923="","", 'New Cycle 3'!C923),"")))))))))</f>
        <v>0</v>
      </c>
      <c r="S923" s="32">
        <f>IF($A$20=1,IF(UDDS!E923="","",UDDS!E923),IF($A$20=2,IF('FTP-75'!E923="","",'FTP-75'!E923),IF($A$20=3, IF('US06'!E923="","",'US06'!E923),IF($A$20=4, IF(NEDC!D923="","", NEDC!D923),IF($A$20=5, IF('JPN10-15'!D923="","",'JPN10-15'!D923),IF($A$20=6, IF(WLTC!E923="","", WLTC!E923),IF($A$20=7, IF('New Cycle 1'!D923="","", 'New Cycle 1'!D923),IF($A$20=8, IF('New Cycle 2'!D923="","", 'New Cycle 2'!D923),IF($A$20=9, IF('New Cycle 3'!D923="","", 'New Cycle 3'!D923),"")))))))))</f>
        <v>13.888888888888889</v>
      </c>
      <c r="T923" s="32">
        <f>IF($A$20=1,IF(UDDS!F923="","",UDDS!F923),IF($A$20=2,IF('FTP-75'!F923="","",'FTP-75'!F923),IF($A$20=3, IF('US06'!F923="","",'US06'!F923),IF($A$20=4, IF(NEDC!E923="","", NEDC!E923),IF($A$20=5, IF('JPN10-15'!E923="","",'JPN10-15'!E923),IF($A$20=6, IF(WLTC!F923="","", WLTC!F923),IF($A$20=7, IF('New Cycle 1'!E923="","", 'New Cycle 1'!E923),IF($A$20=8, IF('New Cycle 2'!E923="","", 'New Cycle 2'!E923),IF($A$20=9, IF('New Cycle 3'!E923="","", 'New Cycle 3'!E923),"")))))))))</f>
        <v>0</v>
      </c>
      <c r="U923" s="32">
        <f>IF($A$20=1,IF(UDDS!G923="","",UDDS!G923),IF($A$20=2,IF('FTP-75'!G923="","",'FTP-75'!G923),IF($A$20=3, IF('US06'!G923="","",'US06'!G923),IF($A$20=4, IF(NEDC!F923="","", NEDC!F923),IF($A$20=5, IF('JPN10-15'!F923="","",'JPN10-15'!F923),IF($A$20=6, IF(WLTC!G923="","", WLTC!G923),IF($A$20=7, IF('New Cycle 1'!F923="","", 'New Cycle 1'!F923),IF($A$20=8, IF('New Cycle 2'!F923="","", 'New Cycle 2'!F923),IF($A$20=9, IF('New Cycle 3'!F923="","", 'New Cycle 3'!F923),"")))))))))</f>
        <v>5889.3079502177516</v>
      </c>
    </row>
    <row r="924" spans="16:21" x14ac:dyDescent="0.25">
      <c r="P924" s="8">
        <f>IF($A$20=1,IF(UDDS!A924="","",UDDS!A924),IF($A$20=2,IF('FTP-75'!A924="","",'FTP-75'!A924),IF($A$20=3, IF('US06'!A924="","",'US06'!A924),IF($A$20=4, IF(NEDC!A924="","", NEDC!A924),IF($A$20=5, IF('JPN10-15'!A924="","",'JPN10-15'!A924),IF($A$20=6, IF(WLTC!B924="","", WLTC!B924),IF($A$20=7, IF('New Cycle 1'!A924="","", 'New Cycle 1'!A924),IF($A$20=8, IF('New Cycle 2'!A924="","", 'New Cycle 3'!A924),IF($A$20=9, IF('New Cycle 3'!A924="","", 'New Cycle 3'!A924),"")))))))))</f>
        <v>922</v>
      </c>
      <c r="Q924" s="32">
        <f>IF($A$20=1,IF(UDDS!C924="","",UDDS!C924),IF($A$20=2,IF('FTP-75'!C924="","",'FTP-75'!C924),IF($A$20=3, IF('US06'!C924="","",'US06'!C924),IF($A$20=4, IF(NEDC!B924="","", NEDC!B924),IF($A$20=5, IF('JPN10-15'!B924="","",'JPN10-15'!B924),IF($A$20=6, IF(WLTC!C924="","", WLTC!C924),IF($A$20=7, IF('New Cycle 1'!B924="","", 'New Cycle 1'!B924),IF($A$20=8, IF('New Cycle 2'!B924="","", 'New Cycle 2'!B924),IF($A$20=9, IF('New Cycle 3'!B924="","", 'New Cycle 3'!B924),"")))))))))</f>
        <v>50</v>
      </c>
      <c r="R924" s="32">
        <f>IF($A$20=1,IF(UDDS!D924="","",UDDS!D924),IF($A$20=2,IF('FTP-75'!D924="","",'FTP-75'!D924),IF($A$20=3, IF('US06'!D924="","",'US06'!D924),IF($A$20=4, IF(NEDC!C924="","", NEDC!C924),IF($A$20=5, IF('JPN10-15'!C924="","",'JPN10-15'!C924),IF($A$20=6, IF(WLTC!D924="","", WLTC!D924),IF($A$20=7, IF('New Cycle 1'!C924="","", 'New Cycle 1'!C924),IF($A$20=8, IF('New Cycle 2'!C924="","", 'New Cycle 2'!C924),IF($A$20=9, IF('New Cycle 3'!C924="","", 'New Cycle 3'!C924),"")))))))))</f>
        <v>0</v>
      </c>
      <c r="S924" s="32">
        <f>IF($A$20=1,IF(UDDS!E924="","",UDDS!E924),IF($A$20=2,IF('FTP-75'!E924="","",'FTP-75'!E924),IF($A$20=3, IF('US06'!E924="","",'US06'!E924),IF($A$20=4, IF(NEDC!D924="","", NEDC!D924),IF($A$20=5, IF('JPN10-15'!D924="","",'JPN10-15'!D924),IF($A$20=6, IF(WLTC!E924="","", WLTC!E924),IF($A$20=7, IF('New Cycle 1'!D924="","", 'New Cycle 1'!D924),IF($A$20=8, IF('New Cycle 2'!D924="","", 'New Cycle 2'!D924),IF($A$20=9, IF('New Cycle 3'!D924="","", 'New Cycle 3'!D924),"")))))))))</f>
        <v>13.888888888888889</v>
      </c>
      <c r="T924" s="32">
        <f>IF($A$20=1,IF(UDDS!F924="","",UDDS!F924),IF($A$20=2,IF('FTP-75'!F924="","",'FTP-75'!F924),IF($A$20=3, IF('US06'!F924="","",'US06'!F924),IF($A$20=4, IF(NEDC!E924="","", NEDC!E924),IF($A$20=5, IF('JPN10-15'!E924="","",'JPN10-15'!E924),IF($A$20=6, IF(WLTC!F924="","", WLTC!F924),IF($A$20=7, IF('New Cycle 1'!E924="","", 'New Cycle 1'!E924),IF($A$20=8, IF('New Cycle 2'!E924="","", 'New Cycle 2'!E924),IF($A$20=9, IF('New Cycle 3'!E924="","", 'New Cycle 3'!E924),"")))))))))</f>
        <v>0</v>
      </c>
      <c r="U924" s="32">
        <f>IF($A$20=1,IF(UDDS!G924="","",UDDS!G924),IF($A$20=2,IF('FTP-75'!G924="","",'FTP-75'!G924),IF($A$20=3, IF('US06'!G924="","",'US06'!G924),IF($A$20=4, IF(NEDC!F924="","", NEDC!F924),IF($A$20=5, IF('JPN10-15'!F924="","",'JPN10-15'!F924),IF($A$20=6, IF(WLTC!G924="","", WLTC!G924),IF($A$20=7, IF('New Cycle 1'!F924="","", 'New Cycle 1'!F924),IF($A$20=8, IF('New Cycle 2'!F924="","", 'New Cycle 2'!F924),IF($A$20=9, IF('New Cycle 3'!F924="","", 'New Cycle 3'!F924),"")))))))))</f>
        <v>5903.1968391066403</v>
      </c>
    </row>
    <row r="925" spans="16:21" x14ac:dyDescent="0.25">
      <c r="P925" s="8">
        <f>IF($A$20=1,IF(UDDS!A925="","",UDDS!A925),IF($A$20=2,IF('FTP-75'!A925="","",'FTP-75'!A925),IF($A$20=3, IF('US06'!A925="","",'US06'!A925),IF($A$20=4, IF(NEDC!A925="","", NEDC!A925),IF($A$20=5, IF('JPN10-15'!A925="","",'JPN10-15'!A925),IF($A$20=6, IF(WLTC!B925="","", WLTC!B925),IF($A$20=7, IF('New Cycle 1'!A925="","", 'New Cycle 1'!A925),IF($A$20=8, IF('New Cycle 2'!A925="","", 'New Cycle 3'!A925),IF($A$20=9, IF('New Cycle 3'!A925="","", 'New Cycle 3'!A925),"")))))))))</f>
        <v>923</v>
      </c>
      <c r="Q925" s="32">
        <f>IF($A$20=1,IF(UDDS!C925="","",UDDS!C925),IF($A$20=2,IF('FTP-75'!C925="","",'FTP-75'!C925),IF($A$20=3, IF('US06'!C925="","",'US06'!C925),IF($A$20=4, IF(NEDC!B925="","", NEDC!B925),IF($A$20=5, IF('JPN10-15'!B925="","",'JPN10-15'!B925),IF($A$20=6, IF(WLTC!C925="","", WLTC!C925),IF($A$20=7, IF('New Cycle 1'!B925="","", 'New Cycle 1'!B925),IF($A$20=8, IF('New Cycle 2'!B925="","", 'New Cycle 2'!B925),IF($A$20=9, IF('New Cycle 3'!B925="","", 'New Cycle 3'!B925),"")))))))))</f>
        <v>50</v>
      </c>
      <c r="R925" s="32">
        <f>IF($A$20=1,IF(UDDS!D925="","",UDDS!D925),IF($A$20=2,IF('FTP-75'!D925="","",'FTP-75'!D925),IF($A$20=3, IF('US06'!D925="","",'US06'!D925),IF($A$20=4, IF(NEDC!C925="","", NEDC!C925),IF($A$20=5, IF('JPN10-15'!C925="","",'JPN10-15'!C925),IF($A$20=6, IF(WLTC!D925="","", WLTC!D925),IF($A$20=7, IF('New Cycle 1'!C925="","", 'New Cycle 1'!C925),IF($A$20=8, IF('New Cycle 2'!C925="","", 'New Cycle 2'!C925),IF($A$20=9, IF('New Cycle 3'!C925="","", 'New Cycle 3'!C925),"")))))))))</f>
        <v>0</v>
      </c>
      <c r="S925" s="32">
        <f>IF($A$20=1,IF(UDDS!E925="","",UDDS!E925),IF($A$20=2,IF('FTP-75'!E925="","",'FTP-75'!E925),IF($A$20=3, IF('US06'!E925="","",'US06'!E925),IF($A$20=4, IF(NEDC!D925="","", NEDC!D925),IF($A$20=5, IF('JPN10-15'!D925="","",'JPN10-15'!D925),IF($A$20=6, IF(WLTC!E925="","", WLTC!E925),IF($A$20=7, IF('New Cycle 1'!D925="","", 'New Cycle 1'!D925),IF($A$20=8, IF('New Cycle 2'!D925="","", 'New Cycle 2'!D925),IF($A$20=9, IF('New Cycle 3'!D925="","", 'New Cycle 3'!D925),"")))))))))</f>
        <v>13.888888888888889</v>
      </c>
      <c r="T925" s="32">
        <f>IF($A$20=1,IF(UDDS!F925="","",UDDS!F925),IF($A$20=2,IF('FTP-75'!F925="","",'FTP-75'!F925),IF($A$20=3, IF('US06'!F925="","",'US06'!F925),IF($A$20=4, IF(NEDC!E925="","", NEDC!E925),IF($A$20=5, IF('JPN10-15'!E925="","",'JPN10-15'!E925),IF($A$20=6, IF(WLTC!F925="","", WLTC!F925),IF($A$20=7, IF('New Cycle 1'!E925="","", 'New Cycle 1'!E925),IF($A$20=8, IF('New Cycle 2'!E925="","", 'New Cycle 2'!E925),IF($A$20=9, IF('New Cycle 3'!E925="","", 'New Cycle 3'!E925),"")))))))))</f>
        <v>0</v>
      </c>
      <c r="U925" s="32">
        <f>IF($A$20=1,IF(UDDS!G925="","",UDDS!G925),IF($A$20=2,IF('FTP-75'!G925="","",'FTP-75'!G925),IF($A$20=3, IF('US06'!G925="","",'US06'!G925),IF($A$20=4, IF(NEDC!F925="","", NEDC!F925),IF($A$20=5, IF('JPN10-15'!F925="","",'JPN10-15'!F925),IF($A$20=6, IF(WLTC!G925="","", WLTC!G925),IF($A$20=7, IF('New Cycle 1'!F925="","", 'New Cycle 1'!F925),IF($A$20=8, IF('New Cycle 2'!F925="","", 'New Cycle 2'!F925),IF($A$20=9, IF('New Cycle 3'!F925="","", 'New Cycle 3'!F925),"")))))))))</f>
        <v>5917.0857279955289</v>
      </c>
    </row>
    <row r="926" spans="16:21" x14ac:dyDescent="0.25">
      <c r="P926" s="8">
        <f>IF($A$20=1,IF(UDDS!A926="","",UDDS!A926),IF($A$20=2,IF('FTP-75'!A926="","",'FTP-75'!A926),IF($A$20=3, IF('US06'!A926="","",'US06'!A926),IF($A$20=4, IF(NEDC!A926="","", NEDC!A926),IF($A$20=5, IF('JPN10-15'!A926="","",'JPN10-15'!A926),IF($A$20=6, IF(WLTC!B926="","", WLTC!B926),IF($A$20=7, IF('New Cycle 1'!A926="","", 'New Cycle 1'!A926),IF($A$20=8, IF('New Cycle 2'!A926="","", 'New Cycle 3'!A926),IF($A$20=9, IF('New Cycle 3'!A926="","", 'New Cycle 3'!A926),"")))))))))</f>
        <v>924</v>
      </c>
      <c r="Q926" s="32">
        <f>IF($A$20=1,IF(UDDS!C926="","",UDDS!C926),IF($A$20=2,IF('FTP-75'!C926="","",'FTP-75'!C926),IF($A$20=3, IF('US06'!C926="","",'US06'!C926),IF($A$20=4, IF(NEDC!B926="","", NEDC!B926),IF($A$20=5, IF('JPN10-15'!B926="","",'JPN10-15'!B926),IF($A$20=6, IF(WLTC!C926="","", WLTC!C926),IF($A$20=7, IF('New Cycle 1'!B926="","", 'New Cycle 1'!B926),IF($A$20=8, IF('New Cycle 2'!B926="","", 'New Cycle 2'!B926),IF($A$20=9, IF('New Cycle 3'!B926="","", 'New Cycle 3'!B926),"")))))))))</f>
        <v>50</v>
      </c>
      <c r="R926" s="32">
        <f>IF($A$20=1,IF(UDDS!D926="","",UDDS!D926),IF($A$20=2,IF('FTP-75'!D926="","",'FTP-75'!D926),IF($A$20=3, IF('US06'!D926="","",'US06'!D926),IF($A$20=4, IF(NEDC!C926="","", NEDC!C926),IF($A$20=5, IF('JPN10-15'!C926="","",'JPN10-15'!C926),IF($A$20=6, IF(WLTC!D926="","", WLTC!D926),IF($A$20=7, IF('New Cycle 1'!C926="","", 'New Cycle 1'!C926),IF($A$20=8, IF('New Cycle 2'!C926="","", 'New Cycle 2'!C926),IF($A$20=9, IF('New Cycle 3'!C926="","", 'New Cycle 3'!C926),"")))))))))</f>
        <v>0</v>
      </c>
      <c r="S926" s="32">
        <f>IF($A$20=1,IF(UDDS!E926="","",UDDS!E926),IF($A$20=2,IF('FTP-75'!E926="","",'FTP-75'!E926),IF($A$20=3, IF('US06'!E926="","",'US06'!E926),IF($A$20=4, IF(NEDC!D926="","", NEDC!D926),IF($A$20=5, IF('JPN10-15'!D926="","",'JPN10-15'!D926),IF($A$20=6, IF(WLTC!E926="","", WLTC!E926),IF($A$20=7, IF('New Cycle 1'!D926="","", 'New Cycle 1'!D926),IF($A$20=8, IF('New Cycle 2'!D926="","", 'New Cycle 2'!D926),IF($A$20=9, IF('New Cycle 3'!D926="","", 'New Cycle 3'!D926),"")))))))))</f>
        <v>13.888888888888889</v>
      </c>
      <c r="T926" s="32">
        <f>IF($A$20=1,IF(UDDS!F926="","",UDDS!F926),IF($A$20=2,IF('FTP-75'!F926="","",'FTP-75'!F926),IF($A$20=3, IF('US06'!F926="","",'US06'!F926),IF($A$20=4, IF(NEDC!E926="","", NEDC!E926),IF($A$20=5, IF('JPN10-15'!E926="","",'JPN10-15'!E926),IF($A$20=6, IF(WLTC!F926="","", WLTC!F926),IF($A$20=7, IF('New Cycle 1'!E926="","", 'New Cycle 1'!E926),IF($A$20=8, IF('New Cycle 2'!E926="","", 'New Cycle 2'!E926),IF($A$20=9, IF('New Cycle 3'!E926="","", 'New Cycle 3'!E926),"")))))))))</f>
        <v>0</v>
      </c>
      <c r="U926" s="32">
        <f>IF($A$20=1,IF(UDDS!G926="","",UDDS!G926),IF($A$20=2,IF('FTP-75'!G926="","",'FTP-75'!G926),IF($A$20=3, IF('US06'!G926="","",'US06'!G926),IF($A$20=4, IF(NEDC!F926="","", NEDC!F926),IF($A$20=5, IF('JPN10-15'!F926="","",'JPN10-15'!F926),IF($A$20=6, IF(WLTC!G926="","", WLTC!G926),IF($A$20=7, IF('New Cycle 1'!F926="","", 'New Cycle 1'!F926),IF($A$20=8, IF('New Cycle 2'!F926="","", 'New Cycle 2'!F926),IF($A$20=9, IF('New Cycle 3'!F926="","", 'New Cycle 3'!F926),"")))))))))</f>
        <v>5930.9746168844176</v>
      </c>
    </row>
    <row r="927" spans="16:21" x14ac:dyDescent="0.25">
      <c r="P927" s="8">
        <f>IF($A$20=1,IF(UDDS!A927="","",UDDS!A927),IF($A$20=2,IF('FTP-75'!A927="","",'FTP-75'!A927),IF($A$20=3, IF('US06'!A927="","",'US06'!A927),IF($A$20=4, IF(NEDC!A927="","", NEDC!A927),IF($A$20=5, IF('JPN10-15'!A927="","",'JPN10-15'!A927),IF($A$20=6, IF(WLTC!B927="","", WLTC!B927),IF($A$20=7, IF('New Cycle 1'!A927="","", 'New Cycle 1'!A927),IF($A$20=8, IF('New Cycle 2'!A927="","", 'New Cycle 3'!A927),IF($A$20=9, IF('New Cycle 3'!A927="","", 'New Cycle 3'!A927),"")))))))))</f>
        <v>925</v>
      </c>
      <c r="Q927" s="32">
        <f>IF($A$20=1,IF(UDDS!C927="","",UDDS!C927),IF($A$20=2,IF('FTP-75'!C927="","",'FTP-75'!C927),IF($A$20=3, IF('US06'!C927="","",'US06'!C927),IF($A$20=4, IF(NEDC!B927="","", NEDC!B927),IF($A$20=5, IF('JPN10-15'!B927="","",'JPN10-15'!B927),IF($A$20=6, IF(WLTC!C927="","", WLTC!C927),IF($A$20=7, IF('New Cycle 1'!B927="","", 'New Cycle 1'!B927),IF($A$20=8, IF('New Cycle 2'!B927="","", 'New Cycle 2'!B927),IF($A$20=9, IF('New Cycle 3'!B927="","", 'New Cycle 3'!B927),"")))))))))</f>
        <v>50</v>
      </c>
      <c r="R927" s="32">
        <f>IF($A$20=1,IF(UDDS!D927="","",UDDS!D927),IF($A$20=2,IF('FTP-75'!D927="","",'FTP-75'!D927),IF($A$20=3, IF('US06'!D927="","",'US06'!D927),IF($A$20=4, IF(NEDC!C927="","", NEDC!C927),IF($A$20=5, IF('JPN10-15'!C927="","",'JPN10-15'!C927),IF($A$20=6, IF(WLTC!D927="","", WLTC!D927),IF($A$20=7, IF('New Cycle 1'!C927="","", 'New Cycle 1'!C927),IF($A$20=8, IF('New Cycle 2'!C927="","", 'New Cycle 2'!C927),IF($A$20=9, IF('New Cycle 3'!C927="","", 'New Cycle 3'!C927),"")))))))))</f>
        <v>0</v>
      </c>
      <c r="S927" s="32">
        <f>IF($A$20=1,IF(UDDS!E927="","",UDDS!E927),IF($A$20=2,IF('FTP-75'!E927="","",'FTP-75'!E927),IF($A$20=3, IF('US06'!E927="","",'US06'!E927),IF($A$20=4, IF(NEDC!D927="","", NEDC!D927),IF($A$20=5, IF('JPN10-15'!D927="","",'JPN10-15'!D927),IF($A$20=6, IF(WLTC!E927="","", WLTC!E927),IF($A$20=7, IF('New Cycle 1'!D927="","", 'New Cycle 1'!D927),IF($A$20=8, IF('New Cycle 2'!D927="","", 'New Cycle 2'!D927),IF($A$20=9, IF('New Cycle 3'!D927="","", 'New Cycle 3'!D927),"")))))))))</f>
        <v>13.888888888888889</v>
      </c>
      <c r="T927" s="32">
        <f>IF($A$20=1,IF(UDDS!F927="","",UDDS!F927),IF($A$20=2,IF('FTP-75'!F927="","",'FTP-75'!F927),IF($A$20=3, IF('US06'!F927="","",'US06'!F927),IF($A$20=4, IF(NEDC!E927="","", NEDC!E927),IF($A$20=5, IF('JPN10-15'!E927="","",'JPN10-15'!E927),IF($A$20=6, IF(WLTC!F927="","", WLTC!F927),IF($A$20=7, IF('New Cycle 1'!E927="","", 'New Cycle 1'!E927),IF($A$20=8, IF('New Cycle 2'!E927="","", 'New Cycle 2'!E927),IF($A$20=9, IF('New Cycle 3'!E927="","", 'New Cycle 3'!E927),"")))))))))</f>
        <v>0</v>
      </c>
      <c r="U927" s="32">
        <f>IF($A$20=1,IF(UDDS!G927="","",UDDS!G927),IF($A$20=2,IF('FTP-75'!G927="","",'FTP-75'!G927),IF($A$20=3, IF('US06'!G927="","",'US06'!G927),IF($A$20=4, IF(NEDC!F927="","", NEDC!F927),IF($A$20=5, IF('JPN10-15'!F927="","",'JPN10-15'!F927),IF($A$20=6, IF(WLTC!G927="","", WLTC!G927),IF($A$20=7, IF('New Cycle 1'!F927="","", 'New Cycle 1'!F927),IF($A$20=8, IF('New Cycle 2'!F927="","", 'New Cycle 2'!F927),IF($A$20=9, IF('New Cycle 3'!F927="","", 'New Cycle 3'!F927),"")))))))))</f>
        <v>5944.8635057733063</v>
      </c>
    </row>
    <row r="928" spans="16:21" x14ac:dyDescent="0.25">
      <c r="P928" s="8">
        <f>IF($A$20=1,IF(UDDS!A928="","",UDDS!A928),IF($A$20=2,IF('FTP-75'!A928="","",'FTP-75'!A928),IF($A$20=3, IF('US06'!A928="","",'US06'!A928),IF($A$20=4, IF(NEDC!A928="","", NEDC!A928),IF($A$20=5, IF('JPN10-15'!A928="","",'JPN10-15'!A928),IF($A$20=6, IF(WLTC!B928="","", WLTC!B928),IF($A$20=7, IF('New Cycle 1'!A928="","", 'New Cycle 1'!A928),IF($A$20=8, IF('New Cycle 2'!A928="","", 'New Cycle 3'!A928),IF($A$20=9, IF('New Cycle 3'!A928="","", 'New Cycle 3'!A928),"")))))))))</f>
        <v>926</v>
      </c>
      <c r="Q928" s="32">
        <f>IF($A$20=1,IF(UDDS!C928="","",UDDS!C928),IF($A$20=2,IF('FTP-75'!C928="","",'FTP-75'!C928),IF($A$20=3, IF('US06'!C928="","",'US06'!C928),IF($A$20=4, IF(NEDC!B928="","", NEDC!B928),IF($A$20=5, IF('JPN10-15'!B928="","",'JPN10-15'!B928),IF($A$20=6, IF(WLTC!C928="","", WLTC!C928),IF($A$20=7, IF('New Cycle 1'!B928="","", 'New Cycle 1'!B928),IF($A$20=8, IF('New Cycle 2'!B928="","", 'New Cycle 2'!B928),IF($A$20=9, IF('New Cycle 3'!B928="","", 'New Cycle 3'!B928),"")))))))))</f>
        <v>50</v>
      </c>
      <c r="R928" s="32">
        <f>IF($A$20=1,IF(UDDS!D928="","",UDDS!D928),IF($A$20=2,IF('FTP-75'!D928="","",'FTP-75'!D928),IF($A$20=3, IF('US06'!D928="","",'US06'!D928),IF($A$20=4, IF(NEDC!C928="","", NEDC!C928),IF($A$20=5, IF('JPN10-15'!C928="","",'JPN10-15'!C928),IF($A$20=6, IF(WLTC!D928="","", WLTC!D928),IF($A$20=7, IF('New Cycle 1'!C928="","", 'New Cycle 1'!C928),IF($A$20=8, IF('New Cycle 2'!C928="","", 'New Cycle 2'!C928),IF($A$20=9, IF('New Cycle 3'!C928="","", 'New Cycle 3'!C928),"")))))))))</f>
        <v>0</v>
      </c>
      <c r="S928" s="32">
        <f>IF($A$20=1,IF(UDDS!E928="","",UDDS!E928),IF($A$20=2,IF('FTP-75'!E928="","",'FTP-75'!E928),IF($A$20=3, IF('US06'!E928="","",'US06'!E928),IF($A$20=4, IF(NEDC!D928="","", NEDC!D928),IF($A$20=5, IF('JPN10-15'!D928="","",'JPN10-15'!D928),IF($A$20=6, IF(WLTC!E928="","", WLTC!E928),IF($A$20=7, IF('New Cycle 1'!D928="","", 'New Cycle 1'!D928),IF($A$20=8, IF('New Cycle 2'!D928="","", 'New Cycle 2'!D928),IF($A$20=9, IF('New Cycle 3'!D928="","", 'New Cycle 3'!D928),"")))))))))</f>
        <v>13.888888888888889</v>
      </c>
      <c r="T928" s="32">
        <f>IF($A$20=1,IF(UDDS!F928="","",UDDS!F928),IF($A$20=2,IF('FTP-75'!F928="","",'FTP-75'!F928),IF($A$20=3, IF('US06'!F928="","",'US06'!F928),IF($A$20=4, IF(NEDC!E928="","", NEDC!E928),IF($A$20=5, IF('JPN10-15'!E928="","",'JPN10-15'!E928),IF($A$20=6, IF(WLTC!F928="","", WLTC!F928),IF($A$20=7, IF('New Cycle 1'!E928="","", 'New Cycle 1'!E928),IF($A$20=8, IF('New Cycle 2'!E928="","", 'New Cycle 2'!E928),IF($A$20=9, IF('New Cycle 3'!E928="","", 'New Cycle 3'!E928),"")))))))))</f>
        <v>0</v>
      </c>
      <c r="U928" s="32">
        <f>IF($A$20=1,IF(UDDS!G928="","",UDDS!G928),IF($A$20=2,IF('FTP-75'!G928="","",'FTP-75'!G928),IF($A$20=3, IF('US06'!G928="","",'US06'!G928),IF($A$20=4, IF(NEDC!F928="","", NEDC!F928),IF($A$20=5, IF('JPN10-15'!F928="","",'JPN10-15'!F928),IF($A$20=6, IF(WLTC!G928="","", WLTC!G928),IF($A$20=7, IF('New Cycle 1'!F928="","", 'New Cycle 1'!F928),IF($A$20=8, IF('New Cycle 2'!F928="","", 'New Cycle 2'!F928),IF($A$20=9, IF('New Cycle 3'!F928="","", 'New Cycle 3'!F928),"")))))))))</f>
        <v>5958.752394662195</v>
      </c>
    </row>
    <row r="929" spans="16:21" x14ac:dyDescent="0.25">
      <c r="P929" s="8">
        <f>IF($A$20=1,IF(UDDS!A929="","",UDDS!A929),IF($A$20=2,IF('FTP-75'!A929="","",'FTP-75'!A929),IF($A$20=3, IF('US06'!A929="","",'US06'!A929),IF($A$20=4, IF(NEDC!A929="","", NEDC!A929),IF($A$20=5, IF('JPN10-15'!A929="","",'JPN10-15'!A929),IF($A$20=6, IF(WLTC!B929="","", WLTC!B929),IF($A$20=7, IF('New Cycle 1'!A929="","", 'New Cycle 1'!A929),IF($A$20=8, IF('New Cycle 2'!A929="","", 'New Cycle 3'!A929),IF($A$20=9, IF('New Cycle 3'!A929="","", 'New Cycle 3'!A929),"")))))))))</f>
        <v>927</v>
      </c>
      <c r="Q929" s="32">
        <f>IF($A$20=1,IF(UDDS!C929="","",UDDS!C929),IF($A$20=2,IF('FTP-75'!C929="","",'FTP-75'!C929),IF($A$20=3, IF('US06'!C929="","",'US06'!C929),IF($A$20=4, IF(NEDC!B929="","", NEDC!B929),IF($A$20=5, IF('JPN10-15'!B929="","",'JPN10-15'!B929),IF($A$20=6, IF(WLTC!C929="","", WLTC!C929),IF($A$20=7, IF('New Cycle 1'!B929="","", 'New Cycle 1'!B929),IF($A$20=8, IF('New Cycle 2'!B929="","", 'New Cycle 2'!B929),IF($A$20=9, IF('New Cycle 3'!B929="","", 'New Cycle 3'!B929),"")))))))))</f>
        <v>50</v>
      </c>
      <c r="R929" s="32">
        <f>IF($A$20=1,IF(UDDS!D929="","",UDDS!D929),IF($A$20=2,IF('FTP-75'!D929="","",'FTP-75'!D929),IF($A$20=3, IF('US06'!D929="","",'US06'!D929),IF($A$20=4, IF(NEDC!C929="","", NEDC!C929),IF($A$20=5, IF('JPN10-15'!C929="","",'JPN10-15'!C929),IF($A$20=6, IF(WLTC!D929="","", WLTC!D929),IF($A$20=7, IF('New Cycle 1'!C929="","", 'New Cycle 1'!C929),IF($A$20=8, IF('New Cycle 2'!C929="","", 'New Cycle 2'!C929),IF($A$20=9, IF('New Cycle 3'!C929="","", 'New Cycle 3'!C929),"")))))))))</f>
        <v>0</v>
      </c>
      <c r="S929" s="32">
        <f>IF($A$20=1,IF(UDDS!E929="","",UDDS!E929),IF($A$20=2,IF('FTP-75'!E929="","",'FTP-75'!E929),IF($A$20=3, IF('US06'!E929="","",'US06'!E929),IF($A$20=4, IF(NEDC!D929="","", NEDC!D929),IF($A$20=5, IF('JPN10-15'!D929="","",'JPN10-15'!D929),IF($A$20=6, IF(WLTC!E929="","", WLTC!E929),IF($A$20=7, IF('New Cycle 1'!D929="","", 'New Cycle 1'!D929),IF($A$20=8, IF('New Cycle 2'!D929="","", 'New Cycle 2'!D929),IF($A$20=9, IF('New Cycle 3'!D929="","", 'New Cycle 3'!D929),"")))))))))</f>
        <v>13.888888888888889</v>
      </c>
      <c r="T929" s="32">
        <f>IF($A$20=1,IF(UDDS!F929="","",UDDS!F929),IF($A$20=2,IF('FTP-75'!F929="","",'FTP-75'!F929),IF($A$20=3, IF('US06'!F929="","",'US06'!F929),IF($A$20=4, IF(NEDC!E929="","", NEDC!E929),IF($A$20=5, IF('JPN10-15'!E929="","",'JPN10-15'!E929),IF($A$20=6, IF(WLTC!F929="","", WLTC!F929),IF($A$20=7, IF('New Cycle 1'!E929="","", 'New Cycle 1'!E929),IF($A$20=8, IF('New Cycle 2'!E929="","", 'New Cycle 2'!E929),IF($A$20=9, IF('New Cycle 3'!E929="","", 'New Cycle 3'!E929),"")))))))))</f>
        <v>0</v>
      </c>
      <c r="U929" s="32">
        <f>IF($A$20=1,IF(UDDS!G929="","",UDDS!G929),IF($A$20=2,IF('FTP-75'!G929="","",'FTP-75'!G929),IF($A$20=3, IF('US06'!G929="","",'US06'!G929),IF($A$20=4, IF(NEDC!F929="","", NEDC!F929),IF($A$20=5, IF('JPN10-15'!F929="","",'JPN10-15'!F929),IF($A$20=6, IF(WLTC!G929="","", WLTC!G929),IF($A$20=7, IF('New Cycle 1'!F929="","", 'New Cycle 1'!F929),IF($A$20=8, IF('New Cycle 2'!F929="","", 'New Cycle 2'!F929),IF($A$20=9, IF('New Cycle 3'!F929="","", 'New Cycle 3'!F929),"")))))))))</f>
        <v>5972.6412835510837</v>
      </c>
    </row>
    <row r="930" spans="16:21" x14ac:dyDescent="0.25">
      <c r="P930" s="8">
        <f>IF($A$20=1,IF(UDDS!A930="","",UDDS!A930),IF($A$20=2,IF('FTP-75'!A930="","",'FTP-75'!A930),IF($A$20=3, IF('US06'!A930="","",'US06'!A930),IF($A$20=4, IF(NEDC!A930="","", NEDC!A930),IF($A$20=5, IF('JPN10-15'!A930="","",'JPN10-15'!A930),IF($A$20=6, IF(WLTC!B930="","", WLTC!B930),IF($A$20=7, IF('New Cycle 1'!A930="","", 'New Cycle 1'!A930),IF($A$20=8, IF('New Cycle 2'!A930="","", 'New Cycle 3'!A930),IF($A$20=9, IF('New Cycle 3'!A930="","", 'New Cycle 3'!A930),"")))))))))</f>
        <v>928</v>
      </c>
      <c r="Q930" s="32">
        <f>IF($A$20=1,IF(UDDS!C930="","",UDDS!C930),IF($A$20=2,IF('FTP-75'!C930="","",'FTP-75'!C930),IF($A$20=3, IF('US06'!C930="","",'US06'!C930),IF($A$20=4, IF(NEDC!B930="","", NEDC!B930),IF($A$20=5, IF('JPN10-15'!B930="","",'JPN10-15'!B930),IF($A$20=6, IF(WLTC!C930="","", WLTC!C930),IF($A$20=7, IF('New Cycle 1'!B930="","", 'New Cycle 1'!B930),IF($A$20=8, IF('New Cycle 2'!B930="","", 'New Cycle 2'!B930),IF($A$20=9, IF('New Cycle 3'!B930="","", 'New Cycle 3'!B930),"")))))))))</f>
        <v>50</v>
      </c>
      <c r="R930" s="32">
        <f>IF($A$20=1,IF(UDDS!D930="","",UDDS!D930),IF($A$20=2,IF('FTP-75'!D930="","",'FTP-75'!D930),IF($A$20=3, IF('US06'!D930="","",'US06'!D930),IF($A$20=4, IF(NEDC!C930="","", NEDC!C930),IF($A$20=5, IF('JPN10-15'!C930="","",'JPN10-15'!C930),IF($A$20=6, IF(WLTC!D930="","", WLTC!D930),IF($A$20=7, IF('New Cycle 1'!C930="","", 'New Cycle 1'!C930),IF($A$20=8, IF('New Cycle 2'!C930="","", 'New Cycle 2'!C930),IF($A$20=9, IF('New Cycle 3'!C930="","", 'New Cycle 3'!C930),"")))))))))</f>
        <v>0</v>
      </c>
      <c r="S930" s="32">
        <f>IF($A$20=1,IF(UDDS!E930="","",UDDS!E930),IF($A$20=2,IF('FTP-75'!E930="","",'FTP-75'!E930),IF($A$20=3, IF('US06'!E930="","",'US06'!E930),IF($A$20=4, IF(NEDC!D930="","", NEDC!D930),IF($A$20=5, IF('JPN10-15'!D930="","",'JPN10-15'!D930),IF($A$20=6, IF(WLTC!E930="","", WLTC!E930),IF($A$20=7, IF('New Cycle 1'!D930="","", 'New Cycle 1'!D930),IF($A$20=8, IF('New Cycle 2'!D930="","", 'New Cycle 2'!D930),IF($A$20=9, IF('New Cycle 3'!D930="","", 'New Cycle 3'!D930),"")))))))))</f>
        <v>13.888888888888889</v>
      </c>
      <c r="T930" s="32">
        <f>IF($A$20=1,IF(UDDS!F930="","",UDDS!F930),IF($A$20=2,IF('FTP-75'!F930="","",'FTP-75'!F930),IF($A$20=3, IF('US06'!F930="","",'US06'!F930),IF($A$20=4, IF(NEDC!E930="","", NEDC!E930),IF($A$20=5, IF('JPN10-15'!E930="","",'JPN10-15'!E930),IF($A$20=6, IF(WLTC!F930="","", WLTC!F930),IF($A$20=7, IF('New Cycle 1'!E930="","", 'New Cycle 1'!E930),IF($A$20=8, IF('New Cycle 2'!E930="","", 'New Cycle 2'!E930),IF($A$20=9, IF('New Cycle 3'!E930="","", 'New Cycle 3'!E930),"")))))))))</f>
        <v>0</v>
      </c>
      <c r="U930" s="32">
        <f>IF($A$20=1,IF(UDDS!G930="","",UDDS!G930),IF($A$20=2,IF('FTP-75'!G930="","",'FTP-75'!G930),IF($A$20=3, IF('US06'!G930="","",'US06'!G930),IF($A$20=4, IF(NEDC!F930="","", NEDC!F930),IF($A$20=5, IF('JPN10-15'!F930="","",'JPN10-15'!F930),IF($A$20=6, IF(WLTC!G930="","", WLTC!G930),IF($A$20=7, IF('New Cycle 1'!F930="","", 'New Cycle 1'!F930),IF($A$20=8, IF('New Cycle 2'!F930="","", 'New Cycle 2'!F930),IF($A$20=9, IF('New Cycle 3'!F930="","", 'New Cycle 3'!F930),"")))))))))</f>
        <v>5986.5301724399724</v>
      </c>
    </row>
    <row r="931" spans="16:21" x14ac:dyDescent="0.25">
      <c r="P931" s="8">
        <f>IF($A$20=1,IF(UDDS!A931="","",UDDS!A931),IF($A$20=2,IF('FTP-75'!A931="","",'FTP-75'!A931),IF($A$20=3, IF('US06'!A931="","",'US06'!A931),IF($A$20=4, IF(NEDC!A931="","", NEDC!A931),IF($A$20=5, IF('JPN10-15'!A931="","",'JPN10-15'!A931),IF($A$20=6, IF(WLTC!B931="","", WLTC!B931),IF($A$20=7, IF('New Cycle 1'!A931="","", 'New Cycle 1'!A931),IF($A$20=8, IF('New Cycle 2'!A931="","", 'New Cycle 3'!A931),IF($A$20=9, IF('New Cycle 3'!A931="","", 'New Cycle 3'!A931),"")))))))))</f>
        <v>929</v>
      </c>
      <c r="Q931" s="32">
        <f>IF($A$20=1,IF(UDDS!C931="","",UDDS!C931),IF($A$20=2,IF('FTP-75'!C931="","",'FTP-75'!C931),IF($A$20=3, IF('US06'!C931="","",'US06'!C931),IF($A$20=4, IF(NEDC!B931="","", NEDC!B931),IF($A$20=5, IF('JPN10-15'!B931="","",'JPN10-15'!B931),IF($A$20=6, IF(WLTC!C931="","", WLTC!C931),IF($A$20=7, IF('New Cycle 1'!B931="","", 'New Cycle 1'!B931),IF($A$20=8, IF('New Cycle 2'!B931="","", 'New Cycle 2'!B931),IF($A$20=9, IF('New Cycle 3'!B931="","", 'New Cycle 3'!B931),"")))))))))</f>
        <v>50</v>
      </c>
      <c r="R931" s="32">
        <f>IF($A$20=1,IF(UDDS!D931="","",UDDS!D931),IF($A$20=2,IF('FTP-75'!D931="","",'FTP-75'!D931),IF($A$20=3, IF('US06'!D931="","",'US06'!D931),IF($A$20=4, IF(NEDC!C931="","", NEDC!C931),IF($A$20=5, IF('JPN10-15'!C931="","",'JPN10-15'!C931),IF($A$20=6, IF(WLTC!D931="","", WLTC!D931),IF($A$20=7, IF('New Cycle 1'!C931="","", 'New Cycle 1'!C931),IF($A$20=8, IF('New Cycle 2'!C931="","", 'New Cycle 2'!C931),IF($A$20=9, IF('New Cycle 3'!C931="","", 'New Cycle 3'!C931),"")))))))))</f>
        <v>0</v>
      </c>
      <c r="S931" s="32">
        <f>IF($A$20=1,IF(UDDS!E931="","",UDDS!E931),IF($A$20=2,IF('FTP-75'!E931="","",'FTP-75'!E931),IF($A$20=3, IF('US06'!E931="","",'US06'!E931),IF($A$20=4, IF(NEDC!D931="","", NEDC!D931),IF($A$20=5, IF('JPN10-15'!D931="","",'JPN10-15'!D931),IF($A$20=6, IF(WLTC!E931="","", WLTC!E931),IF($A$20=7, IF('New Cycle 1'!D931="","", 'New Cycle 1'!D931),IF($A$20=8, IF('New Cycle 2'!D931="","", 'New Cycle 2'!D931),IF($A$20=9, IF('New Cycle 3'!D931="","", 'New Cycle 3'!D931),"")))))))))</f>
        <v>13.888888888888889</v>
      </c>
      <c r="T931" s="32">
        <f>IF($A$20=1,IF(UDDS!F931="","",UDDS!F931),IF($A$20=2,IF('FTP-75'!F931="","",'FTP-75'!F931),IF($A$20=3, IF('US06'!F931="","",'US06'!F931),IF($A$20=4, IF(NEDC!E931="","", NEDC!E931),IF($A$20=5, IF('JPN10-15'!E931="","",'JPN10-15'!E931),IF($A$20=6, IF(WLTC!F931="","", WLTC!F931),IF($A$20=7, IF('New Cycle 1'!E931="","", 'New Cycle 1'!E931),IF($A$20=8, IF('New Cycle 2'!E931="","", 'New Cycle 2'!E931),IF($A$20=9, IF('New Cycle 3'!E931="","", 'New Cycle 3'!E931),"")))))))))</f>
        <v>0</v>
      </c>
      <c r="U931" s="32">
        <f>IF($A$20=1,IF(UDDS!G931="","",UDDS!G931),IF($A$20=2,IF('FTP-75'!G931="","",'FTP-75'!G931),IF($A$20=3, IF('US06'!G931="","",'US06'!G931),IF($A$20=4, IF(NEDC!F931="","", NEDC!F931),IF($A$20=5, IF('JPN10-15'!F931="","",'JPN10-15'!F931),IF($A$20=6, IF(WLTC!G931="","", WLTC!G931),IF($A$20=7, IF('New Cycle 1'!F931="","", 'New Cycle 1'!F931),IF($A$20=8, IF('New Cycle 2'!F931="","", 'New Cycle 2'!F931),IF($A$20=9, IF('New Cycle 3'!F931="","", 'New Cycle 3'!F931),"")))))))))</f>
        <v>6000.4190613288611</v>
      </c>
    </row>
    <row r="932" spans="16:21" x14ac:dyDescent="0.25">
      <c r="P932" s="8">
        <f>IF($A$20=1,IF(UDDS!A932="","",UDDS!A932),IF($A$20=2,IF('FTP-75'!A932="","",'FTP-75'!A932),IF($A$20=3, IF('US06'!A932="","",'US06'!A932),IF($A$20=4, IF(NEDC!A932="","", NEDC!A932),IF($A$20=5, IF('JPN10-15'!A932="","",'JPN10-15'!A932),IF($A$20=6, IF(WLTC!B932="","", WLTC!B932),IF($A$20=7, IF('New Cycle 1'!A932="","", 'New Cycle 1'!A932),IF($A$20=8, IF('New Cycle 2'!A932="","", 'New Cycle 3'!A932),IF($A$20=9, IF('New Cycle 3'!A932="","", 'New Cycle 3'!A932),"")))))))))</f>
        <v>930</v>
      </c>
      <c r="Q932" s="32">
        <f>IF($A$20=1,IF(UDDS!C932="","",UDDS!C932),IF($A$20=2,IF('FTP-75'!C932="","",'FTP-75'!C932),IF($A$20=3, IF('US06'!C932="","",'US06'!C932),IF($A$20=4, IF(NEDC!B932="","", NEDC!B932),IF($A$20=5, IF('JPN10-15'!B932="","",'JPN10-15'!B932),IF($A$20=6, IF(WLTC!C932="","", WLTC!C932),IF($A$20=7, IF('New Cycle 1'!B932="","", 'New Cycle 1'!B932),IF($A$20=8, IF('New Cycle 2'!B932="","", 'New Cycle 2'!B932),IF($A$20=9, IF('New Cycle 3'!B932="","", 'New Cycle 3'!B932),"")))))))))</f>
        <v>50</v>
      </c>
      <c r="R932" s="32">
        <f>IF($A$20=1,IF(UDDS!D932="","",UDDS!D932),IF($A$20=2,IF('FTP-75'!D932="","",'FTP-75'!D932),IF($A$20=3, IF('US06'!D932="","",'US06'!D932),IF($A$20=4, IF(NEDC!C932="","", NEDC!C932),IF($A$20=5, IF('JPN10-15'!C932="","",'JPN10-15'!C932),IF($A$20=6, IF(WLTC!D932="","", WLTC!D932),IF($A$20=7, IF('New Cycle 1'!C932="","", 'New Cycle 1'!C932),IF($A$20=8, IF('New Cycle 2'!C932="","", 'New Cycle 2'!C932),IF($A$20=9, IF('New Cycle 3'!C932="","", 'New Cycle 3'!C932),"")))))))))</f>
        <v>0</v>
      </c>
      <c r="S932" s="32">
        <f>IF($A$20=1,IF(UDDS!E932="","",UDDS!E932),IF($A$20=2,IF('FTP-75'!E932="","",'FTP-75'!E932),IF($A$20=3, IF('US06'!E932="","",'US06'!E932),IF($A$20=4, IF(NEDC!D932="","", NEDC!D932),IF($A$20=5, IF('JPN10-15'!D932="","",'JPN10-15'!D932),IF($A$20=6, IF(WLTC!E932="","", WLTC!E932),IF($A$20=7, IF('New Cycle 1'!D932="","", 'New Cycle 1'!D932),IF($A$20=8, IF('New Cycle 2'!D932="","", 'New Cycle 2'!D932),IF($A$20=9, IF('New Cycle 3'!D932="","", 'New Cycle 3'!D932),"")))))))))</f>
        <v>13.888888888888889</v>
      </c>
      <c r="T932" s="32">
        <f>IF($A$20=1,IF(UDDS!F932="","",UDDS!F932),IF($A$20=2,IF('FTP-75'!F932="","",'FTP-75'!F932),IF($A$20=3, IF('US06'!F932="","",'US06'!F932),IF($A$20=4, IF(NEDC!E932="","", NEDC!E932),IF($A$20=5, IF('JPN10-15'!E932="","",'JPN10-15'!E932),IF($A$20=6, IF(WLTC!F932="","", WLTC!F932),IF($A$20=7, IF('New Cycle 1'!E932="","", 'New Cycle 1'!E932),IF($A$20=8, IF('New Cycle 2'!E932="","", 'New Cycle 2'!E932),IF($A$20=9, IF('New Cycle 3'!E932="","", 'New Cycle 3'!E932),"")))))))))</f>
        <v>0</v>
      </c>
      <c r="U932" s="32">
        <f>IF($A$20=1,IF(UDDS!G932="","",UDDS!G932),IF($A$20=2,IF('FTP-75'!G932="","",'FTP-75'!G932),IF($A$20=3, IF('US06'!G932="","",'US06'!G932),IF($A$20=4, IF(NEDC!F932="","", NEDC!F932),IF($A$20=5, IF('JPN10-15'!F932="","",'JPN10-15'!F932),IF($A$20=6, IF(WLTC!G932="","", WLTC!G932),IF($A$20=7, IF('New Cycle 1'!F932="","", 'New Cycle 1'!F932),IF($A$20=8, IF('New Cycle 2'!F932="","", 'New Cycle 2'!F932),IF($A$20=9, IF('New Cycle 3'!F932="","", 'New Cycle 3'!F932),"")))))))))</f>
        <v>6014.3079502177497</v>
      </c>
    </row>
    <row r="933" spans="16:21" x14ac:dyDescent="0.25">
      <c r="P933" s="8">
        <f>IF($A$20=1,IF(UDDS!A933="","",UDDS!A933),IF($A$20=2,IF('FTP-75'!A933="","",'FTP-75'!A933),IF($A$20=3, IF('US06'!A933="","",'US06'!A933),IF($A$20=4, IF(NEDC!A933="","", NEDC!A933),IF($A$20=5, IF('JPN10-15'!A933="","",'JPN10-15'!A933),IF($A$20=6, IF(WLTC!B933="","", WLTC!B933),IF($A$20=7, IF('New Cycle 1'!A933="","", 'New Cycle 1'!A933),IF($A$20=8, IF('New Cycle 2'!A933="","", 'New Cycle 3'!A933),IF($A$20=9, IF('New Cycle 3'!A933="","", 'New Cycle 3'!A933),"")))))))))</f>
        <v>931</v>
      </c>
      <c r="Q933" s="32">
        <f>IF($A$20=1,IF(UDDS!C933="","",UDDS!C933),IF($A$20=2,IF('FTP-75'!C933="","",'FTP-75'!C933),IF($A$20=3, IF('US06'!C933="","",'US06'!C933),IF($A$20=4, IF(NEDC!B933="","", NEDC!B933),IF($A$20=5, IF('JPN10-15'!B933="","",'JPN10-15'!B933),IF($A$20=6, IF(WLTC!C933="","", WLTC!C933),IF($A$20=7, IF('New Cycle 1'!B933="","", 'New Cycle 1'!B933),IF($A$20=8, IF('New Cycle 2'!B933="","", 'New Cycle 2'!B933),IF($A$20=9, IF('New Cycle 3'!B933="","", 'New Cycle 3'!B933),"")))))))))</f>
        <v>50</v>
      </c>
      <c r="R933" s="32">
        <f>IF($A$20=1,IF(UDDS!D933="","",UDDS!D933),IF($A$20=2,IF('FTP-75'!D933="","",'FTP-75'!D933),IF($A$20=3, IF('US06'!D933="","",'US06'!D933),IF($A$20=4, IF(NEDC!C933="","", NEDC!C933),IF($A$20=5, IF('JPN10-15'!C933="","",'JPN10-15'!C933),IF($A$20=6, IF(WLTC!D933="","", WLTC!D933),IF($A$20=7, IF('New Cycle 1'!C933="","", 'New Cycle 1'!C933),IF($A$20=8, IF('New Cycle 2'!C933="","", 'New Cycle 2'!C933),IF($A$20=9, IF('New Cycle 3'!C933="","", 'New Cycle 3'!C933),"")))))))))</f>
        <v>0</v>
      </c>
      <c r="S933" s="32">
        <f>IF($A$20=1,IF(UDDS!E933="","",UDDS!E933),IF($A$20=2,IF('FTP-75'!E933="","",'FTP-75'!E933),IF($A$20=3, IF('US06'!E933="","",'US06'!E933),IF($A$20=4, IF(NEDC!D933="","", NEDC!D933),IF($A$20=5, IF('JPN10-15'!D933="","",'JPN10-15'!D933),IF($A$20=6, IF(WLTC!E933="","", WLTC!E933),IF($A$20=7, IF('New Cycle 1'!D933="","", 'New Cycle 1'!D933),IF($A$20=8, IF('New Cycle 2'!D933="","", 'New Cycle 2'!D933),IF($A$20=9, IF('New Cycle 3'!D933="","", 'New Cycle 3'!D933),"")))))))))</f>
        <v>13.888888888888889</v>
      </c>
      <c r="T933" s="32">
        <f>IF($A$20=1,IF(UDDS!F933="","",UDDS!F933),IF($A$20=2,IF('FTP-75'!F933="","",'FTP-75'!F933),IF($A$20=3, IF('US06'!F933="","",'US06'!F933),IF($A$20=4, IF(NEDC!E933="","", NEDC!E933),IF($A$20=5, IF('JPN10-15'!E933="","",'JPN10-15'!E933),IF($A$20=6, IF(WLTC!F933="","", WLTC!F933),IF($A$20=7, IF('New Cycle 1'!E933="","", 'New Cycle 1'!E933),IF($A$20=8, IF('New Cycle 2'!E933="","", 'New Cycle 2'!E933),IF($A$20=9, IF('New Cycle 3'!E933="","", 'New Cycle 3'!E933),"")))))))))</f>
        <v>0</v>
      </c>
      <c r="U933" s="32">
        <f>IF($A$20=1,IF(UDDS!G933="","",UDDS!G933),IF($A$20=2,IF('FTP-75'!G933="","",'FTP-75'!G933),IF($A$20=3, IF('US06'!G933="","",'US06'!G933),IF($A$20=4, IF(NEDC!F933="","", NEDC!F933),IF($A$20=5, IF('JPN10-15'!F933="","",'JPN10-15'!F933),IF($A$20=6, IF(WLTC!G933="","", WLTC!G933),IF($A$20=7, IF('New Cycle 1'!F933="","", 'New Cycle 1'!F933),IF($A$20=8, IF('New Cycle 2'!F933="","", 'New Cycle 2'!F933),IF($A$20=9, IF('New Cycle 3'!F933="","", 'New Cycle 3'!F933),"")))))))))</f>
        <v>6028.1968391066384</v>
      </c>
    </row>
    <row r="934" spans="16:21" x14ac:dyDescent="0.25">
      <c r="P934" s="8">
        <f>IF($A$20=1,IF(UDDS!A934="","",UDDS!A934),IF($A$20=2,IF('FTP-75'!A934="","",'FTP-75'!A934),IF($A$20=3, IF('US06'!A934="","",'US06'!A934),IF($A$20=4, IF(NEDC!A934="","", NEDC!A934),IF($A$20=5, IF('JPN10-15'!A934="","",'JPN10-15'!A934),IF($A$20=6, IF(WLTC!B934="","", WLTC!B934),IF($A$20=7, IF('New Cycle 1'!A934="","", 'New Cycle 1'!A934),IF($A$20=8, IF('New Cycle 2'!A934="","", 'New Cycle 3'!A934),IF($A$20=9, IF('New Cycle 3'!A934="","", 'New Cycle 3'!A934),"")))))))))</f>
        <v>932</v>
      </c>
      <c r="Q934" s="32">
        <f>IF($A$20=1,IF(UDDS!C934="","",UDDS!C934),IF($A$20=2,IF('FTP-75'!C934="","",'FTP-75'!C934),IF($A$20=3, IF('US06'!C934="","",'US06'!C934),IF($A$20=4, IF(NEDC!B934="","", NEDC!B934),IF($A$20=5, IF('JPN10-15'!B934="","",'JPN10-15'!B934),IF($A$20=6, IF(WLTC!C934="","", WLTC!C934),IF($A$20=7, IF('New Cycle 1'!B934="","", 'New Cycle 1'!B934),IF($A$20=8, IF('New Cycle 2'!B934="","", 'New Cycle 2'!B934),IF($A$20=9, IF('New Cycle 3'!B934="","", 'New Cycle 3'!B934),"")))))))))</f>
        <v>50</v>
      </c>
      <c r="R934" s="32">
        <f>IF($A$20=1,IF(UDDS!D934="","",UDDS!D934),IF($A$20=2,IF('FTP-75'!D934="","",'FTP-75'!D934),IF($A$20=3, IF('US06'!D934="","",'US06'!D934),IF($A$20=4, IF(NEDC!C934="","", NEDC!C934),IF($A$20=5, IF('JPN10-15'!C934="","",'JPN10-15'!C934),IF($A$20=6, IF(WLTC!D934="","", WLTC!D934),IF($A$20=7, IF('New Cycle 1'!C934="","", 'New Cycle 1'!C934),IF($A$20=8, IF('New Cycle 2'!C934="","", 'New Cycle 2'!C934),IF($A$20=9, IF('New Cycle 3'!C934="","", 'New Cycle 3'!C934),"")))))))))</f>
        <v>0</v>
      </c>
      <c r="S934" s="32">
        <f>IF($A$20=1,IF(UDDS!E934="","",UDDS!E934),IF($A$20=2,IF('FTP-75'!E934="","",'FTP-75'!E934),IF($A$20=3, IF('US06'!E934="","",'US06'!E934),IF($A$20=4, IF(NEDC!D934="","", NEDC!D934),IF($A$20=5, IF('JPN10-15'!D934="","",'JPN10-15'!D934),IF($A$20=6, IF(WLTC!E934="","", WLTC!E934),IF($A$20=7, IF('New Cycle 1'!D934="","", 'New Cycle 1'!D934),IF($A$20=8, IF('New Cycle 2'!D934="","", 'New Cycle 2'!D934),IF($A$20=9, IF('New Cycle 3'!D934="","", 'New Cycle 3'!D934),"")))))))))</f>
        <v>13.888888888888889</v>
      </c>
      <c r="T934" s="32">
        <f>IF($A$20=1,IF(UDDS!F934="","",UDDS!F934),IF($A$20=2,IF('FTP-75'!F934="","",'FTP-75'!F934),IF($A$20=3, IF('US06'!F934="","",'US06'!F934),IF($A$20=4, IF(NEDC!E934="","", NEDC!E934),IF($A$20=5, IF('JPN10-15'!E934="","",'JPN10-15'!E934),IF($A$20=6, IF(WLTC!F934="","", WLTC!F934),IF($A$20=7, IF('New Cycle 1'!E934="","", 'New Cycle 1'!E934),IF($A$20=8, IF('New Cycle 2'!E934="","", 'New Cycle 2'!E934),IF($A$20=9, IF('New Cycle 3'!E934="","", 'New Cycle 3'!E934),"")))))))))</f>
        <v>0</v>
      </c>
      <c r="U934" s="32">
        <f>IF($A$20=1,IF(UDDS!G934="","",UDDS!G934),IF($A$20=2,IF('FTP-75'!G934="","",'FTP-75'!G934),IF($A$20=3, IF('US06'!G934="","",'US06'!G934),IF($A$20=4, IF(NEDC!F934="","", NEDC!F934),IF($A$20=5, IF('JPN10-15'!F934="","",'JPN10-15'!F934),IF($A$20=6, IF(WLTC!G934="","", WLTC!G934),IF($A$20=7, IF('New Cycle 1'!F934="","", 'New Cycle 1'!F934),IF($A$20=8, IF('New Cycle 2'!F934="","", 'New Cycle 2'!F934),IF($A$20=9, IF('New Cycle 3'!F934="","", 'New Cycle 3'!F934),"")))))))))</f>
        <v>6042.0857279955271</v>
      </c>
    </row>
    <row r="935" spans="16:21" x14ac:dyDescent="0.25">
      <c r="P935" s="8">
        <f>IF($A$20=1,IF(UDDS!A935="","",UDDS!A935),IF($A$20=2,IF('FTP-75'!A935="","",'FTP-75'!A935),IF($A$20=3, IF('US06'!A935="","",'US06'!A935),IF($A$20=4, IF(NEDC!A935="","", NEDC!A935),IF($A$20=5, IF('JPN10-15'!A935="","",'JPN10-15'!A935),IF($A$20=6, IF(WLTC!B935="","", WLTC!B935),IF($A$20=7, IF('New Cycle 1'!A935="","", 'New Cycle 1'!A935),IF($A$20=8, IF('New Cycle 2'!A935="","", 'New Cycle 3'!A935),IF($A$20=9, IF('New Cycle 3'!A935="","", 'New Cycle 3'!A935),"")))))))))</f>
        <v>933</v>
      </c>
      <c r="Q935" s="32">
        <f>IF($A$20=1,IF(UDDS!C935="","",UDDS!C935),IF($A$20=2,IF('FTP-75'!C935="","",'FTP-75'!C935),IF($A$20=3, IF('US06'!C935="","",'US06'!C935),IF($A$20=4, IF(NEDC!B935="","", NEDC!B935),IF($A$20=5, IF('JPN10-15'!B935="","",'JPN10-15'!B935),IF($A$20=6, IF(WLTC!C935="","", WLTC!C935),IF($A$20=7, IF('New Cycle 1'!B935="","", 'New Cycle 1'!B935),IF($A$20=8, IF('New Cycle 2'!B935="","", 'New Cycle 2'!B935),IF($A$20=9, IF('New Cycle 3'!B935="","", 'New Cycle 3'!B935),"")))))))))</f>
        <v>50</v>
      </c>
      <c r="R935" s="32">
        <f>IF($A$20=1,IF(UDDS!D935="","",UDDS!D935),IF($A$20=2,IF('FTP-75'!D935="","",'FTP-75'!D935),IF($A$20=3, IF('US06'!D935="","",'US06'!D935),IF($A$20=4, IF(NEDC!C935="","", NEDC!C935),IF($A$20=5, IF('JPN10-15'!C935="","",'JPN10-15'!C935),IF($A$20=6, IF(WLTC!D935="","", WLTC!D935),IF($A$20=7, IF('New Cycle 1'!C935="","", 'New Cycle 1'!C935),IF($A$20=8, IF('New Cycle 2'!C935="","", 'New Cycle 2'!C935),IF($A$20=9, IF('New Cycle 3'!C935="","", 'New Cycle 3'!C935),"")))))))))</f>
        <v>0</v>
      </c>
      <c r="S935" s="32">
        <f>IF($A$20=1,IF(UDDS!E935="","",UDDS!E935),IF($A$20=2,IF('FTP-75'!E935="","",'FTP-75'!E935),IF($A$20=3, IF('US06'!E935="","",'US06'!E935),IF($A$20=4, IF(NEDC!D935="","", NEDC!D935),IF($A$20=5, IF('JPN10-15'!D935="","",'JPN10-15'!D935),IF($A$20=6, IF(WLTC!E935="","", WLTC!E935),IF($A$20=7, IF('New Cycle 1'!D935="","", 'New Cycle 1'!D935),IF($A$20=8, IF('New Cycle 2'!D935="","", 'New Cycle 2'!D935),IF($A$20=9, IF('New Cycle 3'!D935="","", 'New Cycle 3'!D935),"")))))))))</f>
        <v>13.888888888888889</v>
      </c>
      <c r="T935" s="32">
        <f>IF($A$20=1,IF(UDDS!F935="","",UDDS!F935),IF($A$20=2,IF('FTP-75'!F935="","",'FTP-75'!F935),IF($A$20=3, IF('US06'!F935="","",'US06'!F935),IF($A$20=4, IF(NEDC!E935="","", NEDC!E935),IF($A$20=5, IF('JPN10-15'!E935="","",'JPN10-15'!E935),IF($A$20=6, IF(WLTC!F935="","", WLTC!F935),IF($A$20=7, IF('New Cycle 1'!E935="","", 'New Cycle 1'!E935),IF($A$20=8, IF('New Cycle 2'!E935="","", 'New Cycle 2'!E935),IF($A$20=9, IF('New Cycle 3'!E935="","", 'New Cycle 3'!E935),"")))))))))</f>
        <v>0</v>
      </c>
      <c r="U935" s="32">
        <f>IF($A$20=1,IF(UDDS!G935="","",UDDS!G935),IF($A$20=2,IF('FTP-75'!G935="","",'FTP-75'!G935),IF($A$20=3, IF('US06'!G935="","",'US06'!G935),IF($A$20=4, IF(NEDC!F935="","", NEDC!F935),IF($A$20=5, IF('JPN10-15'!F935="","",'JPN10-15'!F935),IF($A$20=6, IF(WLTC!G935="","", WLTC!G935),IF($A$20=7, IF('New Cycle 1'!F935="","", 'New Cycle 1'!F935),IF($A$20=8, IF('New Cycle 2'!F935="","", 'New Cycle 2'!F935),IF($A$20=9, IF('New Cycle 3'!F935="","", 'New Cycle 3'!F935),"")))))))))</f>
        <v>6055.9746168844158</v>
      </c>
    </row>
    <row r="936" spans="16:21" x14ac:dyDescent="0.25">
      <c r="P936" s="8">
        <f>IF($A$20=1,IF(UDDS!A936="","",UDDS!A936),IF($A$20=2,IF('FTP-75'!A936="","",'FTP-75'!A936),IF($A$20=3, IF('US06'!A936="","",'US06'!A936),IF($A$20=4, IF(NEDC!A936="","", NEDC!A936),IF($A$20=5, IF('JPN10-15'!A936="","",'JPN10-15'!A936),IF($A$20=6, IF(WLTC!B936="","", WLTC!B936),IF($A$20=7, IF('New Cycle 1'!A936="","", 'New Cycle 1'!A936),IF($A$20=8, IF('New Cycle 2'!A936="","", 'New Cycle 3'!A936),IF($A$20=9, IF('New Cycle 3'!A936="","", 'New Cycle 3'!A936),"")))))))))</f>
        <v>934</v>
      </c>
      <c r="Q936" s="32">
        <f>IF($A$20=1,IF(UDDS!C936="","",UDDS!C936),IF($A$20=2,IF('FTP-75'!C936="","",'FTP-75'!C936),IF($A$20=3, IF('US06'!C936="","",'US06'!C936),IF($A$20=4, IF(NEDC!B936="","", NEDC!B936),IF($A$20=5, IF('JPN10-15'!B936="","",'JPN10-15'!B936),IF($A$20=6, IF(WLTC!C936="","", WLTC!C936),IF($A$20=7, IF('New Cycle 1'!B936="","", 'New Cycle 1'!B936),IF($A$20=8, IF('New Cycle 2'!B936="","", 'New Cycle 2'!B936),IF($A$20=9, IF('New Cycle 3'!B936="","", 'New Cycle 3'!B936),"")))))))))</f>
        <v>50</v>
      </c>
      <c r="R936" s="32">
        <f>IF($A$20=1,IF(UDDS!D936="","",UDDS!D936),IF($A$20=2,IF('FTP-75'!D936="","",'FTP-75'!D936),IF($A$20=3, IF('US06'!D936="","",'US06'!D936),IF($A$20=4, IF(NEDC!C936="","", NEDC!C936),IF($A$20=5, IF('JPN10-15'!C936="","",'JPN10-15'!C936),IF($A$20=6, IF(WLTC!D936="","", WLTC!D936),IF($A$20=7, IF('New Cycle 1'!C936="","", 'New Cycle 1'!C936),IF($A$20=8, IF('New Cycle 2'!C936="","", 'New Cycle 2'!C936),IF($A$20=9, IF('New Cycle 3'!C936="","", 'New Cycle 3'!C936),"")))))))))</f>
        <v>0</v>
      </c>
      <c r="S936" s="32">
        <f>IF($A$20=1,IF(UDDS!E936="","",UDDS!E936),IF($A$20=2,IF('FTP-75'!E936="","",'FTP-75'!E936),IF($A$20=3, IF('US06'!E936="","",'US06'!E936),IF($A$20=4, IF(NEDC!D936="","", NEDC!D936),IF($A$20=5, IF('JPN10-15'!D936="","",'JPN10-15'!D936),IF($A$20=6, IF(WLTC!E936="","", WLTC!E936),IF($A$20=7, IF('New Cycle 1'!D936="","", 'New Cycle 1'!D936),IF($A$20=8, IF('New Cycle 2'!D936="","", 'New Cycle 2'!D936),IF($A$20=9, IF('New Cycle 3'!D936="","", 'New Cycle 3'!D936),"")))))))))</f>
        <v>13.888888888888889</v>
      </c>
      <c r="T936" s="32">
        <f>IF($A$20=1,IF(UDDS!F936="","",UDDS!F936),IF($A$20=2,IF('FTP-75'!F936="","",'FTP-75'!F936),IF($A$20=3, IF('US06'!F936="","",'US06'!F936),IF($A$20=4, IF(NEDC!E936="","", NEDC!E936),IF($A$20=5, IF('JPN10-15'!E936="","",'JPN10-15'!E936),IF($A$20=6, IF(WLTC!F936="","", WLTC!F936),IF($A$20=7, IF('New Cycle 1'!E936="","", 'New Cycle 1'!E936),IF($A$20=8, IF('New Cycle 2'!E936="","", 'New Cycle 2'!E936),IF($A$20=9, IF('New Cycle 3'!E936="","", 'New Cycle 3'!E936),"")))))))))</f>
        <v>0</v>
      </c>
      <c r="U936" s="32">
        <f>IF($A$20=1,IF(UDDS!G936="","",UDDS!G936),IF($A$20=2,IF('FTP-75'!G936="","",'FTP-75'!G936),IF($A$20=3, IF('US06'!G936="","",'US06'!G936),IF($A$20=4, IF(NEDC!F936="","", NEDC!F936),IF($A$20=5, IF('JPN10-15'!F936="","",'JPN10-15'!F936),IF($A$20=6, IF(WLTC!G936="","", WLTC!G936),IF($A$20=7, IF('New Cycle 1'!F936="","", 'New Cycle 1'!F936),IF($A$20=8, IF('New Cycle 2'!F936="","", 'New Cycle 2'!F936),IF($A$20=9, IF('New Cycle 3'!F936="","", 'New Cycle 3'!F936),"")))))))))</f>
        <v>6069.8635057733045</v>
      </c>
    </row>
    <row r="937" spans="16:21" x14ac:dyDescent="0.25">
      <c r="P937" s="8">
        <f>IF($A$20=1,IF(UDDS!A937="","",UDDS!A937),IF($A$20=2,IF('FTP-75'!A937="","",'FTP-75'!A937),IF($A$20=3, IF('US06'!A937="","",'US06'!A937),IF($A$20=4, IF(NEDC!A937="","", NEDC!A937),IF($A$20=5, IF('JPN10-15'!A937="","",'JPN10-15'!A937),IF($A$20=6, IF(WLTC!B937="","", WLTC!B937),IF($A$20=7, IF('New Cycle 1'!A937="","", 'New Cycle 1'!A937),IF($A$20=8, IF('New Cycle 2'!A937="","", 'New Cycle 3'!A937),IF($A$20=9, IF('New Cycle 3'!A937="","", 'New Cycle 3'!A937),"")))))))))</f>
        <v>935</v>
      </c>
      <c r="Q937" s="32">
        <f>IF($A$20=1,IF(UDDS!C937="","",UDDS!C937),IF($A$20=2,IF('FTP-75'!C937="","",'FTP-75'!C937),IF($A$20=3, IF('US06'!C937="","",'US06'!C937),IF($A$20=4, IF(NEDC!B937="","", NEDC!B937),IF($A$20=5, IF('JPN10-15'!B937="","",'JPN10-15'!B937),IF($A$20=6, IF(WLTC!C937="","", WLTC!C937),IF($A$20=7, IF('New Cycle 1'!B937="","", 'New Cycle 1'!B937),IF($A$20=8, IF('New Cycle 2'!B937="","", 'New Cycle 2'!B937),IF($A$20=9, IF('New Cycle 3'!B937="","", 'New Cycle 3'!B937),"")))))))))</f>
        <v>50</v>
      </c>
      <c r="R937" s="32">
        <f>IF($A$20=1,IF(UDDS!D937="","",UDDS!D937),IF($A$20=2,IF('FTP-75'!D937="","",'FTP-75'!D937),IF($A$20=3, IF('US06'!D937="","",'US06'!D937),IF($A$20=4, IF(NEDC!C937="","", NEDC!C937),IF($A$20=5, IF('JPN10-15'!C937="","",'JPN10-15'!C937),IF($A$20=6, IF(WLTC!D937="","", WLTC!D937),IF($A$20=7, IF('New Cycle 1'!C937="","", 'New Cycle 1'!C937),IF($A$20=8, IF('New Cycle 2'!C937="","", 'New Cycle 2'!C937),IF($A$20=9, IF('New Cycle 3'!C937="","", 'New Cycle 3'!C937),"")))))))))</f>
        <v>0</v>
      </c>
      <c r="S937" s="32">
        <f>IF($A$20=1,IF(UDDS!E937="","",UDDS!E937),IF($A$20=2,IF('FTP-75'!E937="","",'FTP-75'!E937),IF($A$20=3, IF('US06'!E937="","",'US06'!E937),IF($A$20=4, IF(NEDC!D937="","", NEDC!D937),IF($A$20=5, IF('JPN10-15'!D937="","",'JPN10-15'!D937),IF($A$20=6, IF(WLTC!E937="","", WLTC!E937),IF($A$20=7, IF('New Cycle 1'!D937="","", 'New Cycle 1'!D937),IF($A$20=8, IF('New Cycle 2'!D937="","", 'New Cycle 2'!D937),IF($A$20=9, IF('New Cycle 3'!D937="","", 'New Cycle 3'!D937),"")))))))))</f>
        <v>13.888888888888889</v>
      </c>
      <c r="T937" s="32">
        <f>IF($A$20=1,IF(UDDS!F937="","",UDDS!F937),IF($A$20=2,IF('FTP-75'!F937="","",'FTP-75'!F937),IF($A$20=3, IF('US06'!F937="","",'US06'!F937),IF($A$20=4, IF(NEDC!E937="","", NEDC!E937),IF($A$20=5, IF('JPN10-15'!E937="","",'JPN10-15'!E937),IF($A$20=6, IF(WLTC!F937="","", WLTC!F937),IF($A$20=7, IF('New Cycle 1'!E937="","", 'New Cycle 1'!E937),IF($A$20=8, IF('New Cycle 2'!E937="","", 'New Cycle 2'!E937),IF($A$20=9, IF('New Cycle 3'!E937="","", 'New Cycle 3'!E937),"")))))))))</f>
        <v>0</v>
      </c>
      <c r="U937" s="32">
        <f>IF($A$20=1,IF(UDDS!G937="","",UDDS!G937),IF($A$20=2,IF('FTP-75'!G937="","",'FTP-75'!G937),IF($A$20=3, IF('US06'!G937="","",'US06'!G937),IF($A$20=4, IF(NEDC!F937="","", NEDC!F937),IF($A$20=5, IF('JPN10-15'!F937="","",'JPN10-15'!F937),IF($A$20=6, IF(WLTC!G937="","", WLTC!G937),IF($A$20=7, IF('New Cycle 1'!F937="","", 'New Cycle 1'!F937),IF($A$20=8, IF('New Cycle 2'!F937="","", 'New Cycle 2'!F937),IF($A$20=9, IF('New Cycle 3'!F937="","", 'New Cycle 3'!F937),"")))))))))</f>
        <v>6083.7523946621932</v>
      </c>
    </row>
    <row r="938" spans="16:21" x14ac:dyDescent="0.25">
      <c r="P938" s="8">
        <f>IF($A$20=1,IF(UDDS!A938="","",UDDS!A938),IF($A$20=2,IF('FTP-75'!A938="","",'FTP-75'!A938),IF($A$20=3, IF('US06'!A938="","",'US06'!A938),IF($A$20=4, IF(NEDC!A938="","", NEDC!A938),IF($A$20=5, IF('JPN10-15'!A938="","",'JPN10-15'!A938),IF($A$20=6, IF(WLTC!B938="","", WLTC!B938),IF($A$20=7, IF('New Cycle 1'!A938="","", 'New Cycle 1'!A938),IF($A$20=8, IF('New Cycle 2'!A938="","", 'New Cycle 3'!A938),IF($A$20=9, IF('New Cycle 3'!A938="","", 'New Cycle 3'!A938),"")))))))))</f>
        <v>936</v>
      </c>
      <c r="Q938" s="32">
        <f>IF($A$20=1,IF(UDDS!C938="","",UDDS!C938),IF($A$20=2,IF('FTP-75'!C938="","",'FTP-75'!C938),IF($A$20=3, IF('US06'!C938="","",'US06'!C938),IF($A$20=4, IF(NEDC!B938="","", NEDC!B938),IF($A$20=5, IF('JPN10-15'!B938="","",'JPN10-15'!B938),IF($A$20=6, IF(WLTC!C938="","", WLTC!C938),IF($A$20=7, IF('New Cycle 1'!B938="","", 'New Cycle 1'!B938),IF($A$20=8, IF('New Cycle 2'!B938="","", 'New Cycle 2'!B938),IF($A$20=9, IF('New Cycle 3'!B938="","", 'New Cycle 3'!B938),"")))))))))</f>
        <v>50</v>
      </c>
      <c r="R938" s="32">
        <f>IF($A$20=1,IF(UDDS!D938="","",UDDS!D938),IF($A$20=2,IF('FTP-75'!D938="","",'FTP-75'!D938),IF($A$20=3, IF('US06'!D938="","",'US06'!D938),IF($A$20=4, IF(NEDC!C938="","", NEDC!C938),IF($A$20=5, IF('JPN10-15'!C938="","",'JPN10-15'!C938),IF($A$20=6, IF(WLTC!D938="","", WLTC!D938),IF($A$20=7, IF('New Cycle 1'!C938="","", 'New Cycle 1'!C938),IF($A$20=8, IF('New Cycle 2'!C938="","", 'New Cycle 2'!C938),IF($A$20=9, IF('New Cycle 3'!C938="","", 'New Cycle 3'!C938),"")))))))))</f>
        <v>0</v>
      </c>
      <c r="S938" s="32">
        <f>IF($A$20=1,IF(UDDS!E938="","",UDDS!E938),IF($A$20=2,IF('FTP-75'!E938="","",'FTP-75'!E938),IF($A$20=3, IF('US06'!E938="","",'US06'!E938),IF($A$20=4, IF(NEDC!D938="","", NEDC!D938),IF($A$20=5, IF('JPN10-15'!D938="","",'JPN10-15'!D938),IF($A$20=6, IF(WLTC!E938="","", WLTC!E938),IF($A$20=7, IF('New Cycle 1'!D938="","", 'New Cycle 1'!D938),IF($A$20=8, IF('New Cycle 2'!D938="","", 'New Cycle 2'!D938),IF($A$20=9, IF('New Cycle 3'!D938="","", 'New Cycle 3'!D938),"")))))))))</f>
        <v>13.888888888888889</v>
      </c>
      <c r="T938" s="32">
        <f>IF($A$20=1,IF(UDDS!F938="","",UDDS!F938),IF($A$20=2,IF('FTP-75'!F938="","",'FTP-75'!F938),IF($A$20=3, IF('US06'!F938="","",'US06'!F938),IF($A$20=4, IF(NEDC!E938="","", NEDC!E938),IF($A$20=5, IF('JPN10-15'!E938="","",'JPN10-15'!E938),IF($A$20=6, IF(WLTC!F938="","", WLTC!F938),IF($A$20=7, IF('New Cycle 1'!E938="","", 'New Cycle 1'!E938),IF($A$20=8, IF('New Cycle 2'!E938="","", 'New Cycle 2'!E938),IF($A$20=9, IF('New Cycle 3'!E938="","", 'New Cycle 3'!E938),"")))))))))</f>
        <v>0</v>
      </c>
      <c r="U938" s="32">
        <f>IF($A$20=1,IF(UDDS!G938="","",UDDS!G938),IF($A$20=2,IF('FTP-75'!G938="","",'FTP-75'!G938),IF($A$20=3, IF('US06'!G938="","",'US06'!G938),IF($A$20=4, IF(NEDC!F938="","", NEDC!F938),IF($A$20=5, IF('JPN10-15'!F938="","",'JPN10-15'!F938),IF($A$20=6, IF(WLTC!G938="","", WLTC!G938),IF($A$20=7, IF('New Cycle 1'!F938="","", 'New Cycle 1'!F938),IF($A$20=8, IF('New Cycle 2'!F938="","", 'New Cycle 2'!F938),IF($A$20=9, IF('New Cycle 3'!F938="","", 'New Cycle 3'!F938),"")))))))))</f>
        <v>6097.6412835510819</v>
      </c>
    </row>
    <row r="939" spans="16:21" x14ac:dyDescent="0.25">
      <c r="P939" s="8">
        <f>IF($A$20=1,IF(UDDS!A939="","",UDDS!A939),IF($A$20=2,IF('FTP-75'!A939="","",'FTP-75'!A939),IF($A$20=3, IF('US06'!A939="","",'US06'!A939),IF($A$20=4, IF(NEDC!A939="","", NEDC!A939),IF($A$20=5, IF('JPN10-15'!A939="","",'JPN10-15'!A939),IF($A$20=6, IF(WLTC!B939="","", WLTC!B939),IF($A$20=7, IF('New Cycle 1'!A939="","", 'New Cycle 1'!A939),IF($A$20=8, IF('New Cycle 2'!A939="","", 'New Cycle 3'!A939),IF($A$20=9, IF('New Cycle 3'!A939="","", 'New Cycle 3'!A939),"")))))))))</f>
        <v>937</v>
      </c>
      <c r="Q939" s="32">
        <f>IF($A$20=1,IF(UDDS!C939="","",UDDS!C939),IF($A$20=2,IF('FTP-75'!C939="","",'FTP-75'!C939),IF($A$20=3, IF('US06'!C939="","",'US06'!C939),IF($A$20=4, IF(NEDC!B939="","", NEDC!B939),IF($A$20=5, IF('JPN10-15'!B939="","",'JPN10-15'!B939),IF($A$20=6, IF(WLTC!C939="","", WLTC!C939),IF($A$20=7, IF('New Cycle 1'!B939="","", 'New Cycle 1'!B939),IF($A$20=8, IF('New Cycle 2'!B939="","", 'New Cycle 2'!B939),IF($A$20=9, IF('New Cycle 3'!B939="","", 'New Cycle 3'!B939),"")))))))))</f>
        <v>50</v>
      </c>
      <c r="R939" s="32">
        <f>IF($A$20=1,IF(UDDS!D939="","",UDDS!D939),IF($A$20=2,IF('FTP-75'!D939="","",'FTP-75'!D939),IF($A$20=3, IF('US06'!D939="","",'US06'!D939),IF($A$20=4, IF(NEDC!C939="","", NEDC!C939),IF($A$20=5, IF('JPN10-15'!C939="","",'JPN10-15'!C939),IF($A$20=6, IF(WLTC!D939="","", WLTC!D939),IF($A$20=7, IF('New Cycle 1'!C939="","", 'New Cycle 1'!C939),IF($A$20=8, IF('New Cycle 2'!C939="","", 'New Cycle 2'!C939),IF($A$20=9, IF('New Cycle 3'!C939="","", 'New Cycle 3'!C939),"")))))))))</f>
        <v>0</v>
      </c>
      <c r="S939" s="32">
        <f>IF($A$20=1,IF(UDDS!E939="","",UDDS!E939),IF($A$20=2,IF('FTP-75'!E939="","",'FTP-75'!E939),IF($A$20=3, IF('US06'!E939="","",'US06'!E939),IF($A$20=4, IF(NEDC!D939="","", NEDC!D939),IF($A$20=5, IF('JPN10-15'!D939="","",'JPN10-15'!D939),IF($A$20=6, IF(WLTC!E939="","", WLTC!E939),IF($A$20=7, IF('New Cycle 1'!D939="","", 'New Cycle 1'!D939),IF($A$20=8, IF('New Cycle 2'!D939="","", 'New Cycle 2'!D939),IF($A$20=9, IF('New Cycle 3'!D939="","", 'New Cycle 3'!D939),"")))))))))</f>
        <v>13.888888888888889</v>
      </c>
      <c r="T939" s="32">
        <f>IF($A$20=1,IF(UDDS!F939="","",UDDS!F939),IF($A$20=2,IF('FTP-75'!F939="","",'FTP-75'!F939),IF($A$20=3, IF('US06'!F939="","",'US06'!F939),IF($A$20=4, IF(NEDC!E939="","", NEDC!E939),IF($A$20=5, IF('JPN10-15'!E939="","",'JPN10-15'!E939),IF($A$20=6, IF(WLTC!F939="","", WLTC!F939),IF($A$20=7, IF('New Cycle 1'!E939="","", 'New Cycle 1'!E939),IF($A$20=8, IF('New Cycle 2'!E939="","", 'New Cycle 2'!E939),IF($A$20=9, IF('New Cycle 3'!E939="","", 'New Cycle 3'!E939),"")))))))))</f>
        <v>0</v>
      </c>
      <c r="U939" s="32">
        <f>IF($A$20=1,IF(UDDS!G939="","",UDDS!G939),IF($A$20=2,IF('FTP-75'!G939="","",'FTP-75'!G939),IF($A$20=3, IF('US06'!G939="","",'US06'!G939),IF($A$20=4, IF(NEDC!F939="","", NEDC!F939),IF($A$20=5, IF('JPN10-15'!F939="","",'JPN10-15'!F939),IF($A$20=6, IF(WLTC!G939="","", WLTC!G939),IF($A$20=7, IF('New Cycle 1'!F939="","", 'New Cycle 1'!F939),IF($A$20=8, IF('New Cycle 2'!F939="","", 'New Cycle 2'!F939),IF($A$20=9, IF('New Cycle 3'!F939="","", 'New Cycle 3'!F939),"")))))))))</f>
        <v>6111.5301724399706</v>
      </c>
    </row>
    <row r="940" spans="16:21" x14ac:dyDescent="0.25">
      <c r="P940" s="8">
        <f>IF($A$20=1,IF(UDDS!A940="","",UDDS!A940),IF($A$20=2,IF('FTP-75'!A940="","",'FTP-75'!A940),IF($A$20=3, IF('US06'!A940="","",'US06'!A940),IF($A$20=4, IF(NEDC!A940="","", NEDC!A940),IF($A$20=5, IF('JPN10-15'!A940="","",'JPN10-15'!A940),IF($A$20=6, IF(WLTC!B940="","", WLTC!B940),IF($A$20=7, IF('New Cycle 1'!A940="","", 'New Cycle 1'!A940),IF($A$20=8, IF('New Cycle 2'!A940="","", 'New Cycle 3'!A940),IF($A$20=9, IF('New Cycle 3'!A940="","", 'New Cycle 3'!A940),"")))))))))</f>
        <v>938</v>
      </c>
      <c r="Q940" s="32">
        <f>IF($A$20=1,IF(UDDS!C940="","",UDDS!C940),IF($A$20=2,IF('FTP-75'!C940="","",'FTP-75'!C940),IF($A$20=3, IF('US06'!C940="","",'US06'!C940),IF($A$20=4, IF(NEDC!B940="","", NEDC!B940),IF($A$20=5, IF('JPN10-15'!B940="","",'JPN10-15'!B940),IF($A$20=6, IF(WLTC!C940="","", WLTC!C940),IF($A$20=7, IF('New Cycle 1'!B940="","", 'New Cycle 1'!B940),IF($A$20=8, IF('New Cycle 2'!B940="","", 'New Cycle 2'!B940),IF($A$20=9, IF('New Cycle 3'!B940="","", 'New Cycle 3'!B940),"")))))))))</f>
        <v>50</v>
      </c>
      <c r="R940" s="32">
        <f>IF($A$20=1,IF(UDDS!D940="","",UDDS!D940),IF($A$20=2,IF('FTP-75'!D940="","",'FTP-75'!D940),IF($A$20=3, IF('US06'!D940="","",'US06'!D940),IF($A$20=4, IF(NEDC!C940="","", NEDC!C940),IF($A$20=5, IF('JPN10-15'!C940="","",'JPN10-15'!C940),IF($A$20=6, IF(WLTC!D940="","", WLTC!D940),IF($A$20=7, IF('New Cycle 1'!C940="","", 'New Cycle 1'!C940),IF($A$20=8, IF('New Cycle 2'!C940="","", 'New Cycle 2'!C940),IF($A$20=9, IF('New Cycle 3'!C940="","", 'New Cycle 3'!C940),"")))))))))</f>
        <v>0</v>
      </c>
      <c r="S940" s="32">
        <f>IF($A$20=1,IF(UDDS!E940="","",UDDS!E940),IF($A$20=2,IF('FTP-75'!E940="","",'FTP-75'!E940),IF($A$20=3, IF('US06'!E940="","",'US06'!E940),IF($A$20=4, IF(NEDC!D940="","", NEDC!D940),IF($A$20=5, IF('JPN10-15'!D940="","",'JPN10-15'!D940),IF($A$20=6, IF(WLTC!E940="","", WLTC!E940),IF($A$20=7, IF('New Cycle 1'!D940="","", 'New Cycle 1'!D940),IF($A$20=8, IF('New Cycle 2'!D940="","", 'New Cycle 2'!D940),IF($A$20=9, IF('New Cycle 3'!D940="","", 'New Cycle 3'!D940),"")))))))))</f>
        <v>13.888888888888889</v>
      </c>
      <c r="T940" s="32">
        <f>IF($A$20=1,IF(UDDS!F940="","",UDDS!F940),IF($A$20=2,IF('FTP-75'!F940="","",'FTP-75'!F940),IF($A$20=3, IF('US06'!F940="","",'US06'!F940),IF($A$20=4, IF(NEDC!E940="","", NEDC!E940),IF($A$20=5, IF('JPN10-15'!E940="","",'JPN10-15'!E940),IF($A$20=6, IF(WLTC!F940="","", WLTC!F940),IF($A$20=7, IF('New Cycle 1'!E940="","", 'New Cycle 1'!E940),IF($A$20=8, IF('New Cycle 2'!E940="","", 'New Cycle 2'!E940),IF($A$20=9, IF('New Cycle 3'!E940="","", 'New Cycle 3'!E940),"")))))))))</f>
        <v>0</v>
      </c>
      <c r="U940" s="32">
        <f>IF($A$20=1,IF(UDDS!G940="","",UDDS!G940),IF($A$20=2,IF('FTP-75'!G940="","",'FTP-75'!G940),IF($A$20=3, IF('US06'!G940="","",'US06'!G940),IF($A$20=4, IF(NEDC!F940="","", NEDC!F940),IF($A$20=5, IF('JPN10-15'!F940="","",'JPN10-15'!F940),IF($A$20=6, IF(WLTC!G940="","", WLTC!G940),IF($A$20=7, IF('New Cycle 1'!F940="","", 'New Cycle 1'!F940),IF($A$20=8, IF('New Cycle 2'!F940="","", 'New Cycle 2'!F940),IF($A$20=9, IF('New Cycle 3'!F940="","", 'New Cycle 3'!F940),"")))))))))</f>
        <v>6125.4190613288592</v>
      </c>
    </row>
    <row r="941" spans="16:21" x14ac:dyDescent="0.25">
      <c r="P941" s="8">
        <f>IF($A$20=1,IF(UDDS!A941="","",UDDS!A941),IF($A$20=2,IF('FTP-75'!A941="","",'FTP-75'!A941),IF($A$20=3, IF('US06'!A941="","",'US06'!A941),IF($A$20=4, IF(NEDC!A941="","", NEDC!A941),IF($A$20=5, IF('JPN10-15'!A941="","",'JPN10-15'!A941),IF($A$20=6, IF(WLTC!B941="","", WLTC!B941),IF($A$20=7, IF('New Cycle 1'!A941="","", 'New Cycle 1'!A941),IF($A$20=8, IF('New Cycle 2'!A941="","", 'New Cycle 3'!A941),IF($A$20=9, IF('New Cycle 3'!A941="","", 'New Cycle 3'!A941),"")))))))))</f>
        <v>939</v>
      </c>
      <c r="Q941" s="32">
        <f>IF($A$20=1,IF(UDDS!C941="","",UDDS!C941),IF($A$20=2,IF('FTP-75'!C941="","",'FTP-75'!C941),IF($A$20=3, IF('US06'!C941="","",'US06'!C941),IF($A$20=4, IF(NEDC!B941="","", NEDC!B941),IF($A$20=5, IF('JPN10-15'!B941="","",'JPN10-15'!B941),IF($A$20=6, IF(WLTC!C941="","", WLTC!C941),IF($A$20=7, IF('New Cycle 1'!B941="","", 'New Cycle 1'!B941),IF($A$20=8, IF('New Cycle 2'!B941="","", 'New Cycle 2'!B941),IF($A$20=9, IF('New Cycle 3'!B941="","", 'New Cycle 3'!B941),"")))))))))</f>
        <v>50</v>
      </c>
      <c r="R941" s="32">
        <f>IF($A$20=1,IF(UDDS!D941="","",UDDS!D941),IF($A$20=2,IF('FTP-75'!D941="","",'FTP-75'!D941),IF($A$20=3, IF('US06'!D941="","",'US06'!D941),IF($A$20=4, IF(NEDC!C941="","", NEDC!C941),IF($A$20=5, IF('JPN10-15'!C941="","",'JPN10-15'!C941),IF($A$20=6, IF(WLTC!D941="","", WLTC!D941),IF($A$20=7, IF('New Cycle 1'!C941="","", 'New Cycle 1'!C941),IF($A$20=8, IF('New Cycle 2'!C941="","", 'New Cycle 2'!C941),IF($A$20=9, IF('New Cycle 3'!C941="","", 'New Cycle 3'!C941),"")))))))))</f>
        <v>0</v>
      </c>
      <c r="S941" s="32">
        <f>IF($A$20=1,IF(UDDS!E941="","",UDDS!E941),IF($A$20=2,IF('FTP-75'!E941="","",'FTP-75'!E941),IF($A$20=3, IF('US06'!E941="","",'US06'!E941),IF($A$20=4, IF(NEDC!D941="","", NEDC!D941),IF($A$20=5, IF('JPN10-15'!D941="","",'JPN10-15'!D941),IF($A$20=6, IF(WLTC!E941="","", WLTC!E941),IF($A$20=7, IF('New Cycle 1'!D941="","", 'New Cycle 1'!D941),IF($A$20=8, IF('New Cycle 2'!D941="","", 'New Cycle 2'!D941),IF($A$20=9, IF('New Cycle 3'!D941="","", 'New Cycle 3'!D941),"")))))))))</f>
        <v>13.888888888888889</v>
      </c>
      <c r="T941" s="32">
        <f>IF($A$20=1,IF(UDDS!F941="","",UDDS!F941),IF($A$20=2,IF('FTP-75'!F941="","",'FTP-75'!F941),IF($A$20=3, IF('US06'!F941="","",'US06'!F941),IF($A$20=4, IF(NEDC!E941="","", NEDC!E941),IF($A$20=5, IF('JPN10-15'!E941="","",'JPN10-15'!E941),IF($A$20=6, IF(WLTC!F941="","", WLTC!F941),IF($A$20=7, IF('New Cycle 1'!E941="","", 'New Cycle 1'!E941),IF($A$20=8, IF('New Cycle 2'!E941="","", 'New Cycle 2'!E941),IF($A$20=9, IF('New Cycle 3'!E941="","", 'New Cycle 3'!E941),"")))))))))</f>
        <v>0</v>
      </c>
      <c r="U941" s="32">
        <f>IF($A$20=1,IF(UDDS!G941="","",UDDS!G941),IF($A$20=2,IF('FTP-75'!G941="","",'FTP-75'!G941),IF($A$20=3, IF('US06'!G941="","",'US06'!G941),IF($A$20=4, IF(NEDC!F941="","", NEDC!F941),IF($A$20=5, IF('JPN10-15'!F941="","",'JPN10-15'!F941),IF($A$20=6, IF(WLTC!G941="","", WLTC!G941),IF($A$20=7, IF('New Cycle 1'!F941="","", 'New Cycle 1'!F941),IF($A$20=8, IF('New Cycle 2'!F941="","", 'New Cycle 2'!F941),IF($A$20=9, IF('New Cycle 3'!F941="","", 'New Cycle 3'!F941),"")))))))))</f>
        <v>6139.3079502177479</v>
      </c>
    </row>
    <row r="942" spans="16:21" x14ac:dyDescent="0.25">
      <c r="P942" s="8">
        <f>IF($A$20=1,IF(UDDS!A942="","",UDDS!A942),IF($A$20=2,IF('FTP-75'!A942="","",'FTP-75'!A942),IF($A$20=3, IF('US06'!A942="","",'US06'!A942),IF($A$20=4, IF(NEDC!A942="","", NEDC!A942),IF($A$20=5, IF('JPN10-15'!A942="","",'JPN10-15'!A942),IF($A$20=6, IF(WLTC!B942="","", WLTC!B942),IF($A$20=7, IF('New Cycle 1'!A942="","", 'New Cycle 1'!A942),IF($A$20=8, IF('New Cycle 2'!A942="","", 'New Cycle 3'!A942),IF($A$20=9, IF('New Cycle 3'!A942="","", 'New Cycle 3'!A942),"")))))))))</f>
        <v>940</v>
      </c>
      <c r="Q942" s="32">
        <f>IF($A$20=1,IF(UDDS!C942="","",UDDS!C942),IF($A$20=2,IF('FTP-75'!C942="","",'FTP-75'!C942),IF($A$20=3, IF('US06'!C942="","",'US06'!C942),IF($A$20=4, IF(NEDC!B942="","", NEDC!B942),IF($A$20=5, IF('JPN10-15'!B942="","",'JPN10-15'!B942),IF($A$20=6, IF(WLTC!C942="","", WLTC!C942),IF($A$20=7, IF('New Cycle 1'!B942="","", 'New Cycle 1'!B942),IF($A$20=8, IF('New Cycle 2'!B942="","", 'New Cycle 2'!B942),IF($A$20=9, IF('New Cycle 3'!B942="","", 'New Cycle 3'!B942),"")))))))))</f>
        <v>50</v>
      </c>
      <c r="R942" s="32">
        <f>IF($A$20=1,IF(UDDS!D942="","",UDDS!D942),IF($A$20=2,IF('FTP-75'!D942="","",'FTP-75'!D942),IF($A$20=3, IF('US06'!D942="","",'US06'!D942),IF($A$20=4, IF(NEDC!C942="","", NEDC!C942),IF($A$20=5, IF('JPN10-15'!C942="","",'JPN10-15'!C942),IF($A$20=6, IF(WLTC!D942="","", WLTC!D942),IF($A$20=7, IF('New Cycle 1'!C942="","", 'New Cycle 1'!C942),IF($A$20=8, IF('New Cycle 2'!C942="","", 'New Cycle 2'!C942),IF($A$20=9, IF('New Cycle 3'!C942="","", 'New Cycle 3'!C942),"")))))))))</f>
        <v>0</v>
      </c>
      <c r="S942" s="32">
        <f>IF($A$20=1,IF(UDDS!E942="","",UDDS!E942),IF($A$20=2,IF('FTP-75'!E942="","",'FTP-75'!E942),IF($A$20=3, IF('US06'!E942="","",'US06'!E942),IF($A$20=4, IF(NEDC!D942="","", NEDC!D942),IF($A$20=5, IF('JPN10-15'!D942="","",'JPN10-15'!D942),IF($A$20=6, IF(WLTC!E942="","", WLTC!E942),IF($A$20=7, IF('New Cycle 1'!D942="","", 'New Cycle 1'!D942),IF($A$20=8, IF('New Cycle 2'!D942="","", 'New Cycle 2'!D942),IF($A$20=9, IF('New Cycle 3'!D942="","", 'New Cycle 3'!D942),"")))))))))</f>
        <v>13.888888888888889</v>
      </c>
      <c r="T942" s="32">
        <f>IF($A$20=1,IF(UDDS!F942="","",UDDS!F942),IF($A$20=2,IF('FTP-75'!F942="","",'FTP-75'!F942),IF($A$20=3, IF('US06'!F942="","",'US06'!F942),IF($A$20=4, IF(NEDC!E942="","", NEDC!E942),IF($A$20=5, IF('JPN10-15'!E942="","",'JPN10-15'!E942),IF($A$20=6, IF(WLTC!F942="","", WLTC!F942),IF($A$20=7, IF('New Cycle 1'!E942="","", 'New Cycle 1'!E942),IF($A$20=8, IF('New Cycle 2'!E942="","", 'New Cycle 2'!E942),IF($A$20=9, IF('New Cycle 3'!E942="","", 'New Cycle 3'!E942),"")))))))))</f>
        <v>0</v>
      </c>
      <c r="U942" s="32">
        <f>IF($A$20=1,IF(UDDS!G942="","",UDDS!G942),IF($A$20=2,IF('FTP-75'!G942="","",'FTP-75'!G942),IF($A$20=3, IF('US06'!G942="","",'US06'!G942),IF($A$20=4, IF(NEDC!F942="","", NEDC!F942),IF($A$20=5, IF('JPN10-15'!F942="","",'JPN10-15'!F942),IF($A$20=6, IF(WLTC!G942="","", WLTC!G942),IF($A$20=7, IF('New Cycle 1'!F942="","", 'New Cycle 1'!F942),IF($A$20=8, IF('New Cycle 2'!F942="","", 'New Cycle 2'!F942),IF($A$20=9, IF('New Cycle 3'!F942="","", 'New Cycle 3'!F942),"")))))))))</f>
        <v>6153.1968391066366</v>
      </c>
    </row>
    <row r="943" spans="16:21" x14ac:dyDescent="0.25">
      <c r="P943" s="8">
        <f>IF($A$20=1,IF(UDDS!A943="","",UDDS!A943),IF($A$20=2,IF('FTP-75'!A943="","",'FTP-75'!A943),IF($A$20=3, IF('US06'!A943="","",'US06'!A943),IF($A$20=4, IF(NEDC!A943="","", NEDC!A943),IF($A$20=5, IF('JPN10-15'!A943="","",'JPN10-15'!A943),IF($A$20=6, IF(WLTC!B943="","", WLTC!B943),IF($A$20=7, IF('New Cycle 1'!A943="","", 'New Cycle 1'!A943),IF($A$20=8, IF('New Cycle 2'!A943="","", 'New Cycle 3'!A943),IF($A$20=9, IF('New Cycle 3'!A943="","", 'New Cycle 3'!A943),"")))))))))</f>
        <v>941</v>
      </c>
      <c r="Q943" s="32">
        <f>IF($A$20=1,IF(UDDS!C943="","",UDDS!C943),IF($A$20=2,IF('FTP-75'!C943="","",'FTP-75'!C943),IF($A$20=3, IF('US06'!C943="","",'US06'!C943),IF($A$20=4, IF(NEDC!B943="","", NEDC!B943),IF($A$20=5, IF('JPN10-15'!B943="","",'JPN10-15'!B943),IF($A$20=6, IF(WLTC!C943="","", WLTC!C943),IF($A$20=7, IF('New Cycle 1'!B943="","", 'New Cycle 1'!B943),IF($A$20=8, IF('New Cycle 2'!B943="","", 'New Cycle 2'!B943),IF($A$20=9, IF('New Cycle 3'!B943="","", 'New Cycle 3'!B943),"")))))))))</f>
        <v>50</v>
      </c>
      <c r="R943" s="32">
        <f>IF($A$20=1,IF(UDDS!D943="","",UDDS!D943),IF($A$20=2,IF('FTP-75'!D943="","",'FTP-75'!D943),IF($A$20=3, IF('US06'!D943="","",'US06'!D943),IF($A$20=4, IF(NEDC!C943="","", NEDC!C943),IF($A$20=5, IF('JPN10-15'!C943="","",'JPN10-15'!C943),IF($A$20=6, IF(WLTC!D943="","", WLTC!D943),IF($A$20=7, IF('New Cycle 1'!C943="","", 'New Cycle 1'!C943),IF($A$20=8, IF('New Cycle 2'!C943="","", 'New Cycle 2'!C943),IF($A$20=9, IF('New Cycle 3'!C943="","", 'New Cycle 3'!C943),"")))))))))</f>
        <v>0</v>
      </c>
      <c r="S943" s="32">
        <f>IF($A$20=1,IF(UDDS!E943="","",UDDS!E943),IF($A$20=2,IF('FTP-75'!E943="","",'FTP-75'!E943),IF($A$20=3, IF('US06'!E943="","",'US06'!E943),IF($A$20=4, IF(NEDC!D943="","", NEDC!D943),IF($A$20=5, IF('JPN10-15'!D943="","",'JPN10-15'!D943),IF($A$20=6, IF(WLTC!E943="","", WLTC!E943),IF($A$20=7, IF('New Cycle 1'!D943="","", 'New Cycle 1'!D943),IF($A$20=8, IF('New Cycle 2'!D943="","", 'New Cycle 2'!D943),IF($A$20=9, IF('New Cycle 3'!D943="","", 'New Cycle 3'!D943),"")))))))))</f>
        <v>13.888888888888889</v>
      </c>
      <c r="T943" s="32">
        <f>IF($A$20=1,IF(UDDS!F943="","",UDDS!F943),IF($A$20=2,IF('FTP-75'!F943="","",'FTP-75'!F943),IF($A$20=3, IF('US06'!F943="","",'US06'!F943),IF($A$20=4, IF(NEDC!E943="","", NEDC!E943),IF($A$20=5, IF('JPN10-15'!E943="","",'JPN10-15'!E943),IF($A$20=6, IF(WLTC!F943="","", WLTC!F943),IF($A$20=7, IF('New Cycle 1'!E943="","", 'New Cycle 1'!E943),IF($A$20=8, IF('New Cycle 2'!E943="","", 'New Cycle 2'!E943),IF($A$20=9, IF('New Cycle 3'!E943="","", 'New Cycle 3'!E943),"")))))))))</f>
        <v>0</v>
      </c>
      <c r="U943" s="32">
        <f>IF($A$20=1,IF(UDDS!G943="","",UDDS!G943),IF($A$20=2,IF('FTP-75'!G943="","",'FTP-75'!G943),IF($A$20=3, IF('US06'!G943="","",'US06'!G943),IF($A$20=4, IF(NEDC!F943="","", NEDC!F943),IF($A$20=5, IF('JPN10-15'!F943="","",'JPN10-15'!F943),IF($A$20=6, IF(WLTC!G943="","", WLTC!G943),IF($A$20=7, IF('New Cycle 1'!F943="","", 'New Cycle 1'!F943),IF($A$20=8, IF('New Cycle 2'!F943="","", 'New Cycle 2'!F943),IF($A$20=9, IF('New Cycle 3'!F943="","", 'New Cycle 3'!F943),"")))))))))</f>
        <v>6167.0857279955253</v>
      </c>
    </row>
    <row r="944" spans="16:21" x14ac:dyDescent="0.25">
      <c r="P944" s="8">
        <f>IF($A$20=1,IF(UDDS!A944="","",UDDS!A944),IF($A$20=2,IF('FTP-75'!A944="","",'FTP-75'!A944),IF($A$20=3, IF('US06'!A944="","",'US06'!A944),IF($A$20=4, IF(NEDC!A944="","", NEDC!A944),IF($A$20=5, IF('JPN10-15'!A944="","",'JPN10-15'!A944),IF($A$20=6, IF(WLTC!B944="","", WLTC!B944),IF($A$20=7, IF('New Cycle 1'!A944="","", 'New Cycle 1'!A944),IF($A$20=8, IF('New Cycle 2'!A944="","", 'New Cycle 3'!A944),IF($A$20=9, IF('New Cycle 3'!A944="","", 'New Cycle 3'!A944),"")))))))))</f>
        <v>942</v>
      </c>
      <c r="Q944" s="32">
        <f>IF($A$20=1,IF(UDDS!C944="","",UDDS!C944),IF($A$20=2,IF('FTP-75'!C944="","",'FTP-75'!C944),IF($A$20=3, IF('US06'!C944="","",'US06'!C944),IF($A$20=4, IF(NEDC!B944="","", NEDC!B944),IF($A$20=5, IF('JPN10-15'!B944="","",'JPN10-15'!B944),IF($A$20=6, IF(WLTC!C944="","", WLTC!C944),IF($A$20=7, IF('New Cycle 1'!B944="","", 'New Cycle 1'!B944),IF($A$20=8, IF('New Cycle 2'!B944="","", 'New Cycle 2'!B944),IF($A$20=9, IF('New Cycle 3'!B944="","", 'New Cycle 3'!B944),"")))))))))</f>
        <v>50</v>
      </c>
      <c r="R944" s="32">
        <f>IF($A$20=1,IF(UDDS!D944="","",UDDS!D944),IF($A$20=2,IF('FTP-75'!D944="","",'FTP-75'!D944),IF($A$20=3, IF('US06'!D944="","",'US06'!D944),IF($A$20=4, IF(NEDC!C944="","", NEDC!C944),IF($A$20=5, IF('JPN10-15'!C944="","",'JPN10-15'!C944),IF($A$20=6, IF(WLTC!D944="","", WLTC!D944),IF($A$20=7, IF('New Cycle 1'!C944="","", 'New Cycle 1'!C944),IF($A$20=8, IF('New Cycle 2'!C944="","", 'New Cycle 2'!C944),IF($A$20=9, IF('New Cycle 3'!C944="","", 'New Cycle 3'!C944),"")))))))))</f>
        <v>0</v>
      </c>
      <c r="S944" s="32">
        <f>IF($A$20=1,IF(UDDS!E944="","",UDDS!E944),IF($A$20=2,IF('FTP-75'!E944="","",'FTP-75'!E944),IF($A$20=3, IF('US06'!E944="","",'US06'!E944),IF($A$20=4, IF(NEDC!D944="","", NEDC!D944),IF($A$20=5, IF('JPN10-15'!D944="","",'JPN10-15'!D944),IF($A$20=6, IF(WLTC!E944="","", WLTC!E944),IF($A$20=7, IF('New Cycle 1'!D944="","", 'New Cycle 1'!D944),IF($A$20=8, IF('New Cycle 2'!D944="","", 'New Cycle 2'!D944),IF($A$20=9, IF('New Cycle 3'!D944="","", 'New Cycle 3'!D944),"")))))))))</f>
        <v>13.888888888888889</v>
      </c>
      <c r="T944" s="32">
        <f>IF($A$20=1,IF(UDDS!F944="","",UDDS!F944),IF($A$20=2,IF('FTP-75'!F944="","",'FTP-75'!F944),IF($A$20=3, IF('US06'!F944="","",'US06'!F944),IF($A$20=4, IF(NEDC!E944="","", NEDC!E944),IF($A$20=5, IF('JPN10-15'!E944="","",'JPN10-15'!E944),IF($A$20=6, IF(WLTC!F944="","", WLTC!F944),IF($A$20=7, IF('New Cycle 1'!E944="","", 'New Cycle 1'!E944),IF($A$20=8, IF('New Cycle 2'!E944="","", 'New Cycle 2'!E944),IF($A$20=9, IF('New Cycle 3'!E944="","", 'New Cycle 3'!E944),"")))))))))</f>
        <v>0</v>
      </c>
      <c r="U944" s="32">
        <f>IF($A$20=1,IF(UDDS!G944="","",UDDS!G944),IF($A$20=2,IF('FTP-75'!G944="","",'FTP-75'!G944),IF($A$20=3, IF('US06'!G944="","",'US06'!G944),IF($A$20=4, IF(NEDC!F944="","", NEDC!F944),IF($A$20=5, IF('JPN10-15'!F944="","",'JPN10-15'!F944),IF($A$20=6, IF(WLTC!G944="","", WLTC!G944),IF($A$20=7, IF('New Cycle 1'!F944="","", 'New Cycle 1'!F944),IF($A$20=8, IF('New Cycle 2'!F944="","", 'New Cycle 2'!F944),IF($A$20=9, IF('New Cycle 3'!F944="","", 'New Cycle 3'!F944),"")))))))))</f>
        <v>6180.974616884414</v>
      </c>
    </row>
    <row r="945" spans="16:21" x14ac:dyDescent="0.25">
      <c r="P945" s="8">
        <f>IF($A$20=1,IF(UDDS!A945="","",UDDS!A945),IF($A$20=2,IF('FTP-75'!A945="","",'FTP-75'!A945),IF($A$20=3, IF('US06'!A945="","",'US06'!A945),IF($A$20=4, IF(NEDC!A945="","", NEDC!A945),IF($A$20=5, IF('JPN10-15'!A945="","",'JPN10-15'!A945),IF($A$20=6, IF(WLTC!B945="","", WLTC!B945),IF($A$20=7, IF('New Cycle 1'!A945="","", 'New Cycle 1'!A945),IF($A$20=8, IF('New Cycle 2'!A945="","", 'New Cycle 3'!A945),IF($A$20=9, IF('New Cycle 3'!A945="","", 'New Cycle 3'!A945),"")))))))))</f>
        <v>943</v>
      </c>
      <c r="Q945" s="32">
        <f>IF($A$20=1,IF(UDDS!C945="","",UDDS!C945),IF($A$20=2,IF('FTP-75'!C945="","",'FTP-75'!C945),IF($A$20=3, IF('US06'!C945="","",'US06'!C945),IF($A$20=4, IF(NEDC!B945="","", NEDC!B945),IF($A$20=5, IF('JPN10-15'!B945="","",'JPN10-15'!B945),IF($A$20=6, IF(WLTC!C945="","", WLTC!C945),IF($A$20=7, IF('New Cycle 1'!B945="","", 'New Cycle 1'!B945),IF($A$20=8, IF('New Cycle 2'!B945="","", 'New Cycle 2'!B945),IF($A$20=9, IF('New Cycle 3'!B945="","", 'New Cycle 3'!B945),"")))))))))</f>
        <v>50</v>
      </c>
      <c r="R945" s="32">
        <f>IF($A$20=1,IF(UDDS!D945="","",UDDS!D945),IF($A$20=2,IF('FTP-75'!D945="","",'FTP-75'!D945),IF($A$20=3, IF('US06'!D945="","",'US06'!D945),IF($A$20=4, IF(NEDC!C945="","", NEDC!C945),IF($A$20=5, IF('JPN10-15'!C945="","",'JPN10-15'!C945),IF($A$20=6, IF(WLTC!D945="","", WLTC!D945),IF($A$20=7, IF('New Cycle 1'!C945="","", 'New Cycle 1'!C945),IF($A$20=8, IF('New Cycle 2'!C945="","", 'New Cycle 2'!C945),IF($A$20=9, IF('New Cycle 3'!C945="","", 'New Cycle 3'!C945),"")))))))))</f>
        <v>0</v>
      </c>
      <c r="S945" s="32">
        <f>IF($A$20=1,IF(UDDS!E945="","",UDDS!E945),IF($A$20=2,IF('FTP-75'!E945="","",'FTP-75'!E945),IF($A$20=3, IF('US06'!E945="","",'US06'!E945),IF($A$20=4, IF(NEDC!D945="","", NEDC!D945),IF($A$20=5, IF('JPN10-15'!D945="","",'JPN10-15'!D945),IF($A$20=6, IF(WLTC!E945="","", WLTC!E945),IF($A$20=7, IF('New Cycle 1'!D945="","", 'New Cycle 1'!D945),IF($A$20=8, IF('New Cycle 2'!D945="","", 'New Cycle 2'!D945),IF($A$20=9, IF('New Cycle 3'!D945="","", 'New Cycle 3'!D945),"")))))))))</f>
        <v>13.888888888888889</v>
      </c>
      <c r="T945" s="32">
        <f>IF($A$20=1,IF(UDDS!F945="","",UDDS!F945),IF($A$20=2,IF('FTP-75'!F945="","",'FTP-75'!F945),IF($A$20=3, IF('US06'!F945="","",'US06'!F945),IF($A$20=4, IF(NEDC!E945="","", NEDC!E945),IF($A$20=5, IF('JPN10-15'!E945="","",'JPN10-15'!E945),IF($A$20=6, IF(WLTC!F945="","", WLTC!F945),IF($A$20=7, IF('New Cycle 1'!E945="","", 'New Cycle 1'!E945),IF($A$20=8, IF('New Cycle 2'!E945="","", 'New Cycle 2'!E945),IF($A$20=9, IF('New Cycle 3'!E945="","", 'New Cycle 3'!E945),"")))))))))</f>
        <v>0</v>
      </c>
      <c r="U945" s="32">
        <f>IF($A$20=1,IF(UDDS!G945="","",UDDS!G945),IF($A$20=2,IF('FTP-75'!G945="","",'FTP-75'!G945),IF($A$20=3, IF('US06'!G945="","",'US06'!G945),IF($A$20=4, IF(NEDC!F945="","", NEDC!F945),IF($A$20=5, IF('JPN10-15'!F945="","",'JPN10-15'!F945),IF($A$20=6, IF(WLTC!G945="","", WLTC!G945),IF($A$20=7, IF('New Cycle 1'!F945="","", 'New Cycle 1'!F945),IF($A$20=8, IF('New Cycle 2'!F945="","", 'New Cycle 2'!F945),IF($A$20=9, IF('New Cycle 3'!F945="","", 'New Cycle 3'!F945),"")))))))))</f>
        <v>6194.8635057733027</v>
      </c>
    </row>
    <row r="946" spans="16:21" x14ac:dyDescent="0.25">
      <c r="P946" s="8">
        <f>IF($A$20=1,IF(UDDS!A946="","",UDDS!A946),IF($A$20=2,IF('FTP-75'!A946="","",'FTP-75'!A946),IF($A$20=3, IF('US06'!A946="","",'US06'!A946),IF($A$20=4, IF(NEDC!A946="","", NEDC!A946),IF($A$20=5, IF('JPN10-15'!A946="","",'JPN10-15'!A946),IF($A$20=6, IF(WLTC!B946="","", WLTC!B946),IF($A$20=7, IF('New Cycle 1'!A946="","", 'New Cycle 1'!A946),IF($A$20=8, IF('New Cycle 2'!A946="","", 'New Cycle 3'!A946),IF($A$20=9, IF('New Cycle 3'!A946="","", 'New Cycle 3'!A946),"")))))))))</f>
        <v>944</v>
      </c>
      <c r="Q946" s="32">
        <f>IF($A$20=1,IF(UDDS!C946="","",UDDS!C946),IF($A$20=2,IF('FTP-75'!C946="","",'FTP-75'!C946),IF($A$20=3, IF('US06'!C946="","",'US06'!C946),IF($A$20=4, IF(NEDC!B946="","", NEDC!B946),IF($A$20=5, IF('JPN10-15'!B946="","",'JPN10-15'!B946),IF($A$20=6, IF(WLTC!C946="","", WLTC!C946),IF($A$20=7, IF('New Cycle 1'!B946="","", 'New Cycle 1'!B946),IF($A$20=8, IF('New Cycle 2'!B946="","", 'New Cycle 2'!B946),IF($A$20=9, IF('New Cycle 3'!B946="","", 'New Cycle 3'!B946),"")))))))))</f>
        <v>50</v>
      </c>
      <c r="R946" s="32">
        <f>IF($A$20=1,IF(UDDS!D946="","",UDDS!D946),IF($A$20=2,IF('FTP-75'!D946="","",'FTP-75'!D946),IF($A$20=3, IF('US06'!D946="","",'US06'!D946),IF($A$20=4, IF(NEDC!C946="","", NEDC!C946),IF($A$20=5, IF('JPN10-15'!C946="","",'JPN10-15'!C946),IF($A$20=6, IF(WLTC!D946="","", WLTC!D946),IF($A$20=7, IF('New Cycle 1'!C946="","", 'New Cycle 1'!C946),IF($A$20=8, IF('New Cycle 2'!C946="","", 'New Cycle 2'!C946),IF($A$20=9, IF('New Cycle 3'!C946="","", 'New Cycle 3'!C946),"")))))))))</f>
        <v>0</v>
      </c>
      <c r="S946" s="32">
        <f>IF($A$20=1,IF(UDDS!E946="","",UDDS!E946),IF($A$20=2,IF('FTP-75'!E946="","",'FTP-75'!E946),IF($A$20=3, IF('US06'!E946="","",'US06'!E946),IF($A$20=4, IF(NEDC!D946="","", NEDC!D946),IF($A$20=5, IF('JPN10-15'!D946="","",'JPN10-15'!D946),IF($A$20=6, IF(WLTC!E946="","", WLTC!E946),IF($A$20=7, IF('New Cycle 1'!D946="","", 'New Cycle 1'!D946),IF($A$20=8, IF('New Cycle 2'!D946="","", 'New Cycle 2'!D946),IF($A$20=9, IF('New Cycle 3'!D946="","", 'New Cycle 3'!D946),"")))))))))</f>
        <v>13.888888888888889</v>
      </c>
      <c r="T946" s="32">
        <f>IF($A$20=1,IF(UDDS!F946="","",UDDS!F946),IF($A$20=2,IF('FTP-75'!F946="","",'FTP-75'!F946),IF($A$20=3, IF('US06'!F946="","",'US06'!F946),IF($A$20=4, IF(NEDC!E946="","", NEDC!E946),IF($A$20=5, IF('JPN10-15'!E946="","",'JPN10-15'!E946),IF($A$20=6, IF(WLTC!F946="","", WLTC!F946),IF($A$20=7, IF('New Cycle 1'!E946="","", 'New Cycle 1'!E946),IF($A$20=8, IF('New Cycle 2'!E946="","", 'New Cycle 2'!E946),IF($A$20=9, IF('New Cycle 3'!E946="","", 'New Cycle 3'!E946),"")))))))))</f>
        <v>0</v>
      </c>
      <c r="U946" s="32">
        <f>IF($A$20=1,IF(UDDS!G946="","",UDDS!G946),IF($A$20=2,IF('FTP-75'!G946="","",'FTP-75'!G946),IF($A$20=3, IF('US06'!G946="","",'US06'!G946),IF($A$20=4, IF(NEDC!F946="","", NEDC!F946),IF($A$20=5, IF('JPN10-15'!F946="","",'JPN10-15'!F946),IF($A$20=6, IF(WLTC!G946="","", WLTC!G946),IF($A$20=7, IF('New Cycle 1'!F946="","", 'New Cycle 1'!F946),IF($A$20=8, IF('New Cycle 2'!F946="","", 'New Cycle 2'!F946),IF($A$20=9, IF('New Cycle 3'!F946="","", 'New Cycle 3'!F946),"")))))))))</f>
        <v>6208.7523946621914</v>
      </c>
    </row>
    <row r="947" spans="16:21" x14ac:dyDescent="0.25">
      <c r="P947" s="8">
        <f>IF($A$20=1,IF(UDDS!A947="","",UDDS!A947),IF($A$20=2,IF('FTP-75'!A947="","",'FTP-75'!A947),IF($A$20=3, IF('US06'!A947="","",'US06'!A947),IF($A$20=4, IF(NEDC!A947="","", NEDC!A947),IF($A$20=5, IF('JPN10-15'!A947="","",'JPN10-15'!A947),IF($A$20=6, IF(WLTC!B947="","", WLTC!B947),IF($A$20=7, IF('New Cycle 1'!A947="","", 'New Cycle 1'!A947),IF($A$20=8, IF('New Cycle 2'!A947="","", 'New Cycle 3'!A947),IF($A$20=9, IF('New Cycle 3'!A947="","", 'New Cycle 3'!A947),"")))))))))</f>
        <v>945</v>
      </c>
      <c r="Q947" s="32">
        <f>IF($A$20=1,IF(UDDS!C947="","",UDDS!C947),IF($A$20=2,IF('FTP-75'!C947="","",'FTP-75'!C947),IF($A$20=3, IF('US06'!C947="","",'US06'!C947),IF($A$20=4, IF(NEDC!B947="","", NEDC!B947),IF($A$20=5, IF('JPN10-15'!B947="","",'JPN10-15'!B947),IF($A$20=6, IF(WLTC!C947="","", WLTC!C947),IF($A$20=7, IF('New Cycle 1'!B947="","", 'New Cycle 1'!B947),IF($A$20=8, IF('New Cycle 2'!B947="","", 'New Cycle 2'!B947),IF($A$20=9, IF('New Cycle 3'!B947="","", 'New Cycle 3'!B947),"")))))))))</f>
        <v>50</v>
      </c>
      <c r="R947" s="32">
        <f>IF($A$20=1,IF(UDDS!D947="","",UDDS!D947),IF($A$20=2,IF('FTP-75'!D947="","",'FTP-75'!D947),IF($A$20=3, IF('US06'!D947="","",'US06'!D947),IF($A$20=4, IF(NEDC!C947="","", NEDC!C947),IF($A$20=5, IF('JPN10-15'!C947="","",'JPN10-15'!C947),IF($A$20=6, IF(WLTC!D947="","", WLTC!D947),IF($A$20=7, IF('New Cycle 1'!C947="","", 'New Cycle 1'!C947),IF($A$20=8, IF('New Cycle 2'!C947="","", 'New Cycle 2'!C947),IF($A$20=9, IF('New Cycle 3'!C947="","", 'New Cycle 3'!C947),"")))))))))</f>
        <v>0</v>
      </c>
      <c r="S947" s="32">
        <f>IF($A$20=1,IF(UDDS!E947="","",UDDS!E947),IF($A$20=2,IF('FTP-75'!E947="","",'FTP-75'!E947),IF($A$20=3, IF('US06'!E947="","",'US06'!E947),IF($A$20=4, IF(NEDC!D947="","", NEDC!D947),IF($A$20=5, IF('JPN10-15'!D947="","",'JPN10-15'!D947),IF($A$20=6, IF(WLTC!E947="","", WLTC!E947),IF($A$20=7, IF('New Cycle 1'!D947="","", 'New Cycle 1'!D947),IF($A$20=8, IF('New Cycle 2'!D947="","", 'New Cycle 2'!D947),IF($A$20=9, IF('New Cycle 3'!D947="","", 'New Cycle 3'!D947),"")))))))))</f>
        <v>13.888888888888889</v>
      </c>
      <c r="T947" s="32">
        <f>IF($A$20=1,IF(UDDS!F947="","",UDDS!F947),IF($A$20=2,IF('FTP-75'!F947="","",'FTP-75'!F947),IF($A$20=3, IF('US06'!F947="","",'US06'!F947),IF($A$20=4, IF(NEDC!E947="","", NEDC!E947),IF($A$20=5, IF('JPN10-15'!E947="","",'JPN10-15'!E947),IF($A$20=6, IF(WLTC!F947="","", WLTC!F947),IF($A$20=7, IF('New Cycle 1'!E947="","", 'New Cycle 1'!E947),IF($A$20=8, IF('New Cycle 2'!E947="","", 'New Cycle 2'!E947),IF($A$20=9, IF('New Cycle 3'!E947="","", 'New Cycle 3'!E947),"")))))))))</f>
        <v>0</v>
      </c>
      <c r="U947" s="32">
        <f>IF($A$20=1,IF(UDDS!G947="","",UDDS!G947),IF($A$20=2,IF('FTP-75'!G947="","",'FTP-75'!G947),IF($A$20=3, IF('US06'!G947="","",'US06'!G947),IF($A$20=4, IF(NEDC!F947="","", NEDC!F947),IF($A$20=5, IF('JPN10-15'!F947="","",'JPN10-15'!F947),IF($A$20=6, IF(WLTC!G947="","", WLTC!G947),IF($A$20=7, IF('New Cycle 1'!F947="","", 'New Cycle 1'!F947),IF($A$20=8, IF('New Cycle 2'!F947="","", 'New Cycle 2'!F947),IF($A$20=9, IF('New Cycle 3'!F947="","", 'New Cycle 3'!F947),"")))))))))</f>
        <v>6222.6412835510801</v>
      </c>
    </row>
    <row r="948" spans="16:21" x14ac:dyDescent="0.25">
      <c r="P948" s="8">
        <f>IF($A$20=1,IF(UDDS!A948="","",UDDS!A948),IF($A$20=2,IF('FTP-75'!A948="","",'FTP-75'!A948),IF($A$20=3, IF('US06'!A948="","",'US06'!A948),IF($A$20=4, IF(NEDC!A948="","", NEDC!A948),IF($A$20=5, IF('JPN10-15'!A948="","",'JPN10-15'!A948),IF($A$20=6, IF(WLTC!B948="","", WLTC!B948),IF($A$20=7, IF('New Cycle 1'!A948="","", 'New Cycle 1'!A948),IF($A$20=8, IF('New Cycle 2'!A948="","", 'New Cycle 3'!A948),IF($A$20=9, IF('New Cycle 3'!A948="","", 'New Cycle 3'!A948),"")))))))))</f>
        <v>946</v>
      </c>
      <c r="Q948" s="32">
        <f>IF($A$20=1,IF(UDDS!C948="","",UDDS!C948),IF($A$20=2,IF('FTP-75'!C948="","",'FTP-75'!C948),IF($A$20=3, IF('US06'!C948="","",'US06'!C948),IF($A$20=4, IF(NEDC!B948="","", NEDC!B948),IF($A$20=5, IF('JPN10-15'!B948="","",'JPN10-15'!B948),IF($A$20=6, IF(WLTC!C948="","", WLTC!C948),IF($A$20=7, IF('New Cycle 1'!B948="","", 'New Cycle 1'!B948),IF($A$20=8, IF('New Cycle 2'!B948="","", 'New Cycle 2'!B948),IF($A$20=9, IF('New Cycle 3'!B948="","", 'New Cycle 3'!B948),"")))))))))</f>
        <v>50</v>
      </c>
      <c r="R948" s="32">
        <f>IF($A$20=1,IF(UDDS!D948="","",UDDS!D948),IF($A$20=2,IF('FTP-75'!D948="","",'FTP-75'!D948),IF($A$20=3, IF('US06'!D948="","",'US06'!D948),IF($A$20=4, IF(NEDC!C948="","", NEDC!C948),IF($A$20=5, IF('JPN10-15'!C948="","",'JPN10-15'!C948),IF($A$20=6, IF(WLTC!D948="","", WLTC!D948),IF($A$20=7, IF('New Cycle 1'!C948="","", 'New Cycle 1'!C948),IF($A$20=8, IF('New Cycle 2'!C948="","", 'New Cycle 2'!C948),IF($A$20=9, IF('New Cycle 3'!C948="","", 'New Cycle 3'!C948),"")))))))))</f>
        <v>0</v>
      </c>
      <c r="S948" s="32">
        <f>IF($A$20=1,IF(UDDS!E948="","",UDDS!E948),IF($A$20=2,IF('FTP-75'!E948="","",'FTP-75'!E948),IF($A$20=3, IF('US06'!E948="","",'US06'!E948),IF($A$20=4, IF(NEDC!D948="","", NEDC!D948),IF($A$20=5, IF('JPN10-15'!D948="","",'JPN10-15'!D948),IF($A$20=6, IF(WLTC!E948="","", WLTC!E948),IF($A$20=7, IF('New Cycle 1'!D948="","", 'New Cycle 1'!D948),IF($A$20=8, IF('New Cycle 2'!D948="","", 'New Cycle 2'!D948),IF($A$20=9, IF('New Cycle 3'!D948="","", 'New Cycle 3'!D948),"")))))))))</f>
        <v>13.888888888888889</v>
      </c>
      <c r="T948" s="32">
        <f>IF($A$20=1,IF(UDDS!F948="","",UDDS!F948),IF($A$20=2,IF('FTP-75'!F948="","",'FTP-75'!F948),IF($A$20=3, IF('US06'!F948="","",'US06'!F948),IF($A$20=4, IF(NEDC!E948="","", NEDC!E948),IF($A$20=5, IF('JPN10-15'!E948="","",'JPN10-15'!E948),IF($A$20=6, IF(WLTC!F948="","", WLTC!F948),IF($A$20=7, IF('New Cycle 1'!E948="","", 'New Cycle 1'!E948),IF($A$20=8, IF('New Cycle 2'!E948="","", 'New Cycle 2'!E948),IF($A$20=9, IF('New Cycle 3'!E948="","", 'New Cycle 3'!E948),"")))))))))</f>
        <v>0</v>
      </c>
      <c r="U948" s="32">
        <f>IF($A$20=1,IF(UDDS!G948="","",UDDS!G948),IF($A$20=2,IF('FTP-75'!G948="","",'FTP-75'!G948),IF($A$20=3, IF('US06'!G948="","",'US06'!G948),IF($A$20=4, IF(NEDC!F948="","", NEDC!F948),IF($A$20=5, IF('JPN10-15'!F948="","",'JPN10-15'!F948),IF($A$20=6, IF(WLTC!G948="","", WLTC!G948),IF($A$20=7, IF('New Cycle 1'!F948="","", 'New Cycle 1'!F948),IF($A$20=8, IF('New Cycle 2'!F948="","", 'New Cycle 2'!F948),IF($A$20=9, IF('New Cycle 3'!F948="","", 'New Cycle 3'!F948),"")))))))))</f>
        <v>6236.5301724399687</v>
      </c>
    </row>
    <row r="949" spans="16:21" x14ac:dyDescent="0.25">
      <c r="P949" s="8">
        <f>IF($A$20=1,IF(UDDS!A949="","",UDDS!A949),IF($A$20=2,IF('FTP-75'!A949="","",'FTP-75'!A949),IF($A$20=3, IF('US06'!A949="","",'US06'!A949),IF($A$20=4, IF(NEDC!A949="","", NEDC!A949),IF($A$20=5, IF('JPN10-15'!A949="","",'JPN10-15'!A949),IF($A$20=6, IF(WLTC!B949="","", WLTC!B949),IF($A$20=7, IF('New Cycle 1'!A949="","", 'New Cycle 1'!A949),IF($A$20=8, IF('New Cycle 2'!A949="","", 'New Cycle 3'!A949),IF($A$20=9, IF('New Cycle 3'!A949="","", 'New Cycle 3'!A949),"")))))))))</f>
        <v>947</v>
      </c>
      <c r="Q949" s="32">
        <f>IF($A$20=1,IF(UDDS!C949="","",UDDS!C949),IF($A$20=2,IF('FTP-75'!C949="","",'FTP-75'!C949),IF($A$20=3, IF('US06'!C949="","",'US06'!C949),IF($A$20=4, IF(NEDC!B949="","", NEDC!B949),IF($A$20=5, IF('JPN10-15'!B949="","",'JPN10-15'!B949),IF($A$20=6, IF(WLTC!C949="","", WLTC!C949),IF($A$20=7, IF('New Cycle 1'!B949="","", 'New Cycle 1'!B949),IF($A$20=8, IF('New Cycle 2'!B949="","", 'New Cycle 2'!B949),IF($A$20=9, IF('New Cycle 3'!B949="","", 'New Cycle 3'!B949),"")))))))))</f>
        <v>50</v>
      </c>
      <c r="R949" s="32">
        <f>IF($A$20=1,IF(UDDS!D949="","",UDDS!D949),IF($A$20=2,IF('FTP-75'!D949="","",'FTP-75'!D949),IF($A$20=3, IF('US06'!D949="","",'US06'!D949),IF($A$20=4, IF(NEDC!C949="","", NEDC!C949),IF($A$20=5, IF('JPN10-15'!C949="","",'JPN10-15'!C949),IF($A$20=6, IF(WLTC!D949="","", WLTC!D949),IF($A$20=7, IF('New Cycle 1'!C949="","", 'New Cycle 1'!C949),IF($A$20=8, IF('New Cycle 2'!C949="","", 'New Cycle 2'!C949),IF($A$20=9, IF('New Cycle 3'!C949="","", 'New Cycle 3'!C949),"")))))))))</f>
        <v>0</v>
      </c>
      <c r="S949" s="32">
        <f>IF($A$20=1,IF(UDDS!E949="","",UDDS!E949),IF($A$20=2,IF('FTP-75'!E949="","",'FTP-75'!E949),IF($A$20=3, IF('US06'!E949="","",'US06'!E949),IF($A$20=4, IF(NEDC!D949="","", NEDC!D949),IF($A$20=5, IF('JPN10-15'!D949="","",'JPN10-15'!D949),IF($A$20=6, IF(WLTC!E949="","", WLTC!E949),IF($A$20=7, IF('New Cycle 1'!D949="","", 'New Cycle 1'!D949),IF($A$20=8, IF('New Cycle 2'!D949="","", 'New Cycle 2'!D949),IF($A$20=9, IF('New Cycle 3'!D949="","", 'New Cycle 3'!D949),"")))))))))</f>
        <v>13.888888888888889</v>
      </c>
      <c r="T949" s="32">
        <f>IF($A$20=1,IF(UDDS!F949="","",UDDS!F949),IF($A$20=2,IF('FTP-75'!F949="","",'FTP-75'!F949),IF($A$20=3, IF('US06'!F949="","",'US06'!F949),IF($A$20=4, IF(NEDC!E949="","", NEDC!E949),IF($A$20=5, IF('JPN10-15'!E949="","",'JPN10-15'!E949),IF($A$20=6, IF(WLTC!F949="","", WLTC!F949),IF($A$20=7, IF('New Cycle 1'!E949="","", 'New Cycle 1'!E949),IF($A$20=8, IF('New Cycle 2'!E949="","", 'New Cycle 2'!E949),IF($A$20=9, IF('New Cycle 3'!E949="","", 'New Cycle 3'!E949),"")))))))))</f>
        <v>0</v>
      </c>
      <c r="U949" s="32">
        <f>IF($A$20=1,IF(UDDS!G949="","",UDDS!G949),IF($A$20=2,IF('FTP-75'!G949="","",'FTP-75'!G949),IF($A$20=3, IF('US06'!G949="","",'US06'!G949),IF($A$20=4, IF(NEDC!F949="","", NEDC!F949),IF($A$20=5, IF('JPN10-15'!F949="","",'JPN10-15'!F949),IF($A$20=6, IF(WLTC!G949="","", WLTC!G949),IF($A$20=7, IF('New Cycle 1'!F949="","", 'New Cycle 1'!F949),IF($A$20=8, IF('New Cycle 2'!F949="","", 'New Cycle 2'!F949),IF($A$20=9, IF('New Cycle 3'!F949="","", 'New Cycle 3'!F949),"")))))))))</f>
        <v>6250.4190613288574</v>
      </c>
    </row>
    <row r="950" spans="16:21" x14ac:dyDescent="0.25">
      <c r="P950" s="8">
        <f>IF($A$20=1,IF(UDDS!A950="","",UDDS!A950),IF($A$20=2,IF('FTP-75'!A950="","",'FTP-75'!A950),IF($A$20=3, IF('US06'!A950="","",'US06'!A950),IF($A$20=4, IF(NEDC!A950="","", NEDC!A950),IF($A$20=5, IF('JPN10-15'!A950="","",'JPN10-15'!A950),IF($A$20=6, IF(WLTC!B950="","", WLTC!B950),IF($A$20=7, IF('New Cycle 1'!A950="","", 'New Cycle 1'!A950),IF($A$20=8, IF('New Cycle 2'!A950="","", 'New Cycle 3'!A950),IF($A$20=9, IF('New Cycle 3'!A950="","", 'New Cycle 3'!A950),"")))))))))</f>
        <v>948</v>
      </c>
      <c r="Q950" s="32">
        <f>IF($A$20=1,IF(UDDS!C950="","",UDDS!C950),IF($A$20=2,IF('FTP-75'!C950="","",'FTP-75'!C950),IF($A$20=3, IF('US06'!C950="","",'US06'!C950),IF($A$20=4, IF(NEDC!B950="","", NEDC!B950),IF($A$20=5, IF('JPN10-15'!B950="","",'JPN10-15'!B950),IF($A$20=6, IF(WLTC!C950="","", WLTC!C950),IF($A$20=7, IF('New Cycle 1'!B950="","", 'New Cycle 1'!B950),IF($A$20=8, IF('New Cycle 2'!B950="","", 'New Cycle 2'!B950),IF($A$20=9, IF('New Cycle 3'!B950="","", 'New Cycle 3'!B950),"")))))))))</f>
        <v>50</v>
      </c>
      <c r="R950" s="32">
        <f>IF($A$20=1,IF(UDDS!D950="","",UDDS!D950),IF($A$20=2,IF('FTP-75'!D950="","",'FTP-75'!D950),IF($A$20=3, IF('US06'!D950="","",'US06'!D950),IF($A$20=4, IF(NEDC!C950="","", NEDC!C950),IF($A$20=5, IF('JPN10-15'!C950="","",'JPN10-15'!C950),IF($A$20=6, IF(WLTC!D950="","", WLTC!D950),IF($A$20=7, IF('New Cycle 1'!C950="","", 'New Cycle 1'!C950),IF($A$20=8, IF('New Cycle 2'!C950="","", 'New Cycle 2'!C950),IF($A$20=9, IF('New Cycle 3'!C950="","", 'New Cycle 3'!C950),"")))))))))</f>
        <v>0</v>
      </c>
      <c r="S950" s="32">
        <f>IF($A$20=1,IF(UDDS!E950="","",UDDS!E950),IF($A$20=2,IF('FTP-75'!E950="","",'FTP-75'!E950),IF($A$20=3, IF('US06'!E950="","",'US06'!E950),IF($A$20=4, IF(NEDC!D950="","", NEDC!D950),IF($A$20=5, IF('JPN10-15'!D950="","",'JPN10-15'!D950),IF($A$20=6, IF(WLTC!E950="","", WLTC!E950),IF($A$20=7, IF('New Cycle 1'!D950="","", 'New Cycle 1'!D950),IF($A$20=8, IF('New Cycle 2'!D950="","", 'New Cycle 2'!D950),IF($A$20=9, IF('New Cycle 3'!D950="","", 'New Cycle 3'!D950),"")))))))))</f>
        <v>13.888888888888889</v>
      </c>
      <c r="T950" s="32">
        <f>IF($A$20=1,IF(UDDS!F950="","",UDDS!F950),IF($A$20=2,IF('FTP-75'!F950="","",'FTP-75'!F950),IF($A$20=3, IF('US06'!F950="","",'US06'!F950),IF($A$20=4, IF(NEDC!E950="","", NEDC!E950),IF($A$20=5, IF('JPN10-15'!E950="","",'JPN10-15'!E950),IF($A$20=6, IF(WLTC!F950="","", WLTC!F950),IF($A$20=7, IF('New Cycle 1'!E950="","", 'New Cycle 1'!E950),IF($A$20=8, IF('New Cycle 2'!E950="","", 'New Cycle 2'!E950),IF($A$20=9, IF('New Cycle 3'!E950="","", 'New Cycle 3'!E950),"")))))))))</f>
        <v>0</v>
      </c>
      <c r="U950" s="32">
        <f>IF($A$20=1,IF(UDDS!G950="","",UDDS!G950),IF($A$20=2,IF('FTP-75'!G950="","",'FTP-75'!G950),IF($A$20=3, IF('US06'!G950="","",'US06'!G950),IF($A$20=4, IF(NEDC!F950="","", NEDC!F950),IF($A$20=5, IF('JPN10-15'!F950="","",'JPN10-15'!F950),IF($A$20=6, IF(WLTC!G950="","", WLTC!G950),IF($A$20=7, IF('New Cycle 1'!F950="","", 'New Cycle 1'!F950),IF($A$20=8, IF('New Cycle 2'!F950="","", 'New Cycle 2'!F950),IF($A$20=9, IF('New Cycle 3'!F950="","", 'New Cycle 3'!F950),"")))))))))</f>
        <v>6264.3079502177461</v>
      </c>
    </row>
    <row r="951" spans="16:21" x14ac:dyDescent="0.25">
      <c r="P951" s="8">
        <f>IF($A$20=1,IF(UDDS!A951="","",UDDS!A951),IF($A$20=2,IF('FTP-75'!A951="","",'FTP-75'!A951),IF($A$20=3, IF('US06'!A951="","",'US06'!A951),IF($A$20=4, IF(NEDC!A951="","", NEDC!A951),IF($A$20=5, IF('JPN10-15'!A951="","",'JPN10-15'!A951),IF($A$20=6, IF(WLTC!B951="","", WLTC!B951),IF($A$20=7, IF('New Cycle 1'!A951="","", 'New Cycle 1'!A951),IF($A$20=8, IF('New Cycle 2'!A951="","", 'New Cycle 3'!A951),IF($A$20=9, IF('New Cycle 3'!A951="","", 'New Cycle 3'!A951),"")))))))))</f>
        <v>949</v>
      </c>
      <c r="Q951" s="32">
        <f>IF($A$20=1,IF(UDDS!C951="","",UDDS!C951),IF($A$20=2,IF('FTP-75'!C951="","",'FTP-75'!C951),IF($A$20=3, IF('US06'!C951="","",'US06'!C951),IF($A$20=4, IF(NEDC!B951="","", NEDC!B951),IF($A$20=5, IF('JPN10-15'!B951="","",'JPN10-15'!B951),IF($A$20=6, IF(WLTC!C951="","", WLTC!C951),IF($A$20=7, IF('New Cycle 1'!B951="","", 'New Cycle 1'!B951),IF($A$20=8, IF('New Cycle 2'!B951="","", 'New Cycle 2'!B951),IF($A$20=9, IF('New Cycle 3'!B951="","", 'New Cycle 3'!B951),"")))))))))</f>
        <v>50</v>
      </c>
      <c r="R951" s="32">
        <f>IF($A$20=1,IF(UDDS!D951="","",UDDS!D951),IF($A$20=2,IF('FTP-75'!D951="","",'FTP-75'!D951),IF($A$20=3, IF('US06'!D951="","",'US06'!D951),IF($A$20=4, IF(NEDC!C951="","", NEDC!C951),IF($A$20=5, IF('JPN10-15'!C951="","",'JPN10-15'!C951),IF($A$20=6, IF(WLTC!D951="","", WLTC!D951),IF($A$20=7, IF('New Cycle 1'!C951="","", 'New Cycle 1'!C951),IF($A$20=8, IF('New Cycle 2'!C951="","", 'New Cycle 2'!C951),IF($A$20=9, IF('New Cycle 3'!C951="","", 'New Cycle 3'!C951),"")))))))))</f>
        <v>0</v>
      </c>
      <c r="S951" s="32">
        <f>IF($A$20=1,IF(UDDS!E951="","",UDDS!E951),IF($A$20=2,IF('FTP-75'!E951="","",'FTP-75'!E951),IF($A$20=3, IF('US06'!E951="","",'US06'!E951),IF($A$20=4, IF(NEDC!D951="","", NEDC!D951),IF($A$20=5, IF('JPN10-15'!D951="","",'JPN10-15'!D951),IF($A$20=6, IF(WLTC!E951="","", WLTC!E951),IF($A$20=7, IF('New Cycle 1'!D951="","", 'New Cycle 1'!D951),IF($A$20=8, IF('New Cycle 2'!D951="","", 'New Cycle 2'!D951),IF($A$20=9, IF('New Cycle 3'!D951="","", 'New Cycle 3'!D951),"")))))))))</f>
        <v>13.888888888888889</v>
      </c>
      <c r="T951" s="32">
        <f>IF($A$20=1,IF(UDDS!F951="","",UDDS!F951),IF($A$20=2,IF('FTP-75'!F951="","",'FTP-75'!F951),IF($A$20=3, IF('US06'!F951="","",'US06'!F951),IF($A$20=4, IF(NEDC!E951="","", NEDC!E951),IF($A$20=5, IF('JPN10-15'!E951="","",'JPN10-15'!E951),IF($A$20=6, IF(WLTC!F951="","", WLTC!F951),IF($A$20=7, IF('New Cycle 1'!E951="","", 'New Cycle 1'!E951),IF($A$20=8, IF('New Cycle 2'!E951="","", 'New Cycle 2'!E951),IF($A$20=9, IF('New Cycle 3'!E951="","", 'New Cycle 3'!E951),"")))))))))</f>
        <v>0</v>
      </c>
      <c r="U951" s="32">
        <f>IF($A$20=1,IF(UDDS!G951="","",UDDS!G951),IF($A$20=2,IF('FTP-75'!G951="","",'FTP-75'!G951),IF($A$20=3, IF('US06'!G951="","",'US06'!G951),IF($A$20=4, IF(NEDC!F951="","", NEDC!F951),IF($A$20=5, IF('JPN10-15'!F951="","",'JPN10-15'!F951),IF($A$20=6, IF(WLTC!G951="","", WLTC!G951),IF($A$20=7, IF('New Cycle 1'!F951="","", 'New Cycle 1'!F951),IF($A$20=8, IF('New Cycle 2'!F951="","", 'New Cycle 2'!F951),IF($A$20=9, IF('New Cycle 3'!F951="","", 'New Cycle 3'!F951),"")))))))))</f>
        <v>6278.1968391066348</v>
      </c>
    </row>
    <row r="952" spans="16:21" x14ac:dyDescent="0.25">
      <c r="P952" s="8">
        <f>IF($A$20=1,IF(UDDS!A952="","",UDDS!A952),IF($A$20=2,IF('FTP-75'!A952="","",'FTP-75'!A952),IF($A$20=3, IF('US06'!A952="","",'US06'!A952),IF($A$20=4, IF(NEDC!A952="","", NEDC!A952),IF($A$20=5, IF('JPN10-15'!A952="","",'JPN10-15'!A952),IF($A$20=6, IF(WLTC!B952="","", WLTC!B952),IF($A$20=7, IF('New Cycle 1'!A952="","", 'New Cycle 1'!A952),IF($A$20=8, IF('New Cycle 2'!A952="","", 'New Cycle 3'!A952),IF($A$20=9, IF('New Cycle 3'!A952="","", 'New Cycle 3'!A952),"")))))))))</f>
        <v>950</v>
      </c>
      <c r="Q952" s="32">
        <f>IF($A$20=1,IF(UDDS!C952="","",UDDS!C952),IF($A$20=2,IF('FTP-75'!C952="","",'FTP-75'!C952),IF($A$20=3, IF('US06'!C952="","",'US06'!C952),IF($A$20=4, IF(NEDC!B952="","", NEDC!B952),IF($A$20=5, IF('JPN10-15'!B952="","",'JPN10-15'!B952),IF($A$20=6, IF(WLTC!C952="","", WLTC!C952),IF($A$20=7, IF('New Cycle 1'!B952="","", 'New Cycle 1'!B952),IF($A$20=8, IF('New Cycle 2'!B952="","", 'New Cycle 2'!B952),IF($A$20=9, IF('New Cycle 3'!B952="","", 'New Cycle 3'!B952),"")))))))))</f>
        <v>50</v>
      </c>
      <c r="R952" s="32">
        <f>IF($A$20=1,IF(UDDS!D952="","",UDDS!D952),IF($A$20=2,IF('FTP-75'!D952="","",'FTP-75'!D952),IF($A$20=3, IF('US06'!D952="","",'US06'!D952),IF($A$20=4, IF(NEDC!C952="","", NEDC!C952),IF($A$20=5, IF('JPN10-15'!C952="","",'JPN10-15'!C952),IF($A$20=6, IF(WLTC!D952="","", WLTC!D952),IF($A$20=7, IF('New Cycle 1'!C952="","", 'New Cycle 1'!C952),IF($A$20=8, IF('New Cycle 2'!C952="","", 'New Cycle 2'!C952),IF($A$20=9, IF('New Cycle 3'!C952="","", 'New Cycle 3'!C952),"")))))))))</f>
        <v>0</v>
      </c>
      <c r="S952" s="32">
        <f>IF($A$20=1,IF(UDDS!E952="","",UDDS!E952),IF($A$20=2,IF('FTP-75'!E952="","",'FTP-75'!E952),IF($A$20=3, IF('US06'!E952="","",'US06'!E952),IF($A$20=4, IF(NEDC!D952="","", NEDC!D952),IF($A$20=5, IF('JPN10-15'!D952="","",'JPN10-15'!D952),IF($A$20=6, IF(WLTC!E952="","", WLTC!E952),IF($A$20=7, IF('New Cycle 1'!D952="","", 'New Cycle 1'!D952),IF($A$20=8, IF('New Cycle 2'!D952="","", 'New Cycle 2'!D952),IF($A$20=9, IF('New Cycle 3'!D952="","", 'New Cycle 3'!D952),"")))))))))</f>
        <v>13.888888888888889</v>
      </c>
      <c r="T952" s="32">
        <f>IF($A$20=1,IF(UDDS!F952="","",UDDS!F952),IF($A$20=2,IF('FTP-75'!F952="","",'FTP-75'!F952),IF($A$20=3, IF('US06'!F952="","",'US06'!F952),IF($A$20=4, IF(NEDC!E952="","", NEDC!E952),IF($A$20=5, IF('JPN10-15'!E952="","",'JPN10-15'!E952),IF($A$20=6, IF(WLTC!F952="","", WLTC!F952),IF($A$20=7, IF('New Cycle 1'!E952="","", 'New Cycle 1'!E952),IF($A$20=8, IF('New Cycle 2'!E952="","", 'New Cycle 2'!E952),IF($A$20=9, IF('New Cycle 3'!E952="","", 'New Cycle 3'!E952),"")))))))))</f>
        <v>0</v>
      </c>
      <c r="U952" s="32">
        <f>IF($A$20=1,IF(UDDS!G952="","",UDDS!G952),IF($A$20=2,IF('FTP-75'!G952="","",'FTP-75'!G952),IF($A$20=3, IF('US06'!G952="","",'US06'!G952),IF($A$20=4, IF(NEDC!F952="","", NEDC!F952),IF($A$20=5, IF('JPN10-15'!F952="","",'JPN10-15'!F952),IF($A$20=6, IF(WLTC!G952="","", WLTC!G952),IF($A$20=7, IF('New Cycle 1'!F952="","", 'New Cycle 1'!F952),IF($A$20=8, IF('New Cycle 2'!F952="","", 'New Cycle 2'!F952),IF($A$20=9, IF('New Cycle 3'!F952="","", 'New Cycle 3'!F952),"")))))))))</f>
        <v>6292.0857279955235</v>
      </c>
    </row>
    <row r="953" spans="16:21" x14ac:dyDescent="0.25">
      <c r="P953" s="8">
        <f>IF($A$20=1,IF(UDDS!A953="","",UDDS!A953),IF($A$20=2,IF('FTP-75'!A953="","",'FTP-75'!A953),IF($A$20=3, IF('US06'!A953="","",'US06'!A953),IF($A$20=4, IF(NEDC!A953="","", NEDC!A953),IF($A$20=5, IF('JPN10-15'!A953="","",'JPN10-15'!A953),IF($A$20=6, IF(WLTC!B953="","", WLTC!B953),IF($A$20=7, IF('New Cycle 1'!A953="","", 'New Cycle 1'!A953),IF($A$20=8, IF('New Cycle 2'!A953="","", 'New Cycle 3'!A953),IF($A$20=9, IF('New Cycle 3'!A953="","", 'New Cycle 3'!A953),"")))))))))</f>
        <v>951</v>
      </c>
      <c r="Q953" s="32">
        <f>IF($A$20=1,IF(UDDS!C953="","",UDDS!C953),IF($A$20=2,IF('FTP-75'!C953="","",'FTP-75'!C953),IF($A$20=3, IF('US06'!C953="","",'US06'!C953),IF($A$20=4, IF(NEDC!B953="","", NEDC!B953),IF($A$20=5, IF('JPN10-15'!B953="","",'JPN10-15'!B953),IF($A$20=6, IF(WLTC!C953="","", WLTC!C953),IF($A$20=7, IF('New Cycle 1'!B953="","", 'New Cycle 1'!B953),IF($A$20=8, IF('New Cycle 2'!B953="","", 'New Cycle 2'!B953),IF($A$20=9, IF('New Cycle 3'!B953="","", 'New Cycle 3'!B953),"")))))))))</f>
        <v>50</v>
      </c>
      <c r="R953" s="32">
        <f>IF($A$20=1,IF(UDDS!D953="","",UDDS!D953),IF($A$20=2,IF('FTP-75'!D953="","",'FTP-75'!D953),IF($A$20=3, IF('US06'!D953="","",'US06'!D953),IF($A$20=4, IF(NEDC!C953="","", NEDC!C953),IF($A$20=5, IF('JPN10-15'!C953="","",'JPN10-15'!C953),IF($A$20=6, IF(WLTC!D953="","", WLTC!D953),IF($A$20=7, IF('New Cycle 1'!C953="","", 'New Cycle 1'!C953),IF($A$20=8, IF('New Cycle 2'!C953="","", 'New Cycle 2'!C953),IF($A$20=9, IF('New Cycle 3'!C953="","", 'New Cycle 3'!C953),"")))))))))</f>
        <v>0</v>
      </c>
      <c r="S953" s="32">
        <f>IF($A$20=1,IF(UDDS!E953="","",UDDS!E953),IF($A$20=2,IF('FTP-75'!E953="","",'FTP-75'!E953),IF($A$20=3, IF('US06'!E953="","",'US06'!E953),IF($A$20=4, IF(NEDC!D953="","", NEDC!D953),IF($A$20=5, IF('JPN10-15'!D953="","",'JPN10-15'!D953),IF($A$20=6, IF(WLTC!E953="","", WLTC!E953),IF($A$20=7, IF('New Cycle 1'!D953="","", 'New Cycle 1'!D953),IF($A$20=8, IF('New Cycle 2'!D953="","", 'New Cycle 2'!D953),IF($A$20=9, IF('New Cycle 3'!D953="","", 'New Cycle 3'!D953),"")))))))))</f>
        <v>13.888888888888889</v>
      </c>
      <c r="T953" s="32">
        <f>IF($A$20=1,IF(UDDS!F953="","",UDDS!F953),IF($A$20=2,IF('FTP-75'!F953="","",'FTP-75'!F953),IF($A$20=3, IF('US06'!F953="","",'US06'!F953),IF($A$20=4, IF(NEDC!E953="","", NEDC!E953),IF($A$20=5, IF('JPN10-15'!E953="","",'JPN10-15'!E953),IF($A$20=6, IF(WLTC!F953="","", WLTC!F953),IF($A$20=7, IF('New Cycle 1'!E953="","", 'New Cycle 1'!E953),IF($A$20=8, IF('New Cycle 2'!E953="","", 'New Cycle 2'!E953),IF($A$20=9, IF('New Cycle 3'!E953="","", 'New Cycle 3'!E953),"")))))))))</f>
        <v>0</v>
      </c>
      <c r="U953" s="32">
        <f>IF($A$20=1,IF(UDDS!G953="","",UDDS!G953),IF($A$20=2,IF('FTP-75'!G953="","",'FTP-75'!G953),IF($A$20=3, IF('US06'!G953="","",'US06'!G953),IF($A$20=4, IF(NEDC!F953="","", NEDC!F953),IF($A$20=5, IF('JPN10-15'!F953="","",'JPN10-15'!F953),IF($A$20=6, IF(WLTC!G953="","", WLTC!G953),IF($A$20=7, IF('New Cycle 1'!F953="","", 'New Cycle 1'!F953),IF($A$20=8, IF('New Cycle 2'!F953="","", 'New Cycle 2'!F953),IF($A$20=9, IF('New Cycle 3'!F953="","", 'New Cycle 3'!F953),"")))))))))</f>
        <v>6305.9746168844122</v>
      </c>
    </row>
    <row r="954" spans="16:21" x14ac:dyDescent="0.25">
      <c r="P954" s="8">
        <f>IF($A$20=1,IF(UDDS!A954="","",UDDS!A954),IF($A$20=2,IF('FTP-75'!A954="","",'FTP-75'!A954),IF($A$20=3, IF('US06'!A954="","",'US06'!A954),IF($A$20=4, IF(NEDC!A954="","", NEDC!A954),IF($A$20=5, IF('JPN10-15'!A954="","",'JPN10-15'!A954),IF($A$20=6, IF(WLTC!B954="","", WLTC!B954),IF($A$20=7, IF('New Cycle 1'!A954="","", 'New Cycle 1'!A954),IF($A$20=8, IF('New Cycle 2'!A954="","", 'New Cycle 3'!A954),IF($A$20=9, IF('New Cycle 3'!A954="","", 'New Cycle 3'!A954),"")))))))))</f>
        <v>952</v>
      </c>
      <c r="Q954" s="32">
        <f>IF($A$20=1,IF(UDDS!C954="","",UDDS!C954),IF($A$20=2,IF('FTP-75'!C954="","",'FTP-75'!C954),IF($A$20=3, IF('US06'!C954="","",'US06'!C954),IF($A$20=4, IF(NEDC!B954="","", NEDC!B954),IF($A$20=5, IF('JPN10-15'!B954="","",'JPN10-15'!B954),IF($A$20=6, IF(WLTC!C954="","", WLTC!C954),IF($A$20=7, IF('New Cycle 1'!B954="","", 'New Cycle 1'!B954),IF($A$20=8, IF('New Cycle 2'!B954="","", 'New Cycle 2'!B954),IF($A$20=9, IF('New Cycle 3'!B954="","", 'New Cycle 3'!B954),"")))))))))</f>
        <v>50</v>
      </c>
      <c r="R954" s="32">
        <f>IF($A$20=1,IF(UDDS!D954="","",UDDS!D954),IF($A$20=2,IF('FTP-75'!D954="","",'FTP-75'!D954),IF($A$20=3, IF('US06'!D954="","",'US06'!D954),IF($A$20=4, IF(NEDC!C954="","", NEDC!C954),IF($A$20=5, IF('JPN10-15'!C954="","",'JPN10-15'!C954),IF($A$20=6, IF(WLTC!D954="","", WLTC!D954),IF($A$20=7, IF('New Cycle 1'!C954="","", 'New Cycle 1'!C954),IF($A$20=8, IF('New Cycle 2'!C954="","", 'New Cycle 2'!C954),IF($A$20=9, IF('New Cycle 3'!C954="","", 'New Cycle 3'!C954),"")))))))))</f>
        <v>0</v>
      </c>
      <c r="S954" s="32">
        <f>IF($A$20=1,IF(UDDS!E954="","",UDDS!E954),IF($A$20=2,IF('FTP-75'!E954="","",'FTP-75'!E954),IF($A$20=3, IF('US06'!E954="","",'US06'!E954),IF($A$20=4, IF(NEDC!D954="","", NEDC!D954),IF($A$20=5, IF('JPN10-15'!D954="","",'JPN10-15'!D954),IF($A$20=6, IF(WLTC!E954="","", WLTC!E954),IF($A$20=7, IF('New Cycle 1'!D954="","", 'New Cycle 1'!D954),IF($A$20=8, IF('New Cycle 2'!D954="","", 'New Cycle 2'!D954),IF($A$20=9, IF('New Cycle 3'!D954="","", 'New Cycle 3'!D954),"")))))))))</f>
        <v>13.888888888888889</v>
      </c>
      <c r="T954" s="32">
        <f>IF($A$20=1,IF(UDDS!F954="","",UDDS!F954),IF($A$20=2,IF('FTP-75'!F954="","",'FTP-75'!F954),IF($A$20=3, IF('US06'!F954="","",'US06'!F954),IF($A$20=4, IF(NEDC!E954="","", NEDC!E954),IF($A$20=5, IF('JPN10-15'!E954="","",'JPN10-15'!E954),IF($A$20=6, IF(WLTC!F954="","", WLTC!F954),IF($A$20=7, IF('New Cycle 1'!E954="","", 'New Cycle 1'!E954),IF($A$20=8, IF('New Cycle 2'!E954="","", 'New Cycle 2'!E954),IF($A$20=9, IF('New Cycle 3'!E954="","", 'New Cycle 3'!E954),"")))))))))</f>
        <v>0</v>
      </c>
      <c r="U954" s="32">
        <f>IF($A$20=1,IF(UDDS!G954="","",UDDS!G954),IF($A$20=2,IF('FTP-75'!G954="","",'FTP-75'!G954),IF($A$20=3, IF('US06'!G954="","",'US06'!G954),IF($A$20=4, IF(NEDC!F954="","", NEDC!F954),IF($A$20=5, IF('JPN10-15'!F954="","",'JPN10-15'!F954),IF($A$20=6, IF(WLTC!G954="","", WLTC!G954),IF($A$20=7, IF('New Cycle 1'!F954="","", 'New Cycle 1'!F954),IF($A$20=8, IF('New Cycle 2'!F954="","", 'New Cycle 2'!F954),IF($A$20=9, IF('New Cycle 3'!F954="","", 'New Cycle 3'!F954),"")))))))))</f>
        <v>6319.8635057733009</v>
      </c>
    </row>
    <row r="955" spans="16:21" x14ac:dyDescent="0.25">
      <c r="P955" s="8">
        <f>IF($A$20=1,IF(UDDS!A955="","",UDDS!A955),IF($A$20=2,IF('FTP-75'!A955="","",'FTP-75'!A955),IF($A$20=3, IF('US06'!A955="","",'US06'!A955),IF($A$20=4, IF(NEDC!A955="","", NEDC!A955),IF($A$20=5, IF('JPN10-15'!A955="","",'JPN10-15'!A955),IF($A$20=6, IF(WLTC!B955="","", WLTC!B955),IF($A$20=7, IF('New Cycle 1'!A955="","", 'New Cycle 1'!A955),IF($A$20=8, IF('New Cycle 2'!A955="","", 'New Cycle 3'!A955),IF($A$20=9, IF('New Cycle 3'!A955="","", 'New Cycle 3'!A955),"")))))))))</f>
        <v>953</v>
      </c>
      <c r="Q955" s="32">
        <f>IF($A$20=1,IF(UDDS!C955="","",UDDS!C955),IF($A$20=2,IF('FTP-75'!C955="","",'FTP-75'!C955),IF($A$20=3, IF('US06'!C955="","",'US06'!C955),IF($A$20=4, IF(NEDC!B955="","", NEDC!B955),IF($A$20=5, IF('JPN10-15'!B955="","",'JPN10-15'!B955),IF($A$20=6, IF(WLTC!C955="","", WLTC!C955),IF($A$20=7, IF('New Cycle 1'!B955="","", 'New Cycle 1'!B955),IF($A$20=8, IF('New Cycle 2'!B955="","", 'New Cycle 2'!B955),IF($A$20=9, IF('New Cycle 3'!B955="","", 'New Cycle 3'!B955),"")))))))))</f>
        <v>50</v>
      </c>
      <c r="R955" s="32">
        <f>IF($A$20=1,IF(UDDS!D955="","",UDDS!D955),IF($A$20=2,IF('FTP-75'!D955="","",'FTP-75'!D955),IF($A$20=3, IF('US06'!D955="","",'US06'!D955),IF($A$20=4, IF(NEDC!C955="","", NEDC!C955),IF($A$20=5, IF('JPN10-15'!C955="","",'JPN10-15'!C955),IF($A$20=6, IF(WLTC!D955="","", WLTC!D955),IF($A$20=7, IF('New Cycle 1'!C955="","", 'New Cycle 1'!C955),IF($A$20=8, IF('New Cycle 2'!C955="","", 'New Cycle 2'!C955),IF($A$20=9, IF('New Cycle 3'!C955="","", 'New Cycle 3'!C955),"")))))))))</f>
        <v>0</v>
      </c>
      <c r="S955" s="32">
        <f>IF($A$20=1,IF(UDDS!E955="","",UDDS!E955),IF($A$20=2,IF('FTP-75'!E955="","",'FTP-75'!E955),IF($A$20=3, IF('US06'!E955="","",'US06'!E955),IF($A$20=4, IF(NEDC!D955="","", NEDC!D955),IF($A$20=5, IF('JPN10-15'!D955="","",'JPN10-15'!D955),IF($A$20=6, IF(WLTC!E955="","", WLTC!E955),IF($A$20=7, IF('New Cycle 1'!D955="","", 'New Cycle 1'!D955),IF($A$20=8, IF('New Cycle 2'!D955="","", 'New Cycle 2'!D955),IF($A$20=9, IF('New Cycle 3'!D955="","", 'New Cycle 3'!D955),"")))))))))</f>
        <v>13.888888888888889</v>
      </c>
      <c r="T955" s="32">
        <f>IF($A$20=1,IF(UDDS!F955="","",UDDS!F955),IF($A$20=2,IF('FTP-75'!F955="","",'FTP-75'!F955),IF($A$20=3, IF('US06'!F955="","",'US06'!F955),IF($A$20=4, IF(NEDC!E955="","", NEDC!E955),IF($A$20=5, IF('JPN10-15'!E955="","",'JPN10-15'!E955),IF($A$20=6, IF(WLTC!F955="","", WLTC!F955),IF($A$20=7, IF('New Cycle 1'!E955="","", 'New Cycle 1'!E955),IF($A$20=8, IF('New Cycle 2'!E955="","", 'New Cycle 2'!E955),IF($A$20=9, IF('New Cycle 3'!E955="","", 'New Cycle 3'!E955),"")))))))))</f>
        <v>0</v>
      </c>
      <c r="U955" s="32">
        <f>IF($A$20=1,IF(UDDS!G955="","",UDDS!G955),IF($A$20=2,IF('FTP-75'!G955="","",'FTP-75'!G955),IF($A$20=3, IF('US06'!G955="","",'US06'!G955),IF($A$20=4, IF(NEDC!F955="","", NEDC!F955),IF($A$20=5, IF('JPN10-15'!F955="","",'JPN10-15'!F955),IF($A$20=6, IF(WLTC!G955="","", WLTC!G955),IF($A$20=7, IF('New Cycle 1'!F955="","", 'New Cycle 1'!F955),IF($A$20=8, IF('New Cycle 2'!F955="","", 'New Cycle 2'!F955),IF($A$20=9, IF('New Cycle 3'!F955="","", 'New Cycle 3'!F955),"")))))))))</f>
        <v>6333.7523946621895</v>
      </c>
    </row>
    <row r="956" spans="16:21" x14ac:dyDescent="0.25">
      <c r="P956" s="8">
        <f>IF($A$20=1,IF(UDDS!A956="","",UDDS!A956),IF($A$20=2,IF('FTP-75'!A956="","",'FTP-75'!A956),IF($A$20=3, IF('US06'!A956="","",'US06'!A956),IF($A$20=4, IF(NEDC!A956="","", NEDC!A956),IF($A$20=5, IF('JPN10-15'!A956="","",'JPN10-15'!A956),IF($A$20=6, IF(WLTC!B956="","", WLTC!B956),IF($A$20=7, IF('New Cycle 1'!A956="","", 'New Cycle 1'!A956),IF($A$20=8, IF('New Cycle 2'!A956="","", 'New Cycle 3'!A956),IF($A$20=9, IF('New Cycle 3'!A956="","", 'New Cycle 3'!A956),"")))))))))</f>
        <v>954</v>
      </c>
      <c r="Q956" s="32">
        <f>IF($A$20=1,IF(UDDS!C956="","",UDDS!C956),IF($A$20=2,IF('FTP-75'!C956="","",'FTP-75'!C956),IF($A$20=3, IF('US06'!C956="","",'US06'!C956),IF($A$20=4, IF(NEDC!B956="","", NEDC!B956),IF($A$20=5, IF('JPN10-15'!B956="","",'JPN10-15'!B956),IF($A$20=6, IF(WLTC!C956="","", WLTC!C956),IF($A$20=7, IF('New Cycle 1'!B956="","", 'New Cycle 1'!B956),IF($A$20=8, IF('New Cycle 2'!B956="","", 'New Cycle 2'!B956),IF($A$20=9, IF('New Cycle 3'!B956="","", 'New Cycle 3'!B956),"")))))))))</f>
        <v>50</v>
      </c>
      <c r="R956" s="32">
        <f>IF($A$20=1,IF(UDDS!D956="","",UDDS!D956),IF($A$20=2,IF('FTP-75'!D956="","",'FTP-75'!D956),IF($A$20=3, IF('US06'!D956="","",'US06'!D956),IF($A$20=4, IF(NEDC!C956="","", NEDC!C956),IF($A$20=5, IF('JPN10-15'!C956="","",'JPN10-15'!C956),IF($A$20=6, IF(WLTC!D956="","", WLTC!D956),IF($A$20=7, IF('New Cycle 1'!C956="","", 'New Cycle 1'!C956),IF($A$20=8, IF('New Cycle 2'!C956="","", 'New Cycle 2'!C956),IF($A$20=9, IF('New Cycle 3'!C956="","", 'New Cycle 3'!C956),"")))))))))</f>
        <v>0</v>
      </c>
      <c r="S956" s="32">
        <f>IF($A$20=1,IF(UDDS!E956="","",UDDS!E956),IF($A$20=2,IF('FTP-75'!E956="","",'FTP-75'!E956),IF($A$20=3, IF('US06'!E956="","",'US06'!E956),IF($A$20=4, IF(NEDC!D956="","", NEDC!D956),IF($A$20=5, IF('JPN10-15'!D956="","",'JPN10-15'!D956),IF($A$20=6, IF(WLTC!E956="","", WLTC!E956),IF($A$20=7, IF('New Cycle 1'!D956="","", 'New Cycle 1'!D956),IF($A$20=8, IF('New Cycle 2'!D956="","", 'New Cycle 2'!D956),IF($A$20=9, IF('New Cycle 3'!D956="","", 'New Cycle 3'!D956),"")))))))))</f>
        <v>13.888888888888889</v>
      </c>
      <c r="T956" s="32">
        <f>IF($A$20=1,IF(UDDS!F956="","",UDDS!F956),IF($A$20=2,IF('FTP-75'!F956="","",'FTP-75'!F956),IF($A$20=3, IF('US06'!F956="","",'US06'!F956),IF($A$20=4, IF(NEDC!E956="","", NEDC!E956),IF($A$20=5, IF('JPN10-15'!E956="","",'JPN10-15'!E956),IF($A$20=6, IF(WLTC!F956="","", WLTC!F956),IF($A$20=7, IF('New Cycle 1'!E956="","", 'New Cycle 1'!E956),IF($A$20=8, IF('New Cycle 2'!E956="","", 'New Cycle 2'!E956),IF($A$20=9, IF('New Cycle 3'!E956="","", 'New Cycle 3'!E956),"")))))))))</f>
        <v>0</v>
      </c>
      <c r="U956" s="32">
        <f>IF($A$20=1,IF(UDDS!G956="","",UDDS!G956),IF($A$20=2,IF('FTP-75'!G956="","",'FTP-75'!G956),IF($A$20=3, IF('US06'!G956="","",'US06'!G956),IF($A$20=4, IF(NEDC!F956="","", NEDC!F956),IF($A$20=5, IF('JPN10-15'!F956="","",'JPN10-15'!F956),IF($A$20=6, IF(WLTC!G956="","", WLTC!G956),IF($A$20=7, IF('New Cycle 1'!F956="","", 'New Cycle 1'!F956),IF($A$20=8, IF('New Cycle 2'!F956="","", 'New Cycle 2'!F956),IF($A$20=9, IF('New Cycle 3'!F956="","", 'New Cycle 3'!F956),"")))))))))</f>
        <v>6347.6412835510782</v>
      </c>
    </row>
    <row r="957" spans="16:21" x14ac:dyDescent="0.25">
      <c r="P957" s="8">
        <f>IF($A$20=1,IF(UDDS!A957="","",UDDS!A957),IF($A$20=2,IF('FTP-75'!A957="","",'FTP-75'!A957),IF($A$20=3, IF('US06'!A957="","",'US06'!A957),IF($A$20=4, IF(NEDC!A957="","", NEDC!A957),IF($A$20=5, IF('JPN10-15'!A957="","",'JPN10-15'!A957),IF($A$20=6, IF(WLTC!B957="","", WLTC!B957),IF($A$20=7, IF('New Cycle 1'!A957="","", 'New Cycle 1'!A957),IF($A$20=8, IF('New Cycle 2'!A957="","", 'New Cycle 3'!A957),IF($A$20=9, IF('New Cycle 3'!A957="","", 'New Cycle 3'!A957),"")))))))))</f>
        <v>955</v>
      </c>
      <c r="Q957" s="32">
        <f>IF($A$20=1,IF(UDDS!C957="","",UDDS!C957),IF($A$20=2,IF('FTP-75'!C957="","",'FTP-75'!C957),IF($A$20=3, IF('US06'!C957="","",'US06'!C957),IF($A$20=4, IF(NEDC!B957="","", NEDC!B957),IF($A$20=5, IF('JPN10-15'!B957="","",'JPN10-15'!B957),IF($A$20=6, IF(WLTC!C957="","", WLTC!C957),IF($A$20=7, IF('New Cycle 1'!B957="","", 'New Cycle 1'!B957),IF($A$20=8, IF('New Cycle 2'!B957="","", 'New Cycle 2'!B957),IF($A$20=9, IF('New Cycle 3'!B957="","", 'New Cycle 3'!B957),"")))))))))</f>
        <v>50</v>
      </c>
      <c r="R957" s="32">
        <f>IF($A$20=1,IF(UDDS!D957="","",UDDS!D957),IF($A$20=2,IF('FTP-75'!D957="","",'FTP-75'!D957),IF($A$20=3, IF('US06'!D957="","",'US06'!D957),IF($A$20=4, IF(NEDC!C957="","", NEDC!C957),IF($A$20=5, IF('JPN10-15'!C957="","",'JPN10-15'!C957),IF($A$20=6, IF(WLTC!D957="","", WLTC!D957),IF($A$20=7, IF('New Cycle 1'!C957="","", 'New Cycle 1'!C957),IF($A$20=8, IF('New Cycle 2'!C957="","", 'New Cycle 2'!C957),IF($A$20=9, IF('New Cycle 3'!C957="","", 'New Cycle 3'!C957),"")))))))))</f>
        <v>0</v>
      </c>
      <c r="S957" s="32">
        <f>IF($A$20=1,IF(UDDS!E957="","",UDDS!E957),IF($A$20=2,IF('FTP-75'!E957="","",'FTP-75'!E957),IF($A$20=3, IF('US06'!E957="","",'US06'!E957),IF($A$20=4, IF(NEDC!D957="","", NEDC!D957),IF($A$20=5, IF('JPN10-15'!D957="","",'JPN10-15'!D957),IF($A$20=6, IF(WLTC!E957="","", WLTC!E957),IF($A$20=7, IF('New Cycle 1'!D957="","", 'New Cycle 1'!D957),IF($A$20=8, IF('New Cycle 2'!D957="","", 'New Cycle 2'!D957),IF($A$20=9, IF('New Cycle 3'!D957="","", 'New Cycle 3'!D957),"")))))))))</f>
        <v>13.888888888888889</v>
      </c>
      <c r="T957" s="32">
        <f>IF($A$20=1,IF(UDDS!F957="","",UDDS!F957),IF($A$20=2,IF('FTP-75'!F957="","",'FTP-75'!F957),IF($A$20=3, IF('US06'!F957="","",'US06'!F957),IF($A$20=4, IF(NEDC!E957="","", NEDC!E957),IF($A$20=5, IF('JPN10-15'!E957="","",'JPN10-15'!E957),IF($A$20=6, IF(WLTC!F957="","", WLTC!F957),IF($A$20=7, IF('New Cycle 1'!E957="","", 'New Cycle 1'!E957),IF($A$20=8, IF('New Cycle 2'!E957="","", 'New Cycle 2'!E957),IF($A$20=9, IF('New Cycle 3'!E957="","", 'New Cycle 3'!E957),"")))))))))</f>
        <v>0</v>
      </c>
      <c r="U957" s="32">
        <f>IF($A$20=1,IF(UDDS!G957="","",UDDS!G957),IF($A$20=2,IF('FTP-75'!G957="","",'FTP-75'!G957),IF($A$20=3, IF('US06'!G957="","",'US06'!G957),IF($A$20=4, IF(NEDC!F957="","", NEDC!F957),IF($A$20=5, IF('JPN10-15'!F957="","",'JPN10-15'!F957),IF($A$20=6, IF(WLTC!G957="","", WLTC!G957),IF($A$20=7, IF('New Cycle 1'!F957="","", 'New Cycle 1'!F957),IF($A$20=8, IF('New Cycle 2'!F957="","", 'New Cycle 2'!F957),IF($A$20=9, IF('New Cycle 3'!F957="","", 'New Cycle 3'!F957),"")))))))))</f>
        <v>6361.5301724399669</v>
      </c>
    </row>
    <row r="958" spans="16:21" x14ac:dyDescent="0.25">
      <c r="P958" s="8">
        <f>IF($A$20=1,IF(UDDS!A958="","",UDDS!A958),IF($A$20=2,IF('FTP-75'!A958="","",'FTP-75'!A958),IF($A$20=3, IF('US06'!A958="","",'US06'!A958),IF($A$20=4, IF(NEDC!A958="","", NEDC!A958),IF($A$20=5, IF('JPN10-15'!A958="","",'JPN10-15'!A958),IF($A$20=6, IF(WLTC!B958="","", WLTC!B958),IF($A$20=7, IF('New Cycle 1'!A958="","", 'New Cycle 1'!A958),IF($A$20=8, IF('New Cycle 2'!A958="","", 'New Cycle 3'!A958),IF($A$20=9, IF('New Cycle 3'!A958="","", 'New Cycle 3'!A958),"")))))))))</f>
        <v>956</v>
      </c>
      <c r="Q958" s="32">
        <f>IF($A$20=1,IF(UDDS!C958="","",UDDS!C958),IF($A$20=2,IF('FTP-75'!C958="","",'FTP-75'!C958),IF($A$20=3, IF('US06'!C958="","",'US06'!C958),IF($A$20=4, IF(NEDC!B958="","", NEDC!B958),IF($A$20=5, IF('JPN10-15'!B958="","",'JPN10-15'!B958),IF($A$20=6, IF(WLTC!C958="","", WLTC!C958),IF($A$20=7, IF('New Cycle 1'!B958="","", 'New Cycle 1'!B958),IF($A$20=8, IF('New Cycle 2'!B958="","", 'New Cycle 2'!B958),IF($A$20=9, IF('New Cycle 3'!B958="","", 'New Cycle 3'!B958),"")))))))))</f>
        <v>50</v>
      </c>
      <c r="R958" s="32">
        <f>IF($A$20=1,IF(UDDS!D958="","",UDDS!D958),IF($A$20=2,IF('FTP-75'!D958="","",'FTP-75'!D958),IF($A$20=3, IF('US06'!D958="","",'US06'!D958),IF($A$20=4, IF(NEDC!C958="","", NEDC!C958),IF($A$20=5, IF('JPN10-15'!C958="","",'JPN10-15'!C958),IF($A$20=6, IF(WLTC!D958="","", WLTC!D958),IF($A$20=7, IF('New Cycle 1'!C958="","", 'New Cycle 1'!C958),IF($A$20=8, IF('New Cycle 2'!C958="","", 'New Cycle 2'!C958),IF($A$20=9, IF('New Cycle 3'!C958="","", 'New Cycle 3'!C958),"")))))))))</f>
        <v>0</v>
      </c>
      <c r="S958" s="32">
        <f>IF($A$20=1,IF(UDDS!E958="","",UDDS!E958),IF($A$20=2,IF('FTP-75'!E958="","",'FTP-75'!E958),IF($A$20=3, IF('US06'!E958="","",'US06'!E958),IF($A$20=4, IF(NEDC!D958="","", NEDC!D958),IF($A$20=5, IF('JPN10-15'!D958="","",'JPN10-15'!D958),IF($A$20=6, IF(WLTC!E958="","", WLTC!E958),IF($A$20=7, IF('New Cycle 1'!D958="","", 'New Cycle 1'!D958),IF($A$20=8, IF('New Cycle 2'!D958="","", 'New Cycle 2'!D958),IF($A$20=9, IF('New Cycle 3'!D958="","", 'New Cycle 3'!D958),"")))))))))</f>
        <v>13.888888888888889</v>
      </c>
      <c r="T958" s="32">
        <f>IF($A$20=1,IF(UDDS!F958="","",UDDS!F958),IF($A$20=2,IF('FTP-75'!F958="","",'FTP-75'!F958),IF($A$20=3, IF('US06'!F958="","",'US06'!F958),IF($A$20=4, IF(NEDC!E958="","", NEDC!E958),IF($A$20=5, IF('JPN10-15'!E958="","",'JPN10-15'!E958),IF($A$20=6, IF(WLTC!F958="","", WLTC!F958),IF($A$20=7, IF('New Cycle 1'!E958="","", 'New Cycle 1'!E958),IF($A$20=8, IF('New Cycle 2'!E958="","", 'New Cycle 2'!E958),IF($A$20=9, IF('New Cycle 3'!E958="","", 'New Cycle 3'!E958),"")))))))))</f>
        <v>0</v>
      </c>
      <c r="U958" s="32">
        <f>IF($A$20=1,IF(UDDS!G958="","",UDDS!G958),IF($A$20=2,IF('FTP-75'!G958="","",'FTP-75'!G958),IF($A$20=3, IF('US06'!G958="","",'US06'!G958),IF($A$20=4, IF(NEDC!F958="","", NEDC!F958),IF($A$20=5, IF('JPN10-15'!F958="","",'JPN10-15'!F958),IF($A$20=6, IF(WLTC!G958="","", WLTC!G958),IF($A$20=7, IF('New Cycle 1'!F958="","", 'New Cycle 1'!F958),IF($A$20=8, IF('New Cycle 2'!F958="","", 'New Cycle 2'!F958),IF($A$20=9, IF('New Cycle 3'!F958="","", 'New Cycle 3'!F958),"")))))))))</f>
        <v>6375.4190613288556</v>
      </c>
    </row>
    <row r="959" spans="16:21" x14ac:dyDescent="0.25">
      <c r="P959" s="8">
        <f>IF($A$20=1,IF(UDDS!A959="","",UDDS!A959),IF($A$20=2,IF('FTP-75'!A959="","",'FTP-75'!A959),IF($A$20=3, IF('US06'!A959="","",'US06'!A959),IF($A$20=4, IF(NEDC!A959="","", NEDC!A959),IF($A$20=5, IF('JPN10-15'!A959="","",'JPN10-15'!A959),IF($A$20=6, IF(WLTC!B959="","", WLTC!B959),IF($A$20=7, IF('New Cycle 1'!A959="","", 'New Cycle 1'!A959),IF($A$20=8, IF('New Cycle 2'!A959="","", 'New Cycle 3'!A959),IF($A$20=9, IF('New Cycle 3'!A959="","", 'New Cycle 3'!A959),"")))))))))</f>
        <v>957</v>
      </c>
      <c r="Q959" s="32">
        <f>IF($A$20=1,IF(UDDS!C959="","",UDDS!C959),IF($A$20=2,IF('FTP-75'!C959="","",'FTP-75'!C959),IF($A$20=3, IF('US06'!C959="","",'US06'!C959),IF($A$20=4, IF(NEDC!B959="","", NEDC!B959),IF($A$20=5, IF('JPN10-15'!B959="","",'JPN10-15'!B959),IF($A$20=6, IF(WLTC!C959="","", WLTC!C959),IF($A$20=7, IF('New Cycle 1'!B959="","", 'New Cycle 1'!B959),IF($A$20=8, IF('New Cycle 2'!B959="","", 'New Cycle 2'!B959),IF($A$20=9, IF('New Cycle 3'!B959="","", 'New Cycle 3'!B959),"")))))))))</f>
        <v>50</v>
      </c>
      <c r="R959" s="32">
        <f>IF($A$20=1,IF(UDDS!D959="","",UDDS!D959),IF($A$20=2,IF('FTP-75'!D959="","",'FTP-75'!D959),IF($A$20=3, IF('US06'!D959="","",'US06'!D959),IF($A$20=4, IF(NEDC!C959="","", NEDC!C959),IF($A$20=5, IF('JPN10-15'!C959="","",'JPN10-15'!C959),IF($A$20=6, IF(WLTC!D959="","", WLTC!D959),IF($A$20=7, IF('New Cycle 1'!C959="","", 'New Cycle 1'!C959),IF($A$20=8, IF('New Cycle 2'!C959="","", 'New Cycle 2'!C959),IF($A$20=9, IF('New Cycle 3'!C959="","", 'New Cycle 3'!C959),"")))))))))</f>
        <v>0</v>
      </c>
      <c r="S959" s="32">
        <f>IF($A$20=1,IF(UDDS!E959="","",UDDS!E959),IF($A$20=2,IF('FTP-75'!E959="","",'FTP-75'!E959),IF($A$20=3, IF('US06'!E959="","",'US06'!E959),IF($A$20=4, IF(NEDC!D959="","", NEDC!D959),IF($A$20=5, IF('JPN10-15'!D959="","",'JPN10-15'!D959),IF($A$20=6, IF(WLTC!E959="","", WLTC!E959),IF($A$20=7, IF('New Cycle 1'!D959="","", 'New Cycle 1'!D959),IF($A$20=8, IF('New Cycle 2'!D959="","", 'New Cycle 2'!D959),IF($A$20=9, IF('New Cycle 3'!D959="","", 'New Cycle 3'!D959),"")))))))))</f>
        <v>13.888888888888889</v>
      </c>
      <c r="T959" s="32">
        <f>IF($A$20=1,IF(UDDS!F959="","",UDDS!F959),IF($A$20=2,IF('FTP-75'!F959="","",'FTP-75'!F959),IF($A$20=3, IF('US06'!F959="","",'US06'!F959),IF($A$20=4, IF(NEDC!E959="","", NEDC!E959),IF($A$20=5, IF('JPN10-15'!E959="","",'JPN10-15'!E959),IF($A$20=6, IF(WLTC!F959="","", WLTC!F959),IF($A$20=7, IF('New Cycle 1'!E959="","", 'New Cycle 1'!E959),IF($A$20=8, IF('New Cycle 2'!E959="","", 'New Cycle 2'!E959),IF($A$20=9, IF('New Cycle 3'!E959="","", 'New Cycle 3'!E959),"")))))))))</f>
        <v>0</v>
      </c>
      <c r="U959" s="32">
        <f>IF($A$20=1,IF(UDDS!G959="","",UDDS!G959),IF($A$20=2,IF('FTP-75'!G959="","",'FTP-75'!G959),IF($A$20=3, IF('US06'!G959="","",'US06'!G959),IF($A$20=4, IF(NEDC!F959="","", NEDC!F959),IF($A$20=5, IF('JPN10-15'!F959="","",'JPN10-15'!F959),IF($A$20=6, IF(WLTC!G959="","", WLTC!G959),IF($A$20=7, IF('New Cycle 1'!F959="","", 'New Cycle 1'!F959),IF($A$20=8, IF('New Cycle 2'!F959="","", 'New Cycle 2'!F959),IF($A$20=9, IF('New Cycle 3'!F959="","", 'New Cycle 3'!F959),"")))))))))</f>
        <v>6389.3079502177443</v>
      </c>
    </row>
    <row r="960" spans="16:21" x14ac:dyDescent="0.25">
      <c r="P960" s="8">
        <f>IF($A$20=1,IF(UDDS!A960="","",UDDS!A960),IF($A$20=2,IF('FTP-75'!A960="","",'FTP-75'!A960),IF($A$20=3, IF('US06'!A960="","",'US06'!A960),IF($A$20=4, IF(NEDC!A960="","", NEDC!A960),IF($A$20=5, IF('JPN10-15'!A960="","",'JPN10-15'!A960),IF($A$20=6, IF(WLTC!B960="","", WLTC!B960),IF($A$20=7, IF('New Cycle 1'!A960="","", 'New Cycle 1'!A960),IF($A$20=8, IF('New Cycle 2'!A960="","", 'New Cycle 3'!A960),IF($A$20=9, IF('New Cycle 3'!A960="","", 'New Cycle 3'!A960),"")))))))))</f>
        <v>958</v>
      </c>
      <c r="Q960" s="32">
        <f>IF($A$20=1,IF(UDDS!C960="","",UDDS!C960),IF($A$20=2,IF('FTP-75'!C960="","",'FTP-75'!C960),IF($A$20=3, IF('US06'!C960="","",'US06'!C960),IF($A$20=4, IF(NEDC!B960="","", NEDC!B960),IF($A$20=5, IF('JPN10-15'!B960="","",'JPN10-15'!B960),IF($A$20=6, IF(WLTC!C960="","", WLTC!C960),IF($A$20=7, IF('New Cycle 1'!B960="","", 'New Cycle 1'!B960),IF($A$20=8, IF('New Cycle 2'!B960="","", 'New Cycle 2'!B960),IF($A$20=9, IF('New Cycle 3'!B960="","", 'New Cycle 3'!B960),"")))))))))</f>
        <v>50</v>
      </c>
      <c r="R960" s="32">
        <f>IF($A$20=1,IF(UDDS!D960="","",UDDS!D960),IF($A$20=2,IF('FTP-75'!D960="","",'FTP-75'!D960),IF($A$20=3, IF('US06'!D960="","",'US06'!D960),IF($A$20=4, IF(NEDC!C960="","", NEDC!C960),IF($A$20=5, IF('JPN10-15'!C960="","",'JPN10-15'!C960),IF($A$20=6, IF(WLTC!D960="","", WLTC!D960),IF($A$20=7, IF('New Cycle 1'!C960="","", 'New Cycle 1'!C960),IF($A$20=8, IF('New Cycle 2'!C960="","", 'New Cycle 2'!C960),IF($A$20=9, IF('New Cycle 3'!C960="","", 'New Cycle 3'!C960),"")))))))))</f>
        <v>0</v>
      </c>
      <c r="S960" s="32">
        <f>IF($A$20=1,IF(UDDS!E960="","",UDDS!E960),IF($A$20=2,IF('FTP-75'!E960="","",'FTP-75'!E960),IF($A$20=3, IF('US06'!E960="","",'US06'!E960),IF($A$20=4, IF(NEDC!D960="","", NEDC!D960),IF($A$20=5, IF('JPN10-15'!D960="","",'JPN10-15'!D960),IF($A$20=6, IF(WLTC!E960="","", WLTC!E960),IF($A$20=7, IF('New Cycle 1'!D960="","", 'New Cycle 1'!D960),IF($A$20=8, IF('New Cycle 2'!D960="","", 'New Cycle 2'!D960),IF($A$20=9, IF('New Cycle 3'!D960="","", 'New Cycle 3'!D960),"")))))))))</f>
        <v>13.888888888888889</v>
      </c>
      <c r="T960" s="32">
        <f>IF($A$20=1,IF(UDDS!F960="","",UDDS!F960),IF($A$20=2,IF('FTP-75'!F960="","",'FTP-75'!F960),IF($A$20=3, IF('US06'!F960="","",'US06'!F960),IF($A$20=4, IF(NEDC!E960="","", NEDC!E960),IF($A$20=5, IF('JPN10-15'!E960="","",'JPN10-15'!E960),IF($A$20=6, IF(WLTC!F960="","", WLTC!F960),IF($A$20=7, IF('New Cycle 1'!E960="","", 'New Cycle 1'!E960),IF($A$20=8, IF('New Cycle 2'!E960="","", 'New Cycle 2'!E960),IF($A$20=9, IF('New Cycle 3'!E960="","", 'New Cycle 3'!E960),"")))))))))</f>
        <v>0</v>
      </c>
      <c r="U960" s="32">
        <f>IF($A$20=1,IF(UDDS!G960="","",UDDS!G960),IF($A$20=2,IF('FTP-75'!G960="","",'FTP-75'!G960),IF($A$20=3, IF('US06'!G960="","",'US06'!G960),IF($A$20=4, IF(NEDC!F960="","", NEDC!F960),IF($A$20=5, IF('JPN10-15'!F960="","",'JPN10-15'!F960),IF($A$20=6, IF(WLTC!G960="","", WLTC!G960),IF($A$20=7, IF('New Cycle 1'!F960="","", 'New Cycle 1'!F960),IF($A$20=8, IF('New Cycle 2'!F960="","", 'New Cycle 2'!F960),IF($A$20=9, IF('New Cycle 3'!F960="","", 'New Cycle 3'!F960),"")))))))))</f>
        <v>6403.196839106633</v>
      </c>
    </row>
    <row r="961" spans="16:21" x14ac:dyDescent="0.25">
      <c r="P961" s="8">
        <f>IF($A$20=1,IF(UDDS!A961="","",UDDS!A961),IF($A$20=2,IF('FTP-75'!A961="","",'FTP-75'!A961),IF($A$20=3, IF('US06'!A961="","",'US06'!A961),IF($A$20=4, IF(NEDC!A961="","", NEDC!A961),IF($A$20=5, IF('JPN10-15'!A961="","",'JPN10-15'!A961),IF($A$20=6, IF(WLTC!B961="","", WLTC!B961),IF($A$20=7, IF('New Cycle 1'!A961="","", 'New Cycle 1'!A961),IF($A$20=8, IF('New Cycle 2'!A961="","", 'New Cycle 3'!A961),IF($A$20=9, IF('New Cycle 3'!A961="","", 'New Cycle 3'!A961),"")))))))))</f>
        <v>959</v>
      </c>
      <c r="Q961" s="32">
        <f>IF($A$20=1,IF(UDDS!C961="","",UDDS!C961),IF($A$20=2,IF('FTP-75'!C961="","",'FTP-75'!C961),IF($A$20=3, IF('US06'!C961="","",'US06'!C961),IF($A$20=4, IF(NEDC!B961="","", NEDC!B961),IF($A$20=5, IF('JPN10-15'!B961="","",'JPN10-15'!B961),IF($A$20=6, IF(WLTC!C961="","", WLTC!C961),IF($A$20=7, IF('New Cycle 1'!B961="","", 'New Cycle 1'!B961),IF($A$20=8, IF('New Cycle 2'!B961="","", 'New Cycle 2'!B961),IF($A$20=9, IF('New Cycle 3'!B961="","", 'New Cycle 3'!B961),"")))))))))</f>
        <v>50</v>
      </c>
      <c r="R961" s="32">
        <f>IF($A$20=1,IF(UDDS!D961="","",UDDS!D961),IF($A$20=2,IF('FTP-75'!D961="","",'FTP-75'!D961),IF($A$20=3, IF('US06'!D961="","",'US06'!D961),IF($A$20=4, IF(NEDC!C961="","", NEDC!C961),IF($A$20=5, IF('JPN10-15'!C961="","",'JPN10-15'!C961),IF($A$20=6, IF(WLTC!D961="","", WLTC!D961),IF($A$20=7, IF('New Cycle 1'!C961="","", 'New Cycle 1'!C961),IF($A$20=8, IF('New Cycle 2'!C961="","", 'New Cycle 2'!C961),IF($A$20=9, IF('New Cycle 3'!C961="","", 'New Cycle 3'!C961),"")))))))))</f>
        <v>0</v>
      </c>
      <c r="S961" s="32">
        <f>IF($A$20=1,IF(UDDS!E961="","",UDDS!E961),IF($A$20=2,IF('FTP-75'!E961="","",'FTP-75'!E961),IF($A$20=3, IF('US06'!E961="","",'US06'!E961),IF($A$20=4, IF(NEDC!D961="","", NEDC!D961),IF($A$20=5, IF('JPN10-15'!D961="","",'JPN10-15'!D961),IF($A$20=6, IF(WLTC!E961="","", WLTC!E961),IF($A$20=7, IF('New Cycle 1'!D961="","", 'New Cycle 1'!D961),IF($A$20=8, IF('New Cycle 2'!D961="","", 'New Cycle 2'!D961),IF($A$20=9, IF('New Cycle 3'!D961="","", 'New Cycle 3'!D961),"")))))))))</f>
        <v>13.888888888888889</v>
      </c>
      <c r="T961" s="32">
        <f>IF($A$20=1,IF(UDDS!F961="","",UDDS!F961),IF($A$20=2,IF('FTP-75'!F961="","",'FTP-75'!F961),IF($A$20=3, IF('US06'!F961="","",'US06'!F961),IF($A$20=4, IF(NEDC!E961="","", NEDC!E961),IF($A$20=5, IF('JPN10-15'!E961="","",'JPN10-15'!E961),IF($A$20=6, IF(WLTC!F961="","", WLTC!F961),IF($A$20=7, IF('New Cycle 1'!E961="","", 'New Cycle 1'!E961),IF($A$20=8, IF('New Cycle 2'!E961="","", 'New Cycle 2'!E961),IF($A$20=9, IF('New Cycle 3'!E961="","", 'New Cycle 3'!E961),"")))))))))</f>
        <v>0</v>
      </c>
      <c r="U961" s="32">
        <f>IF($A$20=1,IF(UDDS!G961="","",UDDS!G961),IF($A$20=2,IF('FTP-75'!G961="","",'FTP-75'!G961),IF($A$20=3, IF('US06'!G961="","",'US06'!G961),IF($A$20=4, IF(NEDC!F961="","", NEDC!F961),IF($A$20=5, IF('JPN10-15'!F961="","",'JPN10-15'!F961),IF($A$20=6, IF(WLTC!G961="","", WLTC!G961),IF($A$20=7, IF('New Cycle 1'!F961="","", 'New Cycle 1'!F961),IF($A$20=8, IF('New Cycle 2'!F961="","", 'New Cycle 2'!F961),IF($A$20=9, IF('New Cycle 3'!F961="","", 'New Cycle 3'!F961),"")))))))))</f>
        <v>6417.0857279955217</v>
      </c>
    </row>
    <row r="962" spans="16:21" x14ac:dyDescent="0.25">
      <c r="P962" s="8">
        <f>IF($A$20=1,IF(UDDS!A962="","",UDDS!A962),IF($A$20=2,IF('FTP-75'!A962="","",'FTP-75'!A962),IF($A$20=3, IF('US06'!A962="","",'US06'!A962),IF($A$20=4, IF(NEDC!A962="","", NEDC!A962),IF($A$20=5, IF('JPN10-15'!A962="","",'JPN10-15'!A962),IF($A$20=6, IF(WLTC!B962="","", WLTC!B962),IF($A$20=7, IF('New Cycle 1'!A962="","", 'New Cycle 1'!A962),IF($A$20=8, IF('New Cycle 2'!A962="","", 'New Cycle 3'!A962),IF($A$20=9, IF('New Cycle 3'!A962="","", 'New Cycle 3'!A962),"")))))))))</f>
        <v>960</v>
      </c>
      <c r="Q962" s="32">
        <f>IF($A$20=1,IF(UDDS!C962="","",UDDS!C962),IF($A$20=2,IF('FTP-75'!C962="","",'FTP-75'!C962),IF($A$20=3, IF('US06'!C962="","",'US06'!C962),IF($A$20=4, IF(NEDC!B962="","", NEDC!B962),IF($A$20=5, IF('JPN10-15'!B962="","",'JPN10-15'!B962),IF($A$20=6, IF(WLTC!C962="","", WLTC!C962),IF($A$20=7, IF('New Cycle 1'!B962="","", 'New Cycle 1'!B962),IF($A$20=8, IF('New Cycle 2'!B962="","", 'New Cycle 2'!B962),IF($A$20=9, IF('New Cycle 3'!B962="","", 'New Cycle 3'!B962),"")))))))))</f>
        <v>50</v>
      </c>
      <c r="R962" s="32">
        <f>IF($A$20=1,IF(UDDS!D962="","",UDDS!D962),IF($A$20=2,IF('FTP-75'!D962="","",'FTP-75'!D962),IF($A$20=3, IF('US06'!D962="","",'US06'!D962),IF($A$20=4, IF(NEDC!C962="","", NEDC!C962),IF($A$20=5, IF('JPN10-15'!C962="","",'JPN10-15'!C962),IF($A$20=6, IF(WLTC!D962="","", WLTC!D962),IF($A$20=7, IF('New Cycle 1'!C962="","", 'New Cycle 1'!C962),IF($A$20=8, IF('New Cycle 2'!C962="","", 'New Cycle 2'!C962),IF($A$20=9, IF('New Cycle 3'!C962="","", 'New Cycle 3'!C962),"")))))))))</f>
        <v>0</v>
      </c>
      <c r="S962" s="32">
        <f>IF($A$20=1,IF(UDDS!E962="","",UDDS!E962),IF($A$20=2,IF('FTP-75'!E962="","",'FTP-75'!E962),IF($A$20=3, IF('US06'!E962="","",'US06'!E962),IF($A$20=4, IF(NEDC!D962="","", NEDC!D962),IF($A$20=5, IF('JPN10-15'!D962="","",'JPN10-15'!D962),IF($A$20=6, IF(WLTC!E962="","", WLTC!E962),IF($A$20=7, IF('New Cycle 1'!D962="","", 'New Cycle 1'!D962),IF($A$20=8, IF('New Cycle 2'!D962="","", 'New Cycle 2'!D962),IF($A$20=9, IF('New Cycle 3'!D962="","", 'New Cycle 3'!D962),"")))))))))</f>
        <v>13.888888888888889</v>
      </c>
      <c r="T962" s="32">
        <f>IF($A$20=1,IF(UDDS!F962="","",UDDS!F962),IF($A$20=2,IF('FTP-75'!F962="","",'FTP-75'!F962),IF($A$20=3, IF('US06'!F962="","",'US06'!F962),IF($A$20=4, IF(NEDC!E962="","", NEDC!E962),IF($A$20=5, IF('JPN10-15'!E962="","",'JPN10-15'!E962),IF($A$20=6, IF(WLTC!F962="","", WLTC!F962),IF($A$20=7, IF('New Cycle 1'!E962="","", 'New Cycle 1'!E962),IF($A$20=8, IF('New Cycle 2'!E962="","", 'New Cycle 2'!E962),IF($A$20=9, IF('New Cycle 3'!E962="","", 'New Cycle 3'!E962),"")))))))))</f>
        <v>0</v>
      </c>
      <c r="U962" s="32">
        <f>IF($A$20=1,IF(UDDS!G962="","",UDDS!G962),IF($A$20=2,IF('FTP-75'!G962="","",'FTP-75'!G962),IF($A$20=3, IF('US06'!G962="","",'US06'!G962),IF($A$20=4, IF(NEDC!F962="","", NEDC!F962),IF($A$20=5, IF('JPN10-15'!F962="","",'JPN10-15'!F962),IF($A$20=6, IF(WLTC!G962="","", WLTC!G962),IF($A$20=7, IF('New Cycle 1'!F962="","", 'New Cycle 1'!F962),IF($A$20=8, IF('New Cycle 2'!F962="","", 'New Cycle 2'!F962),IF($A$20=9, IF('New Cycle 3'!F962="","", 'New Cycle 3'!F962),"")))))))))</f>
        <v>6430.9746168844104</v>
      </c>
    </row>
    <row r="963" spans="16:21" x14ac:dyDescent="0.25">
      <c r="P963" s="8">
        <f>IF($A$20=1,IF(UDDS!A963="","",UDDS!A963),IF($A$20=2,IF('FTP-75'!A963="","",'FTP-75'!A963),IF($A$20=3, IF('US06'!A963="","",'US06'!A963),IF($A$20=4, IF(NEDC!A963="","", NEDC!A963),IF($A$20=5, IF('JPN10-15'!A963="","",'JPN10-15'!A963),IF($A$20=6, IF(WLTC!B963="","", WLTC!B963),IF($A$20=7, IF('New Cycle 1'!A963="","", 'New Cycle 1'!A963),IF($A$20=8, IF('New Cycle 2'!A963="","", 'New Cycle 3'!A963),IF($A$20=9, IF('New Cycle 3'!A963="","", 'New Cycle 3'!A963),"")))))))))</f>
        <v>961</v>
      </c>
      <c r="Q963" s="32">
        <f>IF($A$20=1,IF(UDDS!C963="","",UDDS!C963),IF($A$20=2,IF('FTP-75'!C963="","",'FTP-75'!C963),IF($A$20=3, IF('US06'!C963="","",'US06'!C963),IF($A$20=4, IF(NEDC!B963="","", NEDC!B963),IF($A$20=5, IF('JPN10-15'!B963="","",'JPN10-15'!B963),IF($A$20=6, IF(WLTC!C963="","", WLTC!C963),IF($A$20=7, IF('New Cycle 1'!B963="","", 'New Cycle 1'!B963),IF($A$20=8, IF('New Cycle 2'!B963="","", 'New Cycle 2'!B963),IF($A$20=9, IF('New Cycle 3'!B963="","", 'New Cycle 3'!B963),"")))))))))</f>
        <v>50</v>
      </c>
      <c r="R963" s="32">
        <f>IF($A$20=1,IF(UDDS!D963="","",UDDS!D963),IF($A$20=2,IF('FTP-75'!D963="","",'FTP-75'!D963),IF($A$20=3, IF('US06'!D963="","",'US06'!D963),IF($A$20=4, IF(NEDC!C963="","", NEDC!C963),IF($A$20=5, IF('JPN10-15'!C963="","",'JPN10-15'!C963),IF($A$20=6, IF(WLTC!D963="","", WLTC!D963),IF($A$20=7, IF('New Cycle 1'!C963="","", 'New Cycle 1'!C963),IF($A$20=8, IF('New Cycle 2'!C963="","", 'New Cycle 2'!C963),IF($A$20=9, IF('New Cycle 3'!C963="","", 'New Cycle 3'!C963),"")))))))))</f>
        <v>0</v>
      </c>
      <c r="S963" s="32">
        <f>IF($A$20=1,IF(UDDS!E963="","",UDDS!E963),IF($A$20=2,IF('FTP-75'!E963="","",'FTP-75'!E963),IF($A$20=3, IF('US06'!E963="","",'US06'!E963),IF($A$20=4, IF(NEDC!D963="","", NEDC!D963),IF($A$20=5, IF('JPN10-15'!D963="","",'JPN10-15'!D963),IF($A$20=6, IF(WLTC!E963="","", WLTC!E963),IF($A$20=7, IF('New Cycle 1'!D963="","", 'New Cycle 1'!D963),IF($A$20=8, IF('New Cycle 2'!D963="","", 'New Cycle 2'!D963),IF($A$20=9, IF('New Cycle 3'!D963="","", 'New Cycle 3'!D963),"")))))))))</f>
        <v>13.888888888888889</v>
      </c>
      <c r="T963" s="32">
        <f>IF($A$20=1,IF(UDDS!F963="","",UDDS!F963),IF($A$20=2,IF('FTP-75'!F963="","",'FTP-75'!F963),IF($A$20=3, IF('US06'!F963="","",'US06'!F963),IF($A$20=4, IF(NEDC!E963="","", NEDC!E963),IF($A$20=5, IF('JPN10-15'!E963="","",'JPN10-15'!E963),IF($A$20=6, IF(WLTC!F963="","", WLTC!F963),IF($A$20=7, IF('New Cycle 1'!E963="","", 'New Cycle 1'!E963),IF($A$20=8, IF('New Cycle 2'!E963="","", 'New Cycle 2'!E963),IF($A$20=9, IF('New Cycle 3'!E963="","", 'New Cycle 3'!E963),"")))))))))</f>
        <v>0</v>
      </c>
      <c r="U963" s="32">
        <f>IF($A$20=1,IF(UDDS!G963="","",UDDS!G963),IF($A$20=2,IF('FTP-75'!G963="","",'FTP-75'!G963),IF($A$20=3, IF('US06'!G963="","",'US06'!G963),IF($A$20=4, IF(NEDC!F963="","", NEDC!F963),IF($A$20=5, IF('JPN10-15'!F963="","",'JPN10-15'!F963),IF($A$20=6, IF(WLTC!G963="","", WLTC!G963),IF($A$20=7, IF('New Cycle 1'!F963="","", 'New Cycle 1'!F963),IF($A$20=8, IF('New Cycle 2'!F963="","", 'New Cycle 2'!F963),IF($A$20=9, IF('New Cycle 3'!F963="","", 'New Cycle 3'!F963),"")))))))))</f>
        <v>6444.863505773299</v>
      </c>
    </row>
    <row r="964" spans="16:21" x14ac:dyDescent="0.25">
      <c r="P964" s="8">
        <f>IF($A$20=1,IF(UDDS!A964="","",UDDS!A964),IF($A$20=2,IF('FTP-75'!A964="","",'FTP-75'!A964),IF($A$20=3, IF('US06'!A964="","",'US06'!A964),IF($A$20=4, IF(NEDC!A964="","", NEDC!A964),IF($A$20=5, IF('JPN10-15'!A964="","",'JPN10-15'!A964),IF($A$20=6, IF(WLTC!B964="","", WLTC!B964),IF($A$20=7, IF('New Cycle 1'!A964="","", 'New Cycle 1'!A964),IF($A$20=8, IF('New Cycle 2'!A964="","", 'New Cycle 3'!A964),IF($A$20=9, IF('New Cycle 3'!A964="","", 'New Cycle 3'!A964),"")))))))))</f>
        <v>962</v>
      </c>
      <c r="Q964" s="32">
        <f>IF($A$20=1,IF(UDDS!C964="","",UDDS!C964),IF($A$20=2,IF('FTP-75'!C964="","",'FTP-75'!C964),IF($A$20=3, IF('US06'!C964="","",'US06'!C964),IF($A$20=4, IF(NEDC!B964="","", NEDC!B964),IF($A$20=5, IF('JPN10-15'!B964="","",'JPN10-15'!B964),IF($A$20=6, IF(WLTC!C964="","", WLTC!C964),IF($A$20=7, IF('New Cycle 1'!B964="","", 'New Cycle 1'!B964),IF($A$20=8, IF('New Cycle 2'!B964="","", 'New Cycle 2'!B964),IF($A$20=9, IF('New Cycle 3'!B964="","", 'New Cycle 3'!B964),"")))))))))</f>
        <v>50</v>
      </c>
      <c r="R964" s="32">
        <f>IF($A$20=1,IF(UDDS!D964="","",UDDS!D964),IF($A$20=2,IF('FTP-75'!D964="","",'FTP-75'!D964),IF($A$20=3, IF('US06'!D964="","",'US06'!D964),IF($A$20=4, IF(NEDC!C964="","", NEDC!C964),IF($A$20=5, IF('JPN10-15'!C964="","",'JPN10-15'!C964),IF($A$20=6, IF(WLTC!D964="","", WLTC!D964),IF($A$20=7, IF('New Cycle 1'!C964="","", 'New Cycle 1'!C964),IF($A$20=8, IF('New Cycle 2'!C964="","", 'New Cycle 2'!C964),IF($A$20=9, IF('New Cycle 3'!C964="","", 'New Cycle 3'!C964),"")))))))))</f>
        <v>0</v>
      </c>
      <c r="S964" s="32">
        <f>IF($A$20=1,IF(UDDS!E964="","",UDDS!E964),IF($A$20=2,IF('FTP-75'!E964="","",'FTP-75'!E964),IF($A$20=3, IF('US06'!E964="","",'US06'!E964),IF($A$20=4, IF(NEDC!D964="","", NEDC!D964),IF($A$20=5, IF('JPN10-15'!D964="","",'JPN10-15'!D964),IF($A$20=6, IF(WLTC!E964="","", WLTC!E964),IF($A$20=7, IF('New Cycle 1'!D964="","", 'New Cycle 1'!D964),IF($A$20=8, IF('New Cycle 2'!D964="","", 'New Cycle 2'!D964),IF($A$20=9, IF('New Cycle 3'!D964="","", 'New Cycle 3'!D964),"")))))))))</f>
        <v>13.888888888888889</v>
      </c>
      <c r="T964" s="32">
        <f>IF($A$20=1,IF(UDDS!F964="","",UDDS!F964),IF($A$20=2,IF('FTP-75'!F964="","",'FTP-75'!F964),IF($A$20=3, IF('US06'!F964="","",'US06'!F964),IF($A$20=4, IF(NEDC!E964="","", NEDC!E964),IF($A$20=5, IF('JPN10-15'!E964="","",'JPN10-15'!E964),IF($A$20=6, IF(WLTC!F964="","", WLTC!F964),IF($A$20=7, IF('New Cycle 1'!E964="","", 'New Cycle 1'!E964),IF($A$20=8, IF('New Cycle 2'!E964="","", 'New Cycle 2'!E964),IF($A$20=9, IF('New Cycle 3'!E964="","", 'New Cycle 3'!E964),"")))))))))</f>
        <v>0</v>
      </c>
      <c r="U964" s="32">
        <f>IF($A$20=1,IF(UDDS!G964="","",UDDS!G964),IF($A$20=2,IF('FTP-75'!G964="","",'FTP-75'!G964),IF($A$20=3, IF('US06'!G964="","",'US06'!G964),IF($A$20=4, IF(NEDC!F964="","", NEDC!F964),IF($A$20=5, IF('JPN10-15'!F964="","",'JPN10-15'!F964),IF($A$20=6, IF(WLTC!G964="","", WLTC!G964),IF($A$20=7, IF('New Cycle 1'!F964="","", 'New Cycle 1'!F964),IF($A$20=8, IF('New Cycle 2'!F964="","", 'New Cycle 2'!F964),IF($A$20=9, IF('New Cycle 3'!F964="","", 'New Cycle 3'!F964),"")))))))))</f>
        <v>6458.7523946621877</v>
      </c>
    </row>
    <row r="965" spans="16:21" x14ac:dyDescent="0.25">
      <c r="P965" s="8">
        <f>IF($A$20=1,IF(UDDS!A965="","",UDDS!A965),IF($A$20=2,IF('FTP-75'!A965="","",'FTP-75'!A965),IF($A$20=3, IF('US06'!A965="","",'US06'!A965),IF($A$20=4, IF(NEDC!A965="","", NEDC!A965),IF($A$20=5, IF('JPN10-15'!A965="","",'JPN10-15'!A965),IF($A$20=6, IF(WLTC!B965="","", WLTC!B965),IF($A$20=7, IF('New Cycle 1'!A965="","", 'New Cycle 1'!A965),IF($A$20=8, IF('New Cycle 2'!A965="","", 'New Cycle 3'!A965),IF($A$20=9, IF('New Cycle 3'!A965="","", 'New Cycle 3'!A965),"")))))))))</f>
        <v>963</v>
      </c>
      <c r="Q965" s="32">
        <f>IF($A$20=1,IF(UDDS!C965="","",UDDS!C965),IF($A$20=2,IF('FTP-75'!C965="","",'FTP-75'!C965),IF($A$20=3, IF('US06'!C965="","",'US06'!C965),IF($A$20=4, IF(NEDC!B965="","", NEDC!B965),IF($A$20=5, IF('JPN10-15'!B965="","",'JPN10-15'!B965),IF($A$20=6, IF(WLTC!C965="","", WLTC!C965),IF($A$20=7, IF('New Cycle 1'!B965="","", 'New Cycle 1'!B965),IF($A$20=8, IF('New Cycle 2'!B965="","", 'New Cycle 2'!B965),IF($A$20=9, IF('New Cycle 3'!B965="","", 'New Cycle 3'!B965),"")))))))))</f>
        <v>50</v>
      </c>
      <c r="R965" s="32">
        <f>IF($A$20=1,IF(UDDS!D965="","",UDDS!D965),IF($A$20=2,IF('FTP-75'!D965="","",'FTP-75'!D965),IF($A$20=3, IF('US06'!D965="","",'US06'!D965),IF($A$20=4, IF(NEDC!C965="","", NEDC!C965),IF($A$20=5, IF('JPN10-15'!C965="","",'JPN10-15'!C965),IF($A$20=6, IF(WLTC!D965="","", WLTC!D965),IF($A$20=7, IF('New Cycle 1'!C965="","", 'New Cycle 1'!C965),IF($A$20=8, IF('New Cycle 2'!C965="","", 'New Cycle 2'!C965),IF($A$20=9, IF('New Cycle 3'!C965="","", 'New Cycle 3'!C965),"")))))))))</f>
        <v>0</v>
      </c>
      <c r="S965" s="32">
        <f>IF($A$20=1,IF(UDDS!E965="","",UDDS!E965),IF($A$20=2,IF('FTP-75'!E965="","",'FTP-75'!E965),IF($A$20=3, IF('US06'!E965="","",'US06'!E965),IF($A$20=4, IF(NEDC!D965="","", NEDC!D965),IF($A$20=5, IF('JPN10-15'!D965="","",'JPN10-15'!D965),IF($A$20=6, IF(WLTC!E965="","", WLTC!E965),IF($A$20=7, IF('New Cycle 1'!D965="","", 'New Cycle 1'!D965),IF($A$20=8, IF('New Cycle 2'!D965="","", 'New Cycle 2'!D965),IF($A$20=9, IF('New Cycle 3'!D965="","", 'New Cycle 3'!D965),"")))))))))</f>
        <v>13.888888888888889</v>
      </c>
      <c r="T965" s="32">
        <f>IF($A$20=1,IF(UDDS!F965="","",UDDS!F965),IF($A$20=2,IF('FTP-75'!F965="","",'FTP-75'!F965),IF($A$20=3, IF('US06'!F965="","",'US06'!F965),IF($A$20=4, IF(NEDC!E965="","", NEDC!E965),IF($A$20=5, IF('JPN10-15'!E965="","",'JPN10-15'!E965),IF($A$20=6, IF(WLTC!F965="","", WLTC!F965),IF($A$20=7, IF('New Cycle 1'!E965="","", 'New Cycle 1'!E965),IF($A$20=8, IF('New Cycle 2'!E965="","", 'New Cycle 2'!E965),IF($A$20=9, IF('New Cycle 3'!E965="","", 'New Cycle 3'!E965),"")))))))))</f>
        <v>0</v>
      </c>
      <c r="U965" s="32">
        <f>IF($A$20=1,IF(UDDS!G965="","",UDDS!G965),IF($A$20=2,IF('FTP-75'!G965="","",'FTP-75'!G965),IF($A$20=3, IF('US06'!G965="","",'US06'!G965),IF($A$20=4, IF(NEDC!F965="","", NEDC!F965),IF($A$20=5, IF('JPN10-15'!F965="","",'JPN10-15'!F965),IF($A$20=6, IF(WLTC!G965="","", WLTC!G965),IF($A$20=7, IF('New Cycle 1'!F965="","", 'New Cycle 1'!F965),IF($A$20=8, IF('New Cycle 2'!F965="","", 'New Cycle 2'!F965),IF($A$20=9, IF('New Cycle 3'!F965="","", 'New Cycle 3'!F965),"")))))))))</f>
        <v>6472.6412835510764</v>
      </c>
    </row>
    <row r="966" spans="16:21" x14ac:dyDescent="0.25">
      <c r="P966" s="8">
        <f>IF($A$20=1,IF(UDDS!A966="","",UDDS!A966),IF($A$20=2,IF('FTP-75'!A966="","",'FTP-75'!A966),IF($A$20=3, IF('US06'!A966="","",'US06'!A966),IF($A$20=4, IF(NEDC!A966="","", NEDC!A966),IF($A$20=5, IF('JPN10-15'!A966="","",'JPN10-15'!A966),IF($A$20=6, IF(WLTC!B966="","", WLTC!B966),IF($A$20=7, IF('New Cycle 1'!A966="","", 'New Cycle 1'!A966),IF($A$20=8, IF('New Cycle 2'!A966="","", 'New Cycle 3'!A966),IF($A$20=9, IF('New Cycle 3'!A966="","", 'New Cycle 3'!A966),"")))))))))</f>
        <v>964</v>
      </c>
      <c r="Q966" s="32">
        <f>IF($A$20=1,IF(UDDS!C966="","",UDDS!C966),IF($A$20=2,IF('FTP-75'!C966="","",'FTP-75'!C966),IF($A$20=3, IF('US06'!C966="","",'US06'!C966),IF($A$20=4, IF(NEDC!B966="","", NEDC!B966),IF($A$20=5, IF('JPN10-15'!B966="","",'JPN10-15'!B966),IF($A$20=6, IF(WLTC!C966="","", WLTC!C966),IF($A$20=7, IF('New Cycle 1'!B966="","", 'New Cycle 1'!B966),IF($A$20=8, IF('New Cycle 2'!B966="","", 'New Cycle 2'!B966),IF($A$20=9, IF('New Cycle 3'!B966="","", 'New Cycle 3'!B966),"")))))))))</f>
        <v>50</v>
      </c>
      <c r="R966" s="32">
        <f>IF($A$20=1,IF(UDDS!D966="","",UDDS!D966),IF($A$20=2,IF('FTP-75'!D966="","",'FTP-75'!D966),IF($A$20=3, IF('US06'!D966="","",'US06'!D966),IF($A$20=4, IF(NEDC!C966="","", NEDC!C966),IF($A$20=5, IF('JPN10-15'!C966="","",'JPN10-15'!C966),IF($A$20=6, IF(WLTC!D966="","", WLTC!D966),IF($A$20=7, IF('New Cycle 1'!C966="","", 'New Cycle 1'!C966),IF($A$20=8, IF('New Cycle 2'!C966="","", 'New Cycle 2'!C966),IF($A$20=9, IF('New Cycle 3'!C966="","", 'New Cycle 3'!C966),"")))))))))</f>
        <v>0</v>
      </c>
      <c r="S966" s="32">
        <f>IF($A$20=1,IF(UDDS!E966="","",UDDS!E966),IF($A$20=2,IF('FTP-75'!E966="","",'FTP-75'!E966),IF($A$20=3, IF('US06'!E966="","",'US06'!E966),IF($A$20=4, IF(NEDC!D966="","", NEDC!D966),IF($A$20=5, IF('JPN10-15'!D966="","",'JPN10-15'!D966),IF($A$20=6, IF(WLTC!E966="","", WLTC!E966),IF($A$20=7, IF('New Cycle 1'!D966="","", 'New Cycle 1'!D966),IF($A$20=8, IF('New Cycle 2'!D966="","", 'New Cycle 2'!D966),IF($A$20=9, IF('New Cycle 3'!D966="","", 'New Cycle 3'!D966),"")))))))))</f>
        <v>13.888888888888889</v>
      </c>
      <c r="T966" s="32">
        <f>IF($A$20=1,IF(UDDS!F966="","",UDDS!F966),IF($A$20=2,IF('FTP-75'!F966="","",'FTP-75'!F966),IF($A$20=3, IF('US06'!F966="","",'US06'!F966),IF($A$20=4, IF(NEDC!E966="","", NEDC!E966),IF($A$20=5, IF('JPN10-15'!E966="","",'JPN10-15'!E966),IF($A$20=6, IF(WLTC!F966="","", WLTC!F966),IF($A$20=7, IF('New Cycle 1'!E966="","", 'New Cycle 1'!E966),IF($A$20=8, IF('New Cycle 2'!E966="","", 'New Cycle 2'!E966),IF($A$20=9, IF('New Cycle 3'!E966="","", 'New Cycle 3'!E966),"")))))))))</f>
        <v>0</v>
      </c>
      <c r="U966" s="32">
        <f>IF($A$20=1,IF(UDDS!G966="","",UDDS!G966),IF($A$20=2,IF('FTP-75'!G966="","",'FTP-75'!G966),IF($A$20=3, IF('US06'!G966="","",'US06'!G966),IF($A$20=4, IF(NEDC!F966="","", NEDC!F966),IF($A$20=5, IF('JPN10-15'!F966="","",'JPN10-15'!F966),IF($A$20=6, IF(WLTC!G966="","", WLTC!G966),IF($A$20=7, IF('New Cycle 1'!F966="","", 'New Cycle 1'!F966),IF($A$20=8, IF('New Cycle 2'!F966="","", 'New Cycle 2'!F966),IF($A$20=9, IF('New Cycle 3'!F966="","", 'New Cycle 3'!F966),"")))))))))</f>
        <v>6486.5301724399651</v>
      </c>
    </row>
    <row r="967" spans="16:21" x14ac:dyDescent="0.25">
      <c r="P967" s="8">
        <f>IF($A$20=1,IF(UDDS!A967="","",UDDS!A967),IF($A$20=2,IF('FTP-75'!A967="","",'FTP-75'!A967),IF($A$20=3, IF('US06'!A967="","",'US06'!A967),IF($A$20=4, IF(NEDC!A967="","", NEDC!A967),IF($A$20=5, IF('JPN10-15'!A967="","",'JPN10-15'!A967),IF($A$20=6, IF(WLTC!B967="","", WLTC!B967),IF($A$20=7, IF('New Cycle 1'!A967="","", 'New Cycle 1'!A967),IF($A$20=8, IF('New Cycle 2'!A967="","", 'New Cycle 3'!A967),IF($A$20=9, IF('New Cycle 3'!A967="","", 'New Cycle 3'!A967),"")))))))))</f>
        <v>965</v>
      </c>
      <c r="Q967" s="32">
        <f>IF($A$20=1,IF(UDDS!C967="","",UDDS!C967),IF($A$20=2,IF('FTP-75'!C967="","",'FTP-75'!C967),IF($A$20=3, IF('US06'!C967="","",'US06'!C967),IF($A$20=4, IF(NEDC!B967="","", NEDC!B967),IF($A$20=5, IF('JPN10-15'!B967="","",'JPN10-15'!B967),IF($A$20=6, IF(WLTC!C967="","", WLTC!C967),IF($A$20=7, IF('New Cycle 1'!B967="","", 'New Cycle 1'!B967),IF($A$20=8, IF('New Cycle 2'!B967="","", 'New Cycle 2'!B967),IF($A$20=9, IF('New Cycle 3'!B967="","", 'New Cycle 3'!B967),"")))))))))</f>
        <v>50</v>
      </c>
      <c r="R967" s="32">
        <f>IF($A$20=1,IF(UDDS!D967="","",UDDS!D967),IF($A$20=2,IF('FTP-75'!D967="","",'FTP-75'!D967),IF($A$20=3, IF('US06'!D967="","",'US06'!D967),IF($A$20=4, IF(NEDC!C967="","", NEDC!C967),IF($A$20=5, IF('JPN10-15'!C967="","",'JPN10-15'!C967),IF($A$20=6, IF(WLTC!D967="","", WLTC!D967),IF($A$20=7, IF('New Cycle 1'!C967="","", 'New Cycle 1'!C967),IF($A$20=8, IF('New Cycle 2'!C967="","", 'New Cycle 2'!C967),IF($A$20=9, IF('New Cycle 3'!C967="","", 'New Cycle 3'!C967),"")))))))))</f>
        <v>0</v>
      </c>
      <c r="S967" s="32">
        <f>IF($A$20=1,IF(UDDS!E967="","",UDDS!E967),IF($A$20=2,IF('FTP-75'!E967="","",'FTP-75'!E967),IF($A$20=3, IF('US06'!E967="","",'US06'!E967),IF($A$20=4, IF(NEDC!D967="","", NEDC!D967),IF($A$20=5, IF('JPN10-15'!D967="","",'JPN10-15'!D967),IF($A$20=6, IF(WLTC!E967="","", WLTC!E967),IF($A$20=7, IF('New Cycle 1'!D967="","", 'New Cycle 1'!D967),IF($A$20=8, IF('New Cycle 2'!D967="","", 'New Cycle 2'!D967),IF($A$20=9, IF('New Cycle 3'!D967="","", 'New Cycle 3'!D967),"")))))))))</f>
        <v>13.888888888888889</v>
      </c>
      <c r="T967" s="32">
        <f>IF($A$20=1,IF(UDDS!F967="","",UDDS!F967),IF($A$20=2,IF('FTP-75'!F967="","",'FTP-75'!F967),IF($A$20=3, IF('US06'!F967="","",'US06'!F967),IF($A$20=4, IF(NEDC!E967="","", NEDC!E967),IF($A$20=5, IF('JPN10-15'!E967="","",'JPN10-15'!E967),IF($A$20=6, IF(WLTC!F967="","", WLTC!F967),IF($A$20=7, IF('New Cycle 1'!E967="","", 'New Cycle 1'!E967),IF($A$20=8, IF('New Cycle 2'!E967="","", 'New Cycle 2'!E967),IF($A$20=9, IF('New Cycle 3'!E967="","", 'New Cycle 3'!E967),"")))))))))</f>
        <v>0</v>
      </c>
      <c r="U967" s="32">
        <f>IF($A$20=1,IF(UDDS!G967="","",UDDS!G967),IF($A$20=2,IF('FTP-75'!G967="","",'FTP-75'!G967),IF($A$20=3, IF('US06'!G967="","",'US06'!G967),IF($A$20=4, IF(NEDC!F967="","", NEDC!F967),IF($A$20=5, IF('JPN10-15'!F967="","",'JPN10-15'!F967),IF($A$20=6, IF(WLTC!G967="","", WLTC!G967),IF($A$20=7, IF('New Cycle 1'!F967="","", 'New Cycle 1'!F967),IF($A$20=8, IF('New Cycle 2'!F967="","", 'New Cycle 2'!F967),IF($A$20=9, IF('New Cycle 3'!F967="","", 'New Cycle 3'!F967),"")))))))))</f>
        <v>6500.4190613288538</v>
      </c>
    </row>
    <row r="968" spans="16:21" x14ac:dyDescent="0.25">
      <c r="P968" s="8">
        <f>IF($A$20=1,IF(UDDS!A968="","",UDDS!A968),IF($A$20=2,IF('FTP-75'!A968="","",'FTP-75'!A968),IF($A$20=3, IF('US06'!A968="","",'US06'!A968),IF($A$20=4, IF(NEDC!A968="","", NEDC!A968),IF($A$20=5, IF('JPN10-15'!A968="","",'JPN10-15'!A968),IF($A$20=6, IF(WLTC!B968="","", WLTC!B968),IF($A$20=7, IF('New Cycle 1'!A968="","", 'New Cycle 1'!A968),IF($A$20=8, IF('New Cycle 2'!A968="","", 'New Cycle 3'!A968),IF($A$20=9, IF('New Cycle 3'!A968="","", 'New Cycle 3'!A968),"")))))))))</f>
        <v>966</v>
      </c>
      <c r="Q968" s="32">
        <f>IF($A$20=1,IF(UDDS!C968="","",UDDS!C968),IF($A$20=2,IF('FTP-75'!C968="","",'FTP-75'!C968),IF($A$20=3, IF('US06'!C968="","",'US06'!C968),IF($A$20=4, IF(NEDC!B968="","", NEDC!B968),IF($A$20=5, IF('JPN10-15'!B968="","",'JPN10-15'!B968),IF($A$20=6, IF(WLTC!C968="","", WLTC!C968),IF($A$20=7, IF('New Cycle 1'!B968="","", 'New Cycle 1'!B968),IF($A$20=8, IF('New Cycle 2'!B968="","", 'New Cycle 2'!B968),IF($A$20=9, IF('New Cycle 3'!B968="","", 'New Cycle 3'!B968),"")))))))))</f>
        <v>50</v>
      </c>
      <c r="R968" s="32">
        <f>IF($A$20=1,IF(UDDS!D968="","",UDDS!D968),IF($A$20=2,IF('FTP-75'!D968="","",'FTP-75'!D968),IF($A$20=3, IF('US06'!D968="","",'US06'!D968),IF($A$20=4, IF(NEDC!C968="","", NEDC!C968),IF($A$20=5, IF('JPN10-15'!C968="","",'JPN10-15'!C968),IF($A$20=6, IF(WLTC!D968="","", WLTC!D968),IF($A$20=7, IF('New Cycle 1'!C968="","", 'New Cycle 1'!C968),IF($A$20=8, IF('New Cycle 2'!C968="","", 'New Cycle 2'!C968),IF($A$20=9, IF('New Cycle 3'!C968="","", 'New Cycle 3'!C968),"")))))))))</f>
        <v>0</v>
      </c>
      <c r="S968" s="32">
        <f>IF($A$20=1,IF(UDDS!E968="","",UDDS!E968),IF($A$20=2,IF('FTP-75'!E968="","",'FTP-75'!E968),IF($A$20=3, IF('US06'!E968="","",'US06'!E968),IF($A$20=4, IF(NEDC!D968="","", NEDC!D968),IF($A$20=5, IF('JPN10-15'!D968="","",'JPN10-15'!D968),IF($A$20=6, IF(WLTC!E968="","", WLTC!E968),IF($A$20=7, IF('New Cycle 1'!D968="","", 'New Cycle 1'!D968),IF($A$20=8, IF('New Cycle 2'!D968="","", 'New Cycle 2'!D968),IF($A$20=9, IF('New Cycle 3'!D968="","", 'New Cycle 3'!D968),"")))))))))</f>
        <v>13.888888888888889</v>
      </c>
      <c r="T968" s="32">
        <f>IF($A$20=1,IF(UDDS!F968="","",UDDS!F968),IF($A$20=2,IF('FTP-75'!F968="","",'FTP-75'!F968),IF($A$20=3, IF('US06'!F968="","",'US06'!F968),IF($A$20=4, IF(NEDC!E968="","", NEDC!E968),IF($A$20=5, IF('JPN10-15'!E968="","",'JPN10-15'!E968),IF($A$20=6, IF(WLTC!F968="","", WLTC!F968),IF($A$20=7, IF('New Cycle 1'!E968="","", 'New Cycle 1'!E968),IF($A$20=8, IF('New Cycle 2'!E968="","", 'New Cycle 2'!E968),IF($A$20=9, IF('New Cycle 3'!E968="","", 'New Cycle 3'!E968),"")))))))))</f>
        <v>0</v>
      </c>
      <c r="U968" s="32">
        <f>IF($A$20=1,IF(UDDS!G968="","",UDDS!G968),IF($A$20=2,IF('FTP-75'!G968="","",'FTP-75'!G968),IF($A$20=3, IF('US06'!G968="","",'US06'!G968),IF($A$20=4, IF(NEDC!F968="","", NEDC!F968),IF($A$20=5, IF('JPN10-15'!F968="","",'JPN10-15'!F968),IF($A$20=6, IF(WLTC!G968="","", WLTC!G968),IF($A$20=7, IF('New Cycle 1'!F968="","", 'New Cycle 1'!F968),IF($A$20=8, IF('New Cycle 2'!F968="","", 'New Cycle 2'!F968),IF($A$20=9, IF('New Cycle 3'!F968="","", 'New Cycle 3'!F968),"")))))))))</f>
        <v>6514.3079502177425</v>
      </c>
    </row>
    <row r="969" spans="16:21" x14ac:dyDescent="0.25">
      <c r="P969" s="8">
        <f>IF($A$20=1,IF(UDDS!A969="","",UDDS!A969),IF($A$20=2,IF('FTP-75'!A969="","",'FTP-75'!A969),IF($A$20=3, IF('US06'!A969="","",'US06'!A969),IF($A$20=4, IF(NEDC!A969="","", NEDC!A969),IF($A$20=5, IF('JPN10-15'!A969="","",'JPN10-15'!A969),IF($A$20=6, IF(WLTC!B969="","", WLTC!B969),IF($A$20=7, IF('New Cycle 1'!A969="","", 'New Cycle 1'!A969),IF($A$20=8, IF('New Cycle 2'!A969="","", 'New Cycle 3'!A969),IF($A$20=9, IF('New Cycle 3'!A969="","", 'New Cycle 3'!A969),"")))))))))</f>
        <v>967</v>
      </c>
      <c r="Q969" s="32">
        <f>IF($A$20=1,IF(UDDS!C969="","",UDDS!C969),IF($A$20=2,IF('FTP-75'!C969="","",'FTP-75'!C969),IF($A$20=3, IF('US06'!C969="","",'US06'!C969),IF($A$20=4, IF(NEDC!B969="","", NEDC!B969),IF($A$20=5, IF('JPN10-15'!B969="","",'JPN10-15'!B969),IF($A$20=6, IF(WLTC!C969="","", WLTC!C969),IF($A$20=7, IF('New Cycle 1'!B969="","", 'New Cycle 1'!B969),IF($A$20=8, IF('New Cycle 2'!B969="","", 'New Cycle 2'!B969),IF($A$20=9, IF('New Cycle 3'!B969="","", 'New Cycle 3'!B969),"")))))))))</f>
        <v>50</v>
      </c>
      <c r="R969" s="32">
        <f>IF($A$20=1,IF(UDDS!D969="","",UDDS!D969),IF($A$20=2,IF('FTP-75'!D969="","",'FTP-75'!D969),IF($A$20=3, IF('US06'!D969="","",'US06'!D969),IF($A$20=4, IF(NEDC!C969="","", NEDC!C969),IF($A$20=5, IF('JPN10-15'!C969="","",'JPN10-15'!C969),IF($A$20=6, IF(WLTC!D969="","", WLTC!D969),IF($A$20=7, IF('New Cycle 1'!C969="","", 'New Cycle 1'!C969),IF($A$20=8, IF('New Cycle 2'!C969="","", 'New Cycle 2'!C969),IF($A$20=9, IF('New Cycle 3'!C969="","", 'New Cycle 3'!C969),"")))))))))</f>
        <v>0</v>
      </c>
      <c r="S969" s="32">
        <f>IF($A$20=1,IF(UDDS!E969="","",UDDS!E969),IF($A$20=2,IF('FTP-75'!E969="","",'FTP-75'!E969),IF($A$20=3, IF('US06'!E969="","",'US06'!E969),IF($A$20=4, IF(NEDC!D969="","", NEDC!D969),IF($A$20=5, IF('JPN10-15'!D969="","",'JPN10-15'!D969),IF($A$20=6, IF(WLTC!E969="","", WLTC!E969),IF($A$20=7, IF('New Cycle 1'!D969="","", 'New Cycle 1'!D969),IF($A$20=8, IF('New Cycle 2'!D969="","", 'New Cycle 2'!D969),IF($A$20=9, IF('New Cycle 3'!D969="","", 'New Cycle 3'!D969),"")))))))))</f>
        <v>13.888888888888889</v>
      </c>
      <c r="T969" s="32">
        <f>IF($A$20=1,IF(UDDS!F969="","",UDDS!F969),IF($A$20=2,IF('FTP-75'!F969="","",'FTP-75'!F969),IF($A$20=3, IF('US06'!F969="","",'US06'!F969),IF($A$20=4, IF(NEDC!E969="","", NEDC!E969),IF($A$20=5, IF('JPN10-15'!E969="","",'JPN10-15'!E969),IF($A$20=6, IF(WLTC!F969="","", WLTC!F969),IF($A$20=7, IF('New Cycle 1'!E969="","", 'New Cycle 1'!E969),IF($A$20=8, IF('New Cycle 2'!E969="","", 'New Cycle 2'!E969),IF($A$20=9, IF('New Cycle 3'!E969="","", 'New Cycle 3'!E969),"")))))))))</f>
        <v>0</v>
      </c>
      <c r="U969" s="32">
        <f>IF($A$20=1,IF(UDDS!G969="","",UDDS!G969),IF($A$20=2,IF('FTP-75'!G969="","",'FTP-75'!G969),IF($A$20=3, IF('US06'!G969="","",'US06'!G969),IF($A$20=4, IF(NEDC!F969="","", NEDC!F969),IF($A$20=5, IF('JPN10-15'!F969="","",'JPN10-15'!F969),IF($A$20=6, IF(WLTC!G969="","", WLTC!G969),IF($A$20=7, IF('New Cycle 1'!F969="","", 'New Cycle 1'!F969),IF($A$20=8, IF('New Cycle 2'!F969="","", 'New Cycle 2'!F969),IF($A$20=9, IF('New Cycle 3'!F969="","", 'New Cycle 3'!F969),"")))))))))</f>
        <v>6528.1968391066312</v>
      </c>
    </row>
    <row r="970" spans="16:21" x14ac:dyDescent="0.25">
      <c r="P970" s="8">
        <f>IF($A$20=1,IF(UDDS!A970="","",UDDS!A970),IF($A$20=2,IF('FTP-75'!A970="","",'FTP-75'!A970),IF($A$20=3, IF('US06'!A970="","",'US06'!A970),IF($A$20=4, IF(NEDC!A970="","", NEDC!A970),IF($A$20=5, IF('JPN10-15'!A970="","",'JPN10-15'!A970),IF($A$20=6, IF(WLTC!B970="","", WLTC!B970),IF($A$20=7, IF('New Cycle 1'!A970="","", 'New Cycle 1'!A970),IF($A$20=8, IF('New Cycle 2'!A970="","", 'New Cycle 3'!A970),IF($A$20=9, IF('New Cycle 3'!A970="","", 'New Cycle 3'!A970),"")))))))))</f>
        <v>968</v>
      </c>
      <c r="Q970" s="32">
        <f>IF($A$20=1,IF(UDDS!C970="","",UDDS!C970),IF($A$20=2,IF('FTP-75'!C970="","",'FTP-75'!C970),IF($A$20=3, IF('US06'!C970="","",'US06'!C970),IF($A$20=4, IF(NEDC!B970="","", NEDC!B970),IF($A$20=5, IF('JPN10-15'!B970="","",'JPN10-15'!B970),IF($A$20=6, IF(WLTC!C970="","", WLTC!C970),IF($A$20=7, IF('New Cycle 1'!B970="","", 'New Cycle 1'!B970),IF($A$20=8, IF('New Cycle 2'!B970="","", 'New Cycle 2'!B970),IF($A$20=9, IF('New Cycle 3'!B970="","", 'New Cycle 3'!B970),"")))))))))</f>
        <v>50</v>
      </c>
      <c r="R970" s="32">
        <f>IF($A$20=1,IF(UDDS!D970="","",UDDS!D970),IF($A$20=2,IF('FTP-75'!D970="","",'FTP-75'!D970),IF($A$20=3, IF('US06'!D970="","",'US06'!D970),IF($A$20=4, IF(NEDC!C970="","", NEDC!C970),IF($A$20=5, IF('JPN10-15'!C970="","",'JPN10-15'!C970),IF($A$20=6, IF(WLTC!D970="","", WLTC!D970),IF($A$20=7, IF('New Cycle 1'!C970="","", 'New Cycle 1'!C970),IF($A$20=8, IF('New Cycle 2'!C970="","", 'New Cycle 2'!C970),IF($A$20=9, IF('New Cycle 3'!C970="","", 'New Cycle 3'!C970),"")))))))))</f>
        <v>0</v>
      </c>
      <c r="S970" s="32">
        <f>IF($A$20=1,IF(UDDS!E970="","",UDDS!E970),IF($A$20=2,IF('FTP-75'!E970="","",'FTP-75'!E970),IF($A$20=3, IF('US06'!E970="","",'US06'!E970),IF($A$20=4, IF(NEDC!D970="","", NEDC!D970),IF($A$20=5, IF('JPN10-15'!D970="","",'JPN10-15'!D970),IF($A$20=6, IF(WLTC!E970="","", WLTC!E970),IF($A$20=7, IF('New Cycle 1'!D970="","", 'New Cycle 1'!D970),IF($A$20=8, IF('New Cycle 2'!D970="","", 'New Cycle 2'!D970),IF($A$20=9, IF('New Cycle 3'!D970="","", 'New Cycle 3'!D970),"")))))))))</f>
        <v>13.888888888888889</v>
      </c>
      <c r="T970" s="32">
        <f>IF($A$20=1,IF(UDDS!F970="","",UDDS!F970),IF($A$20=2,IF('FTP-75'!F970="","",'FTP-75'!F970),IF($A$20=3, IF('US06'!F970="","",'US06'!F970),IF($A$20=4, IF(NEDC!E970="","", NEDC!E970),IF($A$20=5, IF('JPN10-15'!E970="","",'JPN10-15'!E970),IF($A$20=6, IF(WLTC!F970="","", WLTC!F970),IF($A$20=7, IF('New Cycle 1'!E970="","", 'New Cycle 1'!E970),IF($A$20=8, IF('New Cycle 2'!E970="","", 'New Cycle 2'!E970),IF($A$20=9, IF('New Cycle 3'!E970="","", 'New Cycle 3'!E970),"")))))))))</f>
        <v>0</v>
      </c>
      <c r="U970" s="32">
        <f>IF($A$20=1,IF(UDDS!G970="","",UDDS!G970),IF($A$20=2,IF('FTP-75'!G970="","",'FTP-75'!G970),IF($A$20=3, IF('US06'!G970="","",'US06'!G970),IF($A$20=4, IF(NEDC!F970="","", NEDC!F970),IF($A$20=5, IF('JPN10-15'!F970="","",'JPN10-15'!F970),IF($A$20=6, IF(WLTC!G970="","", WLTC!G970),IF($A$20=7, IF('New Cycle 1'!F970="","", 'New Cycle 1'!F970),IF($A$20=8, IF('New Cycle 2'!F970="","", 'New Cycle 2'!F970),IF($A$20=9, IF('New Cycle 3'!F970="","", 'New Cycle 3'!F970),"")))))))))</f>
        <v>6542.0857279955198</v>
      </c>
    </row>
    <row r="971" spans="16:21" x14ac:dyDescent="0.25">
      <c r="P971" s="8">
        <f>IF($A$20=1,IF(UDDS!A971="","",UDDS!A971),IF($A$20=2,IF('FTP-75'!A971="","",'FTP-75'!A971),IF($A$20=3, IF('US06'!A971="","",'US06'!A971),IF($A$20=4, IF(NEDC!A971="","", NEDC!A971),IF($A$20=5, IF('JPN10-15'!A971="","",'JPN10-15'!A971),IF($A$20=6, IF(WLTC!B971="","", WLTC!B971),IF($A$20=7, IF('New Cycle 1'!A971="","", 'New Cycle 1'!A971),IF($A$20=8, IF('New Cycle 2'!A971="","", 'New Cycle 3'!A971),IF($A$20=9, IF('New Cycle 3'!A971="","", 'New Cycle 3'!A971),"")))))))))</f>
        <v>969</v>
      </c>
      <c r="Q971" s="32">
        <f>IF($A$20=1,IF(UDDS!C971="","",UDDS!C971),IF($A$20=2,IF('FTP-75'!C971="","",'FTP-75'!C971),IF($A$20=3, IF('US06'!C971="","",'US06'!C971),IF($A$20=4, IF(NEDC!B971="","", NEDC!B971),IF($A$20=5, IF('JPN10-15'!B971="","",'JPN10-15'!B971),IF($A$20=6, IF(WLTC!C971="","", WLTC!C971),IF($A$20=7, IF('New Cycle 1'!B971="","", 'New Cycle 1'!B971),IF($A$20=8, IF('New Cycle 2'!B971="","", 'New Cycle 2'!B971),IF($A$20=9, IF('New Cycle 3'!B971="","", 'New Cycle 3'!B971),"")))))))))</f>
        <v>50</v>
      </c>
      <c r="R971" s="32">
        <f>IF($A$20=1,IF(UDDS!D971="","",UDDS!D971),IF($A$20=2,IF('FTP-75'!D971="","",'FTP-75'!D971),IF($A$20=3, IF('US06'!D971="","",'US06'!D971),IF($A$20=4, IF(NEDC!C971="","", NEDC!C971),IF($A$20=5, IF('JPN10-15'!C971="","",'JPN10-15'!C971),IF($A$20=6, IF(WLTC!D971="","", WLTC!D971),IF($A$20=7, IF('New Cycle 1'!C971="","", 'New Cycle 1'!C971),IF($A$20=8, IF('New Cycle 2'!C971="","", 'New Cycle 2'!C971),IF($A$20=9, IF('New Cycle 3'!C971="","", 'New Cycle 3'!C971),"")))))))))</f>
        <v>0</v>
      </c>
      <c r="S971" s="32">
        <f>IF($A$20=1,IF(UDDS!E971="","",UDDS!E971),IF($A$20=2,IF('FTP-75'!E971="","",'FTP-75'!E971),IF($A$20=3, IF('US06'!E971="","",'US06'!E971),IF($A$20=4, IF(NEDC!D971="","", NEDC!D971),IF($A$20=5, IF('JPN10-15'!D971="","",'JPN10-15'!D971),IF($A$20=6, IF(WLTC!E971="","", WLTC!E971),IF($A$20=7, IF('New Cycle 1'!D971="","", 'New Cycle 1'!D971),IF($A$20=8, IF('New Cycle 2'!D971="","", 'New Cycle 2'!D971),IF($A$20=9, IF('New Cycle 3'!D971="","", 'New Cycle 3'!D971),"")))))))))</f>
        <v>13.888888888888889</v>
      </c>
      <c r="T971" s="32">
        <f>IF($A$20=1,IF(UDDS!F971="","",UDDS!F971),IF($A$20=2,IF('FTP-75'!F971="","",'FTP-75'!F971),IF($A$20=3, IF('US06'!F971="","",'US06'!F971),IF($A$20=4, IF(NEDC!E971="","", NEDC!E971),IF($A$20=5, IF('JPN10-15'!E971="","",'JPN10-15'!E971),IF($A$20=6, IF(WLTC!F971="","", WLTC!F971),IF($A$20=7, IF('New Cycle 1'!E971="","", 'New Cycle 1'!E971),IF($A$20=8, IF('New Cycle 2'!E971="","", 'New Cycle 2'!E971),IF($A$20=9, IF('New Cycle 3'!E971="","", 'New Cycle 3'!E971),"")))))))))</f>
        <v>0</v>
      </c>
      <c r="U971" s="32">
        <f>IF($A$20=1,IF(UDDS!G971="","",UDDS!G971),IF($A$20=2,IF('FTP-75'!G971="","",'FTP-75'!G971),IF($A$20=3, IF('US06'!G971="","",'US06'!G971),IF($A$20=4, IF(NEDC!F971="","", NEDC!F971),IF($A$20=5, IF('JPN10-15'!F971="","",'JPN10-15'!F971),IF($A$20=6, IF(WLTC!G971="","", WLTC!G971),IF($A$20=7, IF('New Cycle 1'!F971="","", 'New Cycle 1'!F971),IF($A$20=8, IF('New Cycle 2'!F971="","", 'New Cycle 2'!F971),IF($A$20=9, IF('New Cycle 3'!F971="","", 'New Cycle 3'!F971),"")))))))))</f>
        <v>6555.9746168844085</v>
      </c>
    </row>
    <row r="972" spans="16:21" x14ac:dyDescent="0.25">
      <c r="P972" s="8">
        <f>IF($A$20=1,IF(UDDS!A972="","",UDDS!A972),IF($A$20=2,IF('FTP-75'!A972="","",'FTP-75'!A972),IF($A$20=3, IF('US06'!A972="","",'US06'!A972),IF($A$20=4, IF(NEDC!A972="","", NEDC!A972),IF($A$20=5, IF('JPN10-15'!A972="","",'JPN10-15'!A972),IF($A$20=6, IF(WLTC!B972="","", WLTC!B972),IF($A$20=7, IF('New Cycle 1'!A972="","", 'New Cycle 1'!A972),IF($A$20=8, IF('New Cycle 2'!A972="","", 'New Cycle 3'!A972),IF($A$20=9, IF('New Cycle 3'!A972="","", 'New Cycle 3'!A972),"")))))))))</f>
        <v>970</v>
      </c>
      <c r="Q972" s="32">
        <f>IF($A$20=1,IF(UDDS!C972="","",UDDS!C972),IF($A$20=2,IF('FTP-75'!C972="","",'FTP-75'!C972),IF($A$20=3, IF('US06'!C972="","",'US06'!C972),IF($A$20=4, IF(NEDC!B972="","", NEDC!B972),IF($A$20=5, IF('JPN10-15'!B972="","",'JPN10-15'!B972),IF($A$20=6, IF(WLTC!C972="","", WLTC!C972),IF($A$20=7, IF('New Cycle 1'!B972="","", 'New Cycle 1'!B972),IF($A$20=8, IF('New Cycle 2'!B972="","", 'New Cycle 2'!B972),IF($A$20=9, IF('New Cycle 3'!B972="","", 'New Cycle 3'!B972),"")))))))))</f>
        <v>50.650222214063014</v>
      </c>
      <c r="R972" s="32">
        <f>IF($A$20=1,IF(UDDS!D972="","",UDDS!D972),IF($A$20=2,IF('FTP-75'!D972="","",'FTP-75'!D972),IF($A$20=3, IF('US06'!D972="","",'US06'!D972),IF($A$20=4, IF(NEDC!C972="","", NEDC!C972),IF($A$20=5, IF('JPN10-15'!C972="","",'JPN10-15'!C972),IF($A$20=6, IF(WLTC!D972="","", WLTC!D972),IF($A$20=7, IF('New Cycle 1'!C972="","", 'New Cycle 1'!C972),IF($A$20=8, IF('New Cycle 2'!C972="","", 'New Cycle 2'!C972),IF($A$20=9, IF('New Cycle 3'!C972="","", 'New Cycle 3'!C972),"")))))))))</f>
        <v>0</v>
      </c>
      <c r="S972" s="32">
        <f>IF($A$20=1,IF(UDDS!E972="","",UDDS!E972),IF($A$20=2,IF('FTP-75'!E972="","",'FTP-75'!E972),IF($A$20=3, IF('US06'!E972="","",'US06'!E972),IF($A$20=4, IF(NEDC!D972="","", NEDC!D972),IF($A$20=5, IF('JPN10-15'!D972="","",'JPN10-15'!D972),IF($A$20=6, IF(WLTC!E972="","", WLTC!E972),IF($A$20=7, IF('New Cycle 1'!D972="","", 'New Cycle 1'!D972),IF($A$20=8, IF('New Cycle 2'!D972="","", 'New Cycle 2'!D972),IF($A$20=9, IF('New Cycle 3'!D972="","", 'New Cycle 3'!D972),"")))))))))</f>
        <v>14.069506170573058</v>
      </c>
      <c r="T972" s="32">
        <f>IF($A$20=1,IF(UDDS!F972="","",UDDS!F972),IF($A$20=2,IF('FTP-75'!F972="","",'FTP-75'!F972),IF($A$20=3, IF('US06'!F972="","",'US06'!F972),IF($A$20=4, IF(NEDC!E972="","", NEDC!E972),IF($A$20=5, IF('JPN10-15'!E972="","",'JPN10-15'!E972),IF($A$20=6, IF(WLTC!F972="","", WLTC!F972),IF($A$20=7, IF('New Cycle 1'!E972="","", 'New Cycle 1'!E972),IF($A$20=8, IF('New Cycle 2'!E972="","", 'New Cycle 2'!E972),IF($A$20=9, IF('New Cycle 3'!E972="","", 'New Cycle 3'!E972),"")))))))))</f>
        <v>0.18061728168416913</v>
      </c>
      <c r="U972" s="32">
        <f>IF($A$20=1,IF(UDDS!G972="","",UDDS!G972),IF($A$20=2,IF('FTP-75'!G972="","",'FTP-75'!G972),IF($A$20=3, IF('US06'!G972="","",'US06'!G972),IF($A$20=4, IF(NEDC!F972="","", NEDC!F972),IF($A$20=5, IF('JPN10-15'!F972="","",'JPN10-15'!F972),IF($A$20=6, IF(WLTC!G972="","", WLTC!G972),IF($A$20=7, IF('New Cycle 1'!F972="","", 'New Cycle 1'!F972),IF($A$20=8, IF('New Cycle 2'!F972="","", 'New Cycle 2'!F972),IF($A$20=9, IF('New Cycle 3'!F972="","", 'New Cycle 3'!F972),"")))))))))</f>
        <v>6569.9538144141397</v>
      </c>
    </row>
    <row r="973" spans="16:21" x14ac:dyDescent="0.25">
      <c r="P973" s="8">
        <f>IF($A$20=1,IF(UDDS!A973="","",UDDS!A973),IF($A$20=2,IF('FTP-75'!A973="","",'FTP-75'!A973),IF($A$20=3, IF('US06'!A973="","",'US06'!A973),IF($A$20=4, IF(NEDC!A973="","", NEDC!A973),IF($A$20=5, IF('JPN10-15'!A973="","",'JPN10-15'!A973),IF($A$20=6, IF(WLTC!B973="","", WLTC!B973),IF($A$20=7, IF('New Cycle 1'!A973="","", 'New Cycle 1'!A973),IF($A$20=8, IF('New Cycle 2'!A973="","", 'New Cycle 3'!A973),IF($A$20=9, IF('New Cycle 3'!A973="","", 'New Cycle 3'!A973),"")))))))))</f>
        <v>971</v>
      </c>
      <c r="Q973" s="32">
        <f>IF($A$20=1,IF(UDDS!C973="","",UDDS!C973),IF($A$20=2,IF('FTP-75'!C973="","",'FTP-75'!C973),IF($A$20=3, IF('US06'!C973="","",'US06'!C973),IF($A$20=4, IF(NEDC!B973="","", NEDC!B973),IF($A$20=5, IF('JPN10-15'!B973="","",'JPN10-15'!B973),IF($A$20=6, IF(WLTC!C973="","", WLTC!C973),IF($A$20=7, IF('New Cycle 1'!B973="","", 'New Cycle 1'!B973),IF($A$20=8, IF('New Cycle 2'!B973="","", 'New Cycle 2'!B973),IF($A$20=9, IF('New Cycle 3'!B973="","", 'New Cycle 3'!B973),"")))))))))</f>
        <v>52.189880037042833</v>
      </c>
      <c r="R973" s="32">
        <f>IF($A$20=1,IF(UDDS!D973="","",UDDS!D973),IF($A$20=2,IF('FTP-75'!D973="","",'FTP-75'!D973),IF($A$20=3, IF('US06'!D973="","",'US06'!D973),IF($A$20=4, IF(NEDC!C973="","", NEDC!C973),IF($A$20=5, IF('JPN10-15'!C973="","",'JPN10-15'!C973),IF($A$20=6, IF(WLTC!D973="","", WLTC!D973),IF($A$20=7, IF('New Cycle 1'!C973="","", 'New Cycle 1'!C973),IF($A$20=8, IF('New Cycle 2'!C973="","", 'New Cycle 2'!C973),IF($A$20=9, IF('New Cycle 3'!C973="","", 'New Cycle 3'!C973),"")))))))))</f>
        <v>0</v>
      </c>
      <c r="S973" s="32">
        <f>IF($A$20=1,IF(UDDS!E973="","",UDDS!E973),IF($A$20=2,IF('FTP-75'!E973="","",'FTP-75'!E973),IF($A$20=3, IF('US06'!E973="","",'US06'!E973),IF($A$20=4, IF(NEDC!D973="","", NEDC!D973),IF($A$20=5, IF('JPN10-15'!D973="","",'JPN10-15'!D973),IF($A$20=6, IF(WLTC!E973="","", WLTC!E973),IF($A$20=7, IF('New Cycle 1'!D973="","", 'New Cycle 1'!D973),IF($A$20=8, IF('New Cycle 2'!D973="","", 'New Cycle 2'!D973),IF($A$20=9, IF('New Cycle 3'!D973="","", 'New Cycle 3'!D973),"")))))))))</f>
        <v>14.497188899178564</v>
      </c>
      <c r="T973" s="32">
        <f>IF($A$20=1,IF(UDDS!F973="","",UDDS!F973),IF($A$20=2,IF('FTP-75'!F973="","",'FTP-75'!F973),IF($A$20=3, IF('US06'!F973="","",'US06'!F973),IF($A$20=4, IF(NEDC!E973="","", NEDC!E973),IF($A$20=5, IF('JPN10-15'!E973="","",'JPN10-15'!E973),IF($A$20=6, IF(WLTC!F973="","", WLTC!F973),IF($A$20=7, IF('New Cycle 1'!E973="","", 'New Cycle 1'!E973),IF($A$20=8, IF('New Cycle 2'!E973="","", 'New Cycle 2'!E973),IF($A$20=9, IF('New Cycle 3'!E973="","", 'New Cycle 3'!E973),"")))))))))</f>
        <v>0.4276827286055056</v>
      </c>
      <c r="U973" s="32">
        <f>IF($A$20=1,IF(UDDS!G973="","",UDDS!G973),IF($A$20=2,IF('FTP-75'!G973="","",'FTP-75'!G973),IF($A$20=3, IF('US06'!G973="","",'US06'!G973),IF($A$20=4, IF(NEDC!F973="","", NEDC!F973),IF($A$20=5, IF('JPN10-15'!F973="","",'JPN10-15'!F973),IF($A$20=6, IF(WLTC!G973="","", WLTC!G973),IF($A$20=7, IF('New Cycle 1'!F973="","", 'New Cycle 1'!F973),IF($A$20=8, IF('New Cycle 2'!F973="","", 'New Cycle 2'!F973),IF($A$20=9, IF('New Cycle 3'!F973="","", 'New Cycle 3'!F973),"")))))))))</f>
        <v>6584.2371619490159</v>
      </c>
    </row>
    <row r="974" spans="16:21" x14ac:dyDescent="0.25">
      <c r="P974" s="8">
        <f>IF($A$20=1,IF(UDDS!A974="","",UDDS!A974),IF($A$20=2,IF('FTP-75'!A974="","",'FTP-75'!A974),IF($A$20=3, IF('US06'!A974="","",'US06'!A974),IF($A$20=4, IF(NEDC!A974="","", NEDC!A974),IF($A$20=5, IF('JPN10-15'!A974="","",'JPN10-15'!A974),IF($A$20=6, IF(WLTC!B974="","", WLTC!B974),IF($A$20=7, IF('New Cycle 1'!A974="","", 'New Cycle 1'!A974),IF($A$20=8, IF('New Cycle 2'!A974="","", 'New Cycle 3'!A974),IF($A$20=9, IF('New Cycle 3'!A974="","", 'New Cycle 3'!A974),"")))))))))</f>
        <v>972</v>
      </c>
      <c r="Q974" s="32">
        <f>IF($A$20=1,IF(UDDS!C974="","",UDDS!C974),IF($A$20=2,IF('FTP-75'!C974="","",'FTP-75'!C974),IF($A$20=3, IF('US06'!C974="","",'US06'!C974),IF($A$20=4, IF(NEDC!B974="","", NEDC!B974),IF($A$20=5, IF('JPN10-15'!B974="","",'JPN10-15'!B974),IF($A$20=6, IF(WLTC!C974="","", WLTC!C974),IF($A$20=7, IF('New Cycle 1'!B974="","", 'New Cycle 1'!B974),IF($A$20=8, IF('New Cycle 2'!B974="","", 'New Cycle 2'!B974),IF($A$20=9, IF('New Cycle 3'!B974="","", 'New Cycle 3'!B974),"")))))))))</f>
        <v>53.725999991893772</v>
      </c>
      <c r="R974" s="32">
        <f>IF($A$20=1,IF(UDDS!D974="","",UDDS!D974),IF($A$20=2,IF('FTP-75'!D974="","",'FTP-75'!D974),IF($A$20=3, IF('US06'!D974="","",'US06'!D974),IF($A$20=4, IF(NEDC!C974="","", NEDC!C974),IF($A$20=5, IF('JPN10-15'!C974="","",'JPN10-15'!C974),IF($A$20=6, IF(WLTC!D974="","", WLTC!D974),IF($A$20=7, IF('New Cycle 1'!C974="","", 'New Cycle 1'!C974),IF($A$20=8, IF('New Cycle 2'!C974="","", 'New Cycle 2'!C974),IF($A$20=9, IF('New Cycle 3'!C974="","", 'New Cycle 3'!C974),"")))))))))</f>
        <v>0</v>
      </c>
      <c r="S974" s="32">
        <f>IF($A$20=1,IF(UDDS!E974="","",UDDS!E974),IF($A$20=2,IF('FTP-75'!E974="","",'FTP-75'!E974),IF($A$20=3, IF('US06'!E974="","",'US06'!E974),IF($A$20=4, IF(NEDC!D974="","", NEDC!D974),IF($A$20=5, IF('JPN10-15'!D974="","",'JPN10-15'!D974),IF($A$20=6, IF(WLTC!E974="","", WLTC!E974),IF($A$20=7, IF('New Cycle 1'!D974="","", 'New Cycle 1'!D974),IF($A$20=8, IF('New Cycle 2'!D974="","", 'New Cycle 2'!D974),IF($A$20=9, IF('New Cycle 3'!D974="","", 'New Cycle 3'!D974),"")))))))))</f>
        <v>14.923888886637158</v>
      </c>
      <c r="T974" s="32">
        <f>IF($A$20=1,IF(UDDS!F974="","",UDDS!F974),IF($A$20=2,IF('FTP-75'!F974="","",'FTP-75'!F974),IF($A$20=3, IF('US06'!F974="","",'US06'!F974),IF($A$20=4, IF(NEDC!E974="","", NEDC!E974),IF($A$20=5, IF('JPN10-15'!E974="","",'JPN10-15'!E974),IF($A$20=6, IF(WLTC!F974="","", WLTC!F974),IF($A$20=7, IF('New Cycle 1'!E974="","", 'New Cycle 1'!E974),IF($A$20=8, IF('New Cycle 2'!E974="","", 'New Cycle 2'!E974),IF($A$20=9, IF('New Cycle 3'!E974="","", 'New Cycle 3'!E974),"")))))))))</f>
        <v>0.42669998745859417</v>
      </c>
      <c r="U974" s="32">
        <f>IF($A$20=1,IF(UDDS!G974="","",UDDS!G974),IF($A$20=2,IF('FTP-75'!G974="","",'FTP-75'!G974),IF($A$20=3, IF('US06'!G974="","",'US06'!G974),IF($A$20=4, IF(NEDC!F974="","", NEDC!F974),IF($A$20=5, IF('JPN10-15'!F974="","",'JPN10-15'!F974),IF($A$20=6, IF(WLTC!G974="","", WLTC!G974),IF($A$20=7, IF('New Cycle 1'!F974="","", 'New Cycle 1'!F974),IF($A$20=8, IF('New Cycle 2'!F974="","", 'New Cycle 2'!F974),IF($A$20=9, IF('New Cycle 3'!F974="","", 'New Cycle 3'!F974),"")))))))))</f>
        <v>6598.9477008419235</v>
      </c>
    </row>
    <row r="975" spans="16:21" x14ac:dyDescent="0.25">
      <c r="P975" s="8">
        <f>IF($A$20=1,IF(UDDS!A975="","",UDDS!A975),IF($A$20=2,IF('FTP-75'!A975="","",'FTP-75'!A975),IF($A$20=3, IF('US06'!A975="","",'US06'!A975),IF($A$20=4, IF(NEDC!A975="","", NEDC!A975),IF($A$20=5, IF('JPN10-15'!A975="","",'JPN10-15'!A975),IF($A$20=6, IF(WLTC!B975="","", WLTC!B975),IF($A$20=7, IF('New Cycle 1'!A975="","", 'New Cycle 1'!A975),IF($A$20=8, IF('New Cycle 2'!A975="","", 'New Cycle 3'!A975),IF($A$20=9, IF('New Cycle 3'!A975="","", 'New Cycle 3'!A975),"")))))))))</f>
        <v>973</v>
      </c>
      <c r="Q975" s="32">
        <f>IF($A$20=1,IF(UDDS!C975="","",UDDS!C975),IF($A$20=2,IF('FTP-75'!C975="","",'FTP-75'!C975),IF($A$20=3, IF('US06'!C975="","",'US06'!C975),IF($A$20=4, IF(NEDC!B975="","", NEDC!B975),IF($A$20=5, IF('JPN10-15'!B975="","",'JPN10-15'!B975),IF($A$20=6, IF(WLTC!C975="","", WLTC!C975),IF($A$20=7, IF('New Cycle 1'!B975="","", 'New Cycle 1'!B975),IF($A$20=8, IF('New Cycle 2'!B975="","", 'New Cycle 2'!B975),IF($A$20=9, IF('New Cycle 3'!B975="","", 'New Cycle 3'!B975),"")))))))))</f>
        <v>55.2475666293833</v>
      </c>
      <c r="R975" s="32">
        <f>IF($A$20=1,IF(UDDS!D975="","",UDDS!D975),IF($A$20=2,IF('FTP-75'!D975="","",'FTP-75'!D975),IF($A$20=3, IF('US06'!D975="","",'US06'!D975),IF($A$20=4, IF(NEDC!C975="","", NEDC!C975),IF($A$20=5, IF('JPN10-15'!C975="","",'JPN10-15'!C975),IF($A$20=6, IF(WLTC!D975="","", WLTC!D975),IF($A$20=7, IF('New Cycle 1'!C975="","", 'New Cycle 1'!C975),IF($A$20=8, IF('New Cycle 2'!C975="","", 'New Cycle 2'!C975),IF($A$20=9, IF('New Cycle 3'!C975="","", 'New Cycle 3'!C975),"")))))))))</f>
        <v>0</v>
      </c>
      <c r="S975" s="32">
        <f>IF($A$20=1,IF(UDDS!E975="","",UDDS!E975),IF($A$20=2,IF('FTP-75'!E975="","",'FTP-75'!E975),IF($A$20=3, IF('US06'!E975="","",'US06'!E975),IF($A$20=4, IF(NEDC!D975="","", NEDC!D975),IF($A$20=5, IF('JPN10-15'!D975="","",'JPN10-15'!D975),IF($A$20=6, IF(WLTC!E975="","", WLTC!E975),IF($A$20=7, IF('New Cycle 1'!D975="","", 'New Cycle 1'!D975),IF($A$20=8, IF('New Cycle 2'!D975="","", 'New Cycle 2'!D975),IF($A$20=9, IF('New Cycle 3'!D975="","", 'New Cycle 3'!D975),"")))))))))</f>
        <v>15.346546285939805</v>
      </c>
      <c r="T975" s="32">
        <f>IF($A$20=1,IF(UDDS!F975="","",UDDS!F975),IF($A$20=2,IF('FTP-75'!F975="","",'FTP-75'!F975),IF($A$20=3, IF('US06'!F975="","",'US06'!F975),IF($A$20=4, IF(NEDC!E975="","", NEDC!E975),IF($A$20=5, IF('JPN10-15'!E975="","",'JPN10-15'!E975),IF($A$20=6, IF(WLTC!F975="","", WLTC!F975),IF($A$20=7, IF('New Cycle 1'!E975="","", 'New Cycle 1'!E975),IF($A$20=8, IF('New Cycle 2'!E975="","", 'New Cycle 2'!E975),IF($A$20=9, IF('New Cycle 3'!E975="","", 'New Cycle 3'!E975),"")))))))))</f>
        <v>0.42265739930264701</v>
      </c>
      <c r="U975" s="32">
        <f>IF($A$20=1,IF(UDDS!G975="","",UDDS!G975),IF($A$20=2,IF('FTP-75'!G975="","",'FTP-75'!G975),IF($A$20=3, IF('US06'!G975="","",'US06'!G975),IF($A$20=4, IF(NEDC!F975="","", NEDC!F975),IF($A$20=5, IF('JPN10-15'!F975="","",'JPN10-15'!F975),IF($A$20=6, IF(WLTC!G975="","", WLTC!G975),IF($A$20=7, IF('New Cycle 1'!F975="","", 'New Cycle 1'!F975),IF($A$20=8, IF('New Cycle 2'!F975="","", 'New Cycle 2'!F975),IF($A$20=9, IF('New Cycle 3'!F975="","", 'New Cycle 3'!F975),"")))))))))</f>
        <v>6614.082918428212</v>
      </c>
    </row>
    <row r="976" spans="16:21" x14ac:dyDescent="0.25">
      <c r="P976" s="8">
        <f>IF($A$20=1,IF(UDDS!A976="","",UDDS!A976),IF($A$20=2,IF('FTP-75'!A976="","",'FTP-75'!A976),IF($A$20=3, IF('US06'!A976="","",'US06'!A976),IF($A$20=4, IF(NEDC!A976="","", NEDC!A976),IF($A$20=5, IF('JPN10-15'!A976="","",'JPN10-15'!A976),IF($A$20=6, IF(WLTC!B976="","", WLTC!B976),IF($A$20=7, IF('New Cycle 1'!A976="","", 'New Cycle 1'!A976),IF($A$20=8, IF('New Cycle 2'!A976="","", 'New Cycle 3'!A976),IF($A$20=9, IF('New Cycle 3'!A976="","", 'New Cycle 3'!A976),"")))))))))</f>
        <v>974</v>
      </c>
      <c r="Q976" s="32">
        <f>IF($A$20=1,IF(UDDS!C976="","",UDDS!C976),IF($A$20=2,IF('FTP-75'!C976="","",'FTP-75'!C976),IF($A$20=3, IF('US06'!C976="","",'US06'!C976),IF($A$20=4, IF(NEDC!B976="","", NEDC!B976),IF($A$20=5, IF('JPN10-15'!B976="","",'JPN10-15'!B976),IF($A$20=6, IF(WLTC!C976="","", WLTC!C976),IF($A$20=7, IF('New Cycle 1'!B976="","", 'New Cycle 1'!B976),IF($A$20=8, IF('New Cycle 2'!B976="","", 'New Cycle 2'!B976),IF($A$20=9, IF('New Cycle 3'!B976="","", 'New Cycle 3'!B976),"")))))))))</f>
        <v>56.788659951686853</v>
      </c>
      <c r="R976" s="32">
        <f>IF($A$20=1,IF(UDDS!D976="","",UDDS!D976),IF($A$20=2,IF('FTP-75'!D976="","",'FTP-75'!D976),IF($A$20=3, IF('US06'!D976="","",'US06'!D976),IF($A$20=4, IF(NEDC!C976="","", NEDC!C976),IF($A$20=5, IF('JPN10-15'!C976="","",'JPN10-15'!C976),IF($A$20=6, IF(WLTC!D976="","", WLTC!D976),IF($A$20=7, IF('New Cycle 1'!C976="","", 'New Cycle 1'!C976),IF($A$20=8, IF('New Cycle 2'!C976="","", 'New Cycle 2'!C976),IF($A$20=9, IF('New Cycle 3'!C976="","", 'New Cycle 3'!C976),"")))))))))</f>
        <v>0</v>
      </c>
      <c r="S976" s="32">
        <f>IF($A$20=1,IF(UDDS!E976="","",UDDS!E976),IF($A$20=2,IF('FTP-75'!E976="","",'FTP-75'!E976),IF($A$20=3, IF('US06'!E976="","",'US06'!E976),IF($A$20=4, IF(NEDC!D976="","", NEDC!D976),IF($A$20=5, IF('JPN10-15'!D976="","",'JPN10-15'!D976),IF($A$20=6, IF(WLTC!E976="","", WLTC!E976),IF($A$20=7, IF('New Cycle 1'!D976="","", 'New Cycle 1'!D976),IF($A$20=8, IF('New Cycle 2'!D976="","", 'New Cycle 2'!D976),IF($A$20=9, IF('New Cycle 3'!D976="","", 'New Cycle 3'!D976),"")))))))))</f>
        <v>15.774627764357458</v>
      </c>
      <c r="T976" s="32">
        <f>IF($A$20=1,IF(UDDS!F976="","",UDDS!F976),IF($A$20=2,IF('FTP-75'!F976="","",'FTP-75'!F976),IF($A$20=3, IF('US06'!F976="","",'US06'!F976),IF($A$20=4, IF(NEDC!E976="","", NEDC!E976),IF($A$20=5, IF('JPN10-15'!E976="","",'JPN10-15'!E976),IF($A$20=6, IF(WLTC!F976="","", WLTC!F976),IF($A$20=7, IF('New Cycle 1'!E976="","", 'New Cycle 1'!E976),IF($A$20=8, IF('New Cycle 2'!E976="","", 'New Cycle 2'!E976),IF($A$20=9, IF('New Cycle 3'!E976="","", 'New Cycle 3'!E976),"")))))))))</f>
        <v>0.42808147841765276</v>
      </c>
      <c r="U976" s="32">
        <f>IF($A$20=1,IF(UDDS!G976="","",UDDS!G976),IF($A$20=2,IF('FTP-75'!G976="","",'FTP-75'!G976),IF($A$20=3, IF('US06'!G976="","",'US06'!G976),IF($A$20=4, IF(NEDC!F976="","", NEDC!F976),IF($A$20=5, IF('JPN10-15'!F976="","",'JPN10-15'!F976),IF($A$20=6, IF(WLTC!G976="","", WLTC!G976),IF($A$20=7, IF('New Cycle 1'!F976="","", 'New Cycle 1'!F976),IF($A$20=8, IF('New Cycle 2'!F976="","", 'New Cycle 2'!F976),IF($A$20=9, IF('New Cycle 3'!F976="","", 'New Cycle 3'!F976),"")))))))))</f>
        <v>6629.6435054533604</v>
      </c>
    </row>
    <row r="977" spans="16:21" x14ac:dyDescent="0.25">
      <c r="P977" s="8">
        <f>IF($A$20=1,IF(UDDS!A977="","",UDDS!A977),IF($A$20=2,IF('FTP-75'!A977="","",'FTP-75'!A977),IF($A$20=3, IF('US06'!A977="","",'US06'!A977),IF($A$20=4, IF(NEDC!A977="","", NEDC!A977),IF($A$20=5, IF('JPN10-15'!A977="","",'JPN10-15'!A977),IF($A$20=6, IF(WLTC!B977="","", WLTC!B977),IF($A$20=7, IF('New Cycle 1'!A977="","", 'New Cycle 1'!A977),IF($A$20=8, IF('New Cycle 2'!A977="","", 'New Cycle 3'!A977),IF($A$20=9, IF('New Cycle 3'!A977="","", 'New Cycle 3'!A977),"")))))))))</f>
        <v>975</v>
      </c>
      <c r="Q977" s="32">
        <f>IF($A$20=1,IF(UDDS!C977="","",UDDS!C977),IF($A$20=2,IF('FTP-75'!C977="","",'FTP-75'!C977),IF($A$20=3, IF('US06'!C977="","",'US06'!C977),IF($A$20=4, IF(NEDC!B977="","", NEDC!B977),IF($A$20=5, IF('JPN10-15'!B977="","",'JPN10-15'!B977),IF($A$20=6, IF(WLTC!C977="","", WLTC!C977),IF($A$20=7, IF('New Cycle 1'!B977="","", 'New Cycle 1'!B977),IF($A$20=8, IF('New Cycle 2'!B977="","", 'New Cycle 2'!B977),IF($A$20=9, IF('New Cycle 3'!B977="","", 'New Cycle 3'!B977),"")))))))))</f>
        <v>58.323111119270322</v>
      </c>
      <c r="R977" s="32">
        <f>IF($A$20=1,IF(UDDS!D977="","",UDDS!D977),IF($A$20=2,IF('FTP-75'!D977="","",'FTP-75'!D977),IF($A$20=3, IF('US06'!D977="","",'US06'!D977),IF($A$20=4, IF(NEDC!C977="","", NEDC!C977),IF($A$20=5, IF('JPN10-15'!C977="","",'JPN10-15'!C977),IF($A$20=6, IF(WLTC!D977="","", WLTC!D977),IF($A$20=7, IF('New Cycle 1'!C977="","", 'New Cycle 1'!C977),IF($A$20=8, IF('New Cycle 2'!C977="","", 'New Cycle 2'!C977),IF($A$20=9, IF('New Cycle 3'!C977="","", 'New Cycle 3'!C977),"")))))))))</f>
        <v>0</v>
      </c>
      <c r="S977" s="32">
        <f>IF($A$20=1,IF(UDDS!E977="","",UDDS!E977),IF($A$20=2,IF('FTP-75'!E977="","",'FTP-75'!E977),IF($A$20=3, IF('US06'!E977="","",'US06'!E977),IF($A$20=4, IF(NEDC!D977="","", NEDC!D977),IF($A$20=5, IF('JPN10-15'!D977="","",'JPN10-15'!D977),IF($A$20=6, IF(WLTC!E977="","", WLTC!E977),IF($A$20=7, IF('New Cycle 1'!D977="","", 'New Cycle 1'!D977),IF($A$20=8, IF('New Cycle 2'!D977="","", 'New Cycle 2'!D977),IF($A$20=9, IF('New Cycle 3'!D977="","", 'New Cycle 3'!D977),"")))))))))</f>
        <v>16.200864199797312</v>
      </c>
      <c r="T977" s="32">
        <f>IF($A$20=1,IF(UDDS!F977="","",UDDS!F977),IF($A$20=2,IF('FTP-75'!F977="","",'FTP-75'!F977),IF($A$20=3, IF('US06'!F977="","",'US06'!F977),IF($A$20=4, IF(NEDC!E977="","", NEDC!E977),IF($A$20=5, IF('JPN10-15'!E977="","",'JPN10-15'!E977),IF($A$20=6, IF(WLTC!F977="","", WLTC!F977),IF($A$20=7, IF('New Cycle 1'!E977="","", 'New Cycle 1'!E977),IF($A$20=8, IF('New Cycle 2'!E977="","", 'New Cycle 2'!E977),IF($A$20=9, IF('New Cycle 3'!E977="","", 'New Cycle 3'!E977),"")))))))))</f>
        <v>0.42623643543985423</v>
      </c>
      <c r="U977" s="32">
        <f>IF($A$20=1,IF(UDDS!G977="","",UDDS!G977),IF($A$20=2,IF('FTP-75'!G977="","",'FTP-75'!G977),IF($A$20=3, IF('US06'!G977="","",'US06'!G977),IF($A$20=4, IF(NEDC!F977="","", NEDC!F977),IF($A$20=5, IF('JPN10-15'!F977="","",'JPN10-15'!F977),IF($A$20=6, IF(WLTC!G977="","", WLTC!G977),IF($A$20=7, IF('New Cycle 1'!F977="","", 'New Cycle 1'!F977),IF($A$20=8, IF('New Cycle 2'!F977="","", 'New Cycle 2'!F977),IF($A$20=9, IF('New Cycle 3'!F977="","", 'New Cycle 3'!F977),"")))))))))</f>
        <v>6645.6312514354377</v>
      </c>
    </row>
    <row r="978" spans="16:21" x14ac:dyDescent="0.25">
      <c r="P978" s="8">
        <f>IF($A$20=1,IF(UDDS!A978="","",UDDS!A978),IF($A$20=2,IF('FTP-75'!A978="","",'FTP-75'!A978),IF($A$20=3, IF('US06'!A978="","",'US06'!A978),IF($A$20=4, IF(NEDC!A978="","", NEDC!A978),IF($A$20=5, IF('JPN10-15'!A978="","",'JPN10-15'!A978),IF($A$20=6, IF(WLTC!B978="","", WLTC!B978),IF($A$20=7, IF('New Cycle 1'!A978="","", 'New Cycle 1'!A978),IF($A$20=8, IF('New Cycle 2'!A978="","", 'New Cycle 3'!A978),IF($A$20=9, IF('New Cycle 3'!A978="","", 'New Cycle 3'!A978),"")))))))))</f>
        <v>976</v>
      </c>
      <c r="Q978" s="32">
        <f>IF($A$20=1,IF(UDDS!C978="","",UDDS!C978),IF($A$20=2,IF('FTP-75'!C978="","",'FTP-75'!C978),IF($A$20=3, IF('US06'!C978="","",'US06'!C978),IF($A$20=4, IF(NEDC!B978="","", NEDC!B978),IF($A$20=5, IF('JPN10-15'!B978="","",'JPN10-15'!B978),IF($A$20=6, IF(WLTC!C978="","", WLTC!C978),IF($A$20=7, IF('New Cycle 1'!B978="","", 'New Cycle 1'!B978),IF($A$20=8, IF('New Cycle 2'!B978="","", 'New Cycle 2'!B978),IF($A$20=9, IF('New Cycle 3'!B978="","", 'New Cycle 3'!B978),"")))))))))</f>
        <v>59.863795575300848</v>
      </c>
      <c r="R978" s="32">
        <f>IF($A$20=1,IF(UDDS!D978="","",UDDS!D978),IF($A$20=2,IF('FTP-75'!D978="","",'FTP-75'!D978),IF($A$20=3, IF('US06'!D978="","",'US06'!D978),IF($A$20=4, IF(NEDC!C978="","", NEDC!C978),IF($A$20=5, IF('JPN10-15'!C978="","",'JPN10-15'!C978),IF($A$20=6, IF(WLTC!D978="","", WLTC!D978),IF($A$20=7, IF('New Cycle 1'!C978="","", 'New Cycle 1'!C978),IF($A$20=8, IF('New Cycle 2'!C978="","", 'New Cycle 2'!C978),IF($A$20=9, IF('New Cycle 3'!C978="","", 'New Cycle 3'!C978),"")))))))))</f>
        <v>0</v>
      </c>
      <c r="S978" s="32">
        <f>IF($A$20=1,IF(UDDS!E978="","",UDDS!E978),IF($A$20=2,IF('FTP-75'!E978="","",'FTP-75'!E978),IF($A$20=3, IF('US06'!E978="","",'US06'!E978),IF($A$20=4, IF(NEDC!D978="","", NEDC!D978),IF($A$20=5, IF('JPN10-15'!D978="","",'JPN10-15'!D978),IF($A$20=6, IF(WLTC!E978="","", WLTC!E978),IF($A$20=7, IF('New Cycle 1'!D978="","", 'New Cycle 1'!D978),IF($A$20=8, IF('New Cycle 2'!D978="","", 'New Cycle 2'!D978),IF($A$20=9, IF('New Cycle 3'!D978="","", 'New Cycle 3'!D978),"")))))))))</f>
        <v>16.628832104250236</v>
      </c>
      <c r="T978" s="32">
        <f>IF($A$20=1,IF(UDDS!F978="","",UDDS!F978),IF($A$20=2,IF('FTP-75'!F978="","",'FTP-75'!F978),IF($A$20=3, IF('US06'!F978="","",'US06'!F978),IF($A$20=4, IF(NEDC!E978="","", NEDC!E978),IF($A$20=5, IF('JPN10-15'!E978="","",'JPN10-15'!E978),IF($A$20=6, IF(WLTC!F978="","", WLTC!F978),IF($A$20=7, IF('New Cycle 1'!E978="","", 'New Cycle 1'!E978),IF($A$20=8, IF('New Cycle 2'!E978="","", 'New Cycle 2'!E978),IF($A$20=9, IF('New Cycle 3'!E978="","", 'New Cycle 3'!E978),"")))))))))</f>
        <v>0.42796790445292388</v>
      </c>
      <c r="U978" s="32">
        <f>IF($A$20=1,IF(UDDS!G978="","",UDDS!G978),IF($A$20=2,IF('FTP-75'!G978="","",'FTP-75'!G978),IF($A$20=3, IF('US06'!G978="","",'US06'!G978),IF($A$20=4, IF(NEDC!F978="","", NEDC!F978),IF($A$20=5, IF('JPN10-15'!F978="","",'JPN10-15'!F978),IF($A$20=6, IF(WLTC!G978="","", WLTC!G978),IF($A$20=7, IF('New Cycle 1'!F978="","", 'New Cycle 1'!F978),IF($A$20=8, IF('New Cycle 2'!F978="","", 'New Cycle 2'!F978),IF($A$20=9, IF('New Cycle 3'!F978="","", 'New Cycle 3'!F978),"")))))))))</f>
        <v>6662.0460995874619</v>
      </c>
    </row>
    <row r="979" spans="16:21" x14ac:dyDescent="0.25">
      <c r="P979" s="8">
        <f>IF($A$20=1,IF(UDDS!A979="","",UDDS!A979),IF($A$20=2,IF('FTP-75'!A979="","",'FTP-75'!A979),IF($A$20=3, IF('US06'!A979="","",'US06'!A979),IF($A$20=4, IF(NEDC!A979="","", NEDC!A979),IF($A$20=5, IF('JPN10-15'!A979="","",'JPN10-15'!A979),IF($A$20=6, IF(WLTC!B979="","", WLTC!B979),IF($A$20=7, IF('New Cycle 1'!A979="","", 'New Cycle 1'!A979),IF($A$20=8, IF('New Cycle 2'!A979="","", 'New Cycle 3'!A979),IF($A$20=9, IF('New Cycle 3'!A979="","", 'New Cycle 3'!A979),"")))))))))</f>
        <v>977</v>
      </c>
      <c r="Q979" s="32">
        <f>IF($A$20=1,IF(UDDS!C979="","",UDDS!C979),IF($A$20=2,IF('FTP-75'!C979="","",'FTP-75'!C979),IF($A$20=3, IF('US06'!C979="","",'US06'!C979),IF($A$20=4, IF(NEDC!B979="","", NEDC!B979),IF($A$20=5, IF('JPN10-15'!B979="","",'JPN10-15'!B979),IF($A$20=6, IF(WLTC!C979="","", WLTC!C979),IF($A$20=7, IF('New Cycle 1'!B979="","", 'New Cycle 1'!B979),IF($A$20=8, IF('New Cycle 2'!B979="","", 'New Cycle 2'!B979),IF($A$20=9, IF('New Cycle 3'!B979="","", 'New Cycle 3'!B979),"")))))))))</f>
        <v>61.402426663239808</v>
      </c>
      <c r="R979" s="32">
        <f>IF($A$20=1,IF(UDDS!D979="","",UDDS!D979),IF($A$20=2,IF('FTP-75'!D979="","",'FTP-75'!D979),IF($A$20=3, IF('US06'!D979="","",'US06'!D979),IF($A$20=4, IF(NEDC!C979="","", NEDC!C979),IF($A$20=5, IF('JPN10-15'!C979="","",'JPN10-15'!C979),IF($A$20=6, IF(WLTC!D979="","", WLTC!D979),IF($A$20=7, IF('New Cycle 1'!C979="","", 'New Cycle 1'!C979),IF($A$20=8, IF('New Cycle 2'!C979="","", 'New Cycle 2'!C979),IF($A$20=9, IF('New Cycle 3'!C979="","", 'New Cycle 3'!C979),"")))))))))</f>
        <v>0</v>
      </c>
      <c r="S979" s="32">
        <f>IF($A$20=1,IF(UDDS!E979="","",UDDS!E979),IF($A$20=2,IF('FTP-75'!E979="","",'FTP-75'!E979),IF($A$20=3, IF('US06'!E979="","",'US06'!E979),IF($A$20=4, IF(NEDC!D979="","", NEDC!D979),IF($A$20=5, IF('JPN10-15'!D979="","",'JPN10-15'!D979),IF($A$20=6, IF(WLTC!E979="","", WLTC!E979),IF($A$20=7, IF('New Cycle 1'!D979="","", 'New Cycle 1'!D979),IF($A$20=8, IF('New Cycle 2'!D979="","", 'New Cycle 2'!D979),IF($A$20=9, IF('New Cycle 3'!D979="","", 'New Cycle 3'!D979),"")))))))))</f>
        <v>17.056229628677723</v>
      </c>
      <c r="T979" s="32">
        <f>IF($A$20=1,IF(UDDS!F979="","",UDDS!F979),IF($A$20=2,IF('FTP-75'!F979="","",'FTP-75'!F979),IF($A$20=3, IF('US06'!F979="","",'US06'!F979),IF($A$20=4, IF(NEDC!E979="","", NEDC!E979),IF($A$20=5, IF('JPN10-15'!E979="","",'JPN10-15'!E979),IF($A$20=6, IF(WLTC!F979="","", WLTC!F979),IF($A$20=7, IF('New Cycle 1'!E979="","", 'New Cycle 1'!E979),IF($A$20=8, IF('New Cycle 2'!E979="","", 'New Cycle 2'!E979),IF($A$20=9, IF('New Cycle 3'!E979="","", 'New Cycle 3'!E979),"")))))))))</f>
        <v>0.42739752442748724</v>
      </c>
      <c r="U979" s="32">
        <f>IF($A$20=1,IF(UDDS!G979="","",UDDS!G979),IF($A$20=2,IF('FTP-75'!G979="","",'FTP-75'!G979),IF($A$20=3, IF('US06'!G979="","",'US06'!G979),IF($A$20=4, IF(NEDC!F979="","", NEDC!F979),IF($A$20=5, IF('JPN10-15'!F979="","",'JPN10-15'!F979),IF($A$20=6, IF(WLTC!G979="","", WLTC!G979),IF($A$20=7, IF('New Cycle 1'!F979="","", 'New Cycle 1'!F979),IF($A$20=8, IF('New Cycle 2'!F979="","", 'New Cycle 2'!F979),IF($A$20=9, IF('New Cycle 3'!F979="","", 'New Cycle 3'!F979),"")))))))))</f>
        <v>6678.8886304539255</v>
      </c>
    </row>
    <row r="980" spans="16:21" x14ac:dyDescent="0.25">
      <c r="P980" s="8">
        <f>IF($A$20=1,IF(UDDS!A980="","",UDDS!A980),IF($A$20=2,IF('FTP-75'!A980="","",'FTP-75'!A980),IF($A$20=3, IF('US06'!A980="","",'US06'!A980),IF($A$20=4, IF(NEDC!A980="","", NEDC!A980),IF($A$20=5, IF('JPN10-15'!A980="","",'JPN10-15'!A980),IF($A$20=6, IF(WLTC!B980="","", WLTC!B980),IF($A$20=7, IF('New Cycle 1'!A980="","", 'New Cycle 1'!A980),IF($A$20=8, IF('New Cycle 2'!A980="","", 'New Cycle 3'!A980),IF($A$20=9, IF('New Cycle 3'!A980="","", 'New Cycle 3'!A980),"")))))))))</f>
        <v>978</v>
      </c>
      <c r="Q980" s="32">
        <f>IF($A$20=1,IF(UDDS!C980="","",UDDS!C980),IF($A$20=2,IF('FTP-75'!C980="","",'FTP-75'!C980),IF($A$20=3, IF('US06'!C980="","",'US06'!C980),IF($A$20=4, IF(NEDC!B980="","", NEDC!B980),IF($A$20=5, IF('JPN10-15'!B980="","",'JPN10-15'!B980),IF($A$20=6, IF(WLTC!C980="","", WLTC!C980),IF($A$20=7, IF('New Cycle 1'!B980="","", 'New Cycle 1'!B980),IF($A$20=8, IF('New Cycle 2'!B980="","", 'New Cycle 2'!B980),IF($A$20=9, IF('New Cycle 3'!B980="","", 'New Cycle 3'!B980),"")))))))))</f>
        <v>62.939000008106234</v>
      </c>
      <c r="R980" s="32">
        <f>IF($A$20=1,IF(UDDS!D980="","",UDDS!D980),IF($A$20=2,IF('FTP-75'!D980="","",'FTP-75'!D980),IF($A$20=3, IF('US06'!D980="","",'US06'!D980),IF($A$20=4, IF(NEDC!C980="","", NEDC!C980),IF($A$20=5, IF('JPN10-15'!C980="","",'JPN10-15'!C980),IF($A$20=6, IF(WLTC!D980="","", WLTC!D980),IF($A$20=7, IF('New Cycle 1'!C980="","", 'New Cycle 1'!C980),IF($A$20=8, IF('New Cycle 2'!C980="","", 'New Cycle 2'!C980),IF($A$20=9, IF('New Cycle 3'!C980="","", 'New Cycle 3'!C980),"")))))))))</f>
        <v>0</v>
      </c>
      <c r="S980" s="32">
        <f>IF($A$20=1,IF(UDDS!E980="","",UDDS!E980),IF($A$20=2,IF('FTP-75'!E980="","",'FTP-75'!E980),IF($A$20=3, IF('US06'!E980="","",'US06'!E980),IF($A$20=4, IF(NEDC!D980="","", NEDC!D980),IF($A$20=5, IF('JPN10-15'!D980="","",'JPN10-15'!D980),IF($A$20=6, IF(WLTC!E980="","", WLTC!E980),IF($A$20=7, IF('New Cycle 1'!D980="","", 'New Cycle 1'!D980),IF($A$20=8, IF('New Cycle 2'!D980="","", 'New Cycle 2'!D980),IF($A$20=9, IF('New Cycle 3'!D980="","", 'New Cycle 3'!D980),"")))))))))</f>
        <v>17.483055557807287</v>
      </c>
      <c r="T980" s="32">
        <f>IF($A$20=1,IF(UDDS!F980="","",UDDS!F980),IF($A$20=2,IF('FTP-75'!F980="","",'FTP-75'!F980),IF($A$20=3, IF('US06'!F980="","",'US06'!F980),IF($A$20=4, IF(NEDC!E980="","", NEDC!E980),IF($A$20=5, IF('JPN10-15'!E980="","",'JPN10-15'!E980),IF($A$20=6, IF(WLTC!F980="","", WLTC!F980),IF($A$20=7, IF('New Cycle 1'!E980="","", 'New Cycle 1'!E980),IF($A$20=8, IF('New Cycle 2'!E980="","", 'New Cycle 2'!E980),IF($A$20=9, IF('New Cycle 3'!E980="","", 'New Cycle 3'!E980),"")))))))))</f>
        <v>0.42682592912956352</v>
      </c>
      <c r="U980" s="32">
        <f>IF($A$20=1,IF(UDDS!G980="","",UDDS!G980),IF($A$20=2,IF('FTP-75'!G980="","",'FTP-75'!G980),IF($A$20=3, IF('US06'!G980="","",'US06'!G980),IF($A$20=4, IF(NEDC!F980="","", NEDC!F980),IF($A$20=5, IF('JPN10-15'!F980="","",'JPN10-15'!F980),IF($A$20=6, IF(WLTC!G980="","", WLTC!G980),IF($A$20=7, IF('New Cycle 1'!F980="","", 'New Cycle 1'!F980),IF($A$20=8, IF('New Cycle 2'!F980="","", 'New Cycle 2'!F980),IF($A$20=9, IF('New Cycle 3'!F980="","", 'New Cycle 3'!F980),"")))))))))</f>
        <v>6696.1582730471682</v>
      </c>
    </row>
    <row r="981" spans="16:21" x14ac:dyDescent="0.25">
      <c r="P981" s="8">
        <f>IF($A$20=1,IF(UDDS!A981="","",UDDS!A981),IF($A$20=2,IF('FTP-75'!A981="","",'FTP-75'!A981),IF($A$20=3, IF('US06'!A981="","",'US06'!A981),IF($A$20=4, IF(NEDC!A981="","", NEDC!A981),IF($A$20=5, IF('JPN10-15'!A981="","",'JPN10-15'!A981),IF($A$20=6, IF(WLTC!B981="","", WLTC!B981),IF($A$20=7, IF('New Cycle 1'!A981="","", 'New Cycle 1'!A981),IF($A$20=8, IF('New Cycle 2'!A981="","", 'New Cycle 3'!A981),IF($A$20=9, IF('New Cycle 3'!A981="","", 'New Cycle 3'!A981),"")))))))))</f>
        <v>979</v>
      </c>
      <c r="Q981" s="32">
        <f>IF($A$20=1,IF(UDDS!C981="","",UDDS!C981),IF($A$20=2,IF('FTP-75'!C981="","",'FTP-75'!C981),IF($A$20=3, IF('US06'!C981="","",'US06'!C981),IF($A$20=4, IF(NEDC!B981="","", NEDC!B981),IF($A$20=5, IF('JPN10-15'!B981="","",'JPN10-15'!B981),IF($A$20=6, IF(WLTC!C981="","", WLTC!C981),IF($A$20=7, IF('New Cycle 1'!B981="","", 'New Cycle 1'!B981),IF($A$20=8, IF('New Cycle 2'!B981="","", 'New Cycle 2'!B981),IF($A$20=9, IF('New Cycle 3'!B981="","", 'New Cycle 3'!B981),"")))))))))</f>
        <v>64.477222230434421</v>
      </c>
      <c r="R981" s="32">
        <f>IF($A$20=1,IF(UDDS!D981="","",UDDS!D981),IF($A$20=2,IF('FTP-75'!D981="","",'FTP-75'!D981),IF($A$20=3, IF('US06'!D981="","",'US06'!D981),IF($A$20=4, IF(NEDC!C981="","", NEDC!C981),IF($A$20=5, IF('JPN10-15'!C981="","",'JPN10-15'!C981),IF($A$20=6, IF(WLTC!D981="","", WLTC!D981),IF($A$20=7, IF('New Cycle 1'!C981="","", 'New Cycle 1'!C981),IF($A$20=8, IF('New Cycle 2'!C981="","", 'New Cycle 2'!C981),IF($A$20=9, IF('New Cycle 3'!C981="","", 'New Cycle 3'!C981),"")))))))))</f>
        <v>0</v>
      </c>
      <c r="S981" s="32">
        <f>IF($A$20=1,IF(UDDS!E981="","",UDDS!E981),IF($A$20=2,IF('FTP-75'!E981="","",'FTP-75'!E981),IF($A$20=3, IF('US06'!E981="","",'US06'!E981),IF($A$20=4, IF(NEDC!D981="","", NEDC!D981),IF($A$20=5, IF('JPN10-15'!D981="","",'JPN10-15'!D981),IF($A$20=6, IF(WLTC!E981="","", WLTC!E981),IF($A$20=7, IF('New Cycle 1'!D981="","", 'New Cycle 1'!D981),IF($A$20=8, IF('New Cycle 2'!D981="","", 'New Cycle 2'!D981),IF($A$20=9, IF('New Cycle 3'!D981="","", 'New Cycle 3'!D981),"")))))))))</f>
        <v>17.910339508454005</v>
      </c>
      <c r="T981" s="32">
        <f>IF($A$20=1,IF(UDDS!F981="","",UDDS!F981),IF($A$20=2,IF('FTP-75'!F981="","",'FTP-75'!F981),IF($A$20=3, IF('US06'!F981="","",'US06'!F981),IF($A$20=4, IF(NEDC!E981="","", NEDC!E981),IF($A$20=5, IF('JPN10-15'!E981="","",'JPN10-15'!E981),IF($A$20=6, IF(WLTC!F981="","", WLTC!F981),IF($A$20=7, IF('New Cycle 1'!E981="","", 'New Cycle 1'!E981),IF($A$20=8, IF('New Cycle 2'!E981="","", 'New Cycle 2'!E981),IF($A$20=9, IF('New Cycle 3'!E981="","", 'New Cycle 3'!E981),"")))))))))</f>
        <v>0.42728395064671787</v>
      </c>
      <c r="U981" s="32">
        <f>IF($A$20=1,IF(UDDS!G981="","",UDDS!G981),IF($A$20=2,IF('FTP-75'!G981="","",'FTP-75'!G981),IF($A$20=3, IF('US06'!G981="","",'US06'!G981),IF($A$20=4, IF(NEDC!F981="","", NEDC!F981),IF($A$20=5, IF('JPN10-15'!F981="","",'JPN10-15'!F981),IF($A$20=6, IF(WLTC!G981="","", WLTC!G981),IF($A$20=7, IF('New Cycle 1'!F981="","", 'New Cycle 1'!F981),IF($A$20=8, IF('New Cycle 2'!F981="","", 'New Cycle 2'!F981),IF($A$20=9, IF('New Cycle 3'!F981="","", 'New Cycle 3'!F981),"")))))))))</f>
        <v>6713.8549705802989</v>
      </c>
    </row>
    <row r="982" spans="16:21" x14ac:dyDescent="0.25">
      <c r="P982" s="8">
        <f>IF($A$20=1,IF(UDDS!A982="","",UDDS!A982),IF($A$20=2,IF('FTP-75'!A982="","",'FTP-75'!A982),IF($A$20=3, IF('US06'!A982="","",'US06'!A982),IF($A$20=4, IF(NEDC!A982="","", NEDC!A982),IF($A$20=5, IF('JPN10-15'!A982="","",'JPN10-15'!A982),IF($A$20=6, IF(WLTC!B982="","", WLTC!B982),IF($A$20=7, IF('New Cycle 1'!A982="","", 'New Cycle 1'!A982),IF($A$20=8, IF('New Cycle 2'!A982="","", 'New Cycle 3'!A982),IF($A$20=9, IF('New Cycle 3'!A982="","", 'New Cycle 3'!A982),"")))))))))</f>
        <v>980</v>
      </c>
      <c r="Q982" s="32">
        <f>IF($A$20=1,IF(UDDS!C982="","",UDDS!C982),IF($A$20=2,IF('FTP-75'!C982="","",'FTP-75'!C982),IF($A$20=3, IF('US06'!C982="","",'US06'!C982),IF($A$20=4, IF(NEDC!B982="","", NEDC!B982),IF($A$20=5, IF('JPN10-15'!B982="","",'JPN10-15'!B982),IF($A$20=6, IF(WLTC!C982="","", WLTC!C982),IF($A$20=7, IF('New Cycle 1'!B982="","", 'New Cycle 1'!B982),IF($A$20=8, IF('New Cycle 2'!B982="","", 'New Cycle 2'!B982),IF($A$20=9, IF('New Cycle 3'!B982="","", 'New Cycle 3'!B982),"")))))))))</f>
        <v>66.023453296290512</v>
      </c>
      <c r="R982" s="32">
        <f>IF($A$20=1,IF(UDDS!D982="","",UDDS!D982),IF($A$20=2,IF('FTP-75'!D982="","",'FTP-75'!D982),IF($A$20=3, IF('US06'!D982="","",'US06'!D982),IF($A$20=4, IF(NEDC!C982="","", NEDC!C982),IF($A$20=5, IF('JPN10-15'!C982="","",'JPN10-15'!C982),IF($A$20=6, IF(WLTC!D982="","", WLTC!D982),IF($A$20=7, IF('New Cycle 1'!C982="","", 'New Cycle 1'!C982),IF($A$20=8, IF('New Cycle 2'!C982="","", 'New Cycle 2'!C982),IF($A$20=9, IF('New Cycle 3'!C982="","", 'New Cycle 3'!C982),"")))))))))</f>
        <v>0</v>
      </c>
      <c r="S982" s="32">
        <f>IF($A$20=1,IF(UDDS!E982="","",UDDS!E982),IF($A$20=2,IF('FTP-75'!E982="","",'FTP-75'!E982),IF($A$20=3, IF('US06'!E982="","",'US06'!E982),IF($A$20=4, IF(NEDC!D982="","", NEDC!D982),IF($A$20=5, IF('JPN10-15'!D982="","",'JPN10-15'!D982),IF($A$20=6, IF(WLTC!E982="","", WLTC!E982),IF($A$20=7, IF('New Cycle 1'!D982="","", 'New Cycle 1'!D982),IF($A$20=8, IF('New Cycle 2'!D982="","", 'New Cycle 2'!D982),IF($A$20=9, IF('New Cycle 3'!D982="","", 'New Cycle 3'!D982),"")))))))))</f>
        <v>18.339848137858475</v>
      </c>
      <c r="T982" s="32">
        <f>IF($A$20=1,IF(UDDS!F982="","",UDDS!F982),IF($A$20=2,IF('FTP-75'!F982="","",'FTP-75'!F982),IF($A$20=3, IF('US06'!F982="","",'US06'!F982),IF($A$20=4, IF(NEDC!E982="","", NEDC!E982),IF($A$20=5, IF('JPN10-15'!E982="","",'JPN10-15'!E982),IF($A$20=6, IF(WLTC!F982="","", WLTC!F982),IF($A$20=7, IF('New Cycle 1'!E982="","", 'New Cycle 1'!E982),IF($A$20=8, IF('New Cycle 2'!E982="","", 'New Cycle 2'!E982),IF($A$20=9, IF('New Cycle 3'!E982="","", 'New Cycle 3'!E982),"")))))))))</f>
        <v>0.4295086294044701</v>
      </c>
      <c r="U982" s="32">
        <f>IF($A$20=1,IF(UDDS!G982="","",UDDS!G982),IF($A$20=2,IF('FTP-75'!G982="","",'FTP-75'!G982),IF($A$20=3, IF('US06'!G982="","",'US06'!G982),IF($A$20=4, IF(NEDC!F982="","", NEDC!F982),IF($A$20=5, IF('JPN10-15'!F982="","",'JPN10-15'!F982),IF($A$20=6, IF(WLTC!G982="","", WLTC!G982),IF($A$20=7, IF('New Cycle 1'!F982="","", 'New Cycle 1'!F982),IF($A$20=8, IF('New Cycle 2'!F982="","", 'New Cycle 2'!F982),IF($A$20=9, IF('New Cycle 3'!F982="","", 'New Cycle 3'!F982),"")))))))))</f>
        <v>6731.9800644034549</v>
      </c>
    </row>
    <row r="983" spans="16:21" x14ac:dyDescent="0.25">
      <c r="P983" s="8">
        <f>IF($A$20=1,IF(UDDS!A983="","",UDDS!A983),IF($A$20=2,IF('FTP-75'!A983="","",'FTP-75'!A983),IF($A$20=3, IF('US06'!A983="","",'US06'!A983),IF($A$20=4, IF(NEDC!A983="","", NEDC!A983),IF($A$20=5, IF('JPN10-15'!A983="","",'JPN10-15'!A983),IF($A$20=6, IF(WLTC!B983="","", WLTC!B983),IF($A$20=7, IF('New Cycle 1'!A983="","", 'New Cycle 1'!A983),IF($A$20=8, IF('New Cycle 2'!A983="","", 'New Cycle 3'!A983),IF($A$20=9, IF('New Cycle 3'!A983="","", 'New Cycle 3'!A983),"")))))))))</f>
        <v>981</v>
      </c>
      <c r="Q983" s="32">
        <f>IF($A$20=1,IF(UDDS!C983="","",UDDS!C983),IF($A$20=2,IF('FTP-75'!C983="","",'FTP-75'!C983),IF($A$20=3, IF('US06'!C983="","",'US06'!C983),IF($A$20=4, IF(NEDC!B983="","", NEDC!B983),IF($A$20=5, IF('JPN10-15'!B983="","",'JPN10-15'!B983),IF($A$20=6, IF(WLTC!C983="","", WLTC!C983),IF($A$20=7, IF('New Cycle 1'!B983="","", 'New Cycle 1'!B983),IF($A$20=8, IF('New Cycle 2'!B983="","", 'New Cycle 2'!B983),IF($A$20=9, IF('New Cycle 3'!B983="","", 'New Cycle 3'!B983),"")))))))))</f>
        <v>67.558659951686863</v>
      </c>
      <c r="R983" s="32">
        <f>IF($A$20=1,IF(UDDS!D983="","",UDDS!D983),IF($A$20=2,IF('FTP-75'!D983="","",'FTP-75'!D983),IF($A$20=3, IF('US06'!D983="","",'US06'!D983),IF($A$20=4, IF(NEDC!C983="","", NEDC!C983),IF($A$20=5, IF('JPN10-15'!C983="","",'JPN10-15'!C983),IF($A$20=6, IF(WLTC!D983="","", WLTC!D983),IF($A$20=7, IF('New Cycle 1'!C983="","", 'New Cycle 1'!C983),IF($A$20=8, IF('New Cycle 2'!C983="","", 'New Cycle 2'!C983),IF($A$20=9, IF('New Cycle 3'!C983="","", 'New Cycle 3'!C983),"")))))))))</f>
        <v>0</v>
      </c>
      <c r="S983" s="32">
        <f>IF($A$20=1,IF(UDDS!E983="","",UDDS!E983),IF($A$20=2,IF('FTP-75'!E983="","",'FTP-75'!E983),IF($A$20=3, IF('US06'!E983="","",'US06'!E983),IF($A$20=4, IF(NEDC!D983="","", NEDC!D983),IF($A$20=5, IF('JPN10-15'!D983="","",'JPN10-15'!D983),IF($A$20=6, IF(WLTC!E983="","", WLTC!E983),IF($A$20=7, IF('New Cycle 1'!D983="","", 'New Cycle 1'!D983),IF($A$20=8, IF('New Cycle 2'!D983="","", 'New Cycle 2'!D983),IF($A$20=9, IF('New Cycle 3'!D983="","", 'New Cycle 3'!D983),"")))))))))</f>
        <v>18.766294431024129</v>
      </c>
      <c r="T983" s="32">
        <f>IF($A$20=1,IF(UDDS!F983="","",UDDS!F983),IF($A$20=2,IF('FTP-75'!F983="","",'FTP-75'!F983),IF($A$20=3, IF('US06'!F983="","",'US06'!F983),IF($A$20=4, IF(NEDC!E983="","", NEDC!E983),IF($A$20=5, IF('JPN10-15'!E983="","",'JPN10-15'!E983),IF($A$20=6, IF(WLTC!F983="","", WLTC!F983),IF($A$20=7, IF('New Cycle 1'!E983="","", 'New Cycle 1'!E983),IF($A$20=8, IF('New Cycle 2'!E983="","", 'New Cycle 2'!E983),IF($A$20=9, IF('New Cycle 3'!E983="","", 'New Cycle 3'!E983),"")))))))))</f>
        <v>0.42644629316565386</v>
      </c>
      <c r="U983" s="32">
        <f>IF($A$20=1,IF(UDDS!G983="","",UDDS!G983),IF($A$20=2,IF('FTP-75'!G983="","",'FTP-75'!G983),IF($A$20=3, IF('US06'!G983="","",'US06'!G983),IF($A$20=4, IF(NEDC!F983="","", NEDC!F983),IF($A$20=5, IF('JPN10-15'!F983="","",'JPN10-15'!F983),IF($A$20=6, IF(WLTC!G983="","", WLTC!G983),IF($A$20=7, IF('New Cycle 1'!F983="","", 'New Cycle 1'!F983),IF($A$20=8, IF('New Cycle 2'!F983="","", 'New Cycle 2'!F983),IF($A$20=9, IF('New Cycle 3'!F983="","", 'New Cycle 3'!F983),"")))))))))</f>
        <v>6750.533135687896</v>
      </c>
    </row>
    <row r="984" spans="16:21" x14ac:dyDescent="0.25">
      <c r="P984" s="8">
        <f>IF($A$20=1,IF(UDDS!A984="","",UDDS!A984),IF($A$20=2,IF('FTP-75'!A984="","",'FTP-75'!A984),IF($A$20=3, IF('US06'!A984="","",'US06'!A984),IF($A$20=4, IF(NEDC!A984="","", NEDC!A984),IF($A$20=5, IF('JPN10-15'!A984="","",'JPN10-15'!A984),IF($A$20=6, IF(WLTC!B984="","", WLTC!B984),IF($A$20=7, IF('New Cycle 1'!A984="","", 'New Cycle 1'!A984),IF($A$20=8, IF('New Cycle 2'!A984="","", 'New Cycle 3'!A984),IF($A$20=9, IF('New Cycle 3'!A984="","", 'New Cycle 3'!A984),"")))))))))</f>
        <v>982</v>
      </c>
      <c r="Q984" s="32">
        <f>IF($A$20=1,IF(UDDS!C984="","",UDDS!C984),IF($A$20=2,IF('FTP-75'!C984="","",'FTP-75'!C984),IF($A$20=3, IF('US06'!C984="","",'US06'!C984),IF($A$20=4, IF(NEDC!B984="","", NEDC!B984),IF($A$20=5, IF('JPN10-15'!B984="","",'JPN10-15'!B984),IF($A$20=6, IF(WLTC!C984="","", WLTC!C984),IF($A$20=7, IF('New Cycle 1'!B984="","", 'New Cycle 1'!B984),IF($A$20=8, IF('New Cycle 2'!B984="","", 'New Cycle 2'!B984),IF($A$20=9, IF('New Cycle 3'!B984="","", 'New Cycle 3'!B984),"")))))))))</f>
        <v>69.093111119270333</v>
      </c>
      <c r="R984" s="32">
        <f>IF($A$20=1,IF(UDDS!D984="","",UDDS!D984),IF($A$20=2,IF('FTP-75'!D984="","",'FTP-75'!D984),IF($A$20=3, IF('US06'!D984="","",'US06'!D984),IF($A$20=4, IF(NEDC!C984="","", NEDC!C984),IF($A$20=5, IF('JPN10-15'!C984="","",'JPN10-15'!C984),IF($A$20=6, IF(WLTC!D984="","", WLTC!D984),IF($A$20=7, IF('New Cycle 1'!C984="","", 'New Cycle 1'!C984),IF($A$20=8, IF('New Cycle 2'!C984="","", 'New Cycle 2'!C984),IF($A$20=9, IF('New Cycle 3'!C984="","", 'New Cycle 3'!C984),"")))))))))</f>
        <v>0</v>
      </c>
      <c r="S984" s="32">
        <f>IF($A$20=1,IF(UDDS!E984="","",UDDS!E984),IF($A$20=2,IF('FTP-75'!E984="","",'FTP-75'!E984),IF($A$20=3, IF('US06'!E984="","",'US06'!E984),IF($A$20=4, IF(NEDC!D984="","", NEDC!D984),IF($A$20=5, IF('JPN10-15'!D984="","",'JPN10-15'!D984),IF($A$20=6, IF(WLTC!E984="","", WLTC!E984),IF($A$20=7, IF('New Cycle 1'!D984="","", 'New Cycle 1'!D984),IF($A$20=8, IF('New Cycle 2'!D984="","", 'New Cycle 2'!D984),IF($A$20=9, IF('New Cycle 3'!D984="","", 'New Cycle 3'!D984),"")))))))))</f>
        <v>19.192530866463979</v>
      </c>
      <c r="T984" s="32">
        <f>IF($A$20=1,IF(UDDS!F984="","",UDDS!F984),IF($A$20=2,IF('FTP-75'!F984="","",'FTP-75'!F984),IF($A$20=3, IF('US06'!F984="","",'US06'!F984),IF($A$20=4, IF(NEDC!E984="","", NEDC!E984),IF($A$20=5, IF('JPN10-15'!E984="","",'JPN10-15'!E984),IF($A$20=6, IF(WLTC!F984="","", WLTC!F984),IF($A$20=7, IF('New Cycle 1'!E984="","", 'New Cycle 1'!E984),IF($A$20=8, IF('New Cycle 2'!E984="","", 'New Cycle 2'!E984),IF($A$20=9, IF('New Cycle 3'!E984="","", 'New Cycle 3'!E984),"")))))))))</f>
        <v>0.42623643543985068</v>
      </c>
      <c r="U984" s="32">
        <f>IF($A$20=1,IF(UDDS!G984="","",UDDS!G984),IF($A$20=2,IF('FTP-75'!G984="","",'FTP-75'!G984),IF($A$20=3, IF('US06'!G984="","",'US06'!G984),IF($A$20=4, IF(NEDC!F984="","", NEDC!F984),IF($A$20=5, IF('JPN10-15'!F984="","",'JPN10-15'!F984),IF($A$20=6, IF(WLTC!G984="","", WLTC!G984),IF($A$20=7, IF('New Cycle 1'!F984="","", 'New Cycle 1'!F984),IF($A$20=8, IF('New Cycle 2'!F984="","", 'New Cycle 2'!F984),IF($A$20=9, IF('New Cycle 3'!F984="","", 'New Cycle 3'!F984),"")))))))))</f>
        <v>6769.5125483366401</v>
      </c>
    </row>
    <row r="985" spans="16:21" x14ac:dyDescent="0.25">
      <c r="P985" s="8">
        <f>IF($A$20=1,IF(UDDS!A985="","",UDDS!A985),IF($A$20=2,IF('FTP-75'!A985="","",'FTP-75'!A985),IF($A$20=3, IF('US06'!A985="","",'US06'!A985),IF($A$20=4, IF(NEDC!A985="","", NEDC!A985),IF($A$20=5, IF('JPN10-15'!A985="","",'JPN10-15'!A985),IF($A$20=6, IF(WLTC!B985="","", WLTC!B985),IF($A$20=7, IF('New Cycle 1'!A985="","", 'New Cycle 1'!A985),IF($A$20=8, IF('New Cycle 2'!A985="","", 'New Cycle 3'!A985),IF($A$20=9, IF('New Cycle 3'!A985="","", 'New Cycle 3'!A985),"")))))))))</f>
        <v>983</v>
      </c>
      <c r="Q985" s="32">
        <f>IF($A$20=1,IF(UDDS!C985="","",UDDS!C985),IF($A$20=2,IF('FTP-75'!C985="","",'FTP-75'!C985),IF($A$20=3, IF('US06'!C985="","",'US06'!C985),IF($A$20=4, IF(NEDC!B985="","", NEDC!B985),IF($A$20=5, IF('JPN10-15'!B985="","",'JPN10-15'!B985),IF($A$20=6, IF(WLTC!C985="","", WLTC!C985),IF($A$20=7, IF('New Cycle 1'!B985="","", 'New Cycle 1'!B985),IF($A$20=8, IF('New Cycle 2'!B985="","", 'New Cycle 2'!B985),IF($A$20=9, IF('New Cycle 3'!B985="","", 'New Cycle 3'!B985),"")))))))))</f>
        <v>70</v>
      </c>
      <c r="R985" s="32">
        <f>IF($A$20=1,IF(UDDS!D985="","",UDDS!D985),IF($A$20=2,IF('FTP-75'!D985="","",'FTP-75'!D985),IF($A$20=3, IF('US06'!D985="","",'US06'!D985),IF($A$20=4, IF(NEDC!C985="","", NEDC!C985),IF($A$20=5, IF('JPN10-15'!C985="","",'JPN10-15'!C985),IF($A$20=6, IF(WLTC!D985="","", WLTC!D985),IF($A$20=7, IF('New Cycle 1'!C985="","", 'New Cycle 1'!C985),IF($A$20=8, IF('New Cycle 2'!C985="","", 'New Cycle 2'!C985),IF($A$20=9, IF('New Cycle 3'!C985="","", 'New Cycle 3'!C985),"")))))))))</f>
        <v>0</v>
      </c>
      <c r="S985" s="32">
        <f>IF($A$20=1,IF(UDDS!E985="","",UDDS!E985),IF($A$20=2,IF('FTP-75'!E985="","",'FTP-75'!E985),IF($A$20=3, IF('US06'!E985="","",'US06'!E985),IF($A$20=4, IF(NEDC!D985="","", NEDC!D985),IF($A$20=5, IF('JPN10-15'!D985="","",'JPN10-15'!D985),IF($A$20=6, IF(WLTC!E985="","", WLTC!E985),IF($A$20=7, IF('New Cycle 1'!D985="","", 'New Cycle 1'!D985),IF($A$20=8, IF('New Cycle 2'!D985="","", 'New Cycle 2'!D985),IF($A$20=9, IF('New Cycle 3'!D985="","", 'New Cycle 3'!D985),"")))))))))</f>
        <v>19.444444444444443</v>
      </c>
      <c r="T985" s="32">
        <f>IF($A$20=1,IF(UDDS!F985="","",UDDS!F985),IF($A$20=2,IF('FTP-75'!F985="","",'FTP-75'!F985),IF($A$20=3, IF('US06'!F985="","",'US06'!F985),IF($A$20=4, IF(NEDC!E985="","", NEDC!E985),IF($A$20=5, IF('JPN10-15'!E985="","",'JPN10-15'!E985),IF($A$20=6, IF(WLTC!F985="","", WLTC!F985),IF($A$20=7, IF('New Cycle 1'!E985="","", 'New Cycle 1'!E985),IF($A$20=8, IF('New Cycle 2'!E985="","", 'New Cycle 2'!E985),IF($A$20=9, IF('New Cycle 3'!E985="","", 'New Cycle 3'!E985),"")))))))))</f>
        <v>0.25191357798046354</v>
      </c>
      <c r="U985" s="32">
        <f>IF($A$20=1,IF(UDDS!G985="","",UDDS!G985),IF($A$20=2,IF('FTP-75'!G985="","",'FTP-75'!G985),IF($A$20=3, IF('US06'!G985="","",'US06'!G985),IF($A$20=4, IF(NEDC!F985="","", NEDC!F985),IF($A$20=5, IF('JPN10-15'!F985="","",'JPN10-15'!F985),IF($A$20=6, IF(WLTC!G985="","", WLTC!G985),IF($A$20=7, IF('New Cycle 1'!F985="","", 'New Cycle 1'!F985),IF($A$20=8, IF('New Cycle 2'!F985="","", 'New Cycle 2'!F985),IF($A$20=9, IF('New Cycle 3'!F985="","", 'New Cycle 3'!F985),"")))))))))</f>
        <v>6788.8310359920943</v>
      </c>
    </row>
    <row r="986" spans="16:21" x14ac:dyDescent="0.25">
      <c r="P986" s="8">
        <f>IF($A$20=1,IF(UDDS!A986="","",UDDS!A986),IF($A$20=2,IF('FTP-75'!A986="","",'FTP-75'!A986),IF($A$20=3, IF('US06'!A986="","",'US06'!A986),IF($A$20=4, IF(NEDC!A986="","", NEDC!A986),IF($A$20=5, IF('JPN10-15'!A986="","",'JPN10-15'!A986),IF($A$20=6, IF(WLTC!B986="","", WLTC!B986),IF($A$20=7, IF('New Cycle 1'!A986="","", 'New Cycle 1'!A986),IF($A$20=8, IF('New Cycle 2'!A986="","", 'New Cycle 3'!A986),IF($A$20=9, IF('New Cycle 3'!A986="","", 'New Cycle 3'!A986),"")))))))))</f>
        <v>984</v>
      </c>
      <c r="Q986" s="32">
        <f>IF($A$20=1,IF(UDDS!C986="","",UDDS!C986),IF($A$20=2,IF('FTP-75'!C986="","",'FTP-75'!C986),IF($A$20=3, IF('US06'!C986="","",'US06'!C986),IF($A$20=4, IF(NEDC!B986="","", NEDC!B986),IF($A$20=5, IF('JPN10-15'!B986="","",'JPN10-15'!B986),IF($A$20=6, IF(WLTC!C986="","", WLTC!C986),IF($A$20=7, IF('New Cycle 1'!B986="","", 'New Cycle 1'!B986),IF($A$20=8, IF('New Cycle 2'!B986="","", 'New Cycle 2'!B986),IF($A$20=9, IF('New Cycle 3'!B986="","", 'New Cycle 3'!B986),"")))))))))</f>
        <v>70</v>
      </c>
      <c r="R986" s="32">
        <f>IF($A$20=1,IF(UDDS!D986="","",UDDS!D986),IF($A$20=2,IF('FTP-75'!D986="","",'FTP-75'!D986),IF($A$20=3, IF('US06'!D986="","",'US06'!D986),IF($A$20=4, IF(NEDC!C986="","", NEDC!C986),IF($A$20=5, IF('JPN10-15'!C986="","",'JPN10-15'!C986),IF($A$20=6, IF(WLTC!D986="","", WLTC!D986),IF($A$20=7, IF('New Cycle 1'!C986="","", 'New Cycle 1'!C986),IF($A$20=8, IF('New Cycle 2'!C986="","", 'New Cycle 2'!C986),IF($A$20=9, IF('New Cycle 3'!C986="","", 'New Cycle 3'!C986),"")))))))))</f>
        <v>0</v>
      </c>
      <c r="S986" s="32">
        <f>IF($A$20=1,IF(UDDS!E986="","",UDDS!E986),IF($A$20=2,IF('FTP-75'!E986="","",'FTP-75'!E986),IF($A$20=3, IF('US06'!E986="","",'US06'!E986),IF($A$20=4, IF(NEDC!D986="","", NEDC!D986),IF($A$20=5, IF('JPN10-15'!D986="","",'JPN10-15'!D986),IF($A$20=6, IF(WLTC!E986="","", WLTC!E986),IF($A$20=7, IF('New Cycle 1'!D986="","", 'New Cycle 1'!D986),IF($A$20=8, IF('New Cycle 2'!D986="","", 'New Cycle 2'!D986),IF($A$20=9, IF('New Cycle 3'!D986="","", 'New Cycle 3'!D986),"")))))))))</f>
        <v>19.444444444444443</v>
      </c>
      <c r="T986" s="32">
        <f>IF($A$20=1,IF(UDDS!F986="","",UDDS!F986),IF($A$20=2,IF('FTP-75'!F986="","",'FTP-75'!F986),IF($A$20=3, IF('US06'!F986="","",'US06'!F986),IF($A$20=4, IF(NEDC!E986="","", NEDC!E986),IF($A$20=5, IF('JPN10-15'!E986="","",'JPN10-15'!E986),IF($A$20=6, IF(WLTC!F986="","", WLTC!F986),IF($A$20=7, IF('New Cycle 1'!E986="","", 'New Cycle 1'!E986),IF($A$20=8, IF('New Cycle 2'!E986="","", 'New Cycle 2'!E986),IF($A$20=9, IF('New Cycle 3'!E986="","", 'New Cycle 3'!E986),"")))))))))</f>
        <v>0</v>
      </c>
      <c r="U986" s="32">
        <f>IF($A$20=1,IF(UDDS!G986="","",UDDS!G986),IF($A$20=2,IF('FTP-75'!G986="","",'FTP-75'!G986),IF($A$20=3, IF('US06'!G986="","",'US06'!G986),IF($A$20=4, IF(NEDC!F986="","", NEDC!F986),IF($A$20=5, IF('JPN10-15'!F986="","",'JPN10-15'!F986),IF($A$20=6, IF(WLTC!G986="","", WLTC!G986),IF($A$20=7, IF('New Cycle 1'!F986="","", 'New Cycle 1'!F986),IF($A$20=8, IF('New Cycle 2'!F986="","", 'New Cycle 2'!F986),IF($A$20=9, IF('New Cycle 3'!F986="","", 'New Cycle 3'!F986),"")))))))))</f>
        <v>6808.2754804365386</v>
      </c>
    </row>
    <row r="987" spans="16:21" x14ac:dyDescent="0.25">
      <c r="P987" s="8">
        <f>IF($A$20=1,IF(UDDS!A987="","",UDDS!A987),IF($A$20=2,IF('FTP-75'!A987="","",'FTP-75'!A987),IF($A$20=3, IF('US06'!A987="","",'US06'!A987),IF($A$20=4, IF(NEDC!A987="","", NEDC!A987),IF($A$20=5, IF('JPN10-15'!A987="","",'JPN10-15'!A987),IF($A$20=6, IF(WLTC!B987="","", WLTC!B987),IF($A$20=7, IF('New Cycle 1'!A987="","", 'New Cycle 1'!A987),IF($A$20=8, IF('New Cycle 2'!A987="","", 'New Cycle 3'!A987),IF($A$20=9, IF('New Cycle 3'!A987="","", 'New Cycle 3'!A987),"")))))))))</f>
        <v>985</v>
      </c>
      <c r="Q987" s="32">
        <f>IF($A$20=1,IF(UDDS!C987="","",UDDS!C987),IF($A$20=2,IF('FTP-75'!C987="","",'FTP-75'!C987),IF($A$20=3, IF('US06'!C987="","",'US06'!C987),IF($A$20=4, IF(NEDC!B987="","", NEDC!B987),IF($A$20=5, IF('JPN10-15'!B987="","",'JPN10-15'!B987),IF($A$20=6, IF(WLTC!C987="","", WLTC!C987),IF($A$20=7, IF('New Cycle 1'!B987="","", 'New Cycle 1'!B987),IF($A$20=8, IF('New Cycle 2'!B987="","", 'New Cycle 2'!B987),IF($A$20=9, IF('New Cycle 3'!B987="","", 'New Cycle 3'!B987),"")))))))))</f>
        <v>70</v>
      </c>
      <c r="R987" s="32">
        <f>IF($A$20=1,IF(UDDS!D987="","",UDDS!D987),IF($A$20=2,IF('FTP-75'!D987="","",'FTP-75'!D987),IF($A$20=3, IF('US06'!D987="","",'US06'!D987),IF($A$20=4, IF(NEDC!C987="","", NEDC!C987),IF($A$20=5, IF('JPN10-15'!C987="","",'JPN10-15'!C987),IF($A$20=6, IF(WLTC!D987="","", WLTC!D987),IF($A$20=7, IF('New Cycle 1'!C987="","", 'New Cycle 1'!C987),IF($A$20=8, IF('New Cycle 2'!C987="","", 'New Cycle 2'!C987),IF($A$20=9, IF('New Cycle 3'!C987="","", 'New Cycle 3'!C987),"")))))))))</f>
        <v>0</v>
      </c>
      <c r="S987" s="32">
        <f>IF($A$20=1,IF(UDDS!E987="","",UDDS!E987),IF($A$20=2,IF('FTP-75'!E987="","",'FTP-75'!E987),IF($A$20=3, IF('US06'!E987="","",'US06'!E987),IF($A$20=4, IF(NEDC!D987="","", NEDC!D987),IF($A$20=5, IF('JPN10-15'!D987="","",'JPN10-15'!D987),IF($A$20=6, IF(WLTC!E987="","", WLTC!E987),IF($A$20=7, IF('New Cycle 1'!D987="","", 'New Cycle 1'!D987),IF($A$20=8, IF('New Cycle 2'!D987="","", 'New Cycle 2'!D987),IF($A$20=9, IF('New Cycle 3'!D987="","", 'New Cycle 3'!D987),"")))))))))</f>
        <v>19.444444444444443</v>
      </c>
      <c r="T987" s="32">
        <f>IF($A$20=1,IF(UDDS!F987="","",UDDS!F987),IF($A$20=2,IF('FTP-75'!F987="","",'FTP-75'!F987),IF($A$20=3, IF('US06'!F987="","",'US06'!F987),IF($A$20=4, IF(NEDC!E987="","", NEDC!E987),IF($A$20=5, IF('JPN10-15'!E987="","",'JPN10-15'!E987),IF($A$20=6, IF(WLTC!F987="","", WLTC!F987),IF($A$20=7, IF('New Cycle 1'!E987="","", 'New Cycle 1'!E987),IF($A$20=8, IF('New Cycle 2'!E987="","", 'New Cycle 2'!E987),IF($A$20=9, IF('New Cycle 3'!E987="","", 'New Cycle 3'!E987),"")))))))))</f>
        <v>0</v>
      </c>
      <c r="U987" s="32">
        <f>IF($A$20=1,IF(UDDS!G987="","",UDDS!G987),IF($A$20=2,IF('FTP-75'!G987="","",'FTP-75'!G987),IF($A$20=3, IF('US06'!G987="","",'US06'!G987),IF($A$20=4, IF(NEDC!F987="","", NEDC!F987),IF($A$20=5, IF('JPN10-15'!F987="","",'JPN10-15'!F987),IF($A$20=6, IF(WLTC!G987="","", WLTC!G987),IF($A$20=7, IF('New Cycle 1'!F987="","", 'New Cycle 1'!F987),IF($A$20=8, IF('New Cycle 2'!F987="","", 'New Cycle 2'!F987),IF($A$20=9, IF('New Cycle 3'!F987="","", 'New Cycle 3'!F987),"")))))))))</f>
        <v>6827.7199248809829</v>
      </c>
    </row>
    <row r="988" spans="16:21" x14ac:dyDescent="0.25">
      <c r="P988" s="8">
        <f>IF($A$20=1,IF(UDDS!A988="","",UDDS!A988),IF($A$20=2,IF('FTP-75'!A988="","",'FTP-75'!A988),IF($A$20=3, IF('US06'!A988="","",'US06'!A988),IF($A$20=4, IF(NEDC!A988="","", NEDC!A988),IF($A$20=5, IF('JPN10-15'!A988="","",'JPN10-15'!A988),IF($A$20=6, IF(WLTC!B988="","", WLTC!B988),IF($A$20=7, IF('New Cycle 1'!A988="","", 'New Cycle 1'!A988),IF($A$20=8, IF('New Cycle 2'!A988="","", 'New Cycle 3'!A988),IF($A$20=9, IF('New Cycle 3'!A988="","", 'New Cycle 3'!A988),"")))))))))</f>
        <v>986</v>
      </c>
      <c r="Q988" s="32">
        <f>IF($A$20=1,IF(UDDS!C988="","",UDDS!C988),IF($A$20=2,IF('FTP-75'!C988="","",'FTP-75'!C988),IF($A$20=3, IF('US06'!C988="","",'US06'!C988),IF($A$20=4, IF(NEDC!B988="","", NEDC!B988),IF($A$20=5, IF('JPN10-15'!B988="","",'JPN10-15'!B988),IF($A$20=6, IF(WLTC!C988="","", WLTC!C988),IF($A$20=7, IF('New Cycle 1'!B988="","", 'New Cycle 1'!B988),IF($A$20=8, IF('New Cycle 2'!B988="","", 'New Cycle 2'!B988),IF($A$20=9, IF('New Cycle 3'!B988="","", 'New Cycle 3'!B988),"")))))))))</f>
        <v>70</v>
      </c>
      <c r="R988" s="32">
        <f>IF($A$20=1,IF(UDDS!D988="","",UDDS!D988),IF($A$20=2,IF('FTP-75'!D988="","",'FTP-75'!D988),IF($A$20=3, IF('US06'!D988="","",'US06'!D988),IF($A$20=4, IF(NEDC!C988="","", NEDC!C988),IF($A$20=5, IF('JPN10-15'!C988="","",'JPN10-15'!C988),IF($A$20=6, IF(WLTC!D988="","", WLTC!D988),IF($A$20=7, IF('New Cycle 1'!C988="","", 'New Cycle 1'!C988),IF($A$20=8, IF('New Cycle 2'!C988="","", 'New Cycle 2'!C988),IF($A$20=9, IF('New Cycle 3'!C988="","", 'New Cycle 3'!C988),"")))))))))</f>
        <v>0</v>
      </c>
      <c r="S988" s="32">
        <f>IF($A$20=1,IF(UDDS!E988="","",UDDS!E988),IF($A$20=2,IF('FTP-75'!E988="","",'FTP-75'!E988),IF($A$20=3, IF('US06'!E988="","",'US06'!E988),IF($A$20=4, IF(NEDC!D988="","", NEDC!D988),IF($A$20=5, IF('JPN10-15'!D988="","",'JPN10-15'!D988),IF($A$20=6, IF(WLTC!E988="","", WLTC!E988),IF($A$20=7, IF('New Cycle 1'!D988="","", 'New Cycle 1'!D988),IF($A$20=8, IF('New Cycle 2'!D988="","", 'New Cycle 2'!D988),IF($A$20=9, IF('New Cycle 3'!D988="","", 'New Cycle 3'!D988),"")))))))))</f>
        <v>19.444444444444443</v>
      </c>
      <c r="T988" s="32">
        <f>IF($A$20=1,IF(UDDS!F988="","",UDDS!F988),IF($A$20=2,IF('FTP-75'!F988="","",'FTP-75'!F988),IF($A$20=3, IF('US06'!F988="","",'US06'!F988),IF($A$20=4, IF(NEDC!E988="","", NEDC!E988),IF($A$20=5, IF('JPN10-15'!E988="","",'JPN10-15'!E988),IF($A$20=6, IF(WLTC!F988="","", WLTC!F988),IF($A$20=7, IF('New Cycle 1'!E988="","", 'New Cycle 1'!E988),IF($A$20=8, IF('New Cycle 2'!E988="","", 'New Cycle 2'!E988),IF($A$20=9, IF('New Cycle 3'!E988="","", 'New Cycle 3'!E988),"")))))))))</f>
        <v>0</v>
      </c>
      <c r="U988" s="32">
        <f>IF($A$20=1,IF(UDDS!G988="","",UDDS!G988),IF($A$20=2,IF('FTP-75'!G988="","",'FTP-75'!G988),IF($A$20=3, IF('US06'!G988="","",'US06'!G988),IF($A$20=4, IF(NEDC!F988="","", NEDC!F988),IF($A$20=5, IF('JPN10-15'!F988="","",'JPN10-15'!F988),IF($A$20=6, IF(WLTC!G988="","", WLTC!G988),IF($A$20=7, IF('New Cycle 1'!F988="","", 'New Cycle 1'!F988),IF($A$20=8, IF('New Cycle 2'!F988="","", 'New Cycle 2'!F988),IF($A$20=9, IF('New Cycle 3'!F988="","", 'New Cycle 3'!F988),"")))))))))</f>
        <v>6847.1643693254273</v>
      </c>
    </row>
    <row r="989" spans="16:21" x14ac:dyDescent="0.25">
      <c r="P989" s="8">
        <f>IF($A$20=1,IF(UDDS!A989="","",UDDS!A989),IF($A$20=2,IF('FTP-75'!A989="","",'FTP-75'!A989),IF($A$20=3, IF('US06'!A989="","",'US06'!A989),IF($A$20=4, IF(NEDC!A989="","", NEDC!A989),IF($A$20=5, IF('JPN10-15'!A989="","",'JPN10-15'!A989),IF($A$20=6, IF(WLTC!B989="","", WLTC!B989),IF($A$20=7, IF('New Cycle 1'!A989="","", 'New Cycle 1'!A989),IF($A$20=8, IF('New Cycle 2'!A989="","", 'New Cycle 3'!A989),IF($A$20=9, IF('New Cycle 3'!A989="","", 'New Cycle 3'!A989),"")))))))))</f>
        <v>987</v>
      </c>
      <c r="Q989" s="32">
        <f>IF($A$20=1,IF(UDDS!C989="","",UDDS!C989),IF($A$20=2,IF('FTP-75'!C989="","",'FTP-75'!C989),IF($A$20=3, IF('US06'!C989="","",'US06'!C989),IF($A$20=4, IF(NEDC!B989="","", NEDC!B989),IF($A$20=5, IF('JPN10-15'!B989="","",'JPN10-15'!B989),IF($A$20=6, IF(WLTC!C989="","", WLTC!C989),IF($A$20=7, IF('New Cycle 1'!B989="","", 'New Cycle 1'!B989),IF($A$20=8, IF('New Cycle 2'!B989="","", 'New Cycle 2'!B989),IF($A$20=9, IF('New Cycle 3'!B989="","", 'New Cycle 3'!B989),"")))))))))</f>
        <v>70</v>
      </c>
      <c r="R989" s="32">
        <f>IF($A$20=1,IF(UDDS!D989="","",UDDS!D989),IF($A$20=2,IF('FTP-75'!D989="","",'FTP-75'!D989),IF($A$20=3, IF('US06'!D989="","",'US06'!D989),IF($A$20=4, IF(NEDC!C989="","", NEDC!C989),IF($A$20=5, IF('JPN10-15'!C989="","",'JPN10-15'!C989),IF($A$20=6, IF(WLTC!D989="","", WLTC!D989),IF($A$20=7, IF('New Cycle 1'!C989="","", 'New Cycle 1'!C989),IF($A$20=8, IF('New Cycle 2'!C989="","", 'New Cycle 2'!C989),IF($A$20=9, IF('New Cycle 3'!C989="","", 'New Cycle 3'!C989),"")))))))))</f>
        <v>0</v>
      </c>
      <c r="S989" s="32">
        <f>IF($A$20=1,IF(UDDS!E989="","",UDDS!E989),IF($A$20=2,IF('FTP-75'!E989="","",'FTP-75'!E989),IF($A$20=3, IF('US06'!E989="","",'US06'!E989),IF($A$20=4, IF(NEDC!D989="","", NEDC!D989),IF($A$20=5, IF('JPN10-15'!D989="","",'JPN10-15'!D989),IF($A$20=6, IF(WLTC!E989="","", WLTC!E989),IF($A$20=7, IF('New Cycle 1'!D989="","", 'New Cycle 1'!D989),IF($A$20=8, IF('New Cycle 2'!D989="","", 'New Cycle 2'!D989),IF($A$20=9, IF('New Cycle 3'!D989="","", 'New Cycle 3'!D989),"")))))))))</f>
        <v>19.444444444444443</v>
      </c>
      <c r="T989" s="32">
        <f>IF($A$20=1,IF(UDDS!F989="","",UDDS!F989),IF($A$20=2,IF('FTP-75'!F989="","",'FTP-75'!F989),IF($A$20=3, IF('US06'!F989="","",'US06'!F989),IF($A$20=4, IF(NEDC!E989="","", NEDC!E989),IF($A$20=5, IF('JPN10-15'!E989="","",'JPN10-15'!E989),IF($A$20=6, IF(WLTC!F989="","", WLTC!F989),IF($A$20=7, IF('New Cycle 1'!E989="","", 'New Cycle 1'!E989),IF($A$20=8, IF('New Cycle 2'!E989="","", 'New Cycle 2'!E989),IF($A$20=9, IF('New Cycle 3'!E989="","", 'New Cycle 3'!E989),"")))))))))</f>
        <v>0</v>
      </c>
      <c r="U989" s="32">
        <f>IF($A$20=1,IF(UDDS!G989="","",UDDS!G989),IF($A$20=2,IF('FTP-75'!G989="","",'FTP-75'!G989),IF($A$20=3, IF('US06'!G989="","",'US06'!G989),IF($A$20=4, IF(NEDC!F989="","", NEDC!F989),IF($A$20=5, IF('JPN10-15'!F989="","",'JPN10-15'!F989),IF($A$20=6, IF(WLTC!G989="","", WLTC!G989),IF($A$20=7, IF('New Cycle 1'!F989="","", 'New Cycle 1'!F989),IF($A$20=8, IF('New Cycle 2'!F989="","", 'New Cycle 2'!F989),IF($A$20=9, IF('New Cycle 3'!F989="","", 'New Cycle 3'!F989),"")))))))))</f>
        <v>6866.6088137698716</v>
      </c>
    </row>
    <row r="990" spans="16:21" x14ac:dyDescent="0.25">
      <c r="P990" s="8">
        <f>IF($A$20=1,IF(UDDS!A990="","",UDDS!A990),IF($A$20=2,IF('FTP-75'!A990="","",'FTP-75'!A990),IF($A$20=3, IF('US06'!A990="","",'US06'!A990),IF($A$20=4, IF(NEDC!A990="","", NEDC!A990),IF($A$20=5, IF('JPN10-15'!A990="","",'JPN10-15'!A990),IF($A$20=6, IF(WLTC!B990="","", WLTC!B990),IF($A$20=7, IF('New Cycle 1'!A990="","", 'New Cycle 1'!A990),IF($A$20=8, IF('New Cycle 2'!A990="","", 'New Cycle 3'!A990),IF($A$20=9, IF('New Cycle 3'!A990="","", 'New Cycle 3'!A990),"")))))))))</f>
        <v>988</v>
      </c>
      <c r="Q990" s="32">
        <f>IF($A$20=1,IF(UDDS!C990="","",UDDS!C990),IF($A$20=2,IF('FTP-75'!C990="","",'FTP-75'!C990),IF($A$20=3, IF('US06'!C990="","",'US06'!C990),IF($A$20=4, IF(NEDC!B990="","", NEDC!B990),IF($A$20=5, IF('JPN10-15'!B990="","",'JPN10-15'!B990),IF($A$20=6, IF(WLTC!C990="","", WLTC!C990),IF($A$20=7, IF('New Cycle 1'!B990="","", 'New Cycle 1'!B990),IF($A$20=8, IF('New Cycle 2'!B990="","", 'New Cycle 2'!B990),IF($A$20=9, IF('New Cycle 3'!B990="","", 'New Cycle 3'!B990),"")))))))))</f>
        <v>70</v>
      </c>
      <c r="R990" s="32">
        <f>IF($A$20=1,IF(UDDS!D990="","",UDDS!D990),IF($A$20=2,IF('FTP-75'!D990="","",'FTP-75'!D990),IF($A$20=3, IF('US06'!D990="","",'US06'!D990),IF($A$20=4, IF(NEDC!C990="","", NEDC!C990),IF($A$20=5, IF('JPN10-15'!C990="","",'JPN10-15'!C990),IF($A$20=6, IF(WLTC!D990="","", WLTC!D990),IF($A$20=7, IF('New Cycle 1'!C990="","", 'New Cycle 1'!C990),IF($A$20=8, IF('New Cycle 2'!C990="","", 'New Cycle 2'!C990),IF($A$20=9, IF('New Cycle 3'!C990="","", 'New Cycle 3'!C990),"")))))))))</f>
        <v>0</v>
      </c>
      <c r="S990" s="32">
        <f>IF($A$20=1,IF(UDDS!E990="","",UDDS!E990),IF($A$20=2,IF('FTP-75'!E990="","",'FTP-75'!E990),IF($A$20=3, IF('US06'!E990="","",'US06'!E990),IF($A$20=4, IF(NEDC!D990="","", NEDC!D990),IF($A$20=5, IF('JPN10-15'!D990="","",'JPN10-15'!D990),IF($A$20=6, IF(WLTC!E990="","", WLTC!E990),IF($A$20=7, IF('New Cycle 1'!D990="","", 'New Cycle 1'!D990),IF($A$20=8, IF('New Cycle 2'!D990="","", 'New Cycle 2'!D990),IF($A$20=9, IF('New Cycle 3'!D990="","", 'New Cycle 3'!D990),"")))))))))</f>
        <v>19.444444444444443</v>
      </c>
      <c r="T990" s="32">
        <f>IF($A$20=1,IF(UDDS!F990="","",UDDS!F990),IF($A$20=2,IF('FTP-75'!F990="","",'FTP-75'!F990),IF($A$20=3, IF('US06'!F990="","",'US06'!F990),IF($A$20=4, IF(NEDC!E990="","", NEDC!E990),IF($A$20=5, IF('JPN10-15'!E990="","",'JPN10-15'!E990),IF($A$20=6, IF(WLTC!F990="","", WLTC!F990),IF($A$20=7, IF('New Cycle 1'!E990="","", 'New Cycle 1'!E990),IF($A$20=8, IF('New Cycle 2'!E990="","", 'New Cycle 2'!E990),IF($A$20=9, IF('New Cycle 3'!E990="","", 'New Cycle 3'!E990),"")))))))))</f>
        <v>0</v>
      </c>
      <c r="U990" s="32">
        <f>IF($A$20=1,IF(UDDS!G990="","",UDDS!G990),IF($A$20=2,IF('FTP-75'!G990="","",'FTP-75'!G990),IF($A$20=3, IF('US06'!G990="","",'US06'!G990),IF($A$20=4, IF(NEDC!F990="","", NEDC!F990),IF($A$20=5, IF('JPN10-15'!F990="","",'JPN10-15'!F990),IF($A$20=6, IF(WLTC!G990="","", WLTC!G990),IF($A$20=7, IF('New Cycle 1'!F990="","", 'New Cycle 1'!F990),IF($A$20=8, IF('New Cycle 2'!F990="","", 'New Cycle 2'!F990),IF($A$20=9, IF('New Cycle 3'!F990="","", 'New Cycle 3'!F990),"")))))))))</f>
        <v>6886.053258214316</v>
      </c>
    </row>
    <row r="991" spans="16:21" x14ac:dyDescent="0.25">
      <c r="P991" s="8">
        <f>IF($A$20=1,IF(UDDS!A991="","",UDDS!A991),IF($A$20=2,IF('FTP-75'!A991="","",'FTP-75'!A991),IF($A$20=3, IF('US06'!A991="","",'US06'!A991),IF($A$20=4, IF(NEDC!A991="","", NEDC!A991),IF($A$20=5, IF('JPN10-15'!A991="","",'JPN10-15'!A991),IF($A$20=6, IF(WLTC!B991="","", WLTC!B991),IF($A$20=7, IF('New Cycle 1'!A991="","", 'New Cycle 1'!A991),IF($A$20=8, IF('New Cycle 2'!A991="","", 'New Cycle 3'!A991),IF($A$20=9, IF('New Cycle 3'!A991="","", 'New Cycle 3'!A991),"")))))))))</f>
        <v>989</v>
      </c>
      <c r="Q991" s="32">
        <f>IF($A$20=1,IF(UDDS!C991="","",UDDS!C991),IF($A$20=2,IF('FTP-75'!C991="","",'FTP-75'!C991),IF($A$20=3, IF('US06'!C991="","",'US06'!C991),IF($A$20=4, IF(NEDC!B991="","", NEDC!B991),IF($A$20=5, IF('JPN10-15'!B991="","",'JPN10-15'!B991),IF($A$20=6, IF(WLTC!C991="","", WLTC!C991),IF($A$20=7, IF('New Cycle 1'!B991="","", 'New Cycle 1'!B991),IF($A$20=8, IF('New Cycle 2'!B991="","", 'New Cycle 2'!B991),IF($A$20=9, IF('New Cycle 3'!B991="","", 'New Cycle 3'!B991),"")))))))))</f>
        <v>70</v>
      </c>
      <c r="R991" s="32">
        <f>IF($A$20=1,IF(UDDS!D991="","",UDDS!D991),IF($A$20=2,IF('FTP-75'!D991="","",'FTP-75'!D991),IF($A$20=3, IF('US06'!D991="","",'US06'!D991),IF($A$20=4, IF(NEDC!C991="","", NEDC!C991),IF($A$20=5, IF('JPN10-15'!C991="","",'JPN10-15'!C991),IF($A$20=6, IF(WLTC!D991="","", WLTC!D991),IF($A$20=7, IF('New Cycle 1'!C991="","", 'New Cycle 1'!C991),IF($A$20=8, IF('New Cycle 2'!C991="","", 'New Cycle 2'!C991),IF($A$20=9, IF('New Cycle 3'!C991="","", 'New Cycle 3'!C991),"")))))))))</f>
        <v>0</v>
      </c>
      <c r="S991" s="32">
        <f>IF($A$20=1,IF(UDDS!E991="","",UDDS!E991),IF($A$20=2,IF('FTP-75'!E991="","",'FTP-75'!E991),IF($A$20=3, IF('US06'!E991="","",'US06'!E991),IF($A$20=4, IF(NEDC!D991="","", NEDC!D991),IF($A$20=5, IF('JPN10-15'!D991="","",'JPN10-15'!D991),IF($A$20=6, IF(WLTC!E991="","", WLTC!E991),IF($A$20=7, IF('New Cycle 1'!D991="","", 'New Cycle 1'!D991),IF($A$20=8, IF('New Cycle 2'!D991="","", 'New Cycle 2'!D991),IF($A$20=9, IF('New Cycle 3'!D991="","", 'New Cycle 3'!D991),"")))))))))</f>
        <v>19.444444444444443</v>
      </c>
      <c r="T991" s="32">
        <f>IF($A$20=1,IF(UDDS!F991="","",UDDS!F991),IF($A$20=2,IF('FTP-75'!F991="","",'FTP-75'!F991),IF($A$20=3, IF('US06'!F991="","",'US06'!F991),IF($A$20=4, IF(NEDC!E991="","", NEDC!E991),IF($A$20=5, IF('JPN10-15'!E991="","",'JPN10-15'!E991),IF($A$20=6, IF(WLTC!F991="","", WLTC!F991),IF($A$20=7, IF('New Cycle 1'!E991="","", 'New Cycle 1'!E991),IF($A$20=8, IF('New Cycle 2'!E991="","", 'New Cycle 2'!E991),IF($A$20=9, IF('New Cycle 3'!E991="","", 'New Cycle 3'!E991),"")))))))))</f>
        <v>0</v>
      </c>
      <c r="U991" s="32">
        <f>IF($A$20=1,IF(UDDS!G991="","",UDDS!G991),IF($A$20=2,IF('FTP-75'!G991="","",'FTP-75'!G991),IF($A$20=3, IF('US06'!G991="","",'US06'!G991),IF($A$20=4, IF(NEDC!F991="","", NEDC!F991),IF($A$20=5, IF('JPN10-15'!F991="","",'JPN10-15'!F991),IF($A$20=6, IF(WLTC!G991="","", WLTC!G991),IF($A$20=7, IF('New Cycle 1'!F991="","", 'New Cycle 1'!F991),IF($A$20=8, IF('New Cycle 2'!F991="","", 'New Cycle 2'!F991),IF($A$20=9, IF('New Cycle 3'!F991="","", 'New Cycle 3'!F991),"")))))))))</f>
        <v>6905.4977026587603</v>
      </c>
    </row>
    <row r="992" spans="16:21" x14ac:dyDescent="0.25">
      <c r="P992" s="8">
        <f>IF($A$20=1,IF(UDDS!A992="","",UDDS!A992),IF($A$20=2,IF('FTP-75'!A992="","",'FTP-75'!A992),IF($A$20=3, IF('US06'!A992="","",'US06'!A992),IF($A$20=4, IF(NEDC!A992="","", NEDC!A992),IF($A$20=5, IF('JPN10-15'!A992="","",'JPN10-15'!A992),IF($A$20=6, IF(WLTC!B992="","", WLTC!B992),IF($A$20=7, IF('New Cycle 1'!A992="","", 'New Cycle 1'!A992),IF($A$20=8, IF('New Cycle 2'!A992="","", 'New Cycle 3'!A992),IF($A$20=9, IF('New Cycle 3'!A992="","", 'New Cycle 3'!A992),"")))))))))</f>
        <v>990</v>
      </c>
      <c r="Q992" s="32">
        <f>IF($A$20=1,IF(UDDS!C992="","",UDDS!C992),IF($A$20=2,IF('FTP-75'!C992="","",'FTP-75'!C992),IF($A$20=3, IF('US06'!C992="","",'US06'!C992),IF($A$20=4, IF(NEDC!B992="","", NEDC!B992),IF($A$20=5, IF('JPN10-15'!B992="","",'JPN10-15'!B992),IF($A$20=6, IF(WLTC!C992="","", WLTC!C992),IF($A$20=7, IF('New Cycle 1'!B992="","", 'New Cycle 1'!B992),IF($A$20=8, IF('New Cycle 2'!B992="","", 'New Cycle 2'!B992),IF($A$20=9, IF('New Cycle 3'!B992="","", 'New Cycle 3'!B992),"")))))))))</f>
        <v>70</v>
      </c>
      <c r="R992" s="32">
        <f>IF($A$20=1,IF(UDDS!D992="","",UDDS!D992),IF($A$20=2,IF('FTP-75'!D992="","",'FTP-75'!D992),IF($A$20=3, IF('US06'!D992="","",'US06'!D992),IF($A$20=4, IF(NEDC!C992="","", NEDC!C992),IF($A$20=5, IF('JPN10-15'!C992="","",'JPN10-15'!C992),IF($A$20=6, IF(WLTC!D992="","", WLTC!D992),IF($A$20=7, IF('New Cycle 1'!C992="","", 'New Cycle 1'!C992),IF($A$20=8, IF('New Cycle 2'!C992="","", 'New Cycle 2'!C992),IF($A$20=9, IF('New Cycle 3'!C992="","", 'New Cycle 3'!C992),"")))))))))</f>
        <v>0</v>
      </c>
      <c r="S992" s="32">
        <f>IF($A$20=1,IF(UDDS!E992="","",UDDS!E992),IF($A$20=2,IF('FTP-75'!E992="","",'FTP-75'!E992),IF($A$20=3, IF('US06'!E992="","",'US06'!E992),IF($A$20=4, IF(NEDC!D992="","", NEDC!D992),IF($A$20=5, IF('JPN10-15'!D992="","",'JPN10-15'!D992),IF($A$20=6, IF(WLTC!E992="","", WLTC!E992),IF($A$20=7, IF('New Cycle 1'!D992="","", 'New Cycle 1'!D992),IF($A$20=8, IF('New Cycle 2'!D992="","", 'New Cycle 2'!D992),IF($A$20=9, IF('New Cycle 3'!D992="","", 'New Cycle 3'!D992),"")))))))))</f>
        <v>19.444444444444443</v>
      </c>
      <c r="T992" s="32">
        <f>IF($A$20=1,IF(UDDS!F992="","",UDDS!F992),IF($A$20=2,IF('FTP-75'!F992="","",'FTP-75'!F992),IF($A$20=3, IF('US06'!F992="","",'US06'!F992),IF($A$20=4, IF(NEDC!E992="","", NEDC!E992),IF($A$20=5, IF('JPN10-15'!E992="","",'JPN10-15'!E992),IF($A$20=6, IF(WLTC!F992="","", WLTC!F992),IF($A$20=7, IF('New Cycle 1'!E992="","", 'New Cycle 1'!E992),IF($A$20=8, IF('New Cycle 2'!E992="","", 'New Cycle 2'!E992),IF($A$20=9, IF('New Cycle 3'!E992="","", 'New Cycle 3'!E992),"")))))))))</f>
        <v>0</v>
      </c>
      <c r="U992" s="32">
        <f>IF($A$20=1,IF(UDDS!G992="","",UDDS!G992),IF($A$20=2,IF('FTP-75'!G992="","",'FTP-75'!G992),IF($A$20=3, IF('US06'!G992="","",'US06'!G992),IF($A$20=4, IF(NEDC!F992="","", NEDC!F992),IF($A$20=5, IF('JPN10-15'!F992="","",'JPN10-15'!F992),IF($A$20=6, IF(WLTC!G992="","", WLTC!G992),IF($A$20=7, IF('New Cycle 1'!F992="","", 'New Cycle 1'!F992),IF($A$20=8, IF('New Cycle 2'!F992="","", 'New Cycle 2'!F992),IF($A$20=9, IF('New Cycle 3'!F992="","", 'New Cycle 3'!F992),"")))))))))</f>
        <v>6924.9421471032047</v>
      </c>
    </row>
    <row r="993" spans="16:21" x14ac:dyDescent="0.25">
      <c r="P993" s="8">
        <f>IF($A$20=1,IF(UDDS!A993="","",UDDS!A993),IF($A$20=2,IF('FTP-75'!A993="","",'FTP-75'!A993),IF($A$20=3, IF('US06'!A993="","",'US06'!A993),IF($A$20=4, IF(NEDC!A993="","", NEDC!A993),IF($A$20=5, IF('JPN10-15'!A993="","",'JPN10-15'!A993),IF($A$20=6, IF(WLTC!B993="","", WLTC!B993),IF($A$20=7, IF('New Cycle 1'!A993="","", 'New Cycle 1'!A993),IF($A$20=8, IF('New Cycle 2'!A993="","", 'New Cycle 3'!A993),IF($A$20=9, IF('New Cycle 3'!A993="","", 'New Cycle 3'!A993),"")))))))))</f>
        <v>991</v>
      </c>
      <c r="Q993" s="32">
        <f>IF($A$20=1,IF(UDDS!C993="","",UDDS!C993),IF($A$20=2,IF('FTP-75'!C993="","",'FTP-75'!C993),IF($A$20=3, IF('US06'!C993="","",'US06'!C993),IF($A$20=4, IF(NEDC!B993="","", NEDC!B993),IF($A$20=5, IF('JPN10-15'!B993="","",'JPN10-15'!B993),IF($A$20=6, IF(WLTC!C993="","", WLTC!C993),IF($A$20=7, IF('New Cycle 1'!B993="","", 'New Cycle 1'!B993),IF($A$20=8, IF('New Cycle 2'!B993="","", 'New Cycle 2'!B993),IF($A$20=9, IF('New Cycle 3'!B993="","", 'New Cycle 3'!B993),"")))))))))</f>
        <v>70</v>
      </c>
      <c r="R993" s="32">
        <f>IF($A$20=1,IF(UDDS!D993="","",UDDS!D993),IF($A$20=2,IF('FTP-75'!D993="","",'FTP-75'!D993),IF($A$20=3, IF('US06'!D993="","",'US06'!D993),IF($A$20=4, IF(NEDC!C993="","", NEDC!C993),IF($A$20=5, IF('JPN10-15'!C993="","",'JPN10-15'!C993),IF($A$20=6, IF(WLTC!D993="","", WLTC!D993),IF($A$20=7, IF('New Cycle 1'!C993="","", 'New Cycle 1'!C993),IF($A$20=8, IF('New Cycle 2'!C993="","", 'New Cycle 2'!C993),IF($A$20=9, IF('New Cycle 3'!C993="","", 'New Cycle 3'!C993),"")))))))))</f>
        <v>0</v>
      </c>
      <c r="S993" s="32">
        <f>IF($A$20=1,IF(UDDS!E993="","",UDDS!E993),IF($A$20=2,IF('FTP-75'!E993="","",'FTP-75'!E993),IF($A$20=3, IF('US06'!E993="","",'US06'!E993),IF($A$20=4, IF(NEDC!D993="","", NEDC!D993),IF($A$20=5, IF('JPN10-15'!D993="","",'JPN10-15'!D993),IF($A$20=6, IF(WLTC!E993="","", WLTC!E993),IF($A$20=7, IF('New Cycle 1'!D993="","", 'New Cycle 1'!D993),IF($A$20=8, IF('New Cycle 2'!D993="","", 'New Cycle 2'!D993),IF($A$20=9, IF('New Cycle 3'!D993="","", 'New Cycle 3'!D993),"")))))))))</f>
        <v>19.444444444444443</v>
      </c>
      <c r="T993" s="32">
        <f>IF($A$20=1,IF(UDDS!F993="","",UDDS!F993),IF($A$20=2,IF('FTP-75'!F993="","",'FTP-75'!F993),IF($A$20=3, IF('US06'!F993="","",'US06'!F993),IF($A$20=4, IF(NEDC!E993="","", NEDC!E993),IF($A$20=5, IF('JPN10-15'!E993="","",'JPN10-15'!E993),IF($A$20=6, IF(WLTC!F993="","", WLTC!F993),IF($A$20=7, IF('New Cycle 1'!E993="","", 'New Cycle 1'!E993),IF($A$20=8, IF('New Cycle 2'!E993="","", 'New Cycle 2'!E993),IF($A$20=9, IF('New Cycle 3'!E993="","", 'New Cycle 3'!E993),"")))))))))</f>
        <v>0</v>
      </c>
      <c r="U993" s="32">
        <f>IF($A$20=1,IF(UDDS!G993="","",UDDS!G993),IF($A$20=2,IF('FTP-75'!G993="","",'FTP-75'!G993),IF($A$20=3, IF('US06'!G993="","",'US06'!G993),IF($A$20=4, IF(NEDC!F993="","", NEDC!F993),IF($A$20=5, IF('JPN10-15'!F993="","",'JPN10-15'!F993),IF($A$20=6, IF(WLTC!G993="","", WLTC!G993),IF($A$20=7, IF('New Cycle 1'!F993="","", 'New Cycle 1'!F993),IF($A$20=8, IF('New Cycle 2'!F993="","", 'New Cycle 2'!F993),IF($A$20=9, IF('New Cycle 3'!F993="","", 'New Cycle 3'!F993),"")))))))))</f>
        <v>6944.386591547649</v>
      </c>
    </row>
    <row r="994" spans="16:21" x14ac:dyDescent="0.25">
      <c r="P994" s="8">
        <f>IF($A$20=1,IF(UDDS!A994="","",UDDS!A994),IF($A$20=2,IF('FTP-75'!A994="","",'FTP-75'!A994),IF($A$20=3, IF('US06'!A994="","",'US06'!A994),IF($A$20=4, IF(NEDC!A994="","", NEDC!A994),IF($A$20=5, IF('JPN10-15'!A994="","",'JPN10-15'!A994),IF($A$20=6, IF(WLTC!B994="","", WLTC!B994),IF($A$20=7, IF('New Cycle 1'!A994="","", 'New Cycle 1'!A994),IF($A$20=8, IF('New Cycle 2'!A994="","", 'New Cycle 3'!A994),IF($A$20=9, IF('New Cycle 3'!A994="","", 'New Cycle 3'!A994),"")))))))))</f>
        <v>992</v>
      </c>
      <c r="Q994" s="32">
        <f>IF($A$20=1,IF(UDDS!C994="","",UDDS!C994),IF($A$20=2,IF('FTP-75'!C994="","",'FTP-75'!C994),IF($A$20=3, IF('US06'!C994="","",'US06'!C994),IF($A$20=4, IF(NEDC!B994="","", NEDC!B994),IF($A$20=5, IF('JPN10-15'!B994="","",'JPN10-15'!B994),IF($A$20=6, IF(WLTC!C994="","", WLTC!C994),IF($A$20=7, IF('New Cycle 1'!B994="","", 'New Cycle 1'!B994),IF($A$20=8, IF('New Cycle 2'!B994="","", 'New Cycle 2'!B994),IF($A$20=9, IF('New Cycle 3'!B994="","", 'New Cycle 3'!B994),"")))))))))</f>
        <v>70</v>
      </c>
      <c r="R994" s="32">
        <f>IF($A$20=1,IF(UDDS!D994="","",UDDS!D994),IF($A$20=2,IF('FTP-75'!D994="","",'FTP-75'!D994),IF($A$20=3, IF('US06'!D994="","",'US06'!D994),IF($A$20=4, IF(NEDC!C994="","", NEDC!C994),IF($A$20=5, IF('JPN10-15'!C994="","",'JPN10-15'!C994),IF($A$20=6, IF(WLTC!D994="","", WLTC!D994),IF($A$20=7, IF('New Cycle 1'!C994="","", 'New Cycle 1'!C994),IF($A$20=8, IF('New Cycle 2'!C994="","", 'New Cycle 2'!C994),IF($A$20=9, IF('New Cycle 3'!C994="","", 'New Cycle 3'!C994),"")))))))))</f>
        <v>0</v>
      </c>
      <c r="S994" s="32">
        <f>IF($A$20=1,IF(UDDS!E994="","",UDDS!E994),IF($A$20=2,IF('FTP-75'!E994="","",'FTP-75'!E994),IF($A$20=3, IF('US06'!E994="","",'US06'!E994),IF($A$20=4, IF(NEDC!D994="","", NEDC!D994),IF($A$20=5, IF('JPN10-15'!D994="","",'JPN10-15'!D994),IF($A$20=6, IF(WLTC!E994="","", WLTC!E994),IF($A$20=7, IF('New Cycle 1'!D994="","", 'New Cycle 1'!D994),IF($A$20=8, IF('New Cycle 2'!D994="","", 'New Cycle 2'!D994),IF($A$20=9, IF('New Cycle 3'!D994="","", 'New Cycle 3'!D994),"")))))))))</f>
        <v>19.444444444444443</v>
      </c>
      <c r="T994" s="32">
        <f>IF($A$20=1,IF(UDDS!F994="","",UDDS!F994),IF($A$20=2,IF('FTP-75'!F994="","",'FTP-75'!F994),IF($A$20=3, IF('US06'!F994="","",'US06'!F994),IF($A$20=4, IF(NEDC!E994="","", NEDC!E994),IF($A$20=5, IF('JPN10-15'!E994="","",'JPN10-15'!E994),IF($A$20=6, IF(WLTC!F994="","", WLTC!F994),IF($A$20=7, IF('New Cycle 1'!E994="","", 'New Cycle 1'!E994),IF($A$20=8, IF('New Cycle 2'!E994="","", 'New Cycle 2'!E994),IF($A$20=9, IF('New Cycle 3'!E994="","", 'New Cycle 3'!E994),"")))))))))</f>
        <v>0</v>
      </c>
      <c r="U994" s="32">
        <f>IF($A$20=1,IF(UDDS!G994="","",UDDS!G994),IF($A$20=2,IF('FTP-75'!G994="","",'FTP-75'!G994),IF($A$20=3, IF('US06'!G994="","",'US06'!G994),IF($A$20=4, IF(NEDC!F994="","", NEDC!F994),IF($A$20=5, IF('JPN10-15'!F994="","",'JPN10-15'!F994),IF($A$20=6, IF(WLTC!G994="","", WLTC!G994),IF($A$20=7, IF('New Cycle 1'!F994="","", 'New Cycle 1'!F994),IF($A$20=8, IF('New Cycle 2'!F994="","", 'New Cycle 2'!F994),IF($A$20=9, IF('New Cycle 3'!F994="","", 'New Cycle 3'!F994),"")))))))))</f>
        <v>6963.8310359920933</v>
      </c>
    </row>
    <row r="995" spans="16:21" x14ac:dyDescent="0.25">
      <c r="P995" s="8">
        <f>IF($A$20=1,IF(UDDS!A995="","",UDDS!A995),IF($A$20=2,IF('FTP-75'!A995="","",'FTP-75'!A995),IF($A$20=3, IF('US06'!A995="","",'US06'!A995),IF($A$20=4, IF(NEDC!A995="","", NEDC!A995),IF($A$20=5, IF('JPN10-15'!A995="","",'JPN10-15'!A995),IF($A$20=6, IF(WLTC!B995="","", WLTC!B995),IF($A$20=7, IF('New Cycle 1'!A995="","", 'New Cycle 1'!A995),IF($A$20=8, IF('New Cycle 2'!A995="","", 'New Cycle 3'!A995),IF($A$20=9, IF('New Cycle 3'!A995="","", 'New Cycle 3'!A995),"")))))))))</f>
        <v>993</v>
      </c>
      <c r="Q995" s="32">
        <f>IF($A$20=1,IF(UDDS!C995="","",UDDS!C995),IF($A$20=2,IF('FTP-75'!C995="","",'FTP-75'!C995),IF($A$20=3, IF('US06'!C995="","",'US06'!C995),IF($A$20=4, IF(NEDC!B995="","", NEDC!B995),IF($A$20=5, IF('JPN10-15'!B995="","",'JPN10-15'!B995),IF($A$20=6, IF(WLTC!C995="","", WLTC!C995),IF($A$20=7, IF('New Cycle 1'!B995="","", 'New Cycle 1'!B995),IF($A$20=8, IF('New Cycle 2'!B995="","", 'New Cycle 2'!B995),IF($A$20=9, IF('New Cycle 3'!B995="","", 'New Cycle 3'!B995),"")))))))))</f>
        <v>70</v>
      </c>
      <c r="R995" s="32">
        <f>IF($A$20=1,IF(UDDS!D995="","",UDDS!D995),IF($A$20=2,IF('FTP-75'!D995="","",'FTP-75'!D995),IF($A$20=3, IF('US06'!D995="","",'US06'!D995),IF($A$20=4, IF(NEDC!C995="","", NEDC!C995),IF($A$20=5, IF('JPN10-15'!C995="","",'JPN10-15'!C995),IF($A$20=6, IF(WLTC!D995="","", WLTC!D995),IF($A$20=7, IF('New Cycle 1'!C995="","", 'New Cycle 1'!C995),IF($A$20=8, IF('New Cycle 2'!C995="","", 'New Cycle 2'!C995),IF($A$20=9, IF('New Cycle 3'!C995="","", 'New Cycle 3'!C995),"")))))))))</f>
        <v>0</v>
      </c>
      <c r="S995" s="32">
        <f>IF($A$20=1,IF(UDDS!E995="","",UDDS!E995),IF($A$20=2,IF('FTP-75'!E995="","",'FTP-75'!E995),IF($A$20=3, IF('US06'!E995="","",'US06'!E995),IF($A$20=4, IF(NEDC!D995="","", NEDC!D995),IF($A$20=5, IF('JPN10-15'!D995="","",'JPN10-15'!D995),IF($A$20=6, IF(WLTC!E995="","", WLTC!E995),IF($A$20=7, IF('New Cycle 1'!D995="","", 'New Cycle 1'!D995),IF($A$20=8, IF('New Cycle 2'!D995="","", 'New Cycle 2'!D995),IF($A$20=9, IF('New Cycle 3'!D995="","", 'New Cycle 3'!D995),"")))))))))</f>
        <v>19.444444444444443</v>
      </c>
      <c r="T995" s="32">
        <f>IF($A$20=1,IF(UDDS!F995="","",UDDS!F995),IF($A$20=2,IF('FTP-75'!F995="","",'FTP-75'!F995),IF($A$20=3, IF('US06'!F995="","",'US06'!F995),IF($A$20=4, IF(NEDC!E995="","", NEDC!E995),IF($A$20=5, IF('JPN10-15'!E995="","",'JPN10-15'!E995),IF($A$20=6, IF(WLTC!F995="","", WLTC!F995),IF($A$20=7, IF('New Cycle 1'!E995="","", 'New Cycle 1'!E995),IF($A$20=8, IF('New Cycle 2'!E995="","", 'New Cycle 2'!E995),IF($A$20=9, IF('New Cycle 3'!E995="","", 'New Cycle 3'!E995),"")))))))))</f>
        <v>0</v>
      </c>
      <c r="U995" s="32">
        <f>IF($A$20=1,IF(UDDS!G995="","",UDDS!G995),IF($A$20=2,IF('FTP-75'!G995="","",'FTP-75'!G995),IF($A$20=3, IF('US06'!G995="","",'US06'!G995),IF($A$20=4, IF(NEDC!F995="","", NEDC!F995),IF($A$20=5, IF('JPN10-15'!F995="","",'JPN10-15'!F995),IF($A$20=6, IF(WLTC!G995="","", WLTC!G995),IF($A$20=7, IF('New Cycle 1'!F995="","", 'New Cycle 1'!F995),IF($A$20=8, IF('New Cycle 2'!F995="","", 'New Cycle 2'!F995),IF($A$20=9, IF('New Cycle 3'!F995="","", 'New Cycle 3'!F995),"")))))))))</f>
        <v>6983.2754804365377</v>
      </c>
    </row>
    <row r="996" spans="16:21" x14ac:dyDescent="0.25">
      <c r="P996" s="8">
        <f>IF($A$20=1,IF(UDDS!A996="","",UDDS!A996),IF($A$20=2,IF('FTP-75'!A996="","",'FTP-75'!A996),IF($A$20=3, IF('US06'!A996="","",'US06'!A996),IF($A$20=4, IF(NEDC!A996="","", NEDC!A996),IF($A$20=5, IF('JPN10-15'!A996="","",'JPN10-15'!A996),IF($A$20=6, IF(WLTC!B996="","", WLTC!B996),IF($A$20=7, IF('New Cycle 1'!A996="","", 'New Cycle 1'!A996),IF($A$20=8, IF('New Cycle 2'!A996="","", 'New Cycle 3'!A996),IF($A$20=9, IF('New Cycle 3'!A996="","", 'New Cycle 3'!A996),"")))))))))</f>
        <v>994</v>
      </c>
      <c r="Q996" s="32">
        <f>IF($A$20=1,IF(UDDS!C996="","",UDDS!C996),IF($A$20=2,IF('FTP-75'!C996="","",'FTP-75'!C996),IF($A$20=3, IF('US06'!C996="","",'US06'!C996),IF($A$20=4, IF(NEDC!B996="","", NEDC!B996),IF($A$20=5, IF('JPN10-15'!B996="","",'JPN10-15'!B996),IF($A$20=6, IF(WLTC!C996="","", WLTC!C996),IF($A$20=7, IF('New Cycle 1'!B996="","", 'New Cycle 1'!B996),IF($A$20=8, IF('New Cycle 2'!B996="","", 'New Cycle 2'!B996),IF($A$20=9, IF('New Cycle 3'!B996="","", 'New Cycle 3'!B996),"")))))))))</f>
        <v>70</v>
      </c>
      <c r="R996" s="32">
        <f>IF($A$20=1,IF(UDDS!D996="","",UDDS!D996),IF($A$20=2,IF('FTP-75'!D996="","",'FTP-75'!D996),IF($A$20=3, IF('US06'!D996="","",'US06'!D996),IF($A$20=4, IF(NEDC!C996="","", NEDC!C996),IF($A$20=5, IF('JPN10-15'!C996="","",'JPN10-15'!C996),IF($A$20=6, IF(WLTC!D996="","", WLTC!D996),IF($A$20=7, IF('New Cycle 1'!C996="","", 'New Cycle 1'!C996),IF($A$20=8, IF('New Cycle 2'!C996="","", 'New Cycle 2'!C996),IF($A$20=9, IF('New Cycle 3'!C996="","", 'New Cycle 3'!C996),"")))))))))</f>
        <v>0</v>
      </c>
      <c r="S996" s="32">
        <f>IF($A$20=1,IF(UDDS!E996="","",UDDS!E996),IF($A$20=2,IF('FTP-75'!E996="","",'FTP-75'!E996),IF($A$20=3, IF('US06'!E996="","",'US06'!E996),IF($A$20=4, IF(NEDC!D996="","", NEDC!D996),IF($A$20=5, IF('JPN10-15'!D996="","",'JPN10-15'!D996),IF($A$20=6, IF(WLTC!E996="","", WLTC!E996),IF($A$20=7, IF('New Cycle 1'!D996="","", 'New Cycle 1'!D996),IF($A$20=8, IF('New Cycle 2'!D996="","", 'New Cycle 2'!D996),IF($A$20=9, IF('New Cycle 3'!D996="","", 'New Cycle 3'!D996),"")))))))))</f>
        <v>19.444444444444443</v>
      </c>
      <c r="T996" s="32">
        <f>IF($A$20=1,IF(UDDS!F996="","",UDDS!F996),IF($A$20=2,IF('FTP-75'!F996="","",'FTP-75'!F996),IF($A$20=3, IF('US06'!F996="","",'US06'!F996),IF($A$20=4, IF(NEDC!E996="","", NEDC!E996),IF($A$20=5, IF('JPN10-15'!E996="","",'JPN10-15'!E996),IF($A$20=6, IF(WLTC!F996="","", WLTC!F996),IF($A$20=7, IF('New Cycle 1'!E996="","", 'New Cycle 1'!E996),IF($A$20=8, IF('New Cycle 2'!E996="","", 'New Cycle 2'!E996),IF($A$20=9, IF('New Cycle 3'!E996="","", 'New Cycle 3'!E996),"")))))))))</f>
        <v>0</v>
      </c>
      <c r="U996" s="32">
        <f>IF($A$20=1,IF(UDDS!G996="","",UDDS!G996),IF($A$20=2,IF('FTP-75'!G996="","",'FTP-75'!G996),IF($A$20=3, IF('US06'!G996="","",'US06'!G996),IF($A$20=4, IF(NEDC!F996="","", NEDC!F996),IF($A$20=5, IF('JPN10-15'!F996="","",'JPN10-15'!F996),IF($A$20=6, IF(WLTC!G996="","", WLTC!G996),IF($A$20=7, IF('New Cycle 1'!F996="","", 'New Cycle 1'!F996),IF($A$20=8, IF('New Cycle 2'!F996="","", 'New Cycle 2'!F996),IF($A$20=9, IF('New Cycle 3'!F996="","", 'New Cycle 3'!F996),"")))))))))</f>
        <v>7002.719924880982</v>
      </c>
    </row>
    <row r="997" spans="16:21" x14ac:dyDescent="0.25">
      <c r="P997" s="8">
        <f>IF($A$20=1,IF(UDDS!A997="","",UDDS!A997),IF($A$20=2,IF('FTP-75'!A997="","",'FTP-75'!A997),IF($A$20=3, IF('US06'!A997="","",'US06'!A997),IF($A$20=4, IF(NEDC!A997="","", NEDC!A997),IF($A$20=5, IF('JPN10-15'!A997="","",'JPN10-15'!A997),IF($A$20=6, IF(WLTC!B997="","", WLTC!B997),IF($A$20=7, IF('New Cycle 1'!A997="","", 'New Cycle 1'!A997),IF($A$20=8, IF('New Cycle 2'!A997="","", 'New Cycle 3'!A997),IF($A$20=9, IF('New Cycle 3'!A997="","", 'New Cycle 3'!A997),"")))))))))</f>
        <v>995</v>
      </c>
      <c r="Q997" s="32">
        <f>IF($A$20=1,IF(UDDS!C997="","",UDDS!C997),IF($A$20=2,IF('FTP-75'!C997="","",'FTP-75'!C997),IF($A$20=3, IF('US06'!C997="","",'US06'!C997),IF($A$20=4, IF(NEDC!B997="","", NEDC!B997),IF($A$20=5, IF('JPN10-15'!B997="","",'JPN10-15'!B997),IF($A$20=6, IF(WLTC!C997="","", WLTC!C997),IF($A$20=7, IF('New Cycle 1'!B997="","", 'New Cycle 1'!B997),IF($A$20=8, IF('New Cycle 2'!B997="","", 'New Cycle 2'!B997),IF($A$20=9, IF('New Cycle 3'!B997="","", 'New Cycle 3'!B997),"")))))))))</f>
        <v>70</v>
      </c>
      <c r="R997" s="32">
        <f>IF($A$20=1,IF(UDDS!D997="","",UDDS!D997),IF($A$20=2,IF('FTP-75'!D997="","",'FTP-75'!D997),IF($A$20=3, IF('US06'!D997="","",'US06'!D997),IF($A$20=4, IF(NEDC!C997="","", NEDC!C997),IF($A$20=5, IF('JPN10-15'!C997="","",'JPN10-15'!C997),IF($A$20=6, IF(WLTC!D997="","", WLTC!D997),IF($A$20=7, IF('New Cycle 1'!C997="","", 'New Cycle 1'!C997),IF($A$20=8, IF('New Cycle 2'!C997="","", 'New Cycle 2'!C997),IF($A$20=9, IF('New Cycle 3'!C997="","", 'New Cycle 3'!C997),"")))))))))</f>
        <v>0</v>
      </c>
      <c r="S997" s="32">
        <f>IF($A$20=1,IF(UDDS!E997="","",UDDS!E997),IF($A$20=2,IF('FTP-75'!E997="","",'FTP-75'!E997),IF($A$20=3, IF('US06'!E997="","",'US06'!E997),IF($A$20=4, IF(NEDC!D997="","", NEDC!D997),IF($A$20=5, IF('JPN10-15'!D997="","",'JPN10-15'!D997),IF($A$20=6, IF(WLTC!E997="","", WLTC!E997),IF($A$20=7, IF('New Cycle 1'!D997="","", 'New Cycle 1'!D997),IF($A$20=8, IF('New Cycle 2'!D997="","", 'New Cycle 2'!D997),IF($A$20=9, IF('New Cycle 3'!D997="","", 'New Cycle 3'!D997),"")))))))))</f>
        <v>19.444444444444443</v>
      </c>
      <c r="T997" s="32">
        <f>IF($A$20=1,IF(UDDS!F997="","",UDDS!F997),IF($A$20=2,IF('FTP-75'!F997="","",'FTP-75'!F997),IF($A$20=3, IF('US06'!F997="","",'US06'!F997),IF($A$20=4, IF(NEDC!E997="","", NEDC!E997),IF($A$20=5, IF('JPN10-15'!E997="","",'JPN10-15'!E997),IF($A$20=6, IF(WLTC!F997="","", WLTC!F997),IF($A$20=7, IF('New Cycle 1'!E997="","", 'New Cycle 1'!E997),IF($A$20=8, IF('New Cycle 2'!E997="","", 'New Cycle 2'!E997),IF($A$20=9, IF('New Cycle 3'!E997="","", 'New Cycle 3'!E997),"")))))))))</f>
        <v>0</v>
      </c>
      <c r="U997" s="32">
        <f>IF($A$20=1,IF(UDDS!G997="","",UDDS!G997),IF($A$20=2,IF('FTP-75'!G997="","",'FTP-75'!G997),IF($A$20=3, IF('US06'!G997="","",'US06'!G997),IF($A$20=4, IF(NEDC!F997="","", NEDC!F997),IF($A$20=5, IF('JPN10-15'!F997="","",'JPN10-15'!F997),IF($A$20=6, IF(WLTC!G997="","", WLTC!G997),IF($A$20=7, IF('New Cycle 1'!F997="","", 'New Cycle 1'!F997),IF($A$20=8, IF('New Cycle 2'!F997="","", 'New Cycle 2'!F997),IF($A$20=9, IF('New Cycle 3'!F997="","", 'New Cycle 3'!F997),"")))))))))</f>
        <v>7022.1643693254264</v>
      </c>
    </row>
    <row r="998" spans="16:21" x14ac:dyDescent="0.25">
      <c r="P998" s="8">
        <f>IF($A$20=1,IF(UDDS!A998="","",UDDS!A998),IF($A$20=2,IF('FTP-75'!A998="","",'FTP-75'!A998),IF($A$20=3, IF('US06'!A998="","",'US06'!A998),IF($A$20=4, IF(NEDC!A998="","", NEDC!A998),IF($A$20=5, IF('JPN10-15'!A998="","",'JPN10-15'!A998),IF($A$20=6, IF(WLTC!B998="","", WLTC!B998),IF($A$20=7, IF('New Cycle 1'!A998="","", 'New Cycle 1'!A998),IF($A$20=8, IF('New Cycle 2'!A998="","", 'New Cycle 3'!A998),IF($A$20=9, IF('New Cycle 3'!A998="","", 'New Cycle 3'!A998),"")))))))))</f>
        <v>996</v>
      </c>
      <c r="Q998" s="32">
        <f>IF($A$20=1,IF(UDDS!C998="","",UDDS!C998),IF($A$20=2,IF('FTP-75'!C998="","",'FTP-75'!C998),IF($A$20=3, IF('US06'!C998="","",'US06'!C998),IF($A$20=4, IF(NEDC!B998="","", NEDC!B998),IF($A$20=5, IF('JPN10-15'!B998="","",'JPN10-15'!B998),IF($A$20=6, IF(WLTC!C998="","", WLTC!C998),IF($A$20=7, IF('New Cycle 1'!B998="","", 'New Cycle 1'!B998),IF($A$20=8, IF('New Cycle 2'!B998="","", 'New Cycle 2'!B998),IF($A$20=9, IF('New Cycle 3'!B998="","", 'New Cycle 3'!B998),"")))))))))</f>
        <v>70</v>
      </c>
      <c r="R998" s="32">
        <f>IF($A$20=1,IF(UDDS!D998="","",UDDS!D998),IF($A$20=2,IF('FTP-75'!D998="","",'FTP-75'!D998),IF($A$20=3, IF('US06'!D998="","",'US06'!D998),IF($A$20=4, IF(NEDC!C998="","", NEDC!C998),IF($A$20=5, IF('JPN10-15'!C998="","",'JPN10-15'!C998),IF($A$20=6, IF(WLTC!D998="","", WLTC!D998),IF($A$20=7, IF('New Cycle 1'!C998="","", 'New Cycle 1'!C998),IF($A$20=8, IF('New Cycle 2'!C998="","", 'New Cycle 2'!C998),IF($A$20=9, IF('New Cycle 3'!C998="","", 'New Cycle 3'!C998),"")))))))))</f>
        <v>0</v>
      </c>
      <c r="S998" s="32">
        <f>IF($A$20=1,IF(UDDS!E998="","",UDDS!E998),IF($A$20=2,IF('FTP-75'!E998="","",'FTP-75'!E998),IF($A$20=3, IF('US06'!E998="","",'US06'!E998),IF($A$20=4, IF(NEDC!D998="","", NEDC!D998),IF($A$20=5, IF('JPN10-15'!D998="","",'JPN10-15'!D998),IF($A$20=6, IF(WLTC!E998="","", WLTC!E998),IF($A$20=7, IF('New Cycle 1'!D998="","", 'New Cycle 1'!D998),IF($A$20=8, IF('New Cycle 2'!D998="","", 'New Cycle 2'!D998),IF($A$20=9, IF('New Cycle 3'!D998="","", 'New Cycle 3'!D998),"")))))))))</f>
        <v>19.444444444444443</v>
      </c>
      <c r="T998" s="32">
        <f>IF($A$20=1,IF(UDDS!F998="","",UDDS!F998),IF($A$20=2,IF('FTP-75'!F998="","",'FTP-75'!F998),IF($A$20=3, IF('US06'!F998="","",'US06'!F998),IF($A$20=4, IF(NEDC!E998="","", NEDC!E998),IF($A$20=5, IF('JPN10-15'!E998="","",'JPN10-15'!E998),IF($A$20=6, IF(WLTC!F998="","", WLTC!F998),IF($A$20=7, IF('New Cycle 1'!E998="","", 'New Cycle 1'!E998),IF($A$20=8, IF('New Cycle 2'!E998="","", 'New Cycle 2'!E998),IF($A$20=9, IF('New Cycle 3'!E998="","", 'New Cycle 3'!E998),"")))))))))</f>
        <v>0</v>
      </c>
      <c r="U998" s="32">
        <f>IF($A$20=1,IF(UDDS!G998="","",UDDS!G998),IF($A$20=2,IF('FTP-75'!G998="","",'FTP-75'!G998),IF($A$20=3, IF('US06'!G998="","",'US06'!G998),IF($A$20=4, IF(NEDC!F998="","", NEDC!F998),IF($A$20=5, IF('JPN10-15'!F998="","",'JPN10-15'!F998),IF($A$20=6, IF(WLTC!G998="","", WLTC!G998),IF($A$20=7, IF('New Cycle 1'!F998="","", 'New Cycle 1'!F998),IF($A$20=8, IF('New Cycle 2'!F998="","", 'New Cycle 2'!F998),IF($A$20=9, IF('New Cycle 3'!F998="","", 'New Cycle 3'!F998),"")))))))))</f>
        <v>7041.6088137698707</v>
      </c>
    </row>
    <row r="999" spans="16:21" x14ac:dyDescent="0.25">
      <c r="P999" s="8">
        <f>IF($A$20=1,IF(UDDS!A999="","",UDDS!A999),IF($A$20=2,IF('FTP-75'!A999="","",'FTP-75'!A999),IF($A$20=3, IF('US06'!A999="","",'US06'!A999),IF($A$20=4, IF(NEDC!A999="","", NEDC!A999),IF($A$20=5, IF('JPN10-15'!A999="","",'JPN10-15'!A999),IF($A$20=6, IF(WLTC!B999="","", WLTC!B999),IF($A$20=7, IF('New Cycle 1'!A999="","", 'New Cycle 1'!A999),IF($A$20=8, IF('New Cycle 2'!A999="","", 'New Cycle 3'!A999),IF($A$20=9, IF('New Cycle 3'!A999="","", 'New Cycle 3'!A999),"")))))))))</f>
        <v>997</v>
      </c>
      <c r="Q999" s="32">
        <f>IF($A$20=1,IF(UDDS!C999="","",UDDS!C999),IF($A$20=2,IF('FTP-75'!C999="","",'FTP-75'!C999),IF($A$20=3, IF('US06'!C999="","",'US06'!C999),IF($A$20=4, IF(NEDC!B999="","", NEDC!B999),IF($A$20=5, IF('JPN10-15'!B999="","",'JPN10-15'!B999),IF($A$20=6, IF(WLTC!C999="","", WLTC!C999),IF($A$20=7, IF('New Cycle 1'!B999="","", 'New Cycle 1'!B999),IF($A$20=8, IF('New Cycle 2'!B999="","", 'New Cycle 2'!B999),IF($A$20=9, IF('New Cycle 3'!B999="","", 'New Cycle 3'!B999),"")))))))))</f>
        <v>70</v>
      </c>
      <c r="R999" s="32">
        <f>IF($A$20=1,IF(UDDS!D999="","",UDDS!D999),IF($A$20=2,IF('FTP-75'!D999="","",'FTP-75'!D999),IF($A$20=3, IF('US06'!D999="","",'US06'!D999),IF($A$20=4, IF(NEDC!C999="","", NEDC!C999),IF($A$20=5, IF('JPN10-15'!C999="","",'JPN10-15'!C999),IF($A$20=6, IF(WLTC!D999="","", WLTC!D999),IF($A$20=7, IF('New Cycle 1'!C999="","", 'New Cycle 1'!C999),IF($A$20=8, IF('New Cycle 2'!C999="","", 'New Cycle 2'!C999),IF($A$20=9, IF('New Cycle 3'!C999="","", 'New Cycle 3'!C999),"")))))))))</f>
        <v>0</v>
      </c>
      <c r="S999" s="32">
        <f>IF($A$20=1,IF(UDDS!E999="","",UDDS!E999),IF($A$20=2,IF('FTP-75'!E999="","",'FTP-75'!E999),IF($A$20=3, IF('US06'!E999="","",'US06'!E999),IF($A$20=4, IF(NEDC!D999="","", NEDC!D999),IF($A$20=5, IF('JPN10-15'!D999="","",'JPN10-15'!D999),IF($A$20=6, IF(WLTC!E999="","", WLTC!E999),IF($A$20=7, IF('New Cycle 1'!D999="","", 'New Cycle 1'!D999),IF($A$20=8, IF('New Cycle 2'!D999="","", 'New Cycle 2'!D999),IF($A$20=9, IF('New Cycle 3'!D999="","", 'New Cycle 3'!D999),"")))))))))</f>
        <v>19.444444444444443</v>
      </c>
      <c r="T999" s="32">
        <f>IF($A$20=1,IF(UDDS!F999="","",UDDS!F999),IF($A$20=2,IF('FTP-75'!F999="","",'FTP-75'!F999),IF($A$20=3, IF('US06'!F999="","",'US06'!F999),IF($A$20=4, IF(NEDC!E999="","", NEDC!E999),IF($A$20=5, IF('JPN10-15'!E999="","",'JPN10-15'!E999),IF($A$20=6, IF(WLTC!F999="","", WLTC!F999),IF($A$20=7, IF('New Cycle 1'!E999="","", 'New Cycle 1'!E999),IF($A$20=8, IF('New Cycle 2'!E999="","", 'New Cycle 2'!E999),IF($A$20=9, IF('New Cycle 3'!E999="","", 'New Cycle 3'!E999),"")))))))))</f>
        <v>0</v>
      </c>
      <c r="U999" s="32">
        <f>IF($A$20=1,IF(UDDS!G999="","",UDDS!G999),IF($A$20=2,IF('FTP-75'!G999="","",'FTP-75'!G999),IF($A$20=3, IF('US06'!G999="","",'US06'!G999),IF($A$20=4, IF(NEDC!F999="","", NEDC!F999),IF($A$20=5, IF('JPN10-15'!F999="","",'JPN10-15'!F999),IF($A$20=6, IF(WLTC!G999="","", WLTC!G999),IF($A$20=7, IF('New Cycle 1'!F999="","", 'New Cycle 1'!F999),IF($A$20=8, IF('New Cycle 2'!F999="","", 'New Cycle 2'!F999),IF($A$20=9, IF('New Cycle 3'!F999="","", 'New Cycle 3'!F999),"")))))))))</f>
        <v>7061.0532582143151</v>
      </c>
    </row>
    <row r="1000" spans="16:21" x14ac:dyDescent="0.25">
      <c r="P1000" s="8">
        <f>IF($A$20=1,IF(UDDS!A1000="","",UDDS!A1000),IF($A$20=2,IF('FTP-75'!A1000="","",'FTP-75'!A1000),IF($A$20=3, IF('US06'!A1000="","",'US06'!A1000),IF($A$20=4, IF(NEDC!A1000="","", NEDC!A1000),IF($A$20=5, IF('JPN10-15'!A1000="","",'JPN10-15'!A1000),IF($A$20=6, IF(WLTC!B1000="","", WLTC!B1000),IF($A$20=7, IF('New Cycle 1'!A1000="","", 'New Cycle 1'!A1000),IF($A$20=8, IF('New Cycle 2'!A1000="","", 'New Cycle 3'!A1000),IF($A$20=9, IF('New Cycle 3'!A1000="","", 'New Cycle 3'!A1000),"")))))))))</f>
        <v>998</v>
      </c>
      <c r="Q1000" s="32">
        <f>IF($A$20=1,IF(UDDS!C1000="","",UDDS!C1000),IF($A$20=2,IF('FTP-75'!C1000="","",'FTP-75'!C1000),IF($A$20=3, IF('US06'!C1000="","",'US06'!C1000),IF($A$20=4, IF(NEDC!B1000="","", NEDC!B1000),IF($A$20=5, IF('JPN10-15'!B1000="","",'JPN10-15'!B1000),IF($A$20=6, IF(WLTC!C1000="","", WLTC!C1000),IF($A$20=7, IF('New Cycle 1'!B1000="","", 'New Cycle 1'!B1000),IF($A$20=8, IF('New Cycle 2'!B1000="","", 'New Cycle 2'!B1000),IF($A$20=9, IF('New Cycle 3'!B1000="","", 'New Cycle 3'!B1000),"")))))))))</f>
        <v>70</v>
      </c>
      <c r="R1000" s="32">
        <f>IF($A$20=1,IF(UDDS!D1000="","",UDDS!D1000),IF($A$20=2,IF('FTP-75'!D1000="","",'FTP-75'!D1000),IF($A$20=3, IF('US06'!D1000="","",'US06'!D1000),IF($A$20=4, IF(NEDC!C1000="","", NEDC!C1000),IF($A$20=5, IF('JPN10-15'!C1000="","",'JPN10-15'!C1000),IF($A$20=6, IF(WLTC!D1000="","", WLTC!D1000),IF($A$20=7, IF('New Cycle 1'!C1000="","", 'New Cycle 1'!C1000),IF($A$20=8, IF('New Cycle 2'!C1000="","", 'New Cycle 2'!C1000),IF($A$20=9, IF('New Cycle 3'!C1000="","", 'New Cycle 3'!C1000),"")))))))))</f>
        <v>0</v>
      </c>
      <c r="S1000" s="32">
        <f>IF($A$20=1,IF(UDDS!E1000="","",UDDS!E1000),IF($A$20=2,IF('FTP-75'!E1000="","",'FTP-75'!E1000),IF($A$20=3, IF('US06'!E1000="","",'US06'!E1000),IF($A$20=4, IF(NEDC!D1000="","", NEDC!D1000),IF($A$20=5, IF('JPN10-15'!D1000="","",'JPN10-15'!D1000),IF($A$20=6, IF(WLTC!E1000="","", WLTC!E1000),IF($A$20=7, IF('New Cycle 1'!D1000="","", 'New Cycle 1'!D1000),IF($A$20=8, IF('New Cycle 2'!D1000="","", 'New Cycle 2'!D1000),IF($A$20=9, IF('New Cycle 3'!D1000="","", 'New Cycle 3'!D1000),"")))))))))</f>
        <v>19.444444444444443</v>
      </c>
      <c r="T1000" s="32">
        <f>IF($A$20=1,IF(UDDS!F1000="","",UDDS!F1000),IF($A$20=2,IF('FTP-75'!F1000="","",'FTP-75'!F1000),IF($A$20=3, IF('US06'!F1000="","",'US06'!F1000),IF($A$20=4, IF(NEDC!E1000="","", NEDC!E1000),IF($A$20=5, IF('JPN10-15'!E1000="","",'JPN10-15'!E1000),IF($A$20=6, IF(WLTC!F1000="","", WLTC!F1000),IF($A$20=7, IF('New Cycle 1'!E1000="","", 'New Cycle 1'!E1000),IF($A$20=8, IF('New Cycle 2'!E1000="","", 'New Cycle 2'!E1000),IF($A$20=9, IF('New Cycle 3'!E1000="","", 'New Cycle 3'!E1000),"")))))))))</f>
        <v>0</v>
      </c>
      <c r="U1000" s="32">
        <f>IF($A$20=1,IF(UDDS!G1000="","",UDDS!G1000),IF($A$20=2,IF('FTP-75'!G1000="","",'FTP-75'!G1000),IF($A$20=3, IF('US06'!G1000="","",'US06'!G1000),IF($A$20=4, IF(NEDC!F1000="","", NEDC!F1000),IF($A$20=5, IF('JPN10-15'!F1000="","",'JPN10-15'!F1000),IF($A$20=6, IF(WLTC!G1000="","", WLTC!G1000),IF($A$20=7, IF('New Cycle 1'!F1000="","", 'New Cycle 1'!F1000),IF($A$20=8, IF('New Cycle 2'!F1000="","", 'New Cycle 2'!F1000),IF($A$20=9, IF('New Cycle 3'!F1000="","", 'New Cycle 3'!F1000),"")))))))))</f>
        <v>7080.4977026587594</v>
      </c>
    </row>
    <row r="1001" spans="16:21" x14ac:dyDescent="0.25">
      <c r="P1001" s="8">
        <f>IF($A$20=1,IF(UDDS!A1001="","",UDDS!A1001),IF($A$20=2,IF('FTP-75'!A1001="","",'FTP-75'!A1001),IF($A$20=3, IF('US06'!A1001="","",'US06'!A1001),IF($A$20=4, IF(NEDC!A1001="","", NEDC!A1001),IF($A$20=5, IF('JPN10-15'!A1001="","",'JPN10-15'!A1001),IF($A$20=6, IF(WLTC!B1001="","", WLTC!B1001),IF($A$20=7, IF('New Cycle 1'!A1001="","", 'New Cycle 1'!A1001),IF($A$20=8, IF('New Cycle 2'!A1001="","", 'New Cycle 3'!A1001),IF($A$20=9, IF('New Cycle 3'!A1001="","", 'New Cycle 3'!A1001),"")))))))))</f>
        <v>999</v>
      </c>
      <c r="Q1001" s="32">
        <f>IF($A$20=1,IF(UDDS!C1001="","",UDDS!C1001),IF($A$20=2,IF('FTP-75'!C1001="","",'FTP-75'!C1001),IF($A$20=3, IF('US06'!C1001="","",'US06'!C1001),IF($A$20=4, IF(NEDC!B1001="","", NEDC!B1001),IF($A$20=5, IF('JPN10-15'!B1001="","",'JPN10-15'!B1001),IF($A$20=6, IF(WLTC!C1001="","", WLTC!C1001),IF($A$20=7, IF('New Cycle 1'!B1001="","", 'New Cycle 1'!B1001),IF($A$20=8, IF('New Cycle 2'!B1001="","", 'New Cycle 2'!B1001),IF($A$20=9, IF('New Cycle 3'!B1001="","", 'New Cycle 3'!B1001),"")))))))))</f>
        <v>70</v>
      </c>
      <c r="R1001" s="32">
        <f>IF($A$20=1,IF(UDDS!D1001="","",UDDS!D1001),IF($A$20=2,IF('FTP-75'!D1001="","",'FTP-75'!D1001),IF($A$20=3, IF('US06'!D1001="","",'US06'!D1001),IF($A$20=4, IF(NEDC!C1001="","", NEDC!C1001),IF($A$20=5, IF('JPN10-15'!C1001="","",'JPN10-15'!C1001),IF($A$20=6, IF(WLTC!D1001="","", WLTC!D1001),IF($A$20=7, IF('New Cycle 1'!C1001="","", 'New Cycle 1'!C1001),IF($A$20=8, IF('New Cycle 2'!C1001="","", 'New Cycle 2'!C1001),IF($A$20=9, IF('New Cycle 3'!C1001="","", 'New Cycle 3'!C1001),"")))))))))</f>
        <v>0</v>
      </c>
      <c r="S1001" s="32">
        <f>IF($A$20=1,IF(UDDS!E1001="","",UDDS!E1001),IF($A$20=2,IF('FTP-75'!E1001="","",'FTP-75'!E1001),IF($A$20=3, IF('US06'!E1001="","",'US06'!E1001),IF($A$20=4, IF(NEDC!D1001="","", NEDC!D1001),IF($A$20=5, IF('JPN10-15'!D1001="","",'JPN10-15'!D1001),IF($A$20=6, IF(WLTC!E1001="","", WLTC!E1001),IF($A$20=7, IF('New Cycle 1'!D1001="","", 'New Cycle 1'!D1001),IF($A$20=8, IF('New Cycle 2'!D1001="","", 'New Cycle 2'!D1001),IF($A$20=9, IF('New Cycle 3'!D1001="","", 'New Cycle 3'!D1001),"")))))))))</f>
        <v>19.444444444444443</v>
      </c>
      <c r="T1001" s="32">
        <f>IF($A$20=1,IF(UDDS!F1001="","",UDDS!F1001),IF($A$20=2,IF('FTP-75'!F1001="","",'FTP-75'!F1001),IF($A$20=3, IF('US06'!F1001="","",'US06'!F1001),IF($A$20=4, IF(NEDC!E1001="","", NEDC!E1001),IF($A$20=5, IF('JPN10-15'!E1001="","",'JPN10-15'!E1001),IF($A$20=6, IF(WLTC!F1001="","", WLTC!F1001),IF($A$20=7, IF('New Cycle 1'!E1001="","", 'New Cycle 1'!E1001),IF($A$20=8, IF('New Cycle 2'!E1001="","", 'New Cycle 2'!E1001),IF($A$20=9, IF('New Cycle 3'!E1001="","", 'New Cycle 3'!E1001),"")))))))))</f>
        <v>0</v>
      </c>
      <c r="U1001" s="32">
        <f>IF($A$20=1,IF(UDDS!G1001="","",UDDS!G1001),IF($A$20=2,IF('FTP-75'!G1001="","",'FTP-75'!G1001),IF($A$20=3, IF('US06'!G1001="","",'US06'!G1001),IF($A$20=4, IF(NEDC!F1001="","", NEDC!F1001),IF($A$20=5, IF('JPN10-15'!F1001="","",'JPN10-15'!F1001),IF($A$20=6, IF(WLTC!G1001="","", WLTC!G1001),IF($A$20=7, IF('New Cycle 1'!F1001="","", 'New Cycle 1'!F1001),IF($A$20=8, IF('New Cycle 2'!F1001="","", 'New Cycle 2'!F1001),IF($A$20=9, IF('New Cycle 3'!F1001="","", 'New Cycle 3'!F1001),"")))))))))</f>
        <v>7099.9421471032038</v>
      </c>
    </row>
    <row r="1002" spans="16:21" x14ac:dyDescent="0.25">
      <c r="P1002" s="8">
        <f>IF($A$20=1,IF(UDDS!A1002="","",UDDS!A1002),IF($A$20=2,IF('FTP-75'!A1002="","",'FTP-75'!A1002),IF($A$20=3, IF('US06'!A1002="","",'US06'!A1002),IF($A$20=4, IF(NEDC!A1002="","", NEDC!A1002),IF($A$20=5, IF('JPN10-15'!A1002="","",'JPN10-15'!A1002),IF($A$20=6, IF(WLTC!B1002="","", WLTC!B1002),IF($A$20=7, IF('New Cycle 1'!A1002="","", 'New Cycle 1'!A1002),IF($A$20=8, IF('New Cycle 2'!A1002="","", 'New Cycle 3'!A1002),IF($A$20=9, IF('New Cycle 3'!A1002="","", 'New Cycle 3'!A1002),"")))))))))</f>
        <v>1000</v>
      </c>
      <c r="Q1002" s="32">
        <f>IF($A$20=1,IF(UDDS!C1002="","",UDDS!C1002),IF($A$20=2,IF('FTP-75'!C1002="","",'FTP-75'!C1002),IF($A$20=3, IF('US06'!C1002="","",'US06'!C1002),IF($A$20=4, IF(NEDC!B1002="","", NEDC!B1002),IF($A$20=5, IF('JPN10-15'!B1002="","",'JPN10-15'!B1002),IF($A$20=6, IF(WLTC!C1002="","", WLTC!C1002),IF($A$20=7, IF('New Cycle 1'!B1002="","", 'New Cycle 1'!B1002),IF($A$20=8, IF('New Cycle 2'!B1002="","", 'New Cycle 2'!B1002),IF($A$20=9, IF('New Cycle 3'!B1002="","", 'New Cycle 3'!B1002),"")))))))))</f>
        <v>70</v>
      </c>
      <c r="R1002" s="32">
        <f>IF($A$20=1,IF(UDDS!D1002="","",UDDS!D1002),IF($A$20=2,IF('FTP-75'!D1002="","",'FTP-75'!D1002),IF($A$20=3, IF('US06'!D1002="","",'US06'!D1002),IF($A$20=4, IF(NEDC!C1002="","", NEDC!C1002),IF($A$20=5, IF('JPN10-15'!C1002="","",'JPN10-15'!C1002),IF($A$20=6, IF(WLTC!D1002="","", WLTC!D1002),IF($A$20=7, IF('New Cycle 1'!C1002="","", 'New Cycle 1'!C1002),IF($A$20=8, IF('New Cycle 2'!C1002="","", 'New Cycle 2'!C1002),IF($A$20=9, IF('New Cycle 3'!C1002="","", 'New Cycle 3'!C1002),"")))))))))</f>
        <v>0</v>
      </c>
      <c r="S1002" s="32">
        <f>IF($A$20=1,IF(UDDS!E1002="","",UDDS!E1002),IF($A$20=2,IF('FTP-75'!E1002="","",'FTP-75'!E1002),IF($A$20=3, IF('US06'!E1002="","",'US06'!E1002),IF($A$20=4, IF(NEDC!D1002="","", NEDC!D1002),IF($A$20=5, IF('JPN10-15'!D1002="","",'JPN10-15'!D1002),IF($A$20=6, IF(WLTC!E1002="","", WLTC!E1002),IF($A$20=7, IF('New Cycle 1'!D1002="","", 'New Cycle 1'!D1002),IF($A$20=8, IF('New Cycle 2'!D1002="","", 'New Cycle 2'!D1002),IF($A$20=9, IF('New Cycle 3'!D1002="","", 'New Cycle 3'!D1002),"")))))))))</f>
        <v>19.444444444444443</v>
      </c>
      <c r="T1002" s="32">
        <f>IF($A$20=1,IF(UDDS!F1002="","",UDDS!F1002),IF($A$20=2,IF('FTP-75'!F1002="","",'FTP-75'!F1002),IF($A$20=3, IF('US06'!F1002="","",'US06'!F1002),IF($A$20=4, IF(NEDC!E1002="","", NEDC!E1002),IF($A$20=5, IF('JPN10-15'!E1002="","",'JPN10-15'!E1002),IF($A$20=6, IF(WLTC!F1002="","", WLTC!F1002),IF($A$20=7, IF('New Cycle 1'!E1002="","", 'New Cycle 1'!E1002),IF($A$20=8, IF('New Cycle 2'!E1002="","", 'New Cycle 2'!E1002),IF($A$20=9, IF('New Cycle 3'!E1002="","", 'New Cycle 3'!E1002),"")))))))))</f>
        <v>0</v>
      </c>
      <c r="U1002" s="32">
        <f>IF($A$20=1,IF(UDDS!G1002="","",UDDS!G1002),IF($A$20=2,IF('FTP-75'!G1002="","",'FTP-75'!G1002),IF($A$20=3, IF('US06'!G1002="","",'US06'!G1002),IF($A$20=4, IF(NEDC!F1002="","", NEDC!F1002),IF($A$20=5, IF('JPN10-15'!F1002="","",'JPN10-15'!F1002),IF($A$20=6, IF(WLTC!G1002="","", WLTC!G1002),IF($A$20=7, IF('New Cycle 1'!F1002="","", 'New Cycle 1'!F1002),IF($A$20=8, IF('New Cycle 2'!F1002="","", 'New Cycle 2'!F1002),IF($A$20=9, IF('New Cycle 3'!F1002="","", 'New Cycle 3'!F1002),"")))))))))</f>
        <v>7119.3865915476481</v>
      </c>
    </row>
    <row r="1003" spans="16:21" x14ac:dyDescent="0.25">
      <c r="P1003" s="8">
        <f>IF($A$20=1,IF(UDDS!A1003="","",UDDS!A1003),IF($A$20=2,IF('FTP-75'!A1003="","",'FTP-75'!A1003),IF($A$20=3, IF('US06'!A1003="","",'US06'!A1003),IF($A$20=4, IF(NEDC!A1003="","", NEDC!A1003),IF($A$20=5, IF('JPN10-15'!A1003="","",'JPN10-15'!A1003),IF($A$20=6, IF(WLTC!B1003="","", WLTC!B1003),IF($A$20=7, IF('New Cycle 1'!A1003="","", 'New Cycle 1'!A1003),IF($A$20=8, IF('New Cycle 2'!A1003="","", 'New Cycle 3'!A1003),IF($A$20=9, IF('New Cycle 3'!A1003="","", 'New Cycle 3'!A1003),"")))))))))</f>
        <v>1001</v>
      </c>
      <c r="Q1003" s="32">
        <f>IF($A$20=1,IF(UDDS!C1003="","",UDDS!C1003),IF($A$20=2,IF('FTP-75'!C1003="","",'FTP-75'!C1003),IF($A$20=3, IF('US06'!C1003="","",'US06'!C1003),IF($A$20=4, IF(NEDC!B1003="","", NEDC!B1003),IF($A$20=5, IF('JPN10-15'!B1003="","",'JPN10-15'!B1003),IF($A$20=6, IF(WLTC!C1003="","", WLTC!C1003),IF($A$20=7, IF('New Cycle 1'!B1003="","", 'New Cycle 1'!B1003),IF($A$20=8, IF('New Cycle 2'!B1003="","", 'New Cycle 2'!B1003),IF($A$20=9, IF('New Cycle 3'!B1003="","", 'New Cycle 3'!B1003),"")))))))))</f>
        <v>70</v>
      </c>
      <c r="R1003" s="32">
        <f>IF($A$20=1,IF(UDDS!D1003="","",UDDS!D1003),IF($A$20=2,IF('FTP-75'!D1003="","",'FTP-75'!D1003),IF($A$20=3, IF('US06'!D1003="","",'US06'!D1003),IF($A$20=4, IF(NEDC!C1003="","", NEDC!C1003),IF($A$20=5, IF('JPN10-15'!C1003="","",'JPN10-15'!C1003),IF($A$20=6, IF(WLTC!D1003="","", WLTC!D1003),IF($A$20=7, IF('New Cycle 1'!C1003="","", 'New Cycle 1'!C1003),IF($A$20=8, IF('New Cycle 2'!C1003="","", 'New Cycle 2'!C1003),IF($A$20=9, IF('New Cycle 3'!C1003="","", 'New Cycle 3'!C1003),"")))))))))</f>
        <v>0</v>
      </c>
      <c r="S1003" s="32">
        <f>IF($A$20=1,IF(UDDS!E1003="","",UDDS!E1003),IF($A$20=2,IF('FTP-75'!E1003="","",'FTP-75'!E1003),IF($A$20=3, IF('US06'!E1003="","",'US06'!E1003),IF($A$20=4, IF(NEDC!D1003="","", NEDC!D1003),IF($A$20=5, IF('JPN10-15'!D1003="","",'JPN10-15'!D1003),IF($A$20=6, IF(WLTC!E1003="","", WLTC!E1003),IF($A$20=7, IF('New Cycle 1'!D1003="","", 'New Cycle 1'!D1003),IF($A$20=8, IF('New Cycle 2'!D1003="","", 'New Cycle 2'!D1003),IF($A$20=9, IF('New Cycle 3'!D1003="","", 'New Cycle 3'!D1003),"")))))))))</f>
        <v>19.444444444444443</v>
      </c>
      <c r="T1003" s="32">
        <f>IF($A$20=1,IF(UDDS!F1003="","",UDDS!F1003),IF($A$20=2,IF('FTP-75'!F1003="","",'FTP-75'!F1003),IF($A$20=3, IF('US06'!F1003="","",'US06'!F1003),IF($A$20=4, IF(NEDC!E1003="","", NEDC!E1003),IF($A$20=5, IF('JPN10-15'!E1003="","",'JPN10-15'!E1003),IF($A$20=6, IF(WLTC!F1003="","", WLTC!F1003),IF($A$20=7, IF('New Cycle 1'!E1003="","", 'New Cycle 1'!E1003),IF($A$20=8, IF('New Cycle 2'!E1003="","", 'New Cycle 2'!E1003),IF($A$20=9, IF('New Cycle 3'!E1003="","", 'New Cycle 3'!E1003),"")))))))))</f>
        <v>0</v>
      </c>
      <c r="U1003" s="32">
        <f>IF($A$20=1,IF(UDDS!G1003="","",UDDS!G1003),IF($A$20=2,IF('FTP-75'!G1003="","",'FTP-75'!G1003),IF($A$20=3, IF('US06'!G1003="","",'US06'!G1003),IF($A$20=4, IF(NEDC!F1003="","", NEDC!F1003),IF($A$20=5, IF('JPN10-15'!F1003="","",'JPN10-15'!F1003),IF($A$20=6, IF(WLTC!G1003="","", WLTC!G1003),IF($A$20=7, IF('New Cycle 1'!F1003="","", 'New Cycle 1'!F1003),IF($A$20=8, IF('New Cycle 2'!F1003="","", 'New Cycle 2'!F1003),IF($A$20=9, IF('New Cycle 3'!F1003="","", 'New Cycle 3'!F1003),"")))))))))</f>
        <v>7138.8310359920924</v>
      </c>
    </row>
    <row r="1004" spans="16:21" x14ac:dyDescent="0.25">
      <c r="P1004" s="8">
        <f>IF($A$20=1,IF(UDDS!A1004="","",UDDS!A1004),IF($A$20=2,IF('FTP-75'!A1004="","",'FTP-75'!A1004),IF($A$20=3, IF('US06'!A1004="","",'US06'!A1004),IF($A$20=4, IF(NEDC!A1004="","", NEDC!A1004),IF($A$20=5, IF('JPN10-15'!A1004="","",'JPN10-15'!A1004),IF($A$20=6, IF(WLTC!B1004="","", WLTC!B1004),IF($A$20=7, IF('New Cycle 1'!A1004="","", 'New Cycle 1'!A1004),IF($A$20=8, IF('New Cycle 2'!A1004="","", 'New Cycle 3'!A1004),IF($A$20=9, IF('New Cycle 3'!A1004="","", 'New Cycle 3'!A1004),"")))))))))</f>
        <v>1002</v>
      </c>
      <c r="Q1004" s="32">
        <f>IF($A$20=1,IF(UDDS!C1004="","",UDDS!C1004),IF($A$20=2,IF('FTP-75'!C1004="","",'FTP-75'!C1004),IF($A$20=3, IF('US06'!C1004="","",'US06'!C1004),IF($A$20=4, IF(NEDC!B1004="","", NEDC!B1004),IF($A$20=5, IF('JPN10-15'!B1004="","",'JPN10-15'!B1004),IF($A$20=6, IF(WLTC!C1004="","", WLTC!C1004),IF($A$20=7, IF('New Cycle 1'!B1004="","", 'New Cycle 1'!B1004),IF($A$20=8, IF('New Cycle 2'!B1004="","", 'New Cycle 2'!B1004),IF($A$20=9, IF('New Cycle 3'!B1004="","", 'New Cycle 3'!B1004),"")))))))))</f>
        <v>70</v>
      </c>
      <c r="R1004" s="32">
        <f>IF($A$20=1,IF(UDDS!D1004="","",UDDS!D1004),IF($A$20=2,IF('FTP-75'!D1004="","",'FTP-75'!D1004),IF($A$20=3, IF('US06'!D1004="","",'US06'!D1004),IF($A$20=4, IF(NEDC!C1004="","", NEDC!C1004),IF($A$20=5, IF('JPN10-15'!C1004="","",'JPN10-15'!C1004),IF($A$20=6, IF(WLTC!D1004="","", WLTC!D1004),IF($A$20=7, IF('New Cycle 1'!C1004="","", 'New Cycle 1'!C1004),IF($A$20=8, IF('New Cycle 2'!C1004="","", 'New Cycle 2'!C1004),IF($A$20=9, IF('New Cycle 3'!C1004="","", 'New Cycle 3'!C1004),"")))))))))</f>
        <v>0</v>
      </c>
      <c r="S1004" s="32">
        <f>IF($A$20=1,IF(UDDS!E1004="","",UDDS!E1004),IF($A$20=2,IF('FTP-75'!E1004="","",'FTP-75'!E1004),IF($A$20=3, IF('US06'!E1004="","",'US06'!E1004),IF($A$20=4, IF(NEDC!D1004="","", NEDC!D1004),IF($A$20=5, IF('JPN10-15'!D1004="","",'JPN10-15'!D1004),IF($A$20=6, IF(WLTC!E1004="","", WLTC!E1004),IF($A$20=7, IF('New Cycle 1'!D1004="","", 'New Cycle 1'!D1004),IF($A$20=8, IF('New Cycle 2'!D1004="","", 'New Cycle 2'!D1004),IF($A$20=9, IF('New Cycle 3'!D1004="","", 'New Cycle 3'!D1004),"")))))))))</f>
        <v>19.444444444444443</v>
      </c>
      <c r="T1004" s="32">
        <f>IF($A$20=1,IF(UDDS!F1004="","",UDDS!F1004),IF($A$20=2,IF('FTP-75'!F1004="","",'FTP-75'!F1004),IF($A$20=3, IF('US06'!F1004="","",'US06'!F1004),IF($A$20=4, IF(NEDC!E1004="","", NEDC!E1004),IF($A$20=5, IF('JPN10-15'!E1004="","",'JPN10-15'!E1004),IF($A$20=6, IF(WLTC!F1004="","", WLTC!F1004),IF($A$20=7, IF('New Cycle 1'!E1004="","", 'New Cycle 1'!E1004),IF($A$20=8, IF('New Cycle 2'!E1004="","", 'New Cycle 2'!E1004),IF($A$20=9, IF('New Cycle 3'!E1004="","", 'New Cycle 3'!E1004),"")))))))))</f>
        <v>0</v>
      </c>
      <c r="U1004" s="32">
        <f>IF($A$20=1,IF(UDDS!G1004="","",UDDS!G1004),IF($A$20=2,IF('FTP-75'!G1004="","",'FTP-75'!G1004),IF($A$20=3, IF('US06'!G1004="","",'US06'!G1004),IF($A$20=4, IF(NEDC!F1004="","", NEDC!F1004),IF($A$20=5, IF('JPN10-15'!F1004="","",'JPN10-15'!F1004),IF($A$20=6, IF(WLTC!G1004="","", WLTC!G1004),IF($A$20=7, IF('New Cycle 1'!F1004="","", 'New Cycle 1'!F1004),IF($A$20=8, IF('New Cycle 2'!F1004="","", 'New Cycle 2'!F1004),IF($A$20=9, IF('New Cycle 3'!F1004="","", 'New Cycle 3'!F1004),"")))))))))</f>
        <v>7158.2754804365368</v>
      </c>
    </row>
    <row r="1005" spans="16:21" x14ac:dyDescent="0.25">
      <c r="P1005" s="8">
        <f>IF($A$20=1,IF(UDDS!A1005="","",UDDS!A1005),IF($A$20=2,IF('FTP-75'!A1005="","",'FTP-75'!A1005),IF($A$20=3, IF('US06'!A1005="","",'US06'!A1005),IF($A$20=4, IF(NEDC!A1005="","", NEDC!A1005),IF($A$20=5, IF('JPN10-15'!A1005="","",'JPN10-15'!A1005),IF($A$20=6, IF(WLTC!B1005="","", WLTC!B1005),IF($A$20=7, IF('New Cycle 1'!A1005="","", 'New Cycle 1'!A1005),IF($A$20=8, IF('New Cycle 2'!A1005="","", 'New Cycle 3'!A1005),IF($A$20=9, IF('New Cycle 3'!A1005="","", 'New Cycle 3'!A1005),"")))))))))</f>
        <v>1003</v>
      </c>
      <c r="Q1005" s="32">
        <f>IF($A$20=1,IF(UDDS!C1005="","",UDDS!C1005),IF($A$20=2,IF('FTP-75'!C1005="","",'FTP-75'!C1005),IF($A$20=3, IF('US06'!C1005="","",'US06'!C1005),IF($A$20=4, IF(NEDC!B1005="","", NEDC!B1005),IF($A$20=5, IF('JPN10-15'!B1005="","",'JPN10-15'!B1005),IF($A$20=6, IF(WLTC!C1005="","", WLTC!C1005),IF($A$20=7, IF('New Cycle 1'!B1005="","", 'New Cycle 1'!B1005),IF($A$20=8, IF('New Cycle 2'!B1005="","", 'New Cycle 2'!B1005),IF($A$20=9, IF('New Cycle 3'!B1005="","", 'New Cycle 3'!B1005),"")))))))))</f>
        <v>70</v>
      </c>
      <c r="R1005" s="32">
        <f>IF($A$20=1,IF(UDDS!D1005="","",UDDS!D1005),IF($A$20=2,IF('FTP-75'!D1005="","",'FTP-75'!D1005),IF($A$20=3, IF('US06'!D1005="","",'US06'!D1005),IF($A$20=4, IF(NEDC!C1005="","", NEDC!C1005),IF($A$20=5, IF('JPN10-15'!C1005="","",'JPN10-15'!C1005),IF($A$20=6, IF(WLTC!D1005="","", WLTC!D1005),IF($A$20=7, IF('New Cycle 1'!C1005="","", 'New Cycle 1'!C1005),IF($A$20=8, IF('New Cycle 2'!C1005="","", 'New Cycle 2'!C1005),IF($A$20=9, IF('New Cycle 3'!C1005="","", 'New Cycle 3'!C1005),"")))))))))</f>
        <v>0</v>
      </c>
      <c r="S1005" s="32">
        <f>IF($A$20=1,IF(UDDS!E1005="","",UDDS!E1005),IF($A$20=2,IF('FTP-75'!E1005="","",'FTP-75'!E1005),IF($A$20=3, IF('US06'!E1005="","",'US06'!E1005),IF($A$20=4, IF(NEDC!D1005="","", NEDC!D1005),IF($A$20=5, IF('JPN10-15'!D1005="","",'JPN10-15'!D1005),IF($A$20=6, IF(WLTC!E1005="","", WLTC!E1005),IF($A$20=7, IF('New Cycle 1'!D1005="","", 'New Cycle 1'!D1005),IF($A$20=8, IF('New Cycle 2'!D1005="","", 'New Cycle 2'!D1005),IF($A$20=9, IF('New Cycle 3'!D1005="","", 'New Cycle 3'!D1005),"")))))))))</f>
        <v>19.444444444444443</v>
      </c>
      <c r="T1005" s="32">
        <f>IF($A$20=1,IF(UDDS!F1005="","",UDDS!F1005),IF($A$20=2,IF('FTP-75'!F1005="","",'FTP-75'!F1005),IF($A$20=3, IF('US06'!F1005="","",'US06'!F1005),IF($A$20=4, IF(NEDC!E1005="","", NEDC!E1005),IF($A$20=5, IF('JPN10-15'!E1005="","",'JPN10-15'!E1005),IF($A$20=6, IF(WLTC!F1005="","", WLTC!F1005),IF($A$20=7, IF('New Cycle 1'!E1005="","", 'New Cycle 1'!E1005),IF($A$20=8, IF('New Cycle 2'!E1005="","", 'New Cycle 2'!E1005),IF($A$20=9, IF('New Cycle 3'!E1005="","", 'New Cycle 3'!E1005),"")))))))))</f>
        <v>0</v>
      </c>
      <c r="U1005" s="32">
        <f>IF($A$20=1,IF(UDDS!G1005="","",UDDS!G1005),IF($A$20=2,IF('FTP-75'!G1005="","",'FTP-75'!G1005),IF($A$20=3, IF('US06'!G1005="","",'US06'!G1005),IF($A$20=4, IF(NEDC!F1005="","", NEDC!F1005),IF($A$20=5, IF('JPN10-15'!F1005="","",'JPN10-15'!F1005),IF($A$20=6, IF(WLTC!G1005="","", WLTC!G1005),IF($A$20=7, IF('New Cycle 1'!F1005="","", 'New Cycle 1'!F1005),IF($A$20=8, IF('New Cycle 2'!F1005="","", 'New Cycle 2'!F1005),IF($A$20=9, IF('New Cycle 3'!F1005="","", 'New Cycle 3'!F1005),"")))))))))</f>
        <v>7177.7199248809811</v>
      </c>
    </row>
    <row r="1006" spans="16:21" x14ac:dyDescent="0.25">
      <c r="P1006" s="8">
        <f>IF($A$20=1,IF(UDDS!A1006="","",UDDS!A1006),IF($A$20=2,IF('FTP-75'!A1006="","",'FTP-75'!A1006),IF($A$20=3, IF('US06'!A1006="","",'US06'!A1006),IF($A$20=4, IF(NEDC!A1006="","", NEDC!A1006),IF($A$20=5, IF('JPN10-15'!A1006="","",'JPN10-15'!A1006),IF($A$20=6, IF(WLTC!B1006="","", WLTC!B1006),IF($A$20=7, IF('New Cycle 1'!A1006="","", 'New Cycle 1'!A1006),IF($A$20=8, IF('New Cycle 2'!A1006="","", 'New Cycle 3'!A1006),IF($A$20=9, IF('New Cycle 3'!A1006="","", 'New Cycle 3'!A1006),"")))))))))</f>
        <v>1004</v>
      </c>
      <c r="Q1006" s="32">
        <f>IF($A$20=1,IF(UDDS!C1006="","",UDDS!C1006),IF($A$20=2,IF('FTP-75'!C1006="","",'FTP-75'!C1006),IF($A$20=3, IF('US06'!C1006="","",'US06'!C1006),IF($A$20=4, IF(NEDC!B1006="","", NEDC!B1006),IF($A$20=5, IF('JPN10-15'!B1006="","",'JPN10-15'!B1006),IF($A$20=6, IF(WLTC!C1006="","", WLTC!C1006),IF($A$20=7, IF('New Cycle 1'!B1006="","", 'New Cycle 1'!B1006),IF($A$20=8, IF('New Cycle 2'!B1006="","", 'New Cycle 2'!B1006),IF($A$20=9, IF('New Cycle 3'!B1006="","", 'New Cycle 3'!B1006),"")))))))))</f>
        <v>70</v>
      </c>
      <c r="R1006" s="32">
        <f>IF($A$20=1,IF(UDDS!D1006="","",UDDS!D1006),IF($A$20=2,IF('FTP-75'!D1006="","",'FTP-75'!D1006),IF($A$20=3, IF('US06'!D1006="","",'US06'!D1006),IF($A$20=4, IF(NEDC!C1006="","", NEDC!C1006),IF($A$20=5, IF('JPN10-15'!C1006="","",'JPN10-15'!C1006),IF($A$20=6, IF(WLTC!D1006="","", WLTC!D1006),IF($A$20=7, IF('New Cycle 1'!C1006="","", 'New Cycle 1'!C1006),IF($A$20=8, IF('New Cycle 2'!C1006="","", 'New Cycle 2'!C1006),IF($A$20=9, IF('New Cycle 3'!C1006="","", 'New Cycle 3'!C1006),"")))))))))</f>
        <v>0</v>
      </c>
      <c r="S1006" s="32">
        <f>IF($A$20=1,IF(UDDS!E1006="","",UDDS!E1006),IF($A$20=2,IF('FTP-75'!E1006="","",'FTP-75'!E1006),IF($A$20=3, IF('US06'!E1006="","",'US06'!E1006),IF($A$20=4, IF(NEDC!D1006="","", NEDC!D1006),IF($A$20=5, IF('JPN10-15'!D1006="","",'JPN10-15'!D1006),IF($A$20=6, IF(WLTC!E1006="","", WLTC!E1006),IF($A$20=7, IF('New Cycle 1'!D1006="","", 'New Cycle 1'!D1006),IF($A$20=8, IF('New Cycle 2'!D1006="","", 'New Cycle 2'!D1006),IF($A$20=9, IF('New Cycle 3'!D1006="","", 'New Cycle 3'!D1006),"")))))))))</f>
        <v>19.444444444444443</v>
      </c>
      <c r="T1006" s="32">
        <f>IF($A$20=1,IF(UDDS!F1006="","",UDDS!F1006),IF($A$20=2,IF('FTP-75'!F1006="","",'FTP-75'!F1006),IF($A$20=3, IF('US06'!F1006="","",'US06'!F1006),IF($A$20=4, IF(NEDC!E1006="","", NEDC!E1006),IF($A$20=5, IF('JPN10-15'!E1006="","",'JPN10-15'!E1006),IF($A$20=6, IF(WLTC!F1006="","", WLTC!F1006),IF($A$20=7, IF('New Cycle 1'!E1006="","", 'New Cycle 1'!E1006),IF($A$20=8, IF('New Cycle 2'!E1006="","", 'New Cycle 2'!E1006),IF($A$20=9, IF('New Cycle 3'!E1006="","", 'New Cycle 3'!E1006),"")))))))))</f>
        <v>0</v>
      </c>
      <c r="U1006" s="32">
        <f>IF($A$20=1,IF(UDDS!G1006="","",UDDS!G1006),IF($A$20=2,IF('FTP-75'!G1006="","",'FTP-75'!G1006),IF($A$20=3, IF('US06'!G1006="","",'US06'!G1006),IF($A$20=4, IF(NEDC!F1006="","", NEDC!F1006),IF($A$20=5, IF('JPN10-15'!F1006="","",'JPN10-15'!F1006),IF($A$20=6, IF(WLTC!G1006="","", WLTC!G1006),IF($A$20=7, IF('New Cycle 1'!F1006="","", 'New Cycle 1'!F1006),IF($A$20=8, IF('New Cycle 2'!F1006="","", 'New Cycle 2'!F1006),IF($A$20=9, IF('New Cycle 3'!F1006="","", 'New Cycle 3'!F1006),"")))))))))</f>
        <v>7197.1643693254255</v>
      </c>
    </row>
    <row r="1007" spans="16:21" x14ac:dyDescent="0.25">
      <c r="P1007" s="8">
        <f>IF($A$20=1,IF(UDDS!A1007="","",UDDS!A1007),IF($A$20=2,IF('FTP-75'!A1007="","",'FTP-75'!A1007),IF($A$20=3, IF('US06'!A1007="","",'US06'!A1007),IF($A$20=4, IF(NEDC!A1007="","", NEDC!A1007),IF($A$20=5, IF('JPN10-15'!A1007="","",'JPN10-15'!A1007),IF($A$20=6, IF(WLTC!B1007="","", WLTC!B1007),IF($A$20=7, IF('New Cycle 1'!A1007="","", 'New Cycle 1'!A1007),IF($A$20=8, IF('New Cycle 2'!A1007="","", 'New Cycle 3'!A1007),IF($A$20=9, IF('New Cycle 3'!A1007="","", 'New Cycle 3'!A1007),"")))))))))</f>
        <v>1005</v>
      </c>
      <c r="Q1007" s="32">
        <f>IF($A$20=1,IF(UDDS!C1007="","",UDDS!C1007),IF($A$20=2,IF('FTP-75'!C1007="","",'FTP-75'!C1007),IF($A$20=3, IF('US06'!C1007="","",'US06'!C1007),IF($A$20=4, IF(NEDC!B1007="","", NEDC!B1007),IF($A$20=5, IF('JPN10-15'!B1007="","",'JPN10-15'!B1007),IF($A$20=6, IF(WLTC!C1007="","", WLTC!C1007),IF($A$20=7, IF('New Cycle 1'!B1007="","", 'New Cycle 1'!B1007),IF($A$20=8, IF('New Cycle 2'!B1007="","", 'New Cycle 2'!B1007),IF($A$20=9, IF('New Cycle 3'!B1007="","", 'New Cycle 3'!B1007),"")))))))))</f>
        <v>70</v>
      </c>
      <c r="R1007" s="32">
        <f>IF($A$20=1,IF(UDDS!D1007="","",UDDS!D1007),IF($A$20=2,IF('FTP-75'!D1007="","",'FTP-75'!D1007),IF($A$20=3, IF('US06'!D1007="","",'US06'!D1007),IF($A$20=4, IF(NEDC!C1007="","", NEDC!C1007),IF($A$20=5, IF('JPN10-15'!C1007="","",'JPN10-15'!C1007),IF($A$20=6, IF(WLTC!D1007="","", WLTC!D1007),IF($A$20=7, IF('New Cycle 1'!C1007="","", 'New Cycle 1'!C1007),IF($A$20=8, IF('New Cycle 2'!C1007="","", 'New Cycle 2'!C1007),IF($A$20=9, IF('New Cycle 3'!C1007="","", 'New Cycle 3'!C1007),"")))))))))</f>
        <v>0</v>
      </c>
      <c r="S1007" s="32">
        <f>IF($A$20=1,IF(UDDS!E1007="","",UDDS!E1007),IF($A$20=2,IF('FTP-75'!E1007="","",'FTP-75'!E1007),IF($A$20=3, IF('US06'!E1007="","",'US06'!E1007),IF($A$20=4, IF(NEDC!D1007="","", NEDC!D1007),IF($A$20=5, IF('JPN10-15'!D1007="","",'JPN10-15'!D1007),IF($A$20=6, IF(WLTC!E1007="","", WLTC!E1007),IF($A$20=7, IF('New Cycle 1'!D1007="","", 'New Cycle 1'!D1007),IF($A$20=8, IF('New Cycle 2'!D1007="","", 'New Cycle 2'!D1007),IF($A$20=9, IF('New Cycle 3'!D1007="","", 'New Cycle 3'!D1007),"")))))))))</f>
        <v>19.444444444444443</v>
      </c>
      <c r="T1007" s="32">
        <f>IF($A$20=1,IF(UDDS!F1007="","",UDDS!F1007),IF($A$20=2,IF('FTP-75'!F1007="","",'FTP-75'!F1007),IF($A$20=3, IF('US06'!F1007="","",'US06'!F1007),IF($A$20=4, IF(NEDC!E1007="","", NEDC!E1007),IF($A$20=5, IF('JPN10-15'!E1007="","",'JPN10-15'!E1007),IF($A$20=6, IF(WLTC!F1007="","", WLTC!F1007),IF($A$20=7, IF('New Cycle 1'!E1007="","", 'New Cycle 1'!E1007),IF($A$20=8, IF('New Cycle 2'!E1007="","", 'New Cycle 2'!E1007),IF($A$20=9, IF('New Cycle 3'!E1007="","", 'New Cycle 3'!E1007),"")))))))))</f>
        <v>0</v>
      </c>
      <c r="U1007" s="32">
        <f>IF($A$20=1,IF(UDDS!G1007="","",UDDS!G1007),IF($A$20=2,IF('FTP-75'!G1007="","",'FTP-75'!G1007),IF($A$20=3, IF('US06'!G1007="","",'US06'!G1007),IF($A$20=4, IF(NEDC!F1007="","", NEDC!F1007),IF($A$20=5, IF('JPN10-15'!F1007="","",'JPN10-15'!F1007),IF($A$20=6, IF(WLTC!G1007="","", WLTC!G1007),IF($A$20=7, IF('New Cycle 1'!F1007="","", 'New Cycle 1'!F1007),IF($A$20=8, IF('New Cycle 2'!F1007="","", 'New Cycle 2'!F1007),IF($A$20=9, IF('New Cycle 3'!F1007="","", 'New Cycle 3'!F1007),"")))))))))</f>
        <v>7216.6088137698698</v>
      </c>
    </row>
    <row r="1008" spans="16:21" x14ac:dyDescent="0.25">
      <c r="P1008" s="8">
        <f>IF($A$20=1,IF(UDDS!A1008="","",UDDS!A1008),IF($A$20=2,IF('FTP-75'!A1008="","",'FTP-75'!A1008),IF($A$20=3, IF('US06'!A1008="","",'US06'!A1008),IF($A$20=4, IF(NEDC!A1008="","", NEDC!A1008),IF($A$20=5, IF('JPN10-15'!A1008="","",'JPN10-15'!A1008),IF($A$20=6, IF(WLTC!B1008="","", WLTC!B1008),IF($A$20=7, IF('New Cycle 1'!A1008="","", 'New Cycle 1'!A1008),IF($A$20=8, IF('New Cycle 2'!A1008="","", 'New Cycle 3'!A1008),IF($A$20=9, IF('New Cycle 3'!A1008="","", 'New Cycle 3'!A1008),"")))))))))</f>
        <v>1006</v>
      </c>
      <c r="Q1008" s="32">
        <f>IF($A$20=1,IF(UDDS!C1008="","",UDDS!C1008),IF($A$20=2,IF('FTP-75'!C1008="","",'FTP-75'!C1008),IF($A$20=3, IF('US06'!C1008="","",'US06'!C1008),IF($A$20=4, IF(NEDC!B1008="","", NEDC!B1008),IF($A$20=5, IF('JPN10-15'!B1008="","",'JPN10-15'!B1008),IF($A$20=6, IF(WLTC!C1008="","", WLTC!C1008),IF($A$20=7, IF('New Cycle 1'!B1008="","", 'New Cycle 1'!B1008),IF($A$20=8, IF('New Cycle 2'!B1008="","", 'New Cycle 2'!B1008),IF($A$20=9, IF('New Cycle 3'!B1008="","", 'New Cycle 3'!B1008),"")))))))))</f>
        <v>70</v>
      </c>
      <c r="R1008" s="32">
        <f>IF($A$20=1,IF(UDDS!D1008="","",UDDS!D1008),IF($A$20=2,IF('FTP-75'!D1008="","",'FTP-75'!D1008),IF($A$20=3, IF('US06'!D1008="","",'US06'!D1008),IF($A$20=4, IF(NEDC!C1008="","", NEDC!C1008),IF($A$20=5, IF('JPN10-15'!C1008="","",'JPN10-15'!C1008),IF($A$20=6, IF(WLTC!D1008="","", WLTC!D1008),IF($A$20=7, IF('New Cycle 1'!C1008="","", 'New Cycle 1'!C1008),IF($A$20=8, IF('New Cycle 2'!C1008="","", 'New Cycle 2'!C1008),IF($A$20=9, IF('New Cycle 3'!C1008="","", 'New Cycle 3'!C1008),"")))))))))</f>
        <v>0</v>
      </c>
      <c r="S1008" s="32">
        <f>IF($A$20=1,IF(UDDS!E1008="","",UDDS!E1008),IF($A$20=2,IF('FTP-75'!E1008="","",'FTP-75'!E1008),IF($A$20=3, IF('US06'!E1008="","",'US06'!E1008),IF($A$20=4, IF(NEDC!D1008="","", NEDC!D1008),IF($A$20=5, IF('JPN10-15'!D1008="","",'JPN10-15'!D1008),IF($A$20=6, IF(WLTC!E1008="","", WLTC!E1008),IF($A$20=7, IF('New Cycle 1'!D1008="","", 'New Cycle 1'!D1008),IF($A$20=8, IF('New Cycle 2'!D1008="","", 'New Cycle 2'!D1008),IF($A$20=9, IF('New Cycle 3'!D1008="","", 'New Cycle 3'!D1008),"")))))))))</f>
        <v>19.444444444444443</v>
      </c>
      <c r="T1008" s="32">
        <f>IF($A$20=1,IF(UDDS!F1008="","",UDDS!F1008),IF($A$20=2,IF('FTP-75'!F1008="","",'FTP-75'!F1008),IF($A$20=3, IF('US06'!F1008="","",'US06'!F1008),IF($A$20=4, IF(NEDC!E1008="","", NEDC!E1008),IF($A$20=5, IF('JPN10-15'!E1008="","",'JPN10-15'!E1008),IF($A$20=6, IF(WLTC!F1008="","", WLTC!F1008),IF($A$20=7, IF('New Cycle 1'!E1008="","", 'New Cycle 1'!E1008),IF($A$20=8, IF('New Cycle 2'!E1008="","", 'New Cycle 2'!E1008),IF($A$20=9, IF('New Cycle 3'!E1008="","", 'New Cycle 3'!E1008),"")))))))))</f>
        <v>0</v>
      </c>
      <c r="U1008" s="32">
        <f>IF($A$20=1,IF(UDDS!G1008="","",UDDS!G1008),IF($A$20=2,IF('FTP-75'!G1008="","",'FTP-75'!G1008),IF($A$20=3, IF('US06'!G1008="","",'US06'!G1008),IF($A$20=4, IF(NEDC!F1008="","", NEDC!F1008),IF($A$20=5, IF('JPN10-15'!F1008="","",'JPN10-15'!F1008),IF($A$20=6, IF(WLTC!G1008="","", WLTC!G1008),IF($A$20=7, IF('New Cycle 1'!F1008="","", 'New Cycle 1'!F1008),IF($A$20=8, IF('New Cycle 2'!F1008="","", 'New Cycle 2'!F1008),IF($A$20=9, IF('New Cycle 3'!F1008="","", 'New Cycle 3'!F1008),"")))))))))</f>
        <v>7236.0532582143142</v>
      </c>
    </row>
    <row r="1009" spans="16:21" x14ac:dyDescent="0.25">
      <c r="P1009" s="8">
        <f>IF($A$20=1,IF(UDDS!A1009="","",UDDS!A1009),IF($A$20=2,IF('FTP-75'!A1009="","",'FTP-75'!A1009),IF($A$20=3, IF('US06'!A1009="","",'US06'!A1009),IF($A$20=4, IF(NEDC!A1009="","", NEDC!A1009),IF($A$20=5, IF('JPN10-15'!A1009="","",'JPN10-15'!A1009),IF($A$20=6, IF(WLTC!B1009="","", WLTC!B1009),IF($A$20=7, IF('New Cycle 1'!A1009="","", 'New Cycle 1'!A1009),IF($A$20=8, IF('New Cycle 2'!A1009="","", 'New Cycle 3'!A1009),IF($A$20=9, IF('New Cycle 3'!A1009="","", 'New Cycle 3'!A1009),"")))))))))</f>
        <v>1007</v>
      </c>
      <c r="Q1009" s="32">
        <f>IF($A$20=1,IF(UDDS!C1009="","",UDDS!C1009),IF($A$20=2,IF('FTP-75'!C1009="","",'FTP-75'!C1009),IF($A$20=3, IF('US06'!C1009="","",'US06'!C1009),IF($A$20=4, IF(NEDC!B1009="","", NEDC!B1009),IF($A$20=5, IF('JPN10-15'!B1009="","",'JPN10-15'!B1009),IF($A$20=6, IF(WLTC!C1009="","", WLTC!C1009),IF($A$20=7, IF('New Cycle 1'!B1009="","", 'New Cycle 1'!B1009),IF($A$20=8, IF('New Cycle 2'!B1009="","", 'New Cycle 2'!B1009),IF($A$20=9, IF('New Cycle 3'!B1009="","", 'New Cycle 3'!B1009),"")))))))))</f>
        <v>70</v>
      </c>
      <c r="R1009" s="32">
        <f>IF($A$20=1,IF(UDDS!D1009="","",UDDS!D1009),IF($A$20=2,IF('FTP-75'!D1009="","",'FTP-75'!D1009),IF($A$20=3, IF('US06'!D1009="","",'US06'!D1009),IF($A$20=4, IF(NEDC!C1009="","", NEDC!C1009),IF($A$20=5, IF('JPN10-15'!C1009="","",'JPN10-15'!C1009),IF($A$20=6, IF(WLTC!D1009="","", WLTC!D1009),IF($A$20=7, IF('New Cycle 1'!C1009="","", 'New Cycle 1'!C1009),IF($A$20=8, IF('New Cycle 2'!C1009="","", 'New Cycle 2'!C1009),IF($A$20=9, IF('New Cycle 3'!C1009="","", 'New Cycle 3'!C1009),"")))))))))</f>
        <v>0</v>
      </c>
      <c r="S1009" s="32">
        <f>IF($A$20=1,IF(UDDS!E1009="","",UDDS!E1009),IF($A$20=2,IF('FTP-75'!E1009="","",'FTP-75'!E1009),IF($A$20=3, IF('US06'!E1009="","",'US06'!E1009),IF($A$20=4, IF(NEDC!D1009="","", NEDC!D1009),IF($A$20=5, IF('JPN10-15'!D1009="","",'JPN10-15'!D1009),IF($A$20=6, IF(WLTC!E1009="","", WLTC!E1009),IF($A$20=7, IF('New Cycle 1'!D1009="","", 'New Cycle 1'!D1009),IF($A$20=8, IF('New Cycle 2'!D1009="","", 'New Cycle 2'!D1009),IF($A$20=9, IF('New Cycle 3'!D1009="","", 'New Cycle 3'!D1009),"")))))))))</f>
        <v>19.444444444444443</v>
      </c>
      <c r="T1009" s="32">
        <f>IF($A$20=1,IF(UDDS!F1009="","",UDDS!F1009),IF($A$20=2,IF('FTP-75'!F1009="","",'FTP-75'!F1009),IF($A$20=3, IF('US06'!F1009="","",'US06'!F1009),IF($A$20=4, IF(NEDC!E1009="","", NEDC!E1009),IF($A$20=5, IF('JPN10-15'!E1009="","",'JPN10-15'!E1009),IF($A$20=6, IF(WLTC!F1009="","", WLTC!F1009),IF($A$20=7, IF('New Cycle 1'!E1009="","", 'New Cycle 1'!E1009),IF($A$20=8, IF('New Cycle 2'!E1009="","", 'New Cycle 2'!E1009),IF($A$20=9, IF('New Cycle 3'!E1009="","", 'New Cycle 3'!E1009),"")))))))))</f>
        <v>0</v>
      </c>
      <c r="U1009" s="32">
        <f>IF($A$20=1,IF(UDDS!G1009="","",UDDS!G1009),IF($A$20=2,IF('FTP-75'!G1009="","",'FTP-75'!G1009),IF($A$20=3, IF('US06'!G1009="","",'US06'!G1009),IF($A$20=4, IF(NEDC!F1009="","", NEDC!F1009),IF($A$20=5, IF('JPN10-15'!F1009="","",'JPN10-15'!F1009),IF($A$20=6, IF(WLTC!G1009="","", WLTC!G1009),IF($A$20=7, IF('New Cycle 1'!F1009="","", 'New Cycle 1'!F1009),IF($A$20=8, IF('New Cycle 2'!F1009="","", 'New Cycle 2'!F1009),IF($A$20=9, IF('New Cycle 3'!F1009="","", 'New Cycle 3'!F1009),"")))))))))</f>
        <v>7255.4977026587585</v>
      </c>
    </row>
    <row r="1010" spans="16:21" x14ac:dyDescent="0.25">
      <c r="P1010" s="8">
        <f>IF($A$20=1,IF(UDDS!A1010="","",UDDS!A1010),IF($A$20=2,IF('FTP-75'!A1010="","",'FTP-75'!A1010),IF($A$20=3, IF('US06'!A1010="","",'US06'!A1010),IF($A$20=4, IF(NEDC!A1010="","", NEDC!A1010),IF($A$20=5, IF('JPN10-15'!A1010="","",'JPN10-15'!A1010),IF($A$20=6, IF(WLTC!B1010="","", WLTC!B1010),IF($A$20=7, IF('New Cycle 1'!A1010="","", 'New Cycle 1'!A1010),IF($A$20=8, IF('New Cycle 2'!A1010="","", 'New Cycle 3'!A1010),IF($A$20=9, IF('New Cycle 3'!A1010="","", 'New Cycle 3'!A1010),"")))))))))</f>
        <v>1008</v>
      </c>
      <c r="Q1010" s="32">
        <f>IF($A$20=1,IF(UDDS!C1010="","",UDDS!C1010),IF($A$20=2,IF('FTP-75'!C1010="","",'FTP-75'!C1010),IF($A$20=3, IF('US06'!C1010="","",'US06'!C1010),IF($A$20=4, IF(NEDC!B1010="","", NEDC!B1010),IF($A$20=5, IF('JPN10-15'!B1010="","",'JPN10-15'!B1010),IF($A$20=6, IF(WLTC!C1010="","", WLTC!C1010),IF($A$20=7, IF('New Cycle 1'!B1010="","", 'New Cycle 1'!B1010),IF($A$20=8, IF('New Cycle 2'!B1010="","", 'New Cycle 2'!B1010),IF($A$20=9, IF('New Cycle 3'!B1010="","", 'New Cycle 3'!B1010),"")))))))))</f>
        <v>70</v>
      </c>
      <c r="R1010" s="32">
        <f>IF($A$20=1,IF(UDDS!D1010="","",UDDS!D1010),IF($A$20=2,IF('FTP-75'!D1010="","",'FTP-75'!D1010),IF($A$20=3, IF('US06'!D1010="","",'US06'!D1010),IF($A$20=4, IF(NEDC!C1010="","", NEDC!C1010),IF($A$20=5, IF('JPN10-15'!C1010="","",'JPN10-15'!C1010),IF($A$20=6, IF(WLTC!D1010="","", WLTC!D1010),IF($A$20=7, IF('New Cycle 1'!C1010="","", 'New Cycle 1'!C1010),IF($A$20=8, IF('New Cycle 2'!C1010="","", 'New Cycle 2'!C1010),IF($A$20=9, IF('New Cycle 3'!C1010="","", 'New Cycle 3'!C1010),"")))))))))</f>
        <v>0</v>
      </c>
      <c r="S1010" s="32">
        <f>IF($A$20=1,IF(UDDS!E1010="","",UDDS!E1010),IF($A$20=2,IF('FTP-75'!E1010="","",'FTP-75'!E1010),IF($A$20=3, IF('US06'!E1010="","",'US06'!E1010),IF($A$20=4, IF(NEDC!D1010="","", NEDC!D1010),IF($A$20=5, IF('JPN10-15'!D1010="","",'JPN10-15'!D1010),IF($A$20=6, IF(WLTC!E1010="","", WLTC!E1010),IF($A$20=7, IF('New Cycle 1'!D1010="","", 'New Cycle 1'!D1010),IF($A$20=8, IF('New Cycle 2'!D1010="","", 'New Cycle 2'!D1010),IF($A$20=9, IF('New Cycle 3'!D1010="","", 'New Cycle 3'!D1010),"")))))))))</f>
        <v>19.444444444444443</v>
      </c>
      <c r="T1010" s="32">
        <f>IF($A$20=1,IF(UDDS!F1010="","",UDDS!F1010),IF($A$20=2,IF('FTP-75'!F1010="","",'FTP-75'!F1010),IF($A$20=3, IF('US06'!F1010="","",'US06'!F1010),IF($A$20=4, IF(NEDC!E1010="","", NEDC!E1010),IF($A$20=5, IF('JPN10-15'!E1010="","",'JPN10-15'!E1010),IF($A$20=6, IF(WLTC!F1010="","", WLTC!F1010),IF($A$20=7, IF('New Cycle 1'!E1010="","", 'New Cycle 1'!E1010),IF($A$20=8, IF('New Cycle 2'!E1010="","", 'New Cycle 2'!E1010),IF($A$20=9, IF('New Cycle 3'!E1010="","", 'New Cycle 3'!E1010),"")))))))))</f>
        <v>0</v>
      </c>
      <c r="U1010" s="32">
        <f>IF($A$20=1,IF(UDDS!G1010="","",UDDS!G1010),IF($A$20=2,IF('FTP-75'!G1010="","",'FTP-75'!G1010),IF($A$20=3, IF('US06'!G1010="","",'US06'!G1010),IF($A$20=4, IF(NEDC!F1010="","", NEDC!F1010),IF($A$20=5, IF('JPN10-15'!F1010="","",'JPN10-15'!F1010),IF($A$20=6, IF(WLTC!G1010="","", WLTC!G1010),IF($A$20=7, IF('New Cycle 1'!F1010="","", 'New Cycle 1'!F1010),IF($A$20=8, IF('New Cycle 2'!F1010="","", 'New Cycle 2'!F1010),IF($A$20=9, IF('New Cycle 3'!F1010="","", 'New Cycle 3'!F1010),"")))))))))</f>
        <v>7274.9421471032028</v>
      </c>
    </row>
    <row r="1011" spans="16:21" x14ac:dyDescent="0.25">
      <c r="P1011" s="8">
        <f>IF($A$20=1,IF(UDDS!A1011="","",UDDS!A1011),IF($A$20=2,IF('FTP-75'!A1011="","",'FTP-75'!A1011),IF($A$20=3, IF('US06'!A1011="","",'US06'!A1011),IF($A$20=4, IF(NEDC!A1011="","", NEDC!A1011),IF($A$20=5, IF('JPN10-15'!A1011="","",'JPN10-15'!A1011),IF($A$20=6, IF(WLTC!B1011="","", WLTC!B1011),IF($A$20=7, IF('New Cycle 1'!A1011="","", 'New Cycle 1'!A1011),IF($A$20=8, IF('New Cycle 2'!A1011="","", 'New Cycle 3'!A1011),IF($A$20=9, IF('New Cycle 3'!A1011="","", 'New Cycle 3'!A1011),"")))))))))</f>
        <v>1009</v>
      </c>
      <c r="Q1011" s="32">
        <f>IF($A$20=1,IF(UDDS!C1011="","",UDDS!C1011),IF($A$20=2,IF('FTP-75'!C1011="","",'FTP-75'!C1011),IF($A$20=3, IF('US06'!C1011="","",'US06'!C1011),IF($A$20=4, IF(NEDC!B1011="","", NEDC!B1011),IF($A$20=5, IF('JPN10-15'!B1011="","",'JPN10-15'!B1011),IF($A$20=6, IF(WLTC!C1011="","", WLTC!C1011),IF($A$20=7, IF('New Cycle 1'!B1011="","", 'New Cycle 1'!B1011),IF($A$20=8, IF('New Cycle 2'!B1011="","", 'New Cycle 2'!B1011),IF($A$20=9, IF('New Cycle 3'!B1011="","", 'New Cycle 3'!B1011),"")))))))))</f>
        <v>70</v>
      </c>
      <c r="R1011" s="32">
        <f>IF($A$20=1,IF(UDDS!D1011="","",UDDS!D1011),IF($A$20=2,IF('FTP-75'!D1011="","",'FTP-75'!D1011),IF($A$20=3, IF('US06'!D1011="","",'US06'!D1011),IF($A$20=4, IF(NEDC!C1011="","", NEDC!C1011),IF($A$20=5, IF('JPN10-15'!C1011="","",'JPN10-15'!C1011),IF($A$20=6, IF(WLTC!D1011="","", WLTC!D1011),IF($A$20=7, IF('New Cycle 1'!C1011="","", 'New Cycle 1'!C1011),IF($A$20=8, IF('New Cycle 2'!C1011="","", 'New Cycle 2'!C1011),IF($A$20=9, IF('New Cycle 3'!C1011="","", 'New Cycle 3'!C1011),"")))))))))</f>
        <v>0</v>
      </c>
      <c r="S1011" s="32">
        <f>IF($A$20=1,IF(UDDS!E1011="","",UDDS!E1011),IF($A$20=2,IF('FTP-75'!E1011="","",'FTP-75'!E1011),IF($A$20=3, IF('US06'!E1011="","",'US06'!E1011),IF($A$20=4, IF(NEDC!D1011="","", NEDC!D1011),IF($A$20=5, IF('JPN10-15'!D1011="","",'JPN10-15'!D1011),IF($A$20=6, IF(WLTC!E1011="","", WLTC!E1011),IF($A$20=7, IF('New Cycle 1'!D1011="","", 'New Cycle 1'!D1011),IF($A$20=8, IF('New Cycle 2'!D1011="","", 'New Cycle 2'!D1011),IF($A$20=9, IF('New Cycle 3'!D1011="","", 'New Cycle 3'!D1011),"")))))))))</f>
        <v>19.444444444444443</v>
      </c>
      <c r="T1011" s="32">
        <f>IF($A$20=1,IF(UDDS!F1011="","",UDDS!F1011),IF($A$20=2,IF('FTP-75'!F1011="","",'FTP-75'!F1011),IF($A$20=3, IF('US06'!F1011="","",'US06'!F1011),IF($A$20=4, IF(NEDC!E1011="","", NEDC!E1011),IF($A$20=5, IF('JPN10-15'!E1011="","",'JPN10-15'!E1011),IF($A$20=6, IF(WLTC!F1011="","", WLTC!F1011),IF($A$20=7, IF('New Cycle 1'!E1011="","", 'New Cycle 1'!E1011),IF($A$20=8, IF('New Cycle 2'!E1011="","", 'New Cycle 2'!E1011),IF($A$20=9, IF('New Cycle 3'!E1011="","", 'New Cycle 3'!E1011),"")))))))))</f>
        <v>0</v>
      </c>
      <c r="U1011" s="32">
        <f>IF($A$20=1,IF(UDDS!G1011="","",UDDS!G1011),IF($A$20=2,IF('FTP-75'!G1011="","",'FTP-75'!G1011),IF($A$20=3, IF('US06'!G1011="","",'US06'!G1011),IF($A$20=4, IF(NEDC!F1011="","", NEDC!F1011),IF($A$20=5, IF('JPN10-15'!F1011="","",'JPN10-15'!F1011),IF($A$20=6, IF(WLTC!G1011="","", WLTC!G1011),IF($A$20=7, IF('New Cycle 1'!F1011="","", 'New Cycle 1'!F1011),IF($A$20=8, IF('New Cycle 2'!F1011="","", 'New Cycle 2'!F1011),IF($A$20=9, IF('New Cycle 3'!F1011="","", 'New Cycle 3'!F1011),"")))))))))</f>
        <v>7294.3865915476472</v>
      </c>
    </row>
    <row r="1012" spans="16:21" x14ac:dyDescent="0.25">
      <c r="P1012" s="8">
        <f>IF($A$20=1,IF(UDDS!A1012="","",UDDS!A1012),IF($A$20=2,IF('FTP-75'!A1012="","",'FTP-75'!A1012),IF($A$20=3, IF('US06'!A1012="","",'US06'!A1012),IF($A$20=4, IF(NEDC!A1012="","", NEDC!A1012),IF($A$20=5, IF('JPN10-15'!A1012="","",'JPN10-15'!A1012),IF($A$20=6, IF(WLTC!B1012="","", WLTC!B1012),IF($A$20=7, IF('New Cycle 1'!A1012="","", 'New Cycle 1'!A1012),IF($A$20=8, IF('New Cycle 2'!A1012="","", 'New Cycle 3'!A1012),IF($A$20=9, IF('New Cycle 3'!A1012="","", 'New Cycle 3'!A1012),"")))))))))</f>
        <v>1010</v>
      </c>
      <c r="Q1012" s="32">
        <f>IF($A$20=1,IF(UDDS!C1012="","",UDDS!C1012),IF($A$20=2,IF('FTP-75'!C1012="","",'FTP-75'!C1012),IF($A$20=3, IF('US06'!C1012="","",'US06'!C1012),IF($A$20=4, IF(NEDC!B1012="","", NEDC!B1012),IF($A$20=5, IF('JPN10-15'!B1012="","",'JPN10-15'!B1012),IF($A$20=6, IF(WLTC!C1012="","", WLTC!C1012),IF($A$20=7, IF('New Cycle 1'!B1012="","", 'New Cycle 1'!B1012),IF($A$20=8, IF('New Cycle 2'!B1012="","", 'New Cycle 2'!B1012),IF($A$20=9, IF('New Cycle 3'!B1012="","", 'New Cycle 3'!B1012),"")))))))))</f>
        <v>70</v>
      </c>
      <c r="R1012" s="32">
        <f>IF($A$20=1,IF(UDDS!D1012="","",UDDS!D1012),IF($A$20=2,IF('FTP-75'!D1012="","",'FTP-75'!D1012),IF($A$20=3, IF('US06'!D1012="","",'US06'!D1012),IF($A$20=4, IF(NEDC!C1012="","", NEDC!C1012),IF($A$20=5, IF('JPN10-15'!C1012="","",'JPN10-15'!C1012),IF($A$20=6, IF(WLTC!D1012="","", WLTC!D1012),IF($A$20=7, IF('New Cycle 1'!C1012="","", 'New Cycle 1'!C1012),IF($A$20=8, IF('New Cycle 2'!C1012="","", 'New Cycle 2'!C1012),IF($A$20=9, IF('New Cycle 3'!C1012="","", 'New Cycle 3'!C1012),"")))))))))</f>
        <v>0</v>
      </c>
      <c r="S1012" s="32">
        <f>IF($A$20=1,IF(UDDS!E1012="","",UDDS!E1012),IF($A$20=2,IF('FTP-75'!E1012="","",'FTP-75'!E1012),IF($A$20=3, IF('US06'!E1012="","",'US06'!E1012),IF($A$20=4, IF(NEDC!D1012="","", NEDC!D1012),IF($A$20=5, IF('JPN10-15'!D1012="","",'JPN10-15'!D1012),IF($A$20=6, IF(WLTC!E1012="","", WLTC!E1012),IF($A$20=7, IF('New Cycle 1'!D1012="","", 'New Cycle 1'!D1012),IF($A$20=8, IF('New Cycle 2'!D1012="","", 'New Cycle 2'!D1012),IF($A$20=9, IF('New Cycle 3'!D1012="","", 'New Cycle 3'!D1012),"")))))))))</f>
        <v>19.444444444444443</v>
      </c>
      <c r="T1012" s="32">
        <f>IF($A$20=1,IF(UDDS!F1012="","",UDDS!F1012),IF($A$20=2,IF('FTP-75'!F1012="","",'FTP-75'!F1012),IF($A$20=3, IF('US06'!F1012="","",'US06'!F1012),IF($A$20=4, IF(NEDC!E1012="","", NEDC!E1012),IF($A$20=5, IF('JPN10-15'!E1012="","",'JPN10-15'!E1012),IF($A$20=6, IF(WLTC!F1012="","", WLTC!F1012),IF($A$20=7, IF('New Cycle 1'!E1012="","", 'New Cycle 1'!E1012),IF($A$20=8, IF('New Cycle 2'!E1012="","", 'New Cycle 2'!E1012),IF($A$20=9, IF('New Cycle 3'!E1012="","", 'New Cycle 3'!E1012),"")))))))))</f>
        <v>0</v>
      </c>
      <c r="U1012" s="32">
        <f>IF($A$20=1,IF(UDDS!G1012="","",UDDS!G1012),IF($A$20=2,IF('FTP-75'!G1012="","",'FTP-75'!G1012),IF($A$20=3, IF('US06'!G1012="","",'US06'!G1012),IF($A$20=4, IF(NEDC!F1012="","", NEDC!F1012),IF($A$20=5, IF('JPN10-15'!F1012="","",'JPN10-15'!F1012),IF($A$20=6, IF(WLTC!G1012="","", WLTC!G1012),IF($A$20=7, IF('New Cycle 1'!F1012="","", 'New Cycle 1'!F1012),IF($A$20=8, IF('New Cycle 2'!F1012="","", 'New Cycle 2'!F1012),IF($A$20=9, IF('New Cycle 3'!F1012="","", 'New Cycle 3'!F1012),"")))))))))</f>
        <v>7313.8310359920915</v>
      </c>
    </row>
    <row r="1013" spans="16:21" x14ac:dyDescent="0.25">
      <c r="P1013" s="8">
        <f>IF($A$20=1,IF(UDDS!A1013="","",UDDS!A1013),IF($A$20=2,IF('FTP-75'!A1013="","",'FTP-75'!A1013),IF($A$20=3, IF('US06'!A1013="","",'US06'!A1013),IF($A$20=4, IF(NEDC!A1013="","", NEDC!A1013),IF($A$20=5, IF('JPN10-15'!A1013="","",'JPN10-15'!A1013),IF($A$20=6, IF(WLTC!B1013="","", WLTC!B1013),IF($A$20=7, IF('New Cycle 1'!A1013="","", 'New Cycle 1'!A1013),IF($A$20=8, IF('New Cycle 2'!A1013="","", 'New Cycle 3'!A1013),IF($A$20=9, IF('New Cycle 3'!A1013="","", 'New Cycle 3'!A1013),"")))))))))</f>
        <v>1011</v>
      </c>
      <c r="Q1013" s="32">
        <f>IF($A$20=1,IF(UDDS!C1013="","",UDDS!C1013),IF($A$20=2,IF('FTP-75'!C1013="","",'FTP-75'!C1013),IF($A$20=3, IF('US06'!C1013="","",'US06'!C1013),IF($A$20=4, IF(NEDC!B1013="","", NEDC!B1013),IF($A$20=5, IF('JPN10-15'!B1013="","",'JPN10-15'!B1013),IF($A$20=6, IF(WLTC!C1013="","", WLTC!C1013),IF($A$20=7, IF('New Cycle 1'!B1013="","", 'New Cycle 1'!B1013),IF($A$20=8, IF('New Cycle 2'!B1013="","", 'New Cycle 2'!B1013),IF($A$20=9, IF('New Cycle 3'!B1013="","", 'New Cycle 3'!B1013),"")))))))))</f>
        <v>70</v>
      </c>
      <c r="R1013" s="32">
        <f>IF($A$20=1,IF(UDDS!D1013="","",UDDS!D1013),IF($A$20=2,IF('FTP-75'!D1013="","",'FTP-75'!D1013),IF($A$20=3, IF('US06'!D1013="","",'US06'!D1013),IF($A$20=4, IF(NEDC!C1013="","", NEDC!C1013),IF($A$20=5, IF('JPN10-15'!C1013="","",'JPN10-15'!C1013),IF($A$20=6, IF(WLTC!D1013="","", WLTC!D1013),IF($A$20=7, IF('New Cycle 1'!C1013="","", 'New Cycle 1'!C1013),IF($A$20=8, IF('New Cycle 2'!C1013="","", 'New Cycle 2'!C1013),IF($A$20=9, IF('New Cycle 3'!C1013="","", 'New Cycle 3'!C1013),"")))))))))</f>
        <v>0</v>
      </c>
      <c r="S1013" s="32">
        <f>IF($A$20=1,IF(UDDS!E1013="","",UDDS!E1013),IF($A$20=2,IF('FTP-75'!E1013="","",'FTP-75'!E1013),IF($A$20=3, IF('US06'!E1013="","",'US06'!E1013),IF($A$20=4, IF(NEDC!D1013="","", NEDC!D1013),IF($A$20=5, IF('JPN10-15'!D1013="","",'JPN10-15'!D1013),IF($A$20=6, IF(WLTC!E1013="","", WLTC!E1013),IF($A$20=7, IF('New Cycle 1'!D1013="","", 'New Cycle 1'!D1013),IF($A$20=8, IF('New Cycle 2'!D1013="","", 'New Cycle 2'!D1013),IF($A$20=9, IF('New Cycle 3'!D1013="","", 'New Cycle 3'!D1013),"")))))))))</f>
        <v>19.444444444444443</v>
      </c>
      <c r="T1013" s="32">
        <f>IF($A$20=1,IF(UDDS!F1013="","",UDDS!F1013),IF($A$20=2,IF('FTP-75'!F1013="","",'FTP-75'!F1013),IF($A$20=3, IF('US06'!F1013="","",'US06'!F1013),IF($A$20=4, IF(NEDC!E1013="","", NEDC!E1013),IF($A$20=5, IF('JPN10-15'!E1013="","",'JPN10-15'!E1013),IF($A$20=6, IF(WLTC!F1013="","", WLTC!F1013),IF($A$20=7, IF('New Cycle 1'!E1013="","", 'New Cycle 1'!E1013),IF($A$20=8, IF('New Cycle 2'!E1013="","", 'New Cycle 2'!E1013),IF($A$20=9, IF('New Cycle 3'!E1013="","", 'New Cycle 3'!E1013),"")))))))))</f>
        <v>0</v>
      </c>
      <c r="U1013" s="32">
        <f>IF($A$20=1,IF(UDDS!G1013="","",UDDS!G1013),IF($A$20=2,IF('FTP-75'!G1013="","",'FTP-75'!G1013),IF($A$20=3, IF('US06'!G1013="","",'US06'!G1013),IF($A$20=4, IF(NEDC!F1013="","", NEDC!F1013),IF($A$20=5, IF('JPN10-15'!F1013="","",'JPN10-15'!F1013),IF($A$20=6, IF(WLTC!G1013="","", WLTC!G1013),IF($A$20=7, IF('New Cycle 1'!F1013="","", 'New Cycle 1'!F1013),IF($A$20=8, IF('New Cycle 2'!F1013="","", 'New Cycle 2'!F1013),IF($A$20=9, IF('New Cycle 3'!F1013="","", 'New Cycle 3'!F1013),"")))))))))</f>
        <v>7333.2754804365359</v>
      </c>
    </row>
    <row r="1014" spans="16:21" x14ac:dyDescent="0.25">
      <c r="P1014" s="8">
        <f>IF($A$20=1,IF(UDDS!A1014="","",UDDS!A1014),IF($A$20=2,IF('FTP-75'!A1014="","",'FTP-75'!A1014),IF($A$20=3, IF('US06'!A1014="","",'US06'!A1014),IF($A$20=4, IF(NEDC!A1014="","", NEDC!A1014),IF($A$20=5, IF('JPN10-15'!A1014="","",'JPN10-15'!A1014),IF($A$20=6, IF(WLTC!B1014="","", WLTC!B1014),IF($A$20=7, IF('New Cycle 1'!A1014="","", 'New Cycle 1'!A1014),IF($A$20=8, IF('New Cycle 2'!A1014="","", 'New Cycle 3'!A1014),IF($A$20=9, IF('New Cycle 3'!A1014="","", 'New Cycle 3'!A1014),"")))))))))</f>
        <v>1012</v>
      </c>
      <c r="Q1014" s="32">
        <f>IF($A$20=1,IF(UDDS!C1014="","",UDDS!C1014),IF($A$20=2,IF('FTP-75'!C1014="","",'FTP-75'!C1014),IF($A$20=3, IF('US06'!C1014="","",'US06'!C1014),IF($A$20=4, IF(NEDC!B1014="","", NEDC!B1014),IF($A$20=5, IF('JPN10-15'!B1014="","",'JPN10-15'!B1014),IF($A$20=6, IF(WLTC!C1014="","", WLTC!C1014),IF($A$20=7, IF('New Cycle 1'!B1014="","", 'New Cycle 1'!B1014),IF($A$20=8, IF('New Cycle 2'!B1014="","", 'New Cycle 2'!B1014),IF($A$20=9, IF('New Cycle 3'!B1014="","", 'New Cycle 3'!B1014),"")))))))))</f>
        <v>70</v>
      </c>
      <c r="R1014" s="32">
        <f>IF($A$20=1,IF(UDDS!D1014="","",UDDS!D1014),IF($A$20=2,IF('FTP-75'!D1014="","",'FTP-75'!D1014),IF($A$20=3, IF('US06'!D1014="","",'US06'!D1014),IF($A$20=4, IF(NEDC!C1014="","", NEDC!C1014),IF($A$20=5, IF('JPN10-15'!C1014="","",'JPN10-15'!C1014),IF($A$20=6, IF(WLTC!D1014="","", WLTC!D1014),IF($A$20=7, IF('New Cycle 1'!C1014="","", 'New Cycle 1'!C1014),IF($A$20=8, IF('New Cycle 2'!C1014="","", 'New Cycle 2'!C1014),IF($A$20=9, IF('New Cycle 3'!C1014="","", 'New Cycle 3'!C1014),"")))))))))</f>
        <v>0</v>
      </c>
      <c r="S1014" s="32">
        <f>IF($A$20=1,IF(UDDS!E1014="","",UDDS!E1014),IF($A$20=2,IF('FTP-75'!E1014="","",'FTP-75'!E1014),IF($A$20=3, IF('US06'!E1014="","",'US06'!E1014),IF($A$20=4, IF(NEDC!D1014="","", NEDC!D1014),IF($A$20=5, IF('JPN10-15'!D1014="","",'JPN10-15'!D1014),IF($A$20=6, IF(WLTC!E1014="","", WLTC!E1014),IF($A$20=7, IF('New Cycle 1'!D1014="","", 'New Cycle 1'!D1014),IF($A$20=8, IF('New Cycle 2'!D1014="","", 'New Cycle 2'!D1014),IF($A$20=9, IF('New Cycle 3'!D1014="","", 'New Cycle 3'!D1014),"")))))))))</f>
        <v>19.444444444444443</v>
      </c>
      <c r="T1014" s="32">
        <f>IF($A$20=1,IF(UDDS!F1014="","",UDDS!F1014),IF($A$20=2,IF('FTP-75'!F1014="","",'FTP-75'!F1014),IF($A$20=3, IF('US06'!F1014="","",'US06'!F1014),IF($A$20=4, IF(NEDC!E1014="","", NEDC!E1014),IF($A$20=5, IF('JPN10-15'!E1014="","",'JPN10-15'!E1014),IF($A$20=6, IF(WLTC!F1014="","", WLTC!F1014),IF($A$20=7, IF('New Cycle 1'!E1014="","", 'New Cycle 1'!E1014),IF($A$20=8, IF('New Cycle 2'!E1014="","", 'New Cycle 2'!E1014),IF($A$20=9, IF('New Cycle 3'!E1014="","", 'New Cycle 3'!E1014),"")))))))))</f>
        <v>0</v>
      </c>
      <c r="U1014" s="32">
        <f>IF($A$20=1,IF(UDDS!G1014="","",UDDS!G1014),IF($A$20=2,IF('FTP-75'!G1014="","",'FTP-75'!G1014),IF($A$20=3, IF('US06'!G1014="","",'US06'!G1014),IF($A$20=4, IF(NEDC!F1014="","", NEDC!F1014),IF($A$20=5, IF('JPN10-15'!F1014="","",'JPN10-15'!F1014),IF($A$20=6, IF(WLTC!G1014="","", WLTC!G1014),IF($A$20=7, IF('New Cycle 1'!F1014="","", 'New Cycle 1'!F1014),IF($A$20=8, IF('New Cycle 2'!F1014="","", 'New Cycle 2'!F1014),IF($A$20=9, IF('New Cycle 3'!F1014="","", 'New Cycle 3'!F1014),"")))))))))</f>
        <v>7352.7199248809802</v>
      </c>
    </row>
    <row r="1015" spans="16:21" x14ac:dyDescent="0.25">
      <c r="P1015" s="8">
        <f>IF($A$20=1,IF(UDDS!A1015="","",UDDS!A1015),IF($A$20=2,IF('FTP-75'!A1015="","",'FTP-75'!A1015),IF($A$20=3, IF('US06'!A1015="","",'US06'!A1015),IF($A$20=4, IF(NEDC!A1015="","", NEDC!A1015),IF($A$20=5, IF('JPN10-15'!A1015="","",'JPN10-15'!A1015),IF($A$20=6, IF(WLTC!B1015="","", WLTC!B1015),IF($A$20=7, IF('New Cycle 1'!A1015="","", 'New Cycle 1'!A1015),IF($A$20=8, IF('New Cycle 2'!A1015="","", 'New Cycle 3'!A1015),IF($A$20=9, IF('New Cycle 3'!A1015="","", 'New Cycle 3'!A1015),"")))))))))</f>
        <v>1013</v>
      </c>
      <c r="Q1015" s="32">
        <f>IF($A$20=1,IF(UDDS!C1015="","",UDDS!C1015),IF($A$20=2,IF('FTP-75'!C1015="","",'FTP-75'!C1015),IF($A$20=3, IF('US06'!C1015="","",'US06'!C1015),IF($A$20=4, IF(NEDC!B1015="","", NEDC!B1015),IF($A$20=5, IF('JPN10-15'!B1015="","",'JPN10-15'!B1015),IF($A$20=6, IF(WLTC!C1015="","", WLTC!C1015),IF($A$20=7, IF('New Cycle 1'!B1015="","", 'New Cycle 1'!B1015),IF($A$20=8, IF('New Cycle 2'!B1015="","", 'New Cycle 2'!B1015),IF($A$20=9, IF('New Cycle 3'!B1015="","", 'New Cycle 3'!B1015),"")))))))))</f>
        <v>70</v>
      </c>
      <c r="R1015" s="32">
        <f>IF($A$20=1,IF(UDDS!D1015="","",UDDS!D1015),IF($A$20=2,IF('FTP-75'!D1015="","",'FTP-75'!D1015),IF($A$20=3, IF('US06'!D1015="","",'US06'!D1015),IF($A$20=4, IF(NEDC!C1015="","", NEDC!C1015),IF($A$20=5, IF('JPN10-15'!C1015="","",'JPN10-15'!C1015),IF($A$20=6, IF(WLTC!D1015="","", WLTC!D1015),IF($A$20=7, IF('New Cycle 1'!C1015="","", 'New Cycle 1'!C1015),IF($A$20=8, IF('New Cycle 2'!C1015="","", 'New Cycle 2'!C1015),IF($A$20=9, IF('New Cycle 3'!C1015="","", 'New Cycle 3'!C1015),"")))))))))</f>
        <v>0</v>
      </c>
      <c r="S1015" s="32">
        <f>IF($A$20=1,IF(UDDS!E1015="","",UDDS!E1015),IF($A$20=2,IF('FTP-75'!E1015="","",'FTP-75'!E1015),IF($A$20=3, IF('US06'!E1015="","",'US06'!E1015),IF($A$20=4, IF(NEDC!D1015="","", NEDC!D1015),IF($A$20=5, IF('JPN10-15'!D1015="","",'JPN10-15'!D1015),IF($A$20=6, IF(WLTC!E1015="","", WLTC!E1015),IF($A$20=7, IF('New Cycle 1'!D1015="","", 'New Cycle 1'!D1015),IF($A$20=8, IF('New Cycle 2'!D1015="","", 'New Cycle 2'!D1015),IF($A$20=9, IF('New Cycle 3'!D1015="","", 'New Cycle 3'!D1015),"")))))))))</f>
        <v>19.444444444444443</v>
      </c>
      <c r="T1015" s="32">
        <f>IF($A$20=1,IF(UDDS!F1015="","",UDDS!F1015),IF($A$20=2,IF('FTP-75'!F1015="","",'FTP-75'!F1015),IF($A$20=3, IF('US06'!F1015="","",'US06'!F1015),IF($A$20=4, IF(NEDC!E1015="","", NEDC!E1015),IF($A$20=5, IF('JPN10-15'!E1015="","",'JPN10-15'!E1015),IF($A$20=6, IF(WLTC!F1015="","", WLTC!F1015),IF($A$20=7, IF('New Cycle 1'!E1015="","", 'New Cycle 1'!E1015),IF($A$20=8, IF('New Cycle 2'!E1015="","", 'New Cycle 2'!E1015),IF($A$20=9, IF('New Cycle 3'!E1015="","", 'New Cycle 3'!E1015),"")))))))))</f>
        <v>0</v>
      </c>
      <c r="U1015" s="32">
        <f>IF($A$20=1,IF(UDDS!G1015="","",UDDS!G1015),IF($A$20=2,IF('FTP-75'!G1015="","",'FTP-75'!G1015),IF($A$20=3, IF('US06'!G1015="","",'US06'!G1015),IF($A$20=4, IF(NEDC!F1015="","", NEDC!F1015),IF($A$20=5, IF('JPN10-15'!F1015="","",'JPN10-15'!F1015),IF($A$20=6, IF(WLTC!G1015="","", WLTC!G1015),IF($A$20=7, IF('New Cycle 1'!F1015="","", 'New Cycle 1'!F1015),IF($A$20=8, IF('New Cycle 2'!F1015="","", 'New Cycle 2'!F1015),IF($A$20=9, IF('New Cycle 3'!F1015="","", 'New Cycle 3'!F1015),"")))))))))</f>
        <v>7372.1643693254246</v>
      </c>
    </row>
    <row r="1016" spans="16:21" x14ac:dyDescent="0.25">
      <c r="P1016" s="8">
        <f>IF($A$20=1,IF(UDDS!A1016="","",UDDS!A1016),IF($A$20=2,IF('FTP-75'!A1016="","",'FTP-75'!A1016),IF($A$20=3, IF('US06'!A1016="","",'US06'!A1016),IF($A$20=4, IF(NEDC!A1016="","", NEDC!A1016),IF($A$20=5, IF('JPN10-15'!A1016="","",'JPN10-15'!A1016),IF($A$20=6, IF(WLTC!B1016="","", WLTC!B1016),IF($A$20=7, IF('New Cycle 1'!A1016="","", 'New Cycle 1'!A1016),IF($A$20=8, IF('New Cycle 2'!A1016="","", 'New Cycle 3'!A1016),IF($A$20=9, IF('New Cycle 3'!A1016="","", 'New Cycle 3'!A1016),"")))))))))</f>
        <v>1014</v>
      </c>
      <c r="Q1016" s="32">
        <f>IF($A$20=1,IF(UDDS!C1016="","",UDDS!C1016),IF($A$20=2,IF('FTP-75'!C1016="","",'FTP-75'!C1016),IF($A$20=3, IF('US06'!C1016="","",'US06'!C1016),IF($A$20=4, IF(NEDC!B1016="","", NEDC!B1016),IF($A$20=5, IF('JPN10-15'!B1016="","",'JPN10-15'!B1016),IF($A$20=6, IF(WLTC!C1016="","", WLTC!C1016),IF($A$20=7, IF('New Cycle 1'!B1016="","", 'New Cycle 1'!B1016),IF($A$20=8, IF('New Cycle 2'!B1016="","", 'New Cycle 2'!B1016),IF($A$20=9, IF('New Cycle 3'!B1016="","", 'New Cycle 3'!B1016),"")))))))))</f>
        <v>70</v>
      </c>
      <c r="R1016" s="32">
        <f>IF($A$20=1,IF(UDDS!D1016="","",UDDS!D1016),IF($A$20=2,IF('FTP-75'!D1016="","",'FTP-75'!D1016),IF($A$20=3, IF('US06'!D1016="","",'US06'!D1016),IF($A$20=4, IF(NEDC!C1016="","", NEDC!C1016),IF($A$20=5, IF('JPN10-15'!C1016="","",'JPN10-15'!C1016),IF($A$20=6, IF(WLTC!D1016="","", WLTC!D1016),IF($A$20=7, IF('New Cycle 1'!C1016="","", 'New Cycle 1'!C1016),IF($A$20=8, IF('New Cycle 2'!C1016="","", 'New Cycle 2'!C1016),IF($A$20=9, IF('New Cycle 3'!C1016="","", 'New Cycle 3'!C1016),"")))))))))</f>
        <v>0</v>
      </c>
      <c r="S1016" s="32">
        <f>IF($A$20=1,IF(UDDS!E1016="","",UDDS!E1016),IF($A$20=2,IF('FTP-75'!E1016="","",'FTP-75'!E1016),IF($A$20=3, IF('US06'!E1016="","",'US06'!E1016),IF($A$20=4, IF(NEDC!D1016="","", NEDC!D1016),IF($A$20=5, IF('JPN10-15'!D1016="","",'JPN10-15'!D1016),IF($A$20=6, IF(WLTC!E1016="","", WLTC!E1016),IF($A$20=7, IF('New Cycle 1'!D1016="","", 'New Cycle 1'!D1016),IF($A$20=8, IF('New Cycle 2'!D1016="","", 'New Cycle 2'!D1016),IF($A$20=9, IF('New Cycle 3'!D1016="","", 'New Cycle 3'!D1016),"")))))))))</f>
        <v>19.444444444444443</v>
      </c>
      <c r="T1016" s="32">
        <f>IF($A$20=1,IF(UDDS!F1016="","",UDDS!F1016),IF($A$20=2,IF('FTP-75'!F1016="","",'FTP-75'!F1016),IF($A$20=3, IF('US06'!F1016="","",'US06'!F1016),IF($A$20=4, IF(NEDC!E1016="","", NEDC!E1016),IF($A$20=5, IF('JPN10-15'!E1016="","",'JPN10-15'!E1016),IF($A$20=6, IF(WLTC!F1016="","", WLTC!F1016),IF($A$20=7, IF('New Cycle 1'!E1016="","", 'New Cycle 1'!E1016),IF($A$20=8, IF('New Cycle 2'!E1016="","", 'New Cycle 2'!E1016),IF($A$20=9, IF('New Cycle 3'!E1016="","", 'New Cycle 3'!E1016),"")))))))))</f>
        <v>0</v>
      </c>
      <c r="U1016" s="32">
        <f>IF($A$20=1,IF(UDDS!G1016="","",UDDS!G1016),IF($A$20=2,IF('FTP-75'!G1016="","",'FTP-75'!G1016),IF($A$20=3, IF('US06'!G1016="","",'US06'!G1016),IF($A$20=4, IF(NEDC!F1016="","", NEDC!F1016),IF($A$20=5, IF('JPN10-15'!F1016="","",'JPN10-15'!F1016),IF($A$20=6, IF(WLTC!G1016="","", WLTC!G1016),IF($A$20=7, IF('New Cycle 1'!F1016="","", 'New Cycle 1'!F1016),IF($A$20=8, IF('New Cycle 2'!F1016="","", 'New Cycle 2'!F1016),IF($A$20=9, IF('New Cycle 3'!F1016="","", 'New Cycle 3'!F1016),"")))))))))</f>
        <v>7391.6088137698689</v>
      </c>
    </row>
    <row r="1017" spans="16:21" x14ac:dyDescent="0.25">
      <c r="P1017" s="8">
        <f>IF($A$20=1,IF(UDDS!A1017="","",UDDS!A1017),IF($A$20=2,IF('FTP-75'!A1017="","",'FTP-75'!A1017),IF($A$20=3, IF('US06'!A1017="","",'US06'!A1017),IF($A$20=4, IF(NEDC!A1017="","", NEDC!A1017),IF($A$20=5, IF('JPN10-15'!A1017="","",'JPN10-15'!A1017),IF($A$20=6, IF(WLTC!B1017="","", WLTC!B1017),IF($A$20=7, IF('New Cycle 1'!A1017="","", 'New Cycle 1'!A1017),IF($A$20=8, IF('New Cycle 2'!A1017="","", 'New Cycle 3'!A1017),IF($A$20=9, IF('New Cycle 3'!A1017="","", 'New Cycle 3'!A1017),"")))))))))</f>
        <v>1015</v>
      </c>
      <c r="Q1017" s="32">
        <f>IF($A$20=1,IF(UDDS!C1017="","",UDDS!C1017),IF($A$20=2,IF('FTP-75'!C1017="","",'FTP-75'!C1017),IF($A$20=3, IF('US06'!C1017="","",'US06'!C1017),IF($A$20=4, IF(NEDC!B1017="","", NEDC!B1017),IF($A$20=5, IF('JPN10-15'!B1017="","",'JPN10-15'!B1017),IF($A$20=6, IF(WLTC!C1017="","", WLTC!C1017),IF($A$20=7, IF('New Cycle 1'!B1017="","", 'New Cycle 1'!B1017),IF($A$20=8, IF('New Cycle 2'!B1017="","", 'New Cycle 2'!B1017),IF($A$20=9, IF('New Cycle 3'!B1017="","", 'New Cycle 3'!B1017),"")))))))))</f>
        <v>70</v>
      </c>
      <c r="R1017" s="32">
        <f>IF($A$20=1,IF(UDDS!D1017="","",UDDS!D1017),IF($A$20=2,IF('FTP-75'!D1017="","",'FTP-75'!D1017),IF($A$20=3, IF('US06'!D1017="","",'US06'!D1017),IF($A$20=4, IF(NEDC!C1017="","", NEDC!C1017),IF($A$20=5, IF('JPN10-15'!C1017="","",'JPN10-15'!C1017),IF($A$20=6, IF(WLTC!D1017="","", WLTC!D1017),IF($A$20=7, IF('New Cycle 1'!C1017="","", 'New Cycle 1'!C1017),IF($A$20=8, IF('New Cycle 2'!C1017="","", 'New Cycle 2'!C1017),IF($A$20=9, IF('New Cycle 3'!C1017="","", 'New Cycle 3'!C1017),"")))))))))</f>
        <v>0</v>
      </c>
      <c r="S1017" s="32">
        <f>IF($A$20=1,IF(UDDS!E1017="","",UDDS!E1017),IF($A$20=2,IF('FTP-75'!E1017="","",'FTP-75'!E1017),IF($A$20=3, IF('US06'!E1017="","",'US06'!E1017),IF($A$20=4, IF(NEDC!D1017="","", NEDC!D1017),IF($A$20=5, IF('JPN10-15'!D1017="","",'JPN10-15'!D1017),IF($A$20=6, IF(WLTC!E1017="","", WLTC!E1017),IF($A$20=7, IF('New Cycle 1'!D1017="","", 'New Cycle 1'!D1017),IF($A$20=8, IF('New Cycle 2'!D1017="","", 'New Cycle 2'!D1017),IF($A$20=9, IF('New Cycle 3'!D1017="","", 'New Cycle 3'!D1017),"")))))))))</f>
        <v>19.444444444444443</v>
      </c>
      <c r="T1017" s="32">
        <f>IF($A$20=1,IF(UDDS!F1017="","",UDDS!F1017),IF($A$20=2,IF('FTP-75'!F1017="","",'FTP-75'!F1017),IF($A$20=3, IF('US06'!F1017="","",'US06'!F1017),IF($A$20=4, IF(NEDC!E1017="","", NEDC!E1017),IF($A$20=5, IF('JPN10-15'!E1017="","",'JPN10-15'!E1017),IF($A$20=6, IF(WLTC!F1017="","", WLTC!F1017),IF($A$20=7, IF('New Cycle 1'!E1017="","", 'New Cycle 1'!E1017),IF($A$20=8, IF('New Cycle 2'!E1017="","", 'New Cycle 2'!E1017),IF($A$20=9, IF('New Cycle 3'!E1017="","", 'New Cycle 3'!E1017),"")))))))))</f>
        <v>0</v>
      </c>
      <c r="U1017" s="32">
        <f>IF($A$20=1,IF(UDDS!G1017="","",UDDS!G1017),IF($A$20=2,IF('FTP-75'!G1017="","",'FTP-75'!G1017),IF($A$20=3, IF('US06'!G1017="","",'US06'!G1017),IF($A$20=4, IF(NEDC!F1017="","", NEDC!F1017),IF($A$20=5, IF('JPN10-15'!F1017="","",'JPN10-15'!F1017),IF($A$20=6, IF(WLTC!G1017="","", WLTC!G1017),IF($A$20=7, IF('New Cycle 1'!F1017="","", 'New Cycle 1'!F1017),IF($A$20=8, IF('New Cycle 2'!F1017="","", 'New Cycle 2'!F1017),IF($A$20=9, IF('New Cycle 3'!F1017="","", 'New Cycle 3'!F1017),"")))))))))</f>
        <v>7411.0532582143132</v>
      </c>
    </row>
    <row r="1018" spans="16:21" x14ac:dyDescent="0.25">
      <c r="P1018" s="8">
        <f>IF($A$20=1,IF(UDDS!A1018="","",UDDS!A1018),IF($A$20=2,IF('FTP-75'!A1018="","",'FTP-75'!A1018),IF($A$20=3, IF('US06'!A1018="","",'US06'!A1018),IF($A$20=4, IF(NEDC!A1018="","", NEDC!A1018),IF($A$20=5, IF('JPN10-15'!A1018="","",'JPN10-15'!A1018),IF($A$20=6, IF(WLTC!B1018="","", WLTC!B1018),IF($A$20=7, IF('New Cycle 1'!A1018="","", 'New Cycle 1'!A1018),IF($A$20=8, IF('New Cycle 2'!A1018="","", 'New Cycle 3'!A1018),IF($A$20=9, IF('New Cycle 3'!A1018="","", 'New Cycle 3'!A1018),"")))))))))</f>
        <v>1016</v>
      </c>
      <c r="Q1018" s="32">
        <f>IF($A$20=1,IF(UDDS!C1018="","",UDDS!C1018),IF($A$20=2,IF('FTP-75'!C1018="","",'FTP-75'!C1018),IF($A$20=3, IF('US06'!C1018="","",'US06'!C1018),IF($A$20=4, IF(NEDC!B1018="","", NEDC!B1018),IF($A$20=5, IF('JPN10-15'!B1018="","",'JPN10-15'!B1018),IF($A$20=6, IF(WLTC!C1018="","", WLTC!C1018),IF($A$20=7, IF('New Cycle 1'!B1018="","", 'New Cycle 1'!B1018),IF($A$20=8, IF('New Cycle 2'!B1018="","", 'New Cycle 2'!B1018),IF($A$20=9, IF('New Cycle 3'!B1018="","", 'New Cycle 3'!B1018),"")))))))))</f>
        <v>70</v>
      </c>
      <c r="R1018" s="32">
        <f>IF($A$20=1,IF(UDDS!D1018="","",UDDS!D1018),IF($A$20=2,IF('FTP-75'!D1018="","",'FTP-75'!D1018),IF($A$20=3, IF('US06'!D1018="","",'US06'!D1018),IF($A$20=4, IF(NEDC!C1018="","", NEDC!C1018),IF($A$20=5, IF('JPN10-15'!C1018="","",'JPN10-15'!C1018),IF($A$20=6, IF(WLTC!D1018="","", WLTC!D1018),IF($A$20=7, IF('New Cycle 1'!C1018="","", 'New Cycle 1'!C1018),IF($A$20=8, IF('New Cycle 2'!C1018="","", 'New Cycle 2'!C1018),IF($A$20=9, IF('New Cycle 3'!C1018="","", 'New Cycle 3'!C1018),"")))))))))</f>
        <v>0</v>
      </c>
      <c r="S1018" s="32">
        <f>IF($A$20=1,IF(UDDS!E1018="","",UDDS!E1018),IF($A$20=2,IF('FTP-75'!E1018="","",'FTP-75'!E1018),IF($A$20=3, IF('US06'!E1018="","",'US06'!E1018),IF($A$20=4, IF(NEDC!D1018="","", NEDC!D1018),IF($A$20=5, IF('JPN10-15'!D1018="","",'JPN10-15'!D1018),IF($A$20=6, IF(WLTC!E1018="","", WLTC!E1018),IF($A$20=7, IF('New Cycle 1'!D1018="","", 'New Cycle 1'!D1018),IF($A$20=8, IF('New Cycle 2'!D1018="","", 'New Cycle 2'!D1018),IF($A$20=9, IF('New Cycle 3'!D1018="","", 'New Cycle 3'!D1018),"")))))))))</f>
        <v>19.444444444444443</v>
      </c>
      <c r="T1018" s="32">
        <f>IF($A$20=1,IF(UDDS!F1018="","",UDDS!F1018),IF($A$20=2,IF('FTP-75'!F1018="","",'FTP-75'!F1018),IF($A$20=3, IF('US06'!F1018="","",'US06'!F1018),IF($A$20=4, IF(NEDC!E1018="","", NEDC!E1018),IF($A$20=5, IF('JPN10-15'!E1018="","",'JPN10-15'!E1018),IF($A$20=6, IF(WLTC!F1018="","", WLTC!F1018),IF($A$20=7, IF('New Cycle 1'!E1018="","", 'New Cycle 1'!E1018),IF($A$20=8, IF('New Cycle 2'!E1018="","", 'New Cycle 2'!E1018),IF($A$20=9, IF('New Cycle 3'!E1018="","", 'New Cycle 3'!E1018),"")))))))))</f>
        <v>0</v>
      </c>
      <c r="U1018" s="32">
        <f>IF($A$20=1,IF(UDDS!G1018="","",UDDS!G1018),IF($A$20=2,IF('FTP-75'!G1018="","",'FTP-75'!G1018),IF($A$20=3, IF('US06'!G1018="","",'US06'!G1018),IF($A$20=4, IF(NEDC!F1018="","", NEDC!F1018),IF($A$20=5, IF('JPN10-15'!F1018="","",'JPN10-15'!F1018),IF($A$20=6, IF(WLTC!G1018="","", WLTC!G1018),IF($A$20=7, IF('New Cycle 1'!F1018="","", 'New Cycle 1'!F1018),IF($A$20=8, IF('New Cycle 2'!F1018="","", 'New Cycle 2'!F1018),IF($A$20=9, IF('New Cycle 3'!F1018="","", 'New Cycle 3'!F1018),"")))))))))</f>
        <v>7430.4977026587576</v>
      </c>
    </row>
    <row r="1019" spans="16:21" x14ac:dyDescent="0.25">
      <c r="P1019" s="8">
        <f>IF($A$20=1,IF(UDDS!A1019="","",UDDS!A1019),IF($A$20=2,IF('FTP-75'!A1019="","",'FTP-75'!A1019),IF($A$20=3, IF('US06'!A1019="","",'US06'!A1019),IF($A$20=4, IF(NEDC!A1019="","", NEDC!A1019),IF($A$20=5, IF('JPN10-15'!A1019="","",'JPN10-15'!A1019),IF($A$20=6, IF(WLTC!B1019="","", WLTC!B1019),IF($A$20=7, IF('New Cycle 1'!A1019="","", 'New Cycle 1'!A1019),IF($A$20=8, IF('New Cycle 2'!A1019="","", 'New Cycle 3'!A1019),IF($A$20=9, IF('New Cycle 3'!A1019="","", 'New Cycle 3'!A1019),"")))))))))</f>
        <v>1017</v>
      </c>
      <c r="Q1019" s="32">
        <f>IF($A$20=1,IF(UDDS!C1019="","",UDDS!C1019),IF($A$20=2,IF('FTP-75'!C1019="","",'FTP-75'!C1019),IF($A$20=3, IF('US06'!C1019="","",'US06'!C1019),IF($A$20=4, IF(NEDC!B1019="","", NEDC!B1019),IF($A$20=5, IF('JPN10-15'!B1019="","",'JPN10-15'!B1019),IF($A$20=6, IF(WLTC!C1019="","", WLTC!C1019),IF($A$20=7, IF('New Cycle 1'!B1019="","", 'New Cycle 1'!B1019),IF($A$20=8, IF('New Cycle 2'!B1019="","", 'New Cycle 2'!B1019),IF($A$20=9, IF('New Cycle 3'!B1019="","", 'New Cycle 3'!B1019),"")))))))))</f>
        <v>70</v>
      </c>
      <c r="R1019" s="32">
        <f>IF($A$20=1,IF(UDDS!D1019="","",UDDS!D1019),IF($A$20=2,IF('FTP-75'!D1019="","",'FTP-75'!D1019),IF($A$20=3, IF('US06'!D1019="","",'US06'!D1019),IF($A$20=4, IF(NEDC!C1019="","", NEDC!C1019),IF($A$20=5, IF('JPN10-15'!C1019="","",'JPN10-15'!C1019),IF($A$20=6, IF(WLTC!D1019="","", WLTC!D1019),IF($A$20=7, IF('New Cycle 1'!C1019="","", 'New Cycle 1'!C1019),IF($A$20=8, IF('New Cycle 2'!C1019="","", 'New Cycle 2'!C1019),IF($A$20=9, IF('New Cycle 3'!C1019="","", 'New Cycle 3'!C1019),"")))))))))</f>
        <v>0</v>
      </c>
      <c r="S1019" s="32">
        <f>IF($A$20=1,IF(UDDS!E1019="","",UDDS!E1019),IF($A$20=2,IF('FTP-75'!E1019="","",'FTP-75'!E1019),IF($A$20=3, IF('US06'!E1019="","",'US06'!E1019),IF($A$20=4, IF(NEDC!D1019="","", NEDC!D1019),IF($A$20=5, IF('JPN10-15'!D1019="","",'JPN10-15'!D1019),IF($A$20=6, IF(WLTC!E1019="","", WLTC!E1019),IF($A$20=7, IF('New Cycle 1'!D1019="","", 'New Cycle 1'!D1019),IF($A$20=8, IF('New Cycle 2'!D1019="","", 'New Cycle 2'!D1019),IF($A$20=9, IF('New Cycle 3'!D1019="","", 'New Cycle 3'!D1019),"")))))))))</f>
        <v>19.444444444444443</v>
      </c>
      <c r="T1019" s="32">
        <f>IF($A$20=1,IF(UDDS!F1019="","",UDDS!F1019),IF($A$20=2,IF('FTP-75'!F1019="","",'FTP-75'!F1019),IF($A$20=3, IF('US06'!F1019="","",'US06'!F1019),IF($A$20=4, IF(NEDC!E1019="","", NEDC!E1019),IF($A$20=5, IF('JPN10-15'!E1019="","",'JPN10-15'!E1019),IF($A$20=6, IF(WLTC!F1019="","", WLTC!F1019),IF($A$20=7, IF('New Cycle 1'!E1019="","", 'New Cycle 1'!E1019),IF($A$20=8, IF('New Cycle 2'!E1019="","", 'New Cycle 2'!E1019),IF($A$20=9, IF('New Cycle 3'!E1019="","", 'New Cycle 3'!E1019),"")))))))))</f>
        <v>0</v>
      </c>
      <c r="U1019" s="32">
        <f>IF($A$20=1,IF(UDDS!G1019="","",UDDS!G1019),IF($A$20=2,IF('FTP-75'!G1019="","",'FTP-75'!G1019),IF($A$20=3, IF('US06'!G1019="","",'US06'!G1019),IF($A$20=4, IF(NEDC!F1019="","", NEDC!F1019),IF($A$20=5, IF('JPN10-15'!F1019="","",'JPN10-15'!F1019),IF($A$20=6, IF(WLTC!G1019="","", WLTC!G1019),IF($A$20=7, IF('New Cycle 1'!F1019="","", 'New Cycle 1'!F1019),IF($A$20=8, IF('New Cycle 2'!F1019="","", 'New Cycle 2'!F1019),IF($A$20=9, IF('New Cycle 3'!F1019="","", 'New Cycle 3'!F1019),"")))))))))</f>
        <v>7449.9421471032019</v>
      </c>
    </row>
    <row r="1020" spans="16:21" x14ac:dyDescent="0.25">
      <c r="P1020" s="8">
        <f>IF($A$20=1,IF(UDDS!A1020="","",UDDS!A1020),IF($A$20=2,IF('FTP-75'!A1020="","",'FTP-75'!A1020),IF($A$20=3, IF('US06'!A1020="","",'US06'!A1020),IF($A$20=4, IF(NEDC!A1020="","", NEDC!A1020),IF($A$20=5, IF('JPN10-15'!A1020="","",'JPN10-15'!A1020),IF($A$20=6, IF(WLTC!B1020="","", WLTC!B1020),IF($A$20=7, IF('New Cycle 1'!A1020="","", 'New Cycle 1'!A1020),IF($A$20=8, IF('New Cycle 2'!A1020="","", 'New Cycle 3'!A1020),IF($A$20=9, IF('New Cycle 3'!A1020="","", 'New Cycle 3'!A1020),"")))))))))</f>
        <v>1018</v>
      </c>
      <c r="Q1020" s="32">
        <f>IF($A$20=1,IF(UDDS!C1020="","",UDDS!C1020),IF($A$20=2,IF('FTP-75'!C1020="","",'FTP-75'!C1020),IF($A$20=3, IF('US06'!C1020="","",'US06'!C1020),IF($A$20=4, IF(NEDC!B1020="","", NEDC!B1020),IF($A$20=5, IF('JPN10-15'!B1020="","",'JPN10-15'!B1020),IF($A$20=6, IF(WLTC!C1020="","", WLTC!C1020),IF($A$20=7, IF('New Cycle 1'!B1020="","", 'New Cycle 1'!B1020),IF($A$20=8, IF('New Cycle 2'!B1020="","", 'New Cycle 2'!B1020),IF($A$20=9, IF('New Cycle 3'!B1020="","", 'New Cycle 3'!B1020),"")))))))))</f>
        <v>70</v>
      </c>
      <c r="R1020" s="32">
        <f>IF($A$20=1,IF(UDDS!D1020="","",UDDS!D1020),IF($A$20=2,IF('FTP-75'!D1020="","",'FTP-75'!D1020),IF($A$20=3, IF('US06'!D1020="","",'US06'!D1020),IF($A$20=4, IF(NEDC!C1020="","", NEDC!C1020),IF($A$20=5, IF('JPN10-15'!C1020="","",'JPN10-15'!C1020),IF($A$20=6, IF(WLTC!D1020="","", WLTC!D1020),IF($A$20=7, IF('New Cycle 1'!C1020="","", 'New Cycle 1'!C1020),IF($A$20=8, IF('New Cycle 2'!C1020="","", 'New Cycle 2'!C1020),IF($A$20=9, IF('New Cycle 3'!C1020="","", 'New Cycle 3'!C1020),"")))))))))</f>
        <v>0</v>
      </c>
      <c r="S1020" s="32">
        <f>IF($A$20=1,IF(UDDS!E1020="","",UDDS!E1020),IF($A$20=2,IF('FTP-75'!E1020="","",'FTP-75'!E1020),IF($A$20=3, IF('US06'!E1020="","",'US06'!E1020),IF($A$20=4, IF(NEDC!D1020="","", NEDC!D1020),IF($A$20=5, IF('JPN10-15'!D1020="","",'JPN10-15'!D1020),IF($A$20=6, IF(WLTC!E1020="","", WLTC!E1020),IF($A$20=7, IF('New Cycle 1'!D1020="","", 'New Cycle 1'!D1020),IF($A$20=8, IF('New Cycle 2'!D1020="","", 'New Cycle 2'!D1020),IF($A$20=9, IF('New Cycle 3'!D1020="","", 'New Cycle 3'!D1020),"")))))))))</f>
        <v>19.444444444444443</v>
      </c>
      <c r="T1020" s="32">
        <f>IF($A$20=1,IF(UDDS!F1020="","",UDDS!F1020),IF($A$20=2,IF('FTP-75'!F1020="","",'FTP-75'!F1020),IF($A$20=3, IF('US06'!F1020="","",'US06'!F1020),IF($A$20=4, IF(NEDC!E1020="","", NEDC!E1020),IF($A$20=5, IF('JPN10-15'!E1020="","",'JPN10-15'!E1020),IF($A$20=6, IF(WLTC!F1020="","", WLTC!F1020),IF($A$20=7, IF('New Cycle 1'!E1020="","", 'New Cycle 1'!E1020),IF($A$20=8, IF('New Cycle 2'!E1020="","", 'New Cycle 2'!E1020),IF($A$20=9, IF('New Cycle 3'!E1020="","", 'New Cycle 3'!E1020),"")))))))))</f>
        <v>0</v>
      </c>
      <c r="U1020" s="32">
        <f>IF($A$20=1,IF(UDDS!G1020="","",UDDS!G1020),IF($A$20=2,IF('FTP-75'!G1020="","",'FTP-75'!G1020),IF($A$20=3, IF('US06'!G1020="","",'US06'!G1020),IF($A$20=4, IF(NEDC!F1020="","", NEDC!F1020),IF($A$20=5, IF('JPN10-15'!F1020="","",'JPN10-15'!F1020),IF($A$20=6, IF(WLTC!G1020="","", WLTC!G1020),IF($A$20=7, IF('New Cycle 1'!F1020="","", 'New Cycle 1'!F1020),IF($A$20=8, IF('New Cycle 2'!F1020="","", 'New Cycle 2'!F1020),IF($A$20=9, IF('New Cycle 3'!F1020="","", 'New Cycle 3'!F1020),"")))))))))</f>
        <v>7469.3865915476463</v>
      </c>
    </row>
    <row r="1021" spans="16:21" x14ac:dyDescent="0.25">
      <c r="P1021" s="8">
        <f>IF($A$20=1,IF(UDDS!A1021="","",UDDS!A1021),IF($A$20=2,IF('FTP-75'!A1021="","",'FTP-75'!A1021),IF($A$20=3, IF('US06'!A1021="","",'US06'!A1021),IF($A$20=4, IF(NEDC!A1021="","", NEDC!A1021),IF($A$20=5, IF('JPN10-15'!A1021="","",'JPN10-15'!A1021),IF($A$20=6, IF(WLTC!B1021="","", WLTC!B1021),IF($A$20=7, IF('New Cycle 1'!A1021="","", 'New Cycle 1'!A1021),IF($A$20=8, IF('New Cycle 2'!A1021="","", 'New Cycle 3'!A1021),IF($A$20=9, IF('New Cycle 3'!A1021="","", 'New Cycle 3'!A1021),"")))))))))</f>
        <v>1019</v>
      </c>
      <c r="Q1021" s="32">
        <f>IF($A$20=1,IF(UDDS!C1021="","",UDDS!C1021),IF($A$20=2,IF('FTP-75'!C1021="","",'FTP-75'!C1021),IF($A$20=3, IF('US06'!C1021="","",'US06'!C1021),IF($A$20=4, IF(NEDC!B1021="","", NEDC!B1021),IF($A$20=5, IF('JPN10-15'!B1021="","",'JPN10-15'!B1021),IF($A$20=6, IF(WLTC!C1021="","", WLTC!C1021),IF($A$20=7, IF('New Cycle 1'!B1021="","", 'New Cycle 1'!B1021),IF($A$20=8, IF('New Cycle 2'!B1021="","", 'New Cycle 2'!B1021),IF($A$20=9, IF('New Cycle 3'!B1021="","", 'New Cycle 3'!B1021),"")))))))))</f>
        <v>70</v>
      </c>
      <c r="R1021" s="32">
        <f>IF($A$20=1,IF(UDDS!D1021="","",UDDS!D1021),IF($A$20=2,IF('FTP-75'!D1021="","",'FTP-75'!D1021),IF($A$20=3, IF('US06'!D1021="","",'US06'!D1021),IF($A$20=4, IF(NEDC!C1021="","", NEDC!C1021),IF($A$20=5, IF('JPN10-15'!C1021="","",'JPN10-15'!C1021),IF($A$20=6, IF(WLTC!D1021="","", WLTC!D1021),IF($A$20=7, IF('New Cycle 1'!C1021="","", 'New Cycle 1'!C1021),IF($A$20=8, IF('New Cycle 2'!C1021="","", 'New Cycle 2'!C1021),IF($A$20=9, IF('New Cycle 3'!C1021="","", 'New Cycle 3'!C1021),"")))))))))</f>
        <v>0</v>
      </c>
      <c r="S1021" s="32">
        <f>IF($A$20=1,IF(UDDS!E1021="","",UDDS!E1021),IF($A$20=2,IF('FTP-75'!E1021="","",'FTP-75'!E1021),IF($A$20=3, IF('US06'!E1021="","",'US06'!E1021),IF($A$20=4, IF(NEDC!D1021="","", NEDC!D1021),IF($A$20=5, IF('JPN10-15'!D1021="","",'JPN10-15'!D1021),IF($A$20=6, IF(WLTC!E1021="","", WLTC!E1021),IF($A$20=7, IF('New Cycle 1'!D1021="","", 'New Cycle 1'!D1021),IF($A$20=8, IF('New Cycle 2'!D1021="","", 'New Cycle 2'!D1021),IF($A$20=9, IF('New Cycle 3'!D1021="","", 'New Cycle 3'!D1021),"")))))))))</f>
        <v>19.444444444444443</v>
      </c>
      <c r="T1021" s="32">
        <f>IF($A$20=1,IF(UDDS!F1021="","",UDDS!F1021),IF($A$20=2,IF('FTP-75'!F1021="","",'FTP-75'!F1021),IF($A$20=3, IF('US06'!F1021="","",'US06'!F1021),IF($A$20=4, IF(NEDC!E1021="","", NEDC!E1021),IF($A$20=5, IF('JPN10-15'!E1021="","",'JPN10-15'!E1021),IF($A$20=6, IF(WLTC!F1021="","", WLTC!F1021),IF($A$20=7, IF('New Cycle 1'!E1021="","", 'New Cycle 1'!E1021),IF($A$20=8, IF('New Cycle 2'!E1021="","", 'New Cycle 2'!E1021),IF($A$20=9, IF('New Cycle 3'!E1021="","", 'New Cycle 3'!E1021),"")))))))))</f>
        <v>0</v>
      </c>
      <c r="U1021" s="32">
        <f>IF($A$20=1,IF(UDDS!G1021="","",UDDS!G1021),IF($A$20=2,IF('FTP-75'!G1021="","",'FTP-75'!G1021),IF($A$20=3, IF('US06'!G1021="","",'US06'!G1021),IF($A$20=4, IF(NEDC!F1021="","", NEDC!F1021),IF($A$20=5, IF('JPN10-15'!F1021="","",'JPN10-15'!F1021),IF($A$20=6, IF(WLTC!G1021="","", WLTC!G1021),IF($A$20=7, IF('New Cycle 1'!F1021="","", 'New Cycle 1'!F1021),IF($A$20=8, IF('New Cycle 2'!F1021="","", 'New Cycle 2'!F1021),IF($A$20=9, IF('New Cycle 3'!F1021="","", 'New Cycle 3'!F1021),"")))))))))</f>
        <v>7488.8310359920906</v>
      </c>
    </row>
    <row r="1022" spans="16:21" x14ac:dyDescent="0.25">
      <c r="P1022" s="8">
        <f>IF($A$20=1,IF(UDDS!A1022="","",UDDS!A1022),IF($A$20=2,IF('FTP-75'!A1022="","",'FTP-75'!A1022),IF($A$20=3, IF('US06'!A1022="","",'US06'!A1022),IF($A$20=4, IF(NEDC!A1022="","", NEDC!A1022),IF($A$20=5, IF('JPN10-15'!A1022="","",'JPN10-15'!A1022),IF($A$20=6, IF(WLTC!B1022="","", WLTC!B1022),IF($A$20=7, IF('New Cycle 1'!A1022="","", 'New Cycle 1'!A1022),IF($A$20=8, IF('New Cycle 2'!A1022="","", 'New Cycle 3'!A1022),IF($A$20=9, IF('New Cycle 3'!A1022="","", 'New Cycle 3'!A1022),"")))))))))</f>
        <v>1020</v>
      </c>
      <c r="Q1022" s="32">
        <f>IF($A$20=1,IF(UDDS!C1022="","",UDDS!C1022),IF($A$20=2,IF('FTP-75'!C1022="","",'FTP-75'!C1022),IF($A$20=3, IF('US06'!C1022="","",'US06'!C1022),IF($A$20=4, IF(NEDC!B1022="","", NEDC!B1022),IF($A$20=5, IF('JPN10-15'!B1022="","",'JPN10-15'!B1022),IF($A$20=6, IF(WLTC!C1022="","", WLTC!C1022),IF($A$20=7, IF('New Cycle 1'!B1022="","", 'New Cycle 1'!B1022),IF($A$20=8, IF('New Cycle 2'!B1022="","", 'New Cycle 2'!B1022),IF($A$20=9, IF('New Cycle 3'!B1022="","", 'New Cycle 3'!B1022),"")))))))))</f>
        <v>70</v>
      </c>
      <c r="R1022" s="32">
        <f>IF($A$20=1,IF(UDDS!D1022="","",UDDS!D1022),IF($A$20=2,IF('FTP-75'!D1022="","",'FTP-75'!D1022),IF($A$20=3, IF('US06'!D1022="","",'US06'!D1022),IF($A$20=4, IF(NEDC!C1022="","", NEDC!C1022),IF($A$20=5, IF('JPN10-15'!C1022="","",'JPN10-15'!C1022),IF($A$20=6, IF(WLTC!D1022="","", WLTC!D1022),IF($A$20=7, IF('New Cycle 1'!C1022="","", 'New Cycle 1'!C1022),IF($A$20=8, IF('New Cycle 2'!C1022="","", 'New Cycle 2'!C1022),IF($A$20=9, IF('New Cycle 3'!C1022="","", 'New Cycle 3'!C1022),"")))))))))</f>
        <v>0</v>
      </c>
      <c r="S1022" s="32">
        <f>IF($A$20=1,IF(UDDS!E1022="","",UDDS!E1022),IF($A$20=2,IF('FTP-75'!E1022="","",'FTP-75'!E1022),IF($A$20=3, IF('US06'!E1022="","",'US06'!E1022),IF($A$20=4, IF(NEDC!D1022="","", NEDC!D1022),IF($A$20=5, IF('JPN10-15'!D1022="","",'JPN10-15'!D1022),IF($A$20=6, IF(WLTC!E1022="","", WLTC!E1022),IF($A$20=7, IF('New Cycle 1'!D1022="","", 'New Cycle 1'!D1022),IF($A$20=8, IF('New Cycle 2'!D1022="","", 'New Cycle 2'!D1022),IF($A$20=9, IF('New Cycle 3'!D1022="","", 'New Cycle 3'!D1022),"")))))))))</f>
        <v>19.444444444444443</v>
      </c>
      <c r="T1022" s="32">
        <f>IF($A$20=1,IF(UDDS!F1022="","",UDDS!F1022),IF($A$20=2,IF('FTP-75'!F1022="","",'FTP-75'!F1022),IF($A$20=3, IF('US06'!F1022="","",'US06'!F1022),IF($A$20=4, IF(NEDC!E1022="","", NEDC!E1022),IF($A$20=5, IF('JPN10-15'!E1022="","",'JPN10-15'!E1022),IF($A$20=6, IF(WLTC!F1022="","", WLTC!F1022),IF($A$20=7, IF('New Cycle 1'!E1022="","", 'New Cycle 1'!E1022),IF($A$20=8, IF('New Cycle 2'!E1022="","", 'New Cycle 2'!E1022),IF($A$20=9, IF('New Cycle 3'!E1022="","", 'New Cycle 3'!E1022),"")))))))))</f>
        <v>0</v>
      </c>
      <c r="U1022" s="32">
        <f>IF($A$20=1,IF(UDDS!G1022="","",UDDS!G1022),IF($A$20=2,IF('FTP-75'!G1022="","",'FTP-75'!G1022),IF($A$20=3, IF('US06'!G1022="","",'US06'!G1022),IF($A$20=4, IF(NEDC!F1022="","", NEDC!F1022),IF($A$20=5, IF('JPN10-15'!F1022="","",'JPN10-15'!F1022),IF($A$20=6, IF(WLTC!G1022="","", WLTC!G1022),IF($A$20=7, IF('New Cycle 1'!F1022="","", 'New Cycle 1'!F1022),IF($A$20=8, IF('New Cycle 2'!F1022="","", 'New Cycle 2'!F1022),IF($A$20=9, IF('New Cycle 3'!F1022="","", 'New Cycle 3'!F1022),"")))))))))</f>
        <v>7508.275480436535</v>
      </c>
    </row>
    <row r="1023" spans="16:21" x14ac:dyDescent="0.25">
      <c r="P1023" s="8">
        <f>IF($A$20=1,IF(UDDS!A1023="","",UDDS!A1023),IF($A$20=2,IF('FTP-75'!A1023="","",'FTP-75'!A1023),IF($A$20=3, IF('US06'!A1023="","",'US06'!A1023),IF($A$20=4, IF(NEDC!A1023="","", NEDC!A1023),IF($A$20=5, IF('JPN10-15'!A1023="","",'JPN10-15'!A1023),IF($A$20=6, IF(WLTC!B1023="","", WLTC!B1023),IF($A$20=7, IF('New Cycle 1'!A1023="","", 'New Cycle 1'!A1023),IF($A$20=8, IF('New Cycle 2'!A1023="","", 'New Cycle 3'!A1023),IF($A$20=9, IF('New Cycle 3'!A1023="","", 'New Cycle 3'!A1023),"")))))))))</f>
        <v>1021</v>
      </c>
      <c r="Q1023" s="32">
        <f>IF($A$20=1,IF(UDDS!C1023="","",UDDS!C1023),IF($A$20=2,IF('FTP-75'!C1023="","",'FTP-75'!C1023),IF($A$20=3, IF('US06'!C1023="","",'US06'!C1023),IF($A$20=4, IF(NEDC!B1023="","", NEDC!B1023),IF($A$20=5, IF('JPN10-15'!B1023="","",'JPN10-15'!B1023),IF($A$20=6, IF(WLTC!C1023="","", WLTC!C1023),IF($A$20=7, IF('New Cycle 1'!B1023="","", 'New Cycle 1'!B1023),IF($A$20=8, IF('New Cycle 2'!B1023="","", 'New Cycle 2'!B1023),IF($A$20=9, IF('New Cycle 3'!B1023="","", 'New Cycle 3'!B1023),"")))))))))</f>
        <v>70</v>
      </c>
      <c r="R1023" s="32">
        <f>IF($A$20=1,IF(UDDS!D1023="","",UDDS!D1023),IF($A$20=2,IF('FTP-75'!D1023="","",'FTP-75'!D1023),IF($A$20=3, IF('US06'!D1023="","",'US06'!D1023),IF($A$20=4, IF(NEDC!C1023="","", NEDC!C1023),IF($A$20=5, IF('JPN10-15'!C1023="","",'JPN10-15'!C1023),IF($A$20=6, IF(WLTC!D1023="","", WLTC!D1023),IF($A$20=7, IF('New Cycle 1'!C1023="","", 'New Cycle 1'!C1023),IF($A$20=8, IF('New Cycle 2'!C1023="","", 'New Cycle 2'!C1023),IF($A$20=9, IF('New Cycle 3'!C1023="","", 'New Cycle 3'!C1023),"")))))))))</f>
        <v>0</v>
      </c>
      <c r="S1023" s="32">
        <f>IF($A$20=1,IF(UDDS!E1023="","",UDDS!E1023),IF($A$20=2,IF('FTP-75'!E1023="","",'FTP-75'!E1023),IF($A$20=3, IF('US06'!E1023="","",'US06'!E1023),IF($A$20=4, IF(NEDC!D1023="","", NEDC!D1023),IF($A$20=5, IF('JPN10-15'!D1023="","",'JPN10-15'!D1023),IF($A$20=6, IF(WLTC!E1023="","", WLTC!E1023),IF($A$20=7, IF('New Cycle 1'!D1023="","", 'New Cycle 1'!D1023),IF($A$20=8, IF('New Cycle 2'!D1023="","", 'New Cycle 2'!D1023),IF($A$20=9, IF('New Cycle 3'!D1023="","", 'New Cycle 3'!D1023),"")))))))))</f>
        <v>19.444444444444443</v>
      </c>
      <c r="T1023" s="32">
        <f>IF($A$20=1,IF(UDDS!F1023="","",UDDS!F1023),IF($A$20=2,IF('FTP-75'!F1023="","",'FTP-75'!F1023),IF($A$20=3, IF('US06'!F1023="","",'US06'!F1023),IF($A$20=4, IF(NEDC!E1023="","", NEDC!E1023),IF($A$20=5, IF('JPN10-15'!E1023="","",'JPN10-15'!E1023),IF($A$20=6, IF(WLTC!F1023="","", WLTC!F1023),IF($A$20=7, IF('New Cycle 1'!E1023="","", 'New Cycle 1'!E1023),IF($A$20=8, IF('New Cycle 2'!E1023="","", 'New Cycle 2'!E1023),IF($A$20=9, IF('New Cycle 3'!E1023="","", 'New Cycle 3'!E1023),"")))))))))</f>
        <v>0</v>
      </c>
      <c r="U1023" s="32">
        <f>IF($A$20=1,IF(UDDS!G1023="","",UDDS!G1023),IF($A$20=2,IF('FTP-75'!G1023="","",'FTP-75'!G1023),IF($A$20=3, IF('US06'!G1023="","",'US06'!G1023),IF($A$20=4, IF(NEDC!F1023="","", NEDC!F1023),IF($A$20=5, IF('JPN10-15'!F1023="","",'JPN10-15'!F1023),IF($A$20=6, IF(WLTC!G1023="","", WLTC!G1023),IF($A$20=7, IF('New Cycle 1'!F1023="","", 'New Cycle 1'!F1023),IF($A$20=8, IF('New Cycle 2'!F1023="","", 'New Cycle 2'!F1023),IF($A$20=9, IF('New Cycle 3'!F1023="","", 'New Cycle 3'!F1023),"")))))))))</f>
        <v>7527.7199248809793</v>
      </c>
    </row>
    <row r="1024" spans="16:21" x14ac:dyDescent="0.25">
      <c r="P1024" s="8">
        <f>IF($A$20=1,IF(UDDS!A1024="","",UDDS!A1024),IF($A$20=2,IF('FTP-75'!A1024="","",'FTP-75'!A1024),IF($A$20=3, IF('US06'!A1024="","",'US06'!A1024),IF($A$20=4, IF(NEDC!A1024="","", NEDC!A1024),IF($A$20=5, IF('JPN10-15'!A1024="","",'JPN10-15'!A1024),IF($A$20=6, IF(WLTC!B1024="","", WLTC!B1024),IF($A$20=7, IF('New Cycle 1'!A1024="","", 'New Cycle 1'!A1024),IF($A$20=8, IF('New Cycle 2'!A1024="","", 'New Cycle 3'!A1024),IF($A$20=9, IF('New Cycle 3'!A1024="","", 'New Cycle 3'!A1024),"")))))))))</f>
        <v>1022</v>
      </c>
      <c r="Q1024" s="32">
        <f>IF($A$20=1,IF(UDDS!C1024="","",UDDS!C1024),IF($A$20=2,IF('FTP-75'!C1024="","",'FTP-75'!C1024),IF($A$20=3, IF('US06'!C1024="","",'US06'!C1024),IF($A$20=4, IF(NEDC!B1024="","", NEDC!B1024),IF($A$20=5, IF('JPN10-15'!B1024="","",'JPN10-15'!B1024),IF($A$20=6, IF(WLTC!C1024="","", WLTC!C1024),IF($A$20=7, IF('New Cycle 1'!B1024="","", 'New Cycle 1'!B1024),IF($A$20=8, IF('New Cycle 2'!B1024="","", 'New Cycle 2'!B1024),IF($A$20=9, IF('New Cycle 3'!B1024="","", 'New Cycle 3'!B1024),"")))))))))</f>
        <v>70</v>
      </c>
      <c r="R1024" s="32">
        <f>IF($A$20=1,IF(UDDS!D1024="","",UDDS!D1024),IF($A$20=2,IF('FTP-75'!D1024="","",'FTP-75'!D1024),IF($A$20=3, IF('US06'!D1024="","",'US06'!D1024),IF($A$20=4, IF(NEDC!C1024="","", NEDC!C1024),IF($A$20=5, IF('JPN10-15'!C1024="","",'JPN10-15'!C1024),IF($A$20=6, IF(WLTC!D1024="","", WLTC!D1024),IF($A$20=7, IF('New Cycle 1'!C1024="","", 'New Cycle 1'!C1024),IF($A$20=8, IF('New Cycle 2'!C1024="","", 'New Cycle 2'!C1024),IF($A$20=9, IF('New Cycle 3'!C1024="","", 'New Cycle 3'!C1024),"")))))))))</f>
        <v>0</v>
      </c>
      <c r="S1024" s="32">
        <f>IF($A$20=1,IF(UDDS!E1024="","",UDDS!E1024),IF($A$20=2,IF('FTP-75'!E1024="","",'FTP-75'!E1024),IF($A$20=3, IF('US06'!E1024="","",'US06'!E1024),IF($A$20=4, IF(NEDC!D1024="","", NEDC!D1024),IF($A$20=5, IF('JPN10-15'!D1024="","",'JPN10-15'!D1024),IF($A$20=6, IF(WLTC!E1024="","", WLTC!E1024),IF($A$20=7, IF('New Cycle 1'!D1024="","", 'New Cycle 1'!D1024),IF($A$20=8, IF('New Cycle 2'!D1024="","", 'New Cycle 2'!D1024),IF($A$20=9, IF('New Cycle 3'!D1024="","", 'New Cycle 3'!D1024),"")))))))))</f>
        <v>19.444444444444443</v>
      </c>
      <c r="T1024" s="32">
        <f>IF($A$20=1,IF(UDDS!F1024="","",UDDS!F1024),IF($A$20=2,IF('FTP-75'!F1024="","",'FTP-75'!F1024),IF($A$20=3, IF('US06'!F1024="","",'US06'!F1024),IF($A$20=4, IF(NEDC!E1024="","", NEDC!E1024),IF($A$20=5, IF('JPN10-15'!E1024="","",'JPN10-15'!E1024),IF($A$20=6, IF(WLTC!F1024="","", WLTC!F1024),IF($A$20=7, IF('New Cycle 1'!E1024="","", 'New Cycle 1'!E1024),IF($A$20=8, IF('New Cycle 2'!E1024="","", 'New Cycle 2'!E1024),IF($A$20=9, IF('New Cycle 3'!E1024="","", 'New Cycle 3'!E1024),"")))))))))</f>
        <v>0</v>
      </c>
      <c r="U1024" s="32">
        <f>IF($A$20=1,IF(UDDS!G1024="","",UDDS!G1024),IF($A$20=2,IF('FTP-75'!G1024="","",'FTP-75'!G1024),IF($A$20=3, IF('US06'!G1024="","",'US06'!G1024),IF($A$20=4, IF(NEDC!F1024="","", NEDC!F1024),IF($A$20=5, IF('JPN10-15'!F1024="","",'JPN10-15'!F1024),IF($A$20=6, IF(WLTC!G1024="","", WLTC!G1024),IF($A$20=7, IF('New Cycle 1'!F1024="","", 'New Cycle 1'!F1024),IF($A$20=8, IF('New Cycle 2'!F1024="","", 'New Cycle 2'!F1024),IF($A$20=9, IF('New Cycle 3'!F1024="","", 'New Cycle 3'!F1024),"")))))))))</f>
        <v>7547.1643693254236</v>
      </c>
    </row>
    <row r="1025" spans="16:21" x14ac:dyDescent="0.25">
      <c r="P1025" s="8">
        <f>IF($A$20=1,IF(UDDS!A1025="","",UDDS!A1025),IF($A$20=2,IF('FTP-75'!A1025="","",'FTP-75'!A1025),IF($A$20=3, IF('US06'!A1025="","",'US06'!A1025),IF($A$20=4, IF(NEDC!A1025="","", NEDC!A1025),IF($A$20=5, IF('JPN10-15'!A1025="","",'JPN10-15'!A1025),IF($A$20=6, IF(WLTC!B1025="","", WLTC!B1025),IF($A$20=7, IF('New Cycle 1'!A1025="","", 'New Cycle 1'!A1025),IF($A$20=8, IF('New Cycle 2'!A1025="","", 'New Cycle 3'!A1025),IF($A$20=9, IF('New Cycle 3'!A1025="","", 'New Cycle 3'!A1025),"")))))))))</f>
        <v>1023</v>
      </c>
      <c r="Q1025" s="32">
        <f>IF($A$20=1,IF(UDDS!C1025="","",UDDS!C1025),IF($A$20=2,IF('FTP-75'!C1025="","",'FTP-75'!C1025),IF($A$20=3, IF('US06'!C1025="","",'US06'!C1025),IF($A$20=4, IF(NEDC!B1025="","", NEDC!B1025),IF($A$20=5, IF('JPN10-15'!B1025="","",'JPN10-15'!B1025),IF($A$20=6, IF(WLTC!C1025="","", WLTC!C1025),IF($A$20=7, IF('New Cycle 1'!B1025="","", 'New Cycle 1'!B1025),IF($A$20=8, IF('New Cycle 2'!B1025="","", 'New Cycle 2'!B1025),IF($A$20=9, IF('New Cycle 3'!B1025="","", 'New Cycle 3'!B1025),"")))))))))</f>
        <v>70</v>
      </c>
      <c r="R1025" s="32">
        <f>IF($A$20=1,IF(UDDS!D1025="","",UDDS!D1025),IF($A$20=2,IF('FTP-75'!D1025="","",'FTP-75'!D1025),IF($A$20=3, IF('US06'!D1025="","",'US06'!D1025),IF($A$20=4, IF(NEDC!C1025="","", NEDC!C1025),IF($A$20=5, IF('JPN10-15'!C1025="","",'JPN10-15'!C1025),IF($A$20=6, IF(WLTC!D1025="","", WLTC!D1025),IF($A$20=7, IF('New Cycle 1'!C1025="","", 'New Cycle 1'!C1025),IF($A$20=8, IF('New Cycle 2'!C1025="","", 'New Cycle 2'!C1025),IF($A$20=9, IF('New Cycle 3'!C1025="","", 'New Cycle 3'!C1025),"")))))))))</f>
        <v>0</v>
      </c>
      <c r="S1025" s="32">
        <f>IF($A$20=1,IF(UDDS!E1025="","",UDDS!E1025),IF($A$20=2,IF('FTP-75'!E1025="","",'FTP-75'!E1025),IF($A$20=3, IF('US06'!E1025="","",'US06'!E1025),IF($A$20=4, IF(NEDC!D1025="","", NEDC!D1025),IF($A$20=5, IF('JPN10-15'!D1025="","",'JPN10-15'!D1025),IF($A$20=6, IF(WLTC!E1025="","", WLTC!E1025),IF($A$20=7, IF('New Cycle 1'!D1025="","", 'New Cycle 1'!D1025),IF($A$20=8, IF('New Cycle 2'!D1025="","", 'New Cycle 2'!D1025),IF($A$20=9, IF('New Cycle 3'!D1025="","", 'New Cycle 3'!D1025),"")))))))))</f>
        <v>19.444444444444443</v>
      </c>
      <c r="T1025" s="32">
        <f>IF($A$20=1,IF(UDDS!F1025="","",UDDS!F1025),IF($A$20=2,IF('FTP-75'!F1025="","",'FTP-75'!F1025),IF($A$20=3, IF('US06'!F1025="","",'US06'!F1025),IF($A$20=4, IF(NEDC!E1025="","", NEDC!E1025),IF($A$20=5, IF('JPN10-15'!E1025="","",'JPN10-15'!E1025),IF($A$20=6, IF(WLTC!F1025="","", WLTC!F1025),IF($A$20=7, IF('New Cycle 1'!E1025="","", 'New Cycle 1'!E1025),IF($A$20=8, IF('New Cycle 2'!E1025="","", 'New Cycle 2'!E1025),IF($A$20=9, IF('New Cycle 3'!E1025="","", 'New Cycle 3'!E1025),"")))))))))</f>
        <v>0</v>
      </c>
      <c r="U1025" s="32">
        <f>IF($A$20=1,IF(UDDS!G1025="","",UDDS!G1025),IF($A$20=2,IF('FTP-75'!G1025="","",'FTP-75'!G1025),IF($A$20=3, IF('US06'!G1025="","",'US06'!G1025),IF($A$20=4, IF(NEDC!F1025="","", NEDC!F1025),IF($A$20=5, IF('JPN10-15'!F1025="","",'JPN10-15'!F1025),IF($A$20=6, IF(WLTC!G1025="","", WLTC!G1025),IF($A$20=7, IF('New Cycle 1'!F1025="","", 'New Cycle 1'!F1025),IF($A$20=8, IF('New Cycle 2'!F1025="","", 'New Cycle 2'!F1025),IF($A$20=9, IF('New Cycle 3'!F1025="","", 'New Cycle 3'!F1025),"")))))))))</f>
        <v>7566.608813769868</v>
      </c>
    </row>
    <row r="1026" spans="16:21" x14ac:dyDescent="0.25">
      <c r="P1026" s="8">
        <f>IF($A$20=1,IF(UDDS!A1026="","",UDDS!A1026),IF($A$20=2,IF('FTP-75'!A1026="","",'FTP-75'!A1026),IF($A$20=3, IF('US06'!A1026="","",'US06'!A1026),IF($A$20=4, IF(NEDC!A1026="","", NEDC!A1026),IF($A$20=5, IF('JPN10-15'!A1026="","",'JPN10-15'!A1026),IF($A$20=6, IF(WLTC!B1026="","", WLTC!B1026),IF($A$20=7, IF('New Cycle 1'!A1026="","", 'New Cycle 1'!A1026),IF($A$20=8, IF('New Cycle 2'!A1026="","", 'New Cycle 3'!A1026),IF($A$20=9, IF('New Cycle 3'!A1026="","", 'New Cycle 3'!A1026),"")))))))))</f>
        <v>1024</v>
      </c>
      <c r="Q1026" s="32">
        <f>IF($A$20=1,IF(UDDS!C1026="","",UDDS!C1026),IF($A$20=2,IF('FTP-75'!C1026="","",'FTP-75'!C1026),IF($A$20=3, IF('US06'!C1026="","",'US06'!C1026),IF($A$20=4, IF(NEDC!B1026="","", NEDC!B1026),IF($A$20=5, IF('JPN10-15'!B1026="","",'JPN10-15'!B1026),IF($A$20=6, IF(WLTC!C1026="","", WLTC!C1026),IF($A$20=7, IF('New Cycle 1'!B1026="","", 'New Cycle 1'!B1026),IF($A$20=8, IF('New Cycle 2'!B1026="","", 'New Cycle 2'!B1026),IF($A$20=9, IF('New Cycle 3'!B1026="","", 'New Cycle 3'!B1026),"")))))))))</f>
        <v>70</v>
      </c>
      <c r="R1026" s="32">
        <f>IF($A$20=1,IF(UDDS!D1026="","",UDDS!D1026),IF($A$20=2,IF('FTP-75'!D1026="","",'FTP-75'!D1026),IF($A$20=3, IF('US06'!D1026="","",'US06'!D1026),IF($A$20=4, IF(NEDC!C1026="","", NEDC!C1026),IF($A$20=5, IF('JPN10-15'!C1026="","",'JPN10-15'!C1026),IF($A$20=6, IF(WLTC!D1026="","", WLTC!D1026),IF($A$20=7, IF('New Cycle 1'!C1026="","", 'New Cycle 1'!C1026),IF($A$20=8, IF('New Cycle 2'!C1026="","", 'New Cycle 2'!C1026),IF($A$20=9, IF('New Cycle 3'!C1026="","", 'New Cycle 3'!C1026),"")))))))))</f>
        <v>0</v>
      </c>
      <c r="S1026" s="32">
        <f>IF($A$20=1,IF(UDDS!E1026="","",UDDS!E1026),IF($A$20=2,IF('FTP-75'!E1026="","",'FTP-75'!E1026),IF($A$20=3, IF('US06'!E1026="","",'US06'!E1026),IF($A$20=4, IF(NEDC!D1026="","", NEDC!D1026),IF($A$20=5, IF('JPN10-15'!D1026="","",'JPN10-15'!D1026),IF($A$20=6, IF(WLTC!E1026="","", WLTC!E1026),IF($A$20=7, IF('New Cycle 1'!D1026="","", 'New Cycle 1'!D1026),IF($A$20=8, IF('New Cycle 2'!D1026="","", 'New Cycle 2'!D1026),IF($A$20=9, IF('New Cycle 3'!D1026="","", 'New Cycle 3'!D1026),"")))))))))</f>
        <v>19.444444444444443</v>
      </c>
      <c r="T1026" s="32">
        <f>IF($A$20=1,IF(UDDS!F1026="","",UDDS!F1026),IF($A$20=2,IF('FTP-75'!F1026="","",'FTP-75'!F1026),IF($A$20=3, IF('US06'!F1026="","",'US06'!F1026),IF($A$20=4, IF(NEDC!E1026="","", NEDC!E1026),IF($A$20=5, IF('JPN10-15'!E1026="","",'JPN10-15'!E1026),IF($A$20=6, IF(WLTC!F1026="","", WLTC!F1026),IF($A$20=7, IF('New Cycle 1'!E1026="","", 'New Cycle 1'!E1026),IF($A$20=8, IF('New Cycle 2'!E1026="","", 'New Cycle 2'!E1026),IF($A$20=9, IF('New Cycle 3'!E1026="","", 'New Cycle 3'!E1026),"")))))))))</f>
        <v>0</v>
      </c>
      <c r="U1026" s="32">
        <f>IF($A$20=1,IF(UDDS!G1026="","",UDDS!G1026),IF($A$20=2,IF('FTP-75'!G1026="","",'FTP-75'!G1026),IF($A$20=3, IF('US06'!G1026="","",'US06'!G1026),IF($A$20=4, IF(NEDC!F1026="","", NEDC!F1026),IF($A$20=5, IF('JPN10-15'!F1026="","",'JPN10-15'!F1026),IF($A$20=6, IF(WLTC!G1026="","", WLTC!G1026),IF($A$20=7, IF('New Cycle 1'!F1026="","", 'New Cycle 1'!F1026),IF($A$20=8, IF('New Cycle 2'!F1026="","", 'New Cycle 2'!F1026),IF($A$20=9, IF('New Cycle 3'!F1026="","", 'New Cycle 3'!F1026),"")))))))))</f>
        <v>7586.0532582143123</v>
      </c>
    </row>
    <row r="1027" spans="16:21" x14ac:dyDescent="0.25">
      <c r="P1027" s="8">
        <f>IF($A$20=1,IF(UDDS!A1027="","",UDDS!A1027),IF($A$20=2,IF('FTP-75'!A1027="","",'FTP-75'!A1027),IF($A$20=3, IF('US06'!A1027="","",'US06'!A1027),IF($A$20=4, IF(NEDC!A1027="","", NEDC!A1027),IF($A$20=5, IF('JPN10-15'!A1027="","",'JPN10-15'!A1027),IF($A$20=6, IF(WLTC!B1027="","", WLTC!B1027),IF($A$20=7, IF('New Cycle 1'!A1027="","", 'New Cycle 1'!A1027),IF($A$20=8, IF('New Cycle 2'!A1027="","", 'New Cycle 3'!A1027),IF($A$20=9, IF('New Cycle 3'!A1027="","", 'New Cycle 3'!A1027),"")))))))))</f>
        <v>1025</v>
      </c>
      <c r="Q1027" s="32">
        <f>IF($A$20=1,IF(UDDS!C1027="","",UDDS!C1027),IF($A$20=2,IF('FTP-75'!C1027="","",'FTP-75'!C1027),IF($A$20=3, IF('US06'!C1027="","",'US06'!C1027),IF($A$20=4, IF(NEDC!B1027="","", NEDC!B1027),IF($A$20=5, IF('JPN10-15'!B1027="","",'JPN10-15'!B1027),IF($A$20=6, IF(WLTC!C1027="","", WLTC!C1027),IF($A$20=7, IF('New Cycle 1'!B1027="","", 'New Cycle 1'!B1027),IF($A$20=8, IF('New Cycle 2'!B1027="","", 'New Cycle 2'!B1027),IF($A$20=9, IF('New Cycle 3'!B1027="","", 'New Cycle 3'!B1027),"")))))))))</f>
        <v>70</v>
      </c>
      <c r="R1027" s="32">
        <f>IF($A$20=1,IF(UDDS!D1027="","",UDDS!D1027),IF($A$20=2,IF('FTP-75'!D1027="","",'FTP-75'!D1027),IF($A$20=3, IF('US06'!D1027="","",'US06'!D1027),IF($A$20=4, IF(NEDC!C1027="","", NEDC!C1027),IF($A$20=5, IF('JPN10-15'!C1027="","",'JPN10-15'!C1027),IF($A$20=6, IF(WLTC!D1027="","", WLTC!D1027),IF($A$20=7, IF('New Cycle 1'!C1027="","", 'New Cycle 1'!C1027),IF($A$20=8, IF('New Cycle 2'!C1027="","", 'New Cycle 2'!C1027),IF($A$20=9, IF('New Cycle 3'!C1027="","", 'New Cycle 3'!C1027),"")))))))))</f>
        <v>0</v>
      </c>
      <c r="S1027" s="32">
        <f>IF($A$20=1,IF(UDDS!E1027="","",UDDS!E1027),IF($A$20=2,IF('FTP-75'!E1027="","",'FTP-75'!E1027),IF($A$20=3, IF('US06'!E1027="","",'US06'!E1027),IF($A$20=4, IF(NEDC!D1027="","", NEDC!D1027),IF($A$20=5, IF('JPN10-15'!D1027="","",'JPN10-15'!D1027),IF($A$20=6, IF(WLTC!E1027="","", WLTC!E1027),IF($A$20=7, IF('New Cycle 1'!D1027="","", 'New Cycle 1'!D1027),IF($A$20=8, IF('New Cycle 2'!D1027="","", 'New Cycle 2'!D1027),IF($A$20=9, IF('New Cycle 3'!D1027="","", 'New Cycle 3'!D1027),"")))))))))</f>
        <v>19.444444444444443</v>
      </c>
      <c r="T1027" s="32">
        <f>IF($A$20=1,IF(UDDS!F1027="","",UDDS!F1027),IF($A$20=2,IF('FTP-75'!F1027="","",'FTP-75'!F1027),IF($A$20=3, IF('US06'!F1027="","",'US06'!F1027),IF($A$20=4, IF(NEDC!E1027="","", NEDC!E1027),IF($A$20=5, IF('JPN10-15'!E1027="","",'JPN10-15'!E1027),IF($A$20=6, IF(WLTC!F1027="","", WLTC!F1027),IF($A$20=7, IF('New Cycle 1'!E1027="","", 'New Cycle 1'!E1027),IF($A$20=8, IF('New Cycle 2'!E1027="","", 'New Cycle 2'!E1027),IF($A$20=9, IF('New Cycle 3'!E1027="","", 'New Cycle 3'!E1027),"")))))))))</f>
        <v>0</v>
      </c>
      <c r="U1027" s="32">
        <f>IF($A$20=1,IF(UDDS!G1027="","",UDDS!G1027),IF($A$20=2,IF('FTP-75'!G1027="","",'FTP-75'!G1027),IF($A$20=3, IF('US06'!G1027="","",'US06'!G1027),IF($A$20=4, IF(NEDC!F1027="","", NEDC!F1027),IF($A$20=5, IF('JPN10-15'!F1027="","",'JPN10-15'!F1027),IF($A$20=6, IF(WLTC!G1027="","", WLTC!G1027),IF($A$20=7, IF('New Cycle 1'!F1027="","", 'New Cycle 1'!F1027),IF($A$20=8, IF('New Cycle 2'!F1027="","", 'New Cycle 2'!F1027),IF($A$20=9, IF('New Cycle 3'!F1027="","", 'New Cycle 3'!F1027),"")))))))))</f>
        <v>7605.4977026587567</v>
      </c>
    </row>
    <row r="1028" spans="16:21" x14ac:dyDescent="0.25">
      <c r="P1028" s="8">
        <f>IF($A$20=1,IF(UDDS!A1028="","",UDDS!A1028),IF($A$20=2,IF('FTP-75'!A1028="","",'FTP-75'!A1028),IF($A$20=3, IF('US06'!A1028="","",'US06'!A1028),IF($A$20=4, IF(NEDC!A1028="","", NEDC!A1028),IF($A$20=5, IF('JPN10-15'!A1028="","",'JPN10-15'!A1028),IF($A$20=6, IF(WLTC!B1028="","", WLTC!B1028),IF($A$20=7, IF('New Cycle 1'!A1028="","", 'New Cycle 1'!A1028),IF($A$20=8, IF('New Cycle 2'!A1028="","", 'New Cycle 3'!A1028),IF($A$20=9, IF('New Cycle 3'!A1028="","", 'New Cycle 3'!A1028),"")))))))))</f>
        <v>1026</v>
      </c>
      <c r="Q1028" s="32">
        <f>IF($A$20=1,IF(UDDS!C1028="","",UDDS!C1028),IF($A$20=2,IF('FTP-75'!C1028="","",'FTP-75'!C1028),IF($A$20=3, IF('US06'!C1028="","",'US06'!C1028),IF($A$20=4, IF(NEDC!B1028="","", NEDC!B1028),IF($A$20=5, IF('JPN10-15'!B1028="","",'JPN10-15'!B1028),IF($A$20=6, IF(WLTC!C1028="","", WLTC!C1028),IF($A$20=7, IF('New Cycle 1'!B1028="","", 'New Cycle 1'!B1028),IF($A$20=8, IF('New Cycle 2'!B1028="","", 'New Cycle 2'!B1028),IF($A$20=9, IF('New Cycle 3'!B1028="","", 'New Cycle 3'!B1028),"")))))))))</f>
        <v>70</v>
      </c>
      <c r="R1028" s="32">
        <f>IF($A$20=1,IF(UDDS!D1028="","",UDDS!D1028),IF($A$20=2,IF('FTP-75'!D1028="","",'FTP-75'!D1028),IF($A$20=3, IF('US06'!D1028="","",'US06'!D1028),IF($A$20=4, IF(NEDC!C1028="","", NEDC!C1028),IF($A$20=5, IF('JPN10-15'!C1028="","",'JPN10-15'!C1028),IF($A$20=6, IF(WLTC!D1028="","", WLTC!D1028),IF($A$20=7, IF('New Cycle 1'!C1028="","", 'New Cycle 1'!C1028),IF($A$20=8, IF('New Cycle 2'!C1028="","", 'New Cycle 2'!C1028),IF($A$20=9, IF('New Cycle 3'!C1028="","", 'New Cycle 3'!C1028),"")))))))))</f>
        <v>0</v>
      </c>
      <c r="S1028" s="32">
        <f>IF($A$20=1,IF(UDDS!E1028="","",UDDS!E1028),IF($A$20=2,IF('FTP-75'!E1028="","",'FTP-75'!E1028),IF($A$20=3, IF('US06'!E1028="","",'US06'!E1028),IF($A$20=4, IF(NEDC!D1028="","", NEDC!D1028),IF($A$20=5, IF('JPN10-15'!D1028="","",'JPN10-15'!D1028),IF($A$20=6, IF(WLTC!E1028="","", WLTC!E1028),IF($A$20=7, IF('New Cycle 1'!D1028="","", 'New Cycle 1'!D1028),IF($A$20=8, IF('New Cycle 2'!D1028="","", 'New Cycle 2'!D1028),IF($A$20=9, IF('New Cycle 3'!D1028="","", 'New Cycle 3'!D1028),"")))))))))</f>
        <v>19.444444444444443</v>
      </c>
      <c r="T1028" s="32">
        <f>IF($A$20=1,IF(UDDS!F1028="","",UDDS!F1028),IF($A$20=2,IF('FTP-75'!F1028="","",'FTP-75'!F1028),IF($A$20=3, IF('US06'!F1028="","",'US06'!F1028),IF($A$20=4, IF(NEDC!E1028="","", NEDC!E1028),IF($A$20=5, IF('JPN10-15'!E1028="","",'JPN10-15'!E1028),IF($A$20=6, IF(WLTC!F1028="","", WLTC!F1028),IF($A$20=7, IF('New Cycle 1'!E1028="","", 'New Cycle 1'!E1028),IF($A$20=8, IF('New Cycle 2'!E1028="","", 'New Cycle 2'!E1028),IF($A$20=9, IF('New Cycle 3'!E1028="","", 'New Cycle 3'!E1028),"")))))))))</f>
        <v>0</v>
      </c>
      <c r="U1028" s="32">
        <f>IF($A$20=1,IF(UDDS!G1028="","",UDDS!G1028),IF($A$20=2,IF('FTP-75'!G1028="","",'FTP-75'!G1028),IF($A$20=3, IF('US06'!G1028="","",'US06'!G1028),IF($A$20=4, IF(NEDC!F1028="","", NEDC!F1028),IF($A$20=5, IF('JPN10-15'!F1028="","",'JPN10-15'!F1028),IF($A$20=6, IF(WLTC!G1028="","", WLTC!G1028),IF($A$20=7, IF('New Cycle 1'!F1028="","", 'New Cycle 1'!F1028),IF($A$20=8, IF('New Cycle 2'!F1028="","", 'New Cycle 2'!F1028),IF($A$20=9, IF('New Cycle 3'!F1028="","", 'New Cycle 3'!F1028),"")))))))))</f>
        <v>7624.942147103201</v>
      </c>
    </row>
    <row r="1029" spans="16:21" x14ac:dyDescent="0.25">
      <c r="P1029" s="8">
        <f>IF($A$20=1,IF(UDDS!A1029="","",UDDS!A1029),IF($A$20=2,IF('FTP-75'!A1029="","",'FTP-75'!A1029),IF($A$20=3, IF('US06'!A1029="","",'US06'!A1029),IF($A$20=4, IF(NEDC!A1029="","", NEDC!A1029),IF($A$20=5, IF('JPN10-15'!A1029="","",'JPN10-15'!A1029),IF($A$20=6, IF(WLTC!B1029="","", WLTC!B1029),IF($A$20=7, IF('New Cycle 1'!A1029="","", 'New Cycle 1'!A1029),IF($A$20=8, IF('New Cycle 2'!A1029="","", 'New Cycle 3'!A1029),IF($A$20=9, IF('New Cycle 3'!A1029="","", 'New Cycle 3'!A1029),"")))))))))</f>
        <v>1027</v>
      </c>
      <c r="Q1029" s="32">
        <f>IF($A$20=1,IF(UDDS!C1029="","",UDDS!C1029),IF($A$20=2,IF('FTP-75'!C1029="","",'FTP-75'!C1029),IF($A$20=3, IF('US06'!C1029="","",'US06'!C1029),IF($A$20=4, IF(NEDC!B1029="","", NEDC!B1029),IF($A$20=5, IF('JPN10-15'!B1029="","",'JPN10-15'!B1029),IF($A$20=6, IF(WLTC!C1029="","", WLTC!C1029),IF($A$20=7, IF('New Cycle 1'!B1029="","", 'New Cycle 1'!B1029),IF($A$20=8, IF('New Cycle 2'!B1029="","", 'New Cycle 2'!B1029),IF($A$20=9, IF('New Cycle 3'!B1029="","", 'New Cycle 3'!B1029),"")))))))))</f>
        <v>70</v>
      </c>
      <c r="R1029" s="32">
        <f>IF($A$20=1,IF(UDDS!D1029="","",UDDS!D1029),IF($A$20=2,IF('FTP-75'!D1029="","",'FTP-75'!D1029),IF($A$20=3, IF('US06'!D1029="","",'US06'!D1029),IF($A$20=4, IF(NEDC!C1029="","", NEDC!C1029),IF($A$20=5, IF('JPN10-15'!C1029="","",'JPN10-15'!C1029),IF($A$20=6, IF(WLTC!D1029="","", WLTC!D1029),IF($A$20=7, IF('New Cycle 1'!C1029="","", 'New Cycle 1'!C1029),IF($A$20=8, IF('New Cycle 2'!C1029="","", 'New Cycle 2'!C1029),IF($A$20=9, IF('New Cycle 3'!C1029="","", 'New Cycle 3'!C1029),"")))))))))</f>
        <v>0</v>
      </c>
      <c r="S1029" s="32">
        <f>IF($A$20=1,IF(UDDS!E1029="","",UDDS!E1029),IF($A$20=2,IF('FTP-75'!E1029="","",'FTP-75'!E1029),IF($A$20=3, IF('US06'!E1029="","",'US06'!E1029),IF($A$20=4, IF(NEDC!D1029="","", NEDC!D1029),IF($A$20=5, IF('JPN10-15'!D1029="","",'JPN10-15'!D1029),IF($A$20=6, IF(WLTC!E1029="","", WLTC!E1029),IF($A$20=7, IF('New Cycle 1'!D1029="","", 'New Cycle 1'!D1029),IF($A$20=8, IF('New Cycle 2'!D1029="","", 'New Cycle 2'!D1029),IF($A$20=9, IF('New Cycle 3'!D1029="","", 'New Cycle 3'!D1029),"")))))))))</f>
        <v>19.444444444444443</v>
      </c>
      <c r="T1029" s="32">
        <f>IF($A$20=1,IF(UDDS!F1029="","",UDDS!F1029),IF($A$20=2,IF('FTP-75'!F1029="","",'FTP-75'!F1029),IF($A$20=3, IF('US06'!F1029="","",'US06'!F1029),IF($A$20=4, IF(NEDC!E1029="","", NEDC!E1029),IF($A$20=5, IF('JPN10-15'!E1029="","",'JPN10-15'!E1029),IF($A$20=6, IF(WLTC!F1029="","", WLTC!F1029),IF($A$20=7, IF('New Cycle 1'!E1029="","", 'New Cycle 1'!E1029),IF($A$20=8, IF('New Cycle 2'!E1029="","", 'New Cycle 2'!E1029),IF($A$20=9, IF('New Cycle 3'!E1029="","", 'New Cycle 3'!E1029),"")))))))))</f>
        <v>0</v>
      </c>
      <c r="U1029" s="32">
        <f>IF($A$20=1,IF(UDDS!G1029="","",UDDS!G1029),IF($A$20=2,IF('FTP-75'!G1029="","",'FTP-75'!G1029),IF($A$20=3, IF('US06'!G1029="","",'US06'!G1029),IF($A$20=4, IF(NEDC!F1029="","", NEDC!F1029),IF($A$20=5, IF('JPN10-15'!F1029="","",'JPN10-15'!F1029),IF($A$20=6, IF(WLTC!G1029="","", WLTC!G1029),IF($A$20=7, IF('New Cycle 1'!F1029="","", 'New Cycle 1'!F1029),IF($A$20=8, IF('New Cycle 2'!F1029="","", 'New Cycle 2'!F1029),IF($A$20=9, IF('New Cycle 3'!F1029="","", 'New Cycle 3'!F1029),"")))))))))</f>
        <v>7644.3865915476454</v>
      </c>
    </row>
    <row r="1030" spans="16:21" x14ac:dyDescent="0.25">
      <c r="P1030" s="8">
        <f>IF($A$20=1,IF(UDDS!A1030="","",UDDS!A1030),IF($A$20=2,IF('FTP-75'!A1030="","",'FTP-75'!A1030),IF($A$20=3, IF('US06'!A1030="","",'US06'!A1030),IF($A$20=4, IF(NEDC!A1030="","", NEDC!A1030),IF($A$20=5, IF('JPN10-15'!A1030="","",'JPN10-15'!A1030),IF($A$20=6, IF(WLTC!B1030="","", WLTC!B1030),IF($A$20=7, IF('New Cycle 1'!A1030="","", 'New Cycle 1'!A1030),IF($A$20=8, IF('New Cycle 2'!A1030="","", 'New Cycle 3'!A1030),IF($A$20=9, IF('New Cycle 3'!A1030="","", 'New Cycle 3'!A1030),"")))))))))</f>
        <v>1028</v>
      </c>
      <c r="Q1030" s="32">
        <f>IF($A$20=1,IF(UDDS!C1030="","",UDDS!C1030),IF($A$20=2,IF('FTP-75'!C1030="","",'FTP-75'!C1030),IF($A$20=3, IF('US06'!C1030="","",'US06'!C1030),IF($A$20=4, IF(NEDC!B1030="","", NEDC!B1030),IF($A$20=5, IF('JPN10-15'!B1030="","",'JPN10-15'!B1030),IF($A$20=6, IF(WLTC!C1030="","", WLTC!C1030),IF($A$20=7, IF('New Cycle 1'!B1030="","", 'New Cycle 1'!B1030),IF($A$20=8, IF('New Cycle 2'!B1030="","", 'New Cycle 2'!B1030),IF($A$20=9, IF('New Cycle 3'!B1030="","", 'New Cycle 3'!B1030),"")))))))))</f>
        <v>70</v>
      </c>
      <c r="R1030" s="32">
        <f>IF($A$20=1,IF(UDDS!D1030="","",UDDS!D1030),IF($A$20=2,IF('FTP-75'!D1030="","",'FTP-75'!D1030),IF($A$20=3, IF('US06'!D1030="","",'US06'!D1030),IF($A$20=4, IF(NEDC!C1030="","", NEDC!C1030),IF($A$20=5, IF('JPN10-15'!C1030="","",'JPN10-15'!C1030),IF($A$20=6, IF(WLTC!D1030="","", WLTC!D1030),IF($A$20=7, IF('New Cycle 1'!C1030="","", 'New Cycle 1'!C1030),IF($A$20=8, IF('New Cycle 2'!C1030="","", 'New Cycle 2'!C1030),IF($A$20=9, IF('New Cycle 3'!C1030="","", 'New Cycle 3'!C1030),"")))))))))</f>
        <v>0</v>
      </c>
      <c r="S1030" s="32">
        <f>IF($A$20=1,IF(UDDS!E1030="","",UDDS!E1030),IF($A$20=2,IF('FTP-75'!E1030="","",'FTP-75'!E1030),IF($A$20=3, IF('US06'!E1030="","",'US06'!E1030),IF($A$20=4, IF(NEDC!D1030="","", NEDC!D1030),IF($A$20=5, IF('JPN10-15'!D1030="","",'JPN10-15'!D1030),IF($A$20=6, IF(WLTC!E1030="","", WLTC!E1030),IF($A$20=7, IF('New Cycle 1'!D1030="","", 'New Cycle 1'!D1030),IF($A$20=8, IF('New Cycle 2'!D1030="","", 'New Cycle 2'!D1030),IF($A$20=9, IF('New Cycle 3'!D1030="","", 'New Cycle 3'!D1030),"")))))))))</f>
        <v>19.444444444444443</v>
      </c>
      <c r="T1030" s="32">
        <f>IF($A$20=1,IF(UDDS!F1030="","",UDDS!F1030),IF($A$20=2,IF('FTP-75'!F1030="","",'FTP-75'!F1030),IF($A$20=3, IF('US06'!F1030="","",'US06'!F1030),IF($A$20=4, IF(NEDC!E1030="","", NEDC!E1030),IF($A$20=5, IF('JPN10-15'!E1030="","",'JPN10-15'!E1030),IF($A$20=6, IF(WLTC!F1030="","", WLTC!F1030),IF($A$20=7, IF('New Cycle 1'!E1030="","", 'New Cycle 1'!E1030),IF($A$20=8, IF('New Cycle 2'!E1030="","", 'New Cycle 2'!E1030),IF($A$20=9, IF('New Cycle 3'!E1030="","", 'New Cycle 3'!E1030),"")))))))))</f>
        <v>0</v>
      </c>
      <c r="U1030" s="32">
        <f>IF($A$20=1,IF(UDDS!G1030="","",UDDS!G1030),IF($A$20=2,IF('FTP-75'!G1030="","",'FTP-75'!G1030),IF($A$20=3, IF('US06'!G1030="","",'US06'!G1030),IF($A$20=4, IF(NEDC!F1030="","", NEDC!F1030),IF($A$20=5, IF('JPN10-15'!F1030="","",'JPN10-15'!F1030),IF($A$20=6, IF(WLTC!G1030="","", WLTC!G1030),IF($A$20=7, IF('New Cycle 1'!F1030="","", 'New Cycle 1'!F1030),IF($A$20=8, IF('New Cycle 2'!F1030="","", 'New Cycle 2'!F1030),IF($A$20=9, IF('New Cycle 3'!F1030="","", 'New Cycle 3'!F1030),"")))))))))</f>
        <v>7663.8310359920897</v>
      </c>
    </row>
    <row r="1031" spans="16:21" x14ac:dyDescent="0.25">
      <c r="P1031" s="8">
        <f>IF($A$20=1,IF(UDDS!A1031="","",UDDS!A1031),IF($A$20=2,IF('FTP-75'!A1031="","",'FTP-75'!A1031),IF($A$20=3, IF('US06'!A1031="","",'US06'!A1031),IF($A$20=4, IF(NEDC!A1031="","", NEDC!A1031),IF($A$20=5, IF('JPN10-15'!A1031="","",'JPN10-15'!A1031),IF($A$20=6, IF(WLTC!B1031="","", WLTC!B1031),IF($A$20=7, IF('New Cycle 1'!A1031="","", 'New Cycle 1'!A1031),IF($A$20=8, IF('New Cycle 2'!A1031="","", 'New Cycle 3'!A1031),IF($A$20=9, IF('New Cycle 3'!A1031="","", 'New Cycle 3'!A1031),"")))))))))</f>
        <v>1029</v>
      </c>
      <c r="Q1031" s="32">
        <f>IF($A$20=1,IF(UDDS!C1031="","",UDDS!C1031),IF($A$20=2,IF('FTP-75'!C1031="","",'FTP-75'!C1031),IF($A$20=3, IF('US06'!C1031="","",'US06'!C1031),IF($A$20=4, IF(NEDC!B1031="","", NEDC!B1031),IF($A$20=5, IF('JPN10-15'!B1031="","",'JPN10-15'!B1031),IF($A$20=6, IF(WLTC!C1031="","", WLTC!C1031),IF($A$20=7, IF('New Cycle 1'!B1031="","", 'New Cycle 1'!B1031),IF($A$20=8, IF('New Cycle 2'!B1031="","", 'New Cycle 2'!B1031),IF($A$20=9, IF('New Cycle 3'!B1031="","", 'New Cycle 3'!B1031),"")))))))))</f>
        <v>70</v>
      </c>
      <c r="R1031" s="32">
        <f>IF($A$20=1,IF(UDDS!D1031="","",UDDS!D1031),IF($A$20=2,IF('FTP-75'!D1031="","",'FTP-75'!D1031),IF($A$20=3, IF('US06'!D1031="","",'US06'!D1031),IF($A$20=4, IF(NEDC!C1031="","", NEDC!C1031),IF($A$20=5, IF('JPN10-15'!C1031="","",'JPN10-15'!C1031),IF($A$20=6, IF(WLTC!D1031="","", WLTC!D1031),IF($A$20=7, IF('New Cycle 1'!C1031="","", 'New Cycle 1'!C1031),IF($A$20=8, IF('New Cycle 2'!C1031="","", 'New Cycle 2'!C1031),IF($A$20=9, IF('New Cycle 3'!C1031="","", 'New Cycle 3'!C1031),"")))))))))</f>
        <v>0</v>
      </c>
      <c r="S1031" s="32">
        <f>IF($A$20=1,IF(UDDS!E1031="","",UDDS!E1031),IF($A$20=2,IF('FTP-75'!E1031="","",'FTP-75'!E1031),IF($A$20=3, IF('US06'!E1031="","",'US06'!E1031),IF($A$20=4, IF(NEDC!D1031="","", NEDC!D1031),IF($A$20=5, IF('JPN10-15'!D1031="","",'JPN10-15'!D1031),IF($A$20=6, IF(WLTC!E1031="","", WLTC!E1031),IF($A$20=7, IF('New Cycle 1'!D1031="","", 'New Cycle 1'!D1031),IF($A$20=8, IF('New Cycle 2'!D1031="","", 'New Cycle 2'!D1031),IF($A$20=9, IF('New Cycle 3'!D1031="","", 'New Cycle 3'!D1031),"")))))))))</f>
        <v>19.444444444444443</v>
      </c>
      <c r="T1031" s="32">
        <f>IF($A$20=1,IF(UDDS!F1031="","",UDDS!F1031),IF($A$20=2,IF('FTP-75'!F1031="","",'FTP-75'!F1031),IF($A$20=3, IF('US06'!F1031="","",'US06'!F1031),IF($A$20=4, IF(NEDC!E1031="","", NEDC!E1031),IF($A$20=5, IF('JPN10-15'!E1031="","",'JPN10-15'!E1031),IF($A$20=6, IF(WLTC!F1031="","", WLTC!F1031),IF($A$20=7, IF('New Cycle 1'!E1031="","", 'New Cycle 1'!E1031),IF($A$20=8, IF('New Cycle 2'!E1031="","", 'New Cycle 2'!E1031),IF($A$20=9, IF('New Cycle 3'!E1031="","", 'New Cycle 3'!E1031),"")))))))))</f>
        <v>0</v>
      </c>
      <c r="U1031" s="32">
        <f>IF($A$20=1,IF(UDDS!G1031="","",UDDS!G1031),IF($A$20=2,IF('FTP-75'!G1031="","",'FTP-75'!G1031),IF($A$20=3, IF('US06'!G1031="","",'US06'!G1031),IF($A$20=4, IF(NEDC!F1031="","", NEDC!F1031),IF($A$20=5, IF('JPN10-15'!F1031="","",'JPN10-15'!F1031),IF($A$20=6, IF(WLTC!G1031="","", WLTC!G1031),IF($A$20=7, IF('New Cycle 1'!F1031="","", 'New Cycle 1'!F1031),IF($A$20=8, IF('New Cycle 2'!F1031="","", 'New Cycle 2'!F1031),IF($A$20=9, IF('New Cycle 3'!F1031="","", 'New Cycle 3'!F1031),"")))))))))</f>
        <v>7683.2754804365341</v>
      </c>
    </row>
    <row r="1032" spans="16:21" x14ac:dyDescent="0.25">
      <c r="P1032" s="8">
        <f>IF($A$20=1,IF(UDDS!A1032="","",UDDS!A1032),IF($A$20=2,IF('FTP-75'!A1032="","",'FTP-75'!A1032),IF($A$20=3, IF('US06'!A1032="","",'US06'!A1032),IF($A$20=4, IF(NEDC!A1032="","", NEDC!A1032),IF($A$20=5, IF('JPN10-15'!A1032="","",'JPN10-15'!A1032),IF($A$20=6, IF(WLTC!B1032="","", WLTC!B1032),IF($A$20=7, IF('New Cycle 1'!A1032="","", 'New Cycle 1'!A1032),IF($A$20=8, IF('New Cycle 2'!A1032="","", 'New Cycle 3'!A1032),IF($A$20=9, IF('New Cycle 3'!A1032="","", 'New Cycle 3'!A1032),"")))))))))</f>
        <v>1030</v>
      </c>
      <c r="Q1032" s="32">
        <f>IF($A$20=1,IF(UDDS!C1032="","",UDDS!C1032),IF($A$20=2,IF('FTP-75'!C1032="","",'FTP-75'!C1032),IF($A$20=3, IF('US06'!C1032="","",'US06'!C1032),IF($A$20=4, IF(NEDC!B1032="","", NEDC!B1032),IF($A$20=5, IF('JPN10-15'!B1032="","",'JPN10-15'!B1032),IF($A$20=6, IF(WLTC!C1032="","", WLTC!C1032),IF($A$20=7, IF('New Cycle 1'!B1032="","", 'New Cycle 1'!B1032),IF($A$20=8, IF('New Cycle 2'!B1032="","", 'New Cycle 2'!B1032),IF($A$20=9, IF('New Cycle 3'!B1032="","", 'New Cycle 3'!B1032),"")))))))))</f>
        <v>70</v>
      </c>
      <c r="R1032" s="32">
        <f>IF($A$20=1,IF(UDDS!D1032="","",UDDS!D1032),IF($A$20=2,IF('FTP-75'!D1032="","",'FTP-75'!D1032),IF($A$20=3, IF('US06'!D1032="","",'US06'!D1032),IF($A$20=4, IF(NEDC!C1032="","", NEDC!C1032),IF($A$20=5, IF('JPN10-15'!C1032="","",'JPN10-15'!C1032),IF($A$20=6, IF(WLTC!D1032="","", WLTC!D1032),IF($A$20=7, IF('New Cycle 1'!C1032="","", 'New Cycle 1'!C1032),IF($A$20=8, IF('New Cycle 2'!C1032="","", 'New Cycle 2'!C1032),IF($A$20=9, IF('New Cycle 3'!C1032="","", 'New Cycle 3'!C1032),"")))))))))</f>
        <v>0</v>
      </c>
      <c r="S1032" s="32">
        <f>IF($A$20=1,IF(UDDS!E1032="","",UDDS!E1032),IF($A$20=2,IF('FTP-75'!E1032="","",'FTP-75'!E1032),IF($A$20=3, IF('US06'!E1032="","",'US06'!E1032),IF($A$20=4, IF(NEDC!D1032="","", NEDC!D1032),IF($A$20=5, IF('JPN10-15'!D1032="","",'JPN10-15'!D1032),IF($A$20=6, IF(WLTC!E1032="","", WLTC!E1032),IF($A$20=7, IF('New Cycle 1'!D1032="","", 'New Cycle 1'!D1032),IF($A$20=8, IF('New Cycle 2'!D1032="","", 'New Cycle 2'!D1032),IF($A$20=9, IF('New Cycle 3'!D1032="","", 'New Cycle 3'!D1032),"")))))))))</f>
        <v>19.444444444444443</v>
      </c>
      <c r="T1032" s="32">
        <f>IF($A$20=1,IF(UDDS!F1032="","",UDDS!F1032),IF($A$20=2,IF('FTP-75'!F1032="","",'FTP-75'!F1032),IF($A$20=3, IF('US06'!F1032="","",'US06'!F1032),IF($A$20=4, IF(NEDC!E1032="","", NEDC!E1032),IF($A$20=5, IF('JPN10-15'!E1032="","",'JPN10-15'!E1032),IF($A$20=6, IF(WLTC!F1032="","", WLTC!F1032),IF($A$20=7, IF('New Cycle 1'!E1032="","", 'New Cycle 1'!E1032),IF($A$20=8, IF('New Cycle 2'!E1032="","", 'New Cycle 2'!E1032),IF($A$20=9, IF('New Cycle 3'!E1032="","", 'New Cycle 3'!E1032),"")))))))))</f>
        <v>0</v>
      </c>
      <c r="U1032" s="32">
        <f>IF($A$20=1,IF(UDDS!G1032="","",UDDS!G1032),IF($A$20=2,IF('FTP-75'!G1032="","",'FTP-75'!G1032),IF($A$20=3, IF('US06'!G1032="","",'US06'!G1032),IF($A$20=4, IF(NEDC!F1032="","", NEDC!F1032),IF($A$20=5, IF('JPN10-15'!F1032="","",'JPN10-15'!F1032),IF($A$20=6, IF(WLTC!G1032="","", WLTC!G1032),IF($A$20=7, IF('New Cycle 1'!F1032="","", 'New Cycle 1'!F1032),IF($A$20=8, IF('New Cycle 2'!F1032="","", 'New Cycle 2'!F1032),IF($A$20=9, IF('New Cycle 3'!F1032="","", 'New Cycle 3'!F1032),"")))))))))</f>
        <v>7702.7199248809784</v>
      </c>
    </row>
    <row r="1033" spans="16:21" x14ac:dyDescent="0.25">
      <c r="P1033" s="8">
        <f>IF($A$20=1,IF(UDDS!A1033="","",UDDS!A1033),IF($A$20=2,IF('FTP-75'!A1033="","",'FTP-75'!A1033),IF($A$20=3, IF('US06'!A1033="","",'US06'!A1033),IF($A$20=4, IF(NEDC!A1033="","", NEDC!A1033),IF($A$20=5, IF('JPN10-15'!A1033="","",'JPN10-15'!A1033),IF($A$20=6, IF(WLTC!B1033="","", WLTC!B1033),IF($A$20=7, IF('New Cycle 1'!A1033="","", 'New Cycle 1'!A1033),IF($A$20=8, IF('New Cycle 2'!A1033="","", 'New Cycle 3'!A1033),IF($A$20=9, IF('New Cycle 3'!A1033="","", 'New Cycle 3'!A1033),"")))))))))</f>
        <v>1031</v>
      </c>
      <c r="Q1033" s="32">
        <f>IF($A$20=1,IF(UDDS!C1033="","",UDDS!C1033),IF($A$20=2,IF('FTP-75'!C1033="","",'FTP-75'!C1033),IF($A$20=3, IF('US06'!C1033="","",'US06'!C1033),IF($A$20=4, IF(NEDC!B1033="","", NEDC!B1033),IF($A$20=5, IF('JPN10-15'!B1033="","",'JPN10-15'!B1033),IF($A$20=6, IF(WLTC!C1033="","", WLTC!C1033),IF($A$20=7, IF('New Cycle 1'!B1033="","", 'New Cycle 1'!B1033),IF($A$20=8, IF('New Cycle 2'!B1033="","", 'New Cycle 2'!B1033),IF($A$20=9, IF('New Cycle 3'!B1033="","", 'New Cycle 3'!B1033),"")))))))))</f>
        <v>70</v>
      </c>
      <c r="R1033" s="32">
        <f>IF($A$20=1,IF(UDDS!D1033="","",UDDS!D1033),IF($A$20=2,IF('FTP-75'!D1033="","",'FTP-75'!D1033),IF($A$20=3, IF('US06'!D1033="","",'US06'!D1033),IF($A$20=4, IF(NEDC!C1033="","", NEDC!C1033),IF($A$20=5, IF('JPN10-15'!C1033="","",'JPN10-15'!C1033),IF($A$20=6, IF(WLTC!D1033="","", WLTC!D1033),IF($A$20=7, IF('New Cycle 1'!C1033="","", 'New Cycle 1'!C1033),IF($A$20=8, IF('New Cycle 2'!C1033="","", 'New Cycle 2'!C1033),IF($A$20=9, IF('New Cycle 3'!C1033="","", 'New Cycle 3'!C1033),"")))))))))</f>
        <v>0</v>
      </c>
      <c r="S1033" s="32">
        <f>IF($A$20=1,IF(UDDS!E1033="","",UDDS!E1033),IF($A$20=2,IF('FTP-75'!E1033="","",'FTP-75'!E1033),IF($A$20=3, IF('US06'!E1033="","",'US06'!E1033),IF($A$20=4, IF(NEDC!D1033="","", NEDC!D1033),IF($A$20=5, IF('JPN10-15'!D1033="","",'JPN10-15'!D1033),IF($A$20=6, IF(WLTC!E1033="","", WLTC!E1033),IF($A$20=7, IF('New Cycle 1'!D1033="","", 'New Cycle 1'!D1033),IF($A$20=8, IF('New Cycle 2'!D1033="","", 'New Cycle 2'!D1033),IF($A$20=9, IF('New Cycle 3'!D1033="","", 'New Cycle 3'!D1033),"")))))))))</f>
        <v>19.444444444444443</v>
      </c>
      <c r="T1033" s="32">
        <f>IF($A$20=1,IF(UDDS!F1033="","",UDDS!F1033),IF($A$20=2,IF('FTP-75'!F1033="","",'FTP-75'!F1033),IF($A$20=3, IF('US06'!F1033="","",'US06'!F1033),IF($A$20=4, IF(NEDC!E1033="","", NEDC!E1033),IF($A$20=5, IF('JPN10-15'!E1033="","",'JPN10-15'!E1033),IF($A$20=6, IF(WLTC!F1033="","", WLTC!F1033),IF($A$20=7, IF('New Cycle 1'!E1033="","", 'New Cycle 1'!E1033),IF($A$20=8, IF('New Cycle 2'!E1033="","", 'New Cycle 2'!E1033),IF($A$20=9, IF('New Cycle 3'!E1033="","", 'New Cycle 3'!E1033),"")))))))))</f>
        <v>0</v>
      </c>
      <c r="U1033" s="32">
        <f>IF($A$20=1,IF(UDDS!G1033="","",UDDS!G1033),IF($A$20=2,IF('FTP-75'!G1033="","",'FTP-75'!G1033),IF($A$20=3, IF('US06'!G1033="","",'US06'!G1033),IF($A$20=4, IF(NEDC!F1033="","", NEDC!F1033),IF($A$20=5, IF('JPN10-15'!F1033="","",'JPN10-15'!F1033),IF($A$20=6, IF(WLTC!G1033="","", WLTC!G1033),IF($A$20=7, IF('New Cycle 1'!F1033="","", 'New Cycle 1'!F1033),IF($A$20=8, IF('New Cycle 2'!F1033="","", 'New Cycle 2'!F1033),IF($A$20=9, IF('New Cycle 3'!F1033="","", 'New Cycle 3'!F1033),"")))))))))</f>
        <v>7722.1643693254227</v>
      </c>
    </row>
    <row r="1034" spans="16:21" x14ac:dyDescent="0.25">
      <c r="P1034" s="8">
        <f>IF($A$20=1,IF(UDDS!A1034="","",UDDS!A1034),IF($A$20=2,IF('FTP-75'!A1034="","",'FTP-75'!A1034),IF($A$20=3, IF('US06'!A1034="","",'US06'!A1034),IF($A$20=4, IF(NEDC!A1034="","", NEDC!A1034),IF($A$20=5, IF('JPN10-15'!A1034="","",'JPN10-15'!A1034),IF($A$20=6, IF(WLTC!B1034="","", WLTC!B1034),IF($A$20=7, IF('New Cycle 1'!A1034="","", 'New Cycle 1'!A1034),IF($A$20=8, IF('New Cycle 2'!A1034="","", 'New Cycle 3'!A1034),IF($A$20=9, IF('New Cycle 3'!A1034="","", 'New Cycle 3'!A1034),"")))))))))</f>
        <v>1032</v>
      </c>
      <c r="Q1034" s="32">
        <f>IF($A$20=1,IF(UDDS!C1034="","",UDDS!C1034),IF($A$20=2,IF('FTP-75'!C1034="","",'FTP-75'!C1034),IF($A$20=3, IF('US06'!C1034="","",'US06'!C1034),IF($A$20=4, IF(NEDC!B1034="","", NEDC!B1034),IF($A$20=5, IF('JPN10-15'!B1034="","",'JPN10-15'!B1034),IF($A$20=6, IF(WLTC!C1034="","", WLTC!C1034),IF($A$20=7, IF('New Cycle 1'!B1034="","", 'New Cycle 1'!B1034),IF($A$20=8, IF('New Cycle 2'!B1034="","", 'New Cycle 2'!B1034),IF($A$20=9, IF('New Cycle 3'!B1034="","", 'New Cycle 3'!B1034),"")))))))))</f>
        <v>70</v>
      </c>
      <c r="R1034" s="32">
        <f>IF($A$20=1,IF(UDDS!D1034="","",UDDS!D1034),IF($A$20=2,IF('FTP-75'!D1034="","",'FTP-75'!D1034),IF($A$20=3, IF('US06'!D1034="","",'US06'!D1034),IF($A$20=4, IF(NEDC!C1034="","", NEDC!C1034),IF($A$20=5, IF('JPN10-15'!C1034="","",'JPN10-15'!C1034),IF($A$20=6, IF(WLTC!D1034="","", WLTC!D1034),IF($A$20=7, IF('New Cycle 1'!C1034="","", 'New Cycle 1'!C1034),IF($A$20=8, IF('New Cycle 2'!C1034="","", 'New Cycle 2'!C1034),IF($A$20=9, IF('New Cycle 3'!C1034="","", 'New Cycle 3'!C1034),"")))))))))</f>
        <v>0</v>
      </c>
      <c r="S1034" s="32">
        <f>IF($A$20=1,IF(UDDS!E1034="","",UDDS!E1034),IF($A$20=2,IF('FTP-75'!E1034="","",'FTP-75'!E1034),IF($A$20=3, IF('US06'!E1034="","",'US06'!E1034),IF($A$20=4, IF(NEDC!D1034="","", NEDC!D1034),IF($A$20=5, IF('JPN10-15'!D1034="","",'JPN10-15'!D1034),IF($A$20=6, IF(WLTC!E1034="","", WLTC!E1034),IF($A$20=7, IF('New Cycle 1'!D1034="","", 'New Cycle 1'!D1034),IF($A$20=8, IF('New Cycle 2'!D1034="","", 'New Cycle 2'!D1034),IF($A$20=9, IF('New Cycle 3'!D1034="","", 'New Cycle 3'!D1034),"")))))))))</f>
        <v>19.444444444444443</v>
      </c>
      <c r="T1034" s="32">
        <f>IF($A$20=1,IF(UDDS!F1034="","",UDDS!F1034),IF($A$20=2,IF('FTP-75'!F1034="","",'FTP-75'!F1034),IF($A$20=3, IF('US06'!F1034="","",'US06'!F1034),IF($A$20=4, IF(NEDC!E1034="","", NEDC!E1034),IF($A$20=5, IF('JPN10-15'!E1034="","",'JPN10-15'!E1034),IF($A$20=6, IF(WLTC!F1034="","", WLTC!F1034),IF($A$20=7, IF('New Cycle 1'!E1034="","", 'New Cycle 1'!E1034),IF($A$20=8, IF('New Cycle 2'!E1034="","", 'New Cycle 2'!E1034),IF($A$20=9, IF('New Cycle 3'!E1034="","", 'New Cycle 3'!E1034),"")))))))))</f>
        <v>0</v>
      </c>
      <c r="U1034" s="32">
        <f>IF($A$20=1,IF(UDDS!G1034="","",UDDS!G1034),IF($A$20=2,IF('FTP-75'!G1034="","",'FTP-75'!G1034),IF($A$20=3, IF('US06'!G1034="","",'US06'!G1034),IF($A$20=4, IF(NEDC!F1034="","", NEDC!F1034),IF($A$20=5, IF('JPN10-15'!F1034="","",'JPN10-15'!F1034),IF($A$20=6, IF(WLTC!G1034="","", WLTC!G1034),IF($A$20=7, IF('New Cycle 1'!F1034="","", 'New Cycle 1'!F1034),IF($A$20=8, IF('New Cycle 2'!F1034="","", 'New Cycle 2'!F1034),IF($A$20=9, IF('New Cycle 3'!F1034="","", 'New Cycle 3'!F1034),"")))))))))</f>
        <v>7741.6088137698671</v>
      </c>
    </row>
    <row r="1035" spans="16:21" x14ac:dyDescent="0.25">
      <c r="P1035" s="8">
        <f>IF($A$20=1,IF(UDDS!A1035="","",UDDS!A1035),IF($A$20=2,IF('FTP-75'!A1035="","",'FTP-75'!A1035),IF($A$20=3, IF('US06'!A1035="","",'US06'!A1035),IF($A$20=4, IF(NEDC!A1035="","", NEDC!A1035),IF($A$20=5, IF('JPN10-15'!A1035="","",'JPN10-15'!A1035),IF($A$20=6, IF(WLTC!B1035="","", WLTC!B1035),IF($A$20=7, IF('New Cycle 1'!A1035="","", 'New Cycle 1'!A1035),IF($A$20=8, IF('New Cycle 2'!A1035="","", 'New Cycle 3'!A1035),IF($A$20=9, IF('New Cycle 3'!A1035="","", 'New Cycle 3'!A1035),"")))))))))</f>
        <v>1033</v>
      </c>
      <c r="Q1035" s="32">
        <f>IF($A$20=1,IF(UDDS!C1035="","",UDDS!C1035),IF($A$20=2,IF('FTP-75'!C1035="","",'FTP-75'!C1035),IF($A$20=3, IF('US06'!C1035="","",'US06'!C1035),IF($A$20=4, IF(NEDC!B1035="","", NEDC!B1035),IF($A$20=5, IF('JPN10-15'!B1035="","",'JPN10-15'!B1035),IF($A$20=6, IF(WLTC!C1035="","", WLTC!C1035),IF($A$20=7, IF('New Cycle 1'!B1035="","", 'New Cycle 1'!B1035),IF($A$20=8, IF('New Cycle 2'!B1035="","", 'New Cycle 2'!B1035),IF($A$20=9, IF('New Cycle 3'!B1035="","", 'New Cycle 3'!B1035),"")))))))))</f>
        <v>70.315333317385779</v>
      </c>
      <c r="R1035" s="32">
        <f>IF($A$20=1,IF(UDDS!D1035="","",UDDS!D1035),IF($A$20=2,IF('FTP-75'!D1035="","",'FTP-75'!D1035),IF($A$20=3, IF('US06'!D1035="","",'US06'!D1035),IF($A$20=4, IF(NEDC!C1035="","", NEDC!C1035),IF($A$20=5, IF('JPN10-15'!C1035="","",'JPN10-15'!C1035),IF($A$20=6, IF(WLTC!D1035="","", WLTC!D1035),IF($A$20=7, IF('New Cycle 1'!C1035="","", 'New Cycle 1'!C1035),IF($A$20=8, IF('New Cycle 2'!C1035="","", 'New Cycle 2'!C1035),IF($A$20=9, IF('New Cycle 3'!C1035="","", 'New Cycle 3'!C1035),"")))))))))</f>
        <v>0</v>
      </c>
      <c r="S1035" s="32">
        <f>IF($A$20=1,IF(UDDS!E1035="","",UDDS!E1035),IF($A$20=2,IF('FTP-75'!E1035="","",'FTP-75'!E1035),IF($A$20=3, IF('US06'!E1035="","",'US06'!E1035),IF($A$20=4, IF(NEDC!D1035="","", NEDC!D1035),IF($A$20=5, IF('JPN10-15'!D1035="","",'JPN10-15'!D1035),IF($A$20=6, IF(WLTC!E1035="","", WLTC!E1035),IF($A$20=7, IF('New Cycle 1'!D1035="","", 'New Cycle 1'!D1035),IF($A$20=8, IF('New Cycle 2'!D1035="","", 'New Cycle 2'!D1035),IF($A$20=9, IF('New Cycle 3'!D1035="","", 'New Cycle 3'!D1035),"")))))))))</f>
        <v>19.53203703260716</v>
      </c>
      <c r="T1035" s="32">
        <f>IF($A$20=1,IF(UDDS!F1035="","",UDDS!F1035),IF($A$20=2,IF('FTP-75'!F1035="","",'FTP-75'!F1035),IF($A$20=3, IF('US06'!F1035="","",'US06'!F1035),IF($A$20=4, IF(NEDC!E1035="","", NEDC!E1035),IF($A$20=5, IF('JPN10-15'!E1035="","",'JPN10-15'!E1035),IF($A$20=6, IF(WLTC!F1035="","", WLTC!F1035),IF($A$20=7, IF('New Cycle 1'!E1035="","", 'New Cycle 1'!E1035),IF($A$20=8, IF('New Cycle 2'!E1035="","", 'New Cycle 2'!E1035),IF($A$20=9, IF('New Cycle 3'!E1035="","", 'New Cycle 3'!E1035),"")))))))))</f>
        <v>8.7592588162717533E-2</v>
      </c>
      <c r="U1035" s="32">
        <f>IF($A$20=1,IF(UDDS!G1035="","",UDDS!G1035),IF($A$20=2,IF('FTP-75'!G1035="","",'FTP-75'!G1035),IF($A$20=3, IF('US06'!G1035="","",'US06'!G1035),IF($A$20=4, IF(NEDC!F1035="","", NEDC!F1035),IF($A$20=5, IF('JPN10-15'!F1035="","",'JPN10-15'!F1035),IF($A$20=6, IF(WLTC!G1035="","", WLTC!G1035),IF($A$20=7, IF('New Cycle 1'!F1035="","", 'New Cycle 1'!F1035),IF($A$20=8, IF('New Cycle 2'!F1035="","", 'New Cycle 2'!F1035),IF($A$20=9, IF('New Cycle 3'!F1035="","", 'New Cycle 3'!F1035),"")))))))))</f>
        <v>7761.0970545083928</v>
      </c>
    </row>
    <row r="1036" spans="16:21" x14ac:dyDescent="0.25">
      <c r="P1036" s="8">
        <f>IF($A$20=1,IF(UDDS!A1036="","",UDDS!A1036),IF($A$20=2,IF('FTP-75'!A1036="","",'FTP-75'!A1036),IF($A$20=3, IF('US06'!A1036="","",'US06'!A1036),IF($A$20=4, IF(NEDC!A1036="","", NEDC!A1036),IF($A$20=5, IF('JPN10-15'!A1036="","",'JPN10-15'!A1036),IF($A$20=6, IF(WLTC!B1036="","", WLTC!B1036),IF($A$20=7, IF('New Cycle 1'!A1036="","", 'New Cycle 1'!A1036),IF($A$20=8, IF('New Cycle 2'!A1036="","", 'New Cycle 3'!A1036),IF($A$20=9, IF('New Cycle 3'!A1036="","", 'New Cycle 3'!A1036),"")))))))))</f>
        <v>1034</v>
      </c>
      <c r="Q1036" s="32">
        <f>IF($A$20=1,IF(UDDS!C1036="","",UDDS!C1036),IF($A$20=2,IF('FTP-75'!C1036="","",'FTP-75'!C1036),IF($A$20=3, IF('US06'!C1036="","",'US06'!C1036),IF($A$20=4, IF(NEDC!B1036="","", NEDC!B1036),IF($A$20=5, IF('JPN10-15'!B1036="","",'JPN10-15'!B1036),IF($A$20=6, IF(WLTC!C1036="","", WLTC!C1036),IF($A$20=7, IF('New Cycle 1'!B1036="","", 'New Cycle 1'!B1036),IF($A$20=8, IF('New Cycle 2'!B1036="","", 'New Cycle 2'!B1036),IF($A$20=9, IF('New Cycle 3'!B1036="","", 'New Cycle 3'!B1036),"")))))))))</f>
        <v>71.17204443507724</v>
      </c>
      <c r="R1036" s="32">
        <f>IF($A$20=1,IF(UDDS!D1036="","",UDDS!D1036),IF($A$20=2,IF('FTP-75'!D1036="","",'FTP-75'!D1036),IF($A$20=3, IF('US06'!D1036="","",'US06'!D1036),IF($A$20=4, IF(NEDC!C1036="","", NEDC!C1036),IF($A$20=5, IF('JPN10-15'!C1036="","",'JPN10-15'!C1036),IF($A$20=6, IF(WLTC!D1036="","", WLTC!D1036),IF($A$20=7, IF('New Cycle 1'!C1036="","", 'New Cycle 1'!C1036),IF($A$20=8, IF('New Cycle 2'!C1036="","", 'New Cycle 2'!C1036),IF($A$20=9, IF('New Cycle 3'!C1036="","", 'New Cycle 3'!C1036),"")))))))))</f>
        <v>0</v>
      </c>
      <c r="S1036" s="32">
        <f>IF($A$20=1,IF(UDDS!E1036="","",UDDS!E1036),IF($A$20=2,IF('FTP-75'!E1036="","",'FTP-75'!E1036),IF($A$20=3, IF('US06'!E1036="","",'US06'!E1036),IF($A$20=4, IF(NEDC!D1036="","", NEDC!D1036),IF($A$20=5, IF('JPN10-15'!D1036="","",'JPN10-15'!D1036),IF($A$20=6, IF(WLTC!E1036="","", WLTC!E1036),IF($A$20=7, IF('New Cycle 1'!D1036="","", 'New Cycle 1'!D1036),IF($A$20=8, IF('New Cycle 2'!D1036="","", 'New Cycle 2'!D1036),IF($A$20=9, IF('New Cycle 3'!D1036="","", 'New Cycle 3'!D1036),"")))))))))</f>
        <v>19.77001234307701</v>
      </c>
      <c r="T1036" s="32">
        <f>IF($A$20=1,IF(UDDS!F1036="","",UDDS!F1036),IF($A$20=2,IF('FTP-75'!F1036="","",'FTP-75'!F1036),IF($A$20=3, IF('US06'!F1036="","",'US06'!F1036),IF($A$20=4, IF(NEDC!E1036="","", NEDC!E1036),IF($A$20=5, IF('JPN10-15'!E1036="","",'JPN10-15'!E1036),IF($A$20=6, IF(WLTC!F1036="","", WLTC!F1036),IF($A$20=7, IF('New Cycle 1'!E1036="","", 'New Cycle 1'!E1036),IF($A$20=8, IF('New Cycle 2'!E1036="","", 'New Cycle 2'!E1036),IF($A$20=9, IF('New Cycle 3'!E1036="","", 'New Cycle 3'!E1036),"")))))))))</f>
        <v>0.23797531046984943</v>
      </c>
      <c r="U1036" s="32">
        <f>IF($A$20=1,IF(UDDS!G1036="","",UDDS!G1036),IF($A$20=2,IF('FTP-75'!G1036="","",'FTP-75'!G1036),IF($A$20=3, IF('US06'!G1036="","",'US06'!G1036),IF($A$20=4, IF(NEDC!F1036="","", NEDC!F1036),IF($A$20=5, IF('JPN10-15'!F1036="","",'JPN10-15'!F1036),IF($A$20=6, IF(WLTC!G1036="","", WLTC!G1036),IF($A$20=7, IF('New Cycle 1'!F1036="","", 'New Cycle 1'!F1036),IF($A$20=8, IF('New Cycle 2'!F1036="","", 'New Cycle 2'!F1036),IF($A$20=9, IF('New Cycle 3'!F1036="","", 'New Cycle 3'!F1036),"")))))))))</f>
        <v>7780.7480791962353</v>
      </c>
    </row>
    <row r="1037" spans="16:21" x14ac:dyDescent="0.25">
      <c r="P1037" s="8">
        <f>IF($A$20=1,IF(UDDS!A1037="","",UDDS!A1037),IF($A$20=2,IF('FTP-75'!A1037="","",'FTP-75'!A1037),IF($A$20=3, IF('US06'!A1037="","",'US06'!A1037),IF($A$20=4, IF(NEDC!A1037="","", NEDC!A1037),IF($A$20=5, IF('JPN10-15'!A1037="","",'JPN10-15'!A1037),IF($A$20=6, IF(WLTC!B1037="","", WLTC!B1037),IF($A$20=7, IF('New Cycle 1'!A1037="","", 'New Cycle 1'!A1037),IF($A$20=8, IF('New Cycle 2'!A1037="","", 'New Cycle 3'!A1037),IF($A$20=9, IF('New Cycle 3'!A1037="","", 'New Cycle 3'!A1037),"")))))))))</f>
        <v>1035</v>
      </c>
      <c r="Q1037" s="32">
        <f>IF($A$20=1,IF(UDDS!C1037="","",UDDS!C1037),IF($A$20=2,IF('FTP-75'!C1037="","",'FTP-75'!C1037),IF($A$20=3, IF('US06'!C1037="","",'US06'!C1037),IF($A$20=4, IF(NEDC!B1037="","", NEDC!B1037),IF($A$20=5, IF('JPN10-15'!B1037="","",'JPN10-15'!B1037),IF($A$20=6, IF(WLTC!C1037="","", WLTC!C1037),IF($A$20=7, IF('New Cycle 1'!B1037="","", 'New Cycle 1'!B1037),IF($A$20=8, IF('New Cycle 2'!B1037="","", 'New Cycle 2'!B1037),IF($A$20=9, IF('New Cycle 3'!B1037="","", 'New Cycle 3'!B1037),"")))))))))</f>
        <v>72.015968856811512</v>
      </c>
      <c r="R1037" s="32">
        <f>IF($A$20=1,IF(UDDS!D1037="","",UDDS!D1037),IF($A$20=2,IF('FTP-75'!D1037="","",'FTP-75'!D1037),IF($A$20=3, IF('US06'!D1037="","",'US06'!D1037),IF($A$20=4, IF(NEDC!C1037="","", NEDC!C1037),IF($A$20=5, IF('JPN10-15'!C1037="","",'JPN10-15'!C1037),IF($A$20=6, IF(WLTC!D1037="","", WLTC!D1037),IF($A$20=7, IF('New Cycle 1'!C1037="","", 'New Cycle 1'!C1037),IF($A$20=8, IF('New Cycle 2'!C1037="","", 'New Cycle 2'!C1037),IF($A$20=9, IF('New Cycle 3'!C1037="","", 'New Cycle 3'!C1037),"")))))))))</f>
        <v>0</v>
      </c>
      <c r="S1037" s="32">
        <f>IF($A$20=1,IF(UDDS!E1037="","",UDDS!E1037),IF($A$20=2,IF('FTP-75'!E1037="","",'FTP-75'!E1037),IF($A$20=3, IF('US06'!E1037="","",'US06'!E1037),IF($A$20=4, IF(NEDC!D1037="","", NEDC!D1037),IF($A$20=5, IF('JPN10-15'!D1037="","",'JPN10-15'!D1037),IF($A$20=6, IF(WLTC!E1037="","", WLTC!E1037),IF($A$20=7, IF('New Cycle 1'!D1037="","", 'New Cycle 1'!D1037),IF($A$20=8, IF('New Cycle 2'!D1037="","", 'New Cycle 2'!D1037),IF($A$20=9, IF('New Cycle 3'!D1037="","", 'New Cycle 3'!D1037),"")))))))))</f>
        <v>20.004435793558752</v>
      </c>
      <c r="T1037" s="32">
        <f>IF($A$20=1,IF(UDDS!F1037="","",UDDS!F1037),IF($A$20=2,IF('FTP-75'!F1037="","",'FTP-75'!F1037),IF($A$20=3, IF('US06'!F1037="","",'US06'!F1037),IF($A$20=4, IF(NEDC!E1037="","", NEDC!E1037),IF($A$20=5, IF('JPN10-15'!E1037="","",'JPN10-15'!E1037),IF($A$20=6, IF(WLTC!F1037="","", WLTC!F1037),IF($A$20=7, IF('New Cycle 1'!E1037="","", 'New Cycle 1'!E1037),IF($A$20=8, IF('New Cycle 2'!E1037="","", 'New Cycle 2'!E1037),IF($A$20=9, IF('New Cycle 3'!E1037="","", 'New Cycle 3'!E1037),"")))))))))</f>
        <v>0.23442345048174218</v>
      </c>
      <c r="U1037" s="32">
        <f>IF($A$20=1,IF(UDDS!G1037="","",UDDS!G1037),IF($A$20=2,IF('FTP-75'!G1037="","",'FTP-75'!G1037),IF($A$20=3, IF('US06'!G1037="","",'US06'!G1037),IF($A$20=4, IF(NEDC!F1037="","", NEDC!F1037),IF($A$20=5, IF('JPN10-15'!F1037="","",'JPN10-15'!F1037),IF($A$20=6, IF(WLTC!G1037="","", WLTC!G1037),IF($A$20=7, IF('New Cycle 1'!F1037="","", 'New Cycle 1'!F1037),IF($A$20=8, IF('New Cycle 2'!F1037="","", 'New Cycle 2'!F1037),IF($A$20=9, IF('New Cycle 3'!F1037="","", 'New Cycle 3'!F1037),"")))))))))</f>
        <v>7800.6353032645529</v>
      </c>
    </row>
    <row r="1038" spans="16:21" x14ac:dyDescent="0.25">
      <c r="P1038" s="8">
        <f>IF($A$20=1,IF(UDDS!A1038="","",UDDS!A1038),IF($A$20=2,IF('FTP-75'!A1038="","",'FTP-75'!A1038),IF($A$20=3, IF('US06'!A1038="","",'US06'!A1038),IF($A$20=4, IF(NEDC!A1038="","", NEDC!A1038),IF($A$20=5, IF('JPN10-15'!A1038="","",'JPN10-15'!A1038),IF($A$20=6, IF(WLTC!B1038="","", WLTC!B1038),IF($A$20=7, IF('New Cycle 1'!A1038="","", 'New Cycle 1'!A1038),IF($A$20=8, IF('New Cycle 2'!A1038="","", 'New Cycle 3'!A1038),IF($A$20=9, IF('New Cycle 3'!A1038="","", 'New Cycle 3'!A1038),"")))))))))</f>
        <v>1036</v>
      </c>
      <c r="Q1038" s="32">
        <f>IF($A$20=1,IF(UDDS!C1038="","",UDDS!C1038),IF($A$20=2,IF('FTP-75'!C1038="","",'FTP-75'!C1038),IF($A$20=3, IF('US06'!C1038="","",'US06'!C1038),IF($A$20=4, IF(NEDC!B1038="","", NEDC!B1038),IF($A$20=5, IF('JPN10-15'!B1038="","",'JPN10-15'!B1038),IF($A$20=6, IF(WLTC!C1038="","", WLTC!C1038),IF($A$20=7, IF('New Cycle 1'!B1038="","", 'New Cycle 1'!B1038),IF($A$20=8, IF('New Cycle 2'!B1038="","", 'New Cycle 2'!B1038),IF($A$20=9, IF('New Cycle 3'!B1038="","", 'New Cycle 3'!B1038),"")))))))))</f>
        <v>72.875968856811511</v>
      </c>
      <c r="R1038" s="32">
        <f>IF($A$20=1,IF(UDDS!D1038="","",UDDS!D1038),IF($A$20=2,IF('FTP-75'!D1038="","",'FTP-75'!D1038),IF($A$20=3, IF('US06'!D1038="","",'US06'!D1038),IF($A$20=4, IF(NEDC!C1038="","", NEDC!C1038),IF($A$20=5, IF('JPN10-15'!C1038="","",'JPN10-15'!C1038),IF($A$20=6, IF(WLTC!D1038="","", WLTC!D1038),IF($A$20=7, IF('New Cycle 1'!C1038="","", 'New Cycle 1'!C1038),IF($A$20=8, IF('New Cycle 2'!C1038="","", 'New Cycle 2'!C1038),IF($A$20=9, IF('New Cycle 3'!C1038="","", 'New Cycle 3'!C1038),"")))))))))</f>
        <v>0</v>
      </c>
      <c r="S1038" s="32">
        <f>IF($A$20=1,IF(UDDS!E1038="","",UDDS!E1038),IF($A$20=2,IF('FTP-75'!E1038="","",'FTP-75'!E1038),IF($A$20=3, IF('US06'!E1038="","",'US06'!E1038),IF($A$20=4, IF(NEDC!D1038="","", NEDC!D1038),IF($A$20=5, IF('JPN10-15'!D1038="","",'JPN10-15'!D1038),IF($A$20=6, IF(WLTC!E1038="","", WLTC!E1038),IF($A$20=7, IF('New Cycle 1'!D1038="","", 'New Cycle 1'!D1038),IF($A$20=8, IF('New Cycle 2'!D1038="","", 'New Cycle 2'!D1038),IF($A$20=9, IF('New Cycle 3'!D1038="","", 'New Cycle 3'!D1038),"")))))))))</f>
        <v>20.243324682447643</v>
      </c>
      <c r="T1038" s="32">
        <f>IF($A$20=1,IF(UDDS!F1038="","",UDDS!F1038),IF($A$20=2,IF('FTP-75'!F1038="","",'FTP-75'!F1038),IF($A$20=3, IF('US06'!F1038="","",'US06'!F1038),IF($A$20=4, IF(NEDC!E1038="","", NEDC!E1038),IF($A$20=5, IF('JPN10-15'!E1038="","",'JPN10-15'!E1038),IF($A$20=6, IF(WLTC!F1038="","", WLTC!F1038),IF($A$20=7, IF('New Cycle 1'!E1038="","", 'New Cycle 1'!E1038),IF($A$20=8, IF('New Cycle 2'!E1038="","", 'New Cycle 2'!E1038),IF($A$20=9, IF('New Cycle 3'!E1038="","", 'New Cycle 3'!E1038),"")))))))))</f>
        <v>0.2388888888888907</v>
      </c>
      <c r="U1038" s="32">
        <f>IF($A$20=1,IF(UDDS!G1038="","",UDDS!G1038),IF($A$20=2,IF('FTP-75'!G1038="","",'FTP-75'!G1038),IF($A$20=3, IF('US06'!G1038="","",'US06'!G1038),IF($A$20=4, IF(NEDC!F1038="","", NEDC!F1038),IF($A$20=5, IF('JPN10-15'!F1038="","",'JPN10-15'!F1038),IF($A$20=6, IF(WLTC!G1038="","", WLTC!G1038),IF($A$20=7, IF('New Cycle 1'!F1038="","", 'New Cycle 1'!F1038),IF($A$20=8, IF('New Cycle 2'!F1038="","", 'New Cycle 2'!F1038),IF($A$20=9, IF('New Cycle 3'!F1038="","", 'New Cycle 3'!F1038),"")))))))))</f>
        <v>7820.759183502556</v>
      </c>
    </row>
    <row r="1039" spans="16:21" x14ac:dyDescent="0.25">
      <c r="P1039" s="8">
        <f>IF($A$20=1,IF(UDDS!A1039="","",UDDS!A1039),IF($A$20=2,IF('FTP-75'!A1039="","",'FTP-75'!A1039),IF($A$20=3, IF('US06'!A1039="","",'US06'!A1039),IF($A$20=4, IF(NEDC!A1039="","", NEDC!A1039),IF($A$20=5, IF('JPN10-15'!A1039="","",'JPN10-15'!A1039),IF($A$20=6, IF(WLTC!B1039="","", WLTC!B1039),IF($A$20=7, IF('New Cycle 1'!A1039="","", 'New Cycle 1'!A1039),IF($A$20=8, IF('New Cycle 2'!A1039="","", 'New Cycle 3'!A1039),IF($A$20=9, IF('New Cycle 3'!A1039="","", 'New Cycle 3'!A1039),"")))))))))</f>
        <v>1037</v>
      </c>
      <c r="Q1039" s="32">
        <f>IF($A$20=1,IF(UDDS!C1039="","",UDDS!C1039),IF($A$20=2,IF('FTP-75'!C1039="","",'FTP-75'!C1039),IF($A$20=3, IF('US06'!C1039="","",'US06'!C1039),IF($A$20=4, IF(NEDC!B1039="","", NEDC!B1039),IF($A$20=5, IF('JPN10-15'!B1039="","",'JPN10-15'!B1039),IF($A$20=6, IF(WLTC!C1039="","", WLTC!C1039),IF($A$20=7, IF('New Cycle 1'!B1039="","", 'New Cycle 1'!B1039),IF($A$20=8, IF('New Cycle 2'!B1039="","", 'New Cycle 2'!B1039),IF($A$20=9, IF('New Cycle 3'!B1039="","", 'New Cycle 3'!B1039),"")))))))))</f>
        <v>73.745142231517377</v>
      </c>
      <c r="R1039" s="32">
        <f>IF($A$20=1,IF(UDDS!D1039="","",UDDS!D1039),IF($A$20=2,IF('FTP-75'!D1039="","",'FTP-75'!D1039),IF($A$20=3, IF('US06'!D1039="","",'US06'!D1039),IF($A$20=4, IF(NEDC!C1039="","", NEDC!C1039),IF($A$20=5, IF('JPN10-15'!C1039="","",'JPN10-15'!C1039),IF($A$20=6, IF(WLTC!D1039="","", WLTC!D1039),IF($A$20=7, IF('New Cycle 1'!C1039="","", 'New Cycle 1'!C1039),IF($A$20=8, IF('New Cycle 2'!C1039="","", 'New Cycle 2'!C1039),IF($A$20=9, IF('New Cycle 3'!C1039="","", 'New Cycle 3'!C1039),"")))))))))</f>
        <v>0</v>
      </c>
      <c r="S1039" s="32">
        <f>IF($A$20=1,IF(UDDS!E1039="","",UDDS!E1039),IF($A$20=2,IF('FTP-75'!E1039="","",'FTP-75'!E1039),IF($A$20=3, IF('US06'!E1039="","",'US06'!E1039),IF($A$20=4, IF(NEDC!D1039="","", NEDC!D1039),IF($A$20=5, IF('JPN10-15'!D1039="","",'JPN10-15'!D1039),IF($A$20=6, IF(WLTC!E1039="","", WLTC!E1039),IF($A$20=7, IF('New Cycle 1'!D1039="","", 'New Cycle 1'!D1039),IF($A$20=8, IF('New Cycle 2'!D1039="","", 'New Cycle 2'!D1039),IF($A$20=9, IF('New Cycle 3'!D1039="","", 'New Cycle 3'!D1039),"")))))))))</f>
        <v>20.484761730977048</v>
      </c>
      <c r="T1039" s="32">
        <f>IF($A$20=1,IF(UDDS!F1039="","",UDDS!F1039),IF($A$20=2,IF('FTP-75'!F1039="","",'FTP-75'!F1039),IF($A$20=3, IF('US06'!F1039="","",'US06'!F1039),IF($A$20=4, IF(NEDC!E1039="","", NEDC!E1039),IF($A$20=5, IF('JPN10-15'!E1039="","",'JPN10-15'!E1039),IF($A$20=6, IF(WLTC!F1039="","", WLTC!F1039),IF($A$20=7, IF('New Cycle 1'!E1039="","", 'New Cycle 1'!E1039),IF($A$20=8, IF('New Cycle 2'!E1039="","", 'New Cycle 2'!E1039),IF($A$20=9, IF('New Cycle 3'!E1039="","", 'New Cycle 3'!E1039),"")))))))))</f>
        <v>0.24143704852940573</v>
      </c>
      <c r="U1039" s="32">
        <f>IF($A$20=1,IF(UDDS!G1039="","",UDDS!G1039),IF($A$20=2,IF('FTP-75'!G1039="","",'FTP-75'!G1039),IF($A$20=3, IF('US06'!G1039="","",'US06'!G1039),IF($A$20=4, IF(NEDC!F1039="","", NEDC!F1039),IF($A$20=5, IF('JPN10-15'!F1039="","",'JPN10-15'!F1039),IF($A$20=6, IF(WLTC!G1039="","", WLTC!G1039),IF($A$20=7, IF('New Cycle 1'!F1039="","", 'New Cycle 1'!F1039),IF($A$20=8, IF('New Cycle 2'!F1039="","", 'New Cycle 2'!F1039),IF($A$20=9, IF('New Cycle 3'!F1039="","", 'New Cycle 3'!F1039),"")))))))))</f>
        <v>7841.1232267092682</v>
      </c>
    </row>
    <row r="1040" spans="16:21" x14ac:dyDescent="0.25">
      <c r="P1040" s="8">
        <f>IF($A$20=1,IF(UDDS!A1040="","",UDDS!A1040),IF($A$20=2,IF('FTP-75'!A1040="","",'FTP-75'!A1040),IF($A$20=3, IF('US06'!A1040="","",'US06'!A1040),IF($A$20=4, IF(NEDC!A1040="","", NEDC!A1040),IF($A$20=5, IF('JPN10-15'!A1040="","",'JPN10-15'!A1040),IF($A$20=6, IF(WLTC!B1040="","", WLTC!B1040),IF($A$20=7, IF('New Cycle 1'!A1040="","", 'New Cycle 1'!A1040),IF($A$20=8, IF('New Cycle 2'!A1040="","", 'New Cycle 3'!A1040),IF($A$20=9, IF('New Cycle 3'!A1040="","", 'New Cycle 3'!A1040),"")))))))))</f>
        <v>1038</v>
      </c>
      <c r="Q1040" s="32">
        <f>IF($A$20=1,IF(UDDS!C1040="","",UDDS!C1040),IF($A$20=2,IF('FTP-75'!C1040="","",'FTP-75'!C1040),IF($A$20=3, IF('US06'!C1040="","",'US06'!C1040),IF($A$20=4, IF(NEDC!B1040="","", NEDC!B1040),IF($A$20=5, IF('JPN10-15'!B1040="","",'JPN10-15'!B1040),IF($A$20=6, IF(WLTC!C1040="","", WLTC!C1040),IF($A$20=7, IF('New Cycle 1'!B1040="","", 'New Cycle 1'!B1040),IF($A$20=8, IF('New Cycle 2'!B1040="","", 'New Cycle 2'!B1040),IF($A$20=9, IF('New Cycle 3'!B1040="","", 'New Cycle 3'!B1040),"")))))))))</f>
        <v>74.592411135700019</v>
      </c>
      <c r="R1040" s="32">
        <f>IF($A$20=1,IF(UDDS!D1040="","",UDDS!D1040),IF($A$20=2,IF('FTP-75'!D1040="","",'FTP-75'!D1040),IF($A$20=3, IF('US06'!D1040="","",'US06'!D1040),IF($A$20=4, IF(NEDC!C1040="","", NEDC!C1040),IF($A$20=5, IF('JPN10-15'!C1040="","",'JPN10-15'!C1040),IF($A$20=6, IF(WLTC!D1040="","", WLTC!D1040),IF($A$20=7, IF('New Cycle 1'!C1040="","", 'New Cycle 1'!C1040),IF($A$20=8, IF('New Cycle 2'!C1040="","", 'New Cycle 2'!C1040),IF($A$20=9, IF('New Cycle 3'!C1040="","", 'New Cycle 3'!C1040),"")))))))))</f>
        <v>0</v>
      </c>
      <c r="S1040" s="32">
        <f>IF($A$20=1,IF(UDDS!E1040="","",UDDS!E1040),IF($A$20=2,IF('FTP-75'!E1040="","",'FTP-75'!E1040),IF($A$20=3, IF('US06'!E1040="","",'US06'!E1040),IF($A$20=4, IF(NEDC!D1040="","", NEDC!D1040),IF($A$20=5, IF('JPN10-15'!D1040="","",'JPN10-15'!D1040),IF($A$20=6, IF(WLTC!E1040="","", WLTC!E1040),IF($A$20=7, IF('New Cycle 1'!D1040="","", 'New Cycle 1'!D1040),IF($A$20=8, IF('New Cycle 2'!D1040="","", 'New Cycle 2'!D1040),IF($A$20=9, IF('New Cycle 3'!D1040="","", 'New Cycle 3'!D1040),"")))))))))</f>
        <v>20.720114204361117</v>
      </c>
      <c r="T1040" s="32">
        <f>IF($A$20=1,IF(UDDS!F1040="","",UDDS!F1040),IF($A$20=2,IF('FTP-75'!F1040="","",'FTP-75'!F1040),IF($A$20=3, IF('US06'!F1040="","",'US06'!F1040),IF($A$20=4, IF(NEDC!E1040="","", NEDC!E1040),IF($A$20=5, IF('JPN10-15'!E1040="","",'JPN10-15'!E1040),IF($A$20=6, IF(WLTC!F1040="","", WLTC!F1040),IF($A$20=7, IF('New Cycle 1'!E1040="","", 'New Cycle 1'!E1040),IF($A$20=8, IF('New Cycle 2'!E1040="","", 'New Cycle 2'!E1040),IF($A$20=9, IF('New Cycle 3'!E1040="","", 'New Cycle 3'!E1040),"")))))))))</f>
        <v>0.23535247338406862</v>
      </c>
      <c r="U1040" s="32">
        <f>IF($A$20=1,IF(UDDS!G1040="","",UDDS!G1040),IF($A$20=2,IF('FTP-75'!G1040="","",'FTP-75'!G1040),IF($A$20=3, IF('US06'!G1040="","",'US06'!G1040),IF($A$20=4, IF(NEDC!F1040="","", NEDC!F1040),IF($A$20=5, IF('JPN10-15'!F1040="","",'JPN10-15'!F1040),IF($A$20=6, IF(WLTC!G1040="","", WLTC!G1040),IF($A$20=7, IF('New Cycle 1'!F1040="","", 'New Cycle 1'!F1040),IF($A$20=8, IF('New Cycle 2'!F1040="","", 'New Cycle 2'!F1040),IF($A$20=9, IF('New Cycle 3'!F1040="","", 'New Cycle 3'!F1040),"")))))))))</f>
        <v>7861.7256646769374</v>
      </c>
    </row>
    <row r="1041" spans="16:21" x14ac:dyDescent="0.25">
      <c r="P1041" s="8">
        <f>IF($A$20=1,IF(UDDS!A1041="","",UDDS!A1041),IF($A$20=2,IF('FTP-75'!A1041="","",'FTP-75'!A1041),IF($A$20=3, IF('US06'!A1041="","",'US06'!A1041),IF($A$20=4, IF(NEDC!A1041="","", NEDC!A1041),IF($A$20=5, IF('JPN10-15'!A1041="","",'JPN10-15'!A1041),IF($A$20=6, IF(WLTC!B1041="","", WLTC!B1041),IF($A$20=7, IF('New Cycle 1'!A1041="","", 'New Cycle 1'!A1041),IF($A$20=8, IF('New Cycle 2'!A1041="","", 'New Cycle 3'!A1041),IF($A$20=9, IF('New Cycle 3'!A1041="","", 'New Cycle 3'!A1041),"")))))))))</f>
        <v>1039</v>
      </c>
      <c r="Q1041" s="32">
        <f>IF($A$20=1,IF(UDDS!C1041="","",UDDS!C1041),IF($A$20=2,IF('FTP-75'!C1041="","",'FTP-75'!C1041),IF($A$20=3, IF('US06'!C1041="","",'US06'!C1041),IF($A$20=4, IF(NEDC!B1041="","", NEDC!B1041),IF($A$20=5, IF('JPN10-15'!B1041="","",'JPN10-15'!B1041),IF($A$20=6, IF(WLTC!C1041="","", WLTC!C1041),IF($A$20=7, IF('New Cycle 1'!B1041="","", 'New Cycle 1'!B1041),IF($A$20=8, IF('New Cycle 2'!B1041="","", 'New Cycle 2'!B1041),IF($A$20=9, IF('New Cycle 3'!B1041="","", 'New Cycle 3'!B1041),"")))))))))</f>
        <v>75.436222224500455</v>
      </c>
      <c r="R1041" s="32">
        <f>IF($A$20=1,IF(UDDS!D1041="","",UDDS!D1041),IF($A$20=2,IF('FTP-75'!D1041="","",'FTP-75'!D1041),IF($A$20=3, IF('US06'!D1041="","",'US06'!D1041),IF($A$20=4, IF(NEDC!C1041="","", NEDC!C1041),IF($A$20=5, IF('JPN10-15'!C1041="","",'JPN10-15'!C1041),IF($A$20=6, IF(WLTC!D1041="","", WLTC!D1041),IF($A$20=7, IF('New Cycle 1'!C1041="","", 'New Cycle 1'!C1041),IF($A$20=8, IF('New Cycle 2'!C1041="","", 'New Cycle 2'!C1041),IF($A$20=9, IF('New Cycle 3'!C1041="","", 'New Cycle 3'!C1041),"")))))))))</f>
        <v>0</v>
      </c>
      <c r="S1041" s="32">
        <f>IF($A$20=1,IF(UDDS!E1041="","",UDDS!E1041),IF($A$20=2,IF('FTP-75'!E1041="","",'FTP-75'!E1041),IF($A$20=3, IF('US06'!E1041="","",'US06'!E1041),IF($A$20=4, IF(NEDC!D1041="","", NEDC!D1041),IF($A$20=5, IF('JPN10-15'!D1041="","",'JPN10-15'!D1041),IF($A$20=6, IF(WLTC!E1041="","", WLTC!E1041),IF($A$20=7, IF('New Cycle 1'!D1041="","", 'New Cycle 1'!D1041),IF($A$20=8, IF('New Cycle 2'!D1041="","", 'New Cycle 2'!D1041),IF($A$20=9, IF('New Cycle 3'!D1041="","", 'New Cycle 3'!D1041),"")))))))))</f>
        <v>20.95450617347235</v>
      </c>
      <c r="T1041" s="32">
        <f>IF($A$20=1,IF(UDDS!F1041="","",UDDS!F1041),IF($A$20=2,IF('FTP-75'!F1041="","",'FTP-75'!F1041),IF($A$20=3, IF('US06'!F1041="","",'US06'!F1041),IF($A$20=4, IF(NEDC!E1041="","", NEDC!E1041),IF($A$20=5, IF('JPN10-15'!E1041="","",'JPN10-15'!E1041),IF($A$20=6, IF(WLTC!F1041="","", WLTC!F1041),IF($A$20=7, IF('New Cycle 1'!E1041="","", 'New Cycle 1'!E1041),IF($A$20=8, IF('New Cycle 2'!E1041="","", 'New Cycle 2'!E1041),IF($A$20=9, IF('New Cycle 3'!E1041="","", 'New Cycle 3'!E1041),"")))))))))</f>
        <v>0.23439196911123261</v>
      </c>
      <c r="U1041" s="32">
        <f>IF($A$20=1,IF(UDDS!G1041="","",UDDS!G1041),IF($A$20=2,IF('FTP-75'!G1041="","",'FTP-75'!G1041),IF($A$20=3, IF('US06'!G1041="","",'US06'!G1041),IF($A$20=4, IF(NEDC!F1041="","", NEDC!F1041),IF($A$20=5, IF('JPN10-15'!F1041="","",'JPN10-15'!F1041),IF($A$20=6, IF(WLTC!G1041="","", WLTC!G1041),IF($A$20=7, IF('New Cycle 1'!F1041="","", 'New Cycle 1'!F1041),IF($A$20=8, IF('New Cycle 2'!F1041="","", 'New Cycle 2'!F1041),IF($A$20=9, IF('New Cycle 3'!F1041="","", 'New Cycle 3'!F1041),"")))))))))</f>
        <v>7882.5629748658539</v>
      </c>
    </row>
    <row r="1042" spans="16:21" x14ac:dyDescent="0.25">
      <c r="P1042" s="8">
        <f>IF($A$20=1,IF(UDDS!A1042="","",UDDS!A1042),IF($A$20=2,IF('FTP-75'!A1042="","",'FTP-75'!A1042),IF($A$20=3, IF('US06'!A1042="","",'US06'!A1042),IF($A$20=4, IF(NEDC!A1042="","", NEDC!A1042),IF($A$20=5, IF('JPN10-15'!A1042="","",'JPN10-15'!A1042),IF($A$20=6, IF(WLTC!B1042="","", WLTC!B1042),IF($A$20=7, IF('New Cycle 1'!A1042="","", 'New Cycle 1'!A1042),IF($A$20=8, IF('New Cycle 2'!A1042="","", 'New Cycle 3'!A1042),IF($A$20=9, IF('New Cycle 3'!A1042="","", 'New Cycle 3'!A1042),"")))))))))</f>
        <v>1040</v>
      </c>
      <c r="Q1042" s="32">
        <f>IF($A$20=1,IF(UDDS!C1042="","",UDDS!C1042),IF($A$20=2,IF('FTP-75'!C1042="","",'FTP-75'!C1042),IF($A$20=3, IF('US06'!C1042="","",'US06'!C1042),IF($A$20=4, IF(NEDC!B1042="","", NEDC!B1042),IF($A$20=5, IF('JPN10-15'!B1042="","",'JPN10-15'!B1042),IF($A$20=6, IF(WLTC!C1042="","", WLTC!C1042),IF($A$20=7, IF('New Cycle 1'!B1042="","", 'New Cycle 1'!B1042),IF($A$20=8, IF('New Cycle 2'!B1042="","", 'New Cycle 2'!B1042),IF($A$20=9, IF('New Cycle 3'!B1042="","", 'New Cycle 3'!B1042),"")))))))))</f>
        <v>76.296031138632031</v>
      </c>
      <c r="R1042" s="32">
        <f>IF($A$20=1,IF(UDDS!D1042="","",UDDS!D1042),IF($A$20=2,IF('FTP-75'!D1042="","",'FTP-75'!D1042),IF($A$20=3, IF('US06'!D1042="","",'US06'!D1042),IF($A$20=4, IF(NEDC!C1042="","", NEDC!C1042),IF($A$20=5, IF('JPN10-15'!C1042="","",'JPN10-15'!C1042),IF($A$20=6, IF(WLTC!D1042="","", WLTC!D1042),IF($A$20=7, IF('New Cycle 1'!C1042="","", 'New Cycle 1'!C1042),IF($A$20=8, IF('New Cycle 2'!C1042="","", 'New Cycle 2'!C1042),IF($A$20=9, IF('New Cycle 3'!C1042="","", 'New Cycle 3'!C1042),"")))))))))</f>
        <v>0</v>
      </c>
      <c r="S1042" s="32">
        <f>IF($A$20=1,IF(UDDS!E1042="","",UDDS!E1042),IF($A$20=2,IF('FTP-75'!E1042="","",'FTP-75'!E1042),IF($A$20=3, IF('US06'!E1042="","",'US06'!E1042),IF($A$20=4, IF(NEDC!D1042="","", NEDC!D1042),IF($A$20=5, IF('JPN10-15'!D1042="","",'JPN10-15'!D1042),IF($A$20=6, IF(WLTC!E1042="","", WLTC!E1042),IF($A$20=7, IF('New Cycle 1'!D1042="","", 'New Cycle 1'!D1042),IF($A$20=8, IF('New Cycle 2'!D1042="","", 'New Cycle 2'!D1042),IF($A$20=9, IF('New Cycle 3'!D1042="","", 'New Cycle 3'!D1042),"")))))))))</f>
        <v>21.193341982953342</v>
      </c>
      <c r="T1042" s="32">
        <f>IF($A$20=1,IF(UDDS!F1042="","",UDDS!F1042),IF($A$20=2,IF('FTP-75'!F1042="","",'FTP-75'!F1042),IF($A$20=3, IF('US06'!F1042="","",'US06'!F1042),IF($A$20=4, IF(NEDC!E1042="","", NEDC!E1042),IF($A$20=5, IF('JPN10-15'!E1042="","",'JPN10-15'!E1042),IF($A$20=6, IF(WLTC!F1042="","", WLTC!F1042),IF($A$20=7, IF('New Cycle 1'!E1042="","", 'New Cycle 1'!E1042),IF($A$20=8, IF('New Cycle 2'!E1042="","", 'New Cycle 2'!E1042),IF($A$20=9, IF('New Cycle 3'!E1042="","", 'New Cycle 3'!E1042),"")))))))))</f>
        <v>0.23883580948099237</v>
      </c>
      <c r="U1042" s="32">
        <f>IF($A$20=1,IF(UDDS!G1042="","",UDDS!G1042),IF($A$20=2,IF('FTP-75'!G1042="","",'FTP-75'!G1042),IF($A$20=3, IF('US06'!G1042="","",'US06'!G1042),IF($A$20=4, IF(NEDC!F1042="","", NEDC!F1042),IF($A$20=5, IF('JPN10-15'!F1042="","",'JPN10-15'!F1042),IF($A$20=6, IF(WLTC!G1042="","", WLTC!G1042),IF($A$20=7, IF('New Cycle 1'!F1042="","", 'New Cycle 1'!F1042),IF($A$20=8, IF('New Cycle 2'!F1042="","", 'New Cycle 2'!F1042),IF($A$20=9, IF('New Cycle 3'!F1042="","", 'New Cycle 3'!F1042),"")))))))))</f>
        <v>7903.6368989440671</v>
      </c>
    </row>
    <row r="1043" spans="16:21" x14ac:dyDescent="0.25">
      <c r="P1043" s="8">
        <f>IF($A$20=1,IF(UDDS!A1043="","",UDDS!A1043),IF($A$20=2,IF('FTP-75'!A1043="","",'FTP-75'!A1043),IF($A$20=3, IF('US06'!A1043="","",'US06'!A1043),IF($A$20=4, IF(NEDC!A1043="","", NEDC!A1043),IF($A$20=5, IF('JPN10-15'!A1043="","",'JPN10-15'!A1043),IF($A$20=6, IF(WLTC!B1043="","", WLTC!B1043),IF($A$20=7, IF('New Cycle 1'!A1043="","", 'New Cycle 1'!A1043),IF($A$20=8, IF('New Cycle 2'!A1043="","", 'New Cycle 3'!A1043),IF($A$20=9, IF('New Cycle 3'!A1043="","", 'New Cycle 3'!A1043),"")))))))))</f>
        <v>1041</v>
      </c>
      <c r="Q1043" s="32">
        <f>IF($A$20=1,IF(UDDS!C1043="","",UDDS!C1043),IF($A$20=2,IF('FTP-75'!C1043="","",'FTP-75'!C1043),IF($A$20=3, IF('US06'!C1043="","",'US06'!C1043),IF($A$20=4, IF(NEDC!B1043="","", NEDC!B1043),IF($A$20=5, IF('JPN10-15'!B1043="","",'JPN10-15'!B1043),IF($A$20=6, IF(WLTC!C1043="","", WLTC!C1043),IF($A$20=7, IF('New Cycle 1'!B1043="","", 'New Cycle 1'!B1043),IF($A$20=8, IF('New Cycle 2'!B1043="","", 'New Cycle 2'!B1043),IF($A$20=9, IF('New Cycle 3'!B1043="","", 'New Cycle 3'!B1043),"")))))))))</f>
        <v>77.15277778002951</v>
      </c>
      <c r="R1043" s="32">
        <f>IF($A$20=1,IF(UDDS!D1043="","",UDDS!D1043),IF($A$20=2,IF('FTP-75'!D1043="","",'FTP-75'!D1043),IF($A$20=3, IF('US06'!D1043="","",'US06'!D1043),IF($A$20=4, IF(NEDC!C1043="","", NEDC!C1043),IF($A$20=5, IF('JPN10-15'!C1043="","",'JPN10-15'!C1043),IF($A$20=6, IF(WLTC!D1043="","", WLTC!D1043),IF($A$20=7, IF('New Cycle 1'!C1043="","", 'New Cycle 1'!C1043),IF($A$20=8, IF('New Cycle 2'!C1043="","", 'New Cycle 2'!C1043),IF($A$20=9, IF('New Cycle 3'!C1043="","", 'New Cycle 3'!C1043),"")))))))))</f>
        <v>0</v>
      </c>
      <c r="S1043" s="32">
        <f>IF($A$20=1,IF(UDDS!E1043="","",UDDS!E1043),IF($A$20=2,IF('FTP-75'!E1043="","",'FTP-75'!E1043),IF($A$20=3, IF('US06'!E1043="","",'US06'!E1043),IF($A$20=4, IF(NEDC!D1043="","", NEDC!D1043),IF($A$20=5, IF('JPN10-15'!D1043="","",'JPN10-15'!D1043),IF($A$20=6, IF(WLTC!E1043="","", WLTC!E1043),IF($A$20=7, IF('New Cycle 1'!D1043="","", 'New Cycle 1'!D1043),IF($A$20=8, IF('New Cycle 2'!D1043="","", 'New Cycle 2'!D1043),IF($A$20=9, IF('New Cycle 3'!D1043="","", 'New Cycle 3'!D1043),"")))))))))</f>
        <v>21.431327161119309</v>
      </c>
      <c r="T1043" s="32">
        <f>IF($A$20=1,IF(UDDS!F1043="","",UDDS!F1043),IF($A$20=2,IF('FTP-75'!F1043="","",'FTP-75'!F1043),IF($A$20=3, IF('US06'!F1043="","",'US06'!F1043),IF($A$20=4, IF(NEDC!E1043="","", NEDC!E1043),IF($A$20=5, IF('JPN10-15'!E1043="","",'JPN10-15'!E1043),IF($A$20=6, IF(WLTC!F1043="","", WLTC!F1043),IF($A$20=7, IF('New Cycle 1'!E1043="","", 'New Cycle 1'!E1043),IF($A$20=8, IF('New Cycle 2'!E1043="","", 'New Cycle 2'!E1043),IF($A$20=9, IF('New Cycle 3'!E1043="","", 'New Cycle 3'!E1043),"")))))))))</f>
        <v>0.23798517816596743</v>
      </c>
      <c r="U1043" s="32">
        <f>IF($A$20=1,IF(UDDS!G1043="","",UDDS!G1043),IF($A$20=2,IF('FTP-75'!G1043="","",'FTP-75'!G1043),IF($A$20=3, IF('US06'!G1043="","",'US06'!G1043),IF($A$20=4, IF(NEDC!F1043="","", NEDC!F1043),IF($A$20=5, IF('JPN10-15'!F1043="","",'JPN10-15'!F1043),IF($A$20=6, IF(WLTC!G1043="","", WLTC!G1043),IF($A$20=7, IF('New Cycle 1'!F1043="","", 'New Cycle 1'!F1043),IF($A$20=8, IF('New Cycle 2'!F1043="","", 'New Cycle 2'!F1043),IF($A$20=9, IF('New Cycle 3'!F1043="","", 'New Cycle 3'!F1043),"")))))))))</f>
        <v>7924.949233516103</v>
      </c>
    </row>
    <row r="1044" spans="16:21" x14ac:dyDescent="0.25">
      <c r="P1044" s="8">
        <f>IF($A$20=1,IF(UDDS!A1044="","",UDDS!A1044),IF($A$20=2,IF('FTP-75'!A1044="","",'FTP-75'!A1044),IF($A$20=3, IF('US06'!A1044="","",'US06'!A1044),IF($A$20=4, IF(NEDC!A1044="","", NEDC!A1044),IF($A$20=5, IF('JPN10-15'!A1044="","",'JPN10-15'!A1044),IF($A$20=6, IF(WLTC!B1044="","", WLTC!B1044),IF($A$20=7, IF('New Cycle 1'!A1044="","", 'New Cycle 1'!A1044),IF($A$20=8, IF('New Cycle 2'!A1044="","", 'New Cycle 3'!A1044),IF($A$20=9, IF('New Cycle 3'!A1044="","", 'New Cycle 3'!A1044),"")))))))))</f>
        <v>1042</v>
      </c>
      <c r="Q1044" s="32">
        <f>IF($A$20=1,IF(UDDS!C1044="","",UDDS!C1044),IF($A$20=2,IF('FTP-75'!C1044="","",'FTP-75'!C1044),IF($A$20=3, IF('US06'!C1044="","",'US06'!C1044),IF($A$20=4, IF(NEDC!B1044="","", NEDC!B1044),IF($A$20=5, IF('JPN10-15'!B1044="","",'JPN10-15'!B1044),IF($A$20=6, IF(WLTC!C1044="","", WLTC!C1044),IF($A$20=7, IF('New Cycle 1'!B1044="","", 'New Cycle 1'!B1044),IF($A$20=8, IF('New Cycle 2'!B1044="","", 'New Cycle 2'!B1044),IF($A$20=9, IF('New Cycle 3'!B1044="","", 'New Cycle 3'!B1044),"")))))))))</f>
        <v>78.010053342183426</v>
      </c>
      <c r="R1044" s="32">
        <f>IF($A$20=1,IF(UDDS!D1044="","",UDDS!D1044),IF($A$20=2,IF('FTP-75'!D1044="","",'FTP-75'!D1044),IF($A$20=3, IF('US06'!D1044="","",'US06'!D1044),IF($A$20=4, IF(NEDC!C1044="","", NEDC!C1044),IF($A$20=5, IF('JPN10-15'!C1044="","",'JPN10-15'!C1044),IF($A$20=6, IF(WLTC!D1044="","", WLTC!D1044),IF($A$20=7, IF('New Cycle 1'!C1044="","", 'New Cycle 1'!C1044),IF($A$20=8, IF('New Cycle 2'!C1044="","", 'New Cycle 2'!C1044),IF($A$20=9, IF('New Cycle 3'!C1044="","", 'New Cycle 3'!C1044),"")))))))))</f>
        <v>0</v>
      </c>
      <c r="S1044" s="32">
        <f>IF($A$20=1,IF(UDDS!E1044="","",UDDS!E1044),IF($A$20=2,IF('FTP-75'!E1044="","",'FTP-75'!E1044),IF($A$20=3, IF('US06'!E1044="","",'US06'!E1044),IF($A$20=4, IF(NEDC!D1044="","", NEDC!D1044),IF($A$20=5, IF('JPN10-15'!D1044="","",'JPN10-15'!D1044),IF($A$20=6, IF(WLTC!E1044="","", WLTC!E1044),IF($A$20=7, IF('New Cycle 1'!D1044="","", 'New Cycle 1'!D1044),IF($A$20=8, IF('New Cycle 2'!D1044="","", 'New Cycle 2'!D1044),IF($A$20=9, IF('New Cycle 3'!D1044="","", 'New Cycle 3'!D1044),"")))))))))</f>
        <v>21.669459261717616</v>
      </c>
      <c r="T1044" s="32">
        <f>IF($A$20=1,IF(UDDS!F1044="","",UDDS!F1044),IF($A$20=2,IF('FTP-75'!F1044="","",'FTP-75'!F1044),IF($A$20=3, IF('US06'!F1044="","",'US06'!F1044),IF($A$20=4, IF(NEDC!E1044="","", NEDC!E1044),IF($A$20=5, IF('JPN10-15'!E1044="","",'JPN10-15'!E1044),IF($A$20=6, IF(WLTC!F1044="","", WLTC!F1044),IF($A$20=7, IF('New Cycle 1'!E1044="","", 'New Cycle 1'!E1044),IF($A$20=8, IF('New Cycle 2'!E1044="","", 'New Cycle 2'!E1044),IF($A$20=9, IF('New Cycle 3'!E1044="","", 'New Cycle 3'!E1044),"")))))))))</f>
        <v>0.23813210059830681</v>
      </c>
      <c r="U1044" s="32">
        <f>IF($A$20=1,IF(UDDS!G1044="","",UDDS!G1044),IF($A$20=2,IF('FTP-75'!G1044="","",'FTP-75'!G1044),IF($A$20=3, IF('US06'!G1044="","",'US06'!G1044),IF($A$20=4, IF(NEDC!F1044="","", NEDC!F1044),IF($A$20=5, IF('JPN10-15'!F1044="","",'JPN10-15'!F1044),IF($A$20=6, IF(WLTC!G1044="","", WLTC!G1044),IF($A$20=7, IF('New Cycle 1'!F1044="","", 'New Cycle 1'!F1044),IF($A$20=8, IF('New Cycle 2'!F1044="","", 'New Cycle 2'!F1044),IF($A$20=9, IF('New Cycle 3'!F1044="","", 'New Cycle 3'!F1044),"")))))))))</f>
        <v>7946.4996267275219</v>
      </c>
    </row>
    <row r="1045" spans="16:21" x14ac:dyDescent="0.25">
      <c r="P1045" s="8">
        <f>IF($A$20=1,IF(UDDS!A1045="","",UDDS!A1045),IF($A$20=2,IF('FTP-75'!A1045="","",'FTP-75'!A1045),IF($A$20=3, IF('US06'!A1045="","",'US06'!A1045),IF($A$20=4, IF(NEDC!A1045="","", NEDC!A1045),IF($A$20=5, IF('JPN10-15'!A1045="","",'JPN10-15'!A1045),IF($A$20=6, IF(WLTC!B1045="","", WLTC!B1045),IF($A$20=7, IF('New Cycle 1'!A1045="","", 'New Cycle 1'!A1045),IF($A$20=8, IF('New Cycle 2'!A1045="","", 'New Cycle 3'!A1045),IF($A$20=9, IF('New Cycle 3'!A1045="","", 'New Cycle 3'!A1045),"")))))))))</f>
        <v>1043</v>
      </c>
      <c r="Q1045" s="32">
        <f>IF($A$20=1,IF(UDDS!C1045="","",UDDS!C1045),IF($A$20=2,IF('FTP-75'!C1045="","",'FTP-75'!C1045),IF($A$20=3, IF('US06'!C1045="","",'US06'!C1045),IF($A$20=4, IF(NEDC!B1045="","", NEDC!B1045),IF($A$20=5, IF('JPN10-15'!B1045="","",'JPN10-15'!B1045),IF($A$20=6, IF(WLTC!C1045="","", WLTC!C1045),IF($A$20=7, IF('New Cycle 1'!B1045="","", 'New Cycle 1'!B1045),IF($A$20=8, IF('New Cycle 2'!B1045="","", 'New Cycle 2'!B1045),IF($A$20=9, IF('New Cycle 3'!B1045="","", 'New Cycle 3'!B1045),"")))))))))</f>
        <v>78.872777780029509</v>
      </c>
      <c r="R1045" s="32">
        <f>IF($A$20=1,IF(UDDS!D1045="","",UDDS!D1045),IF($A$20=2,IF('FTP-75'!D1045="","",'FTP-75'!D1045),IF($A$20=3, IF('US06'!D1045="","",'US06'!D1045),IF($A$20=4, IF(NEDC!C1045="","", NEDC!C1045),IF($A$20=5, IF('JPN10-15'!C1045="","",'JPN10-15'!C1045),IF($A$20=6, IF(WLTC!D1045="","", WLTC!D1045),IF($A$20=7, IF('New Cycle 1'!C1045="","", 'New Cycle 1'!C1045),IF($A$20=8, IF('New Cycle 2'!C1045="","", 'New Cycle 2'!C1045),IF($A$20=9, IF('New Cycle 3'!C1045="","", 'New Cycle 3'!C1045),"")))))))))</f>
        <v>0</v>
      </c>
      <c r="S1045" s="32">
        <f>IF($A$20=1,IF(UDDS!E1045="","",UDDS!E1045),IF($A$20=2,IF('FTP-75'!E1045="","",'FTP-75'!E1045),IF($A$20=3, IF('US06'!E1045="","",'US06'!E1045),IF($A$20=4, IF(NEDC!D1045="","", NEDC!D1045),IF($A$20=5, IF('JPN10-15'!D1045="","",'JPN10-15'!D1045),IF($A$20=6, IF(WLTC!E1045="","", WLTC!E1045),IF($A$20=7, IF('New Cycle 1'!D1045="","", 'New Cycle 1'!D1045),IF($A$20=8, IF('New Cycle 2'!D1045="","", 'New Cycle 2'!D1045),IF($A$20=9, IF('New Cycle 3'!D1045="","", 'New Cycle 3'!D1045),"")))))))))</f>
        <v>21.909104938897084</v>
      </c>
      <c r="T1045" s="32">
        <f>IF($A$20=1,IF(UDDS!F1045="","",UDDS!F1045),IF($A$20=2,IF('FTP-75'!F1045="","",'FTP-75'!F1045),IF($A$20=3, IF('US06'!F1045="","",'US06'!F1045),IF($A$20=4, IF(NEDC!E1045="","", NEDC!E1045),IF($A$20=5, IF('JPN10-15'!E1045="","",'JPN10-15'!E1045),IF($A$20=6, IF(WLTC!F1045="","", WLTC!F1045),IF($A$20=7, IF('New Cycle 1'!E1045="","", 'New Cycle 1'!E1045),IF($A$20=8, IF('New Cycle 2'!E1045="","", 'New Cycle 2'!E1045),IF($A$20=9, IF('New Cycle 3'!E1045="","", 'New Cycle 3'!E1045),"")))))))))</f>
        <v>0.2396456771794675</v>
      </c>
      <c r="U1045" s="32">
        <f>IF($A$20=1,IF(UDDS!G1045="","",UDDS!G1045),IF($A$20=2,IF('FTP-75'!G1045="","",'FTP-75'!G1045),IF($A$20=3, IF('US06'!G1045="","",'US06'!G1045),IF($A$20=4, IF(NEDC!F1045="","", NEDC!F1045),IF($A$20=5, IF('JPN10-15'!F1045="","",'JPN10-15'!F1045),IF($A$20=6, IF(WLTC!G1045="","", WLTC!G1045),IF($A$20=7, IF('New Cycle 1'!F1045="","", 'New Cycle 1'!F1045),IF($A$20=8, IF('New Cycle 2'!F1045="","", 'New Cycle 2'!F1045),IF($A$20=9, IF('New Cycle 3'!F1045="","", 'New Cycle 3'!F1045),"")))))))))</f>
        <v>7968.2889088278289</v>
      </c>
    </row>
    <row r="1046" spans="16:21" x14ac:dyDescent="0.25">
      <c r="P1046" s="8">
        <f>IF($A$20=1,IF(UDDS!A1046="","",UDDS!A1046),IF($A$20=2,IF('FTP-75'!A1046="","",'FTP-75'!A1046),IF($A$20=3, IF('US06'!A1046="","",'US06'!A1046),IF($A$20=4, IF(NEDC!A1046="","", NEDC!A1046),IF($A$20=5, IF('JPN10-15'!A1046="","",'JPN10-15'!A1046),IF($A$20=6, IF(WLTC!B1046="","", WLTC!B1046),IF($A$20=7, IF('New Cycle 1'!A1046="","", 'New Cycle 1'!A1046),IF($A$20=8, IF('New Cycle 2'!A1046="","", 'New Cycle 3'!A1046),IF($A$20=9, IF('New Cycle 3'!A1046="","", 'New Cycle 3'!A1046),"")))))))))</f>
        <v>1044</v>
      </c>
      <c r="Q1046" s="32">
        <f>IF($A$20=1,IF(UDDS!C1046="","",UDDS!C1046),IF($A$20=2,IF('FTP-75'!C1046="","",'FTP-75'!C1046),IF($A$20=3, IF('US06'!C1046="","",'US06'!C1046),IF($A$20=4, IF(NEDC!B1046="","", NEDC!B1046),IF($A$20=5, IF('JPN10-15'!B1046="","",'JPN10-15'!B1046),IF($A$20=6, IF(WLTC!C1046="","", WLTC!C1046),IF($A$20=7, IF('New Cycle 1'!B1046="","", 'New Cycle 1'!B1046),IF($A$20=8, IF('New Cycle 2'!B1046="","", 'New Cycle 2'!B1046),IF($A$20=9, IF('New Cycle 3'!B1046="","", 'New Cycle 3'!B1046),"")))))))))</f>
        <v>79.726031138632038</v>
      </c>
      <c r="R1046" s="32">
        <f>IF($A$20=1,IF(UDDS!D1046="","",UDDS!D1046),IF($A$20=2,IF('FTP-75'!D1046="","",'FTP-75'!D1046),IF($A$20=3, IF('US06'!D1046="","",'US06'!D1046),IF($A$20=4, IF(NEDC!C1046="","", NEDC!C1046),IF($A$20=5, IF('JPN10-15'!C1046="","",'JPN10-15'!C1046),IF($A$20=6, IF(WLTC!D1046="","", WLTC!D1046),IF($A$20=7, IF('New Cycle 1'!C1046="","", 'New Cycle 1'!C1046),IF($A$20=8, IF('New Cycle 2'!C1046="","", 'New Cycle 2'!C1046),IF($A$20=9, IF('New Cycle 3'!C1046="","", 'New Cycle 3'!C1046),"")))))))))</f>
        <v>0</v>
      </c>
      <c r="S1046" s="32">
        <f>IF($A$20=1,IF(UDDS!E1046="","",UDDS!E1046),IF($A$20=2,IF('FTP-75'!E1046="","",'FTP-75'!E1046),IF($A$20=3, IF('US06'!E1046="","",'US06'!E1046),IF($A$20=4, IF(NEDC!D1046="","", NEDC!D1046),IF($A$20=5, IF('JPN10-15'!D1046="","",'JPN10-15'!D1046),IF($A$20=6, IF(WLTC!E1046="","", WLTC!E1046),IF($A$20=7, IF('New Cycle 1'!D1046="","", 'New Cycle 1'!D1046),IF($A$20=8, IF('New Cycle 2'!D1046="","", 'New Cycle 2'!D1046),IF($A$20=9, IF('New Cycle 3'!D1046="","", 'New Cycle 3'!D1046),"")))))))))</f>
        <v>22.146119760731121</v>
      </c>
      <c r="T1046" s="32">
        <f>IF($A$20=1,IF(UDDS!F1046="","",UDDS!F1046),IF($A$20=2,IF('FTP-75'!F1046="","",'FTP-75'!F1046),IF($A$20=3, IF('US06'!F1046="","",'US06'!F1046),IF($A$20=4, IF(NEDC!E1046="","", NEDC!E1046),IF($A$20=5, IF('JPN10-15'!E1046="","",'JPN10-15'!E1046),IF($A$20=6, IF(WLTC!F1046="","", WLTC!F1046),IF($A$20=7, IF('New Cycle 1'!E1046="","", 'New Cycle 1'!E1046),IF($A$20=8, IF('New Cycle 2'!E1046="","", 'New Cycle 2'!E1046),IF($A$20=9, IF('New Cycle 3'!E1046="","", 'New Cycle 3'!E1046),"")))))))))</f>
        <v>0.23701482183403755</v>
      </c>
      <c r="U1046" s="32">
        <f>IF($A$20=1,IF(UDDS!G1046="","",UDDS!G1046),IF($A$20=2,IF('FTP-75'!G1046="","",'FTP-75'!G1046),IF($A$20=3, IF('US06'!G1046="","",'US06'!G1046),IF($A$20=4, IF(NEDC!F1046="","", NEDC!F1046),IF($A$20=5, IF('JPN10-15'!F1046="","",'JPN10-15'!F1046),IF($A$20=6, IF(WLTC!G1046="","", WLTC!G1046),IF($A$20=7, IF('New Cycle 1'!F1046="","", 'New Cycle 1'!F1046),IF($A$20=8, IF('New Cycle 2'!F1046="","", 'New Cycle 2'!F1046),IF($A$20=9, IF('New Cycle 3'!F1046="","", 'New Cycle 3'!F1046),"")))))))))</f>
        <v>7990.3165211776432</v>
      </c>
    </row>
    <row r="1047" spans="16:21" x14ac:dyDescent="0.25">
      <c r="P1047" s="8">
        <f>IF($A$20=1,IF(UDDS!A1047="","",UDDS!A1047),IF($A$20=2,IF('FTP-75'!A1047="","",'FTP-75'!A1047),IF($A$20=3, IF('US06'!A1047="","",'US06'!A1047),IF($A$20=4, IF(NEDC!A1047="","", NEDC!A1047),IF($A$20=5, IF('JPN10-15'!A1047="","",'JPN10-15'!A1047),IF($A$20=6, IF(WLTC!B1047="","", WLTC!B1047),IF($A$20=7, IF('New Cycle 1'!A1047="","", 'New Cycle 1'!A1047),IF($A$20=8, IF('New Cycle 2'!A1047="","", 'New Cycle 3'!A1047),IF($A$20=9, IF('New Cycle 3'!A1047="","", 'New Cycle 3'!A1047),"")))))))))</f>
        <v>1045</v>
      </c>
      <c r="Q1047" s="32">
        <f>IF($A$20=1,IF(UDDS!C1047="","",UDDS!C1047),IF($A$20=2,IF('FTP-75'!C1047="","",'FTP-75'!C1047),IF($A$20=3, IF('US06'!C1047="","",'US06'!C1047),IF($A$20=4, IF(NEDC!B1047="","", NEDC!B1047),IF($A$20=5, IF('JPN10-15'!B1047="","",'JPN10-15'!B1047),IF($A$20=6, IF(WLTC!C1047="","", WLTC!C1047),IF($A$20=7, IF('New Cycle 1'!B1047="","", 'New Cycle 1'!B1047),IF($A$20=8, IF('New Cycle 2'!B1047="","", 'New Cycle 2'!B1047),IF($A$20=9, IF('New Cycle 3'!B1047="","", 'New Cycle 3'!B1047),"")))))))))</f>
        <v>80.582777780029517</v>
      </c>
      <c r="R1047" s="32">
        <f>IF($A$20=1,IF(UDDS!D1047="","",UDDS!D1047),IF($A$20=2,IF('FTP-75'!D1047="","",'FTP-75'!D1047),IF($A$20=3, IF('US06'!D1047="","",'US06'!D1047),IF($A$20=4, IF(NEDC!C1047="","", NEDC!C1047),IF($A$20=5, IF('JPN10-15'!C1047="","",'JPN10-15'!C1047),IF($A$20=6, IF(WLTC!D1047="","", WLTC!D1047),IF($A$20=7, IF('New Cycle 1'!C1047="","", 'New Cycle 1'!C1047),IF($A$20=8, IF('New Cycle 2'!C1047="","", 'New Cycle 2'!C1047),IF($A$20=9, IF('New Cycle 3'!C1047="","", 'New Cycle 3'!C1047),"")))))))))</f>
        <v>0</v>
      </c>
      <c r="S1047" s="32">
        <f>IF($A$20=1,IF(UDDS!E1047="","",UDDS!E1047),IF($A$20=2,IF('FTP-75'!E1047="","",'FTP-75'!E1047),IF($A$20=3, IF('US06'!E1047="","",'US06'!E1047),IF($A$20=4, IF(NEDC!D1047="","", NEDC!D1047),IF($A$20=5, IF('JPN10-15'!D1047="","",'JPN10-15'!D1047),IF($A$20=6, IF(WLTC!E1047="","", WLTC!E1047),IF($A$20=7, IF('New Cycle 1'!D1047="","", 'New Cycle 1'!D1047),IF($A$20=8, IF('New Cycle 2'!D1047="","", 'New Cycle 2'!D1047),IF($A$20=9, IF('New Cycle 3'!D1047="","", 'New Cycle 3'!D1047),"")))))))))</f>
        <v>22.384104938897089</v>
      </c>
      <c r="T1047" s="32">
        <f>IF($A$20=1,IF(UDDS!F1047="","",UDDS!F1047),IF($A$20=2,IF('FTP-75'!F1047="","",'FTP-75'!F1047),IF($A$20=3, IF('US06'!F1047="","",'US06'!F1047),IF($A$20=4, IF(NEDC!E1047="","", NEDC!E1047),IF($A$20=5, IF('JPN10-15'!E1047="","",'JPN10-15'!E1047),IF($A$20=6, IF(WLTC!F1047="","", WLTC!F1047),IF($A$20=7, IF('New Cycle 1'!E1047="","", 'New Cycle 1'!E1047),IF($A$20=8, IF('New Cycle 2'!E1047="","", 'New Cycle 2'!E1047),IF($A$20=9, IF('New Cycle 3'!E1047="","", 'New Cycle 3'!E1047),"")))))))))</f>
        <v>0.23798517816596743</v>
      </c>
      <c r="U1047" s="32">
        <f>IF($A$20=1,IF(UDDS!G1047="","",UDDS!G1047),IF($A$20=2,IF('FTP-75'!G1047="","",'FTP-75'!G1047),IF($A$20=3, IF('US06'!G1047="","",'US06'!G1047),IF($A$20=4, IF(NEDC!F1047="","", NEDC!F1047),IF($A$20=5, IF('JPN10-15'!F1047="","",'JPN10-15'!F1047),IF($A$20=6, IF(WLTC!G1047="","", WLTC!G1047),IF($A$20=7, IF('New Cycle 1'!F1047="","", 'New Cycle 1'!F1047),IF($A$20=8, IF('New Cycle 2'!F1047="","", 'New Cycle 2'!F1047),IF($A$20=9, IF('New Cycle 3'!F1047="","", 'New Cycle 3'!F1047),"")))))))))</f>
        <v>8012.5816335274576</v>
      </c>
    </row>
    <row r="1048" spans="16:21" x14ac:dyDescent="0.25">
      <c r="P1048" s="8">
        <f>IF($A$20=1,IF(UDDS!A1048="","",UDDS!A1048),IF($A$20=2,IF('FTP-75'!A1048="","",'FTP-75'!A1048),IF($A$20=3, IF('US06'!A1048="","",'US06'!A1048),IF($A$20=4, IF(NEDC!A1048="","", NEDC!A1048),IF($A$20=5, IF('JPN10-15'!A1048="","",'JPN10-15'!A1048),IF($A$20=6, IF(WLTC!B1048="","", WLTC!B1048),IF($A$20=7, IF('New Cycle 1'!A1048="","", 'New Cycle 1'!A1048),IF($A$20=8, IF('New Cycle 2'!A1048="","", 'New Cycle 3'!A1048),IF($A$20=9, IF('New Cycle 3'!A1048="","", 'New Cycle 3'!A1048),"")))))))))</f>
        <v>1046</v>
      </c>
      <c r="Q1048" s="32">
        <f>IF($A$20=1,IF(UDDS!C1048="","",UDDS!C1048),IF($A$20=2,IF('FTP-75'!C1048="","",'FTP-75'!C1048),IF($A$20=3, IF('US06'!C1048="","",'US06'!C1048),IF($A$20=4, IF(NEDC!B1048="","", NEDC!B1048),IF($A$20=5, IF('JPN10-15'!B1048="","",'JPN10-15'!B1048),IF($A$20=6, IF(WLTC!C1048="","", WLTC!C1048),IF($A$20=7, IF('New Cycle 1'!B1048="","", 'New Cycle 1'!B1048),IF($A$20=8, IF('New Cycle 2'!B1048="","", 'New Cycle 2'!B1048),IF($A$20=9, IF('New Cycle 3'!B1048="","", 'New Cycle 3'!B1048),"")))))))))</f>
        <v>81.436413310368863</v>
      </c>
      <c r="R1048" s="32">
        <f>IF($A$20=1,IF(UDDS!D1048="","",UDDS!D1048),IF($A$20=2,IF('FTP-75'!D1048="","",'FTP-75'!D1048),IF($A$20=3, IF('US06'!D1048="","",'US06'!D1048),IF($A$20=4, IF(NEDC!C1048="","", NEDC!C1048),IF($A$20=5, IF('JPN10-15'!C1048="","",'JPN10-15'!C1048),IF($A$20=6, IF(WLTC!D1048="","", WLTC!D1048),IF($A$20=7, IF('New Cycle 1'!C1048="","", 'New Cycle 1'!C1048),IF($A$20=8, IF('New Cycle 2'!C1048="","", 'New Cycle 2'!C1048),IF($A$20=9, IF('New Cycle 3'!C1048="","", 'New Cycle 3'!C1048),"")))))))))</f>
        <v>0</v>
      </c>
      <c r="S1048" s="32">
        <f>IF($A$20=1,IF(UDDS!E1048="","",UDDS!E1048),IF($A$20=2,IF('FTP-75'!E1048="","",'FTP-75'!E1048),IF($A$20=3, IF('US06'!E1048="","",'US06'!E1048),IF($A$20=4, IF(NEDC!D1048="","", NEDC!D1048),IF($A$20=5, IF('JPN10-15'!D1048="","",'JPN10-15'!D1048),IF($A$20=6, IF(WLTC!E1048="","", WLTC!E1048),IF($A$20=7, IF('New Cycle 1'!D1048="","", 'New Cycle 1'!D1048),IF($A$20=8, IF('New Cycle 2'!D1048="","", 'New Cycle 2'!D1048),IF($A$20=9, IF('New Cycle 3'!D1048="","", 'New Cycle 3'!D1048),"")))))))))</f>
        <v>22.621225919546905</v>
      </c>
      <c r="T1048" s="32">
        <f>IF($A$20=1,IF(UDDS!F1048="","",UDDS!F1048),IF($A$20=2,IF('FTP-75'!F1048="","",'FTP-75'!F1048),IF($A$20=3, IF('US06'!F1048="","",'US06'!F1048),IF($A$20=4, IF(NEDC!E1048="","", NEDC!E1048),IF($A$20=5, IF('JPN10-15'!E1048="","",'JPN10-15'!E1048),IF($A$20=6, IF(WLTC!F1048="","", WLTC!F1048),IF($A$20=7, IF('New Cycle 1'!E1048="","", 'New Cycle 1'!E1048),IF($A$20=8, IF('New Cycle 2'!E1048="","", 'New Cycle 2'!E1048),IF($A$20=9, IF('New Cycle 3'!E1048="","", 'New Cycle 3'!E1048),"")))))))))</f>
        <v>0.23712098064981646</v>
      </c>
      <c r="U1048" s="32">
        <f>IF($A$20=1,IF(UDDS!G1048="","",UDDS!G1048),IF($A$20=2,IF('FTP-75'!G1048="","",'FTP-75'!G1048),IF($A$20=3, IF('US06'!G1048="","",'US06'!G1048),IF($A$20=4, IF(NEDC!F1048="","", NEDC!F1048),IF($A$20=5, IF('JPN10-15'!F1048="","",'JPN10-15'!F1048),IF($A$20=6, IF(WLTC!G1048="","", WLTC!G1048),IF($A$20=7, IF('New Cycle 1'!F1048="","", 'New Cycle 1'!F1048),IF($A$20=8, IF('New Cycle 2'!F1048="","", 'New Cycle 2'!F1048),IF($A$20=9, IF('New Cycle 3'!F1048="","", 'New Cycle 3'!F1048),"")))))))))</f>
        <v>8035.08429895668</v>
      </c>
    </row>
    <row r="1049" spans="16:21" x14ac:dyDescent="0.25">
      <c r="P1049" s="8">
        <f>IF($A$20=1,IF(UDDS!A1049="","",UDDS!A1049),IF($A$20=2,IF('FTP-75'!A1049="","",'FTP-75'!A1049),IF($A$20=3, IF('US06'!A1049="","",'US06'!A1049),IF($A$20=4, IF(NEDC!A1049="","", NEDC!A1049),IF($A$20=5, IF('JPN10-15'!A1049="","",'JPN10-15'!A1049),IF($A$20=6, IF(WLTC!B1049="","", WLTC!B1049),IF($A$20=7, IF('New Cycle 1'!A1049="","", 'New Cycle 1'!A1049),IF($A$20=8, IF('New Cycle 2'!A1049="","", 'New Cycle 3'!A1049),IF($A$20=9, IF('New Cycle 3'!A1049="","", 'New Cycle 3'!A1049),"")))))))))</f>
        <v>1047</v>
      </c>
      <c r="Q1049" s="32">
        <f>IF($A$20=1,IF(UDDS!C1049="","",UDDS!C1049),IF($A$20=2,IF('FTP-75'!C1049="","",'FTP-75'!C1049),IF($A$20=3, IF('US06'!C1049="","",'US06'!C1049),IF($A$20=4, IF(NEDC!B1049="","", NEDC!B1049),IF($A$20=5, IF('JPN10-15'!B1049="","",'JPN10-15'!B1049),IF($A$20=6, IF(WLTC!C1049="","", WLTC!C1049),IF($A$20=7, IF('New Cycle 1'!B1049="","", 'New Cycle 1'!B1049),IF($A$20=8, IF('New Cycle 2'!B1049="","", 'New Cycle 2'!B1049),IF($A$20=9, IF('New Cycle 3'!B1049="","", 'New Cycle 3'!B1049),"")))))))))</f>
        <v>82.29583999580808</v>
      </c>
      <c r="R1049" s="32">
        <f>IF($A$20=1,IF(UDDS!D1049="","",UDDS!D1049),IF($A$20=2,IF('FTP-75'!D1049="","",'FTP-75'!D1049),IF($A$20=3, IF('US06'!D1049="","",'US06'!D1049),IF($A$20=4, IF(NEDC!C1049="","", NEDC!C1049),IF($A$20=5, IF('JPN10-15'!C1049="","",'JPN10-15'!C1049),IF($A$20=6, IF(WLTC!D1049="","", WLTC!D1049),IF($A$20=7, IF('New Cycle 1'!C1049="","", 'New Cycle 1'!C1049),IF($A$20=8, IF('New Cycle 2'!C1049="","", 'New Cycle 2'!C1049),IF($A$20=9, IF('New Cycle 3'!C1049="","", 'New Cycle 3'!C1049),"")))))))))</f>
        <v>0</v>
      </c>
      <c r="S1049" s="32">
        <f>IF($A$20=1,IF(UDDS!E1049="","",UDDS!E1049),IF($A$20=2,IF('FTP-75'!E1049="","",'FTP-75'!E1049),IF($A$20=3, IF('US06'!E1049="","",'US06'!E1049),IF($A$20=4, IF(NEDC!D1049="","", NEDC!D1049),IF($A$20=5, IF('JPN10-15'!D1049="","",'JPN10-15'!D1049),IF($A$20=6, IF(WLTC!E1049="","", WLTC!E1049),IF($A$20=7, IF('New Cycle 1'!D1049="","", 'New Cycle 1'!D1049),IF($A$20=8, IF('New Cycle 2'!D1049="","", 'New Cycle 2'!D1049),IF($A$20=9, IF('New Cycle 3'!D1049="","", 'New Cycle 3'!D1049),"")))))))))</f>
        <v>22.859955554391131</v>
      </c>
      <c r="T1049" s="32">
        <f>IF($A$20=1,IF(UDDS!F1049="","",UDDS!F1049),IF($A$20=2,IF('FTP-75'!F1049="","",'FTP-75'!F1049),IF($A$20=3, IF('US06'!F1049="","",'US06'!F1049),IF($A$20=4, IF(NEDC!E1049="","", NEDC!E1049),IF($A$20=5, IF('JPN10-15'!E1049="","",'JPN10-15'!E1049),IF($A$20=6, IF(WLTC!F1049="","", WLTC!F1049),IF($A$20=7, IF('New Cycle 1'!E1049="","", 'New Cycle 1'!E1049),IF($A$20=8, IF('New Cycle 2'!E1049="","", 'New Cycle 2'!E1049),IF($A$20=9, IF('New Cycle 3'!E1049="","", 'New Cycle 3'!E1049),"")))))))))</f>
        <v>0.23872963484422627</v>
      </c>
      <c r="U1049" s="32">
        <f>IF($A$20=1,IF(UDDS!G1049="","",UDDS!G1049),IF($A$20=2,IF('FTP-75'!G1049="","",'FTP-75'!G1049),IF($A$20=3, IF('US06'!G1049="","",'US06'!G1049),IF($A$20=4, IF(NEDC!F1049="","", NEDC!F1049),IF($A$20=5, IF('JPN10-15'!F1049="","",'JPN10-15'!F1049),IF($A$20=6, IF(WLTC!G1049="","", WLTC!G1049),IF($A$20=7, IF('New Cycle 1'!F1049="","", 'New Cycle 1'!F1049),IF($A$20=8, IF('New Cycle 2'!F1049="","", 'New Cycle 2'!F1049),IF($A$20=9, IF('New Cycle 3'!F1049="","", 'New Cycle 3'!F1049),"")))))))))</f>
        <v>8057.8248896936493</v>
      </c>
    </row>
    <row r="1050" spans="16:21" x14ac:dyDescent="0.25">
      <c r="P1050" s="8">
        <f>IF($A$20=1,IF(UDDS!A1050="","",UDDS!A1050),IF($A$20=2,IF('FTP-75'!A1050="","",'FTP-75'!A1050),IF($A$20=3, IF('US06'!A1050="","",'US06'!A1050),IF($A$20=4, IF(NEDC!A1050="","", NEDC!A1050),IF($A$20=5, IF('JPN10-15'!A1050="","",'JPN10-15'!A1050),IF($A$20=6, IF(WLTC!B1050="","", WLTC!B1050),IF($A$20=7, IF('New Cycle 1'!A1050="","", 'New Cycle 1'!A1050),IF($A$20=8, IF('New Cycle 2'!A1050="","", 'New Cycle 3'!A1050),IF($A$20=9, IF('New Cycle 3'!A1050="","", 'New Cycle 3'!A1050),"")))))))))</f>
        <v>1048</v>
      </c>
      <c r="Q1050" s="32">
        <f>IF($A$20=1,IF(UDDS!C1050="","",UDDS!C1050),IF($A$20=2,IF('FTP-75'!C1050="","",'FTP-75'!C1050),IF($A$20=3, IF('US06'!C1050="","",'US06'!C1050),IF($A$20=4, IF(NEDC!B1050="","", NEDC!B1050),IF($A$20=5, IF('JPN10-15'!B1050="","",'JPN10-15'!B1050),IF($A$20=6, IF(WLTC!C1050="","", WLTC!C1050),IF($A$20=7, IF('New Cycle 1'!B1050="","", 'New Cycle 1'!B1050),IF($A$20=8, IF('New Cycle 2'!B1050="","", 'New Cycle 2'!B1050),IF($A$20=9, IF('New Cycle 3'!B1050="","", 'New Cycle 3'!B1050),"")))))))))</f>
        <v>83.15277778002951</v>
      </c>
      <c r="R1050" s="32">
        <f>IF($A$20=1,IF(UDDS!D1050="","",UDDS!D1050),IF($A$20=2,IF('FTP-75'!D1050="","",'FTP-75'!D1050),IF($A$20=3, IF('US06'!D1050="","",'US06'!D1050),IF($A$20=4, IF(NEDC!C1050="","", NEDC!C1050),IF($A$20=5, IF('JPN10-15'!C1050="","",'JPN10-15'!C1050),IF($A$20=6, IF(WLTC!D1050="","", WLTC!D1050),IF($A$20=7, IF('New Cycle 1'!C1050="","", 'New Cycle 1'!C1050),IF($A$20=8, IF('New Cycle 2'!C1050="","", 'New Cycle 2'!C1050),IF($A$20=9, IF('New Cycle 3'!C1050="","", 'New Cycle 3'!C1050),"")))))))))</f>
        <v>0</v>
      </c>
      <c r="S1050" s="32">
        <f>IF($A$20=1,IF(UDDS!E1050="","",UDDS!E1050),IF($A$20=2,IF('FTP-75'!E1050="","",'FTP-75'!E1050),IF($A$20=3, IF('US06'!E1050="","",'US06'!E1050),IF($A$20=4, IF(NEDC!D1050="","", NEDC!D1050),IF($A$20=5, IF('JPN10-15'!D1050="","",'JPN10-15'!D1050),IF($A$20=6, IF(WLTC!E1050="","", WLTC!E1050),IF($A$20=7, IF('New Cycle 1'!D1050="","", 'New Cycle 1'!D1050),IF($A$20=8, IF('New Cycle 2'!D1050="","", 'New Cycle 2'!D1050),IF($A$20=9, IF('New Cycle 3'!D1050="","", 'New Cycle 3'!D1050),"")))))))))</f>
        <v>23.097993827785974</v>
      </c>
      <c r="T1050" s="32">
        <f>IF($A$20=1,IF(UDDS!F1050="","",UDDS!F1050),IF($A$20=2,IF('FTP-75'!F1050="","",'FTP-75'!F1050),IF($A$20=3, IF('US06'!F1050="","",'US06'!F1050),IF($A$20=4, IF(NEDC!E1050="","", NEDC!E1050),IF($A$20=5, IF('JPN10-15'!E1050="","",'JPN10-15'!E1050),IF($A$20=6, IF(WLTC!F1050="","", WLTC!F1050),IF($A$20=7, IF('New Cycle 1'!E1050="","", 'New Cycle 1'!E1050),IF($A$20=8, IF('New Cycle 2'!E1050="","", 'New Cycle 2'!E1050),IF($A$20=9, IF('New Cycle 3'!E1050="","", 'New Cycle 3'!E1050),"")))))))))</f>
        <v>0.23803827339484229</v>
      </c>
      <c r="U1050" s="32">
        <f>IF($A$20=1,IF(UDDS!G1050="","",UDDS!G1050),IF($A$20=2,IF('FTP-75'!G1050="","",'FTP-75'!G1050),IF($A$20=3, IF('US06'!G1050="","",'US06'!G1050),IF($A$20=4, IF(NEDC!F1050="","", NEDC!F1050),IF($A$20=5, IF('JPN10-15'!F1050="","",'JPN10-15'!F1050),IF($A$20=6, IF(WLTC!G1050="","", WLTC!G1050),IF($A$20=7, IF('New Cycle 1'!F1050="","", 'New Cycle 1'!F1050),IF($A$20=8, IF('New Cycle 2'!F1050="","", 'New Cycle 2'!F1050),IF($A$20=9, IF('New Cycle 3'!F1050="","", 'New Cycle 3'!F1050),"")))))))))</f>
        <v>8080.8038643847376</v>
      </c>
    </row>
    <row r="1051" spans="16:21" x14ac:dyDescent="0.25">
      <c r="P1051" s="8">
        <f>IF($A$20=1,IF(UDDS!A1051="","",UDDS!A1051),IF($A$20=2,IF('FTP-75'!A1051="","",'FTP-75'!A1051),IF($A$20=3, IF('US06'!A1051="","",'US06'!A1051),IF($A$20=4, IF(NEDC!A1051="","", NEDC!A1051),IF($A$20=5, IF('JPN10-15'!A1051="","",'JPN10-15'!A1051),IF($A$20=6, IF(WLTC!B1051="","", WLTC!B1051),IF($A$20=7, IF('New Cycle 1'!A1051="","", 'New Cycle 1'!A1051),IF($A$20=8, IF('New Cycle 2'!A1051="","", 'New Cycle 3'!A1051),IF($A$20=9, IF('New Cycle 3'!A1051="","", 'New Cycle 3'!A1051),"")))))))))</f>
        <v>1049</v>
      </c>
      <c r="Q1051" s="32">
        <f>IF($A$20=1,IF(UDDS!C1051="","",UDDS!C1051),IF($A$20=2,IF('FTP-75'!C1051="","",'FTP-75'!C1051),IF($A$20=3, IF('US06'!C1051="","",'US06'!C1051),IF($A$20=4, IF(NEDC!B1051="","", NEDC!B1051),IF($A$20=5, IF('JPN10-15'!B1051="","",'JPN10-15'!B1051),IF($A$20=6, IF(WLTC!C1051="","", WLTC!C1051),IF($A$20=7, IF('New Cycle 1'!B1051="","", 'New Cycle 1'!B1051),IF($A$20=8, IF('New Cycle 2'!B1051="","", 'New Cycle 2'!B1051),IF($A$20=9, IF('New Cycle 3'!B1051="","", 'New Cycle 3'!B1051),"")))))))))</f>
        <v>83.997048906750138</v>
      </c>
      <c r="R1051" s="32">
        <f>IF($A$20=1,IF(UDDS!D1051="","",UDDS!D1051),IF($A$20=2,IF('FTP-75'!D1051="","",'FTP-75'!D1051),IF($A$20=3, IF('US06'!D1051="","",'US06'!D1051),IF($A$20=4, IF(NEDC!C1051="","", NEDC!C1051),IF($A$20=5, IF('JPN10-15'!C1051="","",'JPN10-15'!C1051),IF($A$20=6, IF(WLTC!D1051="","", WLTC!D1051),IF($A$20=7, IF('New Cycle 1'!C1051="","", 'New Cycle 1'!C1051),IF($A$20=8, IF('New Cycle 2'!C1051="","", 'New Cycle 2'!C1051),IF($A$20=9, IF('New Cycle 3'!C1051="","", 'New Cycle 3'!C1051),"")))))))))</f>
        <v>0</v>
      </c>
      <c r="S1051" s="32">
        <f>IF($A$20=1,IF(UDDS!E1051="","",UDDS!E1051),IF($A$20=2,IF('FTP-75'!E1051="","",'FTP-75'!E1051),IF($A$20=3, IF('US06'!E1051="","",'US06'!E1051),IF($A$20=4, IF(NEDC!D1051="","", NEDC!D1051),IF($A$20=5, IF('JPN10-15'!D1051="","",'JPN10-15'!D1051),IF($A$20=6, IF(WLTC!E1051="","", WLTC!E1051),IF($A$20=7, IF('New Cycle 1'!D1051="","", 'New Cycle 1'!D1051),IF($A$20=8, IF('New Cycle 2'!D1051="","", 'New Cycle 2'!D1051),IF($A$20=9, IF('New Cycle 3'!D1051="","", 'New Cycle 3'!D1051),"")))))))))</f>
        <v>23.332513585208371</v>
      </c>
      <c r="T1051" s="32">
        <f>IF($A$20=1,IF(UDDS!F1051="","",UDDS!F1051),IF($A$20=2,IF('FTP-75'!F1051="","",'FTP-75'!F1051),IF($A$20=3, IF('US06'!F1051="","",'US06'!F1051),IF($A$20=4, IF(NEDC!E1051="","", NEDC!E1051),IF($A$20=5, IF('JPN10-15'!E1051="","",'JPN10-15'!E1051),IF($A$20=6, IF(WLTC!F1051="","", WLTC!F1051),IF($A$20=7, IF('New Cycle 1'!E1051="","", 'New Cycle 1'!E1051),IF($A$20=8, IF('New Cycle 2'!E1051="","", 'New Cycle 2'!E1051),IF($A$20=9, IF('New Cycle 3'!E1051="","", 'New Cycle 3'!E1051),"")))))))))</f>
        <v>0.23451975742239739</v>
      </c>
      <c r="U1051" s="32">
        <f>IF($A$20=1,IF(UDDS!G1051="","",UDDS!G1051),IF($A$20=2,IF('FTP-75'!G1051="","",'FTP-75'!G1051),IF($A$20=3, IF('US06'!G1051="","",'US06'!G1051),IF($A$20=4, IF(NEDC!F1051="","", NEDC!F1051),IF($A$20=5, IF('JPN10-15'!F1051="","",'JPN10-15'!F1051),IF($A$20=6, IF(WLTC!G1051="","", WLTC!G1051),IF($A$20=7, IF('New Cycle 1'!F1051="","", 'New Cycle 1'!F1051),IF($A$20=8, IF('New Cycle 2'!F1051="","", 'New Cycle 2'!F1051),IF($A$20=9, IF('New Cycle 3'!F1051="","", 'New Cycle 3'!F1051),"")))))))))</f>
        <v>8104.0191180912352</v>
      </c>
    </row>
    <row r="1052" spans="16:21" x14ac:dyDescent="0.25">
      <c r="P1052" s="8">
        <f>IF($A$20=1,IF(UDDS!A1052="","",UDDS!A1052),IF($A$20=2,IF('FTP-75'!A1052="","",'FTP-75'!A1052),IF($A$20=3, IF('US06'!A1052="","",'US06'!A1052),IF($A$20=4, IF(NEDC!A1052="","", NEDC!A1052),IF($A$20=5, IF('JPN10-15'!A1052="","",'JPN10-15'!A1052),IF($A$20=6, IF(WLTC!B1052="","", WLTC!B1052),IF($A$20=7, IF('New Cycle 1'!A1052="","", 'New Cycle 1'!A1052),IF($A$20=8, IF('New Cycle 2'!A1052="","", 'New Cycle 3'!A1052),IF($A$20=9, IF('New Cycle 3'!A1052="","", 'New Cycle 3'!A1052),"")))))))))</f>
        <v>1050</v>
      </c>
      <c r="Q1052" s="32">
        <f>IF($A$20=1,IF(UDDS!C1052="","",UDDS!C1052),IF($A$20=2,IF('FTP-75'!C1052="","",'FTP-75'!C1052),IF($A$20=3, IF('US06'!C1052="","",'US06'!C1052),IF($A$20=4, IF(NEDC!B1052="","", NEDC!B1052),IF($A$20=5, IF('JPN10-15'!B1052="","",'JPN10-15'!B1052),IF($A$20=6, IF(WLTC!C1052="","", WLTC!C1052),IF($A$20=7, IF('New Cycle 1'!B1052="","", 'New Cycle 1'!B1052),IF($A$20=8, IF('New Cycle 2'!B1052="","", 'New Cycle 2'!B1052),IF($A$20=9, IF('New Cycle 3'!B1052="","", 'New Cycle 3'!B1052),"")))))))))</f>
        <v>84.856284449365404</v>
      </c>
      <c r="R1052" s="32">
        <f>IF($A$20=1,IF(UDDS!D1052="","",UDDS!D1052),IF($A$20=2,IF('FTP-75'!D1052="","",'FTP-75'!D1052),IF($A$20=3, IF('US06'!D1052="","",'US06'!D1052),IF($A$20=4, IF(NEDC!C1052="","", NEDC!C1052),IF($A$20=5, IF('JPN10-15'!C1052="","",'JPN10-15'!C1052),IF($A$20=6, IF(WLTC!D1052="","", WLTC!D1052),IF($A$20=7, IF('New Cycle 1'!C1052="","", 'New Cycle 1'!C1052),IF($A$20=8, IF('New Cycle 2'!C1052="","", 'New Cycle 2'!C1052),IF($A$20=9, IF('New Cycle 3'!C1052="","", 'New Cycle 3'!C1052),"")))))))))</f>
        <v>0</v>
      </c>
      <c r="S1052" s="32">
        <f>IF($A$20=1,IF(UDDS!E1052="","",UDDS!E1052),IF($A$20=2,IF('FTP-75'!E1052="","",'FTP-75'!E1052),IF($A$20=3, IF('US06'!E1052="","",'US06'!E1052),IF($A$20=4, IF(NEDC!D1052="","", NEDC!D1052),IF($A$20=5, IF('JPN10-15'!D1052="","",'JPN10-15'!D1052),IF($A$20=6, IF(WLTC!E1052="","", WLTC!E1052),IF($A$20=7, IF('New Cycle 1'!D1052="","", 'New Cycle 1'!D1052),IF($A$20=8, IF('New Cycle 2'!D1052="","", 'New Cycle 2'!D1052),IF($A$20=9, IF('New Cycle 3'!D1052="","", 'New Cycle 3'!D1052),"")))))))))</f>
        <v>23.571190124823723</v>
      </c>
      <c r="T1052" s="32">
        <f>IF($A$20=1,IF(UDDS!F1052="","",UDDS!F1052),IF($A$20=2,IF('FTP-75'!F1052="","",'FTP-75'!F1052),IF($A$20=3, IF('US06'!F1052="","",'US06'!F1052),IF($A$20=4, IF(NEDC!E1052="","", NEDC!E1052),IF($A$20=5, IF('JPN10-15'!E1052="","",'JPN10-15'!E1052),IF($A$20=6, IF(WLTC!F1052="","", WLTC!F1052),IF($A$20=7, IF('New Cycle 1'!E1052="","", 'New Cycle 1'!E1052),IF($A$20=8, IF('New Cycle 2'!E1052="","", 'New Cycle 2'!E1052),IF($A$20=9, IF('New Cycle 3'!E1052="","", 'New Cycle 3'!E1052),"")))))))))</f>
        <v>0.2386765396153514</v>
      </c>
      <c r="U1052" s="32">
        <f>IF($A$20=1,IF(UDDS!G1052="","",UDDS!G1052),IF($A$20=2,IF('FTP-75'!G1052="","",'FTP-75'!G1052),IF($A$20=3, IF('US06'!G1052="","",'US06'!G1052),IF($A$20=4, IF(NEDC!F1052="","", NEDC!F1052),IF($A$20=5, IF('JPN10-15'!F1052="","",'JPN10-15'!F1052),IF($A$20=6, IF(WLTC!G1052="","", WLTC!G1052),IF($A$20=7, IF('New Cycle 1'!F1052="","", 'New Cycle 1'!F1052),IF($A$20=8, IF('New Cycle 2'!F1052="","", 'New Cycle 2'!F1052),IF($A$20=9, IF('New Cycle 3'!F1052="","", 'New Cycle 3'!F1052),"")))))))))</f>
        <v>8127.470969946251</v>
      </c>
    </row>
    <row r="1053" spans="16:21" x14ac:dyDescent="0.25">
      <c r="P1053" s="8">
        <f>IF($A$20=1,IF(UDDS!A1053="","",UDDS!A1053),IF($A$20=2,IF('FTP-75'!A1053="","",'FTP-75'!A1053),IF($A$20=3, IF('US06'!A1053="","",'US06'!A1053),IF($A$20=4, IF(NEDC!A1053="","", NEDC!A1053),IF($A$20=5, IF('JPN10-15'!A1053="","",'JPN10-15'!A1053),IF($A$20=6, IF(WLTC!B1053="","", WLTC!B1053),IF($A$20=7, IF('New Cycle 1'!A1053="","", 'New Cycle 1'!A1053),IF($A$20=8, IF('New Cycle 2'!A1053="","", 'New Cycle 3'!A1053),IF($A$20=9, IF('New Cycle 3'!A1053="","", 'New Cycle 3'!A1053),"")))))))))</f>
        <v>1051</v>
      </c>
      <c r="Q1053" s="32">
        <f>IF($A$20=1,IF(UDDS!C1053="","",UDDS!C1053),IF($A$20=2,IF('FTP-75'!C1053="","",'FTP-75'!C1053),IF($A$20=3, IF('US06'!C1053="","",'US06'!C1053),IF($A$20=4, IF(NEDC!B1053="","", NEDC!B1053),IF($A$20=5, IF('JPN10-15'!B1053="","",'JPN10-15'!B1053),IF($A$20=6, IF(WLTC!C1053="","", WLTC!C1053),IF($A$20=7, IF('New Cycle 1'!B1053="","", 'New Cycle 1'!B1053),IF($A$20=8, IF('New Cycle 2'!B1053="","", 'New Cycle 2'!B1053),IF($A$20=9, IF('New Cycle 3'!B1053="","", 'New Cycle 3'!B1053),"")))))))))</f>
        <v>85.716666678057777</v>
      </c>
      <c r="R1053" s="32">
        <f>IF($A$20=1,IF(UDDS!D1053="","",UDDS!D1053),IF($A$20=2,IF('FTP-75'!D1053="","",'FTP-75'!D1053),IF($A$20=3, IF('US06'!D1053="","",'US06'!D1053),IF($A$20=4, IF(NEDC!C1053="","", NEDC!C1053),IF($A$20=5, IF('JPN10-15'!C1053="","",'JPN10-15'!C1053),IF($A$20=6, IF(WLTC!D1053="","", WLTC!D1053),IF($A$20=7, IF('New Cycle 1'!C1053="","", 'New Cycle 1'!C1053),IF($A$20=8, IF('New Cycle 2'!C1053="","", 'New Cycle 2'!C1053),IF($A$20=9, IF('New Cycle 3'!C1053="","", 'New Cycle 3'!C1053),"")))))))))</f>
        <v>0</v>
      </c>
      <c r="S1053" s="32">
        <f>IF($A$20=1,IF(UDDS!E1053="","",UDDS!E1053),IF($A$20=2,IF('FTP-75'!E1053="","",'FTP-75'!E1053),IF($A$20=3, IF('US06'!E1053="","",'US06'!E1053),IF($A$20=4, IF(NEDC!D1053="","", NEDC!D1053),IF($A$20=5, IF('JPN10-15'!D1053="","",'JPN10-15'!D1053),IF($A$20=6, IF(WLTC!E1053="","", WLTC!E1053),IF($A$20=7, IF('New Cycle 1'!D1053="","", 'New Cycle 1'!D1053),IF($A$20=8, IF('New Cycle 2'!D1053="","", 'New Cycle 2'!D1053),IF($A$20=9, IF('New Cycle 3'!D1053="","", 'New Cycle 3'!D1053),"")))))))))</f>
        <v>23.810185188349383</v>
      </c>
      <c r="T1053" s="32">
        <f>IF($A$20=1,IF(UDDS!F1053="","",UDDS!F1053),IF($A$20=2,IF('FTP-75'!F1053="","",'FTP-75'!F1053),IF($A$20=3, IF('US06'!F1053="","",'US06'!F1053),IF($A$20=4, IF(NEDC!E1053="","", NEDC!E1053),IF($A$20=5, IF('JPN10-15'!E1053="","",'JPN10-15'!E1053),IF($A$20=6, IF(WLTC!F1053="","", WLTC!F1053),IF($A$20=7, IF('New Cycle 1'!E1053="","", 'New Cycle 1'!E1053),IF($A$20=8, IF('New Cycle 2'!E1053="","", 'New Cycle 2'!E1053),IF($A$20=9, IF('New Cycle 3'!E1053="","", 'New Cycle 3'!E1053),"")))))))))</f>
        <v>0.23899506352566036</v>
      </c>
      <c r="U1053" s="32">
        <f>IF($A$20=1,IF(UDDS!G1053="","",UDDS!G1053),IF($A$20=2,IF('FTP-75'!G1053="","",'FTP-75'!G1053),IF($A$20=3, IF('US06'!G1053="","",'US06'!G1053),IF($A$20=4, IF(NEDC!F1053="","", NEDC!F1053),IF($A$20=5, IF('JPN10-15'!F1053="","",'JPN10-15'!F1053),IF($A$20=6, IF(WLTC!G1053="","", WLTC!G1053),IF($A$20=7, IF('New Cycle 1'!F1053="","", 'New Cycle 1'!F1053),IF($A$20=8, IF('New Cycle 2'!F1053="","", 'New Cycle 2'!F1053),IF($A$20=9, IF('New Cycle 3'!F1053="","", 'New Cycle 3'!F1053),"")))))))))</f>
        <v>8151.1616576028373</v>
      </c>
    </row>
    <row r="1054" spans="16:21" x14ac:dyDescent="0.25">
      <c r="P1054" s="8">
        <f>IF($A$20=1,IF(UDDS!A1054="","",UDDS!A1054),IF($A$20=2,IF('FTP-75'!A1054="","",'FTP-75'!A1054),IF($A$20=3, IF('US06'!A1054="","",'US06'!A1054),IF($A$20=4, IF(NEDC!A1054="","", NEDC!A1054),IF($A$20=5, IF('JPN10-15'!A1054="","",'JPN10-15'!A1054),IF($A$20=6, IF(WLTC!B1054="","", WLTC!B1054),IF($A$20=7, IF('New Cycle 1'!A1054="","", 'New Cycle 1'!A1054),IF($A$20=8, IF('New Cycle 2'!A1054="","", 'New Cycle 3'!A1054),IF($A$20=9, IF('New Cycle 3'!A1054="","", 'New Cycle 3'!A1054),"")))))))))</f>
        <v>1052</v>
      </c>
      <c r="Q1054" s="32">
        <f>IF($A$20=1,IF(UDDS!C1054="","",UDDS!C1054),IF($A$20=2,IF('FTP-75'!C1054="","",'FTP-75'!C1054),IF($A$20=3, IF('US06'!C1054="","",'US06'!C1054),IF($A$20=4, IF(NEDC!B1054="","", NEDC!B1054),IF($A$20=5, IF('JPN10-15'!B1054="","",'JPN10-15'!B1054),IF($A$20=6, IF(WLTC!C1054="","", WLTC!C1054),IF($A$20=7, IF('New Cycle 1'!B1054="","", 'New Cycle 1'!B1054),IF($A$20=8, IF('New Cycle 2'!B1054="","", 'New Cycle 2'!B1054),IF($A$20=9, IF('New Cycle 3'!B1054="","", 'New Cycle 3'!B1054),"")))))))))</f>
        <v>86.573333344591987</v>
      </c>
      <c r="R1054" s="32">
        <f>IF($A$20=1,IF(UDDS!D1054="","",UDDS!D1054),IF($A$20=2,IF('FTP-75'!D1054="","",'FTP-75'!D1054),IF($A$20=3, IF('US06'!D1054="","",'US06'!D1054),IF($A$20=4, IF(NEDC!C1054="","", NEDC!C1054),IF($A$20=5, IF('JPN10-15'!C1054="","",'JPN10-15'!C1054),IF($A$20=6, IF(WLTC!D1054="","", WLTC!D1054),IF($A$20=7, IF('New Cycle 1'!C1054="","", 'New Cycle 1'!C1054),IF($A$20=8, IF('New Cycle 2'!C1054="","", 'New Cycle 2'!C1054),IF($A$20=9, IF('New Cycle 3'!C1054="","", 'New Cycle 3'!C1054),"")))))))))</f>
        <v>0</v>
      </c>
      <c r="S1054" s="32">
        <f>IF($A$20=1,IF(UDDS!E1054="","",UDDS!E1054),IF($A$20=2,IF('FTP-75'!E1054="","",'FTP-75'!E1054),IF($A$20=3, IF('US06'!E1054="","",'US06'!E1054),IF($A$20=4, IF(NEDC!D1054="","", NEDC!D1054),IF($A$20=5, IF('JPN10-15'!D1054="","",'JPN10-15'!D1054),IF($A$20=6, IF(WLTC!E1054="","", WLTC!E1054),IF($A$20=7, IF('New Cycle 1'!D1054="","", 'New Cycle 1'!D1054),IF($A$20=8, IF('New Cycle 2'!D1054="","", 'New Cycle 2'!D1054),IF($A$20=9, IF('New Cycle 3'!D1054="","", 'New Cycle 3'!D1054),"")))))))))</f>
        <v>24.048148151275551</v>
      </c>
      <c r="T1054" s="32">
        <f>IF($A$20=1,IF(UDDS!F1054="","",UDDS!F1054),IF($A$20=2,IF('FTP-75'!F1054="","",'FTP-75'!F1054),IF($A$20=3, IF('US06'!F1054="","",'US06'!F1054),IF($A$20=4, IF(NEDC!E1054="","", NEDC!E1054),IF($A$20=5, IF('JPN10-15'!E1054="","",'JPN10-15'!E1054),IF($A$20=6, IF(WLTC!F1054="","", WLTC!F1054),IF($A$20=7, IF('New Cycle 1'!E1054="","", 'New Cycle 1'!E1054),IF($A$20=8, IF('New Cycle 2'!E1054="","", 'New Cycle 2'!E1054),IF($A$20=9, IF('New Cycle 3'!E1054="","", 'New Cycle 3'!E1054),"")))))))))</f>
        <v>0.23796296292616859</v>
      </c>
      <c r="U1054" s="32">
        <f>IF($A$20=1,IF(UDDS!G1054="","",UDDS!G1054),IF($A$20=2,IF('FTP-75'!G1054="","",'FTP-75'!G1054),IF($A$20=3, IF('US06'!G1054="","",'US06'!G1054),IF($A$20=4, IF(NEDC!F1054="","", NEDC!F1054),IF($A$20=5, IF('JPN10-15'!F1054="","",'JPN10-15'!F1054),IF($A$20=6, IF(WLTC!G1054="","", WLTC!G1054),IF($A$20=7, IF('New Cycle 1'!F1054="","", 'New Cycle 1'!F1054),IF($A$20=8, IF('New Cycle 2'!F1054="","", 'New Cycle 2'!F1054),IF($A$20=9, IF('New Cycle 3'!F1054="","", 'New Cycle 3'!F1054),"")))))))))</f>
        <v>8175.09082427265</v>
      </c>
    </row>
    <row r="1055" spans="16:21" x14ac:dyDescent="0.25">
      <c r="P1055" s="8">
        <f>IF($A$20=1,IF(UDDS!A1055="","",UDDS!A1055),IF($A$20=2,IF('FTP-75'!A1055="","",'FTP-75'!A1055),IF($A$20=3, IF('US06'!A1055="","",'US06'!A1055),IF($A$20=4, IF(NEDC!A1055="","", NEDC!A1055),IF($A$20=5, IF('JPN10-15'!A1055="","",'JPN10-15'!A1055),IF($A$20=6, IF(WLTC!B1055="","", WLTC!B1055),IF($A$20=7, IF('New Cycle 1'!A1055="","", 'New Cycle 1'!A1055),IF($A$20=8, IF('New Cycle 2'!A1055="","", 'New Cycle 3'!A1055),IF($A$20=9, IF('New Cycle 3'!A1055="","", 'New Cycle 3'!A1055),"")))))))))</f>
        <v>1053</v>
      </c>
      <c r="Q1055" s="32">
        <f>IF($A$20=1,IF(UDDS!C1055="","",UDDS!C1055),IF($A$20=2,IF('FTP-75'!C1055="","",'FTP-75'!C1055),IF($A$20=3, IF('US06'!C1055="","",'US06'!C1055),IF($A$20=4, IF(NEDC!B1055="","", NEDC!B1055),IF($A$20=5, IF('JPN10-15'!B1055="","",'JPN10-15'!B1055),IF($A$20=6, IF(WLTC!C1055="","", WLTC!C1055),IF($A$20=7, IF('New Cycle 1'!B1055="","", 'New Cycle 1'!B1055),IF($A$20=8, IF('New Cycle 2'!B1055="","", 'New Cycle 2'!B1055),IF($A$20=9, IF('New Cycle 3'!B1055="","", 'New Cycle 3'!B1055),"")))))))))</f>
        <v>87.426857763926193</v>
      </c>
      <c r="R1055" s="32">
        <f>IF($A$20=1,IF(UDDS!D1055="","",UDDS!D1055),IF($A$20=2,IF('FTP-75'!D1055="","",'FTP-75'!D1055),IF($A$20=3, IF('US06'!D1055="","",'US06'!D1055),IF($A$20=4, IF(NEDC!C1055="","", NEDC!C1055),IF($A$20=5, IF('JPN10-15'!C1055="","",'JPN10-15'!C1055),IF($A$20=6, IF(WLTC!D1055="","", WLTC!D1055),IF($A$20=7, IF('New Cycle 1'!C1055="","", 'New Cycle 1'!C1055),IF($A$20=8, IF('New Cycle 2'!C1055="","", 'New Cycle 2'!C1055),IF($A$20=9, IF('New Cycle 3'!C1055="","", 'New Cycle 3'!C1055),"")))))))))</f>
        <v>0</v>
      </c>
      <c r="S1055" s="32">
        <f>IF($A$20=1,IF(UDDS!E1055="","",UDDS!E1055),IF($A$20=2,IF('FTP-75'!E1055="","",'FTP-75'!E1055),IF($A$20=3, IF('US06'!E1055="","",'US06'!E1055),IF($A$20=4, IF(NEDC!D1055="","", NEDC!D1055),IF($A$20=5, IF('JPN10-15'!D1055="","",'JPN10-15'!D1055),IF($A$20=6, IF(WLTC!E1055="","", WLTC!E1055),IF($A$20=7, IF('New Cycle 1'!D1055="","", 'New Cycle 1'!D1055),IF($A$20=8, IF('New Cycle 2'!D1055="","", 'New Cycle 2'!D1055),IF($A$20=9, IF('New Cycle 3'!D1055="","", 'New Cycle 3'!D1055),"")))))))))</f>
        <v>24.285238267757276</v>
      </c>
      <c r="T1055" s="32">
        <f>IF($A$20=1,IF(UDDS!F1055="","",UDDS!F1055),IF($A$20=2,IF('FTP-75'!F1055="","",'FTP-75'!F1055),IF($A$20=3, IF('US06'!F1055="","",'US06'!F1055),IF($A$20=4, IF(NEDC!E1055="","", NEDC!E1055),IF($A$20=5, IF('JPN10-15'!E1055="","",'JPN10-15'!E1055),IF($A$20=6, IF(WLTC!F1055="","", WLTC!F1055),IF($A$20=7, IF('New Cycle 1'!E1055="","", 'New Cycle 1'!E1055),IF($A$20=8, IF('New Cycle 2'!E1055="","", 'New Cycle 2'!E1055),IF($A$20=9, IF('New Cycle 3'!E1055="","", 'New Cycle 3'!E1055),"")))))))))</f>
        <v>0.23709011648172407</v>
      </c>
      <c r="U1055" s="32">
        <f>IF($A$20=1,IF(UDDS!G1055="","",UDDS!G1055),IF($A$20=2,IF('FTP-75'!G1055="","",'FTP-75'!G1055),IF($A$20=3, IF('US06'!G1055="","",'US06'!G1055),IF($A$20=4, IF(NEDC!F1055="","", NEDC!F1055),IF($A$20=5, IF('JPN10-15'!F1055="","",'JPN10-15'!F1055),IF($A$20=6, IF(WLTC!G1055="","", WLTC!G1055),IF($A$20=7, IF('New Cycle 1'!F1055="","", 'New Cycle 1'!F1055),IF($A$20=8, IF('New Cycle 2'!F1055="","", 'New Cycle 2'!F1055),IF($A$20=9, IF('New Cycle 3'!F1055="","", 'New Cycle 3'!F1055),"")))))))))</f>
        <v>8199.2575174821668</v>
      </c>
    </row>
    <row r="1056" spans="16:21" x14ac:dyDescent="0.25">
      <c r="P1056" s="8">
        <f>IF($A$20=1,IF(UDDS!A1056="","",UDDS!A1056),IF($A$20=2,IF('FTP-75'!A1056="","",'FTP-75'!A1056),IF($A$20=3, IF('US06'!A1056="","",'US06'!A1056),IF($A$20=4, IF(NEDC!A1056="","", NEDC!A1056),IF($A$20=5, IF('JPN10-15'!A1056="","",'JPN10-15'!A1056),IF($A$20=6, IF(WLTC!B1056="","", WLTC!B1056),IF($A$20=7, IF('New Cycle 1'!A1056="","", 'New Cycle 1'!A1056),IF($A$20=8, IF('New Cycle 2'!A1056="","", 'New Cycle 3'!A1056),IF($A$20=9, IF('New Cycle 3'!A1056="","", 'New Cycle 3'!A1056),"")))))))))</f>
        <v>1054</v>
      </c>
      <c r="Q1056" s="32">
        <f>IF($A$20=1,IF(UDDS!C1056="","",UDDS!C1056),IF($A$20=2,IF('FTP-75'!C1056="","",'FTP-75'!C1056),IF($A$20=3, IF('US06'!C1056="","",'US06'!C1056),IF($A$20=4, IF(NEDC!B1056="","", NEDC!B1056),IF($A$20=5, IF('JPN10-15'!B1056="","",'JPN10-15'!B1056),IF($A$20=6, IF(WLTC!C1056="","", WLTC!C1056),IF($A$20=7, IF('New Cycle 1'!B1056="","", 'New Cycle 1'!B1056),IF($A$20=8, IF('New Cycle 2'!B1056="","", 'New Cycle 2'!B1056),IF($A$20=9, IF('New Cycle 3'!B1056="","", 'New Cycle 3'!B1056),"")))))))))</f>
        <v>88.286475535233819</v>
      </c>
      <c r="R1056" s="32">
        <f>IF($A$20=1,IF(UDDS!D1056="","",UDDS!D1056),IF($A$20=2,IF('FTP-75'!D1056="","",'FTP-75'!D1056),IF($A$20=3, IF('US06'!D1056="","",'US06'!D1056),IF($A$20=4, IF(NEDC!C1056="","", NEDC!C1056),IF($A$20=5, IF('JPN10-15'!C1056="","",'JPN10-15'!C1056),IF($A$20=6, IF(WLTC!D1056="","", WLTC!D1056),IF($A$20=7, IF('New Cycle 1'!C1056="","", 'New Cycle 1'!C1056),IF($A$20=8, IF('New Cycle 2'!C1056="","", 'New Cycle 2'!C1056),IF($A$20=9, IF('New Cycle 3'!C1056="","", 'New Cycle 3'!C1056),"")))))))))</f>
        <v>0</v>
      </c>
      <c r="S1056" s="32">
        <f>IF($A$20=1,IF(UDDS!E1056="","",UDDS!E1056),IF($A$20=2,IF('FTP-75'!E1056="","",'FTP-75'!E1056),IF($A$20=3, IF('US06'!E1056="","",'US06'!E1056),IF($A$20=4, IF(NEDC!D1056="","", NEDC!D1056),IF($A$20=5, IF('JPN10-15'!D1056="","",'JPN10-15'!D1056),IF($A$20=6, IF(WLTC!E1056="","", WLTC!E1056),IF($A$20=7, IF('New Cycle 1'!D1056="","", 'New Cycle 1'!D1056),IF($A$20=8, IF('New Cycle 2'!D1056="","", 'New Cycle 2'!D1056),IF($A$20=9, IF('New Cycle 3'!D1056="","", 'New Cycle 3'!D1056),"")))))))))</f>
        <v>24.524020982009393</v>
      </c>
      <c r="T1056" s="32">
        <f>IF($A$20=1,IF(UDDS!F1056="","",UDDS!F1056),IF($A$20=2,IF('FTP-75'!F1056="","",'FTP-75'!F1056),IF($A$20=3, IF('US06'!F1056="","",'US06'!F1056),IF($A$20=4, IF(NEDC!E1056="","", NEDC!E1056),IF($A$20=5, IF('JPN10-15'!E1056="","",'JPN10-15'!E1056),IF($A$20=6, IF(WLTC!F1056="","", WLTC!F1056),IF($A$20=7, IF('New Cycle 1'!E1056="","", 'New Cycle 1'!E1056),IF($A$20=8, IF('New Cycle 2'!E1056="","", 'New Cycle 2'!E1056),IF($A$20=9, IF('New Cycle 3'!E1056="","", 'New Cycle 3'!E1056),"")))))))))</f>
        <v>0.2387827142521175</v>
      </c>
      <c r="U1056" s="32">
        <f>IF($A$20=1,IF(UDDS!G1056="","",UDDS!G1056),IF($A$20=2,IF('FTP-75'!G1056="","",'FTP-75'!G1056),IF($A$20=3, IF('US06'!G1056="","",'US06'!G1056),IF($A$20=4, IF(NEDC!F1056="","", NEDC!F1056),IF($A$20=5, IF('JPN10-15'!F1056="","",'JPN10-15'!F1056),IF($A$20=6, IF(WLTC!G1056="","", WLTC!G1056),IF($A$20=7, IF('New Cycle 1'!F1056="","", 'New Cycle 1'!F1056),IF($A$20=8, IF('New Cycle 2'!F1056="","", 'New Cycle 2'!F1056),IF($A$20=9, IF('New Cycle 3'!F1056="","", 'New Cycle 3'!F1056),"")))))))))</f>
        <v>8223.6621471070503</v>
      </c>
    </row>
    <row r="1057" spans="16:21" x14ac:dyDescent="0.25">
      <c r="P1057" s="8">
        <f>IF($A$20=1,IF(UDDS!A1057="","",UDDS!A1057),IF($A$20=2,IF('FTP-75'!A1057="","",'FTP-75'!A1057),IF($A$20=3, IF('US06'!A1057="","",'US06'!A1057),IF($A$20=4, IF(NEDC!A1057="","", NEDC!A1057),IF($A$20=5, IF('JPN10-15'!A1057="","",'JPN10-15'!A1057),IF($A$20=6, IF(WLTC!B1057="","", WLTC!B1057),IF($A$20=7, IF('New Cycle 1'!A1057="","", 'New Cycle 1'!A1057),IF($A$20=8, IF('New Cycle 2'!A1057="","", 'New Cycle 3'!A1057),IF($A$20=9, IF('New Cycle 3'!A1057="","", 'New Cycle 3'!A1057),"")))))))))</f>
        <v>1055</v>
      </c>
      <c r="Q1057" s="32">
        <f>IF($A$20=1,IF(UDDS!C1057="","",UDDS!C1057),IF($A$20=2,IF('FTP-75'!C1057="","",'FTP-75'!C1057),IF($A$20=3, IF('US06'!C1057="","",'US06'!C1057),IF($A$20=4, IF(NEDC!B1057="","", NEDC!B1057),IF($A$20=5, IF('JPN10-15'!B1057="","",'JPN10-15'!B1057),IF($A$20=6, IF(WLTC!C1057="","", WLTC!C1057),IF($A$20=7, IF('New Cycle 1'!B1057="","", 'New Cycle 1'!B1057),IF($A$20=8, IF('New Cycle 2'!B1057="","", 'New Cycle 2'!B1057),IF($A$20=9, IF('New Cycle 3'!B1057="","", 'New Cycle 3'!B1057),"")))))))))</f>
        <v>89.14333334459198</v>
      </c>
      <c r="R1057" s="32">
        <f>IF($A$20=1,IF(UDDS!D1057="","",UDDS!D1057),IF($A$20=2,IF('FTP-75'!D1057="","",'FTP-75'!D1057),IF($A$20=3, IF('US06'!D1057="","",'US06'!D1057),IF($A$20=4, IF(NEDC!C1057="","", NEDC!C1057),IF($A$20=5, IF('JPN10-15'!C1057="","",'JPN10-15'!C1057),IF($A$20=6, IF(WLTC!D1057="","", WLTC!D1057),IF($A$20=7, IF('New Cycle 1'!C1057="","", 'New Cycle 1'!C1057),IF($A$20=8, IF('New Cycle 2'!C1057="","", 'New Cycle 2'!C1057),IF($A$20=9, IF('New Cycle 3'!C1057="","", 'New Cycle 3'!C1057),"")))))))))</f>
        <v>0</v>
      </c>
      <c r="S1057" s="32">
        <f>IF($A$20=1,IF(UDDS!E1057="","",UDDS!E1057),IF($A$20=2,IF('FTP-75'!E1057="","",'FTP-75'!E1057),IF($A$20=3, IF('US06'!E1057="","",'US06'!E1057),IF($A$20=4, IF(NEDC!D1057="","", NEDC!D1057),IF($A$20=5, IF('JPN10-15'!D1057="","",'JPN10-15'!D1057),IF($A$20=6, IF(WLTC!E1057="","", WLTC!E1057),IF($A$20=7, IF('New Cycle 1'!D1057="","", 'New Cycle 1'!D1057),IF($A$20=8, IF('New Cycle 2'!D1057="","", 'New Cycle 2'!D1057),IF($A$20=9, IF('New Cycle 3'!D1057="","", 'New Cycle 3'!D1057),"")))))))))</f>
        <v>24.762037040164437</v>
      </c>
      <c r="T1057" s="32">
        <f>IF($A$20=1,IF(UDDS!F1057="","",UDDS!F1057),IF($A$20=2,IF('FTP-75'!F1057="","",'FTP-75'!F1057),IF($A$20=3, IF('US06'!F1057="","",'US06'!F1057),IF($A$20=4, IF(NEDC!E1057="","", NEDC!E1057),IF($A$20=5, IF('JPN10-15'!E1057="","",'JPN10-15'!E1057),IF($A$20=6, IF(WLTC!F1057="","", WLTC!F1057),IF($A$20=7, IF('New Cycle 1'!E1057="","", 'New Cycle 1'!E1057),IF($A$20=8, IF('New Cycle 2'!E1057="","", 'New Cycle 2'!E1057),IF($A$20=9, IF('New Cycle 3'!E1057="","", 'New Cycle 3'!E1057),"")))))))))</f>
        <v>0.23801605815504345</v>
      </c>
      <c r="U1057" s="32">
        <f>IF($A$20=1,IF(UDDS!G1057="","",UDDS!G1057),IF($A$20=2,IF('FTP-75'!G1057="","",'FTP-75'!G1057),IF($A$20=3, IF('US06'!G1057="","",'US06'!G1057),IF($A$20=4, IF(NEDC!F1057="","", NEDC!F1057),IF($A$20=5, IF('JPN10-15'!F1057="","",'JPN10-15'!F1057),IF($A$20=6, IF(WLTC!G1057="","", WLTC!G1057),IF($A$20=7, IF('New Cycle 1'!F1057="","", 'New Cycle 1'!F1057),IF($A$20=8, IF('New Cycle 2'!F1057="","", 'New Cycle 2'!F1057),IF($A$20=9, IF('New Cycle 3'!F1057="","", 'New Cycle 3'!F1057),"")))))))))</f>
        <v>8248.3051761181378</v>
      </c>
    </row>
    <row r="1058" spans="16:21" x14ac:dyDescent="0.25">
      <c r="P1058" s="8">
        <f>IF($A$20=1,IF(UDDS!A1058="","",UDDS!A1058),IF($A$20=2,IF('FTP-75'!A1058="","",'FTP-75'!A1058),IF($A$20=3, IF('US06'!A1058="","",'US06'!A1058),IF($A$20=4, IF(NEDC!A1058="","", NEDC!A1058),IF($A$20=5, IF('JPN10-15'!A1058="","",'JPN10-15'!A1058),IF($A$20=6, IF(WLTC!B1058="","", WLTC!B1058),IF($A$20=7, IF('New Cycle 1'!A1058="","", 'New Cycle 1'!A1058),IF($A$20=8, IF('New Cycle 2'!A1058="","", 'New Cycle 3'!A1058),IF($A$20=9, IF('New Cycle 3'!A1058="","", 'New Cycle 3'!A1058),"")))))))))</f>
        <v>1056</v>
      </c>
      <c r="Q1058" s="32">
        <f>IF($A$20=1,IF(UDDS!C1058="","",UDDS!C1058),IF($A$20=2,IF('FTP-75'!C1058="","",'FTP-75'!C1058),IF($A$20=3, IF('US06'!C1058="","",'US06'!C1058),IF($A$20=4, IF(NEDC!B1058="","", NEDC!B1058),IF($A$20=5, IF('JPN10-15'!B1058="","",'JPN10-15'!B1058),IF($A$20=6, IF(WLTC!C1058="","", WLTC!C1058),IF($A$20=7, IF('New Cycle 1'!B1058="","", 'New Cycle 1'!B1058),IF($A$20=8, IF('New Cycle 2'!B1058="","", 'New Cycle 2'!B1058),IF($A$20=9, IF('New Cycle 3'!B1058="","", 'New Cycle 3'!B1058),"")))))))))</f>
        <v>89.997048906750138</v>
      </c>
      <c r="R1058" s="32">
        <f>IF($A$20=1,IF(UDDS!D1058="","",UDDS!D1058),IF($A$20=2,IF('FTP-75'!D1058="","",'FTP-75'!D1058),IF($A$20=3, IF('US06'!D1058="","",'US06'!D1058),IF($A$20=4, IF(NEDC!C1058="","", NEDC!C1058),IF($A$20=5, IF('JPN10-15'!C1058="","",'JPN10-15'!C1058),IF($A$20=6, IF(WLTC!D1058="","", WLTC!D1058),IF($A$20=7, IF('New Cycle 1'!C1058="","", 'New Cycle 1'!C1058),IF($A$20=8, IF('New Cycle 2'!C1058="","", 'New Cycle 2'!C1058),IF($A$20=9, IF('New Cycle 3'!C1058="","", 'New Cycle 3'!C1058),"")))))))))</f>
        <v>0</v>
      </c>
      <c r="S1058" s="32">
        <f>IF($A$20=1,IF(UDDS!E1058="","",UDDS!E1058),IF($A$20=2,IF('FTP-75'!E1058="","",'FTP-75'!E1058),IF($A$20=3, IF('US06'!E1058="","",'US06'!E1058),IF($A$20=4, IF(NEDC!D1058="","", NEDC!D1058),IF($A$20=5, IF('JPN10-15'!D1058="","",'JPN10-15'!D1058),IF($A$20=6, IF(WLTC!E1058="","", WLTC!E1058),IF($A$20=7, IF('New Cycle 1'!D1058="","", 'New Cycle 1'!D1058),IF($A$20=8, IF('New Cycle 2'!D1058="","", 'New Cycle 2'!D1058),IF($A$20=9, IF('New Cycle 3'!D1058="","", 'New Cycle 3'!D1058),"")))))))))</f>
        <v>24.999180251875039</v>
      </c>
      <c r="T1058" s="32">
        <f>IF($A$20=1,IF(UDDS!F1058="","",UDDS!F1058),IF($A$20=2,IF('FTP-75'!F1058="","",'FTP-75'!F1058),IF($A$20=3, IF('US06'!F1058="","",'US06'!F1058),IF($A$20=4, IF(NEDC!E1058="","", NEDC!E1058),IF($A$20=5, IF('JPN10-15'!E1058="","",'JPN10-15'!E1058),IF($A$20=6, IF(WLTC!F1058="","", WLTC!F1058),IF($A$20=7, IF('New Cycle 1'!E1058="","", 'New Cycle 1'!E1058),IF($A$20=8, IF('New Cycle 2'!E1058="","", 'New Cycle 2'!E1058),IF($A$20=9, IF('New Cycle 3'!E1058="","", 'New Cycle 3'!E1058),"")))))))))</f>
        <v>0.23714321171060249</v>
      </c>
      <c r="U1058" s="32">
        <f>IF($A$20=1,IF(UDDS!G1058="","",UDDS!G1058),IF($A$20=2,IF('FTP-75'!G1058="","",'FTP-75'!G1058),IF($A$20=3, IF('US06'!G1058="","",'US06'!G1058),IF($A$20=4, IF(NEDC!F1058="","", NEDC!F1058),IF($A$20=5, IF('JPN10-15'!F1058="","",'JPN10-15'!F1058),IF($A$20=6, IF(WLTC!G1058="","", WLTC!G1058),IF($A$20=7, IF('New Cycle 1'!F1058="","", 'New Cycle 1'!F1058),IF($A$20=8, IF('New Cycle 2'!F1058="","", 'New Cycle 2'!F1058),IF($A$20=9, IF('New Cycle 3'!F1058="","", 'New Cycle 3'!F1058),"")))))))))</f>
        <v>8273.1857847641568</v>
      </c>
    </row>
    <row r="1059" spans="16:21" x14ac:dyDescent="0.25">
      <c r="P1059" s="8">
        <f>IF($A$20=1,IF(UDDS!A1059="","",UDDS!A1059),IF($A$20=2,IF('FTP-75'!A1059="","",'FTP-75'!A1059),IF($A$20=3, IF('US06'!A1059="","",'US06'!A1059),IF($A$20=4, IF(NEDC!A1059="","", NEDC!A1059),IF($A$20=5, IF('JPN10-15'!A1059="","",'JPN10-15'!A1059),IF($A$20=6, IF(WLTC!B1059="","", WLTC!B1059),IF($A$20=7, IF('New Cycle 1'!A1059="","", 'New Cycle 1'!A1059),IF($A$20=8, IF('New Cycle 2'!A1059="","", 'New Cycle 3'!A1059),IF($A$20=9, IF('New Cycle 3'!A1059="","", 'New Cycle 3'!A1059),"")))))))))</f>
        <v>1057</v>
      </c>
      <c r="Q1059" s="32">
        <f>IF($A$20=1,IF(UDDS!C1059="","",UDDS!C1059),IF($A$20=2,IF('FTP-75'!C1059="","",'FTP-75'!C1059),IF($A$20=3, IF('US06'!C1059="","",'US06'!C1059),IF($A$20=4, IF(NEDC!B1059="","", NEDC!B1059),IF($A$20=5, IF('JPN10-15'!B1059="","",'JPN10-15'!B1059),IF($A$20=6, IF(WLTC!C1059="","", WLTC!C1059),IF($A$20=7, IF('New Cycle 1'!B1059="","", 'New Cycle 1'!B1059),IF($A$20=8, IF('New Cycle 2'!B1059="","", 'New Cycle 2'!B1059),IF($A$20=9, IF('New Cycle 3'!B1059="","", 'New Cycle 3'!B1059),"")))))))))</f>
        <v>90.856284449365404</v>
      </c>
      <c r="R1059" s="32">
        <f>IF($A$20=1,IF(UDDS!D1059="","",UDDS!D1059),IF($A$20=2,IF('FTP-75'!D1059="","",'FTP-75'!D1059),IF($A$20=3, IF('US06'!D1059="","",'US06'!D1059),IF($A$20=4, IF(NEDC!C1059="","", NEDC!C1059),IF($A$20=5, IF('JPN10-15'!C1059="","",'JPN10-15'!C1059),IF($A$20=6, IF(WLTC!D1059="","", WLTC!D1059),IF($A$20=7, IF('New Cycle 1'!C1059="","", 'New Cycle 1'!C1059),IF($A$20=8, IF('New Cycle 2'!C1059="","", 'New Cycle 2'!C1059),IF($A$20=9, IF('New Cycle 3'!C1059="","", 'New Cycle 3'!C1059),"")))))))))</f>
        <v>0</v>
      </c>
      <c r="S1059" s="32">
        <f>IF($A$20=1,IF(UDDS!E1059="","",UDDS!E1059),IF($A$20=2,IF('FTP-75'!E1059="","",'FTP-75'!E1059),IF($A$20=3, IF('US06'!E1059="","",'US06'!E1059),IF($A$20=4, IF(NEDC!D1059="","", NEDC!D1059),IF($A$20=5, IF('JPN10-15'!D1059="","",'JPN10-15'!D1059),IF($A$20=6, IF(WLTC!E1059="","", WLTC!E1059),IF($A$20=7, IF('New Cycle 1'!D1059="","", 'New Cycle 1'!D1059),IF($A$20=8, IF('New Cycle 2'!D1059="","", 'New Cycle 2'!D1059),IF($A$20=9, IF('New Cycle 3'!D1059="","", 'New Cycle 3'!D1059),"")))))))))</f>
        <v>25.23785679149039</v>
      </c>
      <c r="T1059" s="32">
        <f>IF($A$20=1,IF(UDDS!F1059="","",UDDS!F1059),IF($A$20=2,IF('FTP-75'!F1059="","",'FTP-75'!F1059),IF($A$20=3, IF('US06'!F1059="","",'US06'!F1059),IF($A$20=4, IF(NEDC!E1059="","", NEDC!E1059),IF($A$20=5, IF('JPN10-15'!E1059="","",'JPN10-15'!E1059),IF($A$20=6, IF(WLTC!F1059="","", WLTC!F1059),IF($A$20=7, IF('New Cycle 1'!E1059="","", 'New Cycle 1'!E1059),IF($A$20=8, IF('New Cycle 2'!E1059="","", 'New Cycle 2'!E1059),IF($A$20=9, IF('New Cycle 3'!E1059="","", 'New Cycle 3'!E1059),"")))))))))</f>
        <v>0.2386765396153514</v>
      </c>
      <c r="U1059" s="32">
        <f>IF($A$20=1,IF(UDDS!G1059="","",UDDS!G1059),IF($A$20=2,IF('FTP-75'!G1059="","",'FTP-75'!G1059),IF($A$20=3, IF('US06'!G1059="","",'US06'!G1059),IF($A$20=4, IF(NEDC!F1059="","", NEDC!F1059),IF($A$20=5, IF('JPN10-15'!F1059="","",'JPN10-15'!F1059),IF($A$20=6, IF(WLTC!G1059="","", WLTC!G1059),IF($A$20=7, IF('New Cycle 1'!F1059="","", 'New Cycle 1'!F1059),IF($A$20=8, IF('New Cycle 2'!F1059="","", 'New Cycle 2'!F1059),IF($A$20=9, IF('New Cycle 3'!F1059="","", 'New Cycle 3'!F1059),"")))))))))</f>
        <v>8298.3043032858386</v>
      </c>
    </row>
    <row r="1060" spans="16:21" x14ac:dyDescent="0.25">
      <c r="P1060" s="8">
        <f>IF($A$20=1,IF(UDDS!A1060="","",UDDS!A1060),IF($A$20=2,IF('FTP-75'!A1060="","",'FTP-75'!A1060),IF($A$20=3, IF('US06'!A1060="","",'US06'!A1060),IF($A$20=4, IF(NEDC!A1060="","", NEDC!A1060),IF($A$20=5, IF('JPN10-15'!A1060="","",'JPN10-15'!A1060),IF($A$20=6, IF(WLTC!B1060="","", WLTC!B1060),IF($A$20=7, IF('New Cycle 1'!A1060="","", 'New Cycle 1'!A1060),IF($A$20=8, IF('New Cycle 2'!A1060="","", 'New Cycle 3'!A1060),IF($A$20=9, IF('New Cycle 3'!A1060="","", 'New Cycle 3'!A1060),"")))))))))</f>
        <v>1058</v>
      </c>
      <c r="Q1060" s="32">
        <f>IF($A$20=1,IF(UDDS!C1060="","",UDDS!C1060),IF($A$20=2,IF('FTP-75'!C1060="","",'FTP-75'!C1060),IF($A$20=3, IF('US06'!C1060="","",'US06'!C1060),IF($A$20=4, IF(NEDC!B1060="","", NEDC!B1060),IF($A$20=5, IF('JPN10-15'!B1060="","",'JPN10-15'!B1060),IF($A$20=6, IF(WLTC!C1060="","", WLTC!C1060),IF($A$20=7, IF('New Cycle 1'!B1060="","", 'New Cycle 1'!B1060),IF($A$20=8, IF('New Cycle 2'!B1060="","", 'New Cycle 2'!B1060),IF($A$20=9, IF('New Cycle 3'!B1060="","", 'New Cycle 3'!B1060),"")))))))))</f>
        <v>91.715704416036615</v>
      </c>
      <c r="R1060" s="32">
        <f>IF($A$20=1,IF(UDDS!D1060="","",UDDS!D1060),IF($A$20=2,IF('FTP-75'!D1060="","",'FTP-75'!D1060),IF($A$20=3, IF('US06'!D1060="","",'US06'!D1060),IF($A$20=4, IF(NEDC!C1060="","", NEDC!C1060),IF($A$20=5, IF('JPN10-15'!C1060="","",'JPN10-15'!C1060),IF($A$20=6, IF(WLTC!D1060="","", WLTC!D1060),IF($A$20=7, IF('New Cycle 1'!C1060="","", 'New Cycle 1'!C1060),IF($A$20=8, IF('New Cycle 2'!C1060="","", 'New Cycle 2'!C1060),IF($A$20=9, IF('New Cycle 3'!C1060="","", 'New Cycle 3'!C1060),"")))))))))</f>
        <v>0</v>
      </c>
      <c r="S1060" s="32">
        <f>IF($A$20=1,IF(UDDS!E1060="","",UDDS!E1060),IF($A$20=2,IF('FTP-75'!E1060="","",'FTP-75'!E1060),IF($A$20=3, IF('US06'!E1060="","",'US06'!E1060),IF($A$20=4, IF(NEDC!D1060="","", NEDC!D1060),IF($A$20=5, IF('JPN10-15'!D1060="","",'JPN10-15'!D1060),IF($A$20=6, IF(WLTC!E1060="","", WLTC!E1060),IF($A$20=7, IF('New Cycle 1'!D1060="","", 'New Cycle 1'!D1060),IF($A$20=8, IF('New Cycle 2'!D1060="","", 'New Cycle 2'!D1060),IF($A$20=9, IF('New Cycle 3'!D1060="","", 'New Cycle 3'!D1060),"")))))))))</f>
        <v>25.476584560010171</v>
      </c>
      <c r="T1060" s="32">
        <f>IF($A$20=1,IF(UDDS!F1060="","",UDDS!F1060),IF($A$20=2,IF('FTP-75'!F1060="","",'FTP-75'!F1060),IF($A$20=3, IF('US06'!F1060="","",'US06'!F1060),IF($A$20=4, IF(NEDC!E1060="","", NEDC!E1060),IF($A$20=5, IF('JPN10-15'!E1060="","",'JPN10-15'!E1060),IF($A$20=6, IF(WLTC!F1060="","", WLTC!F1060),IF($A$20=7, IF('New Cycle 1'!E1060="","", 'New Cycle 1'!E1060),IF($A$20=8, IF('New Cycle 2'!E1060="","", 'New Cycle 2'!E1060),IF($A$20=9, IF('New Cycle 3'!E1060="","", 'New Cycle 3'!E1060),"")))))))))</f>
        <v>0.23872776851978017</v>
      </c>
      <c r="U1060" s="32">
        <f>IF($A$20=1,IF(UDDS!G1060="","",UDDS!G1060),IF($A$20=2,IF('FTP-75'!G1060="","",'FTP-75'!G1060),IF($A$20=3, IF('US06'!G1060="","",'US06'!G1060),IF($A$20=4, IF(NEDC!F1060="","", NEDC!F1060),IF($A$20=5, IF('JPN10-15'!F1060="","",'JPN10-15'!F1060),IF($A$20=6, IF(WLTC!G1060="","", WLTC!G1060),IF($A$20=7, IF('New Cycle 1'!F1060="","", 'New Cycle 1'!F1060),IF($A$20=8, IF('New Cycle 2'!F1060="","", 'New Cycle 2'!F1060),IF($A$20=9, IF('New Cycle 3'!F1060="","", 'New Cycle 3'!F1060),"")))))))))</f>
        <v>8323.6615239615894</v>
      </c>
    </row>
    <row r="1061" spans="16:21" x14ac:dyDescent="0.25">
      <c r="P1061" s="8">
        <f>IF($A$20=1,IF(UDDS!A1061="","",UDDS!A1061),IF($A$20=2,IF('FTP-75'!A1061="","",'FTP-75'!A1061),IF($A$20=3, IF('US06'!A1061="","",'US06'!A1061),IF($A$20=4, IF(NEDC!A1061="","", NEDC!A1061),IF($A$20=5, IF('JPN10-15'!A1061="","",'JPN10-15'!A1061),IF($A$20=6, IF(WLTC!B1061="","", WLTC!B1061),IF($A$20=7, IF('New Cycle 1'!A1061="","", 'New Cycle 1'!A1061),IF($A$20=8, IF('New Cycle 2'!A1061="","", 'New Cycle 3'!A1061),IF($A$20=9, IF('New Cycle 3'!A1061="","", 'New Cycle 3'!A1061),"")))))))))</f>
        <v>1059</v>
      </c>
      <c r="Q1061" s="32">
        <f>IF($A$20=1,IF(UDDS!C1061="","",UDDS!C1061),IF($A$20=2,IF('FTP-75'!C1061="","",'FTP-75'!C1061),IF($A$20=3, IF('US06'!C1061="","",'US06'!C1061),IF($A$20=4, IF(NEDC!B1061="","", NEDC!B1061),IF($A$20=5, IF('JPN10-15'!B1061="","",'JPN10-15'!B1061),IF($A$20=6, IF(WLTC!C1061="","", WLTC!C1061),IF($A$20=7, IF('New Cycle 1'!B1061="","", 'New Cycle 1'!B1061),IF($A$20=8, IF('New Cycle 2'!B1061="","", 'New Cycle 2'!B1061),IF($A$20=9, IF('New Cycle 3'!B1061="","", 'New Cycle 3'!B1061),"")))))))))</f>
        <v>92.553724462721092</v>
      </c>
      <c r="R1061" s="32">
        <f>IF($A$20=1,IF(UDDS!D1061="","",UDDS!D1061),IF($A$20=2,IF('FTP-75'!D1061="","",'FTP-75'!D1061),IF($A$20=3, IF('US06'!D1061="","",'US06'!D1061),IF($A$20=4, IF(NEDC!C1061="","", NEDC!C1061),IF($A$20=5, IF('JPN10-15'!C1061="","",'JPN10-15'!C1061),IF($A$20=6, IF(WLTC!D1061="","", WLTC!D1061),IF($A$20=7, IF('New Cycle 1'!C1061="","", 'New Cycle 1'!C1061),IF($A$20=8, IF('New Cycle 2'!C1061="","", 'New Cycle 2'!C1061),IF($A$20=9, IF('New Cycle 3'!C1061="","", 'New Cycle 3'!C1061),"")))))))))</f>
        <v>0</v>
      </c>
      <c r="S1061" s="32">
        <f>IF($A$20=1,IF(UDDS!E1061="","",UDDS!E1061),IF($A$20=2,IF('FTP-75'!E1061="","",'FTP-75'!E1061),IF($A$20=3, IF('US06'!E1061="","",'US06'!E1061),IF($A$20=4, IF(NEDC!D1061="","", NEDC!D1061),IF($A$20=5, IF('JPN10-15'!D1061="","",'JPN10-15'!D1061),IF($A$20=6, IF(WLTC!E1061="","", WLTC!E1061),IF($A$20=7, IF('New Cycle 1'!D1061="","", 'New Cycle 1'!D1061),IF($A$20=8, IF('New Cycle 2'!D1061="","", 'New Cycle 2'!D1061),IF($A$20=9, IF('New Cycle 3'!D1061="","", 'New Cycle 3'!D1061),"")))))))))</f>
        <v>25.709367906311414</v>
      </c>
      <c r="T1061" s="32">
        <f>IF($A$20=1,IF(UDDS!F1061="","",UDDS!F1061),IF($A$20=2,IF('FTP-75'!F1061="","",'FTP-75'!F1061),IF($A$20=3, IF('US06'!F1061="","",'US06'!F1061),IF($A$20=4, IF(NEDC!E1061="","", NEDC!E1061),IF($A$20=5, IF('JPN10-15'!E1061="","",'JPN10-15'!E1061),IF($A$20=6, IF(WLTC!F1061="","", WLTC!F1061),IF($A$20=7, IF('New Cycle 1'!E1061="","", 'New Cycle 1'!E1061),IF($A$20=8, IF('New Cycle 2'!E1061="","", 'New Cycle 2'!E1061),IF($A$20=9, IF('New Cycle 3'!E1061="","", 'New Cycle 3'!E1061),"")))))))))</f>
        <v>0.2327833463012432</v>
      </c>
      <c r="U1061" s="32">
        <f>IF($A$20=1,IF(UDDS!G1061="","",UDDS!G1061),IF($A$20=2,IF('FTP-75'!G1061="","",'FTP-75'!G1061),IF($A$20=3, IF('US06'!G1061="","",'US06'!G1061),IF($A$20=4, IF(NEDC!F1061="","", NEDC!F1061),IF($A$20=5, IF('JPN10-15'!F1061="","",'JPN10-15'!F1061),IF($A$20=6, IF(WLTC!G1061="","", WLTC!G1061),IF($A$20=7, IF('New Cycle 1'!F1061="","", 'New Cycle 1'!F1061),IF($A$20=8, IF('New Cycle 2'!F1061="","", 'New Cycle 2'!F1061),IF($A$20=9, IF('New Cycle 3'!F1061="","", 'New Cycle 3'!F1061),"")))))))))</f>
        <v>8349.254500194751</v>
      </c>
    </row>
    <row r="1062" spans="16:21" x14ac:dyDescent="0.25">
      <c r="P1062" s="8">
        <f>IF($A$20=1,IF(UDDS!A1062="","",UDDS!A1062),IF($A$20=2,IF('FTP-75'!A1062="","",'FTP-75'!A1062),IF($A$20=3, IF('US06'!A1062="","",'US06'!A1062),IF($A$20=4, IF(NEDC!A1062="","", NEDC!A1062),IF($A$20=5, IF('JPN10-15'!A1062="","",'JPN10-15'!A1062),IF($A$20=6, IF(WLTC!B1062="","", WLTC!B1062),IF($A$20=7, IF('New Cycle 1'!A1062="","", 'New Cycle 1'!A1062),IF($A$20=8, IF('New Cycle 2'!A1062="","", 'New Cycle 3'!A1062),IF($A$20=9, IF('New Cycle 3'!A1062="","", 'New Cycle 3'!A1062),"")))))))))</f>
        <v>1060</v>
      </c>
      <c r="Q1062" s="32">
        <f>IF($A$20=1,IF(UDDS!C1062="","",UDDS!C1062),IF($A$20=2,IF('FTP-75'!C1062="","",'FTP-75'!C1062),IF($A$20=3, IF('US06'!C1062="","",'US06'!C1062),IF($A$20=4, IF(NEDC!B1062="","", NEDC!B1062),IF($A$20=5, IF('JPN10-15'!B1062="","",'JPN10-15'!B1062),IF($A$20=6, IF(WLTC!C1062="","", WLTC!C1062),IF($A$20=7, IF('New Cycle 1'!B1062="","", 'New Cycle 1'!B1062),IF($A$20=8, IF('New Cycle 2'!B1062="","", 'New Cycle 2'!B1062),IF($A$20=9, IF('New Cycle 3'!B1062="","", 'New Cycle 3'!B1062),"")))))))))</f>
        <v>93.41691998879115</v>
      </c>
      <c r="R1062" s="32">
        <f>IF($A$20=1,IF(UDDS!D1062="","",UDDS!D1062),IF($A$20=2,IF('FTP-75'!D1062="","",'FTP-75'!D1062),IF($A$20=3, IF('US06'!D1062="","",'US06'!D1062),IF($A$20=4, IF(NEDC!C1062="","", NEDC!C1062),IF($A$20=5, IF('JPN10-15'!C1062="","",'JPN10-15'!C1062),IF($A$20=6, IF(WLTC!D1062="","", WLTC!D1062),IF($A$20=7, IF('New Cycle 1'!C1062="","", 'New Cycle 1'!C1062),IF($A$20=8, IF('New Cycle 2'!C1062="","", 'New Cycle 2'!C1062),IF($A$20=9, IF('New Cycle 3'!C1062="","", 'New Cycle 3'!C1062),"")))))))))</f>
        <v>0</v>
      </c>
      <c r="S1062" s="32">
        <f>IF($A$20=1,IF(UDDS!E1062="","",UDDS!E1062),IF($A$20=2,IF('FTP-75'!E1062="","",'FTP-75'!E1062),IF($A$20=3, IF('US06'!E1062="","",'US06'!E1062),IF($A$20=4, IF(NEDC!D1062="","", NEDC!D1062),IF($A$20=5, IF('JPN10-15'!D1062="","",'JPN10-15'!D1062),IF($A$20=6, IF(WLTC!E1062="","", WLTC!E1062),IF($A$20=7, IF('New Cycle 1'!D1062="","", 'New Cycle 1'!D1062),IF($A$20=8, IF('New Cycle 2'!D1062="","", 'New Cycle 2'!D1062),IF($A$20=9, IF('New Cycle 3'!D1062="","", 'New Cycle 3'!D1062),"")))))))))</f>
        <v>25.949144441330873</v>
      </c>
      <c r="T1062" s="32">
        <f>IF($A$20=1,IF(UDDS!F1062="","",UDDS!F1062),IF($A$20=2,IF('FTP-75'!F1062="","",'FTP-75'!F1062),IF($A$20=3, IF('US06'!F1062="","",'US06'!F1062),IF($A$20=4, IF(NEDC!E1062="","", NEDC!E1062),IF($A$20=5, IF('JPN10-15'!E1062="","",'JPN10-15'!E1062),IF($A$20=6, IF(WLTC!F1062="","", WLTC!F1062),IF($A$20=7, IF('New Cycle 1'!E1062="","", 'New Cycle 1'!E1062),IF($A$20=8, IF('New Cycle 2'!E1062="","", 'New Cycle 2'!E1062),IF($A$20=9, IF('New Cycle 3'!E1062="","", 'New Cycle 3'!E1062),"")))))))))</f>
        <v>0.23977653501945895</v>
      </c>
      <c r="U1062" s="32">
        <f>IF($A$20=1,IF(UDDS!G1062="","",UDDS!G1062),IF($A$20=2,IF('FTP-75'!G1062="","",'FTP-75'!G1062),IF($A$20=3, IF('US06'!G1062="","",'US06'!G1062),IF($A$20=4, IF(NEDC!F1062="","", NEDC!F1062),IF($A$20=5, IF('JPN10-15'!F1062="","",'JPN10-15'!F1062),IF($A$20=6, IF(WLTC!G1062="","", WLTC!G1062),IF($A$20=7, IF('New Cycle 1'!F1062="","", 'New Cycle 1'!F1062),IF($A$20=8, IF('New Cycle 2'!F1062="","", 'New Cycle 2'!F1062),IF($A$20=9, IF('New Cycle 3'!F1062="","", 'New Cycle 3'!F1062),"")))))))))</f>
        <v>8375.0837563685727</v>
      </c>
    </row>
    <row r="1063" spans="16:21" x14ac:dyDescent="0.25">
      <c r="P1063" s="8">
        <f>IF($A$20=1,IF(UDDS!A1063="","",UDDS!A1063),IF($A$20=2,IF('FTP-75'!A1063="","",'FTP-75'!A1063),IF($A$20=3, IF('US06'!A1063="","",'US06'!A1063),IF($A$20=4, IF(NEDC!A1063="","", NEDC!A1063),IF($A$20=5, IF('JPN10-15'!A1063="","",'JPN10-15'!A1063),IF($A$20=6, IF(WLTC!B1063="","", WLTC!B1063),IF($A$20=7, IF('New Cycle 1'!A1063="","", 'New Cycle 1'!A1063),IF($A$20=8, IF('New Cycle 2'!A1063="","", 'New Cycle 3'!A1063),IF($A$20=9, IF('New Cycle 3'!A1063="","", 'New Cycle 3'!A1063),"")))))))))</f>
        <v>1061</v>
      </c>
      <c r="Q1063" s="32">
        <f>IF($A$20=1,IF(UDDS!C1063="","",UDDS!C1063),IF($A$20=2,IF('FTP-75'!C1063="","",'FTP-75'!C1063),IF($A$20=3, IF('US06'!C1063="","",'US06'!C1063),IF($A$20=4, IF(NEDC!B1063="","", NEDC!B1063),IF($A$20=5, IF('JPN10-15'!B1063="","",'JPN10-15'!B1063),IF($A$20=6, IF(WLTC!C1063="","", WLTC!C1063),IF($A$20=7, IF('New Cycle 1'!B1063="","", 'New Cycle 1'!B1063),IF($A$20=8, IF('New Cycle 2'!B1063="","", 'New Cycle 2'!B1063),IF($A$20=9, IF('New Cycle 3'!B1063="","", 'New Cycle 3'!B1063),"")))))))))</f>
        <v>94.277111131615115</v>
      </c>
      <c r="R1063" s="32">
        <f>IF($A$20=1,IF(UDDS!D1063="","",UDDS!D1063),IF($A$20=2,IF('FTP-75'!D1063="","",'FTP-75'!D1063),IF($A$20=3, IF('US06'!D1063="","",'US06'!D1063),IF($A$20=4, IF(NEDC!C1063="","", NEDC!C1063),IF($A$20=5, IF('JPN10-15'!C1063="","",'JPN10-15'!C1063),IF($A$20=6, IF(WLTC!D1063="","", WLTC!D1063),IF($A$20=7, IF('New Cycle 1'!C1063="","", 'New Cycle 1'!C1063),IF($A$20=8, IF('New Cycle 2'!C1063="","", 'New Cycle 2'!C1063),IF($A$20=9, IF('New Cycle 3'!C1063="","", 'New Cycle 3'!C1063),"")))))))))</f>
        <v>0</v>
      </c>
      <c r="S1063" s="32">
        <f>IF($A$20=1,IF(UDDS!E1063="","",UDDS!E1063),IF($A$20=2,IF('FTP-75'!E1063="","",'FTP-75'!E1063),IF($A$20=3, IF('US06'!E1063="","",'US06'!E1063),IF($A$20=4, IF(NEDC!D1063="","", NEDC!D1063),IF($A$20=5, IF('JPN10-15'!D1063="","",'JPN10-15'!D1063),IF($A$20=6, IF(WLTC!E1063="","", WLTC!E1063),IF($A$20=7, IF('New Cycle 1'!D1063="","", 'New Cycle 1'!D1063),IF($A$20=8, IF('New Cycle 2'!D1063="","", 'New Cycle 2'!D1063),IF($A$20=9, IF('New Cycle 3'!D1063="","", 'New Cycle 3'!D1063),"")))))))))</f>
        <v>26.188086425448642</v>
      </c>
      <c r="T1063" s="32">
        <f>IF($A$20=1,IF(UDDS!F1063="","",UDDS!F1063),IF($A$20=2,IF('FTP-75'!F1063="","",'FTP-75'!F1063),IF($A$20=3, IF('US06'!F1063="","",'US06'!F1063),IF($A$20=4, IF(NEDC!E1063="","", NEDC!E1063),IF($A$20=5, IF('JPN10-15'!E1063="","",'JPN10-15'!E1063),IF($A$20=6, IF(WLTC!F1063="","", WLTC!F1063),IF($A$20=7, IF('New Cycle 1'!E1063="","", 'New Cycle 1'!E1063),IF($A$20=8, IF('New Cycle 2'!E1063="","", 'New Cycle 2'!E1063),IF($A$20=9, IF('New Cycle 3'!E1063="","", 'New Cycle 3'!E1063),"")))))))))</f>
        <v>0.23894198411776912</v>
      </c>
      <c r="U1063" s="32">
        <f>IF($A$20=1,IF(UDDS!G1063="","",UDDS!G1063),IF($A$20=2,IF('FTP-75'!G1063="","",'FTP-75'!G1063),IF($A$20=3, IF('US06'!G1063="","",'US06'!G1063),IF($A$20=4, IF(NEDC!F1063="","", NEDC!F1063),IF($A$20=5, IF('JPN10-15'!F1063="","",'JPN10-15'!F1063),IF($A$20=6, IF(WLTC!G1063="","", WLTC!G1063),IF($A$20=7, IF('New Cycle 1'!F1063="","", 'New Cycle 1'!F1063),IF($A$20=8, IF('New Cycle 2'!F1063="","", 'New Cycle 2'!F1063),IF($A$20=9, IF('New Cycle 3'!F1063="","", 'New Cycle 3'!F1063),"")))))))))</f>
        <v>8401.1523718019616</v>
      </c>
    </row>
    <row r="1064" spans="16:21" x14ac:dyDescent="0.25">
      <c r="P1064" s="8">
        <f>IF($A$20=1,IF(UDDS!A1064="","",UDDS!A1064),IF($A$20=2,IF('FTP-75'!A1064="","",'FTP-75'!A1064),IF($A$20=3, IF('US06'!A1064="","",'US06'!A1064),IF($A$20=4, IF(NEDC!A1064="","", NEDC!A1064),IF($A$20=5, IF('JPN10-15'!A1064="","",'JPN10-15'!A1064),IF($A$20=6, IF(WLTC!B1064="","", WLTC!B1064),IF($A$20=7, IF('New Cycle 1'!A1064="","", 'New Cycle 1'!A1064),IF($A$20=8, IF('New Cycle 2'!A1064="","", 'New Cycle 3'!A1064),IF($A$20=9, IF('New Cycle 3'!A1064="","", 'New Cycle 3'!A1064),"")))))))))</f>
        <v>1062</v>
      </c>
      <c r="Q1064" s="32">
        <f>IF($A$20=1,IF(UDDS!C1064="","",UDDS!C1064),IF($A$20=2,IF('FTP-75'!C1064="","",'FTP-75'!C1064),IF($A$20=3, IF('US06'!C1064="","",'US06'!C1064),IF($A$20=4, IF(NEDC!B1064="","", NEDC!B1064),IF($A$20=5, IF('JPN10-15'!B1064="","",'JPN10-15'!B1064),IF($A$20=6, IF(WLTC!C1064="","", WLTC!C1064),IF($A$20=7, IF('New Cycle 1'!B1064="","", 'New Cycle 1'!B1064),IF($A$20=8, IF('New Cycle 2'!B1064="","", 'New Cycle 2'!B1064),IF($A$20=9, IF('New Cycle 3'!B1064="","", 'New Cycle 3'!B1064),"")))))))))</f>
        <v>95.133888909154464</v>
      </c>
      <c r="R1064" s="32">
        <f>IF($A$20=1,IF(UDDS!D1064="","",UDDS!D1064),IF($A$20=2,IF('FTP-75'!D1064="","",'FTP-75'!D1064),IF($A$20=3, IF('US06'!D1064="","",'US06'!D1064),IF($A$20=4, IF(NEDC!C1064="","", NEDC!C1064),IF($A$20=5, IF('JPN10-15'!C1064="","",'JPN10-15'!C1064),IF($A$20=6, IF(WLTC!D1064="","", WLTC!D1064),IF($A$20=7, IF('New Cycle 1'!C1064="","", 'New Cycle 1'!C1064),IF($A$20=8, IF('New Cycle 2'!C1064="","", 'New Cycle 2'!C1064),IF($A$20=9, IF('New Cycle 3'!C1064="","", 'New Cycle 3'!C1064),"")))))))))</f>
        <v>0</v>
      </c>
      <c r="S1064" s="32">
        <f>IF($A$20=1,IF(UDDS!E1064="","",UDDS!E1064),IF($A$20=2,IF('FTP-75'!E1064="","",'FTP-75'!E1064),IF($A$20=3, IF('US06'!E1064="","",'US06'!E1064),IF($A$20=4, IF(NEDC!D1064="","", NEDC!D1064),IF($A$20=5, IF('JPN10-15'!D1064="","",'JPN10-15'!D1064),IF($A$20=6, IF(WLTC!E1064="","", WLTC!E1064),IF($A$20=7, IF('New Cycle 1'!D1064="","", 'New Cycle 1'!D1064),IF($A$20=8, IF('New Cycle 2'!D1064="","", 'New Cycle 2'!D1064),IF($A$20=9, IF('New Cycle 3'!D1064="","", 'New Cycle 3'!D1064),"")))))))))</f>
        <v>26.426080252542906</v>
      </c>
      <c r="T1064" s="32">
        <f>IF($A$20=1,IF(UDDS!F1064="","",UDDS!F1064),IF($A$20=2,IF('FTP-75'!F1064="","",'FTP-75'!F1064),IF($A$20=3, IF('US06'!F1064="","",'US06'!F1064),IF($A$20=4, IF(NEDC!E1064="","", NEDC!E1064),IF($A$20=5, IF('JPN10-15'!E1064="","",'JPN10-15'!E1064),IF($A$20=6, IF(WLTC!F1064="","", WLTC!F1064),IF($A$20=7, IF('New Cycle 1'!E1064="","", 'New Cycle 1'!E1064),IF($A$20=8, IF('New Cycle 2'!E1064="","", 'New Cycle 2'!E1064),IF($A$20=9, IF('New Cycle 3'!E1064="","", 'New Cycle 3'!E1064),"")))))))))</f>
        <v>0.23799382709426453</v>
      </c>
      <c r="U1064" s="32">
        <f>IF($A$20=1,IF(UDDS!G1064="","",UDDS!G1064),IF($A$20=2,IF('FTP-75'!G1064="","",'FTP-75'!G1064),IF($A$20=3, IF('US06'!G1064="","",'US06'!G1064),IF($A$20=4, IF(NEDC!F1064="","", NEDC!F1064),IF($A$20=5, IF('JPN10-15'!F1064="","",'JPN10-15'!F1064),IF($A$20=6, IF(WLTC!G1064="","", WLTC!G1064),IF($A$20=7, IF('New Cycle 1'!F1064="","", 'New Cycle 1'!F1064),IF($A$20=8, IF('New Cycle 2'!F1064="","", 'New Cycle 2'!F1064),IF($A$20=9, IF('New Cycle 3'!F1064="","", 'New Cycle 3'!F1064),"")))))))))</f>
        <v>8427.4594551409573</v>
      </c>
    </row>
    <row r="1065" spans="16:21" x14ac:dyDescent="0.25">
      <c r="P1065" s="8">
        <f>IF($A$20=1,IF(UDDS!A1065="","",UDDS!A1065),IF($A$20=2,IF('FTP-75'!A1065="","",'FTP-75'!A1065),IF($A$20=3, IF('US06'!A1065="","",'US06'!A1065),IF($A$20=4, IF(NEDC!A1065="","", NEDC!A1065),IF($A$20=5, IF('JPN10-15'!A1065="","",'JPN10-15'!A1065),IF($A$20=6, IF(WLTC!B1065="","", WLTC!B1065),IF($A$20=7, IF('New Cycle 1'!A1065="","", 'New Cycle 1'!A1065),IF($A$20=8, IF('New Cycle 2'!A1065="","", 'New Cycle 3'!A1065),IF($A$20=9, IF('New Cycle 3'!A1065="","", 'New Cycle 3'!A1065),"")))))))))</f>
        <v>1063</v>
      </c>
      <c r="Q1065" s="32">
        <f>IF($A$20=1,IF(UDDS!C1065="","",UDDS!C1065),IF($A$20=2,IF('FTP-75'!C1065="","",'FTP-75'!C1065),IF($A$20=3, IF('US06'!C1065="","",'US06'!C1065),IF($A$20=4, IF(NEDC!B1065="","", NEDC!B1065),IF($A$20=5, IF('JPN10-15'!B1065="","",'JPN10-15'!B1065),IF($A$20=6, IF(WLTC!C1065="","", WLTC!C1065),IF($A$20=7, IF('New Cycle 1'!B1065="","", 'New Cycle 1'!B1065),IF($A$20=8, IF('New Cycle 2'!B1065="","", 'New Cycle 2'!B1065),IF($A$20=9, IF('New Cycle 3'!B1065="","", 'New Cycle 3'!B1065),"")))))))))</f>
        <v>95.996857820881729</v>
      </c>
      <c r="R1065" s="32">
        <f>IF($A$20=1,IF(UDDS!D1065="","",UDDS!D1065),IF($A$20=2,IF('FTP-75'!D1065="","",'FTP-75'!D1065),IF($A$20=3, IF('US06'!D1065="","",'US06'!D1065),IF($A$20=4, IF(NEDC!C1065="","", NEDC!C1065),IF($A$20=5, IF('JPN10-15'!C1065="","",'JPN10-15'!C1065),IF($A$20=6, IF(WLTC!D1065="","", WLTC!D1065),IF($A$20=7, IF('New Cycle 1'!C1065="","", 'New Cycle 1'!C1065),IF($A$20=8, IF('New Cycle 2'!C1065="","", 'New Cycle 2'!C1065),IF($A$20=9, IF('New Cycle 3'!C1065="","", 'New Cycle 3'!C1065),"")))))))))</f>
        <v>0</v>
      </c>
      <c r="S1065" s="32">
        <f>IF($A$20=1,IF(UDDS!E1065="","",UDDS!E1065),IF($A$20=2,IF('FTP-75'!E1065="","",'FTP-75'!E1065),IF($A$20=3, IF('US06'!E1065="","",'US06'!E1065),IF($A$20=4, IF(NEDC!D1065="","", NEDC!D1065),IF($A$20=5, IF('JPN10-15'!D1065="","",'JPN10-15'!D1065),IF($A$20=6, IF(WLTC!E1065="","", WLTC!E1065),IF($A$20=7, IF('New Cycle 1'!D1065="","", 'New Cycle 1'!D1065),IF($A$20=8, IF('New Cycle 2'!D1065="","", 'New Cycle 2'!D1065),IF($A$20=9, IF('New Cycle 3'!D1065="","", 'New Cycle 3'!D1065),"")))))))))</f>
        <v>26.665793839133812</v>
      </c>
      <c r="T1065" s="32">
        <f>IF($A$20=1,IF(UDDS!F1065="","",UDDS!F1065),IF($A$20=2,IF('FTP-75'!F1065="","",'FTP-75'!F1065),IF($A$20=3, IF('US06'!F1065="","",'US06'!F1065),IF($A$20=4, IF(NEDC!E1065="","", NEDC!E1065),IF($A$20=5, IF('JPN10-15'!E1065="","",'JPN10-15'!E1065),IF($A$20=6, IF(WLTC!F1065="","", WLTC!F1065),IF($A$20=7, IF('New Cycle 1'!E1065="","", 'New Cycle 1'!E1065),IF($A$20=8, IF('New Cycle 2'!E1065="","", 'New Cycle 2'!E1065),IF($A$20=9, IF('New Cycle 3'!E1065="","", 'New Cycle 3'!E1065),"")))))))))</f>
        <v>0.23971358659090569</v>
      </c>
      <c r="U1065" s="32">
        <f>IF($A$20=1,IF(UDDS!G1065="","",UDDS!G1065),IF($A$20=2,IF('FTP-75'!G1065="","",'FTP-75'!G1065),IF($A$20=3, IF('US06'!G1065="","",'US06'!G1065),IF($A$20=4, IF(NEDC!F1065="","", NEDC!F1065),IF($A$20=5, IF('JPN10-15'!F1065="","",'JPN10-15'!F1065),IF($A$20=6, IF(WLTC!G1065="","", WLTC!G1065),IF($A$20=7, IF('New Cycle 1'!F1065="","", 'New Cycle 1'!F1065),IF($A$20=8, IF('New Cycle 2'!F1065="","", 'New Cycle 2'!F1065),IF($A$20=9, IF('New Cycle 3'!F1065="","", 'New Cycle 3'!F1065),"")))))))))</f>
        <v>8454.0053921867948</v>
      </c>
    </row>
    <row r="1066" spans="16:21" x14ac:dyDescent="0.25">
      <c r="P1066" s="8">
        <f>IF($A$20=1,IF(UDDS!A1066="","",UDDS!A1066),IF($A$20=2,IF('FTP-75'!A1066="","",'FTP-75'!A1066),IF($A$20=3, IF('US06'!A1066="","",'US06'!A1066),IF($A$20=4, IF(NEDC!A1066="","", NEDC!A1066),IF($A$20=5, IF('JPN10-15'!A1066="","",'JPN10-15'!A1066),IF($A$20=6, IF(WLTC!B1066="","", WLTC!B1066),IF($A$20=7, IF('New Cycle 1'!A1066="","", 'New Cycle 1'!A1066),IF($A$20=8, IF('New Cycle 2'!A1066="","", 'New Cycle 3'!A1066),IF($A$20=9, IF('New Cycle 3'!A1066="","", 'New Cycle 3'!A1066),"")))))))))</f>
        <v>1064</v>
      </c>
      <c r="Q1066" s="32">
        <f>IF($A$20=1,IF(UDDS!C1066="","",UDDS!C1066),IF($A$20=2,IF('FTP-75'!C1066="","",'FTP-75'!C1066),IF($A$20=3, IF('US06'!C1066="","",'US06'!C1066),IF($A$20=4, IF(NEDC!B1066="","", NEDC!B1066),IF($A$20=5, IF('JPN10-15'!B1066="","",'JPN10-15'!B1066),IF($A$20=6, IF(WLTC!C1066="","", WLTC!C1066),IF($A$20=7, IF('New Cycle 1'!B1066="","", 'New Cycle 1'!B1066),IF($A$20=8, IF('New Cycle 2'!B1066="","", 'New Cycle 2'!B1066),IF($A$20=9, IF('New Cycle 3'!B1066="","", 'New Cycle 3'!B1066),"")))))))))</f>
        <v>96.846919988791143</v>
      </c>
      <c r="R1066" s="32">
        <f>IF($A$20=1,IF(UDDS!D1066="","",UDDS!D1066),IF($A$20=2,IF('FTP-75'!D1066="","",'FTP-75'!D1066),IF($A$20=3, IF('US06'!D1066="","",'US06'!D1066),IF($A$20=4, IF(NEDC!C1066="","", NEDC!C1066),IF($A$20=5, IF('JPN10-15'!C1066="","",'JPN10-15'!C1066),IF($A$20=6, IF(WLTC!D1066="","", WLTC!D1066),IF($A$20=7, IF('New Cycle 1'!C1066="","", 'New Cycle 1'!C1066),IF($A$20=8, IF('New Cycle 2'!C1066="","", 'New Cycle 2'!C1066),IF($A$20=9, IF('New Cycle 3'!C1066="","", 'New Cycle 3'!C1066),"")))))))))</f>
        <v>0</v>
      </c>
      <c r="S1066" s="32">
        <f>IF($A$20=1,IF(UDDS!E1066="","",UDDS!E1066),IF($A$20=2,IF('FTP-75'!E1066="","",'FTP-75'!E1066),IF($A$20=3, IF('US06'!E1066="","",'US06'!E1066),IF($A$20=4, IF(NEDC!D1066="","", NEDC!D1066),IF($A$20=5, IF('JPN10-15'!D1066="","",'JPN10-15'!D1066),IF($A$20=6, IF(WLTC!E1066="","", WLTC!E1066),IF($A$20=7, IF('New Cycle 1'!D1066="","", 'New Cycle 1'!D1066),IF($A$20=8, IF('New Cycle 2'!D1066="","", 'New Cycle 2'!D1066),IF($A$20=9, IF('New Cycle 3'!D1066="","", 'New Cycle 3'!D1066),"")))))))))</f>
        <v>26.901922219108648</v>
      </c>
      <c r="T1066" s="32">
        <f>IF($A$20=1,IF(UDDS!F1066="","",UDDS!F1066),IF($A$20=2,IF('FTP-75'!F1066="","",'FTP-75'!F1066),IF($A$20=3, IF('US06'!F1066="","",'US06'!F1066),IF($A$20=4, IF(NEDC!E1066="","", NEDC!E1066),IF($A$20=5, IF('JPN10-15'!E1066="","",'JPN10-15'!E1066),IF($A$20=6, IF(WLTC!F1066="","", WLTC!F1066),IF($A$20=7, IF('New Cycle 1'!E1066="","", 'New Cycle 1'!E1066),IF($A$20=8, IF('New Cycle 2'!E1066="","", 'New Cycle 2'!E1066),IF($A$20=9, IF('New Cycle 3'!E1066="","", 'New Cycle 3'!E1066),"")))))))))</f>
        <v>0.23612837997483638</v>
      </c>
      <c r="U1066" s="32">
        <f>IF($A$20=1,IF(UDDS!G1066="","",UDDS!G1066),IF($A$20=2,IF('FTP-75'!G1066="","",'FTP-75'!G1066),IF($A$20=3, IF('US06'!G1066="","",'US06'!G1066),IF($A$20=4, IF(NEDC!F1066="","", NEDC!F1066),IF($A$20=5, IF('JPN10-15'!F1066="","",'JPN10-15'!F1066),IF($A$20=6, IF(WLTC!G1066="","", WLTC!G1066),IF($A$20=7, IF('New Cycle 1'!F1066="","", 'New Cycle 1'!F1066),IF($A$20=8, IF('New Cycle 2'!F1066="","", 'New Cycle 2'!F1066),IF($A$20=9, IF('New Cycle 3'!F1066="","", 'New Cycle 3'!F1066),"")))))))))</f>
        <v>8480.7892502159157</v>
      </c>
    </row>
    <row r="1067" spans="16:21" x14ac:dyDescent="0.25">
      <c r="P1067" s="8">
        <f>IF($A$20=1,IF(UDDS!A1067="","",UDDS!A1067),IF($A$20=2,IF('FTP-75'!A1067="","",'FTP-75'!A1067),IF($A$20=3, IF('US06'!A1067="","",'US06'!A1067),IF($A$20=4, IF(NEDC!A1067="","", NEDC!A1067),IF($A$20=5, IF('JPN10-15'!A1067="","",'JPN10-15'!A1067),IF($A$20=6, IF(WLTC!B1067="","", WLTC!B1067),IF($A$20=7, IF('New Cycle 1'!A1067="","", 'New Cycle 1'!A1067),IF($A$20=8, IF('New Cycle 2'!A1067="","", 'New Cycle 3'!A1067),IF($A$20=9, IF('New Cycle 3'!A1067="","", 'New Cycle 3'!A1067),"")))))))))</f>
        <v>1065</v>
      </c>
      <c r="Q1067" s="32">
        <f>IF($A$20=1,IF(UDDS!C1067="","",UDDS!C1067),IF($A$20=2,IF('FTP-75'!C1067="","",'FTP-75'!C1067),IF($A$20=3, IF('US06'!C1067="","",'US06'!C1067),IF($A$20=4, IF(NEDC!B1067="","", NEDC!B1067),IF($A$20=5, IF('JPN10-15'!B1067="","",'JPN10-15'!B1067),IF($A$20=6, IF(WLTC!C1067="","", WLTC!C1067),IF($A$20=7, IF('New Cycle 1'!B1067="","", 'New Cycle 1'!B1067),IF($A$20=8, IF('New Cycle 2'!B1067="","", 'New Cycle 2'!B1067),IF($A$20=9, IF('New Cycle 3'!B1067="","", 'New Cycle 3'!B1067),"")))))))))</f>
        <v>97.69422224177255</v>
      </c>
      <c r="R1067" s="32">
        <f>IF($A$20=1,IF(UDDS!D1067="","",UDDS!D1067),IF($A$20=2,IF('FTP-75'!D1067="","",'FTP-75'!D1067),IF($A$20=3, IF('US06'!D1067="","",'US06'!D1067),IF($A$20=4, IF(NEDC!C1067="","", NEDC!C1067),IF($A$20=5, IF('JPN10-15'!C1067="","",'JPN10-15'!C1067),IF($A$20=6, IF(WLTC!D1067="","", WLTC!D1067),IF($A$20=7, IF('New Cycle 1'!C1067="","", 'New Cycle 1'!C1067),IF($A$20=8, IF('New Cycle 2'!C1067="","", 'New Cycle 2'!C1067),IF($A$20=9, IF('New Cycle 3'!C1067="","", 'New Cycle 3'!C1067),"")))))))))</f>
        <v>0</v>
      </c>
      <c r="S1067" s="32">
        <f>IF($A$20=1,IF(UDDS!E1067="","",UDDS!E1067),IF($A$20=2,IF('FTP-75'!E1067="","",'FTP-75'!E1067),IF($A$20=3, IF('US06'!E1067="","",'US06'!E1067),IF($A$20=4, IF(NEDC!D1067="","", NEDC!D1067),IF($A$20=5, IF('JPN10-15'!D1067="","",'JPN10-15'!D1067),IF($A$20=6, IF(WLTC!E1067="","", WLTC!E1067),IF($A$20=7, IF('New Cycle 1'!D1067="","", 'New Cycle 1'!D1067),IF($A$20=8, IF('New Cycle 2'!D1067="","", 'New Cycle 2'!D1067),IF($A$20=9, IF('New Cycle 3'!D1067="","", 'New Cycle 3'!D1067),"")))))))))</f>
        <v>27.137283956047931</v>
      </c>
      <c r="T1067" s="32">
        <f>IF($A$20=1,IF(UDDS!F1067="","",UDDS!F1067),IF($A$20=2,IF('FTP-75'!F1067="","",'FTP-75'!F1067),IF($A$20=3, IF('US06'!F1067="","",'US06'!F1067),IF($A$20=4, IF(NEDC!E1067="","", NEDC!E1067),IF($A$20=5, IF('JPN10-15'!E1067="","",'JPN10-15'!E1067),IF($A$20=6, IF(WLTC!F1067="","", WLTC!F1067),IF($A$20=7, IF('New Cycle 1'!E1067="","", 'New Cycle 1'!E1067),IF($A$20=8, IF('New Cycle 2'!E1067="","", 'New Cycle 2'!E1067),IF($A$20=9, IF('New Cycle 3'!E1067="","", 'New Cycle 3'!E1067),"")))))))))</f>
        <v>0.2353617369392822</v>
      </c>
      <c r="U1067" s="32">
        <f>IF($A$20=1,IF(UDDS!G1067="","",UDDS!G1067),IF($A$20=2,IF('FTP-75'!G1067="","",'FTP-75'!G1067),IF($A$20=3, IF('US06'!G1067="","",'US06'!G1067),IF($A$20=4, IF(NEDC!F1067="","", NEDC!F1067),IF($A$20=5, IF('JPN10-15'!F1067="","",'JPN10-15'!F1067),IF($A$20=6, IF(WLTC!G1067="","", WLTC!G1067),IF($A$20=7, IF('New Cycle 1'!F1067="","", 'New Cycle 1'!F1067),IF($A$20=8, IF('New Cycle 2'!F1067="","", 'New Cycle 2'!F1067),IF($A$20=9, IF('New Cycle 3'!F1067="","", 'New Cycle 3'!F1067),"")))))))))</f>
        <v>8507.8088533034934</v>
      </c>
    </row>
    <row r="1068" spans="16:21" x14ac:dyDescent="0.25">
      <c r="P1068" s="8">
        <f>IF($A$20=1,IF(UDDS!A1068="","",UDDS!A1068),IF($A$20=2,IF('FTP-75'!A1068="","",'FTP-75'!A1068),IF($A$20=3, IF('US06'!A1068="","",'US06'!A1068),IF($A$20=4, IF(NEDC!A1068="","", NEDC!A1068),IF($A$20=5, IF('JPN10-15'!A1068="","",'JPN10-15'!A1068),IF($A$20=6, IF(WLTC!B1068="","", WLTC!B1068),IF($A$20=7, IF('New Cycle 1'!A1068="","", 'New Cycle 1'!A1068),IF($A$20=8, IF('New Cycle 2'!A1068="","", 'New Cycle 3'!A1068),IF($A$20=9, IF('New Cycle 3'!A1068="","", 'New Cycle 3'!A1068),"")))))))))</f>
        <v>1066</v>
      </c>
      <c r="Q1068" s="32">
        <f>IF($A$20=1,IF(UDDS!C1068="","",UDDS!C1068),IF($A$20=2,IF('FTP-75'!C1068="","",'FTP-75'!C1068),IF($A$20=3, IF('US06'!C1068="","",'US06'!C1068),IF($A$20=4, IF(NEDC!B1068="","", NEDC!B1068),IF($A$20=5, IF('JPN10-15'!B1068="","",'JPN10-15'!B1068),IF($A$20=6, IF(WLTC!C1068="","", WLTC!C1068),IF($A$20=7, IF('New Cycle 1'!B1068="","", 'New Cycle 1'!B1068),IF($A$20=8, IF('New Cycle 2'!B1068="","", 'New Cycle 2'!B1068),IF($A$20=9, IF('New Cycle 3'!B1068="","", 'New Cycle 3'!B1068),"")))))))))</f>
        <v>98.536777798997036</v>
      </c>
      <c r="R1068" s="32">
        <f>IF($A$20=1,IF(UDDS!D1068="","",UDDS!D1068),IF($A$20=2,IF('FTP-75'!D1068="","",'FTP-75'!D1068),IF($A$20=3, IF('US06'!D1068="","",'US06'!D1068),IF($A$20=4, IF(NEDC!C1068="","", NEDC!C1068),IF($A$20=5, IF('JPN10-15'!C1068="","",'JPN10-15'!C1068),IF($A$20=6, IF(WLTC!D1068="","", WLTC!D1068),IF($A$20=7, IF('New Cycle 1'!C1068="","", 'New Cycle 1'!C1068),IF($A$20=8, IF('New Cycle 2'!C1068="","", 'New Cycle 2'!C1068),IF($A$20=9, IF('New Cycle 3'!C1068="","", 'New Cycle 3'!C1068),"")))))))))</f>
        <v>0</v>
      </c>
      <c r="S1068" s="32">
        <f>IF($A$20=1,IF(UDDS!E1068="","",UDDS!E1068),IF($A$20=2,IF('FTP-75'!E1068="","",'FTP-75'!E1068),IF($A$20=3, IF('US06'!E1068="","",'US06'!E1068),IF($A$20=4, IF(NEDC!D1068="","", NEDC!D1068),IF($A$20=5, IF('JPN10-15'!D1068="","",'JPN10-15'!D1068),IF($A$20=6, IF(WLTC!E1068="","", WLTC!E1068),IF($A$20=7, IF('New Cycle 1'!D1068="","", 'New Cycle 1'!D1068),IF($A$20=8, IF('New Cycle 2'!D1068="","", 'New Cycle 2'!D1068),IF($A$20=9, IF('New Cycle 3'!D1068="","", 'New Cycle 3'!D1068),"")))))))))</f>
        <v>27.371327166388063</v>
      </c>
      <c r="T1068" s="32">
        <f>IF($A$20=1,IF(UDDS!F1068="","",UDDS!F1068),IF($A$20=2,IF('FTP-75'!F1068="","",'FTP-75'!F1068),IF($A$20=3, IF('US06'!F1068="","",'US06'!F1068),IF($A$20=4, IF(NEDC!E1068="","", NEDC!E1068),IF($A$20=5, IF('JPN10-15'!E1068="","",'JPN10-15'!E1068),IF($A$20=6, IF(WLTC!F1068="","", WLTC!F1068),IF($A$20=7, IF('New Cycle 1'!E1068="","", 'New Cycle 1'!E1068),IF($A$20=8, IF('New Cycle 2'!E1068="","", 'New Cycle 2'!E1068),IF($A$20=9, IF('New Cycle 3'!E1068="","", 'New Cycle 3'!E1068),"")))))))))</f>
        <v>0.23404321034013265</v>
      </c>
      <c r="U1068" s="32">
        <f>IF($A$20=1,IF(UDDS!G1068="","",UDDS!G1068),IF($A$20=2,IF('FTP-75'!G1068="","",'FTP-75'!G1068),IF($A$20=3, IF('US06'!G1068="","",'US06'!G1068),IF($A$20=4, IF(NEDC!F1068="","", NEDC!F1068),IF($A$20=5, IF('JPN10-15'!F1068="","",'JPN10-15'!F1068),IF($A$20=6, IF(WLTC!G1068="","", WLTC!G1068),IF($A$20=7, IF('New Cycle 1'!F1068="","", 'New Cycle 1'!F1068),IF($A$20=8, IF('New Cycle 2'!F1068="","", 'New Cycle 2'!F1068),IF($A$20=9, IF('New Cycle 3'!F1068="","", 'New Cycle 3'!F1068),"")))))))))</f>
        <v>8535.063158864712</v>
      </c>
    </row>
    <row r="1069" spans="16:21" x14ac:dyDescent="0.25">
      <c r="P1069" s="8">
        <f>IF($A$20=1,IF(UDDS!A1069="","",UDDS!A1069),IF($A$20=2,IF('FTP-75'!A1069="","",'FTP-75'!A1069),IF($A$20=3, IF('US06'!A1069="","",'US06'!A1069),IF($A$20=4, IF(NEDC!A1069="","", NEDC!A1069),IF($A$20=5, IF('JPN10-15'!A1069="","",'JPN10-15'!A1069),IF($A$20=6, IF(WLTC!B1069="","", WLTC!B1069),IF($A$20=7, IF('New Cycle 1'!A1069="","", 'New Cycle 1'!A1069),IF($A$20=8, IF('New Cycle 2'!A1069="","", 'New Cycle 3'!A1069),IF($A$20=9, IF('New Cycle 3'!A1069="","", 'New Cycle 3'!A1069),"")))))))))</f>
        <v>1067</v>
      </c>
      <c r="Q1069" s="32">
        <f>IF($A$20=1,IF(UDDS!C1069="","",UDDS!C1069),IF($A$20=2,IF('FTP-75'!C1069="","",'FTP-75'!C1069),IF($A$20=3, IF('US06'!C1069="","",'US06'!C1069),IF($A$20=4, IF(NEDC!B1069="","", NEDC!B1069),IF($A$20=5, IF('JPN10-15'!B1069="","",'JPN10-15'!B1069),IF($A$20=6, IF(WLTC!C1069="","", WLTC!C1069),IF($A$20=7, IF('New Cycle 1'!B1069="","", 'New Cycle 1'!B1069),IF($A$20=8, IF('New Cycle 2'!B1069="","", 'New Cycle 2'!B1069),IF($A$20=9, IF('New Cycle 3'!B1069="","", 'New Cycle 3'!B1069),"")))))))))</f>
        <v>99.426284449365411</v>
      </c>
      <c r="R1069" s="32">
        <f>IF($A$20=1,IF(UDDS!D1069="","",UDDS!D1069),IF($A$20=2,IF('FTP-75'!D1069="","",'FTP-75'!D1069),IF($A$20=3, IF('US06'!D1069="","",'US06'!D1069),IF($A$20=4, IF(NEDC!C1069="","", NEDC!C1069),IF($A$20=5, IF('JPN10-15'!C1069="","",'JPN10-15'!C1069),IF($A$20=6, IF(WLTC!D1069="","", WLTC!D1069),IF($A$20=7, IF('New Cycle 1'!C1069="","", 'New Cycle 1'!C1069),IF($A$20=8, IF('New Cycle 2'!C1069="","", 'New Cycle 2'!C1069),IF($A$20=9, IF('New Cycle 3'!C1069="","", 'New Cycle 3'!C1069),"")))))))))</f>
        <v>0</v>
      </c>
      <c r="S1069" s="32">
        <f>IF($A$20=1,IF(UDDS!E1069="","",UDDS!E1069),IF($A$20=2,IF('FTP-75'!E1069="","",'FTP-75'!E1069),IF($A$20=3, IF('US06'!E1069="","",'US06'!E1069),IF($A$20=4, IF(NEDC!D1069="","", NEDC!D1069),IF($A$20=5, IF('JPN10-15'!D1069="","",'JPN10-15'!D1069),IF($A$20=6, IF(WLTC!E1069="","", WLTC!E1069),IF($A$20=7, IF('New Cycle 1'!D1069="","", 'New Cycle 1'!D1069),IF($A$20=8, IF('New Cycle 2'!D1069="","", 'New Cycle 2'!D1069),IF($A$20=9, IF('New Cycle 3'!D1069="","", 'New Cycle 3'!D1069),"")))))))))</f>
        <v>27.618412347045947</v>
      </c>
      <c r="T1069" s="32">
        <f>IF($A$20=1,IF(UDDS!F1069="","",UDDS!F1069),IF($A$20=2,IF('FTP-75'!F1069="","",'FTP-75'!F1069),IF($A$20=3, IF('US06'!F1069="","",'US06'!F1069),IF($A$20=4, IF(NEDC!E1069="","", NEDC!E1069),IF($A$20=5, IF('JPN10-15'!E1069="","",'JPN10-15'!E1069),IF($A$20=6, IF(WLTC!F1069="","", WLTC!F1069),IF($A$20=7, IF('New Cycle 1'!E1069="","", 'New Cycle 1'!E1069),IF($A$20=8, IF('New Cycle 2'!E1069="","", 'New Cycle 2'!E1069),IF($A$20=9, IF('New Cycle 3'!E1069="","", 'New Cycle 3'!E1069),"")))))))))</f>
        <v>0.24708518065788354</v>
      </c>
      <c r="U1069" s="32">
        <f>IF($A$20=1,IF(UDDS!G1069="","",UDDS!G1069),IF($A$20=2,IF('FTP-75'!G1069="","",'FTP-75'!G1069),IF($A$20=3, IF('US06'!G1069="","",'US06'!G1069),IF($A$20=4, IF(NEDC!F1069="","", NEDC!F1069),IF($A$20=5, IF('JPN10-15'!F1069="","",'JPN10-15'!F1069),IF($A$20=6, IF(WLTC!G1069="","", WLTC!G1069),IF($A$20=7, IF('New Cycle 1'!F1069="","", 'New Cycle 1'!F1069),IF($A$20=8, IF('New Cycle 2'!F1069="","", 'New Cycle 2'!F1069),IF($A$20=9, IF('New Cycle 3'!F1069="","", 'New Cycle 3'!F1069),"")))))))))</f>
        <v>8562.5580286214299</v>
      </c>
    </row>
    <row r="1070" spans="16:21" x14ac:dyDescent="0.25">
      <c r="P1070" s="8">
        <f>IF($A$20=1,IF(UDDS!A1070="","",UDDS!A1070),IF($A$20=2,IF('FTP-75'!A1070="","",'FTP-75'!A1070),IF($A$20=3, IF('US06'!A1070="","",'US06'!A1070),IF($A$20=4, IF(NEDC!A1070="","", NEDC!A1070),IF($A$20=5, IF('JPN10-15'!A1070="","",'JPN10-15'!A1070),IF($A$20=6, IF(WLTC!B1070="","", WLTC!B1070),IF($A$20=7, IF('New Cycle 1'!A1070="","", 'New Cycle 1'!A1070),IF($A$20=8, IF('New Cycle 2'!A1070="","", 'New Cycle 3'!A1070),IF($A$20=9, IF('New Cycle 3'!A1070="","", 'New Cycle 3'!A1070),"")))))))))</f>
        <v>1068</v>
      </c>
      <c r="Q1070" s="32">
        <f>IF($A$20=1,IF(UDDS!C1070="","",UDDS!C1070),IF($A$20=2,IF('FTP-75'!C1070="","",'FTP-75'!C1070),IF($A$20=3, IF('US06'!C1070="","",'US06'!C1070),IF($A$20=4, IF(NEDC!B1070="","", NEDC!B1070),IF($A$20=5, IF('JPN10-15'!B1070="","",'JPN10-15'!B1070),IF($A$20=6, IF(WLTC!C1070="","", WLTC!C1070),IF($A$20=7, IF('New Cycle 1'!B1070="","", 'New Cycle 1'!B1070),IF($A$20=8, IF('New Cycle 2'!B1070="","", 'New Cycle 2'!B1070),IF($A$20=9, IF('New Cycle 3'!B1070="","", 'New Cycle 3'!B1070),"")))))))))</f>
        <v>100</v>
      </c>
      <c r="R1070" s="32">
        <f>IF($A$20=1,IF(UDDS!D1070="","",UDDS!D1070),IF($A$20=2,IF('FTP-75'!D1070="","",'FTP-75'!D1070),IF($A$20=3, IF('US06'!D1070="","",'US06'!D1070),IF($A$20=4, IF(NEDC!C1070="","", NEDC!C1070),IF($A$20=5, IF('JPN10-15'!C1070="","",'JPN10-15'!C1070),IF($A$20=6, IF(WLTC!D1070="","", WLTC!D1070),IF($A$20=7, IF('New Cycle 1'!C1070="","", 'New Cycle 1'!C1070),IF($A$20=8, IF('New Cycle 2'!C1070="","", 'New Cycle 2'!C1070),IF($A$20=9, IF('New Cycle 3'!C1070="","", 'New Cycle 3'!C1070),"")))))))))</f>
        <v>0</v>
      </c>
      <c r="S1070" s="32">
        <f>IF($A$20=1,IF(UDDS!E1070="","",UDDS!E1070),IF($A$20=2,IF('FTP-75'!E1070="","",'FTP-75'!E1070),IF($A$20=3, IF('US06'!E1070="","",'US06'!E1070),IF($A$20=4, IF(NEDC!D1070="","", NEDC!D1070),IF($A$20=5, IF('JPN10-15'!D1070="","",'JPN10-15'!D1070),IF($A$20=6, IF(WLTC!E1070="","", WLTC!E1070),IF($A$20=7, IF('New Cycle 1'!D1070="","", 'New Cycle 1'!D1070),IF($A$20=8, IF('New Cycle 2'!D1070="","", 'New Cycle 2'!D1070),IF($A$20=9, IF('New Cycle 3'!D1070="","", 'New Cycle 3'!D1070),"")))))))))</f>
        <v>27.777777777777779</v>
      </c>
      <c r="T1070" s="32">
        <f>IF($A$20=1,IF(UDDS!F1070="","",UDDS!F1070),IF($A$20=2,IF('FTP-75'!F1070="","",'FTP-75'!F1070),IF($A$20=3, IF('US06'!F1070="","",'US06'!F1070),IF($A$20=4, IF(NEDC!E1070="","", NEDC!E1070),IF($A$20=5, IF('JPN10-15'!E1070="","",'JPN10-15'!E1070),IF($A$20=6, IF(WLTC!F1070="","", WLTC!F1070),IF($A$20=7, IF('New Cycle 1'!E1070="","", 'New Cycle 1'!E1070),IF($A$20=8, IF('New Cycle 2'!E1070="","", 'New Cycle 2'!E1070),IF($A$20=9, IF('New Cycle 3'!E1070="","", 'New Cycle 3'!E1070),"")))))))))</f>
        <v>0.15936543073183174</v>
      </c>
      <c r="U1070" s="32">
        <f>IF($A$20=1,IF(UDDS!G1070="","",UDDS!G1070),IF($A$20=2,IF('FTP-75'!G1070="","",'FTP-75'!G1070),IF($A$20=3, IF('US06'!G1070="","",'US06'!G1070),IF($A$20=4, IF(NEDC!F1070="","", NEDC!F1070),IF($A$20=5, IF('JPN10-15'!F1070="","",'JPN10-15'!F1070),IF($A$20=6, IF(WLTC!G1070="","", WLTC!G1070),IF($A$20=7, IF('New Cycle 1'!F1070="","", 'New Cycle 1'!F1070),IF($A$20=8, IF('New Cycle 2'!F1070="","", 'New Cycle 2'!F1070),IF($A$20=9, IF('New Cycle 3'!F1070="","", 'New Cycle 3'!F1070),"")))))))))</f>
        <v>8590.256123683841</v>
      </c>
    </row>
    <row r="1071" spans="16:21" x14ac:dyDescent="0.25">
      <c r="P1071" s="8">
        <f>IF($A$20=1,IF(UDDS!A1071="","",UDDS!A1071),IF($A$20=2,IF('FTP-75'!A1071="","",'FTP-75'!A1071),IF($A$20=3, IF('US06'!A1071="","",'US06'!A1071),IF($A$20=4, IF(NEDC!A1071="","", NEDC!A1071),IF($A$20=5, IF('JPN10-15'!A1071="","",'JPN10-15'!A1071),IF($A$20=6, IF(WLTC!B1071="","", WLTC!B1071),IF($A$20=7, IF('New Cycle 1'!A1071="","", 'New Cycle 1'!A1071),IF($A$20=8, IF('New Cycle 2'!A1071="","", 'New Cycle 3'!A1071),IF($A$20=9, IF('New Cycle 3'!A1071="","", 'New Cycle 3'!A1071),"")))))))))</f>
        <v>1069</v>
      </c>
      <c r="Q1071" s="32">
        <f>IF($A$20=1,IF(UDDS!C1071="","",UDDS!C1071),IF($A$20=2,IF('FTP-75'!C1071="","",'FTP-75'!C1071),IF($A$20=3, IF('US06'!C1071="","",'US06'!C1071),IF($A$20=4, IF(NEDC!B1071="","", NEDC!B1071),IF($A$20=5, IF('JPN10-15'!B1071="","",'JPN10-15'!B1071),IF($A$20=6, IF(WLTC!C1071="","", WLTC!C1071),IF($A$20=7, IF('New Cycle 1'!B1071="","", 'New Cycle 1'!B1071),IF($A$20=8, IF('New Cycle 2'!B1071="","", 'New Cycle 2'!B1071),IF($A$20=9, IF('New Cycle 3'!B1071="","", 'New Cycle 3'!B1071),"")))))))))</f>
        <v>100</v>
      </c>
      <c r="R1071" s="32">
        <f>IF($A$20=1,IF(UDDS!D1071="","",UDDS!D1071),IF($A$20=2,IF('FTP-75'!D1071="","",'FTP-75'!D1071),IF($A$20=3, IF('US06'!D1071="","",'US06'!D1071),IF($A$20=4, IF(NEDC!C1071="","", NEDC!C1071),IF($A$20=5, IF('JPN10-15'!C1071="","",'JPN10-15'!C1071),IF($A$20=6, IF(WLTC!D1071="","", WLTC!D1071),IF($A$20=7, IF('New Cycle 1'!C1071="","", 'New Cycle 1'!C1071),IF($A$20=8, IF('New Cycle 2'!C1071="","", 'New Cycle 2'!C1071),IF($A$20=9, IF('New Cycle 3'!C1071="","", 'New Cycle 3'!C1071),"")))))))))</f>
        <v>0</v>
      </c>
      <c r="S1071" s="32">
        <f>IF($A$20=1,IF(UDDS!E1071="","",UDDS!E1071),IF($A$20=2,IF('FTP-75'!E1071="","",'FTP-75'!E1071),IF($A$20=3, IF('US06'!E1071="","",'US06'!E1071),IF($A$20=4, IF(NEDC!D1071="","", NEDC!D1071),IF($A$20=5, IF('JPN10-15'!D1071="","",'JPN10-15'!D1071),IF($A$20=6, IF(WLTC!E1071="","", WLTC!E1071),IF($A$20=7, IF('New Cycle 1'!D1071="","", 'New Cycle 1'!D1071),IF($A$20=8, IF('New Cycle 2'!D1071="","", 'New Cycle 2'!D1071),IF($A$20=9, IF('New Cycle 3'!D1071="","", 'New Cycle 3'!D1071),"")))))))))</f>
        <v>27.777777777777779</v>
      </c>
      <c r="T1071" s="32">
        <f>IF($A$20=1,IF(UDDS!F1071="","",UDDS!F1071),IF($A$20=2,IF('FTP-75'!F1071="","",'FTP-75'!F1071),IF($A$20=3, IF('US06'!F1071="","",'US06'!F1071),IF($A$20=4, IF(NEDC!E1071="","", NEDC!E1071),IF($A$20=5, IF('JPN10-15'!E1071="","",'JPN10-15'!E1071),IF($A$20=6, IF(WLTC!F1071="","", WLTC!F1071),IF($A$20=7, IF('New Cycle 1'!E1071="","", 'New Cycle 1'!E1071),IF($A$20=8, IF('New Cycle 2'!E1071="","", 'New Cycle 2'!E1071),IF($A$20=9, IF('New Cycle 3'!E1071="","", 'New Cycle 3'!E1071),"")))))))))</f>
        <v>0</v>
      </c>
      <c r="U1071" s="32">
        <f>IF($A$20=1,IF(UDDS!G1071="","",UDDS!G1071),IF($A$20=2,IF('FTP-75'!G1071="","",'FTP-75'!G1071),IF($A$20=3, IF('US06'!G1071="","",'US06'!G1071),IF($A$20=4, IF(NEDC!F1071="","", NEDC!F1071),IF($A$20=5, IF('JPN10-15'!F1071="","",'JPN10-15'!F1071),IF($A$20=6, IF(WLTC!G1071="","", WLTC!G1071),IF($A$20=7, IF('New Cycle 1'!F1071="","", 'New Cycle 1'!F1071),IF($A$20=8, IF('New Cycle 2'!F1071="","", 'New Cycle 2'!F1071),IF($A$20=9, IF('New Cycle 3'!F1071="","", 'New Cycle 3'!F1071),"")))))))))</f>
        <v>8618.0339014616184</v>
      </c>
    </row>
    <row r="1072" spans="16:21" x14ac:dyDescent="0.25">
      <c r="P1072" s="8">
        <f>IF($A$20=1,IF(UDDS!A1072="","",UDDS!A1072),IF($A$20=2,IF('FTP-75'!A1072="","",'FTP-75'!A1072),IF($A$20=3, IF('US06'!A1072="","",'US06'!A1072),IF($A$20=4, IF(NEDC!A1072="","", NEDC!A1072),IF($A$20=5, IF('JPN10-15'!A1072="","",'JPN10-15'!A1072),IF($A$20=6, IF(WLTC!B1072="","", WLTC!B1072),IF($A$20=7, IF('New Cycle 1'!A1072="","", 'New Cycle 1'!A1072),IF($A$20=8, IF('New Cycle 2'!A1072="","", 'New Cycle 3'!A1072),IF($A$20=9, IF('New Cycle 3'!A1072="","", 'New Cycle 3'!A1072),"")))))))))</f>
        <v>1070</v>
      </c>
      <c r="Q1072" s="32">
        <f>IF($A$20=1,IF(UDDS!C1072="","",UDDS!C1072),IF($A$20=2,IF('FTP-75'!C1072="","",'FTP-75'!C1072),IF($A$20=3, IF('US06'!C1072="","",'US06'!C1072),IF($A$20=4, IF(NEDC!B1072="","", NEDC!B1072),IF($A$20=5, IF('JPN10-15'!B1072="","",'JPN10-15'!B1072),IF($A$20=6, IF(WLTC!C1072="","", WLTC!C1072),IF($A$20=7, IF('New Cycle 1'!B1072="","", 'New Cycle 1'!B1072),IF($A$20=8, IF('New Cycle 2'!B1072="","", 'New Cycle 2'!B1072),IF($A$20=9, IF('New Cycle 3'!B1072="","", 'New Cycle 3'!B1072),"")))))))))</f>
        <v>100</v>
      </c>
      <c r="R1072" s="32">
        <f>IF($A$20=1,IF(UDDS!D1072="","",UDDS!D1072),IF($A$20=2,IF('FTP-75'!D1072="","",'FTP-75'!D1072),IF($A$20=3, IF('US06'!D1072="","",'US06'!D1072),IF($A$20=4, IF(NEDC!C1072="","", NEDC!C1072),IF($A$20=5, IF('JPN10-15'!C1072="","",'JPN10-15'!C1072),IF($A$20=6, IF(WLTC!D1072="","", WLTC!D1072),IF($A$20=7, IF('New Cycle 1'!C1072="","", 'New Cycle 1'!C1072),IF($A$20=8, IF('New Cycle 2'!C1072="","", 'New Cycle 2'!C1072),IF($A$20=9, IF('New Cycle 3'!C1072="","", 'New Cycle 3'!C1072),"")))))))))</f>
        <v>0</v>
      </c>
      <c r="S1072" s="32">
        <f>IF($A$20=1,IF(UDDS!E1072="","",UDDS!E1072),IF($A$20=2,IF('FTP-75'!E1072="","",'FTP-75'!E1072),IF($A$20=3, IF('US06'!E1072="","",'US06'!E1072),IF($A$20=4, IF(NEDC!D1072="","", NEDC!D1072),IF($A$20=5, IF('JPN10-15'!D1072="","",'JPN10-15'!D1072),IF($A$20=6, IF(WLTC!E1072="","", WLTC!E1072),IF($A$20=7, IF('New Cycle 1'!D1072="","", 'New Cycle 1'!D1072),IF($A$20=8, IF('New Cycle 2'!D1072="","", 'New Cycle 2'!D1072),IF($A$20=9, IF('New Cycle 3'!D1072="","", 'New Cycle 3'!D1072),"")))))))))</f>
        <v>27.777777777777779</v>
      </c>
      <c r="T1072" s="32">
        <f>IF($A$20=1,IF(UDDS!F1072="","",UDDS!F1072),IF($A$20=2,IF('FTP-75'!F1072="","",'FTP-75'!F1072),IF($A$20=3, IF('US06'!F1072="","",'US06'!F1072),IF($A$20=4, IF(NEDC!E1072="","", NEDC!E1072),IF($A$20=5, IF('JPN10-15'!E1072="","",'JPN10-15'!E1072),IF($A$20=6, IF(WLTC!F1072="","", WLTC!F1072),IF($A$20=7, IF('New Cycle 1'!E1072="","", 'New Cycle 1'!E1072),IF($A$20=8, IF('New Cycle 2'!E1072="","", 'New Cycle 2'!E1072),IF($A$20=9, IF('New Cycle 3'!E1072="","", 'New Cycle 3'!E1072),"")))))))))</f>
        <v>0</v>
      </c>
      <c r="U1072" s="32">
        <f>IF($A$20=1,IF(UDDS!G1072="","",UDDS!G1072),IF($A$20=2,IF('FTP-75'!G1072="","",'FTP-75'!G1072),IF($A$20=3, IF('US06'!G1072="","",'US06'!G1072),IF($A$20=4, IF(NEDC!F1072="","", NEDC!F1072),IF($A$20=5, IF('JPN10-15'!F1072="","",'JPN10-15'!F1072),IF($A$20=6, IF(WLTC!G1072="","", WLTC!G1072),IF($A$20=7, IF('New Cycle 1'!F1072="","", 'New Cycle 1'!F1072),IF($A$20=8, IF('New Cycle 2'!F1072="","", 'New Cycle 2'!F1072),IF($A$20=9, IF('New Cycle 3'!F1072="","", 'New Cycle 3'!F1072),"")))))))))</f>
        <v>8645.8116792393957</v>
      </c>
    </row>
    <row r="1073" spans="16:21" x14ac:dyDescent="0.25">
      <c r="P1073" s="8">
        <f>IF($A$20=1,IF(UDDS!A1073="","",UDDS!A1073),IF($A$20=2,IF('FTP-75'!A1073="","",'FTP-75'!A1073),IF($A$20=3, IF('US06'!A1073="","",'US06'!A1073),IF($A$20=4, IF(NEDC!A1073="","", NEDC!A1073),IF($A$20=5, IF('JPN10-15'!A1073="","",'JPN10-15'!A1073),IF($A$20=6, IF(WLTC!B1073="","", WLTC!B1073),IF($A$20=7, IF('New Cycle 1'!A1073="","", 'New Cycle 1'!A1073),IF($A$20=8, IF('New Cycle 2'!A1073="","", 'New Cycle 3'!A1073),IF($A$20=9, IF('New Cycle 3'!A1073="","", 'New Cycle 3'!A1073),"")))))))))</f>
        <v>1071</v>
      </c>
      <c r="Q1073" s="32">
        <f>IF($A$20=1,IF(UDDS!C1073="","",UDDS!C1073),IF($A$20=2,IF('FTP-75'!C1073="","",'FTP-75'!C1073),IF($A$20=3, IF('US06'!C1073="","",'US06'!C1073),IF($A$20=4, IF(NEDC!B1073="","", NEDC!B1073),IF($A$20=5, IF('JPN10-15'!B1073="","",'JPN10-15'!B1073),IF($A$20=6, IF(WLTC!C1073="","", WLTC!C1073),IF($A$20=7, IF('New Cycle 1'!B1073="","", 'New Cycle 1'!B1073),IF($A$20=8, IF('New Cycle 2'!B1073="","", 'New Cycle 2'!B1073),IF($A$20=9, IF('New Cycle 3'!B1073="","", 'New Cycle 3'!B1073),"")))))))))</f>
        <v>100</v>
      </c>
      <c r="R1073" s="32">
        <f>IF($A$20=1,IF(UDDS!D1073="","",UDDS!D1073),IF($A$20=2,IF('FTP-75'!D1073="","",'FTP-75'!D1073),IF($A$20=3, IF('US06'!D1073="","",'US06'!D1073),IF($A$20=4, IF(NEDC!C1073="","", NEDC!C1073),IF($A$20=5, IF('JPN10-15'!C1073="","",'JPN10-15'!C1073),IF($A$20=6, IF(WLTC!D1073="","", WLTC!D1073),IF($A$20=7, IF('New Cycle 1'!C1073="","", 'New Cycle 1'!C1073),IF($A$20=8, IF('New Cycle 2'!C1073="","", 'New Cycle 2'!C1073),IF($A$20=9, IF('New Cycle 3'!C1073="","", 'New Cycle 3'!C1073),"")))))))))</f>
        <v>0</v>
      </c>
      <c r="S1073" s="32">
        <f>IF($A$20=1,IF(UDDS!E1073="","",UDDS!E1073),IF($A$20=2,IF('FTP-75'!E1073="","",'FTP-75'!E1073),IF($A$20=3, IF('US06'!E1073="","",'US06'!E1073),IF($A$20=4, IF(NEDC!D1073="","", NEDC!D1073),IF($A$20=5, IF('JPN10-15'!D1073="","",'JPN10-15'!D1073),IF($A$20=6, IF(WLTC!E1073="","", WLTC!E1073),IF($A$20=7, IF('New Cycle 1'!D1073="","", 'New Cycle 1'!D1073),IF($A$20=8, IF('New Cycle 2'!D1073="","", 'New Cycle 2'!D1073),IF($A$20=9, IF('New Cycle 3'!D1073="","", 'New Cycle 3'!D1073),"")))))))))</f>
        <v>27.777777777777779</v>
      </c>
      <c r="T1073" s="32">
        <f>IF($A$20=1,IF(UDDS!F1073="","",UDDS!F1073),IF($A$20=2,IF('FTP-75'!F1073="","",'FTP-75'!F1073),IF($A$20=3, IF('US06'!F1073="","",'US06'!F1073),IF($A$20=4, IF(NEDC!E1073="","", NEDC!E1073),IF($A$20=5, IF('JPN10-15'!E1073="","",'JPN10-15'!E1073),IF($A$20=6, IF(WLTC!F1073="","", WLTC!F1073),IF($A$20=7, IF('New Cycle 1'!E1073="","", 'New Cycle 1'!E1073),IF($A$20=8, IF('New Cycle 2'!E1073="","", 'New Cycle 2'!E1073),IF($A$20=9, IF('New Cycle 3'!E1073="","", 'New Cycle 3'!E1073),"")))))))))</f>
        <v>0</v>
      </c>
      <c r="U1073" s="32">
        <f>IF($A$20=1,IF(UDDS!G1073="","",UDDS!G1073),IF($A$20=2,IF('FTP-75'!G1073="","",'FTP-75'!G1073),IF($A$20=3, IF('US06'!G1073="","",'US06'!G1073),IF($A$20=4, IF(NEDC!F1073="","", NEDC!F1073),IF($A$20=5, IF('JPN10-15'!F1073="","",'JPN10-15'!F1073),IF($A$20=6, IF(WLTC!G1073="","", WLTC!G1073),IF($A$20=7, IF('New Cycle 1'!F1073="","", 'New Cycle 1'!F1073),IF($A$20=8, IF('New Cycle 2'!F1073="","", 'New Cycle 2'!F1073),IF($A$20=9, IF('New Cycle 3'!F1073="","", 'New Cycle 3'!F1073),"")))))))))</f>
        <v>8673.5894570171731</v>
      </c>
    </row>
    <row r="1074" spans="16:21" x14ac:dyDescent="0.25">
      <c r="P1074" s="8">
        <f>IF($A$20=1,IF(UDDS!A1074="","",UDDS!A1074),IF($A$20=2,IF('FTP-75'!A1074="","",'FTP-75'!A1074),IF($A$20=3, IF('US06'!A1074="","",'US06'!A1074),IF($A$20=4, IF(NEDC!A1074="","", NEDC!A1074),IF($A$20=5, IF('JPN10-15'!A1074="","",'JPN10-15'!A1074),IF($A$20=6, IF(WLTC!B1074="","", WLTC!B1074),IF($A$20=7, IF('New Cycle 1'!A1074="","", 'New Cycle 1'!A1074),IF($A$20=8, IF('New Cycle 2'!A1074="","", 'New Cycle 3'!A1074),IF($A$20=9, IF('New Cycle 3'!A1074="","", 'New Cycle 3'!A1074),"")))))))))</f>
        <v>1072</v>
      </c>
      <c r="Q1074" s="32">
        <f>IF($A$20=1,IF(UDDS!C1074="","",UDDS!C1074),IF($A$20=2,IF('FTP-75'!C1074="","",'FTP-75'!C1074),IF($A$20=3, IF('US06'!C1074="","",'US06'!C1074),IF($A$20=4, IF(NEDC!B1074="","", NEDC!B1074),IF($A$20=5, IF('JPN10-15'!B1074="","",'JPN10-15'!B1074),IF($A$20=6, IF(WLTC!C1074="","", WLTC!C1074),IF($A$20=7, IF('New Cycle 1'!B1074="","", 'New Cycle 1'!B1074),IF($A$20=8, IF('New Cycle 2'!B1074="","", 'New Cycle 2'!B1074),IF($A$20=9, IF('New Cycle 3'!B1074="","", 'New Cycle 3'!B1074),"")))))))))</f>
        <v>100</v>
      </c>
      <c r="R1074" s="32">
        <f>IF($A$20=1,IF(UDDS!D1074="","",UDDS!D1074),IF($A$20=2,IF('FTP-75'!D1074="","",'FTP-75'!D1074),IF($A$20=3, IF('US06'!D1074="","",'US06'!D1074),IF($A$20=4, IF(NEDC!C1074="","", NEDC!C1074),IF($A$20=5, IF('JPN10-15'!C1074="","",'JPN10-15'!C1074),IF($A$20=6, IF(WLTC!D1074="","", WLTC!D1074),IF($A$20=7, IF('New Cycle 1'!C1074="","", 'New Cycle 1'!C1074),IF($A$20=8, IF('New Cycle 2'!C1074="","", 'New Cycle 2'!C1074),IF($A$20=9, IF('New Cycle 3'!C1074="","", 'New Cycle 3'!C1074),"")))))))))</f>
        <v>0</v>
      </c>
      <c r="S1074" s="32">
        <f>IF($A$20=1,IF(UDDS!E1074="","",UDDS!E1074),IF($A$20=2,IF('FTP-75'!E1074="","",'FTP-75'!E1074),IF($A$20=3, IF('US06'!E1074="","",'US06'!E1074),IF($A$20=4, IF(NEDC!D1074="","", NEDC!D1074),IF($A$20=5, IF('JPN10-15'!D1074="","",'JPN10-15'!D1074),IF($A$20=6, IF(WLTC!E1074="","", WLTC!E1074),IF($A$20=7, IF('New Cycle 1'!D1074="","", 'New Cycle 1'!D1074),IF($A$20=8, IF('New Cycle 2'!D1074="","", 'New Cycle 2'!D1074),IF($A$20=9, IF('New Cycle 3'!D1074="","", 'New Cycle 3'!D1074),"")))))))))</f>
        <v>27.777777777777779</v>
      </c>
      <c r="T1074" s="32">
        <f>IF($A$20=1,IF(UDDS!F1074="","",UDDS!F1074),IF($A$20=2,IF('FTP-75'!F1074="","",'FTP-75'!F1074),IF($A$20=3, IF('US06'!F1074="","",'US06'!F1074),IF($A$20=4, IF(NEDC!E1074="","", NEDC!E1074),IF($A$20=5, IF('JPN10-15'!E1074="","",'JPN10-15'!E1074),IF($A$20=6, IF(WLTC!F1074="","", WLTC!F1074),IF($A$20=7, IF('New Cycle 1'!E1074="","", 'New Cycle 1'!E1074),IF($A$20=8, IF('New Cycle 2'!E1074="","", 'New Cycle 2'!E1074),IF($A$20=9, IF('New Cycle 3'!E1074="","", 'New Cycle 3'!E1074),"")))))))))</f>
        <v>0</v>
      </c>
      <c r="U1074" s="32">
        <f>IF($A$20=1,IF(UDDS!G1074="","",UDDS!G1074),IF($A$20=2,IF('FTP-75'!G1074="","",'FTP-75'!G1074),IF($A$20=3, IF('US06'!G1074="","",'US06'!G1074),IF($A$20=4, IF(NEDC!F1074="","", NEDC!F1074),IF($A$20=5, IF('JPN10-15'!F1074="","",'JPN10-15'!F1074),IF($A$20=6, IF(WLTC!G1074="","", WLTC!G1074),IF($A$20=7, IF('New Cycle 1'!F1074="","", 'New Cycle 1'!F1074),IF($A$20=8, IF('New Cycle 2'!F1074="","", 'New Cycle 2'!F1074),IF($A$20=9, IF('New Cycle 3'!F1074="","", 'New Cycle 3'!F1074),"")))))))))</f>
        <v>8701.3672347949505</v>
      </c>
    </row>
    <row r="1075" spans="16:21" x14ac:dyDescent="0.25">
      <c r="P1075" s="8">
        <f>IF($A$20=1,IF(UDDS!A1075="","",UDDS!A1075),IF($A$20=2,IF('FTP-75'!A1075="","",'FTP-75'!A1075),IF($A$20=3, IF('US06'!A1075="","",'US06'!A1075),IF($A$20=4, IF(NEDC!A1075="","", NEDC!A1075),IF($A$20=5, IF('JPN10-15'!A1075="","",'JPN10-15'!A1075),IF($A$20=6, IF(WLTC!B1075="","", WLTC!B1075),IF($A$20=7, IF('New Cycle 1'!A1075="","", 'New Cycle 1'!A1075),IF($A$20=8, IF('New Cycle 2'!A1075="","", 'New Cycle 3'!A1075),IF($A$20=9, IF('New Cycle 3'!A1075="","", 'New Cycle 3'!A1075),"")))))))))</f>
        <v>1073</v>
      </c>
      <c r="Q1075" s="32">
        <f>IF($A$20=1,IF(UDDS!C1075="","",UDDS!C1075),IF($A$20=2,IF('FTP-75'!C1075="","",'FTP-75'!C1075),IF($A$20=3, IF('US06'!C1075="","",'US06'!C1075),IF($A$20=4, IF(NEDC!B1075="","", NEDC!B1075),IF($A$20=5, IF('JPN10-15'!B1075="","",'JPN10-15'!B1075),IF($A$20=6, IF(WLTC!C1075="","", WLTC!C1075),IF($A$20=7, IF('New Cycle 1'!B1075="","", 'New Cycle 1'!B1075),IF($A$20=8, IF('New Cycle 2'!B1075="","", 'New Cycle 2'!B1075),IF($A$20=9, IF('New Cycle 3'!B1075="","", 'New Cycle 3'!B1075),"")))))))))</f>
        <v>100</v>
      </c>
      <c r="R1075" s="32">
        <f>IF($A$20=1,IF(UDDS!D1075="","",UDDS!D1075),IF($A$20=2,IF('FTP-75'!D1075="","",'FTP-75'!D1075),IF($A$20=3, IF('US06'!D1075="","",'US06'!D1075),IF($A$20=4, IF(NEDC!C1075="","", NEDC!C1075),IF($A$20=5, IF('JPN10-15'!C1075="","",'JPN10-15'!C1075),IF($A$20=6, IF(WLTC!D1075="","", WLTC!D1075),IF($A$20=7, IF('New Cycle 1'!C1075="","", 'New Cycle 1'!C1075),IF($A$20=8, IF('New Cycle 2'!C1075="","", 'New Cycle 2'!C1075),IF($A$20=9, IF('New Cycle 3'!C1075="","", 'New Cycle 3'!C1075),"")))))))))</f>
        <v>0</v>
      </c>
      <c r="S1075" s="32">
        <f>IF($A$20=1,IF(UDDS!E1075="","",UDDS!E1075),IF($A$20=2,IF('FTP-75'!E1075="","",'FTP-75'!E1075),IF($A$20=3, IF('US06'!E1075="","",'US06'!E1075),IF($A$20=4, IF(NEDC!D1075="","", NEDC!D1075),IF($A$20=5, IF('JPN10-15'!D1075="","",'JPN10-15'!D1075),IF($A$20=6, IF(WLTC!E1075="","", WLTC!E1075),IF($A$20=7, IF('New Cycle 1'!D1075="","", 'New Cycle 1'!D1075),IF($A$20=8, IF('New Cycle 2'!D1075="","", 'New Cycle 2'!D1075),IF($A$20=9, IF('New Cycle 3'!D1075="","", 'New Cycle 3'!D1075),"")))))))))</f>
        <v>27.777777777777779</v>
      </c>
      <c r="T1075" s="32">
        <f>IF($A$20=1,IF(UDDS!F1075="","",UDDS!F1075),IF($A$20=2,IF('FTP-75'!F1075="","",'FTP-75'!F1075),IF($A$20=3, IF('US06'!F1075="","",'US06'!F1075),IF($A$20=4, IF(NEDC!E1075="","", NEDC!E1075),IF($A$20=5, IF('JPN10-15'!E1075="","",'JPN10-15'!E1075),IF($A$20=6, IF(WLTC!F1075="","", WLTC!F1075),IF($A$20=7, IF('New Cycle 1'!E1075="","", 'New Cycle 1'!E1075),IF($A$20=8, IF('New Cycle 2'!E1075="","", 'New Cycle 2'!E1075),IF($A$20=9, IF('New Cycle 3'!E1075="","", 'New Cycle 3'!E1075),"")))))))))</f>
        <v>0</v>
      </c>
      <c r="U1075" s="32">
        <f>IF($A$20=1,IF(UDDS!G1075="","",UDDS!G1075),IF($A$20=2,IF('FTP-75'!G1075="","",'FTP-75'!G1075),IF($A$20=3, IF('US06'!G1075="","",'US06'!G1075),IF($A$20=4, IF(NEDC!F1075="","", NEDC!F1075),IF($A$20=5, IF('JPN10-15'!F1075="","",'JPN10-15'!F1075),IF($A$20=6, IF(WLTC!G1075="","", WLTC!G1075),IF($A$20=7, IF('New Cycle 1'!F1075="","", 'New Cycle 1'!F1075),IF($A$20=8, IF('New Cycle 2'!F1075="","", 'New Cycle 2'!F1075),IF($A$20=9, IF('New Cycle 3'!F1075="","", 'New Cycle 3'!F1075),"")))))))))</f>
        <v>8729.1450125727279</v>
      </c>
    </row>
    <row r="1076" spans="16:21" x14ac:dyDescent="0.25">
      <c r="P1076" s="8">
        <f>IF($A$20=1,IF(UDDS!A1076="","",UDDS!A1076),IF($A$20=2,IF('FTP-75'!A1076="","",'FTP-75'!A1076),IF($A$20=3, IF('US06'!A1076="","",'US06'!A1076),IF($A$20=4, IF(NEDC!A1076="","", NEDC!A1076),IF($A$20=5, IF('JPN10-15'!A1076="","",'JPN10-15'!A1076),IF($A$20=6, IF(WLTC!B1076="","", WLTC!B1076),IF($A$20=7, IF('New Cycle 1'!A1076="","", 'New Cycle 1'!A1076),IF($A$20=8, IF('New Cycle 2'!A1076="","", 'New Cycle 3'!A1076),IF($A$20=9, IF('New Cycle 3'!A1076="","", 'New Cycle 3'!A1076),"")))))))))</f>
        <v>1074</v>
      </c>
      <c r="Q1076" s="32">
        <f>IF($A$20=1,IF(UDDS!C1076="","",UDDS!C1076),IF($A$20=2,IF('FTP-75'!C1076="","",'FTP-75'!C1076),IF($A$20=3, IF('US06'!C1076="","",'US06'!C1076),IF($A$20=4, IF(NEDC!B1076="","", NEDC!B1076),IF($A$20=5, IF('JPN10-15'!B1076="","",'JPN10-15'!B1076),IF($A$20=6, IF(WLTC!C1076="","", WLTC!C1076),IF($A$20=7, IF('New Cycle 1'!B1076="","", 'New Cycle 1'!B1076),IF($A$20=8, IF('New Cycle 2'!B1076="","", 'New Cycle 2'!B1076),IF($A$20=9, IF('New Cycle 3'!B1076="","", 'New Cycle 3'!B1076),"")))))))))</f>
        <v>100</v>
      </c>
      <c r="R1076" s="32">
        <f>IF($A$20=1,IF(UDDS!D1076="","",UDDS!D1076),IF($A$20=2,IF('FTP-75'!D1076="","",'FTP-75'!D1076),IF($A$20=3, IF('US06'!D1076="","",'US06'!D1076),IF($A$20=4, IF(NEDC!C1076="","", NEDC!C1076),IF($A$20=5, IF('JPN10-15'!C1076="","",'JPN10-15'!C1076),IF($A$20=6, IF(WLTC!D1076="","", WLTC!D1076),IF($A$20=7, IF('New Cycle 1'!C1076="","", 'New Cycle 1'!C1076),IF($A$20=8, IF('New Cycle 2'!C1076="","", 'New Cycle 2'!C1076),IF($A$20=9, IF('New Cycle 3'!C1076="","", 'New Cycle 3'!C1076),"")))))))))</f>
        <v>0</v>
      </c>
      <c r="S1076" s="32">
        <f>IF($A$20=1,IF(UDDS!E1076="","",UDDS!E1076),IF($A$20=2,IF('FTP-75'!E1076="","",'FTP-75'!E1076),IF($A$20=3, IF('US06'!E1076="","",'US06'!E1076),IF($A$20=4, IF(NEDC!D1076="","", NEDC!D1076),IF($A$20=5, IF('JPN10-15'!D1076="","",'JPN10-15'!D1076),IF($A$20=6, IF(WLTC!E1076="","", WLTC!E1076),IF($A$20=7, IF('New Cycle 1'!D1076="","", 'New Cycle 1'!D1076),IF($A$20=8, IF('New Cycle 2'!D1076="","", 'New Cycle 2'!D1076),IF($A$20=9, IF('New Cycle 3'!D1076="","", 'New Cycle 3'!D1076),"")))))))))</f>
        <v>27.777777777777779</v>
      </c>
      <c r="T1076" s="32">
        <f>IF($A$20=1,IF(UDDS!F1076="","",UDDS!F1076),IF($A$20=2,IF('FTP-75'!F1076="","",'FTP-75'!F1076),IF($A$20=3, IF('US06'!F1076="","",'US06'!F1076),IF($A$20=4, IF(NEDC!E1076="","", NEDC!E1076),IF($A$20=5, IF('JPN10-15'!E1076="","",'JPN10-15'!E1076),IF($A$20=6, IF(WLTC!F1076="","", WLTC!F1076),IF($A$20=7, IF('New Cycle 1'!E1076="","", 'New Cycle 1'!E1076),IF($A$20=8, IF('New Cycle 2'!E1076="","", 'New Cycle 2'!E1076),IF($A$20=9, IF('New Cycle 3'!E1076="","", 'New Cycle 3'!E1076),"")))))))))</f>
        <v>0</v>
      </c>
      <c r="U1076" s="32">
        <f>IF($A$20=1,IF(UDDS!G1076="","",UDDS!G1076),IF($A$20=2,IF('FTP-75'!G1076="","",'FTP-75'!G1076),IF($A$20=3, IF('US06'!G1076="","",'US06'!G1076),IF($A$20=4, IF(NEDC!F1076="","", NEDC!F1076),IF($A$20=5, IF('JPN10-15'!F1076="","",'JPN10-15'!F1076),IF($A$20=6, IF(WLTC!G1076="","", WLTC!G1076),IF($A$20=7, IF('New Cycle 1'!F1076="","", 'New Cycle 1'!F1076),IF($A$20=8, IF('New Cycle 2'!F1076="","", 'New Cycle 2'!F1076),IF($A$20=9, IF('New Cycle 3'!F1076="","", 'New Cycle 3'!F1076),"")))))))))</f>
        <v>8756.9227903505052</v>
      </c>
    </row>
    <row r="1077" spans="16:21" x14ac:dyDescent="0.25">
      <c r="P1077" s="8">
        <f>IF($A$20=1,IF(UDDS!A1077="","",UDDS!A1077),IF($A$20=2,IF('FTP-75'!A1077="","",'FTP-75'!A1077),IF($A$20=3, IF('US06'!A1077="","",'US06'!A1077),IF($A$20=4, IF(NEDC!A1077="","", NEDC!A1077),IF($A$20=5, IF('JPN10-15'!A1077="","",'JPN10-15'!A1077),IF($A$20=6, IF(WLTC!B1077="","", WLTC!B1077),IF($A$20=7, IF('New Cycle 1'!A1077="","", 'New Cycle 1'!A1077),IF($A$20=8, IF('New Cycle 2'!A1077="","", 'New Cycle 3'!A1077),IF($A$20=9, IF('New Cycle 3'!A1077="","", 'New Cycle 3'!A1077),"")))))))))</f>
        <v>1075</v>
      </c>
      <c r="Q1077" s="32">
        <f>IF($A$20=1,IF(UDDS!C1077="","",UDDS!C1077),IF($A$20=2,IF('FTP-75'!C1077="","",'FTP-75'!C1077),IF($A$20=3, IF('US06'!C1077="","",'US06'!C1077),IF($A$20=4, IF(NEDC!B1077="","", NEDC!B1077),IF($A$20=5, IF('JPN10-15'!B1077="","",'JPN10-15'!B1077),IF($A$20=6, IF(WLTC!C1077="","", WLTC!C1077),IF($A$20=7, IF('New Cycle 1'!B1077="","", 'New Cycle 1'!B1077),IF($A$20=8, IF('New Cycle 2'!B1077="","", 'New Cycle 2'!B1077),IF($A$20=9, IF('New Cycle 3'!B1077="","", 'New Cycle 3'!B1077),"")))))))))</f>
        <v>100</v>
      </c>
      <c r="R1077" s="32">
        <f>IF($A$20=1,IF(UDDS!D1077="","",UDDS!D1077),IF($A$20=2,IF('FTP-75'!D1077="","",'FTP-75'!D1077),IF($A$20=3, IF('US06'!D1077="","",'US06'!D1077),IF($A$20=4, IF(NEDC!C1077="","", NEDC!C1077),IF($A$20=5, IF('JPN10-15'!C1077="","",'JPN10-15'!C1077),IF($A$20=6, IF(WLTC!D1077="","", WLTC!D1077),IF($A$20=7, IF('New Cycle 1'!C1077="","", 'New Cycle 1'!C1077),IF($A$20=8, IF('New Cycle 2'!C1077="","", 'New Cycle 2'!C1077),IF($A$20=9, IF('New Cycle 3'!C1077="","", 'New Cycle 3'!C1077),"")))))))))</f>
        <v>0</v>
      </c>
      <c r="S1077" s="32">
        <f>IF($A$20=1,IF(UDDS!E1077="","",UDDS!E1077),IF($A$20=2,IF('FTP-75'!E1077="","",'FTP-75'!E1077),IF($A$20=3, IF('US06'!E1077="","",'US06'!E1077),IF($A$20=4, IF(NEDC!D1077="","", NEDC!D1077),IF($A$20=5, IF('JPN10-15'!D1077="","",'JPN10-15'!D1077),IF($A$20=6, IF(WLTC!E1077="","", WLTC!E1077),IF($A$20=7, IF('New Cycle 1'!D1077="","", 'New Cycle 1'!D1077),IF($A$20=8, IF('New Cycle 2'!D1077="","", 'New Cycle 2'!D1077),IF($A$20=9, IF('New Cycle 3'!D1077="","", 'New Cycle 3'!D1077),"")))))))))</f>
        <v>27.777777777777779</v>
      </c>
      <c r="T1077" s="32">
        <f>IF($A$20=1,IF(UDDS!F1077="","",UDDS!F1077),IF($A$20=2,IF('FTP-75'!F1077="","",'FTP-75'!F1077),IF($A$20=3, IF('US06'!F1077="","",'US06'!F1077),IF($A$20=4, IF(NEDC!E1077="","", NEDC!E1077),IF($A$20=5, IF('JPN10-15'!E1077="","",'JPN10-15'!E1077),IF($A$20=6, IF(WLTC!F1077="","", WLTC!F1077),IF($A$20=7, IF('New Cycle 1'!E1077="","", 'New Cycle 1'!E1077),IF($A$20=8, IF('New Cycle 2'!E1077="","", 'New Cycle 2'!E1077),IF($A$20=9, IF('New Cycle 3'!E1077="","", 'New Cycle 3'!E1077),"")))))))))</f>
        <v>0</v>
      </c>
      <c r="U1077" s="32">
        <f>IF($A$20=1,IF(UDDS!G1077="","",UDDS!G1077),IF($A$20=2,IF('FTP-75'!G1077="","",'FTP-75'!G1077),IF($A$20=3, IF('US06'!G1077="","",'US06'!G1077),IF($A$20=4, IF(NEDC!F1077="","", NEDC!F1077),IF($A$20=5, IF('JPN10-15'!F1077="","",'JPN10-15'!F1077),IF($A$20=6, IF(WLTC!G1077="","", WLTC!G1077),IF($A$20=7, IF('New Cycle 1'!F1077="","", 'New Cycle 1'!F1077),IF($A$20=8, IF('New Cycle 2'!F1077="","", 'New Cycle 2'!F1077),IF($A$20=9, IF('New Cycle 3'!F1077="","", 'New Cycle 3'!F1077),"")))))))))</f>
        <v>8784.7005681282826</v>
      </c>
    </row>
    <row r="1078" spans="16:21" x14ac:dyDescent="0.25">
      <c r="P1078" s="8">
        <f>IF($A$20=1,IF(UDDS!A1078="","",UDDS!A1078),IF($A$20=2,IF('FTP-75'!A1078="","",'FTP-75'!A1078),IF($A$20=3, IF('US06'!A1078="","",'US06'!A1078),IF($A$20=4, IF(NEDC!A1078="","", NEDC!A1078),IF($A$20=5, IF('JPN10-15'!A1078="","",'JPN10-15'!A1078),IF($A$20=6, IF(WLTC!B1078="","", WLTC!B1078),IF($A$20=7, IF('New Cycle 1'!A1078="","", 'New Cycle 1'!A1078),IF($A$20=8, IF('New Cycle 2'!A1078="","", 'New Cycle 3'!A1078),IF($A$20=9, IF('New Cycle 3'!A1078="","", 'New Cycle 3'!A1078),"")))))))))</f>
        <v>1076</v>
      </c>
      <c r="Q1078" s="32">
        <f>IF($A$20=1,IF(UDDS!C1078="","",UDDS!C1078),IF($A$20=2,IF('FTP-75'!C1078="","",'FTP-75'!C1078),IF($A$20=3, IF('US06'!C1078="","",'US06'!C1078),IF($A$20=4, IF(NEDC!B1078="","", NEDC!B1078),IF($A$20=5, IF('JPN10-15'!B1078="","",'JPN10-15'!B1078),IF($A$20=6, IF(WLTC!C1078="","", WLTC!C1078),IF($A$20=7, IF('New Cycle 1'!B1078="","", 'New Cycle 1'!B1078),IF($A$20=8, IF('New Cycle 2'!B1078="","", 'New Cycle 2'!B1078),IF($A$20=9, IF('New Cycle 3'!B1078="","", 'New Cycle 3'!B1078),"")))))))))</f>
        <v>100</v>
      </c>
      <c r="R1078" s="32">
        <f>IF($A$20=1,IF(UDDS!D1078="","",UDDS!D1078),IF($A$20=2,IF('FTP-75'!D1078="","",'FTP-75'!D1078),IF($A$20=3, IF('US06'!D1078="","",'US06'!D1078),IF($A$20=4, IF(NEDC!C1078="","", NEDC!C1078),IF($A$20=5, IF('JPN10-15'!C1078="","",'JPN10-15'!C1078),IF($A$20=6, IF(WLTC!D1078="","", WLTC!D1078),IF($A$20=7, IF('New Cycle 1'!C1078="","", 'New Cycle 1'!C1078),IF($A$20=8, IF('New Cycle 2'!C1078="","", 'New Cycle 2'!C1078),IF($A$20=9, IF('New Cycle 3'!C1078="","", 'New Cycle 3'!C1078),"")))))))))</f>
        <v>0</v>
      </c>
      <c r="S1078" s="32">
        <f>IF($A$20=1,IF(UDDS!E1078="","",UDDS!E1078),IF($A$20=2,IF('FTP-75'!E1078="","",'FTP-75'!E1078),IF($A$20=3, IF('US06'!E1078="","",'US06'!E1078),IF($A$20=4, IF(NEDC!D1078="","", NEDC!D1078),IF($A$20=5, IF('JPN10-15'!D1078="","",'JPN10-15'!D1078),IF($A$20=6, IF(WLTC!E1078="","", WLTC!E1078),IF($A$20=7, IF('New Cycle 1'!D1078="","", 'New Cycle 1'!D1078),IF($A$20=8, IF('New Cycle 2'!D1078="","", 'New Cycle 2'!D1078),IF($A$20=9, IF('New Cycle 3'!D1078="","", 'New Cycle 3'!D1078),"")))))))))</f>
        <v>27.777777777777779</v>
      </c>
      <c r="T1078" s="32">
        <f>IF($A$20=1,IF(UDDS!F1078="","",UDDS!F1078),IF($A$20=2,IF('FTP-75'!F1078="","",'FTP-75'!F1078),IF($A$20=3, IF('US06'!F1078="","",'US06'!F1078),IF($A$20=4, IF(NEDC!E1078="","", NEDC!E1078),IF($A$20=5, IF('JPN10-15'!E1078="","",'JPN10-15'!E1078),IF($A$20=6, IF(WLTC!F1078="","", WLTC!F1078),IF($A$20=7, IF('New Cycle 1'!E1078="","", 'New Cycle 1'!E1078),IF($A$20=8, IF('New Cycle 2'!E1078="","", 'New Cycle 2'!E1078),IF($A$20=9, IF('New Cycle 3'!E1078="","", 'New Cycle 3'!E1078),"")))))))))</f>
        <v>0</v>
      </c>
      <c r="U1078" s="32">
        <f>IF($A$20=1,IF(UDDS!G1078="","",UDDS!G1078),IF($A$20=2,IF('FTP-75'!G1078="","",'FTP-75'!G1078),IF($A$20=3, IF('US06'!G1078="","",'US06'!G1078),IF($A$20=4, IF(NEDC!F1078="","", NEDC!F1078),IF($A$20=5, IF('JPN10-15'!F1078="","",'JPN10-15'!F1078),IF($A$20=6, IF(WLTC!G1078="","", WLTC!G1078),IF($A$20=7, IF('New Cycle 1'!F1078="","", 'New Cycle 1'!F1078),IF($A$20=8, IF('New Cycle 2'!F1078="","", 'New Cycle 2'!F1078),IF($A$20=9, IF('New Cycle 3'!F1078="","", 'New Cycle 3'!F1078),"")))))))))</f>
        <v>8812.47834590606</v>
      </c>
    </row>
    <row r="1079" spans="16:21" x14ac:dyDescent="0.25">
      <c r="P1079" s="8">
        <f>IF($A$20=1,IF(UDDS!A1079="","",UDDS!A1079),IF($A$20=2,IF('FTP-75'!A1079="","",'FTP-75'!A1079),IF($A$20=3, IF('US06'!A1079="","",'US06'!A1079),IF($A$20=4, IF(NEDC!A1079="","", NEDC!A1079),IF($A$20=5, IF('JPN10-15'!A1079="","",'JPN10-15'!A1079),IF($A$20=6, IF(WLTC!B1079="","", WLTC!B1079),IF($A$20=7, IF('New Cycle 1'!A1079="","", 'New Cycle 1'!A1079),IF($A$20=8, IF('New Cycle 2'!A1079="","", 'New Cycle 3'!A1079),IF($A$20=9, IF('New Cycle 3'!A1079="","", 'New Cycle 3'!A1079),"")))))))))</f>
        <v>1077</v>
      </c>
      <c r="Q1079" s="32">
        <f>IF($A$20=1,IF(UDDS!C1079="","",UDDS!C1079),IF($A$20=2,IF('FTP-75'!C1079="","",'FTP-75'!C1079),IF($A$20=3, IF('US06'!C1079="","",'US06'!C1079),IF($A$20=4, IF(NEDC!B1079="","", NEDC!B1079),IF($A$20=5, IF('JPN10-15'!B1079="","",'JPN10-15'!B1079),IF($A$20=6, IF(WLTC!C1079="","", WLTC!C1079),IF($A$20=7, IF('New Cycle 1'!B1079="","", 'New Cycle 1'!B1079),IF($A$20=8, IF('New Cycle 2'!B1079="","", 'New Cycle 2'!B1079),IF($A$20=9, IF('New Cycle 3'!B1079="","", 'New Cycle 3'!B1079),"")))))))))</f>
        <v>100</v>
      </c>
      <c r="R1079" s="32">
        <f>IF($A$20=1,IF(UDDS!D1079="","",UDDS!D1079),IF($A$20=2,IF('FTP-75'!D1079="","",'FTP-75'!D1079),IF($A$20=3, IF('US06'!D1079="","",'US06'!D1079),IF($A$20=4, IF(NEDC!C1079="","", NEDC!C1079),IF($A$20=5, IF('JPN10-15'!C1079="","",'JPN10-15'!C1079),IF($A$20=6, IF(WLTC!D1079="","", WLTC!D1079),IF($A$20=7, IF('New Cycle 1'!C1079="","", 'New Cycle 1'!C1079),IF($A$20=8, IF('New Cycle 2'!C1079="","", 'New Cycle 2'!C1079),IF($A$20=9, IF('New Cycle 3'!C1079="","", 'New Cycle 3'!C1079),"")))))))))</f>
        <v>0</v>
      </c>
      <c r="S1079" s="32">
        <f>IF($A$20=1,IF(UDDS!E1079="","",UDDS!E1079),IF($A$20=2,IF('FTP-75'!E1079="","",'FTP-75'!E1079),IF($A$20=3, IF('US06'!E1079="","",'US06'!E1079),IF($A$20=4, IF(NEDC!D1079="","", NEDC!D1079),IF($A$20=5, IF('JPN10-15'!D1079="","",'JPN10-15'!D1079),IF($A$20=6, IF(WLTC!E1079="","", WLTC!E1079),IF($A$20=7, IF('New Cycle 1'!D1079="","", 'New Cycle 1'!D1079),IF($A$20=8, IF('New Cycle 2'!D1079="","", 'New Cycle 2'!D1079),IF($A$20=9, IF('New Cycle 3'!D1079="","", 'New Cycle 3'!D1079),"")))))))))</f>
        <v>27.777777777777779</v>
      </c>
      <c r="T1079" s="32">
        <f>IF($A$20=1,IF(UDDS!F1079="","",UDDS!F1079),IF($A$20=2,IF('FTP-75'!F1079="","",'FTP-75'!F1079),IF($A$20=3, IF('US06'!F1079="","",'US06'!F1079),IF($A$20=4, IF(NEDC!E1079="","", NEDC!E1079),IF($A$20=5, IF('JPN10-15'!E1079="","",'JPN10-15'!E1079),IF($A$20=6, IF(WLTC!F1079="","", WLTC!F1079),IF($A$20=7, IF('New Cycle 1'!E1079="","", 'New Cycle 1'!E1079),IF($A$20=8, IF('New Cycle 2'!E1079="","", 'New Cycle 2'!E1079),IF($A$20=9, IF('New Cycle 3'!E1079="","", 'New Cycle 3'!E1079),"")))))))))</f>
        <v>0</v>
      </c>
      <c r="U1079" s="32">
        <f>IF($A$20=1,IF(UDDS!G1079="","",UDDS!G1079),IF($A$20=2,IF('FTP-75'!G1079="","",'FTP-75'!G1079),IF($A$20=3, IF('US06'!G1079="","",'US06'!G1079),IF($A$20=4, IF(NEDC!F1079="","", NEDC!F1079),IF($A$20=5, IF('JPN10-15'!F1079="","",'JPN10-15'!F1079),IF($A$20=6, IF(WLTC!G1079="","", WLTC!G1079),IF($A$20=7, IF('New Cycle 1'!F1079="","", 'New Cycle 1'!F1079),IF($A$20=8, IF('New Cycle 2'!F1079="","", 'New Cycle 2'!F1079),IF($A$20=9, IF('New Cycle 3'!F1079="","", 'New Cycle 3'!F1079),"")))))))))</f>
        <v>8840.2561236838374</v>
      </c>
    </row>
    <row r="1080" spans="16:21" x14ac:dyDescent="0.25">
      <c r="P1080" s="8">
        <f>IF($A$20=1,IF(UDDS!A1080="","",UDDS!A1080),IF($A$20=2,IF('FTP-75'!A1080="","",'FTP-75'!A1080),IF($A$20=3, IF('US06'!A1080="","",'US06'!A1080),IF($A$20=4, IF(NEDC!A1080="","", NEDC!A1080),IF($A$20=5, IF('JPN10-15'!A1080="","",'JPN10-15'!A1080),IF($A$20=6, IF(WLTC!B1080="","", WLTC!B1080),IF($A$20=7, IF('New Cycle 1'!A1080="","", 'New Cycle 1'!A1080),IF($A$20=8, IF('New Cycle 2'!A1080="","", 'New Cycle 3'!A1080),IF($A$20=9, IF('New Cycle 3'!A1080="","", 'New Cycle 3'!A1080),"")))))))))</f>
        <v>1078</v>
      </c>
      <c r="Q1080" s="32">
        <f>IF($A$20=1,IF(UDDS!C1080="","",UDDS!C1080),IF($A$20=2,IF('FTP-75'!C1080="","",'FTP-75'!C1080),IF($A$20=3, IF('US06'!C1080="","",'US06'!C1080),IF($A$20=4, IF(NEDC!B1080="","", NEDC!B1080),IF($A$20=5, IF('JPN10-15'!B1080="","",'JPN10-15'!B1080),IF($A$20=6, IF(WLTC!C1080="","", WLTC!C1080),IF($A$20=7, IF('New Cycle 1'!B1080="","", 'New Cycle 1'!B1080),IF($A$20=8, IF('New Cycle 2'!B1080="","", 'New Cycle 2'!B1080),IF($A$20=9, IF('New Cycle 3'!B1080="","", 'New Cycle 3'!B1080),"")))))))))</f>
        <v>100</v>
      </c>
      <c r="R1080" s="32">
        <f>IF($A$20=1,IF(UDDS!D1080="","",UDDS!D1080),IF($A$20=2,IF('FTP-75'!D1080="","",'FTP-75'!D1080),IF($A$20=3, IF('US06'!D1080="","",'US06'!D1080),IF($A$20=4, IF(NEDC!C1080="","", NEDC!C1080),IF($A$20=5, IF('JPN10-15'!C1080="","",'JPN10-15'!C1080),IF($A$20=6, IF(WLTC!D1080="","", WLTC!D1080),IF($A$20=7, IF('New Cycle 1'!C1080="","", 'New Cycle 1'!C1080),IF($A$20=8, IF('New Cycle 2'!C1080="","", 'New Cycle 2'!C1080),IF($A$20=9, IF('New Cycle 3'!C1080="","", 'New Cycle 3'!C1080),"")))))))))</f>
        <v>0</v>
      </c>
      <c r="S1080" s="32">
        <f>IF($A$20=1,IF(UDDS!E1080="","",UDDS!E1080),IF($A$20=2,IF('FTP-75'!E1080="","",'FTP-75'!E1080),IF($A$20=3, IF('US06'!E1080="","",'US06'!E1080),IF($A$20=4, IF(NEDC!D1080="","", NEDC!D1080),IF($A$20=5, IF('JPN10-15'!D1080="","",'JPN10-15'!D1080),IF($A$20=6, IF(WLTC!E1080="","", WLTC!E1080),IF($A$20=7, IF('New Cycle 1'!D1080="","", 'New Cycle 1'!D1080),IF($A$20=8, IF('New Cycle 2'!D1080="","", 'New Cycle 2'!D1080),IF($A$20=9, IF('New Cycle 3'!D1080="","", 'New Cycle 3'!D1080),"")))))))))</f>
        <v>27.777777777777779</v>
      </c>
      <c r="T1080" s="32">
        <f>IF($A$20=1,IF(UDDS!F1080="","",UDDS!F1080),IF($A$20=2,IF('FTP-75'!F1080="","",'FTP-75'!F1080),IF($A$20=3, IF('US06'!F1080="","",'US06'!F1080),IF($A$20=4, IF(NEDC!E1080="","", NEDC!E1080),IF($A$20=5, IF('JPN10-15'!E1080="","",'JPN10-15'!E1080),IF($A$20=6, IF(WLTC!F1080="","", WLTC!F1080),IF($A$20=7, IF('New Cycle 1'!E1080="","", 'New Cycle 1'!E1080),IF($A$20=8, IF('New Cycle 2'!E1080="","", 'New Cycle 2'!E1080),IF($A$20=9, IF('New Cycle 3'!E1080="","", 'New Cycle 3'!E1080),"")))))))))</f>
        <v>0</v>
      </c>
      <c r="U1080" s="32">
        <f>IF($A$20=1,IF(UDDS!G1080="","",UDDS!G1080),IF($A$20=2,IF('FTP-75'!G1080="","",'FTP-75'!G1080),IF($A$20=3, IF('US06'!G1080="","",'US06'!G1080),IF($A$20=4, IF(NEDC!F1080="","", NEDC!F1080),IF($A$20=5, IF('JPN10-15'!F1080="","",'JPN10-15'!F1080),IF($A$20=6, IF(WLTC!G1080="","", WLTC!G1080),IF($A$20=7, IF('New Cycle 1'!F1080="","", 'New Cycle 1'!F1080),IF($A$20=8, IF('New Cycle 2'!F1080="","", 'New Cycle 2'!F1080),IF($A$20=9, IF('New Cycle 3'!F1080="","", 'New Cycle 3'!F1080),"")))))))))</f>
        <v>8868.0339014616147</v>
      </c>
    </row>
    <row r="1081" spans="16:21" x14ac:dyDescent="0.25">
      <c r="P1081" s="8">
        <f>IF($A$20=1,IF(UDDS!A1081="","",UDDS!A1081),IF($A$20=2,IF('FTP-75'!A1081="","",'FTP-75'!A1081),IF($A$20=3, IF('US06'!A1081="","",'US06'!A1081),IF($A$20=4, IF(NEDC!A1081="","", NEDC!A1081),IF($A$20=5, IF('JPN10-15'!A1081="","",'JPN10-15'!A1081),IF($A$20=6, IF(WLTC!B1081="","", WLTC!B1081),IF($A$20=7, IF('New Cycle 1'!A1081="","", 'New Cycle 1'!A1081),IF($A$20=8, IF('New Cycle 2'!A1081="","", 'New Cycle 3'!A1081),IF($A$20=9, IF('New Cycle 3'!A1081="","", 'New Cycle 3'!A1081),"")))))))))</f>
        <v>1079</v>
      </c>
      <c r="Q1081" s="32">
        <f>IF($A$20=1,IF(UDDS!C1081="","",UDDS!C1081),IF($A$20=2,IF('FTP-75'!C1081="","",'FTP-75'!C1081),IF($A$20=3, IF('US06'!C1081="","",'US06'!C1081),IF($A$20=4, IF(NEDC!B1081="","", NEDC!B1081),IF($A$20=5, IF('JPN10-15'!B1081="","",'JPN10-15'!B1081),IF($A$20=6, IF(WLTC!C1081="","", WLTC!C1081),IF($A$20=7, IF('New Cycle 1'!B1081="","", 'New Cycle 1'!B1081),IF($A$20=8, IF('New Cycle 2'!B1081="","", 'New Cycle 2'!B1081),IF($A$20=9, IF('New Cycle 3'!B1081="","", 'New Cycle 3'!B1081),"")))))))))</f>
        <v>100</v>
      </c>
      <c r="R1081" s="32">
        <f>IF($A$20=1,IF(UDDS!D1081="","",UDDS!D1081),IF($A$20=2,IF('FTP-75'!D1081="","",'FTP-75'!D1081),IF($A$20=3, IF('US06'!D1081="","",'US06'!D1081),IF($A$20=4, IF(NEDC!C1081="","", NEDC!C1081),IF($A$20=5, IF('JPN10-15'!C1081="","",'JPN10-15'!C1081),IF($A$20=6, IF(WLTC!D1081="","", WLTC!D1081),IF($A$20=7, IF('New Cycle 1'!C1081="","", 'New Cycle 1'!C1081),IF($A$20=8, IF('New Cycle 2'!C1081="","", 'New Cycle 2'!C1081),IF($A$20=9, IF('New Cycle 3'!C1081="","", 'New Cycle 3'!C1081),"")))))))))</f>
        <v>0</v>
      </c>
      <c r="S1081" s="32">
        <f>IF($A$20=1,IF(UDDS!E1081="","",UDDS!E1081),IF($A$20=2,IF('FTP-75'!E1081="","",'FTP-75'!E1081),IF($A$20=3, IF('US06'!E1081="","",'US06'!E1081),IF($A$20=4, IF(NEDC!D1081="","", NEDC!D1081),IF($A$20=5, IF('JPN10-15'!D1081="","",'JPN10-15'!D1081),IF($A$20=6, IF(WLTC!E1081="","", WLTC!E1081),IF($A$20=7, IF('New Cycle 1'!D1081="","", 'New Cycle 1'!D1081),IF($A$20=8, IF('New Cycle 2'!D1081="","", 'New Cycle 2'!D1081),IF($A$20=9, IF('New Cycle 3'!D1081="","", 'New Cycle 3'!D1081),"")))))))))</f>
        <v>27.777777777777779</v>
      </c>
      <c r="T1081" s="32">
        <f>IF($A$20=1,IF(UDDS!F1081="","",UDDS!F1081),IF($A$20=2,IF('FTP-75'!F1081="","",'FTP-75'!F1081),IF($A$20=3, IF('US06'!F1081="","",'US06'!F1081),IF($A$20=4, IF(NEDC!E1081="","", NEDC!E1081),IF($A$20=5, IF('JPN10-15'!E1081="","",'JPN10-15'!E1081),IF($A$20=6, IF(WLTC!F1081="","", WLTC!F1081),IF($A$20=7, IF('New Cycle 1'!E1081="","", 'New Cycle 1'!E1081),IF($A$20=8, IF('New Cycle 2'!E1081="","", 'New Cycle 2'!E1081),IF($A$20=9, IF('New Cycle 3'!E1081="","", 'New Cycle 3'!E1081),"")))))))))</f>
        <v>0</v>
      </c>
      <c r="U1081" s="32">
        <f>IF($A$20=1,IF(UDDS!G1081="","",UDDS!G1081),IF($A$20=2,IF('FTP-75'!G1081="","",'FTP-75'!G1081),IF($A$20=3, IF('US06'!G1081="","",'US06'!G1081),IF($A$20=4, IF(NEDC!F1081="","", NEDC!F1081),IF($A$20=5, IF('JPN10-15'!F1081="","",'JPN10-15'!F1081),IF($A$20=6, IF(WLTC!G1081="","", WLTC!G1081),IF($A$20=7, IF('New Cycle 1'!F1081="","", 'New Cycle 1'!F1081),IF($A$20=8, IF('New Cycle 2'!F1081="","", 'New Cycle 2'!F1081),IF($A$20=9, IF('New Cycle 3'!F1081="","", 'New Cycle 3'!F1081),"")))))))))</f>
        <v>8895.8116792393921</v>
      </c>
    </row>
    <row r="1082" spans="16:21" x14ac:dyDescent="0.25">
      <c r="P1082" s="8">
        <f>IF($A$20=1,IF(UDDS!A1082="","",UDDS!A1082),IF($A$20=2,IF('FTP-75'!A1082="","",'FTP-75'!A1082),IF($A$20=3, IF('US06'!A1082="","",'US06'!A1082),IF($A$20=4, IF(NEDC!A1082="","", NEDC!A1082),IF($A$20=5, IF('JPN10-15'!A1082="","",'JPN10-15'!A1082),IF($A$20=6, IF(WLTC!B1082="","", WLTC!B1082),IF($A$20=7, IF('New Cycle 1'!A1082="","", 'New Cycle 1'!A1082),IF($A$20=8, IF('New Cycle 2'!A1082="","", 'New Cycle 3'!A1082),IF($A$20=9, IF('New Cycle 3'!A1082="","", 'New Cycle 3'!A1082),"")))))))))</f>
        <v>1080</v>
      </c>
      <c r="Q1082" s="32">
        <f>IF($A$20=1,IF(UDDS!C1082="","",UDDS!C1082),IF($A$20=2,IF('FTP-75'!C1082="","",'FTP-75'!C1082),IF($A$20=3, IF('US06'!C1082="","",'US06'!C1082),IF($A$20=4, IF(NEDC!B1082="","", NEDC!B1082),IF($A$20=5, IF('JPN10-15'!B1082="","",'JPN10-15'!B1082),IF($A$20=6, IF(WLTC!C1082="","", WLTC!C1082),IF($A$20=7, IF('New Cycle 1'!B1082="","", 'New Cycle 1'!B1082),IF($A$20=8, IF('New Cycle 2'!B1082="","", 'New Cycle 2'!B1082),IF($A$20=9, IF('New Cycle 3'!B1082="","", 'New Cycle 3'!B1082),"")))))))))</f>
        <v>100</v>
      </c>
      <c r="R1082" s="32">
        <f>IF($A$20=1,IF(UDDS!D1082="","",UDDS!D1082),IF($A$20=2,IF('FTP-75'!D1082="","",'FTP-75'!D1082),IF($A$20=3, IF('US06'!D1082="","",'US06'!D1082),IF($A$20=4, IF(NEDC!C1082="","", NEDC!C1082),IF($A$20=5, IF('JPN10-15'!C1082="","",'JPN10-15'!C1082),IF($A$20=6, IF(WLTC!D1082="","", WLTC!D1082),IF($A$20=7, IF('New Cycle 1'!C1082="","", 'New Cycle 1'!C1082),IF($A$20=8, IF('New Cycle 2'!C1082="","", 'New Cycle 2'!C1082),IF($A$20=9, IF('New Cycle 3'!C1082="","", 'New Cycle 3'!C1082),"")))))))))</f>
        <v>0</v>
      </c>
      <c r="S1082" s="32">
        <f>IF($A$20=1,IF(UDDS!E1082="","",UDDS!E1082),IF($A$20=2,IF('FTP-75'!E1082="","",'FTP-75'!E1082),IF($A$20=3, IF('US06'!E1082="","",'US06'!E1082),IF($A$20=4, IF(NEDC!D1082="","", NEDC!D1082),IF($A$20=5, IF('JPN10-15'!D1082="","",'JPN10-15'!D1082),IF($A$20=6, IF(WLTC!E1082="","", WLTC!E1082),IF($A$20=7, IF('New Cycle 1'!D1082="","", 'New Cycle 1'!D1082),IF($A$20=8, IF('New Cycle 2'!D1082="","", 'New Cycle 2'!D1082),IF($A$20=9, IF('New Cycle 3'!D1082="","", 'New Cycle 3'!D1082),"")))))))))</f>
        <v>27.777777777777779</v>
      </c>
      <c r="T1082" s="32">
        <f>IF($A$20=1,IF(UDDS!F1082="","",UDDS!F1082),IF($A$20=2,IF('FTP-75'!F1082="","",'FTP-75'!F1082),IF($A$20=3, IF('US06'!F1082="","",'US06'!F1082),IF($A$20=4, IF(NEDC!E1082="","", NEDC!E1082),IF($A$20=5, IF('JPN10-15'!E1082="","",'JPN10-15'!E1082),IF($A$20=6, IF(WLTC!F1082="","", WLTC!F1082),IF($A$20=7, IF('New Cycle 1'!E1082="","", 'New Cycle 1'!E1082),IF($A$20=8, IF('New Cycle 2'!E1082="","", 'New Cycle 2'!E1082),IF($A$20=9, IF('New Cycle 3'!E1082="","", 'New Cycle 3'!E1082),"")))))))))</f>
        <v>0</v>
      </c>
      <c r="U1082" s="32">
        <f>IF($A$20=1,IF(UDDS!G1082="","",UDDS!G1082),IF($A$20=2,IF('FTP-75'!G1082="","",'FTP-75'!G1082),IF($A$20=3, IF('US06'!G1082="","",'US06'!G1082),IF($A$20=4, IF(NEDC!F1082="","", NEDC!F1082),IF($A$20=5, IF('JPN10-15'!F1082="","",'JPN10-15'!F1082),IF($A$20=6, IF(WLTC!G1082="","", WLTC!G1082),IF($A$20=7, IF('New Cycle 1'!F1082="","", 'New Cycle 1'!F1082),IF($A$20=8, IF('New Cycle 2'!F1082="","", 'New Cycle 2'!F1082),IF($A$20=9, IF('New Cycle 3'!F1082="","", 'New Cycle 3'!F1082),"")))))))))</f>
        <v>8923.5894570171695</v>
      </c>
    </row>
    <row r="1083" spans="16:21" x14ac:dyDescent="0.25">
      <c r="P1083" s="8">
        <f>IF($A$20=1,IF(UDDS!A1083="","",UDDS!A1083),IF($A$20=2,IF('FTP-75'!A1083="","",'FTP-75'!A1083),IF($A$20=3, IF('US06'!A1083="","",'US06'!A1083),IF($A$20=4, IF(NEDC!A1083="","", NEDC!A1083),IF($A$20=5, IF('JPN10-15'!A1083="","",'JPN10-15'!A1083),IF($A$20=6, IF(WLTC!B1083="","", WLTC!B1083),IF($A$20=7, IF('New Cycle 1'!A1083="","", 'New Cycle 1'!A1083),IF($A$20=8, IF('New Cycle 2'!A1083="","", 'New Cycle 3'!A1083),IF($A$20=9, IF('New Cycle 3'!A1083="","", 'New Cycle 3'!A1083),"")))))))))</f>
        <v>1081</v>
      </c>
      <c r="Q1083" s="32">
        <f>IF($A$20=1,IF(UDDS!C1083="","",UDDS!C1083),IF($A$20=2,IF('FTP-75'!C1083="","",'FTP-75'!C1083),IF($A$20=3, IF('US06'!C1083="","",'US06'!C1083),IF($A$20=4, IF(NEDC!B1083="","", NEDC!B1083),IF($A$20=5, IF('JPN10-15'!B1083="","",'JPN10-15'!B1083),IF($A$20=6, IF(WLTC!C1083="","", WLTC!C1083),IF($A$20=7, IF('New Cycle 1'!B1083="","", 'New Cycle 1'!B1083),IF($A$20=8, IF('New Cycle 2'!B1083="","", 'New Cycle 2'!B1083),IF($A$20=9, IF('New Cycle 3'!B1083="","", 'New Cycle 3'!B1083),"")))))))))</f>
        <v>100</v>
      </c>
      <c r="R1083" s="32">
        <f>IF($A$20=1,IF(UDDS!D1083="","",UDDS!D1083),IF($A$20=2,IF('FTP-75'!D1083="","",'FTP-75'!D1083),IF($A$20=3, IF('US06'!D1083="","",'US06'!D1083),IF($A$20=4, IF(NEDC!C1083="","", NEDC!C1083),IF($A$20=5, IF('JPN10-15'!C1083="","",'JPN10-15'!C1083),IF($A$20=6, IF(WLTC!D1083="","", WLTC!D1083),IF($A$20=7, IF('New Cycle 1'!C1083="","", 'New Cycle 1'!C1083),IF($A$20=8, IF('New Cycle 2'!C1083="","", 'New Cycle 2'!C1083),IF($A$20=9, IF('New Cycle 3'!C1083="","", 'New Cycle 3'!C1083),"")))))))))</f>
        <v>0</v>
      </c>
      <c r="S1083" s="32">
        <f>IF($A$20=1,IF(UDDS!E1083="","",UDDS!E1083),IF($A$20=2,IF('FTP-75'!E1083="","",'FTP-75'!E1083),IF($A$20=3, IF('US06'!E1083="","",'US06'!E1083),IF($A$20=4, IF(NEDC!D1083="","", NEDC!D1083),IF($A$20=5, IF('JPN10-15'!D1083="","",'JPN10-15'!D1083),IF($A$20=6, IF(WLTC!E1083="","", WLTC!E1083),IF($A$20=7, IF('New Cycle 1'!D1083="","", 'New Cycle 1'!D1083),IF($A$20=8, IF('New Cycle 2'!D1083="","", 'New Cycle 2'!D1083),IF($A$20=9, IF('New Cycle 3'!D1083="","", 'New Cycle 3'!D1083),"")))))))))</f>
        <v>27.777777777777779</v>
      </c>
      <c r="T1083" s="32">
        <f>IF($A$20=1,IF(UDDS!F1083="","",UDDS!F1083),IF($A$20=2,IF('FTP-75'!F1083="","",'FTP-75'!F1083),IF($A$20=3, IF('US06'!F1083="","",'US06'!F1083),IF($A$20=4, IF(NEDC!E1083="","", NEDC!E1083),IF($A$20=5, IF('JPN10-15'!E1083="","",'JPN10-15'!E1083),IF($A$20=6, IF(WLTC!F1083="","", WLTC!F1083),IF($A$20=7, IF('New Cycle 1'!E1083="","", 'New Cycle 1'!E1083),IF($A$20=8, IF('New Cycle 2'!E1083="","", 'New Cycle 2'!E1083),IF($A$20=9, IF('New Cycle 3'!E1083="","", 'New Cycle 3'!E1083),"")))))))))</f>
        <v>0</v>
      </c>
      <c r="U1083" s="32">
        <f>IF($A$20=1,IF(UDDS!G1083="","",UDDS!G1083),IF($A$20=2,IF('FTP-75'!G1083="","",'FTP-75'!G1083),IF($A$20=3, IF('US06'!G1083="","",'US06'!G1083),IF($A$20=4, IF(NEDC!F1083="","", NEDC!F1083),IF($A$20=5, IF('JPN10-15'!F1083="","",'JPN10-15'!F1083),IF($A$20=6, IF(WLTC!G1083="","", WLTC!G1083),IF($A$20=7, IF('New Cycle 1'!F1083="","", 'New Cycle 1'!F1083),IF($A$20=8, IF('New Cycle 2'!F1083="","", 'New Cycle 2'!F1083),IF($A$20=9, IF('New Cycle 3'!F1083="","", 'New Cycle 3'!F1083),"")))))))))</f>
        <v>8951.3672347949469</v>
      </c>
    </row>
    <row r="1084" spans="16:21" x14ac:dyDescent="0.25">
      <c r="P1084" s="8">
        <f>IF($A$20=1,IF(UDDS!A1084="","",UDDS!A1084),IF($A$20=2,IF('FTP-75'!A1084="","",'FTP-75'!A1084),IF($A$20=3, IF('US06'!A1084="","",'US06'!A1084),IF($A$20=4, IF(NEDC!A1084="","", NEDC!A1084),IF($A$20=5, IF('JPN10-15'!A1084="","",'JPN10-15'!A1084),IF($A$20=6, IF(WLTC!B1084="","", WLTC!B1084),IF($A$20=7, IF('New Cycle 1'!A1084="","", 'New Cycle 1'!A1084),IF($A$20=8, IF('New Cycle 2'!A1084="","", 'New Cycle 3'!A1084),IF($A$20=9, IF('New Cycle 3'!A1084="","", 'New Cycle 3'!A1084),"")))))))))</f>
        <v>1082</v>
      </c>
      <c r="Q1084" s="32">
        <f>IF($A$20=1,IF(UDDS!C1084="","",UDDS!C1084),IF($A$20=2,IF('FTP-75'!C1084="","",'FTP-75'!C1084),IF($A$20=3, IF('US06'!C1084="","",'US06'!C1084),IF($A$20=4, IF(NEDC!B1084="","", NEDC!B1084),IF($A$20=5, IF('JPN10-15'!B1084="","",'JPN10-15'!B1084),IF($A$20=6, IF(WLTC!C1084="","", WLTC!C1084),IF($A$20=7, IF('New Cycle 1'!B1084="","", 'New Cycle 1'!B1084),IF($A$20=8, IF('New Cycle 2'!B1084="","", 'New Cycle 2'!B1084),IF($A$20=9, IF('New Cycle 3'!B1084="","", 'New Cycle 3'!B1084),"")))))))))</f>
        <v>100</v>
      </c>
      <c r="R1084" s="32">
        <f>IF($A$20=1,IF(UDDS!D1084="","",UDDS!D1084),IF($A$20=2,IF('FTP-75'!D1084="","",'FTP-75'!D1084),IF($A$20=3, IF('US06'!D1084="","",'US06'!D1084),IF($A$20=4, IF(NEDC!C1084="","", NEDC!C1084),IF($A$20=5, IF('JPN10-15'!C1084="","",'JPN10-15'!C1084),IF($A$20=6, IF(WLTC!D1084="","", WLTC!D1084),IF($A$20=7, IF('New Cycle 1'!C1084="","", 'New Cycle 1'!C1084),IF($A$20=8, IF('New Cycle 2'!C1084="","", 'New Cycle 2'!C1084),IF($A$20=9, IF('New Cycle 3'!C1084="","", 'New Cycle 3'!C1084),"")))))))))</f>
        <v>0</v>
      </c>
      <c r="S1084" s="32">
        <f>IF($A$20=1,IF(UDDS!E1084="","",UDDS!E1084),IF($A$20=2,IF('FTP-75'!E1084="","",'FTP-75'!E1084),IF($A$20=3, IF('US06'!E1084="","",'US06'!E1084),IF($A$20=4, IF(NEDC!D1084="","", NEDC!D1084),IF($A$20=5, IF('JPN10-15'!D1084="","",'JPN10-15'!D1084),IF($A$20=6, IF(WLTC!E1084="","", WLTC!E1084),IF($A$20=7, IF('New Cycle 1'!D1084="","", 'New Cycle 1'!D1084),IF($A$20=8, IF('New Cycle 2'!D1084="","", 'New Cycle 2'!D1084),IF($A$20=9, IF('New Cycle 3'!D1084="","", 'New Cycle 3'!D1084),"")))))))))</f>
        <v>27.777777777777779</v>
      </c>
      <c r="T1084" s="32">
        <f>IF($A$20=1,IF(UDDS!F1084="","",UDDS!F1084),IF($A$20=2,IF('FTP-75'!F1084="","",'FTP-75'!F1084),IF($A$20=3, IF('US06'!F1084="","",'US06'!F1084),IF($A$20=4, IF(NEDC!E1084="","", NEDC!E1084),IF($A$20=5, IF('JPN10-15'!E1084="","",'JPN10-15'!E1084),IF($A$20=6, IF(WLTC!F1084="","", WLTC!F1084),IF($A$20=7, IF('New Cycle 1'!E1084="","", 'New Cycle 1'!E1084),IF($A$20=8, IF('New Cycle 2'!E1084="","", 'New Cycle 2'!E1084),IF($A$20=9, IF('New Cycle 3'!E1084="","", 'New Cycle 3'!E1084),"")))))))))</f>
        <v>0</v>
      </c>
      <c r="U1084" s="32">
        <f>IF($A$20=1,IF(UDDS!G1084="","",UDDS!G1084),IF($A$20=2,IF('FTP-75'!G1084="","",'FTP-75'!G1084),IF($A$20=3, IF('US06'!G1084="","",'US06'!G1084),IF($A$20=4, IF(NEDC!F1084="","", NEDC!F1084),IF($A$20=5, IF('JPN10-15'!F1084="","",'JPN10-15'!F1084),IF($A$20=6, IF(WLTC!G1084="","", WLTC!G1084),IF($A$20=7, IF('New Cycle 1'!F1084="","", 'New Cycle 1'!F1084),IF($A$20=8, IF('New Cycle 2'!F1084="","", 'New Cycle 2'!F1084),IF($A$20=9, IF('New Cycle 3'!F1084="","", 'New Cycle 3'!F1084),"")))))))))</f>
        <v>8979.1450125727242</v>
      </c>
    </row>
    <row r="1085" spans="16:21" x14ac:dyDescent="0.25">
      <c r="P1085" s="8">
        <f>IF($A$20=1,IF(UDDS!A1085="","",UDDS!A1085),IF($A$20=2,IF('FTP-75'!A1085="","",'FTP-75'!A1085),IF($A$20=3, IF('US06'!A1085="","",'US06'!A1085),IF($A$20=4, IF(NEDC!A1085="","", NEDC!A1085),IF($A$20=5, IF('JPN10-15'!A1085="","",'JPN10-15'!A1085),IF($A$20=6, IF(WLTC!B1085="","", WLTC!B1085),IF($A$20=7, IF('New Cycle 1'!A1085="","", 'New Cycle 1'!A1085),IF($A$20=8, IF('New Cycle 2'!A1085="","", 'New Cycle 3'!A1085),IF($A$20=9, IF('New Cycle 3'!A1085="","", 'New Cycle 3'!A1085),"")))))))))</f>
        <v>1083</v>
      </c>
      <c r="Q1085" s="32">
        <f>IF($A$20=1,IF(UDDS!C1085="","",UDDS!C1085),IF($A$20=2,IF('FTP-75'!C1085="","",'FTP-75'!C1085),IF($A$20=3, IF('US06'!C1085="","",'US06'!C1085),IF($A$20=4, IF(NEDC!B1085="","", NEDC!B1085),IF($A$20=5, IF('JPN10-15'!B1085="","",'JPN10-15'!B1085),IF($A$20=6, IF(WLTC!C1085="","", WLTC!C1085),IF($A$20=7, IF('New Cycle 1'!B1085="","", 'New Cycle 1'!B1085),IF($A$20=8, IF('New Cycle 2'!B1085="","", 'New Cycle 2'!B1085),IF($A$20=9, IF('New Cycle 3'!B1085="","", 'New Cycle 3'!B1085),"")))))))))</f>
        <v>100</v>
      </c>
      <c r="R1085" s="32">
        <f>IF($A$20=1,IF(UDDS!D1085="","",UDDS!D1085),IF($A$20=2,IF('FTP-75'!D1085="","",'FTP-75'!D1085),IF($A$20=3, IF('US06'!D1085="","",'US06'!D1085),IF($A$20=4, IF(NEDC!C1085="","", NEDC!C1085),IF($A$20=5, IF('JPN10-15'!C1085="","",'JPN10-15'!C1085),IF($A$20=6, IF(WLTC!D1085="","", WLTC!D1085),IF($A$20=7, IF('New Cycle 1'!C1085="","", 'New Cycle 1'!C1085),IF($A$20=8, IF('New Cycle 2'!C1085="","", 'New Cycle 2'!C1085),IF($A$20=9, IF('New Cycle 3'!C1085="","", 'New Cycle 3'!C1085),"")))))))))</f>
        <v>0</v>
      </c>
      <c r="S1085" s="32">
        <f>IF($A$20=1,IF(UDDS!E1085="","",UDDS!E1085),IF($A$20=2,IF('FTP-75'!E1085="","",'FTP-75'!E1085),IF($A$20=3, IF('US06'!E1085="","",'US06'!E1085),IF($A$20=4, IF(NEDC!D1085="","", NEDC!D1085),IF($A$20=5, IF('JPN10-15'!D1085="","",'JPN10-15'!D1085),IF($A$20=6, IF(WLTC!E1085="","", WLTC!E1085),IF($A$20=7, IF('New Cycle 1'!D1085="","", 'New Cycle 1'!D1085),IF($A$20=8, IF('New Cycle 2'!D1085="","", 'New Cycle 2'!D1085),IF($A$20=9, IF('New Cycle 3'!D1085="","", 'New Cycle 3'!D1085),"")))))))))</f>
        <v>27.777777777777779</v>
      </c>
      <c r="T1085" s="32">
        <f>IF($A$20=1,IF(UDDS!F1085="","",UDDS!F1085),IF($A$20=2,IF('FTP-75'!F1085="","",'FTP-75'!F1085),IF($A$20=3, IF('US06'!F1085="","",'US06'!F1085),IF($A$20=4, IF(NEDC!E1085="","", NEDC!E1085),IF($A$20=5, IF('JPN10-15'!E1085="","",'JPN10-15'!E1085),IF($A$20=6, IF(WLTC!F1085="","", WLTC!F1085),IF($A$20=7, IF('New Cycle 1'!E1085="","", 'New Cycle 1'!E1085),IF($A$20=8, IF('New Cycle 2'!E1085="","", 'New Cycle 2'!E1085),IF($A$20=9, IF('New Cycle 3'!E1085="","", 'New Cycle 3'!E1085),"")))))))))</f>
        <v>0</v>
      </c>
      <c r="U1085" s="32">
        <f>IF($A$20=1,IF(UDDS!G1085="","",UDDS!G1085),IF($A$20=2,IF('FTP-75'!G1085="","",'FTP-75'!G1085),IF($A$20=3, IF('US06'!G1085="","",'US06'!G1085),IF($A$20=4, IF(NEDC!F1085="","", NEDC!F1085),IF($A$20=5, IF('JPN10-15'!F1085="","",'JPN10-15'!F1085),IF($A$20=6, IF(WLTC!G1085="","", WLTC!G1085),IF($A$20=7, IF('New Cycle 1'!F1085="","", 'New Cycle 1'!F1085),IF($A$20=8, IF('New Cycle 2'!F1085="","", 'New Cycle 2'!F1085),IF($A$20=9, IF('New Cycle 3'!F1085="","", 'New Cycle 3'!F1085),"")))))))))</f>
        <v>9006.9227903505016</v>
      </c>
    </row>
    <row r="1086" spans="16:21" x14ac:dyDescent="0.25">
      <c r="P1086" s="8">
        <f>IF($A$20=1,IF(UDDS!A1086="","",UDDS!A1086),IF($A$20=2,IF('FTP-75'!A1086="","",'FTP-75'!A1086),IF($A$20=3, IF('US06'!A1086="","",'US06'!A1086),IF($A$20=4, IF(NEDC!A1086="","", NEDC!A1086),IF($A$20=5, IF('JPN10-15'!A1086="","",'JPN10-15'!A1086),IF($A$20=6, IF(WLTC!B1086="","", WLTC!B1086),IF($A$20=7, IF('New Cycle 1'!A1086="","", 'New Cycle 1'!A1086),IF($A$20=8, IF('New Cycle 2'!A1086="","", 'New Cycle 3'!A1086),IF($A$20=9, IF('New Cycle 3'!A1086="","", 'New Cycle 3'!A1086),"")))))))))</f>
        <v>1084</v>
      </c>
      <c r="Q1086" s="32">
        <f>IF($A$20=1,IF(UDDS!C1086="","",UDDS!C1086),IF($A$20=2,IF('FTP-75'!C1086="","",'FTP-75'!C1086),IF($A$20=3, IF('US06'!C1086="","",'US06'!C1086),IF($A$20=4, IF(NEDC!B1086="","", NEDC!B1086),IF($A$20=5, IF('JPN10-15'!B1086="","",'JPN10-15'!B1086),IF($A$20=6, IF(WLTC!C1086="","", WLTC!C1086),IF($A$20=7, IF('New Cycle 1'!B1086="","", 'New Cycle 1'!B1086),IF($A$20=8, IF('New Cycle 2'!B1086="","", 'New Cycle 2'!B1086),IF($A$20=9, IF('New Cycle 3'!B1086="","", 'New Cycle 3'!B1086),"")))))))))</f>
        <v>100</v>
      </c>
      <c r="R1086" s="32">
        <f>IF($A$20=1,IF(UDDS!D1086="","",UDDS!D1086),IF($A$20=2,IF('FTP-75'!D1086="","",'FTP-75'!D1086),IF($A$20=3, IF('US06'!D1086="","",'US06'!D1086),IF($A$20=4, IF(NEDC!C1086="","", NEDC!C1086),IF($A$20=5, IF('JPN10-15'!C1086="","",'JPN10-15'!C1086),IF($A$20=6, IF(WLTC!D1086="","", WLTC!D1086),IF($A$20=7, IF('New Cycle 1'!C1086="","", 'New Cycle 1'!C1086),IF($A$20=8, IF('New Cycle 2'!C1086="","", 'New Cycle 2'!C1086),IF($A$20=9, IF('New Cycle 3'!C1086="","", 'New Cycle 3'!C1086),"")))))))))</f>
        <v>0</v>
      </c>
      <c r="S1086" s="32">
        <f>IF($A$20=1,IF(UDDS!E1086="","",UDDS!E1086),IF($A$20=2,IF('FTP-75'!E1086="","",'FTP-75'!E1086),IF($A$20=3, IF('US06'!E1086="","",'US06'!E1086),IF($A$20=4, IF(NEDC!D1086="","", NEDC!D1086),IF($A$20=5, IF('JPN10-15'!D1086="","",'JPN10-15'!D1086),IF($A$20=6, IF(WLTC!E1086="","", WLTC!E1086),IF($A$20=7, IF('New Cycle 1'!D1086="","", 'New Cycle 1'!D1086),IF($A$20=8, IF('New Cycle 2'!D1086="","", 'New Cycle 2'!D1086),IF($A$20=9, IF('New Cycle 3'!D1086="","", 'New Cycle 3'!D1086),"")))))))))</f>
        <v>27.777777777777779</v>
      </c>
      <c r="T1086" s="32">
        <f>IF($A$20=1,IF(UDDS!F1086="","",UDDS!F1086),IF($A$20=2,IF('FTP-75'!F1086="","",'FTP-75'!F1086),IF($A$20=3, IF('US06'!F1086="","",'US06'!F1086),IF($A$20=4, IF(NEDC!E1086="","", NEDC!E1086),IF($A$20=5, IF('JPN10-15'!E1086="","",'JPN10-15'!E1086),IF($A$20=6, IF(WLTC!F1086="","", WLTC!F1086),IF($A$20=7, IF('New Cycle 1'!E1086="","", 'New Cycle 1'!E1086),IF($A$20=8, IF('New Cycle 2'!E1086="","", 'New Cycle 2'!E1086),IF($A$20=9, IF('New Cycle 3'!E1086="","", 'New Cycle 3'!E1086),"")))))))))</f>
        <v>0</v>
      </c>
      <c r="U1086" s="32">
        <f>IF($A$20=1,IF(UDDS!G1086="","",UDDS!G1086),IF($A$20=2,IF('FTP-75'!G1086="","",'FTP-75'!G1086),IF($A$20=3, IF('US06'!G1086="","",'US06'!G1086),IF($A$20=4, IF(NEDC!F1086="","", NEDC!F1086),IF($A$20=5, IF('JPN10-15'!F1086="","",'JPN10-15'!F1086),IF($A$20=6, IF(WLTC!G1086="","", WLTC!G1086),IF($A$20=7, IF('New Cycle 1'!F1086="","", 'New Cycle 1'!F1086),IF($A$20=8, IF('New Cycle 2'!F1086="","", 'New Cycle 2'!F1086),IF($A$20=9, IF('New Cycle 3'!F1086="","", 'New Cycle 3'!F1086),"")))))))))</f>
        <v>9034.700568128279</v>
      </c>
    </row>
    <row r="1087" spans="16:21" x14ac:dyDescent="0.25">
      <c r="P1087" s="8">
        <f>IF($A$20=1,IF(UDDS!A1087="","",UDDS!A1087),IF($A$20=2,IF('FTP-75'!A1087="","",'FTP-75'!A1087),IF($A$20=3, IF('US06'!A1087="","",'US06'!A1087),IF($A$20=4, IF(NEDC!A1087="","", NEDC!A1087),IF($A$20=5, IF('JPN10-15'!A1087="","",'JPN10-15'!A1087),IF($A$20=6, IF(WLTC!B1087="","", WLTC!B1087),IF($A$20=7, IF('New Cycle 1'!A1087="","", 'New Cycle 1'!A1087),IF($A$20=8, IF('New Cycle 2'!A1087="","", 'New Cycle 3'!A1087),IF($A$20=9, IF('New Cycle 3'!A1087="","", 'New Cycle 3'!A1087),"")))))))))</f>
        <v>1085</v>
      </c>
      <c r="Q1087" s="32">
        <f>IF($A$20=1,IF(UDDS!C1087="","",UDDS!C1087),IF($A$20=2,IF('FTP-75'!C1087="","",'FTP-75'!C1087),IF($A$20=3, IF('US06'!C1087="","",'US06'!C1087),IF($A$20=4, IF(NEDC!B1087="","", NEDC!B1087),IF($A$20=5, IF('JPN10-15'!B1087="","",'JPN10-15'!B1087),IF($A$20=6, IF(WLTC!C1087="","", WLTC!C1087),IF($A$20=7, IF('New Cycle 1'!B1087="","", 'New Cycle 1'!B1087),IF($A$20=8, IF('New Cycle 2'!B1087="","", 'New Cycle 2'!B1087),IF($A$20=9, IF('New Cycle 3'!B1087="","", 'New Cycle 3'!B1087),"")))))))))</f>
        <v>100</v>
      </c>
      <c r="R1087" s="32">
        <f>IF($A$20=1,IF(UDDS!D1087="","",UDDS!D1087),IF($A$20=2,IF('FTP-75'!D1087="","",'FTP-75'!D1087),IF($A$20=3, IF('US06'!D1087="","",'US06'!D1087),IF($A$20=4, IF(NEDC!C1087="","", NEDC!C1087),IF($A$20=5, IF('JPN10-15'!C1087="","",'JPN10-15'!C1087),IF($A$20=6, IF(WLTC!D1087="","", WLTC!D1087),IF($A$20=7, IF('New Cycle 1'!C1087="","", 'New Cycle 1'!C1087),IF($A$20=8, IF('New Cycle 2'!C1087="","", 'New Cycle 2'!C1087),IF($A$20=9, IF('New Cycle 3'!C1087="","", 'New Cycle 3'!C1087),"")))))))))</f>
        <v>0</v>
      </c>
      <c r="S1087" s="32">
        <f>IF($A$20=1,IF(UDDS!E1087="","",UDDS!E1087),IF($A$20=2,IF('FTP-75'!E1087="","",'FTP-75'!E1087),IF($A$20=3, IF('US06'!E1087="","",'US06'!E1087),IF($A$20=4, IF(NEDC!D1087="","", NEDC!D1087),IF($A$20=5, IF('JPN10-15'!D1087="","",'JPN10-15'!D1087),IF($A$20=6, IF(WLTC!E1087="","", WLTC!E1087),IF($A$20=7, IF('New Cycle 1'!D1087="","", 'New Cycle 1'!D1087),IF($A$20=8, IF('New Cycle 2'!D1087="","", 'New Cycle 2'!D1087),IF($A$20=9, IF('New Cycle 3'!D1087="","", 'New Cycle 3'!D1087),"")))))))))</f>
        <v>27.777777777777779</v>
      </c>
      <c r="T1087" s="32">
        <f>IF($A$20=1,IF(UDDS!F1087="","",UDDS!F1087),IF($A$20=2,IF('FTP-75'!F1087="","",'FTP-75'!F1087),IF($A$20=3, IF('US06'!F1087="","",'US06'!F1087),IF($A$20=4, IF(NEDC!E1087="","", NEDC!E1087),IF($A$20=5, IF('JPN10-15'!E1087="","",'JPN10-15'!E1087),IF($A$20=6, IF(WLTC!F1087="","", WLTC!F1087),IF($A$20=7, IF('New Cycle 1'!E1087="","", 'New Cycle 1'!E1087),IF($A$20=8, IF('New Cycle 2'!E1087="","", 'New Cycle 2'!E1087),IF($A$20=9, IF('New Cycle 3'!E1087="","", 'New Cycle 3'!E1087),"")))))))))</f>
        <v>0</v>
      </c>
      <c r="U1087" s="32">
        <f>IF($A$20=1,IF(UDDS!G1087="","",UDDS!G1087),IF($A$20=2,IF('FTP-75'!G1087="","",'FTP-75'!G1087),IF($A$20=3, IF('US06'!G1087="","",'US06'!G1087),IF($A$20=4, IF(NEDC!F1087="","", NEDC!F1087),IF($A$20=5, IF('JPN10-15'!F1087="","",'JPN10-15'!F1087),IF($A$20=6, IF(WLTC!G1087="","", WLTC!G1087),IF($A$20=7, IF('New Cycle 1'!F1087="","", 'New Cycle 1'!F1087),IF($A$20=8, IF('New Cycle 2'!F1087="","", 'New Cycle 2'!F1087),IF($A$20=9, IF('New Cycle 3'!F1087="","", 'New Cycle 3'!F1087),"")))))))))</f>
        <v>9062.4783459060563</v>
      </c>
    </row>
    <row r="1088" spans="16:21" x14ac:dyDescent="0.25">
      <c r="P1088" s="8">
        <f>IF($A$20=1,IF(UDDS!A1088="","",UDDS!A1088),IF($A$20=2,IF('FTP-75'!A1088="","",'FTP-75'!A1088),IF($A$20=3, IF('US06'!A1088="","",'US06'!A1088),IF($A$20=4, IF(NEDC!A1088="","", NEDC!A1088),IF($A$20=5, IF('JPN10-15'!A1088="","",'JPN10-15'!A1088),IF($A$20=6, IF(WLTC!B1088="","", WLTC!B1088),IF($A$20=7, IF('New Cycle 1'!A1088="","", 'New Cycle 1'!A1088),IF($A$20=8, IF('New Cycle 2'!A1088="","", 'New Cycle 3'!A1088),IF($A$20=9, IF('New Cycle 3'!A1088="","", 'New Cycle 3'!A1088),"")))))))))</f>
        <v>1086</v>
      </c>
      <c r="Q1088" s="32">
        <f>IF($A$20=1,IF(UDDS!C1088="","",UDDS!C1088),IF($A$20=2,IF('FTP-75'!C1088="","",'FTP-75'!C1088),IF($A$20=3, IF('US06'!C1088="","",'US06'!C1088),IF($A$20=4, IF(NEDC!B1088="","", NEDC!B1088),IF($A$20=5, IF('JPN10-15'!B1088="","",'JPN10-15'!B1088),IF($A$20=6, IF(WLTC!C1088="","", WLTC!C1088),IF($A$20=7, IF('New Cycle 1'!B1088="","", 'New Cycle 1'!B1088),IF($A$20=8, IF('New Cycle 2'!B1088="","", 'New Cycle 2'!B1088),IF($A$20=9, IF('New Cycle 3'!B1088="","", 'New Cycle 3'!B1088),"")))))))))</f>
        <v>100</v>
      </c>
      <c r="R1088" s="32">
        <f>IF($A$20=1,IF(UDDS!D1088="","",UDDS!D1088),IF($A$20=2,IF('FTP-75'!D1088="","",'FTP-75'!D1088),IF($A$20=3, IF('US06'!D1088="","",'US06'!D1088),IF($A$20=4, IF(NEDC!C1088="","", NEDC!C1088),IF($A$20=5, IF('JPN10-15'!C1088="","",'JPN10-15'!C1088),IF($A$20=6, IF(WLTC!D1088="","", WLTC!D1088),IF($A$20=7, IF('New Cycle 1'!C1088="","", 'New Cycle 1'!C1088),IF($A$20=8, IF('New Cycle 2'!C1088="","", 'New Cycle 2'!C1088),IF($A$20=9, IF('New Cycle 3'!C1088="","", 'New Cycle 3'!C1088),"")))))))))</f>
        <v>0</v>
      </c>
      <c r="S1088" s="32">
        <f>IF($A$20=1,IF(UDDS!E1088="","",UDDS!E1088),IF($A$20=2,IF('FTP-75'!E1088="","",'FTP-75'!E1088),IF($A$20=3, IF('US06'!E1088="","",'US06'!E1088),IF($A$20=4, IF(NEDC!D1088="","", NEDC!D1088),IF($A$20=5, IF('JPN10-15'!D1088="","",'JPN10-15'!D1088),IF($A$20=6, IF(WLTC!E1088="","", WLTC!E1088),IF($A$20=7, IF('New Cycle 1'!D1088="","", 'New Cycle 1'!D1088),IF($A$20=8, IF('New Cycle 2'!D1088="","", 'New Cycle 2'!D1088),IF($A$20=9, IF('New Cycle 3'!D1088="","", 'New Cycle 3'!D1088),"")))))))))</f>
        <v>27.777777777777779</v>
      </c>
      <c r="T1088" s="32">
        <f>IF($A$20=1,IF(UDDS!F1088="","",UDDS!F1088),IF($A$20=2,IF('FTP-75'!F1088="","",'FTP-75'!F1088),IF($A$20=3, IF('US06'!F1088="","",'US06'!F1088),IF($A$20=4, IF(NEDC!E1088="","", NEDC!E1088),IF($A$20=5, IF('JPN10-15'!E1088="","",'JPN10-15'!E1088),IF($A$20=6, IF(WLTC!F1088="","", WLTC!F1088),IF($A$20=7, IF('New Cycle 1'!E1088="","", 'New Cycle 1'!E1088),IF($A$20=8, IF('New Cycle 2'!E1088="","", 'New Cycle 2'!E1088),IF($A$20=9, IF('New Cycle 3'!E1088="","", 'New Cycle 3'!E1088),"")))))))))</f>
        <v>0</v>
      </c>
      <c r="U1088" s="32">
        <f>IF($A$20=1,IF(UDDS!G1088="","",UDDS!G1088),IF($A$20=2,IF('FTP-75'!G1088="","",'FTP-75'!G1088),IF($A$20=3, IF('US06'!G1088="","",'US06'!G1088),IF($A$20=4, IF(NEDC!F1088="","", NEDC!F1088),IF($A$20=5, IF('JPN10-15'!F1088="","",'JPN10-15'!F1088),IF($A$20=6, IF(WLTC!G1088="","", WLTC!G1088),IF($A$20=7, IF('New Cycle 1'!F1088="","", 'New Cycle 1'!F1088),IF($A$20=8, IF('New Cycle 2'!F1088="","", 'New Cycle 2'!F1088),IF($A$20=9, IF('New Cycle 3'!F1088="","", 'New Cycle 3'!F1088),"")))))))))</f>
        <v>9090.2561236838337</v>
      </c>
    </row>
    <row r="1089" spans="16:21" x14ac:dyDescent="0.25">
      <c r="P1089" s="8">
        <f>IF($A$20=1,IF(UDDS!A1089="","",UDDS!A1089),IF($A$20=2,IF('FTP-75'!A1089="","",'FTP-75'!A1089),IF($A$20=3, IF('US06'!A1089="","",'US06'!A1089),IF($A$20=4, IF(NEDC!A1089="","", NEDC!A1089),IF($A$20=5, IF('JPN10-15'!A1089="","",'JPN10-15'!A1089),IF($A$20=6, IF(WLTC!B1089="","", WLTC!B1089),IF($A$20=7, IF('New Cycle 1'!A1089="","", 'New Cycle 1'!A1089),IF($A$20=8, IF('New Cycle 2'!A1089="","", 'New Cycle 3'!A1089),IF($A$20=9, IF('New Cycle 3'!A1089="","", 'New Cycle 3'!A1089),"")))))))))</f>
        <v>1087</v>
      </c>
      <c r="Q1089" s="32">
        <f>IF($A$20=1,IF(UDDS!C1089="","",UDDS!C1089),IF($A$20=2,IF('FTP-75'!C1089="","",'FTP-75'!C1089),IF($A$20=3, IF('US06'!C1089="","",'US06'!C1089),IF($A$20=4, IF(NEDC!B1089="","", NEDC!B1089),IF($A$20=5, IF('JPN10-15'!B1089="","",'JPN10-15'!B1089),IF($A$20=6, IF(WLTC!C1089="","", WLTC!C1089),IF($A$20=7, IF('New Cycle 1'!B1089="","", 'New Cycle 1'!B1089),IF($A$20=8, IF('New Cycle 2'!B1089="","", 'New Cycle 2'!B1089),IF($A$20=9, IF('New Cycle 3'!B1089="","", 'New Cycle 3'!B1089),"")))))))))</f>
        <v>100</v>
      </c>
      <c r="R1089" s="32">
        <f>IF($A$20=1,IF(UDDS!D1089="","",UDDS!D1089),IF($A$20=2,IF('FTP-75'!D1089="","",'FTP-75'!D1089),IF($A$20=3, IF('US06'!D1089="","",'US06'!D1089),IF($A$20=4, IF(NEDC!C1089="","", NEDC!C1089),IF($A$20=5, IF('JPN10-15'!C1089="","",'JPN10-15'!C1089),IF($A$20=6, IF(WLTC!D1089="","", WLTC!D1089),IF($A$20=7, IF('New Cycle 1'!C1089="","", 'New Cycle 1'!C1089),IF($A$20=8, IF('New Cycle 2'!C1089="","", 'New Cycle 2'!C1089),IF($A$20=9, IF('New Cycle 3'!C1089="","", 'New Cycle 3'!C1089),"")))))))))</f>
        <v>0</v>
      </c>
      <c r="S1089" s="32">
        <f>IF($A$20=1,IF(UDDS!E1089="","",UDDS!E1089),IF($A$20=2,IF('FTP-75'!E1089="","",'FTP-75'!E1089),IF($A$20=3, IF('US06'!E1089="","",'US06'!E1089),IF($A$20=4, IF(NEDC!D1089="","", NEDC!D1089),IF($A$20=5, IF('JPN10-15'!D1089="","",'JPN10-15'!D1089),IF($A$20=6, IF(WLTC!E1089="","", WLTC!E1089),IF($A$20=7, IF('New Cycle 1'!D1089="","", 'New Cycle 1'!D1089),IF($A$20=8, IF('New Cycle 2'!D1089="","", 'New Cycle 2'!D1089),IF($A$20=9, IF('New Cycle 3'!D1089="","", 'New Cycle 3'!D1089),"")))))))))</f>
        <v>27.777777777777779</v>
      </c>
      <c r="T1089" s="32">
        <f>IF($A$20=1,IF(UDDS!F1089="","",UDDS!F1089),IF($A$20=2,IF('FTP-75'!F1089="","",'FTP-75'!F1089),IF($A$20=3, IF('US06'!F1089="","",'US06'!F1089),IF($A$20=4, IF(NEDC!E1089="","", NEDC!E1089),IF($A$20=5, IF('JPN10-15'!E1089="","",'JPN10-15'!E1089),IF($A$20=6, IF(WLTC!F1089="","", WLTC!F1089),IF($A$20=7, IF('New Cycle 1'!E1089="","", 'New Cycle 1'!E1089),IF($A$20=8, IF('New Cycle 2'!E1089="","", 'New Cycle 2'!E1089),IF($A$20=9, IF('New Cycle 3'!E1089="","", 'New Cycle 3'!E1089),"")))))))))</f>
        <v>0</v>
      </c>
      <c r="U1089" s="32">
        <f>IF($A$20=1,IF(UDDS!G1089="","",UDDS!G1089),IF($A$20=2,IF('FTP-75'!G1089="","",'FTP-75'!G1089),IF($A$20=3, IF('US06'!G1089="","",'US06'!G1089),IF($A$20=4, IF(NEDC!F1089="","", NEDC!F1089),IF($A$20=5, IF('JPN10-15'!F1089="","",'JPN10-15'!F1089),IF($A$20=6, IF(WLTC!G1089="","", WLTC!G1089),IF($A$20=7, IF('New Cycle 1'!F1089="","", 'New Cycle 1'!F1089),IF($A$20=8, IF('New Cycle 2'!F1089="","", 'New Cycle 2'!F1089),IF($A$20=9, IF('New Cycle 3'!F1089="","", 'New Cycle 3'!F1089),"")))))))))</f>
        <v>9118.0339014616111</v>
      </c>
    </row>
    <row r="1090" spans="16:21" x14ac:dyDescent="0.25">
      <c r="P1090" s="8">
        <f>IF($A$20=1,IF(UDDS!A1090="","",UDDS!A1090),IF($A$20=2,IF('FTP-75'!A1090="","",'FTP-75'!A1090),IF($A$20=3, IF('US06'!A1090="","",'US06'!A1090),IF($A$20=4, IF(NEDC!A1090="","", NEDC!A1090),IF($A$20=5, IF('JPN10-15'!A1090="","",'JPN10-15'!A1090),IF($A$20=6, IF(WLTC!B1090="","", WLTC!B1090),IF($A$20=7, IF('New Cycle 1'!A1090="","", 'New Cycle 1'!A1090),IF($A$20=8, IF('New Cycle 2'!A1090="","", 'New Cycle 3'!A1090),IF($A$20=9, IF('New Cycle 3'!A1090="","", 'New Cycle 3'!A1090),"")))))))))</f>
        <v>1088</v>
      </c>
      <c r="Q1090" s="32">
        <f>IF($A$20=1,IF(UDDS!C1090="","",UDDS!C1090),IF($A$20=2,IF('FTP-75'!C1090="","",'FTP-75'!C1090),IF($A$20=3, IF('US06'!C1090="","",'US06'!C1090),IF($A$20=4, IF(NEDC!B1090="","", NEDC!B1090),IF($A$20=5, IF('JPN10-15'!B1090="","",'JPN10-15'!B1090),IF($A$20=6, IF(WLTC!C1090="","", WLTC!C1090),IF($A$20=7, IF('New Cycle 1'!B1090="","", 'New Cycle 1'!B1090),IF($A$20=8, IF('New Cycle 2'!B1090="","", 'New Cycle 2'!B1090),IF($A$20=9, IF('New Cycle 3'!B1090="","", 'New Cycle 3'!B1090),"")))))))))</f>
        <v>100</v>
      </c>
      <c r="R1090" s="32">
        <f>IF($A$20=1,IF(UDDS!D1090="","",UDDS!D1090),IF($A$20=2,IF('FTP-75'!D1090="","",'FTP-75'!D1090),IF($A$20=3, IF('US06'!D1090="","",'US06'!D1090),IF($A$20=4, IF(NEDC!C1090="","", NEDC!C1090),IF($A$20=5, IF('JPN10-15'!C1090="","",'JPN10-15'!C1090),IF($A$20=6, IF(WLTC!D1090="","", WLTC!D1090),IF($A$20=7, IF('New Cycle 1'!C1090="","", 'New Cycle 1'!C1090),IF($A$20=8, IF('New Cycle 2'!C1090="","", 'New Cycle 2'!C1090),IF($A$20=9, IF('New Cycle 3'!C1090="","", 'New Cycle 3'!C1090),"")))))))))</f>
        <v>0</v>
      </c>
      <c r="S1090" s="32">
        <f>IF($A$20=1,IF(UDDS!E1090="","",UDDS!E1090),IF($A$20=2,IF('FTP-75'!E1090="","",'FTP-75'!E1090),IF($A$20=3, IF('US06'!E1090="","",'US06'!E1090),IF($A$20=4, IF(NEDC!D1090="","", NEDC!D1090),IF($A$20=5, IF('JPN10-15'!D1090="","",'JPN10-15'!D1090),IF($A$20=6, IF(WLTC!E1090="","", WLTC!E1090),IF($A$20=7, IF('New Cycle 1'!D1090="","", 'New Cycle 1'!D1090),IF($A$20=8, IF('New Cycle 2'!D1090="","", 'New Cycle 2'!D1090),IF($A$20=9, IF('New Cycle 3'!D1090="","", 'New Cycle 3'!D1090),"")))))))))</f>
        <v>27.777777777777779</v>
      </c>
      <c r="T1090" s="32">
        <f>IF($A$20=1,IF(UDDS!F1090="","",UDDS!F1090),IF($A$20=2,IF('FTP-75'!F1090="","",'FTP-75'!F1090),IF($A$20=3, IF('US06'!F1090="","",'US06'!F1090),IF($A$20=4, IF(NEDC!E1090="","", NEDC!E1090),IF($A$20=5, IF('JPN10-15'!E1090="","",'JPN10-15'!E1090),IF($A$20=6, IF(WLTC!F1090="","", WLTC!F1090),IF($A$20=7, IF('New Cycle 1'!E1090="","", 'New Cycle 1'!E1090),IF($A$20=8, IF('New Cycle 2'!E1090="","", 'New Cycle 2'!E1090),IF($A$20=9, IF('New Cycle 3'!E1090="","", 'New Cycle 3'!E1090),"")))))))))</f>
        <v>0</v>
      </c>
      <c r="U1090" s="32">
        <f>IF($A$20=1,IF(UDDS!G1090="","",UDDS!G1090),IF($A$20=2,IF('FTP-75'!G1090="","",'FTP-75'!G1090),IF($A$20=3, IF('US06'!G1090="","",'US06'!G1090),IF($A$20=4, IF(NEDC!F1090="","", NEDC!F1090),IF($A$20=5, IF('JPN10-15'!F1090="","",'JPN10-15'!F1090),IF($A$20=6, IF(WLTC!G1090="","", WLTC!G1090),IF($A$20=7, IF('New Cycle 1'!F1090="","", 'New Cycle 1'!F1090),IF($A$20=8, IF('New Cycle 2'!F1090="","", 'New Cycle 2'!F1090),IF($A$20=9, IF('New Cycle 3'!F1090="","", 'New Cycle 3'!F1090),"")))))))))</f>
        <v>9145.8116792393885</v>
      </c>
    </row>
    <row r="1091" spans="16:21" x14ac:dyDescent="0.25">
      <c r="P1091" s="8">
        <f>IF($A$20=1,IF(UDDS!A1091="","",UDDS!A1091),IF($A$20=2,IF('FTP-75'!A1091="","",'FTP-75'!A1091),IF($A$20=3, IF('US06'!A1091="","",'US06'!A1091),IF($A$20=4, IF(NEDC!A1091="","", NEDC!A1091),IF($A$20=5, IF('JPN10-15'!A1091="","",'JPN10-15'!A1091),IF($A$20=6, IF(WLTC!B1091="","", WLTC!B1091),IF($A$20=7, IF('New Cycle 1'!A1091="","", 'New Cycle 1'!A1091),IF($A$20=8, IF('New Cycle 2'!A1091="","", 'New Cycle 3'!A1091),IF($A$20=9, IF('New Cycle 3'!A1091="","", 'New Cycle 3'!A1091),"")))))))))</f>
        <v>1089</v>
      </c>
      <c r="Q1091" s="32">
        <f>IF($A$20=1,IF(UDDS!C1091="","",UDDS!C1091),IF($A$20=2,IF('FTP-75'!C1091="","",'FTP-75'!C1091),IF($A$20=3, IF('US06'!C1091="","",'US06'!C1091),IF($A$20=4, IF(NEDC!B1091="","", NEDC!B1091),IF($A$20=5, IF('JPN10-15'!B1091="","",'JPN10-15'!B1091),IF($A$20=6, IF(WLTC!C1091="","", WLTC!C1091),IF($A$20=7, IF('New Cycle 1'!B1091="","", 'New Cycle 1'!B1091),IF($A$20=8, IF('New Cycle 2'!B1091="","", 'New Cycle 2'!B1091),IF($A$20=9, IF('New Cycle 3'!B1091="","", 'New Cycle 3'!B1091),"")))))))))</f>
        <v>100</v>
      </c>
      <c r="R1091" s="32">
        <f>IF($A$20=1,IF(UDDS!D1091="","",UDDS!D1091),IF($A$20=2,IF('FTP-75'!D1091="","",'FTP-75'!D1091),IF($A$20=3, IF('US06'!D1091="","",'US06'!D1091),IF($A$20=4, IF(NEDC!C1091="","", NEDC!C1091),IF($A$20=5, IF('JPN10-15'!C1091="","",'JPN10-15'!C1091),IF($A$20=6, IF(WLTC!D1091="","", WLTC!D1091),IF($A$20=7, IF('New Cycle 1'!C1091="","", 'New Cycle 1'!C1091),IF($A$20=8, IF('New Cycle 2'!C1091="","", 'New Cycle 2'!C1091),IF($A$20=9, IF('New Cycle 3'!C1091="","", 'New Cycle 3'!C1091),"")))))))))</f>
        <v>0</v>
      </c>
      <c r="S1091" s="32">
        <f>IF($A$20=1,IF(UDDS!E1091="","",UDDS!E1091),IF($A$20=2,IF('FTP-75'!E1091="","",'FTP-75'!E1091),IF($A$20=3, IF('US06'!E1091="","",'US06'!E1091),IF($A$20=4, IF(NEDC!D1091="","", NEDC!D1091),IF($A$20=5, IF('JPN10-15'!D1091="","",'JPN10-15'!D1091),IF($A$20=6, IF(WLTC!E1091="","", WLTC!E1091),IF($A$20=7, IF('New Cycle 1'!D1091="","", 'New Cycle 1'!D1091),IF($A$20=8, IF('New Cycle 2'!D1091="","", 'New Cycle 2'!D1091),IF($A$20=9, IF('New Cycle 3'!D1091="","", 'New Cycle 3'!D1091),"")))))))))</f>
        <v>27.777777777777779</v>
      </c>
      <c r="T1091" s="32">
        <f>IF($A$20=1,IF(UDDS!F1091="","",UDDS!F1091),IF($A$20=2,IF('FTP-75'!F1091="","",'FTP-75'!F1091),IF($A$20=3, IF('US06'!F1091="","",'US06'!F1091),IF($A$20=4, IF(NEDC!E1091="","", NEDC!E1091),IF($A$20=5, IF('JPN10-15'!E1091="","",'JPN10-15'!E1091),IF($A$20=6, IF(WLTC!F1091="","", WLTC!F1091),IF($A$20=7, IF('New Cycle 1'!E1091="","", 'New Cycle 1'!E1091),IF($A$20=8, IF('New Cycle 2'!E1091="","", 'New Cycle 2'!E1091),IF($A$20=9, IF('New Cycle 3'!E1091="","", 'New Cycle 3'!E1091),"")))))))))</f>
        <v>0</v>
      </c>
      <c r="U1091" s="32">
        <f>IF($A$20=1,IF(UDDS!G1091="","",UDDS!G1091),IF($A$20=2,IF('FTP-75'!G1091="","",'FTP-75'!G1091),IF($A$20=3, IF('US06'!G1091="","",'US06'!G1091),IF($A$20=4, IF(NEDC!F1091="","", NEDC!F1091),IF($A$20=5, IF('JPN10-15'!F1091="","",'JPN10-15'!F1091),IF($A$20=6, IF(WLTC!G1091="","", WLTC!G1091),IF($A$20=7, IF('New Cycle 1'!F1091="","", 'New Cycle 1'!F1091),IF($A$20=8, IF('New Cycle 2'!F1091="","", 'New Cycle 2'!F1091),IF($A$20=9, IF('New Cycle 3'!F1091="","", 'New Cycle 3'!F1091),"")))))))))</f>
        <v>9173.5894570171658</v>
      </c>
    </row>
    <row r="1092" spans="16:21" x14ac:dyDescent="0.25">
      <c r="P1092" s="8">
        <f>IF($A$20=1,IF(UDDS!A1092="","",UDDS!A1092),IF($A$20=2,IF('FTP-75'!A1092="","",'FTP-75'!A1092),IF($A$20=3, IF('US06'!A1092="","",'US06'!A1092),IF($A$20=4, IF(NEDC!A1092="","", NEDC!A1092),IF($A$20=5, IF('JPN10-15'!A1092="","",'JPN10-15'!A1092),IF($A$20=6, IF(WLTC!B1092="","", WLTC!B1092),IF($A$20=7, IF('New Cycle 1'!A1092="","", 'New Cycle 1'!A1092),IF($A$20=8, IF('New Cycle 2'!A1092="","", 'New Cycle 3'!A1092),IF($A$20=9, IF('New Cycle 3'!A1092="","", 'New Cycle 3'!A1092),"")))))))))</f>
        <v>1090</v>
      </c>
      <c r="Q1092" s="32">
        <f>IF($A$20=1,IF(UDDS!C1092="","",UDDS!C1092),IF($A$20=2,IF('FTP-75'!C1092="","",'FTP-75'!C1092),IF($A$20=3, IF('US06'!C1092="","",'US06'!C1092),IF($A$20=4, IF(NEDC!B1092="","", NEDC!B1092),IF($A$20=5, IF('JPN10-15'!B1092="","",'JPN10-15'!B1092),IF($A$20=6, IF(WLTC!C1092="","", WLTC!C1092),IF($A$20=7, IF('New Cycle 1'!B1092="","", 'New Cycle 1'!B1092),IF($A$20=8, IF('New Cycle 2'!B1092="","", 'New Cycle 2'!B1092),IF($A$20=9, IF('New Cycle 3'!B1092="","", 'New Cycle 3'!B1092),"")))))))))</f>
        <v>100</v>
      </c>
      <c r="R1092" s="32">
        <f>IF($A$20=1,IF(UDDS!D1092="","",UDDS!D1092),IF($A$20=2,IF('FTP-75'!D1092="","",'FTP-75'!D1092),IF($A$20=3, IF('US06'!D1092="","",'US06'!D1092),IF($A$20=4, IF(NEDC!C1092="","", NEDC!C1092),IF($A$20=5, IF('JPN10-15'!C1092="","",'JPN10-15'!C1092),IF($A$20=6, IF(WLTC!D1092="","", WLTC!D1092),IF($A$20=7, IF('New Cycle 1'!C1092="","", 'New Cycle 1'!C1092),IF($A$20=8, IF('New Cycle 2'!C1092="","", 'New Cycle 2'!C1092),IF($A$20=9, IF('New Cycle 3'!C1092="","", 'New Cycle 3'!C1092),"")))))))))</f>
        <v>0</v>
      </c>
      <c r="S1092" s="32">
        <f>IF($A$20=1,IF(UDDS!E1092="","",UDDS!E1092),IF($A$20=2,IF('FTP-75'!E1092="","",'FTP-75'!E1092),IF($A$20=3, IF('US06'!E1092="","",'US06'!E1092),IF($A$20=4, IF(NEDC!D1092="","", NEDC!D1092),IF($A$20=5, IF('JPN10-15'!D1092="","",'JPN10-15'!D1092),IF($A$20=6, IF(WLTC!E1092="","", WLTC!E1092),IF($A$20=7, IF('New Cycle 1'!D1092="","", 'New Cycle 1'!D1092),IF($A$20=8, IF('New Cycle 2'!D1092="","", 'New Cycle 2'!D1092),IF($A$20=9, IF('New Cycle 3'!D1092="","", 'New Cycle 3'!D1092),"")))))))))</f>
        <v>27.777777777777779</v>
      </c>
      <c r="T1092" s="32">
        <f>IF($A$20=1,IF(UDDS!F1092="","",UDDS!F1092),IF($A$20=2,IF('FTP-75'!F1092="","",'FTP-75'!F1092),IF($A$20=3, IF('US06'!F1092="","",'US06'!F1092),IF($A$20=4, IF(NEDC!E1092="","", NEDC!E1092),IF($A$20=5, IF('JPN10-15'!E1092="","",'JPN10-15'!E1092),IF($A$20=6, IF(WLTC!F1092="","", WLTC!F1092),IF($A$20=7, IF('New Cycle 1'!E1092="","", 'New Cycle 1'!E1092),IF($A$20=8, IF('New Cycle 2'!E1092="","", 'New Cycle 2'!E1092),IF($A$20=9, IF('New Cycle 3'!E1092="","", 'New Cycle 3'!E1092),"")))))))))</f>
        <v>0</v>
      </c>
      <c r="U1092" s="32">
        <f>IF($A$20=1,IF(UDDS!G1092="","",UDDS!G1092),IF($A$20=2,IF('FTP-75'!G1092="","",'FTP-75'!G1092),IF($A$20=3, IF('US06'!G1092="","",'US06'!G1092),IF($A$20=4, IF(NEDC!F1092="","", NEDC!F1092),IF($A$20=5, IF('JPN10-15'!F1092="","",'JPN10-15'!F1092),IF($A$20=6, IF(WLTC!G1092="","", WLTC!G1092),IF($A$20=7, IF('New Cycle 1'!F1092="","", 'New Cycle 1'!F1092),IF($A$20=8, IF('New Cycle 2'!F1092="","", 'New Cycle 2'!F1092),IF($A$20=9, IF('New Cycle 3'!F1092="","", 'New Cycle 3'!F1092),"")))))))))</f>
        <v>9201.3672347949432</v>
      </c>
    </row>
    <row r="1093" spans="16:21" x14ac:dyDescent="0.25">
      <c r="P1093" s="8">
        <f>IF($A$20=1,IF(UDDS!A1093="","",UDDS!A1093),IF($A$20=2,IF('FTP-75'!A1093="","",'FTP-75'!A1093),IF($A$20=3, IF('US06'!A1093="","",'US06'!A1093),IF($A$20=4, IF(NEDC!A1093="","", NEDC!A1093),IF($A$20=5, IF('JPN10-15'!A1093="","",'JPN10-15'!A1093),IF($A$20=6, IF(WLTC!B1093="","", WLTC!B1093),IF($A$20=7, IF('New Cycle 1'!A1093="","", 'New Cycle 1'!A1093),IF($A$20=8, IF('New Cycle 2'!A1093="","", 'New Cycle 3'!A1093),IF($A$20=9, IF('New Cycle 3'!A1093="","", 'New Cycle 3'!A1093),"")))))))))</f>
        <v>1091</v>
      </c>
      <c r="Q1093" s="32">
        <f>IF($A$20=1,IF(UDDS!C1093="","",UDDS!C1093),IF($A$20=2,IF('FTP-75'!C1093="","",'FTP-75'!C1093),IF($A$20=3, IF('US06'!C1093="","",'US06'!C1093),IF($A$20=4, IF(NEDC!B1093="","", NEDC!B1093),IF($A$20=5, IF('JPN10-15'!B1093="","",'JPN10-15'!B1093),IF($A$20=6, IF(WLTC!C1093="","", WLTC!C1093),IF($A$20=7, IF('New Cycle 1'!B1093="","", 'New Cycle 1'!B1093),IF($A$20=8, IF('New Cycle 2'!B1093="","", 'New Cycle 2'!B1093),IF($A$20=9, IF('New Cycle 3'!B1093="","", 'New Cycle 3'!B1093),"")))))))))</f>
        <v>100</v>
      </c>
      <c r="R1093" s="32">
        <f>IF($A$20=1,IF(UDDS!D1093="","",UDDS!D1093),IF($A$20=2,IF('FTP-75'!D1093="","",'FTP-75'!D1093),IF($A$20=3, IF('US06'!D1093="","",'US06'!D1093),IF($A$20=4, IF(NEDC!C1093="","", NEDC!C1093),IF($A$20=5, IF('JPN10-15'!C1093="","",'JPN10-15'!C1093),IF($A$20=6, IF(WLTC!D1093="","", WLTC!D1093),IF($A$20=7, IF('New Cycle 1'!C1093="","", 'New Cycle 1'!C1093),IF($A$20=8, IF('New Cycle 2'!C1093="","", 'New Cycle 2'!C1093),IF($A$20=9, IF('New Cycle 3'!C1093="","", 'New Cycle 3'!C1093),"")))))))))</f>
        <v>0</v>
      </c>
      <c r="S1093" s="32">
        <f>IF($A$20=1,IF(UDDS!E1093="","",UDDS!E1093),IF($A$20=2,IF('FTP-75'!E1093="","",'FTP-75'!E1093),IF($A$20=3, IF('US06'!E1093="","",'US06'!E1093),IF($A$20=4, IF(NEDC!D1093="","", NEDC!D1093),IF($A$20=5, IF('JPN10-15'!D1093="","",'JPN10-15'!D1093),IF($A$20=6, IF(WLTC!E1093="","", WLTC!E1093),IF($A$20=7, IF('New Cycle 1'!D1093="","", 'New Cycle 1'!D1093),IF($A$20=8, IF('New Cycle 2'!D1093="","", 'New Cycle 2'!D1093),IF($A$20=9, IF('New Cycle 3'!D1093="","", 'New Cycle 3'!D1093),"")))))))))</f>
        <v>27.777777777777779</v>
      </c>
      <c r="T1093" s="32">
        <f>IF($A$20=1,IF(UDDS!F1093="","",UDDS!F1093),IF($A$20=2,IF('FTP-75'!F1093="","",'FTP-75'!F1093),IF($A$20=3, IF('US06'!F1093="","",'US06'!F1093),IF($A$20=4, IF(NEDC!E1093="","", NEDC!E1093),IF($A$20=5, IF('JPN10-15'!E1093="","",'JPN10-15'!E1093),IF($A$20=6, IF(WLTC!F1093="","", WLTC!F1093),IF($A$20=7, IF('New Cycle 1'!E1093="","", 'New Cycle 1'!E1093),IF($A$20=8, IF('New Cycle 2'!E1093="","", 'New Cycle 2'!E1093),IF($A$20=9, IF('New Cycle 3'!E1093="","", 'New Cycle 3'!E1093),"")))))))))</f>
        <v>0</v>
      </c>
      <c r="U1093" s="32">
        <f>IF($A$20=1,IF(UDDS!G1093="","",UDDS!G1093),IF($A$20=2,IF('FTP-75'!G1093="","",'FTP-75'!G1093),IF($A$20=3, IF('US06'!G1093="","",'US06'!G1093),IF($A$20=4, IF(NEDC!F1093="","", NEDC!F1093),IF($A$20=5, IF('JPN10-15'!F1093="","",'JPN10-15'!F1093),IF($A$20=6, IF(WLTC!G1093="","", WLTC!G1093),IF($A$20=7, IF('New Cycle 1'!F1093="","", 'New Cycle 1'!F1093),IF($A$20=8, IF('New Cycle 2'!F1093="","", 'New Cycle 2'!F1093),IF($A$20=9, IF('New Cycle 3'!F1093="","", 'New Cycle 3'!F1093),"")))))))))</f>
        <v>9229.1450125727206</v>
      </c>
    </row>
    <row r="1094" spans="16:21" x14ac:dyDescent="0.25">
      <c r="P1094" s="8">
        <f>IF($A$20=1,IF(UDDS!A1094="","",UDDS!A1094),IF($A$20=2,IF('FTP-75'!A1094="","",'FTP-75'!A1094),IF($A$20=3, IF('US06'!A1094="","",'US06'!A1094),IF($A$20=4, IF(NEDC!A1094="","", NEDC!A1094),IF($A$20=5, IF('JPN10-15'!A1094="","",'JPN10-15'!A1094),IF($A$20=6, IF(WLTC!B1094="","", WLTC!B1094),IF($A$20=7, IF('New Cycle 1'!A1094="","", 'New Cycle 1'!A1094),IF($A$20=8, IF('New Cycle 2'!A1094="","", 'New Cycle 3'!A1094),IF($A$20=9, IF('New Cycle 3'!A1094="","", 'New Cycle 3'!A1094),"")))))))))</f>
        <v>1092</v>
      </c>
      <c r="Q1094" s="32">
        <f>IF($A$20=1,IF(UDDS!C1094="","",UDDS!C1094),IF($A$20=2,IF('FTP-75'!C1094="","",'FTP-75'!C1094),IF($A$20=3, IF('US06'!C1094="","",'US06'!C1094),IF($A$20=4, IF(NEDC!B1094="","", NEDC!B1094),IF($A$20=5, IF('JPN10-15'!B1094="","",'JPN10-15'!B1094),IF($A$20=6, IF(WLTC!C1094="","", WLTC!C1094),IF($A$20=7, IF('New Cycle 1'!B1094="","", 'New Cycle 1'!B1094),IF($A$20=8, IF('New Cycle 2'!B1094="","", 'New Cycle 2'!B1094),IF($A$20=9, IF('New Cycle 3'!B1094="","", 'New Cycle 3'!B1094),"")))))))))</f>
        <v>100</v>
      </c>
      <c r="R1094" s="32">
        <f>IF($A$20=1,IF(UDDS!D1094="","",UDDS!D1094),IF($A$20=2,IF('FTP-75'!D1094="","",'FTP-75'!D1094),IF($A$20=3, IF('US06'!D1094="","",'US06'!D1094),IF($A$20=4, IF(NEDC!C1094="","", NEDC!C1094),IF($A$20=5, IF('JPN10-15'!C1094="","",'JPN10-15'!C1094),IF($A$20=6, IF(WLTC!D1094="","", WLTC!D1094),IF($A$20=7, IF('New Cycle 1'!C1094="","", 'New Cycle 1'!C1094),IF($A$20=8, IF('New Cycle 2'!C1094="","", 'New Cycle 2'!C1094),IF($A$20=9, IF('New Cycle 3'!C1094="","", 'New Cycle 3'!C1094),"")))))))))</f>
        <v>0</v>
      </c>
      <c r="S1094" s="32">
        <f>IF($A$20=1,IF(UDDS!E1094="","",UDDS!E1094),IF($A$20=2,IF('FTP-75'!E1094="","",'FTP-75'!E1094),IF($A$20=3, IF('US06'!E1094="","",'US06'!E1094),IF($A$20=4, IF(NEDC!D1094="","", NEDC!D1094),IF($A$20=5, IF('JPN10-15'!D1094="","",'JPN10-15'!D1094),IF($A$20=6, IF(WLTC!E1094="","", WLTC!E1094),IF($A$20=7, IF('New Cycle 1'!D1094="","", 'New Cycle 1'!D1094),IF($A$20=8, IF('New Cycle 2'!D1094="","", 'New Cycle 2'!D1094),IF($A$20=9, IF('New Cycle 3'!D1094="","", 'New Cycle 3'!D1094),"")))))))))</f>
        <v>27.777777777777779</v>
      </c>
      <c r="T1094" s="32">
        <f>IF($A$20=1,IF(UDDS!F1094="","",UDDS!F1094),IF($A$20=2,IF('FTP-75'!F1094="","",'FTP-75'!F1094),IF($A$20=3, IF('US06'!F1094="","",'US06'!F1094),IF($A$20=4, IF(NEDC!E1094="","", NEDC!E1094),IF($A$20=5, IF('JPN10-15'!E1094="","",'JPN10-15'!E1094),IF($A$20=6, IF(WLTC!F1094="","", WLTC!F1094),IF($A$20=7, IF('New Cycle 1'!E1094="","", 'New Cycle 1'!E1094),IF($A$20=8, IF('New Cycle 2'!E1094="","", 'New Cycle 2'!E1094),IF($A$20=9, IF('New Cycle 3'!E1094="","", 'New Cycle 3'!E1094),"")))))))))</f>
        <v>0</v>
      </c>
      <c r="U1094" s="32">
        <f>IF($A$20=1,IF(UDDS!G1094="","",UDDS!G1094),IF($A$20=2,IF('FTP-75'!G1094="","",'FTP-75'!G1094),IF($A$20=3, IF('US06'!G1094="","",'US06'!G1094),IF($A$20=4, IF(NEDC!F1094="","", NEDC!F1094),IF($A$20=5, IF('JPN10-15'!F1094="","",'JPN10-15'!F1094),IF($A$20=6, IF(WLTC!G1094="","", WLTC!G1094),IF($A$20=7, IF('New Cycle 1'!F1094="","", 'New Cycle 1'!F1094),IF($A$20=8, IF('New Cycle 2'!F1094="","", 'New Cycle 2'!F1094),IF($A$20=9, IF('New Cycle 3'!F1094="","", 'New Cycle 3'!F1094),"")))))))))</f>
        <v>9256.922790350498</v>
      </c>
    </row>
    <row r="1095" spans="16:21" x14ac:dyDescent="0.25">
      <c r="P1095" s="8">
        <f>IF($A$20=1,IF(UDDS!A1095="","",UDDS!A1095),IF($A$20=2,IF('FTP-75'!A1095="","",'FTP-75'!A1095),IF($A$20=3, IF('US06'!A1095="","",'US06'!A1095),IF($A$20=4, IF(NEDC!A1095="","", NEDC!A1095),IF($A$20=5, IF('JPN10-15'!A1095="","",'JPN10-15'!A1095),IF($A$20=6, IF(WLTC!B1095="","", WLTC!B1095),IF($A$20=7, IF('New Cycle 1'!A1095="","", 'New Cycle 1'!A1095),IF($A$20=8, IF('New Cycle 2'!A1095="","", 'New Cycle 3'!A1095),IF($A$20=9, IF('New Cycle 3'!A1095="","", 'New Cycle 3'!A1095),"")))))))))</f>
        <v>1093</v>
      </c>
      <c r="Q1095" s="32">
        <f>IF($A$20=1,IF(UDDS!C1095="","",UDDS!C1095),IF($A$20=2,IF('FTP-75'!C1095="","",'FTP-75'!C1095),IF($A$20=3, IF('US06'!C1095="","",'US06'!C1095),IF($A$20=4, IF(NEDC!B1095="","", NEDC!B1095),IF($A$20=5, IF('JPN10-15'!B1095="","",'JPN10-15'!B1095),IF($A$20=6, IF(WLTC!C1095="","", WLTC!C1095),IF($A$20=7, IF('New Cycle 1'!B1095="","", 'New Cycle 1'!B1095),IF($A$20=8, IF('New Cycle 2'!B1095="","", 'New Cycle 2'!B1095),IF($A$20=9, IF('New Cycle 3'!B1095="","", 'New Cycle 3'!B1095),"")))))))))</f>
        <v>100</v>
      </c>
      <c r="R1095" s="32">
        <f>IF($A$20=1,IF(UDDS!D1095="","",UDDS!D1095),IF($A$20=2,IF('FTP-75'!D1095="","",'FTP-75'!D1095),IF($A$20=3, IF('US06'!D1095="","",'US06'!D1095),IF($A$20=4, IF(NEDC!C1095="","", NEDC!C1095),IF($A$20=5, IF('JPN10-15'!C1095="","",'JPN10-15'!C1095),IF($A$20=6, IF(WLTC!D1095="","", WLTC!D1095),IF($A$20=7, IF('New Cycle 1'!C1095="","", 'New Cycle 1'!C1095),IF($A$20=8, IF('New Cycle 2'!C1095="","", 'New Cycle 2'!C1095),IF($A$20=9, IF('New Cycle 3'!C1095="","", 'New Cycle 3'!C1095),"")))))))))</f>
        <v>0</v>
      </c>
      <c r="S1095" s="32">
        <f>IF($A$20=1,IF(UDDS!E1095="","",UDDS!E1095),IF($A$20=2,IF('FTP-75'!E1095="","",'FTP-75'!E1095),IF($A$20=3, IF('US06'!E1095="","",'US06'!E1095),IF($A$20=4, IF(NEDC!D1095="","", NEDC!D1095),IF($A$20=5, IF('JPN10-15'!D1095="","",'JPN10-15'!D1095),IF($A$20=6, IF(WLTC!E1095="","", WLTC!E1095),IF($A$20=7, IF('New Cycle 1'!D1095="","", 'New Cycle 1'!D1095),IF($A$20=8, IF('New Cycle 2'!D1095="","", 'New Cycle 2'!D1095),IF($A$20=9, IF('New Cycle 3'!D1095="","", 'New Cycle 3'!D1095),"")))))))))</f>
        <v>27.777777777777779</v>
      </c>
      <c r="T1095" s="32">
        <f>IF($A$20=1,IF(UDDS!F1095="","",UDDS!F1095),IF($A$20=2,IF('FTP-75'!F1095="","",'FTP-75'!F1095),IF($A$20=3, IF('US06'!F1095="","",'US06'!F1095),IF($A$20=4, IF(NEDC!E1095="","", NEDC!E1095),IF($A$20=5, IF('JPN10-15'!E1095="","",'JPN10-15'!E1095),IF($A$20=6, IF(WLTC!F1095="","", WLTC!F1095),IF($A$20=7, IF('New Cycle 1'!E1095="","", 'New Cycle 1'!E1095),IF($A$20=8, IF('New Cycle 2'!E1095="","", 'New Cycle 2'!E1095),IF($A$20=9, IF('New Cycle 3'!E1095="","", 'New Cycle 3'!E1095),"")))))))))</f>
        <v>0</v>
      </c>
      <c r="U1095" s="32">
        <f>IF($A$20=1,IF(UDDS!G1095="","",UDDS!G1095),IF($A$20=2,IF('FTP-75'!G1095="","",'FTP-75'!G1095),IF($A$20=3, IF('US06'!G1095="","",'US06'!G1095),IF($A$20=4, IF(NEDC!F1095="","", NEDC!F1095),IF($A$20=5, IF('JPN10-15'!F1095="","",'JPN10-15'!F1095),IF($A$20=6, IF(WLTC!G1095="","", WLTC!G1095),IF($A$20=7, IF('New Cycle 1'!F1095="","", 'New Cycle 1'!F1095),IF($A$20=8, IF('New Cycle 2'!F1095="","", 'New Cycle 2'!F1095),IF($A$20=9, IF('New Cycle 3'!F1095="","", 'New Cycle 3'!F1095),"")))))))))</f>
        <v>9284.7005681282753</v>
      </c>
    </row>
    <row r="1096" spans="16:21" x14ac:dyDescent="0.25">
      <c r="P1096" s="8">
        <f>IF($A$20=1,IF(UDDS!A1096="","",UDDS!A1096),IF($A$20=2,IF('FTP-75'!A1096="","",'FTP-75'!A1096),IF($A$20=3, IF('US06'!A1096="","",'US06'!A1096),IF($A$20=4, IF(NEDC!A1096="","", NEDC!A1096),IF($A$20=5, IF('JPN10-15'!A1096="","",'JPN10-15'!A1096),IF($A$20=6, IF(WLTC!B1096="","", WLTC!B1096),IF($A$20=7, IF('New Cycle 1'!A1096="","", 'New Cycle 1'!A1096),IF($A$20=8, IF('New Cycle 2'!A1096="","", 'New Cycle 3'!A1096),IF($A$20=9, IF('New Cycle 3'!A1096="","", 'New Cycle 3'!A1096),"")))))))))</f>
        <v>1094</v>
      </c>
      <c r="Q1096" s="32">
        <f>IF($A$20=1,IF(UDDS!C1096="","",UDDS!C1096),IF($A$20=2,IF('FTP-75'!C1096="","",'FTP-75'!C1096),IF($A$20=3, IF('US06'!C1096="","",'US06'!C1096),IF($A$20=4, IF(NEDC!B1096="","", NEDC!B1096),IF($A$20=5, IF('JPN10-15'!B1096="","",'JPN10-15'!B1096),IF($A$20=6, IF(WLTC!C1096="","", WLTC!C1096),IF($A$20=7, IF('New Cycle 1'!B1096="","", 'New Cycle 1'!B1096),IF($A$20=8, IF('New Cycle 2'!B1096="","", 'New Cycle 2'!B1096),IF($A$20=9, IF('New Cycle 3'!B1096="","", 'New Cycle 3'!B1096),"")))))))))</f>
        <v>100</v>
      </c>
      <c r="R1096" s="32">
        <f>IF($A$20=1,IF(UDDS!D1096="","",UDDS!D1096),IF($A$20=2,IF('FTP-75'!D1096="","",'FTP-75'!D1096),IF($A$20=3, IF('US06'!D1096="","",'US06'!D1096),IF($A$20=4, IF(NEDC!C1096="","", NEDC!C1096),IF($A$20=5, IF('JPN10-15'!C1096="","",'JPN10-15'!C1096),IF($A$20=6, IF(WLTC!D1096="","", WLTC!D1096),IF($A$20=7, IF('New Cycle 1'!C1096="","", 'New Cycle 1'!C1096),IF($A$20=8, IF('New Cycle 2'!C1096="","", 'New Cycle 2'!C1096),IF($A$20=9, IF('New Cycle 3'!C1096="","", 'New Cycle 3'!C1096),"")))))))))</f>
        <v>0</v>
      </c>
      <c r="S1096" s="32">
        <f>IF($A$20=1,IF(UDDS!E1096="","",UDDS!E1096),IF($A$20=2,IF('FTP-75'!E1096="","",'FTP-75'!E1096),IF($A$20=3, IF('US06'!E1096="","",'US06'!E1096),IF($A$20=4, IF(NEDC!D1096="","", NEDC!D1096),IF($A$20=5, IF('JPN10-15'!D1096="","",'JPN10-15'!D1096),IF($A$20=6, IF(WLTC!E1096="","", WLTC!E1096),IF($A$20=7, IF('New Cycle 1'!D1096="","", 'New Cycle 1'!D1096),IF($A$20=8, IF('New Cycle 2'!D1096="","", 'New Cycle 2'!D1096),IF($A$20=9, IF('New Cycle 3'!D1096="","", 'New Cycle 3'!D1096),"")))))))))</f>
        <v>27.777777777777779</v>
      </c>
      <c r="T1096" s="32">
        <f>IF($A$20=1,IF(UDDS!F1096="","",UDDS!F1096),IF($A$20=2,IF('FTP-75'!F1096="","",'FTP-75'!F1096),IF($A$20=3, IF('US06'!F1096="","",'US06'!F1096),IF($A$20=4, IF(NEDC!E1096="","", NEDC!E1096),IF($A$20=5, IF('JPN10-15'!E1096="","",'JPN10-15'!E1096),IF($A$20=6, IF(WLTC!F1096="","", WLTC!F1096),IF($A$20=7, IF('New Cycle 1'!E1096="","", 'New Cycle 1'!E1096),IF($A$20=8, IF('New Cycle 2'!E1096="","", 'New Cycle 2'!E1096),IF($A$20=9, IF('New Cycle 3'!E1096="","", 'New Cycle 3'!E1096),"")))))))))</f>
        <v>0</v>
      </c>
      <c r="U1096" s="32">
        <f>IF($A$20=1,IF(UDDS!G1096="","",UDDS!G1096),IF($A$20=2,IF('FTP-75'!G1096="","",'FTP-75'!G1096),IF($A$20=3, IF('US06'!G1096="","",'US06'!G1096),IF($A$20=4, IF(NEDC!F1096="","", NEDC!F1096),IF($A$20=5, IF('JPN10-15'!F1096="","",'JPN10-15'!F1096),IF($A$20=6, IF(WLTC!G1096="","", WLTC!G1096),IF($A$20=7, IF('New Cycle 1'!F1096="","", 'New Cycle 1'!F1096),IF($A$20=8, IF('New Cycle 2'!F1096="","", 'New Cycle 2'!F1096),IF($A$20=9, IF('New Cycle 3'!F1096="","", 'New Cycle 3'!F1096),"")))))))))</f>
        <v>9312.4783459060527</v>
      </c>
    </row>
    <row r="1097" spans="16:21" x14ac:dyDescent="0.25">
      <c r="P1097" s="8">
        <f>IF($A$20=1,IF(UDDS!A1097="","",UDDS!A1097),IF($A$20=2,IF('FTP-75'!A1097="","",'FTP-75'!A1097),IF($A$20=3, IF('US06'!A1097="","",'US06'!A1097),IF($A$20=4, IF(NEDC!A1097="","", NEDC!A1097),IF($A$20=5, IF('JPN10-15'!A1097="","",'JPN10-15'!A1097),IF($A$20=6, IF(WLTC!B1097="","", WLTC!B1097),IF($A$20=7, IF('New Cycle 1'!A1097="","", 'New Cycle 1'!A1097),IF($A$20=8, IF('New Cycle 2'!A1097="","", 'New Cycle 3'!A1097),IF($A$20=9, IF('New Cycle 3'!A1097="","", 'New Cycle 3'!A1097),"")))))))))</f>
        <v>1095</v>
      </c>
      <c r="Q1097" s="32">
        <f>IF($A$20=1,IF(UDDS!C1097="","",UDDS!C1097),IF($A$20=2,IF('FTP-75'!C1097="","",'FTP-75'!C1097),IF($A$20=3, IF('US06'!C1097="","",'US06'!C1097),IF($A$20=4, IF(NEDC!B1097="","", NEDC!B1097),IF($A$20=5, IF('JPN10-15'!B1097="","",'JPN10-15'!B1097),IF($A$20=6, IF(WLTC!C1097="","", WLTC!C1097),IF($A$20=7, IF('New Cycle 1'!B1097="","", 'New Cycle 1'!B1097),IF($A$20=8, IF('New Cycle 2'!B1097="","", 'New Cycle 2'!B1097),IF($A$20=9, IF('New Cycle 3'!B1097="","", 'New Cycle 3'!B1097),"")))))))))</f>
        <v>100</v>
      </c>
      <c r="R1097" s="32">
        <f>IF($A$20=1,IF(UDDS!D1097="","",UDDS!D1097),IF($A$20=2,IF('FTP-75'!D1097="","",'FTP-75'!D1097),IF($A$20=3, IF('US06'!D1097="","",'US06'!D1097),IF($A$20=4, IF(NEDC!C1097="","", NEDC!C1097),IF($A$20=5, IF('JPN10-15'!C1097="","",'JPN10-15'!C1097),IF($A$20=6, IF(WLTC!D1097="","", WLTC!D1097),IF($A$20=7, IF('New Cycle 1'!C1097="","", 'New Cycle 1'!C1097),IF($A$20=8, IF('New Cycle 2'!C1097="","", 'New Cycle 2'!C1097),IF($A$20=9, IF('New Cycle 3'!C1097="","", 'New Cycle 3'!C1097),"")))))))))</f>
        <v>0</v>
      </c>
      <c r="S1097" s="32">
        <f>IF($A$20=1,IF(UDDS!E1097="","",UDDS!E1097),IF($A$20=2,IF('FTP-75'!E1097="","",'FTP-75'!E1097),IF($A$20=3, IF('US06'!E1097="","",'US06'!E1097),IF($A$20=4, IF(NEDC!D1097="","", NEDC!D1097),IF($A$20=5, IF('JPN10-15'!D1097="","",'JPN10-15'!D1097),IF($A$20=6, IF(WLTC!E1097="","", WLTC!E1097),IF($A$20=7, IF('New Cycle 1'!D1097="","", 'New Cycle 1'!D1097),IF($A$20=8, IF('New Cycle 2'!D1097="","", 'New Cycle 2'!D1097),IF($A$20=9, IF('New Cycle 3'!D1097="","", 'New Cycle 3'!D1097),"")))))))))</f>
        <v>27.777777777777779</v>
      </c>
      <c r="T1097" s="32">
        <f>IF($A$20=1,IF(UDDS!F1097="","",UDDS!F1097),IF($A$20=2,IF('FTP-75'!F1097="","",'FTP-75'!F1097),IF($A$20=3, IF('US06'!F1097="","",'US06'!F1097),IF($A$20=4, IF(NEDC!E1097="","", NEDC!E1097),IF($A$20=5, IF('JPN10-15'!E1097="","",'JPN10-15'!E1097),IF($A$20=6, IF(WLTC!F1097="","", WLTC!F1097),IF($A$20=7, IF('New Cycle 1'!E1097="","", 'New Cycle 1'!E1097),IF($A$20=8, IF('New Cycle 2'!E1097="","", 'New Cycle 2'!E1097),IF($A$20=9, IF('New Cycle 3'!E1097="","", 'New Cycle 3'!E1097),"")))))))))</f>
        <v>0</v>
      </c>
      <c r="U1097" s="32">
        <f>IF($A$20=1,IF(UDDS!G1097="","",UDDS!G1097),IF($A$20=2,IF('FTP-75'!G1097="","",'FTP-75'!G1097),IF($A$20=3, IF('US06'!G1097="","",'US06'!G1097),IF($A$20=4, IF(NEDC!F1097="","", NEDC!F1097),IF($A$20=5, IF('JPN10-15'!F1097="","",'JPN10-15'!F1097),IF($A$20=6, IF(WLTC!G1097="","", WLTC!G1097),IF($A$20=7, IF('New Cycle 1'!F1097="","", 'New Cycle 1'!F1097),IF($A$20=8, IF('New Cycle 2'!F1097="","", 'New Cycle 2'!F1097),IF($A$20=9, IF('New Cycle 3'!F1097="","", 'New Cycle 3'!F1097),"")))))))))</f>
        <v>9340.2561236838301</v>
      </c>
    </row>
    <row r="1098" spans="16:21" x14ac:dyDescent="0.25">
      <c r="P1098" s="8">
        <f>IF($A$20=1,IF(UDDS!A1098="","",UDDS!A1098),IF($A$20=2,IF('FTP-75'!A1098="","",'FTP-75'!A1098),IF($A$20=3, IF('US06'!A1098="","",'US06'!A1098),IF($A$20=4, IF(NEDC!A1098="","", NEDC!A1098),IF($A$20=5, IF('JPN10-15'!A1098="","",'JPN10-15'!A1098),IF($A$20=6, IF(WLTC!B1098="","", WLTC!B1098),IF($A$20=7, IF('New Cycle 1'!A1098="","", 'New Cycle 1'!A1098),IF($A$20=8, IF('New Cycle 2'!A1098="","", 'New Cycle 3'!A1098),IF($A$20=9, IF('New Cycle 3'!A1098="","", 'New Cycle 3'!A1098),"")))))))))</f>
        <v>1096</v>
      </c>
      <c r="Q1098" s="32">
        <f>IF($A$20=1,IF(UDDS!C1098="","",UDDS!C1098),IF($A$20=2,IF('FTP-75'!C1098="","",'FTP-75'!C1098),IF($A$20=3, IF('US06'!C1098="","",'US06'!C1098),IF($A$20=4, IF(NEDC!B1098="","", NEDC!B1098),IF($A$20=5, IF('JPN10-15'!B1098="","",'JPN10-15'!B1098),IF($A$20=6, IF(WLTC!C1098="","", WLTC!C1098),IF($A$20=7, IF('New Cycle 1'!B1098="","", 'New Cycle 1'!B1098),IF($A$20=8, IF('New Cycle 2'!B1098="","", 'New Cycle 2'!B1098),IF($A$20=9, IF('New Cycle 3'!B1098="","", 'New Cycle 3'!B1098),"")))))))))</f>
        <v>100</v>
      </c>
      <c r="R1098" s="32">
        <f>IF($A$20=1,IF(UDDS!D1098="","",UDDS!D1098),IF($A$20=2,IF('FTP-75'!D1098="","",'FTP-75'!D1098),IF($A$20=3, IF('US06'!D1098="","",'US06'!D1098),IF($A$20=4, IF(NEDC!C1098="","", NEDC!C1098),IF($A$20=5, IF('JPN10-15'!C1098="","",'JPN10-15'!C1098),IF($A$20=6, IF(WLTC!D1098="","", WLTC!D1098),IF($A$20=7, IF('New Cycle 1'!C1098="","", 'New Cycle 1'!C1098),IF($A$20=8, IF('New Cycle 2'!C1098="","", 'New Cycle 2'!C1098),IF($A$20=9, IF('New Cycle 3'!C1098="","", 'New Cycle 3'!C1098),"")))))))))</f>
        <v>0</v>
      </c>
      <c r="S1098" s="32">
        <f>IF($A$20=1,IF(UDDS!E1098="","",UDDS!E1098),IF($A$20=2,IF('FTP-75'!E1098="","",'FTP-75'!E1098),IF($A$20=3, IF('US06'!E1098="","",'US06'!E1098),IF($A$20=4, IF(NEDC!D1098="","", NEDC!D1098),IF($A$20=5, IF('JPN10-15'!D1098="","",'JPN10-15'!D1098),IF($A$20=6, IF(WLTC!E1098="","", WLTC!E1098),IF($A$20=7, IF('New Cycle 1'!D1098="","", 'New Cycle 1'!D1098),IF($A$20=8, IF('New Cycle 2'!D1098="","", 'New Cycle 2'!D1098),IF($A$20=9, IF('New Cycle 3'!D1098="","", 'New Cycle 3'!D1098),"")))))))))</f>
        <v>27.777777777777779</v>
      </c>
      <c r="T1098" s="32">
        <f>IF($A$20=1,IF(UDDS!F1098="","",UDDS!F1098),IF($A$20=2,IF('FTP-75'!F1098="","",'FTP-75'!F1098),IF($A$20=3, IF('US06'!F1098="","",'US06'!F1098),IF($A$20=4, IF(NEDC!E1098="","", NEDC!E1098),IF($A$20=5, IF('JPN10-15'!E1098="","",'JPN10-15'!E1098),IF($A$20=6, IF(WLTC!F1098="","", WLTC!F1098),IF($A$20=7, IF('New Cycle 1'!E1098="","", 'New Cycle 1'!E1098),IF($A$20=8, IF('New Cycle 2'!E1098="","", 'New Cycle 2'!E1098),IF($A$20=9, IF('New Cycle 3'!E1098="","", 'New Cycle 3'!E1098),"")))))))))</f>
        <v>0</v>
      </c>
      <c r="U1098" s="32">
        <f>IF($A$20=1,IF(UDDS!G1098="","",UDDS!G1098),IF($A$20=2,IF('FTP-75'!G1098="","",'FTP-75'!G1098),IF($A$20=3, IF('US06'!G1098="","",'US06'!G1098),IF($A$20=4, IF(NEDC!F1098="","", NEDC!F1098),IF($A$20=5, IF('JPN10-15'!F1098="","",'JPN10-15'!F1098),IF($A$20=6, IF(WLTC!G1098="","", WLTC!G1098),IF($A$20=7, IF('New Cycle 1'!F1098="","", 'New Cycle 1'!F1098),IF($A$20=8, IF('New Cycle 2'!F1098="","", 'New Cycle 2'!F1098),IF($A$20=9, IF('New Cycle 3'!F1098="","", 'New Cycle 3'!F1098),"")))))))))</f>
        <v>9368.0339014616075</v>
      </c>
    </row>
    <row r="1099" spans="16:21" x14ac:dyDescent="0.25">
      <c r="P1099" s="8">
        <f>IF($A$20=1,IF(UDDS!A1099="","",UDDS!A1099),IF($A$20=2,IF('FTP-75'!A1099="","",'FTP-75'!A1099),IF($A$20=3, IF('US06'!A1099="","",'US06'!A1099),IF($A$20=4, IF(NEDC!A1099="","", NEDC!A1099),IF($A$20=5, IF('JPN10-15'!A1099="","",'JPN10-15'!A1099),IF($A$20=6, IF(WLTC!B1099="","", WLTC!B1099),IF($A$20=7, IF('New Cycle 1'!A1099="","", 'New Cycle 1'!A1099),IF($A$20=8, IF('New Cycle 2'!A1099="","", 'New Cycle 3'!A1099),IF($A$20=9, IF('New Cycle 3'!A1099="","", 'New Cycle 3'!A1099),"")))))))))</f>
        <v>1097</v>
      </c>
      <c r="Q1099" s="32">
        <f>IF($A$20=1,IF(UDDS!C1099="","",UDDS!C1099),IF($A$20=2,IF('FTP-75'!C1099="","",'FTP-75'!C1099),IF($A$20=3, IF('US06'!C1099="","",'US06'!C1099),IF($A$20=4, IF(NEDC!B1099="","", NEDC!B1099),IF($A$20=5, IF('JPN10-15'!B1099="","",'JPN10-15'!B1099),IF($A$20=6, IF(WLTC!C1099="","", WLTC!C1099),IF($A$20=7, IF('New Cycle 1'!B1099="","", 'New Cycle 1'!B1099),IF($A$20=8, IF('New Cycle 2'!B1099="","", 'New Cycle 2'!B1099),IF($A$20=9, IF('New Cycle 3'!B1099="","", 'New Cycle 3'!B1099),"")))))))))</f>
        <v>100</v>
      </c>
      <c r="R1099" s="32">
        <f>IF($A$20=1,IF(UDDS!D1099="","",UDDS!D1099),IF($A$20=2,IF('FTP-75'!D1099="","",'FTP-75'!D1099),IF($A$20=3, IF('US06'!D1099="","",'US06'!D1099),IF($A$20=4, IF(NEDC!C1099="","", NEDC!C1099),IF($A$20=5, IF('JPN10-15'!C1099="","",'JPN10-15'!C1099),IF($A$20=6, IF(WLTC!D1099="","", WLTC!D1099),IF($A$20=7, IF('New Cycle 1'!C1099="","", 'New Cycle 1'!C1099),IF($A$20=8, IF('New Cycle 2'!C1099="","", 'New Cycle 2'!C1099),IF($A$20=9, IF('New Cycle 3'!C1099="","", 'New Cycle 3'!C1099),"")))))))))</f>
        <v>0</v>
      </c>
      <c r="S1099" s="32">
        <f>IF($A$20=1,IF(UDDS!E1099="","",UDDS!E1099),IF($A$20=2,IF('FTP-75'!E1099="","",'FTP-75'!E1099),IF($A$20=3, IF('US06'!E1099="","",'US06'!E1099),IF($A$20=4, IF(NEDC!D1099="","", NEDC!D1099),IF($A$20=5, IF('JPN10-15'!D1099="","",'JPN10-15'!D1099),IF($A$20=6, IF(WLTC!E1099="","", WLTC!E1099),IF($A$20=7, IF('New Cycle 1'!D1099="","", 'New Cycle 1'!D1099),IF($A$20=8, IF('New Cycle 2'!D1099="","", 'New Cycle 2'!D1099),IF($A$20=9, IF('New Cycle 3'!D1099="","", 'New Cycle 3'!D1099),"")))))))))</f>
        <v>27.777777777777779</v>
      </c>
      <c r="T1099" s="32">
        <f>IF($A$20=1,IF(UDDS!F1099="","",UDDS!F1099),IF($A$20=2,IF('FTP-75'!F1099="","",'FTP-75'!F1099),IF($A$20=3, IF('US06'!F1099="","",'US06'!F1099),IF($A$20=4, IF(NEDC!E1099="","", NEDC!E1099),IF($A$20=5, IF('JPN10-15'!E1099="","",'JPN10-15'!E1099),IF($A$20=6, IF(WLTC!F1099="","", WLTC!F1099),IF($A$20=7, IF('New Cycle 1'!E1099="","", 'New Cycle 1'!E1099),IF($A$20=8, IF('New Cycle 2'!E1099="","", 'New Cycle 2'!E1099),IF($A$20=9, IF('New Cycle 3'!E1099="","", 'New Cycle 3'!E1099),"")))))))))</f>
        <v>0</v>
      </c>
      <c r="U1099" s="32">
        <f>IF($A$20=1,IF(UDDS!G1099="","",UDDS!G1099),IF($A$20=2,IF('FTP-75'!G1099="","",'FTP-75'!G1099),IF($A$20=3, IF('US06'!G1099="","",'US06'!G1099),IF($A$20=4, IF(NEDC!F1099="","", NEDC!F1099),IF($A$20=5, IF('JPN10-15'!F1099="","",'JPN10-15'!F1099),IF($A$20=6, IF(WLTC!G1099="","", WLTC!G1099),IF($A$20=7, IF('New Cycle 1'!F1099="","", 'New Cycle 1'!F1099),IF($A$20=8, IF('New Cycle 2'!F1099="","", 'New Cycle 2'!F1099),IF($A$20=9, IF('New Cycle 3'!F1099="","", 'New Cycle 3'!F1099),"")))))))))</f>
        <v>9395.8116792393848</v>
      </c>
    </row>
    <row r="1100" spans="16:21" x14ac:dyDescent="0.25">
      <c r="P1100" s="8">
        <f>IF($A$20=1,IF(UDDS!A1100="","",UDDS!A1100),IF($A$20=2,IF('FTP-75'!A1100="","",'FTP-75'!A1100),IF($A$20=3, IF('US06'!A1100="","",'US06'!A1100),IF($A$20=4, IF(NEDC!A1100="","", NEDC!A1100),IF($A$20=5, IF('JPN10-15'!A1100="","",'JPN10-15'!A1100),IF($A$20=6, IF(WLTC!B1100="","", WLTC!B1100),IF($A$20=7, IF('New Cycle 1'!A1100="","", 'New Cycle 1'!A1100),IF($A$20=8, IF('New Cycle 2'!A1100="","", 'New Cycle 3'!A1100),IF($A$20=9, IF('New Cycle 3'!A1100="","", 'New Cycle 3'!A1100),"")))))))))</f>
        <v>1098</v>
      </c>
      <c r="Q1100" s="32">
        <f>IF($A$20=1,IF(UDDS!C1100="","",UDDS!C1100),IF($A$20=2,IF('FTP-75'!C1100="","",'FTP-75'!C1100),IF($A$20=3, IF('US06'!C1100="","",'US06'!C1100),IF($A$20=4, IF(NEDC!B1100="","", NEDC!B1100),IF($A$20=5, IF('JPN10-15'!B1100="","",'JPN10-15'!B1100),IF($A$20=6, IF(WLTC!C1100="","", WLTC!C1100),IF($A$20=7, IF('New Cycle 1'!B1100="","", 'New Cycle 1'!B1100),IF($A$20=8, IF('New Cycle 2'!B1100="","", 'New Cycle 2'!B1100),IF($A$20=9, IF('New Cycle 3'!B1100="","", 'New Cycle 3'!B1100),"")))))))))</f>
        <v>100.29955552683936</v>
      </c>
      <c r="R1100" s="32">
        <f>IF($A$20=1,IF(UDDS!D1100="","",UDDS!D1100),IF($A$20=2,IF('FTP-75'!D1100="","",'FTP-75'!D1100),IF($A$20=3, IF('US06'!D1100="","",'US06'!D1100),IF($A$20=4, IF(NEDC!C1100="","", NEDC!C1100),IF($A$20=5, IF('JPN10-15'!C1100="","",'JPN10-15'!C1100),IF($A$20=6, IF(WLTC!D1100="","", WLTC!D1100),IF($A$20=7, IF('New Cycle 1'!C1100="","", 'New Cycle 1'!C1100),IF($A$20=8, IF('New Cycle 2'!C1100="","", 'New Cycle 2'!C1100),IF($A$20=9, IF('New Cycle 3'!C1100="","", 'New Cycle 3'!C1100),"")))))))))</f>
        <v>0</v>
      </c>
      <c r="S1100" s="32">
        <f>IF($A$20=1,IF(UDDS!E1100="","",UDDS!E1100),IF($A$20=2,IF('FTP-75'!E1100="","",'FTP-75'!E1100),IF($A$20=3, IF('US06'!E1100="","",'US06'!E1100),IF($A$20=4, IF(NEDC!D1100="","", NEDC!D1100),IF($A$20=5, IF('JPN10-15'!D1100="","",'JPN10-15'!D1100),IF($A$20=6, IF(WLTC!E1100="","", WLTC!E1100),IF($A$20=7, IF('New Cycle 1'!D1100="","", 'New Cycle 1'!D1100),IF($A$20=8, IF('New Cycle 2'!D1100="","", 'New Cycle 2'!D1100),IF($A$20=9, IF('New Cycle 3'!D1100="","", 'New Cycle 3'!D1100),"")))))))))</f>
        <v>27.860987646344263</v>
      </c>
      <c r="T1100" s="32">
        <f>IF($A$20=1,IF(UDDS!F1100="","",UDDS!F1100),IF($A$20=2,IF('FTP-75'!F1100="","",'FTP-75'!F1100),IF($A$20=3, IF('US06'!F1100="","",'US06'!F1100),IF($A$20=4, IF(NEDC!E1100="","", NEDC!E1100),IF($A$20=5, IF('JPN10-15'!E1100="","",'JPN10-15'!E1100),IF($A$20=6, IF(WLTC!F1100="","", WLTC!F1100),IF($A$20=7, IF('New Cycle 1'!E1100="","", 'New Cycle 1'!E1100),IF($A$20=8, IF('New Cycle 2'!E1100="","", 'New Cycle 2'!E1100),IF($A$20=9, IF('New Cycle 3'!E1100="","", 'New Cycle 3'!E1100),"")))))))))</f>
        <v>8.3209868566484602E-2</v>
      </c>
      <c r="U1100" s="32">
        <f>IF($A$20=1,IF(UDDS!G1100="","",UDDS!G1100),IF($A$20=2,IF('FTP-75'!G1100="","",'FTP-75'!G1100),IF($A$20=3, IF('US06'!G1100="","",'US06'!G1100),IF($A$20=4, IF(NEDC!F1100="","", NEDC!F1100),IF($A$20=5, IF('JPN10-15'!F1100="","",'JPN10-15'!F1100),IF($A$20=6, IF(WLTC!G1100="","", WLTC!G1100),IF($A$20=7, IF('New Cycle 1'!F1100="","", 'New Cycle 1'!F1100),IF($A$20=8, IF('New Cycle 2'!F1100="","", 'New Cycle 2'!F1100),IF($A$20=9, IF('New Cycle 3'!F1100="","", 'New Cycle 3'!F1100),"")))))))))</f>
        <v>9423.6310619514461</v>
      </c>
    </row>
    <row r="1101" spans="16:21" x14ac:dyDescent="0.25">
      <c r="P1101" s="8">
        <f>IF($A$20=1,IF(UDDS!A1101="","",UDDS!A1101),IF($A$20=2,IF('FTP-75'!A1101="","",'FTP-75'!A1101),IF($A$20=3, IF('US06'!A1101="","",'US06'!A1101),IF($A$20=4, IF(NEDC!A1101="","", NEDC!A1101),IF($A$20=5, IF('JPN10-15'!A1101="","",'JPN10-15'!A1101),IF($A$20=6, IF(WLTC!B1101="","", WLTC!B1101),IF($A$20=7, IF('New Cycle 1'!A1101="","", 'New Cycle 1'!A1101),IF($A$20=8, IF('New Cycle 2'!A1101="","", 'New Cycle 3'!A1101),IF($A$20=9, IF('New Cycle 3'!A1101="","", 'New Cycle 3'!A1101),"")))))))))</f>
        <v>1099</v>
      </c>
      <c r="Q1101" s="32">
        <f>IF($A$20=1,IF(UDDS!C1101="","",UDDS!C1101),IF($A$20=2,IF('FTP-75'!C1101="","",'FTP-75'!C1101),IF($A$20=3, IF('US06'!C1101="","",'US06'!C1101),IF($A$20=4, IF(NEDC!B1101="","", NEDC!B1101),IF($A$20=5, IF('JPN10-15'!B1101="","",'JPN10-15'!B1101),IF($A$20=6, IF(WLTC!C1101="","", WLTC!C1101),IF($A$20=7, IF('New Cycle 1'!B1101="","", 'New Cycle 1'!B1101),IF($A$20=8, IF('New Cycle 2'!B1101="","", 'New Cycle 2'!B1101),IF($A$20=9, IF('New Cycle 3'!B1101="","", 'New Cycle 3'!B1101),"")))))))))</f>
        <v>101.28933333026039</v>
      </c>
      <c r="R1101" s="32">
        <f>IF($A$20=1,IF(UDDS!D1101="","",UDDS!D1101),IF($A$20=2,IF('FTP-75'!D1101="","",'FTP-75'!D1101),IF($A$20=3, IF('US06'!D1101="","",'US06'!D1101),IF($A$20=4, IF(NEDC!C1101="","", NEDC!C1101),IF($A$20=5, IF('JPN10-15'!C1101="","",'JPN10-15'!C1101),IF($A$20=6, IF(WLTC!D1101="","", WLTC!D1101),IF($A$20=7, IF('New Cycle 1'!C1101="","", 'New Cycle 1'!C1101),IF($A$20=8, IF('New Cycle 2'!C1101="","", 'New Cycle 2'!C1101),IF($A$20=9, IF('New Cycle 3'!C1101="","", 'New Cycle 3'!C1101),"")))))))))</f>
        <v>0</v>
      </c>
      <c r="S1101" s="32">
        <f>IF($A$20=1,IF(UDDS!E1101="","",UDDS!E1101),IF($A$20=2,IF('FTP-75'!E1101="","",'FTP-75'!E1101),IF($A$20=3, IF('US06'!E1101="","",'US06'!E1101),IF($A$20=4, IF(NEDC!D1101="","", NEDC!D1101),IF($A$20=5, IF('JPN10-15'!D1101="","",'JPN10-15'!D1101),IF($A$20=6, IF(WLTC!E1101="","", WLTC!E1101),IF($A$20=7, IF('New Cycle 1'!D1101="","", 'New Cycle 1'!D1101),IF($A$20=8, IF('New Cycle 2'!D1101="","", 'New Cycle 2'!D1101),IF($A$20=9, IF('New Cycle 3'!D1101="","", 'New Cycle 3'!D1101),"")))))))))</f>
        <v>28.135925925072328</v>
      </c>
      <c r="T1101" s="32">
        <f>IF($A$20=1,IF(UDDS!F1101="","",UDDS!F1101),IF($A$20=2,IF('FTP-75'!F1101="","",'FTP-75'!F1101),IF($A$20=3, IF('US06'!F1101="","",'US06'!F1101),IF($A$20=4, IF(NEDC!E1101="","", NEDC!E1101),IF($A$20=5, IF('JPN10-15'!E1101="","",'JPN10-15'!E1101),IF($A$20=6, IF(WLTC!F1101="","", WLTC!F1101),IF($A$20=7, IF('New Cycle 1'!E1101="","", 'New Cycle 1'!E1101),IF($A$20=8, IF('New Cycle 2'!E1101="","", 'New Cycle 2'!E1101),IF($A$20=9, IF('New Cycle 3'!E1101="","", 'New Cycle 3'!E1101),"")))))))))</f>
        <v>0.2749382787280652</v>
      </c>
      <c r="U1101" s="32">
        <f>IF($A$20=1,IF(UDDS!G1101="","",UDDS!G1101),IF($A$20=2,IF('FTP-75'!G1101="","",'FTP-75'!G1101),IF($A$20=3, IF('US06'!G1101="","",'US06'!G1101),IF($A$20=4, IF(NEDC!F1101="","", NEDC!F1101),IF($A$20=5, IF('JPN10-15'!F1101="","",'JPN10-15'!F1101),IF($A$20=6, IF(WLTC!G1101="","", WLTC!G1101),IF($A$20=7, IF('New Cycle 1'!F1101="","", 'New Cycle 1'!F1101),IF($A$20=8, IF('New Cycle 2'!F1101="","", 'New Cycle 2'!F1101),IF($A$20=9, IF('New Cycle 3'!F1101="","", 'New Cycle 3'!F1101),"")))))))))</f>
        <v>9451.6295187371543</v>
      </c>
    </row>
    <row r="1102" spans="16:21" x14ac:dyDescent="0.25">
      <c r="P1102" s="8">
        <f>IF($A$20=1,IF(UDDS!A1102="","",UDDS!A1102),IF($A$20=2,IF('FTP-75'!A1102="","",'FTP-75'!A1102),IF($A$20=3, IF('US06'!A1102="","",'US06'!A1102),IF($A$20=4, IF(NEDC!A1102="","", NEDC!A1102),IF($A$20=5, IF('JPN10-15'!A1102="","",'JPN10-15'!A1102),IF($A$20=6, IF(WLTC!B1102="","", WLTC!B1102),IF($A$20=7, IF('New Cycle 1'!A1102="","", 'New Cycle 1'!A1102),IF($A$20=8, IF('New Cycle 2'!A1102="","", 'New Cycle 3'!A1102),IF($A$20=9, IF('New Cycle 3'!A1102="","", 'New Cycle 3'!A1102),"")))))))))</f>
        <v>1100</v>
      </c>
      <c r="Q1102" s="32">
        <f>IF($A$20=1,IF(UDDS!C1102="","",UDDS!C1102),IF($A$20=2,IF('FTP-75'!C1102="","",'FTP-75'!C1102),IF($A$20=3, IF('US06'!C1102="","",'US06'!C1102),IF($A$20=4, IF(NEDC!B1102="","", NEDC!B1102),IF($A$20=5, IF('JPN10-15'!B1102="","",'JPN10-15'!B1102),IF($A$20=6, IF(WLTC!C1102="","", WLTC!C1102),IF($A$20=7, IF('New Cycle 1'!B1102="","", 'New Cycle 1'!B1102),IF($A$20=8, IF('New Cycle 2'!B1102="","", 'New Cycle 2'!B1102),IF($A$20=9, IF('New Cycle 3'!B1102="","", 'New Cycle 3'!B1102),"")))))))))</f>
        <v>102.28888887829251</v>
      </c>
      <c r="R1102" s="32">
        <f>IF($A$20=1,IF(UDDS!D1102="","",UDDS!D1102),IF($A$20=2,IF('FTP-75'!D1102="","",'FTP-75'!D1102),IF($A$20=3, IF('US06'!D1102="","",'US06'!D1102),IF($A$20=4, IF(NEDC!C1102="","", NEDC!C1102),IF($A$20=5, IF('JPN10-15'!C1102="","",'JPN10-15'!C1102),IF($A$20=6, IF(WLTC!D1102="","", WLTC!D1102),IF($A$20=7, IF('New Cycle 1'!C1102="","", 'New Cycle 1'!C1102),IF($A$20=8, IF('New Cycle 2'!C1102="","", 'New Cycle 2'!C1102),IF($A$20=9, IF('New Cycle 3'!C1102="","", 'New Cycle 3'!C1102),"")))))))))</f>
        <v>0</v>
      </c>
      <c r="S1102" s="32">
        <f>IF($A$20=1,IF(UDDS!E1102="","",UDDS!E1102),IF($A$20=2,IF('FTP-75'!E1102="","",'FTP-75'!E1102),IF($A$20=3, IF('US06'!E1102="","",'US06'!E1102),IF($A$20=4, IF(NEDC!D1102="","", NEDC!D1102),IF($A$20=5, IF('JPN10-15'!D1102="","",'JPN10-15'!D1102),IF($A$20=6, IF(WLTC!E1102="","", WLTC!E1102),IF($A$20=7, IF('New Cycle 1'!D1102="","", 'New Cycle 1'!D1102),IF($A$20=8, IF('New Cycle 2'!D1102="","", 'New Cycle 2'!D1102),IF($A$20=9, IF('New Cycle 3'!D1102="","", 'New Cycle 3'!D1102),"")))))))))</f>
        <v>28.413580243970141</v>
      </c>
      <c r="T1102" s="32">
        <f>IF($A$20=1,IF(UDDS!F1102="","",UDDS!F1102),IF($A$20=2,IF('FTP-75'!F1102="","",'FTP-75'!F1102),IF($A$20=3, IF('US06'!F1102="","",'US06'!F1102),IF($A$20=4, IF(NEDC!E1102="","", NEDC!E1102),IF($A$20=5, IF('JPN10-15'!E1102="","",'JPN10-15'!E1102),IF($A$20=6, IF(WLTC!F1102="","", WLTC!F1102),IF($A$20=7, IF('New Cycle 1'!E1102="","", 'New Cycle 1'!E1102),IF($A$20=8, IF('New Cycle 2'!E1102="","", 'New Cycle 2'!E1102),IF($A$20=9, IF('New Cycle 3'!E1102="","", 'New Cycle 3'!E1102),"")))))))))</f>
        <v>0.27765431889781311</v>
      </c>
      <c r="U1102" s="32">
        <f>IF($A$20=1,IF(UDDS!G1102="","",UDDS!G1102),IF($A$20=2,IF('FTP-75'!G1102="","",'FTP-75'!G1102),IF($A$20=3, IF('US06'!G1102="","",'US06'!G1102),IF($A$20=4, IF(NEDC!F1102="","", NEDC!F1102),IF($A$20=5, IF('JPN10-15'!F1102="","",'JPN10-15'!F1102),IF($A$20=6, IF(WLTC!G1102="","", WLTC!G1102),IF($A$20=7, IF('New Cycle 1'!F1102="","", 'New Cycle 1'!F1102),IF($A$20=8, IF('New Cycle 2'!F1102="","", 'New Cycle 2'!F1102),IF($A$20=9, IF('New Cycle 3'!F1102="","", 'New Cycle 3'!F1102),"")))))))))</f>
        <v>9479.9042718216751</v>
      </c>
    </row>
    <row r="1103" spans="16:21" x14ac:dyDescent="0.25">
      <c r="P1103" s="8">
        <f>IF($A$20=1,IF(UDDS!A1103="","",UDDS!A1103),IF($A$20=2,IF('FTP-75'!A1103="","",'FTP-75'!A1103),IF($A$20=3, IF('US06'!A1103="","",'US06'!A1103),IF($A$20=4, IF(NEDC!A1103="","", NEDC!A1103),IF($A$20=5, IF('JPN10-15'!A1103="","",'JPN10-15'!A1103),IF($A$20=6, IF(WLTC!B1103="","", WLTC!B1103),IF($A$20=7, IF('New Cycle 1'!A1103="","", 'New Cycle 1'!A1103),IF($A$20=8, IF('New Cycle 2'!A1103="","", 'New Cycle 3'!A1103),IF($A$20=9, IF('New Cycle 3'!A1103="","", 'New Cycle 3'!A1103),"")))))))))</f>
        <v>1101</v>
      </c>
      <c r="Q1103" s="32">
        <f>IF($A$20=1,IF(UDDS!C1103="","",UDDS!C1103),IF($A$20=2,IF('FTP-75'!C1103="","",'FTP-75'!C1103),IF($A$20=3, IF('US06'!C1103="","",'US06'!C1103),IF($A$20=4, IF(NEDC!B1103="","", NEDC!B1103),IF($A$20=5, IF('JPN10-15'!B1103="","",'JPN10-15'!B1103),IF($A$20=6, IF(WLTC!C1103="","", WLTC!C1103),IF($A$20=7, IF('New Cycle 1'!B1103="","", 'New Cycle 1'!B1103),IF($A$20=8, IF('New Cycle 2'!B1103="","", 'New Cycle 2'!B1103),IF($A$20=9, IF('New Cycle 3'!B1103="","", 'New Cycle 3'!B1103),"")))))))))</f>
        <v>103.28888887829251</v>
      </c>
      <c r="R1103" s="32">
        <f>IF($A$20=1,IF(UDDS!D1103="","",UDDS!D1103),IF($A$20=2,IF('FTP-75'!D1103="","",'FTP-75'!D1103),IF($A$20=3, IF('US06'!D1103="","",'US06'!D1103),IF($A$20=4, IF(NEDC!C1103="","", NEDC!C1103),IF($A$20=5, IF('JPN10-15'!C1103="","",'JPN10-15'!C1103),IF($A$20=6, IF(WLTC!D1103="","", WLTC!D1103),IF($A$20=7, IF('New Cycle 1'!C1103="","", 'New Cycle 1'!C1103),IF($A$20=8, IF('New Cycle 2'!C1103="","", 'New Cycle 2'!C1103),IF($A$20=9, IF('New Cycle 3'!C1103="","", 'New Cycle 3'!C1103),"")))))))))</f>
        <v>0</v>
      </c>
      <c r="S1103" s="32">
        <f>IF($A$20=1,IF(UDDS!E1103="","",UDDS!E1103),IF($A$20=2,IF('FTP-75'!E1103="","",'FTP-75'!E1103),IF($A$20=3, IF('US06'!E1103="","",'US06'!E1103),IF($A$20=4, IF(NEDC!D1103="","", NEDC!D1103),IF($A$20=5, IF('JPN10-15'!D1103="","",'JPN10-15'!D1103),IF($A$20=6, IF(WLTC!E1103="","", WLTC!E1103),IF($A$20=7, IF('New Cycle 1'!D1103="","", 'New Cycle 1'!D1103),IF($A$20=8, IF('New Cycle 2'!D1103="","", 'New Cycle 2'!D1103),IF($A$20=9, IF('New Cycle 3'!D1103="","", 'New Cycle 3'!D1103),"")))))))))</f>
        <v>28.69135802174792</v>
      </c>
      <c r="T1103" s="32">
        <f>IF($A$20=1,IF(UDDS!F1103="","",UDDS!F1103),IF($A$20=2,IF('FTP-75'!F1103="","",'FTP-75'!F1103),IF($A$20=3, IF('US06'!F1103="","",'US06'!F1103),IF($A$20=4, IF(NEDC!E1103="","", NEDC!E1103),IF($A$20=5, IF('JPN10-15'!E1103="","",'JPN10-15'!E1103),IF($A$20=6, IF(WLTC!F1103="","", WLTC!F1103),IF($A$20=7, IF('New Cycle 1'!E1103="","", 'New Cycle 1'!E1103),IF($A$20=8, IF('New Cycle 2'!E1103="","", 'New Cycle 2'!E1103),IF($A$20=9, IF('New Cycle 3'!E1103="","", 'New Cycle 3'!E1103),"")))))))))</f>
        <v>0.27777777777777857</v>
      </c>
      <c r="U1103" s="32">
        <f>IF($A$20=1,IF(UDDS!G1103="","",UDDS!G1103),IF($A$20=2,IF('FTP-75'!G1103="","",'FTP-75'!G1103),IF($A$20=3, IF('US06'!G1103="","",'US06'!G1103),IF($A$20=4, IF(NEDC!F1103="","", NEDC!F1103),IF($A$20=5, IF('JPN10-15'!F1103="","",'JPN10-15'!F1103),IF($A$20=6, IF(WLTC!G1103="","", WLTC!G1103),IF($A$20=7, IF('New Cycle 1'!F1103="","", 'New Cycle 1'!F1103),IF($A$20=8, IF('New Cycle 2'!F1103="","", 'New Cycle 2'!F1103),IF($A$20=9, IF('New Cycle 3'!F1103="","", 'New Cycle 3'!F1103),"")))))))))</f>
        <v>9508.4567409545343</v>
      </c>
    </row>
    <row r="1104" spans="16:21" x14ac:dyDescent="0.25">
      <c r="P1104" s="8">
        <f>IF($A$20=1,IF(UDDS!A1104="","",UDDS!A1104),IF($A$20=2,IF('FTP-75'!A1104="","",'FTP-75'!A1104),IF($A$20=3, IF('US06'!A1104="","",'US06'!A1104),IF($A$20=4, IF(NEDC!A1104="","", NEDC!A1104),IF($A$20=5, IF('JPN10-15'!A1104="","",'JPN10-15'!A1104),IF($A$20=6, IF(WLTC!B1104="","", WLTC!B1104),IF($A$20=7, IF('New Cycle 1'!A1104="","", 'New Cycle 1'!A1104),IF($A$20=8, IF('New Cycle 2'!A1104="","", 'New Cycle 3'!A1104),IF($A$20=9, IF('New Cycle 3'!A1104="","", 'New Cycle 3'!A1104),"")))))))))</f>
        <v>1102</v>
      </c>
      <c r="Q1104" s="32">
        <f>IF($A$20=1,IF(UDDS!C1104="","",UDDS!C1104),IF($A$20=2,IF('FTP-75'!C1104="","",'FTP-75'!C1104),IF($A$20=3, IF('US06'!C1104="","",'US06'!C1104),IF($A$20=4, IF(NEDC!B1104="","", NEDC!B1104),IF($A$20=5, IF('JPN10-15'!B1104="","",'JPN10-15'!B1104),IF($A$20=6, IF(WLTC!C1104="","", WLTC!C1104),IF($A$20=7, IF('New Cycle 1'!B1104="","", 'New Cycle 1'!B1104),IF($A$20=8, IF('New Cycle 2'!B1104="","", 'New Cycle 2'!B1104),IF($A$20=9, IF('New Cycle 3'!B1104="","", 'New Cycle 3'!B1104),"")))))))))</f>
        <v>104.27777777777779</v>
      </c>
      <c r="R1104" s="32">
        <f>IF($A$20=1,IF(UDDS!D1104="","",UDDS!D1104),IF($A$20=2,IF('FTP-75'!D1104="","",'FTP-75'!D1104),IF($A$20=3, IF('US06'!D1104="","",'US06'!D1104),IF($A$20=4, IF(NEDC!C1104="","", NEDC!C1104),IF($A$20=5, IF('JPN10-15'!C1104="","",'JPN10-15'!C1104),IF($A$20=6, IF(WLTC!D1104="","", WLTC!D1104),IF($A$20=7, IF('New Cycle 1'!C1104="","", 'New Cycle 1'!C1104),IF($A$20=8, IF('New Cycle 2'!C1104="","", 'New Cycle 2'!C1104),IF($A$20=9, IF('New Cycle 3'!C1104="","", 'New Cycle 3'!C1104),"")))))))))</f>
        <v>0</v>
      </c>
      <c r="S1104" s="32">
        <f>IF($A$20=1,IF(UDDS!E1104="","",UDDS!E1104),IF($A$20=2,IF('FTP-75'!E1104="","",'FTP-75'!E1104),IF($A$20=3, IF('US06'!E1104="","",'US06'!E1104),IF($A$20=4, IF(NEDC!D1104="","", NEDC!D1104),IF($A$20=5, IF('JPN10-15'!D1104="","",'JPN10-15'!D1104),IF($A$20=6, IF(WLTC!E1104="","", WLTC!E1104),IF($A$20=7, IF('New Cycle 1'!D1104="","", 'New Cycle 1'!D1104),IF($A$20=8, IF('New Cycle 2'!D1104="","", 'New Cycle 2'!D1104),IF($A$20=9, IF('New Cycle 3'!D1104="","", 'New Cycle 3'!D1104),"")))))))))</f>
        <v>28.966049382716051</v>
      </c>
      <c r="T1104" s="32">
        <f>IF($A$20=1,IF(UDDS!F1104="","",UDDS!F1104),IF($A$20=2,IF('FTP-75'!F1104="","",'FTP-75'!F1104),IF($A$20=3, IF('US06'!F1104="","",'US06'!F1104),IF($A$20=4, IF(NEDC!E1104="","", NEDC!E1104),IF($A$20=5, IF('JPN10-15'!E1104="","",'JPN10-15'!E1104),IF($A$20=6, IF(WLTC!F1104="","", WLTC!F1104),IF($A$20=7, IF('New Cycle 1'!E1104="","", 'New Cycle 1'!E1104),IF($A$20=8, IF('New Cycle 2'!E1104="","", 'New Cycle 2'!E1104),IF($A$20=9, IF('New Cycle 3'!E1104="","", 'New Cycle 3'!E1104),"")))))))))</f>
        <v>0.27469136096813074</v>
      </c>
      <c r="U1104" s="32">
        <f>IF($A$20=1,IF(UDDS!G1104="","",UDDS!G1104),IF($A$20=2,IF('FTP-75'!G1104="","",'FTP-75'!G1104),IF($A$20=3, IF('US06'!G1104="","",'US06'!G1104),IF($A$20=4, IF(NEDC!F1104="","", NEDC!F1104),IF($A$20=5, IF('JPN10-15'!F1104="","",'JPN10-15'!F1104),IF($A$20=6, IF(WLTC!G1104="","", WLTC!G1104),IF($A$20=7, IF('New Cycle 1'!F1104="","", 'New Cycle 1'!F1104),IF($A$20=8, IF('New Cycle 2'!F1104="","", 'New Cycle 2'!F1104),IF($A$20=9, IF('New Cycle 3'!F1104="","", 'New Cycle 3'!F1104),"")))))))))</f>
        <v>9537.2854446567671</v>
      </c>
    </row>
    <row r="1105" spans="16:21" x14ac:dyDescent="0.25">
      <c r="P1105" s="8">
        <f>IF($A$20=1,IF(UDDS!A1105="","",UDDS!A1105),IF($A$20=2,IF('FTP-75'!A1105="","",'FTP-75'!A1105),IF($A$20=3, IF('US06'!A1105="","",'US06'!A1105),IF($A$20=4, IF(NEDC!A1105="","", NEDC!A1105),IF($A$20=5, IF('JPN10-15'!A1105="","",'JPN10-15'!A1105),IF($A$20=6, IF(WLTC!B1105="","", WLTC!B1105),IF($A$20=7, IF('New Cycle 1'!A1105="","", 'New Cycle 1'!A1105),IF($A$20=8, IF('New Cycle 2'!A1105="","", 'New Cycle 3'!A1105),IF($A$20=9, IF('New Cycle 3'!A1105="","", 'New Cycle 3'!A1105),"")))))))))</f>
        <v>1103</v>
      </c>
      <c r="Q1105" s="32">
        <f>IF($A$20=1,IF(UDDS!C1105="","",UDDS!C1105),IF($A$20=2,IF('FTP-75'!C1105="","",'FTP-75'!C1105),IF($A$20=3, IF('US06'!C1105="","",'US06'!C1105),IF($A$20=4, IF(NEDC!B1105="","", NEDC!B1105),IF($A$20=5, IF('JPN10-15'!B1105="","",'JPN10-15'!B1105),IF($A$20=6, IF(WLTC!C1105="","", WLTC!C1105),IF($A$20=7, IF('New Cycle 1'!B1105="","", 'New Cycle 1'!B1105),IF($A$20=8, IF('New Cycle 2'!B1105="","", 'New Cycle 2'!B1105),IF($A$20=9, IF('New Cycle 3'!B1105="","", 'New Cycle 3'!B1105),"")))))))))</f>
        <v>105.27799997064803</v>
      </c>
      <c r="R1105" s="32">
        <f>IF($A$20=1,IF(UDDS!D1105="","",UDDS!D1105),IF($A$20=2,IF('FTP-75'!D1105="","",'FTP-75'!D1105),IF($A$20=3, IF('US06'!D1105="","",'US06'!D1105),IF($A$20=4, IF(NEDC!C1105="","", NEDC!C1105),IF($A$20=5, IF('JPN10-15'!C1105="","",'JPN10-15'!C1105),IF($A$20=6, IF(WLTC!D1105="","", WLTC!D1105),IF($A$20=7, IF('New Cycle 1'!C1105="","", 'New Cycle 1'!C1105),IF($A$20=8, IF('New Cycle 2'!C1105="","", 'New Cycle 2'!C1105),IF($A$20=9, IF('New Cycle 3'!C1105="","", 'New Cycle 3'!C1105),"")))))))))</f>
        <v>0</v>
      </c>
      <c r="S1105" s="32">
        <f>IF($A$20=1,IF(UDDS!E1105="","",UDDS!E1105),IF($A$20=2,IF('FTP-75'!E1105="","",'FTP-75'!E1105),IF($A$20=3, IF('US06'!E1105="","",'US06'!E1105),IF($A$20=4, IF(NEDC!D1105="","", NEDC!D1105),IF($A$20=5, IF('JPN10-15'!D1105="","",'JPN10-15'!D1105),IF($A$20=6, IF(WLTC!E1105="","", WLTC!E1105),IF($A$20=7, IF('New Cycle 1'!D1105="","", 'New Cycle 1'!D1105),IF($A$20=8, IF('New Cycle 2'!D1105="","", 'New Cycle 2'!D1105),IF($A$20=9, IF('New Cycle 3'!D1105="","", 'New Cycle 3'!D1105),"")))))))))</f>
        <v>29.243888880735561</v>
      </c>
      <c r="T1105" s="32">
        <f>IF($A$20=1,IF(UDDS!F1105="","",UDDS!F1105),IF($A$20=2,IF('FTP-75'!F1105="","",'FTP-75'!F1105),IF($A$20=3, IF('US06'!F1105="","",'US06'!F1105),IF($A$20=4, IF(NEDC!E1105="","", NEDC!E1105),IF($A$20=5, IF('JPN10-15'!E1105="","",'JPN10-15'!E1105),IF($A$20=6, IF(WLTC!F1105="","", WLTC!F1105),IF($A$20=7, IF('New Cycle 1'!E1105="","", 'New Cycle 1'!E1105),IF($A$20=8, IF('New Cycle 2'!E1105="","", 'New Cycle 2'!E1105),IF($A$20=9, IF('New Cycle 3'!E1105="","", 'New Cycle 3'!E1105),"")))))))))</f>
        <v>0.27783949801951024</v>
      </c>
      <c r="U1105" s="32">
        <f>IF($A$20=1,IF(UDDS!G1105="","",UDDS!G1105),IF($A$20=2,IF('FTP-75'!G1105="","",'FTP-75'!G1105),IF($A$20=3, IF('US06'!G1105="","",'US06'!G1105),IF($A$20=4, IF(NEDC!F1105="","", NEDC!F1105),IF($A$20=5, IF('JPN10-15'!F1105="","",'JPN10-15'!F1105),IF($A$20=6, IF(WLTC!G1105="","", WLTC!G1105),IF($A$20=7, IF('New Cycle 1'!F1105="","", 'New Cycle 1'!F1105),IF($A$20=8, IF('New Cycle 2'!F1105="","", 'New Cycle 2'!F1105),IF($A$20=9, IF('New Cycle 3'!F1105="","", 'New Cycle 3'!F1105),"")))))))))</f>
        <v>9566.3904137884929</v>
      </c>
    </row>
    <row r="1106" spans="16:21" x14ac:dyDescent="0.25">
      <c r="P1106" s="8">
        <f>IF($A$20=1,IF(UDDS!A1106="","",UDDS!A1106),IF($A$20=2,IF('FTP-75'!A1106="","",'FTP-75'!A1106),IF($A$20=3, IF('US06'!A1106="","",'US06'!A1106),IF($A$20=4, IF(NEDC!A1106="","", NEDC!A1106),IF($A$20=5, IF('JPN10-15'!A1106="","",'JPN10-15'!A1106),IF($A$20=6, IF(WLTC!B1106="","", WLTC!B1106),IF($A$20=7, IF('New Cycle 1'!A1106="","", 'New Cycle 1'!A1106),IF($A$20=8, IF('New Cycle 2'!A1106="","", 'New Cycle 3'!A1106),IF($A$20=9, IF('New Cycle 3'!A1106="","", 'New Cycle 3'!A1106),"")))))))))</f>
        <v>1104</v>
      </c>
      <c r="Q1106" s="32">
        <f>IF($A$20=1,IF(UDDS!C1106="","",UDDS!C1106),IF($A$20=2,IF('FTP-75'!C1106="","",'FTP-75'!C1106),IF($A$20=3, IF('US06'!C1106="","",'US06'!C1106),IF($A$20=4, IF(NEDC!B1106="","", NEDC!B1106),IF($A$20=5, IF('JPN10-15'!B1106="","",'JPN10-15'!B1106),IF($A$20=6, IF(WLTC!C1106="","", WLTC!C1106),IF($A$20=7, IF('New Cycle 1'!B1106="","", 'New Cycle 1'!B1106),IF($A$20=8, IF('New Cycle 2'!B1106="","", 'New Cycle 2'!B1106),IF($A$20=9, IF('New Cycle 3'!B1106="","", 'New Cycle 3'!B1106),"")))))))))</f>
        <v>106.28888887829251</v>
      </c>
      <c r="R1106" s="32">
        <f>IF($A$20=1,IF(UDDS!D1106="","",UDDS!D1106),IF($A$20=2,IF('FTP-75'!D1106="","",'FTP-75'!D1106),IF($A$20=3, IF('US06'!D1106="","",'US06'!D1106),IF($A$20=4, IF(NEDC!C1106="","", NEDC!C1106),IF($A$20=5, IF('JPN10-15'!C1106="","",'JPN10-15'!C1106),IF($A$20=6, IF(WLTC!D1106="","", WLTC!D1106),IF($A$20=7, IF('New Cycle 1'!C1106="","", 'New Cycle 1'!C1106),IF($A$20=8, IF('New Cycle 2'!C1106="","", 'New Cycle 2'!C1106),IF($A$20=9, IF('New Cycle 3'!C1106="","", 'New Cycle 3'!C1106),"")))))))))</f>
        <v>0</v>
      </c>
      <c r="S1106" s="32">
        <f>IF($A$20=1,IF(UDDS!E1106="","",UDDS!E1106),IF($A$20=2,IF('FTP-75'!E1106="","",'FTP-75'!E1106),IF($A$20=3, IF('US06'!E1106="","",'US06'!E1106),IF($A$20=4, IF(NEDC!D1106="","", NEDC!D1106),IF($A$20=5, IF('JPN10-15'!D1106="","",'JPN10-15'!D1106),IF($A$20=6, IF(WLTC!E1106="","", WLTC!E1106),IF($A$20=7, IF('New Cycle 1'!D1106="","", 'New Cycle 1'!D1106),IF($A$20=8, IF('New Cycle 2'!D1106="","", 'New Cycle 2'!D1106),IF($A$20=9, IF('New Cycle 3'!D1106="","", 'New Cycle 3'!D1106),"")))))))))</f>
        <v>29.524691355081252</v>
      </c>
      <c r="T1106" s="32">
        <f>IF($A$20=1,IF(UDDS!F1106="","",UDDS!F1106),IF($A$20=2,IF('FTP-75'!F1106="","",'FTP-75'!F1106),IF($A$20=3, IF('US06'!F1106="","",'US06'!F1106),IF($A$20=4, IF(NEDC!E1106="","", NEDC!E1106),IF($A$20=5, IF('JPN10-15'!E1106="","",'JPN10-15'!E1106),IF($A$20=6, IF(WLTC!F1106="","", WLTC!F1106),IF($A$20=7, IF('New Cycle 1'!E1106="","", 'New Cycle 1'!E1106),IF($A$20=8, IF('New Cycle 2'!E1106="","", 'New Cycle 2'!E1106),IF($A$20=9, IF('New Cycle 3'!E1106="","", 'New Cycle 3'!E1106),"")))))))))</f>
        <v>0.28080247434569117</v>
      </c>
      <c r="U1106" s="32">
        <f>IF($A$20=1,IF(UDDS!G1106="","",UDDS!G1106),IF($A$20=2,IF('FTP-75'!G1106="","",'FTP-75'!G1106),IF($A$20=3, IF('US06'!G1106="","",'US06'!G1106),IF($A$20=4, IF(NEDC!F1106="","", NEDC!F1106),IF($A$20=5, IF('JPN10-15'!F1106="","",'JPN10-15'!F1106),IF($A$20=6, IF(WLTC!G1106="","", WLTC!G1106),IF($A$20=7, IF('New Cycle 1'!F1106="","", 'New Cycle 1'!F1106),IF($A$20=8, IF('New Cycle 2'!F1106="","", 'New Cycle 2'!F1106),IF($A$20=9, IF('New Cycle 3'!F1106="","", 'New Cycle 3'!F1106),"")))))))))</f>
        <v>9595.7747039064016</v>
      </c>
    </row>
    <row r="1107" spans="16:21" x14ac:dyDescent="0.25">
      <c r="P1107" s="8">
        <f>IF($A$20=1,IF(UDDS!A1107="","",UDDS!A1107),IF($A$20=2,IF('FTP-75'!A1107="","",'FTP-75'!A1107),IF($A$20=3, IF('US06'!A1107="","",'US06'!A1107),IF($A$20=4, IF(NEDC!A1107="","", NEDC!A1107),IF($A$20=5, IF('JPN10-15'!A1107="","",'JPN10-15'!A1107),IF($A$20=6, IF(WLTC!B1107="","", WLTC!B1107),IF($A$20=7, IF('New Cycle 1'!A1107="","", 'New Cycle 1'!A1107),IF($A$20=8, IF('New Cycle 2'!A1107="","", 'New Cycle 3'!A1107),IF($A$20=9, IF('New Cycle 3'!A1107="","", 'New Cycle 3'!A1107),"")))))))))</f>
        <v>1105</v>
      </c>
      <c r="Q1107" s="32">
        <f>IF($A$20=1,IF(UDDS!C1107="","",UDDS!C1107),IF($A$20=2,IF('FTP-75'!C1107="","",'FTP-75'!C1107),IF($A$20=3, IF('US06'!C1107="","",'US06'!C1107),IF($A$20=4, IF(NEDC!B1107="","", NEDC!B1107),IF($A$20=5, IF('JPN10-15'!B1107="","",'JPN10-15'!B1107),IF($A$20=6, IF(WLTC!C1107="","", WLTC!C1107),IF($A$20=7, IF('New Cycle 1'!B1107="","", 'New Cycle 1'!B1107),IF($A$20=8, IF('New Cycle 2'!B1107="","", 'New Cycle 2'!B1107),IF($A$20=9, IF('New Cycle 3'!B1107="","", 'New Cycle 3'!B1107),"")))))))))</f>
        <v>107.28866668542227</v>
      </c>
      <c r="R1107" s="32">
        <f>IF($A$20=1,IF(UDDS!D1107="","",UDDS!D1107),IF($A$20=2,IF('FTP-75'!D1107="","",'FTP-75'!D1107),IF($A$20=3, IF('US06'!D1107="","",'US06'!D1107),IF($A$20=4, IF(NEDC!C1107="","", NEDC!C1107),IF($A$20=5, IF('JPN10-15'!C1107="","",'JPN10-15'!C1107),IF($A$20=6, IF(WLTC!D1107="","", WLTC!D1107),IF($A$20=7, IF('New Cycle 1'!C1107="","", 'New Cycle 1'!C1107),IF($A$20=8, IF('New Cycle 2'!C1107="","", 'New Cycle 2'!C1107),IF($A$20=9, IF('New Cycle 3'!C1107="","", 'New Cycle 3'!C1107),"")))))))))</f>
        <v>0</v>
      </c>
      <c r="S1107" s="32">
        <f>IF($A$20=1,IF(UDDS!E1107="","",UDDS!E1107),IF($A$20=2,IF('FTP-75'!E1107="","",'FTP-75'!E1107),IF($A$20=3, IF('US06'!E1107="","",'US06'!E1107),IF($A$20=4, IF(NEDC!D1107="","", NEDC!D1107),IF($A$20=5, IF('JPN10-15'!D1107="","",'JPN10-15'!D1107),IF($A$20=6, IF(WLTC!E1107="","", WLTC!E1107),IF($A$20=7, IF('New Cycle 1'!D1107="","", 'New Cycle 1'!D1107),IF($A$20=8, IF('New Cycle 2'!D1107="","", 'New Cycle 2'!D1107),IF($A$20=9, IF('New Cycle 3'!D1107="","", 'New Cycle 3'!D1107),"")))))))))</f>
        <v>29.802407412617296</v>
      </c>
      <c r="T1107" s="32">
        <f>IF($A$20=1,IF(UDDS!F1107="","",UDDS!F1107),IF($A$20=2,IF('FTP-75'!F1107="","",'FTP-75'!F1107),IF($A$20=3, IF('US06'!F1107="","",'US06'!F1107),IF($A$20=4, IF(NEDC!E1107="","", NEDC!E1107),IF($A$20=5, IF('JPN10-15'!E1107="","",'JPN10-15'!E1107),IF($A$20=6, IF(WLTC!F1107="","", WLTC!F1107),IF($A$20=7, IF('New Cycle 1'!E1107="","", 'New Cycle 1'!E1107),IF($A$20=8, IF('New Cycle 2'!E1107="","", 'New Cycle 2'!E1107),IF($A$20=9, IF('New Cycle 3'!E1107="","", 'New Cycle 3'!E1107),"")))))))))</f>
        <v>0.27771605753604334</v>
      </c>
      <c r="U1107" s="32">
        <f>IF($A$20=1,IF(UDDS!G1107="","",UDDS!G1107),IF($A$20=2,IF('FTP-75'!G1107="","",'FTP-75'!G1107),IF($A$20=3, IF('US06'!G1107="","",'US06'!G1107),IF($A$20=4, IF(NEDC!F1107="","", NEDC!F1107),IF($A$20=5, IF('JPN10-15'!F1107="","",'JPN10-15'!F1107),IF($A$20=6, IF(WLTC!G1107="","", WLTC!G1107),IF($A$20=7, IF('New Cycle 1'!F1107="","", 'New Cycle 1'!F1107),IF($A$20=8, IF('New Cycle 2'!F1107="","", 'New Cycle 2'!F1107),IF($A$20=9, IF('New Cycle 3'!F1107="","", 'New Cycle 3'!F1107),"")))))))))</f>
        <v>9625.4382532902509</v>
      </c>
    </row>
    <row r="1108" spans="16:21" x14ac:dyDescent="0.25">
      <c r="P1108" s="8">
        <f>IF($A$20=1,IF(UDDS!A1108="","",UDDS!A1108),IF($A$20=2,IF('FTP-75'!A1108="","",'FTP-75'!A1108),IF($A$20=3, IF('US06'!A1108="","",'US06'!A1108),IF($A$20=4, IF(NEDC!A1108="","", NEDC!A1108),IF($A$20=5, IF('JPN10-15'!A1108="","",'JPN10-15'!A1108),IF($A$20=6, IF(WLTC!B1108="","", WLTC!B1108),IF($A$20=7, IF('New Cycle 1'!A1108="","", 'New Cycle 1'!A1108),IF($A$20=8, IF('New Cycle 2'!A1108="","", 'New Cycle 3'!A1108),IF($A$20=9, IF('New Cycle 3'!A1108="","", 'New Cycle 3'!A1108),"")))))))))</f>
        <v>1106</v>
      </c>
      <c r="Q1108" s="32">
        <f>IF($A$20=1,IF(UDDS!C1108="","",UDDS!C1108),IF($A$20=2,IF('FTP-75'!C1108="","",'FTP-75'!C1108),IF($A$20=3, IF('US06'!C1108="","",'US06'!C1108),IF($A$20=4, IF(NEDC!B1108="","", NEDC!B1108),IF($A$20=5, IF('JPN10-15'!B1108="","",'JPN10-15'!B1108),IF($A$20=6, IF(WLTC!C1108="","", WLTC!C1108),IF($A$20=7, IF('New Cycle 1'!B1108="","", 'New Cycle 1'!B1108),IF($A$20=8, IF('New Cycle 2'!B1108="","", 'New Cycle 2'!B1108),IF($A$20=9, IF('New Cycle 3'!B1108="","", 'New Cycle 3'!B1108),"")))))))))</f>
        <v>108.29999997880724</v>
      </c>
      <c r="R1108" s="32">
        <f>IF($A$20=1,IF(UDDS!D1108="","",UDDS!D1108),IF($A$20=2,IF('FTP-75'!D1108="","",'FTP-75'!D1108),IF($A$20=3, IF('US06'!D1108="","",'US06'!D1108),IF($A$20=4, IF(NEDC!C1108="","", NEDC!C1108),IF($A$20=5, IF('JPN10-15'!C1108="","",'JPN10-15'!C1108),IF($A$20=6, IF(WLTC!D1108="","", WLTC!D1108),IF($A$20=7, IF('New Cycle 1'!C1108="","", 'New Cycle 1'!C1108),IF($A$20=8, IF('New Cycle 2'!C1108="","", 'New Cycle 2'!C1108),IF($A$20=9, IF('New Cycle 3'!C1108="","", 'New Cycle 3'!C1108),"")))))))))</f>
        <v>0</v>
      </c>
      <c r="S1108" s="32">
        <f>IF($A$20=1,IF(UDDS!E1108="","",UDDS!E1108),IF($A$20=2,IF('FTP-75'!E1108="","",'FTP-75'!E1108),IF($A$20=3, IF('US06'!E1108="","",'US06'!E1108),IF($A$20=4, IF(NEDC!D1108="","", NEDC!D1108),IF($A$20=5, IF('JPN10-15'!D1108="","",'JPN10-15'!D1108),IF($A$20=6, IF(WLTC!E1108="","", WLTC!E1108),IF($A$20=7, IF('New Cycle 1'!D1108="","", 'New Cycle 1'!D1108),IF($A$20=8, IF('New Cycle 2'!D1108="","", 'New Cycle 2'!D1108),IF($A$20=9, IF('New Cycle 3'!D1108="","", 'New Cycle 3'!D1108),"")))))))))</f>
        <v>30.083333327446454</v>
      </c>
      <c r="T1108" s="32">
        <f>IF($A$20=1,IF(UDDS!F1108="","",UDDS!F1108),IF($A$20=2,IF('FTP-75'!F1108="","",'FTP-75'!F1108),IF($A$20=3, IF('US06'!F1108="","",'US06'!F1108),IF($A$20=4, IF(NEDC!E1108="","", NEDC!E1108),IF($A$20=5, IF('JPN10-15'!E1108="","",'JPN10-15'!E1108),IF($A$20=6, IF(WLTC!F1108="","", WLTC!F1108),IF($A$20=7, IF('New Cycle 1'!E1108="","", 'New Cycle 1'!E1108),IF($A$20=8, IF('New Cycle 2'!E1108="","", 'New Cycle 2'!E1108),IF($A$20=9, IF('New Cycle 3'!E1108="","", 'New Cycle 3'!E1108),"")))))))))</f>
        <v>0.28092591482915807</v>
      </c>
      <c r="U1108" s="32">
        <f>IF($A$20=1,IF(UDDS!G1108="","",UDDS!G1108),IF($A$20=2,IF('FTP-75'!G1108="","",'FTP-75'!G1108),IF($A$20=3, IF('US06'!G1108="","",'US06'!G1108),IF($A$20=4, IF(NEDC!F1108="","", NEDC!F1108),IF($A$20=5, IF('JPN10-15'!F1108="","",'JPN10-15'!F1108),IF($A$20=6, IF(WLTC!G1108="","", WLTC!G1108),IF($A$20=7, IF('New Cycle 1'!F1108="","", 'New Cycle 1'!F1108),IF($A$20=8, IF('New Cycle 2'!F1108="","", 'New Cycle 2'!F1108),IF($A$20=9, IF('New Cycle 3'!F1108="","", 'New Cycle 3'!F1108),"")))))))))</f>
        <v>9655.3811236602833</v>
      </c>
    </row>
    <row r="1109" spans="16:21" x14ac:dyDescent="0.25">
      <c r="P1109" s="8">
        <f>IF($A$20=1,IF(UDDS!A1109="","",UDDS!A1109),IF($A$20=2,IF('FTP-75'!A1109="","",'FTP-75'!A1109),IF($A$20=3, IF('US06'!A1109="","",'US06'!A1109),IF($A$20=4, IF(NEDC!A1109="","", NEDC!A1109),IF($A$20=5, IF('JPN10-15'!A1109="","",'JPN10-15'!A1109),IF($A$20=6, IF(WLTC!B1109="","", WLTC!B1109),IF($A$20=7, IF('New Cycle 1'!A1109="","", 'New Cycle 1'!A1109),IF($A$20=8, IF('New Cycle 2'!A1109="","", 'New Cycle 3'!A1109),IF($A$20=9, IF('New Cycle 3'!A1109="","", 'New Cycle 3'!A1109),"")))))))))</f>
        <v>1107</v>
      </c>
      <c r="Q1109" s="32">
        <f>IF($A$20=1,IF(UDDS!C1109="","",UDDS!C1109),IF($A$20=2,IF('FTP-75'!C1109="","",'FTP-75'!C1109),IF($A$20=3, IF('US06'!C1109="","",'US06'!C1109),IF($A$20=4, IF(NEDC!B1109="","", NEDC!B1109),IF($A$20=5, IF('JPN10-15'!B1109="","",'JPN10-15'!B1109),IF($A$20=6, IF(WLTC!C1109="","", WLTC!C1109),IF($A$20=7, IF('New Cycle 1'!B1109="","", 'New Cycle 1'!B1109),IF($A$20=8, IF('New Cycle 2'!B1109="","", 'New Cycle 2'!B1109),IF($A$20=9, IF('New Cycle 3'!B1109="","", 'New Cycle 3'!B1109),"")))))))))</f>
        <v>109.28888887829251</v>
      </c>
      <c r="R1109" s="32">
        <f>IF($A$20=1,IF(UDDS!D1109="","",UDDS!D1109),IF($A$20=2,IF('FTP-75'!D1109="","",'FTP-75'!D1109),IF($A$20=3, IF('US06'!D1109="","",'US06'!D1109),IF($A$20=4, IF(NEDC!C1109="","", NEDC!C1109),IF($A$20=5, IF('JPN10-15'!C1109="","",'JPN10-15'!C1109),IF($A$20=6, IF(WLTC!D1109="","", WLTC!D1109),IF($A$20=7, IF('New Cycle 1'!C1109="","", 'New Cycle 1'!C1109),IF($A$20=8, IF('New Cycle 2'!C1109="","", 'New Cycle 2'!C1109),IF($A$20=9, IF('New Cycle 3'!C1109="","", 'New Cycle 3'!C1109),"")))))))))</f>
        <v>0</v>
      </c>
      <c r="S1109" s="32">
        <f>IF($A$20=1,IF(UDDS!E1109="","",UDDS!E1109),IF($A$20=2,IF('FTP-75'!E1109="","",'FTP-75'!E1109),IF($A$20=3, IF('US06'!E1109="","",'US06'!E1109),IF($A$20=4, IF(NEDC!D1109="","", NEDC!D1109),IF($A$20=5, IF('JPN10-15'!D1109="","",'JPN10-15'!D1109),IF($A$20=6, IF(WLTC!E1109="","", WLTC!E1109),IF($A$20=7, IF('New Cycle 1'!D1109="","", 'New Cycle 1'!D1109),IF($A$20=8, IF('New Cycle 2'!D1109="","", 'New Cycle 2'!D1109),IF($A$20=9, IF('New Cycle 3'!D1109="","", 'New Cycle 3'!D1109),"")))))))))</f>
        <v>30.358024688414584</v>
      </c>
      <c r="T1109" s="32">
        <f>IF($A$20=1,IF(UDDS!F1109="","",UDDS!F1109),IF($A$20=2,IF('FTP-75'!F1109="","",'FTP-75'!F1109),IF($A$20=3, IF('US06'!F1109="","",'US06'!F1109),IF($A$20=4, IF(NEDC!E1109="","", NEDC!E1109),IF($A$20=5, IF('JPN10-15'!E1109="","",'JPN10-15'!E1109),IF($A$20=6, IF(WLTC!F1109="","", WLTC!F1109),IF($A$20=7, IF('New Cycle 1'!E1109="","", 'New Cycle 1'!E1109),IF($A$20=8, IF('New Cycle 2'!E1109="","", 'New Cycle 2'!E1109),IF($A$20=9, IF('New Cycle 3'!E1109="","", 'New Cycle 3'!E1109),"")))))))))</f>
        <v>0.27469136096813074</v>
      </c>
      <c r="U1109" s="32">
        <f>IF($A$20=1,IF(UDDS!G1109="","",UDDS!G1109),IF($A$20=2,IF('FTP-75'!G1109="","",'FTP-75'!G1109),IF($A$20=3, IF('US06'!G1109="","",'US06'!G1109),IF($A$20=4, IF(NEDC!F1109="","", NEDC!F1109),IF($A$20=5, IF('JPN10-15'!F1109="","",'JPN10-15'!F1109),IF($A$20=6, IF(WLTC!G1109="","", WLTC!G1109),IF($A$20=7, IF('New Cycle 1'!F1109="","", 'New Cycle 1'!F1109),IF($A$20=8, IF('New Cycle 2'!F1109="","", 'New Cycle 2'!F1109),IF($A$20=9, IF('New Cycle 3'!F1109="","", 'New Cycle 3'!F1109),"")))))))))</f>
        <v>9685.6018026682141</v>
      </c>
    </row>
    <row r="1110" spans="16:21" x14ac:dyDescent="0.25">
      <c r="P1110" s="8">
        <f>IF($A$20=1,IF(UDDS!A1110="","",UDDS!A1110),IF($A$20=2,IF('FTP-75'!A1110="","",'FTP-75'!A1110),IF($A$20=3, IF('US06'!A1110="","",'US06'!A1110),IF($A$20=4, IF(NEDC!A1110="","", NEDC!A1110),IF($A$20=5, IF('JPN10-15'!A1110="","",'JPN10-15'!A1110),IF($A$20=6, IF(WLTC!B1110="","", WLTC!B1110),IF($A$20=7, IF('New Cycle 1'!A1110="","", 'New Cycle 1'!A1110),IF($A$20=8, IF('New Cycle 2'!A1110="","", 'New Cycle 3'!A1110),IF($A$20=9, IF('New Cycle 3'!A1110="","", 'New Cycle 3'!A1110),"")))))))))</f>
        <v>1108</v>
      </c>
      <c r="Q1110" s="32">
        <f>IF($A$20=1,IF(UDDS!C1110="","",UDDS!C1110),IF($A$20=2,IF('FTP-75'!C1110="","",'FTP-75'!C1110),IF($A$20=3, IF('US06'!C1110="","",'US06'!C1110),IF($A$20=4, IF(NEDC!B1110="","", NEDC!B1110),IF($A$20=5, IF('JPN10-15'!B1110="","",'JPN10-15'!B1110),IF($A$20=6, IF(WLTC!C1110="","", WLTC!C1110),IF($A$20=7, IF('New Cycle 1'!B1110="","", 'New Cycle 1'!B1110),IF($A$20=8, IF('New Cycle 2'!B1110="","", 'New Cycle 2'!B1110),IF($A$20=9, IF('New Cycle 3'!B1110="","", 'New Cycle 3'!B1110),"")))))))))</f>
        <v>110.27733332580991</v>
      </c>
      <c r="R1110" s="32">
        <f>IF($A$20=1,IF(UDDS!D1110="","",UDDS!D1110),IF($A$20=2,IF('FTP-75'!D1110="","",'FTP-75'!D1110),IF($A$20=3, IF('US06'!D1110="","",'US06'!D1110),IF($A$20=4, IF(NEDC!C1110="","", NEDC!C1110),IF($A$20=5, IF('JPN10-15'!C1110="","",'JPN10-15'!C1110),IF($A$20=6, IF(WLTC!D1110="","", WLTC!D1110),IF($A$20=7, IF('New Cycle 1'!C1110="","", 'New Cycle 1'!C1110),IF($A$20=8, IF('New Cycle 2'!C1110="","", 'New Cycle 2'!C1110),IF($A$20=9, IF('New Cycle 3'!C1110="","", 'New Cycle 3'!C1110),"")))))))))</f>
        <v>0</v>
      </c>
      <c r="S1110" s="32">
        <f>IF($A$20=1,IF(UDDS!E1110="","",UDDS!E1110),IF($A$20=2,IF('FTP-75'!E1110="","",'FTP-75'!E1110),IF($A$20=3, IF('US06'!E1110="","",'US06'!E1110),IF($A$20=4, IF(NEDC!D1110="","", NEDC!D1110),IF($A$20=5, IF('JPN10-15'!D1110="","",'JPN10-15'!D1110),IF($A$20=6, IF(WLTC!E1110="","", WLTC!E1110),IF($A$20=7, IF('New Cycle 1'!D1110="","", 'New Cycle 1'!D1110),IF($A$20=8, IF('New Cycle 2'!D1110="","", 'New Cycle 2'!D1110),IF($A$20=9, IF('New Cycle 3'!D1110="","", 'New Cycle 3'!D1110),"")))))))))</f>
        <v>30.63259259050275</v>
      </c>
      <c r="T1110" s="32">
        <f>IF($A$20=1,IF(UDDS!F1110="","",UDDS!F1110),IF($A$20=2,IF('FTP-75'!F1110="","",'FTP-75'!F1110),IF($A$20=3, IF('US06'!F1110="","",'US06'!F1110),IF($A$20=4, IF(NEDC!E1110="","", NEDC!E1110),IF($A$20=5, IF('JPN10-15'!E1110="","",'JPN10-15'!E1110),IF($A$20=6, IF(WLTC!F1110="","", WLTC!F1110),IF($A$20=7, IF('New Cycle 1'!E1110="","", 'New Cycle 1'!E1110),IF($A$20=8, IF('New Cycle 2'!E1110="","", 'New Cycle 2'!E1110),IF($A$20=9, IF('New Cycle 3'!E1110="","", 'New Cycle 3'!E1110),"")))))))))</f>
        <v>0.27456790208816528</v>
      </c>
      <c r="U1110" s="32">
        <f>IF($A$20=1,IF(UDDS!G1110="","",UDDS!G1110),IF($A$20=2,IF('FTP-75'!G1110="","",'FTP-75'!G1110),IF($A$20=3, IF('US06'!G1110="","",'US06'!G1110),IF($A$20=4, IF(NEDC!F1110="","", NEDC!F1110),IF($A$20=5, IF('JPN10-15'!F1110="","",'JPN10-15'!F1110),IF($A$20=6, IF(WLTC!G1110="","", WLTC!G1110),IF($A$20=7, IF('New Cycle 1'!F1110="","", 'New Cycle 1'!F1110),IF($A$20=8, IF('New Cycle 2'!F1110="","", 'New Cycle 2'!F1110),IF($A$20=9, IF('New Cycle 3'!F1110="","", 'New Cycle 3'!F1110),"")))))))))</f>
        <v>9716.0971113076721</v>
      </c>
    </row>
    <row r="1111" spans="16:21" x14ac:dyDescent="0.25">
      <c r="P1111" s="8">
        <f>IF($A$20=1,IF(UDDS!A1111="","",UDDS!A1111),IF($A$20=2,IF('FTP-75'!A1111="","",'FTP-75'!A1111),IF($A$20=3, IF('US06'!A1111="","",'US06'!A1111),IF($A$20=4, IF(NEDC!A1111="","", NEDC!A1111),IF($A$20=5, IF('JPN10-15'!A1111="","",'JPN10-15'!A1111),IF($A$20=6, IF(WLTC!B1111="","", WLTC!B1111),IF($A$20=7, IF('New Cycle 1'!A1111="","", 'New Cycle 1'!A1111),IF($A$20=8, IF('New Cycle 2'!A1111="","", 'New Cycle 3'!A1111),IF($A$20=9, IF('New Cycle 3'!A1111="","", 'New Cycle 3'!A1111),"")))))))))</f>
        <v>1109</v>
      </c>
      <c r="Q1111" s="32">
        <f>IF($A$20=1,IF(UDDS!C1111="","",UDDS!C1111),IF($A$20=2,IF('FTP-75'!C1111="","",'FTP-75'!C1111),IF($A$20=3, IF('US06'!C1111="","",'US06'!C1111),IF($A$20=4, IF(NEDC!B1111="","", NEDC!B1111),IF($A$20=5, IF('JPN10-15'!B1111="","",'JPN10-15'!B1111),IF($A$20=6, IF(WLTC!C1111="","", WLTC!C1111),IF($A$20=7, IF('New Cycle 1'!B1111="","", 'New Cycle 1'!B1111),IF($A$20=8, IF('New Cycle 2'!B1111="","", 'New Cycle 2'!B1111),IF($A$20=9, IF('New Cycle 3'!B1111="","", 'New Cycle 3'!B1111),"")))))))))</f>
        <v>111.27777777777779</v>
      </c>
      <c r="R1111" s="32">
        <f>IF($A$20=1,IF(UDDS!D1111="","",UDDS!D1111),IF($A$20=2,IF('FTP-75'!D1111="","",'FTP-75'!D1111),IF($A$20=3, IF('US06'!D1111="","",'US06'!D1111),IF($A$20=4, IF(NEDC!C1111="","", NEDC!C1111),IF($A$20=5, IF('JPN10-15'!C1111="","",'JPN10-15'!C1111),IF($A$20=6, IF(WLTC!D1111="","", WLTC!D1111),IF($A$20=7, IF('New Cycle 1'!C1111="","", 'New Cycle 1'!C1111),IF($A$20=8, IF('New Cycle 2'!C1111="","", 'New Cycle 2'!C1111),IF($A$20=9, IF('New Cycle 3'!C1111="","", 'New Cycle 3'!C1111),"")))))))))</f>
        <v>0</v>
      </c>
      <c r="S1111" s="32">
        <f>IF($A$20=1,IF(UDDS!E1111="","",UDDS!E1111),IF($A$20=2,IF('FTP-75'!E1111="","",'FTP-75'!E1111),IF($A$20=3, IF('US06'!E1111="","",'US06'!E1111),IF($A$20=4, IF(NEDC!D1111="","", NEDC!D1111),IF($A$20=5, IF('JPN10-15'!D1111="","",'JPN10-15'!D1111),IF($A$20=6, IF(WLTC!E1111="","", WLTC!E1111),IF($A$20=7, IF('New Cycle 1'!D1111="","", 'New Cycle 1'!D1111),IF($A$20=8, IF('New Cycle 2'!D1111="","", 'New Cycle 2'!D1111),IF($A$20=9, IF('New Cycle 3'!D1111="","", 'New Cycle 3'!D1111),"")))))))))</f>
        <v>30.910493827160494</v>
      </c>
      <c r="T1111" s="32">
        <f>IF($A$20=1,IF(UDDS!F1111="","",UDDS!F1111),IF($A$20=2,IF('FTP-75'!F1111="","",'FTP-75'!F1111),IF($A$20=3, IF('US06'!F1111="","",'US06'!F1111),IF($A$20=4, IF(NEDC!E1111="","", NEDC!E1111),IF($A$20=5, IF('JPN10-15'!E1111="","",'JPN10-15'!E1111),IF($A$20=6, IF(WLTC!F1111="","", WLTC!F1111),IF($A$20=7, IF('New Cycle 1'!E1111="","", 'New Cycle 1'!E1111),IF($A$20=8, IF('New Cycle 2'!E1111="","", 'New Cycle 2'!E1111),IF($A$20=9, IF('New Cycle 3'!E1111="","", 'New Cycle 3'!E1111),"")))))))))</f>
        <v>0.27790123665774402</v>
      </c>
      <c r="U1111" s="32">
        <f>IF($A$20=1,IF(UDDS!G1111="","",UDDS!G1111),IF($A$20=2,IF('FTP-75'!G1111="","",'FTP-75'!G1111),IF($A$20=3, IF('US06'!G1111="","",'US06'!G1111),IF($A$20=4, IF(NEDC!F1111="","", NEDC!F1111),IF($A$20=5, IF('JPN10-15'!F1111="","",'JPN10-15'!F1111),IF($A$20=6, IF(WLTC!G1111="","", WLTC!G1111),IF($A$20=7, IF('New Cycle 1'!F1111="","", 'New Cycle 1'!F1111),IF($A$20=8, IF('New Cycle 2'!F1111="","", 'New Cycle 2'!F1111),IF($A$20=9, IF('New Cycle 3'!F1111="","", 'New Cycle 3'!F1111),"")))))))))</f>
        <v>9746.8686545165037</v>
      </c>
    </row>
    <row r="1112" spans="16:21" x14ac:dyDescent="0.25">
      <c r="P1112" s="8">
        <f>IF($A$20=1,IF(UDDS!A1112="","",UDDS!A1112),IF($A$20=2,IF('FTP-75'!A1112="","",'FTP-75'!A1112),IF($A$20=3, IF('US06'!A1112="","",'US06'!A1112),IF($A$20=4, IF(NEDC!A1112="","", NEDC!A1112),IF($A$20=5, IF('JPN10-15'!A1112="","",'JPN10-15'!A1112),IF($A$20=6, IF(WLTC!B1112="","", WLTC!B1112),IF($A$20=7, IF('New Cycle 1'!A1112="","", 'New Cycle 1'!A1112),IF($A$20=8, IF('New Cycle 2'!A1112="","", 'New Cycle 3'!A1112),IF($A$20=9, IF('New Cycle 3'!A1112="","", 'New Cycle 3'!A1112),"")))))))))</f>
        <v>1110</v>
      </c>
      <c r="Q1112" s="32">
        <f>IF($A$20=1,IF(UDDS!C1112="","",UDDS!C1112),IF($A$20=2,IF('FTP-75'!C1112="","",'FTP-75'!C1112),IF($A$20=3, IF('US06'!C1112="","",'US06'!C1112),IF($A$20=4, IF(NEDC!B1112="","", NEDC!B1112),IF($A$20=5, IF('JPN10-15'!B1112="","",'JPN10-15'!B1112),IF($A$20=6, IF(WLTC!C1112="","", WLTC!C1112),IF($A$20=7, IF('New Cycle 1'!B1112="","", 'New Cycle 1'!B1112),IF($A$20=8, IF('New Cycle 2'!B1112="","", 'New Cycle 2'!B1112),IF($A$20=9, IF('New Cycle 3'!B1112="","", 'New Cycle 3'!B1112),"")))))))))</f>
        <v>112.27733332580991</v>
      </c>
      <c r="R1112" s="32">
        <f>IF($A$20=1,IF(UDDS!D1112="","",UDDS!D1112),IF($A$20=2,IF('FTP-75'!D1112="","",'FTP-75'!D1112),IF($A$20=3, IF('US06'!D1112="","",'US06'!D1112),IF($A$20=4, IF(NEDC!C1112="","", NEDC!C1112),IF($A$20=5, IF('JPN10-15'!C1112="","",'JPN10-15'!C1112),IF($A$20=6, IF(WLTC!D1112="","", WLTC!D1112),IF($A$20=7, IF('New Cycle 1'!C1112="","", 'New Cycle 1'!C1112),IF($A$20=8, IF('New Cycle 2'!C1112="","", 'New Cycle 2'!C1112),IF($A$20=9, IF('New Cycle 3'!C1112="","", 'New Cycle 3'!C1112),"")))))))))</f>
        <v>0</v>
      </c>
      <c r="S1112" s="32">
        <f>IF($A$20=1,IF(UDDS!E1112="","",UDDS!E1112),IF($A$20=2,IF('FTP-75'!E1112="","",'FTP-75'!E1112),IF($A$20=3, IF('US06'!E1112="","",'US06'!E1112),IF($A$20=4, IF(NEDC!D1112="","", NEDC!D1112),IF($A$20=5, IF('JPN10-15'!D1112="","",'JPN10-15'!D1112),IF($A$20=6, IF(WLTC!E1112="","", WLTC!E1112),IF($A$20=7, IF('New Cycle 1'!D1112="","", 'New Cycle 1'!D1112),IF($A$20=8, IF('New Cycle 2'!D1112="","", 'New Cycle 2'!D1112),IF($A$20=9, IF('New Cycle 3'!D1112="","", 'New Cycle 3'!D1112),"")))))))))</f>
        <v>31.188148146058307</v>
      </c>
      <c r="T1112" s="32">
        <f>IF($A$20=1,IF(UDDS!F1112="","",UDDS!F1112),IF($A$20=2,IF('FTP-75'!F1112="","",'FTP-75'!F1112),IF($A$20=3, IF('US06'!F1112="","",'US06'!F1112),IF($A$20=4, IF(NEDC!E1112="","", NEDC!E1112),IF($A$20=5, IF('JPN10-15'!E1112="","",'JPN10-15'!E1112),IF($A$20=6, IF(WLTC!F1112="","", WLTC!F1112),IF($A$20=7, IF('New Cycle 1'!E1112="","", 'New Cycle 1'!E1112),IF($A$20=8, IF('New Cycle 2'!E1112="","", 'New Cycle 2'!E1112),IF($A$20=9, IF('New Cycle 3'!E1112="","", 'New Cycle 3'!E1112),"")))))))))</f>
        <v>0.27765431889781311</v>
      </c>
      <c r="U1112" s="32">
        <f>IF($A$20=1,IF(UDDS!G1112="","",UDDS!G1112),IF($A$20=2,IF('FTP-75'!G1112="","",'FTP-75'!G1112),IF($A$20=3, IF('US06'!G1112="","",'US06'!G1112),IF($A$20=4, IF(NEDC!F1112="","", NEDC!F1112),IF($A$20=5, IF('JPN10-15'!F1112="","",'JPN10-15'!F1112),IF($A$20=6, IF(WLTC!G1112="","", WLTC!G1112),IF($A$20=7, IF('New Cycle 1'!F1112="","", 'New Cycle 1'!F1112),IF($A$20=8, IF('New Cycle 2'!F1112="","", 'New Cycle 2'!F1112),IF($A$20=9, IF('New Cycle 3'!F1112="","", 'New Cycle 3'!F1112),"")))))))))</f>
        <v>9777.9179755031128</v>
      </c>
    </row>
    <row r="1113" spans="16:21" x14ac:dyDescent="0.25">
      <c r="P1113" s="8">
        <f>IF($A$20=1,IF(UDDS!A1113="","",UDDS!A1113),IF($A$20=2,IF('FTP-75'!A1113="","",'FTP-75'!A1113),IF($A$20=3, IF('US06'!A1113="","",'US06'!A1113),IF($A$20=4, IF(NEDC!A1113="","", NEDC!A1113),IF($A$20=5, IF('JPN10-15'!A1113="","",'JPN10-15'!A1113),IF($A$20=6, IF(WLTC!B1113="","", WLTC!B1113),IF($A$20=7, IF('New Cycle 1'!A1113="","", 'New Cycle 1'!A1113),IF($A$20=8, IF('New Cycle 2'!A1113="","", 'New Cycle 3'!A1113),IF($A$20=9, IF('New Cycle 3'!A1113="","", 'New Cycle 3'!A1113),"")))))))))</f>
        <v>1111</v>
      </c>
      <c r="Q1113" s="32">
        <f>IF($A$20=1,IF(UDDS!C1113="","",UDDS!C1113),IF($A$20=2,IF('FTP-75'!C1113="","",'FTP-75'!C1113),IF($A$20=3, IF('US06'!C1113="","",'US06'!C1113),IF($A$20=4, IF(NEDC!B1113="","", NEDC!B1113),IF($A$20=5, IF('JPN10-15'!B1113="","",'JPN10-15'!B1113),IF($A$20=6, IF(WLTC!C1113="","", WLTC!C1113),IF($A$20=7, IF('New Cycle 1'!B1113="","", 'New Cycle 1'!B1113),IF($A$20=8, IF('New Cycle 2'!B1113="","", 'New Cycle 2'!B1113),IF($A$20=9, IF('New Cycle 3'!B1113="","", 'New Cycle 3'!B1113),"")))))))))</f>
        <v>113.27777777777779</v>
      </c>
      <c r="R1113" s="32">
        <f>IF($A$20=1,IF(UDDS!D1113="","",UDDS!D1113),IF($A$20=2,IF('FTP-75'!D1113="","",'FTP-75'!D1113),IF($A$20=3, IF('US06'!D1113="","",'US06'!D1113),IF($A$20=4, IF(NEDC!C1113="","", NEDC!C1113),IF($A$20=5, IF('JPN10-15'!C1113="","",'JPN10-15'!C1113),IF($A$20=6, IF(WLTC!D1113="","", WLTC!D1113),IF($A$20=7, IF('New Cycle 1'!C1113="","", 'New Cycle 1'!C1113),IF($A$20=8, IF('New Cycle 2'!C1113="","", 'New Cycle 2'!C1113),IF($A$20=9, IF('New Cycle 3'!C1113="","", 'New Cycle 3'!C1113),"")))))))))</f>
        <v>0</v>
      </c>
      <c r="S1113" s="32">
        <f>IF($A$20=1,IF(UDDS!E1113="","",UDDS!E1113),IF($A$20=2,IF('FTP-75'!E1113="","",'FTP-75'!E1113),IF($A$20=3, IF('US06'!E1113="","",'US06'!E1113),IF($A$20=4, IF(NEDC!D1113="","", NEDC!D1113),IF($A$20=5, IF('JPN10-15'!D1113="","",'JPN10-15'!D1113),IF($A$20=6, IF(WLTC!E1113="","", WLTC!E1113),IF($A$20=7, IF('New Cycle 1'!D1113="","", 'New Cycle 1'!D1113),IF($A$20=8, IF('New Cycle 2'!D1113="","", 'New Cycle 2'!D1113),IF($A$20=9, IF('New Cycle 3'!D1113="","", 'New Cycle 3'!D1113),"")))))))))</f>
        <v>31.466049382716051</v>
      </c>
      <c r="T1113" s="32">
        <f>IF($A$20=1,IF(UDDS!F1113="","",UDDS!F1113),IF($A$20=2,IF('FTP-75'!F1113="","",'FTP-75'!F1113),IF($A$20=3, IF('US06'!F1113="","",'US06'!F1113),IF($A$20=4, IF(NEDC!E1113="","", NEDC!E1113),IF($A$20=5, IF('JPN10-15'!E1113="","",'JPN10-15'!E1113),IF($A$20=6, IF(WLTC!F1113="","", WLTC!F1113),IF($A$20=7, IF('New Cycle 1'!E1113="","", 'New Cycle 1'!E1113),IF($A$20=8, IF('New Cycle 2'!E1113="","", 'New Cycle 2'!E1113),IF($A$20=9, IF('New Cycle 3'!E1113="","", 'New Cycle 3'!E1113),"")))))))))</f>
        <v>0.27790123665774402</v>
      </c>
      <c r="U1113" s="32">
        <f>IF($A$20=1,IF(UDDS!G1113="","",UDDS!G1113),IF($A$20=2,IF('FTP-75'!G1113="","",'FTP-75'!G1113),IF($A$20=3, IF('US06'!G1113="","",'US06'!G1113),IF($A$20=4, IF(NEDC!F1113="","", NEDC!F1113),IF($A$20=5, IF('JPN10-15'!F1113="","",'JPN10-15'!F1113),IF($A$20=6, IF(WLTC!G1113="","", WLTC!G1113),IF($A$20=7, IF('New Cycle 1'!F1113="","", 'New Cycle 1'!F1113),IF($A$20=8, IF('New Cycle 2'!F1113="","", 'New Cycle 2'!F1113),IF($A$20=9, IF('New Cycle 3'!F1113="","", 'New Cycle 3'!F1113),"")))))))))</f>
        <v>9809.2450742674991</v>
      </c>
    </row>
    <row r="1114" spans="16:21" x14ac:dyDescent="0.25">
      <c r="P1114" s="8">
        <f>IF($A$20=1,IF(UDDS!A1114="","",UDDS!A1114),IF($A$20=2,IF('FTP-75'!A1114="","",'FTP-75'!A1114),IF($A$20=3, IF('US06'!A1114="","",'US06'!A1114),IF($A$20=4, IF(NEDC!A1114="","", NEDC!A1114),IF($A$20=5, IF('JPN10-15'!A1114="","",'JPN10-15'!A1114),IF($A$20=6, IF(WLTC!B1114="","", WLTC!B1114),IF($A$20=7, IF('New Cycle 1'!A1114="","", 'New Cycle 1'!A1114),IF($A$20=8, IF('New Cycle 2'!A1114="","", 'New Cycle 3'!A1114),IF($A$20=9, IF('New Cycle 3'!A1114="","", 'New Cycle 3'!A1114),"")))))))))</f>
        <v>1112</v>
      </c>
      <c r="Q1114" s="32">
        <f>IF($A$20=1,IF(UDDS!C1114="","",UDDS!C1114),IF($A$20=2,IF('FTP-75'!C1114="","",'FTP-75'!C1114),IF($A$20=3, IF('US06'!C1114="","",'US06'!C1114),IF($A$20=4, IF(NEDC!B1114="","", NEDC!B1114),IF($A$20=5, IF('JPN10-15'!B1114="","",'JPN10-15'!B1114),IF($A$20=6, IF(WLTC!C1114="","", WLTC!C1114),IF($A$20=7, IF('New Cycle 1'!B1114="","", 'New Cycle 1'!B1114),IF($A$20=8, IF('New Cycle 2'!B1114="","", 'New Cycle 2'!B1114),IF($A$20=9, IF('New Cycle 3'!B1114="","", 'New Cycle 3'!B1114),"")))))))))</f>
        <v>114.26688887013329</v>
      </c>
      <c r="R1114" s="32">
        <f>IF($A$20=1,IF(UDDS!D1114="","",UDDS!D1114),IF($A$20=2,IF('FTP-75'!D1114="","",'FTP-75'!D1114),IF($A$20=3, IF('US06'!D1114="","",'US06'!D1114),IF($A$20=4, IF(NEDC!C1114="","", NEDC!C1114),IF($A$20=5, IF('JPN10-15'!C1114="","",'JPN10-15'!C1114),IF($A$20=6, IF(WLTC!D1114="","", WLTC!D1114),IF($A$20=7, IF('New Cycle 1'!C1114="","", 'New Cycle 1'!C1114),IF($A$20=8, IF('New Cycle 2'!C1114="","", 'New Cycle 2'!C1114),IF($A$20=9, IF('New Cycle 3'!C1114="","", 'New Cycle 3'!C1114),"")))))))))</f>
        <v>0</v>
      </c>
      <c r="S1114" s="32">
        <f>IF($A$20=1,IF(UDDS!E1114="","",UDDS!E1114),IF($A$20=2,IF('FTP-75'!E1114="","",'FTP-75'!E1114),IF($A$20=3, IF('US06'!E1114="","",'US06'!E1114),IF($A$20=4, IF(NEDC!D1114="","", NEDC!D1114),IF($A$20=5, IF('JPN10-15'!D1114="","",'JPN10-15'!D1114),IF($A$20=6, IF(WLTC!E1114="","", WLTC!E1114),IF($A$20=7, IF('New Cycle 1'!D1114="","", 'New Cycle 1'!D1114),IF($A$20=8, IF('New Cycle 2'!D1114="","", 'New Cycle 2'!D1114),IF($A$20=9, IF('New Cycle 3'!D1114="","", 'New Cycle 3'!D1114),"")))))))))</f>
        <v>31.740802463925913</v>
      </c>
      <c r="T1114" s="32">
        <f>IF($A$20=1,IF(UDDS!F1114="","",UDDS!F1114),IF($A$20=2,IF('FTP-75'!F1114="","",'FTP-75'!F1114),IF($A$20=3, IF('US06'!F1114="","",'US06'!F1114),IF($A$20=4, IF(NEDC!E1114="","", NEDC!E1114),IF($A$20=5, IF('JPN10-15'!E1114="","",'JPN10-15'!E1114),IF($A$20=6, IF(WLTC!F1114="","", WLTC!F1114),IF($A$20=7, IF('New Cycle 1'!E1114="","", 'New Cycle 1'!E1114),IF($A$20=8, IF('New Cycle 2'!E1114="","", 'New Cycle 2'!E1114),IF($A$20=9, IF('New Cycle 3'!E1114="","", 'New Cycle 3'!E1114),"")))))))))</f>
        <v>0.27475308120986242</v>
      </c>
      <c r="U1114" s="32">
        <f>IF($A$20=1,IF(UDDS!G1114="","",UDDS!G1114),IF($A$20=2,IF('FTP-75'!G1114="","",'FTP-75'!G1114),IF($A$20=3, IF('US06'!G1114="","",'US06'!G1114),IF($A$20=4, IF(NEDC!F1114="","", NEDC!F1114),IF($A$20=5, IF('JPN10-15'!F1114="","",'JPN10-15'!F1114),IF($A$20=6, IF(WLTC!G1114="","", WLTC!G1114),IF($A$20=7, IF('New Cycle 1'!F1114="","", 'New Cycle 1'!F1114),IF($A$20=8, IF('New Cycle 2'!F1114="","", 'New Cycle 2'!F1114),IF($A$20=9, IF('New Cycle 3'!F1114="","", 'New Cycle 3'!F1114),"")))))))))</f>
        <v>9840.8485001908193</v>
      </c>
    </row>
    <row r="1115" spans="16:21" x14ac:dyDescent="0.25">
      <c r="P1115" s="8">
        <f>IF($A$20=1,IF(UDDS!A1115="","",UDDS!A1115),IF($A$20=2,IF('FTP-75'!A1115="","",'FTP-75'!A1115),IF($A$20=3, IF('US06'!A1115="","",'US06'!A1115),IF($A$20=4, IF(NEDC!A1115="","", NEDC!A1115),IF($A$20=5, IF('JPN10-15'!A1115="","",'JPN10-15'!A1115),IF($A$20=6, IF(WLTC!B1115="","", WLTC!B1115),IF($A$20=7, IF('New Cycle 1'!A1115="","", 'New Cycle 1'!A1115),IF($A$20=8, IF('New Cycle 2'!A1115="","", 'New Cycle 3'!A1115),IF($A$20=9, IF('New Cycle 3'!A1115="","", 'New Cycle 3'!A1115),"")))))))))</f>
        <v>1113</v>
      </c>
      <c r="Q1115" s="32">
        <f>IF($A$20=1,IF(UDDS!C1115="","",UDDS!C1115),IF($A$20=2,IF('FTP-75'!C1115="","",'FTP-75'!C1115),IF($A$20=3, IF('US06'!C1115="","",'US06'!C1115),IF($A$20=4, IF(NEDC!B1115="","", NEDC!B1115),IF($A$20=5, IF('JPN10-15'!B1115="","",'JPN10-15'!B1115),IF($A$20=6, IF(WLTC!C1115="","", WLTC!C1115),IF($A$20=7, IF('New Cycle 1'!B1115="","", 'New Cycle 1'!B1115),IF($A$20=8, IF('New Cycle 2'!B1115="","", 'New Cycle 2'!B1115),IF($A$20=9, IF('New Cycle 3'!B1115="","", 'New Cycle 3'!B1115),"")))))))))</f>
        <v>115.26600003242493</v>
      </c>
      <c r="R1115" s="32">
        <f>IF($A$20=1,IF(UDDS!D1115="","",UDDS!D1115),IF($A$20=2,IF('FTP-75'!D1115="","",'FTP-75'!D1115),IF($A$20=3, IF('US06'!D1115="","",'US06'!D1115),IF($A$20=4, IF(NEDC!C1115="","", NEDC!C1115),IF($A$20=5, IF('JPN10-15'!C1115="","",'JPN10-15'!C1115),IF($A$20=6, IF(WLTC!D1115="","", WLTC!D1115),IF($A$20=7, IF('New Cycle 1'!C1115="","", 'New Cycle 1'!C1115),IF($A$20=8, IF('New Cycle 2'!C1115="","", 'New Cycle 2'!C1115),IF($A$20=9, IF('New Cycle 3'!C1115="","", 'New Cycle 3'!C1115),"")))))))))</f>
        <v>0</v>
      </c>
      <c r="S1115" s="32">
        <f>IF($A$20=1,IF(UDDS!E1115="","",UDDS!E1115),IF($A$20=2,IF('FTP-75'!E1115="","",'FTP-75'!E1115),IF($A$20=3, IF('US06'!E1115="","",'US06'!E1115),IF($A$20=4, IF(NEDC!D1115="","", NEDC!D1115),IF($A$20=5, IF('JPN10-15'!D1115="","",'JPN10-15'!D1115),IF($A$20=6, IF(WLTC!E1115="","", WLTC!E1115),IF($A$20=7, IF('New Cycle 1'!D1115="","", 'New Cycle 1'!D1115),IF($A$20=8, IF('New Cycle 2'!D1115="","", 'New Cycle 2'!D1115),IF($A$20=9, IF('New Cycle 3'!D1115="","", 'New Cycle 3'!D1115),"")))))))))</f>
        <v>32.018333342340256</v>
      </c>
      <c r="T1115" s="32">
        <f>IF($A$20=1,IF(UDDS!F1115="","",UDDS!F1115),IF($A$20=2,IF('FTP-75'!F1115="","",'FTP-75'!F1115),IF($A$20=3, IF('US06'!F1115="","",'US06'!F1115),IF($A$20=4, IF(NEDC!E1115="","", NEDC!E1115),IF($A$20=5, IF('JPN10-15'!E1115="","",'JPN10-15'!E1115),IF($A$20=6, IF(WLTC!F1115="","", WLTC!F1115),IF($A$20=7, IF('New Cycle 1'!E1115="","", 'New Cycle 1'!E1115),IF($A$20=8, IF('New Cycle 2'!E1115="","", 'New Cycle 2'!E1115),IF($A$20=9, IF('New Cycle 3'!E1115="","", 'New Cycle 3'!E1115),"")))))))))</f>
        <v>0.27753087841434265</v>
      </c>
      <c r="U1115" s="32">
        <f>IF($A$20=1,IF(UDDS!G1115="","",UDDS!G1115),IF($A$20=2,IF('FTP-75'!G1115="","",'FTP-75'!G1115),IF($A$20=3, IF('US06'!G1115="","",'US06'!G1115),IF($A$20=4, IF(NEDC!F1115="","", NEDC!F1115),IF($A$20=5, IF('JPN10-15'!F1115="","",'JPN10-15'!F1115),IF($A$20=6, IF(WLTC!G1115="","", WLTC!G1115),IF($A$20=7, IF('New Cycle 1'!F1115="","", 'New Cycle 1'!F1115),IF($A$20=8, IF('New Cycle 2'!F1115="","", 'New Cycle 2'!F1115),IF($A$20=9, IF('New Cycle 3'!F1115="","", 'New Cycle 3'!F1115),"")))))))))</f>
        <v>9872.728068093953</v>
      </c>
    </row>
    <row r="1116" spans="16:21" x14ac:dyDescent="0.25">
      <c r="P1116" s="8">
        <f>IF($A$20=1,IF(UDDS!A1116="","",UDDS!A1116),IF($A$20=2,IF('FTP-75'!A1116="","",'FTP-75'!A1116),IF($A$20=3, IF('US06'!A1116="","",'US06'!A1116),IF($A$20=4, IF(NEDC!A1116="","", NEDC!A1116),IF($A$20=5, IF('JPN10-15'!A1116="","",'JPN10-15'!A1116),IF($A$20=6, IF(WLTC!B1116="","", WLTC!B1116),IF($A$20=7, IF('New Cycle 1'!A1116="","", 'New Cycle 1'!A1116),IF($A$20=8, IF('New Cycle 2'!A1116="","", 'New Cycle 3'!A1116),IF($A$20=9, IF('New Cycle 3'!A1116="","", 'New Cycle 3'!A1116),"")))))))))</f>
        <v>1114</v>
      </c>
      <c r="Q1116" s="32">
        <f>IF($A$20=1,IF(UDDS!C1116="","",UDDS!C1116),IF($A$20=2,IF('FTP-75'!C1116="","",'FTP-75'!C1116),IF($A$20=3, IF('US06'!C1116="","",'US06'!C1116),IF($A$20=4, IF(NEDC!B1116="","", NEDC!B1116),IF($A$20=5, IF('JPN10-15'!B1116="","",'JPN10-15'!B1116),IF($A$20=6, IF(WLTC!C1116="","", WLTC!C1116),IF($A$20=7, IF('New Cycle 1'!B1116="","", 'New Cycle 1'!B1116),IF($A$20=8, IF('New Cycle 2'!B1116="","", 'New Cycle 2'!B1116),IF($A$20=9, IF('New Cycle 3'!B1116="","", 'New Cycle 3'!B1116),"")))))))))</f>
        <v>116.26666667726305</v>
      </c>
      <c r="R1116" s="32">
        <f>IF($A$20=1,IF(UDDS!D1116="","",UDDS!D1116),IF($A$20=2,IF('FTP-75'!D1116="","",'FTP-75'!D1116),IF($A$20=3, IF('US06'!D1116="","",'US06'!D1116),IF($A$20=4, IF(NEDC!C1116="","", NEDC!C1116),IF($A$20=5, IF('JPN10-15'!C1116="","",'JPN10-15'!C1116),IF($A$20=6, IF(WLTC!D1116="","", WLTC!D1116),IF($A$20=7, IF('New Cycle 1'!C1116="","", 'New Cycle 1'!C1116),IF($A$20=8, IF('New Cycle 2'!C1116="","", 'New Cycle 2'!C1116),IF($A$20=9, IF('New Cycle 3'!C1116="","", 'New Cycle 3'!C1116),"")))))))))</f>
        <v>0</v>
      </c>
      <c r="S1116" s="32">
        <f>IF($A$20=1,IF(UDDS!E1116="","",UDDS!E1116),IF($A$20=2,IF('FTP-75'!E1116="","",'FTP-75'!E1116),IF($A$20=3, IF('US06'!E1116="","",'US06'!E1116),IF($A$20=4, IF(NEDC!D1116="","", NEDC!D1116),IF($A$20=5, IF('JPN10-15'!D1116="","",'JPN10-15'!D1116),IF($A$20=6, IF(WLTC!E1116="","", WLTC!E1116),IF($A$20=7, IF('New Cycle 1'!D1116="","", 'New Cycle 1'!D1116),IF($A$20=8, IF('New Cycle 2'!D1116="","", 'New Cycle 2'!D1116),IF($A$20=9, IF('New Cycle 3'!D1116="","", 'New Cycle 3'!D1116),"")))))))))</f>
        <v>32.296296299239735</v>
      </c>
      <c r="T1116" s="32">
        <f>IF($A$20=1,IF(UDDS!F1116="","",UDDS!F1116),IF($A$20=2,IF('FTP-75'!F1116="","",'FTP-75'!F1116),IF($A$20=3, IF('US06'!F1116="","",'US06'!F1116),IF($A$20=4, IF(NEDC!E1116="","", NEDC!E1116),IF($A$20=5, IF('JPN10-15'!E1116="","",'JPN10-15'!E1116),IF($A$20=6, IF(WLTC!F1116="","", WLTC!F1116),IF($A$20=7, IF('New Cycle 1'!E1116="","", 'New Cycle 1'!E1116),IF($A$20=8, IF('New Cycle 2'!E1116="","", 'New Cycle 2'!E1116),IF($A$20=9, IF('New Cycle 3'!E1116="","", 'New Cycle 3'!E1116),"")))))))))</f>
        <v>0.27796295689947925</v>
      </c>
      <c r="U1116" s="32">
        <f>IF($A$20=1,IF(UDDS!G1116="","",UDDS!G1116),IF($A$20=2,IF('FTP-75'!G1116="","",'FTP-75'!G1116),IF($A$20=3, IF('US06'!G1116="","",'US06'!G1116),IF($A$20=4, IF(NEDC!F1116="","", NEDC!F1116),IF($A$20=5, IF('JPN10-15'!F1116="","",'JPN10-15'!F1116),IF($A$20=6, IF(WLTC!G1116="","", WLTC!G1116),IF($A$20=7, IF('New Cycle 1'!F1116="","", 'New Cycle 1'!F1116),IF($A$20=8, IF('New Cycle 2'!F1116="","", 'New Cycle 2'!F1116),IF($A$20=9, IF('New Cycle 3'!F1116="","", 'New Cycle 3'!F1116),"")))))))))</f>
        <v>9904.8853829147429</v>
      </c>
    </row>
    <row r="1117" spans="16:21" x14ac:dyDescent="0.25">
      <c r="P1117" s="8">
        <f>IF($A$20=1,IF(UDDS!A1117="","",UDDS!A1117),IF($A$20=2,IF('FTP-75'!A1117="","",'FTP-75'!A1117),IF($A$20=3, IF('US06'!A1117="","",'US06'!A1117),IF($A$20=4, IF(NEDC!A1117="","", NEDC!A1117),IF($A$20=5, IF('JPN10-15'!A1117="","",'JPN10-15'!A1117),IF($A$20=6, IF(WLTC!B1117="","", WLTC!B1117),IF($A$20=7, IF('New Cycle 1'!A1117="","", 'New Cycle 1'!A1117),IF($A$20=8, IF('New Cycle 2'!A1117="","", 'New Cycle 3'!A1117),IF($A$20=9, IF('New Cycle 3'!A1117="","", 'New Cycle 3'!A1117),"")))))))))</f>
        <v>1115</v>
      </c>
      <c r="Q1117" s="32">
        <f>IF($A$20=1,IF(UDDS!C1117="","",UDDS!C1117),IF($A$20=2,IF('FTP-75'!C1117="","",'FTP-75'!C1117),IF($A$20=3, IF('US06'!C1117="","",'US06'!C1117),IF($A$20=4, IF(NEDC!B1117="","", NEDC!B1117),IF($A$20=5, IF('JPN10-15'!B1117="","",'JPN10-15'!B1117),IF($A$20=6, IF(WLTC!C1117="","", WLTC!C1117),IF($A$20=7, IF('New Cycle 1'!B1117="","", 'New Cycle 1'!B1117),IF($A$20=8, IF('New Cycle 2'!B1117="","", 'New Cycle 2'!B1117),IF($A$20=9, IF('New Cycle 3'!B1117="","", 'New Cycle 3'!B1117),"")))))))))</f>
        <v>117.26711112923091</v>
      </c>
      <c r="R1117" s="32">
        <f>IF($A$20=1,IF(UDDS!D1117="","",UDDS!D1117),IF($A$20=2,IF('FTP-75'!D1117="","",'FTP-75'!D1117),IF($A$20=3, IF('US06'!D1117="","",'US06'!D1117),IF($A$20=4, IF(NEDC!C1117="","", NEDC!C1117),IF($A$20=5, IF('JPN10-15'!C1117="","",'JPN10-15'!C1117),IF($A$20=6, IF(WLTC!D1117="","", WLTC!D1117),IF($A$20=7, IF('New Cycle 1'!C1117="","", 'New Cycle 1'!C1117),IF($A$20=8, IF('New Cycle 2'!C1117="","", 'New Cycle 2'!C1117),IF($A$20=9, IF('New Cycle 3'!C1117="","", 'New Cycle 3'!C1117),"")))))))))</f>
        <v>0</v>
      </c>
      <c r="S1117" s="32">
        <f>IF($A$20=1,IF(UDDS!E1117="","",UDDS!E1117),IF($A$20=2,IF('FTP-75'!E1117="","",'FTP-75'!E1117),IF($A$20=3, IF('US06'!E1117="","",'US06'!E1117),IF($A$20=4, IF(NEDC!D1117="","", NEDC!D1117),IF($A$20=5, IF('JPN10-15'!D1117="","",'JPN10-15'!D1117),IF($A$20=6, IF(WLTC!E1117="","", WLTC!E1117),IF($A$20=7, IF('New Cycle 1'!D1117="","", 'New Cycle 1'!D1117),IF($A$20=8, IF('New Cycle 2'!D1117="","", 'New Cycle 2'!D1117),IF($A$20=9, IF('New Cycle 3'!D1117="","", 'New Cycle 3'!D1117),"")))))))))</f>
        <v>32.574197535897476</v>
      </c>
      <c r="T1117" s="32">
        <f>IF($A$20=1,IF(UDDS!F1117="","",UDDS!F1117),IF($A$20=2,IF('FTP-75'!F1117="","",'FTP-75'!F1117),IF($A$20=3, IF('US06'!F1117="","",'US06'!F1117),IF($A$20=4, IF(NEDC!E1117="","", NEDC!E1117),IF($A$20=5, IF('JPN10-15'!E1117="","",'JPN10-15'!E1117),IF($A$20=6, IF(WLTC!F1117="","", WLTC!F1117),IF($A$20=7, IF('New Cycle 1'!E1117="","", 'New Cycle 1'!E1117),IF($A$20=8, IF('New Cycle 2'!E1117="","", 'New Cycle 2'!E1117),IF($A$20=9, IF('New Cycle 3'!E1117="","", 'New Cycle 3'!E1117),"")))))))))</f>
        <v>0.27790123665774047</v>
      </c>
      <c r="U1117" s="32">
        <f>IF($A$20=1,IF(UDDS!G1117="","",UDDS!G1117),IF($A$20=2,IF('FTP-75'!G1117="","",'FTP-75'!G1117),IF($A$20=3, IF('US06'!G1117="","",'US06'!G1117),IF($A$20=4, IF(NEDC!F1117="","", NEDC!F1117),IF($A$20=5, IF('JPN10-15'!F1117="","",'JPN10-15'!F1117),IF($A$20=6, IF(WLTC!G1117="","", WLTC!G1117),IF($A$20=7, IF('New Cycle 1'!F1117="","", 'New Cycle 1'!F1117),IF($A$20=8, IF('New Cycle 2'!F1117="","", 'New Cycle 2'!F1117),IF($A$20=9, IF('New Cycle 3'!F1117="","", 'New Cycle 3'!F1117),"")))))))))</f>
        <v>9937.3206298323112</v>
      </c>
    </row>
    <row r="1118" spans="16:21" x14ac:dyDescent="0.25">
      <c r="P1118" s="8">
        <f>IF($A$20=1,IF(UDDS!A1118="","",UDDS!A1118),IF($A$20=2,IF('FTP-75'!A1118="","",'FTP-75'!A1118),IF($A$20=3, IF('US06'!A1118="","",'US06'!A1118),IF($A$20=4, IF(NEDC!A1118="","", NEDC!A1118),IF($A$20=5, IF('JPN10-15'!A1118="","",'JPN10-15'!A1118),IF($A$20=6, IF(WLTC!B1118="","", WLTC!B1118),IF($A$20=7, IF('New Cycle 1'!A1118="","", 'New Cycle 1'!A1118),IF($A$20=8, IF('New Cycle 2'!A1118="","", 'New Cycle 3'!A1118),IF($A$20=9, IF('New Cycle 3'!A1118="","", 'New Cycle 3'!A1118),"")))))))))</f>
        <v>1116</v>
      </c>
      <c r="Q1118" s="32">
        <f>IF($A$20=1,IF(UDDS!C1118="","",UDDS!C1118),IF($A$20=2,IF('FTP-75'!C1118="","",'FTP-75'!C1118),IF($A$20=3, IF('US06'!C1118="","",'US06'!C1118),IF($A$20=4, IF(NEDC!B1118="","", NEDC!B1118),IF($A$20=5, IF('JPN10-15'!B1118="","",'JPN10-15'!B1118),IF($A$20=6, IF(WLTC!C1118="","", WLTC!C1118),IF($A$20=7, IF('New Cycle 1'!B1118="","", 'New Cycle 1'!B1118),IF($A$20=8, IF('New Cycle 2'!B1118="","", 'New Cycle 2'!B1118),IF($A$20=9, IF('New Cycle 3'!B1118="","", 'New Cycle 3'!B1118),"")))))))))</f>
        <v>118.26666667726306</v>
      </c>
      <c r="R1118" s="32">
        <f>IF($A$20=1,IF(UDDS!D1118="","",UDDS!D1118),IF($A$20=2,IF('FTP-75'!D1118="","",'FTP-75'!D1118),IF($A$20=3, IF('US06'!D1118="","",'US06'!D1118),IF($A$20=4, IF(NEDC!C1118="","", NEDC!C1118),IF($A$20=5, IF('JPN10-15'!C1118="","",'JPN10-15'!C1118),IF($A$20=6, IF(WLTC!D1118="","", WLTC!D1118),IF($A$20=7, IF('New Cycle 1'!C1118="","", 'New Cycle 1'!C1118),IF($A$20=8, IF('New Cycle 2'!C1118="","", 'New Cycle 2'!C1118),IF($A$20=9, IF('New Cycle 3'!C1118="","", 'New Cycle 3'!C1118),"")))))))))</f>
        <v>0</v>
      </c>
      <c r="S1118" s="32">
        <f>IF($A$20=1,IF(UDDS!E1118="","",UDDS!E1118),IF($A$20=2,IF('FTP-75'!E1118="","",'FTP-75'!E1118),IF($A$20=3, IF('US06'!E1118="","",'US06'!E1118),IF($A$20=4, IF(NEDC!D1118="","", NEDC!D1118),IF($A$20=5, IF('JPN10-15'!D1118="","",'JPN10-15'!D1118),IF($A$20=6, IF(WLTC!E1118="","", WLTC!E1118),IF($A$20=7, IF('New Cycle 1'!D1118="","", 'New Cycle 1'!D1118),IF($A$20=8, IF('New Cycle 2'!D1118="","", 'New Cycle 2'!D1118),IF($A$20=9, IF('New Cycle 3'!D1118="","", 'New Cycle 3'!D1118),"")))))))))</f>
        <v>32.851851854795292</v>
      </c>
      <c r="T1118" s="32">
        <f>IF($A$20=1,IF(UDDS!F1118="","",UDDS!F1118),IF($A$20=2,IF('FTP-75'!F1118="","",'FTP-75'!F1118),IF($A$20=3, IF('US06'!F1118="","",'US06'!F1118),IF($A$20=4, IF(NEDC!E1118="","", NEDC!E1118),IF($A$20=5, IF('JPN10-15'!E1118="","",'JPN10-15'!E1118),IF($A$20=6, IF(WLTC!F1118="","", WLTC!F1118),IF($A$20=7, IF('New Cycle 1'!E1118="","", 'New Cycle 1'!E1118),IF($A$20=8, IF('New Cycle 2'!E1118="","", 'New Cycle 2'!E1118),IF($A$20=9, IF('New Cycle 3'!E1118="","", 'New Cycle 3'!E1118),"")))))))))</f>
        <v>0.27765431889781667</v>
      </c>
      <c r="U1118" s="32">
        <f>IF($A$20=1,IF(UDDS!G1118="","",UDDS!G1118),IF($A$20=2,IF('FTP-75'!G1118="","",'FTP-75'!G1118),IF($A$20=3, IF('US06'!G1118="","",'US06'!G1118),IF($A$20=4, IF(NEDC!F1118="","", NEDC!F1118),IF($A$20=5, IF('JPN10-15'!F1118="","",'JPN10-15'!F1118),IF($A$20=6, IF(WLTC!G1118="","", WLTC!G1118),IF($A$20=7, IF('New Cycle 1'!F1118="","", 'New Cycle 1'!F1118),IF($A$20=8, IF('New Cycle 2'!F1118="","", 'New Cycle 2'!F1118),IF($A$20=9, IF('New Cycle 3'!F1118="","", 'New Cycle 3'!F1118),"")))))))))</f>
        <v>9970.0336545276568</v>
      </c>
    </row>
    <row r="1119" spans="16:21" x14ac:dyDescent="0.25">
      <c r="P1119" s="8">
        <f>IF($A$20=1,IF(UDDS!A1119="","",UDDS!A1119),IF($A$20=2,IF('FTP-75'!A1119="","",'FTP-75'!A1119),IF($A$20=3, IF('US06'!A1119="","",'US06'!A1119),IF($A$20=4, IF(NEDC!A1119="","", NEDC!A1119),IF($A$20=5, IF('JPN10-15'!A1119="","",'JPN10-15'!A1119),IF($A$20=6, IF(WLTC!B1119="","", WLTC!B1119),IF($A$20=7, IF('New Cycle 1'!A1119="","", 'New Cycle 1'!A1119),IF($A$20=8, IF('New Cycle 2'!A1119="","", 'New Cycle 3'!A1119),IF($A$20=9, IF('New Cycle 3'!A1119="","", 'New Cycle 3'!A1119),"")))))))))</f>
        <v>1117</v>
      </c>
      <c r="Q1119" s="32">
        <f>IF($A$20=1,IF(UDDS!C1119="","",UDDS!C1119),IF($A$20=2,IF('FTP-75'!C1119="","",'FTP-75'!C1119),IF($A$20=3, IF('US06'!C1119="","",'US06'!C1119),IF($A$20=4, IF(NEDC!B1119="","", NEDC!B1119),IF($A$20=5, IF('JPN10-15'!B1119="","",'JPN10-15'!B1119),IF($A$20=6, IF(WLTC!C1119="","", WLTC!C1119),IF($A$20=7, IF('New Cycle 1'!B1119="","", 'New Cycle 1'!B1119),IF($A$20=8, IF('New Cycle 2'!B1119="","", 'New Cycle 2'!B1119),IF($A$20=9, IF('New Cycle 3'!B1119="","", 'New Cycle 3'!B1119),"")))))))))</f>
        <v>119.26644441816543</v>
      </c>
      <c r="R1119" s="32">
        <f>IF($A$20=1,IF(UDDS!D1119="","",UDDS!D1119),IF($A$20=2,IF('FTP-75'!D1119="","",'FTP-75'!D1119),IF($A$20=3, IF('US06'!D1119="","",'US06'!D1119),IF($A$20=4, IF(NEDC!C1119="","", NEDC!C1119),IF($A$20=5, IF('JPN10-15'!C1119="","",'JPN10-15'!C1119),IF($A$20=6, IF(WLTC!D1119="","", WLTC!D1119),IF($A$20=7, IF('New Cycle 1'!C1119="","", 'New Cycle 1'!C1119),IF($A$20=8, IF('New Cycle 2'!C1119="","", 'New Cycle 2'!C1119),IF($A$20=9, IF('New Cycle 3'!C1119="","", 'New Cycle 3'!C1119),"")))))))))</f>
        <v>0</v>
      </c>
      <c r="S1119" s="32">
        <f>IF($A$20=1,IF(UDDS!E1119="","",UDDS!E1119),IF($A$20=2,IF('FTP-75'!E1119="","",'FTP-75'!E1119),IF($A$20=3, IF('US06'!E1119="","",'US06'!E1119),IF($A$20=4, IF(NEDC!D1119="","", NEDC!D1119),IF($A$20=5, IF('JPN10-15'!D1119="","",'JPN10-15'!D1119),IF($A$20=6, IF(WLTC!E1119="","", WLTC!E1119),IF($A$20=7, IF('New Cycle 1'!D1119="","", 'New Cycle 1'!D1119),IF($A$20=8, IF('New Cycle 2'!D1119="","", 'New Cycle 2'!D1119),IF($A$20=9, IF('New Cycle 3'!D1119="","", 'New Cycle 3'!D1119),"")))))))))</f>
        <v>33.129567893934841</v>
      </c>
      <c r="T1119" s="32">
        <f>IF($A$20=1,IF(UDDS!F1119="","",UDDS!F1119),IF($A$20=2,IF('FTP-75'!F1119="","",'FTP-75'!F1119),IF($A$20=3, IF('US06'!F1119="","",'US06'!F1119),IF($A$20=4, IF(NEDC!E1119="","", NEDC!E1119),IF($A$20=5, IF('JPN10-15'!E1119="","",'JPN10-15'!E1119),IF($A$20=6, IF(WLTC!F1119="","", WLTC!F1119),IF($A$20=7, IF('New Cycle 1'!E1119="","", 'New Cycle 1'!E1119),IF($A$20=8, IF('New Cycle 2'!E1119="","", 'New Cycle 2'!E1119),IF($A$20=9, IF('New Cycle 3'!E1119="","", 'New Cycle 3'!E1119),"")))))))))</f>
        <v>0.27771603913954834</v>
      </c>
      <c r="U1119" s="32">
        <f>IF($A$20=1,IF(UDDS!G1119="","",UDDS!G1119),IF($A$20=2,IF('FTP-75'!G1119="","",'FTP-75'!G1119),IF($A$20=3, IF('US06'!G1119="","",'US06'!G1119),IF($A$20=4, IF(NEDC!F1119="","", NEDC!F1119),IF($A$20=5, IF('JPN10-15'!F1119="","",'JPN10-15'!F1119),IF($A$20=6, IF(WLTC!G1119="","", WLTC!G1119),IF($A$20=7, IF('New Cycle 1'!F1119="","", 'New Cycle 1'!F1119),IF($A$20=8, IF('New Cycle 2'!F1119="","", 'New Cycle 2'!F1119),IF($A$20=9, IF('New Cycle 3'!F1119="","", 'New Cycle 3'!F1119),"")))))))))</f>
        <v>10003.024364402021</v>
      </c>
    </row>
    <row r="1120" spans="16:21" x14ac:dyDescent="0.25">
      <c r="P1120" s="8">
        <f>IF($A$20=1,IF(UDDS!A1120="","",UDDS!A1120),IF($A$20=2,IF('FTP-75'!A1120="","",'FTP-75'!A1120),IF($A$20=3, IF('US06'!A1120="","",'US06'!A1120),IF($A$20=4, IF(NEDC!A1120="","", NEDC!A1120),IF($A$20=5, IF('JPN10-15'!A1120="","",'JPN10-15'!A1120),IF($A$20=6, IF(WLTC!B1120="","", WLTC!B1120),IF($A$20=7, IF('New Cycle 1'!A1120="","", 'New Cycle 1'!A1120),IF($A$20=8, IF('New Cycle 2'!A1120="","", 'New Cycle 3'!A1120),IF($A$20=9, IF('New Cycle 3'!A1120="","", 'New Cycle 3'!A1120),"")))))))))</f>
        <v>1118</v>
      </c>
      <c r="Q1120" s="32">
        <f>IF($A$20=1,IF(UDDS!C1120="","",UDDS!C1120),IF($A$20=2,IF('FTP-75'!C1120="","",'FTP-75'!C1120),IF($A$20=3, IF('US06'!C1120="","",'US06'!C1120),IF($A$20=4, IF(NEDC!B1120="","", NEDC!B1120),IF($A$20=5, IF('JPN10-15'!B1120="","",'JPN10-15'!B1120),IF($A$20=6, IF(WLTC!C1120="","", WLTC!C1120),IF($A$20=7, IF('New Cycle 1'!B1120="","", 'New Cycle 1'!B1120),IF($A$20=8, IF('New Cycle 2'!B1120="","", 'New Cycle 2'!B1120),IF($A$20=9, IF('New Cycle 3'!B1120="","", 'New Cycle 3'!B1120),"")))))))))</f>
        <v>120</v>
      </c>
      <c r="R1120" s="32">
        <f>IF($A$20=1,IF(UDDS!D1120="","",UDDS!D1120),IF($A$20=2,IF('FTP-75'!D1120="","",'FTP-75'!D1120),IF($A$20=3, IF('US06'!D1120="","",'US06'!D1120),IF($A$20=4, IF(NEDC!C1120="","", NEDC!C1120),IF($A$20=5, IF('JPN10-15'!C1120="","",'JPN10-15'!C1120),IF($A$20=6, IF(WLTC!D1120="","", WLTC!D1120),IF($A$20=7, IF('New Cycle 1'!C1120="","", 'New Cycle 1'!C1120),IF($A$20=8, IF('New Cycle 2'!C1120="","", 'New Cycle 2'!C1120),IF($A$20=9, IF('New Cycle 3'!C1120="","", 'New Cycle 3'!C1120),"")))))))))</f>
        <v>0</v>
      </c>
      <c r="S1120" s="32">
        <f>IF($A$20=1,IF(UDDS!E1120="","",UDDS!E1120),IF($A$20=2,IF('FTP-75'!E1120="","",'FTP-75'!E1120),IF($A$20=3, IF('US06'!E1120="","",'US06'!E1120),IF($A$20=4, IF(NEDC!D1120="","", NEDC!D1120),IF($A$20=5, IF('JPN10-15'!D1120="","",'JPN10-15'!D1120),IF($A$20=6, IF(WLTC!E1120="","", WLTC!E1120),IF($A$20=7, IF('New Cycle 1'!D1120="","", 'New Cycle 1'!D1120),IF($A$20=8, IF('New Cycle 2'!D1120="","", 'New Cycle 2'!D1120),IF($A$20=9, IF('New Cycle 3'!D1120="","", 'New Cycle 3'!D1120),"")))))))))</f>
        <v>33.333333333333336</v>
      </c>
      <c r="T1120" s="32">
        <f>IF($A$20=1,IF(UDDS!F1120="","",UDDS!F1120),IF($A$20=2,IF('FTP-75'!F1120="","",'FTP-75'!F1120),IF($A$20=3, IF('US06'!F1120="","",'US06'!F1120),IF($A$20=4, IF(NEDC!E1120="","", NEDC!E1120),IF($A$20=5, IF('JPN10-15'!E1120="","",'JPN10-15'!E1120),IF($A$20=6, IF(WLTC!F1120="","", WLTC!F1120),IF($A$20=7, IF('New Cycle 1'!E1120="","", 'New Cycle 1'!E1120),IF($A$20=8, IF('New Cycle 2'!E1120="","", 'New Cycle 2'!E1120),IF($A$20=9, IF('New Cycle 3'!E1120="","", 'New Cycle 3'!E1120),"")))))))))</f>
        <v>0.20376543939849512</v>
      </c>
      <c r="U1120" s="32">
        <f>IF($A$20=1,IF(UDDS!G1120="","",UDDS!G1120),IF($A$20=2,IF('FTP-75'!G1120="","",'FTP-75'!G1120),IF($A$20=3, IF('US06'!G1120="","",'US06'!G1120),IF($A$20=4, IF(NEDC!F1120="","", NEDC!F1120),IF($A$20=5, IF('JPN10-15'!F1120="","",'JPN10-15'!F1120),IF($A$20=6, IF(WLTC!G1120="","", WLTC!G1120),IF($A$20=7, IF('New Cycle 1'!F1120="","", 'New Cycle 1'!F1120),IF($A$20=8, IF('New Cycle 2'!F1120="","", 'New Cycle 2'!F1120),IF($A$20=9, IF('New Cycle 3'!F1120="","", 'New Cycle 3'!F1120),"")))))))))</f>
        <v>10036.255815015655</v>
      </c>
    </row>
    <row r="1121" spans="16:21" x14ac:dyDescent="0.25">
      <c r="P1121" s="8">
        <f>IF($A$20=1,IF(UDDS!A1121="","",UDDS!A1121),IF($A$20=2,IF('FTP-75'!A1121="","",'FTP-75'!A1121),IF($A$20=3, IF('US06'!A1121="","",'US06'!A1121),IF($A$20=4, IF(NEDC!A1121="","", NEDC!A1121),IF($A$20=5, IF('JPN10-15'!A1121="","",'JPN10-15'!A1121),IF($A$20=6, IF(WLTC!B1121="","", WLTC!B1121),IF($A$20=7, IF('New Cycle 1'!A1121="","", 'New Cycle 1'!A1121),IF($A$20=8, IF('New Cycle 2'!A1121="","", 'New Cycle 3'!A1121),IF($A$20=9, IF('New Cycle 3'!A1121="","", 'New Cycle 3'!A1121),"")))))))))</f>
        <v>1119</v>
      </c>
      <c r="Q1121" s="32">
        <f>IF($A$20=1,IF(UDDS!C1121="","",UDDS!C1121),IF($A$20=2,IF('FTP-75'!C1121="","",'FTP-75'!C1121),IF($A$20=3, IF('US06'!C1121="","",'US06'!C1121),IF($A$20=4, IF(NEDC!B1121="","", NEDC!B1121),IF($A$20=5, IF('JPN10-15'!B1121="","",'JPN10-15'!B1121),IF($A$20=6, IF(WLTC!C1121="","", WLTC!C1121),IF($A$20=7, IF('New Cycle 1'!B1121="","", 'New Cycle 1'!B1121),IF($A$20=8, IF('New Cycle 2'!B1121="","", 'New Cycle 2'!B1121),IF($A$20=9, IF('New Cycle 3'!B1121="","", 'New Cycle 3'!B1121),"")))))))))</f>
        <v>120</v>
      </c>
      <c r="R1121" s="32">
        <f>IF($A$20=1,IF(UDDS!D1121="","",UDDS!D1121),IF($A$20=2,IF('FTP-75'!D1121="","",'FTP-75'!D1121),IF($A$20=3, IF('US06'!D1121="","",'US06'!D1121),IF($A$20=4, IF(NEDC!C1121="","", NEDC!C1121),IF($A$20=5, IF('JPN10-15'!C1121="","",'JPN10-15'!C1121),IF($A$20=6, IF(WLTC!D1121="","", WLTC!D1121),IF($A$20=7, IF('New Cycle 1'!C1121="","", 'New Cycle 1'!C1121),IF($A$20=8, IF('New Cycle 2'!C1121="","", 'New Cycle 2'!C1121),IF($A$20=9, IF('New Cycle 3'!C1121="","", 'New Cycle 3'!C1121),"")))))))))</f>
        <v>0</v>
      </c>
      <c r="S1121" s="32">
        <f>IF($A$20=1,IF(UDDS!E1121="","",UDDS!E1121),IF($A$20=2,IF('FTP-75'!E1121="","",'FTP-75'!E1121),IF($A$20=3, IF('US06'!E1121="","",'US06'!E1121),IF($A$20=4, IF(NEDC!D1121="","", NEDC!D1121),IF($A$20=5, IF('JPN10-15'!D1121="","",'JPN10-15'!D1121),IF($A$20=6, IF(WLTC!E1121="","", WLTC!E1121),IF($A$20=7, IF('New Cycle 1'!D1121="","", 'New Cycle 1'!D1121),IF($A$20=8, IF('New Cycle 2'!D1121="","", 'New Cycle 2'!D1121),IF($A$20=9, IF('New Cycle 3'!D1121="","", 'New Cycle 3'!D1121),"")))))))))</f>
        <v>33.333333333333336</v>
      </c>
      <c r="T1121" s="32">
        <f>IF($A$20=1,IF(UDDS!F1121="","",UDDS!F1121),IF($A$20=2,IF('FTP-75'!F1121="","",'FTP-75'!F1121),IF($A$20=3, IF('US06'!F1121="","",'US06'!F1121),IF($A$20=4, IF(NEDC!E1121="","", NEDC!E1121),IF($A$20=5, IF('JPN10-15'!E1121="","",'JPN10-15'!E1121),IF($A$20=6, IF(WLTC!F1121="","", WLTC!F1121),IF($A$20=7, IF('New Cycle 1'!E1121="","", 'New Cycle 1'!E1121),IF($A$20=8, IF('New Cycle 2'!E1121="","", 'New Cycle 2'!E1121),IF($A$20=9, IF('New Cycle 3'!E1121="","", 'New Cycle 3'!E1121),"")))))))))</f>
        <v>0</v>
      </c>
      <c r="U1121" s="32">
        <f>IF($A$20=1,IF(UDDS!G1121="","",UDDS!G1121),IF($A$20=2,IF('FTP-75'!G1121="","",'FTP-75'!G1121),IF($A$20=3, IF('US06'!G1121="","",'US06'!G1121),IF($A$20=4, IF(NEDC!F1121="","", NEDC!F1121),IF($A$20=5, IF('JPN10-15'!F1121="","",'JPN10-15'!F1121),IF($A$20=6, IF(WLTC!G1121="","", WLTC!G1121),IF($A$20=7, IF('New Cycle 1'!F1121="","", 'New Cycle 1'!F1121),IF($A$20=8, IF('New Cycle 2'!F1121="","", 'New Cycle 2'!F1121),IF($A$20=9, IF('New Cycle 3'!F1121="","", 'New Cycle 3'!F1121),"")))))))))</f>
        <v>10069.589148348989</v>
      </c>
    </row>
    <row r="1122" spans="16:21" x14ac:dyDescent="0.25">
      <c r="P1122" s="8">
        <f>IF($A$20=1,IF(UDDS!A1122="","",UDDS!A1122),IF($A$20=2,IF('FTP-75'!A1122="","",'FTP-75'!A1122),IF($A$20=3, IF('US06'!A1122="","",'US06'!A1122),IF($A$20=4, IF(NEDC!A1122="","", NEDC!A1122),IF($A$20=5, IF('JPN10-15'!A1122="","",'JPN10-15'!A1122),IF($A$20=6, IF(WLTC!B1122="","", WLTC!B1122),IF($A$20=7, IF('New Cycle 1'!A1122="","", 'New Cycle 1'!A1122),IF($A$20=8, IF('New Cycle 2'!A1122="","", 'New Cycle 3'!A1122),IF($A$20=9, IF('New Cycle 3'!A1122="","", 'New Cycle 3'!A1122),"")))))))))</f>
        <v>1120</v>
      </c>
      <c r="Q1122" s="32">
        <f>IF($A$20=1,IF(UDDS!C1122="","",UDDS!C1122),IF($A$20=2,IF('FTP-75'!C1122="","",'FTP-75'!C1122),IF($A$20=3, IF('US06'!C1122="","",'US06'!C1122),IF($A$20=4, IF(NEDC!B1122="","", NEDC!B1122),IF($A$20=5, IF('JPN10-15'!B1122="","",'JPN10-15'!B1122),IF($A$20=6, IF(WLTC!C1122="","", WLTC!C1122),IF($A$20=7, IF('New Cycle 1'!B1122="","", 'New Cycle 1'!B1122),IF($A$20=8, IF('New Cycle 2'!B1122="","", 'New Cycle 2'!B1122),IF($A$20=9, IF('New Cycle 3'!B1122="","", 'New Cycle 3'!B1122),"")))))))))</f>
        <v>120</v>
      </c>
      <c r="R1122" s="32">
        <f>IF($A$20=1,IF(UDDS!D1122="","",UDDS!D1122),IF($A$20=2,IF('FTP-75'!D1122="","",'FTP-75'!D1122),IF($A$20=3, IF('US06'!D1122="","",'US06'!D1122),IF($A$20=4, IF(NEDC!C1122="","", NEDC!C1122),IF($A$20=5, IF('JPN10-15'!C1122="","",'JPN10-15'!C1122),IF($A$20=6, IF(WLTC!D1122="","", WLTC!D1122),IF($A$20=7, IF('New Cycle 1'!C1122="","", 'New Cycle 1'!C1122),IF($A$20=8, IF('New Cycle 2'!C1122="","", 'New Cycle 2'!C1122),IF($A$20=9, IF('New Cycle 3'!C1122="","", 'New Cycle 3'!C1122),"")))))))))</f>
        <v>0</v>
      </c>
      <c r="S1122" s="32">
        <f>IF($A$20=1,IF(UDDS!E1122="","",UDDS!E1122),IF($A$20=2,IF('FTP-75'!E1122="","",'FTP-75'!E1122),IF($A$20=3, IF('US06'!E1122="","",'US06'!E1122),IF($A$20=4, IF(NEDC!D1122="","", NEDC!D1122),IF($A$20=5, IF('JPN10-15'!D1122="","",'JPN10-15'!D1122),IF($A$20=6, IF(WLTC!E1122="","", WLTC!E1122),IF($A$20=7, IF('New Cycle 1'!D1122="","", 'New Cycle 1'!D1122),IF($A$20=8, IF('New Cycle 2'!D1122="","", 'New Cycle 2'!D1122),IF($A$20=9, IF('New Cycle 3'!D1122="","", 'New Cycle 3'!D1122),"")))))))))</f>
        <v>33.333333333333336</v>
      </c>
      <c r="T1122" s="32">
        <f>IF($A$20=1,IF(UDDS!F1122="","",UDDS!F1122),IF($A$20=2,IF('FTP-75'!F1122="","",'FTP-75'!F1122),IF($A$20=3, IF('US06'!F1122="","",'US06'!F1122),IF($A$20=4, IF(NEDC!E1122="","", NEDC!E1122),IF($A$20=5, IF('JPN10-15'!E1122="","",'JPN10-15'!E1122),IF($A$20=6, IF(WLTC!F1122="","", WLTC!F1122),IF($A$20=7, IF('New Cycle 1'!E1122="","", 'New Cycle 1'!E1122),IF($A$20=8, IF('New Cycle 2'!E1122="","", 'New Cycle 2'!E1122),IF($A$20=9, IF('New Cycle 3'!E1122="","", 'New Cycle 3'!E1122),"")))))))))</f>
        <v>0</v>
      </c>
      <c r="U1122" s="32">
        <f>IF($A$20=1,IF(UDDS!G1122="","",UDDS!G1122),IF($A$20=2,IF('FTP-75'!G1122="","",'FTP-75'!G1122),IF($A$20=3, IF('US06'!G1122="","",'US06'!G1122),IF($A$20=4, IF(NEDC!F1122="","", NEDC!F1122),IF($A$20=5, IF('JPN10-15'!F1122="","",'JPN10-15'!F1122),IF($A$20=6, IF(WLTC!G1122="","", WLTC!G1122),IF($A$20=7, IF('New Cycle 1'!F1122="","", 'New Cycle 1'!F1122),IF($A$20=8, IF('New Cycle 2'!F1122="","", 'New Cycle 2'!F1122),IF($A$20=9, IF('New Cycle 3'!F1122="","", 'New Cycle 3'!F1122),"")))))))))</f>
        <v>10102.922481682323</v>
      </c>
    </row>
    <row r="1123" spans="16:21" x14ac:dyDescent="0.25">
      <c r="P1123" s="8">
        <f>IF($A$20=1,IF(UDDS!A1123="","",UDDS!A1123),IF($A$20=2,IF('FTP-75'!A1123="","",'FTP-75'!A1123),IF($A$20=3, IF('US06'!A1123="","",'US06'!A1123),IF($A$20=4, IF(NEDC!A1123="","", NEDC!A1123),IF($A$20=5, IF('JPN10-15'!A1123="","",'JPN10-15'!A1123),IF($A$20=6, IF(WLTC!B1123="","", WLTC!B1123),IF($A$20=7, IF('New Cycle 1'!A1123="","", 'New Cycle 1'!A1123),IF($A$20=8, IF('New Cycle 2'!A1123="","", 'New Cycle 3'!A1123),IF($A$20=9, IF('New Cycle 3'!A1123="","", 'New Cycle 3'!A1123),"")))))))))</f>
        <v>1121</v>
      </c>
      <c r="Q1123" s="32">
        <f>IF($A$20=1,IF(UDDS!C1123="","",UDDS!C1123),IF($A$20=2,IF('FTP-75'!C1123="","",'FTP-75'!C1123),IF($A$20=3, IF('US06'!C1123="","",'US06'!C1123),IF($A$20=4, IF(NEDC!B1123="","", NEDC!B1123),IF($A$20=5, IF('JPN10-15'!B1123="","",'JPN10-15'!B1123),IF($A$20=6, IF(WLTC!C1123="","", WLTC!C1123),IF($A$20=7, IF('New Cycle 1'!B1123="","", 'New Cycle 1'!B1123),IF($A$20=8, IF('New Cycle 2'!B1123="","", 'New Cycle 2'!B1123),IF($A$20=9, IF('New Cycle 3'!B1123="","", 'New Cycle 3'!B1123),"")))))))))</f>
        <v>120</v>
      </c>
      <c r="R1123" s="32">
        <f>IF($A$20=1,IF(UDDS!D1123="","",UDDS!D1123),IF($A$20=2,IF('FTP-75'!D1123="","",'FTP-75'!D1123),IF($A$20=3, IF('US06'!D1123="","",'US06'!D1123),IF($A$20=4, IF(NEDC!C1123="","", NEDC!C1123),IF($A$20=5, IF('JPN10-15'!C1123="","",'JPN10-15'!C1123),IF($A$20=6, IF(WLTC!D1123="","", WLTC!D1123),IF($A$20=7, IF('New Cycle 1'!C1123="","", 'New Cycle 1'!C1123),IF($A$20=8, IF('New Cycle 2'!C1123="","", 'New Cycle 2'!C1123),IF($A$20=9, IF('New Cycle 3'!C1123="","", 'New Cycle 3'!C1123),"")))))))))</f>
        <v>0</v>
      </c>
      <c r="S1123" s="32">
        <f>IF($A$20=1,IF(UDDS!E1123="","",UDDS!E1123),IF($A$20=2,IF('FTP-75'!E1123="","",'FTP-75'!E1123),IF($A$20=3, IF('US06'!E1123="","",'US06'!E1123),IF($A$20=4, IF(NEDC!D1123="","", NEDC!D1123),IF($A$20=5, IF('JPN10-15'!D1123="","",'JPN10-15'!D1123),IF($A$20=6, IF(WLTC!E1123="","", WLTC!E1123),IF($A$20=7, IF('New Cycle 1'!D1123="","", 'New Cycle 1'!D1123),IF($A$20=8, IF('New Cycle 2'!D1123="","", 'New Cycle 2'!D1123),IF($A$20=9, IF('New Cycle 3'!D1123="","", 'New Cycle 3'!D1123),"")))))))))</f>
        <v>33.333333333333336</v>
      </c>
      <c r="T1123" s="32">
        <f>IF($A$20=1,IF(UDDS!F1123="","",UDDS!F1123),IF($A$20=2,IF('FTP-75'!F1123="","",'FTP-75'!F1123),IF($A$20=3, IF('US06'!F1123="","",'US06'!F1123),IF($A$20=4, IF(NEDC!E1123="","", NEDC!E1123),IF($A$20=5, IF('JPN10-15'!E1123="","",'JPN10-15'!E1123),IF($A$20=6, IF(WLTC!F1123="","", WLTC!F1123),IF($A$20=7, IF('New Cycle 1'!E1123="","", 'New Cycle 1'!E1123),IF($A$20=8, IF('New Cycle 2'!E1123="","", 'New Cycle 2'!E1123),IF($A$20=9, IF('New Cycle 3'!E1123="","", 'New Cycle 3'!E1123),"")))))))))</f>
        <v>0</v>
      </c>
      <c r="U1123" s="32">
        <f>IF($A$20=1,IF(UDDS!G1123="","",UDDS!G1123),IF($A$20=2,IF('FTP-75'!G1123="","",'FTP-75'!G1123),IF($A$20=3, IF('US06'!G1123="","",'US06'!G1123),IF($A$20=4, IF(NEDC!F1123="","", NEDC!F1123),IF($A$20=5, IF('JPN10-15'!F1123="","",'JPN10-15'!F1123),IF($A$20=6, IF(WLTC!G1123="","", WLTC!G1123),IF($A$20=7, IF('New Cycle 1'!F1123="","", 'New Cycle 1'!F1123),IF($A$20=8, IF('New Cycle 2'!F1123="","", 'New Cycle 2'!F1123),IF($A$20=9, IF('New Cycle 3'!F1123="","", 'New Cycle 3'!F1123),"")))))))))</f>
        <v>10136.255815015656</v>
      </c>
    </row>
    <row r="1124" spans="16:21" x14ac:dyDescent="0.25">
      <c r="P1124" s="8">
        <f>IF($A$20=1,IF(UDDS!A1124="","",UDDS!A1124),IF($A$20=2,IF('FTP-75'!A1124="","",'FTP-75'!A1124),IF($A$20=3, IF('US06'!A1124="","",'US06'!A1124),IF($A$20=4, IF(NEDC!A1124="","", NEDC!A1124),IF($A$20=5, IF('JPN10-15'!A1124="","",'JPN10-15'!A1124),IF($A$20=6, IF(WLTC!B1124="","", WLTC!B1124),IF($A$20=7, IF('New Cycle 1'!A1124="","", 'New Cycle 1'!A1124),IF($A$20=8, IF('New Cycle 2'!A1124="","", 'New Cycle 3'!A1124),IF($A$20=9, IF('New Cycle 3'!A1124="","", 'New Cycle 3'!A1124),"")))))))))</f>
        <v>1122</v>
      </c>
      <c r="Q1124" s="32">
        <f>IF($A$20=1,IF(UDDS!C1124="","",UDDS!C1124),IF($A$20=2,IF('FTP-75'!C1124="","",'FTP-75'!C1124),IF($A$20=3, IF('US06'!C1124="","",'US06'!C1124),IF($A$20=4, IF(NEDC!B1124="","", NEDC!B1124),IF($A$20=5, IF('JPN10-15'!B1124="","",'JPN10-15'!B1124),IF($A$20=6, IF(WLTC!C1124="","", WLTC!C1124),IF($A$20=7, IF('New Cycle 1'!B1124="","", 'New Cycle 1'!B1124),IF($A$20=8, IF('New Cycle 2'!B1124="","", 'New Cycle 2'!B1124),IF($A$20=9, IF('New Cycle 3'!B1124="","", 'New Cycle 3'!B1124),"")))))))))</f>
        <v>120</v>
      </c>
      <c r="R1124" s="32">
        <f>IF($A$20=1,IF(UDDS!D1124="","",UDDS!D1124),IF($A$20=2,IF('FTP-75'!D1124="","",'FTP-75'!D1124),IF($A$20=3, IF('US06'!D1124="","",'US06'!D1124),IF($A$20=4, IF(NEDC!C1124="","", NEDC!C1124),IF($A$20=5, IF('JPN10-15'!C1124="","",'JPN10-15'!C1124),IF($A$20=6, IF(WLTC!D1124="","", WLTC!D1124),IF($A$20=7, IF('New Cycle 1'!C1124="","", 'New Cycle 1'!C1124),IF($A$20=8, IF('New Cycle 2'!C1124="","", 'New Cycle 2'!C1124),IF($A$20=9, IF('New Cycle 3'!C1124="","", 'New Cycle 3'!C1124),"")))))))))</f>
        <v>0</v>
      </c>
      <c r="S1124" s="32">
        <f>IF($A$20=1,IF(UDDS!E1124="","",UDDS!E1124),IF($A$20=2,IF('FTP-75'!E1124="","",'FTP-75'!E1124),IF($A$20=3, IF('US06'!E1124="","",'US06'!E1124),IF($A$20=4, IF(NEDC!D1124="","", NEDC!D1124),IF($A$20=5, IF('JPN10-15'!D1124="","",'JPN10-15'!D1124),IF($A$20=6, IF(WLTC!E1124="","", WLTC!E1124),IF($A$20=7, IF('New Cycle 1'!D1124="","", 'New Cycle 1'!D1124),IF($A$20=8, IF('New Cycle 2'!D1124="","", 'New Cycle 2'!D1124),IF($A$20=9, IF('New Cycle 3'!D1124="","", 'New Cycle 3'!D1124),"")))))))))</f>
        <v>33.333333333333336</v>
      </c>
      <c r="T1124" s="32">
        <f>IF($A$20=1,IF(UDDS!F1124="","",UDDS!F1124),IF($A$20=2,IF('FTP-75'!F1124="","",'FTP-75'!F1124),IF($A$20=3, IF('US06'!F1124="","",'US06'!F1124),IF($A$20=4, IF(NEDC!E1124="","", NEDC!E1124),IF($A$20=5, IF('JPN10-15'!E1124="","",'JPN10-15'!E1124),IF($A$20=6, IF(WLTC!F1124="","", WLTC!F1124),IF($A$20=7, IF('New Cycle 1'!E1124="","", 'New Cycle 1'!E1124),IF($A$20=8, IF('New Cycle 2'!E1124="","", 'New Cycle 2'!E1124),IF($A$20=9, IF('New Cycle 3'!E1124="","", 'New Cycle 3'!E1124),"")))))))))</f>
        <v>0</v>
      </c>
      <c r="U1124" s="32">
        <f>IF($A$20=1,IF(UDDS!G1124="","",UDDS!G1124),IF($A$20=2,IF('FTP-75'!G1124="","",'FTP-75'!G1124),IF($A$20=3, IF('US06'!G1124="","",'US06'!G1124),IF($A$20=4, IF(NEDC!F1124="","", NEDC!F1124),IF($A$20=5, IF('JPN10-15'!F1124="","",'JPN10-15'!F1124),IF($A$20=6, IF(WLTC!G1124="","", WLTC!G1124),IF($A$20=7, IF('New Cycle 1'!F1124="","", 'New Cycle 1'!F1124),IF($A$20=8, IF('New Cycle 2'!F1124="","", 'New Cycle 2'!F1124),IF($A$20=9, IF('New Cycle 3'!F1124="","", 'New Cycle 3'!F1124),"")))))))))</f>
        <v>10169.58914834899</v>
      </c>
    </row>
    <row r="1125" spans="16:21" x14ac:dyDescent="0.25">
      <c r="P1125" s="8">
        <f>IF($A$20=1,IF(UDDS!A1125="","",UDDS!A1125),IF($A$20=2,IF('FTP-75'!A1125="","",'FTP-75'!A1125),IF($A$20=3, IF('US06'!A1125="","",'US06'!A1125),IF($A$20=4, IF(NEDC!A1125="","", NEDC!A1125),IF($A$20=5, IF('JPN10-15'!A1125="","",'JPN10-15'!A1125),IF($A$20=6, IF(WLTC!B1125="","", WLTC!B1125),IF($A$20=7, IF('New Cycle 1'!A1125="","", 'New Cycle 1'!A1125),IF($A$20=8, IF('New Cycle 2'!A1125="","", 'New Cycle 3'!A1125),IF($A$20=9, IF('New Cycle 3'!A1125="","", 'New Cycle 3'!A1125),"")))))))))</f>
        <v>1123</v>
      </c>
      <c r="Q1125" s="32">
        <f>IF($A$20=1,IF(UDDS!C1125="","",UDDS!C1125),IF($A$20=2,IF('FTP-75'!C1125="","",'FTP-75'!C1125),IF($A$20=3, IF('US06'!C1125="","",'US06'!C1125),IF($A$20=4, IF(NEDC!B1125="","", NEDC!B1125),IF($A$20=5, IF('JPN10-15'!B1125="","",'JPN10-15'!B1125),IF($A$20=6, IF(WLTC!C1125="","", WLTC!C1125),IF($A$20=7, IF('New Cycle 1'!B1125="","", 'New Cycle 1'!B1125),IF($A$20=8, IF('New Cycle 2'!B1125="","", 'New Cycle 2'!B1125),IF($A$20=9, IF('New Cycle 3'!B1125="","", 'New Cycle 3'!B1125),"")))))))))</f>
        <v>120</v>
      </c>
      <c r="R1125" s="32">
        <f>IF($A$20=1,IF(UDDS!D1125="","",UDDS!D1125),IF($A$20=2,IF('FTP-75'!D1125="","",'FTP-75'!D1125),IF($A$20=3, IF('US06'!D1125="","",'US06'!D1125),IF($A$20=4, IF(NEDC!C1125="","", NEDC!C1125),IF($A$20=5, IF('JPN10-15'!C1125="","",'JPN10-15'!C1125),IF($A$20=6, IF(WLTC!D1125="","", WLTC!D1125),IF($A$20=7, IF('New Cycle 1'!C1125="","", 'New Cycle 1'!C1125),IF($A$20=8, IF('New Cycle 2'!C1125="","", 'New Cycle 2'!C1125),IF($A$20=9, IF('New Cycle 3'!C1125="","", 'New Cycle 3'!C1125),"")))))))))</f>
        <v>0</v>
      </c>
      <c r="S1125" s="32">
        <f>IF($A$20=1,IF(UDDS!E1125="","",UDDS!E1125),IF($A$20=2,IF('FTP-75'!E1125="","",'FTP-75'!E1125),IF($A$20=3, IF('US06'!E1125="","",'US06'!E1125),IF($A$20=4, IF(NEDC!D1125="","", NEDC!D1125),IF($A$20=5, IF('JPN10-15'!D1125="","",'JPN10-15'!D1125),IF($A$20=6, IF(WLTC!E1125="","", WLTC!E1125),IF($A$20=7, IF('New Cycle 1'!D1125="","", 'New Cycle 1'!D1125),IF($A$20=8, IF('New Cycle 2'!D1125="","", 'New Cycle 2'!D1125),IF($A$20=9, IF('New Cycle 3'!D1125="","", 'New Cycle 3'!D1125),"")))))))))</f>
        <v>33.333333333333336</v>
      </c>
      <c r="T1125" s="32">
        <f>IF($A$20=1,IF(UDDS!F1125="","",UDDS!F1125),IF($A$20=2,IF('FTP-75'!F1125="","",'FTP-75'!F1125),IF($A$20=3, IF('US06'!F1125="","",'US06'!F1125),IF($A$20=4, IF(NEDC!E1125="","", NEDC!E1125),IF($A$20=5, IF('JPN10-15'!E1125="","",'JPN10-15'!E1125),IF($A$20=6, IF(WLTC!F1125="","", WLTC!F1125),IF($A$20=7, IF('New Cycle 1'!E1125="","", 'New Cycle 1'!E1125),IF($A$20=8, IF('New Cycle 2'!E1125="","", 'New Cycle 2'!E1125),IF($A$20=9, IF('New Cycle 3'!E1125="","", 'New Cycle 3'!E1125),"")))))))))</f>
        <v>0</v>
      </c>
      <c r="U1125" s="32">
        <f>IF($A$20=1,IF(UDDS!G1125="","",UDDS!G1125),IF($A$20=2,IF('FTP-75'!G1125="","",'FTP-75'!G1125),IF($A$20=3, IF('US06'!G1125="","",'US06'!G1125),IF($A$20=4, IF(NEDC!F1125="","", NEDC!F1125),IF($A$20=5, IF('JPN10-15'!F1125="","",'JPN10-15'!F1125),IF($A$20=6, IF(WLTC!G1125="","", WLTC!G1125),IF($A$20=7, IF('New Cycle 1'!F1125="","", 'New Cycle 1'!F1125),IF($A$20=8, IF('New Cycle 2'!F1125="","", 'New Cycle 2'!F1125),IF($A$20=9, IF('New Cycle 3'!F1125="","", 'New Cycle 3'!F1125),"")))))))))</f>
        <v>10202.922481682324</v>
      </c>
    </row>
    <row r="1126" spans="16:21" x14ac:dyDescent="0.25">
      <c r="P1126" s="8">
        <f>IF($A$20=1,IF(UDDS!A1126="","",UDDS!A1126),IF($A$20=2,IF('FTP-75'!A1126="","",'FTP-75'!A1126),IF($A$20=3, IF('US06'!A1126="","",'US06'!A1126),IF($A$20=4, IF(NEDC!A1126="","", NEDC!A1126),IF($A$20=5, IF('JPN10-15'!A1126="","",'JPN10-15'!A1126),IF($A$20=6, IF(WLTC!B1126="","", WLTC!B1126),IF($A$20=7, IF('New Cycle 1'!A1126="","", 'New Cycle 1'!A1126),IF($A$20=8, IF('New Cycle 2'!A1126="","", 'New Cycle 3'!A1126),IF($A$20=9, IF('New Cycle 3'!A1126="","", 'New Cycle 3'!A1126),"")))))))))</f>
        <v>1124</v>
      </c>
      <c r="Q1126" s="32">
        <f>IF($A$20=1,IF(UDDS!C1126="","",UDDS!C1126),IF($A$20=2,IF('FTP-75'!C1126="","",'FTP-75'!C1126),IF($A$20=3, IF('US06'!C1126="","",'US06'!C1126),IF($A$20=4, IF(NEDC!B1126="","", NEDC!B1126),IF($A$20=5, IF('JPN10-15'!B1126="","",'JPN10-15'!B1126),IF($A$20=6, IF(WLTC!C1126="","", WLTC!C1126),IF($A$20=7, IF('New Cycle 1'!B1126="","", 'New Cycle 1'!B1126),IF($A$20=8, IF('New Cycle 2'!B1126="","", 'New Cycle 2'!B1126),IF($A$20=9, IF('New Cycle 3'!B1126="","", 'New Cycle 3'!B1126),"")))))))))</f>
        <v>120</v>
      </c>
      <c r="R1126" s="32">
        <f>IF($A$20=1,IF(UDDS!D1126="","",UDDS!D1126),IF($A$20=2,IF('FTP-75'!D1126="","",'FTP-75'!D1126),IF($A$20=3, IF('US06'!D1126="","",'US06'!D1126),IF($A$20=4, IF(NEDC!C1126="","", NEDC!C1126),IF($A$20=5, IF('JPN10-15'!C1126="","",'JPN10-15'!C1126),IF($A$20=6, IF(WLTC!D1126="","", WLTC!D1126),IF($A$20=7, IF('New Cycle 1'!C1126="","", 'New Cycle 1'!C1126),IF($A$20=8, IF('New Cycle 2'!C1126="","", 'New Cycle 2'!C1126),IF($A$20=9, IF('New Cycle 3'!C1126="","", 'New Cycle 3'!C1126),"")))))))))</f>
        <v>0</v>
      </c>
      <c r="S1126" s="32">
        <f>IF($A$20=1,IF(UDDS!E1126="","",UDDS!E1126),IF($A$20=2,IF('FTP-75'!E1126="","",'FTP-75'!E1126),IF($A$20=3, IF('US06'!E1126="","",'US06'!E1126),IF($A$20=4, IF(NEDC!D1126="","", NEDC!D1126),IF($A$20=5, IF('JPN10-15'!D1126="","",'JPN10-15'!D1126),IF($A$20=6, IF(WLTC!E1126="","", WLTC!E1126),IF($A$20=7, IF('New Cycle 1'!D1126="","", 'New Cycle 1'!D1126),IF($A$20=8, IF('New Cycle 2'!D1126="","", 'New Cycle 2'!D1126),IF($A$20=9, IF('New Cycle 3'!D1126="","", 'New Cycle 3'!D1126),"")))))))))</f>
        <v>33.333333333333336</v>
      </c>
      <c r="T1126" s="32">
        <f>IF($A$20=1,IF(UDDS!F1126="","",UDDS!F1126),IF($A$20=2,IF('FTP-75'!F1126="","",'FTP-75'!F1126),IF($A$20=3, IF('US06'!F1126="","",'US06'!F1126),IF($A$20=4, IF(NEDC!E1126="","", NEDC!E1126),IF($A$20=5, IF('JPN10-15'!E1126="","",'JPN10-15'!E1126),IF($A$20=6, IF(WLTC!F1126="","", WLTC!F1126),IF($A$20=7, IF('New Cycle 1'!E1126="","", 'New Cycle 1'!E1126),IF($A$20=8, IF('New Cycle 2'!E1126="","", 'New Cycle 2'!E1126),IF($A$20=9, IF('New Cycle 3'!E1126="","", 'New Cycle 3'!E1126),"")))))))))</f>
        <v>0</v>
      </c>
      <c r="U1126" s="32">
        <f>IF($A$20=1,IF(UDDS!G1126="","",UDDS!G1126),IF($A$20=2,IF('FTP-75'!G1126="","",'FTP-75'!G1126),IF($A$20=3, IF('US06'!G1126="","",'US06'!G1126),IF($A$20=4, IF(NEDC!F1126="","", NEDC!F1126),IF($A$20=5, IF('JPN10-15'!F1126="","",'JPN10-15'!F1126),IF($A$20=6, IF(WLTC!G1126="","", WLTC!G1126),IF($A$20=7, IF('New Cycle 1'!F1126="","", 'New Cycle 1'!F1126),IF($A$20=8, IF('New Cycle 2'!F1126="","", 'New Cycle 2'!F1126),IF($A$20=9, IF('New Cycle 3'!F1126="","", 'New Cycle 3'!F1126),"")))))))))</f>
        <v>10236.255815015658</v>
      </c>
    </row>
    <row r="1127" spans="16:21" x14ac:dyDescent="0.25">
      <c r="P1127" s="8">
        <f>IF($A$20=1,IF(UDDS!A1127="","",UDDS!A1127),IF($A$20=2,IF('FTP-75'!A1127="","",'FTP-75'!A1127),IF($A$20=3, IF('US06'!A1127="","",'US06'!A1127),IF($A$20=4, IF(NEDC!A1127="","", NEDC!A1127),IF($A$20=5, IF('JPN10-15'!A1127="","",'JPN10-15'!A1127),IF($A$20=6, IF(WLTC!B1127="","", WLTC!B1127),IF($A$20=7, IF('New Cycle 1'!A1127="","", 'New Cycle 1'!A1127),IF($A$20=8, IF('New Cycle 2'!A1127="","", 'New Cycle 3'!A1127),IF($A$20=9, IF('New Cycle 3'!A1127="","", 'New Cycle 3'!A1127),"")))))))))</f>
        <v>1125</v>
      </c>
      <c r="Q1127" s="32">
        <f>IF($A$20=1,IF(UDDS!C1127="","",UDDS!C1127),IF($A$20=2,IF('FTP-75'!C1127="","",'FTP-75'!C1127),IF($A$20=3, IF('US06'!C1127="","",'US06'!C1127),IF($A$20=4, IF(NEDC!B1127="","", NEDC!B1127),IF($A$20=5, IF('JPN10-15'!B1127="","",'JPN10-15'!B1127),IF($A$20=6, IF(WLTC!C1127="","", WLTC!C1127),IF($A$20=7, IF('New Cycle 1'!B1127="","", 'New Cycle 1'!B1127),IF($A$20=8, IF('New Cycle 2'!B1127="","", 'New Cycle 2'!B1127),IF($A$20=9, IF('New Cycle 3'!B1127="","", 'New Cycle 3'!B1127),"")))))))))</f>
        <v>120</v>
      </c>
      <c r="R1127" s="32">
        <f>IF($A$20=1,IF(UDDS!D1127="","",UDDS!D1127),IF($A$20=2,IF('FTP-75'!D1127="","",'FTP-75'!D1127),IF($A$20=3, IF('US06'!D1127="","",'US06'!D1127),IF($A$20=4, IF(NEDC!C1127="","", NEDC!C1127),IF($A$20=5, IF('JPN10-15'!C1127="","",'JPN10-15'!C1127),IF($A$20=6, IF(WLTC!D1127="","", WLTC!D1127),IF($A$20=7, IF('New Cycle 1'!C1127="","", 'New Cycle 1'!C1127),IF($A$20=8, IF('New Cycle 2'!C1127="","", 'New Cycle 2'!C1127),IF($A$20=9, IF('New Cycle 3'!C1127="","", 'New Cycle 3'!C1127),"")))))))))</f>
        <v>0</v>
      </c>
      <c r="S1127" s="32">
        <f>IF($A$20=1,IF(UDDS!E1127="","",UDDS!E1127),IF($A$20=2,IF('FTP-75'!E1127="","",'FTP-75'!E1127),IF($A$20=3, IF('US06'!E1127="","",'US06'!E1127),IF($A$20=4, IF(NEDC!D1127="","", NEDC!D1127),IF($A$20=5, IF('JPN10-15'!D1127="","",'JPN10-15'!D1127),IF($A$20=6, IF(WLTC!E1127="","", WLTC!E1127),IF($A$20=7, IF('New Cycle 1'!D1127="","", 'New Cycle 1'!D1127),IF($A$20=8, IF('New Cycle 2'!D1127="","", 'New Cycle 2'!D1127),IF($A$20=9, IF('New Cycle 3'!D1127="","", 'New Cycle 3'!D1127),"")))))))))</f>
        <v>33.333333333333336</v>
      </c>
      <c r="T1127" s="32">
        <f>IF($A$20=1,IF(UDDS!F1127="","",UDDS!F1127),IF($A$20=2,IF('FTP-75'!F1127="","",'FTP-75'!F1127),IF($A$20=3, IF('US06'!F1127="","",'US06'!F1127),IF($A$20=4, IF(NEDC!E1127="","", NEDC!E1127),IF($A$20=5, IF('JPN10-15'!E1127="","",'JPN10-15'!E1127),IF($A$20=6, IF(WLTC!F1127="","", WLTC!F1127),IF($A$20=7, IF('New Cycle 1'!E1127="","", 'New Cycle 1'!E1127),IF($A$20=8, IF('New Cycle 2'!E1127="","", 'New Cycle 2'!E1127),IF($A$20=9, IF('New Cycle 3'!E1127="","", 'New Cycle 3'!E1127),"")))))))))</f>
        <v>0</v>
      </c>
      <c r="U1127" s="32">
        <f>IF($A$20=1,IF(UDDS!G1127="","",UDDS!G1127),IF($A$20=2,IF('FTP-75'!G1127="","",'FTP-75'!G1127),IF($A$20=3, IF('US06'!G1127="","",'US06'!G1127),IF($A$20=4, IF(NEDC!F1127="","", NEDC!F1127),IF($A$20=5, IF('JPN10-15'!F1127="","",'JPN10-15'!F1127),IF($A$20=6, IF(WLTC!G1127="","", WLTC!G1127),IF($A$20=7, IF('New Cycle 1'!F1127="","", 'New Cycle 1'!F1127),IF($A$20=8, IF('New Cycle 2'!F1127="","", 'New Cycle 2'!F1127),IF($A$20=9, IF('New Cycle 3'!F1127="","", 'New Cycle 3'!F1127),"")))))))))</f>
        <v>10269.589148348992</v>
      </c>
    </row>
    <row r="1128" spans="16:21" x14ac:dyDescent="0.25">
      <c r="P1128" s="8">
        <f>IF($A$20=1,IF(UDDS!A1128="","",UDDS!A1128),IF($A$20=2,IF('FTP-75'!A1128="","",'FTP-75'!A1128),IF($A$20=3, IF('US06'!A1128="","",'US06'!A1128),IF($A$20=4, IF(NEDC!A1128="","", NEDC!A1128),IF($A$20=5, IF('JPN10-15'!A1128="","",'JPN10-15'!A1128),IF($A$20=6, IF(WLTC!B1128="","", WLTC!B1128),IF($A$20=7, IF('New Cycle 1'!A1128="","", 'New Cycle 1'!A1128),IF($A$20=8, IF('New Cycle 2'!A1128="","", 'New Cycle 3'!A1128),IF($A$20=9, IF('New Cycle 3'!A1128="","", 'New Cycle 3'!A1128),"")))))))))</f>
        <v>1126</v>
      </c>
      <c r="Q1128" s="32">
        <f>IF($A$20=1,IF(UDDS!C1128="","",UDDS!C1128),IF($A$20=2,IF('FTP-75'!C1128="","",'FTP-75'!C1128),IF($A$20=3, IF('US06'!C1128="","",'US06'!C1128),IF($A$20=4, IF(NEDC!B1128="","", NEDC!B1128),IF($A$20=5, IF('JPN10-15'!B1128="","",'JPN10-15'!B1128),IF($A$20=6, IF(WLTC!C1128="","", WLTC!C1128),IF($A$20=7, IF('New Cycle 1'!B1128="","", 'New Cycle 1'!B1128),IF($A$20=8, IF('New Cycle 2'!B1128="","", 'New Cycle 2'!B1128),IF($A$20=9, IF('New Cycle 3'!B1128="","", 'New Cycle 3'!B1128),"")))))))))</f>
        <v>120</v>
      </c>
      <c r="R1128" s="32">
        <f>IF($A$20=1,IF(UDDS!D1128="","",UDDS!D1128),IF($A$20=2,IF('FTP-75'!D1128="","",'FTP-75'!D1128),IF($A$20=3, IF('US06'!D1128="","",'US06'!D1128),IF($A$20=4, IF(NEDC!C1128="","", NEDC!C1128),IF($A$20=5, IF('JPN10-15'!C1128="","",'JPN10-15'!C1128),IF($A$20=6, IF(WLTC!D1128="","", WLTC!D1128),IF($A$20=7, IF('New Cycle 1'!C1128="","", 'New Cycle 1'!C1128),IF($A$20=8, IF('New Cycle 2'!C1128="","", 'New Cycle 2'!C1128),IF($A$20=9, IF('New Cycle 3'!C1128="","", 'New Cycle 3'!C1128),"")))))))))</f>
        <v>0</v>
      </c>
      <c r="S1128" s="32">
        <f>IF($A$20=1,IF(UDDS!E1128="","",UDDS!E1128),IF($A$20=2,IF('FTP-75'!E1128="","",'FTP-75'!E1128),IF($A$20=3, IF('US06'!E1128="","",'US06'!E1128),IF($A$20=4, IF(NEDC!D1128="","", NEDC!D1128),IF($A$20=5, IF('JPN10-15'!D1128="","",'JPN10-15'!D1128),IF($A$20=6, IF(WLTC!E1128="","", WLTC!E1128),IF($A$20=7, IF('New Cycle 1'!D1128="","", 'New Cycle 1'!D1128),IF($A$20=8, IF('New Cycle 2'!D1128="","", 'New Cycle 2'!D1128),IF($A$20=9, IF('New Cycle 3'!D1128="","", 'New Cycle 3'!D1128),"")))))))))</f>
        <v>33.333333333333336</v>
      </c>
      <c r="T1128" s="32">
        <f>IF($A$20=1,IF(UDDS!F1128="","",UDDS!F1128),IF($A$20=2,IF('FTP-75'!F1128="","",'FTP-75'!F1128),IF($A$20=3, IF('US06'!F1128="","",'US06'!F1128),IF($A$20=4, IF(NEDC!E1128="","", NEDC!E1128),IF($A$20=5, IF('JPN10-15'!E1128="","",'JPN10-15'!E1128),IF($A$20=6, IF(WLTC!F1128="","", WLTC!F1128),IF($A$20=7, IF('New Cycle 1'!E1128="","", 'New Cycle 1'!E1128),IF($A$20=8, IF('New Cycle 2'!E1128="","", 'New Cycle 2'!E1128),IF($A$20=9, IF('New Cycle 3'!E1128="","", 'New Cycle 3'!E1128),"")))))))))</f>
        <v>0</v>
      </c>
      <c r="U1128" s="32">
        <f>IF($A$20=1,IF(UDDS!G1128="","",UDDS!G1128),IF($A$20=2,IF('FTP-75'!G1128="","",'FTP-75'!G1128),IF($A$20=3, IF('US06'!G1128="","",'US06'!G1128),IF($A$20=4, IF(NEDC!F1128="","", NEDC!F1128),IF($A$20=5, IF('JPN10-15'!F1128="","",'JPN10-15'!F1128),IF($A$20=6, IF(WLTC!G1128="","", WLTC!G1128),IF($A$20=7, IF('New Cycle 1'!F1128="","", 'New Cycle 1'!F1128),IF($A$20=8, IF('New Cycle 2'!F1128="","", 'New Cycle 2'!F1128),IF($A$20=9, IF('New Cycle 3'!F1128="","", 'New Cycle 3'!F1128),"")))))))))</f>
        <v>10302.922481682326</v>
      </c>
    </row>
    <row r="1129" spans="16:21" x14ac:dyDescent="0.25">
      <c r="P1129" s="8">
        <f>IF($A$20=1,IF(UDDS!A1129="","",UDDS!A1129),IF($A$20=2,IF('FTP-75'!A1129="","",'FTP-75'!A1129),IF($A$20=3, IF('US06'!A1129="","",'US06'!A1129),IF($A$20=4, IF(NEDC!A1129="","", NEDC!A1129),IF($A$20=5, IF('JPN10-15'!A1129="","",'JPN10-15'!A1129),IF($A$20=6, IF(WLTC!B1129="","", WLTC!B1129),IF($A$20=7, IF('New Cycle 1'!A1129="","", 'New Cycle 1'!A1129),IF($A$20=8, IF('New Cycle 2'!A1129="","", 'New Cycle 3'!A1129),IF($A$20=9, IF('New Cycle 3'!A1129="","", 'New Cycle 3'!A1129),"")))))))))</f>
        <v>1127</v>
      </c>
      <c r="Q1129" s="32">
        <f>IF($A$20=1,IF(UDDS!C1129="","",UDDS!C1129),IF($A$20=2,IF('FTP-75'!C1129="","",'FTP-75'!C1129),IF($A$20=3, IF('US06'!C1129="","",'US06'!C1129),IF($A$20=4, IF(NEDC!B1129="","", NEDC!B1129),IF($A$20=5, IF('JPN10-15'!B1129="","",'JPN10-15'!B1129),IF($A$20=6, IF(WLTC!C1129="","", WLTC!C1129),IF($A$20=7, IF('New Cycle 1'!B1129="","", 'New Cycle 1'!B1129),IF($A$20=8, IF('New Cycle 2'!B1129="","", 'New Cycle 2'!B1129),IF($A$20=9, IF('New Cycle 3'!B1129="","", 'New Cycle 3'!B1129),"")))))))))</f>
        <v>120</v>
      </c>
      <c r="R1129" s="32">
        <f>IF($A$20=1,IF(UDDS!D1129="","",UDDS!D1129),IF($A$20=2,IF('FTP-75'!D1129="","",'FTP-75'!D1129),IF($A$20=3, IF('US06'!D1129="","",'US06'!D1129),IF($A$20=4, IF(NEDC!C1129="","", NEDC!C1129),IF($A$20=5, IF('JPN10-15'!C1129="","",'JPN10-15'!C1129),IF($A$20=6, IF(WLTC!D1129="","", WLTC!D1129),IF($A$20=7, IF('New Cycle 1'!C1129="","", 'New Cycle 1'!C1129),IF($A$20=8, IF('New Cycle 2'!C1129="","", 'New Cycle 2'!C1129),IF($A$20=9, IF('New Cycle 3'!C1129="","", 'New Cycle 3'!C1129),"")))))))))</f>
        <v>0</v>
      </c>
      <c r="S1129" s="32">
        <f>IF($A$20=1,IF(UDDS!E1129="","",UDDS!E1129),IF($A$20=2,IF('FTP-75'!E1129="","",'FTP-75'!E1129),IF($A$20=3, IF('US06'!E1129="","",'US06'!E1129),IF($A$20=4, IF(NEDC!D1129="","", NEDC!D1129),IF($A$20=5, IF('JPN10-15'!D1129="","",'JPN10-15'!D1129),IF($A$20=6, IF(WLTC!E1129="","", WLTC!E1129),IF($A$20=7, IF('New Cycle 1'!D1129="","", 'New Cycle 1'!D1129),IF($A$20=8, IF('New Cycle 2'!D1129="","", 'New Cycle 2'!D1129),IF($A$20=9, IF('New Cycle 3'!D1129="","", 'New Cycle 3'!D1129),"")))))))))</f>
        <v>33.333333333333336</v>
      </c>
      <c r="T1129" s="32">
        <f>IF($A$20=1,IF(UDDS!F1129="","",UDDS!F1129),IF($A$20=2,IF('FTP-75'!F1129="","",'FTP-75'!F1129),IF($A$20=3, IF('US06'!F1129="","",'US06'!F1129),IF($A$20=4, IF(NEDC!E1129="","", NEDC!E1129),IF($A$20=5, IF('JPN10-15'!E1129="","",'JPN10-15'!E1129),IF($A$20=6, IF(WLTC!F1129="","", WLTC!F1129),IF($A$20=7, IF('New Cycle 1'!E1129="","", 'New Cycle 1'!E1129),IF($A$20=8, IF('New Cycle 2'!E1129="","", 'New Cycle 2'!E1129),IF($A$20=9, IF('New Cycle 3'!E1129="","", 'New Cycle 3'!E1129),"")))))))))</f>
        <v>0</v>
      </c>
      <c r="U1129" s="32">
        <f>IF($A$20=1,IF(UDDS!G1129="","",UDDS!G1129),IF($A$20=2,IF('FTP-75'!G1129="","",'FTP-75'!G1129),IF($A$20=3, IF('US06'!G1129="","",'US06'!G1129),IF($A$20=4, IF(NEDC!F1129="","", NEDC!F1129),IF($A$20=5, IF('JPN10-15'!F1129="","",'JPN10-15'!F1129),IF($A$20=6, IF(WLTC!G1129="","", WLTC!G1129),IF($A$20=7, IF('New Cycle 1'!F1129="","", 'New Cycle 1'!F1129),IF($A$20=8, IF('New Cycle 2'!F1129="","", 'New Cycle 2'!F1129),IF($A$20=9, IF('New Cycle 3'!F1129="","", 'New Cycle 3'!F1129),"")))))))))</f>
        <v>10336.25581501566</v>
      </c>
    </row>
    <row r="1130" spans="16:21" x14ac:dyDescent="0.25">
      <c r="P1130" s="8">
        <f>IF($A$20=1,IF(UDDS!A1130="","",UDDS!A1130),IF($A$20=2,IF('FTP-75'!A1130="","",'FTP-75'!A1130),IF($A$20=3, IF('US06'!A1130="","",'US06'!A1130),IF($A$20=4, IF(NEDC!A1130="","", NEDC!A1130),IF($A$20=5, IF('JPN10-15'!A1130="","",'JPN10-15'!A1130),IF($A$20=6, IF(WLTC!B1130="","", WLTC!B1130),IF($A$20=7, IF('New Cycle 1'!A1130="","", 'New Cycle 1'!A1130),IF($A$20=8, IF('New Cycle 2'!A1130="","", 'New Cycle 3'!A1130),IF($A$20=9, IF('New Cycle 3'!A1130="","", 'New Cycle 3'!A1130),"")))))))))</f>
        <v>1128</v>
      </c>
      <c r="Q1130" s="32">
        <f>IF($A$20=1,IF(UDDS!C1130="","",UDDS!C1130),IF($A$20=2,IF('FTP-75'!C1130="","",'FTP-75'!C1130),IF($A$20=3, IF('US06'!C1130="","",'US06'!C1130),IF($A$20=4, IF(NEDC!B1130="","", NEDC!B1130),IF($A$20=5, IF('JPN10-15'!B1130="","",'JPN10-15'!B1130),IF($A$20=6, IF(WLTC!C1130="","", WLTC!C1130),IF($A$20=7, IF('New Cycle 1'!B1130="","", 'New Cycle 1'!B1130),IF($A$20=8, IF('New Cycle 2'!B1130="","", 'New Cycle 2'!B1130),IF($A$20=9, IF('New Cycle 3'!B1130="","", 'New Cycle 3'!B1130),"")))))))))</f>
        <v>119.36222218804889</v>
      </c>
      <c r="R1130" s="32">
        <f>IF($A$20=1,IF(UDDS!D1130="","",UDDS!D1130),IF($A$20=2,IF('FTP-75'!D1130="","",'FTP-75'!D1130),IF($A$20=3, IF('US06'!D1130="","",'US06'!D1130),IF($A$20=4, IF(NEDC!C1130="","", NEDC!C1130),IF($A$20=5, IF('JPN10-15'!C1130="","",'JPN10-15'!C1130),IF($A$20=6, IF(WLTC!D1130="","", WLTC!D1130),IF($A$20=7, IF('New Cycle 1'!C1130="","", 'New Cycle 1'!C1130),IF($A$20=8, IF('New Cycle 2'!C1130="","", 'New Cycle 2'!C1130),IF($A$20=9, IF('New Cycle 3'!C1130="","", 'New Cycle 3'!C1130),"")))))))))</f>
        <v>0</v>
      </c>
      <c r="S1130" s="32">
        <f>IF($A$20=1,IF(UDDS!E1130="","",UDDS!E1130),IF($A$20=2,IF('FTP-75'!E1130="","",'FTP-75'!E1130),IF($A$20=3, IF('US06'!E1130="","",'US06'!E1130),IF($A$20=4, IF(NEDC!D1130="","", NEDC!D1130),IF($A$20=5, IF('JPN10-15'!D1130="","",'JPN10-15'!D1130),IF($A$20=6, IF(WLTC!E1130="","", WLTC!E1130),IF($A$20=7, IF('New Cycle 1'!D1130="","", 'New Cycle 1'!D1130),IF($A$20=8, IF('New Cycle 2'!D1130="","", 'New Cycle 2'!D1130),IF($A$20=9, IF('New Cycle 3'!D1130="","", 'New Cycle 3'!D1130),"")))))))))</f>
        <v>33.156172830013581</v>
      </c>
      <c r="T1130" s="32">
        <f>IF($A$20=1,IF(UDDS!F1130="","",UDDS!F1130),IF($A$20=2,IF('FTP-75'!F1130="","",'FTP-75'!F1130),IF($A$20=3, IF('US06'!F1130="","",'US06'!F1130),IF($A$20=4, IF(NEDC!E1130="","", NEDC!E1130),IF($A$20=5, IF('JPN10-15'!E1130="","",'JPN10-15'!E1130),IF($A$20=6, IF(WLTC!F1130="","", WLTC!F1130),IF($A$20=7, IF('New Cycle 1'!E1130="","", 'New Cycle 1'!E1130),IF($A$20=8, IF('New Cycle 2'!E1130="","", 'New Cycle 2'!E1130),IF($A$20=9, IF('New Cycle 3'!E1130="","", 'New Cycle 3'!E1130),"")))))))))</f>
        <v>-0.17716050331975453</v>
      </c>
      <c r="U1130" s="32">
        <f>IF($A$20=1,IF(UDDS!G1130="","",UDDS!G1130),IF($A$20=2,IF('FTP-75'!G1130="","",'FTP-75'!G1130),IF($A$20=3, IF('US06'!G1130="","",'US06'!G1130),IF($A$20=4, IF(NEDC!F1130="","", NEDC!F1130),IF($A$20=5, IF('JPN10-15'!F1130="","",'JPN10-15'!F1130),IF($A$20=6, IF(WLTC!G1130="","", WLTC!G1130),IF($A$20=7, IF('New Cycle 1'!F1130="","", 'New Cycle 1'!F1130),IF($A$20=8, IF('New Cycle 2'!F1130="","", 'New Cycle 2'!F1130),IF($A$20=9, IF('New Cycle 3'!F1130="","", 'New Cycle 3'!F1130),"")))))))))</f>
        <v>10369.500568097334</v>
      </c>
    </row>
    <row r="1131" spans="16:21" x14ac:dyDescent="0.25">
      <c r="P1131" s="8">
        <f>IF($A$20=1,IF(UDDS!A1131="","",UDDS!A1131),IF($A$20=2,IF('FTP-75'!A1131="","",'FTP-75'!A1131),IF($A$20=3, IF('US06'!A1131="","",'US06'!A1131),IF($A$20=4, IF(NEDC!A1131="","", NEDC!A1131),IF($A$20=5, IF('JPN10-15'!A1131="","",'JPN10-15'!A1131),IF($A$20=6, IF(WLTC!B1131="","", WLTC!B1131),IF($A$20=7, IF('New Cycle 1'!A1131="","", 'New Cycle 1'!A1131),IF($A$20=8, IF('New Cycle 2'!A1131="","", 'New Cycle 3'!A1131),IF($A$20=9, IF('New Cycle 3'!A1131="","", 'New Cycle 3'!A1131),"")))))))))</f>
        <v>1129</v>
      </c>
      <c r="Q1131" s="32">
        <f>IF($A$20=1,IF(UDDS!C1131="","",UDDS!C1131),IF($A$20=2,IF('FTP-75'!C1131="","",'FTP-75'!C1131),IF($A$20=3, IF('US06'!C1131="","",'US06'!C1131),IF($A$20=4, IF(NEDC!B1131="","", NEDC!B1131),IF($A$20=5, IF('JPN10-15'!B1131="","",'JPN10-15'!B1131),IF($A$20=6, IF(WLTC!C1131="","", WLTC!C1131),IF($A$20=7, IF('New Cycle 1'!B1131="","", 'New Cycle 1'!B1131),IF($A$20=8, IF('New Cycle 2'!B1131="","", 'New Cycle 2'!B1131),IF($A$20=9, IF('New Cycle 3'!B1131="","", 'New Cycle 3'!B1131),"")))))))))</f>
        <v>116.86111105812921</v>
      </c>
      <c r="R1131" s="32">
        <f>IF($A$20=1,IF(UDDS!D1131="","",UDDS!D1131),IF($A$20=2,IF('FTP-75'!D1131="","",'FTP-75'!D1131),IF($A$20=3, IF('US06'!D1131="","",'US06'!D1131),IF($A$20=4, IF(NEDC!C1131="","", NEDC!C1131),IF($A$20=5, IF('JPN10-15'!C1131="","",'JPN10-15'!C1131),IF($A$20=6, IF(WLTC!D1131="","", WLTC!D1131),IF($A$20=7, IF('New Cycle 1'!C1131="","", 'New Cycle 1'!C1131),IF($A$20=8, IF('New Cycle 2'!C1131="","", 'New Cycle 2'!C1131),IF($A$20=9, IF('New Cycle 3'!C1131="","", 'New Cycle 3'!C1131),"")))))))))</f>
        <v>0</v>
      </c>
      <c r="S1131" s="32">
        <f>IF($A$20=1,IF(UDDS!E1131="","",UDDS!E1131),IF($A$20=2,IF('FTP-75'!E1131="","",'FTP-75'!E1131),IF($A$20=3, IF('US06'!E1131="","",'US06'!E1131),IF($A$20=4, IF(NEDC!D1131="","", NEDC!D1131),IF($A$20=5, IF('JPN10-15'!D1131="","",'JPN10-15'!D1131),IF($A$20=6, IF(WLTC!E1131="","", WLTC!E1131),IF($A$20=7, IF('New Cycle 1'!D1131="","", 'New Cycle 1'!D1131),IF($A$20=8, IF('New Cycle 2'!D1131="","", 'New Cycle 2'!D1131),IF($A$20=9, IF('New Cycle 3'!D1131="","", 'New Cycle 3'!D1131),"")))))))))</f>
        <v>32.461419738369223</v>
      </c>
      <c r="T1131" s="32">
        <f>IF($A$20=1,IF(UDDS!F1131="","",UDDS!F1131),IF($A$20=2,IF('FTP-75'!F1131="","",'FTP-75'!F1131),IF($A$20=3, IF('US06'!F1131="","",'US06'!F1131),IF($A$20=4, IF(NEDC!E1131="","", NEDC!E1131),IF($A$20=5, IF('JPN10-15'!E1131="","",'JPN10-15'!E1131),IF($A$20=6, IF(WLTC!F1131="","", WLTC!F1131),IF($A$20=7, IF('New Cycle 1'!E1131="","", 'New Cycle 1'!E1131),IF($A$20=8, IF('New Cycle 2'!E1131="","", 'New Cycle 2'!E1131),IF($A$20=9, IF('New Cycle 3'!E1131="","", 'New Cycle 3'!E1131),"")))))))))</f>
        <v>-0.69475309164435828</v>
      </c>
      <c r="U1131" s="32">
        <f>IF($A$20=1,IF(UDDS!G1131="","",UDDS!G1131),IF($A$20=2,IF('FTP-75'!G1131="","",'FTP-75'!G1131),IF($A$20=3, IF('US06'!G1131="","",'US06'!G1131),IF($A$20=4, IF(NEDC!F1131="","", NEDC!F1131),IF($A$20=5, IF('JPN10-15'!F1131="","",'JPN10-15'!F1131),IF($A$20=6, IF(WLTC!G1131="","", WLTC!G1131),IF($A$20=7, IF('New Cycle 1'!F1131="","", 'New Cycle 1'!F1131),IF($A$20=8, IF('New Cycle 2'!F1131="","", 'New Cycle 2'!F1131),IF($A$20=9, IF('New Cycle 3'!F1131="","", 'New Cycle 3'!F1131),"")))))))))</f>
        <v>10402.309364381525</v>
      </c>
    </row>
    <row r="1132" spans="16:21" x14ac:dyDescent="0.25">
      <c r="P1132" s="8">
        <f>IF($A$20=1,IF(UDDS!A1132="","",UDDS!A1132),IF($A$20=2,IF('FTP-75'!A1132="","",'FTP-75'!A1132),IF($A$20=3, IF('US06'!A1132="","",'US06'!A1132),IF($A$20=4, IF(NEDC!A1132="","", NEDC!A1132),IF($A$20=5, IF('JPN10-15'!A1132="","",'JPN10-15'!A1132),IF($A$20=6, IF(WLTC!B1132="","", WLTC!B1132),IF($A$20=7, IF('New Cycle 1'!A1132="","", 'New Cycle 1'!A1132),IF($A$20=8, IF('New Cycle 2'!A1132="","", 'New Cycle 3'!A1132),IF($A$20=9, IF('New Cycle 3'!A1132="","", 'New Cycle 3'!A1132),"")))))))))</f>
        <v>1130</v>
      </c>
      <c r="Q1132" s="32">
        <f>IF($A$20=1,IF(UDDS!C1132="","",UDDS!C1132),IF($A$20=2,IF('FTP-75'!C1132="","",'FTP-75'!C1132),IF($A$20=3, IF('US06'!C1132="","",'US06'!C1132),IF($A$20=4, IF(NEDC!B1132="","", NEDC!B1132),IF($A$20=5, IF('JPN10-15'!B1132="","",'JPN10-15'!B1132),IF($A$20=6, IF(WLTC!C1132="","", WLTC!C1132),IF($A$20=7, IF('New Cycle 1'!B1132="","", 'New Cycle 1'!B1132),IF($A$20=8, IF('New Cycle 2'!B1132="","", 'New Cycle 2'!B1132),IF($A$20=9, IF('New Cycle 3'!B1132="","", 'New Cycle 3'!B1132),"")))))))))</f>
        <v>114.3611110581292</v>
      </c>
      <c r="R1132" s="32">
        <f>IF($A$20=1,IF(UDDS!D1132="","",UDDS!D1132),IF($A$20=2,IF('FTP-75'!D1132="","",'FTP-75'!D1132),IF($A$20=3, IF('US06'!D1132="","",'US06'!D1132),IF($A$20=4, IF(NEDC!C1132="","", NEDC!C1132),IF($A$20=5, IF('JPN10-15'!C1132="","",'JPN10-15'!C1132),IF($A$20=6, IF(WLTC!D1132="","", WLTC!D1132),IF($A$20=7, IF('New Cycle 1'!C1132="","", 'New Cycle 1'!C1132),IF($A$20=8, IF('New Cycle 2'!C1132="","", 'New Cycle 2'!C1132),IF($A$20=9, IF('New Cycle 3'!C1132="","", 'New Cycle 3'!C1132),"")))))))))</f>
        <v>0</v>
      </c>
      <c r="S1132" s="32">
        <f>IF($A$20=1,IF(UDDS!E1132="","",UDDS!E1132),IF($A$20=2,IF('FTP-75'!E1132="","",'FTP-75'!E1132),IF($A$20=3, IF('US06'!E1132="","",'US06'!E1132),IF($A$20=4, IF(NEDC!D1132="","", NEDC!D1132),IF($A$20=5, IF('JPN10-15'!D1132="","",'JPN10-15'!D1132),IF($A$20=6, IF(WLTC!E1132="","", WLTC!E1132),IF($A$20=7, IF('New Cycle 1'!D1132="","", 'New Cycle 1'!D1132),IF($A$20=8, IF('New Cycle 2'!D1132="","", 'New Cycle 2'!D1132),IF($A$20=9, IF('New Cycle 3'!D1132="","", 'New Cycle 3'!D1132),"")))))))))</f>
        <v>31.766975293924776</v>
      </c>
      <c r="T1132" s="32">
        <f>IF($A$20=1,IF(UDDS!F1132="","",UDDS!F1132),IF($A$20=2,IF('FTP-75'!F1132="","",'FTP-75'!F1132),IF($A$20=3, IF('US06'!F1132="","",'US06'!F1132),IF($A$20=4, IF(NEDC!E1132="","", NEDC!E1132),IF($A$20=5, IF('JPN10-15'!E1132="","",'JPN10-15'!E1132),IF($A$20=6, IF(WLTC!F1132="","", WLTC!F1132),IF($A$20=7, IF('New Cycle 1'!E1132="","", 'New Cycle 1'!E1132),IF($A$20=8, IF('New Cycle 2'!E1132="","", 'New Cycle 2'!E1132),IF($A$20=9, IF('New Cycle 3'!E1132="","", 'New Cycle 3'!E1132),"")))))))))</f>
        <v>-0.69444444444444642</v>
      </c>
      <c r="U1132" s="32">
        <f>IF($A$20=1,IF(UDDS!G1132="","",UDDS!G1132),IF($A$20=2,IF('FTP-75'!G1132="","",'FTP-75'!G1132),IF($A$20=3, IF('US06'!G1132="","",'US06'!G1132),IF($A$20=4, IF(NEDC!F1132="","", NEDC!F1132),IF($A$20=5, IF('JPN10-15'!F1132="","",'JPN10-15'!F1132),IF($A$20=6, IF(WLTC!G1132="","", WLTC!G1132),IF($A$20=7, IF('New Cycle 1'!F1132="","", 'New Cycle 1'!F1132),IF($A$20=8, IF('New Cycle 2'!F1132="","", 'New Cycle 2'!F1132),IF($A$20=9, IF('New Cycle 3'!F1132="","", 'New Cycle 3'!F1132),"")))))))))</f>
        <v>10434.423561897671</v>
      </c>
    </row>
    <row r="1133" spans="16:21" x14ac:dyDescent="0.25">
      <c r="P1133" s="8">
        <f>IF($A$20=1,IF(UDDS!A1133="","",UDDS!A1133),IF($A$20=2,IF('FTP-75'!A1133="","",'FTP-75'!A1133),IF($A$20=3, IF('US06'!A1133="","",'US06'!A1133),IF($A$20=4, IF(NEDC!A1133="","", NEDC!A1133),IF($A$20=5, IF('JPN10-15'!A1133="","",'JPN10-15'!A1133),IF($A$20=6, IF(WLTC!B1133="","", WLTC!B1133),IF($A$20=7, IF('New Cycle 1'!A1133="","", 'New Cycle 1'!A1133),IF($A$20=8, IF('New Cycle 2'!A1133="","", 'New Cycle 3'!A1133),IF($A$20=9, IF('New Cycle 3'!A1133="","", 'New Cycle 3'!A1133),"")))))))))</f>
        <v>1131</v>
      </c>
      <c r="Q1133" s="32">
        <f>IF($A$20=1,IF(UDDS!C1133="","",UDDS!C1133),IF($A$20=2,IF('FTP-75'!C1133="","",'FTP-75'!C1133),IF($A$20=3, IF('US06'!C1133="","",'US06'!C1133),IF($A$20=4, IF(NEDC!B1133="","", NEDC!B1133),IF($A$20=5, IF('JPN10-15'!B1133="","",'JPN10-15'!B1133),IF($A$20=6, IF(WLTC!C1133="","", WLTC!C1133),IF($A$20=7, IF('New Cycle 1'!B1133="","", 'New Cycle 1'!B1133),IF($A$20=8, IF('New Cycle 2'!B1133="","", 'New Cycle 2'!B1133),IF($A$20=9, IF('New Cycle 3'!B1133="","", 'New Cycle 3'!B1133),"")))))))))</f>
        <v>111.8611110581292</v>
      </c>
      <c r="R1133" s="32">
        <f>IF($A$20=1,IF(UDDS!D1133="","",UDDS!D1133),IF($A$20=2,IF('FTP-75'!D1133="","",'FTP-75'!D1133),IF($A$20=3, IF('US06'!D1133="","",'US06'!D1133),IF($A$20=4, IF(NEDC!C1133="","", NEDC!C1133),IF($A$20=5, IF('JPN10-15'!C1133="","",'JPN10-15'!C1133),IF($A$20=6, IF(WLTC!D1133="","", WLTC!D1133),IF($A$20=7, IF('New Cycle 1'!C1133="","", 'New Cycle 1'!C1133),IF($A$20=8, IF('New Cycle 2'!C1133="","", 'New Cycle 2'!C1133),IF($A$20=9, IF('New Cycle 3'!C1133="","", 'New Cycle 3'!C1133),"")))))))))</f>
        <v>0</v>
      </c>
      <c r="S1133" s="32">
        <f>IF($A$20=1,IF(UDDS!E1133="","",UDDS!E1133),IF($A$20=2,IF('FTP-75'!E1133="","",'FTP-75'!E1133),IF($A$20=3, IF('US06'!E1133="","",'US06'!E1133),IF($A$20=4, IF(NEDC!D1133="","", NEDC!D1133),IF($A$20=5, IF('JPN10-15'!D1133="","",'JPN10-15'!D1133),IF($A$20=6, IF(WLTC!E1133="","", WLTC!E1133),IF($A$20=7, IF('New Cycle 1'!D1133="","", 'New Cycle 1'!D1133),IF($A$20=8, IF('New Cycle 2'!D1133="","", 'New Cycle 2'!D1133),IF($A$20=9, IF('New Cycle 3'!D1133="","", 'New Cycle 3'!D1133),"")))))))))</f>
        <v>31.07253084948033</v>
      </c>
      <c r="T1133" s="32">
        <f>IF($A$20=1,IF(UDDS!F1133="","",UDDS!F1133),IF($A$20=2,IF('FTP-75'!F1133="","",'FTP-75'!F1133),IF($A$20=3, IF('US06'!F1133="","",'US06'!F1133),IF($A$20=4, IF(NEDC!E1133="","", NEDC!E1133),IF($A$20=5, IF('JPN10-15'!E1133="","",'JPN10-15'!E1133),IF($A$20=6, IF(WLTC!F1133="","", WLTC!F1133),IF($A$20=7, IF('New Cycle 1'!E1133="","", 'New Cycle 1'!E1133),IF($A$20=8, IF('New Cycle 2'!E1133="","", 'New Cycle 2'!E1133),IF($A$20=9, IF('New Cycle 3'!E1133="","", 'New Cycle 3'!E1133),"")))))))))</f>
        <v>-0.69444444444444642</v>
      </c>
      <c r="U1133" s="32">
        <f>IF($A$20=1,IF(UDDS!G1133="","",UDDS!G1133),IF($A$20=2,IF('FTP-75'!G1133="","",'FTP-75'!G1133),IF($A$20=3, IF('US06'!G1133="","",'US06'!G1133),IF($A$20=4, IF(NEDC!F1133="","", NEDC!F1133),IF($A$20=5, IF('JPN10-15'!F1133="","",'JPN10-15'!F1133),IF($A$20=6, IF(WLTC!G1133="","", WLTC!G1133),IF($A$20=7, IF('New Cycle 1'!F1133="","", 'New Cycle 1'!F1133),IF($A$20=8, IF('New Cycle 2'!F1133="","", 'New Cycle 2'!F1133),IF($A$20=9, IF('New Cycle 3'!F1133="","", 'New Cycle 3'!F1133),"")))))))))</f>
        <v>10465.843314969374</v>
      </c>
    </row>
    <row r="1134" spans="16:21" x14ac:dyDescent="0.25">
      <c r="P1134" s="8">
        <f>IF($A$20=1,IF(UDDS!A1134="","",UDDS!A1134),IF($A$20=2,IF('FTP-75'!A1134="","",'FTP-75'!A1134),IF($A$20=3, IF('US06'!A1134="","",'US06'!A1134),IF($A$20=4, IF(NEDC!A1134="","", NEDC!A1134),IF($A$20=5, IF('JPN10-15'!A1134="","",'JPN10-15'!A1134),IF($A$20=6, IF(WLTC!B1134="","", WLTC!B1134),IF($A$20=7, IF('New Cycle 1'!A1134="","", 'New Cycle 1'!A1134),IF($A$20=8, IF('New Cycle 2'!A1134="","", 'New Cycle 3'!A1134),IF($A$20=9, IF('New Cycle 3'!A1134="","", 'New Cycle 3'!A1134),"")))))))))</f>
        <v>1132</v>
      </c>
      <c r="Q1134" s="32">
        <f>IF($A$20=1,IF(UDDS!C1134="","",UDDS!C1134),IF($A$20=2,IF('FTP-75'!C1134="","",'FTP-75'!C1134),IF($A$20=3, IF('US06'!C1134="","",'US06'!C1134),IF($A$20=4, IF(NEDC!B1134="","", NEDC!B1134),IF($A$20=5, IF('JPN10-15'!B1134="","",'JPN10-15'!B1134),IF($A$20=6, IF(WLTC!C1134="","", WLTC!C1134),IF($A$20=7, IF('New Cycle 1'!B1134="","", 'New Cycle 1'!B1134),IF($A$20=8, IF('New Cycle 2'!B1134="","", 'New Cycle 2'!B1134),IF($A$20=9, IF('New Cycle 3'!B1134="","", 'New Cycle 3'!B1134),"")))))))))</f>
        <v>109.35999992820952</v>
      </c>
      <c r="R1134" s="32">
        <f>IF($A$20=1,IF(UDDS!D1134="","",UDDS!D1134),IF($A$20=2,IF('FTP-75'!D1134="","",'FTP-75'!D1134),IF($A$20=3, IF('US06'!D1134="","",'US06'!D1134),IF($A$20=4, IF(NEDC!C1134="","", NEDC!C1134),IF($A$20=5, IF('JPN10-15'!C1134="","",'JPN10-15'!C1134),IF($A$20=6, IF(WLTC!D1134="","", WLTC!D1134),IF($A$20=7, IF('New Cycle 1'!C1134="","", 'New Cycle 1'!C1134),IF($A$20=8, IF('New Cycle 2'!C1134="","", 'New Cycle 2'!C1134),IF($A$20=9, IF('New Cycle 3'!C1134="","", 'New Cycle 3'!C1134),"")))))))))</f>
        <v>0</v>
      </c>
      <c r="S1134" s="32">
        <f>IF($A$20=1,IF(UDDS!E1134="","",UDDS!E1134),IF($A$20=2,IF('FTP-75'!E1134="","",'FTP-75'!E1134),IF($A$20=3, IF('US06'!E1134="","",'US06'!E1134),IF($A$20=4, IF(NEDC!D1134="","", NEDC!D1134),IF($A$20=5, IF('JPN10-15'!D1134="","",'JPN10-15'!D1134),IF($A$20=6, IF(WLTC!E1134="","", WLTC!E1134),IF($A$20=7, IF('New Cycle 1'!D1134="","", 'New Cycle 1'!D1134),IF($A$20=8, IF('New Cycle 2'!D1134="","", 'New Cycle 2'!D1134),IF($A$20=9, IF('New Cycle 3'!D1134="","", 'New Cycle 3'!D1134),"")))))))))</f>
        <v>30.377777757835975</v>
      </c>
      <c r="T1134" s="32">
        <f>IF($A$20=1,IF(UDDS!F1134="","",UDDS!F1134),IF($A$20=2,IF('FTP-75'!F1134="","",'FTP-75'!F1134),IF($A$20=3, IF('US06'!F1134="","",'US06'!F1134),IF($A$20=4, IF(NEDC!E1134="","", NEDC!E1134),IF($A$20=5, IF('JPN10-15'!E1134="","",'JPN10-15'!E1134),IF($A$20=6, IF(WLTC!F1134="","", WLTC!F1134),IF($A$20=7, IF('New Cycle 1'!E1134="","", 'New Cycle 1'!E1134),IF($A$20=8, IF('New Cycle 2'!E1134="","", 'New Cycle 2'!E1134),IF($A$20=9, IF('New Cycle 3'!E1134="","", 'New Cycle 3'!E1134),"")))))))))</f>
        <v>-0.69475309164435473</v>
      </c>
      <c r="U1134" s="32">
        <f>IF($A$20=1,IF(UDDS!G1134="","",UDDS!G1134),IF($A$20=2,IF('FTP-75'!G1134="","",'FTP-75'!G1134),IF($A$20=3, IF('US06'!G1134="","",'US06'!G1134),IF($A$20=4, IF(NEDC!F1134="","", NEDC!F1134),IF($A$20=5, IF('JPN10-15'!F1134="","",'JPN10-15'!F1134),IF($A$20=6, IF(WLTC!G1134="","", WLTC!G1134),IF($A$20=7, IF('New Cycle 1'!F1134="","", 'New Cycle 1'!F1134),IF($A$20=8, IF('New Cycle 2'!F1134="","", 'New Cycle 2'!F1134),IF($A$20=9, IF('New Cycle 3'!F1134="","", 'New Cycle 3'!F1134),"")))))))))</f>
        <v>10496.568469273032</v>
      </c>
    </row>
    <row r="1135" spans="16:21" x14ac:dyDescent="0.25">
      <c r="P1135" s="8">
        <f>IF($A$20=1,IF(UDDS!A1135="","",UDDS!A1135),IF($A$20=2,IF('FTP-75'!A1135="","",'FTP-75'!A1135),IF($A$20=3, IF('US06'!A1135="","",'US06'!A1135),IF($A$20=4, IF(NEDC!A1135="","", NEDC!A1135),IF($A$20=5, IF('JPN10-15'!A1135="","",'JPN10-15'!A1135),IF($A$20=6, IF(WLTC!B1135="","", WLTC!B1135),IF($A$20=7, IF('New Cycle 1'!A1135="","", 'New Cycle 1'!A1135),IF($A$20=8, IF('New Cycle 2'!A1135="","", 'New Cycle 3'!A1135),IF($A$20=9, IF('New Cycle 3'!A1135="","", 'New Cycle 3'!A1135),"")))))))))</f>
        <v>1133</v>
      </c>
      <c r="Q1135" s="32">
        <f>IF($A$20=1,IF(UDDS!C1135="","",UDDS!C1135),IF($A$20=2,IF('FTP-75'!C1135="","",'FTP-75'!C1135),IF($A$20=3, IF('US06'!C1135="","",'US06'!C1135),IF($A$20=4, IF(NEDC!B1135="","", NEDC!B1135),IF($A$20=5, IF('JPN10-15'!B1135="","",'JPN10-15'!B1135),IF($A$20=6, IF(WLTC!C1135="","", WLTC!C1135),IF($A$20=7, IF('New Cycle 1'!B1135="","", 'New Cycle 1'!B1135),IF($A$20=8, IF('New Cycle 2'!B1135="","", 'New Cycle 2'!B1135),IF($A$20=9, IF('New Cycle 3'!B1135="","", 'New Cycle 3'!B1135),"")))))))))</f>
        <v>106.8622221880489</v>
      </c>
      <c r="R1135" s="32">
        <f>IF($A$20=1,IF(UDDS!D1135="","",UDDS!D1135),IF($A$20=2,IF('FTP-75'!D1135="","",'FTP-75'!D1135),IF($A$20=3, IF('US06'!D1135="","",'US06'!D1135),IF($A$20=4, IF(NEDC!C1135="","", NEDC!C1135),IF($A$20=5, IF('JPN10-15'!C1135="","",'JPN10-15'!C1135),IF($A$20=6, IF(WLTC!D1135="","", WLTC!D1135),IF($A$20=7, IF('New Cycle 1'!C1135="","", 'New Cycle 1'!C1135),IF($A$20=8, IF('New Cycle 2'!C1135="","", 'New Cycle 2'!C1135),IF($A$20=9, IF('New Cycle 3'!C1135="","", 'New Cycle 3'!C1135),"")))))))))</f>
        <v>0</v>
      </c>
      <c r="S1135" s="32">
        <f>IF($A$20=1,IF(UDDS!E1135="","",UDDS!E1135),IF($A$20=2,IF('FTP-75'!E1135="","",'FTP-75'!E1135),IF($A$20=3, IF('US06'!E1135="","",'US06'!E1135),IF($A$20=4, IF(NEDC!D1135="","", NEDC!D1135),IF($A$20=5, IF('JPN10-15'!D1135="","",'JPN10-15'!D1135),IF($A$20=6, IF(WLTC!E1135="","", WLTC!E1135),IF($A$20=7, IF('New Cycle 1'!D1135="","", 'New Cycle 1'!D1135),IF($A$20=8, IF('New Cycle 2'!D1135="","", 'New Cycle 2'!D1135),IF($A$20=9, IF('New Cycle 3'!D1135="","", 'New Cycle 3'!D1135),"")))))))))</f>
        <v>29.68395060779136</v>
      </c>
      <c r="T1135" s="32">
        <f>IF($A$20=1,IF(UDDS!F1135="","",UDDS!F1135),IF($A$20=2,IF('FTP-75'!F1135="","",'FTP-75'!F1135),IF($A$20=3, IF('US06'!F1135="","",'US06'!F1135),IF($A$20=4, IF(NEDC!E1135="","", NEDC!E1135),IF($A$20=5, IF('JPN10-15'!E1135="","",'JPN10-15'!E1135),IF($A$20=6, IF(WLTC!F1135="","", WLTC!F1135),IF($A$20=7, IF('New Cycle 1'!E1135="","", 'New Cycle 1'!E1135),IF($A$20=8, IF('New Cycle 2'!E1135="","", 'New Cycle 2'!E1135),IF($A$20=9, IF('New Cycle 3'!E1135="","", 'New Cycle 3'!E1135),"")))))))))</f>
        <v>-0.69382715004461559</v>
      </c>
      <c r="U1135" s="32">
        <f>IF($A$20=1,IF(UDDS!G1135="","",UDDS!G1135),IF($A$20=2,IF('FTP-75'!G1135="","",'FTP-75'!G1135),IF($A$20=3, IF('US06'!G1135="","",'US06'!G1135),IF($A$20=4, IF(NEDC!F1135="","", NEDC!F1135),IF($A$20=5, IF('JPN10-15'!F1135="","",'JPN10-15'!F1135),IF($A$20=6, IF(WLTC!G1135="","", WLTC!G1135),IF($A$20=7, IF('New Cycle 1'!F1135="","", 'New Cycle 1'!F1135),IF($A$20=8, IF('New Cycle 2'!F1135="","", 'New Cycle 2'!F1135),IF($A$20=9, IF('New Cycle 3'!F1135="","", 'New Cycle 3'!F1135),"")))))))))</f>
        <v>10526.599333455846</v>
      </c>
    </row>
    <row r="1136" spans="16:21" x14ac:dyDescent="0.25">
      <c r="P1136" s="8">
        <f>IF($A$20=1,IF(UDDS!A1136="","",UDDS!A1136),IF($A$20=2,IF('FTP-75'!A1136="","",'FTP-75'!A1136),IF($A$20=3, IF('US06'!A1136="","",'US06'!A1136),IF($A$20=4, IF(NEDC!A1136="","", NEDC!A1136),IF($A$20=5, IF('JPN10-15'!A1136="","",'JPN10-15'!A1136),IF($A$20=6, IF(WLTC!B1136="","", WLTC!B1136),IF($A$20=7, IF('New Cycle 1'!A1136="","", 'New Cycle 1'!A1136),IF($A$20=8, IF('New Cycle 2'!A1136="","", 'New Cycle 3'!A1136),IF($A$20=9, IF('New Cycle 3'!A1136="","", 'New Cycle 3'!A1136),"")))))))))</f>
        <v>1134</v>
      </c>
      <c r="Q1136" s="32">
        <f>IF($A$20=1,IF(UDDS!C1136="","",UDDS!C1136),IF($A$20=2,IF('FTP-75'!C1136="","",'FTP-75'!C1136),IF($A$20=3, IF('US06'!C1136="","",'US06'!C1136),IF($A$20=4, IF(NEDC!B1136="","", NEDC!B1136),IF($A$20=5, IF('JPN10-15'!B1136="","",'JPN10-15'!B1136),IF($A$20=6, IF(WLTC!C1136="","", WLTC!C1136),IF($A$20=7, IF('New Cycle 1'!B1136="","", 'New Cycle 1'!B1136),IF($A$20=8, IF('New Cycle 2'!B1136="","", 'New Cycle 2'!B1136),IF($A$20=9, IF('New Cycle 3'!B1136="","", 'New Cycle 3'!B1136),"")))))))))</f>
        <v>104.3611110581292</v>
      </c>
      <c r="R1136" s="32">
        <f>IF($A$20=1,IF(UDDS!D1136="","",UDDS!D1136),IF($A$20=2,IF('FTP-75'!D1136="","",'FTP-75'!D1136),IF($A$20=3, IF('US06'!D1136="","",'US06'!D1136),IF($A$20=4, IF(NEDC!C1136="","", NEDC!C1136),IF($A$20=5, IF('JPN10-15'!C1136="","",'JPN10-15'!C1136),IF($A$20=6, IF(WLTC!D1136="","", WLTC!D1136),IF($A$20=7, IF('New Cycle 1'!C1136="","", 'New Cycle 1'!C1136),IF($A$20=8, IF('New Cycle 2'!C1136="","", 'New Cycle 2'!C1136),IF($A$20=9, IF('New Cycle 3'!C1136="","", 'New Cycle 3'!C1136),"")))))))))</f>
        <v>0</v>
      </c>
      <c r="S1136" s="32">
        <f>IF($A$20=1,IF(UDDS!E1136="","",UDDS!E1136),IF($A$20=2,IF('FTP-75'!E1136="","",'FTP-75'!E1136),IF($A$20=3, IF('US06'!E1136="","",'US06'!E1136),IF($A$20=4, IF(NEDC!D1136="","", NEDC!D1136),IF($A$20=5, IF('JPN10-15'!D1136="","",'JPN10-15'!D1136),IF($A$20=6, IF(WLTC!E1136="","", WLTC!E1136),IF($A$20=7, IF('New Cycle 1'!D1136="","", 'New Cycle 1'!D1136),IF($A$20=8, IF('New Cycle 2'!D1136="","", 'New Cycle 2'!D1136),IF($A$20=9, IF('New Cycle 3'!D1136="","", 'New Cycle 3'!D1136),"")))))))))</f>
        <v>28.989197516146998</v>
      </c>
      <c r="T1136" s="32">
        <f>IF($A$20=1,IF(UDDS!F1136="","",UDDS!F1136),IF($A$20=2,IF('FTP-75'!F1136="","",'FTP-75'!F1136),IF($A$20=3, IF('US06'!F1136="","",'US06'!F1136),IF($A$20=4, IF(NEDC!E1136="","", NEDC!E1136),IF($A$20=5, IF('JPN10-15'!E1136="","",'JPN10-15'!E1136),IF($A$20=6, IF(WLTC!F1136="","", WLTC!F1136),IF($A$20=7, IF('New Cycle 1'!E1136="","", 'New Cycle 1'!E1136),IF($A$20=8, IF('New Cycle 2'!E1136="","", 'New Cycle 2'!E1136),IF($A$20=9, IF('New Cycle 3'!E1136="","", 'New Cycle 3'!E1136),"")))))))))</f>
        <v>-0.69475309164436183</v>
      </c>
      <c r="U1136" s="32">
        <f>IF($A$20=1,IF(UDDS!G1136="","",UDDS!G1136),IF($A$20=2,IF('FTP-75'!G1136="","",'FTP-75'!G1136),IF($A$20=3, IF('US06'!G1136="","",'US06'!G1136),IF($A$20=4, IF(NEDC!F1136="","", NEDC!F1136),IF($A$20=5, IF('JPN10-15'!F1136="","",'JPN10-15'!F1136),IF($A$20=6, IF(WLTC!G1136="","", WLTC!G1136),IF($A$20=7, IF('New Cycle 1'!F1136="","", 'New Cycle 1'!F1136),IF($A$20=8, IF('New Cycle 2'!F1136="","", 'New Cycle 2'!F1136),IF($A$20=9, IF('New Cycle 3'!F1136="","", 'New Cycle 3'!F1136),"")))))))))</f>
        <v>10555.935907517814</v>
      </c>
    </row>
    <row r="1137" spans="16:21" x14ac:dyDescent="0.25">
      <c r="P1137" s="8">
        <f>IF($A$20=1,IF(UDDS!A1137="","",UDDS!A1137),IF($A$20=2,IF('FTP-75'!A1137="","",'FTP-75'!A1137),IF($A$20=3, IF('US06'!A1137="","",'US06'!A1137),IF($A$20=4, IF(NEDC!A1137="","", NEDC!A1137),IF($A$20=5, IF('JPN10-15'!A1137="","",'JPN10-15'!A1137),IF($A$20=6, IF(WLTC!B1137="","", WLTC!B1137),IF($A$20=7, IF('New Cycle 1'!A1137="","", 'New Cycle 1'!A1137),IF($A$20=8, IF('New Cycle 2'!A1137="","", 'New Cycle 3'!A1137),IF($A$20=9, IF('New Cycle 3'!A1137="","", 'New Cycle 3'!A1137),"")))))))))</f>
        <v>1135</v>
      </c>
      <c r="Q1137" s="32">
        <f>IF($A$20=1,IF(UDDS!C1137="","",UDDS!C1137),IF($A$20=2,IF('FTP-75'!C1137="","",'FTP-75'!C1137),IF($A$20=3, IF('US06'!C1137="","",'US06'!C1137),IF($A$20=4, IF(NEDC!B1137="","", NEDC!B1137),IF($A$20=5, IF('JPN10-15'!B1137="","",'JPN10-15'!B1137),IF($A$20=6, IF(WLTC!C1137="","", WLTC!C1137),IF($A$20=7, IF('New Cycle 1'!B1137="","", 'New Cycle 1'!B1137),IF($A$20=8, IF('New Cycle 2'!B1137="","", 'New Cycle 2'!B1137),IF($A$20=9, IF('New Cycle 3'!B1137="","", 'New Cycle 3'!B1137),"")))))))))</f>
        <v>101.88888880941603</v>
      </c>
      <c r="R1137" s="32">
        <f>IF($A$20=1,IF(UDDS!D1137="","",UDDS!D1137),IF($A$20=2,IF('FTP-75'!D1137="","",'FTP-75'!D1137),IF($A$20=3, IF('US06'!D1137="","",'US06'!D1137),IF($A$20=4, IF(NEDC!C1137="","", NEDC!C1137),IF($A$20=5, IF('JPN10-15'!C1137="","",'JPN10-15'!C1137),IF($A$20=6, IF(WLTC!D1137="","", WLTC!D1137),IF($A$20=7, IF('New Cycle 1'!C1137="","", 'New Cycle 1'!C1137),IF($A$20=8, IF('New Cycle 2'!C1137="","", 'New Cycle 2'!C1137),IF($A$20=9, IF('New Cycle 3'!C1137="","", 'New Cycle 3'!C1137),"")))))))))</f>
        <v>0</v>
      </c>
      <c r="S1137" s="32">
        <f>IF($A$20=1,IF(UDDS!E1137="","",UDDS!E1137),IF($A$20=2,IF('FTP-75'!E1137="","",'FTP-75'!E1137),IF($A$20=3, IF('US06'!E1137="","",'US06'!E1137),IF($A$20=4, IF(NEDC!D1137="","", NEDC!D1137),IF($A$20=5, IF('JPN10-15'!D1137="","",'JPN10-15'!D1137),IF($A$20=6, IF(WLTC!E1137="","", WLTC!E1137),IF($A$20=7, IF('New Cycle 1'!D1137="","", 'New Cycle 1'!D1137),IF($A$20=8, IF('New Cycle 2'!D1137="","", 'New Cycle 2'!D1137),IF($A$20=9, IF('New Cycle 3'!D1137="","", 'New Cycle 3'!D1137),"")))))))))</f>
        <v>28.302469113726673</v>
      </c>
      <c r="T1137" s="32">
        <f>IF($A$20=1,IF(UDDS!F1137="","",UDDS!F1137),IF($A$20=2,IF('FTP-75'!F1137="","",'FTP-75'!F1137),IF($A$20=3, IF('US06'!F1137="","",'US06'!F1137),IF($A$20=4, IF(NEDC!E1137="","", NEDC!E1137),IF($A$20=5, IF('JPN10-15'!E1137="","",'JPN10-15'!E1137),IF($A$20=6, IF(WLTC!F1137="","", WLTC!F1137),IF($A$20=7, IF('New Cycle 1'!E1137="","", 'New Cycle 1'!E1137),IF($A$20=8, IF('New Cycle 2'!E1137="","", 'New Cycle 2'!E1137),IF($A$20=9, IF('New Cycle 3'!E1137="","", 'New Cycle 3'!E1137),"")))))))))</f>
        <v>-0.68672840242032507</v>
      </c>
      <c r="U1137" s="32">
        <f>IF($A$20=1,IF(UDDS!G1137="","",UDDS!G1137),IF($A$20=2,IF('FTP-75'!G1137="","",'FTP-75'!G1137),IF($A$20=3, IF('US06'!G1137="","",'US06'!G1137),IF($A$20=4, IF(NEDC!F1137="","", NEDC!F1137),IF($A$20=5, IF('JPN10-15'!F1137="","",'JPN10-15'!F1137),IF($A$20=6, IF(WLTC!G1137="","", WLTC!G1137),IF($A$20=7, IF('New Cycle 1'!F1137="","", 'New Cycle 1'!F1137),IF($A$20=8, IF('New Cycle 2'!F1137="","", 'New Cycle 2'!F1137),IF($A$20=9, IF('New Cycle 3'!F1137="","", 'New Cycle 3'!F1137),"")))))))))</f>
        <v>10584.581740832751</v>
      </c>
    </row>
    <row r="1138" spans="16:21" x14ac:dyDescent="0.25">
      <c r="P1138" s="8">
        <f>IF($A$20=1,IF(UDDS!A1138="","",UDDS!A1138),IF($A$20=2,IF('FTP-75'!A1138="","",'FTP-75'!A1138),IF($A$20=3, IF('US06'!A1138="","",'US06'!A1138),IF($A$20=4, IF(NEDC!A1138="","", NEDC!A1138),IF($A$20=5, IF('JPN10-15'!A1138="","",'JPN10-15'!A1138),IF($A$20=6, IF(WLTC!B1138="","", WLTC!B1138),IF($A$20=7, IF('New Cycle 1'!A1138="","", 'New Cycle 1'!A1138),IF($A$20=8, IF('New Cycle 2'!A1138="","", 'New Cycle 3'!A1138),IF($A$20=9, IF('New Cycle 3'!A1138="","", 'New Cycle 3'!A1138),"")))))))))</f>
        <v>1136</v>
      </c>
      <c r="Q1138" s="32">
        <f>IF($A$20=1,IF(UDDS!C1138="","",UDDS!C1138),IF($A$20=2,IF('FTP-75'!C1138="","",'FTP-75'!C1138),IF($A$20=3, IF('US06'!C1138="","",'US06'!C1138),IF($A$20=4, IF(NEDC!B1138="","", NEDC!B1138),IF($A$20=5, IF('JPN10-15'!B1138="","",'JPN10-15'!B1138),IF($A$20=6, IF(WLTC!C1138="","", WLTC!C1138),IF($A$20=7, IF('New Cycle 1'!B1138="","", 'New Cycle 1'!B1138),IF($A$20=8, IF('New Cycle 2'!B1138="","", 'New Cycle 2'!B1138),IF($A$20=9, IF('New Cycle 3'!B1138="","", 'New Cycle 3'!B1138),"")))))))))</f>
        <v>99.389444457160096</v>
      </c>
      <c r="R1138" s="32">
        <f>IF($A$20=1,IF(UDDS!D1138="","",UDDS!D1138),IF($A$20=2,IF('FTP-75'!D1138="","",'FTP-75'!D1138),IF($A$20=3, IF('US06'!D1138="","",'US06'!D1138),IF($A$20=4, IF(NEDC!C1138="","", NEDC!C1138),IF($A$20=5, IF('JPN10-15'!C1138="","",'JPN10-15'!C1138),IF($A$20=6, IF(WLTC!D1138="","", WLTC!D1138),IF($A$20=7, IF('New Cycle 1'!C1138="","", 'New Cycle 1'!C1138),IF($A$20=8, IF('New Cycle 2'!C1138="","", 'New Cycle 2'!C1138),IF($A$20=9, IF('New Cycle 3'!C1138="","", 'New Cycle 3'!C1138),"")))))))))</f>
        <v>0</v>
      </c>
      <c r="S1138" s="32">
        <f>IF($A$20=1,IF(UDDS!E1138="","",UDDS!E1138),IF($A$20=2,IF('FTP-75'!E1138="","",'FTP-75'!E1138),IF($A$20=3, IF('US06'!E1138="","",'US06'!E1138),IF($A$20=4, IF(NEDC!D1138="","", NEDC!D1138),IF($A$20=5, IF('JPN10-15'!D1138="","",'JPN10-15'!D1138),IF($A$20=6, IF(WLTC!E1138="","", WLTC!E1138),IF($A$20=7, IF('New Cycle 1'!D1138="","", 'New Cycle 1'!D1138),IF($A$20=8, IF('New Cycle 2'!D1138="","", 'New Cycle 2'!D1138),IF($A$20=9, IF('New Cycle 3'!D1138="","", 'New Cycle 3'!D1138),"")))))))))</f>
        <v>27.608179015877802</v>
      </c>
      <c r="T1138" s="32">
        <f>IF($A$20=1,IF(UDDS!F1138="","",UDDS!F1138),IF($A$20=2,IF('FTP-75'!F1138="","",'FTP-75'!F1138),IF($A$20=3, IF('US06'!F1138="","",'US06'!F1138),IF($A$20=4, IF(NEDC!E1138="","", NEDC!E1138),IF($A$20=5, IF('JPN10-15'!E1138="","",'JPN10-15'!E1138),IF($A$20=6, IF(WLTC!F1138="","", WLTC!F1138),IF($A$20=7, IF('New Cycle 1'!E1138="","", 'New Cycle 1'!E1138),IF($A$20=8, IF('New Cycle 2'!E1138="","", 'New Cycle 2'!E1138),IF($A$20=9, IF('New Cycle 3'!E1138="","", 'New Cycle 3'!E1138),"")))))))))</f>
        <v>-0.69429009784887086</v>
      </c>
      <c r="U1138" s="32">
        <f>IF($A$20=1,IF(UDDS!G1138="","",UDDS!G1138),IF($A$20=2,IF('FTP-75'!G1138="","",'FTP-75'!G1138),IF($A$20=3, IF('US06'!G1138="","",'US06'!G1138),IF($A$20=4, IF(NEDC!F1138="","", NEDC!F1138),IF($A$20=5, IF('JPN10-15'!F1138="","",'JPN10-15'!F1138),IF($A$20=6, IF(WLTC!G1138="","", WLTC!G1138),IF($A$20=7, IF('New Cycle 1'!F1138="","", 'New Cycle 1'!F1138),IF($A$20=8, IF('New Cycle 2'!F1138="","", 'New Cycle 2'!F1138),IF($A$20=9, IF('New Cycle 3'!F1138="","", 'New Cycle 3'!F1138),"")))))))))</f>
        <v>10612.537064897553</v>
      </c>
    </row>
    <row r="1139" spans="16:21" x14ac:dyDescent="0.25">
      <c r="P1139" s="8">
        <f>IF($A$20=1,IF(UDDS!A1139="","",UDDS!A1139),IF($A$20=2,IF('FTP-75'!A1139="","",'FTP-75'!A1139),IF($A$20=3, IF('US06'!A1139="","",'US06'!A1139),IF($A$20=4, IF(NEDC!A1139="","", NEDC!A1139),IF($A$20=5, IF('JPN10-15'!A1139="","",'JPN10-15'!A1139),IF($A$20=6, IF(WLTC!B1139="","", WLTC!B1139),IF($A$20=7, IF('New Cycle 1'!A1139="","", 'New Cycle 1'!A1139),IF($A$20=8, IF('New Cycle 2'!A1139="","", 'New Cycle 3'!A1139),IF($A$20=9, IF('New Cycle 3'!A1139="","", 'New Cycle 3'!A1139),"")))))))))</f>
        <v>1137</v>
      </c>
      <c r="Q1139" s="32">
        <f>IF($A$20=1,IF(UDDS!C1139="","",UDDS!C1139),IF($A$20=2,IF('FTP-75'!C1139="","",'FTP-75'!C1139),IF($A$20=3, IF('US06'!C1139="","",'US06'!C1139),IF($A$20=4, IF(NEDC!B1139="","", NEDC!B1139),IF($A$20=5, IF('JPN10-15'!B1139="","",'JPN10-15'!B1139),IF($A$20=6, IF(WLTC!C1139="","", WLTC!C1139),IF($A$20=7, IF('New Cycle 1'!B1139="","", 'New Cycle 1'!B1139),IF($A$20=8, IF('New Cycle 2'!B1139="","", 'New Cycle 2'!B1139),IF($A$20=9, IF('New Cycle 3'!B1139="","", 'New Cycle 3'!B1139),"")))))))))</f>
        <v>96.888888809416017</v>
      </c>
      <c r="R1139" s="32">
        <f>IF($A$20=1,IF(UDDS!D1139="","",UDDS!D1139),IF($A$20=2,IF('FTP-75'!D1139="","",'FTP-75'!D1139),IF($A$20=3, IF('US06'!D1139="","",'US06'!D1139),IF($A$20=4, IF(NEDC!C1139="","", NEDC!C1139),IF($A$20=5, IF('JPN10-15'!C1139="","",'JPN10-15'!C1139),IF($A$20=6, IF(WLTC!D1139="","", WLTC!D1139),IF($A$20=7, IF('New Cycle 1'!C1139="","", 'New Cycle 1'!C1139),IF($A$20=8, IF('New Cycle 2'!C1139="","", 'New Cycle 2'!C1139),IF($A$20=9, IF('New Cycle 3'!C1139="","", 'New Cycle 3'!C1139),"")))))))))</f>
        <v>0</v>
      </c>
      <c r="S1139" s="32">
        <f>IF($A$20=1,IF(UDDS!E1139="","",UDDS!E1139),IF($A$20=2,IF('FTP-75'!E1139="","",'FTP-75'!E1139),IF($A$20=3, IF('US06'!E1139="","",'US06'!E1139),IF($A$20=4, IF(NEDC!D1139="","", NEDC!D1139),IF($A$20=5, IF('JPN10-15'!D1139="","",'JPN10-15'!D1139),IF($A$20=6, IF(WLTC!E1139="","", WLTC!E1139),IF($A$20=7, IF('New Cycle 1'!D1139="","", 'New Cycle 1'!D1139),IF($A$20=8, IF('New Cycle 2'!D1139="","", 'New Cycle 2'!D1139),IF($A$20=9, IF('New Cycle 3'!D1139="","", 'New Cycle 3'!D1139),"")))))))))</f>
        <v>26.91358022483778</v>
      </c>
      <c r="T1139" s="32">
        <f>IF($A$20=1,IF(UDDS!F1139="","",UDDS!F1139),IF($A$20=2,IF('FTP-75'!F1139="","",'FTP-75'!F1139),IF($A$20=3, IF('US06'!F1139="","",'US06'!F1139),IF($A$20=4, IF(NEDC!E1139="","", NEDC!E1139),IF($A$20=5, IF('JPN10-15'!E1139="","",'JPN10-15'!E1139),IF($A$20=6, IF(WLTC!F1139="","", WLTC!F1139),IF($A$20=7, IF('New Cycle 1'!E1139="","", 'New Cycle 1'!E1139),IF($A$20=8, IF('New Cycle 2'!E1139="","", 'New Cycle 2'!E1139),IF($A$20=9, IF('New Cycle 3'!E1139="","", 'New Cycle 3'!E1139),"")))))))))</f>
        <v>-0.69459879104002198</v>
      </c>
      <c r="U1139" s="32">
        <f>IF($A$20=1,IF(UDDS!G1139="","",UDDS!G1139),IF($A$20=2,IF('FTP-75'!G1139="","",'FTP-75'!G1139),IF($A$20=3, IF('US06'!G1139="","",'US06'!G1139),IF($A$20=4, IF(NEDC!F1139="","", NEDC!F1139),IF($A$20=5, IF('JPN10-15'!F1139="","",'JPN10-15'!F1139),IF($A$20=6, IF(WLTC!G1139="","", WLTC!G1139),IF($A$20=7, IF('New Cycle 1'!F1139="","", 'New Cycle 1'!F1139),IF($A$20=8, IF('New Cycle 2'!F1139="","", 'New Cycle 2'!F1139),IF($A$20=9, IF('New Cycle 3'!F1139="","", 'New Cycle 3'!F1139),"")))))))))</f>
        <v>10639.797944517912</v>
      </c>
    </row>
    <row r="1140" spans="16:21" x14ac:dyDescent="0.25">
      <c r="P1140" s="8">
        <f>IF($A$20=1,IF(UDDS!A1140="","",UDDS!A1140),IF($A$20=2,IF('FTP-75'!A1140="","",'FTP-75'!A1140),IF($A$20=3, IF('US06'!A1140="","",'US06'!A1140),IF($A$20=4, IF(NEDC!A1140="","", NEDC!A1140),IF($A$20=5, IF('JPN10-15'!A1140="","",'JPN10-15'!A1140),IF($A$20=6, IF(WLTC!B1140="","", WLTC!B1140),IF($A$20=7, IF('New Cycle 1'!A1140="","", 'New Cycle 1'!A1140),IF($A$20=8, IF('New Cycle 2'!A1140="","", 'New Cycle 3'!A1140),IF($A$20=9, IF('New Cycle 3'!A1140="","", 'New Cycle 3'!A1140),"")))))))))</f>
        <v>1138</v>
      </c>
      <c r="Q1140" s="32">
        <f>IF($A$20=1,IF(UDDS!C1140="","",UDDS!C1140),IF($A$20=2,IF('FTP-75'!C1140="","",'FTP-75'!C1140),IF($A$20=3, IF('US06'!C1140="","",'US06'!C1140),IF($A$20=4, IF(NEDC!B1140="","", NEDC!B1140),IF($A$20=5, IF('JPN10-15'!B1140="","",'JPN10-15'!B1140),IF($A$20=6, IF(WLTC!C1140="","", WLTC!C1140),IF($A$20=7, IF('New Cycle 1'!B1140="","", 'New Cycle 1'!B1140),IF($A$20=8, IF('New Cycle 2'!B1140="","", 'New Cycle 2'!B1140),IF($A$20=9, IF('New Cycle 3'!B1140="","", 'New Cycle 3'!B1140),"")))))))))</f>
        <v>94.388888809416031</v>
      </c>
      <c r="R1140" s="32">
        <f>IF($A$20=1,IF(UDDS!D1140="","",UDDS!D1140),IF($A$20=2,IF('FTP-75'!D1140="","",'FTP-75'!D1140),IF($A$20=3, IF('US06'!D1140="","",'US06'!D1140),IF($A$20=4, IF(NEDC!C1140="","", NEDC!C1140),IF($A$20=5, IF('JPN10-15'!C1140="","",'JPN10-15'!C1140),IF($A$20=6, IF(WLTC!D1140="","", WLTC!D1140),IF($A$20=7, IF('New Cycle 1'!C1140="","", 'New Cycle 1'!C1140),IF($A$20=8, IF('New Cycle 2'!C1140="","", 'New Cycle 2'!C1140),IF($A$20=9, IF('New Cycle 3'!C1140="","", 'New Cycle 3'!C1140),"")))))))))</f>
        <v>0</v>
      </c>
      <c r="S1140" s="32">
        <f>IF($A$20=1,IF(UDDS!E1140="","",UDDS!E1140),IF($A$20=2,IF('FTP-75'!E1140="","",'FTP-75'!E1140),IF($A$20=3, IF('US06'!E1140="","",'US06'!E1140),IF($A$20=4, IF(NEDC!D1140="","", NEDC!D1140),IF($A$20=5, IF('JPN10-15'!D1140="","",'JPN10-15'!D1140),IF($A$20=6, IF(WLTC!E1140="","", WLTC!E1140),IF($A$20=7, IF('New Cycle 1'!D1140="","", 'New Cycle 1'!D1140),IF($A$20=8, IF('New Cycle 2'!D1140="","", 'New Cycle 2'!D1140),IF($A$20=9, IF('New Cycle 3'!D1140="","", 'New Cycle 3'!D1140),"")))))))))</f>
        <v>26.219135780393341</v>
      </c>
      <c r="T1140" s="32">
        <f>IF($A$20=1,IF(UDDS!F1140="","",UDDS!F1140),IF($A$20=2,IF('FTP-75'!F1140="","",'FTP-75'!F1140),IF($A$20=3, IF('US06'!F1140="","",'US06'!F1140),IF($A$20=4, IF(NEDC!E1140="","", NEDC!E1140),IF($A$20=5, IF('JPN10-15'!E1140="","",'JPN10-15'!E1140),IF($A$20=6, IF(WLTC!F1140="","", WLTC!F1140),IF($A$20=7, IF('New Cycle 1'!E1140="","", 'New Cycle 1'!E1140),IF($A$20=8, IF('New Cycle 2'!E1140="","", 'New Cycle 2'!E1140),IF($A$20=9, IF('New Cycle 3'!E1140="","", 'New Cycle 3'!E1140),"")))))))))</f>
        <v>-0.69444444444443931</v>
      </c>
      <c r="U1140" s="32">
        <f>IF($A$20=1,IF(UDDS!G1140="","",UDDS!G1140),IF($A$20=2,IF('FTP-75'!G1140="","",'FTP-75'!G1140),IF($A$20=3, IF('US06'!G1140="","",'US06'!G1140),IF($A$20=4, IF(NEDC!F1140="","", NEDC!F1140),IF($A$20=5, IF('JPN10-15'!F1140="","",'JPN10-15'!F1140),IF($A$20=6, IF(WLTC!G1140="","", WLTC!G1140),IF($A$20=7, IF('New Cycle 1'!F1140="","", 'New Cycle 1'!F1140),IF($A$20=8, IF('New Cycle 2'!F1140="","", 'New Cycle 2'!F1140),IF($A$20=9, IF('New Cycle 3'!F1140="","", 'New Cycle 3'!F1140),"")))))))))</f>
        <v>10666.364302520527</v>
      </c>
    </row>
    <row r="1141" spans="16:21" x14ac:dyDescent="0.25">
      <c r="P1141" s="8">
        <f>IF($A$20=1,IF(UDDS!A1141="","",UDDS!A1141),IF($A$20=2,IF('FTP-75'!A1141="","",'FTP-75'!A1141),IF($A$20=3, IF('US06'!A1141="","",'US06'!A1141),IF($A$20=4, IF(NEDC!A1141="","", NEDC!A1141),IF($A$20=5, IF('JPN10-15'!A1141="","",'JPN10-15'!A1141),IF($A$20=6, IF(WLTC!B1141="","", WLTC!B1141),IF($A$20=7, IF('New Cycle 1'!A1141="","", 'New Cycle 1'!A1141),IF($A$20=8, IF('New Cycle 2'!A1141="","", 'New Cycle 3'!A1141),IF($A$20=9, IF('New Cycle 3'!A1141="","", 'New Cycle 3'!A1141),"")))))))))</f>
        <v>1139</v>
      </c>
      <c r="Q1141" s="32">
        <f>IF($A$20=1,IF(UDDS!C1141="","",UDDS!C1141),IF($A$20=2,IF('FTP-75'!C1141="","",'FTP-75'!C1141),IF($A$20=3, IF('US06'!C1141="","",'US06'!C1141),IF($A$20=4, IF(NEDC!B1141="","", NEDC!B1141),IF($A$20=5, IF('JPN10-15'!B1141="","",'JPN10-15'!B1141),IF($A$20=6, IF(WLTC!C1141="","", WLTC!C1141),IF($A$20=7, IF('New Cycle 1'!B1141="","", 'New Cycle 1'!B1141),IF($A$20=8, IF('New Cycle 2'!B1141="","", 'New Cycle 2'!B1141),IF($A$20=9, IF('New Cycle 3'!B1141="","", 'New Cycle 3'!B1141),"")))))))))</f>
        <v>91.887777679496338</v>
      </c>
      <c r="R1141" s="32">
        <f>IF($A$20=1,IF(UDDS!D1141="","",UDDS!D1141),IF($A$20=2,IF('FTP-75'!D1141="","",'FTP-75'!D1141),IF($A$20=3, IF('US06'!D1141="","",'US06'!D1141),IF($A$20=4, IF(NEDC!C1141="","", NEDC!C1141),IF($A$20=5, IF('JPN10-15'!C1141="","",'JPN10-15'!C1141),IF($A$20=6, IF(WLTC!D1141="","", WLTC!D1141),IF($A$20=7, IF('New Cycle 1'!C1141="","", 'New Cycle 1'!C1141),IF($A$20=8, IF('New Cycle 2'!C1141="","", 'New Cycle 2'!C1141),IF($A$20=9, IF('New Cycle 3'!C1141="","", 'New Cycle 3'!C1141),"")))))))))</f>
        <v>0</v>
      </c>
      <c r="S1141" s="32">
        <f>IF($A$20=1,IF(UDDS!E1141="","",UDDS!E1141),IF($A$20=2,IF('FTP-75'!E1141="","",'FTP-75'!E1141),IF($A$20=3, IF('US06'!E1141="","",'US06'!E1141),IF($A$20=4, IF(NEDC!D1141="","", NEDC!D1141),IF($A$20=5, IF('JPN10-15'!D1141="","",'JPN10-15'!D1141),IF($A$20=6, IF(WLTC!E1141="","", WLTC!E1141),IF($A$20=7, IF('New Cycle 1'!D1141="","", 'New Cycle 1'!D1141),IF($A$20=8, IF('New Cycle 2'!D1141="","", 'New Cycle 2'!D1141),IF($A$20=9, IF('New Cycle 3'!D1141="","", 'New Cycle 3'!D1141),"")))))))))</f>
        <v>25.524382688748982</v>
      </c>
      <c r="T1141" s="32">
        <f>IF($A$20=1,IF(UDDS!F1141="","",UDDS!F1141),IF($A$20=2,IF('FTP-75'!F1141="","",'FTP-75'!F1141),IF($A$20=3, IF('US06'!F1141="","",'US06'!F1141),IF($A$20=4, IF(NEDC!E1141="","", NEDC!E1141),IF($A$20=5, IF('JPN10-15'!E1141="","",'JPN10-15'!E1141),IF($A$20=6, IF(WLTC!F1141="","", WLTC!F1141),IF($A$20=7, IF('New Cycle 1'!E1141="","", 'New Cycle 1'!E1141),IF($A$20=8, IF('New Cycle 2'!E1141="","", 'New Cycle 2'!E1141),IF($A$20=9, IF('New Cycle 3'!E1141="","", 'New Cycle 3'!E1141),"")))))))))</f>
        <v>-0.69475309164435828</v>
      </c>
      <c r="U1141" s="32">
        <f>IF($A$20=1,IF(UDDS!G1141="","",UDDS!G1141),IF($A$20=2,IF('FTP-75'!G1141="","",'FTP-75'!G1141),IF($A$20=3, IF('US06'!G1141="","",'US06'!G1141),IF($A$20=4, IF(NEDC!F1141="","", NEDC!F1141),IF($A$20=5, IF('JPN10-15'!F1141="","",'JPN10-15'!F1141),IF($A$20=6, IF(WLTC!G1141="","", WLTC!G1141),IF($A$20=7, IF('New Cycle 1'!F1141="","", 'New Cycle 1'!F1141),IF($A$20=8, IF('New Cycle 2'!F1141="","", 'New Cycle 2'!F1141),IF($A$20=9, IF('New Cycle 3'!F1141="","", 'New Cycle 3'!F1141),"")))))))))</f>
        <v>10692.236061755098</v>
      </c>
    </row>
    <row r="1142" spans="16:21" x14ac:dyDescent="0.25">
      <c r="P1142" s="8">
        <f>IF($A$20=1,IF(UDDS!A1142="","",UDDS!A1142),IF($A$20=2,IF('FTP-75'!A1142="","",'FTP-75'!A1142),IF($A$20=3, IF('US06'!A1142="","",'US06'!A1142),IF($A$20=4, IF(NEDC!A1142="","", NEDC!A1142),IF($A$20=5, IF('JPN10-15'!A1142="","",'JPN10-15'!A1142),IF($A$20=6, IF(WLTC!B1142="","", WLTC!B1142),IF($A$20=7, IF('New Cycle 1'!A1142="","", 'New Cycle 1'!A1142),IF($A$20=8, IF('New Cycle 2'!A1142="","", 'New Cycle 3'!A1142),IF($A$20=9, IF('New Cycle 3'!A1142="","", 'New Cycle 3'!A1142),"")))))))))</f>
        <v>1140</v>
      </c>
      <c r="Q1142" s="32">
        <f>IF($A$20=1,IF(UDDS!C1142="","",UDDS!C1142),IF($A$20=2,IF('FTP-75'!C1142="","",'FTP-75'!C1142),IF($A$20=3, IF('US06'!C1142="","",'US06'!C1142),IF($A$20=4, IF(NEDC!B1142="","", NEDC!B1142),IF($A$20=5, IF('JPN10-15'!B1142="","",'JPN10-15'!B1142),IF($A$20=6, IF(WLTC!C1142="","", WLTC!C1142),IF($A$20=7, IF('New Cycle 1'!B1142="","", 'New Cycle 1'!B1142),IF($A$20=8, IF('New Cycle 2'!B1142="","", 'New Cycle 2'!B1142),IF($A$20=9, IF('New Cycle 3'!B1142="","", 'New Cycle 3'!B1142),"")))))))))</f>
        <v>89.389444457160096</v>
      </c>
      <c r="R1142" s="32">
        <f>IF($A$20=1,IF(UDDS!D1142="","",UDDS!D1142),IF($A$20=2,IF('FTP-75'!D1142="","",'FTP-75'!D1142),IF($A$20=3, IF('US06'!D1142="","",'US06'!D1142),IF($A$20=4, IF(NEDC!C1142="","", NEDC!C1142),IF($A$20=5, IF('JPN10-15'!C1142="","",'JPN10-15'!C1142),IF($A$20=6, IF(WLTC!D1142="","", WLTC!D1142),IF($A$20=7, IF('New Cycle 1'!C1142="","", 'New Cycle 1'!C1142),IF($A$20=8, IF('New Cycle 2'!C1142="","", 'New Cycle 2'!C1142),IF($A$20=9, IF('New Cycle 3'!C1142="","", 'New Cycle 3'!C1142),"")))))))))</f>
        <v>0</v>
      </c>
      <c r="S1142" s="32">
        <f>IF($A$20=1,IF(UDDS!E1142="","",UDDS!E1142),IF($A$20=2,IF('FTP-75'!E1142="","",'FTP-75'!E1142),IF($A$20=3, IF('US06'!E1142="","",'US06'!E1142),IF($A$20=4, IF(NEDC!D1142="","", NEDC!D1142),IF($A$20=5, IF('JPN10-15'!D1142="","",'JPN10-15'!D1142),IF($A$20=6, IF(WLTC!E1142="","", WLTC!E1142),IF($A$20=7, IF('New Cycle 1'!D1142="","", 'New Cycle 1'!D1142),IF($A$20=8, IF('New Cycle 2'!D1142="","", 'New Cycle 2'!D1142),IF($A$20=9, IF('New Cycle 3'!D1142="","", 'New Cycle 3'!D1142),"")))))))))</f>
        <v>24.830401238100027</v>
      </c>
      <c r="T1142" s="32">
        <f>IF($A$20=1,IF(UDDS!F1142="","",UDDS!F1142),IF($A$20=2,IF('FTP-75'!F1142="","",'FTP-75'!F1142),IF($A$20=3, IF('US06'!F1142="","",'US06'!F1142),IF($A$20=4, IF(NEDC!E1142="","", NEDC!E1142),IF($A$20=5, IF('JPN10-15'!E1142="","",'JPN10-15'!E1142),IF($A$20=6, IF(WLTC!F1142="","", WLTC!F1142),IF($A$20=7, IF('New Cycle 1'!E1142="","", 'New Cycle 1'!E1142),IF($A$20=8, IF('New Cycle 2'!E1142="","", 'New Cycle 2'!E1142),IF($A$20=9, IF('New Cycle 3'!E1142="","", 'New Cycle 3'!E1142),"")))))))))</f>
        <v>-0.69398145064895544</v>
      </c>
      <c r="U1142" s="32">
        <f>IF($A$20=1,IF(UDDS!G1142="","",UDDS!G1142),IF($A$20=2,IF('FTP-75'!G1142="","",'FTP-75'!G1142),IF($A$20=3, IF('US06'!G1142="","",'US06'!G1142),IF($A$20=4, IF(NEDC!F1142="","", NEDC!F1142),IF($A$20=5, IF('JPN10-15'!F1142="","",'JPN10-15'!F1142),IF($A$20=6, IF(WLTC!G1142="","", WLTC!G1142),IF($A$20=7, IF('New Cycle 1'!F1142="","", 'New Cycle 1'!F1142),IF($A$20=8, IF('New Cycle 2'!F1142="","", 'New Cycle 2'!F1142),IF($A$20=9, IF('New Cycle 3'!F1142="","", 'New Cycle 3'!F1142),"")))))))))</f>
        <v>10717.413453718524</v>
      </c>
    </row>
    <row r="1143" spans="16:21" x14ac:dyDescent="0.25">
      <c r="P1143" s="8">
        <f>IF($A$20=1,IF(UDDS!A1143="","",UDDS!A1143),IF($A$20=2,IF('FTP-75'!A1143="","",'FTP-75'!A1143),IF($A$20=3, IF('US06'!A1143="","",'US06'!A1143),IF($A$20=4, IF(NEDC!A1143="","", NEDC!A1143),IF($A$20=5, IF('JPN10-15'!A1143="","",'JPN10-15'!A1143),IF($A$20=6, IF(WLTC!B1143="","", WLTC!B1143),IF($A$20=7, IF('New Cycle 1'!A1143="","", 'New Cycle 1'!A1143),IF($A$20=8, IF('New Cycle 2'!A1143="","", 'New Cycle 3'!A1143),IF($A$20=9, IF('New Cycle 3'!A1143="","", 'New Cycle 3'!A1143),"")))))))))</f>
        <v>1141</v>
      </c>
      <c r="Q1143" s="32">
        <f>IF($A$20=1,IF(UDDS!C1143="","",UDDS!C1143),IF($A$20=2,IF('FTP-75'!C1143="","",'FTP-75'!C1143),IF($A$20=3, IF('US06'!C1143="","",'US06'!C1143),IF($A$20=4, IF(NEDC!B1143="","", NEDC!B1143),IF($A$20=5, IF('JPN10-15'!B1143="","",'JPN10-15'!B1143),IF($A$20=6, IF(WLTC!C1143="","", WLTC!C1143),IF($A$20=7, IF('New Cycle 1'!B1143="","", 'New Cycle 1'!B1143),IF($A$20=8, IF('New Cycle 2'!B1143="","", 'New Cycle 2'!B1143),IF($A$20=9, IF('New Cycle 3'!B1143="","", 'New Cycle 3'!B1143),"")))))))))</f>
        <v>86.888888809416017</v>
      </c>
      <c r="R1143" s="32">
        <f>IF($A$20=1,IF(UDDS!D1143="","",UDDS!D1143),IF($A$20=2,IF('FTP-75'!D1143="","",'FTP-75'!D1143),IF($A$20=3, IF('US06'!D1143="","",'US06'!D1143),IF($A$20=4, IF(NEDC!C1143="","", NEDC!C1143),IF($A$20=5, IF('JPN10-15'!C1143="","",'JPN10-15'!C1143),IF($A$20=6, IF(WLTC!D1143="","", WLTC!D1143),IF($A$20=7, IF('New Cycle 1'!C1143="","", 'New Cycle 1'!C1143),IF($A$20=8, IF('New Cycle 2'!C1143="","", 'New Cycle 2'!C1143),IF($A$20=9, IF('New Cycle 3'!C1143="","", 'New Cycle 3'!C1143),"")))))))))</f>
        <v>0</v>
      </c>
      <c r="S1143" s="32">
        <f>IF($A$20=1,IF(UDDS!E1143="","",UDDS!E1143),IF($A$20=2,IF('FTP-75'!E1143="","",'FTP-75'!E1143),IF($A$20=3, IF('US06'!E1143="","",'US06'!E1143),IF($A$20=4, IF(NEDC!D1143="","", NEDC!D1143),IF($A$20=5, IF('JPN10-15'!D1143="","",'JPN10-15'!D1143),IF($A$20=6, IF(WLTC!E1143="","", WLTC!E1143),IF($A$20=7, IF('New Cycle 1'!D1143="","", 'New Cycle 1'!D1143),IF($A$20=8, IF('New Cycle 2'!D1143="","", 'New Cycle 2'!D1143),IF($A$20=9, IF('New Cycle 3'!D1143="","", 'New Cycle 3'!D1143),"")))))))))</f>
        <v>24.135802447060005</v>
      </c>
      <c r="T1143" s="32">
        <f>IF($A$20=1,IF(UDDS!F1143="","",UDDS!F1143),IF($A$20=2,IF('FTP-75'!F1143="","",'FTP-75'!F1143),IF($A$20=3, IF('US06'!F1143="","",'US06'!F1143),IF($A$20=4, IF(NEDC!E1143="","", NEDC!E1143),IF($A$20=5, IF('JPN10-15'!E1143="","",'JPN10-15'!E1143),IF($A$20=6, IF(WLTC!F1143="","", WLTC!F1143),IF($A$20=7, IF('New Cycle 1'!E1143="","", 'New Cycle 1'!E1143),IF($A$20=8, IF('New Cycle 2'!E1143="","", 'New Cycle 2'!E1143),IF($A$20=9, IF('New Cycle 3'!E1143="","", 'New Cycle 3'!E1143),"")))))))))</f>
        <v>-0.69459879104002198</v>
      </c>
      <c r="U1143" s="32">
        <f>IF($A$20=1,IF(UDDS!G1143="","",UDDS!G1143),IF($A$20=2,IF('FTP-75'!G1143="","",'FTP-75'!G1143),IF($A$20=3, IF('US06'!G1143="","",'US06'!G1143),IF($A$20=4, IF(NEDC!F1143="","", NEDC!F1143),IF($A$20=5, IF('JPN10-15'!F1143="","",'JPN10-15'!F1143),IF($A$20=6, IF(WLTC!G1143="","", WLTC!G1143),IF($A$20=7, IF('New Cycle 1'!F1143="","", 'New Cycle 1'!F1143),IF($A$20=8, IF('New Cycle 2'!F1143="","", 'New Cycle 2'!F1143),IF($A$20=9, IF('New Cycle 3'!F1143="","", 'New Cycle 3'!F1143),"")))))))))</f>
        <v>10741.896555561103</v>
      </c>
    </row>
    <row r="1144" spans="16:21" x14ac:dyDescent="0.25">
      <c r="P1144" s="8">
        <f>IF($A$20=1,IF(UDDS!A1144="","",UDDS!A1144),IF($A$20=2,IF('FTP-75'!A1144="","",'FTP-75'!A1144),IF($A$20=3, IF('US06'!A1144="","",'US06'!A1144),IF($A$20=4, IF(NEDC!A1144="","", NEDC!A1144),IF($A$20=5, IF('JPN10-15'!A1144="","",'JPN10-15'!A1144),IF($A$20=6, IF(WLTC!B1144="","", WLTC!B1144),IF($A$20=7, IF('New Cycle 1'!A1144="","", 'New Cycle 1'!A1144),IF($A$20=8, IF('New Cycle 2'!A1144="","", 'New Cycle 3'!A1144),IF($A$20=9, IF('New Cycle 3'!A1144="","", 'New Cycle 3'!A1144),"")))))))))</f>
        <v>1142</v>
      </c>
      <c r="Q1144" s="32">
        <f>IF($A$20=1,IF(UDDS!C1144="","",UDDS!C1144),IF($A$20=2,IF('FTP-75'!C1144="","",'FTP-75'!C1144),IF($A$20=3, IF('US06'!C1144="","",'US06'!C1144),IF($A$20=4, IF(NEDC!B1144="","", NEDC!B1144),IF($A$20=5, IF('JPN10-15'!B1144="","",'JPN10-15'!B1144),IF($A$20=6, IF(WLTC!C1144="","", WLTC!C1144),IF($A$20=7, IF('New Cycle 1'!B1144="","", 'New Cycle 1'!B1144),IF($A$20=8, IF('New Cycle 2'!B1144="","", 'New Cycle 2'!B1144),IF($A$20=9, IF('New Cycle 3'!B1144="","", 'New Cycle 3'!B1144),"")))))))))</f>
        <v>84.388888809416031</v>
      </c>
      <c r="R1144" s="32">
        <f>IF($A$20=1,IF(UDDS!D1144="","",UDDS!D1144),IF($A$20=2,IF('FTP-75'!D1144="","",'FTP-75'!D1144),IF($A$20=3, IF('US06'!D1144="","",'US06'!D1144),IF($A$20=4, IF(NEDC!C1144="","", NEDC!C1144),IF($A$20=5, IF('JPN10-15'!C1144="","",'JPN10-15'!C1144),IF($A$20=6, IF(WLTC!D1144="","", WLTC!D1144),IF($A$20=7, IF('New Cycle 1'!C1144="","", 'New Cycle 1'!C1144),IF($A$20=8, IF('New Cycle 2'!C1144="","", 'New Cycle 2'!C1144),IF($A$20=9, IF('New Cycle 3'!C1144="","", 'New Cycle 3'!C1144),"")))))))))</f>
        <v>0</v>
      </c>
      <c r="S1144" s="32">
        <f>IF($A$20=1,IF(UDDS!E1144="","",UDDS!E1144),IF($A$20=2,IF('FTP-75'!E1144="","",'FTP-75'!E1144),IF($A$20=3, IF('US06'!E1144="","",'US06'!E1144),IF($A$20=4, IF(NEDC!D1144="","", NEDC!D1144),IF($A$20=5, IF('JPN10-15'!D1144="","",'JPN10-15'!D1144),IF($A$20=6, IF(WLTC!E1144="","", WLTC!E1144),IF($A$20=7, IF('New Cycle 1'!D1144="","", 'New Cycle 1'!D1144),IF($A$20=8, IF('New Cycle 2'!D1144="","", 'New Cycle 2'!D1144),IF($A$20=9, IF('New Cycle 3'!D1144="","", 'New Cycle 3'!D1144),"")))))))))</f>
        <v>23.441358002615562</v>
      </c>
      <c r="T1144" s="32">
        <f>IF($A$20=1,IF(UDDS!F1144="","",UDDS!F1144),IF($A$20=2,IF('FTP-75'!F1144="","",'FTP-75'!F1144),IF($A$20=3, IF('US06'!F1144="","",'US06'!F1144),IF($A$20=4, IF(NEDC!E1144="","", NEDC!E1144),IF($A$20=5, IF('JPN10-15'!E1144="","",'JPN10-15'!E1144),IF($A$20=6, IF(WLTC!F1144="","", WLTC!F1144),IF($A$20=7, IF('New Cycle 1'!E1144="","", 'New Cycle 1'!E1144),IF($A$20=8, IF('New Cycle 2'!E1144="","", 'New Cycle 2'!E1144),IF($A$20=9, IF('New Cycle 3'!E1144="","", 'New Cycle 3'!E1144),"")))))))))</f>
        <v>-0.69444444444444287</v>
      </c>
      <c r="U1144" s="32">
        <f>IF($A$20=1,IF(UDDS!G1144="","",UDDS!G1144),IF($A$20=2,IF('FTP-75'!G1144="","",'FTP-75'!G1144),IF($A$20=3, IF('US06'!G1144="","",'US06'!G1144),IF($A$20=4, IF(NEDC!F1144="","", NEDC!F1144),IF($A$20=5, IF('JPN10-15'!F1144="","",'JPN10-15'!F1144),IF($A$20=6, IF(WLTC!G1144="","", WLTC!G1144),IF($A$20=7, IF('New Cycle 1'!F1144="","", 'New Cycle 1'!F1144),IF($A$20=8, IF('New Cycle 2'!F1144="","", 'New Cycle 2'!F1144),IF($A$20=9, IF('New Cycle 3'!F1144="","", 'New Cycle 3'!F1144),"")))))))))</f>
        <v>10765.685135785941</v>
      </c>
    </row>
    <row r="1145" spans="16:21" x14ac:dyDescent="0.25">
      <c r="P1145" s="8">
        <f>IF($A$20=1,IF(UDDS!A1145="","",UDDS!A1145),IF($A$20=2,IF('FTP-75'!A1145="","",'FTP-75'!A1145),IF($A$20=3, IF('US06'!A1145="","",'US06'!A1145),IF($A$20=4, IF(NEDC!A1145="","", NEDC!A1145),IF($A$20=5, IF('JPN10-15'!A1145="","",'JPN10-15'!A1145),IF($A$20=6, IF(WLTC!B1145="","", WLTC!B1145),IF($A$20=7, IF('New Cycle 1'!A1145="","", 'New Cycle 1'!A1145),IF($A$20=8, IF('New Cycle 2'!A1145="","", 'New Cycle 3'!A1145),IF($A$20=9, IF('New Cycle 3'!A1145="","", 'New Cycle 3'!A1145),"")))))))))</f>
        <v>1143</v>
      </c>
      <c r="Q1145" s="32">
        <f>IF($A$20=1,IF(UDDS!C1145="","",UDDS!C1145),IF($A$20=2,IF('FTP-75'!C1145="","",'FTP-75'!C1145),IF($A$20=3, IF('US06'!C1145="","",'US06'!C1145),IF($A$20=4, IF(NEDC!B1145="","", NEDC!B1145),IF($A$20=5, IF('JPN10-15'!B1145="","",'JPN10-15'!B1145),IF($A$20=6, IF(WLTC!C1145="","", WLTC!C1145),IF($A$20=7, IF('New Cycle 1'!B1145="","", 'New Cycle 1'!B1145),IF($A$20=8, IF('New Cycle 2'!B1145="","", 'New Cycle 2'!B1145),IF($A$20=9, IF('New Cycle 3'!B1145="","", 'New Cycle 3'!B1145),"")))))))))</f>
        <v>81.862222188048904</v>
      </c>
      <c r="R1145" s="32">
        <f>IF($A$20=1,IF(UDDS!D1145="","",UDDS!D1145),IF($A$20=2,IF('FTP-75'!D1145="","",'FTP-75'!D1145),IF($A$20=3, IF('US06'!D1145="","",'US06'!D1145),IF($A$20=4, IF(NEDC!C1145="","", NEDC!C1145),IF($A$20=5, IF('JPN10-15'!C1145="","",'JPN10-15'!C1145),IF($A$20=6, IF(WLTC!D1145="","", WLTC!D1145),IF($A$20=7, IF('New Cycle 1'!C1145="","", 'New Cycle 1'!C1145),IF($A$20=8, IF('New Cycle 2'!C1145="","", 'New Cycle 2'!C1145),IF($A$20=9, IF('New Cycle 3'!C1145="","", 'New Cycle 3'!C1145),"")))))))))</f>
        <v>0</v>
      </c>
      <c r="S1145" s="32">
        <f>IF($A$20=1,IF(UDDS!E1145="","",UDDS!E1145),IF($A$20=2,IF('FTP-75'!E1145="","",'FTP-75'!E1145),IF($A$20=3, IF('US06'!E1145="","",'US06'!E1145),IF($A$20=4, IF(NEDC!D1145="","", NEDC!D1145),IF($A$20=5, IF('JPN10-15'!D1145="","",'JPN10-15'!D1145),IF($A$20=6, IF(WLTC!E1145="","", WLTC!E1145),IF($A$20=7, IF('New Cycle 1'!D1145="","", 'New Cycle 1'!D1145),IF($A$20=8, IF('New Cycle 2'!D1145="","", 'New Cycle 2'!D1145),IF($A$20=9, IF('New Cycle 3'!D1145="","", 'New Cycle 3'!D1145),"")))))))))</f>
        <v>22.739506163346917</v>
      </c>
      <c r="T1145" s="32">
        <f>IF($A$20=1,IF(UDDS!F1145="","",UDDS!F1145),IF($A$20=2,IF('FTP-75'!F1145="","",'FTP-75'!F1145),IF($A$20=3, IF('US06'!F1145="","",'US06'!F1145),IF($A$20=4, IF(NEDC!E1145="","", NEDC!E1145),IF($A$20=5, IF('JPN10-15'!E1145="","",'JPN10-15'!E1145),IF($A$20=6, IF(WLTC!F1145="","", WLTC!F1145),IF($A$20=7, IF('New Cycle 1'!E1145="","", 'New Cycle 1'!E1145),IF($A$20=8, IF('New Cycle 2'!E1145="","", 'New Cycle 2'!E1145),IF($A$20=9, IF('New Cycle 3'!E1145="","", 'New Cycle 3'!E1145),"")))))))))</f>
        <v>-0.70185183926864525</v>
      </c>
      <c r="U1145" s="32">
        <f>IF($A$20=1,IF(UDDS!G1145="","",UDDS!G1145),IF($A$20=2,IF('FTP-75'!G1145="","",'FTP-75'!G1145),IF($A$20=3, IF('US06'!G1145="","",'US06'!G1145),IF($A$20=4, IF(NEDC!F1145="","", NEDC!F1145),IF($A$20=5, IF('JPN10-15'!F1145="","",'JPN10-15'!F1145),IF($A$20=6, IF(WLTC!G1145="","", WLTC!G1145),IF($A$20=7, IF('New Cycle 1'!F1145="","", 'New Cycle 1'!F1145),IF($A$20=8, IF('New Cycle 2'!F1145="","", 'New Cycle 2'!F1145),IF($A$20=9, IF('New Cycle 3'!F1145="","", 'New Cycle 3'!F1145),"")))))))))</f>
        <v>10788.775567868923</v>
      </c>
    </row>
    <row r="1146" spans="16:21" x14ac:dyDescent="0.25">
      <c r="P1146" s="8">
        <f>IF($A$20=1,IF(UDDS!A1146="","",UDDS!A1146),IF($A$20=2,IF('FTP-75'!A1146="","",'FTP-75'!A1146),IF($A$20=3, IF('US06'!A1146="","",'US06'!A1146),IF($A$20=4, IF(NEDC!A1146="","", NEDC!A1146),IF($A$20=5, IF('JPN10-15'!A1146="","",'JPN10-15'!A1146),IF($A$20=6, IF(WLTC!B1146="","", WLTC!B1146),IF($A$20=7, IF('New Cycle 1'!A1146="","", 'New Cycle 1'!A1146),IF($A$20=8, IF('New Cycle 2'!A1146="","", 'New Cycle 3'!A1146),IF($A$20=9, IF('New Cycle 3'!A1146="","", 'New Cycle 3'!A1146),"")))))))))</f>
        <v>1144</v>
      </c>
      <c r="Q1146" s="32">
        <f>IF($A$20=1,IF(UDDS!C1146="","",UDDS!C1146),IF($A$20=2,IF('FTP-75'!C1146="","",'FTP-75'!C1146),IF($A$20=3, IF('US06'!C1146="","",'US06'!C1146),IF($A$20=4, IF(NEDC!B1146="","", NEDC!B1146),IF($A$20=5, IF('JPN10-15'!B1146="","",'JPN10-15'!B1146),IF($A$20=6, IF(WLTC!C1146="","", WLTC!C1146),IF($A$20=7, IF('New Cycle 1'!B1146="","", 'New Cycle 1'!B1146),IF($A$20=8, IF('New Cycle 2'!B1146="","", 'New Cycle 2'!B1146),IF($A$20=9, IF('New Cycle 3'!B1146="","", 'New Cycle 3'!B1146),"")))))))))</f>
        <v>79.083333214124039</v>
      </c>
      <c r="R1146" s="32">
        <f>IF($A$20=1,IF(UDDS!D1146="","",UDDS!D1146),IF($A$20=2,IF('FTP-75'!D1146="","",'FTP-75'!D1146),IF($A$20=3, IF('US06'!D1146="","",'US06'!D1146),IF($A$20=4, IF(NEDC!C1146="","", NEDC!C1146),IF($A$20=5, IF('JPN10-15'!C1146="","",'JPN10-15'!C1146),IF($A$20=6, IF(WLTC!D1146="","", WLTC!D1146),IF($A$20=7, IF('New Cycle 1'!C1146="","", 'New Cycle 1'!C1146),IF($A$20=8, IF('New Cycle 2'!C1146="","", 'New Cycle 2'!C1146),IF($A$20=9, IF('New Cycle 3'!C1146="","", 'New Cycle 3'!C1146),"")))))))))</f>
        <v>0</v>
      </c>
      <c r="S1146" s="32">
        <f>IF($A$20=1,IF(UDDS!E1146="","",UDDS!E1146),IF($A$20=2,IF('FTP-75'!E1146="","",'FTP-75'!E1146),IF($A$20=3, IF('US06'!E1146="","",'US06'!E1146),IF($A$20=4, IF(NEDC!D1146="","", NEDC!D1146),IF($A$20=5, IF('JPN10-15'!D1146="","",'JPN10-15'!D1146),IF($A$20=6, IF(WLTC!E1146="","", WLTC!E1146),IF($A$20=7, IF('New Cycle 1'!D1146="","", 'New Cycle 1'!D1146),IF($A$20=8, IF('New Cycle 2'!D1146="","", 'New Cycle 2'!D1146),IF($A$20=9, IF('New Cycle 3'!D1146="","", 'New Cycle 3'!D1146),"")))))))))</f>
        <v>21.967592559478899</v>
      </c>
      <c r="T1146" s="32">
        <f>IF($A$20=1,IF(UDDS!F1146="","",UDDS!F1146),IF($A$20=2,IF('FTP-75'!F1146="","",'FTP-75'!F1146),IF($A$20=3, IF('US06'!F1146="","",'US06'!F1146),IF($A$20=4, IF(NEDC!E1146="","", NEDC!E1146),IF($A$20=5, IF('JPN10-15'!E1146="","",'JPN10-15'!E1146),IF($A$20=6, IF(WLTC!F1146="","", WLTC!F1146),IF($A$20=7, IF('New Cycle 1'!E1146="","", 'New Cycle 1'!E1146),IF($A$20=8, IF('New Cycle 2'!E1146="","", 'New Cycle 2'!E1146),IF($A$20=9, IF('New Cycle 3'!E1146="","", 'New Cycle 3'!E1146),"")))))))))</f>
        <v>-0.77191360386801833</v>
      </c>
      <c r="U1146" s="32">
        <f>IF($A$20=1,IF(UDDS!G1146="","",UDDS!G1146),IF($A$20=2,IF('FTP-75'!G1146="","",'FTP-75'!G1146),IF($A$20=3, IF('US06'!G1146="","",'US06'!G1146),IF($A$20=4, IF(NEDC!F1146="","", NEDC!F1146),IF($A$20=5, IF('JPN10-15'!F1146="","",'JPN10-15'!F1146),IF($A$20=6, IF(WLTC!G1146="","", WLTC!G1146),IF($A$20=7, IF('New Cycle 1'!F1146="","", 'New Cycle 1'!F1146),IF($A$20=8, IF('New Cycle 2'!F1146="","", 'New Cycle 2'!F1146),IF($A$20=9, IF('New Cycle 3'!F1146="","", 'New Cycle 3'!F1146),"")))))))))</f>
        <v>10811.129117230335</v>
      </c>
    </row>
    <row r="1147" spans="16:21" x14ac:dyDescent="0.25">
      <c r="P1147" s="8">
        <f>IF($A$20=1,IF(UDDS!A1147="","",UDDS!A1147),IF($A$20=2,IF('FTP-75'!A1147="","",'FTP-75'!A1147),IF($A$20=3, IF('US06'!A1147="","",'US06'!A1147),IF($A$20=4, IF(NEDC!A1147="","", NEDC!A1147),IF($A$20=5, IF('JPN10-15'!A1147="","",'JPN10-15'!A1147),IF($A$20=6, IF(WLTC!B1147="","", WLTC!B1147),IF($A$20=7, IF('New Cycle 1'!A1147="","", 'New Cycle 1'!A1147),IF($A$20=8, IF('New Cycle 2'!A1147="","", 'New Cycle 3'!A1147),IF($A$20=9, IF('New Cycle 3'!A1147="","", 'New Cycle 3'!A1147),"")))))))))</f>
        <v>1145</v>
      </c>
      <c r="Q1147" s="32">
        <f>IF($A$20=1,IF(UDDS!C1147="","",UDDS!C1147),IF($A$20=2,IF('FTP-75'!C1147="","",'FTP-75'!C1147),IF($A$20=3, IF('US06'!C1147="","",'US06'!C1147),IF($A$20=4, IF(NEDC!B1147="","", NEDC!B1147),IF($A$20=5, IF('JPN10-15'!B1147="","",'JPN10-15'!B1147),IF($A$20=6, IF(WLTC!C1147="","", WLTC!C1147),IF($A$20=7, IF('New Cycle 1'!B1147="","", 'New Cycle 1'!B1147),IF($A$20=8, IF('New Cycle 2'!B1147="","", 'New Cycle 2'!B1147),IF($A$20=9, IF('New Cycle 3'!B1147="","", 'New Cycle 3'!B1147),"")))))))))</f>
        <v>75.375000089406967</v>
      </c>
      <c r="R1147" s="32">
        <f>IF($A$20=1,IF(UDDS!D1147="","",UDDS!D1147),IF($A$20=2,IF('FTP-75'!D1147="","",'FTP-75'!D1147),IF($A$20=3, IF('US06'!D1147="","",'US06'!D1147),IF($A$20=4, IF(NEDC!C1147="","", NEDC!C1147),IF($A$20=5, IF('JPN10-15'!C1147="","",'JPN10-15'!C1147),IF($A$20=6, IF(WLTC!D1147="","", WLTC!D1147),IF($A$20=7, IF('New Cycle 1'!C1147="","", 'New Cycle 1'!C1147),IF($A$20=8, IF('New Cycle 2'!C1147="","", 'New Cycle 2'!C1147),IF($A$20=9, IF('New Cycle 3'!C1147="","", 'New Cycle 3'!C1147),"")))))))))</f>
        <v>0</v>
      </c>
      <c r="S1147" s="32">
        <f>IF($A$20=1,IF(UDDS!E1147="","",UDDS!E1147),IF($A$20=2,IF('FTP-75'!E1147="","",'FTP-75'!E1147),IF($A$20=3, IF('US06'!E1147="","",'US06'!E1147),IF($A$20=4, IF(NEDC!D1147="","", NEDC!D1147),IF($A$20=5, IF('JPN10-15'!D1147="","",'JPN10-15'!D1147),IF($A$20=6, IF(WLTC!E1147="","", WLTC!E1147),IF($A$20=7, IF('New Cycle 1'!D1147="","", 'New Cycle 1'!D1147),IF($A$20=8, IF('New Cycle 2'!D1147="","", 'New Cycle 2'!D1147),IF($A$20=9, IF('New Cycle 3'!D1147="","", 'New Cycle 3'!D1147),"")))))))))</f>
        <v>20.93750002483527</v>
      </c>
      <c r="T1147" s="32">
        <f>IF($A$20=1,IF(UDDS!F1147="","",UDDS!F1147),IF($A$20=2,IF('FTP-75'!F1147="","",'FTP-75'!F1147),IF($A$20=3, IF('US06'!F1147="","",'US06'!F1147),IF($A$20=4, IF(NEDC!E1147="","", NEDC!E1147),IF($A$20=5, IF('JPN10-15'!E1147="","",'JPN10-15'!E1147),IF($A$20=6, IF(WLTC!F1147="","", WLTC!F1147),IF($A$20=7, IF('New Cycle 1'!E1147="","", 'New Cycle 1'!E1147),IF($A$20=8, IF('New Cycle 2'!E1147="","", 'New Cycle 2'!E1147),IF($A$20=9, IF('New Cycle 3'!E1147="","", 'New Cycle 3'!E1147),"")))))))))</f>
        <v>-1.0300925346436287</v>
      </c>
      <c r="U1147" s="32">
        <f>IF($A$20=1,IF(UDDS!G1147="","",UDDS!G1147),IF($A$20=2,IF('FTP-75'!G1147="","",'FTP-75'!G1147),IF($A$20=3, IF('US06'!G1147="","",'US06'!G1147),IF($A$20=4, IF(NEDC!F1147="","", NEDC!F1147),IF($A$20=5, IF('JPN10-15'!F1147="","",'JPN10-15'!F1147),IF($A$20=6, IF(WLTC!G1147="","", WLTC!G1147),IF($A$20=7, IF('New Cycle 1'!F1147="","", 'New Cycle 1'!F1147),IF($A$20=8, IF('New Cycle 2'!F1147="","", 'New Cycle 2'!F1147),IF($A$20=9, IF('New Cycle 3'!F1147="","", 'New Cycle 3'!F1147),"")))))))))</f>
        <v>10832.581663522493</v>
      </c>
    </row>
    <row r="1148" spans="16:21" x14ac:dyDescent="0.25">
      <c r="P1148" s="8">
        <f>IF($A$20=1,IF(UDDS!A1148="","",UDDS!A1148),IF($A$20=2,IF('FTP-75'!A1148="","",'FTP-75'!A1148),IF($A$20=3, IF('US06'!A1148="","",'US06'!A1148),IF($A$20=4, IF(NEDC!A1148="","", NEDC!A1148),IF($A$20=5, IF('JPN10-15'!A1148="","",'JPN10-15'!A1148),IF($A$20=6, IF(WLTC!B1148="","", WLTC!B1148),IF($A$20=7, IF('New Cycle 1'!A1148="","", 'New Cycle 1'!A1148),IF($A$20=8, IF('New Cycle 2'!A1148="","", 'New Cycle 3'!A1148),IF($A$20=9, IF('New Cycle 3'!A1148="","", 'New Cycle 3'!A1148),"")))))))))</f>
        <v>1146</v>
      </c>
      <c r="Q1148" s="32">
        <f>IF($A$20=1,IF(UDDS!C1148="","",UDDS!C1148),IF($A$20=2,IF('FTP-75'!C1148="","",'FTP-75'!C1148),IF($A$20=3, IF('US06'!C1148="","",'US06'!C1148),IF($A$20=4, IF(NEDC!B1148="","", NEDC!B1148),IF($A$20=5, IF('JPN10-15'!B1148="","",'JPN10-15'!B1148),IF($A$20=6, IF(WLTC!C1148="","", WLTC!C1148),IF($A$20=7, IF('New Cycle 1'!B1148="","", 'New Cycle 1'!B1148),IF($A$20=8, IF('New Cycle 2'!B1148="","", 'New Cycle 2'!B1148),IF($A$20=9, IF('New Cycle 3'!B1148="","", 'New Cycle 3'!B1148),"")))))))))</f>
        <v>71.625000089406967</v>
      </c>
      <c r="R1148" s="32">
        <f>IF($A$20=1,IF(UDDS!D1148="","",UDDS!D1148),IF($A$20=2,IF('FTP-75'!D1148="","",'FTP-75'!D1148),IF($A$20=3, IF('US06'!D1148="","",'US06'!D1148),IF($A$20=4, IF(NEDC!C1148="","", NEDC!C1148),IF($A$20=5, IF('JPN10-15'!C1148="","",'JPN10-15'!C1148),IF($A$20=6, IF(WLTC!D1148="","", WLTC!D1148),IF($A$20=7, IF('New Cycle 1'!C1148="","", 'New Cycle 1'!C1148),IF($A$20=8, IF('New Cycle 2'!C1148="","", 'New Cycle 2'!C1148),IF($A$20=9, IF('New Cycle 3'!C1148="","", 'New Cycle 3'!C1148),"")))))))))</f>
        <v>0</v>
      </c>
      <c r="S1148" s="32">
        <f>IF($A$20=1,IF(UDDS!E1148="","",UDDS!E1148),IF($A$20=2,IF('FTP-75'!E1148="","",'FTP-75'!E1148),IF($A$20=3, IF('US06'!E1148="","",'US06'!E1148),IF($A$20=4, IF(NEDC!D1148="","", NEDC!D1148),IF($A$20=5, IF('JPN10-15'!D1148="","",'JPN10-15'!D1148),IF($A$20=6, IF(WLTC!E1148="","", WLTC!E1148),IF($A$20=7, IF('New Cycle 1'!D1148="","", 'New Cycle 1'!D1148),IF($A$20=8, IF('New Cycle 2'!D1148="","", 'New Cycle 2'!D1148),IF($A$20=9, IF('New Cycle 3'!D1148="","", 'New Cycle 3'!D1148),"")))))))))</f>
        <v>19.895833358168602</v>
      </c>
      <c r="T1148" s="32">
        <f>IF($A$20=1,IF(UDDS!F1148="","",UDDS!F1148),IF($A$20=2,IF('FTP-75'!F1148="","",'FTP-75'!F1148),IF($A$20=3, IF('US06'!F1148="","",'US06'!F1148),IF($A$20=4, IF(NEDC!E1148="","", NEDC!E1148),IF($A$20=5, IF('JPN10-15'!E1148="","",'JPN10-15'!E1148),IF($A$20=6, IF(WLTC!F1148="","", WLTC!F1148),IF($A$20=7, IF('New Cycle 1'!E1148="","", 'New Cycle 1'!E1148),IF($A$20=8, IF('New Cycle 2'!E1148="","", 'New Cycle 2'!E1148),IF($A$20=9, IF('New Cycle 3'!E1148="","", 'New Cycle 3'!E1148),"")))))))))</f>
        <v>-1.0416666666666679</v>
      </c>
      <c r="U1148" s="32">
        <f>IF($A$20=1,IF(UDDS!G1148="","",UDDS!G1148),IF($A$20=2,IF('FTP-75'!G1148="","",'FTP-75'!G1148),IF($A$20=3, IF('US06'!G1148="","",'US06'!G1148),IF($A$20=4, IF(NEDC!F1148="","", NEDC!F1148),IF($A$20=5, IF('JPN10-15'!F1148="","",'JPN10-15'!F1148),IF($A$20=6, IF(WLTC!G1148="","", WLTC!G1148),IF($A$20=7, IF('New Cycle 1'!F1148="","", 'New Cycle 1'!F1148),IF($A$20=8, IF('New Cycle 2'!F1148="","", 'New Cycle 2'!F1148),IF($A$20=9, IF('New Cycle 3'!F1148="","", 'New Cycle 3'!F1148),"")))))))))</f>
        <v>10852.998330213995</v>
      </c>
    </row>
    <row r="1149" spans="16:21" x14ac:dyDescent="0.25">
      <c r="P1149" s="8">
        <f>IF($A$20=1,IF(UDDS!A1149="","",UDDS!A1149),IF($A$20=2,IF('FTP-75'!A1149="","",'FTP-75'!A1149),IF($A$20=3, IF('US06'!A1149="","",'US06'!A1149),IF($A$20=4, IF(NEDC!A1149="","", NEDC!A1149),IF($A$20=5, IF('JPN10-15'!A1149="","",'JPN10-15'!A1149),IF($A$20=6, IF(WLTC!B1149="","", WLTC!B1149),IF($A$20=7, IF('New Cycle 1'!A1149="","", 'New Cycle 1'!A1149),IF($A$20=8, IF('New Cycle 2'!A1149="","", 'New Cycle 3'!A1149),IF($A$20=9, IF('New Cycle 3'!A1149="","", 'New Cycle 3'!A1149),"")))))))))</f>
        <v>1147</v>
      </c>
      <c r="Q1149" s="32">
        <f>IF($A$20=1,IF(UDDS!C1149="","",UDDS!C1149),IF($A$20=2,IF('FTP-75'!C1149="","",'FTP-75'!C1149),IF($A$20=3, IF('US06'!C1149="","",'US06'!C1149),IF($A$20=4, IF(NEDC!B1149="","", NEDC!B1149),IF($A$20=5, IF('JPN10-15'!B1149="","",'JPN10-15'!B1149),IF($A$20=6, IF(WLTC!C1149="","", WLTC!C1149),IF($A$20=7, IF('New Cycle 1'!B1149="","", 'New Cycle 1'!B1149),IF($A$20=8, IF('New Cycle 2'!B1149="","", 'New Cycle 2'!B1149),IF($A$20=9, IF('New Cycle 3'!B1149="","", 'New Cycle 3'!B1149),"")))))))))</f>
        <v>67.875000089406967</v>
      </c>
      <c r="R1149" s="32">
        <f>IF($A$20=1,IF(UDDS!D1149="","",UDDS!D1149),IF($A$20=2,IF('FTP-75'!D1149="","",'FTP-75'!D1149),IF($A$20=3, IF('US06'!D1149="","",'US06'!D1149),IF($A$20=4, IF(NEDC!C1149="","", NEDC!C1149),IF($A$20=5, IF('JPN10-15'!C1149="","",'JPN10-15'!C1149),IF($A$20=6, IF(WLTC!D1149="","", WLTC!D1149),IF($A$20=7, IF('New Cycle 1'!C1149="","", 'New Cycle 1'!C1149),IF($A$20=8, IF('New Cycle 2'!C1149="","", 'New Cycle 2'!C1149),IF($A$20=9, IF('New Cycle 3'!C1149="","", 'New Cycle 3'!C1149),"")))))))))</f>
        <v>0</v>
      </c>
      <c r="S1149" s="32">
        <f>IF($A$20=1,IF(UDDS!E1149="","",UDDS!E1149),IF($A$20=2,IF('FTP-75'!E1149="","",'FTP-75'!E1149),IF($A$20=3, IF('US06'!E1149="","",'US06'!E1149),IF($A$20=4, IF(NEDC!D1149="","", NEDC!D1149),IF($A$20=5, IF('JPN10-15'!D1149="","",'JPN10-15'!D1149),IF($A$20=6, IF(WLTC!E1149="","", WLTC!E1149),IF($A$20=7, IF('New Cycle 1'!D1149="","", 'New Cycle 1'!D1149),IF($A$20=8, IF('New Cycle 2'!D1149="","", 'New Cycle 2'!D1149),IF($A$20=9, IF('New Cycle 3'!D1149="","", 'New Cycle 3'!D1149),"")))))))))</f>
        <v>18.854166691501934</v>
      </c>
      <c r="T1149" s="32">
        <f>IF($A$20=1,IF(UDDS!F1149="","",UDDS!F1149),IF($A$20=2,IF('FTP-75'!F1149="","",'FTP-75'!F1149),IF($A$20=3, IF('US06'!F1149="","",'US06'!F1149),IF($A$20=4, IF(NEDC!E1149="","", NEDC!E1149),IF($A$20=5, IF('JPN10-15'!E1149="","",'JPN10-15'!E1149),IF($A$20=6, IF(WLTC!F1149="","", WLTC!F1149),IF($A$20=7, IF('New Cycle 1'!E1149="","", 'New Cycle 1'!E1149),IF($A$20=8, IF('New Cycle 2'!E1149="","", 'New Cycle 2'!E1149),IF($A$20=9, IF('New Cycle 3'!E1149="","", 'New Cycle 3'!E1149),"")))))))))</f>
        <v>-1.0416666666666679</v>
      </c>
      <c r="U1149" s="32">
        <f>IF($A$20=1,IF(UDDS!G1149="","",UDDS!G1149),IF($A$20=2,IF('FTP-75'!G1149="","",'FTP-75'!G1149),IF($A$20=3, IF('US06'!G1149="","",'US06'!G1149),IF($A$20=4, IF(NEDC!F1149="","", NEDC!F1149),IF($A$20=5, IF('JPN10-15'!F1149="","",'JPN10-15'!F1149),IF($A$20=6, IF(WLTC!G1149="","", WLTC!G1149),IF($A$20=7, IF('New Cycle 1'!F1149="","", 'New Cycle 1'!F1149),IF($A$20=8, IF('New Cycle 2'!F1149="","", 'New Cycle 2'!F1149),IF($A$20=9, IF('New Cycle 3'!F1149="","", 'New Cycle 3'!F1149),"")))))))))</f>
        <v>10872.37333023883</v>
      </c>
    </row>
    <row r="1150" spans="16:21" x14ac:dyDescent="0.25">
      <c r="P1150" s="8">
        <f>IF($A$20=1,IF(UDDS!A1150="","",UDDS!A1150),IF($A$20=2,IF('FTP-75'!A1150="","",'FTP-75'!A1150),IF($A$20=3, IF('US06'!A1150="","",'US06'!A1150),IF($A$20=4, IF(NEDC!A1150="","", NEDC!A1150),IF($A$20=5, IF('JPN10-15'!A1150="","",'JPN10-15'!A1150),IF($A$20=6, IF(WLTC!B1150="","", WLTC!B1150),IF($A$20=7, IF('New Cycle 1'!A1150="","", 'New Cycle 1'!A1150),IF($A$20=8, IF('New Cycle 2'!A1150="","", 'New Cycle 3'!A1150),IF($A$20=9, IF('New Cycle 3'!A1150="","", 'New Cycle 3'!A1150),"")))))))))</f>
        <v>1148</v>
      </c>
      <c r="Q1150" s="32">
        <f>IF($A$20=1,IF(UDDS!C1150="","",UDDS!C1150),IF($A$20=2,IF('FTP-75'!C1150="","",'FTP-75'!C1150),IF($A$20=3, IF('US06'!C1150="","",'US06'!C1150),IF($A$20=4, IF(NEDC!B1150="","", NEDC!B1150),IF($A$20=5, IF('JPN10-15'!B1150="","",'JPN10-15'!B1150),IF($A$20=6, IF(WLTC!C1150="","", WLTC!C1150),IF($A$20=7, IF('New Cycle 1'!B1150="","", 'New Cycle 1'!B1150),IF($A$20=8, IF('New Cycle 2'!B1150="","", 'New Cycle 2'!B1150),IF($A$20=9, IF('New Cycle 3'!B1150="","", 'New Cycle 3'!B1150),"")))))))))</f>
        <v>64.125000089406967</v>
      </c>
      <c r="R1150" s="32">
        <f>IF($A$20=1,IF(UDDS!D1150="","",UDDS!D1150),IF($A$20=2,IF('FTP-75'!D1150="","",'FTP-75'!D1150),IF($A$20=3, IF('US06'!D1150="","",'US06'!D1150),IF($A$20=4, IF(NEDC!C1150="","", NEDC!C1150),IF($A$20=5, IF('JPN10-15'!C1150="","",'JPN10-15'!C1150),IF($A$20=6, IF(WLTC!D1150="","", WLTC!D1150),IF($A$20=7, IF('New Cycle 1'!C1150="","", 'New Cycle 1'!C1150),IF($A$20=8, IF('New Cycle 2'!C1150="","", 'New Cycle 2'!C1150),IF($A$20=9, IF('New Cycle 3'!C1150="","", 'New Cycle 3'!C1150),"")))))))))</f>
        <v>0</v>
      </c>
      <c r="S1150" s="32">
        <f>IF($A$20=1,IF(UDDS!E1150="","",UDDS!E1150),IF($A$20=2,IF('FTP-75'!E1150="","",'FTP-75'!E1150),IF($A$20=3, IF('US06'!E1150="","",'US06'!E1150),IF($A$20=4, IF(NEDC!D1150="","", NEDC!D1150),IF($A$20=5, IF('JPN10-15'!D1150="","",'JPN10-15'!D1150),IF($A$20=6, IF(WLTC!E1150="","", WLTC!E1150),IF($A$20=7, IF('New Cycle 1'!D1150="","", 'New Cycle 1'!D1150),IF($A$20=8, IF('New Cycle 2'!D1150="","", 'New Cycle 2'!D1150),IF($A$20=9, IF('New Cycle 3'!D1150="","", 'New Cycle 3'!D1150),"")))))))))</f>
        <v>17.81250002483527</v>
      </c>
      <c r="T1150" s="32">
        <f>IF($A$20=1,IF(UDDS!F1150="","",UDDS!F1150),IF($A$20=2,IF('FTP-75'!F1150="","",'FTP-75'!F1150),IF($A$20=3, IF('US06'!F1150="","",'US06'!F1150),IF($A$20=4, IF(NEDC!E1150="","", NEDC!E1150),IF($A$20=5, IF('JPN10-15'!E1150="","",'JPN10-15'!E1150),IF($A$20=6, IF(WLTC!F1150="","", WLTC!F1150),IF($A$20=7, IF('New Cycle 1'!E1150="","", 'New Cycle 1'!E1150),IF($A$20=8, IF('New Cycle 2'!E1150="","", 'New Cycle 2'!E1150),IF($A$20=9, IF('New Cycle 3'!E1150="","", 'New Cycle 3'!E1150),"")))))))))</f>
        <v>-1.0416666666666643</v>
      </c>
      <c r="U1150" s="32">
        <f>IF($A$20=1,IF(UDDS!G1150="","",UDDS!G1150),IF($A$20=2,IF('FTP-75'!G1150="","",'FTP-75'!G1150),IF($A$20=3, IF('US06'!G1150="","",'US06'!G1150),IF($A$20=4, IF(NEDC!F1150="","", NEDC!F1150),IF($A$20=5, IF('JPN10-15'!F1150="","",'JPN10-15'!F1150),IF($A$20=6, IF(WLTC!G1150="","", WLTC!G1150),IF($A$20=7, IF('New Cycle 1'!F1150="","", 'New Cycle 1'!F1150),IF($A$20=8, IF('New Cycle 2'!F1150="","", 'New Cycle 2'!F1150),IF($A$20=9, IF('New Cycle 3'!F1150="","", 'New Cycle 3'!F1150),"")))))))))</f>
        <v>10890.706663596999</v>
      </c>
    </row>
    <row r="1151" spans="16:21" x14ac:dyDescent="0.25">
      <c r="P1151" s="8">
        <f>IF($A$20=1,IF(UDDS!A1151="","",UDDS!A1151),IF($A$20=2,IF('FTP-75'!A1151="","",'FTP-75'!A1151),IF($A$20=3, IF('US06'!A1151="","",'US06'!A1151),IF($A$20=4, IF(NEDC!A1151="","", NEDC!A1151),IF($A$20=5, IF('JPN10-15'!A1151="","",'JPN10-15'!A1151),IF($A$20=6, IF(WLTC!B1151="","", WLTC!B1151),IF($A$20=7, IF('New Cycle 1'!A1151="","", 'New Cycle 1'!A1151),IF($A$20=8, IF('New Cycle 2'!A1151="","", 'New Cycle 3'!A1151),IF($A$20=9, IF('New Cycle 3'!A1151="","", 'New Cycle 3'!A1151),"")))))))))</f>
        <v>1149</v>
      </c>
      <c r="Q1151" s="32">
        <f>IF($A$20=1,IF(UDDS!C1151="","",UDDS!C1151),IF($A$20=2,IF('FTP-75'!C1151="","",'FTP-75'!C1151),IF($A$20=3, IF('US06'!C1151="","",'US06'!C1151),IF($A$20=4, IF(NEDC!B1151="","", NEDC!B1151),IF($A$20=5, IF('JPN10-15'!B1151="","",'JPN10-15'!B1151),IF($A$20=6, IF(WLTC!C1151="","", WLTC!C1151),IF($A$20=7, IF('New Cycle 1'!B1151="","", 'New Cycle 1'!B1151),IF($A$20=8, IF('New Cycle 2'!B1151="","", 'New Cycle 2'!B1151),IF($A$20=9, IF('New Cycle 3'!B1151="","", 'New Cycle 3'!B1151),"")))))))))</f>
        <v>60.375000089406967</v>
      </c>
      <c r="R1151" s="32">
        <f>IF($A$20=1,IF(UDDS!D1151="","",UDDS!D1151),IF($A$20=2,IF('FTP-75'!D1151="","",'FTP-75'!D1151),IF($A$20=3, IF('US06'!D1151="","",'US06'!D1151),IF($A$20=4, IF(NEDC!C1151="","", NEDC!C1151),IF($A$20=5, IF('JPN10-15'!C1151="","",'JPN10-15'!C1151),IF($A$20=6, IF(WLTC!D1151="","", WLTC!D1151),IF($A$20=7, IF('New Cycle 1'!C1151="","", 'New Cycle 1'!C1151),IF($A$20=8, IF('New Cycle 2'!C1151="","", 'New Cycle 2'!C1151),IF($A$20=9, IF('New Cycle 3'!C1151="","", 'New Cycle 3'!C1151),"")))))))))</f>
        <v>0</v>
      </c>
      <c r="S1151" s="32">
        <f>IF($A$20=1,IF(UDDS!E1151="","",UDDS!E1151),IF($A$20=2,IF('FTP-75'!E1151="","",'FTP-75'!E1151),IF($A$20=3, IF('US06'!E1151="","",'US06'!E1151),IF($A$20=4, IF(NEDC!D1151="","", NEDC!D1151),IF($A$20=5, IF('JPN10-15'!D1151="","",'JPN10-15'!D1151),IF($A$20=6, IF(WLTC!E1151="","", WLTC!E1151),IF($A$20=7, IF('New Cycle 1'!D1151="","", 'New Cycle 1'!D1151),IF($A$20=8, IF('New Cycle 2'!D1151="","", 'New Cycle 2'!D1151),IF($A$20=9, IF('New Cycle 3'!D1151="","", 'New Cycle 3'!D1151),"")))))))))</f>
        <v>16.770833358168602</v>
      </c>
      <c r="T1151" s="32">
        <f>IF($A$20=1,IF(UDDS!F1151="","",UDDS!F1151),IF($A$20=2,IF('FTP-75'!F1151="","",'FTP-75'!F1151),IF($A$20=3, IF('US06'!F1151="","",'US06'!F1151),IF($A$20=4, IF(NEDC!E1151="","", NEDC!E1151),IF($A$20=5, IF('JPN10-15'!E1151="","",'JPN10-15'!E1151),IF($A$20=6, IF(WLTC!F1151="","", WLTC!F1151),IF($A$20=7, IF('New Cycle 1'!E1151="","", 'New Cycle 1'!E1151),IF($A$20=8, IF('New Cycle 2'!E1151="","", 'New Cycle 2'!E1151),IF($A$20=9, IF('New Cycle 3'!E1151="","", 'New Cycle 3'!E1151),"")))))))))</f>
        <v>-1.0416666666666679</v>
      </c>
      <c r="U1151" s="32">
        <f>IF($A$20=1,IF(UDDS!G1151="","",UDDS!G1151),IF($A$20=2,IF('FTP-75'!G1151="","",'FTP-75'!G1151),IF($A$20=3, IF('US06'!G1151="","",'US06'!G1151),IF($A$20=4, IF(NEDC!F1151="","", NEDC!F1151),IF($A$20=5, IF('JPN10-15'!F1151="","",'JPN10-15'!F1151),IF($A$20=6, IF(WLTC!G1151="","", WLTC!G1151),IF($A$20=7, IF('New Cycle 1'!F1151="","", 'New Cycle 1'!F1151),IF($A$20=8, IF('New Cycle 2'!F1151="","", 'New Cycle 2'!F1151),IF($A$20=9, IF('New Cycle 3'!F1151="","", 'New Cycle 3'!F1151),"")))))))))</f>
        <v>10907.998330288501</v>
      </c>
    </row>
    <row r="1152" spans="16:21" x14ac:dyDescent="0.25">
      <c r="P1152" s="8">
        <f>IF($A$20=1,IF(UDDS!A1152="","",UDDS!A1152),IF($A$20=2,IF('FTP-75'!A1152="","",'FTP-75'!A1152),IF($A$20=3, IF('US06'!A1152="","",'US06'!A1152),IF($A$20=4, IF(NEDC!A1152="","", NEDC!A1152),IF($A$20=5, IF('JPN10-15'!A1152="","",'JPN10-15'!A1152),IF($A$20=6, IF(WLTC!B1152="","", WLTC!B1152),IF($A$20=7, IF('New Cycle 1'!A1152="","", 'New Cycle 1'!A1152),IF($A$20=8, IF('New Cycle 2'!A1152="","", 'New Cycle 3'!A1152),IF($A$20=9, IF('New Cycle 3'!A1152="","", 'New Cycle 3'!A1152),"")))))))))</f>
        <v>1150</v>
      </c>
      <c r="Q1152" s="32">
        <f>IF($A$20=1,IF(UDDS!C1152="","",UDDS!C1152),IF($A$20=2,IF('FTP-75'!C1152="","",'FTP-75'!C1152),IF($A$20=3, IF('US06'!C1152="","",'US06'!C1152),IF($A$20=4, IF(NEDC!B1152="","", NEDC!B1152),IF($A$20=5, IF('JPN10-15'!B1152="","",'JPN10-15'!B1152),IF($A$20=6, IF(WLTC!C1152="","", WLTC!C1152),IF($A$20=7, IF('New Cycle 1'!B1152="","", 'New Cycle 1'!B1152),IF($A$20=8, IF('New Cycle 2'!B1152="","", 'New Cycle 2'!B1152),IF($A$20=9, IF('New Cycle 3'!B1152="","", 'New Cycle 3'!B1152),"")))))))))</f>
        <v>56.625000089406967</v>
      </c>
      <c r="R1152" s="32">
        <f>IF($A$20=1,IF(UDDS!D1152="","",UDDS!D1152),IF($A$20=2,IF('FTP-75'!D1152="","",'FTP-75'!D1152),IF($A$20=3, IF('US06'!D1152="","",'US06'!D1152),IF($A$20=4, IF(NEDC!C1152="","", NEDC!C1152),IF($A$20=5, IF('JPN10-15'!C1152="","",'JPN10-15'!C1152),IF($A$20=6, IF(WLTC!D1152="","", WLTC!D1152),IF($A$20=7, IF('New Cycle 1'!C1152="","", 'New Cycle 1'!C1152),IF($A$20=8, IF('New Cycle 2'!C1152="","", 'New Cycle 2'!C1152),IF($A$20=9, IF('New Cycle 3'!C1152="","", 'New Cycle 3'!C1152),"")))))))))</f>
        <v>0</v>
      </c>
      <c r="S1152" s="32">
        <f>IF($A$20=1,IF(UDDS!E1152="","",UDDS!E1152),IF($A$20=2,IF('FTP-75'!E1152="","",'FTP-75'!E1152),IF($A$20=3, IF('US06'!E1152="","",'US06'!E1152),IF($A$20=4, IF(NEDC!D1152="","", NEDC!D1152),IF($A$20=5, IF('JPN10-15'!D1152="","",'JPN10-15'!D1152),IF($A$20=6, IF(WLTC!E1152="","", WLTC!E1152),IF($A$20=7, IF('New Cycle 1'!D1152="","", 'New Cycle 1'!D1152),IF($A$20=8, IF('New Cycle 2'!D1152="","", 'New Cycle 2'!D1152),IF($A$20=9, IF('New Cycle 3'!D1152="","", 'New Cycle 3'!D1152),"")))))))))</f>
        <v>15.729166691501934</v>
      </c>
      <c r="T1152" s="32">
        <f>IF($A$20=1,IF(UDDS!F1152="","",UDDS!F1152),IF($A$20=2,IF('FTP-75'!F1152="","",'FTP-75'!F1152),IF($A$20=3, IF('US06'!F1152="","",'US06'!F1152),IF($A$20=4, IF(NEDC!E1152="","", NEDC!E1152),IF($A$20=5, IF('JPN10-15'!E1152="","",'JPN10-15'!E1152),IF($A$20=6, IF(WLTC!F1152="","", WLTC!F1152),IF($A$20=7, IF('New Cycle 1'!E1152="","", 'New Cycle 1'!E1152),IF($A$20=8, IF('New Cycle 2'!E1152="","", 'New Cycle 2'!E1152),IF($A$20=9, IF('New Cycle 3'!E1152="","", 'New Cycle 3'!E1152),"")))))))))</f>
        <v>-1.0416666666666679</v>
      </c>
      <c r="U1152" s="32">
        <f>IF($A$20=1,IF(UDDS!G1152="","",UDDS!G1152),IF($A$20=2,IF('FTP-75'!G1152="","",'FTP-75'!G1152),IF($A$20=3, IF('US06'!G1152="","",'US06'!G1152),IF($A$20=4, IF(NEDC!F1152="","", NEDC!F1152),IF($A$20=5, IF('JPN10-15'!F1152="","",'JPN10-15'!F1152),IF($A$20=6, IF(WLTC!G1152="","", WLTC!G1152),IF($A$20=7, IF('New Cycle 1'!F1152="","", 'New Cycle 1'!F1152),IF($A$20=8, IF('New Cycle 2'!F1152="","", 'New Cycle 2'!F1152),IF($A$20=9, IF('New Cycle 3'!F1152="","", 'New Cycle 3'!F1152),"")))))))))</f>
        <v>10924.248330313336</v>
      </c>
    </row>
    <row r="1153" spans="16:21" x14ac:dyDescent="0.25">
      <c r="P1153" s="8">
        <f>IF($A$20=1,IF(UDDS!A1153="","",UDDS!A1153),IF($A$20=2,IF('FTP-75'!A1153="","",'FTP-75'!A1153),IF($A$20=3, IF('US06'!A1153="","",'US06'!A1153),IF($A$20=4, IF(NEDC!A1153="","", NEDC!A1153),IF($A$20=5, IF('JPN10-15'!A1153="","",'JPN10-15'!A1153),IF($A$20=6, IF(WLTC!B1153="","", WLTC!B1153),IF($A$20=7, IF('New Cycle 1'!A1153="","", 'New Cycle 1'!A1153),IF($A$20=8, IF('New Cycle 2'!A1153="","", 'New Cycle 3'!A1153),IF($A$20=9, IF('New Cycle 3'!A1153="","", 'New Cycle 3'!A1153),"")))))))))</f>
        <v>1151</v>
      </c>
      <c r="Q1153" s="32">
        <f>IF($A$20=1,IF(UDDS!C1153="","",UDDS!C1153),IF($A$20=2,IF('FTP-75'!C1153="","",'FTP-75'!C1153),IF($A$20=3, IF('US06'!C1153="","",'US06'!C1153),IF($A$20=4, IF(NEDC!B1153="","", NEDC!B1153),IF($A$20=5, IF('JPN10-15'!B1153="","",'JPN10-15'!B1153),IF($A$20=6, IF(WLTC!C1153="","", WLTC!C1153),IF($A$20=7, IF('New Cycle 1'!B1153="","", 'New Cycle 1'!B1153),IF($A$20=8, IF('New Cycle 2'!B1153="","", 'New Cycle 2'!B1153),IF($A$20=9, IF('New Cycle 3'!B1153="","", 'New Cycle 3'!B1153),"")))))))))</f>
        <v>52.875000089406967</v>
      </c>
      <c r="R1153" s="32">
        <f>IF($A$20=1,IF(UDDS!D1153="","",UDDS!D1153),IF($A$20=2,IF('FTP-75'!D1153="","",'FTP-75'!D1153),IF($A$20=3, IF('US06'!D1153="","",'US06'!D1153),IF($A$20=4, IF(NEDC!C1153="","", NEDC!C1153),IF($A$20=5, IF('JPN10-15'!C1153="","",'JPN10-15'!C1153),IF($A$20=6, IF(WLTC!D1153="","", WLTC!D1153),IF($A$20=7, IF('New Cycle 1'!C1153="","", 'New Cycle 1'!C1153),IF($A$20=8, IF('New Cycle 2'!C1153="","", 'New Cycle 2'!C1153),IF($A$20=9, IF('New Cycle 3'!C1153="","", 'New Cycle 3'!C1153),"")))))))))</f>
        <v>0</v>
      </c>
      <c r="S1153" s="32">
        <f>IF($A$20=1,IF(UDDS!E1153="","",UDDS!E1153),IF($A$20=2,IF('FTP-75'!E1153="","",'FTP-75'!E1153),IF($A$20=3, IF('US06'!E1153="","",'US06'!E1153),IF($A$20=4, IF(NEDC!D1153="","", NEDC!D1153),IF($A$20=5, IF('JPN10-15'!D1153="","",'JPN10-15'!D1153),IF($A$20=6, IF(WLTC!E1153="","", WLTC!E1153),IF($A$20=7, IF('New Cycle 1'!D1153="","", 'New Cycle 1'!D1153),IF($A$20=8, IF('New Cycle 2'!D1153="","", 'New Cycle 2'!D1153),IF($A$20=9, IF('New Cycle 3'!D1153="","", 'New Cycle 3'!D1153),"")))))))))</f>
        <v>14.687500024835268</v>
      </c>
      <c r="T1153" s="32">
        <f>IF($A$20=1,IF(UDDS!F1153="","",UDDS!F1153),IF($A$20=2,IF('FTP-75'!F1153="","",'FTP-75'!F1153),IF($A$20=3, IF('US06'!F1153="","",'US06'!F1153),IF($A$20=4, IF(NEDC!E1153="","", NEDC!E1153),IF($A$20=5, IF('JPN10-15'!E1153="","",'JPN10-15'!E1153),IF($A$20=6, IF(WLTC!F1153="","", WLTC!F1153),IF($A$20=7, IF('New Cycle 1'!E1153="","", 'New Cycle 1'!E1153),IF($A$20=8, IF('New Cycle 2'!E1153="","", 'New Cycle 2'!E1153),IF($A$20=9, IF('New Cycle 3'!E1153="","", 'New Cycle 3'!E1153),"")))))))))</f>
        <v>-1.0416666666666661</v>
      </c>
      <c r="U1153" s="32">
        <f>IF($A$20=1,IF(UDDS!G1153="","",UDDS!G1153),IF($A$20=2,IF('FTP-75'!G1153="","",'FTP-75'!G1153),IF($A$20=3, IF('US06'!G1153="","",'US06'!G1153),IF($A$20=4, IF(NEDC!F1153="","", NEDC!F1153),IF($A$20=5, IF('JPN10-15'!F1153="","",'JPN10-15'!F1153),IF($A$20=6, IF(WLTC!G1153="","", WLTC!G1153),IF($A$20=7, IF('New Cycle 1'!F1153="","", 'New Cycle 1'!F1153),IF($A$20=8, IF('New Cycle 2'!F1153="","", 'New Cycle 2'!F1153),IF($A$20=9, IF('New Cycle 3'!F1153="","", 'New Cycle 3'!F1153),"")))))))))</f>
        <v>10939.456663671504</v>
      </c>
    </row>
    <row r="1154" spans="16:21" x14ac:dyDescent="0.25">
      <c r="P1154" s="8">
        <f>IF($A$20=1,IF(UDDS!A1154="","",UDDS!A1154),IF($A$20=2,IF('FTP-75'!A1154="","",'FTP-75'!A1154),IF($A$20=3, IF('US06'!A1154="","",'US06'!A1154),IF($A$20=4, IF(NEDC!A1154="","", NEDC!A1154),IF($A$20=5, IF('JPN10-15'!A1154="","",'JPN10-15'!A1154),IF($A$20=6, IF(WLTC!B1154="","", WLTC!B1154),IF($A$20=7, IF('New Cycle 1'!A1154="","", 'New Cycle 1'!A1154),IF($A$20=8, IF('New Cycle 2'!A1154="","", 'New Cycle 3'!A1154),IF($A$20=9, IF('New Cycle 3'!A1154="","", 'New Cycle 3'!A1154),"")))))))))</f>
        <v>1152</v>
      </c>
      <c r="Q1154" s="32">
        <f>IF($A$20=1,IF(UDDS!C1154="","",UDDS!C1154),IF($A$20=2,IF('FTP-75'!C1154="","",'FTP-75'!C1154),IF($A$20=3, IF('US06'!C1154="","",'US06'!C1154),IF($A$20=4, IF(NEDC!B1154="","", NEDC!B1154),IF($A$20=5, IF('JPN10-15'!B1154="","",'JPN10-15'!B1154),IF($A$20=6, IF(WLTC!C1154="","", WLTC!C1154),IF($A$20=7, IF('New Cycle 1'!B1154="","", 'New Cycle 1'!B1154),IF($A$20=8, IF('New Cycle 2'!B1154="","", 'New Cycle 2'!B1154),IF($A$20=9, IF('New Cycle 3'!B1154="","", 'New Cycle 3'!B1154),"")))))))))</f>
        <v>48.833333452542625</v>
      </c>
      <c r="R1154" s="32">
        <f>IF($A$20=1,IF(UDDS!D1154="","",UDDS!D1154),IF($A$20=2,IF('FTP-75'!D1154="","",'FTP-75'!D1154),IF($A$20=3, IF('US06'!D1154="","",'US06'!D1154),IF($A$20=4, IF(NEDC!C1154="","", NEDC!C1154),IF($A$20=5, IF('JPN10-15'!C1154="","",'JPN10-15'!C1154),IF($A$20=6, IF(WLTC!D1154="","", WLTC!D1154),IF($A$20=7, IF('New Cycle 1'!C1154="","", 'New Cycle 1'!C1154),IF($A$20=8, IF('New Cycle 2'!C1154="","", 'New Cycle 2'!C1154),IF($A$20=9, IF('New Cycle 3'!C1154="","", 'New Cycle 3'!C1154),"")))))))))</f>
        <v>0</v>
      </c>
      <c r="S1154" s="32">
        <f>IF($A$20=1,IF(UDDS!E1154="","",UDDS!E1154),IF($A$20=2,IF('FTP-75'!E1154="","",'FTP-75'!E1154),IF($A$20=3, IF('US06'!E1154="","",'US06'!E1154),IF($A$20=4, IF(NEDC!D1154="","", NEDC!D1154),IF($A$20=5, IF('JPN10-15'!D1154="","",'JPN10-15'!D1154),IF($A$20=6, IF(WLTC!E1154="","", WLTC!E1154),IF($A$20=7, IF('New Cycle 1'!D1154="","", 'New Cycle 1'!D1154),IF($A$20=8, IF('New Cycle 2'!D1154="","", 'New Cycle 2'!D1154),IF($A$20=9, IF('New Cycle 3'!D1154="","", 'New Cycle 3'!D1154),"")))))))))</f>
        <v>13.564814847928506</v>
      </c>
      <c r="T1154" s="32">
        <f>IF($A$20=1,IF(UDDS!F1154="","",UDDS!F1154),IF($A$20=2,IF('FTP-75'!F1154="","",'FTP-75'!F1154),IF($A$20=3, IF('US06'!F1154="","",'US06'!F1154),IF($A$20=4, IF(NEDC!E1154="","", NEDC!E1154),IF($A$20=5, IF('JPN10-15'!E1154="","",'JPN10-15'!E1154),IF($A$20=6, IF(WLTC!F1154="","", WLTC!F1154),IF($A$20=7, IF('New Cycle 1'!E1154="","", 'New Cycle 1'!E1154),IF($A$20=8, IF('New Cycle 2'!E1154="","", 'New Cycle 2'!E1154),IF($A$20=9, IF('New Cycle 3'!E1154="","", 'New Cycle 3'!E1154),"")))))))))</f>
        <v>-1.1226851769067618</v>
      </c>
      <c r="U1154" s="32">
        <f>IF($A$20=1,IF(UDDS!G1154="","",UDDS!G1154),IF($A$20=2,IF('FTP-75'!G1154="","",'FTP-75'!G1154),IF($A$20=3, IF('US06'!G1154="","",'US06'!G1154),IF($A$20=4, IF(NEDC!F1154="","", NEDC!F1154),IF($A$20=5, IF('JPN10-15'!F1154="","",'JPN10-15'!F1154),IF($A$20=6, IF(WLTC!G1154="","", WLTC!G1154),IF($A$20=7, IF('New Cycle 1'!F1154="","", 'New Cycle 1'!F1154),IF($A$20=8, IF('New Cycle 2'!F1154="","", 'New Cycle 2'!F1154),IF($A$20=9, IF('New Cycle 3'!F1154="","", 'New Cycle 3'!F1154),"")))))))))</f>
        <v>10953.582821107886</v>
      </c>
    </row>
    <row r="1155" spans="16:21" x14ac:dyDescent="0.25">
      <c r="P1155" s="8">
        <f>IF($A$20=1,IF(UDDS!A1155="","",UDDS!A1155),IF($A$20=2,IF('FTP-75'!A1155="","",'FTP-75'!A1155),IF($A$20=3, IF('US06'!A1155="","",'US06'!A1155),IF($A$20=4, IF(NEDC!A1155="","", NEDC!A1155),IF($A$20=5, IF('JPN10-15'!A1155="","",'JPN10-15'!A1155),IF($A$20=6, IF(WLTC!B1155="","", WLTC!B1155),IF($A$20=7, IF('New Cycle 1'!A1155="","", 'New Cycle 1'!A1155),IF($A$20=8, IF('New Cycle 2'!A1155="","", 'New Cycle 3'!A1155),IF($A$20=9, IF('New Cycle 3'!A1155="","", 'New Cycle 3'!A1155),"")))))))))</f>
        <v>1153</v>
      </c>
      <c r="Q1155" s="32">
        <f>IF($A$20=1,IF(UDDS!C1155="","",UDDS!C1155),IF($A$20=2,IF('FTP-75'!C1155="","",'FTP-75'!C1155),IF($A$20=3, IF('US06'!C1155="","",'US06'!C1155),IF($A$20=4, IF(NEDC!B1155="","", NEDC!B1155),IF($A$20=5, IF('JPN10-15'!B1155="","",'JPN10-15'!B1155),IF($A$20=6, IF(WLTC!C1155="","", WLTC!C1155),IF($A$20=7, IF('New Cycle 1'!B1155="","", 'New Cycle 1'!B1155),IF($A$20=8, IF('New Cycle 2'!B1155="","", 'New Cycle 2'!B1155),IF($A$20=9, IF('New Cycle 3'!B1155="","", 'New Cycle 3'!B1155),"")))))))))</f>
        <v>43.833333452542625</v>
      </c>
      <c r="R1155" s="32">
        <f>IF($A$20=1,IF(UDDS!D1155="","",UDDS!D1155),IF($A$20=2,IF('FTP-75'!D1155="","",'FTP-75'!D1155),IF($A$20=3, IF('US06'!D1155="","",'US06'!D1155),IF($A$20=4, IF(NEDC!C1155="","", NEDC!C1155),IF($A$20=5, IF('JPN10-15'!C1155="","",'JPN10-15'!C1155),IF($A$20=6, IF(WLTC!D1155="","", WLTC!D1155),IF($A$20=7, IF('New Cycle 1'!C1155="","", 'New Cycle 1'!C1155),IF($A$20=8, IF('New Cycle 2'!C1155="","", 'New Cycle 2'!C1155),IF($A$20=9, IF('New Cycle 3'!C1155="","", 'New Cycle 3'!C1155),"")))))))))</f>
        <v>0</v>
      </c>
      <c r="S1155" s="32">
        <f>IF($A$20=1,IF(UDDS!E1155="","",UDDS!E1155),IF($A$20=2,IF('FTP-75'!E1155="","",'FTP-75'!E1155),IF($A$20=3, IF('US06'!E1155="","",'US06'!E1155),IF($A$20=4, IF(NEDC!D1155="","", NEDC!D1155),IF($A$20=5, IF('JPN10-15'!D1155="","",'JPN10-15'!D1155),IF($A$20=6, IF(WLTC!E1155="","", WLTC!E1155),IF($A$20=7, IF('New Cycle 1'!D1155="","", 'New Cycle 1'!D1155),IF($A$20=8, IF('New Cycle 2'!D1155="","", 'New Cycle 2'!D1155),IF($A$20=9, IF('New Cycle 3'!D1155="","", 'New Cycle 3'!D1155),"")))))))))</f>
        <v>12.175925959039617</v>
      </c>
      <c r="T1155" s="32">
        <f>IF($A$20=1,IF(UDDS!F1155="","",UDDS!F1155),IF($A$20=2,IF('FTP-75'!F1155="","",'FTP-75'!F1155),IF($A$20=3, IF('US06'!F1155="","",'US06'!F1155),IF($A$20=4, IF(NEDC!E1155="","", NEDC!E1155),IF($A$20=5, IF('JPN10-15'!E1155="","",'JPN10-15'!E1155),IF($A$20=6, IF(WLTC!F1155="","", WLTC!F1155),IF($A$20=7, IF('New Cycle 1'!E1155="","", 'New Cycle 1'!E1155),IF($A$20=8, IF('New Cycle 2'!E1155="","", 'New Cycle 2'!E1155),IF($A$20=9, IF('New Cycle 3'!E1155="","", 'New Cycle 3'!E1155),"")))))))))</f>
        <v>-1.3888888888888893</v>
      </c>
      <c r="U1155" s="32">
        <f>IF($A$20=1,IF(UDDS!G1155="","",UDDS!G1155),IF($A$20=2,IF('FTP-75'!G1155="","",'FTP-75'!G1155),IF($A$20=3, IF('US06'!G1155="","",'US06'!G1155),IF($A$20=4, IF(NEDC!F1155="","", NEDC!F1155),IF($A$20=5, IF('JPN10-15'!F1155="","",'JPN10-15'!F1155),IF($A$20=6, IF(WLTC!G1155="","", WLTC!G1155),IF($A$20=7, IF('New Cycle 1'!F1155="","", 'New Cycle 1'!F1155),IF($A$20=8, IF('New Cycle 2'!F1155="","", 'New Cycle 2'!F1155),IF($A$20=9, IF('New Cycle 3'!F1155="","", 'New Cycle 3'!F1155),"")))))))))</f>
        <v>10966.453191511369</v>
      </c>
    </row>
    <row r="1156" spans="16:21" x14ac:dyDescent="0.25">
      <c r="P1156" s="8">
        <f>IF($A$20=1,IF(UDDS!A1156="","",UDDS!A1156),IF($A$20=2,IF('FTP-75'!A1156="","",'FTP-75'!A1156),IF($A$20=3, IF('US06'!A1156="","",'US06'!A1156),IF($A$20=4, IF(NEDC!A1156="","", NEDC!A1156),IF($A$20=5, IF('JPN10-15'!A1156="","",'JPN10-15'!A1156),IF($A$20=6, IF(WLTC!B1156="","", WLTC!B1156),IF($A$20=7, IF('New Cycle 1'!A1156="","", 'New Cycle 1'!A1156),IF($A$20=8, IF('New Cycle 2'!A1156="","", 'New Cycle 3'!A1156),IF($A$20=9, IF('New Cycle 3'!A1156="","", 'New Cycle 3'!A1156),"")))))))))</f>
        <v>1154</v>
      </c>
      <c r="Q1156" s="32">
        <f>IF($A$20=1,IF(UDDS!C1156="","",UDDS!C1156),IF($A$20=2,IF('FTP-75'!C1156="","",'FTP-75'!C1156),IF($A$20=3, IF('US06'!C1156="","",'US06'!C1156),IF($A$20=4, IF(NEDC!B1156="","", NEDC!B1156),IF($A$20=5, IF('JPN10-15'!B1156="","",'JPN10-15'!B1156),IF($A$20=6, IF(WLTC!C1156="","", WLTC!C1156),IF($A$20=7, IF('New Cycle 1'!B1156="","", 'New Cycle 1'!B1156),IF($A$20=8, IF('New Cycle 2'!B1156="","", 'New Cycle 2'!B1156),IF($A$20=9, IF('New Cycle 3'!B1156="","", 'New Cycle 3'!B1156),"")))))))))</f>
        <v>38.834444416893852</v>
      </c>
      <c r="R1156" s="32">
        <f>IF($A$20=1,IF(UDDS!D1156="","",UDDS!D1156),IF($A$20=2,IF('FTP-75'!D1156="","",'FTP-75'!D1156),IF($A$20=3, IF('US06'!D1156="","",'US06'!D1156),IF($A$20=4, IF(NEDC!C1156="","", NEDC!C1156),IF($A$20=5, IF('JPN10-15'!C1156="","",'JPN10-15'!C1156),IF($A$20=6, IF(WLTC!D1156="","", WLTC!D1156),IF($A$20=7, IF('New Cycle 1'!C1156="","", 'New Cycle 1'!C1156),IF($A$20=8, IF('New Cycle 2'!C1156="","", 'New Cycle 2'!C1156),IF($A$20=9, IF('New Cycle 3'!C1156="","", 'New Cycle 3'!C1156),"")))))))))</f>
        <v>0</v>
      </c>
      <c r="S1156" s="32">
        <f>IF($A$20=1,IF(UDDS!E1156="","",UDDS!E1156),IF($A$20=2,IF('FTP-75'!E1156="","",'FTP-75'!E1156),IF($A$20=3, IF('US06'!E1156="","",'US06'!E1156),IF($A$20=4, IF(NEDC!D1156="","", NEDC!D1156),IF($A$20=5, IF('JPN10-15'!D1156="","",'JPN10-15'!D1156),IF($A$20=6, IF(WLTC!E1156="","", WLTC!E1156),IF($A$20=7, IF('New Cycle 1'!D1156="","", 'New Cycle 1'!D1156),IF($A$20=8, IF('New Cycle 2'!D1156="","", 'New Cycle 2'!D1156),IF($A$20=9, IF('New Cycle 3'!D1156="","", 'New Cycle 3'!D1156),"")))))))))</f>
        <v>10.787345671359404</v>
      </c>
      <c r="T1156" s="32">
        <f>IF($A$20=1,IF(UDDS!F1156="","",UDDS!F1156),IF($A$20=2,IF('FTP-75'!F1156="","",'FTP-75'!F1156),IF($A$20=3, IF('US06'!F1156="","",'US06'!F1156),IF($A$20=4, IF(NEDC!E1156="","", NEDC!E1156),IF($A$20=5, IF('JPN10-15'!E1156="","",'JPN10-15'!E1156),IF($A$20=6, IF(WLTC!F1156="","", WLTC!F1156),IF($A$20=7, IF('New Cycle 1'!E1156="","", 'New Cycle 1'!E1156),IF($A$20=8, IF('New Cycle 2'!E1156="","", 'New Cycle 2'!E1156),IF($A$20=9, IF('New Cycle 3'!E1156="","", 'New Cycle 3'!E1156),"")))))))))</f>
        <v>-1.3885802876802131</v>
      </c>
      <c r="U1156" s="32">
        <f>IF($A$20=1,IF(UDDS!G1156="","",UDDS!G1156),IF($A$20=2,IF('FTP-75'!G1156="","",'FTP-75'!G1156),IF($A$20=3, IF('US06'!G1156="","",'US06'!G1156),IF($A$20=4, IF(NEDC!F1156="","", NEDC!F1156),IF($A$20=5, IF('JPN10-15'!F1156="","",'JPN10-15'!F1156),IF($A$20=6, IF(WLTC!G1156="","", WLTC!G1156),IF($A$20=7, IF('New Cycle 1'!F1156="","", 'New Cycle 1'!F1156),IF($A$20=8, IF('New Cycle 2'!F1156="","", 'New Cycle 2'!F1156),IF($A$20=9, IF('New Cycle 3'!F1156="","", 'New Cycle 3'!F1156),"")))))))))</f>
        <v>10977.93482732657</v>
      </c>
    </row>
    <row r="1157" spans="16:21" x14ac:dyDescent="0.25">
      <c r="P1157" s="8">
        <f>IF($A$20=1,IF(UDDS!A1157="","",UDDS!A1157),IF($A$20=2,IF('FTP-75'!A1157="","",'FTP-75'!A1157),IF($A$20=3, IF('US06'!A1157="","",'US06'!A1157),IF($A$20=4, IF(NEDC!A1157="","", NEDC!A1157),IF($A$20=5, IF('JPN10-15'!A1157="","",'JPN10-15'!A1157),IF($A$20=6, IF(WLTC!B1157="","", WLTC!B1157),IF($A$20=7, IF('New Cycle 1'!A1157="","", 'New Cycle 1'!A1157),IF($A$20=8, IF('New Cycle 2'!A1157="","", 'New Cycle 3'!A1157),IF($A$20=9, IF('New Cycle 3'!A1157="","", 'New Cycle 3'!A1157),"")))))))))</f>
        <v>1155</v>
      </c>
      <c r="Q1157" s="32">
        <f>IF($A$20=1,IF(UDDS!C1157="","",UDDS!C1157),IF($A$20=2,IF('FTP-75'!C1157="","",'FTP-75'!C1157),IF($A$20=3, IF('US06'!C1157="","",'US06'!C1157),IF($A$20=4, IF(NEDC!B1157="","", NEDC!B1157),IF($A$20=5, IF('JPN10-15'!B1157="","",'JPN10-15'!B1157),IF($A$20=6, IF(WLTC!C1157="","", WLTC!C1157),IF($A$20=7, IF('New Cycle 1'!B1157="","", 'New Cycle 1'!B1157),IF($A$20=8, IF('New Cycle 2'!B1157="","", 'New Cycle 2'!B1157),IF($A$20=9, IF('New Cycle 3'!B1157="","", 'New Cycle 3'!B1157),"")))))))))</f>
        <v>33.888888955116272</v>
      </c>
      <c r="R1157" s="32">
        <f>IF($A$20=1,IF(UDDS!D1157="","",UDDS!D1157),IF($A$20=2,IF('FTP-75'!D1157="","",'FTP-75'!D1157),IF($A$20=3, IF('US06'!D1157="","",'US06'!D1157),IF($A$20=4, IF(NEDC!C1157="","", NEDC!C1157),IF($A$20=5, IF('JPN10-15'!C1157="","",'JPN10-15'!C1157),IF($A$20=6, IF(WLTC!D1157="","", WLTC!D1157),IF($A$20=7, IF('New Cycle 1'!C1157="","", 'New Cycle 1'!C1157),IF($A$20=8, IF('New Cycle 2'!C1157="","", 'New Cycle 2'!C1157),IF($A$20=9, IF('New Cycle 3'!C1157="","", 'New Cycle 3'!C1157),"")))))))))</f>
        <v>0</v>
      </c>
      <c r="S1157" s="32">
        <f>IF($A$20=1,IF(UDDS!E1157="","",UDDS!E1157),IF($A$20=2,IF('FTP-75'!E1157="","",'FTP-75'!E1157),IF($A$20=3, IF('US06'!E1157="","",'US06'!E1157),IF($A$20=4, IF(NEDC!D1157="","", NEDC!D1157),IF($A$20=5, IF('JPN10-15'!D1157="","",'JPN10-15'!D1157),IF($A$20=6, IF(WLTC!E1157="","", WLTC!E1157),IF($A$20=7, IF('New Cycle 1'!D1157="","", 'New Cycle 1'!D1157),IF($A$20=8, IF('New Cycle 2'!D1157="","", 'New Cycle 2'!D1157),IF($A$20=9, IF('New Cycle 3'!D1157="","", 'New Cycle 3'!D1157),"")))))))))</f>
        <v>9.4135802653100757</v>
      </c>
      <c r="T1157" s="32">
        <f>IF($A$20=1,IF(UDDS!F1157="","",UDDS!F1157),IF($A$20=2,IF('FTP-75'!F1157="","",'FTP-75'!F1157),IF($A$20=3, IF('US06'!F1157="","",'US06'!F1157),IF($A$20=4, IF(NEDC!E1157="","", NEDC!E1157),IF($A$20=5, IF('JPN10-15'!E1157="","",'JPN10-15'!E1157),IF($A$20=6, IF(WLTC!F1157="","", WLTC!F1157),IF($A$20=7, IF('New Cycle 1'!E1157="","", 'New Cycle 1'!E1157),IF($A$20=8, IF('New Cycle 2'!E1157="","", 'New Cycle 2'!E1157),IF($A$20=9, IF('New Cycle 3'!E1157="","", 'New Cycle 3'!E1157),"")))))))))</f>
        <v>-1.3737654060493281</v>
      </c>
      <c r="U1157" s="32">
        <f>IF($A$20=1,IF(UDDS!G1157="","",UDDS!G1157),IF($A$20=2,IF('FTP-75'!G1157="","",'FTP-75'!G1157),IF($A$20=3, IF('US06'!G1157="","",'US06'!G1157),IF($A$20=4, IF(NEDC!F1157="","", NEDC!F1157),IF($A$20=5, IF('JPN10-15'!F1157="","",'JPN10-15'!F1157),IF($A$20=6, IF(WLTC!G1157="","", WLTC!G1157),IF($A$20=7, IF('New Cycle 1'!F1157="","", 'New Cycle 1'!F1157),IF($A$20=8, IF('New Cycle 2'!F1157="","", 'New Cycle 2'!F1157),IF($A$20=9, IF('New Cycle 3'!F1157="","", 'New Cycle 3'!F1157),"")))))))))</f>
        <v>10988.035290294903</v>
      </c>
    </row>
    <row r="1158" spans="16:21" x14ac:dyDescent="0.25">
      <c r="P1158" s="8">
        <f>IF($A$20=1,IF(UDDS!A1158="","",UDDS!A1158),IF($A$20=2,IF('FTP-75'!A1158="","",'FTP-75'!A1158),IF($A$20=3, IF('US06'!A1158="","",'US06'!A1158),IF($A$20=4, IF(NEDC!A1158="","", NEDC!A1158),IF($A$20=5, IF('JPN10-15'!A1158="","",'JPN10-15'!A1158),IF($A$20=6, IF(WLTC!B1158="","", WLTC!B1158),IF($A$20=7, IF('New Cycle 1'!A1158="","", 'New Cycle 1'!A1158),IF($A$20=8, IF('New Cycle 2'!A1158="","", 'New Cycle 3'!A1158),IF($A$20=9, IF('New Cycle 3'!A1158="","", 'New Cycle 3'!A1158),"")))))))))</f>
        <v>1156</v>
      </c>
      <c r="Q1158" s="32">
        <f>IF($A$20=1,IF(UDDS!C1158="","",UDDS!C1158),IF($A$20=2,IF('FTP-75'!C1158="","",'FTP-75'!C1158),IF($A$20=3, IF('US06'!C1158="","",'US06'!C1158),IF($A$20=4, IF(NEDC!B1158="","", NEDC!B1158),IF($A$20=5, IF('JPN10-15'!B1158="","",'JPN10-15'!B1158),IF($A$20=6, IF(WLTC!C1158="","", WLTC!C1158),IF($A$20=7, IF('New Cycle 1'!B1158="","", 'New Cycle 1'!B1158),IF($A$20=8, IF('New Cycle 2'!B1158="","", 'New Cycle 2'!B1158),IF($A$20=9, IF('New Cycle 3'!B1158="","", 'New Cycle 3'!B1158),"")))))))))</f>
        <v>28.89111121495565</v>
      </c>
      <c r="R1158" s="32">
        <f>IF($A$20=1,IF(UDDS!D1158="","",UDDS!D1158),IF($A$20=2,IF('FTP-75'!D1158="","",'FTP-75'!D1158),IF($A$20=3, IF('US06'!D1158="","",'US06'!D1158),IF($A$20=4, IF(NEDC!C1158="","", NEDC!C1158),IF($A$20=5, IF('JPN10-15'!C1158="","",'JPN10-15'!C1158),IF($A$20=6, IF(WLTC!D1158="","", WLTC!D1158),IF($A$20=7, IF('New Cycle 1'!C1158="","", 'New Cycle 1'!C1158),IF($A$20=8, IF('New Cycle 2'!C1158="","", 'New Cycle 2'!C1158),IF($A$20=9, IF('New Cycle 3'!C1158="","", 'New Cycle 3'!C1158),"")))))))))</f>
        <v>0</v>
      </c>
      <c r="S1158" s="32">
        <f>IF($A$20=1,IF(UDDS!E1158="","",UDDS!E1158),IF($A$20=2,IF('FTP-75'!E1158="","",'FTP-75'!E1158),IF($A$20=3, IF('US06'!E1158="","",'US06'!E1158),IF($A$20=4, IF(NEDC!D1158="","", NEDC!D1158),IF($A$20=5, IF('JPN10-15'!D1158="","",'JPN10-15'!D1158),IF($A$20=6, IF(WLTC!E1158="","", WLTC!E1158),IF($A$20=7, IF('New Cycle 1'!D1158="","", 'New Cycle 1'!D1158),IF($A$20=8, IF('New Cycle 2'!D1158="","", 'New Cycle 2'!D1158),IF($A$20=9, IF('New Cycle 3'!D1158="","", 'New Cycle 3'!D1158),"")))))))))</f>
        <v>8.0253086708210137</v>
      </c>
      <c r="T1158" s="32">
        <f>IF($A$20=1,IF(UDDS!F1158="","",UDDS!F1158),IF($A$20=2,IF('FTP-75'!F1158="","",'FTP-75'!F1158),IF($A$20=3, IF('US06'!F1158="","",'US06'!F1158),IF($A$20=4, IF(NEDC!E1158="","", NEDC!E1158),IF($A$20=5, IF('JPN10-15'!E1158="","",'JPN10-15'!E1158),IF($A$20=6, IF(WLTC!F1158="","", WLTC!F1158),IF($A$20=7, IF('New Cycle 1'!E1158="","", 'New Cycle 1'!E1158),IF($A$20=8, IF('New Cycle 2'!E1158="","", 'New Cycle 2'!E1158),IF($A$20=9, IF('New Cycle 3'!E1158="","", 'New Cycle 3'!E1158),"")))))))))</f>
        <v>-1.388271594489062</v>
      </c>
      <c r="U1158" s="32">
        <f>IF($A$20=1,IF(UDDS!G1158="","",UDDS!G1158),IF($A$20=2,IF('FTP-75'!G1158="","",'FTP-75'!G1158),IF($A$20=3, IF('US06'!G1158="","",'US06'!G1158),IF($A$20=4, IF(NEDC!F1158="","", NEDC!F1158),IF($A$20=5, IF('JPN10-15'!F1158="","",'JPN10-15'!F1158),IF($A$20=6, IF(WLTC!G1158="","", WLTC!G1158),IF($A$20=7, IF('New Cycle 1'!F1158="","", 'New Cycle 1'!F1158),IF($A$20=8, IF('New Cycle 2'!F1158="","", 'New Cycle 2'!F1158),IF($A$20=9, IF('New Cycle 3'!F1158="","", 'New Cycle 3'!F1158),"")))))))))</f>
        <v>10996.75473476297</v>
      </c>
    </row>
    <row r="1159" spans="16:21" x14ac:dyDescent="0.25">
      <c r="P1159" s="8">
        <f>IF($A$20=1,IF(UDDS!A1159="","",UDDS!A1159),IF($A$20=2,IF('FTP-75'!A1159="","",'FTP-75'!A1159),IF($A$20=3, IF('US06'!A1159="","",'US06'!A1159),IF($A$20=4, IF(NEDC!A1159="","", NEDC!A1159),IF($A$20=5, IF('JPN10-15'!A1159="","",'JPN10-15'!A1159),IF($A$20=6, IF(WLTC!B1159="","", WLTC!B1159),IF($A$20=7, IF('New Cycle 1'!A1159="","", 'New Cycle 1'!A1159),IF($A$20=8, IF('New Cycle 2'!A1159="","", 'New Cycle 3'!A1159),IF($A$20=9, IF('New Cycle 3'!A1159="","", 'New Cycle 3'!A1159),"")))))))))</f>
        <v>1157</v>
      </c>
      <c r="Q1159" s="32">
        <f>IF($A$20=1,IF(UDDS!C1159="","",UDDS!C1159),IF($A$20=2,IF('FTP-75'!C1159="","",'FTP-75'!C1159),IF($A$20=3, IF('US06'!C1159="","",'US06'!C1159),IF($A$20=4, IF(NEDC!B1159="","", NEDC!B1159),IF($A$20=5, IF('JPN10-15'!B1159="","",'JPN10-15'!B1159),IF($A$20=6, IF(WLTC!C1159="","", WLTC!C1159),IF($A$20=7, IF('New Cycle 1'!B1159="","", 'New Cycle 1'!B1159),IF($A$20=8, IF('New Cycle 2'!B1159="","", 'New Cycle 2'!B1159),IF($A$20=9, IF('New Cycle 3'!B1159="","", 'New Cycle 3'!B1159),"")))))))))</f>
        <v>23.887777990765041</v>
      </c>
      <c r="R1159" s="32">
        <f>IF($A$20=1,IF(UDDS!D1159="","",UDDS!D1159),IF($A$20=2,IF('FTP-75'!D1159="","",'FTP-75'!D1159),IF($A$20=3, IF('US06'!D1159="","",'US06'!D1159),IF($A$20=4, IF(NEDC!C1159="","", NEDC!C1159),IF($A$20=5, IF('JPN10-15'!C1159="","",'JPN10-15'!C1159),IF($A$20=6, IF(WLTC!D1159="","", WLTC!D1159),IF($A$20=7, IF('New Cycle 1'!C1159="","", 'New Cycle 1'!C1159),IF($A$20=8, IF('New Cycle 2'!C1159="","", 'New Cycle 2'!C1159),IF($A$20=9, IF('New Cycle 3'!C1159="","", 'New Cycle 3'!C1159),"")))))))))</f>
        <v>0</v>
      </c>
      <c r="S1159" s="32">
        <f>IF($A$20=1,IF(UDDS!E1159="","",UDDS!E1159),IF($A$20=2,IF('FTP-75'!E1159="","",'FTP-75'!E1159),IF($A$20=3, IF('US06'!E1159="","",'US06'!E1159),IF($A$20=4, IF(NEDC!D1159="","", NEDC!D1159),IF($A$20=5, IF('JPN10-15'!D1159="","",'JPN10-15'!D1159),IF($A$20=6, IF(WLTC!E1159="","", WLTC!E1159),IF($A$20=7, IF('New Cycle 1'!D1159="","", 'New Cycle 1'!D1159),IF($A$20=8, IF('New Cycle 2'!D1159="","", 'New Cycle 2'!D1159),IF($A$20=9, IF('New Cycle 3'!D1159="","", 'New Cycle 3'!D1159),"")))))))))</f>
        <v>6.6354938863236228</v>
      </c>
      <c r="T1159" s="32">
        <f>IF($A$20=1,IF(UDDS!F1159="","",UDDS!F1159),IF($A$20=2,IF('FTP-75'!F1159="","",'FTP-75'!F1159),IF($A$20=3, IF('US06'!F1159="","",'US06'!F1159),IF($A$20=4, IF(NEDC!E1159="","", NEDC!E1159),IF($A$20=5, IF('JPN10-15'!E1159="","",'JPN10-15'!E1159),IF($A$20=6, IF(WLTC!F1159="","", WLTC!F1159),IF($A$20=7, IF('New Cycle 1'!E1159="","", 'New Cycle 1'!E1159),IF($A$20=8, IF('New Cycle 2'!E1159="","", 'New Cycle 2'!E1159),IF($A$20=9, IF('New Cycle 3'!E1159="","", 'New Cycle 3'!E1159),"")))))))))</f>
        <v>-1.3898147844973909</v>
      </c>
      <c r="U1159" s="32">
        <f>IF($A$20=1,IF(UDDS!G1159="","",UDDS!G1159),IF($A$20=2,IF('FTP-75'!G1159="","",'FTP-75'!G1159),IF($A$20=3, IF('US06'!G1159="","",'US06'!G1159),IF($A$20=4, IF(NEDC!F1159="","", NEDC!F1159),IF($A$20=5, IF('JPN10-15'!F1159="","",'JPN10-15'!F1159),IF($A$20=6, IF(WLTC!G1159="","", WLTC!G1159),IF($A$20=7, IF('New Cycle 1'!F1159="","", 'New Cycle 1'!F1159),IF($A$20=8, IF('New Cycle 2'!F1159="","", 'New Cycle 2'!F1159),IF($A$20=9, IF('New Cycle 3'!F1159="","", 'New Cycle 3'!F1159),"")))))))))</f>
        <v>11004.085136041542</v>
      </c>
    </row>
    <row r="1160" spans="16:21" x14ac:dyDescent="0.25">
      <c r="P1160" s="8">
        <f>IF($A$20=1,IF(UDDS!A1160="","",UDDS!A1160),IF($A$20=2,IF('FTP-75'!A1160="","",'FTP-75'!A1160),IF($A$20=3, IF('US06'!A1160="","",'US06'!A1160),IF($A$20=4, IF(NEDC!A1160="","", NEDC!A1160),IF($A$20=5, IF('JPN10-15'!A1160="","",'JPN10-15'!A1160),IF($A$20=6, IF(WLTC!B1160="","", WLTC!B1160),IF($A$20=7, IF('New Cycle 1'!A1160="","", 'New Cycle 1'!A1160),IF($A$20=8, IF('New Cycle 2'!A1160="","", 'New Cycle 3'!A1160),IF($A$20=9, IF('New Cycle 3'!A1160="","", 'New Cycle 3'!A1160),"")))))))))</f>
        <v>1158</v>
      </c>
      <c r="Q1160" s="32">
        <f>IF($A$20=1,IF(UDDS!C1160="","",UDDS!C1160),IF($A$20=2,IF('FTP-75'!C1160="","",'FTP-75'!C1160),IF($A$20=3, IF('US06'!C1160="","",'US06'!C1160),IF($A$20=4, IF(NEDC!B1160="","", NEDC!B1160),IF($A$20=5, IF('JPN10-15'!B1160="","",'JPN10-15'!B1160),IF($A$20=6, IF(WLTC!C1160="","", WLTC!C1160),IF($A$20=7, IF('New Cycle 1'!B1160="","", 'New Cycle 1'!B1160),IF($A$20=8, IF('New Cycle 2'!B1160="","", 'New Cycle 2'!B1160),IF($A$20=9, IF('New Cycle 3'!B1160="","", 'New Cycle 3'!B1160),"")))))))))</f>
        <v>18.887777990765041</v>
      </c>
      <c r="R1160" s="32">
        <f>IF($A$20=1,IF(UDDS!D1160="","",UDDS!D1160),IF($A$20=2,IF('FTP-75'!D1160="","",'FTP-75'!D1160),IF($A$20=3, IF('US06'!D1160="","",'US06'!D1160),IF($A$20=4, IF(NEDC!C1160="","", NEDC!C1160),IF($A$20=5, IF('JPN10-15'!C1160="","",'JPN10-15'!C1160),IF($A$20=6, IF(WLTC!D1160="","", WLTC!D1160),IF($A$20=7, IF('New Cycle 1'!C1160="","", 'New Cycle 1'!C1160),IF($A$20=8, IF('New Cycle 2'!C1160="","", 'New Cycle 2'!C1160),IF($A$20=9, IF('New Cycle 3'!C1160="","", 'New Cycle 3'!C1160),"")))))))))</f>
        <v>0</v>
      </c>
      <c r="S1160" s="32">
        <f>IF($A$20=1,IF(UDDS!E1160="","",UDDS!E1160),IF($A$20=2,IF('FTP-75'!E1160="","",'FTP-75'!E1160),IF($A$20=3, IF('US06'!E1160="","",'US06'!E1160),IF($A$20=4, IF(NEDC!D1160="","", NEDC!D1160),IF($A$20=5, IF('JPN10-15'!D1160="","",'JPN10-15'!D1160),IF($A$20=6, IF(WLTC!E1160="","", WLTC!E1160),IF($A$20=7, IF('New Cycle 1'!D1160="","", 'New Cycle 1'!D1160),IF($A$20=8, IF('New Cycle 2'!D1160="","", 'New Cycle 2'!D1160),IF($A$20=9, IF('New Cycle 3'!D1160="","", 'New Cycle 3'!D1160),"")))))))))</f>
        <v>5.2466049974347335</v>
      </c>
      <c r="T1160" s="32">
        <f>IF($A$20=1,IF(UDDS!F1160="","",UDDS!F1160),IF($A$20=2,IF('FTP-75'!F1160="","",'FTP-75'!F1160),IF($A$20=3, IF('US06'!F1160="","",'US06'!F1160),IF($A$20=4, IF(NEDC!E1160="","", NEDC!E1160),IF($A$20=5, IF('JPN10-15'!E1160="","",'JPN10-15'!E1160),IF($A$20=6, IF(WLTC!F1160="","", WLTC!F1160),IF($A$20=7, IF('New Cycle 1'!E1160="","", 'New Cycle 1'!E1160),IF($A$20=8, IF('New Cycle 2'!E1160="","", 'New Cycle 2'!E1160),IF($A$20=9, IF('New Cycle 3'!E1160="","", 'New Cycle 3'!E1160),"")))))))))</f>
        <v>-1.3888888888888893</v>
      </c>
      <c r="U1160" s="32">
        <f>IF($A$20=1,IF(UDDS!G1160="","",UDDS!G1160),IF($A$20=2,IF('FTP-75'!G1160="","",'FTP-75'!G1160),IF($A$20=3, IF('US06'!G1160="","",'US06'!G1160),IF($A$20=4, IF(NEDC!F1160="","", NEDC!F1160),IF($A$20=5, IF('JPN10-15'!F1160="","",'JPN10-15'!F1160),IF($A$20=6, IF(WLTC!G1160="","", WLTC!G1160),IF($A$20=7, IF('New Cycle 1'!F1160="","", 'New Cycle 1'!F1160),IF($A$20=8, IF('New Cycle 2'!F1160="","", 'New Cycle 2'!F1160),IF($A$20=9, IF('New Cycle 3'!F1160="","", 'New Cycle 3'!F1160),"")))))))))</f>
        <v>11010.026185483421</v>
      </c>
    </row>
    <row r="1161" spans="16:21" x14ac:dyDescent="0.25">
      <c r="P1161" s="8">
        <f>IF($A$20=1,IF(UDDS!A1161="","",UDDS!A1161),IF($A$20=2,IF('FTP-75'!A1161="","",'FTP-75'!A1161),IF($A$20=3, IF('US06'!A1161="","",'US06'!A1161),IF($A$20=4, IF(NEDC!A1161="","", NEDC!A1161),IF($A$20=5, IF('JPN10-15'!A1161="","",'JPN10-15'!A1161),IF($A$20=6, IF(WLTC!B1161="","", WLTC!B1161),IF($A$20=7, IF('New Cycle 1'!A1161="","", 'New Cycle 1'!A1161),IF($A$20=8, IF('New Cycle 2'!A1161="","", 'New Cycle 3'!A1161),IF($A$20=9, IF('New Cycle 3'!A1161="","", 'New Cycle 3'!A1161),"")))))))))</f>
        <v>1159</v>
      </c>
      <c r="Q1161" s="32">
        <f>IF($A$20=1,IF(UDDS!C1161="","",UDDS!C1161),IF($A$20=2,IF('FTP-75'!C1161="","",'FTP-75'!C1161),IF($A$20=3, IF('US06'!C1161="","",'US06'!C1161),IF($A$20=4, IF(NEDC!B1161="","", NEDC!B1161),IF($A$20=5, IF('JPN10-15'!B1161="","",'JPN10-15'!B1161),IF($A$20=6, IF(WLTC!C1161="","", WLTC!C1161),IF($A$20=7, IF('New Cycle 1'!B1161="","", 'New Cycle 1'!B1161),IF($A$20=8, IF('New Cycle 2'!B1161="","", 'New Cycle 2'!B1161),IF($A$20=9, IF('New Cycle 3'!B1161="","", 'New Cycle 3'!B1161),"")))))))))</f>
        <v>13.888888955116274</v>
      </c>
      <c r="R1161" s="32">
        <f>IF($A$20=1,IF(UDDS!D1161="","",UDDS!D1161),IF($A$20=2,IF('FTP-75'!D1161="","",'FTP-75'!D1161),IF($A$20=3, IF('US06'!D1161="","",'US06'!D1161),IF($A$20=4, IF(NEDC!C1161="","", NEDC!C1161),IF($A$20=5, IF('JPN10-15'!C1161="","",'JPN10-15'!C1161),IF($A$20=6, IF(WLTC!D1161="","", WLTC!D1161),IF($A$20=7, IF('New Cycle 1'!C1161="","", 'New Cycle 1'!C1161),IF($A$20=8, IF('New Cycle 2'!C1161="","", 'New Cycle 2'!C1161),IF($A$20=9, IF('New Cycle 3'!C1161="","", 'New Cycle 3'!C1161),"")))))))))</f>
        <v>0</v>
      </c>
      <c r="S1161" s="32">
        <f>IF($A$20=1,IF(UDDS!E1161="","",UDDS!E1161),IF($A$20=2,IF('FTP-75'!E1161="","",'FTP-75'!E1161),IF($A$20=3, IF('US06'!E1161="","",'US06'!E1161),IF($A$20=4, IF(NEDC!D1161="","", NEDC!D1161),IF($A$20=5, IF('JPN10-15'!D1161="","",'JPN10-15'!D1161),IF($A$20=6, IF(WLTC!E1161="","", WLTC!E1161),IF($A$20=7, IF('New Cycle 1'!D1161="","", 'New Cycle 1'!D1161),IF($A$20=8, IF('New Cycle 2'!D1161="","", 'New Cycle 2'!D1161),IF($A$20=9, IF('New Cycle 3'!D1161="","", 'New Cycle 3'!D1161),"")))))))))</f>
        <v>3.8580247097545204</v>
      </c>
      <c r="T1161" s="32">
        <f>IF($A$20=1,IF(UDDS!F1161="","",UDDS!F1161),IF($A$20=2,IF('FTP-75'!F1161="","",'FTP-75'!F1161),IF($A$20=3, IF('US06'!F1161="","",'US06'!F1161),IF($A$20=4, IF(NEDC!E1161="","", NEDC!E1161),IF($A$20=5, IF('JPN10-15'!E1161="","",'JPN10-15'!E1161),IF($A$20=6, IF(WLTC!F1161="","", WLTC!F1161),IF($A$20=7, IF('New Cycle 1'!E1161="","", 'New Cycle 1'!E1161),IF($A$20=8, IF('New Cycle 2'!E1161="","", 'New Cycle 2'!E1161),IF($A$20=9, IF('New Cycle 3'!E1161="","", 'New Cycle 3'!E1161),"")))))))))</f>
        <v>-1.3885802876802131</v>
      </c>
      <c r="U1161" s="32">
        <f>IF($A$20=1,IF(UDDS!G1161="","",UDDS!G1161),IF($A$20=2,IF('FTP-75'!G1161="","",'FTP-75'!G1161),IF($A$20=3, IF('US06'!G1161="","",'US06'!G1161),IF($A$20=4, IF(NEDC!F1161="","", NEDC!F1161),IF($A$20=5, IF('JPN10-15'!F1161="","",'JPN10-15'!F1161),IF($A$20=6, IF(WLTC!G1161="","", WLTC!G1161),IF($A$20=7, IF('New Cycle 1'!F1161="","", 'New Cycle 1'!F1161),IF($A$20=8, IF('New Cycle 2'!F1161="","", 'New Cycle 2'!F1161),IF($A$20=9, IF('New Cycle 3'!F1161="","", 'New Cycle 3'!F1161),"")))))))))</f>
        <v>11014.578500337015</v>
      </c>
    </row>
    <row r="1162" spans="16:21" x14ac:dyDescent="0.25">
      <c r="P1162" s="8">
        <f>IF($A$20=1,IF(UDDS!A1162="","",UDDS!A1162),IF($A$20=2,IF('FTP-75'!A1162="","",'FTP-75'!A1162),IF($A$20=3, IF('US06'!A1162="","",'US06'!A1162),IF($A$20=4, IF(NEDC!A1162="","", NEDC!A1162),IF($A$20=5, IF('JPN10-15'!A1162="","",'JPN10-15'!A1162),IF($A$20=6, IF(WLTC!B1162="","", WLTC!B1162),IF($A$20=7, IF('New Cycle 1'!A1162="","", 'New Cycle 1'!A1162),IF($A$20=8, IF('New Cycle 2'!A1162="","", 'New Cycle 3'!A1162),IF($A$20=9, IF('New Cycle 3'!A1162="","", 'New Cycle 3'!A1162),"")))))))))</f>
        <v>1160</v>
      </c>
      <c r="Q1162" s="32">
        <f>IF($A$20=1,IF(UDDS!C1162="","",UDDS!C1162),IF($A$20=2,IF('FTP-75'!C1162="","",'FTP-75'!C1162),IF($A$20=3, IF('US06'!C1162="","",'US06'!C1162),IF($A$20=4, IF(NEDC!B1162="","", NEDC!B1162),IF($A$20=5, IF('JPN10-15'!B1162="","",'JPN10-15'!B1162),IF($A$20=6, IF(WLTC!C1162="","", WLTC!C1162),IF($A$20=7, IF('New Cycle 1'!B1162="","", 'New Cycle 1'!B1162),IF($A$20=8, IF('New Cycle 2'!B1162="","", 'New Cycle 2'!B1162),IF($A$20=9, IF('New Cycle 3'!B1162="","", 'New Cycle 3'!B1162),"")))))))))</f>
        <v>8.8877776596281262</v>
      </c>
      <c r="R1162" s="32">
        <f>IF($A$20=1,IF(UDDS!D1162="","",UDDS!D1162),IF($A$20=2,IF('FTP-75'!D1162="","",'FTP-75'!D1162),IF($A$20=3, IF('US06'!D1162="","",'US06'!D1162),IF($A$20=4, IF(NEDC!C1162="","", NEDC!C1162),IF($A$20=5, IF('JPN10-15'!C1162="","",'JPN10-15'!C1162),IF($A$20=6, IF(WLTC!D1162="","", WLTC!D1162),IF($A$20=7, IF('New Cycle 1'!C1162="","", 'New Cycle 1'!C1162),IF($A$20=8, IF('New Cycle 2'!C1162="","", 'New Cycle 2'!C1162),IF($A$20=9, IF('New Cycle 3'!C1162="","", 'New Cycle 3'!C1162),"")))))))))</f>
        <v>0</v>
      </c>
      <c r="S1162" s="32">
        <f>IF($A$20=1,IF(UDDS!E1162="","",UDDS!E1162),IF($A$20=2,IF('FTP-75'!E1162="","",'FTP-75'!E1162),IF($A$20=3, IF('US06'!E1162="","",'US06'!E1162),IF($A$20=4, IF(NEDC!D1162="","", NEDC!D1162),IF($A$20=5, IF('JPN10-15'!D1162="","",'JPN10-15'!D1162),IF($A$20=6, IF(WLTC!E1162="","", WLTC!E1162),IF($A$20=7, IF('New Cycle 1'!D1162="","", 'New Cycle 1'!D1162),IF($A$20=8, IF('New Cycle 2'!D1162="","", 'New Cycle 2'!D1162),IF($A$20=9, IF('New Cycle 3'!D1162="","", 'New Cycle 3'!D1162),"")))))))))</f>
        <v>2.4688271276744795</v>
      </c>
      <c r="T1162" s="32">
        <f>IF($A$20=1,IF(UDDS!F1162="","",UDDS!F1162),IF($A$20=2,IF('FTP-75'!F1162="","",'FTP-75'!F1162),IF($A$20=3, IF('US06'!F1162="","",'US06'!F1162),IF($A$20=4, IF(NEDC!E1162="","", NEDC!E1162),IF($A$20=5, IF('JPN10-15'!E1162="","",'JPN10-15'!E1162),IF($A$20=6, IF(WLTC!F1162="","", WLTC!F1162),IF($A$20=7, IF('New Cycle 1'!E1162="","", 'New Cycle 1'!E1162),IF($A$20=8, IF('New Cycle 2'!E1162="","", 'New Cycle 2'!E1162),IF($A$20=9, IF('New Cycle 3'!E1162="","", 'New Cycle 3'!E1162),"")))))))))</f>
        <v>-1.3891975820800408</v>
      </c>
      <c r="U1162" s="32">
        <f>IF($A$20=1,IF(UDDS!G1162="","",UDDS!G1162),IF($A$20=2,IF('FTP-75'!G1162="","",'FTP-75'!G1162),IF($A$20=3, IF('US06'!G1162="","",'US06'!G1162),IF($A$20=4, IF(NEDC!F1162="","", NEDC!F1162),IF($A$20=5, IF('JPN10-15'!F1162="","",'JPN10-15'!F1162),IF($A$20=6, IF(WLTC!G1162="","", WLTC!G1162),IF($A$20=7, IF('New Cycle 1'!F1162="","", 'New Cycle 1'!F1162),IF($A$20=8, IF('New Cycle 2'!F1162="","", 'New Cycle 2'!F1162),IF($A$20=9, IF('New Cycle 3'!F1162="","", 'New Cycle 3'!F1162),"")))))))))</f>
        <v>11017.741926255729</v>
      </c>
    </row>
    <row r="1163" spans="16:21" x14ac:dyDescent="0.25">
      <c r="P1163" s="8">
        <f>IF($A$20=1,IF(UDDS!A1163="","",UDDS!A1163),IF($A$20=2,IF('FTP-75'!A1163="","",'FTP-75'!A1163),IF($A$20=3, IF('US06'!A1163="","",'US06'!A1163),IF($A$20=4, IF(NEDC!A1163="","", NEDC!A1163),IF($A$20=5, IF('JPN10-15'!A1163="","",'JPN10-15'!A1163),IF($A$20=6, IF(WLTC!B1163="","", WLTC!B1163),IF($A$20=7, IF('New Cycle 1'!A1163="","", 'New Cycle 1'!A1163),IF($A$20=8, IF('New Cycle 2'!A1163="","", 'New Cycle 3'!A1163),IF($A$20=9, IF('New Cycle 3'!A1163="","", 'New Cycle 3'!A1163),"")))))))))</f>
        <v>1161</v>
      </c>
      <c r="Q1163" s="32">
        <f>IF($A$20=1,IF(UDDS!C1163="","",UDDS!C1163),IF($A$20=2,IF('FTP-75'!C1163="","",'FTP-75'!C1163),IF($A$20=3, IF('US06'!C1163="","",'US06'!C1163),IF($A$20=4, IF(NEDC!B1163="","", NEDC!B1163),IF($A$20=5, IF('JPN10-15'!B1163="","",'JPN10-15'!B1163),IF($A$20=6, IF(WLTC!C1163="","", WLTC!C1163),IF($A$20=7, IF('New Cycle 1'!B1163="","", 'New Cycle 1'!B1163),IF($A$20=8, IF('New Cycle 2'!B1163="","", 'New Cycle 2'!B1163),IF($A$20=9, IF('New Cycle 3'!B1163="","", 'New Cycle 3'!B1163),"")))))))))</f>
        <v>3.8888889551162724</v>
      </c>
      <c r="R1163" s="32">
        <f>IF($A$20=1,IF(UDDS!D1163="","",UDDS!D1163),IF($A$20=2,IF('FTP-75'!D1163="","",'FTP-75'!D1163),IF($A$20=3, IF('US06'!D1163="","",'US06'!D1163),IF($A$20=4, IF(NEDC!C1163="","", NEDC!C1163),IF($A$20=5, IF('JPN10-15'!C1163="","",'JPN10-15'!C1163),IF($A$20=6, IF(WLTC!D1163="","", WLTC!D1163),IF($A$20=7, IF('New Cycle 1'!C1163="","", 'New Cycle 1'!C1163),IF($A$20=8, IF('New Cycle 2'!C1163="","", 'New Cycle 2'!C1163),IF($A$20=9, IF('New Cycle 3'!C1163="","", 'New Cycle 3'!C1163),"")))))))))</f>
        <v>0</v>
      </c>
      <c r="S1163" s="32">
        <f>IF($A$20=1,IF(UDDS!E1163="","",UDDS!E1163),IF($A$20=2,IF('FTP-75'!E1163="","",'FTP-75'!E1163),IF($A$20=3, IF('US06'!E1163="","",'US06'!E1163),IF($A$20=4, IF(NEDC!D1163="","", NEDC!D1163),IF($A$20=5, IF('JPN10-15'!D1163="","",'JPN10-15'!D1163),IF($A$20=6, IF(WLTC!E1163="","", WLTC!E1163),IF($A$20=7, IF('New Cycle 1'!D1163="","", 'New Cycle 1'!D1163),IF($A$20=8, IF('New Cycle 2'!D1163="","", 'New Cycle 2'!D1163),IF($A$20=9, IF('New Cycle 3'!D1163="","", 'New Cycle 3'!D1163),"")))))))))</f>
        <v>1.0802469319767423</v>
      </c>
      <c r="T1163" s="32">
        <f>IF($A$20=1,IF(UDDS!F1163="","",UDDS!F1163),IF($A$20=2,IF('FTP-75'!F1163="","",'FTP-75'!F1163),IF($A$20=3, IF('US06'!F1163="","",'US06'!F1163),IF($A$20=4, IF(NEDC!E1163="","", NEDC!E1163),IF($A$20=5, IF('JPN10-15'!E1163="","",'JPN10-15'!E1163),IF($A$20=6, IF(WLTC!F1163="","", WLTC!F1163),IF($A$20=7, IF('New Cycle 1'!E1163="","", 'New Cycle 1'!E1163),IF($A$20=8, IF('New Cycle 2'!E1163="","", 'New Cycle 2'!E1163),IF($A$20=9, IF('New Cycle 3'!E1163="","", 'New Cycle 3'!E1163),"")))))))))</f>
        <v>-1.3885801956977373</v>
      </c>
      <c r="U1163" s="32">
        <f>IF($A$20=1,IF(UDDS!G1163="","",UDDS!G1163),IF($A$20=2,IF('FTP-75'!G1163="","",'FTP-75'!G1163),IF($A$20=3, IF('US06'!G1163="","",'US06'!G1163),IF($A$20=4, IF(NEDC!F1163="","", NEDC!F1163),IF($A$20=5, IF('JPN10-15'!F1163="","",'JPN10-15'!F1163),IF($A$20=6, IF(WLTC!G1163="","", WLTC!G1163),IF($A$20=7, IF('New Cycle 1'!F1163="","", 'New Cycle 1'!F1163),IF($A$20=8, IF('New Cycle 2'!F1163="","", 'New Cycle 2'!F1163),IF($A$20=9, IF('New Cycle 3'!F1163="","", 'New Cycle 3'!F1163),"")))))))))</f>
        <v>11019.516463285554</v>
      </c>
    </row>
    <row r="1164" spans="16:21" x14ac:dyDescent="0.25">
      <c r="P1164" s="8">
        <f>IF($A$20=1,IF(UDDS!A1164="","",UDDS!A1164),IF($A$20=2,IF('FTP-75'!A1164="","",'FTP-75'!A1164),IF($A$20=3, IF('US06'!A1164="","",'US06'!A1164),IF($A$20=4, IF(NEDC!A1164="","", NEDC!A1164),IF($A$20=5, IF('JPN10-15'!A1164="","",'JPN10-15'!A1164),IF($A$20=6, IF(WLTC!B1164="","", WLTC!B1164),IF($A$20=7, IF('New Cycle 1'!A1164="","", 'New Cycle 1'!A1164),IF($A$20=8, IF('New Cycle 2'!A1164="","", 'New Cycle 3'!A1164),IF($A$20=9, IF('New Cycle 3'!A1164="","", 'New Cycle 3'!A1164),"")))))))))</f>
        <v>1162</v>
      </c>
      <c r="Q1164" s="32">
        <f>IF($A$20=1,IF(UDDS!C1164="","",UDDS!C1164),IF($A$20=2,IF('FTP-75'!C1164="","",'FTP-75'!C1164),IF($A$20=3, IF('US06'!C1164="","",'US06'!C1164),IF($A$20=4, IF(NEDC!B1164="","", NEDC!B1164),IF($A$20=5, IF('JPN10-15'!B1164="","",'JPN10-15'!B1164),IF($A$20=6, IF(WLTC!C1164="","", WLTC!C1164),IF($A$20=7, IF('New Cycle 1'!B1164="","", 'New Cycle 1'!B1164),IF($A$20=8, IF('New Cycle 2'!B1164="","", 'New Cycle 2'!B1164),IF($A$20=9, IF('New Cycle 3'!B1164="","", 'New Cycle 3'!B1164),"")))))))))</f>
        <v>0</v>
      </c>
      <c r="R1164" s="32">
        <f>IF($A$20=1,IF(UDDS!D1164="","",UDDS!D1164),IF($A$20=2,IF('FTP-75'!D1164="","",'FTP-75'!D1164),IF($A$20=3, IF('US06'!D1164="","",'US06'!D1164),IF($A$20=4, IF(NEDC!C1164="","", NEDC!C1164),IF($A$20=5, IF('JPN10-15'!C1164="","",'JPN10-15'!C1164),IF($A$20=6, IF(WLTC!D1164="","", WLTC!D1164),IF($A$20=7, IF('New Cycle 1'!C1164="","", 'New Cycle 1'!C1164),IF($A$20=8, IF('New Cycle 2'!C1164="","", 'New Cycle 2'!C1164),IF($A$20=9, IF('New Cycle 3'!C1164="","", 'New Cycle 3'!C1164),"")))))))))</f>
        <v>0</v>
      </c>
      <c r="S1164" s="32">
        <f>IF($A$20=1,IF(UDDS!E1164="","",UDDS!E1164),IF($A$20=2,IF('FTP-75'!E1164="","",'FTP-75'!E1164),IF($A$20=3, IF('US06'!E1164="","",'US06'!E1164),IF($A$20=4, IF(NEDC!D1164="","", NEDC!D1164),IF($A$20=5, IF('JPN10-15'!D1164="","",'JPN10-15'!D1164),IF($A$20=6, IF(WLTC!E1164="","", WLTC!E1164),IF($A$20=7, IF('New Cycle 1'!D1164="","", 'New Cycle 1'!D1164),IF($A$20=8, IF('New Cycle 2'!D1164="","", 'New Cycle 2'!D1164),IF($A$20=9, IF('New Cycle 3'!D1164="","", 'New Cycle 3'!D1164),"")))))))))</f>
        <v>0</v>
      </c>
      <c r="T1164" s="32">
        <f>IF($A$20=1,IF(UDDS!F1164="","",UDDS!F1164),IF($A$20=2,IF('FTP-75'!F1164="","",'FTP-75'!F1164),IF($A$20=3, IF('US06'!F1164="","",'US06'!F1164),IF($A$20=4, IF(NEDC!E1164="","", NEDC!E1164),IF($A$20=5, IF('JPN10-15'!E1164="","",'JPN10-15'!E1164),IF($A$20=6, IF(WLTC!F1164="","", WLTC!F1164),IF($A$20=7, IF('New Cycle 1'!E1164="","", 'New Cycle 1'!E1164),IF($A$20=8, IF('New Cycle 2'!E1164="","", 'New Cycle 2'!E1164),IF($A$20=9, IF('New Cycle 3'!E1164="","", 'New Cycle 3'!E1164),"")))))))))</f>
        <v>-1.0802469319767423</v>
      </c>
      <c r="U1164" s="32">
        <f>IF($A$20=1,IF(UDDS!G1164="","",UDDS!G1164),IF($A$20=2,IF('FTP-75'!G1164="","",'FTP-75'!G1164),IF($A$20=3, IF('US06'!G1164="","",'US06'!G1164),IF($A$20=4, IF(NEDC!F1164="","", NEDC!F1164),IF($A$20=5, IF('JPN10-15'!F1164="","",'JPN10-15'!F1164),IF($A$20=6, IF(WLTC!G1164="","", WLTC!G1164),IF($A$20=7, IF('New Cycle 1'!F1164="","", 'New Cycle 1'!F1164),IF($A$20=8, IF('New Cycle 2'!F1164="","", 'New Cycle 2'!F1164),IF($A$20=9, IF('New Cycle 3'!F1164="","", 'New Cycle 3'!F1164),"")))))))))</f>
        <v>11020.056586751542</v>
      </c>
    </row>
    <row r="1165" spans="16:21" x14ac:dyDescent="0.25">
      <c r="P1165" s="8">
        <f>IF($A$20=1,IF(UDDS!A1165="","",UDDS!A1165),IF($A$20=2,IF('FTP-75'!A1165="","",'FTP-75'!A1165),IF($A$20=3, IF('US06'!A1165="","",'US06'!A1165),IF($A$20=4, IF(NEDC!A1165="","", NEDC!A1165),IF($A$20=5, IF('JPN10-15'!A1165="","",'JPN10-15'!A1165),IF($A$20=6, IF(WLTC!B1165="","", WLTC!B1165),IF($A$20=7, IF('New Cycle 1'!A1165="","", 'New Cycle 1'!A1165),IF($A$20=8, IF('New Cycle 2'!A1165="","", 'New Cycle 3'!A1165),IF($A$20=9, IF('New Cycle 3'!A1165="","", 'New Cycle 3'!A1165),"")))))))))</f>
        <v>1163</v>
      </c>
      <c r="Q1165" s="32">
        <f>IF($A$20=1,IF(UDDS!C1165="","",UDDS!C1165),IF($A$20=2,IF('FTP-75'!C1165="","",'FTP-75'!C1165),IF($A$20=3, IF('US06'!C1165="","",'US06'!C1165),IF($A$20=4, IF(NEDC!B1165="","", NEDC!B1165),IF($A$20=5, IF('JPN10-15'!B1165="","",'JPN10-15'!B1165),IF($A$20=6, IF(WLTC!C1165="","", WLTC!C1165),IF($A$20=7, IF('New Cycle 1'!B1165="","", 'New Cycle 1'!B1165),IF($A$20=8, IF('New Cycle 2'!B1165="","", 'New Cycle 2'!B1165),IF($A$20=9, IF('New Cycle 3'!B1165="","", 'New Cycle 3'!B1165),"")))))))))</f>
        <v>0</v>
      </c>
      <c r="R1165" s="32">
        <f>IF($A$20=1,IF(UDDS!D1165="","",UDDS!D1165),IF($A$20=2,IF('FTP-75'!D1165="","",'FTP-75'!D1165),IF($A$20=3, IF('US06'!D1165="","",'US06'!D1165),IF($A$20=4, IF(NEDC!C1165="","", NEDC!C1165),IF($A$20=5, IF('JPN10-15'!C1165="","",'JPN10-15'!C1165),IF($A$20=6, IF(WLTC!D1165="","", WLTC!D1165),IF($A$20=7, IF('New Cycle 1'!C1165="","", 'New Cycle 1'!C1165),IF($A$20=8, IF('New Cycle 2'!C1165="","", 'New Cycle 2'!C1165),IF($A$20=9, IF('New Cycle 3'!C1165="","", 'New Cycle 3'!C1165),"")))))))))</f>
        <v>0</v>
      </c>
      <c r="S1165" s="32">
        <f>IF($A$20=1,IF(UDDS!E1165="","",UDDS!E1165),IF($A$20=2,IF('FTP-75'!E1165="","",'FTP-75'!E1165),IF($A$20=3, IF('US06'!E1165="","",'US06'!E1165),IF($A$20=4, IF(NEDC!D1165="","", NEDC!D1165),IF($A$20=5, IF('JPN10-15'!D1165="","",'JPN10-15'!D1165),IF($A$20=6, IF(WLTC!E1165="","", WLTC!E1165),IF($A$20=7, IF('New Cycle 1'!D1165="","", 'New Cycle 1'!D1165),IF($A$20=8, IF('New Cycle 2'!D1165="","", 'New Cycle 2'!D1165),IF($A$20=9, IF('New Cycle 3'!D1165="","", 'New Cycle 3'!D1165),"")))))))))</f>
        <v>0</v>
      </c>
      <c r="T1165" s="32">
        <f>IF($A$20=1,IF(UDDS!F1165="","",UDDS!F1165),IF($A$20=2,IF('FTP-75'!F1165="","",'FTP-75'!F1165),IF($A$20=3, IF('US06'!F1165="","",'US06'!F1165),IF($A$20=4, IF(NEDC!E1165="","", NEDC!E1165),IF($A$20=5, IF('JPN10-15'!E1165="","",'JPN10-15'!E1165),IF($A$20=6, IF(WLTC!F1165="","", WLTC!F1165),IF($A$20=7, IF('New Cycle 1'!E1165="","", 'New Cycle 1'!E1165),IF($A$20=8, IF('New Cycle 2'!E1165="","", 'New Cycle 2'!E1165),IF($A$20=9, IF('New Cycle 3'!E1165="","", 'New Cycle 3'!E1165),"")))))))))</f>
        <v>0</v>
      </c>
      <c r="U1165" s="32">
        <f>IF($A$20=1,IF(UDDS!G1165="","",UDDS!G1165),IF($A$20=2,IF('FTP-75'!G1165="","",'FTP-75'!G1165),IF($A$20=3, IF('US06'!G1165="","",'US06'!G1165),IF($A$20=4, IF(NEDC!F1165="","", NEDC!F1165),IF($A$20=5, IF('JPN10-15'!F1165="","",'JPN10-15'!F1165),IF($A$20=6, IF(WLTC!G1165="","", WLTC!G1165),IF($A$20=7, IF('New Cycle 1'!F1165="","", 'New Cycle 1'!F1165),IF($A$20=8, IF('New Cycle 2'!F1165="","", 'New Cycle 2'!F1165),IF($A$20=9, IF('New Cycle 3'!F1165="","", 'New Cycle 3'!F1165),"")))))))))</f>
        <v>11020.056586751542</v>
      </c>
    </row>
    <row r="1166" spans="16:21" x14ac:dyDescent="0.25">
      <c r="P1166" s="8">
        <f>IF($A$20=1,IF(UDDS!A1166="","",UDDS!A1166),IF($A$20=2,IF('FTP-75'!A1166="","",'FTP-75'!A1166),IF($A$20=3, IF('US06'!A1166="","",'US06'!A1166),IF($A$20=4, IF(NEDC!A1166="","", NEDC!A1166),IF($A$20=5, IF('JPN10-15'!A1166="","",'JPN10-15'!A1166),IF($A$20=6, IF(WLTC!B1166="","", WLTC!B1166),IF($A$20=7, IF('New Cycle 1'!A1166="","", 'New Cycle 1'!A1166),IF($A$20=8, IF('New Cycle 2'!A1166="","", 'New Cycle 3'!A1166),IF($A$20=9, IF('New Cycle 3'!A1166="","", 'New Cycle 3'!A1166),"")))))))))</f>
        <v>1164</v>
      </c>
      <c r="Q1166" s="32">
        <f>IF($A$20=1,IF(UDDS!C1166="","",UDDS!C1166),IF($A$20=2,IF('FTP-75'!C1166="","",'FTP-75'!C1166),IF($A$20=3, IF('US06'!C1166="","",'US06'!C1166),IF($A$20=4, IF(NEDC!B1166="","", NEDC!B1166),IF($A$20=5, IF('JPN10-15'!B1166="","",'JPN10-15'!B1166),IF($A$20=6, IF(WLTC!C1166="","", WLTC!C1166),IF($A$20=7, IF('New Cycle 1'!B1166="","", 'New Cycle 1'!B1166),IF($A$20=8, IF('New Cycle 2'!B1166="","", 'New Cycle 2'!B1166),IF($A$20=9, IF('New Cycle 3'!B1166="","", 'New Cycle 3'!B1166),"")))))))))</f>
        <v>0</v>
      </c>
      <c r="R1166" s="32">
        <f>IF($A$20=1,IF(UDDS!D1166="","",UDDS!D1166),IF($A$20=2,IF('FTP-75'!D1166="","",'FTP-75'!D1166),IF($A$20=3, IF('US06'!D1166="","",'US06'!D1166),IF($A$20=4, IF(NEDC!C1166="","", NEDC!C1166),IF($A$20=5, IF('JPN10-15'!C1166="","",'JPN10-15'!C1166),IF($A$20=6, IF(WLTC!D1166="","", WLTC!D1166),IF($A$20=7, IF('New Cycle 1'!C1166="","", 'New Cycle 1'!C1166),IF($A$20=8, IF('New Cycle 2'!C1166="","", 'New Cycle 2'!C1166),IF($A$20=9, IF('New Cycle 3'!C1166="","", 'New Cycle 3'!C1166),"")))))))))</f>
        <v>0</v>
      </c>
      <c r="S1166" s="32">
        <f>IF($A$20=1,IF(UDDS!E1166="","",UDDS!E1166),IF($A$20=2,IF('FTP-75'!E1166="","",'FTP-75'!E1166),IF($A$20=3, IF('US06'!E1166="","",'US06'!E1166),IF($A$20=4, IF(NEDC!D1166="","", NEDC!D1166),IF($A$20=5, IF('JPN10-15'!D1166="","",'JPN10-15'!D1166),IF($A$20=6, IF(WLTC!E1166="","", WLTC!E1166),IF($A$20=7, IF('New Cycle 1'!D1166="","", 'New Cycle 1'!D1166),IF($A$20=8, IF('New Cycle 2'!D1166="","", 'New Cycle 2'!D1166),IF($A$20=9, IF('New Cycle 3'!D1166="","", 'New Cycle 3'!D1166),"")))))))))</f>
        <v>0</v>
      </c>
      <c r="T1166" s="32">
        <f>IF($A$20=1,IF(UDDS!F1166="","",UDDS!F1166),IF($A$20=2,IF('FTP-75'!F1166="","",'FTP-75'!F1166),IF($A$20=3, IF('US06'!F1166="","",'US06'!F1166),IF($A$20=4, IF(NEDC!E1166="","", NEDC!E1166),IF($A$20=5, IF('JPN10-15'!E1166="","",'JPN10-15'!E1166),IF($A$20=6, IF(WLTC!F1166="","", WLTC!F1166),IF($A$20=7, IF('New Cycle 1'!E1166="","", 'New Cycle 1'!E1166),IF($A$20=8, IF('New Cycle 2'!E1166="","", 'New Cycle 2'!E1166),IF($A$20=9, IF('New Cycle 3'!E1166="","", 'New Cycle 3'!E1166),"")))))))))</f>
        <v>0</v>
      </c>
      <c r="U1166" s="32">
        <f>IF($A$20=1,IF(UDDS!G1166="","",UDDS!G1166),IF($A$20=2,IF('FTP-75'!G1166="","",'FTP-75'!G1166),IF($A$20=3, IF('US06'!G1166="","",'US06'!G1166),IF($A$20=4, IF(NEDC!F1166="","", NEDC!F1166),IF($A$20=5, IF('JPN10-15'!F1166="","",'JPN10-15'!F1166),IF($A$20=6, IF(WLTC!G1166="","", WLTC!G1166),IF($A$20=7, IF('New Cycle 1'!F1166="","", 'New Cycle 1'!F1166),IF($A$20=8, IF('New Cycle 2'!F1166="","", 'New Cycle 2'!F1166),IF($A$20=9, IF('New Cycle 3'!F1166="","", 'New Cycle 3'!F1166),"")))))))))</f>
        <v>11020.056586751542</v>
      </c>
    </row>
    <row r="1167" spans="16:21" x14ac:dyDescent="0.25">
      <c r="P1167" s="8">
        <f>IF($A$20=1,IF(UDDS!A1167="","",UDDS!A1167),IF($A$20=2,IF('FTP-75'!A1167="","",'FTP-75'!A1167),IF($A$20=3, IF('US06'!A1167="","",'US06'!A1167),IF($A$20=4, IF(NEDC!A1167="","", NEDC!A1167),IF($A$20=5, IF('JPN10-15'!A1167="","",'JPN10-15'!A1167),IF($A$20=6, IF(WLTC!B1167="","", WLTC!B1167),IF($A$20=7, IF('New Cycle 1'!A1167="","", 'New Cycle 1'!A1167),IF($A$20=8, IF('New Cycle 2'!A1167="","", 'New Cycle 3'!A1167),IF($A$20=9, IF('New Cycle 3'!A1167="","", 'New Cycle 3'!A1167),"")))))))))</f>
        <v>1165</v>
      </c>
      <c r="Q1167" s="32">
        <f>IF($A$20=1,IF(UDDS!C1167="","",UDDS!C1167),IF($A$20=2,IF('FTP-75'!C1167="","",'FTP-75'!C1167),IF($A$20=3, IF('US06'!C1167="","",'US06'!C1167),IF($A$20=4, IF(NEDC!B1167="","", NEDC!B1167),IF($A$20=5, IF('JPN10-15'!B1167="","",'JPN10-15'!B1167),IF($A$20=6, IF(WLTC!C1167="","", WLTC!C1167),IF($A$20=7, IF('New Cycle 1'!B1167="","", 'New Cycle 1'!B1167),IF($A$20=8, IF('New Cycle 2'!B1167="","", 'New Cycle 2'!B1167),IF($A$20=9, IF('New Cycle 3'!B1167="","", 'New Cycle 3'!B1167),"")))))))))</f>
        <v>0</v>
      </c>
      <c r="R1167" s="32">
        <f>IF($A$20=1,IF(UDDS!D1167="","",UDDS!D1167),IF($A$20=2,IF('FTP-75'!D1167="","",'FTP-75'!D1167),IF($A$20=3, IF('US06'!D1167="","",'US06'!D1167),IF($A$20=4, IF(NEDC!C1167="","", NEDC!C1167),IF($A$20=5, IF('JPN10-15'!C1167="","",'JPN10-15'!C1167),IF($A$20=6, IF(WLTC!D1167="","", WLTC!D1167),IF($A$20=7, IF('New Cycle 1'!C1167="","", 'New Cycle 1'!C1167),IF($A$20=8, IF('New Cycle 2'!C1167="","", 'New Cycle 2'!C1167),IF($A$20=9, IF('New Cycle 3'!C1167="","", 'New Cycle 3'!C1167),"")))))))))</f>
        <v>0</v>
      </c>
      <c r="S1167" s="32">
        <f>IF($A$20=1,IF(UDDS!E1167="","",UDDS!E1167),IF($A$20=2,IF('FTP-75'!E1167="","",'FTP-75'!E1167),IF($A$20=3, IF('US06'!E1167="","",'US06'!E1167),IF($A$20=4, IF(NEDC!D1167="","", NEDC!D1167),IF($A$20=5, IF('JPN10-15'!D1167="","",'JPN10-15'!D1167),IF($A$20=6, IF(WLTC!E1167="","", WLTC!E1167),IF($A$20=7, IF('New Cycle 1'!D1167="","", 'New Cycle 1'!D1167),IF($A$20=8, IF('New Cycle 2'!D1167="","", 'New Cycle 2'!D1167),IF($A$20=9, IF('New Cycle 3'!D1167="","", 'New Cycle 3'!D1167),"")))))))))</f>
        <v>0</v>
      </c>
      <c r="T1167" s="32">
        <f>IF($A$20=1,IF(UDDS!F1167="","",UDDS!F1167),IF($A$20=2,IF('FTP-75'!F1167="","",'FTP-75'!F1167),IF($A$20=3, IF('US06'!F1167="","",'US06'!F1167),IF($A$20=4, IF(NEDC!E1167="","", NEDC!E1167),IF($A$20=5, IF('JPN10-15'!E1167="","",'JPN10-15'!E1167),IF($A$20=6, IF(WLTC!F1167="","", WLTC!F1167),IF($A$20=7, IF('New Cycle 1'!E1167="","", 'New Cycle 1'!E1167),IF($A$20=8, IF('New Cycle 2'!E1167="","", 'New Cycle 2'!E1167),IF($A$20=9, IF('New Cycle 3'!E1167="","", 'New Cycle 3'!E1167),"")))))))))</f>
        <v>0</v>
      </c>
      <c r="U1167" s="32">
        <f>IF($A$20=1,IF(UDDS!G1167="","",UDDS!G1167),IF($A$20=2,IF('FTP-75'!G1167="","",'FTP-75'!G1167),IF($A$20=3, IF('US06'!G1167="","",'US06'!G1167),IF($A$20=4, IF(NEDC!F1167="","", NEDC!F1167),IF($A$20=5, IF('JPN10-15'!F1167="","",'JPN10-15'!F1167),IF($A$20=6, IF(WLTC!G1167="","", WLTC!G1167),IF($A$20=7, IF('New Cycle 1'!F1167="","", 'New Cycle 1'!F1167),IF($A$20=8, IF('New Cycle 2'!F1167="","", 'New Cycle 2'!F1167),IF($A$20=9, IF('New Cycle 3'!F1167="","", 'New Cycle 3'!F1167),"")))))))))</f>
        <v>11020.056586751542</v>
      </c>
    </row>
    <row r="1168" spans="16:21" x14ac:dyDescent="0.25">
      <c r="P1168" s="8">
        <f>IF($A$20=1,IF(UDDS!A1168="","",UDDS!A1168),IF($A$20=2,IF('FTP-75'!A1168="","",'FTP-75'!A1168),IF($A$20=3, IF('US06'!A1168="","",'US06'!A1168),IF($A$20=4, IF(NEDC!A1168="","", NEDC!A1168),IF($A$20=5, IF('JPN10-15'!A1168="","",'JPN10-15'!A1168),IF($A$20=6, IF(WLTC!B1168="","", WLTC!B1168),IF($A$20=7, IF('New Cycle 1'!A1168="","", 'New Cycle 1'!A1168),IF($A$20=8, IF('New Cycle 2'!A1168="","", 'New Cycle 3'!A1168),IF($A$20=9, IF('New Cycle 3'!A1168="","", 'New Cycle 3'!A1168),"")))))))))</f>
        <v>1166</v>
      </c>
      <c r="Q1168" s="32">
        <f>IF($A$20=1,IF(UDDS!C1168="","",UDDS!C1168),IF($A$20=2,IF('FTP-75'!C1168="","",'FTP-75'!C1168),IF($A$20=3, IF('US06'!C1168="","",'US06'!C1168),IF($A$20=4, IF(NEDC!B1168="","", NEDC!B1168),IF($A$20=5, IF('JPN10-15'!B1168="","",'JPN10-15'!B1168),IF($A$20=6, IF(WLTC!C1168="","", WLTC!C1168),IF($A$20=7, IF('New Cycle 1'!B1168="","", 'New Cycle 1'!B1168),IF($A$20=8, IF('New Cycle 2'!B1168="","", 'New Cycle 2'!B1168),IF($A$20=9, IF('New Cycle 3'!B1168="","", 'New Cycle 3'!B1168),"")))))))))</f>
        <v>0</v>
      </c>
      <c r="R1168" s="32">
        <f>IF($A$20=1,IF(UDDS!D1168="","",UDDS!D1168),IF($A$20=2,IF('FTP-75'!D1168="","",'FTP-75'!D1168),IF($A$20=3, IF('US06'!D1168="","",'US06'!D1168),IF($A$20=4, IF(NEDC!C1168="","", NEDC!C1168),IF($A$20=5, IF('JPN10-15'!C1168="","",'JPN10-15'!C1168),IF($A$20=6, IF(WLTC!D1168="","", WLTC!D1168),IF($A$20=7, IF('New Cycle 1'!C1168="","", 'New Cycle 1'!C1168),IF($A$20=8, IF('New Cycle 2'!C1168="","", 'New Cycle 2'!C1168),IF($A$20=9, IF('New Cycle 3'!C1168="","", 'New Cycle 3'!C1168),"")))))))))</f>
        <v>0</v>
      </c>
      <c r="S1168" s="32">
        <f>IF($A$20=1,IF(UDDS!E1168="","",UDDS!E1168),IF($A$20=2,IF('FTP-75'!E1168="","",'FTP-75'!E1168),IF($A$20=3, IF('US06'!E1168="","",'US06'!E1168),IF($A$20=4, IF(NEDC!D1168="","", NEDC!D1168),IF($A$20=5, IF('JPN10-15'!D1168="","",'JPN10-15'!D1168),IF($A$20=6, IF(WLTC!E1168="","", WLTC!E1168),IF($A$20=7, IF('New Cycle 1'!D1168="","", 'New Cycle 1'!D1168),IF($A$20=8, IF('New Cycle 2'!D1168="","", 'New Cycle 2'!D1168),IF($A$20=9, IF('New Cycle 3'!D1168="","", 'New Cycle 3'!D1168),"")))))))))</f>
        <v>0</v>
      </c>
      <c r="T1168" s="32">
        <f>IF($A$20=1,IF(UDDS!F1168="","",UDDS!F1168),IF($A$20=2,IF('FTP-75'!F1168="","",'FTP-75'!F1168),IF($A$20=3, IF('US06'!F1168="","",'US06'!F1168),IF($A$20=4, IF(NEDC!E1168="","", NEDC!E1168),IF($A$20=5, IF('JPN10-15'!E1168="","",'JPN10-15'!E1168),IF($A$20=6, IF(WLTC!F1168="","", WLTC!F1168),IF($A$20=7, IF('New Cycle 1'!E1168="","", 'New Cycle 1'!E1168),IF($A$20=8, IF('New Cycle 2'!E1168="","", 'New Cycle 2'!E1168),IF($A$20=9, IF('New Cycle 3'!E1168="","", 'New Cycle 3'!E1168),"")))))))))</f>
        <v>0</v>
      </c>
      <c r="U1168" s="32">
        <f>IF($A$20=1,IF(UDDS!G1168="","",UDDS!G1168),IF($A$20=2,IF('FTP-75'!G1168="","",'FTP-75'!G1168),IF($A$20=3, IF('US06'!G1168="","",'US06'!G1168),IF($A$20=4, IF(NEDC!F1168="","", NEDC!F1168),IF($A$20=5, IF('JPN10-15'!F1168="","",'JPN10-15'!F1168),IF($A$20=6, IF(WLTC!G1168="","", WLTC!G1168),IF($A$20=7, IF('New Cycle 1'!F1168="","", 'New Cycle 1'!F1168),IF($A$20=8, IF('New Cycle 2'!F1168="","", 'New Cycle 2'!F1168),IF($A$20=9, IF('New Cycle 3'!F1168="","", 'New Cycle 3'!F1168),"")))))))))</f>
        <v>11020.056586751542</v>
      </c>
    </row>
    <row r="1169" spans="16:21" x14ac:dyDescent="0.25">
      <c r="P1169" s="8">
        <f>IF($A$20=1,IF(UDDS!A1169="","",UDDS!A1169),IF($A$20=2,IF('FTP-75'!A1169="","",'FTP-75'!A1169),IF($A$20=3, IF('US06'!A1169="","",'US06'!A1169),IF($A$20=4, IF(NEDC!A1169="","", NEDC!A1169),IF($A$20=5, IF('JPN10-15'!A1169="","",'JPN10-15'!A1169),IF($A$20=6, IF(WLTC!B1169="","", WLTC!B1169),IF($A$20=7, IF('New Cycle 1'!A1169="","", 'New Cycle 1'!A1169),IF($A$20=8, IF('New Cycle 2'!A1169="","", 'New Cycle 3'!A1169),IF($A$20=9, IF('New Cycle 3'!A1169="","", 'New Cycle 3'!A1169),"")))))))))</f>
        <v>1167</v>
      </c>
      <c r="Q1169" s="32">
        <f>IF($A$20=1,IF(UDDS!C1169="","",UDDS!C1169),IF($A$20=2,IF('FTP-75'!C1169="","",'FTP-75'!C1169),IF($A$20=3, IF('US06'!C1169="","",'US06'!C1169),IF($A$20=4, IF(NEDC!B1169="","", NEDC!B1169),IF($A$20=5, IF('JPN10-15'!B1169="","",'JPN10-15'!B1169),IF($A$20=6, IF(WLTC!C1169="","", WLTC!C1169),IF($A$20=7, IF('New Cycle 1'!B1169="","", 'New Cycle 1'!B1169),IF($A$20=8, IF('New Cycle 2'!B1169="","", 'New Cycle 2'!B1169),IF($A$20=9, IF('New Cycle 3'!B1169="","", 'New Cycle 3'!B1169),"")))))))))</f>
        <v>0</v>
      </c>
      <c r="R1169" s="32">
        <f>IF($A$20=1,IF(UDDS!D1169="","",UDDS!D1169),IF($A$20=2,IF('FTP-75'!D1169="","",'FTP-75'!D1169),IF($A$20=3, IF('US06'!D1169="","",'US06'!D1169),IF($A$20=4, IF(NEDC!C1169="","", NEDC!C1169),IF($A$20=5, IF('JPN10-15'!C1169="","",'JPN10-15'!C1169),IF($A$20=6, IF(WLTC!D1169="","", WLTC!D1169),IF($A$20=7, IF('New Cycle 1'!C1169="","", 'New Cycle 1'!C1169),IF($A$20=8, IF('New Cycle 2'!C1169="","", 'New Cycle 2'!C1169),IF($A$20=9, IF('New Cycle 3'!C1169="","", 'New Cycle 3'!C1169),"")))))))))</f>
        <v>0</v>
      </c>
      <c r="S1169" s="32">
        <f>IF($A$20=1,IF(UDDS!E1169="","",UDDS!E1169),IF($A$20=2,IF('FTP-75'!E1169="","",'FTP-75'!E1169),IF($A$20=3, IF('US06'!E1169="","",'US06'!E1169),IF($A$20=4, IF(NEDC!D1169="","", NEDC!D1169),IF($A$20=5, IF('JPN10-15'!D1169="","",'JPN10-15'!D1169),IF($A$20=6, IF(WLTC!E1169="","", WLTC!E1169),IF($A$20=7, IF('New Cycle 1'!D1169="","", 'New Cycle 1'!D1169),IF($A$20=8, IF('New Cycle 2'!D1169="","", 'New Cycle 2'!D1169),IF($A$20=9, IF('New Cycle 3'!D1169="","", 'New Cycle 3'!D1169),"")))))))))</f>
        <v>0</v>
      </c>
      <c r="T1169" s="32">
        <f>IF($A$20=1,IF(UDDS!F1169="","",UDDS!F1169),IF($A$20=2,IF('FTP-75'!F1169="","",'FTP-75'!F1169),IF($A$20=3, IF('US06'!F1169="","",'US06'!F1169),IF($A$20=4, IF(NEDC!E1169="","", NEDC!E1169),IF($A$20=5, IF('JPN10-15'!E1169="","",'JPN10-15'!E1169),IF($A$20=6, IF(WLTC!F1169="","", WLTC!F1169),IF($A$20=7, IF('New Cycle 1'!E1169="","", 'New Cycle 1'!E1169),IF($A$20=8, IF('New Cycle 2'!E1169="","", 'New Cycle 2'!E1169),IF($A$20=9, IF('New Cycle 3'!E1169="","", 'New Cycle 3'!E1169),"")))))))))</f>
        <v>0</v>
      </c>
      <c r="U1169" s="32">
        <f>IF($A$20=1,IF(UDDS!G1169="","",UDDS!G1169),IF($A$20=2,IF('FTP-75'!G1169="","",'FTP-75'!G1169),IF($A$20=3, IF('US06'!G1169="","",'US06'!G1169),IF($A$20=4, IF(NEDC!F1169="","", NEDC!F1169),IF($A$20=5, IF('JPN10-15'!F1169="","",'JPN10-15'!F1169),IF($A$20=6, IF(WLTC!G1169="","", WLTC!G1169),IF($A$20=7, IF('New Cycle 1'!F1169="","", 'New Cycle 1'!F1169),IF($A$20=8, IF('New Cycle 2'!F1169="","", 'New Cycle 2'!F1169),IF($A$20=9, IF('New Cycle 3'!F1169="","", 'New Cycle 3'!F1169),"")))))))))</f>
        <v>11020.056586751542</v>
      </c>
    </row>
    <row r="1170" spans="16:21" x14ac:dyDescent="0.25">
      <c r="P1170" s="8">
        <f>IF($A$20=1,IF(UDDS!A1170="","",UDDS!A1170),IF($A$20=2,IF('FTP-75'!A1170="","",'FTP-75'!A1170),IF($A$20=3, IF('US06'!A1170="","",'US06'!A1170),IF($A$20=4, IF(NEDC!A1170="","", NEDC!A1170),IF($A$20=5, IF('JPN10-15'!A1170="","",'JPN10-15'!A1170),IF($A$20=6, IF(WLTC!B1170="","", WLTC!B1170),IF($A$20=7, IF('New Cycle 1'!A1170="","", 'New Cycle 1'!A1170),IF($A$20=8, IF('New Cycle 2'!A1170="","", 'New Cycle 3'!A1170),IF($A$20=9, IF('New Cycle 3'!A1170="","", 'New Cycle 3'!A1170),"")))))))))</f>
        <v>1168</v>
      </c>
      <c r="Q1170" s="32">
        <f>IF($A$20=1,IF(UDDS!C1170="","",UDDS!C1170),IF($A$20=2,IF('FTP-75'!C1170="","",'FTP-75'!C1170),IF($A$20=3, IF('US06'!C1170="","",'US06'!C1170),IF($A$20=4, IF(NEDC!B1170="","", NEDC!B1170),IF($A$20=5, IF('JPN10-15'!B1170="","",'JPN10-15'!B1170),IF($A$20=6, IF(WLTC!C1170="","", WLTC!C1170),IF($A$20=7, IF('New Cycle 1'!B1170="","", 'New Cycle 1'!B1170),IF($A$20=8, IF('New Cycle 2'!B1170="","", 'New Cycle 2'!B1170),IF($A$20=9, IF('New Cycle 3'!B1170="","", 'New Cycle 3'!B1170),"")))))))))</f>
        <v>0</v>
      </c>
      <c r="R1170" s="32">
        <f>IF($A$20=1,IF(UDDS!D1170="","",UDDS!D1170),IF($A$20=2,IF('FTP-75'!D1170="","",'FTP-75'!D1170),IF($A$20=3, IF('US06'!D1170="","",'US06'!D1170),IF($A$20=4, IF(NEDC!C1170="","", NEDC!C1170),IF($A$20=5, IF('JPN10-15'!C1170="","",'JPN10-15'!C1170),IF($A$20=6, IF(WLTC!D1170="","", WLTC!D1170),IF($A$20=7, IF('New Cycle 1'!C1170="","", 'New Cycle 1'!C1170),IF($A$20=8, IF('New Cycle 2'!C1170="","", 'New Cycle 2'!C1170),IF($A$20=9, IF('New Cycle 3'!C1170="","", 'New Cycle 3'!C1170),"")))))))))</f>
        <v>0</v>
      </c>
      <c r="S1170" s="32">
        <f>IF($A$20=1,IF(UDDS!E1170="","",UDDS!E1170),IF($A$20=2,IF('FTP-75'!E1170="","",'FTP-75'!E1170),IF($A$20=3, IF('US06'!E1170="","",'US06'!E1170),IF($A$20=4, IF(NEDC!D1170="","", NEDC!D1170),IF($A$20=5, IF('JPN10-15'!D1170="","",'JPN10-15'!D1170),IF($A$20=6, IF(WLTC!E1170="","", WLTC!E1170),IF($A$20=7, IF('New Cycle 1'!D1170="","", 'New Cycle 1'!D1170),IF($A$20=8, IF('New Cycle 2'!D1170="","", 'New Cycle 2'!D1170),IF($A$20=9, IF('New Cycle 3'!D1170="","", 'New Cycle 3'!D1170),"")))))))))</f>
        <v>0</v>
      </c>
      <c r="T1170" s="32">
        <f>IF($A$20=1,IF(UDDS!F1170="","",UDDS!F1170),IF($A$20=2,IF('FTP-75'!F1170="","",'FTP-75'!F1170),IF($A$20=3, IF('US06'!F1170="","",'US06'!F1170),IF($A$20=4, IF(NEDC!E1170="","", NEDC!E1170),IF($A$20=5, IF('JPN10-15'!E1170="","",'JPN10-15'!E1170),IF($A$20=6, IF(WLTC!F1170="","", WLTC!F1170),IF($A$20=7, IF('New Cycle 1'!E1170="","", 'New Cycle 1'!E1170),IF($A$20=8, IF('New Cycle 2'!E1170="","", 'New Cycle 2'!E1170),IF($A$20=9, IF('New Cycle 3'!E1170="","", 'New Cycle 3'!E1170),"")))))))))</f>
        <v>0</v>
      </c>
      <c r="U1170" s="32">
        <f>IF($A$20=1,IF(UDDS!G1170="","",UDDS!G1170),IF($A$20=2,IF('FTP-75'!G1170="","",'FTP-75'!G1170),IF($A$20=3, IF('US06'!G1170="","",'US06'!G1170),IF($A$20=4, IF(NEDC!F1170="","", NEDC!F1170),IF($A$20=5, IF('JPN10-15'!F1170="","",'JPN10-15'!F1170),IF($A$20=6, IF(WLTC!G1170="","", WLTC!G1170),IF($A$20=7, IF('New Cycle 1'!F1170="","", 'New Cycle 1'!F1170),IF($A$20=8, IF('New Cycle 2'!F1170="","", 'New Cycle 2'!F1170),IF($A$20=9, IF('New Cycle 3'!F1170="","", 'New Cycle 3'!F1170),"")))))))))</f>
        <v>11020.056586751542</v>
      </c>
    </row>
    <row r="1171" spans="16:21" x14ac:dyDescent="0.25">
      <c r="P1171" s="8">
        <f>IF($A$20=1,IF(UDDS!A1171="","",UDDS!A1171),IF($A$20=2,IF('FTP-75'!A1171="","",'FTP-75'!A1171),IF($A$20=3, IF('US06'!A1171="","",'US06'!A1171),IF($A$20=4, IF(NEDC!A1171="","", NEDC!A1171),IF($A$20=5, IF('JPN10-15'!A1171="","",'JPN10-15'!A1171),IF($A$20=6, IF(WLTC!B1171="","", WLTC!B1171),IF($A$20=7, IF('New Cycle 1'!A1171="","", 'New Cycle 1'!A1171),IF($A$20=8, IF('New Cycle 2'!A1171="","", 'New Cycle 3'!A1171),IF($A$20=9, IF('New Cycle 3'!A1171="","", 'New Cycle 3'!A1171),"")))))))))</f>
        <v>1169</v>
      </c>
      <c r="Q1171" s="32">
        <f>IF($A$20=1,IF(UDDS!C1171="","",UDDS!C1171),IF($A$20=2,IF('FTP-75'!C1171="","",'FTP-75'!C1171),IF($A$20=3, IF('US06'!C1171="","",'US06'!C1171),IF($A$20=4, IF(NEDC!B1171="","", NEDC!B1171),IF($A$20=5, IF('JPN10-15'!B1171="","",'JPN10-15'!B1171),IF($A$20=6, IF(WLTC!C1171="","", WLTC!C1171),IF($A$20=7, IF('New Cycle 1'!B1171="","", 'New Cycle 1'!B1171),IF($A$20=8, IF('New Cycle 2'!B1171="","", 'New Cycle 2'!B1171),IF($A$20=9, IF('New Cycle 3'!B1171="","", 'New Cycle 3'!B1171),"")))))))))</f>
        <v>0</v>
      </c>
      <c r="R1171" s="32">
        <f>IF($A$20=1,IF(UDDS!D1171="","",UDDS!D1171),IF($A$20=2,IF('FTP-75'!D1171="","",'FTP-75'!D1171),IF($A$20=3, IF('US06'!D1171="","",'US06'!D1171),IF($A$20=4, IF(NEDC!C1171="","", NEDC!C1171),IF($A$20=5, IF('JPN10-15'!C1171="","",'JPN10-15'!C1171),IF($A$20=6, IF(WLTC!D1171="","", WLTC!D1171),IF($A$20=7, IF('New Cycle 1'!C1171="","", 'New Cycle 1'!C1171),IF($A$20=8, IF('New Cycle 2'!C1171="","", 'New Cycle 2'!C1171),IF($A$20=9, IF('New Cycle 3'!C1171="","", 'New Cycle 3'!C1171),"")))))))))</f>
        <v>0</v>
      </c>
      <c r="S1171" s="32">
        <f>IF($A$20=1,IF(UDDS!E1171="","",UDDS!E1171),IF($A$20=2,IF('FTP-75'!E1171="","",'FTP-75'!E1171),IF($A$20=3, IF('US06'!E1171="","",'US06'!E1171),IF($A$20=4, IF(NEDC!D1171="","", NEDC!D1171),IF($A$20=5, IF('JPN10-15'!D1171="","",'JPN10-15'!D1171),IF($A$20=6, IF(WLTC!E1171="","", WLTC!E1171),IF($A$20=7, IF('New Cycle 1'!D1171="","", 'New Cycle 1'!D1171),IF($A$20=8, IF('New Cycle 2'!D1171="","", 'New Cycle 2'!D1171),IF($A$20=9, IF('New Cycle 3'!D1171="","", 'New Cycle 3'!D1171),"")))))))))</f>
        <v>0</v>
      </c>
      <c r="T1171" s="32">
        <f>IF($A$20=1,IF(UDDS!F1171="","",UDDS!F1171),IF($A$20=2,IF('FTP-75'!F1171="","",'FTP-75'!F1171),IF($A$20=3, IF('US06'!F1171="","",'US06'!F1171),IF($A$20=4, IF(NEDC!E1171="","", NEDC!E1171),IF($A$20=5, IF('JPN10-15'!E1171="","",'JPN10-15'!E1171),IF($A$20=6, IF(WLTC!F1171="","", WLTC!F1171),IF($A$20=7, IF('New Cycle 1'!E1171="","", 'New Cycle 1'!E1171),IF($A$20=8, IF('New Cycle 2'!E1171="","", 'New Cycle 2'!E1171),IF($A$20=9, IF('New Cycle 3'!E1171="","", 'New Cycle 3'!E1171),"")))))))))</f>
        <v>0</v>
      </c>
      <c r="U1171" s="32">
        <f>IF($A$20=1,IF(UDDS!G1171="","",UDDS!G1171),IF($A$20=2,IF('FTP-75'!G1171="","",'FTP-75'!G1171),IF($A$20=3, IF('US06'!G1171="","",'US06'!G1171),IF($A$20=4, IF(NEDC!F1171="","", NEDC!F1171),IF($A$20=5, IF('JPN10-15'!F1171="","",'JPN10-15'!F1171),IF($A$20=6, IF(WLTC!G1171="","", WLTC!G1171),IF($A$20=7, IF('New Cycle 1'!F1171="","", 'New Cycle 1'!F1171),IF($A$20=8, IF('New Cycle 2'!F1171="","", 'New Cycle 2'!F1171),IF($A$20=9, IF('New Cycle 3'!F1171="","", 'New Cycle 3'!F1171),"")))))))))</f>
        <v>11020.056586751542</v>
      </c>
    </row>
    <row r="1172" spans="16:21" x14ac:dyDescent="0.25">
      <c r="P1172" s="8">
        <f>IF($A$20=1,IF(UDDS!A1172="","",UDDS!A1172),IF($A$20=2,IF('FTP-75'!A1172="","",'FTP-75'!A1172),IF($A$20=3, IF('US06'!A1172="","",'US06'!A1172),IF($A$20=4, IF(NEDC!A1172="","", NEDC!A1172),IF($A$20=5, IF('JPN10-15'!A1172="","",'JPN10-15'!A1172),IF($A$20=6, IF(WLTC!B1172="","", WLTC!B1172),IF($A$20=7, IF('New Cycle 1'!A1172="","", 'New Cycle 1'!A1172),IF($A$20=8, IF('New Cycle 2'!A1172="","", 'New Cycle 3'!A1172),IF($A$20=9, IF('New Cycle 3'!A1172="","", 'New Cycle 3'!A1172),"")))))))))</f>
        <v>1170</v>
      </c>
      <c r="Q1172" s="32">
        <f>IF($A$20=1,IF(UDDS!C1172="","",UDDS!C1172),IF($A$20=2,IF('FTP-75'!C1172="","",'FTP-75'!C1172),IF($A$20=3, IF('US06'!C1172="","",'US06'!C1172),IF($A$20=4, IF(NEDC!B1172="","", NEDC!B1172),IF($A$20=5, IF('JPN10-15'!B1172="","",'JPN10-15'!B1172),IF($A$20=6, IF(WLTC!C1172="","", WLTC!C1172),IF($A$20=7, IF('New Cycle 1'!B1172="","", 'New Cycle 1'!B1172),IF($A$20=8, IF('New Cycle 2'!B1172="","", 'New Cycle 2'!B1172),IF($A$20=9, IF('New Cycle 3'!B1172="","", 'New Cycle 3'!B1172),"")))))))))</f>
        <v>0</v>
      </c>
      <c r="R1172" s="32">
        <f>IF($A$20=1,IF(UDDS!D1172="","",UDDS!D1172),IF($A$20=2,IF('FTP-75'!D1172="","",'FTP-75'!D1172),IF($A$20=3, IF('US06'!D1172="","",'US06'!D1172),IF($A$20=4, IF(NEDC!C1172="","", NEDC!C1172),IF($A$20=5, IF('JPN10-15'!C1172="","",'JPN10-15'!C1172),IF($A$20=6, IF(WLTC!D1172="","", WLTC!D1172),IF($A$20=7, IF('New Cycle 1'!C1172="","", 'New Cycle 1'!C1172),IF($A$20=8, IF('New Cycle 2'!C1172="","", 'New Cycle 2'!C1172),IF($A$20=9, IF('New Cycle 3'!C1172="","", 'New Cycle 3'!C1172),"")))))))))</f>
        <v>0</v>
      </c>
      <c r="S1172" s="32">
        <f>IF($A$20=1,IF(UDDS!E1172="","",UDDS!E1172),IF($A$20=2,IF('FTP-75'!E1172="","",'FTP-75'!E1172),IF($A$20=3, IF('US06'!E1172="","",'US06'!E1172),IF($A$20=4, IF(NEDC!D1172="","", NEDC!D1172),IF($A$20=5, IF('JPN10-15'!D1172="","",'JPN10-15'!D1172),IF($A$20=6, IF(WLTC!E1172="","", WLTC!E1172),IF($A$20=7, IF('New Cycle 1'!D1172="","", 'New Cycle 1'!D1172),IF($A$20=8, IF('New Cycle 2'!D1172="","", 'New Cycle 2'!D1172),IF($A$20=9, IF('New Cycle 3'!D1172="","", 'New Cycle 3'!D1172),"")))))))))</f>
        <v>0</v>
      </c>
      <c r="T1172" s="32">
        <f>IF($A$20=1,IF(UDDS!F1172="","",UDDS!F1172),IF($A$20=2,IF('FTP-75'!F1172="","",'FTP-75'!F1172),IF($A$20=3, IF('US06'!F1172="","",'US06'!F1172),IF($A$20=4, IF(NEDC!E1172="","", NEDC!E1172),IF($A$20=5, IF('JPN10-15'!E1172="","",'JPN10-15'!E1172),IF($A$20=6, IF(WLTC!F1172="","", WLTC!F1172),IF($A$20=7, IF('New Cycle 1'!E1172="","", 'New Cycle 1'!E1172),IF($A$20=8, IF('New Cycle 2'!E1172="","", 'New Cycle 2'!E1172),IF($A$20=9, IF('New Cycle 3'!E1172="","", 'New Cycle 3'!E1172),"")))))))))</f>
        <v>0</v>
      </c>
      <c r="U1172" s="32">
        <f>IF($A$20=1,IF(UDDS!G1172="","",UDDS!G1172),IF($A$20=2,IF('FTP-75'!G1172="","",'FTP-75'!G1172),IF($A$20=3, IF('US06'!G1172="","",'US06'!G1172),IF($A$20=4, IF(NEDC!F1172="","", NEDC!F1172),IF($A$20=5, IF('JPN10-15'!F1172="","",'JPN10-15'!F1172),IF($A$20=6, IF(WLTC!G1172="","", WLTC!G1172),IF($A$20=7, IF('New Cycle 1'!F1172="","", 'New Cycle 1'!F1172),IF($A$20=8, IF('New Cycle 2'!F1172="","", 'New Cycle 2'!F1172),IF($A$20=9, IF('New Cycle 3'!F1172="","", 'New Cycle 3'!F1172),"")))))))))</f>
        <v>11020.056586751542</v>
      </c>
    </row>
    <row r="1173" spans="16:21" x14ac:dyDescent="0.25">
      <c r="P1173" s="8">
        <f>IF($A$20=1,IF(UDDS!A1173="","",UDDS!A1173),IF($A$20=2,IF('FTP-75'!A1173="","",'FTP-75'!A1173),IF($A$20=3, IF('US06'!A1173="","",'US06'!A1173),IF($A$20=4, IF(NEDC!A1173="","", NEDC!A1173),IF($A$20=5, IF('JPN10-15'!A1173="","",'JPN10-15'!A1173),IF($A$20=6, IF(WLTC!B1173="","", WLTC!B1173),IF($A$20=7, IF('New Cycle 1'!A1173="","", 'New Cycle 1'!A1173),IF($A$20=8, IF('New Cycle 2'!A1173="","", 'New Cycle 3'!A1173),IF($A$20=9, IF('New Cycle 3'!A1173="","", 'New Cycle 3'!A1173),"")))))))))</f>
        <v>1171</v>
      </c>
      <c r="Q1173" s="32">
        <f>IF($A$20=1,IF(UDDS!C1173="","",UDDS!C1173),IF($A$20=2,IF('FTP-75'!C1173="","",'FTP-75'!C1173),IF($A$20=3, IF('US06'!C1173="","",'US06'!C1173),IF($A$20=4, IF(NEDC!B1173="","", NEDC!B1173),IF($A$20=5, IF('JPN10-15'!B1173="","",'JPN10-15'!B1173),IF($A$20=6, IF(WLTC!C1173="","", WLTC!C1173),IF($A$20=7, IF('New Cycle 1'!B1173="","", 'New Cycle 1'!B1173),IF($A$20=8, IF('New Cycle 2'!B1173="","", 'New Cycle 2'!B1173),IF($A$20=9, IF('New Cycle 3'!B1173="","", 'New Cycle 3'!B1173),"")))))))))</f>
        <v>0</v>
      </c>
      <c r="R1173" s="32">
        <f>IF($A$20=1,IF(UDDS!D1173="","",UDDS!D1173),IF($A$20=2,IF('FTP-75'!D1173="","",'FTP-75'!D1173),IF($A$20=3, IF('US06'!D1173="","",'US06'!D1173),IF($A$20=4, IF(NEDC!C1173="","", NEDC!C1173),IF($A$20=5, IF('JPN10-15'!C1173="","",'JPN10-15'!C1173),IF($A$20=6, IF(WLTC!D1173="","", WLTC!D1173),IF($A$20=7, IF('New Cycle 1'!C1173="","", 'New Cycle 1'!C1173),IF($A$20=8, IF('New Cycle 2'!C1173="","", 'New Cycle 2'!C1173),IF($A$20=9, IF('New Cycle 3'!C1173="","", 'New Cycle 3'!C1173),"")))))))))</f>
        <v>0</v>
      </c>
      <c r="S1173" s="32">
        <f>IF($A$20=1,IF(UDDS!E1173="","",UDDS!E1173),IF($A$20=2,IF('FTP-75'!E1173="","",'FTP-75'!E1173),IF($A$20=3, IF('US06'!E1173="","",'US06'!E1173),IF($A$20=4, IF(NEDC!D1173="","", NEDC!D1173),IF($A$20=5, IF('JPN10-15'!D1173="","",'JPN10-15'!D1173),IF($A$20=6, IF(WLTC!E1173="","", WLTC!E1173),IF($A$20=7, IF('New Cycle 1'!D1173="","", 'New Cycle 1'!D1173),IF($A$20=8, IF('New Cycle 2'!D1173="","", 'New Cycle 2'!D1173),IF($A$20=9, IF('New Cycle 3'!D1173="","", 'New Cycle 3'!D1173),"")))))))))</f>
        <v>0</v>
      </c>
      <c r="T1173" s="32">
        <f>IF($A$20=1,IF(UDDS!F1173="","",UDDS!F1173),IF($A$20=2,IF('FTP-75'!F1173="","",'FTP-75'!F1173),IF($A$20=3, IF('US06'!F1173="","",'US06'!F1173),IF($A$20=4, IF(NEDC!E1173="","", NEDC!E1173),IF($A$20=5, IF('JPN10-15'!E1173="","",'JPN10-15'!E1173),IF($A$20=6, IF(WLTC!F1173="","", WLTC!F1173),IF($A$20=7, IF('New Cycle 1'!E1173="","", 'New Cycle 1'!E1173),IF($A$20=8, IF('New Cycle 2'!E1173="","", 'New Cycle 2'!E1173),IF($A$20=9, IF('New Cycle 3'!E1173="","", 'New Cycle 3'!E1173),"")))))))))</f>
        <v>0</v>
      </c>
      <c r="U1173" s="32">
        <f>IF($A$20=1,IF(UDDS!G1173="","",UDDS!G1173),IF($A$20=2,IF('FTP-75'!G1173="","",'FTP-75'!G1173),IF($A$20=3, IF('US06'!G1173="","",'US06'!G1173),IF($A$20=4, IF(NEDC!F1173="","", NEDC!F1173),IF($A$20=5, IF('JPN10-15'!F1173="","",'JPN10-15'!F1173),IF($A$20=6, IF(WLTC!G1173="","", WLTC!G1173),IF($A$20=7, IF('New Cycle 1'!F1173="","", 'New Cycle 1'!F1173),IF($A$20=8, IF('New Cycle 2'!F1173="","", 'New Cycle 2'!F1173),IF($A$20=9, IF('New Cycle 3'!F1173="","", 'New Cycle 3'!F1173),"")))))))))</f>
        <v>11020.056586751542</v>
      </c>
    </row>
    <row r="1174" spans="16:21" x14ac:dyDescent="0.25">
      <c r="P1174" s="8">
        <f>IF($A$20=1,IF(UDDS!A1174="","",UDDS!A1174),IF($A$20=2,IF('FTP-75'!A1174="","",'FTP-75'!A1174),IF($A$20=3, IF('US06'!A1174="","",'US06'!A1174),IF($A$20=4, IF(NEDC!A1174="","", NEDC!A1174),IF($A$20=5, IF('JPN10-15'!A1174="","",'JPN10-15'!A1174),IF($A$20=6, IF(WLTC!B1174="","", WLTC!B1174),IF($A$20=7, IF('New Cycle 1'!A1174="","", 'New Cycle 1'!A1174),IF($A$20=8, IF('New Cycle 2'!A1174="","", 'New Cycle 3'!A1174),IF($A$20=9, IF('New Cycle 3'!A1174="","", 'New Cycle 3'!A1174),"")))))))))</f>
        <v>1172</v>
      </c>
      <c r="Q1174" s="32">
        <f>IF($A$20=1,IF(UDDS!C1174="","",UDDS!C1174),IF($A$20=2,IF('FTP-75'!C1174="","",'FTP-75'!C1174),IF($A$20=3, IF('US06'!C1174="","",'US06'!C1174),IF($A$20=4, IF(NEDC!B1174="","", NEDC!B1174),IF($A$20=5, IF('JPN10-15'!B1174="","",'JPN10-15'!B1174),IF($A$20=6, IF(WLTC!C1174="","", WLTC!C1174),IF($A$20=7, IF('New Cycle 1'!B1174="","", 'New Cycle 1'!B1174),IF($A$20=8, IF('New Cycle 2'!B1174="","", 'New Cycle 2'!B1174),IF($A$20=9, IF('New Cycle 3'!B1174="","", 'New Cycle 3'!B1174),"")))))))))</f>
        <v>0</v>
      </c>
      <c r="R1174" s="32">
        <f>IF($A$20=1,IF(UDDS!D1174="","",UDDS!D1174),IF($A$20=2,IF('FTP-75'!D1174="","",'FTP-75'!D1174),IF($A$20=3, IF('US06'!D1174="","",'US06'!D1174),IF($A$20=4, IF(NEDC!C1174="","", NEDC!C1174),IF($A$20=5, IF('JPN10-15'!C1174="","",'JPN10-15'!C1174),IF($A$20=6, IF(WLTC!D1174="","", WLTC!D1174),IF($A$20=7, IF('New Cycle 1'!C1174="","", 'New Cycle 1'!C1174),IF($A$20=8, IF('New Cycle 2'!C1174="","", 'New Cycle 2'!C1174),IF($A$20=9, IF('New Cycle 3'!C1174="","", 'New Cycle 3'!C1174),"")))))))))</f>
        <v>0</v>
      </c>
      <c r="S1174" s="32">
        <f>IF($A$20=1,IF(UDDS!E1174="","",UDDS!E1174),IF($A$20=2,IF('FTP-75'!E1174="","",'FTP-75'!E1174),IF($A$20=3, IF('US06'!E1174="","",'US06'!E1174),IF($A$20=4, IF(NEDC!D1174="","", NEDC!D1174),IF($A$20=5, IF('JPN10-15'!D1174="","",'JPN10-15'!D1174),IF($A$20=6, IF(WLTC!E1174="","", WLTC!E1174),IF($A$20=7, IF('New Cycle 1'!D1174="","", 'New Cycle 1'!D1174),IF($A$20=8, IF('New Cycle 2'!D1174="","", 'New Cycle 2'!D1174),IF($A$20=9, IF('New Cycle 3'!D1174="","", 'New Cycle 3'!D1174),"")))))))))</f>
        <v>0</v>
      </c>
      <c r="T1174" s="32">
        <f>IF($A$20=1,IF(UDDS!F1174="","",UDDS!F1174),IF($A$20=2,IF('FTP-75'!F1174="","",'FTP-75'!F1174),IF($A$20=3, IF('US06'!F1174="","",'US06'!F1174),IF($A$20=4, IF(NEDC!E1174="","", NEDC!E1174),IF($A$20=5, IF('JPN10-15'!E1174="","",'JPN10-15'!E1174),IF($A$20=6, IF(WLTC!F1174="","", WLTC!F1174),IF($A$20=7, IF('New Cycle 1'!E1174="","", 'New Cycle 1'!E1174),IF($A$20=8, IF('New Cycle 2'!E1174="","", 'New Cycle 2'!E1174),IF($A$20=9, IF('New Cycle 3'!E1174="","", 'New Cycle 3'!E1174),"")))))))))</f>
        <v>0</v>
      </c>
      <c r="U1174" s="32">
        <f>IF($A$20=1,IF(UDDS!G1174="","",UDDS!G1174),IF($A$20=2,IF('FTP-75'!G1174="","",'FTP-75'!G1174),IF($A$20=3, IF('US06'!G1174="","",'US06'!G1174),IF($A$20=4, IF(NEDC!F1174="","", NEDC!F1174),IF($A$20=5, IF('JPN10-15'!F1174="","",'JPN10-15'!F1174),IF($A$20=6, IF(WLTC!G1174="","", WLTC!G1174),IF($A$20=7, IF('New Cycle 1'!F1174="","", 'New Cycle 1'!F1174),IF($A$20=8, IF('New Cycle 2'!F1174="","", 'New Cycle 2'!F1174),IF($A$20=9, IF('New Cycle 3'!F1174="","", 'New Cycle 3'!F1174),"")))))))))</f>
        <v>11020.056586751542</v>
      </c>
    </row>
    <row r="1175" spans="16:21" x14ac:dyDescent="0.25">
      <c r="P1175" s="8">
        <f>IF($A$20=1,IF(UDDS!A1175="","",UDDS!A1175),IF($A$20=2,IF('FTP-75'!A1175="","",'FTP-75'!A1175),IF($A$20=3, IF('US06'!A1175="","",'US06'!A1175),IF($A$20=4, IF(NEDC!A1175="","", NEDC!A1175),IF($A$20=5, IF('JPN10-15'!A1175="","",'JPN10-15'!A1175),IF($A$20=6, IF(WLTC!B1175="","", WLTC!B1175),IF($A$20=7, IF('New Cycle 1'!A1175="","", 'New Cycle 1'!A1175),IF($A$20=8, IF('New Cycle 2'!A1175="","", 'New Cycle 3'!A1175),IF($A$20=9, IF('New Cycle 3'!A1175="","", 'New Cycle 3'!A1175),"")))))))))</f>
        <v>1173</v>
      </c>
      <c r="Q1175" s="32">
        <f>IF($A$20=1,IF(UDDS!C1175="","",UDDS!C1175),IF($A$20=2,IF('FTP-75'!C1175="","",'FTP-75'!C1175),IF($A$20=3, IF('US06'!C1175="","",'US06'!C1175),IF($A$20=4, IF(NEDC!B1175="","", NEDC!B1175),IF($A$20=5, IF('JPN10-15'!B1175="","",'JPN10-15'!B1175),IF($A$20=6, IF(WLTC!C1175="","", WLTC!C1175),IF($A$20=7, IF('New Cycle 1'!B1175="","", 'New Cycle 1'!B1175),IF($A$20=8, IF('New Cycle 2'!B1175="","", 'New Cycle 2'!B1175),IF($A$20=9, IF('New Cycle 3'!B1175="","", 'New Cycle 3'!B1175),"")))))))))</f>
        <v>0</v>
      </c>
      <c r="R1175" s="32">
        <f>IF($A$20=1,IF(UDDS!D1175="","",UDDS!D1175),IF($A$20=2,IF('FTP-75'!D1175="","",'FTP-75'!D1175),IF($A$20=3, IF('US06'!D1175="","",'US06'!D1175),IF($A$20=4, IF(NEDC!C1175="","", NEDC!C1175),IF($A$20=5, IF('JPN10-15'!C1175="","",'JPN10-15'!C1175),IF($A$20=6, IF(WLTC!D1175="","", WLTC!D1175),IF($A$20=7, IF('New Cycle 1'!C1175="","", 'New Cycle 1'!C1175),IF($A$20=8, IF('New Cycle 2'!C1175="","", 'New Cycle 2'!C1175),IF($A$20=9, IF('New Cycle 3'!C1175="","", 'New Cycle 3'!C1175),"")))))))))</f>
        <v>0</v>
      </c>
      <c r="S1175" s="32">
        <f>IF($A$20=1,IF(UDDS!E1175="","",UDDS!E1175),IF($A$20=2,IF('FTP-75'!E1175="","",'FTP-75'!E1175),IF($A$20=3, IF('US06'!E1175="","",'US06'!E1175),IF($A$20=4, IF(NEDC!D1175="","", NEDC!D1175),IF($A$20=5, IF('JPN10-15'!D1175="","",'JPN10-15'!D1175),IF($A$20=6, IF(WLTC!E1175="","", WLTC!E1175),IF($A$20=7, IF('New Cycle 1'!D1175="","", 'New Cycle 1'!D1175),IF($A$20=8, IF('New Cycle 2'!D1175="","", 'New Cycle 2'!D1175),IF($A$20=9, IF('New Cycle 3'!D1175="","", 'New Cycle 3'!D1175),"")))))))))</f>
        <v>0</v>
      </c>
      <c r="T1175" s="32">
        <f>IF($A$20=1,IF(UDDS!F1175="","",UDDS!F1175),IF($A$20=2,IF('FTP-75'!F1175="","",'FTP-75'!F1175),IF($A$20=3, IF('US06'!F1175="","",'US06'!F1175),IF($A$20=4, IF(NEDC!E1175="","", NEDC!E1175),IF($A$20=5, IF('JPN10-15'!E1175="","",'JPN10-15'!E1175),IF($A$20=6, IF(WLTC!F1175="","", WLTC!F1175),IF($A$20=7, IF('New Cycle 1'!E1175="","", 'New Cycle 1'!E1175),IF($A$20=8, IF('New Cycle 2'!E1175="","", 'New Cycle 2'!E1175),IF($A$20=9, IF('New Cycle 3'!E1175="","", 'New Cycle 3'!E1175),"")))))))))</f>
        <v>0</v>
      </c>
      <c r="U1175" s="32">
        <f>IF($A$20=1,IF(UDDS!G1175="","",UDDS!G1175),IF($A$20=2,IF('FTP-75'!G1175="","",'FTP-75'!G1175),IF($A$20=3, IF('US06'!G1175="","",'US06'!G1175),IF($A$20=4, IF(NEDC!F1175="","", NEDC!F1175),IF($A$20=5, IF('JPN10-15'!F1175="","",'JPN10-15'!F1175),IF($A$20=6, IF(WLTC!G1175="","", WLTC!G1175),IF($A$20=7, IF('New Cycle 1'!F1175="","", 'New Cycle 1'!F1175),IF($A$20=8, IF('New Cycle 2'!F1175="","", 'New Cycle 2'!F1175),IF($A$20=9, IF('New Cycle 3'!F1175="","", 'New Cycle 3'!F1175),"")))))))))</f>
        <v>11020.056586751542</v>
      </c>
    </row>
    <row r="1176" spans="16:21" x14ac:dyDescent="0.25">
      <c r="P1176" s="8">
        <f>IF($A$20=1,IF(UDDS!A1176="","",UDDS!A1176),IF($A$20=2,IF('FTP-75'!A1176="","",'FTP-75'!A1176),IF($A$20=3, IF('US06'!A1176="","",'US06'!A1176),IF($A$20=4, IF(NEDC!A1176="","", NEDC!A1176),IF($A$20=5, IF('JPN10-15'!A1176="","",'JPN10-15'!A1176),IF($A$20=6, IF(WLTC!B1176="","", WLTC!B1176),IF($A$20=7, IF('New Cycle 1'!A1176="","", 'New Cycle 1'!A1176),IF($A$20=8, IF('New Cycle 2'!A1176="","", 'New Cycle 3'!A1176),IF($A$20=9, IF('New Cycle 3'!A1176="","", 'New Cycle 3'!A1176),"")))))))))</f>
        <v>1174</v>
      </c>
      <c r="Q1176" s="32">
        <f>IF($A$20=1,IF(UDDS!C1176="","",UDDS!C1176),IF($A$20=2,IF('FTP-75'!C1176="","",'FTP-75'!C1176),IF($A$20=3, IF('US06'!C1176="","",'US06'!C1176),IF($A$20=4, IF(NEDC!B1176="","", NEDC!B1176),IF($A$20=5, IF('JPN10-15'!B1176="","",'JPN10-15'!B1176),IF($A$20=6, IF(WLTC!C1176="","", WLTC!C1176),IF($A$20=7, IF('New Cycle 1'!B1176="","", 'New Cycle 1'!B1176),IF($A$20=8, IF('New Cycle 2'!B1176="","", 'New Cycle 2'!B1176),IF($A$20=9, IF('New Cycle 3'!B1176="","", 'New Cycle 3'!B1176),"")))))))))</f>
        <v>0</v>
      </c>
      <c r="R1176" s="32">
        <f>IF($A$20=1,IF(UDDS!D1176="","",UDDS!D1176),IF($A$20=2,IF('FTP-75'!D1176="","",'FTP-75'!D1176),IF($A$20=3, IF('US06'!D1176="","",'US06'!D1176),IF($A$20=4, IF(NEDC!C1176="","", NEDC!C1176),IF($A$20=5, IF('JPN10-15'!C1176="","",'JPN10-15'!C1176),IF($A$20=6, IF(WLTC!D1176="","", WLTC!D1176),IF($A$20=7, IF('New Cycle 1'!C1176="","", 'New Cycle 1'!C1176),IF($A$20=8, IF('New Cycle 2'!C1176="","", 'New Cycle 2'!C1176),IF($A$20=9, IF('New Cycle 3'!C1176="","", 'New Cycle 3'!C1176),"")))))))))</f>
        <v>0</v>
      </c>
      <c r="S1176" s="32">
        <f>IF($A$20=1,IF(UDDS!E1176="","",UDDS!E1176),IF($A$20=2,IF('FTP-75'!E1176="","",'FTP-75'!E1176),IF($A$20=3, IF('US06'!E1176="","",'US06'!E1176),IF($A$20=4, IF(NEDC!D1176="","", NEDC!D1176),IF($A$20=5, IF('JPN10-15'!D1176="","",'JPN10-15'!D1176),IF($A$20=6, IF(WLTC!E1176="","", WLTC!E1176),IF($A$20=7, IF('New Cycle 1'!D1176="","", 'New Cycle 1'!D1176),IF($A$20=8, IF('New Cycle 2'!D1176="","", 'New Cycle 2'!D1176),IF($A$20=9, IF('New Cycle 3'!D1176="","", 'New Cycle 3'!D1176),"")))))))))</f>
        <v>0</v>
      </c>
      <c r="T1176" s="32">
        <f>IF($A$20=1,IF(UDDS!F1176="","",UDDS!F1176),IF($A$20=2,IF('FTP-75'!F1176="","",'FTP-75'!F1176),IF($A$20=3, IF('US06'!F1176="","",'US06'!F1176),IF($A$20=4, IF(NEDC!E1176="","", NEDC!E1176),IF($A$20=5, IF('JPN10-15'!E1176="","",'JPN10-15'!E1176),IF($A$20=6, IF(WLTC!F1176="","", WLTC!F1176),IF($A$20=7, IF('New Cycle 1'!E1176="","", 'New Cycle 1'!E1176),IF($A$20=8, IF('New Cycle 2'!E1176="","", 'New Cycle 2'!E1176),IF($A$20=9, IF('New Cycle 3'!E1176="","", 'New Cycle 3'!E1176),"")))))))))</f>
        <v>0</v>
      </c>
      <c r="U1176" s="32">
        <f>IF($A$20=1,IF(UDDS!G1176="","",UDDS!G1176),IF($A$20=2,IF('FTP-75'!G1176="","",'FTP-75'!G1176),IF($A$20=3, IF('US06'!G1176="","",'US06'!G1176),IF($A$20=4, IF(NEDC!F1176="","", NEDC!F1176),IF($A$20=5, IF('JPN10-15'!F1176="","",'JPN10-15'!F1176),IF($A$20=6, IF(WLTC!G1176="","", WLTC!G1176),IF($A$20=7, IF('New Cycle 1'!F1176="","", 'New Cycle 1'!F1176),IF($A$20=8, IF('New Cycle 2'!F1176="","", 'New Cycle 2'!F1176),IF($A$20=9, IF('New Cycle 3'!F1176="","", 'New Cycle 3'!F1176),"")))))))))</f>
        <v>11020.056586751542</v>
      </c>
    </row>
    <row r="1177" spans="16:21" x14ac:dyDescent="0.25">
      <c r="P1177" s="8">
        <f>IF($A$20=1,IF(UDDS!A1177="","",UDDS!A1177),IF($A$20=2,IF('FTP-75'!A1177="","",'FTP-75'!A1177),IF($A$20=3, IF('US06'!A1177="","",'US06'!A1177),IF($A$20=4, IF(NEDC!A1177="","", NEDC!A1177),IF($A$20=5, IF('JPN10-15'!A1177="","",'JPN10-15'!A1177),IF($A$20=6, IF(WLTC!B1177="","", WLTC!B1177),IF($A$20=7, IF('New Cycle 1'!A1177="","", 'New Cycle 1'!A1177),IF($A$20=8, IF('New Cycle 2'!A1177="","", 'New Cycle 3'!A1177),IF($A$20=9, IF('New Cycle 3'!A1177="","", 'New Cycle 3'!A1177),"")))))))))</f>
        <v>1175</v>
      </c>
      <c r="Q1177" s="32">
        <f>IF($A$20=1,IF(UDDS!C1177="","",UDDS!C1177),IF($A$20=2,IF('FTP-75'!C1177="","",'FTP-75'!C1177),IF($A$20=3, IF('US06'!C1177="","",'US06'!C1177),IF($A$20=4, IF(NEDC!B1177="","", NEDC!B1177),IF($A$20=5, IF('JPN10-15'!B1177="","",'JPN10-15'!B1177),IF($A$20=6, IF(WLTC!C1177="","", WLTC!C1177),IF($A$20=7, IF('New Cycle 1'!B1177="","", 'New Cycle 1'!B1177),IF($A$20=8, IF('New Cycle 2'!B1177="","", 'New Cycle 2'!B1177),IF($A$20=9, IF('New Cycle 3'!B1177="","", 'New Cycle 3'!B1177),"")))))))))</f>
        <v>0</v>
      </c>
      <c r="R1177" s="32">
        <f>IF($A$20=1,IF(UDDS!D1177="","",UDDS!D1177),IF($A$20=2,IF('FTP-75'!D1177="","",'FTP-75'!D1177),IF($A$20=3, IF('US06'!D1177="","",'US06'!D1177),IF($A$20=4, IF(NEDC!C1177="","", NEDC!C1177),IF($A$20=5, IF('JPN10-15'!C1177="","",'JPN10-15'!C1177),IF($A$20=6, IF(WLTC!D1177="","", WLTC!D1177),IF($A$20=7, IF('New Cycle 1'!C1177="","", 'New Cycle 1'!C1177),IF($A$20=8, IF('New Cycle 2'!C1177="","", 'New Cycle 2'!C1177),IF($A$20=9, IF('New Cycle 3'!C1177="","", 'New Cycle 3'!C1177),"")))))))))</f>
        <v>0</v>
      </c>
      <c r="S1177" s="32">
        <f>IF($A$20=1,IF(UDDS!E1177="","",UDDS!E1177),IF($A$20=2,IF('FTP-75'!E1177="","",'FTP-75'!E1177),IF($A$20=3, IF('US06'!E1177="","",'US06'!E1177),IF($A$20=4, IF(NEDC!D1177="","", NEDC!D1177),IF($A$20=5, IF('JPN10-15'!D1177="","",'JPN10-15'!D1177),IF($A$20=6, IF(WLTC!E1177="","", WLTC!E1177),IF($A$20=7, IF('New Cycle 1'!D1177="","", 'New Cycle 1'!D1177),IF($A$20=8, IF('New Cycle 2'!D1177="","", 'New Cycle 2'!D1177),IF($A$20=9, IF('New Cycle 3'!D1177="","", 'New Cycle 3'!D1177),"")))))))))</f>
        <v>0</v>
      </c>
      <c r="T1177" s="32">
        <f>IF($A$20=1,IF(UDDS!F1177="","",UDDS!F1177),IF($A$20=2,IF('FTP-75'!F1177="","",'FTP-75'!F1177),IF($A$20=3, IF('US06'!F1177="","",'US06'!F1177),IF($A$20=4, IF(NEDC!E1177="","", NEDC!E1177),IF($A$20=5, IF('JPN10-15'!E1177="","",'JPN10-15'!E1177),IF($A$20=6, IF(WLTC!F1177="","", WLTC!F1177),IF($A$20=7, IF('New Cycle 1'!E1177="","", 'New Cycle 1'!E1177),IF($A$20=8, IF('New Cycle 2'!E1177="","", 'New Cycle 2'!E1177),IF($A$20=9, IF('New Cycle 3'!E1177="","", 'New Cycle 3'!E1177),"")))))))))</f>
        <v>0</v>
      </c>
      <c r="U1177" s="32">
        <f>IF($A$20=1,IF(UDDS!G1177="","",UDDS!G1177),IF($A$20=2,IF('FTP-75'!G1177="","",'FTP-75'!G1177),IF($A$20=3, IF('US06'!G1177="","",'US06'!G1177),IF($A$20=4, IF(NEDC!F1177="","", NEDC!F1177),IF($A$20=5, IF('JPN10-15'!F1177="","",'JPN10-15'!F1177),IF($A$20=6, IF(WLTC!G1177="","", WLTC!G1177),IF($A$20=7, IF('New Cycle 1'!F1177="","", 'New Cycle 1'!F1177),IF($A$20=8, IF('New Cycle 2'!F1177="","", 'New Cycle 2'!F1177),IF($A$20=9, IF('New Cycle 3'!F1177="","", 'New Cycle 3'!F1177),"")))))))))</f>
        <v>11020.056586751542</v>
      </c>
    </row>
    <row r="1178" spans="16:21" x14ac:dyDescent="0.25">
      <c r="P1178" s="8">
        <f>IF($A$20=1,IF(UDDS!A1178="","",UDDS!A1178),IF($A$20=2,IF('FTP-75'!A1178="","",'FTP-75'!A1178),IF($A$20=3, IF('US06'!A1178="","",'US06'!A1178),IF($A$20=4, IF(NEDC!A1178="","", NEDC!A1178),IF($A$20=5, IF('JPN10-15'!A1178="","",'JPN10-15'!A1178),IF($A$20=6, IF(WLTC!B1178="","", WLTC!B1178),IF($A$20=7, IF('New Cycle 1'!A1178="","", 'New Cycle 1'!A1178),IF($A$20=8, IF('New Cycle 2'!A1178="","", 'New Cycle 3'!A1178),IF($A$20=9, IF('New Cycle 3'!A1178="","", 'New Cycle 3'!A1178),"")))))))))</f>
        <v>1176</v>
      </c>
      <c r="Q1178" s="32">
        <f>IF($A$20=1,IF(UDDS!C1178="","",UDDS!C1178),IF($A$20=2,IF('FTP-75'!C1178="","",'FTP-75'!C1178),IF($A$20=3, IF('US06'!C1178="","",'US06'!C1178),IF($A$20=4, IF(NEDC!B1178="","", NEDC!B1178),IF($A$20=5, IF('JPN10-15'!B1178="","",'JPN10-15'!B1178),IF($A$20=6, IF(WLTC!C1178="","", WLTC!C1178),IF($A$20=7, IF('New Cycle 1'!B1178="","", 'New Cycle 1'!B1178),IF($A$20=8, IF('New Cycle 2'!B1178="","", 'New Cycle 2'!B1178),IF($A$20=9, IF('New Cycle 3'!B1178="","", 'New Cycle 3'!B1178),"")))))))))</f>
        <v>0</v>
      </c>
      <c r="R1178" s="32">
        <f>IF($A$20=1,IF(UDDS!D1178="","",UDDS!D1178),IF($A$20=2,IF('FTP-75'!D1178="","",'FTP-75'!D1178),IF($A$20=3, IF('US06'!D1178="","",'US06'!D1178),IF($A$20=4, IF(NEDC!C1178="","", NEDC!C1178),IF($A$20=5, IF('JPN10-15'!C1178="","",'JPN10-15'!C1178),IF($A$20=6, IF(WLTC!D1178="","", WLTC!D1178),IF($A$20=7, IF('New Cycle 1'!C1178="","", 'New Cycle 1'!C1178),IF($A$20=8, IF('New Cycle 2'!C1178="","", 'New Cycle 2'!C1178),IF($A$20=9, IF('New Cycle 3'!C1178="","", 'New Cycle 3'!C1178),"")))))))))</f>
        <v>0</v>
      </c>
      <c r="S1178" s="32">
        <f>IF($A$20=1,IF(UDDS!E1178="","",UDDS!E1178),IF($A$20=2,IF('FTP-75'!E1178="","",'FTP-75'!E1178),IF($A$20=3, IF('US06'!E1178="","",'US06'!E1178),IF($A$20=4, IF(NEDC!D1178="","", NEDC!D1178),IF($A$20=5, IF('JPN10-15'!D1178="","",'JPN10-15'!D1178),IF($A$20=6, IF(WLTC!E1178="","", WLTC!E1178),IF($A$20=7, IF('New Cycle 1'!D1178="","", 'New Cycle 1'!D1178),IF($A$20=8, IF('New Cycle 2'!D1178="","", 'New Cycle 2'!D1178),IF($A$20=9, IF('New Cycle 3'!D1178="","", 'New Cycle 3'!D1178),"")))))))))</f>
        <v>0</v>
      </c>
      <c r="T1178" s="32">
        <f>IF($A$20=1,IF(UDDS!F1178="","",UDDS!F1178),IF($A$20=2,IF('FTP-75'!F1178="","",'FTP-75'!F1178),IF($A$20=3, IF('US06'!F1178="","",'US06'!F1178),IF($A$20=4, IF(NEDC!E1178="","", NEDC!E1178),IF($A$20=5, IF('JPN10-15'!E1178="","",'JPN10-15'!E1178),IF($A$20=6, IF(WLTC!F1178="","", WLTC!F1178),IF($A$20=7, IF('New Cycle 1'!E1178="","", 'New Cycle 1'!E1178),IF($A$20=8, IF('New Cycle 2'!E1178="","", 'New Cycle 2'!E1178),IF($A$20=9, IF('New Cycle 3'!E1178="","", 'New Cycle 3'!E1178),"")))))))))</f>
        <v>0</v>
      </c>
      <c r="U1178" s="32">
        <f>IF($A$20=1,IF(UDDS!G1178="","",UDDS!G1178),IF($A$20=2,IF('FTP-75'!G1178="","",'FTP-75'!G1178),IF($A$20=3, IF('US06'!G1178="","",'US06'!G1178),IF($A$20=4, IF(NEDC!F1178="","", NEDC!F1178),IF($A$20=5, IF('JPN10-15'!F1178="","",'JPN10-15'!F1178),IF($A$20=6, IF(WLTC!G1178="","", WLTC!G1178),IF($A$20=7, IF('New Cycle 1'!F1178="","", 'New Cycle 1'!F1178),IF($A$20=8, IF('New Cycle 2'!F1178="","", 'New Cycle 2'!F1178),IF($A$20=9, IF('New Cycle 3'!F1178="","", 'New Cycle 3'!F1178),"")))))))))</f>
        <v>11020.056586751542</v>
      </c>
    </row>
    <row r="1179" spans="16:21" x14ac:dyDescent="0.25">
      <c r="P1179" s="8">
        <f>IF($A$20=1,IF(UDDS!A1179="","",UDDS!A1179),IF($A$20=2,IF('FTP-75'!A1179="","",'FTP-75'!A1179),IF($A$20=3, IF('US06'!A1179="","",'US06'!A1179),IF($A$20=4, IF(NEDC!A1179="","", NEDC!A1179),IF($A$20=5, IF('JPN10-15'!A1179="","",'JPN10-15'!A1179),IF($A$20=6, IF(WLTC!B1179="","", WLTC!B1179),IF($A$20=7, IF('New Cycle 1'!A1179="","", 'New Cycle 1'!A1179),IF($A$20=8, IF('New Cycle 2'!A1179="","", 'New Cycle 3'!A1179),IF($A$20=9, IF('New Cycle 3'!A1179="","", 'New Cycle 3'!A1179),"")))))))))</f>
        <v>1177</v>
      </c>
      <c r="Q1179" s="32">
        <f>IF($A$20=1,IF(UDDS!C1179="","",UDDS!C1179),IF($A$20=2,IF('FTP-75'!C1179="","",'FTP-75'!C1179),IF($A$20=3, IF('US06'!C1179="","",'US06'!C1179),IF($A$20=4, IF(NEDC!B1179="","", NEDC!B1179),IF($A$20=5, IF('JPN10-15'!B1179="","",'JPN10-15'!B1179),IF($A$20=6, IF(WLTC!C1179="","", WLTC!C1179),IF($A$20=7, IF('New Cycle 1'!B1179="","", 'New Cycle 1'!B1179),IF($A$20=8, IF('New Cycle 2'!B1179="","", 'New Cycle 2'!B1179),IF($A$20=9, IF('New Cycle 3'!B1179="","", 'New Cycle 3'!B1179),"")))))))))</f>
        <v>0</v>
      </c>
      <c r="R1179" s="32">
        <f>IF($A$20=1,IF(UDDS!D1179="","",UDDS!D1179),IF($A$20=2,IF('FTP-75'!D1179="","",'FTP-75'!D1179),IF($A$20=3, IF('US06'!D1179="","",'US06'!D1179),IF($A$20=4, IF(NEDC!C1179="","", NEDC!C1179),IF($A$20=5, IF('JPN10-15'!C1179="","",'JPN10-15'!C1179),IF($A$20=6, IF(WLTC!D1179="","", WLTC!D1179),IF($A$20=7, IF('New Cycle 1'!C1179="","", 'New Cycle 1'!C1179),IF($A$20=8, IF('New Cycle 2'!C1179="","", 'New Cycle 2'!C1179),IF($A$20=9, IF('New Cycle 3'!C1179="","", 'New Cycle 3'!C1179),"")))))))))</f>
        <v>0</v>
      </c>
      <c r="S1179" s="32">
        <f>IF($A$20=1,IF(UDDS!E1179="","",UDDS!E1179),IF($A$20=2,IF('FTP-75'!E1179="","",'FTP-75'!E1179),IF($A$20=3, IF('US06'!E1179="","",'US06'!E1179),IF($A$20=4, IF(NEDC!D1179="","", NEDC!D1179),IF($A$20=5, IF('JPN10-15'!D1179="","",'JPN10-15'!D1179),IF($A$20=6, IF(WLTC!E1179="","", WLTC!E1179),IF($A$20=7, IF('New Cycle 1'!D1179="","", 'New Cycle 1'!D1179),IF($A$20=8, IF('New Cycle 2'!D1179="","", 'New Cycle 2'!D1179),IF($A$20=9, IF('New Cycle 3'!D1179="","", 'New Cycle 3'!D1179),"")))))))))</f>
        <v>0</v>
      </c>
      <c r="T1179" s="32">
        <f>IF($A$20=1,IF(UDDS!F1179="","",UDDS!F1179),IF($A$20=2,IF('FTP-75'!F1179="","",'FTP-75'!F1179),IF($A$20=3, IF('US06'!F1179="","",'US06'!F1179),IF($A$20=4, IF(NEDC!E1179="","", NEDC!E1179),IF($A$20=5, IF('JPN10-15'!E1179="","",'JPN10-15'!E1179),IF($A$20=6, IF(WLTC!F1179="","", WLTC!F1179),IF($A$20=7, IF('New Cycle 1'!E1179="","", 'New Cycle 1'!E1179),IF($A$20=8, IF('New Cycle 2'!E1179="","", 'New Cycle 2'!E1179),IF($A$20=9, IF('New Cycle 3'!E1179="","", 'New Cycle 3'!E1179),"")))))))))</f>
        <v>0</v>
      </c>
      <c r="U1179" s="32">
        <f>IF($A$20=1,IF(UDDS!G1179="","",UDDS!G1179),IF($A$20=2,IF('FTP-75'!G1179="","",'FTP-75'!G1179),IF($A$20=3, IF('US06'!G1179="","",'US06'!G1179),IF($A$20=4, IF(NEDC!F1179="","", NEDC!F1179),IF($A$20=5, IF('JPN10-15'!F1179="","",'JPN10-15'!F1179),IF($A$20=6, IF(WLTC!G1179="","", WLTC!G1179),IF($A$20=7, IF('New Cycle 1'!F1179="","", 'New Cycle 1'!F1179),IF($A$20=8, IF('New Cycle 2'!F1179="","", 'New Cycle 2'!F1179),IF($A$20=9, IF('New Cycle 3'!F1179="","", 'New Cycle 3'!F1179),"")))))))))</f>
        <v>11020.056586751542</v>
      </c>
    </row>
    <row r="1180" spans="16:21" x14ac:dyDescent="0.25">
      <c r="P1180" s="8">
        <f>IF($A$20=1,IF(UDDS!A1180="","",UDDS!A1180),IF($A$20=2,IF('FTP-75'!A1180="","",'FTP-75'!A1180),IF($A$20=3, IF('US06'!A1180="","",'US06'!A1180),IF($A$20=4, IF(NEDC!A1180="","", NEDC!A1180),IF($A$20=5, IF('JPN10-15'!A1180="","",'JPN10-15'!A1180),IF($A$20=6, IF(WLTC!B1180="","", WLTC!B1180),IF($A$20=7, IF('New Cycle 1'!A1180="","", 'New Cycle 1'!A1180),IF($A$20=8, IF('New Cycle 2'!A1180="","", 'New Cycle 3'!A1180),IF($A$20=9, IF('New Cycle 3'!A1180="","", 'New Cycle 3'!A1180),"")))))))))</f>
        <v>1178</v>
      </c>
      <c r="Q1180" s="32">
        <f>IF($A$20=1,IF(UDDS!C1180="","",UDDS!C1180),IF($A$20=2,IF('FTP-75'!C1180="","",'FTP-75'!C1180),IF($A$20=3, IF('US06'!C1180="","",'US06'!C1180),IF($A$20=4, IF(NEDC!B1180="","", NEDC!B1180),IF($A$20=5, IF('JPN10-15'!B1180="","",'JPN10-15'!B1180),IF($A$20=6, IF(WLTC!C1180="","", WLTC!C1180),IF($A$20=7, IF('New Cycle 1'!B1180="","", 'New Cycle 1'!B1180),IF($A$20=8, IF('New Cycle 2'!B1180="","", 'New Cycle 2'!B1180),IF($A$20=9, IF('New Cycle 3'!B1180="","", 'New Cycle 3'!B1180),"")))))))))</f>
        <v>0</v>
      </c>
      <c r="R1180" s="32">
        <f>IF($A$20=1,IF(UDDS!D1180="","",UDDS!D1180),IF($A$20=2,IF('FTP-75'!D1180="","",'FTP-75'!D1180),IF($A$20=3, IF('US06'!D1180="","",'US06'!D1180),IF($A$20=4, IF(NEDC!C1180="","", NEDC!C1180),IF($A$20=5, IF('JPN10-15'!C1180="","",'JPN10-15'!C1180),IF($A$20=6, IF(WLTC!D1180="","", WLTC!D1180),IF($A$20=7, IF('New Cycle 1'!C1180="","", 'New Cycle 1'!C1180),IF($A$20=8, IF('New Cycle 2'!C1180="","", 'New Cycle 2'!C1180),IF($A$20=9, IF('New Cycle 3'!C1180="","", 'New Cycle 3'!C1180),"")))))))))</f>
        <v>0</v>
      </c>
      <c r="S1180" s="32">
        <f>IF($A$20=1,IF(UDDS!E1180="","",UDDS!E1180),IF($A$20=2,IF('FTP-75'!E1180="","",'FTP-75'!E1180),IF($A$20=3, IF('US06'!E1180="","",'US06'!E1180),IF($A$20=4, IF(NEDC!D1180="","", NEDC!D1180),IF($A$20=5, IF('JPN10-15'!D1180="","",'JPN10-15'!D1180),IF($A$20=6, IF(WLTC!E1180="","", WLTC!E1180),IF($A$20=7, IF('New Cycle 1'!D1180="","", 'New Cycle 1'!D1180),IF($A$20=8, IF('New Cycle 2'!D1180="","", 'New Cycle 2'!D1180),IF($A$20=9, IF('New Cycle 3'!D1180="","", 'New Cycle 3'!D1180),"")))))))))</f>
        <v>0</v>
      </c>
      <c r="T1180" s="32">
        <f>IF($A$20=1,IF(UDDS!F1180="","",UDDS!F1180),IF($A$20=2,IF('FTP-75'!F1180="","",'FTP-75'!F1180),IF($A$20=3, IF('US06'!F1180="","",'US06'!F1180),IF($A$20=4, IF(NEDC!E1180="","", NEDC!E1180),IF($A$20=5, IF('JPN10-15'!E1180="","",'JPN10-15'!E1180),IF($A$20=6, IF(WLTC!F1180="","", WLTC!F1180),IF($A$20=7, IF('New Cycle 1'!E1180="","", 'New Cycle 1'!E1180),IF($A$20=8, IF('New Cycle 2'!E1180="","", 'New Cycle 2'!E1180),IF($A$20=9, IF('New Cycle 3'!E1180="","", 'New Cycle 3'!E1180),"")))))))))</f>
        <v>0</v>
      </c>
      <c r="U1180" s="32">
        <f>IF($A$20=1,IF(UDDS!G1180="","",UDDS!G1180),IF($A$20=2,IF('FTP-75'!G1180="","",'FTP-75'!G1180),IF($A$20=3, IF('US06'!G1180="","",'US06'!G1180),IF($A$20=4, IF(NEDC!F1180="","", NEDC!F1180),IF($A$20=5, IF('JPN10-15'!F1180="","",'JPN10-15'!F1180),IF($A$20=6, IF(WLTC!G1180="","", WLTC!G1180),IF($A$20=7, IF('New Cycle 1'!F1180="","", 'New Cycle 1'!F1180),IF($A$20=8, IF('New Cycle 2'!F1180="","", 'New Cycle 2'!F1180),IF($A$20=9, IF('New Cycle 3'!F1180="","", 'New Cycle 3'!F1180),"")))))))))</f>
        <v>11020.056586751542</v>
      </c>
    </row>
    <row r="1181" spans="16:21" x14ac:dyDescent="0.25">
      <c r="P1181" s="8">
        <f>IF($A$20=1,IF(UDDS!A1181="","",UDDS!A1181),IF($A$20=2,IF('FTP-75'!A1181="","",'FTP-75'!A1181),IF($A$20=3, IF('US06'!A1181="","",'US06'!A1181),IF($A$20=4, IF(NEDC!A1181="","", NEDC!A1181),IF($A$20=5, IF('JPN10-15'!A1181="","",'JPN10-15'!A1181),IF($A$20=6, IF(WLTC!B1181="","", WLTC!B1181),IF($A$20=7, IF('New Cycle 1'!A1181="","", 'New Cycle 1'!A1181),IF($A$20=8, IF('New Cycle 2'!A1181="","", 'New Cycle 3'!A1181),IF($A$20=9, IF('New Cycle 3'!A1181="","", 'New Cycle 3'!A1181),"")))))))))</f>
        <v>1179</v>
      </c>
      <c r="Q1181" s="32">
        <f>IF($A$20=1,IF(UDDS!C1181="","",UDDS!C1181),IF($A$20=2,IF('FTP-75'!C1181="","",'FTP-75'!C1181),IF($A$20=3, IF('US06'!C1181="","",'US06'!C1181),IF($A$20=4, IF(NEDC!B1181="","", NEDC!B1181),IF($A$20=5, IF('JPN10-15'!B1181="","",'JPN10-15'!B1181),IF($A$20=6, IF(WLTC!C1181="","", WLTC!C1181),IF($A$20=7, IF('New Cycle 1'!B1181="","", 'New Cycle 1'!B1181),IF($A$20=8, IF('New Cycle 2'!B1181="","", 'New Cycle 2'!B1181),IF($A$20=9, IF('New Cycle 3'!B1181="","", 'New Cycle 3'!B1181),"")))))))))</f>
        <v>0</v>
      </c>
      <c r="R1181" s="32">
        <f>IF($A$20=1,IF(UDDS!D1181="","",UDDS!D1181),IF($A$20=2,IF('FTP-75'!D1181="","",'FTP-75'!D1181),IF($A$20=3, IF('US06'!D1181="","",'US06'!D1181),IF($A$20=4, IF(NEDC!C1181="","", NEDC!C1181),IF($A$20=5, IF('JPN10-15'!C1181="","",'JPN10-15'!C1181),IF($A$20=6, IF(WLTC!D1181="","", WLTC!D1181),IF($A$20=7, IF('New Cycle 1'!C1181="","", 'New Cycle 1'!C1181),IF($A$20=8, IF('New Cycle 2'!C1181="","", 'New Cycle 2'!C1181),IF($A$20=9, IF('New Cycle 3'!C1181="","", 'New Cycle 3'!C1181),"")))))))))</f>
        <v>0</v>
      </c>
      <c r="S1181" s="32">
        <f>IF($A$20=1,IF(UDDS!E1181="","",UDDS!E1181),IF($A$20=2,IF('FTP-75'!E1181="","",'FTP-75'!E1181),IF($A$20=3, IF('US06'!E1181="","",'US06'!E1181),IF($A$20=4, IF(NEDC!D1181="","", NEDC!D1181),IF($A$20=5, IF('JPN10-15'!D1181="","",'JPN10-15'!D1181),IF($A$20=6, IF(WLTC!E1181="","", WLTC!E1181),IF($A$20=7, IF('New Cycle 1'!D1181="","", 'New Cycle 1'!D1181),IF($A$20=8, IF('New Cycle 2'!D1181="","", 'New Cycle 2'!D1181),IF($A$20=9, IF('New Cycle 3'!D1181="","", 'New Cycle 3'!D1181),"")))))))))</f>
        <v>0</v>
      </c>
      <c r="T1181" s="32">
        <f>IF($A$20=1,IF(UDDS!F1181="","",UDDS!F1181),IF($A$20=2,IF('FTP-75'!F1181="","",'FTP-75'!F1181),IF($A$20=3, IF('US06'!F1181="","",'US06'!F1181),IF($A$20=4, IF(NEDC!E1181="","", NEDC!E1181),IF($A$20=5, IF('JPN10-15'!E1181="","",'JPN10-15'!E1181),IF($A$20=6, IF(WLTC!F1181="","", WLTC!F1181),IF($A$20=7, IF('New Cycle 1'!E1181="","", 'New Cycle 1'!E1181),IF($A$20=8, IF('New Cycle 2'!E1181="","", 'New Cycle 2'!E1181),IF($A$20=9, IF('New Cycle 3'!E1181="","", 'New Cycle 3'!E1181),"")))))))))</f>
        <v>0</v>
      </c>
      <c r="U1181" s="32">
        <f>IF($A$20=1,IF(UDDS!G1181="","",UDDS!G1181),IF($A$20=2,IF('FTP-75'!G1181="","",'FTP-75'!G1181),IF($A$20=3, IF('US06'!G1181="","",'US06'!G1181),IF($A$20=4, IF(NEDC!F1181="","", NEDC!F1181),IF($A$20=5, IF('JPN10-15'!F1181="","",'JPN10-15'!F1181),IF($A$20=6, IF(WLTC!G1181="","", WLTC!G1181),IF($A$20=7, IF('New Cycle 1'!F1181="","", 'New Cycle 1'!F1181),IF($A$20=8, IF('New Cycle 2'!F1181="","", 'New Cycle 2'!F1181),IF($A$20=9, IF('New Cycle 3'!F1181="","", 'New Cycle 3'!F1181),"")))))))))</f>
        <v>11020.056586751542</v>
      </c>
    </row>
    <row r="1182" spans="16:21" x14ac:dyDescent="0.25">
      <c r="P1182" s="8">
        <f>IF($A$20=1,IF(UDDS!A1182="","",UDDS!A1182),IF($A$20=2,IF('FTP-75'!A1182="","",'FTP-75'!A1182),IF($A$20=3, IF('US06'!A1182="","",'US06'!A1182),IF($A$20=4, IF(NEDC!A1182="","", NEDC!A1182),IF($A$20=5, IF('JPN10-15'!A1182="","",'JPN10-15'!A1182),IF($A$20=6, IF(WLTC!B1182="","", WLTC!B1182),IF($A$20=7, IF('New Cycle 1'!A1182="","", 'New Cycle 1'!A1182),IF($A$20=8, IF('New Cycle 2'!A1182="","", 'New Cycle 3'!A1182),IF($A$20=9, IF('New Cycle 3'!A1182="","", 'New Cycle 3'!A1182),"")))))))))</f>
        <v>1180</v>
      </c>
      <c r="Q1182" s="32">
        <f>IF($A$20=1,IF(UDDS!C1182="","",UDDS!C1182),IF($A$20=2,IF('FTP-75'!C1182="","",'FTP-75'!C1182),IF($A$20=3, IF('US06'!C1182="","",'US06'!C1182),IF($A$20=4, IF(NEDC!B1182="","", NEDC!B1182),IF($A$20=5, IF('JPN10-15'!B1182="","",'JPN10-15'!B1182),IF($A$20=6, IF(WLTC!C1182="","", WLTC!C1182),IF($A$20=7, IF('New Cycle 1'!B1182="","", 'New Cycle 1'!B1182),IF($A$20=8, IF('New Cycle 2'!B1182="","", 'New Cycle 2'!B1182),IF($A$20=9, IF('New Cycle 3'!B1182="","", 'New Cycle 3'!B1182),"")))))))))</f>
        <v>0</v>
      </c>
      <c r="R1182" s="32">
        <f>IF($A$20=1,IF(UDDS!D1182="","",UDDS!D1182),IF($A$20=2,IF('FTP-75'!D1182="","",'FTP-75'!D1182),IF($A$20=3, IF('US06'!D1182="","",'US06'!D1182),IF($A$20=4, IF(NEDC!C1182="","", NEDC!C1182),IF($A$20=5, IF('JPN10-15'!C1182="","",'JPN10-15'!C1182),IF($A$20=6, IF(WLTC!D1182="","", WLTC!D1182),IF($A$20=7, IF('New Cycle 1'!C1182="","", 'New Cycle 1'!C1182),IF($A$20=8, IF('New Cycle 2'!C1182="","", 'New Cycle 2'!C1182),IF($A$20=9, IF('New Cycle 3'!C1182="","", 'New Cycle 3'!C1182),"")))))))))</f>
        <v>0</v>
      </c>
      <c r="S1182" s="32">
        <f>IF($A$20=1,IF(UDDS!E1182="","",UDDS!E1182),IF($A$20=2,IF('FTP-75'!E1182="","",'FTP-75'!E1182),IF($A$20=3, IF('US06'!E1182="","",'US06'!E1182),IF($A$20=4, IF(NEDC!D1182="","", NEDC!D1182),IF($A$20=5, IF('JPN10-15'!D1182="","",'JPN10-15'!D1182),IF($A$20=6, IF(WLTC!E1182="","", WLTC!E1182),IF($A$20=7, IF('New Cycle 1'!D1182="","", 'New Cycle 1'!D1182),IF($A$20=8, IF('New Cycle 2'!D1182="","", 'New Cycle 2'!D1182),IF($A$20=9, IF('New Cycle 3'!D1182="","", 'New Cycle 3'!D1182),"")))))))))</f>
        <v>0</v>
      </c>
      <c r="T1182" s="32">
        <f>IF($A$20=1,IF(UDDS!F1182="","",UDDS!F1182),IF($A$20=2,IF('FTP-75'!F1182="","",'FTP-75'!F1182),IF($A$20=3, IF('US06'!F1182="","",'US06'!F1182),IF($A$20=4, IF(NEDC!E1182="","", NEDC!E1182),IF($A$20=5, IF('JPN10-15'!E1182="","",'JPN10-15'!E1182),IF($A$20=6, IF(WLTC!F1182="","", WLTC!F1182),IF($A$20=7, IF('New Cycle 1'!E1182="","", 'New Cycle 1'!E1182),IF($A$20=8, IF('New Cycle 2'!E1182="","", 'New Cycle 2'!E1182),IF($A$20=9, IF('New Cycle 3'!E1182="","", 'New Cycle 3'!E1182),"")))))))))</f>
        <v>0</v>
      </c>
      <c r="U1182" s="32">
        <f>IF($A$20=1,IF(UDDS!G1182="","",UDDS!G1182),IF($A$20=2,IF('FTP-75'!G1182="","",'FTP-75'!G1182),IF($A$20=3, IF('US06'!G1182="","",'US06'!G1182),IF($A$20=4, IF(NEDC!F1182="","", NEDC!F1182),IF($A$20=5, IF('JPN10-15'!F1182="","",'JPN10-15'!F1182),IF($A$20=6, IF(WLTC!G1182="","", WLTC!G1182),IF($A$20=7, IF('New Cycle 1'!F1182="","", 'New Cycle 1'!F1182),IF($A$20=8, IF('New Cycle 2'!F1182="","", 'New Cycle 2'!F1182),IF($A$20=9, IF('New Cycle 3'!F1182="","", 'New Cycle 3'!F1182),"")))))))))</f>
        <v>11020.056586751542</v>
      </c>
    </row>
    <row r="1183" spans="16:21" x14ac:dyDescent="0.25">
      <c r="P1183" s="8">
        <f>IF($A$20=1,IF(UDDS!A1183="","",UDDS!A1183),IF($A$20=2,IF('FTP-75'!A1183="","",'FTP-75'!A1183),IF($A$20=3, IF('US06'!A1183="","",'US06'!A1183),IF($A$20=4, IF(NEDC!A1183="","", NEDC!A1183),IF($A$20=5, IF('JPN10-15'!A1183="","",'JPN10-15'!A1183),IF($A$20=6, IF(WLTC!B1183="","", WLTC!B1183),IF($A$20=7, IF('New Cycle 1'!A1183="","", 'New Cycle 1'!A1183),IF($A$20=8, IF('New Cycle 2'!A1183="","", 'New Cycle 3'!A1183),IF($A$20=9, IF('New Cycle 3'!A1183="","", 'New Cycle 3'!A1183),"")))))))))</f>
        <v>1181</v>
      </c>
      <c r="Q1183" s="32">
        <f>IF($A$20=1,IF(UDDS!C1183="","",UDDS!C1183),IF($A$20=2,IF('FTP-75'!C1183="","",'FTP-75'!C1183),IF($A$20=3, IF('US06'!C1183="","",'US06'!C1183),IF($A$20=4, IF(NEDC!B1183="","", NEDC!B1183),IF($A$20=5, IF('JPN10-15'!B1183="","",'JPN10-15'!B1183),IF($A$20=6, IF(WLTC!C1183="","", WLTC!C1183),IF($A$20=7, IF('New Cycle 1'!B1183="","", 'New Cycle 1'!B1183),IF($A$20=8, IF('New Cycle 2'!B1183="","", 'New Cycle 2'!B1183),IF($A$20=9, IF('New Cycle 3'!B1183="","", 'New Cycle 3'!B1183),"")))))))))</f>
        <v>0</v>
      </c>
      <c r="R1183" s="32">
        <f>IF($A$20=1,IF(UDDS!D1183="","",UDDS!D1183),IF($A$20=2,IF('FTP-75'!D1183="","",'FTP-75'!D1183),IF($A$20=3, IF('US06'!D1183="","",'US06'!D1183),IF($A$20=4, IF(NEDC!C1183="","", NEDC!C1183),IF($A$20=5, IF('JPN10-15'!C1183="","",'JPN10-15'!C1183),IF($A$20=6, IF(WLTC!D1183="","", WLTC!D1183),IF($A$20=7, IF('New Cycle 1'!C1183="","", 'New Cycle 1'!C1183),IF($A$20=8, IF('New Cycle 2'!C1183="","", 'New Cycle 2'!C1183),IF($A$20=9, IF('New Cycle 3'!C1183="","", 'New Cycle 3'!C1183),"")))))))))</f>
        <v>0</v>
      </c>
      <c r="S1183" s="32">
        <f>IF($A$20=1,IF(UDDS!E1183="","",UDDS!E1183),IF($A$20=2,IF('FTP-75'!E1183="","",'FTP-75'!E1183),IF($A$20=3, IF('US06'!E1183="","",'US06'!E1183),IF($A$20=4, IF(NEDC!D1183="","", NEDC!D1183),IF($A$20=5, IF('JPN10-15'!D1183="","",'JPN10-15'!D1183),IF($A$20=6, IF(WLTC!E1183="","", WLTC!E1183),IF($A$20=7, IF('New Cycle 1'!D1183="","", 'New Cycle 1'!D1183),IF($A$20=8, IF('New Cycle 2'!D1183="","", 'New Cycle 2'!D1183),IF($A$20=9, IF('New Cycle 3'!D1183="","", 'New Cycle 3'!D1183),"")))))))))</f>
        <v>0</v>
      </c>
      <c r="T1183" s="32">
        <f>IF($A$20=1,IF(UDDS!F1183="","",UDDS!F1183),IF($A$20=2,IF('FTP-75'!F1183="","",'FTP-75'!F1183),IF($A$20=3, IF('US06'!F1183="","",'US06'!F1183),IF($A$20=4, IF(NEDC!E1183="","", NEDC!E1183),IF($A$20=5, IF('JPN10-15'!E1183="","",'JPN10-15'!E1183),IF($A$20=6, IF(WLTC!F1183="","", WLTC!F1183),IF($A$20=7, IF('New Cycle 1'!E1183="","", 'New Cycle 1'!E1183),IF($A$20=8, IF('New Cycle 2'!E1183="","", 'New Cycle 2'!E1183),IF($A$20=9, IF('New Cycle 3'!E1183="","", 'New Cycle 3'!E1183),"")))))))))</f>
        <v>0</v>
      </c>
      <c r="U1183" s="32">
        <f>IF($A$20=1,IF(UDDS!G1183="","",UDDS!G1183),IF($A$20=2,IF('FTP-75'!G1183="","",'FTP-75'!G1183),IF($A$20=3, IF('US06'!G1183="","",'US06'!G1183),IF($A$20=4, IF(NEDC!F1183="","", NEDC!F1183),IF($A$20=5, IF('JPN10-15'!F1183="","",'JPN10-15'!F1183),IF($A$20=6, IF(WLTC!G1183="","", WLTC!G1183),IF($A$20=7, IF('New Cycle 1'!F1183="","", 'New Cycle 1'!F1183),IF($A$20=8, IF('New Cycle 2'!F1183="","", 'New Cycle 2'!F1183),IF($A$20=9, IF('New Cycle 3'!F1183="","", 'New Cycle 3'!F1183),"")))))))))</f>
        <v>11020.056586751542</v>
      </c>
    </row>
    <row r="1184" spans="16:21" x14ac:dyDescent="0.25">
      <c r="P1184" s="8" t="str">
        <f>IF($A$20=1,IF(UDDS!A1184="","",UDDS!A1184),IF($A$20=2,IF('FTP-75'!A1184="","",'FTP-75'!A1184),IF($A$20=3, IF('US06'!A1184="","",'US06'!A1184),IF($A$20=4, IF(NEDC!A1184="","", NEDC!A1184),IF($A$20=5, IF('JPN10-15'!A1184="","",'JPN10-15'!A1184),IF($A$20=6, IF(WLTC!B1184="","", WLTC!B1184),IF($A$20=7, IF('New Cycle 1'!A1184="","", 'New Cycle 1'!A1184),IF($A$20=8, IF('New Cycle 2'!A1184="","", 'New Cycle 3'!A1184),IF($A$20=9, IF('New Cycle 3'!A1184="","", 'New Cycle 3'!A1184),"")))))))))</f>
        <v/>
      </c>
      <c r="Q1184" s="32" t="str">
        <f>IF($A$20=1,IF(UDDS!C1184="","",UDDS!C1184),IF($A$20=2,IF('FTP-75'!C1184="","",'FTP-75'!C1184),IF($A$20=3, IF('US06'!C1184="","",'US06'!C1184),IF($A$20=4, IF(NEDC!B1184="","", NEDC!B1184),IF($A$20=5, IF('JPN10-15'!B1184="","",'JPN10-15'!B1184),IF($A$20=6, IF(WLTC!C1184="","", WLTC!C1184),IF($A$20=7, IF('New Cycle 1'!B1184="","", 'New Cycle 1'!B1184),IF($A$20=8, IF('New Cycle 2'!B1184="","", 'New Cycle 2'!B1184),IF($A$20=9, IF('New Cycle 3'!B1184="","", 'New Cycle 3'!B1184),"")))))))))</f>
        <v/>
      </c>
      <c r="R1184" s="32" t="str">
        <f>IF($A$20=1,IF(UDDS!D1184="","",UDDS!D1184),IF($A$20=2,IF('FTP-75'!D1184="","",'FTP-75'!D1184),IF($A$20=3, IF('US06'!D1184="","",'US06'!D1184),IF($A$20=4, IF(NEDC!C1184="","", NEDC!C1184),IF($A$20=5, IF('JPN10-15'!C1184="","",'JPN10-15'!C1184),IF($A$20=6, IF(WLTC!D1184="","", WLTC!D1184),IF($A$20=7, IF('New Cycle 1'!C1184="","", 'New Cycle 1'!C1184),IF($A$20=8, IF('New Cycle 2'!C1184="","", 'New Cycle 2'!C1184),IF($A$20=9, IF('New Cycle 3'!C1184="","", 'New Cycle 3'!C1184),"")))))))))</f>
        <v/>
      </c>
      <c r="S1184" s="32" t="str">
        <f>IF($A$20=1,IF(UDDS!E1184="","",UDDS!E1184),IF($A$20=2,IF('FTP-75'!E1184="","",'FTP-75'!E1184),IF($A$20=3, IF('US06'!E1184="","",'US06'!E1184),IF($A$20=4, IF(NEDC!D1184="","", NEDC!D1184),IF($A$20=5, IF('JPN10-15'!D1184="","",'JPN10-15'!D1184),IF($A$20=6, IF(WLTC!E1184="","", WLTC!E1184),IF($A$20=7, IF('New Cycle 1'!D1184="","", 'New Cycle 1'!D1184),IF($A$20=8, IF('New Cycle 2'!D1184="","", 'New Cycle 2'!D1184),IF($A$20=9, IF('New Cycle 3'!D1184="","", 'New Cycle 3'!D1184),"")))))))))</f>
        <v/>
      </c>
      <c r="T1184" s="32" t="str">
        <f>IF($A$20=1,IF(UDDS!F1184="","",UDDS!F1184),IF($A$20=2,IF('FTP-75'!F1184="","",'FTP-75'!F1184),IF($A$20=3, IF('US06'!F1184="","",'US06'!F1184),IF($A$20=4, IF(NEDC!E1184="","", NEDC!E1184),IF($A$20=5, IF('JPN10-15'!E1184="","",'JPN10-15'!E1184),IF($A$20=6, IF(WLTC!F1184="","", WLTC!F1184),IF($A$20=7, IF('New Cycle 1'!E1184="","", 'New Cycle 1'!E1184),IF($A$20=8, IF('New Cycle 2'!E1184="","", 'New Cycle 2'!E1184),IF($A$20=9, IF('New Cycle 3'!E1184="","", 'New Cycle 3'!E1184),"")))))))))</f>
        <v/>
      </c>
      <c r="U1184" s="32" t="str">
        <f>IF($A$20=1,IF(UDDS!G1184="","",UDDS!G1184),IF($A$20=2,IF('FTP-75'!G1184="","",'FTP-75'!G1184),IF($A$20=3, IF('US06'!G1184="","",'US06'!G1184),IF($A$20=4, IF(NEDC!F1184="","", NEDC!F1184),IF($A$20=5, IF('JPN10-15'!F1184="","",'JPN10-15'!F1184),IF($A$20=6, IF(WLTC!G1184="","", WLTC!G1184),IF($A$20=7, IF('New Cycle 1'!F1184="","", 'New Cycle 1'!F1184),IF($A$20=8, IF('New Cycle 2'!F1184="","", 'New Cycle 2'!F1184),IF($A$20=9, IF('New Cycle 3'!F1184="","", 'New Cycle 3'!F1184),"")))))))))</f>
        <v/>
      </c>
    </row>
    <row r="1185" spans="16:21" x14ac:dyDescent="0.25">
      <c r="P1185" s="8" t="str">
        <f>IF($A$20=1,IF(UDDS!A1185="","",UDDS!A1185),IF($A$20=2,IF('FTP-75'!A1185="","",'FTP-75'!A1185),IF($A$20=3, IF('US06'!A1185="","",'US06'!A1185),IF($A$20=4, IF(NEDC!A1185="","", NEDC!A1185),IF($A$20=5, IF('JPN10-15'!A1185="","",'JPN10-15'!A1185),IF($A$20=6, IF(WLTC!B1185="","", WLTC!B1185),IF($A$20=7, IF('New Cycle 1'!A1185="","", 'New Cycle 1'!A1185),IF($A$20=8, IF('New Cycle 2'!A1185="","", 'New Cycle 3'!A1185),IF($A$20=9, IF('New Cycle 3'!A1185="","", 'New Cycle 3'!A1185),"")))))))))</f>
        <v/>
      </c>
      <c r="Q1185" s="32" t="str">
        <f>IF($A$20=1,IF(UDDS!C1185="","",UDDS!C1185),IF($A$20=2,IF('FTP-75'!C1185="","",'FTP-75'!C1185),IF($A$20=3, IF('US06'!C1185="","",'US06'!C1185),IF($A$20=4, IF(NEDC!B1185="","", NEDC!B1185),IF($A$20=5, IF('JPN10-15'!B1185="","",'JPN10-15'!B1185),IF($A$20=6, IF(WLTC!C1185="","", WLTC!C1185),IF($A$20=7, IF('New Cycle 1'!B1185="","", 'New Cycle 1'!B1185),IF($A$20=8, IF('New Cycle 2'!B1185="","", 'New Cycle 2'!B1185),IF($A$20=9, IF('New Cycle 3'!B1185="","", 'New Cycle 3'!B1185),"")))))))))</f>
        <v/>
      </c>
      <c r="R1185" s="32" t="str">
        <f>IF($A$20=1,IF(UDDS!D1185="","",UDDS!D1185),IF($A$20=2,IF('FTP-75'!D1185="","",'FTP-75'!D1185),IF($A$20=3, IF('US06'!D1185="","",'US06'!D1185),IF($A$20=4, IF(NEDC!C1185="","", NEDC!C1185),IF($A$20=5, IF('JPN10-15'!C1185="","",'JPN10-15'!C1185),IF($A$20=6, IF(WLTC!D1185="","", WLTC!D1185),IF($A$20=7, IF('New Cycle 1'!C1185="","", 'New Cycle 1'!C1185),IF($A$20=8, IF('New Cycle 2'!C1185="","", 'New Cycle 2'!C1185),IF($A$20=9, IF('New Cycle 3'!C1185="","", 'New Cycle 3'!C1185),"")))))))))</f>
        <v/>
      </c>
      <c r="S1185" s="32" t="str">
        <f>IF($A$20=1,IF(UDDS!E1185="","",UDDS!E1185),IF($A$20=2,IF('FTP-75'!E1185="","",'FTP-75'!E1185),IF($A$20=3, IF('US06'!E1185="","",'US06'!E1185),IF($A$20=4, IF(NEDC!D1185="","", NEDC!D1185),IF($A$20=5, IF('JPN10-15'!D1185="","",'JPN10-15'!D1185),IF($A$20=6, IF(WLTC!E1185="","", WLTC!E1185),IF($A$20=7, IF('New Cycle 1'!D1185="","", 'New Cycle 1'!D1185),IF($A$20=8, IF('New Cycle 2'!D1185="","", 'New Cycle 2'!D1185),IF($A$20=9, IF('New Cycle 3'!D1185="","", 'New Cycle 3'!D1185),"")))))))))</f>
        <v/>
      </c>
      <c r="T1185" s="32" t="str">
        <f>IF($A$20=1,IF(UDDS!F1185="","",UDDS!F1185),IF($A$20=2,IF('FTP-75'!F1185="","",'FTP-75'!F1185),IF($A$20=3, IF('US06'!F1185="","",'US06'!F1185),IF($A$20=4, IF(NEDC!E1185="","", NEDC!E1185),IF($A$20=5, IF('JPN10-15'!E1185="","",'JPN10-15'!E1185),IF($A$20=6, IF(WLTC!F1185="","", WLTC!F1185),IF($A$20=7, IF('New Cycle 1'!E1185="","", 'New Cycle 1'!E1185),IF($A$20=8, IF('New Cycle 2'!E1185="","", 'New Cycle 2'!E1185),IF($A$20=9, IF('New Cycle 3'!E1185="","", 'New Cycle 3'!E1185),"")))))))))</f>
        <v/>
      </c>
      <c r="U1185" s="32" t="str">
        <f>IF($A$20=1,IF(UDDS!G1185="","",UDDS!G1185),IF($A$20=2,IF('FTP-75'!G1185="","",'FTP-75'!G1185),IF($A$20=3, IF('US06'!G1185="","",'US06'!G1185),IF($A$20=4, IF(NEDC!F1185="","", NEDC!F1185),IF($A$20=5, IF('JPN10-15'!F1185="","",'JPN10-15'!F1185),IF($A$20=6, IF(WLTC!G1185="","", WLTC!G1185),IF($A$20=7, IF('New Cycle 1'!F1185="","", 'New Cycle 1'!F1185),IF($A$20=8, IF('New Cycle 2'!F1185="","", 'New Cycle 2'!F1185),IF($A$20=9, IF('New Cycle 3'!F1185="","", 'New Cycle 3'!F1185),"")))))))))</f>
        <v/>
      </c>
    </row>
    <row r="1186" spans="16:21" x14ac:dyDescent="0.25">
      <c r="P1186" s="8" t="str">
        <f>IF($A$20=1,IF(UDDS!A1186="","",UDDS!A1186),IF($A$20=2,IF('FTP-75'!A1186="","",'FTP-75'!A1186),IF($A$20=3, IF('US06'!A1186="","",'US06'!A1186),IF($A$20=4, IF(NEDC!A1186="","", NEDC!A1186),IF($A$20=5, IF('JPN10-15'!A1186="","",'JPN10-15'!A1186),IF($A$20=6, IF(WLTC!B1186="","", WLTC!B1186),IF($A$20=7, IF('New Cycle 1'!A1186="","", 'New Cycle 1'!A1186),IF($A$20=8, IF('New Cycle 2'!A1186="","", 'New Cycle 3'!A1186),IF($A$20=9, IF('New Cycle 3'!A1186="","", 'New Cycle 3'!A1186),"")))))))))</f>
        <v/>
      </c>
      <c r="Q1186" s="32" t="str">
        <f>IF($A$20=1,IF(UDDS!C1186="","",UDDS!C1186),IF($A$20=2,IF('FTP-75'!C1186="","",'FTP-75'!C1186),IF($A$20=3, IF('US06'!C1186="","",'US06'!C1186),IF($A$20=4, IF(NEDC!B1186="","", NEDC!B1186),IF($A$20=5, IF('JPN10-15'!B1186="","",'JPN10-15'!B1186),IF($A$20=6, IF(WLTC!C1186="","", WLTC!C1186),IF($A$20=7, IF('New Cycle 1'!B1186="","", 'New Cycle 1'!B1186),IF($A$20=8, IF('New Cycle 2'!B1186="","", 'New Cycle 2'!B1186),IF($A$20=9, IF('New Cycle 3'!B1186="","", 'New Cycle 3'!B1186),"")))))))))</f>
        <v/>
      </c>
      <c r="R1186" s="32" t="str">
        <f>IF($A$20=1,IF(UDDS!D1186="","",UDDS!D1186),IF($A$20=2,IF('FTP-75'!D1186="","",'FTP-75'!D1186),IF($A$20=3, IF('US06'!D1186="","",'US06'!D1186),IF($A$20=4, IF(NEDC!C1186="","", NEDC!C1186),IF($A$20=5, IF('JPN10-15'!C1186="","",'JPN10-15'!C1186),IF($A$20=6, IF(WLTC!D1186="","", WLTC!D1186),IF($A$20=7, IF('New Cycle 1'!C1186="","", 'New Cycle 1'!C1186),IF($A$20=8, IF('New Cycle 2'!C1186="","", 'New Cycle 2'!C1186),IF($A$20=9, IF('New Cycle 3'!C1186="","", 'New Cycle 3'!C1186),"")))))))))</f>
        <v/>
      </c>
      <c r="S1186" s="32" t="str">
        <f>IF($A$20=1,IF(UDDS!E1186="","",UDDS!E1186),IF($A$20=2,IF('FTP-75'!E1186="","",'FTP-75'!E1186),IF($A$20=3, IF('US06'!E1186="","",'US06'!E1186),IF($A$20=4, IF(NEDC!D1186="","", NEDC!D1186),IF($A$20=5, IF('JPN10-15'!D1186="","",'JPN10-15'!D1186),IF($A$20=6, IF(WLTC!E1186="","", WLTC!E1186),IF($A$20=7, IF('New Cycle 1'!D1186="","", 'New Cycle 1'!D1186),IF($A$20=8, IF('New Cycle 2'!D1186="","", 'New Cycle 2'!D1186),IF($A$20=9, IF('New Cycle 3'!D1186="","", 'New Cycle 3'!D1186),"")))))))))</f>
        <v/>
      </c>
      <c r="T1186" s="32" t="str">
        <f>IF($A$20=1,IF(UDDS!F1186="","",UDDS!F1186),IF($A$20=2,IF('FTP-75'!F1186="","",'FTP-75'!F1186),IF($A$20=3, IF('US06'!F1186="","",'US06'!F1186),IF($A$20=4, IF(NEDC!E1186="","", NEDC!E1186),IF($A$20=5, IF('JPN10-15'!E1186="","",'JPN10-15'!E1186),IF($A$20=6, IF(WLTC!F1186="","", WLTC!F1186),IF($A$20=7, IF('New Cycle 1'!E1186="","", 'New Cycle 1'!E1186),IF($A$20=8, IF('New Cycle 2'!E1186="","", 'New Cycle 2'!E1186),IF($A$20=9, IF('New Cycle 3'!E1186="","", 'New Cycle 3'!E1186),"")))))))))</f>
        <v/>
      </c>
      <c r="U1186" s="32" t="str">
        <f>IF($A$20=1,IF(UDDS!G1186="","",UDDS!G1186),IF($A$20=2,IF('FTP-75'!G1186="","",'FTP-75'!G1186),IF($A$20=3, IF('US06'!G1186="","",'US06'!G1186),IF($A$20=4, IF(NEDC!F1186="","", NEDC!F1186),IF($A$20=5, IF('JPN10-15'!F1186="","",'JPN10-15'!F1186),IF($A$20=6, IF(WLTC!G1186="","", WLTC!G1186),IF($A$20=7, IF('New Cycle 1'!F1186="","", 'New Cycle 1'!F1186),IF($A$20=8, IF('New Cycle 2'!F1186="","", 'New Cycle 2'!F1186),IF($A$20=9, IF('New Cycle 3'!F1186="","", 'New Cycle 3'!F1186),"")))))))))</f>
        <v/>
      </c>
    </row>
    <row r="1187" spans="16:21" x14ac:dyDescent="0.25">
      <c r="P1187" s="8" t="str">
        <f>IF($A$20=1,IF(UDDS!A1187="","",UDDS!A1187),IF($A$20=2,IF('FTP-75'!A1187="","",'FTP-75'!A1187),IF($A$20=3, IF('US06'!A1187="","",'US06'!A1187),IF($A$20=4, IF(NEDC!A1187="","", NEDC!A1187),IF($A$20=5, IF('JPN10-15'!A1187="","",'JPN10-15'!A1187),IF($A$20=6, IF(WLTC!B1187="","", WLTC!B1187),IF($A$20=7, IF('New Cycle 1'!A1187="","", 'New Cycle 1'!A1187),IF($A$20=8, IF('New Cycle 2'!A1187="","", 'New Cycle 3'!A1187),IF($A$20=9, IF('New Cycle 3'!A1187="","", 'New Cycle 3'!A1187),"")))))))))</f>
        <v/>
      </c>
      <c r="Q1187" s="32" t="str">
        <f>IF($A$20=1,IF(UDDS!C1187="","",UDDS!C1187),IF($A$20=2,IF('FTP-75'!C1187="","",'FTP-75'!C1187),IF($A$20=3, IF('US06'!C1187="","",'US06'!C1187),IF($A$20=4, IF(NEDC!B1187="","", NEDC!B1187),IF($A$20=5, IF('JPN10-15'!B1187="","",'JPN10-15'!B1187),IF($A$20=6, IF(WLTC!C1187="","", WLTC!C1187),IF($A$20=7, IF('New Cycle 1'!B1187="","", 'New Cycle 1'!B1187),IF($A$20=8, IF('New Cycle 2'!B1187="","", 'New Cycle 2'!B1187),IF($A$20=9, IF('New Cycle 3'!B1187="","", 'New Cycle 3'!B1187),"")))))))))</f>
        <v/>
      </c>
      <c r="R1187" s="32" t="str">
        <f>IF($A$20=1,IF(UDDS!D1187="","",UDDS!D1187),IF($A$20=2,IF('FTP-75'!D1187="","",'FTP-75'!D1187),IF($A$20=3, IF('US06'!D1187="","",'US06'!D1187),IF($A$20=4, IF(NEDC!C1187="","", NEDC!C1187),IF($A$20=5, IF('JPN10-15'!C1187="","",'JPN10-15'!C1187),IF($A$20=6, IF(WLTC!D1187="","", WLTC!D1187),IF($A$20=7, IF('New Cycle 1'!C1187="","", 'New Cycle 1'!C1187),IF($A$20=8, IF('New Cycle 2'!C1187="","", 'New Cycle 2'!C1187),IF($A$20=9, IF('New Cycle 3'!C1187="","", 'New Cycle 3'!C1187),"")))))))))</f>
        <v/>
      </c>
      <c r="S1187" s="32" t="str">
        <f>IF($A$20=1,IF(UDDS!E1187="","",UDDS!E1187),IF($A$20=2,IF('FTP-75'!E1187="","",'FTP-75'!E1187),IF($A$20=3, IF('US06'!E1187="","",'US06'!E1187),IF($A$20=4, IF(NEDC!D1187="","", NEDC!D1187),IF($A$20=5, IF('JPN10-15'!D1187="","",'JPN10-15'!D1187),IF($A$20=6, IF(WLTC!E1187="","", WLTC!E1187),IF($A$20=7, IF('New Cycle 1'!D1187="","", 'New Cycle 1'!D1187),IF($A$20=8, IF('New Cycle 2'!D1187="","", 'New Cycle 2'!D1187),IF($A$20=9, IF('New Cycle 3'!D1187="","", 'New Cycle 3'!D1187),"")))))))))</f>
        <v/>
      </c>
      <c r="T1187" s="32" t="str">
        <f>IF($A$20=1,IF(UDDS!F1187="","",UDDS!F1187),IF($A$20=2,IF('FTP-75'!F1187="","",'FTP-75'!F1187),IF($A$20=3, IF('US06'!F1187="","",'US06'!F1187),IF($A$20=4, IF(NEDC!E1187="","", NEDC!E1187),IF($A$20=5, IF('JPN10-15'!E1187="","",'JPN10-15'!E1187),IF($A$20=6, IF(WLTC!F1187="","", WLTC!F1187),IF($A$20=7, IF('New Cycle 1'!E1187="","", 'New Cycle 1'!E1187),IF($A$20=8, IF('New Cycle 2'!E1187="","", 'New Cycle 2'!E1187),IF($A$20=9, IF('New Cycle 3'!E1187="","", 'New Cycle 3'!E1187),"")))))))))</f>
        <v/>
      </c>
      <c r="U1187" s="32" t="str">
        <f>IF($A$20=1,IF(UDDS!G1187="","",UDDS!G1187),IF($A$20=2,IF('FTP-75'!G1187="","",'FTP-75'!G1187),IF($A$20=3, IF('US06'!G1187="","",'US06'!G1187),IF($A$20=4, IF(NEDC!F1187="","", NEDC!F1187),IF($A$20=5, IF('JPN10-15'!F1187="","",'JPN10-15'!F1187),IF($A$20=6, IF(WLTC!G1187="","", WLTC!G1187),IF($A$20=7, IF('New Cycle 1'!F1187="","", 'New Cycle 1'!F1187),IF($A$20=8, IF('New Cycle 2'!F1187="","", 'New Cycle 2'!F1187),IF($A$20=9, IF('New Cycle 3'!F1187="","", 'New Cycle 3'!F1187),"")))))))))</f>
        <v/>
      </c>
    </row>
    <row r="1188" spans="16:21" x14ac:dyDescent="0.25">
      <c r="P1188" s="8" t="str">
        <f>IF($A$20=1,IF(UDDS!A1188="","",UDDS!A1188),IF($A$20=2,IF('FTP-75'!A1188="","",'FTP-75'!A1188),IF($A$20=3, IF('US06'!A1188="","",'US06'!A1188),IF($A$20=4, IF(NEDC!A1188="","", NEDC!A1188),IF($A$20=5, IF('JPN10-15'!A1188="","",'JPN10-15'!A1188),IF($A$20=6, IF(WLTC!B1188="","", WLTC!B1188),IF($A$20=7, IF('New Cycle 1'!A1188="","", 'New Cycle 1'!A1188),IF($A$20=8, IF('New Cycle 2'!A1188="","", 'New Cycle 3'!A1188),IF($A$20=9, IF('New Cycle 3'!A1188="","", 'New Cycle 3'!A1188),"")))))))))</f>
        <v/>
      </c>
      <c r="Q1188" s="32" t="str">
        <f>IF($A$20=1,IF(UDDS!C1188="","",UDDS!C1188),IF($A$20=2,IF('FTP-75'!C1188="","",'FTP-75'!C1188),IF($A$20=3, IF('US06'!C1188="","",'US06'!C1188),IF($A$20=4, IF(NEDC!B1188="","", NEDC!B1188),IF($A$20=5, IF('JPN10-15'!B1188="","",'JPN10-15'!B1188),IF($A$20=6, IF(WLTC!C1188="","", WLTC!C1188),IF($A$20=7, IF('New Cycle 1'!B1188="","", 'New Cycle 1'!B1188),IF($A$20=8, IF('New Cycle 2'!B1188="","", 'New Cycle 2'!B1188),IF($A$20=9, IF('New Cycle 3'!B1188="","", 'New Cycle 3'!B1188),"")))))))))</f>
        <v/>
      </c>
      <c r="R1188" s="32" t="str">
        <f>IF($A$20=1,IF(UDDS!D1188="","",UDDS!D1188),IF($A$20=2,IF('FTP-75'!D1188="","",'FTP-75'!D1188),IF($A$20=3, IF('US06'!D1188="","",'US06'!D1188),IF($A$20=4, IF(NEDC!C1188="","", NEDC!C1188),IF($A$20=5, IF('JPN10-15'!C1188="","",'JPN10-15'!C1188),IF($A$20=6, IF(WLTC!D1188="","", WLTC!D1188),IF($A$20=7, IF('New Cycle 1'!C1188="","", 'New Cycle 1'!C1188),IF($A$20=8, IF('New Cycle 2'!C1188="","", 'New Cycle 2'!C1188),IF($A$20=9, IF('New Cycle 3'!C1188="","", 'New Cycle 3'!C1188),"")))))))))</f>
        <v/>
      </c>
      <c r="S1188" s="32" t="str">
        <f>IF($A$20=1,IF(UDDS!E1188="","",UDDS!E1188),IF($A$20=2,IF('FTP-75'!E1188="","",'FTP-75'!E1188),IF($A$20=3, IF('US06'!E1188="","",'US06'!E1188),IF($A$20=4, IF(NEDC!D1188="","", NEDC!D1188),IF($A$20=5, IF('JPN10-15'!D1188="","",'JPN10-15'!D1188),IF($A$20=6, IF(WLTC!E1188="","", WLTC!E1188),IF($A$20=7, IF('New Cycle 1'!D1188="","", 'New Cycle 1'!D1188),IF($A$20=8, IF('New Cycle 2'!D1188="","", 'New Cycle 2'!D1188),IF($A$20=9, IF('New Cycle 3'!D1188="","", 'New Cycle 3'!D1188),"")))))))))</f>
        <v/>
      </c>
      <c r="T1188" s="32" t="str">
        <f>IF($A$20=1,IF(UDDS!F1188="","",UDDS!F1188),IF($A$20=2,IF('FTP-75'!F1188="","",'FTP-75'!F1188),IF($A$20=3, IF('US06'!F1188="","",'US06'!F1188),IF($A$20=4, IF(NEDC!E1188="","", NEDC!E1188),IF($A$20=5, IF('JPN10-15'!E1188="","",'JPN10-15'!E1188),IF($A$20=6, IF(WLTC!F1188="","", WLTC!F1188),IF($A$20=7, IF('New Cycle 1'!E1188="","", 'New Cycle 1'!E1188),IF($A$20=8, IF('New Cycle 2'!E1188="","", 'New Cycle 2'!E1188),IF($A$20=9, IF('New Cycle 3'!E1188="","", 'New Cycle 3'!E1188),"")))))))))</f>
        <v/>
      </c>
      <c r="U1188" s="32" t="str">
        <f>IF($A$20=1,IF(UDDS!G1188="","",UDDS!G1188),IF($A$20=2,IF('FTP-75'!G1188="","",'FTP-75'!G1188),IF($A$20=3, IF('US06'!G1188="","",'US06'!G1188),IF($A$20=4, IF(NEDC!F1188="","", NEDC!F1188),IF($A$20=5, IF('JPN10-15'!F1188="","",'JPN10-15'!F1188),IF($A$20=6, IF(WLTC!G1188="","", WLTC!G1188),IF($A$20=7, IF('New Cycle 1'!F1188="","", 'New Cycle 1'!F1188),IF($A$20=8, IF('New Cycle 2'!F1188="","", 'New Cycle 2'!F1188),IF($A$20=9, IF('New Cycle 3'!F1188="","", 'New Cycle 3'!F1188),"")))))))))</f>
        <v/>
      </c>
    </row>
    <row r="1189" spans="16:21" x14ac:dyDescent="0.25">
      <c r="P1189" s="8" t="str">
        <f>IF($A$20=1,IF(UDDS!A1189="","",UDDS!A1189),IF($A$20=2,IF('FTP-75'!A1189="","",'FTP-75'!A1189),IF($A$20=3, IF('US06'!A1189="","",'US06'!A1189),IF($A$20=4, IF(NEDC!A1189="","", NEDC!A1189),IF($A$20=5, IF('JPN10-15'!A1189="","",'JPN10-15'!A1189),IF($A$20=6, IF(WLTC!B1189="","", WLTC!B1189),IF($A$20=7, IF('New Cycle 1'!A1189="","", 'New Cycle 1'!A1189),IF($A$20=8, IF('New Cycle 2'!A1189="","", 'New Cycle 3'!A1189),IF($A$20=9, IF('New Cycle 3'!A1189="","", 'New Cycle 3'!A1189),"")))))))))</f>
        <v/>
      </c>
      <c r="Q1189" s="32" t="str">
        <f>IF($A$20=1,IF(UDDS!C1189="","",UDDS!C1189),IF($A$20=2,IF('FTP-75'!C1189="","",'FTP-75'!C1189),IF($A$20=3, IF('US06'!C1189="","",'US06'!C1189),IF($A$20=4, IF(NEDC!B1189="","", NEDC!B1189),IF($A$20=5, IF('JPN10-15'!B1189="","",'JPN10-15'!B1189),IF($A$20=6, IF(WLTC!C1189="","", WLTC!C1189),IF($A$20=7, IF('New Cycle 1'!B1189="","", 'New Cycle 1'!B1189),IF($A$20=8, IF('New Cycle 2'!B1189="","", 'New Cycle 2'!B1189),IF($A$20=9, IF('New Cycle 3'!B1189="","", 'New Cycle 3'!B1189),"")))))))))</f>
        <v/>
      </c>
      <c r="R1189" s="32" t="str">
        <f>IF($A$20=1,IF(UDDS!D1189="","",UDDS!D1189),IF($A$20=2,IF('FTP-75'!D1189="","",'FTP-75'!D1189),IF($A$20=3, IF('US06'!D1189="","",'US06'!D1189),IF($A$20=4, IF(NEDC!C1189="","", NEDC!C1189),IF($A$20=5, IF('JPN10-15'!C1189="","",'JPN10-15'!C1189),IF($A$20=6, IF(WLTC!D1189="","", WLTC!D1189),IF($A$20=7, IF('New Cycle 1'!C1189="","", 'New Cycle 1'!C1189),IF($A$20=8, IF('New Cycle 2'!C1189="","", 'New Cycle 2'!C1189),IF($A$20=9, IF('New Cycle 3'!C1189="","", 'New Cycle 3'!C1189),"")))))))))</f>
        <v/>
      </c>
      <c r="S1189" s="32" t="str">
        <f>IF($A$20=1,IF(UDDS!E1189="","",UDDS!E1189),IF($A$20=2,IF('FTP-75'!E1189="","",'FTP-75'!E1189),IF($A$20=3, IF('US06'!E1189="","",'US06'!E1189),IF($A$20=4, IF(NEDC!D1189="","", NEDC!D1189),IF($A$20=5, IF('JPN10-15'!D1189="","",'JPN10-15'!D1189),IF($A$20=6, IF(WLTC!E1189="","", WLTC!E1189),IF($A$20=7, IF('New Cycle 1'!D1189="","", 'New Cycle 1'!D1189),IF($A$20=8, IF('New Cycle 2'!D1189="","", 'New Cycle 2'!D1189),IF($A$20=9, IF('New Cycle 3'!D1189="","", 'New Cycle 3'!D1189),"")))))))))</f>
        <v/>
      </c>
      <c r="T1189" s="32" t="str">
        <f>IF($A$20=1,IF(UDDS!F1189="","",UDDS!F1189),IF($A$20=2,IF('FTP-75'!F1189="","",'FTP-75'!F1189),IF($A$20=3, IF('US06'!F1189="","",'US06'!F1189),IF($A$20=4, IF(NEDC!E1189="","", NEDC!E1189),IF($A$20=5, IF('JPN10-15'!E1189="","",'JPN10-15'!E1189),IF($A$20=6, IF(WLTC!F1189="","", WLTC!F1189),IF($A$20=7, IF('New Cycle 1'!E1189="","", 'New Cycle 1'!E1189),IF($A$20=8, IF('New Cycle 2'!E1189="","", 'New Cycle 2'!E1189),IF($A$20=9, IF('New Cycle 3'!E1189="","", 'New Cycle 3'!E1189),"")))))))))</f>
        <v/>
      </c>
      <c r="U1189" s="32" t="str">
        <f>IF($A$20=1,IF(UDDS!G1189="","",UDDS!G1189),IF($A$20=2,IF('FTP-75'!G1189="","",'FTP-75'!G1189),IF($A$20=3, IF('US06'!G1189="","",'US06'!G1189),IF($A$20=4, IF(NEDC!F1189="","", NEDC!F1189),IF($A$20=5, IF('JPN10-15'!F1189="","",'JPN10-15'!F1189),IF($A$20=6, IF(WLTC!G1189="","", WLTC!G1189),IF($A$20=7, IF('New Cycle 1'!F1189="","", 'New Cycle 1'!F1189),IF($A$20=8, IF('New Cycle 2'!F1189="","", 'New Cycle 2'!F1189),IF($A$20=9, IF('New Cycle 3'!F1189="","", 'New Cycle 3'!F1189),"")))))))))</f>
        <v/>
      </c>
    </row>
    <row r="1190" spans="16:21" x14ac:dyDescent="0.25">
      <c r="P1190" s="8" t="str">
        <f>IF($A$20=1,IF(UDDS!A1190="","",UDDS!A1190),IF($A$20=2,IF('FTP-75'!A1190="","",'FTP-75'!A1190),IF($A$20=3, IF('US06'!A1190="","",'US06'!A1190),IF($A$20=4, IF(NEDC!A1190="","", NEDC!A1190),IF($A$20=5, IF('JPN10-15'!A1190="","",'JPN10-15'!A1190),IF($A$20=6, IF(WLTC!B1190="","", WLTC!B1190),IF($A$20=7, IF('New Cycle 1'!A1190="","", 'New Cycle 1'!A1190),IF($A$20=8, IF('New Cycle 2'!A1190="","", 'New Cycle 3'!A1190),IF($A$20=9, IF('New Cycle 3'!A1190="","", 'New Cycle 3'!A1190),"")))))))))</f>
        <v/>
      </c>
      <c r="Q1190" s="32" t="str">
        <f>IF($A$20=1,IF(UDDS!C1190="","",UDDS!C1190),IF($A$20=2,IF('FTP-75'!C1190="","",'FTP-75'!C1190),IF($A$20=3, IF('US06'!C1190="","",'US06'!C1190),IF($A$20=4, IF(NEDC!B1190="","", NEDC!B1190),IF($A$20=5, IF('JPN10-15'!B1190="","",'JPN10-15'!B1190),IF($A$20=6, IF(WLTC!C1190="","", WLTC!C1190),IF($A$20=7, IF('New Cycle 1'!B1190="","", 'New Cycle 1'!B1190),IF($A$20=8, IF('New Cycle 2'!B1190="","", 'New Cycle 2'!B1190),IF($A$20=9, IF('New Cycle 3'!B1190="","", 'New Cycle 3'!B1190),"")))))))))</f>
        <v/>
      </c>
      <c r="R1190" s="32" t="str">
        <f>IF($A$20=1,IF(UDDS!D1190="","",UDDS!D1190),IF($A$20=2,IF('FTP-75'!D1190="","",'FTP-75'!D1190),IF($A$20=3, IF('US06'!D1190="","",'US06'!D1190),IF($A$20=4, IF(NEDC!C1190="","", NEDC!C1190),IF($A$20=5, IF('JPN10-15'!C1190="","",'JPN10-15'!C1190),IF($A$20=6, IF(WLTC!D1190="","", WLTC!D1190),IF($A$20=7, IF('New Cycle 1'!C1190="","", 'New Cycle 1'!C1190),IF($A$20=8, IF('New Cycle 2'!C1190="","", 'New Cycle 2'!C1190),IF($A$20=9, IF('New Cycle 3'!C1190="","", 'New Cycle 3'!C1190),"")))))))))</f>
        <v/>
      </c>
      <c r="S1190" s="32" t="str">
        <f>IF($A$20=1,IF(UDDS!E1190="","",UDDS!E1190),IF($A$20=2,IF('FTP-75'!E1190="","",'FTP-75'!E1190),IF($A$20=3, IF('US06'!E1190="","",'US06'!E1190),IF($A$20=4, IF(NEDC!D1190="","", NEDC!D1190),IF($A$20=5, IF('JPN10-15'!D1190="","",'JPN10-15'!D1190),IF($A$20=6, IF(WLTC!E1190="","", WLTC!E1190),IF($A$20=7, IF('New Cycle 1'!D1190="","", 'New Cycle 1'!D1190),IF($A$20=8, IF('New Cycle 2'!D1190="","", 'New Cycle 2'!D1190),IF($A$20=9, IF('New Cycle 3'!D1190="","", 'New Cycle 3'!D1190),"")))))))))</f>
        <v/>
      </c>
      <c r="T1190" s="32" t="str">
        <f>IF($A$20=1,IF(UDDS!F1190="","",UDDS!F1190),IF($A$20=2,IF('FTP-75'!F1190="","",'FTP-75'!F1190),IF($A$20=3, IF('US06'!F1190="","",'US06'!F1190),IF($A$20=4, IF(NEDC!E1190="","", NEDC!E1190),IF($A$20=5, IF('JPN10-15'!E1190="","",'JPN10-15'!E1190),IF($A$20=6, IF(WLTC!F1190="","", WLTC!F1190),IF($A$20=7, IF('New Cycle 1'!E1190="","", 'New Cycle 1'!E1190),IF($A$20=8, IF('New Cycle 2'!E1190="","", 'New Cycle 2'!E1190),IF($A$20=9, IF('New Cycle 3'!E1190="","", 'New Cycle 3'!E1190),"")))))))))</f>
        <v/>
      </c>
      <c r="U1190" s="32" t="str">
        <f>IF($A$20=1,IF(UDDS!G1190="","",UDDS!G1190),IF($A$20=2,IF('FTP-75'!G1190="","",'FTP-75'!G1190),IF($A$20=3, IF('US06'!G1190="","",'US06'!G1190),IF($A$20=4, IF(NEDC!F1190="","", NEDC!F1190),IF($A$20=5, IF('JPN10-15'!F1190="","",'JPN10-15'!F1190),IF($A$20=6, IF(WLTC!G1190="","", WLTC!G1190),IF($A$20=7, IF('New Cycle 1'!F1190="","", 'New Cycle 1'!F1190),IF($A$20=8, IF('New Cycle 2'!F1190="","", 'New Cycle 2'!F1190),IF($A$20=9, IF('New Cycle 3'!F1190="","", 'New Cycle 3'!F1190),"")))))))))</f>
        <v/>
      </c>
    </row>
    <row r="1191" spans="16:21" x14ac:dyDescent="0.25">
      <c r="P1191" s="8" t="str">
        <f>IF($A$20=1,IF(UDDS!A1191="","",UDDS!A1191),IF($A$20=2,IF('FTP-75'!A1191="","",'FTP-75'!A1191),IF($A$20=3, IF('US06'!A1191="","",'US06'!A1191),IF($A$20=4, IF(NEDC!A1191="","", NEDC!A1191),IF($A$20=5, IF('JPN10-15'!A1191="","",'JPN10-15'!A1191),IF($A$20=6, IF(WLTC!B1191="","", WLTC!B1191),IF($A$20=7, IF('New Cycle 1'!A1191="","", 'New Cycle 1'!A1191),IF($A$20=8, IF('New Cycle 2'!A1191="","", 'New Cycle 3'!A1191),IF($A$20=9, IF('New Cycle 3'!A1191="","", 'New Cycle 3'!A1191),"")))))))))</f>
        <v/>
      </c>
      <c r="Q1191" s="32" t="str">
        <f>IF($A$20=1,IF(UDDS!C1191="","",UDDS!C1191),IF($A$20=2,IF('FTP-75'!C1191="","",'FTP-75'!C1191),IF($A$20=3, IF('US06'!C1191="","",'US06'!C1191),IF($A$20=4, IF(NEDC!B1191="","", NEDC!B1191),IF($A$20=5, IF('JPN10-15'!B1191="","",'JPN10-15'!B1191),IF($A$20=6, IF(WLTC!C1191="","", WLTC!C1191),IF($A$20=7, IF('New Cycle 1'!B1191="","", 'New Cycle 1'!B1191),IF($A$20=8, IF('New Cycle 2'!B1191="","", 'New Cycle 2'!B1191),IF($A$20=9, IF('New Cycle 3'!B1191="","", 'New Cycle 3'!B1191),"")))))))))</f>
        <v/>
      </c>
      <c r="R1191" s="32" t="str">
        <f>IF($A$20=1,IF(UDDS!D1191="","",UDDS!D1191),IF($A$20=2,IF('FTP-75'!D1191="","",'FTP-75'!D1191),IF($A$20=3, IF('US06'!D1191="","",'US06'!D1191),IF($A$20=4, IF(NEDC!C1191="","", NEDC!C1191),IF($A$20=5, IF('JPN10-15'!C1191="","",'JPN10-15'!C1191),IF($A$20=6, IF(WLTC!D1191="","", WLTC!D1191),IF($A$20=7, IF('New Cycle 1'!C1191="","", 'New Cycle 1'!C1191),IF($A$20=8, IF('New Cycle 2'!C1191="","", 'New Cycle 2'!C1191),IF($A$20=9, IF('New Cycle 3'!C1191="","", 'New Cycle 3'!C1191),"")))))))))</f>
        <v/>
      </c>
      <c r="S1191" s="32" t="str">
        <f>IF($A$20=1,IF(UDDS!E1191="","",UDDS!E1191),IF($A$20=2,IF('FTP-75'!E1191="","",'FTP-75'!E1191),IF($A$20=3, IF('US06'!E1191="","",'US06'!E1191),IF($A$20=4, IF(NEDC!D1191="","", NEDC!D1191),IF($A$20=5, IF('JPN10-15'!D1191="","",'JPN10-15'!D1191),IF($A$20=6, IF(WLTC!E1191="","", WLTC!E1191),IF($A$20=7, IF('New Cycle 1'!D1191="","", 'New Cycle 1'!D1191),IF($A$20=8, IF('New Cycle 2'!D1191="","", 'New Cycle 2'!D1191),IF($A$20=9, IF('New Cycle 3'!D1191="","", 'New Cycle 3'!D1191),"")))))))))</f>
        <v/>
      </c>
      <c r="T1191" s="32" t="str">
        <f>IF($A$20=1,IF(UDDS!F1191="","",UDDS!F1191),IF($A$20=2,IF('FTP-75'!F1191="","",'FTP-75'!F1191),IF($A$20=3, IF('US06'!F1191="","",'US06'!F1191),IF($A$20=4, IF(NEDC!E1191="","", NEDC!E1191),IF($A$20=5, IF('JPN10-15'!E1191="","",'JPN10-15'!E1191),IF($A$20=6, IF(WLTC!F1191="","", WLTC!F1191),IF($A$20=7, IF('New Cycle 1'!E1191="","", 'New Cycle 1'!E1191),IF($A$20=8, IF('New Cycle 2'!E1191="","", 'New Cycle 2'!E1191),IF($A$20=9, IF('New Cycle 3'!E1191="","", 'New Cycle 3'!E1191),"")))))))))</f>
        <v/>
      </c>
      <c r="U1191" s="32" t="str">
        <f>IF($A$20=1,IF(UDDS!G1191="","",UDDS!G1191),IF($A$20=2,IF('FTP-75'!G1191="","",'FTP-75'!G1191),IF($A$20=3, IF('US06'!G1191="","",'US06'!G1191),IF($A$20=4, IF(NEDC!F1191="","", NEDC!F1191),IF($A$20=5, IF('JPN10-15'!F1191="","",'JPN10-15'!F1191),IF($A$20=6, IF(WLTC!G1191="","", WLTC!G1191),IF($A$20=7, IF('New Cycle 1'!F1191="","", 'New Cycle 1'!F1191),IF($A$20=8, IF('New Cycle 2'!F1191="","", 'New Cycle 2'!F1191),IF($A$20=9, IF('New Cycle 3'!F1191="","", 'New Cycle 3'!F1191),"")))))))))</f>
        <v/>
      </c>
    </row>
    <row r="1192" spans="16:21" x14ac:dyDescent="0.25">
      <c r="P1192" s="8" t="str">
        <f>IF($A$20=1,IF(UDDS!A1192="","",UDDS!A1192),IF($A$20=2,IF('FTP-75'!A1192="","",'FTP-75'!A1192),IF($A$20=3, IF('US06'!A1192="","",'US06'!A1192),IF($A$20=4, IF(NEDC!A1192="","", NEDC!A1192),IF($A$20=5, IF('JPN10-15'!A1192="","",'JPN10-15'!A1192),IF($A$20=6, IF(WLTC!B1192="","", WLTC!B1192),IF($A$20=7, IF('New Cycle 1'!A1192="","", 'New Cycle 1'!A1192),IF($A$20=8, IF('New Cycle 2'!A1192="","", 'New Cycle 3'!A1192),IF($A$20=9, IF('New Cycle 3'!A1192="","", 'New Cycle 3'!A1192),"")))))))))</f>
        <v/>
      </c>
      <c r="Q1192" s="32" t="str">
        <f>IF($A$20=1,IF(UDDS!C1192="","",UDDS!C1192),IF($A$20=2,IF('FTP-75'!C1192="","",'FTP-75'!C1192),IF($A$20=3, IF('US06'!C1192="","",'US06'!C1192),IF($A$20=4, IF(NEDC!B1192="","", NEDC!B1192),IF($A$20=5, IF('JPN10-15'!B1192="","",'JPN10-15'!B1192),IF($A$20=6, IF(WLTC!C1192="","", WLTC!C1192),IF($A$20=7, IF('New Cycle 1'!B1192="","", 'New Cycle 1'!B1192),IF($A$20=8, IF('New Cycle 2'!B1192="","", 'New Cycle 2'!B1192),IF($A$20=9, IF('New Cycle 3'!B1192="","", 'New Cycle 3'!B1192),"")))))))))</f>
        <v/>
      </c>
      <c r="R1192" s="32" t="str">
        <f>IF($A$20=1,IF(UDDS!D1192="","",UDDS!D1192),IF($A$20=2,IF('FTP-75'!D1192="","",'FTP-75'!D1192),IF($A$20=3, IF('US06'!D1192="","",'US06'!D1192),IF($A$20=4, IF(NEDC!C1192="","", NEDC!C1192),IF($A$20=5, IF('JPN10-15'!C1192="","",'JPN10-15'!C1192),IF($A$20=6, IF(WLTC!D1192="","", WLTC!D1192),IF($A$20=7, IF('New Cycle 1'!C1192="","", 'New Cycle 1'!C1192),IF($A$20=8, IF('New Cycle 2'!C1192="","", 'New Cycle 2'!C1192),IF($A$20=9, IF('New Cycle 3'!C1192="","", 'New Cycle 3'!C1192),"")))))))))</f>
        <v/>
      </c>
      <c r="S1192" s="32" t="str">
        <f>IF($A$20=1,IF(UDDS!E1192="","",UDDS!E1192),IF($A$20=2,IF('FTP-75'!E1192="","",'FTP-75'!E1192),IF($A$20=3, IF('US06'!E1192="","",'US06'!E1192),IF($A$20=4, IF(NEDC!D1192="","", NEDC!D1192),IF($A$20=5, IF('JPN10-15'!D1192="","",'JPN10-15'!D1192),IF($A$20=6, IF(WLTC!E1192="","", WLTC!E1192),IF($A$20=7, IF('New Cycle 1'!D1192="","", 'New Cycle 1'!D1192),IF($A$20=8, IF('New Cycle 2'!D1192="","", 'New Cycle 2'!D1192),IF($A$20=9, IF('New Cycle 3'!D1192="","", 'New Cycle 3'!D1192),"")))))))))</f>
        <v/>
      </c>
      <c r="T1192" s="32" t="str">
        <f>IF($A$20=1,IF(UDDS!F1192="","",UDDS!F1192),IF($A$20=2,IF('FTP-75'!F1192="","",'FTP-75'!F1192),IF($A$20=3, IF('US06'!F1192="","",'US06'!F1192),IF($A$20=4, IF(NEDC!E1192="","", NEDC!E1192),IF($A$20=5, IF('JPN10-15'!E1192="","",'JPN10-15'!E1192),IF($A$20=6, IF(WLTC!F1192="","", WLTC!F1192),IF($A$20=7, IF('New Cycle 1'!E1192="","", 'New Cycle 1'!E1192),IF($A$20=8, IF('New Cycle 2'!E1192="","", 'New Cycle 2'!E1192),IF($A$20=9, IF('New Cycle 3'!E1192="","", 'New Cycle 3'!E1192),"")))))))))</f>
        <v/>
      </c>
      <c r="U1192" s="32" t="str">
        <f>IF($A$20=1,IF(UDDS!G1192="","",UDDS!G1192),IF($A$20=2,IF('FTP-75'!G1192="","",'FTP-75'!G1192),IF($A$20=3, IF('US06'!G1192="","",'US06'!G1192),IF($A$20=4, IF(NEDC!F1192="","", NEDC!F1192),IF($A$20=5, IF('JPN10-15'!F1192="","",'JPN10-15'!F1192),IF($A$20=6, IF(WLTC!G1192="","", WLTC!G1192),IF($A$20=7, IF('New Cycle 1'!F1192="","", 'New Cycle 1'!F1192),IF($A$20=8, IF('New Cycle 2'!F1192="","", 'New Cycle 2'!F1192),IF($A$20=9, IF('New Cycle 3'!F1192="","", 'New Cycle 3'!F1192),"")))))))))</f>
        <v/>
      </c>
    </row>
    <row r="1193" spans="16:21" x14ac:dyDescent="0.25">
      <c r="P1193" s="8" t="str">
        <f>IF($A$20=1,IF(UDDS!A1193="","",UDDS!A1193),IF($A$20=2,IF('FTP-75'!A1193="","",'FTP-75'!A1193),IF($A$20=3, IF('US06'!A1193="","",'US06'!A1193),IF($A$20=4, IF(NEDC!A1193="","", NEDC!A1193),IF($A$20=5, IF('JPN10-15'!A1193="","",'JPN10-15'!A1193),IF($A$20=6, IF(WLTC!B1193="","", WLTC!B1193),IF($A$20=7, IF('New Cycle 1'!A1193="","", 'New Cycle 1'!A1193),IF($A$20=8, IF('New Cycle 2'!A1193="","", 'New Cycle 3'!A1193),IF($A$20=9, IF('New Cycle 3'!A1193="","", 'New Cycle 3'!A1193),"")))))))))</f>
        <v/>
      </c>
      <c r="Q1193" s="32" t="str">
        <f>IF($A$20=1,IF(UDDS!C1193="","",UDDS!C1193),IF($A$20=2,IF('FTP-75'!C1193="","",'FTP-75'!C1193),IF($A$20=3, IF('US06'!C1193="","",'US06'!C1193),IF($A$20=4, IF(NEDC!B1193="","", NEDC!B1193),IF($A$20=5, IF('JPN10-15'!B1193="","",'JPN10-15'!B1193),IF($A$20=6, IF(WLTC!C1193="","", WLTC!C1193),IF($A$20=7, IF('New Cycle 1'!B1193="","", 'New Cycle 1'!B1193),IF($A$20=8, IF('New Cycle 2'!B1193="","", 'New Cycle 2'!B1193),IF($A$20=9, IF('New Cycle 3'!B1193="","", 'New Cycle 3'!B1193),"")))))))))</f>
        <v/>
      </c>
      <c r="R1193" s="32" t="str">
        <f>IF($A$20=1,IF(UDDS!D1193="","",UDDS!D1193),IF($A$20=2,IF('FTP-75'!D1193="","",'FTP-75'!D1193),IF($A$20=3, IF('US06'!D1193="","",'US06'!D1193),IF($A$20=4, IF(NEDC!C1193="","", NEDC!C1193),IF($A$20=5, IF('JPN10-15'!C1193="","",'JPN10-15'!C1193),IF($A$20=6, IF(WLTC!D1193="","", WLTC!D1193),IF($A$20=7, IF('New Cycle 1'!C1193="","", 'New Cycle 1'!C1193),IF($A$20=8, IF('New Cycle 2'!C1193="","", 'New Cycle 2'!C1193),IF($A$20=9, IF('New Cycle 3'!C1193="","", 'New Cycle 3'!C1193),"")))))))))</f>
        <v/>
      </c>
      <c r="S1193" s="32" t="str">
        <f>IF($A$20=1,IF(UDDS!E1193="","",UDDS!E1193),IF($A$20=2,IF('FTP-75'!E1193="","",'FTP-75'!E1193),IF($A$20=3, IF('US06'!E1193="","",'US06'!E1193),IF($A$20=4, IF(NEDC!D1193="","", NEDC!D1193),IF($A$20=5, IF('JPN10-15'!D1193="","",'JPN10-15'!D1193),IF($A$20=6, IF(WLTC!E1193="","", WLTC!E1193),IF($A$20=7, IF('New Cycle 1'!D1193="","", 'New Cycle 1'!D1193),IF($A$20=8, IF('New Cycle 2'!D1193="","", 'New Cycle 2'!D1193),IF($A$20=9, IF('New Cycle 3'!D1193="","", 'New Cycle 3'!D1193),"")))))))))</f>
        <v/>
      </c>
      <c r="T1193" s="32" t="str">
        <f>IF($A$20=1,IF(UDDS!F1193="","",UDDS!F1193),IF($A$20=2,IF('FTP-75'!F1193="","",'FTP-75'!F1193),IF($A$20=3, IF('US06'!F1193="","",'US06'!F1193),IF($A$20=4, IF(NEDC!E1193="","", NEDC!E1193),IF($A$20=5, IF('JPN10-15'!E1193="","",'JPN10-15'!E1193),IF($A$20=6, IF(WLTC!F1193="","", WLTC!F1193),IF($A$20=7, IF('New Cycle 1'!E1193="","", 'New Cycle 1'!E1193),IF($A$20=8, IF('New Cycle 2'!E1193="","", 'New Cycle 2'!E1193),IF($A$20=9, IF('New Cycle 3'!E1193="","", 'New Cycle 3'!E1193),"")))))))))</f>
        <v/>
      </c>
      <c r="U1193" s="32" t="str">
        <f>IF($A$20=1,IF(UDDS!G1193="","",UDDS!G1193),IF($A$20=2,IF('FTP-75'!G1193="","",'FTP-75'!G1193),IF($A$20=3, IF('US06'!G1193="","",'US06'!G1193),IF($A$20=4, IF(NEDC!F1193="","", NEDC!F1193),IF($A$20=5, IF('JPN10-15'!F1193="","",'JPN10-15'!F1193),IF($A$20=6, IF(WLTC!G1193="","", WLTC!G1193),IF($A$20=7, IF('New Cycle 1'!F1193="","", 'New Cycle 1'!F1193),IF($A$20=8, IF('New Cycle 2'!F1193="","", 'New Cycle 2'!F1193),IF($A$20=9, IF('New Cycle 3'!F1193="","", 'New Cycle 3'!F1193),"")))))))))</f>
        <v/>
      </c>
    </row>
    <row r="1194" spans="16:21" x14ac:dyDescent="0.25">
      <c r="P1194" s="8" t="str">
        <f>IF($A$20=1,IF(UDDS!A1194="","",UDDS!A1194),IF($A$20=2,IF('FTP-75'!A1194="","",'FTP-75'!A1194),IF($A$20=3, IF('US06'!A1194="","",'US06'!A1194),IF($A$20=4, IF(NEDC!A1194="","", NEDC!A1194),IF($A$20=5, IF('JPN10-15'!A1194="","",'JPN10-15'!A1194),IF($A$20=6, IF(WLTC!B1194="","", WLTC!B1194),IF($A$20=7, IF('New Cycle 1'!A1194="","", 'New Cycle 1'!A1194),IF($A$20=8, IF('New Cycle 2'!A1194="","", 'New Cycle 3'!A1194),IF($A$20=9, IF('New Cycle 3'!A1194="","", 'New Cycle 3'!A1194),"")))))))))</f>
        <v/>
      </c>
      <c r="Q1194" s="32" t="str">
        <f>IF($A$20=1,IF(UDDS!C1194="","",UDDS!C1194),IF($A$20=2,IF('FTP-75'!C1194="","",'FTP-75'!C1194),IF($A$20=3, IF('US06'!C1194="","",'US06'!C1194),IF($A$20=4, IF(NEDC!B1194="","", NEDC!B1194),IF($A$20=5, IF('JPN10-15'!B1194="","",'JPN10-15'!B1194),IF($A$20=6, IF(WLTC!C1194="","", WLTC!C1194),IF($A$20=7, IF('New Cycle 1'!B1194="","", 'New Cycle 1'!B1194),IF($A$20=8, IF('New Cycle 2'!B1194="","", 'New Cycle 2'!B1194),IF($A$20=9, IF('New Cycle 3'!B1194="","", 'New Cycle 3'!B1194),"")))))))))</f>
        <v/>
      </c>
      <c r="R1194" s="32" t="str">
        <f>IF($A$20=1,IF(UDDS!D1194="","",UDDS!D1194),IF($A$20=2,IF('FTP-75'!D1194="","",'FTP-75'!D1194),IF($A$20=3, IF('US06'!D1194="","",'US06'!D1194),IF($A$20=4, IF(NEDC!C1194="","", NEDC!C1194),IF($A$20=5, IF('JPN10-15'!C1194="","",'JPN10-15'!C1194),IF($A$20=6, IF(WLTC!D1194="","", WLTC!D1194),IF($A$20=7, IF('New Cycle 1'!C1194="","", 'New Cycle 1'!C1194),IF($A$20=8, IF('New Cycle 2'!C1194="","", 'New Cycle 2'!C1194),IF($A$20=9, IF('New Cycle 3'!C1194="","", 'New Cycle 3'!C1194),"")))))))))</f>
        <v/>
      </c>
      <c r="S1194" s="32" t="str">
        <f>IF($A$20=1,IF(UDDS!E1194="","",UDDS!E1194),IF($A$20=2,IF('FTP-75'!E1194="","",'FTP-75'!E1194),IF($A$20=3, IF('US06'!E1194="","",'US06'!E1194),IF($A$20=4, IF(NEDC!D1194="","", NEDC!D1194),IF($A$20=5, IF('JPN10-15'!D1194="","",'JPN10-15'!D1194),IF($A$20=6, IF(WLTC!E1194="","", WLTC!E1194),IF($A$20=7, IF('New Cycle 1'!D1194="","", 'New Cycle 1'!D1194),IF($A$20=8, IF('New Cycle 2'!D1194="","", 'New Cycle 2'!D1194),IF($A$20=9, IF('New Cycle 3'!D1194="","", 'New Cycle 3'!D1194),"")))))))))</f>
        <v/>
      </c>
      <c r="T1194" s="32" t="str">
        <f>IF($A$20=1,IF(UDDS!F1194="","",UDDS!F1194),IF($A$20=2,IF('FTP-75'!F1194="","",'FTP-75'!F1194),IF($A$20=3, IF('US06'!F1194="","",'US06'!F1194),IF($A$20=4, IF(NEDC!E1194="","", NEDC!E1194),IF($A$20=5, IF('JPN10-15'!E1194="","",'JPN10-15'!E1194),IF($A$20=6, IF(WLTC!F1194="","", WLTC!F1194),IF($A$20=7, IF('New Cycle 1'!E1194="","", 'New Cycle 1'!E1194),IF($A$20=8, IF('New Cycle 2'!E1194="","", 'New Cycle 2'!E1194),IF($A$20=9, IF('New Cycle 3'!E1194="","", 'New Cycle 3'!E1194),"")))))))))</f>
        <v/>
      </c>
      <c r="U1194" s="32" t="str">
        <f>IF($A$20=1,IF(UDDS!G1194="","",UDDS!G1194),IF($A$20=2,IF('FTP-75'!G1194="","",'FTP-75'!G1194),IF($A$20=3, IF('US06'!G1194="","",'US06'!G1194),IF($A$20=4, IF(NEDC!F1194="","", NEDC!F1194),IF($A$20=5, IF('JPN10-15'!F1194="","",'JPN10-15'!F1194),IF($A$20=6, IF(WLTC!G1194="","", WLTC!G1194),IF($A$20=7, IF('New Cycle 1'!F1194="","", 'New Cycle 1'!F1194),IF($A$20=8, IF('New Cycle 2'!F1194="","", 'New Cycle 2'!F1194),IF($A$20=9, IF('New Cycle 3'!F1194="","", 'New Cycle 3'!F1194),"")))))))))</f>
        <v/>
      </c>
    </row>
    <row r="1195" spans="16:21" x14ac:dyDescent="0.25">
      <c r="P1195" s="8" t="str">
        <f>IF($A$20=1,IF(UDDS!A1195="","",UDDS!A1195),IF($A$20=2,IF('FTP-75'!A1195="","",'FTP-75'!A1195),IF($A$20=3, IF('US06'!A1195="","",'US06'!A1195),IF($A$20=4, IF(NEDC!A1195="","", NEDC!A1195),IF($A$20=5, IF('JPN10-15'!A1195="","",'JPN10-15'!A1195),IF($A$20=6, IF(WLTC!B1195="","", WLTC!B1195),IF($A$20=7, IF('New Cycle 1'!A1195="","", 'New Cycle 1'!A1195),IF($A$20=8, IF('New Cycle 2'!A1195="","", 'New Cycle 3'!A1195),IF($A$20=9, IF('New Cycle 3'!A1195="","", 'New Cycle 3'!A1195),"")))))))))</f>
        <v/>
      </c>
      <c r="Q1195" s="32" t="str">
        <f>IF($A$20=1,IF(UDDS!C1195="","",UDDS!C1195),IF($A$20=2,IF('FTP-75'!C1195="","",'FTP-75'!C1195),IF($A$20=3, IF('US06'!C1195="","",'US06'!C1195),IF($A$20=4, IF(NEDC!B1195="","", NEDC!B1195),IF($A$20=5, IF('JPN10-15'!B1195="","",'JPN10-15'!B1195),IF($A$20=6, IF(WLTC!C1195="","", WLTC!C1195),IF($A$20=7, IF('New Cycle 1'!B1195="","", 'New Cycle 1'!B1195),IF($A$20=8, IF('New Cycle 2'!B1195="","", 'New Cycle 2'!B1195),IF($A$20=9, IF('New Cycle 3'!B1195="","", 'New Cycle 3'!B1195),"")))))))))</f>
        <v/>
      </c>
      <c r="R1195" s="32" t="str">
        <f>IF($A$20=1,IF(UDDS!D1195="","",UDDS!D1195),IF($A$20=2,IF('FTP-75'!D1195="","",'FTP-75'!D1195),IF($A$20=3, IF('US06'!D1195="","",'US06'!D1195),IF($A$20=4, IF(NEDC!C1195="","", NEDC!C1195),IF($A$20=5, IF('JPN10-15'!C1195="","",'JPN10-15'!C1195),IF($A$20=6, IF(WLTC!D1195="","", WLTC!D1195),IF($A$20=7, IF('New Cycle 1'!C1195="","", 'New Cycle 1'!C1195),IF($A$20=8, IF('New Cycle 2'!C1195="","", 'New Cycle 2'!C1195),IF($A$20=9, IF('New Cycle 3'!C1195="","", 'New Cycle 3'!C1195),"")))))))))</f>
        <v/>
      </c>
      <c r="S1195" s="32" t="str">
        <f>IF($A$20=1,IF(UDDS!E1195="","",UDDS!E1195),IF($A$20=2,IF('FTP-75'!E1195="","",'FTP-75'!E1195),IF($A$20=3, IF('US06'!E1195="","",'US06'!E1195),IF($A$20=4, IF(NEDC!D1195="","", NEDC!D1195),IF($A$20=5, IF('JPN10-15'!D1195="","",'JPN10-15'!D1195),IF($A$20=6, IF(WLTC!E1195="","", WLTC!E1195),IF($A$20=7, IF('New Cycle 1'!D1195="","", 'New Cycle 1'!D1195),IF($A$20=8, IF('New Cycle 2'!D1195="","", 'New Cycle 2'!D1195),IF($A$20=9, IF('New Cycle 3'!D1195="","", 'New Cycle 3'!D1195),"")))))))))</f>
        <v/>
      </c>
      <c r="T1195" s="32" t="str">
        <f>IF($A$20=1,IF(UDDS!F1195="","",UDDS!F1195),IF($A$20=2,IF('FTP-75'!F1195="","",'FTP-75'!F1195),IF($A$20=3, IF('US06'!F1195="","",'US06'!F1195),IF($A$20=4, IF(NEDC!E1195="","", NEDC!E1195),IF($A$20=5, IF('JPN10-15'!E1195="","",'JPN10-15'!E1195),IF($A$20=6, IF(WLTC!F1195="","", WLTC!F1195),IF($A$20=7, IF('New Cycle 1'!E1195="","", 'New Cycle 1'!E1195),IF($A$20=8, IF('New Cycle 2'!E1195="","", 'New Cycle 2'!E1195),IF($A$20=9, IF('New Cycle 3'!E1195="","", 'New Cycle 3'!E1195),"")))))))))</f>
        <v/>
      </c>
      <c r="U1195" s="32" t="str">
        <f>IF($A$20=1,IF(UDDS!G1195="","",UDDS!G1195),IF($A$20=2,IF('FTP-75'!G1195="","",'FTP-75'!G1195),IF($A$20=3, IF('US06'!G1195="","",'US06'!G1195),IF($A$20=4, IF(NEDC!F1195="","", NEDC!F1195),IF($A$20=5, IF('JPN10-15'!F1195="","",'JPN10-15'!F1195),IF($A$20=6, IF(WLTC!G1195="","", WLTC!G1195),IF($A$20=7, IF('New Cycle 1'!F1195="","", 'New Cycle 1'!F1195),IF($A$20=8, IF('New Cycle 2'!F1195="","", 'New Cycle 2'!F1195),IF($A$20=9, IF('New Cycle 3'!F1195="","", 'New Cycle 3'!F1195),"")))))))))</f>
        <v/>
      </c>
    </row>
    <row r="1196" spans="16:21" x14ac:dyDescent="0.25">
      <c r="P1196" s="8" t="str">
        <f>IF($A$20=1,IF(UDDS!A1196="","",UDDS!A1196),IF($A$20=2,IF('FTP-75'!A1196="","",'FTP-75'!A1196),IF($A$20=3, IF('US06'!A1196="","",'US06'!A1196),IF($A$20=4, IF(NEDC!A1196="","", NEDC!A1196),IF($A$20=5, IF('JPN10-15'!A1196="","",'JPN10-15'!A1196),IF($A$20=6, IF(WLTC!B1196="","", WLTC!B1196),IF($A$20=7, IF('New Cycle 1'!A1196="","", 'New Cycle 1'!A1196),IF($A$20=8, IF('New Cycle 2'!A1196="","", 'New Cycle 3'!A1196),IF($A$20=9, IF('New Cycle 3'!A1196="","", 'New Cycle 3'!A1196),"")))))))))</f>
        <v/>
      </c>
      <c r="Q1196" s="32" t="str">
        <f>IF($A$20=1,IF(UDDS!C1196="","",UDDS!C1196),IF($A$20=2,IF('FTP-75'!C1196="","",'FTP-75'!C1196),IF($A$20=3, IF('US06'!C1196="","",'US06'!C1196),IF($A$20=4, IF(NEDC!B1196="","", NEDC!B1196),IF($A$20=5, IF('JPN10-15'!B1196="","",'JPN10-15'!B1196),IF($A$20=6, IF(WLTC!C1196="","", WLTC!C1196),IF($A$20=7, IF('New Cycle 1'!B1196="","", 'New Cycle 1'!B1196),IF($A$20=8, IF('New Cycle 2'!B1196="","", 'New Cycle 2'!B1196),IF($A$20=9, IF('New Cycle 3'!B1196="","", 'New Cycle 3'!B1196),"")))))))))</f>
        <v/>
      </c>
      <c r="R1196" s="32" t="str">
        <f>IF($A$20=1,IF(UDDS!D1196="","",UDDS!D1196),IF($A$20=2,IF('FTP-75'!D1196="","",'FTP-75'!D1196),IF($A$20=3, IF('US06'!D1196="","",'US06'!D1196),IF($A$20=4, IF(NEDC!C1196="","", NEDC!C1196),IF($A$20=5, IF('JPN10-15'!C1196="","",'JPN10-15'!C1196),IF($A$20=6, IF(WLTC!D1196="","", WLTC!D1196),IF($A$20=7, IF('New Cycle 1'!C1196="","", 'New Cycle 1'!C1196),IF($A$20=8, IF('New Cycle 2'!C1196="","", 'New Cycle 2'!C1196),IF($A$20=9, IF('New Cycle 3'!C1196="","", 'New Cycle 3'!C1196),"")))))))))</f>
        <v/>
      </c>
      <c r="S1196" s="32" t="str">
        <f>IF($A$20=1,IF(UDDS!E1196="","",UDDS!E1196),IF($A$20=2,IF('FTP-75'!E1196="","",'FTP-75'!E1196),IF($A$20=3, IF('US06'!E1196="","",'US06'!E1196),IF($A$20=4, IF(NEDC!D1196="","", NEDC!D1196),IF($A$20=5, IF('JPN10-15'!D1196="","",'JPN10-15'!D1196),IF($A$20=6, IF(WLTC!E1196="","", WLTC!E1196),IF($A$20=7, IF('New Cycle 1'!D1196="","", 'New Cycle 1'!D1196),IF($A$20=8, IF('New Cycle 2'!D1196="","", 'New Cycle 2'!D1196),IF($A$20=9, IF('New Cycle 3'!D1196="","", 'New Cycle 3'!D1196),"")))))))))</f>
        <v/>
      </c>
      <c r="T1196" s="32" t="str">
        <f>IF($A$20=1,IF(UDDS!F1196="","",UDDS!F1196),IF($A$20=2,IF('FTP-75'!F1196="","",'FTP-75'!F1196),IF($A$20=3, IF('US06'!F1196="","",'US06'!F1196),IF($A$20=4, IF(NEDC!E1196="","", NEDC!E1196),IF($A$20=5, IF('JPN10-15'!E1196="","",'JPN10-15'!E1196),IF($A$20=6, IF(WLTC!F1196="","", WLTC!F1196),IF($A$20=7, IF('New Cycle 1'!E1196="","", 'New Cycle 1'!E1196),IF($A$20=8, IF('New Cycle 2'!E1196="","", 'New Cycle 2'!E1196),IF($A$20=9, IF('New Cycle 3'!E1196="","", 'New Cycle 3'!E1196),"")))))))))</f>
        <v/>
      </c>
      <c r="U1196" s="32" t="str">
        <f>IF($A$20=1,IF(UDDS!G1196="","",UDDS!G1196),IF($A$20=2,IF('FTP-75'!G1196="","",'FTP-75'!G1196),IF($A$20=3, IF('US06'!G1196="","",'US06'!G1196),IF($A$20=4, IF(NEDC!F1196="","", NEDC!F1196),IF($A$20=5, IF('JPN10-15'!F1196="","",'JPN10-15'!F1196),IF($A$20=6, IF(WLTC!G1196="","", WLTC!G1196),IF($A$20=7, IF('New Cycle 1'!F1196="","", 'New Cycle 1'!F1196),IF($A$20=8, IF('New Cycle 2'!F1196="","", 'New Cycle 2'!F1196),IF($A$20=9, IF('New Cycle 3'!F1196="","", 'New Cycle 3'!F1196),"")))))))))</f>
        <v/>
      </c>
    </row>
    <row r="1197" spans="16:21" x14ac:dyDescent="0.25">
      <c r="P1197" s="8" t="str">
        <f>IF($A$20=1,IF(UDDS!A1197="","",UDDS!A1197),IF($A$20=2,IF('FTP-75'!A1197="","",'FTP-75'!A1197),IF($A$20=3, IF('US06'!A1197="","",'US06'!A1197),IF($A$20=4, IF(NEDC!A1197="","", NEDC!A1197),IF($A$20=5, IF('JPN10-15'!A1197="","",'JPN10-15'!A1197),IF($A$20=6, IF(WLTC!B1197="","", WLTC!B1197),IF($A$20=7, IF('New Cycle 1'!A1197="","", 'New Cycle 1'!A1197),IF($A$20=8, IF('New Cycle 2'!A1197="","", 'New Cycle 3'!A1197),IF($A$20=9, IF('New Cycle 3'!A1197="","", 'New Cycle 3'!A1197),"")))))))))</f>
        <v/>
      </c>
      <c r="Q1197" s="32" t="str">
        <f>IF($A$20=1,IF(UDDS!C1197="","",UDDS!C1197),IF($A$20=2,IF('FTP-75'!C1197="","",'FTP-75'!C1197),IF($A$20=3, IF('US06'!C1197="","",'US06'!C1197),IF($A$20=4, IF(NEDC!B1197="","", NEDC!B1197),IF($A$20=5, IF('JPN10-15'!B1197="","",'JPN10-15'!B1197),IF($A$20=6, IF(WLTC!C1197="","", WLTC!C1197),IF($A$20=7, IF('New Cycle 1'!B1197="","", 'New Cycle 1'!B1197),IF($A$20=8, IF('New Cycle 2'!B1197="","", 'New Cycle 2'!B1197),IF($A$20=9, IF('New Cycle 3'!B1197="","", 'New Cycle 3'!B1197),"")))))))))</f>
        <v/>
      </c>
      <c r="R1197" s="32" t="str">
        <f>IF($A$20=1,IF(UDDS!D1197="","",UDDS!D1197),IF($A$20=2,IF('FTP-75'!D1197="","",'FTP-75'!D1197),IF($A$20=3, IF('US06'!D1197="","",'US06'!D1197),IF($A$20=4, IF(NEDC!C1197="","", NEDC!C1197),IF($A$20=5, IF('JPN10-15'!C1197="","",'JPN10-15'!C1197),IF($A$20=6, IF(WLTC!D1197="","", WLTC!D1197),IF($A$20=7, IF('New Cycle 1'!C1197="","", 'New Cycle 1'!C1197),IF($A$20=8, IF('New Cycle 2'!C1197="","", 'New Cycle 2'!C1197),IF($A$20=9, IF('New Cycle 3'!C1197="","", 'New Cycle 3'!C1197),"")))))))))</f>
        <v/>
      </c>
      <c r="S1197" s="32" t="str">
        <f>IF($A$20=1,IF(UDDS!E1197="","",UDDS!E1197),IF($A$20=2,IF('FTP-75'!E1197="","",'FTP-75'!E1197),IF($A$20=3, IF('US06'!E1197="","",'US06'!E1197),IF($A$20=4, IF(NEDC!D1197="","", NEDC!D1197),IF($A$20=5, IF('JPN10-15'!D1197="","",'JPN10-15'!D1197),IF($A$20=6, IF(WLTC!E1197="","", WLTC!E1197),IF($A$20=7, IF('New Cycle 1'!D1197="","", 'New Cycle 1'!D1197),IF($A$20=8, IF('New Cycle 2'!D1197="","", 'New Cycle 2'!D1197),IF($A$20=9, IF('New Cycle 3'!D1197="","", 'New Cycle 3'!D1197),"")))))))))</f>
        <v/>
      </c>
      <c r="T1197" s="32" t="str">
        <f>IF($A$20=1,IF(UDDS!F1197="","",UDDS!F1197),IF($A$20=2,IF('FTP-75'!F1197="","",'FTP-75'!F1197),IF($A$20=3, IF('US06'!F1197="","",'US06'!F1197),IF($A$20=4, IF(NEDC!E1197="","", NEDC!E1197),IF($A$20=5, IF('JPN10-15'!E1197="","",'JPN10-15'!E1197),IF($A$20=6, IF(WLTC!F1197="","", WLTC!F1197),IF($A$20=7, IF('New Cycle 1'!E1197="","", 'New Cycle 1'!E1197),IF($A$20=8, IF('New Cycle 2'!E1197="","", 'New Cycle 2'!E1197),IF($A$20=9, IF('New Cycle 3'!E1197="","", 'New Cycle 3'!E1197),"")))))))))</f>
        <v/>
      </c>
      <c r="U1197" s="32" t="str">
        <f>IF($A$20=1,IF(UDDS!G1197="","",UDDS!G1197),IF($A$20=2,IF('FTP-75'!G1197="","",'FTP-75'!G1197),IF($A$20=3, IF('US06'!G1197="","",'US06'!G1197),IF($A$20=4, IF(NEDC!F1197="","", NEDC!F1197),IF($A$20=5, IF('JPN10-15'!F1197="","",'JPN10-15'!F1197),IF($A$20=6, IF(WLTC!G1197="","", WLTC!G1197),IF($A$20=7, IF('New Cycle 1'!F1197="","", 'New Cycle 1'!F1197),IF($A$20=8, IF('New Cycle 2'!F1197="","", 'New Cycle 2'!F1197),IF($A$20=9, IF('New Cycle 3'!F1197="","", 'New Cycle 3'!F1197),"")))))))))</f>
        <v/>
      </c>
    </row>
    <row r="1198" spans="16:21" x14ac:dyDescent="0.25">
      <c r="P1198" s="8" t="str">
        <f>IF($A$20=1,IF(UDDS!A1198="","",UDDS!A1198),IF($A$20=2,IF('FTP-75'!A1198="","",'FTP-75'!A1198),IF($A$20=3, IF('US06'!A1198="","",'US06'!A1198),IF($A$20=4, IF(NEDC!A1198="","", NEDC!A1198),IF($A$20=5, IF('JPN10-15'!A1198="","",'JPN10-15'!A1198),IF($A$20=6, IF(WLTC!B1198="","", WLTC!B1198),IF($A$20=7, IF('New Cycle 1'!A1198="","", 'New Cycle 1'!A1198),IF($A$20=8, IF('New Cycle 2'!A1198="","", 'New Cycle 3'!A1198),IF($A$20=9, IF('New Cycle 3'!A1198="","", 'New Cycle 3'!A1198),"")))))))))</f>
        <v/>
      </c>
      <c r="Q1198" s="32" t="str">
        <f>IF($A$20=1,IF(UDDS!C1198="","",UDDS!C1198),IF($A$20=2,IF('FTP-75'!C1198="","",'FTP-75'!C1198),IF($A$20=3, IF('US06'!C1198="","",'US06'!C1198),IF($A$20=4, IF(NEDC!B1198="","", NEDC!B1198),IF($A$20=5, IF('JPN10-15'!B1198="","",'JPN10-15'!B1198),IF($A$20=6, IF(WLTC!C1198="","", WLTC!C1198),IF($A$20=7, IF('New Cycle 1'!B1198="","", 'New Cycle 1'!B1198),IF($A$20=8, IF('New Cycle 2'!B1198="","", 'New Cycle 2'!B1198),IF($A$20=9, IF('New Cycle 3'!B1198="","", 'New Cycle 3'!B1198),"")))))))))</f>
        <v/>
      </c>
      <c r="R1198" s="32" t="str">
        <f>IF($A$20=1,IF(UDDS!D1198="","",UDDS!D1198),IF($A$20=2,IF('FTP-75'!D1198="","",'FTP-75'!D1198),IF($A$20=3, IF('US06'!D1198="","",'US06'!D1198),IF($A$20=4, IF(NEDC!C1198="","", NEDC!C1198),IF($A$20=5, IF('JPN10-15'!C1198="","",'JPN10-15'!C1198),IF($A$20=6, IF(WLTC!D1198="","", WLTC!D1198),IF($A$20=7, IF('New Cycle 1'!C1198="","", 'New Cycle 1'!C1198),IF($A$20=8, IF('New Cycle 2'!C1198="","", 'New Cycle 2'!C1198),IF($A$20=9, IF('New Cycle 3'!C1198="","", 'New Cycle 3'!C1198),"")))))))))</f>
        <v/>
      </c>
      <c r="S1198" s="32" t="str">
        <f>IF($A$20=1,IF(UDDS!E1198="","",UDDS!E1198),IF($A$20=2,IF('FTP-75'!E1198="","",'FTP-75'!E1198),IF($A$20=3, IF('US06'!E1198="","",'US06'!E1198),IF($A$20=4, IF(NEDC!D1198="","", NEDC!D1198),IF($A$20=5, IF('JPN10-15'!D1198="","",'JPN10-15'!D1198),IF($A$20=6, IF(WLTC!E1198="","", WLTC!E1198),IF($A$20=7, IF('New Cycle 1'!D1198="","", 'New Cycle 1'!D1198),IF($A$20=8, IF('New Cycle 2'!D1198="","", 'New Cycle 2'!D1198),IF($A$20=9, IF('New Cycle 3'!D1198="","", 'New Cycle 3'!D1198),"")))))))))</f>
        <v/>
      </c>
      <c r="T1198" s="32" t="str">
        <f>IF($A$20=1,IF(UDDS!F1198="","",UDDS!F1198),IF($A$20=2,IF('FTP-75'!F1198="","",'FTP-75'!F1198),IF($A$20=3, IF('US06'!F1198="","",'US06'!F1198),IF($A$20=4, IF(NEDC!E1198="","", NEDC!E1198),IF($A$20=5, IF('JPN10-15'!E1198="","",'JPN10-15'!E1198),IF($A$20=6, IF(WLTC!F1198="","", WLTC!F1198),IF($A$20=7, IF('New Cycle 1'!E1198="","", 'New Cycle 1'!E1198),IF($A$20=8, IF('New Cycle 2'!E1198="","", 'New Cycle 2'!E1198),IF($A$20=9, IF('New Cycle 3'!E1198="","", 'New Cycle 3'!E1198),"")))))))))</f>
        <v/>
      </c>
      <c r="U1198" s="32" t="str">
        <f>IF($A$20=1,IF(UDDS!G1198="","",UDDS!G1198),IF($A$20=2,IF('FTP-75'!G1198="","",'FTP-75'!G1198),IF($A$20=3, IF('US06'!G1198="","",'US06'!G1198),IF($A$20=4, IF(NEDC!F1198="","", NEDC!F1198),IF($A$20=5, IF('JPN10-15'!F1198="","",'JPN10-15'!F1198),IF($A$20=6, IF(WLTC!G1198="","", WLTC!G1198),IF($A$20=7, IF('New Cycle 1'!F1198="","", 'New Cycle 1'!F1198),IF($A$20=8, IF('New Cycle 2'!F1198="","", 'New Cycle 2'!F1198),IF($A$20=9, IF('New Cycle 3'!F1198="","", 'New Cycle 3'!F1198),"")))))))))</f>
        <v/>
      </c>
    </row>
    <row r="1199" spans="16:21" x14ac:dyDescent="0.25">
      <c r="P1199" s="8" t="str">
        <f>IF($A$20=1,IF(UDDS!A1199="","",UDDS!A1199),IF($A$20=2,IF('FTP-75'!A1199="","",'FTP-75'!A1199),IF($A$20=3, IF('US06'!A1199="","",'US06'!A1199),IF($A$20=4, IF(NEDC!A1199="","", NEDC!A1199),IF($A$20=5, IF('JPN10-15'!A1199="","",'JPN10-15'!A1199),IF($A$20=6, IF(WLTC!B1199="","", WLTC!B1199),IF($A$20=7, IF('New Cycle 1'!A1199="","", 'New Cycle 1'!A1199),IF($A$20=8, IF('New Cycle 2'!A1199="","", 'New Cycle 3'!A1199),IF($A$20=9, IF('New Cycle 3'!A1199="","", 'New Cycle 3'!A1199),"")))))))))</f>
        <v/>
      </c>
      <c r="Q1199" s="32" t="str">
        <f>IF($A$20=1,IF(UDDS!C1199="","",UDDS!C1199),IF($A$20=2,IF('FTP-75'!C1199="","",'FTP-75'!C1199),IF($A$20=3, IF('US06'!C1199="","",'US06'!C1199),IF($A$20=4, IF(NEDC!B1199="","", NEDC!B1199),IF($A$20=5, IF('JPN10-15'!B1199="","",'JPN10-15'!B1199),IF($A$20=6, IF(WLTC!C1199="","", WLTC!C1199),IF($A$20=7, IF('New Cycle 1'!B1199="","", 'New Cycle 1'!B1199),IF($A$20=8, IF('New Cycle 2'!B1199="","", 'New Cycle 2'!B1199),IF($A$20=9, IF('New Cycle 3'!B1199="","", 'New Cycle 3'!B1199),"")))))))))</f>
        <v/>
      </c>
      <c r="R1199" s="32" t="str">
        <f>IF($A$20=1,IF(UDDS!D1199="","",UDDS!D1199),IF($A$20=2,IF('FTP-75'!D1199="","",'FTP-75'!D1199),IF($A$20=3, IF('US06'!D1199="","",'US06'!D1199),IF($A$20=4, IF(NEDC!C1199="","", NEDC!C1199),IF($A$20=5, IF('JPN10-15'!C1199="","",'JPN10-15'!C1199),IF($A$20=6, IF(WLTC!D1199="","", WLTC!D1199),IF($A$20=7, IF('New Cycle 1'!C1199="","", 'New Cycle 1'!C1199),IF($A$20=8, IF('New Cycle 2'!C1199="","", 'New Cycle 2'!C1199),IF($A$20=9, IF('New Cycle 3'!C1199="","", 'New Cycle 3'!C1199),"")))))))))</f>
        <v/>
      </c>
      <c r="S1199" s="32" t="str">
        <f>IF($A$20=1,IF(UDDS!E1199="","",UDDS!E1199),IF($A$20=2,IF('FTP-75'!E1199="","",'FTP-75'!E1199),IF($A$20=3, IF('US06'!E1199="","",'US06'!E1199),IF($A$20=4, IF(NEDC!D1199="","", NEDC!D1199),IF($A$20=5, IF('JPN10-15'!D1199="","",'JPN10-15'!D1199),IF($A$20=6, IF(WLTC!E1199="","", WLTC!E1199),IF($A$20=7, IF('New Cycle 1'!D1199="","", 'New Cycle 1'!D1199),IF($A$20=8, IF('New Cycle 2'!D1199="","", 'New Cycle 2'!D1199),IF($A$20=9, IF('New Cycle 3'!D1199="","", 'New Cycle 3'!D1199),"")))))))))</f>
        <v/>
      </c>
      <c r="T1199" s="32" t="str">
        <f>IF($A$20=1,IF(UDDS!F1199="","",UDDS!F1199),IF($A$20=2,IF('FTP-75'!F1199="","",'FTP-75'!F1199),IF($A$20=3, IF('US06'!F1199="","",'US06'!F1199),IF($A$20=4, IF(NEDC!E1199="","", NEDC!E1199),IF($A$20=5, IF('JPN10-15'!E1199="","",'JPN10-15'!E1199),IF($A$20=6, IF(WLTC!F1199="","", WLTC!F1199),IF($A$20=7, IF('New Cycle 1'!E1199="","", 'New Cycle 1'!E1199),IF($A$20=8, IF('New Cycle 2'!E1199="","", 'New Cycle 2'!E1199),IF($A$20=9, IF('New Cycle 3'!E1199="","", 'New Cycle 3'!E1199),"")))))))))</f>
        <v/>
      </c>
      <c r="U1199" s="32" t="str">
        <f>IF($A$20=1,IF(UDDS!G1199="","",UDDS!G1199),IF($A$20=2,IF('FTP-75'!G1199="","",'FTP-75'!G1199),IF($A$20=3, IF('US06'!G1199="","",'US06'!G1199),IF($A$20=4, IF(NEDC!F1199="","", NEDC!F1199),IF($A$20=5, IF('JPN10-15'!F1199="","",'JPN10-15'!F1199),IF($A$20=6, IF(WLTC!G1199="","", WLTC!G1199),IF($A$20=7, IF('New Cycle 1'!F1199="","", 'New Cycle 1'!F1199),IF($A$20=8, IF('New Cycle 2'!F1199="","", 'New Cycle 2'!F1199),IF($A$20=9, IF('New Cycle 3'!F1199="","", 'New Cycle 3'!F1199),"")))))))))</f>
        <v/>
      </c>
    </row>
    <row r="1200" spans="16:21" x14ac:dyDescent="0.25">
      <c r="P1200" s="8" t="str">
        <f>IF($A$20=1,IF(UDDS!A1200="","",UDDS!A1200),IF($A$20=2,IF('FTP-75'!A1200="","",'FTP-75'!A1200),IF($A$20=3, IF('US06'!A1200="","",'US06'!A1200),IF($A$20=4, IF(NEDC!A1200="","", NEDC!A1200),IF($A$20=5, IF('JPN10-15'!A1200="","",'JPN10-15'!A1200),IF($A$20=6, IF(WLTC!B1200="","", WLTC!B1200),IF($A$20=7, IF('New Cycle 1'!A1200="","", 'New Cycle 1'!A1200),IF($A$20=8, IF('New Cycle 2'!A1200="","", 'New Cycle 3'!A1200),IF($A$20=9, IF('New Cycle 3'!A1200="","", 'New Cycle 3'!A1200),"")))))))))</f>
        <v/>
      </c>
      <c r="Q1200" s="32" t="str">
        <f>IF($A$20=1,IF(UDDS!C1200="","",UDDS!C1200),IF($A$20=2,IF('FTP-75'!C1200="","",'FTP-75'!C1200),IF($A$20=3, IF('US06'!C1200="","",'US06'!C1200),IF($A$20=4, IF(NEDC!B1200="","", NEDC!B1200),IF($A$20=5, IF('JPN10-15'!B1200="","",'JPN10-15'!B1200),IF($A$20=6, IF(WLTC!C1200="","", WLTC!C1200),IF($A$20=7, IF('New Cycle 1'!B1200="","", 'New Cycle 1'!B1200),IF($A$20=8, IF('New Cycle 2'!B1200="","", 'New Cycle 2'!B1200),IF($A$20=9, IF('New Cycle 3'!B1200="","", 'New Cycle 3'!B1200),"")))))))))</f>
        <v/>
      </c>
      <c r="R1200" s="32" t="str">
        <f>IF($A$20=1,IF(UDDS!D1200="","",UDDS!D1200),IF($A$20=2,IF('FTP-75'!D1200="","",'FTP-75'!D1200),IF($A$20=3, IF('US06'!D1200="","",'US06'!D1200),IF($A$20=4, IF(NEDC!C1200="","", NEDC!C1200),IF($A$20=5, IF('JPN10-15'!C1200="","",'JPN10-15'!C1200),IF($A$20=6, IF(WLTC!D1200="","", WLTC!D1200),IF($A$20=7, IF('New Cycle 1'!C1200="","", 'New Cycle 1'!C1200),IF($A$20=8, IF('New Cycle 2'!C1200="","", 'New Cycle 2'!C1200),IF($A$20=9, IF('New Cycle 3'!C1200="","", 'New Cycle 3'!C1200),"")))))))))</f>
        <v/>
      </c>
      <c r="S1200" s="32" t="str">
        <f>IF($A$20=1,IF(UDDS!E1200="","",UDDS!E1200),IF($A$20=2,IF('FTP-75'!E1200="","",'FTP-75'!E1200),IF($A$20=3, IF('US06'!E1200="","",'US06'!E1200),IF($A$20=4, IF(NEDC!D1200="","", NEDC!D1200),IF($A$20=5, IF('JPN10-15'!D1200="","",'JPN10-15'!D1200),IF($A$20=6, IF(WLTC!E1200="","", WLTC!E1200),IF($A$20=7, IF('New Cycle 1'!D1200="","", 'New Cycle 1'!D1200),IF($A$20=8, IF('New Cycle 2'!D1200="","", 'New Cycle 2'!D1200),IF($A$20=9, IF('New Cycle 3'!D1200="","", 'New Cycle 3'!D1200),"")))))))))</f>
        <v/>
      </c>
      <c r="T1200" s="32" t="str">
        <f>IF($A$20=1,IF(UDDS!F1200="","",UDDS!F1200),IF($A$20=2,IF('FTP-75'!F1200="","",'FTP-75'!F1200),IF($A$20=3, IF('US06'!F1200="","",'US06'!F1200),IF($A$20=4, IF(NEDC!E1200="","", NEDC!E1200),IF($A$20=5, IF('JPN10-15'!E1200="","",'JPN10-15'!E1200),IF($A$20=6, IF(WLTC!F1200="","", WLTC!F1200),IF($A$20=7, IF('New Cycle 1'!E1200="","", 'New Cycle 1'!E1200),IF($A$20=8, IF('New Cycle 2'!E1200="","", 'New Cycle 2'!E1200),IF($A$20=9, IF('New Cycle 3'!E1200="","", 'New Cycle 3'!E1200),"")))))))))</f>
        <v/>
      </c>
      <c r="U1200" s="32" t="str">
        <f>IF($A$20=1,IF(UDDS!G1200="","",UDDS!G1200),IF($A$20=2,IF('FTP-75'!G1200="","",'FTP-75'!G1200),IF($A$20=3, IF('US06'!G1200="","",'US06'!G1200),IF($A$20=4, IF(NEDC!F1200="","", NEDC!F1200),IF($A$20=5, IF('JPN10-15'!F1200="","",'JPN10-15'!F1200),IF($A$20=6, IF(WLTC!G1200="","", WLTC!G1200),IF($A$20=7, IF('New Cycle 1'!F1200="","", 'New Cycle 1'!F1200),IF($A$20=8, IF('New Cycle 2'!F1200="","", 'New Cycle 2'!F1200),IF($A$20=9, IF('New Cycle 3'!F1200="","", 'New Cycle 3'!F1200),"")))))))))</f>
        <v/>
      </c>
    </row>
    <row r="1201" spans="16:21" x14ac:dyDescent="0.25">
      <c r="P1201" s="8" t="str">
        <f>IF($A$20=1,IF(UDDS!A1201="","",UDDS!A1201),IF($A$20=2,IF('FTP-75'!A1201="","",'FTP-75'!A1201),IF($A$20=3, IF('US06'!A1201="","",'US06'!A1201),IF($A$20=4, IF(NEDC!A1201="","", NEDC!A1201),IF($A$20=5, IF('JPN10-15'!A1201="","",'JPN10-15'!A1201),IF($A$20=6, IF(WLTC!B1201="","", WLTC!B1201),IF($A$20=7, IF('New Cycle 1'!A1201="","", 'New Cycle 1'!A1201),IF($A$20=8, IF('New Cycle 2'!A1201="","", 'New Cycle 3'!A1201),IF($A$20=9, IF('New Cycle 3'!A1201="","", 'New Cycle 3'!A1201),"")))))))))</f>
        <v/>
      </c>
      <c r="Q1201" s="32" t="str">
        <f>IF($A$20=1,IF(UDDS!C1201="","",UDDS!C1201),IF($A$20=2,IF('FTP-75'!C1201="","",'FTP-75'!C1201),IF($A$20=3, IF('US06'!C1201="","",'US06'!C1201),IF($A$20=4, IF(NEDC!B1201="","", NEDC!B1201),IF($A$20=5, IF('JPN10-15'!B1201="","",'JPN10-15'!B1201),IF($A$20=6, IF(WLTC!C1201="","", WLTC!C1201),IF($A$20=7, IF('New Cycle 1'!B1201="","", 'New Cycle 1'!B1201),IF($A$20=8, IF('New Cycle 2'!B1201="","", 'New Cycle 2'!B1201),IF($A$20=9, IF('New Cycle 3'!B1201="","", 'New Cycle 3'!B1201),"")))))))))</f>
        <v/>
      </c>
      <c r="R1201" s="32" t="str">
        <f>IF($A$20=1,IF(UDDS!D1201="","",UDDS!D1201),IF($A$20=2,IF('FTP-75'!D1201="","",'FTP-75'!D1201),IF($A$20=3, IF('US06'!D1201="","",'US06'!D1201),IF($A$20=4, IF(NEDC!C1201="","", NEDC!C1201),IF($A$20=5, IF('JPN10-15'!C1201="","",'JPN10-15'!C1201),IF($A$20=6, IF(WLTC!D1201="","", WLTC!D1201),IF($A$20=7, IF('New Cycle 1'!C1201="","", 'New Cycle 1'!C1201),IF($A$20=8, IF('New Cycle 2'!C1201="","", 'New Cycle 2'!C1201),IF($A$20=9, IF('New Cycle 3'!C1201="","", 'New Cycle 3'!C1201),"")))))))))</f>
        <v/>
      </c>
      <c r="S1201" s="32" t="str">
        <f>IF($A$20=1,IF(UDDS!E1201="","",UDDS!E1201),IF($A$20=2,IF('FTP-75'!E1201="","",'FTP-75'!E1201),IF($A$20=3, IF('US06'!E1201="","",'US06'!E1201),IF($A$20=4, IF(NEDC!D1201="","", NEDC!D1201),IF($A$20=5, IF('JPN10-15'!D1201="","",'JPN10-15'!D1201),IF($A$20=6, IF(WLTC!E1201="","", WLTC!E1201),IF($A$20=7, IF('New Cycle 1'!D1201="","", 'New Cycle 1'!D1201),IF($A$20=8, IF('New Cycle 2'!D1201="","", 'New Cycle 2'!D1201),IF($A$20=9, IF('New Cycle 3'!D1201="","", 'New Cycle 3'!D1201),"")))))))))</f>
        <v/>
      </c>
      <c r="T1201" s="32" t="str">
        <f>IF($A$20=1,IF(UDDS!F1201="","",UDDS!F1201),IF($A$20=2,IF('FTP-75'!F1201="","",'FTP-75'!F1201),IF($A$20=3, IF('US06'!F1201="","",'US06'!F1201),IF($A$20=4, IF(NEDC!E1201="","", NEDC!E1201),IF($A$20=5, IF('JPN10-15'!E1201="","",'JPN10-15'!E1201),IF($A$20=6, IF(WLTC!F1201="","", WLTC!F1201),IF($A$20=7, IF('New Cycle 1'!E1201="","", 'New Cycle 1'!E1201),IF($A$20=8, IF('New Cycle 2'!E1201="","", 'New Cycle 2'!E1201),IF($A$20=9, IF('New Cycle 3'!E1201="","", 'New Cycle 3'!E1201),"")))))))))</f>
        <v/>
      </c>
      <c r="U1201" s="32" t="str">
        <f>IF($A$20=1,IF(UDDS!G1201="","",UDDS!G1201),IF($A$20=2,IF('FTP-75'!G1201="","",'FTP-75'!G1201),IF($A$20=3, IF('US06'!G1201="","",'US06'!G1201),IF($A$20=4, IF(NEDC!F1201="","", NEDC!F1201),IF($A$20=5, IF('JPN10-15'!F1201="","",'JPN10-15'!F1201),IF($A$20=6, IF(WLTC!G1201="","", WLTC!G1201),IF($A$20=7, IF('New Cycle 1'!F1201="","", 'New Cycle 1'!F1201),IF($A$20=8, IF('New Cycle 2'!F1201="","", 'New Cycle 2'!F1201),IF($A$20=9, IF('New Cycle 3'!F1201="","", 'New Cycle 3'!F1201),"")))))))))</f>
        <v/>
      </c>
    </row>
    <row r="1202" spans="16:21" x14ac:dyDescent="0.25">
      <c r="P1202" s="8" t="str">
        <f>IF($A$20=1,IF(UDDS!A1202="","",UDDS!A1202),IF($A$20=2,IF('FTP-75'!A1202="","",'FTP-75'!A1202),IF($A$20=3, IF('US06'!A1202="","",'US06'!A1202),IF($A$20=4, IF(NEDC!A1202="","", NEDC!A1202),IF($A$20=5, IF('JPN10-15'!A1202="","",'JPN10-15'!A1202),IF($A$20=6, IF(WLTC!B1202="","", WLTC!B1202),IF($A$20=7, IF('New Cycle 1'!A1202="","", 'New Cycle 1'!A1202),IF($A$20=8, IF('New Cycle 2'!A1202="","", 'New Cycle 3'!A1202),IF($A$20=9, IF('New Cycle 3'!A1202="","", 'New Cycle 3'!A1202),"")))))))))</f>
        <v/>
      </c>
      <c r="Q1202" s="32" t="str">
        <f>IF($A$20=1,IF(UDDS!C1202="","",UDDS!C1202),IF($A$20=2,IF('FTP-75'!C1202="","",'FTP-75'!C1202),IF($A$20=3, IF('US06'!C1202="","",'US06'!C1202),IF($A$20=4, IF(NEDC!B1202="","", NEDC!B1202),IF($A$20=5, IF('JPN10-15'!B1202="","",'JPN10-15'!B1202),IF($A$20=6, IF(WLTC!C1202="","", WLTC!C1202),IF($A$20=7, IF('New Cycle 1'!B1202="","", 'New Cycle 1'!B1202),IF($A$20=8, IF('New Cycle 2'!B1202="","", 'New Cycle 2'!B1202),IF($A$20=9, IF('New Cycle 3'!B1202="","", 'New Cycle 3'!B1202),"")))))))))</f>
        <v/>
      </c>
      <c r="R1202" s="32" t="str">
        <f>IF($A$20=1,IF(UDDS!D1202="","",UDDS!D1202),IF($A$20=2,IF('FTP-75'!D1202="","",'FTP-75'!D1202),IF($A$20=3, IF('US06'!D1202="","",'US06'!D1202),IF($A$20=4, IF(NEDC!C1202="","", NEDC!C1202),IF($A$20=5, IF('JPN10-15'!C1202="","",'JPN10-15'!C1202),IF($A$20=6, IF(WLTC!D1202="","", WLTC!D1202),IF($A$20=7, IF('New Cycle 1'!C1202="","", 'New Cycle 1'!C1202),IF($A$20=8, IF('New Cycle 2'!C1202="","", 'New Cycle 2'!C1202),IF($A$20=9, IF('New Cycle 3'!C1202="","", 'New Cycle 3'!C1202),"")))))))))</f>
        <v/>
      </c>
      <c r="S1202" s="32" t="str">
        <f>IF($A$20=1,IF(UDDS!E1202="","",UDDS!E1202),IF($A$20=2,IF('FTP-75'!E1202="","",'FTP-75'!E1202),IF($A$20=3, IF('US06'!E1202="","",'US06'!E1202),IF($A$20=4, IF(NEDC!D1202="","", NEDC!D1202),IF($A$20=5, IF('JPN10-15'!D1202="","",'JPN10-15'!D1202),IF($A$20=6, IF(WLTC!E1202="","", WLTC!E1202),IF($A$20=7, IF('New Cycle 1'!D1202="","", 'New Cycle 1'!D1202),IF($A$20=8, IF('New Cycle 2'!D1202="","", 'New Cycle 2'!D1202),IF($A$20=9, IF('New Cycle 3'!D1202="","", 'New Cycle 3'!D1202),"")))))))))</f>
        <v/>
      </c>
      <c r="T1202" s="32" t="str">
        <f>IF($A$20=1,IF(UDDS!F1202="","",UDDS!F1202),IF($A$20=2,IF('FTP-75'!F1202="","",'FTP-75'!F1202),IF($A$20=3, IF('US06'!F1202="","",'US06'!F1202),IF($A$20=4, IF(NEDC!E1202="","", NEDC!E1202),IF($A$20=5, IF('JPN10-15'!E1202="","",'JPN10-15'!E1202),IF($A$20=6, IF(WLTC!F1202="","", WLTC!F1202),IF($A$20=7, IF('New Cycle 1'!E1202="","", 'New Cycle 1'!E1202),IF($A$20=8, IF('New Cycle 2'!E1202="","", 'New Cycle 2'!E1202),IF($A$20=9, IF('New Cycle 3'!E1202="","", 'New Cycle 3'!E1202),"")))))))))</f>
        <v/>
      </c>
      <c r="U1202" s="32" t="str">
        <f>IF($A$20=1,IF(UDDS!G1202="","",UDDS!G1202),IF($A$20=2,IF('FTP-75'!G1202="","",'FTP-75'!G1202),IF($A$20=3, IF('US06'!G1202="","",'US06'!G1202),IF($A$20=4, IF(NEDC!F1202="","", NEDC!F1202),IF($A$20=5, IF('JPN10-15'!F1202="","",'JPN10-15'!F1202),IF($A$20=6, IF(WLTC!G1202="","", WLTC!G1202),IF($A$20=7, IF('New Cycle 1'!F1202="","", 'New Cycle 1'!F1202),IF($A$20=8, IF('New Cycle 2'!F1202="","", 'New Cycle 2'!F1202),IF($A$20=9, IF('New Cycle 3'!F1202="","", 'New Cycle 3'!F1202),"")))))))))</f>
        <v/>
      </c>
    </row>
    <row r="1203" spans="16:21" x14ac:dyDescent="0.25">
      <c r="P1203" s="8" t="str">
        <f>IF($A$20=1,IF(UDDS!A1203="","",UDDS!A1203),IF($A$20=2,IF('FTP-75'!A1203="","",'FTP-75'!A1203),IF($A$20=3, IF('US06'!A1203="","",'US06'!A1203),IF($A$20=4, IF(NEDC!A1203="","", NEDC!A1203),IF($A$20=5, IF('JPN10-15'!A1203="","",'JPN10-15'!A1203),IF($A$20=6, IF(WLTC!B1203="","", WLTC!B1203),IF($A$20=7, IF('New Cycle 1'!A1203="","", 'New Cycle 1'!A1203),IF($A$20=8, IF('New Cycle 2'!A1203="","", 'New Cycle 3'!A1203),IF($A$20=9, IF('New Cycle 3'!A1203="","", 'New Cycle 3'!A1203),"")))))))))</f>
        <v/>
      </c>
      <c r="Q1203" s="32" t="str">
        <f>IF($A$20=1,IF(UDDS!C1203="","",UDDS!C1203),IF($A$20=2,IF('FTP-75'!C1203="","",'FTP-75'!C1203),IF($A$20=3, IF('US06'!C1203="","",'US06'!C1203),IF($A$20=4, IF(NEDC!B1203="","", NEDC!B1203),IF($A$20=5, IF('JPN10-15'!B1203="","",'JPN10-15'!B1203),IF($A$20=6, IF(WLTC!C1203="","", WLTC!C1203),IF($A$20=7, IF('New Cycle 1'!B1203="","", 'New Cycle 1'!B1203),IF($A$20=8, IF('New Cycle 2'!B1203="","", 'New Cycle 2'!B1203),IF($A$20=9, IF('New Cycle 3'!B1203="","", 'New Cycle 3'!B1203),"")))))))))</f>
        <v/>
      </c>
      <c r="R1203" s="32" t="str">
        <f>IF($A$20=1,IF(UDDS!D1203="","",UDDS!D1203),IF($A$20=2,IF('FTP-75'!D1203="","",'FTP-75'!D1203),IF($A$20=3, IF('US06'!D1203="","",'US06'!D1203),IF($A$20=4, IF(NEDC!C1203="","", NEDC!C1203),IF($A$20=5, IF('JPN10-15'!C1203="","",'JPN10-15'!C1203),IF($A$20=6, IF(WLTC!D1203="","", WLTC!D1203),IF($A$20=7, IF('New Cycle 1'!C1203="","", 'New Cycle 1'!C1203),IF($A$20=8, IF('New Cycle 2'!C1203="","", 'New Cycle 2'!C1203),IF($A$20=9, IF('New Cycle 3'!C1203="","", 'New Cycle 3'!C1203),"")))))))))</f>
        <v/>
      </c>
      <c r="S1203" s="32" t="str">
        <f>IF($A$20=1,IF(UDDS!E1203="","",UDDS!E1203),IF($A$20=2,IF('FTP-75'!E1203="","",'FTP-75'!E1203),IF($A$20=3, IF('US06'!E1203="","",'US06'!E1203),IF($A$20=4, IF(NEDC!D1203="","", NEDC!D1203),IF($A$20=5, IF('JPN10-15'!D1203="","",'JPN10-15'!D1203),IF($A$20=6, IF(WLTC!E1203="","", WLTC!E1203),IF($A$20=7, IF('New Cycle 1'!D1203="","", 'New Cycle 1'!D1203),IF($A$20=8, IF('New Cycle 2'!D1203="","", 'New Cycle 2'!D1203),IF($A$20=9, IF('New Cycle 3'!D1203="","", 'New Cycle 3'!D1203),"")))))))))</f>
        <v/>
      </c>
      <c r="T1203" s="32" t="str">
        <f>IF($A$20=1,IF(UDDS!F1203="","",UDDS!F1203),IF($A$20=2,IF('FTP-75'!F1203="","",'FTP-75'!F1203),IF($A$20=3, IF('US06'!F1203="","",'US06'!F1203),IF($A$20=4, IF(NEDC!E1203="","", NEDC!E1203),IF($A$20=5, IF('JPN10-15'!E1203="","",'JPN10-15'!E1203),IF($A$20=6, IF(WLTC!F1203="","", WLTC!F1203),IF($A$20=7, IF('New Cycle 1'!E1203="","", 'New Cycle 1'!E1203),IF($A$20=8, IF('New Cycle 2'!E1203="","", 'New Cycle 2'!E1203),IF($A$20=9, IF('New Cycle 3'!E1203="","", 'New Cycle 3'!E1203),"")))))))))</f>
        <v/>
      </c>
      <c r="U1203" s="32" t="str">
        <f>IF($A$20=1,IF(UDDS!G1203="","",UDDS!G1203),IF($A$20=2,IF('FTP-75'!G1203="","",'FTP-75'!G1203),IF($A$20=3, IF('US06'!G1203="","",'US06'!G1203),IF($A$20=4, IF(NEDC!F1203="","", NEDC!F1203),IF($A$20=5, IF('JPN10-15'!F1203="","",'JPN10-15'!F1203),IF($A$20=6, IF(WLTC!G1203="","", WLTC!G1203),IF($A$20=7, IF('New Cycle 1'!F1203="","", 'New Cycle 1'!F1203),IF($A$20=8, IF('New Cycle 2'!F1203="","", 'New Cycle 2'!F1203),IF($A$20=9, IF('New Cycle 3'!F1203="","", 'New Cycle 3'!F1203),"")))))))))</f>
        <v/>
      </c>
    </row>
    <row r="1204" spans="16:21" x14ac:dyDescent="0.25">
      <c r="P1204" s="8" t="str">
        <f>IF($A$20=1,IF(UDDS!A1204="","",UDDS!A1204),IF($A$20=2,IF('FTP-75'!A1204="","",'FTP-75'!A1204),IF($A$20=3, IF('US06'!A1204="","",'US06'!A1204),IF($A$20=4, IF(NEDC!A1204="","", NEDC!A1204),IF($A$20=5, IF('JPN10-15'!A1204="","",'JPN10-15'!A1204),IF($A$20=6, IF(WLTC!B1204="","", WLTC!B1204),IF($A$20=7, IF('New Cycle 1'!A1204="","", 'New Cycle 1'!A1204),IF($A$20=8, IF('New Cycle 2'!A1204="","", 'New Cycle 3'!A1204),IF($A$20=9, IF('New Cycle 3'!A1204="","", 'New Cycle 3'!A1204),"")))))))))</f>
        <v/>
      </c>
      <c r="Q1204" s="32" t="str">
        <f>IF($A$20=1,IF(UDDS!C1204="","",UDDS!C1204),IF($A$20=2,IF('FTP-75'!C1204="","",'FTP-75'!C1204),IF($A$20=3, IF('US06'!C1204="","",'US06'!C1204),IF($A$20=4, IF(NEDC!B1204="","", NEDC!B1204),IF($A$20=5, IF('JPN10-15'!B1204="","",'JPN10-15'!B1204),IF($A$20=6, IF(WLTC!C1204="","", WLTC!C1204),IF($A$20=7, IF('New Cycle 1'!B1204="","", 'New Cycle 1'!B1204),IF($A$20=8, IF('New Cycle 2'!B1204="","", 'New Cycle 2'!B1204),IF($A$20=9, IF('New Cycle 3'!B1204="","", 'New Cycle 3'!B1204),"")))))))))</f>
        <v/>
      </c>
      <c r="R1204" s="32" t="str">
        <f>IF($A$20=1,IF(UDDS!D1204="","",UDDS!D1204),IF($A$20=2,IF('FTP-75'!D1204="","",'FTP-75'!D1204),IF($A$20=3, IF('US06'!D1204="","",'US06'!D1204),IF($A$20=4, IF(NEDC!C1204="","", NEDC!C1204),IF($A$20=5, IF('JPN10-15'!C1204="","",'JPN10-15'!C1204),IF($A$20=6, IF(WLTC!D1204="","", WLTC!D1204),IF($A$20=7, IF('New Cycle 1'!C1204="","", 'New Cycle 1'!C1204),IF($A$20=8, IF('New Cycle 2'!C1204="","", 'New Cycle 2'!C1204),IF($A$20=9, IF('New Cycle 3'!C1204="","", 'New Cycle 3'!C1204),"")))))))))</f>
        <v/>
      </c>
      <c r="S1204" s="32" t="str">
        <f>IF($A$20=1,IF(UDDS!E1204="","",UDDS!E1204),IF($A$20=2,IF('FTP-75'!E1204="","",'FTP-75'!E1204),IF($A$20=3, IF('US06'!E1204="","",'US06'!E1204),IF($A$20=4, IF(NEDC!D1204="","", NEDC!D1204),IF($A$20=5, IF('JPN10-15'!D1204="","",'JPN10-15'!D1204),IF($A$20=6, IF(WLTC!E1204="","", WLTC!E1204),IF($A$20=7, IF('New Cycle 1'!D1204="","", 'New Cycle 1'!D1204),IF($A$20=8, IF('New Cycle 2'!D1204="","", 'New Cycle 2'!D1204),IF($A$20=9, IF('New Cycle 3'!D1204="","", 'New Cycle 3'!D1204),"")))))))))</f>
        <v/>
      </c>
      <c r="T1204" s="32" t="str">
        <f>IF($A$20=1,IF(UDDS!F1204="","",UDDS!F1204),IF($A$20=2,IF('FTP-75'!F1204="","",'FTP-75'!F1204),IF($A$20=3, IF('US06'!F1204="","",'US06'!F1204),IF($A$20=4, IF(NEDC!E1204="","", NEDC!E1204),IF($A$20=5, IF('JPN10-15'!E1204="","",'JPN10-15'!E1204),IF($A$20=6, IF(WLTC!F1204="","", WLTC!F1204),IF($A$20=7, IF('New Cycle 1'!E1204="","", 'New Cycle 1'!E1204),IF($A$20=8, IF('New Cycle 2'!E1204="","", 'New Cycle 2'!E1204),IF($A$20=9, IF('New Cycle 3'!E1204="","", 'New Cycle 3'!E1204),"")))))))))</f>
        <v/>
      </c>
      <c r="U1204" s="32" t="str">
        <f>IF($A$20=1,IF(UDDS!G1204="","",UDDS!G1204),IF($A$20=2,IF('FTP-75'!G1204="","",'FTP-75'!G1204),IF($A$20=3, IF('US06'!G1204="","",'US06'!G1204),IF($A$20=4, IF(NEDC!F1204="","", NEDC!F1204),IF($A$20=5, IF('JPN10-15'!F1204="","",'JPN10-15'!F1204),IF($A$20=6, IF(WLTC!G1204="","", WLTC!G1204),IF($A$20=7, IF('New Cycle 1'!F1204="","", 'New Cycle 1'!F1204),IF($A$20=8, IF('New Cycle 2'!F1204="","", 'New Cycle 2'!F1204),IF($A$20=9, IF('New Cycle 3'!F1204="","", 'New Cycle 3'!F1204),"")))))))))</f>
        <v/>
      </c>
    </row>
    <row r="1205" spans="16:21" x14ac:dyDescent="0.25">
      <c r="P1205" s="8" t="str">
        <f>IF($A$20=1,IF(UDDS!A1205="","",UDDS!A1205),IF($A$20=2,IF('FTP-75'!A1205="","",'FTP-75'!A1205),IF($A$20=3, IF('US06'!A1205="","",'US06'!A1205),IF($A$20=4, IF(NEDC!A1205="","", NEDC!A1205),IF($A$20=5, IF('JPN10-15'!A1205="","",'JPN10-15'!A1205),IF($A$20=6, IF(WLTC!B1205="","", WLTC!B1205),IF($A$20=7, IF('New Cycle 1'!A1205="","", 'New Cycle 1'!A1205),IF($A$20=8, IF('New Cycle 2'!A1205="","", 'New Cycle 3'!A1205),IF($A$20=9, IF('New Cycle 3'!A1205="","", 'New Cycle 3'!A1205),"")))))))))</f>
        <v/>
      </c>
      <c r="Q1205" s="32" t="str">
        <f>IF($A$20=1,IF(UDDS!C1205="","",UDDS!C1205),IF($A$20=2,IF('FTP-75'!C1205="","",'FTP-75'!C1205),IF($A$20=3, IF('US06'!C1205="","",'US06'!C1205),IF($A$20=4, IF(NEDC!B1205="","", NEDC!B1205),IF($A$20=5, IF('JPN10-15'!B1205="","",'JPN10-15'!B1205),IF($A$20=6, IF(WLTC!C1205="","", WLTC!C1205),IF($A$20=7, IF('New Cycle 1'!B1205="","", 'New Cycle 1'!B1205),IF($A$20=8, IF('New Cycle 2'!B1205="","", 'New Cycle 2'!B1205),IF($A$20=9, IF('New Cycle 3'!B1205="","", 'New Cycle 3'!B1205),"")))))))))</f>
        <v/>
      </c>
      <c r="R1205" s="32" t="str">
        <f>IF($A$20=1,IF(UDDS!D1205="","",UDDS!D1205),IF($A$20=2,IF('FTP-75'!D1205="","",'FTP-75'!D1205),IF($A$20=3, IF('US06'!D1205="","",'US06'!D1205),IF($A$20=4, IF(NEDC!C1205="","", NEDC!C1205),IF($A$20=5, IF('JPN10-15'!C1205="","",'JPN10-15'!C1205),IF($A$20=6, IF(WLTC!D1205="","", WLTC!D1205),IF($A$20=7, IF('New Cycle 1'!C1205="","", 'New Cycle 1'!C1205),IF($A$20=8, IF('New Cycle 2'!C1205="","", 'New Cycle 2'!C1205),IF($A$20=9, IF('New Cycle 3'!C1205="","", 'New Cycle 3'!C1205),"")))))))))</f>
        <v/>
      </c>
      <c r="S1205" s="32" t="str">
        <f>IF($A$20=1,IF(UDDS!E1205="","",UDDS!E1205),IF($A$20=2,IF('FTP-75'!E1205="","",'FTP-75'!E1205),IF($A$20=3, IF('US06'!E1205="","",'US06'!E1205),IF($A$20=4, IF(NEDC!D1205="","", NEDC!D1205),IF($A$20=5, IF('JPN10-15'!D1205="","",'JPN10-15'!D1205),IF($A$20=6, IF(WLTC!E1205="","", WLTC!E1205),IF($A$20=7, IF('New Cycle 1'!D1205="","", 'New Cycle 1'!D1205),IF($A$20=8, IF('New Cycle 2'!D1205="","", 'New Cycle 2'!D1205),IF($A$20=9, IF('New Cycle 3'!D1205="","", 'New Cycle 3'!D1205),"")))))))))</f>
        <v/>
      </c>
      <c r="T1205" s="32" t="str">
        <f>IF($A$20=1,IF(UDDS!F1205="","",UDDS!F1205),IF($A$20=2,IF('FTP-75'!F1205="","",'FTP-75'!F1205),IF($A$20=3, IF('US06'!F1205="","",'US06'!F1205),IF($A$20=4, IF(NEDC!E1205="","", NEDC!E1205),IF($A$20=5, IF('JPN10-15'!E1205="","",'JPN10-15'!E1205),IF($A$20=6, IF(WLTC!F1205="","", WLTC!F1205),IF($A$20=7, IF('New Cycle 1'!E1205="","", 'New Cycle 1'!E1205),IF($A$20=8, IF('New Cycle 2'!E1205="","", 'New Cycle 2'!E1205),IF($A$20=9, IF('New Cycle 3'!E1205="","", 'New Cycle 3'!E1205),"")))))))))</f>
        <v/>
      </c>
      <c r="U1205" s="32" t="str">
        <f>IF($A$20=1,IF(UDDS!G1205="","",UDDS!G1205),IF($A$20=2,IF('FTP-75'!G1205="","",'FTP-75'!G1205),IF($A$20=3, IF('US06'!G1205="","",'US06'!G1205),IF($A$20=4, IF(NEDC!F1205="","", NEDC!F1205),IF($A$20=5, IF('JPN10-15'!F1205="","",'JPN10-15'!F1205),IF($A$20=6, IF(WLTC!G1205="","", WLTC!G1205),IF($A$20=7, IF('New Cycle 1'!F1205="","", 'New Cycle 1'!F1205),IF($A$20=8, IF('New Cycle 2'!F1205="","", 'New Cycle 2'!F1205),IF($A$20=9, IF('New Cycle 3'!F1205="","", 'New Cycle 3'!F1205),"")))))))))</f>
        <v/>
      </c>
    </row>
    <row r="1206" spans="16:21" x14ac:dyDescent="0.25">
      <c r="P1206" s="8" t="str">
        <f>IF($A$20=1,IF(UDDS!A1206="","",UDDS!A1206),IF($A$20=2,IF('FTP-75'!A1206="","",'FTP-75'!A1206),IF($A$20=3, IF('US06'!A1206="","",'US06'!A1206),IF($A$20=4, IF(NEDC!A1206="","", NEDC!A1206),IF($A$20=5, IF('JPN10-15'!A1206="","",'JPN10-15'!A1206),IF($A$20=6, IF(WLTC!B1206="","", WLTC!B1206),IF($A$20=7, IF('New Cycle 1'!A1206="","", 'New Cycle 1'!A1206),IF($A$20=8, IF('New Cycle 2'!A1206="","", 'New Cycle 3'!A1206),IF($A$20=9, IF('New Cycle 3'!A1206="","", 'New Cycle 3'!A1206),"")))))))))</f>
        <v/>
      </c>
      <c r="Q1206" s="32" t="str">
        <f>IF($A$20=1,IF(UDDS!C1206="","",UDDS!C1206),IF($A$20=2,IF('FTP-75'!C1206="","",'FTP-75'!C1206),IF($A$20=3, IF('US06'!C1206="","",'US06'!C1206),IF($A$20=4, IF(NEDC!B1206="","", NEDC!B1206),IF($A$20=5, IF('JPN10-15'!B1206="","",'JPN10-15'!B1206),IF($A$20=6, IF(WLTC!C1206="","", WLTC!C1206),IF($A$20=7, IF('New Cycle 1'!B1206="","", 'New Cycle 1'!B1206),IF($A$20=8, IF('New Cycle 2'!B1206="","", 'New Cycle 2'!B1206),IF($A$20=9, IF('New Cycle 3'!B1206="","", 'New Cycle 3'!B1206),"")))))))))</f>
        <v/>
      </c>
      <c r="R1206" s="32" t="str">
        <f>IF($A$20=1,IF(UDDS!D1206="","",UDDS!D1206),IF($A$20=2,IF('FTP-75'!D1206="","",'FTP-75'!D1206),IF($A$20=3, IF('US06'!D1206="","",'US06'!D1206),IF($A$20=4, IF(NEDC!C1206="","", NEDC!C1206),IF($A$20=5, IF('JPN10-15'!C1206="","",'JPN10-15'!C1206),IF($A$20=6, IF(WLTC!D1206="","", WLTC!D1206),IF($A$20=7, IF('New Cycle 1'!C1206="","", 'New Cycle 1'!C1206),IF($A$20=8, IF('New Cycle 2'!C1206="","", 'New Cycle 2'!C1206),IF($A$20=9, IF('New Cycle 3'!C1206="","", 'New Cycle 3'!C1206),"")))))))))</f>
        <v/>
      </c>
      <c r="S1206" s="32" t="str">
        <f>IF($A$20=1,IF(UDDS!E1206="","",UDDS!E1206),IF($A$20=2,IF('FTP-75'!E1206="","",'FTP-75'!E1206),IF($A$20=3, IF('US06'!E1206="","",'US06'!E1206),IF($A$20=4, IF(NEDC!D1206="","", NEDC!D1206),IF($A$20=5, IF('JPN10-15'!D1206="","",'JPN10-15'!D1206),IF($A$20=6, IF(WLTC!E1206="","", WLTC!E1206),IF($A$20=7, IF('New Cycle 1'!D1206="","", 'New Cycle 1'!D1206),IF($A$20=8, IF('New Cycle 2'!D1206="","", 'New Cycle 2'!D1206),IF($A$20=9, IF('New Cycle 3'!D1206="","", 'New Cycle 3'!D1206),"")))))))))</f>
        <v/>
      </c>
      <c r="T1206" s="32" t="str">
        <f>IF($A$20=1,IF(UDDS!F1206="","",UDDS!F1206),IF($A$20=2,IF('FTP-75'!F1206="","",'FTP-75'!F1206),IF($A$20=3, IF('US06'!F1206="","",'US06'!F1206),IF($A$20=4, IF(NEDC!E1206="","", NEDC!E1206),IF($A$20=5, IF('JPN10-15'!E1206="","",'JPN10-15'!E1206),IF($A$20=6, IF(WLTC!F1206="","", WLTC!F1206),IF($A$20=7, IF('New Cycle 1'!E1206="","", 'New Cycle 1'!E1206),IF($A$20=8, IF('New Cycle 2'!E1206="","", 'New Cycle 2'!E1206),IF($A$20=9, IF('New Cycle 3'!E1206="","", 'New Cycle 3'!E1206),"")))))))))</f>
        <v/>
      </c>
      <c r="U1206" s="32" t="str">
        <f>IF($A$20=1,IF(UDDS!G1206="","",UDDS!G1206),IF($A$20=2,IF('FTP-75'!G1206="","",'FTP-75'!G1206),IF($A$20=3, IF('US06'!G1206="","",'US06'!G1206),IF($A$20=4, IF(NEDC!F1206="","", NEDC!F1206),IF($A$20=5, IF('JPN10-15'!F1206="","",'JPN10-15'!F1206),IF($A$20=6, IF(WLTC!G1206="","", WLTC!G1206),IF($A$20=7, IF('New Cycle 1'!F1206="","", 'New Cycle 1'!F1206),IF($A$20=8, IF('New Cycle 2'!F1206="","", 'New Cycle 2'!F1206),IF($A$20=9, IF('New Cycle 3'!F1206="","", 'New Cycle 3'!F1206),"")))))))))</f>
        <v/>
      </c>
    </row>
    <row r="1207" spans="16:21" x14ac:dyDescent="0.25">
      <c r="P1207" s="8" t="str">
        <f>IF($A$20=1,IF(UDDS!A1207="","",UDDS!A1207),IF($A$20=2,IF('FTP-75'!A1207="","",'FTP-75'!A1207),IF($A$20=3, IF('US06'!A1207="","",'US06'!A1207),IF($A$20=4, IF(NEDC!A1207="","", NEDC!A1207),IF($A$20=5, IF('JPN10-15'!A1207="","",'JPN10-15'!A1207),IF($A$20=6, IF(WLTC!B1207="","", WLTC!B1207),IF($A$20=7, IF('New Cycle 1'!A1207="","", 'New Cycle 1'!A1207),IF($A$20=8, IF('New Cycle 2'!A1207="","", 'New Cycle 3'!A1207),IF($A$20=9, IF('New Cycle 3'!A1207="","", 'New Cycle 3'!A1207),"")))))))))</f>
        <v/>
      </c>
      <c r="Q1207" s="32" t="str">
        <f>IF($A$20=1,IF(UDDS!C1207="","",UDDS!C1207),IF($A$20=2,IF('FTP-75'!C1207="","",'FTP-75'!C1207),IF($A$20=3, IF('US06'!C1207="","",'US06'!C1207),IF($A$20=4, IF(NEDC!B1207="","", NEDC!B1207),IF($A$20=5, IF('JPN10-15'!B1207="","",'JPN10-15'!B1207),IF($A$20=6, IF(WLTC!C1207="","", WLTC!C1207),IF($A$20=7, IF('New Cycle 1'!B1207="","", 'New Cycle 1'!B1207),IF($A$20=8, IF('New Cycle 2'!B1207="","", 'New Cycle 2'!B1207),IF($A$20=9, IF('New Cycle 3'!B1207="","", 'New Cycle 3'!B1207),"")))))))))</f>
        <v/>
      </c>
      <c r="R1207" s="32" t="str">
        <f>IF($A$20=1,IF(UDDS!D1207="","",UDDS!D1207),IF($A$20=2,IF('FTP-75'!D1207="","",'FTP-75'!D1207),IF($A$20=3, IF('US06'!D1207="","",'US06'!D1207),IF($A$20=4, IF(NEDC!C1207="","", NEDC!C1207),IF($A$20=5, IF('JPN10-15'!C1207="","",'JPN10-15'!C1207),IF($A$20=6, IF(WLTC!D1207="","", WLTC!D1207),IF($A$20=7, IF('New Cycle 1'!C1207="","", 'New Cycle 1'!C1207),IF($A$20=8, IF('New Cycle 2'!C1207="","", 'New Cycle 2'!C1207),IF($A$20=9, IF('New Cycle 3'!C1207="","", 'New Cycle 3'!C1207),"")))))))))</f>
        <v/>
      </c>
      <c r="S1207" s="32" t="str">
        <f>IF($A$20=1,IF(UDDS!E1207="","",UDDS!E1207),IF($A$20=2,IF('FTP-75'!E1207="","",'FTP-75'!E1207),IF($A$20=3, IF('US06'!E1207="","",'US06'!E1207),IF($A$20=4, IF(NEDC!D1207="","", NEDC!D1207),IF($A$20=5, IF('JPN10-15'!D1207="","",'JPN10-15'!D1207),IF($A$20=6, IF(WLTC!E1207="","", WLTC!E1207),IF($A$20=7, IF('New Cycle 1'!D1207="","", 'New Cycle 1'!D1207),IF($A$20=8, IF('New Cycle 2'!D1207="","", 'New Cycle 2'!D1207),IF($A$20=9, IF('New Cycle 3'!D1207="","", 'New Cycle 3'!D1207),"")))))))))</f>
        <v/>
      </c>
      <c r="T1207" s="32" t="str">
        <f>IF($A$20=1,IF(UDDS!F1207="","",UDDS!F1207),IF($A$20=2,IF('FTP-75'!F1207="","",'FTP-75'!F1207),IF($A$20=3, IF('US06'!F1207="","",'US06'!F1207),IF($A$20=4, IF(NEDC!E1207="","", NEDC!E1207),IF($A$20=5, IF('JPN10-15'!E1207="","",'JPN10-15'!E1207),IF($A$20=6, IF(WLTC!F1207="","", WLTC!F1207),IF($A$20=7, IF('New Cycle 1'!E1207="","", 'New Cycle 1'!E1207),IF($A$20=8, IF('New Cycle 2'!E1207="","", 'New Cycle 2'!E1207),IF($A$20=9, IF('New Cycle 3'!E1207="","", 'New Cycle 3'!E1207),"")))))))))</f>
        <v/>
      </c>
      <c r="U1207" s="32" t="str">
        <f>IF($A$20=1,IF(UDDS!G1207="","",UDDS!G1207),IF($A$20=2,IF('FTP-75'!G1207="","",'FTP-75'!G1207),IF($A$20=3, IF('US06'!G1207="","",'US06'!G1207),IF($A$20=4, IF(NEDC!F1207="","", NEDC!F1207),IF($A$20=5, IF('JPN10-15'!F1207="","",'JPN10-15'!F1207),IF($A$20=6, IF(WLTC!G1207="","", WLTC!G1207),IF($A$20=7, IF('New Cycle 1'!F1207="","", 'New Cycle 1'!F1207),IF($A$20=8, IF('New Cycle 2'!F1207="","", 'New Cycle 2'!F1207),IF($A$20=9, IF('New Cycle 3'!F1207="","", 'New Cycle 3'!F1207),"")))))))))</f>
        <v/>
      </c>
    </row>
    <row r="1208" spans="16:21" x14ac:dyDescent="0.25">
      <c r="P1208" s="8" t="str">
        <f>IF($A$20=1,IF(UDDS!A1208="","",UDDS!A1208),IF($A$20=2,IF('FTP-75'!A1208="","",'FTP-75'!A1208),IF($A$20=3, IF('US06'!A1208="","",'US06'!A1208),IF($A$20=4, IF(NEDC!A1208="","", NEDC!A1208),IF($A$20=5, IF('JPN10-15'!A1208="","",'JPN10-15'!A1208),IF($A$20=6, IF(WLTC!B1208="","", WLTC!B1208),IF($A$20=7, IF('New Cycle 1'!A1208="","", 'New Cycle 1'!A1208),IF($A$20=8, IF('New Cycle 2'!A1208="","", 'New Cycle 3'!A1208),IF($A$20=9, IF('New Cycle 3'!A1208="","", 'New Cycle 3'!A1208),"")))))))))</f>
        <v/>
      </c>
      <c r="Q1208" s="32" t="str">
        <f>IF($A$20=1,IF(UDDS!C1208="","",UDDS!C1208),IF($A$20=2,IF('FTP-75'!C1208="","",'FTP-75'!C1208),IF($A$20=3, IF('US06'!C1208="","",'US06'!C1208),IF($A$20=4, IF(NEDC!B1208="","", NEDC!B1208),IF($A$20=5, IF('JPN10-15'!B1208="","",'JPN10-15'!B1208),IF($A$20=6, IF(WLTC!C1208="","", WLTC!C1208),IF($A$20=7, IF('New Cycle 1'!B1208="","", 'New Cycle 1'!B1208),IF($A$20=8, IF('New Cycle 2'!B1208="","", 'New Cycle 2'!B1208),IF($A$20=9, IF('New Cycle 3'!B1208="","", 'New Cycle 3'!B1208),"")))))))))</f>
        <v/>
      </c>
      <c r="R1208" s="32" t="str">
        <f>IF($A$20=1,IF(UDDS!D1208="","",UDDS!D1208),IF($A$20=2,IF('FTP-75'!D1208="","",'FTP-75'!D1208),IF($A$20=3, IF('US06'!D1208="","",'US06'!D1208),IF($A$20=4, IF(NEDC!C1208="","", NEDC!C1208),IF($A$20=5, IF('JPN10-15'!C1208="","",'JPN10-15'!C1208),IF($A$20=6, IF(WLTC!D1208="","", WLTC!D1208),IF($A$20=7, IF('New Cycle 1'!C1208="","", 'New Cycle 1'!C1208),IF($A$20=8, IF('New Cycle 2'!C1208="","", 'New Cycle 2'!C1208),IF($A$20=9, IF('New Cycle 3'!C1208="","", 'New Cycle 3'!C1208),"")))))))))</f>
        <v/>
      </c>
      <c r="S1208" s="32" t="str">
        <f>IF($A$20=1,IF(UDDS!E1208="","",UDDS!E1208),IF($A$20=2,IF('FTP-75'!E1208="","",'FTP-75'!E1208),IF($A$20=3, IF('US06'!E1208="","",'US06'!E1208),IF($A$20=4, IF(NEDC!D1208="","", NEDC!D1208),IF($A$20=5, IF('JPN10-15'!D1208="","",'JPN10-15'!D1208),IF($A$20=6, IF(WLTC!E1208="","", WLTC!E1208),IF($A$20=7, IF('New Cycle 1'!D1208="","", 'New Cycle 1'!D1208),IF($A$20=8, IF('New Cycle 2'!D1208="","", 'New Cycle 2'!D1208),IF($A$20=9, IF('New Cycle 3'!D1208="","", 'New Cycle 3'!D1208),"")))))))))</f>
        <v/>
      </c>
      <c r="T1208" s="32" t="str">
        <f>IF($A$20=1,IF(UDDS!F1208="","",UDDS!F1208),IF($A$20=2,IF('FTP-75'!F1208="","",'FTP-75'!F1208),IF($A$20=3, IF('US06'!F1208="","",'US06'!F1208),IF($A$20=4, IF(NEDC!E1208="","", NEDC!E1208),IF($A$20=5, IF('JPN10-15'!E1208="","",'JPN10-15'!E1208),IF($A$20=6, IF(WLTC!F1208="","", WLTC!F1208),IF($A$20=7, IF('New Cycle 1'!E1208="","", 'New Cycle 1'!E1208),IF($A$20=8, IF('New Cycle 2'!E1208="","", 'New Cycle 2'!E1208),IF($A$20=9, IF('New Cycle 3'!E1208="","", 'New Cycle 3'!E1208),"")))))))))</f>
        <v/>
      </c>
      <c r="U1208" s="32" t="str">
        <f>IF($A$20=1,IF(UDDS!G1208="","",UDDS!G1208),IF($A$20=2,IF('FTP-75'!G1208="","",'FTP-75'!G1208),IF($A$20=3, IF('US06'!G1208="","",'US06'!G1208),IF($A$20=4, IF(NEDC!F1208="","", NEDC!F1208),IF($A$20=5, IF('JPN10-15'!F1208="","",'JPN10-15'!F1208),IF($A$20=6, IF(WLTC!G1208="","", WLTC!G1208),IF($A$20=7, IF('New Cycle 1'!F1208="","", 'New Cycle 1'!F1208),IF($A$20=8, IF('New Cycle 2'!F1208="","", 'New Cycle 2'!F1208),IF($A$20=9, IF('New Cycle 3'!F1208="","", 'New Cycle 3'!F1208),"")))))))))</f>
        <v/>
      </c>
    </row>
    <row r="1209" spans="16:21" x14ac:dyDescent="0.25">
      <c r="P1209" s="8" t="str">
        <f>IF($A$20=1,IF(UDDS!A1209="","",UDDS!A1209),IF($A$20=2,IF('FTP-75'!A1209="","",'FTP-75'!A1209),IF($A$20=3, IF('US06'!A1209="","",'US06'!A1209),IF($A$20=4, IF(NEDC!A1209="","", NEDC!A1209),IF($A$20=5, IF('JPN10-15'!A1209="","",'JPN10-15'!A1209),IF($A$20=6, IF(WLTC!B1209="","", WLTC!B1209),IF($A$20=7, IF('New Cycle 1'!A1209="","", 'New Cycle 1'!A1209),IF($A$20=8, IF('New Cycle 2'!A1209="","", 'New Cycle 3'!A1209),IF($A$20=9, IF('New Cycle 3'!A1209="","", 'New Cycle 3'!A1209),"")))))))))</f>
        <v/>
      </c>
      <c r="Q1209" s="32" t="str">
        <f>IF($A$20=1,IF(UDDS!C1209="","",UDDS!C1209),IF($A$20=2,IF('FTP-75'!C1209="","",'FTP-75'!C1209),IF($A$20=3, IF('US06'!C1209="","",'US06'!C1209),IF($A$20=4, IF(NEDC!B1209="","", NEDC!B1209),IF($A$20=5, IF('JPN10-15'!B1209="","",'JPN10-15'!B1209),IF($A$20=6, IF(WLTC!C1209="","", WLTC!C1209),IF($A$20=7, IF('New Cycle 1'!B1209="","", 'New Cycle 1'!B1209),IF($A$20=8, IF('New Cycle 2'!B1209="","", 'New Cycle 2'!B1209),IF($A$20=9, IF('New Cycle 3'!B1209="","", 'New Cycle 3'!B1209),"")))))))))</f>
        <v/>
      </c>
      <c r="R1209" s="32" t="str">
        <f>IF($A$20=1,IF(UDDS!D1209="","",UDDS!D1209),IF($A$20=2,IF('FTP-75'!D1209="","",'FTP-75'!D1209),IF($A$20=3, IF('US06'!D1209="","",'US06'!D1209),IF($A$20=4, IF(NEDC!C1209="","", NEDC!C1209),IF($A$20=5, IF('JPN10-15'!C1209="","",'JPN10-15'!C1209),IF($A$20=6, IF(WLTC!D1209="","", WLTC!D1209),IF($A$20=7, IF('New Cycle 1'!C1209="","", 'New Cycle 1'!C1209),IF($A$20=8, IF('New Cycle 2'!C1209="","", 'New Cycle 2'!C1209),IF($A$20=9, IF('New Cycle 3'!C1209="","", 'New Cycle 3'!C1209),"")))))))))</f>
        <v/>
      </c>
      <c r="S1209" s="32" t="str">
        <f>IF($A$20=1,IF(UDDS!E1209="","",UDDS!E1209),IF($A$20=2,IF('FTP-75'!E1209="","",'FTP-75'!E1209),IF($A$20=3, IF('US06'!E1209="","",'US06'!E1209),IF($A$20=4, IF(NEDC!D1209="","", NEDC!D1209),IF($A$20=5, IF('JPN10-15'!D1209="","",'JPN10-15'!D1209),IF($A$20=6, IF(WLTC!E1209="","", WLTC!E1209),IF($A$20=7, IF('New Cycle 1'!D1209="","", 'New Cycle 1'!D1209),IF($A$20=8, IF('New Cycle 2'!D1209="","", 'New Cycle 2'!D1209),IF($A$20=9, IF('New Cycle 3'!D1209="","", 'New Cycle 3'!D1209),"")))))))))</f>
        <v/>
      </c>
      <c r="T1209" s="32" t="str">
        <f>IF($A$20=1,IF(UDDS!F1209="","",UDDS!F1209),IF($A$20=2,IF('FTP-75'!F1209="","",'FTP-75'!F1209),IF($A$20=3, IF('US06'!F1209="","",'US06'!F1209),IF($A$20=4, IF(NEDC!E1209="","", NEDC!E1209),IF($A$20=5, IF('JPN10-15'!E1209="","",'JPN10-15'!E1209),IF($A$20=6, IF(WLTC!F1209="","", WLTC!F1209),IF($A$20=7, IF('New Cycle 1'!E1209="","", 'New Cycle 1'!E1209),IF($A$20=8, IF('New Cycle 2'!E1209="","", 'New Cycle 2'!E1209),IF($A$20=9, IF('New Cycle 3'!E1209="","", 'New Cycle 3'!E1209),"")))))))))</f>
        <v/>
      </c>
      <c r="U1209" s="32" t="str">
        <f>IF($A$20=1,IF(UDDS!G1209="","",UDDS!G1209),IF($A$20=2,IF('FTP-75'!G1209="","",'FTP-75'!G1209),IF($A$20=3, IF('US06'!G1209="","",'US06'!G1209),IF($A$20=4, IF(NEDC!F1209="","", NEDC!F1209),IF($A$20=5, IF('JPN10-15'!F1209="","",'JPN10-15'!F1209),IF($A$20=6, IF(WLTC!G1209="","", WLTC!G1209),IF($A$20=7, IF('New Cycle 1'!F1209="","", 'New Cycle 1'!F1209),IF($A$20=8, IF('New Cycle 2'!F1209="","", 'New Cycle 2'!F1209),IF($A$20=9, IF('New Cycle 3'!F1209="","", 'New Cycle 3'!F1209),"")))))))))</f>
        <v/>
      </c>
    </row>
    <row r="1210" spans="16:21" x14ac:dyDescent="0.25">
      <c r="P1210" s="8" t="str">
        <f>IF($A$20=1,IF(UDDS!A1210="","",UDDS!A1210),IF($A$20=2,IF('FTP-75'!A1210="","",'FTP-75'!A1210),IF($A$20=3, IF('US06'!A1210="","",'US06'!A1210),IF($A$20=4, IF(NEDC!A1210="","", NEDC!A1210),IF($A$20=5, IF('JPN10-15'!A1210="","",'JPN10-15'!A1210),IF($A$20=6, IF(WLTC!B1210="","", WLTC!B1210),IF($A$20=7, IF('New Cycle 1'!A1210="","", 'New Cycle 1'!A1210),IF($A$20=8, IF('New Cycle 2'!A1210="","", 'New Cycle 3'!A1210),IF($A$20=9, IF('New Cycle 3'!A1210="","", 'New Cycle 3'!A1210),"")))))))))</f>
        <v/>
      </c>
      <c r="Q1210" s="32" t="str">
        <f>IF($A$20=1,IF(UDDS!C1210="","",UDDS!C1210),IF($A$20=2,IF('FTP-75'!C1210="","",'FTP-75'!C1210),IF($A$20=3, IF('US06'!C1210="","",'US06'!C1210),IF($A$20=4, IF(NEDC!B1210="","", NEDC!B1210),IF($A$20=5, IF('JPN10-15'!B1210="","",'JPN10-15'!B1210),IF($A$20=6, IF(WLTC!C1210="","", WLTC!C1210),IF($A$20=7, IF('New Cycle 1'!B1210="","", 'New Cycle 1'!B1210),IF($A$20=8, IF('New Cycle 2'!B1210="","", 'New Cycle 2'!B1210),IF($A$20=9, IF('New Cycle 3'!B1210="","", 'New Cycle 3'!B1210),"")))))))))</f>
        <v/>
      </c>
      <c r="R1210" s="32" t="str">
        <f>IF($A$20=1,IF(UDDS!D1210="","",UDDS!D1210),IF($A$20=2,IF('FTP-75'!D1210="","",'FTP-75'!D1210),IF($A$20=3, IF('US06'!D1210="","",'US06'!D1210),IF($A$20=4, IF(NEDC!C1210="","", NEDC!C1210),IF($A$20=5, IF('JPN10-15'!C1210="","",'JPN10-15'!C1210),IF($A$20=6, IF(WLTC!D1210="","", WLTC!D1210),IF($A$20=7, IF('New Cycle 1'!C1210="","", 'New Cycle 1'!C1210),IF($A$20=8, IF('New Cycle 2'!C1210="","", 'New Cycle 2'!C1210),IF($A$20=9, IF('New Cycle 3'!C1210="","", 'New Cycle 3'!C1210),"")))))))))</f>
        <v/>
      </c>
      <c r="S1210" s="32" t="str">
        <f>IF($A$20=1,IF(UDDS!E1210="","",UDDS!E1210),IF($A$20=2,IF('FTP-75'!E1210="","",'FTP-75'!E1210),IF($A$20=3, IF('US06'!E1210="","",'US06'!E1210),IF($A$20=4, IF(NEDC!D1210="","", NEDC!D1210),IF($A$20=5, IF('JPN10-15'!D1210="","",'JPN10-15'!D1210),IF($A$20=6, IF(WLTC!E1210="","", WLTC!E1210),IF($A$20=7, IF('New Cycle 1'!D1210="","", 'New Cycle 1'!D1210),IF($A$20=8, IF('New Cycle 2'!D1210="","", 'New Cycle 2'!D1210),IF($A$20=9, IF('New Cycle 3'!D1210="","", 'New Cycle 3'!D1210),"")))))))))</f>
        <v/>
      </c>
      <c r="T1210" s="32" t="str">
        <f>IF($A$20=1,IF(UDDS!F1210="","",UDDS!F1210),IF($A$20=2,IF('FTP-75'!F1210="","",'FTP-75'!F1210),IF($A$20=3, IF('US06'!F1210="","",'US06'!F1210),IF($A$20=4, IF(NEDC!E1210="","", NEDC!E1210),IF($A$20=5, IF('JPN10-15'!E1210="","",'JPN10-15'!E1210),IF($A$20=6, IF(WLTC!F1210="","", WLTC!F1210),IF($A$20=7, IF('New Cycle 1'!E1210="","", 'New Cycle 1'!E1210),IF($A$20=8, IF('New Cycle 2'!E1210="","", 'New Cycle 2'!E1210),IF($A$20=9, IF('New Cycle 3'!E1210="","", 'New Cycle 3'!E1210),"")))))))))</f>
        <v/>
      </c>
      <c r="U1210" s="32" t="str">
        <f>IF($A$20=1,IF(UDDS!G1210="","",UDDS!G1210),IF($A$20=2,IF('FTP-75'!G1210="","",'FTP-75'!G1210),IF($A$20=3, IF('US06'!G1210="","",'US06'!G1210),IF($A$20=4, IF(NEDC!F1210="","", NEDC!F1210),IF($A$20=5, IF('JPN10-15'!F1210="","",'JPN10-15'!F1210),IF($A$20=6, IF(WLTC!G1210="","", WLTC!G1210),IF($A$20=7, IF('New Cycle 1'!F1210="","", 'New Cycle 1'!F1210),IF($A$20=8, IF('New Cycle 2'!F1210="","", 'New Cycle 2'!F1210),IF($A$20=9, IF('New Cycle 3'!F1210="","", 'New Cycle 3'!F1210),"")))))))))</f>
        <v/>
      </c>
    </row>
    <row r="1211" spans="16:21" x14ac:dyDescent="0.25">
      <c r="P1211" s="8" t="str">
        <f>IF($A$20=1,IF(UDDS!A1211="","",UDDS!A1211),IF($A$20=2,IF('FTP-75'!A1211="","",'FTP-75'!A1211),IF($A$20=3, IF('US06'!A1211="","",'US06'!A1211),IF($A$20=4, IF(NEDC!A1211="","", NEDC!A1211),IF($A$20=5, IF('JPN10-15'!A1211="","",'JPN10-15'!A1211),IF($A$20=6, IF(WLTC!B1211="","", WLTC!B1211),IF($A$20=7, IF('New Cycle 1'!A1211="","", 'New Cycle 1'!A1211),IF($A$20=8, IF('New Cycle 2'!A1211="","", 'New Cycle 3'!A1211),IF($A$20=9, IF('New Cycle 3'!A1211="","", 'New Cycle 3'!A1211),"")))))))))</f>
        <v/>
      </c>
      <c r="Q1211" s="32" t="str">
        <f>IF($A$20=1,IF(UDDS!C1211="","",UDDS!C1211),IF($A$20=2,IF('FTP-75'!C1211="","",'FTP-75'!C1211),IF($A$20=3, IF('US06'!C1211="","",'US06'!C1211),IF($A$20=4, IF(NEDC!B1211="","", NEDC!B1211),IF($A$20=5, IF('JPN10-15'!B1211="","",'JPN10-15'!B1211),IF($A$20=6, IF(WLTC!C1211="","", WLTC!C1211),IF($A$20=7, IF('New Cycle 1'!B1211="","", 'New Cycle 1'!B1211),IF($A$20=8, IF('New Cycle 2'!B1211="","", 'New Cycle 2'!B1211),IF($A$20=9, IF('New Cycle 3'!B1211="","", 'New Cycle 3'!B1211),"")))))))))</f>
        <v/>
      </c>
      <c r="R1211" s="32" t="str">
        <f>IF($A$20=1,IF(UDDS!D1211="","",UDDS!D1211),IF($A$20=2,IF('FTP-75'!D1211="","",'FTP-75'!D1211),IF($A$20=3, IF('US06'!D1211="","",'US06'!D1211),IF($A$20=4, IF(NEDC!C1211="","", NEDC!C1211),IF($A$20=5, IF('JPN10-15'!C1211="","",'JPN10-15'!C1211),IF($A$20=6, IF(WLTC!D1211="","", WLTC!D1211),IF($A$20=7, IF('New Cycle 1'!C1211="","", 'New Cycle 1'!C1211),IF($A$20=8, IF('New Cycle 2'!C1211="","", 'New Cycle 2'!C1211),IF($A$20=9, IF('New Cycle 3'!C1211="","", 'New Cycle 3'!C1211),"")))))))))</f>
        <v/>
      </c>
      <c r="S1211" s="32" t="str">
        <f>IF($A$20=1,IF(UDDS!E1211="","",UDDS!E1211),IF($A$20=2,IF('FTP-75'!E1211="","",'FTP-75'!E1211),IF($A$20=3, IF('US06'!E1211="","",'US06'!E1211),IF($A$20=4, IF(NEDC!D1211="","", NEDC!D1211),IF($A$20=5, IF('JPN10-15'!D1211="","",'JPN10-15'!D1211),IF($A$20=6, IF(WLTC!E1211="","", WLTC!E1211),IF($A$20=7, IF('New Cycle 1'!D1211="","", 'New Cycle 1'!D1211),IF($A$20=8, IF('New Cycle 2'!D1211="","", 'New Cycle 2'!D1211),IF($A$20=9, IF('New Cycle 3'!D1211="","", 'New Cycle 3'!D1211),"")))))))))</f>
        <v/>
      </c>
      <c r="T1211" s="32" t="str">
        <f>IF($A$20=1,IF(UDDS!F1211="","",UDDS!F1211),IF($A$20=2,IF('FTP-75'!F1211="","",'FTP-75'!F1211),IF($A$20=3, IF('US06'!F1211="","",'US06'!F1211),IF($A$20=4, IF(NEDC!E1211="","", NEDC!E1211),IF($A$20=5, IF('JPN10-15'!E1211="","",'JPN10-15'!E1211),IF($A$20=6, IF(WLTC!F1211="","", WLTC!F1211),IF($A$20=7, IF('New Cycle 1'!E1211="","", 'New Cycle 1'!E1211),IF($A$20=8, IF('New Cycle 2'!E1211="","", 'New Cycle 2'!E1211),IF($A$20=9, IF('New Cycle 3'!E1211="","", 'New Cycle 3'!E1211),"")))))))))</f>
        <v/>
      </c>
      <c r="U1211" s="32" t="str">
        <f>IF($A$20=1,IF(UDDS!G1211="","",UDDS!G1211),IF($A$20=2,IF('FTP-75'!G1211="","",'FTP-75'!G1211),IF($A$20=3, IF('US06'!G1211="","",'US06'!G1211),IF($A$20=4, IF(NEDC!F1211="","", NEDC!F1211),IF($A$20=5, IF('JPN10-15'!F1211="","",'JPN10-15'!F1211),IF($A$20=6, IF(WLTC!G1211="","", WLTC!G1211),IF($A$20=7, IF('New Cycle 1'!F1211="","", 'New Cycle 1'!F1211),IF($A$20=8, IF('New Cycle 2'!F1211="","", 'New Cycle 2'!F1211),IF($A$20=9, IF('New Cycle 3'!F1211="","", 'New Cycle 3'!F1211),"")))))))))</f>
        <v/>
      </c>
    </row>
    <row r="1212" spans="16:21" x14ac:dyDescent="0.25">
      <c r="P1212" s="8" t="str">
        <f>IF($A$20=1,IF(UDDS!A1212="","",UDDS!A1212),IF($A$20=2,IF('FTP-75'!A1212="","",'FTP-75'!A1212),IF($A$20=3, IF('US06'!A1212="","",'US06'!A1212),IF($A$20=4, IF(NEDC!A1212="","", NEDC!A1212),IF($A$20=5, IF('JPN10-15'!A1212="","",'JPN10-15'!A1212),IF($A$20=6, IF(WLTC!B1212="","", WLTC!B1212),IF($A$20=7, IF('New Cycle 1'!A1212="","", 'New Cycle 1'!A1212),IF($A$20=8, IF('New Cycle 2'!A1212="","", 'New Cycle 3'!A1212),IF($A$20=9, IF('New Cycle 3'!A1212="","", 'New Cycle 3'!A1212),"")))))))))</f>
        <v/>
      </c>
      <c r="Q1212" s="32" t="str">
        <f>IF($A$20=1,IF(UDDS!C1212="","",UDDS!C1212),IF($A$20=2,IF('FTP-75'!C1212="","",'FTP-75'!C1212),IF($A$20=3, IF('US06'!C1212="","",'US06'!C1212),IF($A$20=4, IF(NEDC!B1212="","", NEDC!B1212),IF($A$20=5, IF('JPN10-15'!B1212="","",'JPN10-15'!B1212),IF($A$20=6, IF(WLTC!C1212="","", WLTC!C1212),IF($A$20=7, IF('New Cycle 1'!B1212="","", 'New Cycle 1'!B1212),IF($A$20=8, IF('New Cycle 2'!B1212="","", 'New Cycle 2'!B1212),IF($A$20=9, IF('New Cycle 3'!B1212="","", 'New Cycle 3'!B1212),"")))))))))</f>
        <v/>
      </c>
      <c r="R1212" s="32" t="str">
        <f>IF($A$20=1,IF(UDDS!D1212="","",UDDS!D1212),IF($A$20=2,IF('FTP-75'!D1212="","",'FTP-75'!D1212),IF($A$20=3, IF('US06'!D1212="","",'US06'!D1212),IF($A$20=4, IF(NEDC!C1212="","", NEDC!C1212),IF($A$20=5, IF('JPN10-15'!C1212="","",'JPN10-15'!C1212),IF($A$20=6, IF(WLTC!D1212="","", WLTC!D1212),IF($A$20=7, IF('New Cycle 1'!C1212="","", 'New Cycle 1'!C1212),IF($A$20=8, IF('New Cycle 2'!C1212="","", 'New Cycle 2'!C1212),IF($A$20=9, IF('New Cycle 3'!C1212="","", 'New Cycle 3'!C1212),"")))))))))</f>
        <v/>
      </c>
      <c r="S1212" s="32" t="str">
        <f>IF($A$20=1,IF(UDDS!E1212="","",UDDS!E1212),IF($A$20=2,IF('FTP-75'!E1212="","",'FTP-75'!E1212),IF($A$20=3, IF('US06'!E1212="","",'US06'!E1212),IF($A$20=4, IF(NEDC!D1212="","", NEDC!D1212),IF($A$20=5, IF('JPN10-15'!D1212="","",'JPN10-15'!D1212),IF($A$20=6, IF(WLTC!E1212="","", WLTC!E1212),IF($A$20=7, IF('New Cycle 1'!D1212="","", 'New Cycle 1'!D1212),IF($A$20=8, IF('New Cycle 2'!D1212="","", 'New Cycle 2'!D1212),IF($A$20=9, IF('New Cycle 3'!D1212="","", 'New Cycle 3'!D1212),"")))))))))</f>
        <v/>
      </c>
      <c r="T1212" s="32" t="str">
        <f>IF($A$20=1,IF(UDDS!F1212="","",UDDS!F1212),IF($A$20=2,IF('FTP-75'!F1212="","",'FTP-75'!F1212),IF($A$20=3, IF('US06'!F1212="","",'US06'!F1212),IF($A$20=4, IF(NEDC!E1212="","", NEDC!E1212),IF($A$20=5, IF('JPN10-15'!E1212="","",'JPN10-15'!E1212),IF($A$20=6, IF(WLTC!F1212="","", WLTC!F1212),IF($A$20=7, IF('New Cycle 1'!E1212="","", 'New Cycle 1'!E1212),IF($A$20=8, IF('New Cycle 2'!E1212="","", 'New Cycle 2'!E1212),IF($A$20=9, IF('New Cycle 3'!E1212="","", 'New Cycle 3'!E1212),"")))))))))</f>
        <v/>
      </c>
      <c r="U1212" s="32" t="str">
        <f>IF($A$20=1,IF(UDDS!G1212="","",UDDS!G1212),IF($A$20=2,IF('FTP-75'!G1212="","",'FTP-75'!G1212),IF($A$20=3, IF('US06'!G1212="","",'US06'!G1212),IF($A$20=4, IF(NEDC!F1212="","", NEDC!F1212),IF($A$20=5, IF('JPN10-15'!F1212="","",'JPN10-15'!F1212),IF($A$20=6, IF(WLTC!G1212="","", WLTC!G1212),IF($A$20=7, IF('New Cycle 1'!F1212="","", 'New Cycle 1'!F1212),IF($A$20=8, IF('New Cycle 2'!F1212="","", 'New Cycle 2'!F1212),IF($A$20=9, IF('New Cycle 3'!F1212="","", 'New Cycle 3'!F1212),"")))))))))</f>
        <v/>
      </c>
    </row>
    <row r="1213" spans="16:21" x14ac:dyDescent="0.25">
      <c r="P1213" s="8" t="str">
        <f>IF($A$20=1,IF(UDDS!A1213="","",UDDS!A1213),IF($A$20=2,IF('FTP-75'!A1213="","",'FTP-75'!A1213),IF($A$20=3, IF('US06'!A1213="","",'US06'!A1213),IF($A$20=4, IF(NEDC!A1213="","", NEDC!A1213),IF($A$20=5, IF('JPN10-15'!A1213="","",'JPN10-15'!A1213),IF($A$20=6, IF(WLTC!B1213="","", WLTC!B1213),IF($A$20=7, IF('New Cycle 1'!A1213="","", 'New Cycle 1'!A1213),IF($A$20=8, IF('New Cycle 2'!A1213="","", 'New Cycle 3'!A1213),IF($A$20=9, IF('New Cycle 3'!A1213="","", 'New Cycle 3'!A1213),"")))))))))</f>
        <v/>
      </c>
      <c r="Q1213" s="32" t="str">
        <f>IF($A$20=1,IF(UDDS!C1213="","",UDDS!C1213),IF($A$20=2,IF('FTP-75'!C1213="","",'FTP-75'!C1213),IF($A$20=3, IF('US06'!C1213="","",'US06'!C1213),IF($A$20=4, IF(NEDC!B1213="","", NEDC!B1213),IF($A$20=5, IF('JPN10-15'!B1213="","",'JPN10-15'!B1213),IF($A$20=6, IF(WLTC!C1213="","", WLTC!C1213),IF($A$20=7, IF('New Cycle 1'!B1213="","", 'New Cycle 1'!B1213),IF($A$20=8, IF('New Cycle 2'!B1213="","", 'New Cycle 2'!B1213),IF($A$20=9, IF('New Cycle 3'!B1213="","", 'New Cycle 3'!B1213),"")))))))))</f>
        <v/>
      </c>
      <c r="R1213" s="32" t="str">
        <f>IF($A$20=1,IF(UDDS!D1213="","",UDDS!D1213),IF($A$20=2,IF('FTP-75'!D1213="","",'FTP-75'!D1213),IF($A$20=3, IF('US06'!D1213="","",'US06'!D1213),IF($A$20=4, IF(NEDC!C1213="","", NEDC!C1213),IF($A$20=5, IF('JPN10-15'!C1213="","",'JPN10-15'!C1213),IF($A$20=6, IF(WLTC!D1213="","", WLTC!D1213),IF($A$20=7, IF('New Cycle 1'!C1213="","", 'New Cycle 1'!C1213),IF($A$20=8, IF('New Cycle 2'!C1213="","", 'New Cycle 2'!C1213),IF($A$20=9, IF('New Cycle 3'!C1213="","", 'New Cycle 3'!C1213),"")))))))))</f>
        <v/>
      </c>
      <c r="S1213" s="32" t="str">
        <f>IF($A$20=1,IF(UDDS!E1213="","",UDDS!E1213),IF($A$20=2,IF('FTP-75'!E1213="","",'FTP-75'!E1213),IF($A$20=3, IF('US06'!E1213="","",'US06'!E1213),IF($A$20=4, IF(NEDC!D1213="","", NEDC!D1213),IF($A$20=5, IF('JPN10-15'!D1213="","",'JPN10-15'!D1213),IF($A$20=6, IF(WLTC!E1213="","", WLTC!E1213),IF($A$20=7, IF('New Cycle 1'!D1213="","", 'New Cycle 1'!D1213),IF($A$20=8, IF('New Cycle 2'!D1213="","", 'New Cycle 2'!D1213),IF($A$20=9, IF('New Cycle 3'!D1213="","", 'New Cycle 3'!D1213),"")))))))))</f>
        <v/>
      </c>
      <c r="T1213" s="32" t="str">
        <f>IF($A$20=1,IF(UDDS!F1213="","",UDDS!F1213),IF($A$20=2,IF('FTP-75'!F1213="","",'FTP-75'!F1213),IF($A$20=3, IF('US06'!F1213="","",'US06'!F1213),IF($A$20=4, IF(NEDC!E1213="","", NEDC!E1213),IF($A$20=5, IF('JPN10-15'!E1213="","",'JPN10-15'!E1213),IF($A$20=6, IF(WLTC!F1213="","", WLTC!F1213),IF($A$20=7, IF('New Cycle 1'!E1213="","", 'New Cycle 1'!E1213),IF($A$20=8, IF('New Cycle 2'!E1213="","", 'New Cycle 2'!E1213),IF($A$20=9, IF('New Cycle 3'!E1213="","", 'New Cycle 3'!E1213),"")))))))))</f>
        <v/>
      </c>
      <c r="U1213" s="32" t="str">
        <f>IF($A$20=1,IF(UDDS!G1213="","",UDDS!G1213),IF($A$20=2,IF('FTP-75'!G1213="","",'FTP-75'!G1213),IF($A$20=3, IF('US06'!G1213="","",'US06'!G1213),IF($A$20=4, IF(NEDC!F1213="","", NEDC!F1213),IF($A$20=5, IF('JPN10-15'!F1213="","",'JPN10-15'!F1213),IF($A$20=6, IF(WLTC!G1213="","", WLTC!G1213),IF($A$20=7, IF('New Cycle 1'!F1213="","", 'New Cycle 1'!F1213),IF($A$20=8, IF('New Cycle 2'!F1213="","", 'New Cycle 2'!F1213),IF($A$20=9, IF('New Cycle 3'!F1213="","", 'New Cycle 3'!F1213),"")))))))))</f>
        <v/>
      </c>
    </row>
    <row r="1214" spans="16:21" x14ac:dyDescent="0.25">
      <c r="P1214" s="8" t="str">
        <f>IF($A$20=1,IF(UDDS!A1214="","",UDDS!A1214),IF($A$20=2,IF('FTP-75'!A1214="","",'FTP-75'!A1214),IF($A$20=3, IF('US06'!A1214="","",'US06'!A1214),IF($A$20=4, IF(NEDC!A1214="","", NEDC!A1214),IF($A$20=5, IF('JPN10-15'!A1214="","",'JPN10-15'!A1214),IF($A$20=6, IF(WLTC!B1214="","", WLTC!B1214),IF($A$20=7, IF('New Cycle 1'!A1214="","", 'New Cycle 1'!A1214),IF($A$20=8, IF('New Cycle 2'!A1214="","", 'New Cycle 3'!A1214),IF($A$20=9, IF('New Cycle 3'!A1214="","", 'New Cycle 3'!A1214),"")))))))))</f>
        <v/>
      </c>
      <c r="Q1214" s="32" t="str">
        <f>IF($A$20=1,IF(UDDS!C1214="","",UDDS!C1214),IF($A$20=2,IF('FTP-75'!C1214="","",'FTP-75'!C1214),IF($A$20=3, IF('US06'!C1214="","",'US06'!C1214),IF($A$20=4, IF(NEDC!B1214="","", NEDC!B1214),IF($A$20=5, IF('JPN10-15'!B1214="","",'JPN10-15'!B1214),IF($A$20=6, IF(WLTC!C1214="","", WLTC!C1214),IF($A$20=7, IF('New Cycle 1'!B1214="","", 'New Cycle 1'!B1214),IF($A$20=8, IF('New Cycle 2'!B1214="","", 'New Cycle 2'!B1214),IF($A$20=9, IF('New Cycle 3'!B1214="","", 'New Cycle 3'!B1214),"")))))))))</f>
        <v/>
      </c>
      <c r="R1214" s="32" t="str">
        <f>IF($A$20=1,IF(UDDS!D1214="","",UDDS!D1214),IF($A$20=2,IF('FTP-75'!D1214="","",'FTP-75'!D1214),IF($A$20=3, IF('US06'!D1214="","",'US06'!D1214),IF($A$20=4, IF(NEDC!C1214="","", NEDC!C1214),IF($A$20=5, IF('JPN10-15'!C1214="","",'JPN10-15'!C1214),IF($A$20=6, IF(WLTC!D1214="","", WLTC!D1214),IF($A$20=7, IF('New Cycle 1'!C1214="","", 'New Cycle 1'!C1214),IF($A$20=8, IF('New Cycle 2'!C1214="","", 'New Cycle 2'!C1214),IF($A$20=9, IF('New Cycle 3'!C1214="","", 'New Cycle 3'!C1214),"")))))))))</f>
        <v/>
      </c>
      <c r="S1214" s="32" t="str">
        <f>IF($A$20=1,IF(UDDS!E1214="","",UDDS!E1214),IF($A$20=2,IF('FTP-75'!E1214="","",'FTP-75'!E1214),IF($A$20=3, IF('US06'!E1214="","",'US06'!E1214),IF($A$20=4, IF(NEDC!D1214="","", NEDC!D1214),IF($A$20=5, IF('JPN10-15'!D1214="","",'JPN10-15'!D1214),IF($A$20=6, IF(WLTC!E1214="","", WLTC!E1214),IF($A$20=7, IF('New Cycle 1'!D1214="","", 'New Cycle 1'!D1214),IF($A$20=8, IF('New Cycle 2'!D1214="","", 'New Cycle 2'!D1214),IF($A$20=9, IF('New Cycle 3'!D1214="","", 'New Cycle 3'!D1214),"")))))))))</f>
        <v/>
      </c>
      <c r="T1214" s="32" t="str">
        <f>IF($A$20=1,IF(UDDS!F1214="","",UDDS!F1214),IF($A$20=2,IF('FTP-75'!F1214="","",'FTP-75'!F1214),IF($A$20=3, IF('US06'!F1214="","",'US06'!F1214),IF($A$20=4, IF(NEDC!E1214="","", NEDC!E1214),IF($A$20=5, IF('JPN10-15'!E1214="","",'JPN10-15'!E1214),IF($A$20=6, IF(WLTC!F1214="","", WLTC!F1214),IF($A$20=7, IF('New Cycle 1'!E1214="","", 'New Cycle 1'!E1214),IF($A$20=8, IF('New Cycle 2'!E1214="","", 'New Cycle 2'!E1214),IF($A$20=9, IF('New Cycle 3'!E1214="","", 'New Cycle 3'!E1214),"")))))))))</f>
        <v/>
      </c>
      <c r="U1214" s="32" t="str">
        <f>IF($A$20=1,IF(UDDS!G1214="","",UDDS!G1214),IF($A$20=2,IF('FTP-75'!G1214="","",'FTP-75'!G1214),IF($A$20=3, IF('US06'!G1214="","",'US06'!G1214),IF($A$20=4, IF(NEDC!F1214="","", NEDC!F1214),IF($A$20=5, IF('JPN10-15'!F1214="","",'JPN10-15'!F1214),IF($A$20=6, IF(WLTC!G1214="","", WLTC!G1214),IF($A$20=7, IF('New Cycle 1'!F1214="","", 'New Cycle 1'!F1214),IF($A$20=8, IF('New Cycle 2'!F1214="","", 'New Cycle 2'!F1214),IF($A$20=9, IF('New Cycle 3'!F1214="","", 'New Cycle 3'!F1214),"")))))))))</f>
        <v/>
      </c>
    </row>
    <row r="1215" spans="16:21" x14ac:dyDescent="0.25">
      <c r="P1215" s="8" t="str">
        <f>IF($A$20=1,IF(UDDS!A1215="","",UDDS!A1215),IF($A$20=2,IF('FTP-75'!A1215="","",'FTP-75'!A1215),IF($A$20=3, IF('US06'!A1215="","",'US06'!A1215),IF($A$20=4, IF(NEDC!A1215="","", NEDC!A1215),IF($A$20=5, IF('JPN10-15'!A1215="","",'JPN10-15'!A1215),IF($A$20=6, IF(WLTC!B1215="","", WLTC!B1215),IF($A$20=7, IF('New Cycle 1'!A1215="","", 'New Cycle 1'!A1215),IF($A$20=8, IF('New Cycle 2'!A1215="","", 'New Cycle 3'!A1215),IF($A$20=9, IF('New Cycle 3'!A1215="","", 'New Cycle 3'!A1215),"")))))))))</f>
        <v/>
      </c>
      <c r="Q1215" s="32" t="str">
        <f>IF($A$20=1,IF(UDDS!C1215="","",UDDS!C1215),IF($A$20=2,IF('FTP-75'!C1215="","",'FTP-75'!C1215),IF($A$20=3, IF('US06'!C1215="","",'US06'!C1215),IF($A$20=4, IF(NEDC!B1215="","", NEDC!B1215),IF($A$20=5, IF('JPN10-15'!B1215="","",'JPN10-15'!B1215),IF($A$20=6, IF(WLTC!C1215="","", WLTC!C1215),IF($A$20=7, IF('New Cycle 1'!B1215="","", 'New Cycle 1'!B1215),IF($A$20=8, IF('New Cycle 2'!B1215="","", 'New Cycle 2'!B1215),IF($A$20=9, IF('New Cycle 3'!B1215="","", 'New Cycle 3'!B1215),"")))))))))</f>
        <v/>
      </c>
      <c r="R1215" s="32" t="str">
        <f>IF($A$20=1,IF(UDDS!D1215="","",UDDS!D1215),IF($A$20=2,IF('FTP-75'!D1215="","",'FTP-75'!D1215),IF($A$20=3, IF('US06'!D1215="","",'US06'!D1215),IF($A$20=4, IF(NEDC!C1215="","", NEDC!C1215),IF($A$20=5, IF('JPN10-15'!C1215="","",'JPN10-15'!C1215),IF($A$20=6, IF(WLTC!D1215="","", WLTC!D1215),IF($A$20=7, IF('New Cycle 1'!C1215="","", 'New Cycle 1'!C1215),IF($A$20=8, IF('New Cycle 2'!C1215="","", 'New Cycle 2'!C1215),IF($A$20=9, IF('New Cycle 3'!C1215="","", 'New Cycle 3'!C1215),"")))))))))</f>
        <v/>
      </c>
      <c r="S1215" s="32" t="str">
        <f>IF($A$20=1,IF(UDDS!E1215="","",UDDS!E1215),IF($A$20=2,IF('FTP-75'!E1215="","",'FTP-75'!E1215),IF($A$20=3, IF('US06'!E1215="","",'US06'!E1215),IF($A$20=4, IF(NEDC!D1215="","", NEDC!D1215),IF($A$20=5, IF('JPN10-15'!D1215="","",'JPN10-15'!D1215),IF($A$20=6, IF(WLTC!E1215="","", WLTC!E1215),IF($A$20=7, IF('New Cycle 1'!D1215="","", 'New Cycle 1'!D1215),IF($A$20=8, IF('New Cycle 2'!D1215="","", 'New Cycle 2'!D1215),IF($A$20=9, IF('New Cycle 3'!D1215="","", 'New Cycle 3'!D1215),"")))))))))</f>
        <v/>
      </c>
      <c r="T1215" s="32" t="str">
        <f>IF($A$20=1,IF(UDDS!F1215="","",UDDS!F1215),IF($A$20=2,IF('FTP-75'!F1215="","",'FTP-75'!F1215),IF($A$20=3, IF('US06'!F1215="","",'US06'!F1215),IF($A$20=4, IF(NEDC!E1215="","", NEDC!E1215),IF($A$20=5, IF('JPN10-15'!E1215="","",'JPN10-15'!E1215),IF($A$20=6, IF(WLTC!F1215="","", WLTC!F1215),IF($A$20=7, IF('New Cycle 1'!E1215="","", 'New Cycle 1'!E1215),IF($A$20=8, IF('New Cycle 2'!E1215="","", 'New Cycle 2'!E1215),IF($A$20=9, IF('New Cycle 3'!E1215="","", 'New Cycle 3'!E1215),"")))))))))</f>
        <v/>
      </c>
      <c r="U1215" s="32" t="str">
        <f>IF($A$20=1,IF(UDDS!G1215="","",UDDS!G1215),IF($A$20=2,IF('FTP-75'!G1215="","",'FTP-75'!G1215),IF($A$20=3, IF('US06'!G1215="","",'US06'!G1215),IF($A$20=4, IF(NEDC!F1215="","", NEDC!F1215),IF($A$20=5, IF('JPN10-15'!F1215="","",'JPN10-15'!F1215),IF($A$20=6, IF(WLTC!G1215="","", WLTC!G1215),IF($A$20=7, IF('New Cycle 1'!F1215="","", 'New Cycle 1'!F1215),IF($A$20=8, IF('New Cycle 2'!F1215="","", 'New Cycle 2'!F1215),IF($A$20=9, IF('New Cycle 3'!F1215="","", 'New Cycle 3'!F1215),"")))))))))</f>
        <v/>
      </c>
    </row>
    <row r="1216" spans="16:21" x14ac:dyDescent="0.25">
      <c r="P1216" s="8" t="str">
        <f>IF($A$20=1,IF(UDDS!A1216="","",UDDS!A1216),IF($A$20=2,IF('FTP-75'!A1216="","",'FTP-75'!A1216),IF($A$20=3, IF('US06'!A1216="","",'US06'!A1216),IF($A$20=4, IF(NEDC!A1216="","", NEDC!A1216),IF($A$20=5, IF('JPN10-15'!A1216="","",'JPN10-15'!A1216),IF($A$20=6, IF(WLTC!B1216="","", WLTC!B1216),IF($A$20=7, IF('New Cycle 1'!A1216="","", 'New Cycle 1'!A1216),IF($A$20=8, IF('New Cycle 2'!A1216="","", 'New Cycle 3'!A1216),IF($A$20=9, IF('New Cycle 3'!A1216="","", 'New Cycle 3'!A1216),"")))))))))</f>
        <v/>
      </c>
      <c r="Q1216" s="32" t="str">
        <f>IF($A$20=1,IF(UDDS!C1216="","",UDDS!C1216),IF($A$20=2,IF('FTP-75'!C1216="","",'FTP-75'!C1216),IF($A$20=3, IF('US06'!C1216="","",'US06'!C1216),IF($A$20=4, IF(NEDC!B1216="","", NEDC!B1216),IF($A$20=5, IF('JPN10-15'!B1216="","",'JPN10-15'!B1216),IF($A$20=6, IF(WLTC!C1216="","", WLTC!C1216),IF($A$20=7, IF('New Cycle 1'!B1216="","", 'New Cycle 1'!B1216),IF($A$20=8, IF('New Cycle 2'!B1216="","", 'New Cycle 2'!B1216),IF($A$20=9, IF('New Cycle 3'!B1216="","", 'New Cycle 3'!B1216),"")))))))))</f>
        <v/>
      </c>
      <c r="R1216" s="32" t="str">
        <f>IF($A$20=1,IF(UDDS!D1216="","",UDDS!D1216),IF($A$20=2,IF('FTP-75'!D1216="","",'FTP-75'!D1216),IF($A$20=3, IF('US06'!D1216="","",'US06'!D1216),IF($A$20=4, IF(NEDC!C1216="","", NEDC!C1216),IF($A$20=5, IF('JPN10-15'!C1216="","",'JPN10-15'!C1216),IF($A$20=6, IF(WLTC!D1216="","", WLTC!D1216),IF($A$20=7, IF('New Cycle 1'!C1216="","", 'New Cycle 1'!C1216),IF($A$20=8, IF('New Cycle 2'!C1216="","", 'New Cycle 2'!C1216),IF($A$20=9, IF('New Cycle 3'!C1216="","", 'New Cycle 3'!C1216),"")))))))))</f>
        <v/>
      </c>
      <c r="S1216" s="32" t="str">
        <f>IF($A$20=1,IF(UDDS!E1216="","",UDDS!E1216),IF($A$20=2,IF('FTP-75'!E1216="","",'FTP-75'!E1216),IF($A$20=3, IF('US06'!E1216="","",'US06'!E1216),IF($A$20=4, IF(NEDC!D1216="","", NEDC!D1216),IF($A$20=5, IF('JPN10-15'!D1216="","",'JPN10-15'!D1216),IF($A$20=6, IF(WLTC!E1216="","", WLTC!E1216),IF($A$20=7, IF('New Cycle 1'!D1216="","", 'New Cycle 1'!D1216),IF($A$20=8, IF('New Cycle 2'!D1216="","", 'New Cycle 2'!D1216),IF($A$20=9, IF('New Cycle 3'!D1216="","", 'New Cycle 3'!D1216),"")))))))))</f>
        <v/>
      </c>
      <c r="T1216" s="32" t="str">
        <f>IF($A$20=1,IF(UDDS!F1216="","",UDDS!F1216),IF($A$20=2,IF('FTP-75'!F1216="","",'FTP-75'!F1216),IF($A$20=3, IF('US06'!F1216="","",'US06'!F1216),IF($A$20=4, IF(NEDC!E1216="","", NEDC!E1216),IF($A$20=5, IF('JPN10-15'!E1216="","",'JPN10-15'!E1216),IF($A$20=6, IF(WLTC!F1216="","", WLTC!F1216),IF($A$20=7, IF('New Cycle 1'!E1216="","", 'New Cycle 1'!E1216),IF($A$20=8, IF('New Cycle 2'!E1216="","", 'New Cycle 2'!E1216),IF($A$20=9, IF('New Cycle 3'!E1216="","", 'New Cycle 3'!E1216),"")))))))))</f>
        <v/>
      </c>
      <c r="U1216" s="32" t="str">
        <f>IF($A$20=1,IF(UDDS!G1216="","",UDDS!G1216),IF($A$20=2,IF('FTP-75'!G1216="","",'FTP-75'!G1216),IF($A$20=3, IF('US06'!G1216="","",'US06'!G1216),IF($A$20=4, IF(NEDC!F1216="","", NEDC!F1216),IF($A$20=5, IF('JPN10-15'!F1216="","",'JPN10-15'!F1216),IF($A$20=6, IF(WLTC!G1216="","", WLTC!G1216),IF($A$20=7, IF('New Cycle 1'!F1216="","", 'New Cycle 1'!F1216),IF($A$20=8, IF('New Cycle 2'!F1216="","", 'New Cycle 2'!F1216),IF($A$20=9, IF('New Cycle 3'!F1216="","", 'New Cycle 3'!F1216),"")))))))))</f>
        <v/>
      </c>
    </row>
    <row r="1217" spans="16:21" x14ac:dyDescent="0.25">
      <c r="P1217" s="8" t="str">
        <f>IF($A$20=1,IF(UDDS!A1217="","",UDDS!A1217),IF($A$20=2,IF('FTP-75'!A1217="","",'FTP-75'!A1217),IF($A$20=3, IF('US06'!A1217="","",'US06'!A1217),IF($A$20=4, IF(NEDC!A1217="","", NEDC!A1217),IF($A$20=5, IF('JPN10-15'!A1217="","",'JPN10-15'!A1217),IF($A$20=6, IF(WLTC!B1217="","", WLTC!B1217),IF($A$20=7, IF('New Cycle 1'!A1217="","", 'New Cycle 1'!A1217),IF($A$20=8, IF('New Cycle 2'!A1217="","", 'New Cycle 3'!A1217),IF($A$20=9, IF('New Cycle 3'!A1217="","", 'New Cycle 3'!A1217),"")))))))))</f>
        <v/>
      </c>
      <c r="Q1217" s="32" t="str">
        <f>IF($A$20=1,IF(UDDS!C1217="","",UDDS!C1217),IF($A$20=2,IF('FTP-75'!C1217="","",'FTP-75'!C1217),IF($A$20=3, IF('US06'!C1217="","",'US06'!C1217),IF($A$20=4, IF(NEDC!B1217="","", NEDC!B1217),IF($A$20=5, IF('JPN10-15'!B1217="","",'JPN10-15'!B1217),IF($A$20=6, IF(WLTC!C1217="","", WLTC!C1217),IF($A$20=7, IF('New Cycle 1'!B1217="","", 'New Cycle 1'!B1217),IF($A$20=8, IF('New Cycle 2'!B1217="","", 'New Cycle 2'!B1217),IF($A$20=9, IF('New Cycle 3'!B1217="","", 'New Cycle 3'!B1217),"")))))))))</f>
        <v/>
      </c>
      <c r="R1217" s="32" t="str">
        <f>IF($A$20=1,IF(UDDS!D1217="","",UDDS!D1217),IF($A$20=2,IF('FTP-75'!D1217="","",'FTP-75'!D1217),IF($A$20=3, IF('US06'!D1217="","",'US06'!D1217),IF($A$20=4, IF(NEDC!C1217="","", NEDC!C1217),IF($A$20=5, IF('JPN10-15'!C1217="","",'JPN10-15'!C1217),IF($A$20=6, IF(WLTC!D1217="","", WLTC!D1217),IF($A$20=7, IF('New Cycle 1'!C1217="","", 'New Cycle 1'!C1217),IF($A$20=8, IF('New Cycle 2'!C1217="","", 'New Cycle 2'!C1217),IF($A$20=9, IF('New Cycle 3'!C1217="","", 'New Cycle 3'!C1217),"")))))))))</f>
        <v/>
      </c>
      <c r="S1217" s="32" t="str">
        <f>IF($A$20=1,IF(UDDS!E1217="","",UDDS!E1217),IF($A$20=2,IF('FTP-75'!E1217="","",'FTP-75'!E1217),IF($A$20=3, IF('US06'!E1217="","",'US06'!E1217),IF($A$20=4, IF(NEDC!D1217="","", NEDC!D1217),IF($A$20=5, IF('JPN10-15'!D1217="","",'JPN10-15'!D1217),IF($A$20=6, IF(WLTC!E1217="","", WLTC!E1217),IF($A$20=7, IF('New Cycle 1'!D1217="","", 'New Cycle 1'!D1217),IF($A$20=8, IF('New Cycle 2'!D1217="","", 'New Cycle 2'!D1217),IF($A$20=9, IF('New Cycle 3'!D1217="","", 'New Cycle 3'!D1217),"")))))))))</f>
        <v/>
      </c>
      <c r="T1217" s="32" t="str">
        <f>IF($A$20=1,IF(UDDS!F1217="","",UDDS!F1217),IF($A$20=2,IF('FTP-75'!F1217="","",'FTP-75'!F1217),IF($A$20=3, IF('US06'!F1217="","",'US06'!F1217),IF($A$20=4, IF(NEDC!E1217="","", NEDC!E1217),IF($A$20=5, IF('JPN10-15'!E1217="","",'JPN10-15'!E1217),IF($A$20=6, IF(WLTC!F1217="","", WLTC!F1217),IF($A$20=7, IF('New Cycle 1'!E1217="","", 'New Cycle 1'!E1217),IF($A$20=8, IF('New Cycle 2'!E1217="","", 'New Cycle 2'!E1217),IF($A$20=9, IF('New Cycle 3'!E1217="","", 'New Cycle 3'!E1217),"")))))))))</f>
        <v/>
      </c>
      <c r="U1217" s="32" t="str">
        <f>IF($A$20=1,IF(UDDS!G1217="","",UDDS!G1217),IF($A$20=2,IF('FTP-75'!G1217="","",'FTP-75'!G1217),IF($A$20=3, IF('US06'!G1217="","",'US06'!G1217),IF($A$20=4, IF(NEDC!F1217="","", NEDC!F1217),IF($A$20=5, IF('JPN10-15'!F1217="","",'JPN10-15'!F1217),IF($A$20=6, IF(WLTC!G1217="","", WLTC!G1217),IF($A$20=7, IF('New Cycle 1'!F1217="","", 'New Cycle 1'!F1217),IF($A$20=8, IF('New Cycle 2'!F1217="","", 'New Cycle 2'!F1217),IF($A$20=9, IF('New Cycle 3'!F1217="","", 'New Cycle 3'!F1217),"")))))))))</f>
        <v/>
      </c>
    </row>
    <row r="1218" spans="16:21" x14ac:dyDescent="0.25">
      <c r="P1218" s="8" t="str">
        <f>IF($A$20=1,IF(UDDS!A1218="","",UDDS!A1218),IF($A$20=2,IF('FTP-75'!A1218="","",'FTP-75'!A1218),IF($A$20=3, IF('US06'!A1218="","",'US06'!A1218),IF($A$20=4, IF(NEDC!A1218="","", NEDC!A1218),IF($A$20=5, IF('JPN10-15'!A1218="","",'JPN10-15'!A1218),IF($A$20=6, IF(WLTC!B1218="","", WLTC!B1218),IF($A$20=7, IF('New Cycle 1'!A1218="","", 'New Cycle 1'!A1218),IF($A$20=8, IF('New Cycle 2'!A1218="","", 'New Cycle 3'!A1218),IF($A$20=9, IF('New Cycle 3'!A1218="","", 'New Cycle 3'!A1218),"")))))))))</f>
        <v/>
      </c>
      <c r="Q1218" s="32" t="str">
        <f>IF($A$20=1,IF(UDDS!C1218="","",UDDS!C1218),IF($A$20=2,IF('FTP-75'!C1218="","",'FTP-75'!C1218),IF($A$20=3, IF('US06'!C1218="","",'US06'!C1218),IF($A$20=4, IF(NEDC!B1218="","", NEDC!B1218),IF($A$20=5, IF('JPN10-15'!B1218="","",'JPN10-15'!B1218),IF($A$20=6, IF(WLTC!C1218="","", WLTC!C1218),IF($A$20=7, IF('New Cycle 1'!B1218="","", 'New Cycle 1'!B1218),IF($A$20=8, IF('New Cycle 2'!B1218="","", 'New Cycle 2'!B1218),IF($A$20=9, IF('New Cycle 3'!B1218="","", 'New Cycle 3'!B1218),"")))))))))</f>
        <v/>
      </c>
      <c r="R1218" s="32" t="str">
        <f>IF($A$20=1,IF(UDDS!D1218="","",UDDS!D1218),IF($A$20=2,IF('FTP-75'!D1218="","",'FTP-75'!D1218),IF($A$20=3, IF('US06'!D1218="","",'US06'!D1218),IF($A$20=4, IF(NEDC!C1218="","", NEDC!C1218),IF($A$20=5, IF('JPN10-15'!C1218="","",'JPN10-15'!C1218),IF($A$20=6, IF(WLTC!D1218="","", WLTC!D1218),IF($A$20=7, IF('New Cycle 1'!C1218="","", 'New Cycle 1'!C1218),IF($A$20=8, IF('New Cycle 2'!C1218="","", 'New Cycle 2'!C1218),IF($A$20=9, IF('New Cycle 3'!C1218="","", 'New Cycle 3'!C1218),"")))))))))</f>
        <v/>
      </c>
      <c r="S1218" s="32" t="str">
        <f>IF($A$20=1,IF(UDDS!E1218="","",UDDS!E1218),IF($A$20=2,IF('FTP-75'!E1218="","",'FTP-75'!E1218),IF($A$20=3, IF('US06'!E1218="","",'US06'!E1218),IF($A$20=4, IF(NEDC!D1218="","", NEDC!D1218),IF($A$20=5, IF('JPN10-15'!D1218="","",'JPN10-15'!D1218),IF($A$20=6, IF(WLTC!E1218="","", WLTC!E1218),IF($A$20=7, IF('New Cycle 1'!D1218="","", 'New Cycle 1'!D1218),IF($A$20=8, IF('New Cycle 2'!D1218="","", 'New Cycle 2'!D1218),IF($A$20=9, IF('New Cycle 3'!D1218="","", 'New Cycle 3'!D1218),"")))))))))</f>
        <v/>
      </c>
      <c r="T1218" s="32" t="str">
        <f>IF($A$20=1,IF(UDDS!F1218="","",UDDS!F1218),IF($A$20=2,IF('FTP-75'!F1218="","",'FTP-75'!F1218),IF($A$20=3, IF('US06'!F1218="","",'US06'!F1218),IF($A$20=4, IF(NEDC!E1218="","", NEDC!E1218),IF($A$20=5, IF('JPN10-15'!E1218="","",'JPN10-15'!E1218),IF($A$20=6, IF(WLTC!F1218="","", WLTC!F1218),IF($A$20=7, IF('New Cycle 1'!E1218="","", 'New Cycle 1'!E1218),IF($A$20=8, IF('New Cycle 2'!E1218="","", 'New Cycle 2'!E1218),IF($A$20=9, IF('New Cycle 3'!E1218="","", 'New Cycle 3'!E1218),"")))))))))</f>
        <v/>
      </c>
      <c r="U1218" s="32" t="str">
        <f>IF($A$20=1,IF(UDDS!G1218="","",UDDS!G1218),IF($A$20=2,IF('FTP-75'!G1218="","",'FTP-75'!G1218),IF($A$20=3, IF('US06'!G1218="","",'US06'!G1218),IF($A$20=4, IF(NEDC!F1218="","", NEDC!F1218),IF($A$20=5, IF('JPN10-15'!F1218="","",'JPN10-15'!F1218),IF($A$20=6, IF(WLTC!G1218="","", WLTC!G1218),IF($A$20=7, IF('New Cycle 1'!F1218="","", 'New Cycle 1'!F1218),IF($A$20=8, IF('New Cycle 2'!F1218="","", 'New Cycle 2'!F1218),IF($A$20=9, IF('New Cycle 3'!F1218="","", 'New Cycle 3'!F1218),"")))))))))</f>
        <v/>
      </c>
    </row>
    <row r="1219" spans="16:21" x14ac:dyDescent="0.25">
      <c r="P1219" s="8" t="str">
        <f>IF($A$20=1,IF(UDDS!A1219="","",UDDS!A1219),IF($A$20=2,IF('FTP-75'!A1219="","",'FTP-75'!A1219),IF($A$20=3, IF('US06'!A1219="","",'US06'!A1219),IF($A$20=4, IF(NEDC!A1219="","", NEDC!A1219),IF($A$20=5, IF('JPN10-15'!A1219="","",'JPN10-15'!A1219),IF($A$20=6, IF(WLTC!B1219="","", WLTC!B1219),IF($A$20=7, IF('New Cycle 1'!A1219="","", 'New Cycle 1'!A1219),IF($A$20=8, IF('New Cycle 2'!A1219="","", 'New Cycle 3'!A1219),IF($A$20=9, IF('New Cycle 3'!A1219="","", 'New Cycle 3'!A1219),"")))))))))</f>
        <v/>
      </c>
      <c r="Q1219" s="32" t="str">
        <f>IF($A$20=1,IF(UDDS!C1219="","",UDDS!C1219),IF($A$20=2,IF('FTP-75'!C1219="","",'FTP-75'!C1219),IF($A$20=3, IF('US06'!C1219="","",'US06'!C1219),IF($A$20=4, IF(NEDC!B1219="","", NEDC!B1219),IF($A$20=5, IF('JPN10-15'!B1219="","",'JPN10-15'!B1219),IF($A$20=6, IF(WLTC!C1219="","", WLTC!C1219),IF($A$20=7, IF('New Cycle 1'!B1219="","", 'New Cycle 1'!B1219),IF($A$20=8, IF('New Cycle 2'!B1219="","", 'New Cycle 2'!B1219),IF($A$20=9, IF('New Cycle 3'!B1219="","", 'New Cycle 3'!B1219),"")))))))))</f>
        <v/>
      </c>
      <c r="R1219" s="32" t="str">
        <f>IF($A$20=1,IF(UDDS!D1219="","",UDDS!D1219),IF($A$20=2,IF('FTP-75'!D1219="","",'FTP-75'!D1219),IF($A$20=3, IF('US06'!D1219="","",'US06'!D1219),IF($A$20=4, IF(NEDC!C1219="","", NEDC!C1219),IF($A$20=5, IF('JPN10-15'!C1219="","",'JPN10-15'!C1219),IF($A$20=6, IF(WLTC!D1219="","", WLTC!D1219),IF($A$20=7, IF('New Cycle 1'!C1219="","", 'New Cycle 1'!C1219),IF($A$20=8, IF('New Cycle 2'!C1219="","", 'New Cycle 2'!C1219),IF($A$20=9, IF('New Cycle 3'!C1219="","", 'New Cycle 3'!C1219),"")))))))))</f>
        <v/>
      </c>
      <c r="S1219" s="32" t="str">
        <f>IF($A$20=1,IF(UDDS!E1219="","",UDDS!E1219),IF($A$20=2,IF('FTP-75'!E1219="","",'FTP-75'!E1219),IF($A$20=3, IF('US06'!E1219="","",'US06'!E1219),IF($A$20=4, IF(NEDC!D1219="","", NEDC!D1219),IF($A$20=5, IF('JPN10-15'!D1219="","",'JPN10-15'!D1219),IF($A$20=6, IF(WLTC!E1219="","", WLTC!E1219),IF($A$20=7, IF('New Cycle 1'!D1219="","", 'New Cycle 1'!D1219),IF($A$20=8, IF('New Cycle 2'!D1219="","", 'New Cycle 2'!D1219),IF($A$20=9, IF('New Cycle 3'!D1219="","", 'New Cycle 3'!D1219),"")))))))))</f>
        <v/>
      </c>
      <c r="T1219" s="32" t="str">
        <f>IF($A$20=1,IF(UDDS!F1219="","",UDDS!F1219),IF($A$20=2,IF('FTP-75'!F1219="","",'FTP-75'!F1219),IF($A$20=3, IF('US06'!F1219="","",'US06'!F1219),IF($A$20=4, IF(NEDC!E1219="","", NEDC!E1219),IF($A$20=5, IF('JPN10-15'!E1219="","",'JPN10-15'!E1219),IF($A$20=6, IF(WLTC!F1219="","", WLTC!F1219),IF($A$20=7, IF('New Cycle 1'!E1219="","", 'New Cycle 1'!E1219),IF($A$20=8, IF('New Cycle 2'!E1219="","", 'New Cycle 2'!E1219),IF($A$20=9, IF('New Cycle 3'!E1219="","", 'New Cycle 3'!E1219),"")))))))))</f>
        <v/>
      </c>
      <c r="U1219" s="32" t="str">
        <f>IF($A$20=1,IF(UDDS!G1219="","",UDDS!G1219),IF($A$20=2,IF('FTP-75'!G1219="","",'FTP-75'!G1219),IF($A$20=3, IF('US06'!G1219="","",'US06'!G1219),IF($A$20=4, IF(NEDC!F1219="","", NEDC!F1219),IF($A$20=5, IF('JPN10-15'!F1219="","",'JPN10-15'!F1219),IF($A$20=6, IF(WLTC!G1219="","", WLTC!G1219),IF($A$20=7, IF('New Cycle 1'!F1219="","", 'New Cycle 1'!F1219),IF($A$20=8, IF('New Cycle 2'!F1219="","", 'New Cycle 2'!F1219),IF($A$20=9, IF('New Cycle 3'!F1219="","", 'New Cycle 3'!F1219),"")))))))))</f>
        <v/>
      </c>
    </row>
    <row r="1220" spans="16:21" x14ac:dyDescent="0.25">
      <c r="P1220" s="8" t="str">
        <f>IF($A$20=1,IF(UDDS!A1220="","",UDDS!A1220),IF($A$20=2,IF('FTP-75'!A1220="","",'FTP-75'!A1220),IF($A$20=3, IF('US06'!A1220="","",'US06'!A1220),IF($A$20=4, IF(NEDC!A1220="","", NEDC!A1220),IF($A$20=5, IF('JPN10-15'!A1220="","",'JPN10-15'!A1220),IF($A$20=6, IF(WLTC!B1220="","", WLTC!B1220),IF($A$20=7, IF('New Cycle 1'!A1220="","", 'New Cycle 1'!A1220),IF($A$20=8, IF('New Cycle 2'!A1220="","", 'New Cycle 3'!A1220),IF($A$20=9, IF('New Cycle 3'!A1220="","", 'New Cycle 3'!A1220),"")))))))))</f>
        <v/>
      </c>
      <c r="Q1220" s="32" t="str">
        <f>IF($A$20=1,IF(UDDS!C1220="","",UDDS!C1220),IF($A$20=2,IF('FTP-75'!C1220="","",'FTP-75'!C1220),IF($A$20=3, IF('US06'!C1220="","",'US06'!C1220),IF($A$20=4, IF(NEDC!B1220="","", NEDC!B1220),IF($A$20=5, IF('JPN10-15'!B1220="","",'JPN10-15'!B1220),IF($A$20=6, IF(WLTC!C1220="","", WLTC!C1220),IF($A$20=7, IF('New Cycle 1'!B1220="","", 'New Cycle 1'!B1220),IF($A$20=8, IF('New Cycle 2'!B1220="","", 'New Cycle 2'!B1220),IF($A$20=9, IF('New Cycle 3'!B1220="","", 'New Cycle 3'!B1220),"")))))))))</f>
        <v/>
      </c>
      <c r="R1220" s="32" t="str">
        <f>IF($A$20=1,IF(UDDS!D1220="","",UDDS!D1220),IF($A$20=2,IF('FTP-75'!D1220="","",'FTP-75'!D1220),IF($A$20=3, IF('US06'!D1220="","",'US06'!D1220),IF($A$20=4, IF(NEDC!C1220="","", NEDC!C1220),IF($A$20=5, IF('JPN10-15'!C1220="","",'JPN10-15'!C1220),IF($A$20=6, IF(WLTC!D1220="","", WLTC!D1220),IF($A$20=7, IF('New Cycle 1'!C1220="","", 'New Cycle 1'!C1220),IF($A$20=8, IF('New Cycle 2'!C1220="","", 'New Cycle 2'!C1220),IF($A$20=9, IF('New Cycle 3'!C1220="","", 'New Cycle 3'!C1220),"")))))))))</f>
        <v/>
      </c>
      <c r="S1220" s="32" t="str">
        <f>IF($A$20=1,IF(UDDS!E1220="","",UDDS!E1220),IF($A$20=2,IF('FTP-75'!E1220="","",'FTP-75'!E1220),IF($A$20=3, IF('US06'!E1220="","",'US06'!E1220),IF($A$20=4, IF(NEDC!D1220="","", NEDC!D1220),IF($A$20=5, IF('JPN10-15'!D1220="","",'JPN10-15'!D1220),IF($A$20=6, IF(WLTC!E1220="","", WLTC!E1220),IF($A$20=7, IF('New Cycle 1'!D1220="","", 'New Cycle 1'!D1220),IF($A$20=8, IF('New Cycle 2'!D1220="","", 'New Cycle 2'!D1220),IF($A$20=9, IF('New Cycle 3'!D1220="","", 'New Cycle 3'!D1220),"")))))))))</f>
        <v/>
      </c>
      <c r="T1220" s="32" t="str">
        <f>IF($A$20=1,IF(UDDS!F1220="","",UDDS!F1220),IF($A$20=2,IF('FTP-75'!F1220="","",'FTP-75'!F1220),IF($A$20=3, IF('US06'!F1220="","",'US06'!F1220),IF($A$20=4, IF(NEDC!E1220="","", NEDC!E1220),IF($A$20=5, IF('JPN10-15'!E1220="","",'JPN10-15'!E1220),IF($A$20=6, IF(WLTC!F1220="","", WLTC!F1220),IF($A$20=7, IF('New Cycle 1'!E1220="","", 'New Cycle 1'!E1220),IF($A$20=8, IF('New Cycle 2'!E1220="","", 'New Cycle 2'!E1220),IF($A$20=9, IF('New Cycle 3'!E1220="","", 'New Cycle 3'!E1220),"")))))))))</f>
        <v/>
      </c>
      <c r="U1220" s="32" t="str">
        <f>IF($A$20=1,IF(UDDS!G1220="","",UDDS!G1220),IF($A$20=2,IF('FTP-75'!G1220="","",'FTP-75'!G1220),IF($A$20=3, IF('US06'!G1220="","",'US06'!G1220),IF($A$20=4, IF(NEDC!F1220="","", NEDC!F1220),IF($A$20=5, IF('JPN10-15'!F1220="","",'JPN10-15'!F1220),IF($A$20=6, IF(WLTC!G1220="","", WLTC!G1220),IF($A$20=7, IF('New Cycle 1'!F1220="","", 'New Cycle 1'!F1220),IF($A$20=8, IF('New Cycle 2'!F1220="","", 'New Cycle 2'!F1220),IF($A$20=9, IF('New Cycle 3'!F1220="","", 'New Cycle 3'!F1220),"")))))))))</f>
        <v/>
      </c>
    </row>
    <row r="1221" spans="16:21" x14ac:dyDescent="0.25">
      <c r="P1221" s="8" t="str">
        <f>IF($A$20=1,IF(UDDS!A1221="","",UDDS!A1221),IF($A$20=2,IF('FTP-75'!A1221="","",'FTP-75'!A1221),IF($A$20=3, IF('US06'!A1221="","",'US06'!A1221),IF($A$20=4, IF(NEDC!A1221="","", NEDC!A1221),IF($A$20=5, IF('JPN10-15'!A1221="","",'JPN10-15'!A1221),IF($A$20=6, IF(WLTC!B1221="","", WLTC!B1221),IF($A$20=7, IF('New Cycle 1'!A1221="","", 'New Cycle 1'!A1221),IF($A$20=8, IF('New Cycle 2'!A1221="","", 'New Cycle 3'!A1221),IF($A$20=9, IF('New Cycle 3'!A1221="","", 'New Cycle 3'!A1221),"")))))))))</f>
        <v/>
      </c>
      <c r="Q1221" s="32" t="str">
        <f>IF($A$20=1,IF(UDDS!C1221="","",UDDS!C1221),IF($A$20=2,IF('FTP-75'!C1221="","",'FTP-75'!C1221),IF($A$20=3, IF('US06'!C1221="","",'US06'!C1221),IF($A$20=4, IF(NEDC!B1221="","", NEDC!B1221),IF($A$20=5, IF('JPN10-15'!B1221="","",'JPN10-15'!B1221),IF($A$20=6, IF(WLTC!C1221="","", WLTC!C1221),IF($A$20=7, IF('New Cycle 1'!B1221="","", 'New Cycle 1'!B1221),IF($A$20=8, IF('New Cycle 2'!B1221="","", 'New Cycle 2'!B1221),IF($A$20=9, IF('New Cycle 3'!B1221="","", 'New Cycle 3'!B1221),"")))))))))</f>
        <v/>
      </c>
      <c r="R1221" s="32" t="str">
        <f>IF($A$20=1,IF(UDDS!D1221="","",UDDS!D1221),IF($A$20=2,IF('FTP-75'!D1221="","",'FTP-75'!D1221),IF($A$20=3, IF('US06'!D1221="","",'US06'!D1221),IF($A$20=4, IF(NEDC!C1221="","", NEDC!C1221),IF($A$20=5, IF('JPN10-15'!C1221="","",'JPN10-15'!C1221),IF($A$20=6, IF(WLTC!D1221="","", WLTC!D1221),IF($A$20=7, IF('New Cycle 1'!C1221="","", 'New Cycle 1'!C1221),IF($A$20=8, IF('New Cycle 2'!C1221="","", 'New Cycle 2'!C1221),IF($A$20=9, IF('New Cycle 3'!C1221="","", 'New Cycle 3'!C1221),"")))))))))</f>
        <v/>
      </c>
      <c r="S1221" s="32" t="str">
        <f>IF($A$20=1,IF(UDDS!E1221="","",UDDS!E1221),IF($A$20=2,IF('FTP-75'!E1221="","",'FTP-75'!E1221),IF($A$20=3, IF('US06'!E1221="","",'US06'!E1221),IF($A$20=4, IF(NEDC!D1221="","", NEDC!D1221),IF($A$20=5, IF('JPN10-15'!D1221="","",'JPN10-15'!D1221),IF($A$20=6, IF(WLTC!E1221="","", WLTC!E1221),IF($A$20=7, IF('New Cycle 1'!D1221="","", 'New Cycle 1'!D1221),IF($A$20=8, IF('New Cycle 2'!D1221="","", 'New Cycle 2'!D1221),IF($A$20=9, IF('New Cycle 3'!D1221="","", 'New Cycle 3'!D1221),"")))))))))</f>
        <v/>
      </c>
      <c r="T1221" s="32" t="str">
        <f>IF($A$20=1,IF(UDDS!F1221="","",UDDS!F1221),IF($A$20=2,IF('FTP-75'!F1221="","",'FTP-75'!F1221),IF($A$20=3, IF('US06'!F1221="","",'US06'!F1221),IF($A$20=4, IF(NEDC!E1221="","", NEDC!E1221),IF($A$20=5, IF('JPN10-15'!E1221="","",'JPN10-15'!E1221),IF($A$20=6, IF(WLTC!F1221="","", WLTC!F1221),IF($A$20=7, IF('New Cycle 1'!E1221="","", 'New Cycle 1'!E1221),IF($A$20=8, IF('New Cycle 2'!E1221="","", 'New Cycle 2'!E1221),IF($A$20=9, IF('New Cycle 3'!E1221="","", 'New Cycle 3'!E1221),"")))))))))</f>
        <v/>
      </c>
      <c r="U1221" s="32" t="str">
        <f>IF($A$20=1,IF(UDDS!G1221="","",UDDS!G1221),IF($A$20=2,IF('FTP-75'!G1221="","",'FTP-75'!G1221),IF($A$20=3, IF('US06'!G1221="","",'US06'!G1221),IF($A$20=4, IF(NEDC!F1221="","", NEDC!F1221),IF($A$20=5, IF('JPN10-15'!F1221="","",'JPN10-15'!F1221),IF($A$20=6, IF(WLTC!G1221="","", WLTC!G1221),IF($A$20=7, IF('New Cycle 1'!F1221="","", 'New Cycle 1'!F1221),IF($A$20=8, IF('New Cycle 2'!F1221="","", 'New Cycle 2'!F1221),IF($A$20=9, IF('New Cycle 3'!F1221="","", 'New Cycle 3'!F1221),"")))))))))</f>
        <v/>
      </c>
    </row>
    <row r="1222" spans="16:21" x14ac:dyDescent="0.25">
      <c r="P1222" s="8" t="str">
        <f>IF($A$20=1,IF(UDDS!A1222="","",UDDS!A1222),IF($A$20=2,IF('FTP-75'!A1222="","",'FTP-75'!A1222),IF($A$20=3, IF('US06'!A1222="","",'US06'!A1222),IF($A$20=4, IF(NEDC!A1222="","", NEDC!A1222),IF($A$20=5, IF('JPN10-15'!A1222="","",'JPN10-15'!A1222),IF($A$20=6, IF(WLTC!B1222="","", WLTC!B1222),IF($A$20=7, IF('New Cycle 1'!A1222="","", 'New Cycle 1'!A1222),IF($A$20=8, IF('New Cycle 2'!A1222="","", 'New Cycle 3'!A1222),IF($A$20=9, IF('New Cycle 3'!A1222="","", 'New Cycle 3'!A1222),"")))))))))</f>
        <v/>
      </c>
      <c r="Q1222" s="32" t="str">
        <f>IF($A$20=1,IF(UDDS!C1222="","",UDDS!C1222),IF($A$20=2,IF('FTP-75'!C1222="","",'FTP-75'!C1222),IF($A$20=3, IF('US06'!C1222="","",'US06'!C1222),IF($A$20=4, IF(NEDC!B1222="","", NEDC!B1222),IF($A$20=5, IF('JPN10-15'!B1222="","",'JPN10-15'!B1222),IF($A$20=6, IF(WLTC!C1222="","", WLTC!C1222),IF($A$20=7, IF('New Cycle 1'!B1222="","", 'New Cycle 1'!B1222),IF($A$20=8, IF('New Cycle 2'!B1222="","", 'New Cycle 2'!B1222),IF($A$20=9, IF('New Cycle 3'!B1222="","", 'New Cycle 3'!B1222),"")))))))))</f>
        <v/>
      </c>
      <c r="R1222" s="32" t="str">
        <f>IF($A$20=1,IF(UDDS!D1222="","",UDDS!D1222),IF($A$20=2,IF('FTP-75'!D1222="","",'FTP-75'!D1222),IF($A$20=3, IF('US06'!D1222="","",'US06'!D1222),IF($A$20=4, IF(NEDC!C1222="","", NEDC!C1222),IF($A$20=5, IF('JPN10-15'!C1222="","",'JPN10-15'!C1222),IF($A$20=6, IF(WLTC!D1222="","", WLTC!D1222),IF($A$20=7, IF('New Cycle 1'!C1222="","", 'New Cycle 1'!C1222),IF($A$20=8, IF('New Cycle 2'!C1222="","", 'New Cycle 2'!C1222),IF($A$20=9, IF('New Cycle 3'!C1222="","", 'New Cycle 3'!C1222),"")))))))))</f>
        <v/>
      </c>
      <c r="S1222" s="32" t="str">
        <f>IF($A$20=1,IF(UDDS!E1222="","",UDDS!E1222),IF($A$20=2,IF('FTP-75'!E1222="","",'FTP-75'!E1222),IF($A$20=3, IF('US06'!E1222="","",'US06'!E1222),IF($A$20=4, IF(NEDC!D1222="","", NEDC!D1222),IF($A$20=5, IF('JPN10-15'!D1222="","",'JPN10-15'!D1222),IF($A$20=6, IF(WLTC!E1222="","", WLTC!E1222),IF($A$20=7, IF('New Cycle 1'!D1222="","", 'New Cycle 1'!D1222),IF($A$20=8, IF('New Cycle 2'!D1222="","", 'New Cycle 2'!D1222),IF($A$20=9, IF('New Cycle 3'!D1222="","", 'New Cycle 3'!D1222),"")))))))))</f>
        <v/>
      </c>
      <c r="T1222" s="32" t="str">
        <f>IF($A$20=1,IF(UDDS!F1222="","",UDDS!F1222),IF($A$20=2,IF('FTP-75'!F1222="","",'FTP-75'!F1222),IF($A$20=3, IF('US06'!F1222="","",'US06'!F1222),IF($A$20=4, IF(NEDC!E1222="","", NEDC!E1222),IF($A$20=5, IF('JPN10-15'!E1222="","",'JPN10-15'!E1222),IF($A$20=6, IF(WLTC!F1222="","", WLTC!F1222),IF($A$20=7, IF('New Cycle 1'!E1222="","", 'New Cycle 1'!E1222),IF($A$20=8, IF('New Cycle 2'!E1222="","", 'New Cycle 2'!E1222),IF($A$20=9, IF('New Cycle 3'!E1222="","", 'New Cycle 3'!E1222),"")))))))))</f>
        <v/>
      </c>
      <c r="U1222" s="32" t="str">
        <f>IF($A$20=1,IF(UDDS!G1222="","",UDDS!G1222),IF($A$20=2,IF('FTP-75'!G1222="","",'FTP-75'!G1222),IF($A$20=3, IF('US06'!G1222="","",'US06'!G1222),IF($A$20=4, IF(NEDC!F1222="","", NEDC!F1222),IF($A$20=5, IF('JPN10-15'!F1222="","",'JPN10-15'!F1222),IF($A$20=6, IF(WLTC!G1222="","", WLTC!G1222),IF($A$20=7, IF('New Cycle 1'!F1222="","", 'New Cycle 1'!F1222),IF($A$20=8, IF('New Cycle 2'!F1222="","", 'New Cycle 2'!F1222),IF($A$20=9, IF('New Cycle 3'!F1222="","", 'New Cycle 3'!F1222),"")))))))))</f>
        <v/>
      </c>
    </row>
    <row r="1223" spans="16:21" x14ac:dyDescent="0.25">
      <c r="P1223" s="8" t="str">
        <f>IF($A$20=1,IF(UDDS!A1223="","",UDDS!A1223),IF($A$20=2,IF('FTP-75'!A1223="","",'FTP-75'!A1223),IF($A$20=3, IF('US06'!A1223="","",'US06'!A1223),IF($A$20=4, IF(NEDC!A1223="","", NEDC!A1223),IF($A$20=5, IF('JPN10-15'!A1223="","",'JPN10-15'!A1223),IF($A$20=6, IF(WLTC!B1223="","", WLTC!B1223),IF($A$20=7, IF('New Cycle 1'!A1223="","", 'New Cycle 1'!A1223),IF($A$20=8, IF('New Cycle 2'!A1223="","", 'New Cycle 3'!A1223),IF($A$20=9, IF('New Cycle 3'!A1223="","", 'New Cycle 3'!A1223),"")))))))))</f>
        <v/>
      </c>
      <c r="Q1223" s="32" t="str">
        <f>IF($A$20=1,IF(UDDS!C1223="","",UDDS!C1223),IF($A$20=2,IF('FTP-75'!C1223="","",'FTP-75'!C1223),IF($A$20=3, IF('US06'!C1223="","",'US06'!C1223),IF($A$20=4, IF(NEDC!B1223="","", NEDC!B1223),IF($A$20=5, IF('JPN10-15'!B1223="","",'JPN10-15'!B1223),IF($A$20=6, IF(WLTC!C1223="","", WLTC!C1223),IF($A$20=7, IF('New Cycle 1'!B1223="","", 'New Cycle 1'!B1223),IF($A$20=8, IF('New Cycle 2'!B1223="","", 'New Cycle 2'!B1223),IF($A$20=9, IF('New Cycle 3'!B1223="","", 'New Cycle 3'!B1223),"")))))))))</f>
        <v/>
      </c>
      <c r="R1223" s="32" t="str">
        <f>IF($A$20=1,IF(UDDS!D1223="","",UDDS!D1223),IF($A$20=2,IF('FTP-75'!D1223="","",'FTP-75'!D1223),IF($A$20=3, IF('US06'!D1223="","",'US06'!D1223),IF($A$20=4, IF(NEDC!C1223="","", NEDC!C1223),IF($A$20=5, IF('JPN10-15'!C1223="","",'JPN10-15'!C1223),IF($A$20=6, IF(WLTC!D1223="","", WLTC!D1223),IF($A$20=7, IF('New Cycle 1'!C1223="","", 'New Cycle 1'!C1223),IF($A$20=8, IF('New Cycle 2'!C1223="","", 'New Cycle 2'!C1223),IF($A$20=9, IF('New Cycle 3'!C1223="","", 'New Cycle 3'!C1223),"")))))))))</f>
        <v/>
      </c>
      <c r="S1223" s="32" t="str">
        <f>IF($A$20=1,IF(UDDS!E1223="","",UDDS!E1223),IF($A$20=2,IF('FTP-75'!E1223="","",'FTP-75'!E1223),IF($A$20=3, IF('US06'!E1223="","",'US06'!E1223),IF($A$20=4, IF(NEDC!D1223="","", NEDC!D1223),IF($A$20=5, IF('JPN10-15'!D1223="","",'JPN10-15'!D1223),IF($A$20=6, IF(WLTC!E1223="","", WLTC!E1223),IF($A$20=7, IF('New Cycle 1'!D1223="","", 'New Cycle 1'!D1223),IF($A$20=8, IF('New Cycle 2'!D1223="","", 'New Cycle 2'!D1223),IF($A$20=9, IF('New Cycle 3'!D1223="","", 'New Cycle 3'!D1223),"")))))))))</f>
        <v/>
      </c>
      <c r="T1223" s="32" t="str">
        <f>IF($A$20=1,IF(UDDS!F1223="","",UDDS!F1223),IF($A$20=2,IF('FTP-75'!F1223="","",'FTP-75'!F1223),IF($A$20=3, IF('US06'!F1223="","",'US06'!F1223),IF($A$20=4, IF(NEDC!E1223="","", NEDC!E1223),IF($A$20=5, IF('JPN10-15'!E1223="","",'JPN10-15'!E1223),IF($A$20=6, IF(WLTC!F1223="","", WLTC!F1223),IF($A$20=7, IF('New Cycle 1'!E1223="","", 'New Cycle 1'!E1223),IF($A$20=8, IF('New Cycle 2'!E1223="","", 'New Cycle 2'!E1223),IF($A$20=9, IF('New Cycle 3'!E1223="","", 'New Cycle 3'!E1223),"")))))))))</f>
        <v/>
      </c>
      <c r="U1223" s="32" t="str">
        <f>IF($A$20=1,IF(UDDS!G1223="","",UDDS!G1223),IF($A$20=2,IF('FTP-75'!G1223="","",'FTP-75'!G1223),IF($A$20=3, IF('US06'!G1223="","",'US06'!G1223),IF($A$20=4, IF(NEDC!F1223="","", NEDC!F1223),IF($A$20=5, IF('JPN10-15'!F1223="","",'JPN10-15'!F1223),IF($A$20=6, IF(WLTC!G1223="","", WLTC!G1223),IF($A$20=7, IF('New Cycle 1'!F1223="","", 'New Cycle 1'!F1223),IF($A$20=8, IF('New Cycle 2'!F1223="","", 'New Cycle 2'!F1223),IF($A$20=9, IF('New Cycle 3'!F1223="","", 'New Cycle 3'!F1223),"")))))))))</f>
        <v/>
      </c>
    </row>
    <row r="1224" spans="16:21" x14ac:dyDescent="0.25">
      <c r="P1224" s="8" t="str">
        <f>IF($A$20=1,IF(UDDS!A1224="","",UDDS!A1224),IF($A$20=2,IF('FTP-75'!A1224="","",'FTP-75'!A1224),IF($A$20=3, IF('US06'!A1224="","",'US06'!A1224),IF($A$20=4, IF(NEDC!A1224="","", NEDC!A1224),IF($A$20=5, IF('JPN10-15'!A1224="","",'JPN10-15'!A1224),IF($A$20=6, IF(WLTC!B1224="","", WLTC!B1224),IF($A$20=7, IF('New Cycle 1'!A1224="","", 'New Cycle 1'!A1224),IF($A$20=8, IF('New Cycle 2'!A1224="","", 'New Cycle 3'!A1224),IF($A$20=9, IF('New Cycle 3'!A1224="","", 'New Cycle 3'!A1224),"")))))))))</f>
        <v/>
      </c>
      <c r="Q1224" s="32" t="str">
        <f>IF($A$20=1,IF(UDDS!C1224="","",UDDS!C1224),IF($A$20=2,IF('FTP-75'!C1224="","",'FTP-75'!C1224),IF($A$20=3, IF('US06'!C1224="","",'US06'!C1224),IF($A$20=4, IF(NEDC!B1224="","", NEDC!B1224),IF($A$20=5, IF('JPN10-15'!B1224="","",'JPN10-15'!B1224),IF($A$20=6, IF(WLTC!C1224="","", WLTC!C1224),IF($A$20=7, IF('New Cycle 1'!B1224="","", 'New Cycle 1'!B1224),IF($A$20=8, IF('New Cycle 2'!B1224="","", 'New Cycle 2'!B1224),IF($A$20=9, IF('New Cycle 3'!B1224="","", 'New Cycle 3'!B1224),"")))))))))</f>
        <v/>
      </c>
      <c r="R1224" s="32" t="str">
        <f>IF($A$20=1,IF(UDDS!D1224="","",UDDS!D1224),IF($A$20=2,IF('FTP-75'!D1224="","",'FTP-75'!D1224),IF($A$20=3, IF('US06'!D1224="","",'US06'!D1224),IF($A$20=4, IF(NEDC!C1224="","", NEDC!C1224),IF($A$20=5, IF('JPN10-15'!C1224="","",'JPN10-15'!C1224),IF($A$20=6, IF(WLTC!D1224="","", WLTC!D1224),IF($A$20=7, IF('New Cycle 1'!C1224="","", 'New Cycle 1'!C1224),IF($A$20=8, IF('New Cycle 2'!C1224="","", 'New Cycle 2'!C1224),IF($A$20=9, IF('New Cycle 3'!C1224="","", 'New Cycle 3'!C1224),"")))))))))</f>
        <v/>
      </c>
      <c r="S1224" s="32" t="str">
        <f>IF($A$20=1,IF(UDDS!E1224="","",UDDS!E1224),IF($A$20=2,IF('FTP-75'!E1224="","",'FTP-75'!E1224),IF($A$20=3, IF('US06'!E1224="","",'US06'!E1224),IF($A$20=4, IF(NEDC!D1224="","", NEDC!D1224),IF($A$20=5, IF('JPN10-15'!D1224="","",'JPN10-15'!D1224),IF($A$20=6, IF(WLTC!E1224="","", WLTC!E1224),IF($A$20=7, IF('New Cycle 1'!D1224="","", 'New Cycle 1'!D1224),IF($A$20=8, IF('New Cycle 2'!D1224="","", 'New Cycle 2'!D1224),IF($A$20=9, IF('New Cycle 3'!D1224="","", 'New Cycle 3'!D1224),"")))))))))</f>
        <v/>
      </c>
      <c r="T1224" s="32" t="str">
        <f>IF($A$20=1,IF(UDDS!F1224="","",UDDS!F1224),IF($A$20=2,IF('FTP-75'!F1224="","",'FTP-75'!F1224),IF($A$20=3, IF('US06'!F1224="","",'US06'!F1224),IF($A$20=4, IF(NEDC!E1224="","", NEDC!E1224),IF($A$20=5, IF('JPN10-15'!E1224="","",'JPN10-15'!E1224),IF($A$20=6, IF(WLTC!F1224="","", WLTC!F1224),IF($A$20=7, IF('New Cycle 1'!E1224="","", 'New Cycle 1'!E1224),IF($A$20=8, IF('New Cycle 2'!E1224="","", 'New Cycle 2'!E1224),IF($A$20=9, IF('New Cycle 3'!E1224="","", 'New Cycle 3'!E1224),"")))))))))</f>
        <v/>
      </c>
      <c r="U1224" s="32" t="str">
        <f>IF($A$20=1,IF(UDDS!G1224="","",UDDS!G1224),IF($A$20=2,IF('FTP-75'!G1224="","",'FTP-75'!G1224),IF($A$20=3, IF('US06'!G1224="","",'US06'!G1224),IF($A$20=4, IF(NEDC!F1224="","", NEDC!F1224),IF($A$20=5, IF('JPN10-15'!F1224="","",'JPN10-15'!F1224),IF($A$20=6, IF(WLTC!G1224="","", WLTC!G1224),IF($A$20=7, IF('New Cycle 1'!F1224="","", 'New Cycle 1'!F1224),IF($A$20=8, IF('New Cycle 2'!F1224="","", 'New Cycle 2'!F1224),IF($A$20=9, IF('New Cycle 3'!F1224="","", 'New Cycle 3'!F1224),"")))))))))</f>
        <v/>
      </c>
    </row>
    <row r="1225" spans="16:21" x14ac:dyDescent="0.25">
      <c r="P1225" s="8" t="str">
        <f>IF($A$20=1,IF(UDDS!A1225="","",UDDS!A1225),IF($A$20=2,IF('FTP-75'!A1225="","",'FTP-75'!A1225),IF($A$20=3, IF('US06'!A1225="","",'US06'!A1225),IF($A$20=4, IF(NEDC!A1225="","", NEDC!A1225),IF($A$20=5, IF('JPN10-15'!A1225="","",'JPN10-15'!A1225),IF($A$20=6, IF(WLTC!B1225="","", WLTC!B1225),IF($A$20=7, IF('New Cycle 1'!A1225="","", 'New Cycle 1'!A1225),IF($A$20=8, IF('New Cycle 2'!A1225="","", 'New Cycle 3'!A1225),IF($A$20=9, IF('New Cycle 3'!A1225="","", 'New Cycle 3'!A1225),"")))))))))</f>
        <v/>
      </c>
      <c r="Q1225" s="32" t="str">
        <f>IF($A$20=1,IF(UDDS!C1225="","",UDDS!C1225),IF($A$20=2,IF('FTP-75'!C1225="","",'FTP-75'!C1225),IF($A$20=3, IF('US06'!C1225="","",'US06'!C1225),IF($A$20=4, IF(NEDC!B1225="","", NEDC!B1225),IF($A$20=5, IF('JPN10-15'!B1225="","",'JPN10-15'!B1225),IF($A$20=6, IF(WLTC!C1225="","", WLTC!C1225),IF($A$20=7, IF('New Cycle 1'!B1225="","", 'New Cycle 1'!B1225),IF($A$20=8, IF('New Cycle 2'!B1225="","", 'New Cycle 2'!B1225),IF($A$20=9, IF('New Cycle 3'!B1225="","", 'New Cycle 3'!B1225),"")))))))))</f>
        <v/>
      </c>
      <c r="R1225" s="32" t="str">
        <f>IF($A$20=1,IF(UDDS!D1225="","",UDDS!D1225),IF($A$20=2,IF('FTP-75'!D1225="","",'FTP-75'!D1225),IF($A$20=3, IF('US06'!D1225="","",'US06'!D1225),IF($A$20=4, IF(NEDC!C1225="","", NEDC!C1225),IF($A$20=5, IF('JPN10-15'!C1225="","",'JPN10-15'!C1225),IF($A$20=6, IF(WLTC!D1225="","", WLTC!D1225),IF($A$20=7, IF('New Cycle 1'!C1225="","", 'New Cycle 1'!C1225),IF($A$20=8, IF('New Cycle 2'!C1225="","", 'New Cycle 2'!C1225),IF($A$20=9, IF('New Cycle 3'!C1225="","", 'New Cycle 3'!C1225),"")))))))))</f>
        <v/>
      </c>
      <c r="S1225" s="32" t="str">
        <f>IF($A$20=1,IF(UDDS!E1225="","",UDDS!E1225),IF($A$20=2,IF('FTP-75'!E1225="","",'FTP-75'!E1225),IF($A$20=3, IF('US06'!E1225="","",'US06'!E1225),IF($A$20=4, IF(NEDC!D1225="","", NEDC!D1225),IF($A$20=5, IF('JPN10-15'!D1225="","",'JPN10-15'!D1225),IF($A$20=6, IF(WLTC!E1225="","", WLTC!E1225),IF($A$20=7, IF('New Cycle 1'!D1225="","", 'New Cycle 1'!D1225),IF($A$20=8, IF('New Cycle 2'!D1225="","", 'New Cycle 2'!D1225),IF($A$20=9, IF('New Cycle 3'!D1225="","", 'New Cycle 3'!D1225),"")))))))))</f>
        <v/>
      </c>
      <c r="T1225" s="32" t="str">
        <f>IF($A$20=1,IF(UDDS!F1225="","",UDDS!F1225),IF($A$20=2,IF('FTP-75'!F1225="","",'FTP-75'!F1225),IF($A$20=3, IF('US06'!F1225="","",'US06'!F1225),IF($A$20=4, IF(NEDC!E1225="","", NEDC!E1225),IF($A$20=5, IF('JPN10-15'!E1225="","",'JPN10-15'!E1225),IF($A$20=6, IF(WLTC!F1225="","", WLTC!F1225),IF($A$20=7, IF('New Cycle 1'!E1225="","", 'New Cycle 1'!E1225),IF($A$20=8, IF('New Cycle 2'!E1225="","", 'New Cycle 2'!E1225),IF($A$20=9, IF('New Cycle 3'!E1225="","", 'New Cycle 3'!E1225),"")))))))))</f>
        <v/>
      </c>
      <c r="U1225" s="32" t="str">
        <f>IF($A$20=1,IF(UDDS!G1225="","",UDDS!G1225),IF($A$20=2,IF('FTP-75'!G1225="","",'FTP-75'!G1225),IF($A$20=3, IF('US06'!G1225="","",'US06'!G1225),IF($A$20=4, IF(NEDC!F1225="","", NEDC!F1225),IF($A$20=5, IF('JPN10-15'!F1225="","",'JPN10-15'!F1225),IF($A$20=6, IF(WLTC!G1225="","", WLTC!G1225),IF($A$20=7, IF('New Cycle 1'!F1225="","", 'New Cycle 1'!F1225),IF($A$20=8, IF('New Cycle 2'!F1225="","", 'New Cycle 2'!F1225),IF($A$20=9, IF('New Cycle 3'!F1225="","", 'New Cycle 3'!F1225),"")))))))))</f>
        <v/>
      </c>
    </row>
    <row r="1226" spans="16:21" x14ac:dyDescent="0.25">
      <c r="P1226" s="8" t="str">
        <f>IF($A$20=1,IF(UDDS!A1226="","",UDDS!A1226),IF($A$20=2,IF('FTP-75'!A1226="","",'FTP-75'!A1226),IF($A$20=3, IF('US06'!A1226="","",'US06'!A1226),IF($A$20=4, IF(NEDC!A1226="","", NEDC!A1226),IF($A$20=5, IF('JPN10-15'!A1226="","",'JPN10-15'!A1226),IF($A$20=6, IF(WLTC!B1226="","", WLTC!B1226),IF($A$20=7, IF('New Cycle 1'!A1226="","", 'New Cycle 1'!A1226),IF($A$20=8, IF('New Cycle 2'!A1226="","", 'New Cycle 3'!A1226),IF($A$20=9, IF('New Cycle 3'!A1226="","", 'New Cycle 3'!A1226),"")))))))))</f>
        <v/>
      </c>
      <c r="Q1226" s="32" t="str">
        <f>IF($A$20=1,IF(UDDS!C1226="","",UDDS!C1226),IF($A$20=2,IF('FTP-75'!C1226="","",'FTP-75'!C1226),IF($A$20=3, IF('US06'!C1226="","",'US06'!C1226),IF($A$20=4, IF(NEDC!B1226="","", NEDC!B1226),IF($A$20=5, IF('JPN10-15'!B1226="","",'JPN10-15'!B1226),IF($A$20=6, IF(WLTC!C1226="","", WLTC!C1226),IF($A$20=7, IF('New Cycle 1'!B1226="","", 'New Cycle 1'!B1226),IF($A$20=8, IF('New Cycle 2'!B1226="","", 'New Cycle 2'!B1226),IF($A$20=9, IF('New Cycle 3'!B1226="","", 'New Cycle 3'!B1226),"")))))))))</f>
        <v/>
      </c>
      <c r="R1226" s="32" t="str">
        <f>IF($A$20=1,IF(UDDS!D1226="","",UDDS!D1226),IF($A$20=2,IF('FTP-75'!D1226="","",'FTP-75'!D1226),IF($A$20=3, IF('US06'!D1226="","",'US06'!D1226),IF($A$20=4, IF(NEDC!C1226="","", NEDC!C1226),IF($A$20=5, IF('JPN10-15'!C1226="","",'JPN10-15'!C1226),IF($A$20=6, IF(WLTC!D1226="","", WLTC!D1226),IF($A$20=7, IF('New Cycle 1'!C1226="","", 'New Cycle 1'!C1226),IF($A$20=8, IF('New Cycle 2'!C1226="","", 'New Cycle 2'!C1226),IF($A$20=9, IF('New Cycle 3'!C1226="","", 'New Cycle 3'!C1226),"")))))))))</f>
        <v/>
      </c>
      <c r="S1226" s="32" t="str">
        <f>IF($A$20=1,IF(UDDS!E1226="","",UDDS!E1226),IF($A$20=2,IF('FTP-75'!E1226="","",'FTP-75'!E1226),IF($A$20=3, IF('US06'!E1226="","",'US06'!E1226),IF($A$20=4, IF(NEDC!D1226="","", NEDC!D1226),IF($A$20=5, IF('JPN10-15'!D1226="","",'JPN10-15'!D1226),IF($A$20=6, IF(WLTC!E1226="","", WLTC!E1226),IF($A$20=7, IF('New Cycle 1'!D1226="","", 'New Cycle 1'!D1226),IF($A$20=8, IF('New Cycle 2'!D1226="","", 'New Cycle 2'!D1226),IF($A$20=9, IF('New Cycle 3'!D1226="","", 'New Cycle 3'!D1226),"")))))))))</f>
        <v/>
      </c>
      <c r="T1226" s="32" t="str">
        <f>IF($A$20=1,IF(UDDS!F1226="","",UDDS!F1226),IF($A$20=2,IF('FTP-75'!F1226="","",'FTP-75'!F1226),IF($A$20=3, IF('US06'!F1226="","",'US06'!F1226),IF($A$20=4, IF(NEDC!E1226="","", NEDC!E1226),IF($A$20=5, IF('JPN10-15'!E1226="","",'JPN10-15'!E1226),IF($A$20=6, IF(WLTC!F1226="","", WLTC!F1226),IF($A$20=7, IF('New Cycle 1'!E1226="","", 'New Cycle 1'!E1226),IF($A$20=8, IF('New Cycle 2'!E1226="","", 'New Cycle 2'!E1226),IF($A$20=9, IF('New Cycle 3'!E1226="","", 'New Cycle 3'!E1226),"")))))))))</f>
        <v/>
      </c>
      <c r="U1226" s="32" t="str">
        <f>IF($A$20=1,IF(UDDS!G1226="","",UDDS!G1226),IF($A$20=2,IF('FTP-75'!G1226="","",'FTP-75'!G1226),IF($A$20=3, IF('US06'!G1226="","",'US06'!G1226),IF($A$20=4, IF(NEDC!F1226="","", NEDC!F1226),IF($A$20=5, IF('JPN10-15'!F1226="","",'JPN10-15'!F1226),IF($A$20=6, IF(WLTC!G1226="","", WLTC!G1226),IF($A$20=7, IF('New Cycle 1'!F1226="","", 'New Cycle 1'!F1226),IF($A$20=8, IF('New Cycle 2'!F1226="","", 'New Cycle 2'!F1226),IF($A$20=9, IF('New Cycle 3'!F1226="","", 'New Cycle 3'!F1226),"")))))))))</f>
        <v/>
      </c>
    </row>
    <row r="1227" spans="16:21" x14ac:dyDescent="0.25">
      <c r="P1227" s="8" t="str">
        <f>IF($A$20=1,IF(UDDS!A1227="","",UDDS!A1227),IF($A$20=2,IF('FTP-75'!A1227="","",'FTP-75'!A1227),IF($A$20=3, IF('US06'!A1227="","",'US06'!A1227),IF($A$20=4, IF(NEDC!A1227="","", NEDC!A1227),IF($A$20=5, IF('JPN10-15'!A1227="","",'JPN10-15'!A1227),IF($A$20=6, IF(WLTC!B1227="","", WLTC!B1227),IF($A$20=7, IF('New Cycle 1'!A1227="","", 'New Cycle 1'!A1227),IF($A$20=8, IF('New Cycle 2'!A1227="","", 'New Cycle 3'!A1227),IF($A$20=9, IF('New Cycle 3'!A1227="","", 'New Cycle 3'!A1227),"")))))))))</f>
        <v/>
      </c>
      <c r="Q1227" s="32" t="str">
        <f>IF($A$20=1,IF(UDDS!C1227="","",UDDS!C1227),IF($A$20=2,IF('FTP-75'!C1227="","",'FTP-75'!C1227),IF($A$20=3, IF('US06'!C1227="","",'US06'!C1227),IF($A$20=4, IF(NEDC!B1227="","", NEDC!B1227),IF($A$20=5, IF('JPN10-15'!B1227="","",'JPN10-15'!B1227),IF($A$20=6, IF(WLTC!C1227="","", WLTC!C1227),IF($A$20=7, IF('New Cycle 1'!B1227="","", 'New Cycle 1'!B1227),IF($A$20=8, IF('New Cycle 2'!B1227="","", 'New Cycle 2'!B1227),IF($A$20=9, IF('New Cycle 3'!B1227="","", 'New Cycle 3'!B1227),"")))))))))</f>
        <v/>
      </c>
      <c r="R1227" s="32" t="str">
        <f>IF($A$20=1,IF(UDDS!D1227="","",UDDS!D1227),IF($A$20=2,IF('FTP-75'!D1227="","",'FTP-75'!D1227),IF($A$20=3, IF('US06'!D1227="","",'US06'!D1227),IF($A$20=4, IF(NEDC!C1227="","", NEDC!C1227),IF($A$20=5, IF('JPN10-15'!C1227="","",'JPN10-15'!C1227),IF($A$20=6, IF(WLTC!D1227="","", WLTC!D1227),IF($A$20=7, IF('New Cycle 1'!C1227="","", 'New Cycle 1'!C1227),IF($A$20=8, IF('New Cycle 2'!C1227="","", 'New Cycle 2'!C1227),IF($A$20=9, IF('New Cycle 3'!C1227="","", 'New Cycle 3'!C1227),"")))))))))</f>
        <v/>
      </c>
      <c r="S1227" s="32" t="str">
        <f>IF($A$20=1,IF(UDDS!E1227="","",UDDS!E1227),IF($A$20=2,IF('FTP-75'!E1227="","",'FTP-75'!E1227),IF($A$20=3, IF('US06'!E1227="","",'US06'!E1227),IF($A$20=4, IF(NEDC!D1227="","", NEDC!D1227),IF($A$20=5, IF('JPN10-15'!D1227="","",'JPN10-15'!D1227),IF($A$20=6, IF(WLTC!E1227="","", WLTC!E1227),IF($A$20=7, IF('New Cycle 1'!D1227="","", 'New Cycle 1'!D1227),IF($A$20=8, IF('New Cycle 2'!D1227="","", 'New Cycle 2'!D1227),IF($A$20=9, IF('New Cycle 3'!D1227="","", 'New Cycle 3'!D1227),"")))))))))</f>
        <v/>
      </c>
      <c r="T1227" s="32" t="str">
        <f>IF($A$20=1,IF(UDDS!F1227="","",UDDS!F1227),IF($A$20=2,IF('FTP-75'!F1227="","",'FTP-75'!F1227),IF($A$20=3, IF('US06'!F1227="","",'US06'!F1227),IF($A$20=4, IF(NEDC!E1227="","", NEDC!E1227),IF($A$20=5, IF('JPN10-15'!E1227="","",'JPN10-15'!E1227),IF($A$20=6, IF(WLTC!F1227="","", WLTC!F1227),IF($A$20=7, IF('New Cycle 1'!E1227="","", 'New Cycle 1'!E1227),IF($A$20=8, IF('New Cycle 2'!E1227="","", 'New Cycle 2'!E1227),IF($A$20=9, IF('New Cycle 3'!E1227="","", 'New Cycle 3'!E1227),"")))))))))</f>
        <v/>
      </c>
      <c r="U1227" s="32" t="str">
        <f>IF($A$20=1,IF(UDDS!G1227="","",UDDS!G1227),IF($A$20=2,IF('FTP-75'!G1227="","",'FTP-75'!G1227),IF($A$20=3, IF('US06'!G1227="","",'US06'!G1227),IF($A$20=4, IF(NEDC!F1227="","", NEDC!F1227),IF($A$20=5, IF('JPN10-15'!F1227="","",'JPN10-15'!F1227),IF($A$20=6, IF(WLTC!G1227="","", WLTC!G1227),IF($A$20=7, IF('New Cycle 1'!F1227="","", 'New Cycle 1'!F1227),IF($A$20=8, IF('New Cycle 2'!F1227="","", 'New Cycle 2'!F1227),IF($A$20=9, IF('New Cycle 3'!F1227="","", 'New Cycle 3'!F1227),"")))))))))</f>
        <v/>
      </c>
    </row>
    <row r="1228" spans="16:21" x14ac:dyDescent="0.25">
      <c r="P1228" s="8" t="str">
        <f>IF($A$20=1,IF(UDDS!A1228="","",UDDS!A1228),IF($A$20=2,IF('FTP-75'!A1228="","",'FTP-75'!A1228),IF($A$20=3, IF('US06'!A1228="","",'US06'!A1228),IF($A$20=4, IF(NEDC!A1228="","", NEDC!A1228),IF($A$20=5, IF('JPN10-15'!A1228="","",'JPN10-15'!A1228),IF($A$20=6, IF(WLTC!B1228="","", WLTC!B1228),IF($A$20=7, IF('New Cycle 1'!A1228="","", 'New Cycle 1'!A1228),IF($A$20=8, IF('New Cycle 2'!A1228="","", 'New Cycle 3'!A1228),IF($A$20=9, IF('New Cycle 3'!A1228="","", 'New Cycle 3'!A1228),"")))))))))</f>
        <v/>
      </c>
      <c r="Q1228" s="32" t="str">
        <f>IF($A$20=1,IF(UDDS!C1228="","",UDDS!C1228),IF($A$20=2,IF('FTP-75'!C1228="","",'FTP-75'!C1228),IF($A$20=3, IF('US06'!C1228="","",'US06'!C1228),IF($A$20=4, IF(NEDC!B1228="","", NEDC!B1228),IF($A$20=5, IF('JPN10-15'!B1228="","",'JPN10-15'!B1228),IF($A$20=6, IF(WLTC!C1228="","", WLTC!C1228),IF($A$20=7, IF('New Cycle 1'!B1228="","", 'New Cycle 1'!B1228),IF($A$20=8, IF('New Cycle 2'!B1228="","", 'New Cycle 2'!B1228),IF($A$20=9, IF('New Cycle 3'!B1228="","", 'New Cycle 3'!B1228),"")))))))))</f>
        <v/>
      </c>
      <c r="R1228" s="32" t="str">
        <f>IF($A$20=1,IF(UDDS!D1228="","",UDDS!D1228),IF($A$20=2,IF('FTP-75'!D1228="","",'FTP-75'!D1228),IF($A$20=3, IF('US06'!D1228="","",'US06'!D1228),IF($A$20=4, IF(NEDC!C1228="","", NEDC!C1228),IF($A$20=5, IF('JPN10-15'!C1228="","",'JPN10-15'!C1228),IF($A$20=6, IF(WLTC!D1228="","", WLTC!D1228),IF($A$20=7, IF('New Cycle 1'!C1228="","", 'New Cycle 1'!C1228),IF($A$20=8, IF('New Cycle 2'!C1228="","", 'New Cycle 2'!C1228),IF($A$20=9, IF('New Cycle 3'!C1228="","", 'New Cycle 3'!C1228),"")))))))))</f>
        <v/>
      </c>
      <c r="S1228" s="32" t="str">
        <f>IF($A$20=1,IF(UDDS!E1228="","",UDDS!E1228),IF($A$20=2,IF('FTP-75'!E1228="","",'FTP-75'!E1228),IF($A$20=3, IF('US06'!E1228="","",'US06'!E1228),IF($A$20=4, IF(NEDC!D1228="","", NEDC!D1228),IF($A$20=5, IF('JPN10-15'!D1228="","",'JPN10-15'!D1228),IF($A$20=6, IF(WLTC!E1228="","", WLTC!E1228),IF($A$20=7, IF('New Cycle 1'!D1228="","", 'New Cycle 1'!D1228),IF($A$20=8, IF('New Cycle 2'!D1228="","", 'New Cycle 2'!D1228),IF($A$20=9, IF('New Cycle 3'!D1228="","", 'New Cycle 3'!D1228),"")))))))))</f>
        <v/>
      </c>
      <c r="T1228" s="32" t="str">
        <f>IF($A$20=1,IF(UDDS!F1228="","",UDDS!F1228),IF($A$20=2,IF('FTP-75'!F1228="","",'FTP-75'!F1228),IF($A$20=3, IF('US06'!F1228="","",'US06'!F1228),IF($A$20=4, IF(NEDC!E1228="","", NEDC!E1228),IF($A$20=5, IF('JPN10-15'!E1228="","",'JPN10-15'!E1228),IF($A$20=6, IF(WLTC!F1228="","", WLTC!F1228),IF($A$20=7, IF('New Cycle 1'!E1228="","", 'New Cycle 1'!E1228),IF($A$20=8, IF('New Cycle 2'!E1228="","", 'New Cycle 2'!E1228),IF($A$20=9, IF('New Cycle 3'!E1228="","", 'New Cycle 3'!E1228),"")))))))))</f>
        <v/>
      </c>
      <c r="U1228" s="32" t="str">
        <f>IF($A$20=1,IF(UDDS!G1228="","",UDDS!G1228),IF($A$20=2,IF('FTP-75'!G1228="","",'FTP-75'!G1228),IF($A$20=3, IF('US06'!G1228="","",'US06'!G1228),IF($A$20=4, IF(NEDC!F1228="","", NEDC!F1228),IF($A$20=5, IF('JPN10-15'!F1228="","",'JPN10-15'!F1228),IF($A$20=6, IF(WLTC!G1228="","", WLTC!G1228),IF($A$20=7, IF('New Cycle 1'!F1228="","", 'New Cycle 1'!F1228),IF($A$20=8, IF('New Cycle 2'!F1228="","", 'New Cycle 2'!F1228),IF($A$20=9, IF('New Cycle 3'!F1228="","", 'New Cycle 3'!F1228),"")))))))))</f>
        <v/>
      </c>
    </row>
    <row r="1229" spans="16:21" x14ac:dyDescent="0.25">
      <c r="P1229" s="8" t="str">
        <f>IF($A$20=1,IF(UDDS!A1229="","",UDDS!A1229),IF($A$20=2,IF('FTP-75'!A1229="","",'FTP-75'!A1229),IF($A$20=3, IF('US06'!A1229="","",'US06'!A1229),IF($A$20=4, IF(NEDC!A1229="","", NEDC!A1229),IF($A$20=5, IF('JPN10-15'!A1229="","",'JPN10-15'!A1229),IF($A$20=6, IF(WLTC!B1229="","", WLTC!B1229),IF($A$20=7, IF('New Cycle 1'!A1229="","", 'New Cycle 1'!A1229),IF($A$20=8, IF('New Cycle 2'!A1229="","", 'New Cycle 3'!A1229),IF($A$20=9, IF('New Cycle 3'!A1229="","", 'New Cycle 3'!A1229),"")))))))))</f>
        <v/>
      </c>
      <c r="Q1229" s="32" t="str">
        <f>IF($A$20=1,IF(UDDS!C1229="","",UDDS!C1229),IF($A$20=2,IF('FTP-75'!C1229="","",'FTP-75'!C1229),IF($A$20=3, IF('US06'!C1229="","",'US06'!C1229),IF($A$20=4, IF(NEDC!B1229="","", NEDC!B1229),IF($A$20=5, IF('JPN10-15'!B1229="","",'JPN10-15'!B1229),IF($A$20=6, IF(WLTC!C1229="","", WLTC!C1229),IF($A$20=7, IF('New Cycle 1'!B1229="","", 'New Cycle 1'!B1229),IF($A$20=8, IF('New Cycle 2'!B1229="","", 'New Cycle 2'!B1229),IF($A$20=9, IF('New Cycle 3'!B1229="","", 'New Cycle 3'!B1229),"")))))))))</f>
        <v/>
      </c>
      <c r="R1229" s="32" t="str">
        <f>IF($A$20=1,IF(UDDS!D1229="","",UDDS!D1229),IF($A$20=2,IF('FTP-75'!D1229="","",'FTP-75'!D1229),IF($A$20=3, IF('US06'!D1229="","",'US06'!D1229),IF($A$20=4, IF(NEDC!C1229="","", NEDC!C1229),IF($A$20=5, IF('JPN10-15'!C1229="","",'JPN10-15'!C1229),IF($A$20=6, IF(WLTC!D1229="","", WLTC!D1229),IF($A$20=7, IF('New Cycle 1'!C1229="","", 'New Cycle 1'!C1229),IF($A$20=8, IF('New Cycle 2'!C1229="","", 'New Cycle 2'!C1229),IF($A$20=9, IF('New Cycle 3'!C1229="","", 'New Cycle 3'!C1229),"")))))))))</f>
        <v/>
      </c>
      <c r="S1229" s="32" t="str">
        <f>IF($A$20=1,IF(UDDS!E1229="","",UDDS!E1229),IF($A$20=2,IF('FTP-75'!E1229="","",'FTP-75'!E1229),IF($A$20=3, IF('US06'!E1229="","",'US06'!E1229),IF($A$20=4, IF(NEDC!D1229="","", NEDC!D1229),IF($A$20=5, IF('JPN10-15'!D1229="","",'JPN10-15'!D1229),IF($A$20=6, IF(WLTC!E1229="","", WLTC!E1229),IF($A$20=7, IF('New Cycle 1'!D1229="","", 'New Cycle 1'!D1229),IF($A$20=8, IF('New Cycle 2'!D1229="","", 'New Cycle 2'!D1229),IF($A$20=9, IF('New Cycle 3'!D1229="","", 'New Cycle 3'!D1229),"")))))))))</f>
        <v/>
      </c>
      <c r="T1229" s="32" t="str">
        <f>IF($A$20=1,IF(UDDS!F1229="","",UDDS!F1229),IF($A$20=2,IF('FTP-75'!F1229="","",'FTP-75'!F1229),IF($A$20=3, IF('US06'!F1229="","",'US06'!F1229),IF($A$20=4, IF(NEDC!E1229="","", NEDC!E1229),IF($A$20=5, IF('JPN10-15'!E1229="","",'JPN10-15'!E1229),IF($A$20=6, IF(WLTC!F1229="","", WLTC!F1229),IF($A$20=7, IF('New Cycle 1'!E1229="","", 'New Cycle 1'!E1229),IF($A$20=8, IF('New Cycle 2'!E1229="","", 'New Cycle 2'!E1229),IF($A$20=9, IF('New Cycle 3'!E1229="","", 'New Cycle 3'!E1229),"")))))))))</f>
        <v/>
      </c>
      <c r="U1229" s="32" t="str">
        <f>IF($A$20=1,IF(UDDS!G1229="","",UDDS!G1229),IF($A$20=2,IF('FTP-75'!G1229="","",'FTP-75'!G1229),IF($A$20=3, IF('US06'!G1229="","",'US06'!G1229),IF($A$20=4, IF(NEDC!F1229="","", NEDC!F1229),IF($A$20=5, IF('JPN10-15'!F1229="","",'JPN10-15'!F1229),IF($A$20=6, IF(WLTC!G1229="","", WLTC!G1229),IF($A$20=7, IF('New Cycle 1'!F1229="","", 'New Cycle 1'!F1229),IF($A$20=8, IF('New Cycle 2'!F1229="","", 'New Cycle 2'!F1229),IF($A$20=9, IF('New Cycle 3'!F1229="","", 'New Cycle 3'!F1229),"")))))))))</f>
        <v/>
      </c>
    </row>
    <row r="1230" spans="16:21" x14ac:dyDescent="0.25">
      <c r="P1230" s="8" t="str">
        <f>IF($A$20=1,IF(UDDS!A1230="","",UDDS!A1230),IF($A$20=2,IF('FTP-75'!A1230="","",'FTP-75'!A1230),IF($A$20=3, IF('US06'!A1230="","",'US06'!A1230),IF($A$20=4, IF(NEDC!A1230="","", NEDC!A1230),IF($A$20=5, IF('JPN10-15'!A1230="","",'JPN10-15'!A1230),IF($A$20=6, IF(WLTC!B1230="","", WLTC!B1230),IF($A$20=7, IF('New Cycle 1'!A1230="","", 'New Cycle 1'!A1230),IF($A$20=8, IF('New Cycle 2'!A1230="","", 'New Cycle 3'!A1230),IF($A$20=9, IF('New Cycle 3'!A1230="","", 'New Cycle 3'!A1230),"")))))))))</f>
        <v/>
      </c>
      <c r="Q1230" s="32" t="str">
        <f>IF($A$20=1,IF(UDDS!C1230="","",UDDS!C1230),IF($A$20=2,IF('FTP-75'!C1230="","",'FTP-75'!C1230),IF($A$20=3, IF('US06'!C1230="","",'US06'!C1230),IF($A$20=4, IF(NEDC!B1230="","", NEDC!B1230),IF($A$20=5, IF('JPN10-15'!B1230="","",'JPN10-15'!B1230),IF($A$20=6, IF(WLTC!C1230="","", WLTC!C1230),IF($A$20=7, IF('New Cycle 1'!B1230="","", 'New Cycle 1'!B1230),IF($A$20=8, IF('New Cycle 2'!B1230="","", 'New Cycle 2'!B1230),IF($A$20=9, IF('New Cycle 3'!B1230="","", 'New Cycle 3'!B1230),"")))))))))</f>
        <v/>
      </c>
      <c r="R1230" s="32" t="str">
        <f>IF($A$20=1,IF(UDDS!D1230="","",UDDS!D1230),IF($A$20=2,IF('FTP-75'!D1230="","",'FTP-75'!D1230),IF($A$20=3, IF('US06'!D1230="","",'US06'!D1230),IF($A$20=4, IF(NEDC!C1230="","", NEDC!C1230),IF($A$20=5, IF('JPN10-15'!C1230="","",'JPN10-15'!C1230),IF($A$20=6, IF(WLTC!D1230="","", WLTC!D1230),IF($A$20=7, IF('New Cycle 1'!C1230="","", 'New Cycle 1'!C1230),IF($A$20=8, IF('New Cycle 2'!C1230="","", 'New Cycle 2'!C1230),IF($A$20=9, IF('New Cycle 3'!C1230="","", 'New Cycle 3'!C1230),"")))))))))</f>
        <v/>
      </c>
      <c r="S1230" s="32" t="str">
        <f>IF($A$20=1,IF(UDDS!E1230="","",UDDS!E1230),IF($A$20=2,IF('FTP-75'!E1230="","",'FTP-75'!E1230),IF($A$20=3, IF('US06'!E1230="","",'US06'!E1230),IF($A$20=4, IF(NEDC!D1230="","", NEDC!D1230),IF($A$20=5, IF('JPN10-15'!D1230="","",'JPN10-15'!D1230),IF($A$20=6, IF(WLTC!E1230="","", WLTC!E1230),IF($A$20=7, IF('New Cycle 1'!D1230="","", 'New Cycle 1'!D1230),IF($A$20=8, IF('New Cycle 2'!D1230="","", 'New Cycle 2'!D1230),IF($A$20=9, IF('New Cycle 3'!D1230="","", 'New Cycle 3'!D1230),"")))))))))</f>
        <v/>
      </c>
      <c r="T1230" s="32" t="str">
        <f>IF($A$20=1,IF(UDDS!F1230="","",UDDS!F1230),IF($A$20=2,IF('FTP-75'!F1230="","",'FTP-75'!F1230),IF($A$20=3, IF('US06'!F1230="","",'US06'!F1230),IF($A$20=4, IF(NEDC!E1230="","", NEDC!E1230),IF($A$20=5, IF('JPN10-15'!E1230="","",'JPN10-15'!E1230),IF($A$20=6, IF(WLTC!F1230="","", WLTC!F1230),IF($A$20=7, IF('New Cycle 1'!E1230="","", 'New Cycle 1'!E1230),IF($A$20=8, IF('New Cycle 2'!E1230="","", 'New Cycle 2'!E1230),IF($A$20=9, IF('New Cycle 3'!E1230="","", 'New Cycle 3'!E1230),"")))))))))</f>
        <v/>
      </c>
      <c r="U1230" s="32" t="str">
        <f>IF($A$20=1,IF(UDDS!G1230="","",UDDS!G1230),IF($A$20=2,IF('FTP-75'!G1230="","",'FTP-75'!G1230),IF($A$20=3, IF('US06'!G1230="","",'US06'!G1230),IF($A$20=4, IF(NEDC!F1230="","", NEDC!F1230),IF($A$20=5, IF('JPN10-15'!F1230="","",'JPN10-15'!F1230),IF($A$20=6, IF(WLTC!G1230="","", WLTC!G1230),IF($A$20=7, IF('New Cycle 1'!F1230="","", 'New Cycle 1'!F1230),IF($A$20=8, IF('New Cycle 2'!F1230="","", 'New Cycle 2'!F1230),IF($A$20=9, IF('New Cycle 3'!F1230="","", 'New Cycle 3'!F1230),"")))))))))</f>
        <v/>
      </c>
    </row>
    <row r="1231" spans="16:21" x14ac:dyDescent="0.25">
      <c r="P1231" s="8" t="str">
        <f>IF($A$20=1,IF(UDDS!A1231="","",UDDS!A1231),IF($A$20=2,IF('FTP-75'!A1231="","",'FTP-75'!A1231),IF($A$20=3, IF('US06'!A1231="","",'US06'!A1231),IF($A$20=4, IF(NEDC!A1231="","", NEDC!A1231),IF($A$20=5, IF('JPN10-15'!A1231="","",'JPN10-15'!A1231),IF($A$20=6, IF(WLTC!B1231="","", WLTC!B1231),IF($A$20=7, IF('New Cycle 1'!A1231="","", 'New Cycle 1'!A1231),IF($A$20=8, IF('New Cycle 2'!A1231="","", 'New Cycle 3'!A1231),IF($A$20=9, IF('New Cycle 3'!A1231="","", 'New Cycle 3'!A1231),"")))))))))</f>
        <v/>
      </c>
      <c r="Q1231" s="32" t="str">
        <f>IF($A$20=1,IF(UDDS!C1231="","",UDDS!C1231),IF($A$20=2,IF('FTP-75'!C1231="","",'FTP-75'!C1231),IF($A$20=3, IF('US06'!C1231="","",'US06'!C1231),IF($A$20=4, IF(NEDC!B1231="","", NEDC!B1231),IF($A$20=5, IF('JPN10-15'!B1231="","",'JPN10-15'!B1231),IF($A$20=6, IF(WLTC!C1231="","", WLTC!C1231),IF($A$20=7, IF('New Cycle 1'!B1231="","", 'New Cycle 1'!B1231),IF($A$20=8, IF('New Cycle 2'!B1231="","", 'New Cycle 2'!B1231),IF($A$20=9, IF('New Cycle 3'!B1231="","", 'New Cycle 3'!B1231),"")))))))))</f>
        <v/>
      </c>
      <c r="R1231" s="32" t="str">
        <f>IF($A$20=1,IF(UDDS!D1231="","",UDDS!D1231),IF($A$20=2,IF('FTP-75'!D1231="","",'FTP-75'!D1231),IF($A$20=3, IF('US06'!D1231="","",'US06'!D1231),IF($A$20=4, IF(NEDC!C1231="","", NEDC!C1231),IF($A$20=5, IF('JPN10-15'!C1231="","",'JPN10-15'!C1231),IF($A$20=6, IF(WLTC!D1231="","", WLTC!D1231),IF($A$20=7, IF('New Cycle 1'!C1231="","", 'New Cycle 1'!C1231),IF($A$20=8, IF('New Cycle 2'!C1231="","", 'New Cycle 2'!C1231),IF($A$20=9, IF('New Cycle 3'!C1231="","", 'New Cycle 3'!C1231),"")))))))))</f>
        <v/>
      </c>
      <c r="S1231" s="32" t="str">
        <f>IF($A$20=1,IF(UDDS!E1231="","",UDDS!E1231),IF($A$20=2,IF('FTP-75'!E1231="","",'FTP-75'!E1231),IF($A$20=3, IF('US06'!E1231="","",'US06'!E1231),IF($A$20=4, IF(NEDC!D1231="","", NEDC!D1231),IF($A$20=5, IF('JPN10-15'!D1231="","",'JPN10-15'!D1231),IF($A$20=6, IF(WLTC!E1231="","", WLTC!E1231),IF($A$20=7, IF('New Cycle 1'!D1231="","", 'New Cycle 1'!D1231),IF($A$20=8, IF('New Cycle 2'!D1231="","", 'New Cycle 2'!D1231),IF($A$20=9, IF('New Cycle 3'!D1231="","", 'New Cycle 3'!D1231),"")))))))))</f>
        <v/>
      </c>
      <c r="T1231" s="32" t="str">
        <f>IF($A$20=1,IF(UDDS!F1231="","",UDDS!F1231),IF($A$20=2,IF('FTP-75'!F1231="","",'FTP-75'!F1231),IF($A$20=3, IF('US06'!F1231="","",'US06'!F1231),IF($A$20=4, IF(NEDC!E1231="","", NEDC!E1231),IF($A$20=5, IF('JPN10-15'!E1231="","",'JPN10-15'!E1231),IF($A$20=6, IF(WLTC!F1231="","", WLTC!F1231),IF($A$20=7, IF('New Cycle 1'!E1231="","", 'New Cycle 1'!E1231),IF($A$20=8, IF('New Cycle 2'!E1231="","", 'New Cycle 2'!E1231),IF($A$20=9, IF('New Cycle 3'!E1231="","", 'New Cycle 3'!E1231),"")))))))))</f>
        <v/>
      </c>
      <c r="U1231" s="32" t="str">
        <f>IF($A$20=1,IF(UDDS!G1231="","",UDDS!G1231),IF($A$20=2,IF('FTP-75'!G1231="","",'FTP-75'!G1231),IF($A$20=3, IF('US06'!G1231="","",'US06'!G1231),IF($A$20=4, IF(NEDC!F1231="","", NEDC!F1231),IF($A$20=5, IF('JPN10-15'!F1231="","",'JPN10-15'!F1231),IF($A$20=6, IF(WLTC!G1231="","", WLTC!G1231),IF($A$20=7, IF('New Cycle 1'!F1231="","", 'New Cycle 1'!F1231),IF($A$20=8, IF('New Cycle 2'!F1231="","", 'New Cycle 2'!F1231),IF($A$20=9, IF('New Cycle 3'!F1231="","", 'New Cycle 3'!F1231),"")))))))))</f>
        <v/>
      </c>
    </row>
    <row r="1232" spans="16:21" x14ac:dyDescent="0.25">
      <c r="P1232" s="8" t="str">
        <f>IF($A$20=1,IF(UDDS!A1232="","",UDDS!A1232),IF($A$20=2,IF('FTP-75'!A1232="","",'FTP-75'!A1232),IF($A$20=3, IF('US06'!A1232="","",'US06'!A1232),IF($A$20=4, IF(NEDC!A1232="","", NEDC!A1232),IF($A$20=5, IF('JPN10-15'!A1232="","",'JPN10-15'!A1232),IF($A$20=6, IF(WLTC!B1232="","", WLTC!B1232),IF($A$20=7, IF('New Cycle 1'!A1232="","", 'New Cycle 1'!A1232),IF($A$20=8, IF('New Cycle 2'!A1232="","", 'New Cycle 3'!A1232),IF($A$20=9, IF('New Cycle 3'!A1232="","", 'New Cycle 3'!A1232),"")))))))))</f>
        <v/>
      </c>
      <c r="Q1232" s="32" t="str">
        <f>IF($A$20=1,IF(UDDS!C1232="","",UDDS!C1232),IF($A$20=2,IF('FTP-75'!C1232="","",'FTP-75'!C1232),IF($A$20=3, IF('US06'!C1232="","",'US06'!C1232),IF($A$20=4, IF(NEDC!B1232="","", NEDC!B1232),IF($A$20=5, IF('JPN10-15'!B1232="","",'JPN10-15'!B1232),IF($A$20=6, IF(WLTC!C1232="","", WLTC!C1232),IF($A$20=7, IF('New Cycle 1'!B1232="","", 'New Cycle 1'!B1232),IF($A$20=8, IF('New Cycle 2'!B1232="","", 'New Cycle 2'!B1232),IF($A$20=9, IF('New Cycle 3'!B1232="","", 'New Cycle 3'!B1232),"")))))))))</f>
        <v/>
      </c>
      <c r="R1232" s="32" t="str">
        <f>IF($A$20=1,IF(UDDS!D1232="","",UDDS!D1232),IF($A$20=2,IF('FTP-75'!D1232="","",'FTP-75'!D1232),IF($A$20=3, IF('US06'!D1232="","",'US06'!D1232),IF($A$20=4, IF(NEDC!C1232="","", NEDC!C1232),IF($A$20=5, IF('JPN10-15'!C1232="","",'JPN10-15'!C1232),IF($A$20=6, IF(WLTC!D1232="","", WLTC!D1232),IF($A$20=7, IF('New Cycle 1'!C1232="","", 'New Cycle 1'!C1232),IF($A$20=8, IF('New Cycle 2'!C1232="","", 'New Cycle 2'!C1232),IF($A$20=9, IF('New Cycle 3'!C1232="","", 'New Cycle 3'!C1232),"")))))))))</f>
        <v/>
      </c>
      <c r="S1232" s="32" t="str">
        <f>IF($A$20=1,IF(UDDS!E1232="","",UDDS!E1232),IF($A$20=2,IF('FTP-75'!E1232="","",'FTP-75'!E1232),IF($A$20=3, IF('US06'!E1232="","",'US06'!E1232),IF($A$20=4, IF(NEDC!D1232="","", NEDC!D1232),IF($A$20=5, IF('JPN10-15'!D1232="","",'JPN10-15'!D1232),IF($A$20=6, IF(WLTC!E1232="","", WLTC!E1232),IF($A$20=7, IF('New Cycle 1'!D1232="","", 'New Cycle 1'!D1232),IF($A$20=8, IF('New Cycle 2'!D1232="","", 'New Cycle 2'!D1232),IF($A$20=9, IF('New Cycle 3'!D1232="","", 'New Cycle 3'!D1232),"")))))))))</f>
        <v/>
      </c>
      <c r="T1232" s="32" t="str">
        <f>IF($A$20=1,IF(UDDS!F1232="","",UDDS!F1232),IF($A$20=2,IF('FTP-75'!F1232="","",'FTP-75'!F1232),IF($A$20=3, IF('US06'!F1232="","",'US06'!F1232),IF($A$20=4, IF(NEDC!E1232="","", NEDC!E1232),IF($A$20=5, IF('JPN10-15'!E1232="","",'JPN10-15'!E1232),IF($A$20=6, IF(WLTC!F1232="","", WLTC!F1232),IF($A$20=7, IF('New Cycle 1'!E1232="","", 'New Cycle 1'!E1232),IF($A$20=8, IF('New Cycle 2'!E1232="","", 'New Cycle 2'!E1232),IF($A$20=9, IF('New Cycle 3'!E1232="","", 'New Cycle 3'!E1232),"")))))))))</f>
        <v/>
      </c>
      <c r="U1232" s="32" t="str">
        <f>IF($A$20=1,IF(UDDS!G1232="","",UDDS!G1232),IF($A$20=2,IF('FTP-75'!G1232="","",'FTP-75'!G1232),IF($A$20=3, IF('US06'!G1232="","",'US06'!G1232),IF($A$20=4, IF(NEDC!F1232="","", NEDC!F1232),IF($A$20=5, IF('JPN10-15'!F1232="","",'JPN10-15'!F1232),IF($A$20=6, IF(WLTC!G1232="","", WLTC!G1232),IF($A$20=7, IF('New Cycle 1'!F1232="","", 'New Cycle 1'!F1232),IF($A$20=8, IF('New Cycle 2'!F1232="","", 'New Cycle 2'!F1232),IF($A$20=9, IF('New Cycle 3'!F1232="","", 'New Cycle 3'!F1232),"")))))))))</f>
        <v/>
      </c>
    </row>
    <row r="1233" spans="16:21" x14ac:dyDescent="0.25">
      <c r="P1233" s="8" t="str">
        <f>IF($A$20=1,IF(UDDS!A1233="","",UDDS!A1233),IF($A$20=2,IF('FTP-75'!A1233="","",'FTP-75'!A1233),IF($A$20=3, IF('US06'!A1233="","",'US06'!A1233),IF($A$20=4, IF(NEDC!A1233="","", NEDC!A1233),IF($A$20=5, IF('JPN10-15'!A1233="","",'JPN10-15'!A1233),IF($A$20=6, IF(WLTC!B1233="","", WLTC!B1233),IF($A$20=7, IF('New Cycle 1'!A1233="","", 'New Cycle 1'!A1233),IF($A$20=8, IF('New Cycle 2'!A1233="","", 'New Cycle 3'!A1233),IF($A$20=9, IF('New Cycle 3'!A1233="","", 'New Cycle 3'!A1233),"")))))))))</f>
        <v/>
      </c>
      <c r="Q1233" s="32" t="str">
        <f>IF($A$20=1,IF(UDDS!C1233="","",UDDS!C1233),IF($A$20=2,IF('FTP-75'!C1233="","",'FTP-75'!C1233),IF($A$20=3, IF('US06'!C1233="","",'US06'!C1233),IF($A$20=4, IF(NEDC!B1233="","", NEDC!B1233),IF($A$20=5, IF('JPN10-15'!B1233="","",'JPN10-15'!B1233),IF($A$20=6, IF(WLTC!C1233="","", WLTC!C1233),IF($A$20=7, IF('New Cycle 1'!B1233="","", 'New Cycle 1'!B1233),IF($A$20=8, IF('New Cycle 2'!B1233="","", 'New Cycle 2'!B1233),IF($A$20=9, IF('New Cycle 3'!B1233="","", 'New Cycle 3'!B1233),"")))))))))</f>
        <v/>
      </c>
      <c r="R1233" s="32" t="str">
        <f>IF($A$20=1,IF(UDDS!D1233="","",UDDS!D1233),IF($A$20=2,IF('FTP-75'!D1233="","",'FTP-75'!D1233),IF($A$20=3, IF('US06'!D1233="","",'US06'!D1233),IF($A$20=4, IF(NEDC!C1233="","", NEDC!C1233),IF($A$20=5, IF('JPN10-15'!C1233="","",'JPN10-15'!C1233),IF($A$20=6, IF(WLTC!D1233="","", WLTC!D1233),IF($A$20=7, IF('New Cycle 1'!C1233="","", 'New Cycle 1'!C1233),IF($A$20=8, IF('New Cycle 2'!C1233="","", 'New Cycle 2'!C1233),IF($A$20=9, IF('New Cycle 3'!C1233="","", 'New Cycle 3'!C1233),"")))))))))</f>
        <v/>
      </c>
      <c r="S1233" s="32" t="str">
        <f>IF($A$20=1,IF(UDDS!E1233="","",UDDS!E1233),IF($A$20=2,IF('FTP-75'!E1233="","",'FTP-75'!E1233),IF($A$20=3, IF('US06'!E1233="","",'US06'!E1233),IF($A$20=4, IF(NEDC!D1233="","", NEDC!D1233),IF($A$20=5, IF('JPN10-15'!D1233="","",'JPN10-15'!D1233),IF($A$20=6, IF(WLTC!E1233="","", WLTC!E1233),IF($A$20=7, IF('New Cycle 1'!D1233="","", 'New Cycle 1'!D1233),IF($A$20=8, IF('New Cycle 2'!D1233="","", 'New Cycle 2'!D1233),IF($A$20=9, IF('New Cycle 3'!D1233="","", 'New Cycle 3'!D1233),"")))))))))</f>
        <v/>
      </c>
      <c r="T1233" s="32" t="str">
        <f>IF($A$20=1,IF(UDDS!F1233="","",UDDS!F1233),IF($A$20=2,IF('FTP-75'!F1233="","",'FTP-75'!F1233),IF($A$20=3, IF('US06'!F1233="","",'US06'!F1233),IF($A$20=4, IF(NEDC!E1233="","", NEDC!E1233),IF($A$20=5, IF('JPN10-15'!E1233="","",'JPN10-15'!E1233),IF($A$20=6, IF(WLTC!F1233="","", WLTC!F1233),IF($A$20=7, IF('New Cycle 1'!E1233="","", 'New Cycle 1'!E1233),IF($A$20=8, IF('New Cycle 2'!E1233="","", 'New Cycle 2'!E1233),IF($A$20=9, IF('New Cycle 3'!E1233="","", 'New Cycle 3'!E1233),"")))))))))</f>
        <v/>
      </c>
      <c r="U1233" s="32" t="str">
        <f>IF($A$20=1,IF(UDDS!G1233="","",UDDS!G1233),IF($A$20=2,IF('FTP-75'!G1233="","",'FTP-75'!G1233),IF($A$20=3, IF('US06'!G1233="","",'US06'!G1233),IF($A$20=4, IF(NEDC!F1233="","", NEDC!F1233),IF($A$20=5, IF('JPN10-15'!F1233="","",'JPN10-15'!F1233),IF($A$20=6, IF(WLTC!G1233="","", WLTC!G1233),IF($A$20=7, IF('New Cycle 1'!F1233="","", 'New Cycle 1'!F1233),IF($A$20=8, IF('New Cycle 2'!F1233="","", 'New Cycle 2'!F1233),IF($A$20=9, IF('New Cycle 3'!F1233="","", 'New Cycle 3'!F1233),"")))))))))</f>
        <v/>
      </c>
    </row>
    <row r="1234" spans="16:21" x14ac:dyDescent="0.25">
      <c r="P1234" s="8" t="str">
        <f>IF($A$20=1,IF(UDDS!A1234="","",UDDS!A1234),IF($A$20=2,IF('FTP-75'!A1234="","",'FTP-75'!A1234),IF($A$20=3, IF('US06'!A1234="","",'US06'!A1234),IF($A$20=4, IF(NEDC!A1234="","", NEDC!A1234),IF($A$20=5, IF('JPN10-15'!A1234="","",'JPN10-15'!A1234),IF($A$20=6, IF(WLTC!B1234="","", WLTC!B1234),IF($A$20=7, IF('New Cycle 1'!A1234="","", 'New Cycle 1'!A1234),IF($A$20=8, IF('New Cycle 2'!A1234="","", 'New Cycle 3'!A1234),IF($A$20=9, IF('New Cycle 3'!A1234="","", 'New Cycle 3'!A1234),"")))))))))</f>
        <v/>
      </c>
      <c r="Q1234" s="32" t="str">
        <f>IF($A$20=1,IF(UDDS!C1234="","",UDDS!C1234),IF($A$20=2,IF('FTP-75'!C1234="","",'FTP-75'!C1234),IF($A$20=3, IF('US06'!C1234="","",'US06'!C1234),IF($A$20=4, IF(NEDC!B1234="","", NEDC!B1234),IF($A$20=5, IF('JPN10-15'!B1234="","",'JPN10-15'!B1234),IF($A$20=6, IF(WLTC!C1234="","", WLTC!C1234),IF($A$20=7, IF('New Cycle 1'!B1234="","", 'New Cycle 1'!B1234),IF($A$20=8, IF('New Cycle 2'!B1234="","", 'New Cycle 2'!B1234),IF($A$20=9, IF('New Cycle 3'!B1234="","", 'New Cycle 3'!B1234),"")))))))))</f>
        <v/>
      </c>
      <c r="R1234" s="32" t="str">
        <f>IF($A$20=1,IF(UDDS!D1234="","",UDDS!D1234),IF($A$20=2,IF('FTP-75'!D1234="","",'FTP-75'!D1234),IF($A$20=3, IF('US06'!D1234="","",'US06'!D1234),IF($A$20=4, IF(NEDC!C1234="","", NEDC!C1234),IF($A$20=5, IF('JPN10-15'!C1234="","",'JPN10-15'!C1234),IF($A$20=6, IF(WLTC!D1234="","", WLTC!D1234),IF($A$20=7, IF('New Cycle 1'!C1234="","", 'New Cycle 1'!C1234),IF($A$20=8, IF('New Cycle 2'!C1234="","", 'New Cycle 2'!C1234),IF($A$20=9, IF('New Cycle 3'!C1234="","", 'New Cycle 3'!C1234),"")))))))))</f>
        <v/>
      </c>
      <c r="S1234" s="32" t="str">
        <f>IF($A$20=1,IF(UDDS!E1234="","",UDDS!E1234),IF($A$20=2,IF('FTP-75'!E1234="","",'FTP-75'!E1234),IF($A$20=3, IF('US06'!E1234="","",'US06'!E1234),IF($A$20=4, IF(NEDC!D1234="","", NEDC!D1234),IF($A$20=5, IF('JPN10-15'!D1234="","",'JPN10-15'!D1234),IF($A$20=6, IF(WLTC!E1234="","", WLTC!E1234),IF($A$20=7, IF('New Cycle 1'!D1234="","", 'New Cycle 1'!D1234),IF($A$20=8, IF('New Cycle 2'!D1234="","", 'New Cycle 2'!D1234),IF($A$20=9, IF('New Cycle 3'!D1234="","", 'New Cycle 3'!D1234),"")))))))))</f>
        <v/>
      </c>
      <c r="T1234" s="32" t="str">
        <f>IF($A$20=1,IF(UDDS!F1234="","",UDDS!F1234),IF($A$20=2,IF('FTP-75'!F1234="","",'FTP-75'!F1234),IF($A$20=3, IF('US06'!F1234="","",'US06'!F1234),IF($A$20=4, IF(NEDC!E1234="","", NEDC!E1234),IF($A$20=5, IF('JPN10-15'!E1234="","",'JPN10-15'!E1234),IF($A$20=6, IF(WLTC!F1234="","", WLTC!F1234),IF($A$20=7, IF('New Cycle 1'!E1234="","", 'New Cycle 1'!E1234),IF($A$20=8, IF('New Cycle 2'!E1234="","", 'New Cycle 2'!E1234),IF($A$20=9, IF('New Cycle 3'!E1234="","", 'New Cycle 3'!E1234),"")))))))))</f>
        <v/>
      </c>
      <c r="U1234" s="32" t="str">
        <f>IF($A$20=1,IF(UDDS!G1234="","",UDDS!G1234),IF($A$20=2,IF('FTP-75'!G1234="","",'FTP-75'!G1234),IF($A$20=3, IF('US06'!G1234="","",'US06'!G1234),IF($A$20=4, IF(NEDC!F1234="","", NEDC!F1234),IF($A$20=5, IF('JPN10-15'!F1234="","",'JPN10-15'!F1234),IF($A$20=6, IF(WLTC!G1234="","", WLTC!G1234),IF($A$20=7, IF('New Cycle 1'!F1234="","", 'New Cycle 1'!F1234),IF($A$20=8, IF('New Cycle 2'!F1234="","", 'New Cycle 2'!F1234),IF($A$20=9, IF('New Cycle 3'!F1234="","", 'New Cycle 3'!F1234),"")))))))))</f>
        <v/>
      </c>
    </row>
    <row r="1235" spans="16:21" x14ac:dyDescent="0.25">
      <c r="P1235" s="8" t="str">
        <f>IF($A$20=1,IF(UDDS!A1235="","",UDDS!A1235),IF($A$20=2,IF('FTP-75'!A1235="","",'FTP-75'!A1235),IF($A$20=3, IF('US06'!A1235="","",'US06'!A1235),IF($A$20=4, IF(NEDC!A1235="","", NEDC!A1235),IF($A$20=5, IF('JPN10-15'!A1235="","",'JPN10-15'!A1235),IF($A$20=6, IF(WLTC!B1235="","", WLTC!B1235),IF($A$20=7, IF('New Cycle 1'!A1235="","", 'New Cycle 1'!A1235),IF($A$20=8, IF('New Cycle 2'!A1235="","", 'New Cycle 3'!A1235),IF($A$20=9, IF('New Cycle 3'!A1235="","", 'New Cycle 3'!A1235),"")))))))))</f>
        <v/>
      </c>
      <c r="Q1235" s="32" t="str">
        <f>IF($A$20=1,IF(UDDS!C1235="","",UDDS!C1235),IF($A$20=2,IF('FTP-75'!C1235="","",'FTP-75'!C1235),IF($A$20=3, IF('US06'!C1235="","",'US06'!C1235),IF($A$20=4, IF(NEDC!B1235="","", NEDC!B1235),IF($A$20=5, IF('JPN10-15'!B1235="","",'JPN10-15'!B1235),IF($A$20=6, IF(WLTC!C1235="","", WLTC!C1235),IF($A$20=7, IF('New Cycle 1'!B1235="","", 'New Cycle 1'!B1235),IF($A$20=8, IF('New Cycle 2'!B1235="","", 'New Cycle 2'!B1235),IF($A$20=9, IF('New Cycle 3'!B1235="","", 'New Cycle 3'!B1235),"")))))))))</f>
        <v/>
      </c>
      <c r="R1235" s="32" t="str">
        <f>IF($A$20=1,IF(UDDS!D1235="","",UDDS!D1235),IF($A$20=2,IF('FTP-75'!D1235="","",'FTP-75'!D1235),IF($A$20=3, IF('US06'!D1235="","",'US06'!D1235),IF($A$20=4, IF(NEDC!C1235="","", NEDC!C1235),IF($A$20=5, IF('JPN10-15'!C1235="","",'JPN10-15'!C1235),IF($A$20=6, IF(WLTC!D1235="","", WLTC!D1235),IF($A$20=7, IF('New Cycle 1'!C1235="","", 'New Cycle 1'!C1235),IF($A$20=8, IF('New Cycle 2'!C1235="","", 'New Cycle 2'!C1235),IF($A$20=9, IF('New Cycle 3'!C1235="","", 'New Cycle 3'!C1235),"")))))))))</f>
        <v/>
      </c>
      <c r="S1235" s="32" t="str">
        <f>IF($A$20=1,IF(UDDS!E1235="","",UDDS!E1235),IF($A$20=2,IF('FTP-75'!E1235="","",'FTP-75'!E1235),IF($A$20=3, IF('US06'!E1235="","",'US06'!E1235),IF($A$20=4, IF(NEDC!D1235="","", NEDC!D1235),IF($A$20=5, IF('JPN10-15'!D1235="","",'JPN10-15'!D1235),IF($A$20=6, IF(WLTC!E1235="","", WLTC!E1235),IF($A$20=7, IF('New Cycle 1'!D1235="","", 'New Cycle 1'!D1235),IF($A$20=8, IF('New Cycle 2'!D1235="","", 'New Cycle 2'!D1235),IF($A$20=9, IF('New Cycle 3'!D1235="","", 'New Cycle 3'!D1235),"")))))))))</f>
        <v/>
      </c>
      <c r="T1235" s="32" t="str">
        <f>IF($A$20=1,IF(UDDS!F1235="","",UDDS!F1235),IF($A$20=2,IF('FTP-75'!F1235="","",'FTP-75'!F1235),IF($A$20=3, IF('US06'!F1235="","",'US06'!F1235),IF($A$20=4, IF(NEDC!E1235="","", NEDC!E1235),IF($A$20=5, IF('JPN10-15'!E1235="","",'JPN10-15'!E1235),IF($A$20=6, IF(WLTC!F1235="","", WLTC!F1235),IF($A$20=7, IF('New Cycle 1'!E1235="","", 'New Cycle 1'!E1235),IF($A$20=8, IF('New Cycle 2'!E1235="","", 'New Cycle 2'!E1235),IF($A$20=9, IF('New Cycle 3'!E1235="","", 'New Cycle 3'!E1235),"")))))))))</f>
        <v/>
      </c>
      <c r="U1235" s="32" t="str">
        <f>IF($A$20=1,IF(UDDS!G1235="","",UDDS!G1235),IF($A$20=2,IF('FTP-75'!G1235="","",'FTP-75'!G1235),IF($A$20=3, IF('US06'!G1235="","",'US06'!G1235),IF($A$20=4, IF(NEDC!F1235="","", NEDC!F1235),IF($A$20=5, IF('JPN10-15'!F1235="","",'JPN10-15'!F1235),IF($A$20=6, IF(WLTC!G1235="","", WLTC!G1235),IF($A$20=7, IF('New Cycle 1'!F1235="","", 'New Cycle 1'!F1235),IF($A$20=8, IF('New Cycle 2'!F1235="","", 'New Cycle 2'!F1235),IF($A$20=9, IF('New Cycle 3'!F1235="","", 'New Cycle 3'!F1235),"")))))))))</f>
        <v/>
      </c>
    </row>
    <row r="1236" spans="16:21" x14ac:dyDescent="0.25">
      <c r="P1236" s="8" t="str">
        <f>IF($A$20=1,IF(UDDS!A1236="","",UDDS!A1236),IF($A$20=2,IF('FTP-75'!A1236="","",'FTP-75'!A1236),IF($A$20=3, IF('US06'!A1236="","",'US06'!A1236),IF($A$20=4, IF(NEDC!A1236="","", NEDC!A1236),IF($A$20=5, IF('JPN10-15'!A1236="","",'JPN10-15'!A1236),IF($A$20=6, IF(WLTC!B1236="","", WLTC!B1236),IF($A$20=7, IF('New Cycle 1'!A1236="","", 'New Cycle 1'!A1236),IF($A$20=8, IF('New Cycle 2'!A1236="","", 'New Cycle 3'!A1236),IF($A$20=9, IF('New Cycle 3'!A1236="","", 'New Cycle 3'!A1236),"")))))))))</f>
        <v/>
      </c>
      <c r="Q1236" s="32" t="str">
        <f>IF($A$20=1,IF(UDDS!C1236="","",UDDS!C1236),IF($A$20=2,IF('FTP-75'!C1236="","",'FTP-75'!C1236),IF($A$20=3, IF('US06'!C1236="","",'US06'!C1236),IF($A$20=4, IF(NEDC!B1236="","", NEDC!B1236),IF($A$20=5, IF('JPN10-15'!B1236="","",'JPN10-15'!B1236),IF($A$20=6, IF(WLTC!C1236="","", WLTC!C1236),IF($A$20=7, IF('New Cycle 1'!B1236="","", 'New Cycle 1'!B1236),IF($A$20=8, IF('New Cycle 2'!B1236="","", 'New Cycle 2'!B1236),IF($A$20=9, IF('New Cycle 3'!B1236="","", 'New Cycle 3'!B1236),"")))))))))</f>
        <v/>
      </c>
      <c r="R1236" s="32" t="str">
        <f>IF($A$20=1,IF(UDDS!D1236="","",UDDS!D1236),IF($A$20=2,IF('FTP-75'!D1236="","",'FTP-75'!D1236),IF($A$20=3, IF('US06'!D1236="","",'US06'!D1236),IF($A$20=4, IF(NEDC!C1236="","", NEDC!C1236),IF($A$20=5, IF('JPN10-15'!C1236="","",'JPN10-15'!C1236),IF($A$20=6, IF(WLTC!D1236="","", WLTC!D1236),IF($A$20=7, IF('New Cycle 1'!C1236="","", 'New Cycle 1'!C1236),IF($A$20=8, IF('New Cycle 2'!C1236="","", 'New Cycle 2'!C1236),IF($A$20=9, IF('New Cycle 3'!C1236="","", 'New Cycle 3'!C1236),"")))))))))</f>
        <v/>
      </c>
      <c r="S1236" s="32" t="str">
        <f>IF($A$20=1,IF(UDDS!E1236="","",UDDS!E1236),IF($A$20=2,IF('FTP-75'!E1236="","",'FTP-75'!E1236),IF($A$20=3, IF('US06'!E1236="","",'US06'!E1236),IF($A$20=4, IF(NEDC!D1236="","", NEDC!D1236),IF($A$20=5, IF('JPN10-15'!D1236="","",'JPN10-15'!D1236),IF($A$20=6, IF(WLTC!E1236="","", WLTC!E1236),IF($A$20=7, IF('New Cycle 1'!D1236="","", 'New Cycle 1'!D1236),IF($A$20=8, IF('New Cycle 2'!D1236="","", 'New Cycle 2'!D1236),IF($A$20=9, IF('New Cycle 3'!D1236="","", 'New Cycle 3'!D1236),"")))))))))</f>
        <v/>
      </c>
      <c r="T1236" s="32" t="str">
        <f>IF($A$20=1,IF(UDDS!F1236="","",UDDS!F1236),IF($A$20=2,IF('FTP-75'!F1236="","",'FTP-75'!F1236),IF($A$20=3, IF('US06'!F1236="","",'US06'!F1236),IF($A$20=4, IF(NEDC!E1236="","", NEDC!E1236),IF($A$20=5, IF('JPN10-15'!E1236="","",'JPN10-15'!E1236),IF($A$20=6, IF(WLTC!F1236="","", WLTC!F1236),IF($A$20=7, IF('New Cycle 1'!E1236="","", 'New Cycle 1'!E1236),IF($A$20=8, IF('New Cycle 2'!E1236="","", 'New Cycle 2'!E1236),IF($A$20=9, IF('New Cycle 3'!E1236="","", 'New Cycle 3'!E1236),"")))))))))</f>
        <v/>
      </c>
      <c r="U1236" s="32" t="str">
        <f>IF($A$20=1,IF(UDDS!G1236="","",UDDS!G1236),IF($A$20=2,IF('FTP-75'!G1236="","",'FTP-75'!G1236),IF($A$20=3, IF('US06'!G1236="","",'US06'!G1236),IF($A$20=4, IF(NEDC!F1236="","", NEDC!F1236),IF($A$20=5, IF('JPN10-15'!F1236="","",'JPN10-15'!F1236),IF($A$20=6, IF(WLTC!G1236="","", WLTC!G1236),IF($A$20=7, IF('New Cycle 1'!F1236="","", 'New Cycle 1'!F1236),IF($A$20=8, IF('New Cycle 2'!F1236="","", 'New Cycle 2'!F1236),IF($A$20=9, IF('New Cycle 3'!F1236="","", 'New Cycle 3'!F1236),"")))))))))</f>
        <v/>
      </c>
    </row>
    <row r="1237" spans="16:21" x14ac:dyDescent="0.25">
      <c r="P1237" s="8" t="str">
        <f>IF($A$20=1,IF(UDDS!A1237="","",UDDS!A1237),IF($A$20=2,IF('FTP-75'!A1237="","",'FTP-75'!A1237),IF($A$20=3, IF('US06'!A1237="","",'US06'!A1237),IF($A$20=4, IF(NEDC!A1237="","", NEDC!A1237),IF($A$20=5, IF('JPN10-15'!A1237="","",'JPN10-15'!A1237),IF($A$20=6, IF(WLTC!B1237="","", WLTC!B1237),IF($A$20=7, IF('New Cycle 1'!A1237="","", 'New Cycle 1'!A1237),IF($A$20=8, IF('New Cycle 2'!A1237="","", 'New Cycle 3'!A1237),IF($A$20=9, IF('New Cycle 3'!A1237="","", 'New Cycle 3'!A1237),"")))))))))</f>
        <v/>
      </c>
      <c r="Q1237" s="32" t="str">
        <f>IF($A$20=1,IF(UDDS!C1237="","",UDDS!C1237),IF($A$20=2,IF('FTP-75'!C1237="","",'FTP-75'!C1237),IF($A$20=3, IF('US06'!C1237="","",'US06'!C1237),IF($A$20=4, IF(NEDC!B1237="","", NEDC!B1237),IF($A$20=5, IF('JPN10-15'!B1237="","",'JPN10-15'!B1237),IF($A$20=6, IF(WLTC!C1237="","", WLTC!C1237),IF($A$20=7, IF('New Cycle 1'!B1237="","", 'New Cycle 1'!B1237),IF($A$20=8, IF('New Cycle 2'!B1237="","", 'New Cycle 2'!B1237),IF($A$20=9, IF('New Cycle 3'!B1237="","", 'New Cycle 3'!B1237),"")))))))))</f>
        <v/>
      </c>
      <c r="R1237" s="32" t="str">
        <f>IF($A$20=1,IF(UDDS!D1237="","",UDDS!D1237),IF($A$20=2,IF('FTP-75'!D1237="","",'FTP-75'!D1237),IF($A$20=3, IF('US06'!D1237="","",'US06'!D1237),IF($A$20=4, IF(NEDC!C1237="","", NEDC!C1237),IF($A$20=5, IF('JPN10-15'!C1237="","",'JPN10-15'!C1237),IF($A$20=6, IF(WLTC!D1237="","", WLTC!D1237),IF($A$20=7, IF('New Cycle 1'!C1237="","", 'New Cycle 1'!C1237),IF($A$20=8, IF('New Cycle 2'!C1237="","", 'New Cycle 2'!C1237),IF($A$20=9, IF('New Cycle 3'!C1237="","", 'New Cycle 3'!C1237),"")))))))))</f>
        <v/>
      </c>
      <c r="S1237" s="32" t="str">
        <f>IF($A$20=1,IF(UDDS!E1237="","",UDDS!E1237),IF($A$20=2,IF('FTP-75'!E1237="","",'FTP-75'!E1237),IF($A$20=3, IF('US06'!E1237="","",'US06'!E1237),IF($A$20=4, IF(NEDC!D1237="","", NEDC!D1237),IF($A$20=5, IF('JPN10-15'!D1237="","",'JPN10-15'!D1237),IF($A$20=6, IF(WLTC!E1237="","", WLTC!E1237),IF($A$20=7, IF('New Cycle 1'!D1237="","", 'New Cycle 1'!D1237),IF($A$20=8, IF('New Cycle 2'!D1237="","", 'New Cycle 2'!D1237),IF($A$20=9, IF('New Cycle 3'!D1237="","", 'New Cycle 3'!D1237),"")))))))))</f>
        <v/>
      </c>
      <c r="T1237" s="32" t="str">
        <f>IF($A$20=1,IF(UDDS!F1237="","",UDDS!F1237),IF($A$20=2,IF('FTP-75'!F1237="","",'FTP-75'!F1237),IF($A$20=3, IF('US06'!F1237="","",'US06'!F1237),IF($A$20=4, IF(NEDC!E1237="","", NEDC!E1237),IF($A$20=5, IF('JPN10-15'!E1237="","",'JPN10-15'!E1237),IF($A$20=6, IF(WLTC!F1237="","", WLTC!F1237),IF($A$20=7, IF('New Cycle 1'!E1237="","", 'New Cycle 1'!E1237),IF($A$20=8, IF('New Cycle 2'!E1237="","", 'New Cycle 2'!E1237),IF($A$20=9, IF('New Cycle 3'!E1237="","", 'New Cycle 3'!E1237),"")))))))))</f>
        <v/>
      </c>
      <c r="U1237" s="32" t="str">
        <f>IF($A$20=1,IF(UDDS!G1237="","",UDDS!G1237),IF($A$20=2,IF('FTP-75'!G1237="","",'FTP-75'!G1237),IF($A$20=3, IF('US06'!G1237="","",'US06'!G1237),IF($A$20=4, IF(NEDC!F1237="","", NEDC!F1237),IF($A$20=5, IF('JPN10-15'!F1237="","",'JPN10-15'!F1237),IF($A$20=6, IF(WLTC!G1237="","", WLTC!G1237),IF($A$20=7, IF('New Cycle 1'!F1237="","", 'New Cycle 1'!F1237),IF($A$20=8, IF('New Cycle 2'!F1237="","", 'New Cycle 2'!F1237),IF($A$20=9, IF('New Cycle 3'!F1237="","", 'New Cycle 3'!F1237),"")))))))))</f>
        <v/>
      </c>
    </row>
    <row r="1238" spans="16:21" x14ac:dyDescent="0.25">
      <c r="P1238" s="8" t="str">
        <f>IF($A$20=1,IF(UDDS!A1238="","",UDDS!A1238),IF($A$20=2,IF('FTP-75'!A1238="","",'FTP-75'!A1238),IF($A$20=3, IF('US06'!A1238="","",'US06'!A1238),IF($A$20=4, IF(NEDC!A1238="","", NEDC!A1238),IF($A$20=5, IF('JPN10-15'!A1238="","",'JPN10-15'!A1238),IF($A$20=6, IF(WLTC!B1238="","", WLTC!B1238),IF($A$20=7, IF('New Cycle 1'!A1238="","", 'New Cycle 1'!A1238),IF($A$20=8, IF('New Cycle 2'!A1238="","", 'New Cycle 3'!A1238),IF($A$20=9, IF('New Cycle 3'!A1238="","", 'New Cycle 3'!A1238),"")))))))))</f>
        <v/>
      </c>
      <c r="Q1238" s="32" t="str">
        <f>IF($A$20=1,IF(UDDS!C1238="","",UDDS!C1238),IF($A$20=2,IF('FTP-75'!C1238="","",'FTP-75'!C1238),IF($A$20=3, IF('US06'!C1238="","",'US06'!C1238),IF($A$20=4, IF(NEDC!B1238="","", NEDC!B1238),IF($A$20=5, IF('JPN10-15'!B1238="","",'JPN10-15'!B1238),IF($A$20=6, IF(WLTC!C1238="","", WLTC!C1238),IF($A$20=7, IF('New Cycle 1'!B1238="","", 'New Cycle 1'!B1238),IF($A$20=8, IF('New Cycle 2'!B1238="","", 'New Cycle 2'!B1238),IF($A$20=9, IF('New Cycle 3'!B1238="","", 'New Cycle 3'!B1238),"")))))))))</f>
        <v/>
      </c>
      <c r="R1238" s="32" t="str">
        <f>IF($A$20=1,IF(UDDS!D1238="","",UDDS!D1238),IF($A$20=2,IF('FTP-75'!D1238="","",'FTP-75'!D1238),IF($A$20=3, IF('US06'!D1238="","",'US06'!D1238),IF($A$20=4, IF(NEDC!C1238="","", NEDC!C1238),IF($A$20=5, IF('JPN10-15'!C1238="","",'JPN10-15'!C1238),IF($A$20=6, IF(WLTC!D1238="","", WLTC!D1238),IF($A$20=7, IF('New Cycle 1'!C1238="","", 'New Cycle 1'!C1238),IF($A$20=8, IF('New Cycle 2'!C1238="","", 'New Cycle 2'!C1238),IF($A$20=9, IF('New Cycle 3'!C1238="","", 'New Cycle 3'!C1238),"")))))))))</f>
        <v/>
      </c>
      <c r="S1238" s="32" t="str">
        <f>IF($A$20=1,IF(UDDS!E1238="","",UDDS!E1238),IF($A$20=2,IF('FTP-75'!E1238="","",'FTP-75'!E1238),IF($A$20=3, IF('US06'!E1238="","",'US06'!E1238),IF($A$20=4, IF(NEDC!D1238="","", NEDC!D1238),IF($A$20=5, IF('JPN10-15'!D1238="","",'JPN10-15'!D1238),IF($A$20=6, IF(WLTC!E1238="","", WLTC!E1238),IF($A$20=7, IF('New Cycle 1'!D1238="","", 'New Cycle 1'!D1238),IF($A$20=8, IF('New Cycle 2'!D1238="","", 'New Cycle 2'!D1238),IF($A$20=9, IF('New Cycle 3'!D1238="","", 'New Cycle 3'!D1238),"")))))))))</f>
        <v/>
      </c>
      <c r="T1238" s="32" t="str">
        <f>IF($A$20=1,IF(UDDS!F1238="","",UDDS!F1238),IF($A$20=2,IF('FTP-75'!F1238="","",'FTP-75'!F1238),IF($A$20=3, IF('US06'!F1238="","",'US06'!F1238),IF($A$20=4, IF(NEDC!E1238="","", NEDC!E1238),IF($A$20=5, IF('JPN10-15'!E1238="","",'JPN10-15'!E1238),IF($A$20=6, IF(WLTC!F1238="","", WLTC!F1238),IF($A$20=7, IF('New Cycle 1'!E1238="","", 'New Cycle 1'!E1238),IF($A$20=8, IF('New Cycle 2'!E1238="","", 'New Cycle 2'!E1238),IF($A$20=9, IF('New Cycle 3'!E1238="","", 'New Cycle 3'!E1238),"")))))))))</f>
        <v/>
      </c>
      <c r="U1238" s="32" t="str">
        <f>IF($A$20=1,IF(UDDS!G1238="","",UDDS!G1238),IF($A$20=2,IF('FTP-75'!G1238="","",'FTP-75'!G1238),IF($A$20=3, IF('US06'!G1238="","",'US06'!G1238),IF($A$20=4, IF(NEDC!F1238="","", NEDC!F1238),IF($A$20=5, IF('JPN10-15'!F1238="","",'JPN10-15'!F1238),IF($A$20=6, IF(WLTC!G1238="","", WLTC!G1238),IF($A$20=7, IF('New Cycle 1'!F1238="","", 'New Cycle 1'!F1238),IF($A$20=8, IF('New Cycle 2'!F1238="","", 'New Cycle 2'!F1238),IF($A$20=9, IF('New Cycle 3'!F1238="","", 'New Cycle 3'!F1238),"")))))))))</f>
        <v/>
      </c>
    </row>
    <row r="1239" spans="16:21" x14ac:dyDescent="0.25">
      <c r="P1239" s="8" t="str">
        <f>IF($A$20=1,IF(UDDS!A1239="","",UDDS!A1239),IF($A$20=2,IF('FTP-75'!A1239="","",'FTP-75'!A1239),IF($A$20=3, IF('US06'!A1239="","",'US06'!A1239),IF($A$20=4, IF(NEDC!A1239="","", NEDC!A1239),IF($A$20=5, IF('JPN10-15'!A1239="","",'JPN10-15'!A1239),IF($A$20=6, IF(WLTC!B1239="","", WLTC!B1239),IF($A$20=7, IF('New Cycle 1'!A1239="","", 'New Cycle 1'!A1239),IF($A$20=8, IF('New Cycle 2'!A1239="","", 'New Cycle 3'!A1239),IF($A$20=9, IF('New Cycle 3'!A1239="","", 'New Cycle 3'!A1239),"")))))))))</f>
        <v/>
      </c>
      <c r="Q1239" s="32" t="str">
        <f>IF($A$20=1,IF(UDDS!C1239="","",UDDS!C1239),IF($A$20=2,IF('FTP-75'!C1239="","",'FTP-75'!C1239),IF($A$20=3, IF('US06'!C1239="","",'US06'!C1239),IF($A$20=4, IF(NEDC!B1239="","", NEDC!B1239),IF($A$20=5, IF('JPN10-15'!B1239="","",'JPN10-15'!B1239),IF($A$20=6, IF(WLTC!C1239="","", WLTC!C1239),IF($A$20=7, IF('New Cycle 1'!B1239="","", 'New Cycle 1'!B1239),IF($A$20=8, IF('New Cycle 2'!B1239="","", 'New Cycle 2'!B1239),IF($A$20=9, IF('New Cycle 3'!B1239="","", 'New Cycle 3'!B1239),"")))))))))</f>
        <v/>
      </c>
      <c r="R1239" s="32" t="str">
        <f>IF($A$20=1,IF(UDDS!D1239="","",UDDS!D1239),IF($A$20=2,IF('FTP-75'!D1239="","",'FTP-75'!D1239),IF($A$20=3, IF('US06'!D1239="","",'US06'!D1239),IF($A$20=4, IF(NEDC!C1239="","", NEDC!C1239),IF($A$20=5, IF('JPN10-15'!C1239="","",'JPN10-15'!C1239),IF($A$20=6, IF(WLTC!D1239="","", WLTC!D1239),IF($A$20=7, IF('New Cycle 1'!C1239="","", 'New Cycle 1'!C1239),IF($A$20=8, IF('New Cycle 2'!C1239="","", 'New Cycle 2'!C1239),IF($A$20=9, IF('New Cycle 3'!C1239="","", 'New Cycle 3'!C1239),"")))))))))</f>
        <v/>
      </c>
      <c r="S1239" s="32" t="str">
        <f>IF($A$20=1,IF(UDDS!E1239="","",UDDS!E1239),IF($A$20=2,IF('FTP-75'!E1239="","",'FTP-75'!E1239),IF($A$20=3, IF('US06'!E1239="","",'US06'!E1239),IF($A$20=4, IF(NEDC!D1239="","", NEDC!D1239),IF($A$20=5, IF('JPN10-15'!D1239="","",'JPN10-15'!D1239),IF($A$20=6, IF(WLTC!E1239="","", WLTC!E1239),IF($A$20=7, IF('New Cycle 1'!D1239="","", 'New Cycle 1'!D1239),IF($A$20=8, IF('New Cycle 2'!D1239="","", 'New Cycle 2'!D1239),IF($A$20=9, IF('New Cycle 3'!D1239="","", 'New Cycle 3'!D1239),"")))))))))</f>
        <v/>
      </c>
      <c r="T1239" s="32" t="str">
        <f>IF($A$20=1,IF(UDDS!F1239="","",UDDS!F1239),IF($A$20=2,IF('FTP-75'!F1239="","",'FTP-75'!F1239),IF($A$20=3, IF('US06'!F1239="","",'US06'!F1239),IF($A$20=4, IF(NEDC!E1239="","", NEDC!E1239),IF($A$20=5, IF('JPN10-15'!E1239="","",'JPN10-15'!E1239),IF($A$20=6, IF(WLTC!F1239="","", WLTC!F1239),IF($A$20=7, IF('New Cycle 1'!E1239="","", 'New Cycle 1'!E1239),IF($A$20=8, IF('New Cycle 2'!E1239="","", 'New Cycle 2'!E1239),IF($A$20=9, IF('New Cycle 3'!E1239="","", 'New Cycle 3'!E1239),"")))))))))</f>
        <v/>
      </c>
      <c r="U1239" s="32" t="str">
        <f>IF($A$20=1,IF(UDDS!G1239="","",UDDS!G1239),IF($A$20=2,IF('FTP-75'!G1239="","",'FTP-75'!G1239),IF($A$20=3, IF('US06'!G1239="","",'US06'!G1239),IF($A$20=4, IF(NEDC!F1239="","", NEDC!F1239),IF($A$20=5, IF('JPN10-15'!F1239="","",'JPN10-15'!F1239),IF($A$20=6, IF(WLTC!G1239="","", WLTC!G1239),IF($A$20=7, IF('New Cycle 1'!F1239="","", 'New Cycle 1'!F1239),IF($A$20=8, IF('New Cycle 2'!F1239="","", 'New Cycle 2'!F1239),IF($A$20=9, IF('New Cycle 3'!F1239="","", 'New Cycle 3'!F1239),"")))))))))</f>
        <v/>
      </c>
    </row>
    <row r="1240" spans="16:21" x14ac:dyDescent="0.25">
      <c r="P1240" s="8" t="str">
        <f>IF($A$20=1,IF(UDDS!A1240="","",UDDS!A1240),IF($A$20=2,IF('FTP-75'!A1240="","",'FTP-75'!A1240),IF($A$20=3, IF('US06'!A1240="","",'US06'!A1240),IF($A$20=4, IF(NEDC!A1240="","", NEDC!A1240),IF($A$20=5, IF('JPN10-15'!A1240="","",'JPN10-15'!A1240),IF($A$20=6, IF(WLTC!B1240="","", WLTC!B1240),IF($A$20=7, IF('New Cycle 1'!A1240="","", 'New Cycle 1'!A1240),IF($A$20=8, IF('New Cycle 2'!A1240="","", 'New Cycle 3'!A1240),IF($A$20=9, IF('New Cycle 3'!A1240="","", 'New Cycle 3'!A1240),"")))))))))</f>
        <v/>
      </c>
      <c r="Q1240" s="32" t="str">
        <f>IF($A$20=1,IF(UDDS!C1240="","",UDDS!C1240),IF($A$20=2,IF('FTP-75'!C1240="","",'FTP-75'!C1240),IF($A$20=3, IF('US06'!C1240="","",'US06'!C1240),IF($A$20=4, IF(NEDC!B1240="","", NEDC!B1240),IF($A$20=5, IF('JPN10-15'!B1240="","",'JPN10-15'!B1240),IF($A$20=6, IF(WLTC!C1240="","", WLTC!C1240),IF($A$20=7, IF('New Cycle 1'!B1240="","", 'New Cycle 1'!B1240),IF($A$20=8, IF('New Cycle 2'!B1240="","", 'New Cycle 2'!B1240),IF($A$20=9, IF('New Cycle 3'!B1240="","", 'New Cycle 3'!B1240),"")))))))))</f>
        <v/>
      </c>
      <c r="R1240" s="32" t="str">
        <f>IF($A$20=1,IF(UDDS!D1240="","",UDDS!D1240),IF($A$20=2,IF('FTP-75'!D1240="","",'FTP-75'!D1240),IF($A$20=3, IF('US06'!D1240="","",'US06'!D1240),IF($A$20=4, IF(NEDC!C1240="","", NEDC!C1240),IF($A$20=5, IF('JPN10-15'!C1240="","",'JPN10-15'!C1240),IF($A$20=6, IF(WLTC!D1240="","", WLTC!D1240),IF($A$20=7, IF('New Cycle 1'!C1240="","", 'New Cycle 1'!C1240),IF($A$20=8, IF('New Cycle 2'!C1240="","", 'New Cycle 2'!C1240),IF($A$20=9, IF('New Cycle 3'!C1240="","", 'New Cycle 3'!C1240),"")))))))))</f>
        <v/>
      </c>
      <c r="S1240" s="32" t="str">
        <f>IF($A$20=1,IF(UDDS!E1240="","",UDDS!E1240),IF($A$20=2,IF('FTP-75'!E1240="","",'FTP-75'!E1240),IF($A$20=3, IF('US06'!E1240="","",'US06'!E1240),IF($A$20=4, IF(NEDC!D1240="","", NEDC!D1240),IF($A$20=5, IF('JPN10-15'!D1240="","",'JPN10-15'!D1240),IF($A$20=6, IF(WLTC!E1240="","", WLTC!E1240),IF($A$20=7, IF('New Cycle 1'!D1240="","", 'New Cycle 1'!D1240),IF($A$20=8, IF('New Cycle 2'!D1240="","", 'New Cycle 2'!D1240),IF($A$20=9, IF('New Cycle 3'!D1240="","", 'New Cycle 3'!D1240),"")))))))))</f>
        <v/>
      </c>
      <c r="T1240" s="32" t="str">
        <f>IF($A$20=1,IF(UDDS!F1240="","",UDDS!F1240),IF($A$20=2,IF('FTP-75'!F1240="","",'FTP-75'!F1240),IF($A$20=3, IF('US06'!F1240="","",'US06'!F1240),IF($A$20=4, IF(NEDC!E1240="","", NEDC!E1240),IF($A$20=5, IF('JPN10-15'!E1240="","",'JPN10-15'!E1240),IF($A$20=6, IF(WLTC!F1240="","", WLTC!F1240),IF($A$20=7, IF('New Cycle 1'!E1240="","", 'New Cycle 1'!E1240),IF($A$20=8, IF('New Cycle 2'!E1240="","", 'New Cycle 2'!E1240),IF($A$20=9, IF('New Cycle 3'!E1240="","", 'New Cycle 3'!E1240),"")))))))))</f>
        <v/>
      </c>
      <c r="U1240" s="32" t="str">
        <f>IF($A$20=1,IF(UDDS!G1240="","",UDDS!G1240),IF($A$20=2,IF('FTP-75'!G1240="","",'FTP-75'!G1240),IF($A$20=3, IF('US06'!G1240="","",'US06'!G1240),IF($A$20=4, IF(NEDC!F1240="","", NEDC!F1240),IF($A$20=5, IF('JPN10-15'!F1240="","",'JPN10-15'!F1240),IF($A$20=6, IF(WLTC!G1240="","", WLTC!G1240),IF($A$20=7, IF('New Cycle 1'!F1240="","", 'New Cycle 1'!F1240),IF($A$20=8, IF('New Cycle 2'!F1240="","", 'New Cycle 2'!F1240),IF($A$20=9, IF('New Cycle 3'!F1240="","", 'New Cycle 3'!F1240),"")))))))))</f>
        <v/>
      </c>
    </row>
    <row r="1241" spans="16:21" x14ac:dyDescent="0.25">
      <c r="P1241" s="8" t="str">
        <f>IF($A$20=1,IF(UDDS!A1241="","",UDDS!A1241),IF($A$20=2,IF('FTP-75'!A1241="","",'FTP-75'!A1241),IF($A$20=3, IF('US06'!A1241="","",'US06'!A1241),IF($A$20=4, IF(NEDC!A1241="","", NEDC!A1241),IF($A$20=5, IF('JPN10-15'!A1241="","",'JPN10-15'!A1241),IF($A$20=6, IF(WLTC!B1241="","", WLTC!B1241),IF($A$20=7, IF('New Cycle 1'!A1241="","", 'New Cycle 1'!A1241),IF($A$20=8, IF('New Cycle 2'!A1241="","", 'New Cycle 3'!A1241),IF($A$20=9, IF('New Cycle 3'!A1241="","", 'New Cycle 3'!A1241),"")))))))))</f>
        <v/>
      </c>
      <c r="Q1241" s="32" t="str">
        <f>IF($A$20=1,IF(UDDS!C1241="","",UDDS!C1241),IF($A$20=2,IF('FTP-75'!C1241="","",'FTP-75'!C1241),IF($A$20=3, IF('US06'!C1241="","",'US06'!C1241),IF($A$20=4, IF(NEDC!B1241="","", NEDC!B1241),IF($A$20=5, IF('JPN10-15'!B1241="","",'JPN10-15'!B1241),IF($A$20=6, IF(WLTC!C1241="","", WLTC!C1241),IF($A$20=7, IF('New Cycle 1'!B1241="","", 'New Cycle 1'!B1241),IF($A$20=8, IF('New Cycle 2'!B1241="","", 'New Cycle 2'!B1241),IF($A$20=9, IF('New Cycle 3'!B1241="","", 'New Cycle 3'!B1241),"")))))))))</f>
        <v/>
      </c>
      <c r="R1241" s="32" t="str">
        <f>IF($A$20=1,IF(UDDS!D1241="","",UDDS!D1241),IF($A$20=2,IF('FTP-75'!D1241="","",'FTP-75'!D1241),IF($A$20=3, IF('US06'!D1241="","",'US06'!D1241),IF($A$20=4, IF(NEDC!C1241="","", NEDC!C1241),IF($A$20=5, IF('JPN10-15'!C1241="","",'JPN10-15'!C1241),IF($A$20=6, IF(WLTC!D1241="","", WLTC!D1241),IF($A$20=7, IF('New Cycle 1'!C1241="","", 'New Cycle 1'!C1241),IF($A$20=8, IF('New Cycle 2'!C1241="","", 'New Cycle 2'!C1241),IF($A$20=9, IF('New Cycle 3'!C1241="","", 'New Cycle 3'!C1241),"")))))))))</f>
        <v/>
      </c>
      <c r="S1241" s="32" t="str">
        <f>IF($A$20=1,IF(UDDS!E1241="","",UDDS!E1241),IF($A$20=2,IF('FTP-75'!E1241="","",'FTP-75'!E1241),IF($A$20=3, IF('US06'!E1241="","",'US06'!E1241),IF($A$20=4, IF(NEDC!D1241="","", NEDC!D1241),IF($A$20=5, IF('JPN10-15'!D1241="","",'JPN10-15'!D1241),IF($A$20=6, IF(WLTC!E1241="","", WLTC!E1241),IF($A$20=7, IF('New Cycle 1'!D1241="","", 'New Cycle 1'!D1241),IF($A$20=8, IF('New Cycle 2'!D1241="","", 'New Cycle 2'!D1241),IF($A$20=9, IF('New Cycle 3'!D1241="","", 'New Cycle 3'!D1241),"")))))))))</f>
        <v/>
      </c>
      <c r="T1241" s="32" t="str">
        <f>IF($A$20=1,IF(UDDS!F1241="","",UDDS!F1241),IF($A$20=2,IF('FTP-75'!F1241="","",'FTP-75'!F1241),IF($A$20=3, IF('US06'!F1241="","",'US06'!F1241),IF($A$20=4, IF(NEDC!E1241="","", NEDC!E1241),IF($A$20=5, IF('JPN10-15'!E1241="","",'JPN10-15'!E1241),IF($A$20=6, IF(WLTC!F1241="","", WLTC!F1241),IF($A$20=7, IF('New Cycle 1'!E1241="","", 'New Cycle 1'!E1241),IF($A$20=8, IF('New Cycle 2'!E1241="","", 'New Cycle 2'!E1241),IF($A$20=9, IF('New Cycle 3'!E1241="","", 'New Cycle 3'!E1241),"")))))))))</f>
        <v/>
      </c>
      <c r="U1241" s="32" t="str">
        <f>IF($A$20=1,IF(UDDS!G1241="","",UDDS!G1241),IF($A$20=2,IF('FTP-75'!G1241="","",'FTP-75'!G1241),IF($A$20=3, IF('US06'!G1241="","",'US06'!G1241),IF($A$20=4, IF(NEDC!F1241="","", NEDC!F1241),IF($A$20=5, IF('JPN10-15'!F1241="","",'JPN10-15'!F1241),IF($A$20=6, IF(WLTC!G1241="","", WLTC!G1241),IF($A$20=7, IF('New Cycle 1'!F1241="","", 'New Cycle 1'!F1241),IF($A$20=8, IF('New Cycle 2'!F1241="","", 'New Cycle 2'!F1241),IF($A$20=9, IF('New Cycle 3'!F1241="","", 'New Cycle 3'!F1241),"")))))))))</f>
        <v/>
      </c>
    </row>
    <row r="1242" spans="16:21" x14ac:dyDescent="0.25">
      <c r="P1242" s="8" t="str">
        <f>IF($A$20=1,IF(UDDS!A1242="","",UDDS!A1242),IF($A$20=2,IF('FTP-75'!A1242="","",'FTP-75'!A1242),IF($A$20=3, IF('US06'!A1242="","",'US06'!A1242),IF($A$20=4, IF(NEDC!A1242="","", NEDC!A1242),IF($A$20=5, IF('JPN10-15'!A1242="","",'JPN10-15'!A1242),IF($A$20=6, IF(WLTC!B1242="","", WLTC!B1242),IF($A$20=7, IF('New Cycle 1'!A1242="","", 'New Cycle 1'!A1242),IF($A$20=8, IF('New Cycle 2'!A1242="","", 'New Cycle 3'!A1242),IF($A$20=9, IF('New Cycle 3'!A1242="","", 'New Cycle 3'!A1242),"")))))))))</f>
        <v/>
      </c>
      <c r="Q1242" s="32" t="str">
        <f>IF($A$20=1,IF(UDDS!C1242="","",UDDS!C1242),IF($A$20=2,IF('FTP-75'!C1242="","",'FTP-75'!C1242),IF($A$20=3, IF('US06'!C1242="","",'US06'!C1242),IF($A$20=4, IF(NEDC!B1242="","", NEDC!B1242),IF($A$20=5, IF('JPN10-15'!B1242="","",'JPN10-15'!B1242),IF($A$20=6, IF(WLTC!C1242="","", WLTC!C1242),IF($A$20=7, IF('New Cycle 1'!B1242="","", 'New Cycle 1'!B1242),IF($A$20=8, IF('New Cycle 2'!B1242="","", 'New Cycle 2'!B1242),IF($A$20=9, IF('New Cycle 3'!B1242="","", 'New Cycle 3'!B1242),"")))))))))</f>
        <v/>
      </c>
      <c r="R1242" s="32" t="str">
        <f>IF($A$20=1,IF(UDDS!D1242="","",UDDS!D1242),IF($A$20=2,IF('FTP-75'!D1242="","",'FTP-75'!D1242),IF($A$20=3, IF('US06'!D1242="","",'US06'!D1242),IF($A$20=4, IF(NEDC!C1242="","", NEDC!C1242),IF($A$20=5, IF('JPN10-15'!C1242="","",'JPN10-15'!C1242),IF($A$20=6, IF(WLTC!D1242="","", WLTC!D1242),IF($A$20=7, IF('New Cycle 1'!C1242="","", 'New Cycle 1'!C1242),IF($A$20=8, IF('New Cycle 2'!C1242="","", 'New Cycle 2'!C1242),IF($A$20=9, IF('New Cycle 3'!C1242="","", 'New Cycle 3'!C1242),"")))))))))</f>
        <v/>
      </c>
      <c r="S1242" s="32" t="str">
        <f>IF($A$20=1,IF(UDDS!E1242="","",UDDS!E1242),IF($A$20=2,IF('FTP-75'!E1242="","",'FTP-75'!E1242),IF($A$20=3, IF('US06'!E1242="","",'US06'!E1242),IF($A$20=4, IF(NEDC!D1242="","", NEDC!D1242),IF($A$20=5, IF('JPN10-15'!D1242="","",'JPN10-15'!D1242),IF($A$20=6, IF(WLTC!E1242="","", WLTC!E1242),IF($A$20=7, IF('New Cycle 1'!D1242="","", 'New Cycle 1'!D1242),IF($A$20=8, IF('New Cycle 2'!D1242="","", 'New Cycle 2'!D1242),IF($A$20=9, IF('New Cycle 3'!D1242="","", 'New Cycle 3'!D1242),"")))))))))</f>
        <v/>
      </c>
      <c r="T1242" s="32" t="str">
        <f>IF($A$20=1,IF(UDDS!F1242="","",UDDS!F1242),IF($A$20=2,IF('FTP-75'!F1242="","",'FTP-75'!F1242),IF($A$20=3, IF('US06'!F1242="","",'US06'!F1242),IF($A$20=4, IF(NEDC!E1242="","", NEDC!E1242),IF($A$20=5, IF('JPN10-15'!E1242="","",'JPN10-15'!E1242),IF($A$20=6, IF(WLTC!F1242="","", WLTC!F1242),IF($A$20=7, IF('New Cycle 1'!E1242="","", 'New Cycle 1'!E1242),IF($A$20=8, IF('New Cycle 2'!E1242="","", 'New Cycle 2'!E1242),IF($A$20=9, IF('New Cycle 3'!E1242="","", 'New Cycle 3'!E1242),"")))))))))</f>
        <v/>
      </c>
      <c r="U1242" s="32" t="str">
        <f>IF($A$20=1,IF(UDDS!G1242="","",UDDS!G1242),IF($A$20=2,IF('FTP-75'!G1242="","",'FTP-75'!G1242),IF($A$20=3, IF('US06'!G1242="","",'US06'!G1242),IF($A$20=4, IF(NEDC!F1242="","", NEDC!F1242),IF($A$20=5, IF('JPN10-15'!F1242="","",'JPN10-15'!F1242),IF($A$20=6, IF(WLTC!G1242="","", WLTC!G1242),IF($A$20=7, IF('New Cycle 1'!F1242="","", 'New Cycle 1'!F1242),IF($A$20=8, IF('New Cycle 2'!F1242="","", 'New Cycle 2'!F1242),IF($A$20=9, IF('New Cycle 3'!F1242="","", 'New Cycle 3'!F1242),"")))))))))</f>
        <v/>
      </c>
    </row>
    <row r="1243" spans="16:21" x14ac:dyDescent="0.25">
      <c r="P1243" s="8" t="str">
        <f>IF($A$20=1,IF(UDDS!A1243="","",UDDS!A1243),IF($A$20=2,IF('FTP-75'!A1243="","",'FTP-75'!A1243),IF($A$20=3, IF('US06'!A1243="","",'US06'!A1243),IF($A$20=4, IF(NEDC!A1243="","", NEDC!A1243),IF($A$20=5, IF('JPN10-15'!A1243="","",'JPN10-15'!A1243),IF($A$20=6, IF(WLTC!B1243="","", WLTC!B1243),IF($A$20=7, IF('New Cycle 1'!A1243="","", 'New Cycle 1'!A1243),IF($A$20=8, IF('New Cycle 2'!A1243="","", 'New Cycle 3'!A1243),IF($A$20=9, IF('New Cycle 3'!A1243="","", 'New Cycle 3'!A1243),"")))))))))</f>
        <v/>
      </c>
      <c r="Q1243" s="32" t="str">
        <f>IF($A$20=1,IF(UDDS!C1243="","",UDDS!C1243),IF($A$20=2,IF('FTP-75'!C1243="","",'FTP-75'!C1243),IF($A$20=3, IF('US06'!C1243="","",'US06'!C1243),IF($A$20=4, IF(NEDC!B1243="","", NEDC!B1243),IF($A$20=5, IF('JPN10-15'!B1243="","",'JPN10-15'!B1243),IF($A$20=6, IF(WLTC!C1243="","", WLTC!C1243),IF($A$20=7, IF('New Cycle 1'!B1243="","", 'New Cycle 1'!B1243),IF($A$20=8, IF('New Cycle 2'!B1243="","", 'New Cycle 2'!B1243),IF($A$20=9, IF('New Cycle 3'!B1243="","", 'New Cycle 3'!B1243),"")))))))))</f>
        <v/>
      </c>
      <c r="R1243" s="32" t="str">
        <f>IF($A$20=1,IF(UDDS!D1243="","",UDDS!D1243),IF($A$20=2,IF('FTP-75'!D1243="","",'FTP-75'!D1243),IF($A$20=3, IF('US06'!D1243="","",'US06'!D1243),IF($A$20=4, IF(NEDC!C1243="","", NEDC!C1243),IF($A$20=5, IF('JPN10-15'!C1243="","",'JPN10-15'!C1243),IF($A$20=6, IF(WLTC!D1243="","", WLTC!D1243),IF($A$20=7, IF('New Cycle 1'!C1243="","", 'New Cycle 1'!C1243),IF($A$20=8, IF('New Cycle 2'!C1243="","", 'New Cycle 2'!C1243),IF($A$20=9, IF('New Cycle 3'!C1243="","", 'New Cycle 3'!C1243),"")))))))))</f>
        <v/>
      </c>
      <c r="S1243" s="32" t="str">
        <f>IF($A$20=1,IF(UDDS!E1243="","",UDDS!E1243),IF($A$20=2,IF('FTP-75'!E1243="","",'FTP-75'!E1243),IF($A$20=3, IF('US06'!E1243="","",'US06'!E1243),IF($A$20=4, IF(NEDC!D1243="","", NEDC!D1243),IF($A$20=5, IF('JPN10-15'!D1243="","",'JPN10-15'!D1243),IF($A$20=6, IF(WLTC!E1243="","", WLTC!E1243),IF($A$20=7, IF('New Cycle 1'!D1243="","", 'New Cycle 1'!D1243),IF($A$20=8, IF('New Cycle 2'!D1243="","", 'New Cycle 2'!D1243),IF($A$20=9, IF('New Cycle 3'!D1243="","", 'New Cycle 3'!D1243),"")))))))))</f>
        <v/>
      </c>
      <c r="T1243" s="32" t="str">
        <f>IF($A$20=1,IF(UDDS!F1243="","",UDDS!F1243),IF($A$20=2,IF('FTP-75'!F1243="","",'FTP-75'!F1243),IF($A$20=3, IF('US06'!F1243="","",'US06'!F1243),IF($A$20=4, IF(NEDC!E1243="","", NEDC!E1243),IF($A$20=5, IF('JPN10-15'!E1243="","",'JPN10-15'!E1243),IF($A$20=6, IF(WLTC!F1243="","", WLTC!F1243),IF($A$20=7, IF('New Cycle 1'!E1243="","", 'New Cycle 1'!E1243),IF($A$20=8, IF('New Cycle 2'!E1243="","", 'New Cycle 2'!E1243),IF($A$20=9, IF('New Cycle 3'!E1243="","", 'New Cycle 3'!E1243),"")))))))))</f>
        <v/>
      </c>
      <c r="U1243" s="32" t="str">
        <f>IF($A$20=1,IF(UDDS!G1243="","",UDDS!G1243),IF($A$20=2,IF('FTP-75'!G1243="","",'FTP-75'!G1243),IF($A$20=3, IF('US06'!G1243="","",'US06'!G1243),IF($A$20=4, IF(NEDC!F1243="","", NEDC!F1243),IF($A$20=5, IF('JPN10-15'!F1243="","",'JPN10-15'!F1243),IF($A$20=6, IF(WLTC!G1243="","", WLTC!G1243),IF($A$20=7, IF('New Cycle 1'!F1243="","", 'New Cycle 1'!F1243),IF($A$20=8, IF('New Cycle 2'!F1243="","", 'New Cycle 2'!F1243),IF($A$20=9, IF('New Cycle 3'!F1243="","", 'New Cycle 3'!F1243),"")))))))))</f>
        <v/>
      </c>
    </row>
    <row r="1244" spans="16:21" x14ac:dyDescent="0.25">
      <c r="P1244" s="8" t="str">
        <f>IF($A$20=1,IF(UDDS!A1244="","",UDDS!A1244),IF($A$20=2,IF('FTP-75'!A1244="","",'FTP-75'!A1244),IF($A$20=3, IF('US06'!A1244="","",'US06'!A1244),IF($A$20=4, IF(NEDC!A1244="","", NEDC!A1244),IF($A$20=5, IF('JPN10-15'!A1244="","",'JPN10-15'!A1244),IF($A$20=6, IF(WLTC!B1244="","", WLTC!B1244),IF($A$20=7, IF('New Cycle 1'!A1244="","", 'New Cycle 1'!A1244),IF($A$20=8, IF('New Cycle 2'!A1244="","", 'New Cycle 3'!A1244),IF($A$20=9, IF('New Cycle 3'!A1244="","", 'New Cycle 3'!A1244),"")))))))))</f>
        <v/>
      </c>
      <c r="Q1244" s="32" t="str">
        <f>IF($A$20=1,IF(UDDS!C1244="","",UDDS!C1244),IF($A$20=2,IF('FTP-75'!C1244="","",'FTP-75'!C1244),IF($A$20=3, IF('US06'!C1244="","",'US06'!C1244),IF($A$20=4, IF(NEDC!B1244="","", NEDC!B1244),IF($A$20=5, IF('JPN10-15'!B1244="","",'JPN10-15'!B1244),IF($A$20=6, IF(WLTC!C1244="","", WLTC!C1244),IF($A$20=7, IF('New Cycle 1'!B1244="","", 'New Cycle 1'!B1244),IF($A$20=8, IF('New Cycle 2'!B1244="","", 'New Cycle 2'!B1244),IF($A$20=9, IF('New Cycle 3'!B1244="","", 'New Cycle 3'!B1244),"")))))))))</f>
        <v/>
      </c>
      <c r="R1244" s="32" t="str">
        <f>IF($A$20=1,IF(UDDS!D1244="","",UDDS!D1244),IF($A$20=2,IF('FTP-75'!D1244="","",'FTP-75'!D1244),IF($A$20=3, IF('US06'!D1244="","",'US06'!D1244),IF($A$20=4, IF(NEDC!C1244="","", NEDC!C1244),IF($A$20=5, IF('JPN10-15'!C1244="","",'JPN10-15'!C1244),IF($A$20=6, IF(WLTC!D1244="","", WLTC!D1244),IF($A$20=7, IF('New Cycle 1'!C1244="","", 'New Cycle 1'!C1244),IF($A$20=8, IF('New Cycle 2'!C1244="","", 'New Cycle 2'!C1244),IF($A$20=9, IF('New Cycle 3'!C1244="","", 'New Cycle 3'!C1244),"")))))))))</f>
        <v/>
      </c>
      <c r="S1244" s="32" t="str">
        <f>IF($A$20=1,IF(UDDS!E1244="","",UDDS!E1244),IF($A$20=2,IF('FTP-75'!E1244="","",'FTP-75'!E1244),IF($A$20=3, IF('US06'!E1244="","",'US06'!E1244),IF($A$20=4, IF(NEDC!D1244="","", NEDC!D1244),IF($A$20=5, IF('JPN10-15'!D1244="","",'JPN10-15'!D1244),IF($A$20=6, IF(WLTC!E1244="","", WLTC!E1244),IF($A$20=7, IF('New Cycle 1'!D1244="","", 'New Cycle 1'!D1244),IF($A$20=8, IF('New Cycle 2'!D1244="","", 'New Cycle 2'!D1244),IF($A$20=9, IF('New Cycle 3'!D1244="","", 'New Cycle 3'!D1244),"")))))))))</f>
        <v/>
      </c>
      <c r="T1244" s="32" t="str">
        <f>IF($A$20=1,IF(UDDS!F1244="","",UDDS!F1244),IF($A$20=2,IF('FTP-75'!F1244="","",'FTP-75'!F1244),IF($A$20=3, IF('US06'!F1244="","",'US06'!F1244),IF($A$20=4, IF(NEDC!E1244="","", NEDC!E1244),IF($A$20=5, IF('JPN10-15'!E1244="","",'JPN10-15'!E1244),IF($A$20=6, IF(WLTC!F1244="","", WLTC!F1244),IF($A$20=7, IF('New Cycle 1'!E1244="","", 'New Cycle 1'!E1244),IF($A$20=8, IF('New Cycle 2'!E1244="","", 'New Cycle 2'!E1244),IF($A$20=9, IF('New Cycle 3'!E1244="","", 'New Cycle 3'!E1244),"")))))))))</f>
        <v/>
      </c>
      <c r="U1244" s="32" t="str">
        <f>IF($A$20=1,IF(UDDS!G1244="","",UDDS!G1244),IF($A$20=2,IF('FTP-75'!G1244="","",'FTP-75'!G1244),IF($A$20=3, IF('US06'!G1244="","",'US06'!G1244),IF($A$20=4, IF(NEDC!F1244="","", NEDC!F1244),IF($A$20=5, IF('JPN10-15'!F1244="","",'JPN10-15'!F1244),IF($A$20=6, IF(WLTC!G1244="","", WLTC!G1244),IF($A$20=7, IF('New Cycle 1'!F1244="","", 'New Cycle 1'!F1244),IF($A$20=8, IF('New Cycle 2'!F1244="","", 'New Cycle 2'!F1244),IF($A$20=9, IF('New Cycle 3'!F1244="","", 'New Cycle 3'!F1244),"")))))))))</f>
        <v/>
      </c>
    </row>
    <row r="1245" spans="16:21" x14ac:dyDescent="0.25">
      <c r="P1245" s="8" t="str">
        <f>IF($A$20=1,IF(UDDS!A1245="","",UDDS!A1245),IF($A$20=2,IF('FTP-75'!A1245="","",'FTP-75'!A1245),IF($A$20=3, IF('US06'!A1245="","",'US06'!A1245),IF($A$20=4, IF(NEDC!A1245="","", NEDC!A1245),IF($A$20=5, IF('JPN10-15'!A1245="","",'JPN10-15'!A1245),IF($A$20=6, IF(WLTC!B1245="","", WLTC!B1245),IF($A$20=7, IF('New Cycle 1'!A1245="","", 'New Cycle 1'!A1245),IF($A$20=8, IF('New Cycle 2'!A1245="","", 'New Cycle 3'!A1245),IF($A$20=9, IF('New Cycle 3'!A1245="","", 'New Cycle 3'!A1245),"")))))))))</f>
        <v/>
      </c>
      <c r="Q1245" s="32" t="str">
        <f>IF($A$20=1,IF(UDDS!C1245="","",UDDS!C1245),IF($A$20=2,IF('FTP-75'!C1245="","",'FTP-75'!C1245),IF($A$20=3, IF('US06'!C1245="","",'US06'!C1245),IF($A$20=4, IF(NEDC!B1245="","", NEDC!B1245),IF($A$20=5, IF('JPN10-15'!B1245="","",'JPN10-15'!B1245),IF($A$20=6, IF(WLTC!C1245="","", WLTC!C1245),IF($A$20=7, IF('New Cycle 1'!B1245="","", 'New Cycle 1'!B1245),IF($A$20=8, IF('New Cycle 2'!B1245="","", 'New Cycle 2'!B1245),IF($A$20=9, IF('New Cycle 3'!B1245="","", 'New Cycle 3'!B1245),"")))))))))</f>
        <v/>
      </c>
      <c r="R1245" s="32" t="str">
        <f>IF($A$20=1,IF(UDDS!D1245="","",UDDS!D1245),IF($A$20=2,IF('FTP-75'!D1245="","",'FTP-75'!D1245),IF($A$20=3, IF('US06'!D1245="","",'US06'!D1245),IF($A$20=4, IF(NEDC!C1245="","", NEDC!C1245),IF($A$20=5, IF('JPN10-15'!C1245="","",'JPN10-15'!C1245),IF($A$20=6, IF(WLTC!D1245="","", WLTC!D1245),IF($A$20=7, IF('New Cycle 1'!C1245="","", 'New Cycle 1'!C1245),IF($A$20=8, IF('New Cycle 2'!C1245="","", 'New Cycle 2'!C1245),IF($A$20=9, IF('New Cycle 3'!C1245="","", 'New Cycle 3'!C1245),"")))))))))</f>
        <v/>
      </c>
      <c r="S1245" s="32" t="str">
        <f>IF($A$20=1,IF(UDDS!E1245="","",UDDS!E1245),IF($A$20=2,IF('FTP-75'!E1245="","",'FTP-75'!E1245),IF($A$20=3, IF('US06'!E1245="","",'US06'!E1245),IF($A$20=4, IF(NEDC!D1245="","", NEDC!D1245),IF($A$20=5, IF('JPN10-15'!D1245="","",'JPN10-15'!D1245),IF($A$20=6, IF(WLTC!E1245="","", WLTC!E1245),IF($A$20=7, IF('New Cycle 1'!D1245="","", 'New Cycle 1'!D1245),IF($A$20=8, IF('New Cycle 2'!D1245="","", 'New Cycle 2'!D1245),IF($A$20=9, IF('New Cycle 3'!D1245="","", 'New Cycle 3'!D1245),"")))))))))</f>
        <v/>
      </c>
      <c r="T1245" s="32" t="str">
        <f>IF($A$20=1,IF(UDDS!F1245="","",UDDS!F1245),IF($A$20=2,IF('FTP-75'!F1245="","",'FTP-75'!F1245),IF($A$20=3, IF('US06'!F1245="","",'US06'!F1245),IF($A$20=4, IF(NEDC!E1245="","", NEDC!E1245),IF($A$20=5, IF('JPN10-15'!E1245="","",'JPN10-15'!E1245),IF($A$20=6, IF(WLTC!F1245="","", WLTC!F1245),IF($A$20=7, IF('New Cycle 1'!E1245="","", 'New Cycle 1'!E1245),IF($A$20=8, IF('New Cycle 2'!E1245="","", 'New Cycle 2'!E1245),IF($A$20=9, IF('New Cycle 3'!E1245="","", 'New Cycle 3'!E1245),"")))))))))</f>
        <v/>
      </c>
      <c r="U1245" s="32" t="str">
        <f>IF($A$20=1,IF(UDDS!G1245="","",UDDS!G1245),IF($A$20=2,IF('FTP-75'!G1245="","",'FTP-75'!G1245),IF($A$20=3, IF('US06'!G1245="","",'US06'!G1245),IF($A$20=4, IF(NEDC!F1245="","", NEDC!F1245),IF($A$20=5, IF('JPN10-15'!F1245="","",'JPN10-15'!F1245),IF($A$20=6, IF(WLTC!G1245="","", WLTC!G1245),IF($A$20=7, IF('New Cycle 1'!F1245="","", 'New Cycle 1'!F1245),IF($A$20=8, IF('New Cycle 2'!F1245="","", 'New Cycle 2'!F1245),IF($A$20=9, IF('New Cycle 3'!F1245="","", 'New Cycle 3'!F1245),"")))))))))</f>
        <v/>
      </c>
    </row>
    <row r="1246" spans="16:21" x14ac:dyDescent="0.25">
      <c r="P1246" s="8" t="str">
        <f>IF($A$20=1,IF(UDDS!A1246="","",UDDS!A1246),IF($A$20=2,IF('FTP-75'!A1246="","",'FTP-75'!A1246),IF($A$20=3, IF('US06'!A1246="","",'US06'!A1246),IF($A$20=4, IF(NEDC!A1246="","", NEDC!A1246),IF($A$20=5, IF('JPN10-15'!A1246="","",'JPN10-15'!A1246),IF($A$20=6, IF(WLTC!B1246="","", WLTC!B1246),IF($A$20=7, IF('New Cycle 1'!A1246="","", 'New Cycle 1'!A1246),IF($A$20=8, IF('New Cycle 2'!A1246="","", 'New Cycle 3'!A1246),IF($A$20=9, IF('New Cycle 3'!A1246="","", 'New Cycle 3'!A1246),"")))))))))</f>
        <v/>
      </c>
      <c r="Q1246" s="32" t="str">
        <f>IF($A$20=1,IF(UDDS!C1246="","",UDDS!C1246),IF($A$20=2,IF('FTP-75'!C1246="","",'FTP-75'!C1246),IF($A$20=3, IF('US06'!C1246="","",'US06'!C1246),IF($A$20=4, IF(NEDC!B1246="","", NEDC!B1246),IF($A$20=5, IF('JPN10-15'!B1246="","",'JPN10-15'!B1246),IF($A$20=6, IF(WLTC!C1246="","", WLTC!C1246),IF($A$20=7, IF('New Cycle 1'!B1246="","", 'New Cycle 1'!B1246),IF($A$20=8, IF('New Cycle 2'!B1246="","", 'New Cycle 2'!B1246),IF($A$20=9, IF('New Cycle 3'!B1246="","", 'New Cycle 3'!B1246),"")))))))))</f>
        <v/>
      </c>
      <c r="R1246" s="32" t="str">
        <f>IF($A$20=1,IF(UDDS!D1246="","",UDDS!D1246),IF($A$20=2,IF('FTP-75'!D1246="","",'FTP-75'!D1246),IF($A$20=3, IF('US06'!D1246="","",'US06'!D1246),IF($A$20=4, IF(NEDC!C1246="","", NEDC!C1246),IF($A$20=5, IF('JPN10-15'!C1246="","",'JPN10-15'!C1246),IF($A$20=6, IF(WLTC!D1246="","", WLTC!D1246),IF($A$20=7, IF('New Cycle 1'!C1246="","", 'New Cycle 1'!C1246),IF($A$20=8, IF('New Cycle 2'!C1246="","", 'New Cycle 2'!C1246),IF($A$20=9, IF('New Cycle 3'!C1246="","", 'New Cycle 3'!C1246),"")))))))))</f>
        <v/>
      </c>
      <c r="S1246" s="32" t="str">
        <f>IF($A$20=1,IF(UDDS!E1246="","",UDDS!E1246),IF($A$20=2,IF('FTP-75'!E1246="","",'FTP-75'!E1246),IF($A$20=3, IF('US06'!E1246="","",'US06'!E1246),IF($A$20=4, IF(NEDC!D1246="","", NEDC!D1246),IF($A$20=5, IF('JPN10-15'!D1246="","",'JPN10-15'!D1246),IF($A$20=6, IF(WLTC!E1246="","", WLTC!E1246),IF($A$20=7, IF('New Cycle 1'!D1246="","", 'New Cycle 1'!D1246),IF($A$20=8, IF('New Cycle 2'!D1246="","", 'New Cycle 2'!D1246),IF($A$20=9, IF('New Cycle 3'!D1246="","", 'New Cycle 3'!D1246),"")))))))))</f>
        <v/>
      </c>
      <c r="T1246" s="32" t="str">
        <f>IF($A$20=1,IF(UDDS!F1246="","",UDDS!F1246),IF($A$20=2,IF('FTP-75'!F1246="","",'FTP-75'!F1246),IF($A$20=3, IF('US06'!F1246="","",'US06'!F1246),IF($A$20=4, IF(NEDC!E1246="","", NEDC!E1246),IF($A$20=5, IF('JPN10-15'!E1246="","",'JPN10-15'!E1246),IF($A$20=6, IF(WLTC!F1246="","", WLTC!F1246),IF($A$20=7, IF('New Cycle 1'!E1246="","", 'New Cycle 1'!E1246),IF($A$20=8, IF('New Cycle 2'!E1246="","", 'New Cycle 2'!E1246),IF($A$20=9, IF('New Cycle 3'!E1246="","", 'New Cycle 3'!E1246),"")))))))))</f>
        <v/>
      </c>
      <c r="U1246" s="32" t="str">
        <f>IF($A$20=1,IF(UDDS!G1246="","",UDDS!G1246),IF($A$20=2,IF('FTP-75'!G1246="","",'FTP-75'!G1246),IF($A$20=3, IF('US06'!G1246="","",'US06'!G1246),IF($A$20=4, IF(NEDC!F1246="","", NEDC!F1246),IF($A$20=5, IF('JPN10-15'!F1246="","",'JPN10-15'!F1246),IF($A$20=6, IF(WLTC!G1246="","", WLTC!G1246),IF($A$20=7, IF('New Cycle 1'!F1246="","", 'New Cycle 1'!F1246),IF($A$20=8, IF('New Cycle 2'!F1246="","", 'New Cycle 2'!F1246),IF($A$20=9, IF('New Cycle 3'!F1246="","", 'New Cycle 3'!F1246),"")))))))))</f>
        <v/>
      </c>
    </row>
    <row r="1247" spans="16:21" x14ac:dyDescent="0.25">
      <c r="P1247" s="8" t="str">
        <f>IF($A$20=1,IF(UDDS!A1247="","",UDDS!A1247),IF($A$20=2,IF('FTP-75'!A1247="","",'FTP-75'!A1247),IF($A$20=3, IF('US06'!A1247="","",'US06'!A1247),IF($A$20=4, IF(NEDC!A1247="","", NEDC!A1247),IF($A$20=5, IF('JPN10-15'!A1247="","",'JPN10-15'!A1247),IF($A$20=6, IF(WLTC!B1247="","", WLTC!B1247),IF($A$20=7, IF('New Cycle 1'!A1247="","", 'New Cycle 1'!A1247),IF($A$20=8, IF('New Cycle 2'!A1247="","", 'New Cycle 3'!A1247),IF($A$20=9, IF('New Cycle 3'!A1247="","", 'New Cycle 3'!A1247),"")))))))))</f>
        <v/>
      </c>
      <c r="Q1247" s="32" t="str">
        <f>IF($A$20=1,IF(UDDS!C1247="","",UDDS!C1247),IF($A$20=2,IF('FTP-75'!C1247="","",'FTP-75'!C1247),IF($A$20=3, IF('US06'!C1247="","",'US06'!C1247),IF($A$20=4, IF(NEDC!B1247="","", NEDC!B1247),IF($A$20=5, IF('JPN10-15'!B1247="","",'JPN10-15'!B1247),IF($A$20=6, IF(WLTC!C1247="","", WLTC!C1247),IF($A$20=7, IF('New Cycle 1'!B1247="","", 'New Cycle 1'!B1247),IF($A$20=8, IF('New Cycle 2'!B1247="","", 'New Cycle 2'!B1247),IF($A$20=9, IF('New Cycle 3'!B1247="","", 'New Cycle 3'!B1247),"")))))))))</f>
        <v/>
      </c>
      <c r="R1247" s="32" t="str">
        <f>IF($A$20=1,IF(UDDS!D1247="","",UDDS!D1247),IF($A$20=2,IF('FTP-75'!D1247="","",'FTP-75'!D1247),IF($A$20=3, IF('US06'!D1247="","",'US06'!D1247),IF($A$20=4, IF(NEDC!C1247="","", NEDC!C1247),IF($A$20=5, IF('JPN10-15'!C1247="","",'JPN10-15'!C1247),IF($A$20=6, IF(WLTC!D1247="","", WLTC!D1247),IF($A$20=7, IF('New Cycle 1'!C1247="","", 'New Cycle 1'!C1247),IF($A$20=8, IF('New Cycle 2'!C1247="","", 'New Cycle 2'!C1247),IF($A$20=9, IF('New Cycle 3'!C1247="","", 'New Cycle 3'!C1247),"")))))))))</f>
        <v/>
      </c>
      <c r="S1247" s="32" t="str">
        <f>IF($A$20=1,IF(UDDS!E1247="","",UDDS!E1247),IF($A$20=2,IF('FTP-75'!E1247="","",'FTP-75'!E1247),IF($A$20=3, IF('US06'!E1247="","",'US06'!E1247),IF($A$20=4, IF(NEDC!D1247="","", NEDC!D1247),IF($A$20=5, IF('JPN10-15'!D1247="","",'JPN10-15'!D1247),IF($A$20=6, IF(WLTC!E1247="","", WLTC!E1247),IF($A$20=7, IF('New Cycle 1'!D1247="","", 'New Cycle 1'!D1247),IF($A$20=8, IF('New Cycle 2'!D1247="","", 'New Cycle 2'!D1247),IF($A$20=9, IF('New Cycle 3'!D1247="","", 'New Cycle 3'!D1247),"")))))))))</f>
        <v/>
      </c>
      <c r="T1247" s="32" t="str">
        <f>IF($A$20=1,IF(UDDS!F1247="","",UDDS!F1247),IF($A$20=2,IF('FTP-75'!F1247="","",'FTP-75'!F1247),IF($A$20=3, IF('US06'!F1247="","",'US06'!F1247),IF($A$20=4, IF(NEDC!E1247="","", NEDC!E1247),IF($A$20=5, IF('JPN10-15'!E1247="","",'JPN10-15'!E1247),IF($A$20=6, IF(WLTC!F1247="","", WLTC!F1247),IF($A$20=7, IF('New Cycle 1'!E1247="","", 'New Cycle 1'!E1247),IF($A$20=8, IF('New Cycle 2'!E1247="","", 'New Cycle 2'!E1247),IF($A$20=9, IF('New Cycle 3'!E1247="","", 'New Cycle 3'!E1247),"")))))))))</f>
        <v/>
      </c>
      <c r="U1247" s="32" t="str">
        <f>IF($A$20=1,IF(UDDS!G1247="","",UDDS!G1247),IF($A$20=2,IF('FTP-75'!G1247="","",'FTP-75'!G1247),IF($A$20=3, IF('US06'!G1247="","",'US06'!G1247),IF($A$20=4, IF(NEDC!F1247="","", NEDC!F1247),IF($A$20=5, IF('JPN10-15'!F1247="","",'JPN10-15'!F1247),IF($A$20=6, IF(WLTC!G1247="","", WLTC!G1247),IF($A$20=7, IF('New Cycle 1'!F1247="","", 'New Cycle 1'!F1247),IF($A$20=8, IF('New Cycle 2'!F1247="","", 'New Cycle 2'!F1247),IF($A$20=9, IF('New Cycle 3'!F1247="","", 'New Cycle 3'!F1247),"")))))))))</f>
        <v/>
      </c>
    </row>
    <row r="1248" spans="16:21" x14ac:dyDescent="0.25">
      <c r="P1248" s="8" t="str">
        <f>IF($A$20=1,IF(UDDS!A1248="","",UDDS!A1248),IF($A$20=2,IF('FTP-75'!A1248="","",'FTP-75'!A1248),IF($A$20=3, IF('US06'!A1248="","",'US06'!A1248),IF($A$20=4, IF(NEDC!A1248="","", NEDC!A1248),IF($A$20=5, IF('JPN10-15'!A1248="","",'JPN10-15'!A1248),IF($A$20=6, IF(WLTC!B1248="","", WLTC!B1248),IF($A$20=7, IF('New Cycle 1'!A1248="","", 'New Cycle 1'!A1248),IF($A$20=8, IF('New Cycle 2'!A1248="","", 'New Cycle 3'!A1248),IF($A$20=9, IF('New Cycle 3'!A1248="","", 'New Cycle 3'!A1248),"")))))))))</f>
        <v/>
      </c>
      <c r="Q1248" s="32" t="str">
        <f>IF($A$20=1,IF(UDDS!C1248="","",UDDS!C1248),IF($A$20=2,IF('FTP-75'!C1248="","",'FTP-75'!C1248),IF($A$20=3, IF('US06'!C1248="","",'US06'!C1248),IF($A$20=4, IF(NEDC!B1248="","", NEDC!B1248),IF($A$20=5, IF('JPN10-15'!B1248="","",'JPN10-15'!B1248),IF($A$20=6, IF(WLTC!C1248="","", WLTC!C1248),IF($A$20=7, IF('New Cycle 1'!B1248="","", 'New Cycle 1'!B1248),IF($A$20=8, IF('New Cycle 2'!B1248="","", 'New Cycle 2'!B1248),IF($A$20=9, IF('New Cycle 3'!B1248="","", 'New Cycle 3'!B1248),"")))))))))</f>
        <v/>
      </c>
      <c r="R1248" s="32" t="str">
        <f>IF($A$20=1,IF(UDDS!D1248="","",UDDS!D1248),IF($A$20=2,IF('FTP-75'!D1248="","",'FTP-75'!D1248),IF($A$20=3, IF('US06'!D1248="","",'US06'!D1248),IF($A$20=4, IF(NEDC!C1248="","", NEDC!C1248),IF($A$20=5, IF('JPN10-15'!C1248="","",'JPN10-15'!C1248),IF($A$20=6, IF(WLTC!D1248="","", WLTC!D1248),IF($A$20=7, IF('New Cycle 1'!C1248="","", 'New Cycle 1'!C1248),IF($A$20=8, IF('New Cycle 2'!C1248="","", 'New Cycle 2'!C1248),IF($A$20=9, IF('New Cycle 3'!C1248="","", 'New Cycle 3'!C1248),"")))))))))</f>
        <v/>
      </c>
      <c r="S1248" s="32" t="str">
        <f>IF($A$20=1,IF(UDDS!E1248="","",UDDS!E1248),IF($A$20=2,IF('FTP-75'!E1248="","",'FTP-75'!E1248),IF($A$20=3, IF('US06'!E1248="","",'US06'!E1248),IF($A$20=4, IF(NEDC!D1248="","", NEDC!D1248),IF($A$20=5, IF('JPN10-15'!D1248="","",'JPN10-15'!D1248),IF($A$20=6, IF(WLTC!E1248="","", WLTC!E1248),IF($A$20=7, IF('New Cycle 1'!D1248="","", 'New Cycle 1'!D1248),IF($A$20=8, IF('New Cycle 2'!D1248="","", 'New Cycle 2'!D1248),IF($A$20=9, IF('New Cycle 3'!D1248="","", 'New Cycle 3'!D1248),"")))))))))</f>
        <v/>
      </c>
      <c r="T1248" s="32" t="str">
        <f>IF($A$20=1,IF(UDDS!F1248="","",UDDS!F1248),IF($A$20=2,IF('FTP-75'!F1248="","",'FTP-75'!F1248),IF($A$20=3, IF('US06'!F1248="","",'US06'!F1248),IF($A$20=4, IF(NEDC!E1248="","", NEDC!E1248),IF($A$20=5, IF('JPN10-15'!E1248="","",'JPN10-15'!E1248),IF($A$20=6, IF(WLTC!F1248="","", WLTC!F1248),IF($A$20=7, IF('New Cycle 1'!E1248="","", 'New Cycle 1'!E1248),IF($A$20=8, IF('New Cycle 2'!E1248="","", 'New Cycle 2'!E1248),IF($A$20=9, IF('New Cycle 3'!E1248="","", 'New Cycle 3'!E1248),"")))))))))</f>
        <v/>
      </c>
      <c r="U1248" s="32" t="str">
        <f>IF($A$20=1,IF(UDDS!G1248="","",UDDS!G1248),IF($A$20=2,IF('FTP-75'!G1248="","",'FTP-75'!G1248),IF($A$20=3, IF('US06'!G1248="","",'US06'!G1248),IF($A$20=4, IF(NEDC!F1248="","", NEDC!F1248),IF($A$20=5, IF('JPN10-15'!F1248="","",'JPN10-15'!F1248),IF($A$20=6, IF(WLTC!G1248="","", WLTC!G1248),IF($A$20=7, IF('New Cycle 1'!F1248="","", 'New Cycle 1'!F1248),IF($A$20=8, IF('New Cycle 2'!F1248="","", 'New Cycle 2'!F1248),IF($A$20=9, IF('New Cycle 3'!F1248="","", 'New Cycle 3'!F1248),"")))))))))</f>
        <v/>
      </c>
    </row>
    <row r="1249" spans="16:21" x14ac:dyDescent="0.25">
      <c r="P1249" s="8" t="str">
        <f>IF($A$20=1,IF(UDDS!A1249="","",UDDS!A1249),IF($A$20=2,IF('FTP-75'!A1249="","",'FTP-75'!A1249),IF($A$20=3, IF('US06'!A1249="","",'US06'!A1249),IF($A$20=4, IF(NEDC!A1249="","", NEDC!A1249),IF($A$20=5, IF('JPN10-15'!A1249="","",'JPN10-15'!A1249),IF($A$20=6, IF(WLTC!B1249="","", WLTC!B1249),IF($A$20=7, IF('New Cycle 1'!A1249="","", 'New Cycle 1'!A1249),IF($A$20=8, IF('New Cycle 2'!A1249="","", 'New Cycle 3'!A1249),IF($A$20=9, IF('New Cycle 3'!A1249="","", 'New Cycle 3'!A1249),"")))))))))</f>
        <v/>
      </c>
      <c r="Q1249" s="32" t="str">
        <f>IF($A$20=1,IF(UDDS!C1249="","",UDDS!C1249),IF($A$20=2,IF('FTP-75'!C1249="","",'FTP-75'!C1249),IF($A$20=3, IF('US06'!C1249="","",'US06'!C1249),IF($A$20=4, IF(NEDC!B1249="","", NEDC!B1249),IF($A$20=5, IF('JPN10-15'!B1249="","",'JPN10-15'!B1249),IF($A$20=6, IF(WLTC!C1249="","", WLTC!C1249),IF($A$20=7, IF('New Cycle 1'!B1249="","", 'New Cycle 1'!B1249),IF($A$20=8, IF('New Cycle 2'!B1249="","", 'New Cycle 2'!B1249),IF($A$20=9, IF('New Cycle 3'!B1249="","", 'New Cycle 3'!B1249),"")))))))))</f>
        <v/>
      </c>
      <c r="R1249" s="32" t="str">
        <f>IF($A$20=1,IF(UDDS!D1249="","",UDDS!D1249),IF($A$20=2,IF('FTP-75'!D1249="","",'FTP-75'!D1249),IF($A$20=3, IF('US06'!D1249="","",'US06'!D1249),IF($A$20=4, IF(NEDC!C1249="","", NEDC!C1249),IF($A$20=5, IF('JPN10-15'!C1249="","",'JPN10-15'!C1249),IF($A$20=6, IF(WLTC!D1249="","", WLTC!D1249),IF($A$20=7, IF('New Cycle 1'!C1249="","", 'New Cycle 1'!C1249),IF($A$20=8, IF('New Cycle 2'!C1249="","", 'New Cycle 2'!C1249),IF($A$20=9, IF('New Cycle 3'!C1249="","", 'New Cycle 3'!C1249),"")))))))))</f>
        <v/>
      </c>
      <c r="S1249" s="32" t="str">
        <f>IF($A$20=1,IF(UDDS!E1249="","",UDDS!E1249),IF($A$20=2,IF('FTP-75'!E1249="","",'FTP-75'!E1249),IF($A$20=3, IF('US06'!E1249="","",'US06'!E1249),IF($A$20=4, IF(NEDC!D1249="","", NEDC!D1249),IF($A$20=5, IF('JPN10-15'!D1249="","",'JPN10-15'!D1249),IF($A$20=6, IF(WLTC!E1249="","", WLTC!E1249),IF($A$20=7, IF('New Cycle 1'!D1249="","", 'New Cycle 1'!D1249),IF($A$20=8, IF('New Cycle 2'!D1249="","", 'New Cycle 2'!D1249),IF($A$20=9, IF('New Cycle 3'!D1249="","", 'New Cycle 3'!D1249),"")))))))))</f>
        <v/>
      </c>
      <c r="T1249" s="32" t="str">
        <f>IF($A$20=1,IF(UDDS!F1249="","",UDDS!F1249),IF($A$20=2,IF('FTP-75'!F1249="","",'FTP-75'!F1249),IF($A$20=3, IF('US06'!F1249="","",'US06'!F1249),IF($A$20=4, IF(NEDC!E1249="","", NEDC!E1249),IF($A$20=5, IF('JPN10-15'!E1249="","",'JPN10-15'!E1249),IF($A$20=6, IF(WLTC!F1249="","", WLTC!F1249),IF($A$20=7, IF('New Cycle 1'!E1249="","", 'New Cycle 1'!E1249),IF($A$20=8, IF('New Cycle 2'!E1249="","", 'New Cycle 2'!E1249),IF($A$20=9, IF('New Cycle 3'!E1249="","", 'New Cycle 3'!E1249),"")))))))))</f>
        <v/>
      </c>
      <c r="U1249" s="32" t="str">
        <f>IF($A$20=1,IF(UDDS!G1249="","",UDDS!G1249),IF($A$20=2,IF('FTP-75'!G1249="","",'FTP-75'!G1249),IF($A$20=3, IF('US06'!G1249="","",'US06'!G1249),IF($A$20=4, IF(NEDC!F1249="","", NEDC!F1249),IF($A$20=5, IF('JPN10-15'!F1249="","",'JPN10-15'!F1249),IF($A$20=6, IF(WLTC!G1249="","", WLTC!G1249),IF($A$20=7, IF('New Cycle 1'!F1249="","", 'New Cycle 1'!F1249),IF($A$20=8, IF('New Cycle 2'!F1249="","", 'New Cycle 2'!F1249),IF($A$20=9, IF('New Cycle 3'!F1249="","", 'New Cycle 3'!F1249),"")))))))))</f>
        <v/>
      </c>
    </row>
    <row r="1250" spans="16:21" x14ac:dyDescent="0.25">
      <c r="P1250" s="8" t="str">
        <f>IF($A$20=1,IF(UDDS!A1250="","",UDDS!A1250),IF($A$20=2,IF('FTP-75'!A1250="","",'FTP-75'!A1250),IF($A$20=3, IF('US06'!A1250="","",'US06'!A1250),IF($A$20=4, IF(NEDC!A1250="","", NEDC!A1250),IF($A$20=5, IF('JPN10-15'!A1250="","",'JPN10-15'!A1250),IF($A$20=6, IF(WLTC!B1250="","", WLTC!B1250),IF($A$20=7, IF('New Cycle 1'!A1250="","", 'New Cycle 1'!A1250),IF($A$20=8, IF('New Cycle 2'!A1250="","", 'New Cycle 3'!A1250),IF($A$20=9, IF('New Cycle 3'!A1250="","", 'New Cycle 3'!A1250),"")))))))))</f>
        <v/>
      </c>
      <c r="Q1250" s="32" t="str">
        <f>IF($A$20=1,IF(UDDS!C1250="","",UDDS!C1250),IF($A$20=2,IF('FTP-75'!C1250="","",'FTP-75'!C1250),IF($A$20=3, IF('US06'!C1250="","",'US06'!C1250),IF($A$20=4, IF(NEDC!B1250="","", NEDC!B1250),IF($A$20=5, IF('JPN10-15'!B1250="","",'JPN10-15'!B1250),IF($A$20=6, IF(WLTC!C1250="","", WLTC!C1250),IF($A$20=7, IF('New Cycle 1'!B1250="","", 'New Cycle 1'!B1250),IF($A$20=8, IF('New Cycle 2'!B1250="","", 'New Cycle 2'!B1250),IF($A$20=9, IF('New Cycle 3'!B1250="","", 'New Cycle 3'!B1250),"")))))))))</f>
        <v/>
      </c>
      <c r="R1250" s="32" t="str">
        <f>IF($A$20=1,IF(UDDS!D1250="","",UDDS!D1250),IF($A$20=2,IF('FTP-75'!D1250="","",'FTP-75'!D1250),IF($A$20=3, IF('US06'!D1250="","",'US06'!D1250),IF($A$20=4, IF(NEDC!C1250="","", NEDC!C1250),IF($A$20=5, IF('JPN10-15'!C1250="","",'JPN10-15'!C1250),IF($A$20=6, IF(WLTC!D1250="","", WLTC!D1250),IF($A$20=7, IF('New Cycle 1'!C1250="","", 'New Cycle 1'!C1250),IF($A$20=8, IF('New Cycle 2'!C1250="","", 'New Cycle 2'!C1250),IF($A$20=9, IF('New Cycle 3'!C1250="","", 'New Cycle 3'!C1250),"")))))))))</f>
        <v/>
      </c>
      <c r="S1250" s="32" t="str">
        <f>IF($A$20=1,IF(UDDS!E1250="","",UDDS!E1250),IF($A$20=2,IF('FTP-75'!E1250="","",'FTP-75'!E1250),IF($A$20=3, IF('US06'!E1250="","",'US06'!E1250),IF($A$20=4, IF(NEDC!D1250="","", NEDC!D1250),IF($A$20=5, IF('JPN10-15'!D1250="","",'JPN10-15'!D1250),IF($A$20=6, IF(WLTC!E1250="","", WLTC!E1250),IF($A$20=7, IF('New Cycle 1'!D1250="","", 'New Cycle 1'!D1250),IF($A$20=8, IF('New Cycle 2'!D1250="","", 'New Cycle 2'!D1250),IF($A$20=9, IF('New Cycle 3'!D1250="","", 'New Cycle 3'!D1250),"")))))))))</f>
        <v/>
      </c>
      <c r="T1250" s="32" t="str">
        <f>IF($A$20=1,IF(UDDS!F1250="","",UDDS!F1250),IF($A$20=2,IF('FTP-75'!F1250="","",'FTP-75'!F1250),IF($A$20=3, IF('US06'!F1250="","",'US06'!F1250),IF($A$20=4, IF(NEDC!E1250="","", NEDC!E1250),IF($A$20=5, IF('JPN10-15'!E1250="","",'JPN10-15'!E1250),IF($A$20=6, IF(WLTC!F1250="","", WLTC!F1250),IF($A$20=7, IF('New Cycle 1'!E1250="","", 'New Cycle 1'!E1250),IF($A$20=8, IF('New Cycle 2'!E1250="","", 'New Cycle 2'!E1250),IF($A$20=9, IF('New Cycle 3'!E1250="","", 'New Cycle 3'!E1250),"")))))))))</f>
        <v/>
      </c>
      <c r="U1250" s="32" t="str">
        <f>IF($A$20=1,IF(UDDS!G1250="","",UDDS!G1250),IF($A$20=2,IF('FTP-75'!G1250="","",'FTP-75'!G1250),IF($A$20=3, IF('US06'!G1250="","",'US06'!G1250),IF($A$20=4, IF(NEDC!F1250="","", NEDC!F1250),IF($A$20=5, IF('JPN10-15'!F1250="","",'JPN10-15'!F1250),IF($A$20=6, IF(WLTC!G1250="","", WLTC!G1250),IF($A$20=7, IF('New Cycle 1'!F1250="","", 'New Cycle 1'!F1250),IF($A$20=8, IF('New Cycle 2'!F1250="","", 'New Cycle 2'!F1250),IF($A$20=9, IF('New Cycle 3'!F1250="","", 'New Cycle 3'!F1250),"")))))))))</f>
        <v/>
      </c>
    </row>
    <row r="1251" spans="16:21" x14ac:dyDescent="0.25">
      <c r="P1251" s="8" t="str">
        <f>IF($A$20=1,IF(UDDS!A1251="","",UDDS!A1251),IF($A$20=2,IF('FTP-75'!A1251="","",'FTP-75'!A1251),IF($A$20=3, IF('US06'!A1251="","",'US06'!A1251),IF($A$20=4, IF(NEDC!A1251="","", NEDC!A1251),IF($A$20=5, IF('JPN10-15'!A1251="","",'JPN10-15'!A1251),IF($A$20=6, IF(WLTC!B1251="","", WLTC!B1251),IF($A$20=7, IF('New Cycle 1'!A1251="","", 'New Cycle 1'!A1251),IF($A$20=8, IF('New Cycle 2'!A1251="","", 'New Cycle 3'!A1251),IF($A$20=9, IF('New Cycle 3'!A1251="","", 'New Cycle 3'!A1251),"")))))))))</f>
        <v/>
      </c>
      <c r="Q1251" s="32" t="str">
        <f>IF($A$20=1,IF(UDDS!C1251="","",UDDS!C1251),IF($A$20=2,IF('FTP-75'!C1251="","",'FTP-75'!C1251),IF($A$20=3, IF('US06'!C1251="","",'US06'!C1251),IF($A$20=4, IF(NEDC!B1251="","", NEDC!B1251),IF($A$20=5, IF('JPN10-15'!B1251="","",'JPN10-15'!B1251),IF($A$20=6, IF(WLTC!C1251="","", WLTC!C1251),IF($A$20=7, IF('New Cycle 1'!B1251="","", 'New Cycle 1'!B1251),IF($A$20=8, IF('New Cycle 2'!B1251="","", 'New Cycle 2'!B1251),IF($A$20=9, IF('New Cycle 3'!B1251="","", 'New Cycle 3'!B1251),"")))))))))</f>
        <v/>
      </c>
      <c r="R1251" s="32" t="str">
        <f>IF($A$20=1,IF(UDDS!D1251="","",UDDS!D1251),IF($A$20=2,IF('FTP-75'!D1251="","",'FTP-75'!D1251),IF($A$20=3, IF('US06'!D1251="","",'US06'!D1251),IF($A$20=4, IF(NEDC!C1251="","", NEDC!C1251),IF($A$20=5, IF('JPN10-15'!C1251="","",'JPN10-15'!C1251),IF($A$20=6, IF(WLTC!D1251="","", WLTC!D1251),IF($A$20=7, IF('New Cycle 1'!C1251="","", 'New Cycle 1'!C1251),IF($A$20=8, IF('New Cycle 2'!C1251="","", 'New Cycle 2'!C1251),IF($A$20=9, IF('New Cycle 3'!C1251="","", 'New Cycle 3'!C1251),"")))))))))</f>
        <v/>
      </c>
      <c r="S1251" s="32" t="str">
        <f>IF($A$20=1,IF(UDDS!E1251="","",UDDS!E1251),IF($A$20=2,IF('FTP-75'!E1251="","",'FTP-75'!E1251),IF($A$20=3, IF('US06'!E1251="","",'US06'!E1251),IF($A$20=4, IF(NEDC!D1251="","", NEDC!D1251),IF($A$20=5, IF('JPN10-15'!D1251="","",'JPN10-15'!D1251),IF($A$20=6, IF(WLTC!E1251="","", WLTC!E1251),IF($A$20=7, IF('New Cycle 1'!D1251="","", 'New Cycle 1'!D1251),IF($A$20=8, IF('New Cycle 2'!D1251="","", 'New Cycle 2'!D1251),IF($A$20=9, IF('New Cycle 3'!D1251="","", 'New Cycle 3'!D1251),"")))))))))</f>
        <v/>
      </c>
      <c r="T1251" s="32" t="str">
        <f>IF($A$20=1,IF(UDDS!F1251="","",UDDS!F1251),IF($A$20=2,IF('FTP-75'!F1251="","",'FTP-75'!F1251),IF($A$20=3, IF('US06'!F1251="","",'US06'!F1251),IF($A$20=4, IF(NEDC!E1251="","", NEDC!E1251),IF($A$20=5, IF('JPN10-15'!E1251="","",'JPN10-15'!E1251),IF($A$20=6, IF(WLTC!F1251="","", WLTC!F1251),IF($A$20=7, IF('New Cycle 1'!E1251="","", 'New Cycle 1'!E1251),IF($A$20=8, IF('New Cycle 2'!E1251="","", 'New Cycle 2'!E1251),IF($A$20=9, IF('New Cycle 3'!E1251="","", 'New Cycle 3'!E1251),"")))))))))</f>
        <v/>
      </c>
      <c r="U1251" s="32" t="str">
        <f>IF($A$20=1,IF(UDDS!G1251="","",UDDS!G1251),IF($A$20=2,IF('FTP-75'!G1251="","",'FTP-75'!G1251),IF($A$20=3, IF('US06'!G1251="","",'US06'!G1251),IF($A$20=4, IF(NEDC!F1251="","", NEDC!F1251),IF($A$20=5, IF('JPN10-15'!F1251="","",'JPN10-15'!F1251),IF($A$20=6, IF(WLTC!G1251="","", WLTC!G1251),IF($A$20=7, IF('New Cycle 1'!F1251="","", 'New Cycle 1'!F1251),IF($A$20=8, IF('New Cycle 2'!F1251="","", 'New Cycle 2'!F1251),IF($A$20=9, IF('New Cycle 3'!F1251="","", 'New Cycle 3'!F1251),"")))))))))</f>
        <v/>
      </c>
    </row>
    <row r="1252" spans="16:21" x14ac:dyDescent="0.25">
      <c r="P1252" s="8" t="str">
        <f>IF($A$20=1,IF(UDDS!A1252="","",UDDS!A1252),IF($A$20=2,IF('FTP-75'!A1252="","",'FTP-75'!A1252),IF($A$20=3, IF('US06'!A1252="","",'US06'!A1252),IF($A$20=4, IF(NEDC!A1252="","", NEDC!A1252),IF($A$20=5, IF('JPN10-15'!A1252="","",'JPN10-15'!A1252),IF($A$20=6, IF(WLTC!B1252="","", WLTC!B1252),IF($A$20=7, IF('New Cycle 1'!A1252="","", 'New Cycle 1'!A1252),IF($A$20=8, IF('New Cycle 2'!A1252="","", 'New Cycle 3'!A1252),IF($A$20=9, IF('New Cycle 3'!A1252="","", 'New Cycle 3'!A1252),"")))))))))</f>
        <v/>
      </c>
      <c r="Q1252" s="32" t="str">
        <f>IF($A$20=1,IF(UDDS!C1252="","",UDDS!C1252),IF($A$20=2,IF('FTP-75'!C1252="","",'FTP-75'!C1252),IF($A$20=3, IF('US06'!C1252="","",'US06'!C1252),IF($A$20=4, IF(NEDC!B1252="","", NEDC!B1252),IF($A$20=5, IF('JPN10-15'!B1252="","",'JPN10-15'!B1252),IF($A$20=6, IF(WLTC!C1252="","", WLTC!C1252),IF($A$20=7, IF('New Cycle 1'!B1252="","", 'New Cycle 1'!B1252),IF($A$20=8, IF('New Cycle 2'!B1252="","", 'New Cycle 2'!B1252),IF($A$20=9, IF('New Cycle 3'!B1252="","", 'New Cycle 3'!B1252),"")))))))))</f>
        <v/>
      </c>
      <c r="R1252" s="32" t="str">
        <f>IF($A$20=1,IF(UDDS!D1252="","",UDDS!D1252),IF($A$20=2,IF('FTP-75'!D1252="","",'FTP-75'!D1252),IF($A$20=3, IF('US06'!D1252="","",'US06'!D1252),IF($A$20=4, IF(NEDC!C1252="","", NEDC!C1252),IF($A$20=5, IF('JPN10-15'!C1252="","",'JPN10-15'!C1252),IF($A$20=6, IF(WLTC!D1252="","", WLTC!D1252),IF($A$20=7, IF('New Cycle 1'!C1252="","", 'New Cycle 1'!C1252),IF($A$20=8, IF('New Cycle 2'!C1252="","", 'New Cycle 2'!C1252),IF($A$20=9, IF('New Cycle 3'!C1252="","", 'New Cycle 3'!C1252),"")))))))))</f>
        <v/>
      </c>
      <c r="S1252" s="32" t="str">
        <f>IF($A$20=1,IF(UDDS!E1252="","",UDDS!E1252),IF($A$20=2,IF('FTP-75'!E1252="","",'FTP-75'!E1252),IF($A$20=3, IF('US06'!E1252="","",'US06'!E1252),IF($A$20=4, IF(NEDC!D1252="","", NEDC!D1252),IF($A$20=5, IF('JPN10-15'!D1252="","",'JPN10-15'!D1252),IF($A$20=6, IF(WLTC!E1252="","", WLTC!E1252),IF($A$20=7, IF('New Cycle 1'!D1252="","", 'New Cycle 1'!D1252),IF($A$20=8, IF('New Cycle 2'!D1252="","", 'New Cycle 2'!D1252),IF($A$20=9, IF('New Cycle 3'!D1252="","", 'New Cycle 3'!D1252),"")))))))))</f>
        <v/>
      </c>
      <c r="T1252" s="32" t="str">
        <f>IF($A$20=1,IF(UDDS!F1252="","",UDDS!F1252),IF($A$20=2,IF('FTP-75'!F1252="","",'FTP-75'!F1252),IF($A$20=3, IF('US06'!F1252="","",'US06'!F1252),IF($A$20=4, IF(NEDC!E1252="","", NEDC!E1252),IF($A$20=5, IF('JPN10-15'!E1252="","",'JPN10-15'!E1252),IF($A$20=6, IF(WLTC!F1252="","", WLTC!F1252),IF($A$20=7, IF('New Cycle 1'!E1252="","", 'New Cycle 1'!E1252),IF($A$20=8, IF('New Cycle 2'!E1252="","", 'New Cycle 2'!E1252),IF($A$20=9, IF('New Cycle 3'!E1252="","", 'New Cycle 3'!E1252),"")))))))))</f>
        <v/>
      </c>
      <c r="U1252" s="32" t="str">
        <f>IF($A$20=1,IF(UDDS!G1252="","",UDDS!G1252),IF($A$20=2,IF('FTP-75'!G1252="","",'FTP-75'!G1252),IF($A$20=3, IF('US06'!G1252="","",'US06'!G1252),IF($A$20=4, IF(NEDC!F1252="","", NEDC!F1252),IF($A$20=5, IF('JPN10-15'!F1252="","",'JPN10-15'!F1252),IF($A$20=6, IF(WLTC!G1252="","", WLTC!G1252),IF($A$20=7, IF('New Cycle 1'!F1252="","", 'New Cycle 1'!F1252),IF($A$20=8, IF('New Cycle 2'!F1252="","", 'New Cycle 2'!F1252),IF($A$20=9, IF('New Cycle 3'!F1252="","", 'New Cycle 3'!F1252),"")))))))))</f>
        <v/>
      </c>
    </row>
    <row r="1253" spans="16:21" x14ac:dyDescent="0.25">
      <c r="P1253" s="8" t="str">
        <f>IF($A$20=1,IF(UDDS!A1253="","",UDDS!A1253),IF($A$20=2,IF('FTP-75'!A1253="","",'FTP-75'!A1253),IF($A$20=3, IF('US06'!A1253="","",'US06'!A1253),IF($A$20=4, IF(NEDC!A1253="","", NEDC!A1253),IF($A$20=5, IF('JPN10-15'!A1253="","",'JPN10-15'!A1253),IF($A$20=6, IF(WLTC!B1253="","", WLTC!B1253),IF($A$20=7, IF('New Cycle 1'!A1253="","", 'New Cycle 1'!A1253),IF($A$20=8, IF('New Cycle 2'!A1253="","", 'New Cycle 3'!A1253),IF($A$20=9, IF('New Cycle 3'!A1253="","", 'New Cycle 3'!A1253),"")))))))))</f>
        <v/>
      </c>
      <c r="Q1253" s="32" t="str">
        <f>IF($A$20=1,IF(UDDS!C1253="","",UDDS!C1253),IF($A$20=2,IF('FTP-75'!C1253="","",'FTP-75'!C1253),IF($A$20=3, IF('US06'!C1253="","",'US06'!C1253),IF($A$20=4, IF(NEDC!B1253="","", NEDC!B1253),IF($A$20=5, IF('JPN10-15'!B1253="","",'JPN10-15'!B1253),IF($A$20=6, IF(WLTC!C1253="","", WLTC!C1253),IF($A$20=7, IF('New Cycle 1'!B1253="","", 'New Cycle 1'!B1253),IF($A$20=8, IF('New Cycle 2'!B1253="","", 'New Cycle 2'!B1253),IF($A$20=9, IF('New Cycle 3'!B1253="","", 'New Cycle 3'!B1253),"")))))))))</f>
        <v/>
      </c>
      <c r="R1253" s="32" t="str">
        <f>IF($A$20=1,IF(UDDS!D1253="","",UDDS!D1253),IF($A$20=2,IF('FTP-75'!D1253="","",'FTP-75'!D1253),IF($A$20=3, IF('US06'!D1253="","",'US06'!D1253),IF($A$20=4, IF(NEDC!C1253="","", NEDC!C1253),IF($A$20=5, IF('JPN10-15'!C1253="","",'JPN10-15'!C1253),IF($A$20=6, IF(WLTC!D1253="","", WLTC!D1253),IF($A$20=7, IF('New Cycle 1'!C1253="","", 'New Cycle 1'!C1253),IF($A$20=8, IF('New Cycle 2'!C1253="","", 'New Cycle 2'!C1253),IF($A$20=9, IF('New Cycle 3'!C1253="","", 'New Cycle 3'!C1253),"")))))))))</f>
        <v/>
      </c>
      <c r="S1253" s="32" t="str">
        <f>IF($A$20=1,IF(UDDS!E1253="","",UDDS!E1253),IF($A$20=2,IF('FTP-75'!E1253="","",'FTP-75'!E1253),IF($A$20=3, IF('US06'!E1253="","",'US06'!E1253),IF($A$20=4, IF(NEDC!D1253="","", NEDC!D1253),IF($A$20=5, IF('JPN10-15'!D1253="","",'JPN10-15'!D1253),IF($A$20=6, IF(WLTC!E1253="","", WLTC!E1253),IF($A$20=7, IF('New Cycle 1'!D1253="","", 'New Cycle 1'!D1253),IF($A$20=8, IF('New Cycle 2'!D1253="","", 'New Cycle 2'!D1253),IF($A$20=9, IF('New Cycle 3'!D1253="","", 'New Cycle 3'!D1253),"")))))))))</f>
        <v/>
      </c>
      <c r="T1253" s="32" t="str">
        <f>IF($A$20=1,IF(UDDS!F1253="","",UDDS!F1253),IF($A$20=2,IF('FTP-75'!F1253="","",'FTP-75'!F1253),IF($A$20=3, IF('US06'!F1253="","",'US06'!F1253),IF($A$20=4, IF(NEDC!E1253="","", NEDC!E1253),IF($A$20=5, IF('JPN10-15'!E1253="","",'JPN10-15'!E1253),IF($A$20=6, IF(WLTC!F1253="","", WLTC!F1253),IF($A$20=7, IF('New Cycle 1'!E1253="","", 'New Cycle 1'!E1253),IF($A$20=8, IF('New Cycle 2'!E1253="","", 'New Cycle 2'!E1253),IF($A$20=9, IF('New Cycle 3'!E1253="","", 'New Cycle 3'!E1253),"")))))))))</f>
        <v/>
      </c>
      <c r="U1253" s="32" t="str">
        <f>IF($A$20=1,IF(UDDS!G1253="","",UDDS!G1253),IF($A$20=2,IF('FTP-75'!G1253="","",'FTP-75'!G1253),IF($A$20=3, IF('US06'!G1253="","",'US06'!G1253),IF($A$20=4, IF(NEDC!F1253="","", NEDC!F1253),IF($A$20=5, IF('JPN10-15'!F1253="","",'JPN10-15'!F1253),IF($A$20=6, IF(WLTC!G1253="","", WLTC!G1253),IF($A$20=7, IF('New Cycle 1'!F1253="","", 'New Cycle 1'!F1253),IF($A$20=8, IF('New Cycle 2'!F1253="","", 'New Cycle 2'!F1253),IF($A$20=9, IF('New Cycle 3'!F1253="","", 'New Cycle 3'!F1253),"")))))))))</f>
        <v/>
      </c>
    </row>
    <row r="1254" spans="16:21" x14ac:dyDescent="0.25">
      <c r="P1254" s="8" t="str">
        <f>IF($A$20=1,IF(UDDS!A1254="","",UDDS!A1254),IF($A$20=2,IF('FTP-75'!A1254="","",'FTP-75'!A1254),IF($A$20=3, IF('US06'!A1254="","",'US06'!A1254),IF($A$20=4, IF(NEDC!A1254="","", NEDC!A1254),IF($A$20=5, IF('JPN10-15'!A1254="","",'JPN10-15'!A1254),IF($A$20=6, IF(WLTC!B1254="","", WLTC!B1254),IF($A$20=7, IF('New Cycle 1'!A1254="","", 'New Cycle 1'!A1254),IF($A$20=8, IF('New Cycle 2'!A1254="","", 'New Cycle 3'!A1254),IF($A$20=9, IF('New Cycle 3'!A1254="","", 'New Cycle 3'!A1254),"")))))))))</f>
        <v/>
      </c>
      <c r="Q1254" s="32" t="str">
        <f>IF($A$20=1,IF(UDDS!C1254="","",UDDS!C1254),IF($A$20=2,IF('FTP-75'!C1254="","",'FTP-75'!C1254),IF($A$20=3, IF('US06'!C1254="","",'US06'!C1254),IF($A$20=4, IF(NEDC!B1254="","", NEDC!B1254),IF($A$20=5, IF('JPN10-15'!B1254="","",'JPN10-15'!B1254),IF($A$20=6, IF(WLTC!C1254="","", WLTC!C1254),IF($A$20=7, IF('New Cycle 1'!B1254="","", 'New Cycle 1'!B1254),IF($A$20=8, IF('New Cycle 2'!B1254="","", 'New Cycle 2'!B1254),IF($A$20=9, IF('New Cycle 3'!B1254="","", 'New Cycle 3'!B1254),"")))))))))</f>
        <v/>
      </c>
      <c r="R1254" s="32" t="str">
        <f>IF($A$20=1,IF(UDDS!D1254="","",UDDS!D1254),IF($A$20=2,IF('FTP-75'!D1254="","",'FTP-75'!D1254),IF($A$20=3, IF('US06'!D1254="","",'US06'!D1254),IF($A$20=4, IF(NEDC!C1254="","", NEDC!C1254),IF($A$20=5, IF('JPN10-15'!C1254="","",'JPN10-15'!C1254),IF($A$20=6, IF(WLTC!D1254="","", WLTC!D1254),IF($A$20=7, IF('New Cycle 1'!C1254="","", 'New Cycle 1'!C1254),IF($A$20=8, IF('New Cycle 2'!C1254="","", 'New Cycle 2'!C1254),IF($A$20=9, IF('New Cycle 3'!C1254="","", 'New Cycle 3'!C1254),"")))))))))</f>
        <v/>
      </c>
      <c r="S1254" s="32" t="str">
        <f>IF($A$20=1,IF(UDDS!E1254="","",UDDS!E1254),IF($A$20=2,IF('FTP-75'!E1254="","",'FTP-75'!E1254),IF($A$20=3, IF('US06'!E1254="","",'US06'!E1254),IF($A$20=4, IF(NEDC!D1254="","", NEDC!D1254),IF($A$20=5, IF('JPN10-15'!D1254="","",'JPN10-15'!D1254),IF($A$20=6, IF(WLTC!E1254="","", WLTC!E1254),IF($A$20=7, IF('New Cycle 1'!D1254="","", 'New Cycle 1'!D1254),IF($A$20=8, IF('New Cycle 2'!D1254="","", 'New Cycle 2'!D1254),IF($A$20=9, IF('New Cycle 3'!D1254="","", 'New Cycle 3'!D1254),"")))))))))</f>
        <v/>
      </c>
      <c r="T1254" s="32" t="str">
        <f>IF($A$20=1,IF(UDDS!F1254="","",UDDS!F1254),IF($A$20=2,IF('FTP-75'!F1254="","",'FTP-75'!F1254),IF($A$20=3, IF('US06'!F1254="","",'US06'!F1254),IF($A$20=4, IF(NEDC!E1254="","", NEDC!E1254),IF($A$20=5, IF('JPN10-15'!E1254="","",'JPN10-15'!E1254),IF($A$20=6, IF(WLTC!F1254="","", WLTC!F1254),IF($A$20=7, IF('New Cycle 1'!E1254="","", 'New Cycle 1'!E1254),IF($A$20=8, IF('New Cycle 2'!E1254="","", 'New Cycle 2'!E1254),IF($A$20=9, IF('New Cycle 3'!E1254="","", 'New Cycle 3'!E1254),"")))))))))</f>
        <v/>
      </c>
      <c r="U1254" s="32" t="str">
        <f>IF($A$20=1,IF(UDDS!G1254="","",UDDS!G1254),IF($A$20=2,IF('FTP-75'!G1254="","",'FTP-75'!G1254),IF($A$20=3, IF('US06'!G1254="","",'US06'!G1254),IF($A$20=4, IF(NEDC!F1254="","", NEDC!F1254),IF($A$20=5, IF('JPN10-15'!F1254="","",'JPN10-15'!F1254),IF($A$20=6, IF(WLTC!G1254="","", WLTC!G1254),IF($A$20=7, IF('New Cycle 1'!F1254="","", 'New Cycle 1'!F1254),IF($A$20=8, IF('New Cycle 2'!F1254="","", 'New Cycle 2'!F1254),IF($A$20=9, IF('New Cycle 3'!F1254="","", 'New Cycle 3'!F1254),"")))))))))</f>
        <v/>
      </c>
    </row>
    <row r="1255" spans="16:21" x14ac:dyDescent="0.25">
      <c r="P1255" s="8" t="str">
        <f>IF($A$20=1,IF(UDDS!A1255="","",UDDS!A1255),IF($A$20=2,IF('FTP-75'!A1255="","",'FTP-75'!A1255),IF($A$20=3, IF('US06'!A1255="","",'US06'!A1255),IF($A$20=4, IF(NEDC!A1255="","", NEDC!A1255),IF($A$20=5, IF('JPN10-15'!A1255="","",'JPN10-15'!A1255),IF($A$20=6, IF(WLTC!B1255="","", WLTC!B1255),IF($A$20=7, IF('New Cycle 1'!A1255="","", 'New Cycle 1'!A1255),IF($A$20=8, IF('New Cycle 2'!A1255="","", 'New Cycle 3'!A1255),IF($A$20=9, IF('New Cycle 3'!A1255="","", 'New Cycle 3'!A1255),"")))))))))</f>
        <v/>
      </c>
      <c r="Q1255" s="32" t="str">
        <f>IF($A$20=1,IF(UDDS!C1255="","",UDDS!C1255),IF($A$20=2,IF('FTP-75'!C1255="","",'FTP-75'!C1255),IF($A$20=3, IF('US06'!C1255="","",'US06'!C1255),IF($A$20=4, IF(NEDC!B1255="","", NEDC!B1255),IF($A$20=5, IF('JPN10-15'!B1255="","",'JPN10-15'!B1255),IF($A$20=6, IF(WLTC!C1255="","", WLTC!C1255),IF($A$20=7, IF('New Cycle 1'!B1255="","", 'New Cycle 1'!B1255),IF($A$20=8, IF('New Cycle 2'!B1255="","", 'New Cycle 2'!B1255),IF($A$20=9, IF('New Cycle 3'!B1255="","", 'New Cycle 3'!B1255),"")))))))))</f>
        <v/>
      </c>
      <c r="R1255" s="32" t="str">
        <f>IF($A$20=1,IF(UDDS!D1255="","",UDDS!D1255),IF($A$20=2,IF('FTP-75'!D1255="","",'FTP-75'!D1255),IF($A$20=3, IF('US06'!D1255="","",'US06'!D1255),IF($A$20=4, IF(NEDC!C1255="","", NEDC!C1255),IF($A$20=5, IF('JPN10-15'!C1255="","",'JPN10-15'!C1255),IF($A$20=6, IF(WLTC!D1255="","", WLTC!D1255),IF($A$20=7, IF('New Cycle 1'!C1255="","", 'New Cycle 1'!C1255),IF($A$20=8, IF('New Cycle 2'!C1255="","", 'New Cycle 2'!C1255),IF($A$20=9, IF('New Cycle 3'!C1255="","", 'New Cycle 3'!C1255),"")))))))))</f>
        <v/>
      </c>
      <c r="S1255" s="32" t="str">
        <f>IF($A$20=1,IF(UDDS!E1255="","",UDDS!E1255),IF($A$20=2,IF('FTP-75'!E1255="","",'FTP-75'!E1255),IF($A$20=3, IF('US06'!E1255="","",'US06'!E1255),IF($A$20=4, IF(NEDC!D1255="","", NEDC!D1255),IF($A$20=5, IF('JPN10-15'!D1255="","",'JPN10-15'!D1255),IF($A$20=6, IF(WLTC!E1255="","", WLTC!E1255),IF($A$20=7, IF('New Cycle 1'!D1255="","", 'New Cycle 1'!D1255),IF($A$20=8, IF('New Cycle 2'!D1255="","", 'New Cycle 2'!D1255),IF($A$20=9, IF('New Cycle 3'!D1255="","", 'New Cycle 3'!D1255),"")))))))))</f>
        <v/>
      </c>
      <c r="T1255" s="32" t="str">
        <f>IF($A$20=1,IF(UDDS!F1255="","",UDDS!F1255),IF($A$20=2,IF('FTP-75'!F1255="","",'FTP-75'!F1255),IF($A$20=3, IF('US06'!F1255="","",'US06'!F1255),IF($A$20=4, IF(NEDC!E1255="","", NEDC!E1255),IF($A$20=5, IF('JPN10-15'!E1255="","",'JPN10-15'!E1255),IF($A$20=6, IF(WLTC!F1255="","", WLTC!F1255),IF($A$20=7, IF('New Cycle 1'!E1255="","", 'New Cycle 1'!E1255),IF($A$20=8, IF('New Cycle 2'!E1255="","", 'New Cycle 2'!E1255),IF($A$20=9, IF('New Cycle 3'!E1255="","", 'New Cycle 3'!E1255),"")))))))))</f>
        <v/>
      </c>
      <c r="U1255" s="32" t="str">
        <f>IF($A$20=1,IF(UDDS!G1255="","",UDDS!G1255),IF($A$20=2,IF('FTP-75'!G1255="","",'FTP-75'!G1255),IF($A$20=3, IF('US06'!G1255="","",'US06'!G1255),IF($A$20=4, IF(NEDC!F1255="","", NEDC!F1255),IF($A$20=5, IF('JPN10-15'!F1255="","",'JPN10-15'!F1255),IF($A$20=6, IF(WLTC!G1255="","", WLTC!G1255),IF($A$20=7, IF('New Cycle 1'!F1255="","", 'New Cycle 1'!F1255),IF($A$20=8, IF('New Cycle 2'!F1255="","", 'New Cycle 2'!F1255),IF($A$20=9, IF('New Cycle 3'!F1255="","", 'New Cycle 3'!F1255),"")))))))))</f>
        <v/>
      </c>
    </row>
    <row r="1256" spans="16:21" x14ac:dyDescent="0.25">
      <c r="P1256" s="8" t="str">
        <f>IF($A$20=1,IF(UDDS!A1256="","",UDDS!A1256),IF($A$20=2,IF('FTP-75'!A1256="","",'FTP-75'!A1256),IF($A$20=3, IF('US06'!A1256="","",'US06'!A1256),IF($A$20=4, IF(NEDC!A1256="","", NEDC!A1256),IF($A$20=5, IF('JPN10-15'!A1256="","",'JPN10-15'!A1256),IF($A$20=6, IF(WLTC!B1256="","", WLTC!B1256),IF($A$20=7, IF('New Cycle 1'!A1256="","", 'New Cycle 1'!A1256),IF($A$20=8, IF('New Cycle 2'!A1256="","", 'New Cycle 3'!A1256),IF($A$20=9, IF('New Cycle 3'!A1256="","", 'New Cycle 3'!A1256),"")))))))))</f>
        <v/>
      </c>
      <c r="Q1256" s="32" t="str">
        <f>IF($A$20=1,IF(UDDS!C1256="","",UDDS!C1256),IF($A$20=2,IF('FTP-75'!C1256="","",'FTP-75'!C1256),IF($A$20=3, IF('US06'!C1256="","",'US06'!C1256),IF($A$20=4, IF(NEDC!B1256="","", NEDC!B1256),IF($A$20=5, IF('JPN10-15'!B1256="","",'JPN10-15'!B1256),IF($A$20=6, IF(WLTC!C1256="","", WLTC!C1256),IF($A$20=7, IF('New Cycle 1'!B1256="","", 'New Cycle 1'!B1256),IF($A$20=8, IF('New Cycle 2'!B1256="","", 'New Cycle 2'!B1256),IF($A$20=9, IF('New Cycle 3'!B1256="","", 'New Cycle 3'!B1256),"")))))))))</f>
        <v/>
      </c>
      <c r="R1256" s="32" t="str">
        <f>IF($A$20=1,IF(UDDS!D1256="","",UDDS!D1256),IF($A$20=2,IF('FTP-75'!D1256="","",'FTP-75'!D1256),IF($A$20=3, IF('US06'!D1256="","",'US06'!D1256),IF($A$20=4, IF(NEDC!C1256="","", NEDC!C1256),IF($A$20=5, IF('JPN10-15'!C1256="","",'JPN10-15'!C1256),IF($A$20=6, IF(WLTC!D1256="","", WLTC!D1256),IF($A$20=7, IF('New Cycle 1'!C1256="","", 'New Cycle 1'!C1256),IF($A$20=8, IF('New Cycle 2'!C1256="","", 'New Cycle 2'!C1256),IF($A$20=9, IF('New Cycle 3'!C1256="","", 'New Cycle 3'!C1256),"")))))))))</f>
        <v/>
      </c>
      <c r="S1256" s="32" t="str">
        <f>IF($A$20=1,IF(UDDS!E1256="","",UDDS!E1256),IF($A$20=2,IF('FTP-75'!E1256="","",'FTP-75'!E1256),IF($A$20=3, IF('US06'!E1256="","",'US06'!E1256),IF($A$20=4, IF(NEDC!D1256="","", NEDC!D1256),IF($A$20=5, IF('JPN10-15'!D1256="","",'JPN10-15'!D1256),IF($A$20=6, IF(WLTC!E1256="","", WLTC!E1256),IF($A$20=7, IF('New Cycle 1'!D1256="","", 'New Cycle 1'!D1256),IF($A$20=8, IF('New Cycle 2'!D1256="","", 'New Cycle 2'!D1256),IF($A$20=9, IF('New Cycle 3'!D1256="","", 'New Cycle 3'!D1256),"")))))))))</f>
        <v/>
      </c>
      <c r="T1256" s="32" t="str">
        <f>IF($A$20=1,IF(UDDS!F1256="","",UDDS!F1256),IF($A$20=2,IF('FTP-75'!F1256="","",'FTP-75'!F1256),IF($A$20=3, IF('US06'!F1256="","",'US06'!F1256),IF($A$20=4, IF(NEDC!E1256="","", NEDC!E1256),IF($A$20=5, IF('JPN10-15'!E1256="","",'JPN10-15'!E1256),IF($A$20=6, IF(WLTC!F1256="","", WLTC!F1256),IF($A$20=7, IF('New Cycle 1'!E1256="","", 'New Cycle 1'!E1256),IF($A$20=8, IF('New Cycle 2'!E1256="","", 'New Cycle 2'!E1256),IF($A$20=9, IF('New Cycle 3'!E1256="","", 'New Cycle 3'!E1256),"")))))))))</f>
        <v/>
      </c>
      <c r="U1256" s="32" t="str">
        <f>IF($A$20=1,IF(UDDS!G1256="","",UDDS!G1256),IF($A$20=2,IF('FTP-75'!G1256="","",'FTP-75'!G1256),IF($A$20=3, IF('US06'!G1256="","",'US06'!G1256),IF($A$20=4, IF(NEDC!F1256="","", NEDC!F1256),IF($A$20=5, IF('JPN10-15'!F1256="","",'JPN10-15'!F1256),IF($A$20=6, IF(WLTC!G1256="","", WLTC!G1256),IF($A$20=7, IF('New Cycle 1'!F1256="","", 'New Cycle 1'!F1256),IF($A$20=8, IF('New Cycle 2'!F1256="","", 'New Cycle 2'!F1256),IF($A$20=9, IF('New Cycle 3'!F1256="","", 'New Cycle 3'!F1256),"")))))))))</f>
        <v/>
      </c>
    </row>
    <row r="1257" spans="16:21" x14ac:dyDescent="0.25">
      <c r="P1257" s="8" t="str">
        <f>IF($A$20=1,IF(UDDS!A1257="","",UDDS!A1257),IF($A$20=2,IF('FTP-75'!A1257="","",'FTP-75'!A1257),IF($A$20=3, IF('US06'!A1257="","",'US06'!A1257),IF($A$20=4, IF(NEDC!A1257="","", NEDC!A1257),IF($A$20=5, IF('JPN10-15'!A1257="","",'JPN10-15'!A1257),IF($A$20=6, IF(WLTC!B1257="","", WLTC!B1257),IF($A$20=7, IF('New Cycle 1'!A1257="","", 'New Cycle 1'!A1257),IF($A$20=8, IF('New Cycle 2'!A1257="","", 'New Cycle 3'!A1257),IF($A$20=9, IF('New Cycle 3'!A1257="","", 'New Cycle 3'!A1257),"")))))))))</f>
        <v/>
      </c>
      <c r="Q1257" s="32" t="str">
        <f>IF($A$20=1,IF(UDDS!C1257="","",UDDS!C1257),IF($A$20=2,IF('FTP-75'!C1257="","",'FTP-75'!C1257),IF($A$20=3, IF('US06'!C1257="","",'US06'!C1257),IF($A$20=4, IF(NEDC!B1257="","", NEDC!B1257),IF($A$20=5, IF('JPN10-15'!B1257="","",'JPN10-15'!B1257),IF($A$20=6, IF(WLTC!C1257="","", WLTC!C1257),IF($A$20=7, IF('New Cycle 1'!B1257="","", 'New Cycle 1'!B1257),IF($A$20=8, IF('New Cycle 2'!B1257="","", 'New Cycle 2'!B1257),IF($A$20=9, IF('New Cycle 3'!B1257="","", 'New Cycle 3'!B1257),"")))))))))</f>
        <v/>
      </c>
      <c r="R1257" s="32" t="str">
        <f>IF($A$20=1,IF(UDDS!D1257="","",UDDS!D1257),IF($A$20=2,IF('FTP-75'!D1257="","",'FTP-75'!D1257),IF($A$20=3, IF('US06'!D1257="","",'US06'!D1257),IF($A$20=4, IF(NEDC!C1257="","", NEDC!C1257),IF($A$20=5, IF('JPN10-15'!C1257="","",'JPN10-15'!C1257),IF($A$20=6, IF(WLTC!D1257="","", WLTC!D1257),IF($A$20=7, IF('New Cycle 1'!C1257="","", 'New Cycle 1'!C1257),IF($A$20=8, IF('New Cycle 2'!C1257="","", 'New Cycle 2'!C1257),IF($A$20=9, IF('New Cycle 3'!C1257="","", 'New Cycle 3'!C1257),"")))))))))</f>
        <v/>
      </c>
      <c r="S1257" s="32" t="str">
        <f>IF($A$20=1,IF(UDDS!E1257="","",UDDS!E1257),IF($A$20=2,IF('FTP-75'!E1257="","",'FTP-75'!E1257),IF($A$20=3, IF('US06'!E1257="","",'US06'!E1257),IF($A$20=4, IF(NEDC!D1257="","", NEDC!D1257),IF($A$20=5, IF('JPN10-15'!D1257="","",'JPN10-15'!D1257),IF($A$20=6, IF(WLTC!E1257="","", WLTC!E1257),IF($A$20=7, IF('New Cycle 1'!D1257="","", 'New Cycle 1'!D1257),IF($A$20=8, IF('New Cycle 2'!D1257="","", 'New Cycle 2'!D1257),IF($A$20=9, IF('New Cycle 3'!D1257="","", 'New Cycle 3'!D1257),"")))))))))</f>
        <v/>
      </c>
      <c r="T1257" s="32" t="str">
        <f>IF($A$20=1,IF(UDDS!F1257="","",UDDS!F1257),IF($A$20=2,IF('FTP-75'!F1257="","",'FTP-75'!F1257),IF($A$20=3, IF('US06'!F1257="","",'US06'!F1257),IF($A$20=4, IF(NEDC!E1257="","", NEDC!E1257),IF($A$20=5, IF('JPN10-15'!E1257="","",'JPN10-15'!E1257),IF($A$20=6, IF(WLTC!F1257="","", WLTC!F1257),IF($A$20=7, IF('New Cycle 1'!E1257="","", 'New Cycle 1'!E1257),IF($A$20=8, IF('New Cycle 2'!E1257="","", 'New Cycle 2'!E1257),IF($A$20=9, IF('New Cycle 3'!E1257="","", 'New Cycle 3'!E1257),"")))))))))</f>
        <v/>
      </c>
      <c r="U1257" s="32" t="str">
        <f>IF($A$20=1,IF(UDDS!G1257="","",UDDS!G1257),IF($A$20=2,IF('FTP-75'!G1257="","",'FTP-75'!G1257),IF($A$20=3, IF('US06'!G1257="","",'US06'!G1257),IF($A$20=4, IF(NEDC!F1257="","", NEDC!F1257),IF($A$20=5, IF('JPN10-15'!F1257="","",'JPN10-15'!F1257),IF($A$20=6, IF(WLTC!G1257="","", WLTC!G1257),IF($A$20=7, IF('New Cycle 1'!F1257="","", 'New Cycle 1'!F1257),IF($A$20=8, IF('New Cycle 2'!F1257="","", 'New Cycle 2'!F1257),IF($A$20=9, IF('New Cycle 3'!F1257="","", 'New Cycle 3'!F1257),"")))))))))</f>
        <v/>
      </c>
    </row>
    <row r="1258" spans="16:21" x14ac:dyDescent="0.25">
      <c r="P1258" s="8" t="str">
        <f>IF($A$20=1,IF(UDDS!A1258="","",UDDS!A1258),IF($A$20=2,IF('FTP-75'!A1258="","",'FTP-75'!A1258),IF($A$20=3, IF('US06'!A1258="","",'US06'!A1258),IF($A$20=4, IF(NEDC!A1258="","", NEDC!A1258),IF($A$20=5, IF('JPN10-15'!A1258="","",'JPN10-15'!A1258),IF($A$20=6, IF(WLTC!B1258="","", WLTC!B1258),IF($A$20=7, IF('New Cycle 1'!A1258="","", 'New Cycle 1'!A1258),IF($A$20=8, IF('New Cycle 2'!A1258="","", 'New Cycle 3'!A1258),IF($A$20=9, IF('New Cycle 3'!A1258="","", 'New Cycle 3'!A1258),"")))))))))</f>
        <v/>
      </c>
      <c r="Q1258" s="32" t="str">
        <f>IF($A$20=1,IF(UDDS!C1258="","",UDDS!C1258),IF($A$20=2,IF('FTP-75'!C1258="","",'FTP-75'!C1258),IF($A$20=3, IF('US06'!C1258="","",'US06'!C1258),IF($A$20=4, IF(NEDC!B1258="","", NEDC!B1258),IF($A$20=5, IF('JPN10-15'!B1258="","",'JPN10-15'!B1258),IF($A$20=6, IF(WLTC!C1258="","", WLTC!C1258),IF($A$20=7, IF('New Cycle 1'!B1258="","", 'New Cycle 1'!B1258),IF($A$20=8, IF('New Cycle 2'!B1258="","", 'New Cycle 2'!B1258),IF($A$20=9, IF('New Cycle 3'!B1258="","", 'New Cycle 3'!B1258),"")))))))))</f>
        <v/>
      </c>
      <c r="R1258" s="32" t="str">
        <f>IF($A$20=1,IF(UDDS!D1258="","",UDDS!D1258),IF($A$20=2,IF('FTP-75'!D1258="","",'FTP-75'!D1258),IF($A$20=3, IF('US06'!D1258="","",'US06'!D1258),IF($A$20=4, IF(NEDC!C1258="","", NEDC!C1258),IF($A$20=5, IF('JPN10-15'!C1258="","",'JPN10-15'!C1258),IF($A$20=6, IF(WLTC!D1258="","", WLTC!D1258),IF($A$20=7, IF('New Cycle 1'!C1258="","", 'New Cycle 1'!C1258),IF($A$20=8, IF('New Cycle 2'!C1258="","", 'New Cycle 2'!C1258),IF($A$20=9, IF('New Cycle 3'!C1258="","", 'New Cycle 3'!C1258),"")))))))))</f>
        <v/>
      </c>
      <c r="S1258" s="32" t="str">
        <f>IF($A$20=1,IF(UDDS!E1258="","",UDDS!E1258),IF($A$20=2,IF('FTP-75'!E1258="","",'FTP-75'!E1258),IF($A$20=3, IF('US06'!E1258="","",'US06'!E1258),IF($A$20=4, IF(NEDC!D1258="","", NEDC!D1258),IF($A$20=5, IF('JPN10-15'!D1258="","",'JPN10-15'!D1258),IF($A$20=6, IF(WLTC!E1258="","", WLTC!E1258),IF($A$20=7, IF('New Cycle 1'!D1258="","", 'New Cycle 1'!D1258),IF($A$20=8, IF('New Cycle 2'!D1258="","", 'New Cycle 2'!D1258),IF($A$20=9, IF('New Cycle 3'!D1258="","", 'New Cycle 3'!D1258),"")))))))))</f>
        <v/>
      </c>
      <c r="T1258" s="32" t="str">
        <f>IF($A$20=1,IF(UDDS!F1258="","",UDDS!F1258),IF($A$20=2,IF('FTP-75'!F1258="","",'FTP-75'!F1258),IF($A$20=3, IF('US06'!F1258="","",'US06'!F1258),IF($A$20=4, IF(NEDC!E1258="","", NEDC!E1258),IF($A$20=5, IF('JPN10-15'!E1258="","",'JPN10-15'!E1258),IF($A$20=6, IF(WLTC!F1258="","", WLTC!F1258),IF($A$20=7, IF('New Cycle 1'!E1258="","", 'New Cycle 1'!E1258),IF($A$20=8, IF('New Cycle 2'!E1258="","", 'New Cycle 2'!E1258),IF($A$20=9, IF('New Cycle 3'!E1258="","", 'New Cycle 3'!E1258),"")))))))))</f>
        <v/>
      </c>
      <c r="U1258" s="32" t="str">
        <f>IF($A$20=1,IF(UDDS!G1258="","",UDDS!G1258),IF($A$20=2,IF('FTP-75'!G1258="","",'FTP-75'!G1258),IF($A$20=3, IF('US06'!G1258="","",'US06'!G1258),IF($A$20=4, IF(NEDC!F1258="","", NEDC!F1258),IF($A$20=5, IF('JPN10-15'!F1258="","",'JPN10-15'!F1258),IF($A$20=6, IF(WLTC!G1258="","", WLTC!G1258),IF($A$20=7, IF('New Cycle 1'!F1258="","", 'New Cycle 1'!F1258),IF($A$20=8, IF('New Cycle 2'!F1258="","", 'New Cycle 2'!F1258),IF($A$20=9, IF('New Cycle 3'!F1258="","", 'New Cycle 3'!F1258),"")))))))))</f>
        <v/>
      </c>
    </row>
    <row r="1259" spans="16:21" x14ac:dyDescent="0.25">
      <c r="P1259" s="8" t="str">
        <f>IF($A$20=1,IF(UDDS!A1259="","",UDDS!A1259),IF($A$20=2,IF('FTP-75'!A1259="","",'FTP-75'!A1259),IF($A$20=3, IF('US06'!A1259="","",'US06'!A1259),IF($A$20=4, IF(NEDC!A1259="","", NEDC!A1259),IF($A$20=5, IF('JPN10-15'!A1259="","",'JPN10-15'!A1259),IF($A$20=6, IF(WLTC!B1259="","", WLTC!B1259),IF($A$20=7, IF('New Cycle 1'!A1259="","", 'New Cycle 1'!A1259),IF($A$20=8, IF('New Cycle 2'!A1259="","", 'New Cycle 3'!A1259),IF($A$20=9, IF('New Cycle 3'!A1259="","", 'New Cycle 3'!A1259),"")))))))))</f>
        <v/>
      </c>
      <c r="Q1259" s="32" t="str">
        <f>IF($A$20=1,IF(UDDS!C1259="","",UDDS!C1259),IF($A$20=2,IF('FTP-75'!C1259="","",'FTP-75'!C1259),IF($A$20=3, IF('US06'!C1259="","",'US06'!C1259),IF($A$20=4, IF(NEDC!B1259="","", NEDC!B1259),IF($A$20=5, IF('JPN10-15'!B1259="","",'JPN10-15'!B1259),IF($A$20=6, IF(WLTC!C1259="","", WLTC!C1259),IF($A$20=7, IF('New Cycle 1'!B1259="","", 'New Cycle 1'!B1259),IF($A$20=8, IF('New Cycle 2'!B1259="","", 'New Cycle 2'!B1259),IF($A$20=9, IF('New Cycle 3'!B1259="","", 'New Cycle 3'!B1259),"")))))))))</f>
        <v/>
      </c>
      <c r="R1259" s="32" t="str">
        <f>IF($A$20=1,IF(UDDS!D1259="","",UDDS!D1259),IF($A$20=2,IF('FTP-75'!D1259="","",'FTP-75'!D1259),IF($A$20=3, IF('US06'!D1259="","",'US06'!D1259),IF($A$20=4, IF(NEDC!C1259="","", NEDC!C1259),IF($A$20=5, IF('JPN10-15'!C1259="","",'JPN10-15'!C1259),IF($A$20=6, IF(WLTC!D1259="","", WLTC!D1259),IF($A$20=7, IF('New Cycle 1'!C1259="","", 'New Cycle 1'!C1259),IF($A$20=8, IF('New Cycle 2'!C1259="","", 'New Cycle 2'!C1259),IF($A$20=9, IF('New Cycle 3'!C1259="","", 'New Cycle 3'!C1259),"")))))))))</f>
        <v/>
      </c>
      <c r="S1259" s="32" t="str">
        <f>IF($A$20=1,IF(UDDS!E1259="","",UDDS!E1259),IF($A$20=2,IF('FTP-75'!E1259="","",'FTP-75'!E1259),IF($A$20=3, IF('US06'!E1259="","",'US06'!E1259),IF($A$20=4, IF(NEDC!D1259="","", NEDC!D1259),IF($A$20=5, IF('JPN10-15'!D1259="","",'JPN10-15'!D1259),IF($A$20=6, IF(WLTC!E1259="","", WLTC!E1259),IF($A$20=7, IF('New Cycle 1'!D1259="","", 'New Cycle 1'!D1259),IF($A$20=8, IF('New Cycle 2'!D1259="","", 'New Cycle 2'!D1259),IF($A$20=9, IF('New Cycle 3'!D1259="","", 'New Cycle 3'!D1259),"")))))))))</f>
        <v/>
      </c>
      <c r="T1259" s="32" t="str">
        <f>IF($A$20=1,IF(UDDS!F1259="","",UDDS!F1259),IF($A$20=2,IF('FTP-75'!F1259="","",'FTP-75'!F1259),IF($A$20=3, IF('US06'!F1259="","",'US06'!F1259),IF($A$20=4, IF(NEDC!E1259="","", NEDC!E1259),IF($A$20=5, IF('JPN10-15'!E1259="","",'JPN10-15'!E1259),IF($A$20=6, IF(WLTC!F1259="","", WLTC!F1259),IF($A$20=7, IF('New Cycle 1'!E1259="","", 'New Cycle 1'!E1259),IF($A$20=8, IF('New Cycle 2'!E1259="","", 'New Cycle 2'!E1259),IF($A$20=9, IF('New Cycle 3'!E1259="","", 'New Cycle 3'!E1259),"")))))))))</f>
        <v/>
      </c>
      <c r="U1259" s="32" t="str">
        <f>IF($A$20=1,IF(UDDS!G1259="","",UDDS!G1259),IF($A$20=2,IF('FTP-75'!G1259="","",'FTP-75'!G1259),IF($A$20=3, IF('US06'!G1259="","",'US06'!G1259),IF($A$20=4, IF(NEDC!F1259="","", NEDC!F1259),IF($A$20=5, IF('JPN10-15'!F1259="","",'JPN10-15'!F1259),IF($A$20=6, IF(WLTC!G1259="","", WLTC!G1259),IF($A$20=7, IF('New Cycle 1'!F1259="","", 'New Cycle 1'!F1259),IF($A$20=8, IF('New Cycle 2'!F1259="","", 'New Cycle 2'!F1259),IF($A$20=9, IF('New Cycle 3'!F1259="","", 'New Cycle 3'!F1259),"")))))))))</f>
        <v/>
      </c>
    </row>
    <row r="1260" spans="16:21" x14ac:dyDescent="0.25">
      <c r="P1260" s="8" t="str">
        <f>IF($A$20=1,IF(UDDS!A1260="","",UDDS!A1260),IF($A$20=2,IF('FTP-75'!A1260="","",'FTP-75'!A1260),IF($A$20=3, IF('US06'!A1260="","",'US06'!A1260),IF($A$20=4, IF(NEDC!A1260="","", NEDC!A1260),IF($A$20=5, IF('JPN10-15'!A1260="","",'JPN10-15'!A1260),IF($A$20=6, IF(WLTC!B1260="","", WLTC!B1260),IF($A$20=7, IF('New Cycle 1'!A1260="","", 'New Cycle 1'!A1260),IF($A$20=8, IF('New Cycle 2'!A1260="","", 'New Cycle 3'!A1260),IF($A$20=9, IF('New Cycle 3'!A1260="","", 'New Cycle 3'!A1260),"")))))))))</f>
        <v/>
      </c>
      <c r="Q1260" s="32" t="str">
        <f>IF($A$20=1,IF(UDDS!C1260="","",UDDS!C1260),IF($A$20=2,IF('FTP-75'!C1260="","",'FTP-75'!C1260),IF($A$20=3, IF('US06'!C1260="","",'US06'!C1260),IF($A$20=4, IF(NEDC!B1260="","", NEDC!B1260),IF($A$20=5, IF('JPN10-15'!B1260="","",'JPN10-15'!B1260),IF($A$20=6, IF(WLTC!C1260="","", WLTC!C1260),IF($A$20=7, IF('New Cycle 1'!B1260="","", 'New Cycle 1'!B1260),IF($A$20=8, IF('New Cycle 2'!B1260="","", 'New Cycle 2'!B1260),IF($A$20=9, IF('New Cycle 3'!B1260="","", 'New Cycle 3'!B1260),"")))))))))</f>
        <v/>
      </c>
      <c r="R1260" s="32" t="str">
        <f>IF($A$20=1,IF(UDDS!D1260="","",UDDS!D1260),IF($A$20=2,IF('FTP-75'!D1260="","",'FTP-75'!D1260),IF($A$20=3, IF('US06'!D1260="","",'US06'!D1260),IF($A$20=4, IF(NEDC!C1260="","", NEDC!C1260),IF($A$20=5, IF('JPN10-15'!C1260="","",'JPN10-15'!C1260),IF($A$20=6, IF(WLTC!D1260="","", WLTC!D1260),IF($A$20=7, IF('New Cycle 1'!C1260="","", 'New Cycle 1'!C1260),IF($A$20=8, IF('New Cycle 2'!C1260="","", 'New Cycle 2'!C1260),IF($A$20=9, IF('New Cycle 3'!C1260="","", 'New Cycle 3'!C1260),"")))))))))</f>
        <v/>
      </c>
      <c r="S1260" s="32" t="str">
        <f>IF($A$20=1,IF(UDDS!E1260="","",UDDS!E1260),IF($A$20=2,IF('FTP-75'!E1260="","",'FTP-75'!E1260),IF($A$20=3, IF('US06'!E1260="","",'US06'!E1260),IF($A$20=4, IF(NEDC!D1260="","", NEDC!D1260),IF($A$20=5, IF('JPN10-15'!D1260="","",'JPN10-15'!D1260),IF($A$20=6, IF(WLTC!E1260="","", WLTC!E1260),IF($A$20=7, IF('New Cycle 1'!D1260="","", 'New Cycle 1'!D1260),IF($A$20=8, IF('New Cycle 2'!D1260="","", 'New Cycle 2'!D1260),IF($A$20=9, IF('New Cycle 3'!D1260="","", 'New Cycle 3'!D1260),"")))))))))</f>
        <v/>
      </c>
      <c r="T1260" s="32" t="str">
        <f>IF($A$20=1,IF(UDDS!F1260="","",UDDS!F1260),IF($A$20=2,IF('FTP-75'!F1260="","",'FTP-75'!F1260),IF($A$20=3, IF('US06'!F1260="","",'US06'!F1260),IF($A$20=4, IF(NEDC!E1260="","", NEDC!E1260),IF($A$20=5, IF('JPN10-15'!E1260="","",'JPN10-15'!E1260),IF($A$20=6, IF(WLTC!F1260="","", WLTC!F1260),IF($A$20=7, IF('New Cycle 1'!E1260="","", 'New Cycle 1'!E1260),IF($A$20=8, IF('New Cycle 2'!E1260="","", 'New Cycle 2'!E1260),IF($A$20=9, IF('New Cycle 3'!E1260="","", 'New Cycle 3'!E1260),"")))))))))</f>
        <v/>
      </c>
      <c r="U1260" s="32" t="str">
        <f>IF($A$20=1,IF(UDDS!G1260="","",UDDS!G1260),IF($A$20=2,IF('FTP-75'!G1260="","",'FTP-75'!G1260),IF($A$20=3, IF('US06'!G1260="","",'US06'!G1260),IF($A$20=4, IF(NEDC!F1260="","", NEDC!F1260),IF($A$20=5, IF('JPN10-15'!F1260="","",'JPN10-15'!F1260),IF($A$20=6, IF(WLTC!G1260="","", WLTC!G1260),IF($A$20=7, IF('New Cycle 1'!F1260="","", 'New Cycle 1'!F1260),IF($A$20=8, IF('New Cycle 2'!F1260="","", 'New Cycle 2'!F1260),IF($A$20=9, IF('New Cycle 3'!F1260="","", 'New Cycle 3'!F1260),"")))))))))</f>
        <v/>
      </c>
    </row>
    <row r="1261" spans="16:21" x14ac:dyDescent="0.25">
      <c r="P1261" s="8" t="str">
        <f>IF($A$20=1,IF(UDDS!A1261="","",UDDS!A1261),IF($A$20=2,IF('FTP-75'!A1261="","",'FTP-75'!A1261),IF($A$20=3, IF('US06'!A1261="","",'US06'!A1261),IF($A$20=4, IF(NEDC!A1261="","", NEDC!A1261),IF($A$20=5, IF('JPN10-15'!A1261="","",'JPN10-15'!A1261),IF($A$20=6, IF(WLTC!B1261="","", WLTC!B1261),IF($A$20=7, IF('New Cycle 1'!A1261="","", 'New Cycle 1'!A1261),IF($A$20=8, IF('New Cycle 2'!A1261="","", 'New Cycle 3'!A1261),IF($A$20=9, IF('New Cycle 3'!A1261="","", 'New Cycle 3'!A1261),"")))))))))</f>
        <v/>
      </c>
      <c r="Q1261" s="32" t="str">
        <f>IF($A$20=1,IF(UDDS!C1261="","",UDDS!C1261),IF($A$20=2,IF('FTP-75'!C1261="","",'FTP-75'!C1261),IF($A$20=3, IF('US06'!C1261="","",'US06'!C1261),IF($A$20=4, IF(NEDC!B1261="","", NEDC!B1261),IF($A$20=5, IF('JPN10-15'!B1261="","",'JPN10-15'!B1261),IF($A$20=6, IF(WLTC!C1261="","", WLTC!C1261),IF($A$20=7, IF('New Cycle 1'!B1261="","", 'New Cycle 1'!B1261),IF($A$20=8, IF('New Cycle 2'!B1261="","", 'New Cycle 2'!B1261),IF($A$20=9, IF('New Cycle 3'!B1261="","", 'New Cycle 3'!B1261),"")))))))))</f>
        <v/>
      </c>
      <c r="R1261" s="32" t="str">
        <f>IF($A$20=1,IF(UDDS!D1261="","",UDDS!D1261),IF($A$20=2,IF('FTP-75'!D1261="","",'FTP-75'!D1261),IF($A$20=3, IF('US06'!D1261="","",'US06'!D1261),IF($A$20=4, IF(NEDC!C1261="","", NEDC!C1261),IF($A$20=5, IF('JPN10-15'!C1261="","",'JPN10-15'!C1261),IF($A$20=6, IF(WLTC!D1261="","", WLTC!D1261),IF($A$20=7, IF('New Cycle 1'!C1261="","", 'New Cycle 1'!C1261),IF($A$20=8, IF('New Cycle 2'!C1261="","", 'New Cycle 2'!C1261),IF($A$20=9, IF('New Cycle 3'!C1261="","", 'New Cycle 3'!C1261),"")))))))))</f>
        <v/>
      </c>
      <c r="S1261" s="32" t="str">
        <f>IF($A$20=1,IF(UDDS!E1261="","",UDDS!E1261),IF($A$20=2,IF('FTP-75'!E1261="","",'FTP-75'!E1261),IF($A$20=3, IF('US06'!E1261="","",'US06'!E1261),IF($A$20=4, IF(NEDC!D1261="","", NEDC!D1261),IF($A$20=5, IF('JPN10-15'!D1261="","",'JPN10-15'!D1261),IF($A$20=6, IF(WLTC!E1261="","", WLTC!E1261),IF($A$20=7, IF('New Cycle 1'!D1261="","", 'New Cycle 1'!D1261),IF($A$20=8, IF('New Cycle 2'!D1261="","", 'New Cycle 2'!D1261),IF($A$20=9, IF('New Cycle 3'!D1261="","", 'New Cycle 3'!D1261),"")))))))))</f>
        <v/>
      </c>
      <c r="T1261" s="32" t="str">
        <f>IF($A$20=1,IF(UDDS!F1261="","",UDDS!F1261),IF($A$20=2,IF('FTP-75'!F1261="","",'FTP-75'!F1261),IF($A$20=3, IF('US06'!F1261="","",'US06'!F1261),IF($A$20=4, IF(NEDC!E1261="","", NEDC!E1261),IF($A$20=5, IF('JPN10-15'!E1261="","",'JPN10-15'!E1261),IF($A$20=6, IF(WLTC!F1261="","", WLTC!F1261),IF($A$20=7, IF('New Cycle 1'!E1261="","", 'New Cycle 1'!E1261),IF($A$20=8, IF('New Cycle 2'!E1261="","", 'New Cycle 2'!E1261),IF($A$20=9, IF('New Cycle 3'!E1261="","", 'New Cycle 3'!E1261),"")))))))))</f>
        <v/>
      </c>
      <c r="U1261" s="32" t="str">
        <f>IF($A$20=1,IF(UDDS!G1261="","",UDDS!G1261),IF($A$20=2,IF('FTP-75'!G1261="","",'FTP-75'!G1261),IF($A$20=3, IF('US06'!G1261="","",'US06'!G1261),IF($A$20=4, IF(NEDC!F1261="","", NEDC!F1261),IF($A$20=5, IF('JPN10-15'!F1261="","",'JPN10-15'!F1261),IF($A$20=6, IF(WLTC!G1261="","", WLTC!G1261),IF($A$20=7, IF('New Cycle 1'!F1261="","", 'New Cycle 1'!F1261),IF($A$20=8, IF('New Cycle 2'!F1261="","", 'New Cycle 2'!F1261),IF($A$20=9, IF('New Cycle 3'!F1261="","", 'New Cycle 3'!F1261),"")))))))))</f>
        <v/>
      </c>
    </row>
    <row r="1262" spans="16:21" x14ac:dyDescent="0.25">
      <c r="P1262" s="8" t="str">
        <f>IF($A$20=1,IF(UDDS!A1262="","",UDDS!A1262),IF($A$20=2,IF('FTP-75'!A1262="","",'FTP-75'!A1262),IF($A$20=3, IF('US06'!A1262="","",'US06'!A1262),IF($A$20=4, IF(NEDC!A1262="","", NEDC!A1262),IF($A$20=5, IF('JPN10-15'!A1262="","",'JPN10-15'!A1262),IF($A$20=6, IF(WLTC!B1262="","", WLTC!B1262),IF($A$20=7, IF('New Cycle 1'!A1262="","", 'New Cycle 1'!A1262),IF($A$20=8, IF('New Cycle 2'!A1262="","", 'New Cycle 3'!A1262),IF($A$20=9, IF('New Cycle 3'!A1262="","", 'New Cycle 3'!A1262),"")))))))))</f>
        <v/>
      </c>
      <c r="Q1262" s="32" t="str">
        <f>IF($A$20=1,IF(UDDS!C1262="","",UDDS!C1262),IF($A$20=2,IF('FTP-75'!C1262="","",'FTP-75'!C1262),IF($A$20=3, IF('US06'!C1262="","",'US06'!C1262),IF($A$20=4, IF(NEDC!B1262="","", NEDC!B1262),IF($A$20=5, IF('JPN10-15'!B1262="","",'JPN10-15'!B1262),IF($A$20=6, IF(WLTC!C1262="","", WLTC!C1262),IF($A$20=7, IF('New Cycle 1'!B1262="","", 'New Cycle 1'!B1262),IF($A$20=8, IF('New Cycle 2'!B1262="","", 'New Cycle 2'!B1262),IF($A$20=9, IF('New Cycle 3'!B1262="","", 'New Cycle 3'!B1262),"")))))))))</f>
        <v/>
      </c>
      <c r="R1262" s="32" t="str">
        <f>IF($A$20=1,IF(UDDS!D1262="","",UDDS!D1262),IF($A$20=2,IF('FTP-75'!D1262="","",'FTP-75'!D1262),IF($A$20=3, IF('US06'!D1262="","",'US06'!D1262),IF($A$20=4, IF(NEDC!C1262="","", NEDC!C1262),IF($A$20=5, IF('JPN10-15'!C1262="","",'JPN10-15'!C1262),IF($A$20=6, IF(WLTC!D1262="","", WLTC!D1262),IF($A$20=7, IF('New Cycle 1'!C1262="","", 'New Cycle 1'!C1262),IF($A$20=8, IF('New Cycle 2'!C1262="","", 'New Cycle 2'!C1262),IF($A$20=9, IF('New Cycle 3'!C1262="","", 'New Cycle 3'!C1262),"")))))))))</f>
        <v/>
      </c>
      <c r="S1262" s="32" t="str">
        <f>IF($A$20=1,IF(UDDS!E1262="","",UDDS!E1262),IF($A$20=2,IF('FTP-75'!E1262="","",'FTP-75'!E1262),IF($A$20=3, IF('US06'!E1262="","",'US06'!E1262),IF($A$20=4, IF(NEDC!D1262="","", NEDC!D1262),IF($A$20=5, IF('JPN10-15'!D1262="","",'JPN10-15'!D1262),IF($A$20=6, IF(WLTC!E1262="","", WLTC!E1262),IF($A$20=7, IF('New Cycle 1'!D1262="","", 'New Cycle 1'!D1262),IF($A$20=8, IF('New Cycle 2'!D1262="","", 'New Cycle 2'!D1262),IF($A$20=9, IF('New Cycle 3'!D1262="","", 'New Cycle 3'!D1262),"")))))))))</f>
        <v/>
      </c>
      <c r="T1262" s="32" t="str">
        <f>IF($A$20=1,IF(UDDS!F1262="","",UDDS!F1262),IF($A$20=2,IF('FTP-75'!F1262="","",'FTP-75'!F1262),IF($A$20=3, IF('US06'!F1262="","",'US06'!F1262),IF($A$20=4, IF(NEDC!E1262="","", NEDC!E1262),IF($A$20=5, IF('JPN10-15'!E1262="","",'JPN10-15'!E1262),IF($A$20=6, IF(WLTC!F1262="","", WLTC!F1262),IF($A$20=7, IF('New Cycle 1'!E1262="","", 'New Cycle 1'!E1262),IF($A$20=8, IF('New Cycle 2'!E1262="","", 'New Cycle 2'!E1262),IF($A$20=9, IF('New Cycle 3'!E1262="","", 'New Cycle 3'!E1262),"")))))))))</f>
        <v/>
      </c>
      <c r="U1262" s="32" t="str">
        <f>IF($A$20=1,IF(UDDS!G1262="","",UDDS!G1262),IF($A$20=2,IF('FTP-75'!G1262="","",'FTP-75'!G1262),IF($A$20=3, IF('US06'!G1262="","",'US06'!G1262),IF($A$20=4, IF(NEDC!F1262="","", NEDC!F1262),IF($A$20=5, IF('JPN10-15'!F1262="","",'JPN10-15'!F1262),IF($A$20=6, IF(WLTC!G1262="","", WLTC!G1262),IF($A$20=7, IF('New Cycle 1'!F1262="","", 'New Cycle 1'!F1262),IF($A$20=8, IF('New Cycle 2'!F1262="","", 'New Cycle 2'!F1262),IF($A$20=9, IF('New Cycle 3'!F1262="","", 'New Cycle 3'!F1262),"")))))))))</f>
        <v/>
      </c>
    </row>
    <row r="1263" spans="16:21" x14ac:dyDescent="0.25">
      <c r="P1263" s="8" t="str">
        <f>IF($A$20=1,IF(UDDS!A1263="","",UDDS!A1263),IF($A$20=2,IF('FTP-75'!A1263="","",'FTP-75'!A1263),IF($A$20=3, IF('US06'!A1263="","",'US06'!A1263),IF($A$20=4, IF(NEDC!A1263="","", NEDC!A1263),IF($A$20=5, IF('JPN10-15'!A1263="","",'JPN10-15'!A1263),IF($A$20=6, IF(WLTC!B1263="","", WLTC!B1263),IF($A$20=7, IF('New Cycle 1'!A1263="","", 'New Cycle 1'!A1263),IF($A$20=8, IF('New Cycle 2'!A1263="","", 'New Cycle 3'!A1263),IF($A$20=9, IF('New Cycle 3'!A1263="","", 'New Cycle 3'!A1263),"")))))))))</f>
        <v/>
      </c>
      <c r="Q1263" s="32" t="str">
        <f>IF($A$20=1,IF(UDDS!C1263="","",UDDS!C1263),IF($A$20=2,IF('FTP-75'!C1263="","",'FTP-75'!C1263),IF($A$20=3, IF('US06'!C1263="","",'US06'!C1263),IF($A$20=4, IF(NEDC!B1263="","", NEDC!B1263),IF($A$20=5, IF('JPN10-15'!B1263="","",'JPN10-15'!B1263),IF($A$20=6, IF(WLTC!C1263="","", WLTC!C1263),IF($A$20=7, IF('New Cycle 1'!B1263="","", 'New Cycle 1'!B1263),IF($A$20=8, IF('New Cycle 2'!B1263="","", 'New Cycle 2'!B1263),IF($A$20=9, IF('New Cycle 3'!B1263="","", 'New Cycle 3'!B1263),"")))))))))</f>
        <v/>
      </c>
      <c r="R1263" s="32" t="str">
        <f>IF($A$20=1,IF(UDDS!D1263="","",UDDS!D1263),IF($A$20=2,IF('FTP-75'!D1263="","",'FTP-75'!D1263),IF($A$20=3, IF('US06'!D1263="","",'US06'!D1263),IF($A$20=4, IF(NEDC!C1263="","", NEDC!C1263),IF($A$20=5, IF('JPN10-15'!C1263="","",'JPN10-15'!C1263),IF($A$20=6, IF(WLTC!D1263="","", WLTC!D1263),IF($A$20=7, IF('New Cycle 1'!C1263="","", 'New Cycle 1'!C1263),IF($A$20=8, IF('New Cycle 2'!C1263="","", 'New Cycle 2'!C1263),IF($A$20=9, IF('New Cycle 3'!C1263="","", 'New Cycle 3'!C1263),"")))))))))</f>
        <v/>
      </c>
      <c r="S1263" s="32" t="str">
        <f>IF($A$20=1,IF(UDDS!E1263="","",UDDS!E1263),IF($A$20=2,IF('FTP-75'!E1263="","",'FTP-75'!E1263),IF($A$20=3, IF('US06'!E1263="","",'US06'!E1263),IF($A$20=4, IF(NEDC!D1263="","", NEDC!D1263),IF($A$20=5, IF('JPN10-15'!D1263="","",'JPN10-15'!D1263),IF($A$20=6, IF(WLTC!E1263="","", WLTC!E1263),IF($A$20=7, IF('New Cycle 1'!D1263="","", 'New Cycle 1'!D1263),IF($A$20=8, IF('New Cycle 2'!D1263="","", 'New Cycle 2'!D1263),IF($A$20=9, IF('New Cycle 3'!D1263="","", 'New Cycle 3'!D1263),"")))))))))</f>
        <v/>
      </c>
      <c r="T1263" s="32" t="str">
        <f>IF($A$20=1,IF(UDDS!F1263="","",UDDS!F1263),IF($A$20=2,IF('FTP-75'!F1263="","",'FTP-75'!F1263),IF($A$20=3, IF('US06'!F1263="","",'US06'!F1263),IF($A$20=4, IF(NEDC!E1263="","", NEDC!E1263),IF($A$20=5, IF('JPN10-15'!E1263="","",'JPN10-15'!E1263),IF($A$20=6, IF(WLTC!F1263="","", WLTC!F1263),IF($A$20=7, IF('New Cycle 1'!E1263="","", 'New Cycle 1'!E1263),IF($A$20=8, IF('New Cycle 2'!E1263="","", 'New Cycle 2'!E1263),IF($A$20=9, IF('New Cycle 3'!E1263="","", 'New Cycle 3'!E1263),"")))))))))</f>
        <v/>
      </c>
      <c r="U1263" s="32" t="str">
        <f>IF($A$20=1,IF(UDDS!G1263="","",UDDS!G1263),IF($A$20=2,IF('FTP-75'!G1263="","",'FTP-75'!G1263),IF($A$20=3, IF('US06'!G1263="","",'US06'!G1263),IF($A$20=4, IF(NEDC!F1263="","", NEDC!F1263),IF($A$20=5, IF('JPN10-15'!F1263="","",'JPN10-15'!F1263),IF($A$20=6, IF(WLTC!G1263="","", WLTC!G1263),IF($A$20=7, IF('New Cycle 1'!F1263="","", 'New Cycle 1'!F1263),IF($A$20=8, IF('New Cycle 2'!F1263="","", 'New Cycle 2'!F1263),IF($A$20=9, IF('New Cycle 3'!F1263="","", 'New Cycle 3'!F1263),"")))))))))</f>
        <v/>
      </c>
    </row>
    <row r="1264" spans="16:21" x14ac:dyDescent="0.25">
      <c r="P1264" s="8" t="str">
        <f>IF($A$20=1,IF(UDDS!A1264="","",UDDS!A1264),IF($A$20=2,IF('FTP-75'!A1264="","",'FTP-75'!A1264),IF($A$20=3, IF('US06'!A1264="","",'US06'!A1264),IF($A$20=4, IF(NEDC!A1264="","", NEDC!A1264),IF($A$20=5, IF('JPN10-15'!A1264="","",'JPN10-15'!A1264),IF($A$20=6, IF(WLTC!B1264="","", WLTC!B1264),IF($A$20=7, IF('New Cycle 1'!A1264="","", 'New Cycle 1'!A1264),IF($A$20=8, IF('New Cycle 2'!A1264="","", 'New Cycle 3'!A1264),IF($A$20=9, IF('New Cycle 3'!A1264="","", 'New Cycle 3'!A1264),"")))))))))</f>
        <v/>
      </c>
      <c r="Q1264" s="32" t="str">
        <f>IF($A$20=1,IF(UDDS!C1264="","",UDDS!C1264),IF($A$20=2,IF('FTP-75'!C1264="","",'FTP-75'!C1264),IF($A$20=3, IF('US06'!C1264="","",'US06'!C1264),IF($A$20=4, IF(NEDC!B1264="","", NEDC!B1264),IF($A$20=5, IF('JPN10-15'!B1264="","",'JPN10-15'!B1264),IF($A$20=6, IF(WLTC!C1264="","", WLTC!C1264),IF($A$20=7, IF('New Cycle 1'!B1264="","", 'New Cycle 1'!B1264),IF($A$20=8, IF('New Cycle 2'!B1264="","", 'New Cycle 2'!B1264),IF($A$20=9, IF('New Cycle 3'!B1264="","", 'New Cycle 3'!B1264),"")))))))))</f>
        <v/>
      </c>
      <c r="R1264" s="32" t="str">
        <f>IF($A$20=1,IF(UDDS!D1264="","",UDDS!D1264),IF($A$20=2,IF('FTP-75'!D1264="","",'FTP-75'!D1264),IF($A$20=3, IF('US06'!D1264="","",'US06'!D1264),IF($A$20=4, IF(NEDC!C1264="","", NEDC!C1264),IF($A$20=5, IF('JPN10-15'!C1264="","",'JPN10-15'!C1264),IF($A$20=6, IF(WLTC!D1264="","", WLTC!D1264),IF($A$20=7, IF('New Cycle 1'!C1264="","", 'New Cycle 1'!C1264),IF($A$20=8, IF('New Cycle 2'!C1264="","", 'New Cycle 2'!C1264),IF($A$20=9, IF('New Cycle 3'!C1264="","", 'New Cycle 3'!C1264),"")))))))))</f>
        <v/>
      </c>
      <c r="S1264" s="32" t="str">
        <f>IF($A$20=1,IF(UDDS!E1264="","",UDDS!E1264),IF($A$20=2,IF('FTP-75'!E1264="","",'FTP-75'!E1264),IF($A$20=3, IF('US06'!E1264="","",'US06'!E1264),IF($A$20=4, IF(NEDC!D1264="","", NEDC!D1264),IF($A$20=5, IF('JPN10-15'!D1264="","",'JPN10-15'!D1264),IF($A$20=6, IF(WLTC!E1264="","", WLTC!E1264),IF($A$20=7, IF('New Cycle 1'!D1264="","", 'New Cycle 1'!D1264),IF($A$20=8, IF('New Cycle 2'!D1264="","", 'New Cycle 2'!D1264),IF($A$20=9, IF('New Cycle 3'!D1264="","", 'New Cycle 3'!D1264),"")))))))))</f>
        <v/>
      </c>
      <c r="T1264" s="32" t="str">
        <f>IF($A$20=1,IF(UDDS!F1264="","",UDDS!F1264),IF($A$20=2,IF('FTP-75'!F1264="","",'FTP-75'!F1264),IF($A$20=3, IF('US06'!F1264="","",'US06'!F1264),IF($A$20=4, IF(NEDC!E1264="","", NEDC!E1264),IF($A$20=5, IF('JPN10-15'!E1264="","",'JPN10-15'!E1264),IF($A$20=6, IF(WLTC!F1264="","", WLTC!F1264),IF($A$20=7, IF('New Cycle 1'!E1264="","", 'New Cycle 1'!E1264),IF($A$20=8, IF('New Cycle 2'!E1264="","", 'New Cycle 2'!E1264),IF($A$20=9, IF('New Cycle 3'!E1264="","", 'New Cycle 3'!E1264),"")))))))))</f>
        <v/>
      </c>
      <c r="U1264" s="32" t="str">
        <f>IF($A$20=1,IF(UDDS!G1264="","",UDDS!G1264),IF($A$20=2,IF('FTP-75'!G1264="","",'FTP-75'!G1264),IF($A$20=3, IF('US06'!G1264="","",'US06'!G1264),IF($A$20=4, IF(NEDC!F1264="","", NEDC!F1264),IF($A$20=5, IF('JPN10-15'!F1264="","",'JPN10-15'!F1264),IF($A$20=6, IF(WLTC!G1264="","", WLTC!G1264),IF($A$20=7, IF('New Cycle 1'!F1264="","", 'New Cycle 1'!F1264),IF($A$20=8, IF('New Cycle 2'!F1264="","", 'New Cycle 2'!F1264),IF($A$20=9, IF('New Cycle 3'!F1264="","", 'New Cycle 3'!F1264),"")))))))))</f>
        <v/>
      </c>
    </row>
    <row r="1265" spans="16:21" x14ac:dyDescent="0.25">
      <c r="P1265" s="8" t="str">
        <f>IF($A$20=1,IF(UDDS!A1265="","",UDDS!A1265),IF($A$20=2,IF('FTP-75'!A1265="","",'FTP-75'!A1265),IF($A$20=3, IF('US06'!A1265="","",'US06'!A1265),IF($A$20=4, IF(NEDC!A1265="","", NEDC!A1265),IF($A$20=5, IF('JPN10-15'!A1265="","",'JPN10-15'!A1265),IF($A$20=6, IF(WLTC!B1265="","", WLTC!B1265),IF($A$20=7, IF('New Cycle 1'!A1265="","", 'New Cycle 1'!A1265),IF($A$20=8, IF('New Cycle 2'!A1265="","", 'New Cycle 3'!A1265),IF($A$20=9, IF('New Cycle 3'!A1265="","", 'New Cycle 3'!A1265),"")))))))))</f>
        <v/>
      </c>
      <c r="Q1265" s="32" t="str">
        <f>IF($A$20=1,IF(UDDS!C1265="","",UDDS!C1265),IF($A$20=2,IF('FTP-75'!C1265="","",'FTP-75'!C1265),IF($A$20=3, IF('US06'!C1265="","",'US06'!C1265),IF($A$20=4, IF(NEDC!B1265="","", NEDC!B1265),IF($A$20=5, IF('JPN10-15'!B1265="","",'JPN10-15'!B1265),IF($A$20=6, IF(WLTC!C1265="","", WLTC!C1265),IF($A$20=7, IF('New Cycle 1'!B1265="","", 'New Cycle 1'!B1265),IF($A$20=8, IF('New Cycle 2'!B1265="","", 'New Cycle 2'!B1265),IF($A$20=9, IF('New Cycle 3'!B1265="","", 'New Cycle 3'!B1265),"")))))))))</f>
        <v/>
      </c>
      <c r="R1265" s="32" t="str">
        <f>IF($A$20=1,IF(UDDS!D1265="","",UDDS!D1265),IF($A$20=2,IF('FTP-75'!D1265="","",'FTP-75'!D1265),IF($A$20=3, IF('US06'!D1265="","",'US06'!D1265),IF($A$20=4, IF(NEDC!C1265="","", NEDC!C1265),IF($A$20=5, IF('JPN10-15'!C1265="","",'JPN10-15'!C1265),IF($A$20=6, IF(WLTC!D1265="","", WLTC!D1265),IF($A$20=7, IF('New Cycle 1'!C1265="","", 'New Cycle 1'!C1265),IF($A$20=8, IF('New Cycle 2'!C1265="","", 'New Cycle 2'!C1265),IF($A$20=9, IF('New Cycle 3'!C1265="","", 'New Cycle 3'!C1265),"")))))))))</f>
        <v/>
      </c>
      <c r="S1265" s="32" t="str">
        <f>IF($A$20=1,IF(UDDS!E1265="","",UDDS!E1265),IF($A$20=2,IF('FTP-75'!E1265="","",'FTP-75'!E1265),IF($A$20=3, IF('US06'!E1265="","",'US06'!E1265),IF($A$20=4, IF(NEDC!D1265="","", NEDC!D1265),IF($A$20=5, IF('JPN10-15'!D1265="","",'JPN10-15'!D1265),IF($A$20=6, IF(WLTC!E1265="","", WLTC!E1265),IF($A$20=7, IF('New Cycle 1'!D1265="","", 'New Cycle 1'!D1265),IF($A$20=8, IF('New Cycle 2'!D1265="","", 'New Cycle 2'!D1265),IF($A$20=9, IF('New Cycle 3'!D1265="","", 'New Cycle 3'!D1265),"")))))))))</f>
        <v/>
      </c>
      <c r="T1265" s="32" t="str">
        <f>IF($A$20=1,IF(UDDS!F1265="","",UDDS!F1265),IF($A$20=2,IF('FTP-75'!F1265="","",'FTP-75'!F1265),IF($A$20=3, IF('US06'!F1265="","",'US06'!F1265),IF($A$20=4, IF(NEDC!E1265="","", NEDC!E1265),IF($A$20=5, IF('JPN10-15'!E1265="","",'JPN10-15'!E1265),IF($A$20=6, IF(WLTC!F1265="","", WLTC!F1265),IF($A$20=7, IF('New Cycle 1'!E1265="","", 'New Cycle 1'!E1265),IF($A$20=8, IF('New Cycle 2'!E1265="","", 'New Cycle 2'!E1265),IF($A$20=9, IF('New Cycle 3'!E1265="","", 'New Cycle 3'!E1265),"")))))))))</f>
        <v/>
      </c>
      <c r="U1265" s="32" t="str">
        <f>IF($A$20=1,IF(UDDS!G1265="","",UDDS!G1265),IF($A$20=2,IF('FTP-75'!G1265="","",'FTP-75'!G1265),IF($A$20=3, IF('US06'!G1265="","",'US06'!G1265),IF($A$20=4, IF(NEDC!F1265="","", NEDC!F1265),IF($A$20=5, IF('JPN10-15'!F1265="","",'JPN10-15'!F1265),IF($A$20=6, IF(WLTC!G1265="","", WLTC!G1265),IF($A$20=7, IF('New Cycle 1'!F1265="","", 'New Cycle 1'!F1265),IF($A$20=8, IF('New Cycle 2'!F1265="","", 'New Cycle 2'!F1265),IF($A$20=9, IF('New Cycle 3'!F1265="","", 'New Cycle 3'!F1265),"")))))))))</f>
        <v/>
      </c>
    </row>
    <row r="1266" spans="16:21" x14ac:dyDescent="0.25">
      <c r="P1266" s="8" t="str">
        <f>IF($A$20=1,IF(UDDS!A1266="","",UDDS!A1266),IF($A$20=2,IF('FTP-75'!A1266="","",'FTP-75'!A1266),IF($A$20=3, IF('US06'!A1266="","",'US06'!A1266),IF($A$20=4, IF(NEDC!A1266="","", NEDC!A1266),IF($A$20=5, IF('JPN10-15'!A1266="","",'JPN10-15'!A1266),IF($A$20=6, IF(WLTC!B1266="","", WLTC!B1266),IF($A$20=7, IF('New Cycle 1'!A1266="","", 'New Cycle 1'!A1266),IF($A$20=8, IF('New Cycle 2'!A1266="","", 'New Cycle 3'!A1266),IF($A$20=9, IF('New Cycle 3'!A1266="","", 'New Cycle 3'!A1266),"")))))))))</f>
        <v/>
      </c>
      <c r="Q1266" s="32" t="str">
        <f>IF($A$20=1,IF(UDDS!C1266="","",UDDS!C1266),IF($A$20=2,IF('FTP-75'!C1266="","",'FTP-75'!C1266),IF($A$20=3, IF('US06'!C1266="","",'US06'!C1266),IF($A$20=4, IF(NEDC!B1266="","", NEDC!B1266),IF($A$20=5, IF('JPN10-15'!B1266="","",'JPN10-15'!B1266),IF($A$20=6, IF(WLTC!C1266="","", WLTC!C1266),IF($A$20=7, IF('New Cycle 1'!B1266="","", 'New Cycle 1'!B1266),IF($A$20=8, IF('New Cycle 2'!B1266="","", 'New Cycle 2'!B1266),IF($A$20=9, IF('New Cycle 3'!B1266="","", 'New Cycle 3'!B1266),"")))))))))</f>
        <v/>
      </c>
      <c r="R1266" s="32" t="str">
        <f>IF($A$20=1,IF(UDDS!D1266="","",UDDS!D1266),IF($A$20=2,IF('FTP-75'!D1266="","",'FTP-75'!D1266),IF($A$20=3, IF('US06'!D1266="","",'US06'!D1266),IF($A$20=4, IF(NEDC!C1266="","", NEDC!C1266),IF($A$20=5, IF('JPN10-15'!C1266="","",'JPN10-15'!C1266),IF($A$20=6, IF(WLTC!D1266="","", WLTC!D1266),IF($A$20=7, IF('New Cycle 1'!C1266="","", 'New Cycle 1'!C1266),IF($A$20=8, IF('New Cycle 2'!C1266="","", 'New Cycle 2'!C1266),IF($A$20=9, IF('New Cycle 3'!C1266="","", 'New Cycle 3'!C1266),"")))))))))</f>
        <v/>
      </c>
      <c r="S1266" s="32" t="str">
        <f>IF($A$20=1,IF(UDDS!E1266="","",UDDS!E1266),IF($A$20=2,IF('FTP-75'!E1266="","",'FTP-75'!E1266),IF($A$20=3, IF('US06'!E1266="","",'US06'!E1266),IF($A$20=4, IF(NEDC!D1266="","", NEDC!D1266),IF($A$20=5, IF('JPN10-15'!D1266="","",'JPN10-15'!D1266),IF($A$20=6, IF(WLTC!E1266="","", WLTC!E1266),IF($A$20=7, IF('New Cycle 1'!D1266="","", 'New Cycle 1'!D1266),IF($A$20=8, IF('New Cycle 2'!D1266="","", 'New Cycle 2'!D1266),IF($A$20=9, IF('New Cycle 3'!D1266="","", 'New Cycle 3'!D1266),"")))))))))</f>
        <v/>
      </c>
      <c r="T1266" s="32" t="str">
        <f>IF($A$20=1,IF(UDDS!F1266="","",UDDS!F1266),IF($A$20=2,IF('FTP-75'!F1266="","",'FTP-75'!F1266),IF($A$20=3, IF('US06'!F1266="","",'US06'!F1266),IF($A$20=4, IF(NEDC!E1266="","", NEDC!E1266),IF($A$20=5, IF('JPN10-15'!E1266="","",'JPN10-15'!E1266),IF($A$20=6, IF(WLTC!F1266="","", WLTC!F1266),IF($A$20=7, IF('New Cycle 1'!E1266="","", 'New Cycle 1'!E1266),IF($A$20=8, IF('New Cycle 2'!E1266="","", 'New Cycle 2'!E1266),IF($A$20=9, IF('New Cycle 3'!E1266="","", 'New Cycle 3'!E1266),"")))))))))</f>
        <v/>
      </c>
      <c r="U1266" s="32" t="str">
        <f>IF($A$20=1,IF(UDDS!G1266="","",UDDS!G1266),IF($A$20=2,IF('FTP-75'!G1266="","",'FTP-75'!G1266),IF($A$20=3, IF('US06'!G1266="","",'US06'!G1266),IF($A$20=4, IF(NEDC!F1266="","", NEDC!F1266),IF($A$20=5, IF('JPN10-15'!F1266="","",'JPN10-15'!F1266),IF($A$20=6, IF(WLTC!G1266="","", WLTC!G1266),IF($A$20=7, IF('New Cycle 1'!F1266="","", 'New Cycle 1'!F1266),IF($A$20=8, IF('New Cycle 2'!F1266="","", 'New Cycle 2'!F1266),IF($A$20=9, IF('New Cycle 3'!F1266="","", 'New Cycle 3'!F1266),"")))))))))</f>
        <v/>
      </c>
    </row>
    <row r="1267" spans="16:21" x14ac:dyDescent="0.25">
      <c r="P1267" s="8" t="str">
        <f>IF($A$20=1,IF(UDDS!A1267="","",UDDS!A1267),IF($A$20=2,IF('FTP-75'!A1267="","",'FTP-75'!A1267),IF($A$20=3, IF('US06'!A1267="","",'US06'!A1267),IF($A$20=4, IF(NEDC!A1267="","", NEDC!A1267),IF($A$20=5, IF('JPN10-15'!A1267="","",'JPN10-15'!A1267),IF($A$20=6, IF(WLTC!B1267="","", WLTC!B1267),IF($A$20=7, IF('New Cycle 1'!A1267="","", 'New Cycle 1'!A1267),IF($A$20=8, IF('New Cycle 2'!A1267="","", 'New Cycle 3'!A1267),IF($A$20=9, IF('New Cycle 3'!A1267="","", 'New Cycle 3'!A1267),"")))))))))</f>
        <v/>
      </c>
      <c r="Q1267" s="32" t="str">
        <f>IF($A$20=1,IF(UDDS!C1267="","",UDDS!C1267),IF($A$20=2,IF('FTP-75'!C1267="","",'FTP-75'!C1267),IF($A$20=3, IF('US06'!C1267="","",'US06'!C1267),IF($A$20=4, IF(NEDC!B1267="","", NEDC!B1267),IF($A$20=5, IF('JPN10-15'!B1267="","",'JPN10-15'!B1267),IF($A$20=6, IF(WLTC!C1267="","", WLTC!C1267),IF($A$20=7, IF('New Cycle 1'!B1267="","", 'New Cycle 1'!B1267),IF($A$20=8, IF('New Cycle 2'!B1267="","", 'New Cycle 2'!B1267),IF($A$20=9, IF('New Cycle 3'!B1267="","", 'New Cycle 3'!B1267),"")))))))))</f>
        <v/>
      </c>
      <c r="R1267" s="32" t="str">
        <f>IF($A$20=1,IF(UDDS!D1267="","",UDDS!D1267),IF($A$20=2,IF('FTP-75'!D1267="","",'FTP-75'!D1267),IF($A$20=3, IF('US06'!D1267="","",'US06'!D1267),IF($A$20=4, IF(NEDC!C1267="","", NEDC!C1267),IF($A$20=5, IF('JPN10-15'!C1267="","",'JPN10-15'!C1267),IF($A$20=6, IF(WLTC!D1267="","", WLTC!D1267),IF($A$20=7, IF('New Cycle 1'!C1267="","", 'New Cycle 1'!C1267),IF($A$20=8, IF('New Cycle 2'!C1267="","", 'New Cycle 2'!C1267),IF($A$20=9, IF('New Cycle 3'!C1267="","", 'New Cycle 3'!C1267),"")))))))))</f>
        <v/>
      </c>
      <c r="S1267" s="32" t="str">
        <f>IF($A$20=1,IF(UDDS!E1267="","",UDDS!E1267),IF($A$20=2,IF('FTP-75'!E1267="","",'FTP-75'!E1267),IF($A$20=3, IF('US06'!E1267="","",'US06'!E1267),IF($A$20=4, IF(NEDC!D1267="","", NEDC!D1267),IF($A$20=5, IF('JPN10-15'!D1267="","",'JPN10-15'!D1267),IF($A$20=6, IF(WLTC!E1267="","", WLTC!E1267),IF($A$20=7, IF('New Cycle 1'!D1267="","", 'New Cycle 1'!D1267),IF($A$20=8, IF('New Cycle 2'!D1267="","", 'New Cycle 2'!D1267),IF($A$20=9, IF('New Cycle 3'!D1267="","", 'New Cycle 3'!D1267),"")))))))))</f>
        <v/>
      </c>
      <c r="T1267" s="32" t="str">
        <f>IF($A$20=1,IF(UDDS!F1267="","",UDDS!F1267),IF($A$20=2,IF('FTP-75'!F1267="","",'FTP-75'!F1267),IF($A$20=3, IF('US06'!F1267="","",'US06'!F1267),IF($A$20=4, IF(NEDC!E1267="","", NEDC!E1267),IF($A$20=5, IF('JPN10-15'!E1267="","",'JPN10-15'!E1267),IF($A$20=6, IF(WLTC!F1267="","", WLTC!F1267),IF($A$20=7, IF('New Cycle 1'!E1267="","", 'New Cycle 1'!E1267),IF($A$20=8, IF('New Cycle 2'!E1267="","", 'New Cycle 2'!E1267),IF($A$20=9, IF('New Cycle 3'!E1267="","", 'New Cycle 3'!E1267),"")))))))))</f>
        <v/>
      </c>
      <c r="U1267" s="32" t="str">
        <f>IF($A$20=1,IF(UDDS!G1267="","",UDDS!G1267),IF($A$20=2,IF('FTP-75'!G1267="","",'FTP-75'!G1267),IF($A$20=3, IF('US06'!G1267="","",'US06'!G1267),IF($A$20=4, IF(NEDC!F1267="","", NEDC!F1267),IF($A$20=5, IF('JPN10-15'!F1267="","",'JPN10-15'!F1267),IF($A$20=6, IF(WLTC!G1267="","", WLTC!G1267),IF($A$20=7, IF('New Cycle 1'!F1267="","", 'New Cycle 1'!F1267),IF($A$20=8, IF('New Cycle 2'!F1267="","", 'New Cycle 2'!F1267),IF($A$20=9, IF('New Cycle 3'!F1267="","", 'New Cycle 3'!F1267),"")))))))))</f>
        <v/>
      </c>
    </row>
    <row r="1268" spans="16:21" x14ac:dyDescent="0.25">
      <c r="P1268" s="8" t="str">
        <f>IF($A$20=1,IF(UDDS!A1268="","",UDDS!A1268),IF($A$20=2,IF('FTP-75'!A1268="","",'FTP-75'!A1268),IF($A$20=3, IF('US06'!A1268="","",'US06'!A1268),IF($A$20=4, IF(NEDC!A1268="","", NEDC!A1268),IF($A$20=5, IF('JPN10-15'!A1268="","",'JPN10-15'!A1268),IF($A$20=6, IF(WLTC!B1268="","", WLTC!B1268),IF($A$20=7, IF('New Cycle 1'!A1268="","", 'New Cycle 1'!A1268),IF($A$20=8, IF('New Cycle 2'!A1268="","", 'New Cycle 3'!A1268),IF($A$20=9, IF('New Cycle 3'!A1268="","", 'New Cycle 3'!A1268),"")))))))))</f>
        <v/>
      </c>
      <c r="Q1268" s="32" t="str">
        <f>IF($A$20=1,IF(UDDS!C1268="","",UDDS!C1268),IF($A$20=2,IF('FTP-75'!C1268="","",'FTP-75'!C1268),IF($A$20=3, IF('US06'!C1268="","",'US06'!C1268),IF($A$20=4, IF(NEDC!B1268="","", NEDC!B1268),IF($A$20=5, IF('JPN10-15'!B1268="","",'JPN10-15'!B1268),IF($A$20=6, IF(WLTC!C1268="","", WLTC!C1268),IF($A$20=7, IF('New Cycle 1'!B1268="","", 'New Cycle 1'!B1268),IF($A$20=8, IF('New Cycle 2'!B1268="","", 'New Cycle 2'!B1268),IF($A$20=9, IF('New Cycle 3'!B1268="","", 'New Cycle 3'!B1268),"")))))))))</f>
        <v/>
      </c>
      <c r="R1268" s="32" t="str">
        <f>IF($A$20=1,IF(UDDS!D1268="","",UDDS!D1268),IF($A$20=2,IF('FTP-75'!D1268="","",'FTP-75'!D1268),IF($A$20=3, IF('US06'!D1268="","",'US06'!D1268),IF($A$20=4, IF(NEDC!C1268="","", NEDC!C1268),IF($A$20=5, IF('JPN10-15'!C1268="","",'JPN10-15'!C1268),IF($A$20=6, IF(WLTC!D1268="","", WLTC!D1268),IF($A$20=7, IF('New Cycle 1'!C1268="","", 'New Cycle 1'!C1268),IF($A$20=8, IF('New Cycle 2'!C1268="","", 'New Cycle 2'!C1268),IF($A$20=9, IF('New Cycle 3'!C1268="","", 'New Cycle 3'!C1268),"")))))))))</f>
        <v/>
      </c>
      <c r="S1268" s="32" t="str">
        <f>IF($A$20=1,IF(UDDS!E1268="","",UDDS!E1268),IF($A$20=2,IF('FTP-75'!E1268="","",'FTP-75'!E1268),IF($A$20=3, IF('US06'!E1268="","",'US06'!E1268),IF($A$20=4, IF(NEDC!D1268="","", NEDC!D1268),IF($A$20=5, IF('JPN10-15'!D1268="","",'JPN10-15'!D1268),IF($A$20=6, IF(WLTC!E1268="","", WLTC!E1268),IF($A$20=7, IF('New Cycle 1'!D1268="","", 'New Cycle 1'!D1268),IF($A$20=8, IF('New Cycle 2'!D1268="","", 'New Cycle 2'!D1268),IF($A$20=9, IF('New Cycle 3'!D1268="","", 'New Cycle 3'!D1268),"")))))))))</f>
        <v/>
      </c>
      <c r="T1268" s="32" t="str">
        <f>IF($A$20=1,IF(UDDS!F1268="","",UDDS!F1268),IF($A$20=2,IF('FTP-75'!F1268="","",'FTP-75'!F1268),IF($A$20=3, IF('US06'!F1268="","",'US06'!F1268),IF($A$20=4, IF(NEDC!E1268="","", NEDC!E1268),IF($A$20=5, IF('JPN10-15'!E1268="","",'JPN10-15'!E1268),IF($A$20=6, IF(WLTC!F1268="","", WLTC!F1268),IF($A$20=7, IF('New Cycle 1'!E1268="","", 'New Cycle 1'!E1268),IF($A$20=8, IF('New Cycle 2'!E1268="","", 'New Cycle 2'!E1268),IF($A$20=9, IF('New Cycle 3'!E1268="","", 'New Cycle 3'!E1268),"")))))))))</f>
        <v/>
      </c>
      <c r="U1268" s="32" t="str">
        <f>IF($A$20=1,IF(UDDS!G1268="","",UDDS!G1268),IF($A$20=2,IF('FTP-75'!G1268="","",'FTP-75'!G1268),IF($A$20=3, IF('US06'!G1268="","",'US06'!G1268),IF($A$20=4, IF(NEDC!F1268="","", NEDC!F1268),IF($A$20=5, IF('JPN10-15'!F1268="","",'JPN10-15'!F1268),IF($A$20=6, IF(WLTC!G1268="","", WLTC!G1268),IF($A$20=7, IF('New Cycle 1'!F1268="","", 'New Cycle 1'!F1268),IF($A$20=8, IF('New Cycle 2'!F1268="","", 'New Cycle 2'!F1268),IF($A$20=9, IF('New Cycle 3'!F1268="","", 'New Cycle 3'!F1268),"")))))))))</f>
        <v/>
      </c>
    </row>
    <row r="1269" spans="16:21" x14ac:dyDescent="0.25">
      <c r="P1269" s="8" t="str">
        <f>IF($A$20=1,IF(UDDS!A1269="","",UDDS!A1269),IF($A$20=2,IF('FTP-75'!A1269="","",'FTP-75'!A1269),IF($A$20=3, IF('US06'!A1269="","",'US06'!A1269),IF($A$20=4, IF(NEDC!A1269="","", NEDC!A1269),IF($A$20=5, IF('JPN10-15'!A1269="","",'JPN10-15'!A1269),IF($A$20=6, IF(WLTC!B1269="","", WLTC!B1269),IF($A$20=7, IF('New Cycle 1'!A1269="","", 'New Cycle 1'!A1269),IF($A$20=8, IF('New Cycle 2'!A1269="","", 'New Cycle 3'!A1269),IF($A$20=9, IF('New Cycle 3'!A1269="","", 'New Cycle 3'!A1269),"")))))))))</f>
        <v/>
      </c>
      <c r="Q1269" s="32" t="str">
        <f>IF($A$20=1,IF(UDDS!C1269="","",UDDS!C1269),IF($A$20=2,IF('FTP-75'!C1269="","",'FTP-75'!C1269),IF($A$20=3, IF('US06'!C1269="","",'US06'!C1269),IF($A$20=4, IF(NEDC!B1269="","", NEDC!B1269),IF($A$20=5, IF('JPN10-15'!B1269="","",'JPN10-15'!B1269),IF($A$20=6, IF(WLTC!C1269="","", WLTC!C1269),IF($A$20=7, IF('New Cycle 1'!B1269="","", 'New Cycle 1'!B1269),IF($A$20=8, IF('New Cycle 2'!B1269="","", 'New Cycle 2'!B1269),IF($A$20=9, IF('New Cycle 3'!B1269="","", 'New Cycle 3'!B1269),"")))))))))</f>
        <v/>
      </c>
      <c r="R1269" s="32" t="str">
        <f>IF($A$20=1,IF(UDDS!D1269="","",UDDS!D1269),IF($A$20=2,IF('FTP-75'!D1269="","",'FTP-75'!D1269),IF($A$20=3, IF('US06'!D1269="","",'US06'!D1269),IF($A$20=4, IF(NEDC!C1269="","", NEDC!C1269),IF($A$20=5, IF('JPN10-15'!C1269="","",'JPN10-15'!C1269),IF($A$20=6, IF(WLTC!D1269="","", WLTC!D1269),IF($A$20=7, IF('New Cycle 1'!C1269="","", 'New Cycle 1'!C1269),IF($A$20=8, IF('New Cycle 2'!C1269="","", 'New Cycle 2'!C1269),IF($A$20=9, IF('New Cycle 3'!C1269="","", 'New Cycle 3'!C1269),"")))))))))</f>
        <v/>
      </c>
      <c r="S1269" s="32" t="str">
        <f>IF($A$20=1,IF(UDDS!E1269="","",UDDS!E1269),IF($A$20=2,IF('FTP-75'!E1269="","",'FTP-75'!E1269),IF($A$20=3, IF('US06'!E1269="","",'US06'!E1269),IF($A$20=4, IF(NEDC!D1269="","", NEDC!D1269),IF($A$20=5, IF('JPN10-15'!D1269="","",'JPN10-15'!D1269),IF($A$20=6, IF(WLTC!E1269="","", WLTC!E1269),IF($A$20=7, IF('New Cycle 1'!D1269="","", 'New Cycle 1'!D1269),IF($A$20=8, IF('New Cycle 2'!D1269="","", 'New Cycle 2'!D1269),IF($A$20=9, IF('New Cycle 3'!D1269="","", 'New Cycle 3'!D1269),"")))))))))</f>
        <v/>
      </c>
      <c r="T1269" s="32" t="str">
        <f>IF($A$20=1,IF(UDDS!F1269="","",UDDS!F1269),IF($A$20=2,IF('FTP-75'!F1269="","",'FTP-75'!F1269),IF($A$20=3, IF('US06'!F1269="","",'US06'!F1269),IF($A$20=4, IF(NEDC!E1269="","", NEDC!E1269),IF($A$20=5, IF('JPN10-15'!E1269="","",'JPN10-15'!E1269),IF($A$20=6, IF(WLTC!F1269="","", WLTC!F1269),IF($A$20=7, IF('New Cycle 1'!E1269="","", 'New Cycle 1'!E1269),IF($A$20=8, IF('New Cycle 2'!E1269="","", 'New Cycle 2'!E1269),IF($A$20=9, IF('New Cycle 3'!E1269="","", 'New Cycle 3'!E1269),"")))))))))</f>
        <v/>
      </c>
      <c r="U1269" s="32" t="str">
        <f>IF($A$20=1,IF(UDDS!G1269="","",UDDS!G1269),IF($A$20=2,IF('FTP-75'!G1269="","",'FTP-75'!G1269),IF($A$20=3, IF('US06'!G1269="","",'US06'!G1269),IF($A$20=4, IF(NEDC!F1269="","", NEDC!F1269),IF($A$20=5, IF('JPN10-15'!F1269="","",'JPN10-15'!F1269),IF($A$20=6, IF(WLTC!G1269="","", WLTC!G1269),IF($A$20=7, IF('New Cycle 1'!F1269="","", 'New Cycle 1'!F1269),IF($A$20=8, IF('New Cycle 2'!F1269="","", 'New Cycle 2'!F1269),IF($A$20=9, IF('New Cycle 3'!F1269="","", 'New Cycle 3'!F1269),"")))))))))</f>
        <v/>
      </c>
    </row>
    <row r="1270" spans="16:21" x14ac:dyDescent="0.25">
      <c r="P1270" s="8" t="str">
        <f>IF($A$20=1,IF(UDDS!A1270="","",UDDS!A1270),IF($A$20=2,IF('FTP-75'!A1270="","",'FTP-75'!A1270),IF($A$20=3, IF('US06'!A1270="","",'US06'!A1270),IF($A$20=4, IF(NEDC!A1270="","", NEDC!A1270),IF($A$20=5, IF('JPN10-15'!A1270="","",'JPN10-15'!A1270),IF($A$20=6, IF(WLTC!B1270="","", WLTC!B1270),IF($A$20=7, IF('New Cycle 1'!A1270="","", 'New Cycle 1'!A1270),IF($A$20=8, IF('New Cycle 2'!A1270="","", 'New Cycle 3'!A1270),IF($A$20=9, IF('New Cycle 3'!A1270="","", 'New Cycle 3'!A1270),"")))))))))</f>
        <v/>
      </c>
      <c r="Q1270" s="32" t="str">
        <f>IF($A$20=1,IF(UDDS!C1270="","",UDDS!C1270),IF($A$20=2,IF('FTP-75'!C1270="","",'FTP-75'!C1270),IF($A$20=3, IF('US06'!C1270="","",'US06'!C1270),IF($A$20=4, IF(NEDC!B1270="","", NEDC!B1270),IF($A$20=5, IF('JPN10-15'!B1270="","",'JPN10-15'!B1270),IF($A$20=6, IF(WLTC!C1270="","", WLTC!C1270),IF($A$20=7, IF('New Cycle 1'!B1270="","", 'New Cycle 1'!B1270),IF($A$20=8, IF('New Cycle 2'!B1270="","", 'New Cycle 2'!B1270),IF($A$20=9, IF('New Cycle 3'!B1270="","", 'New Cycle 3'!B1270),"")))))))))</f>
        <v/>
      </c>
      <c r="R1270" s="32" t="str">
        <f>IF($A$20=1,IF(UDDS!D1270="","",UDDS!D1270),IF($A$20=2,IF('FTP-75'!D1270="","",'FTP-75'!D1270),IF($A$20=3, IF('US06'!D1270="","",'US06'!D1270),IF($A$20=4, IF(NEDC!C1270="","", NEDC!C1270),IF($A$20=5, IF('JPN10-15'!C1270="","",'JPN10-15'!C1270),IF($A$20=6, IF(WLTC!D1270="","", WLTC!D1270),IF($A$20=7, IF('New Cycle 1'!C1270="","", 'New Cycle 1'!C1270),IF($A$20=8, IF('New Cycle 2'!C1270="","", 'New Cycle 2'!C1270),IF($A$20=9, IF('New Cycle 3'!C1270="","", 'New Cycle 3'!C1270),"")))))))))</f>
        <v/>
      </c>
      <c r="S1270" s="32" t="str">
        <f>IF($A$20=1,IF(UDDS!E1270="","",UDDS!E1270),IF($A$20=2,IF('FTP-75'!E1270="","",'FTP-75'!E1270),IF($A$20=3, IF('US06'!E1270="","",'US06'!E1270),IF($A$20=4, IF(NEDC!D1270="","", NEDC!D1270),IF($A$20=5, IF('JPN10-15'!D1270="","",'JPN10-15'!D1270),IF($A$20=6, IF(WLTC!E1270="","", WLTC!E1270),IF($A$20=7, IF('New Cycle 1'!D1270="","", 'New Cycle 1'!D1270),IF($A$20=8, IF('New Cycle 2'!D1270="","", 'New Cycle 2'!D1270),IF($A$20=9, IF('New Cycle 3'!D1270="","", 'New Cycle 3'!D1270),"")))))))))</f>
        <v/>
      </c>
      <c r="T1270" s="32" t="str">
        <f>IF($A$20=1,IF(UDDS!F1270="","",UDDS!F1270),IF($A$20=2,IF('FTP-75'!F1270="","",'FTP-75'!F1270),IF($A$20=3, IF('US06'!F1270="","",'US06'!F1270),IF($A$20=4, IF(NEDC!E1270="","", NEDC!E1270),IF($A$20=5, IF('JPN10-15'!E1270="","",'JPN10-15'!E1270),IF($A$20=6, IF(WLTC!F1270="","", WLTC!F1270),IF($A$20=7, IF('New Cycle 1'!E1270="","", 'New Cycle 1'!E1270),IF($A$20=8, IF('New Cycle 2'!E1270="","", 'New Cycle 2'!E1270),IF($A$20=9, IF('New Cycle 3'!E1270="","", 'New Cycle 3'!E1270),"")))))))))</f>
        <v/>
      </c>
      <c r="U1270" s="32" t="str">
        <f>IF($A$20=1,IF(UDDS!G1270="","",UDDS!G1270),IF($A$20=2,IF('FTP-75'!G1270="","",'FTP-75'!G1270),IF($A$20=3, IF('US06'!G1270="","",'US06'!G1270),IF($A$20=4, IF(NEDC!F1270="","", NEDC!F1270),IF($A$20=5, IF('JPN10-15'!F1270="","",'JPN10-15'!F1270),IF($A$20=6, IF(WLTC!G1270="","", WLTC!G1270),IF($A$20=7, IF('New Cycle 1'!F1270="","", 'New Cycle 1'!F1270),IF($A$20=8, IF('New Cycle 2'!F1270="","", 'New Cycle 2'!F1270),IF($A$20=9, IF('New Cycle 3'!F1270="","", 'New Cycle 3'!F1270),"")))))))))</f>
        <v/>
      </c>
    </row>
    <row r="1271" spans="16:21" x14ac:dyDescent="0.25">
      <c r="P1271" s="8" t="str">
        <f>IF($A$20=1,IF(UDDS!A1271="","",UDDS!A1271),IF($A$20=2,IF('FTP-75'!A1271="","",'FTP-75'!A1271),IF($A$20=3, IF('US06'!A1271="","",'US06'!A1271),IF($A$20=4, IF(NEDC!A1271="","", NEDC!A1271),IF($A$20=5, IF('JPN10-15'!A1271="","",'JPN10-15'!A1271),IF($A$20=6, IF(WLTC!B1271="","", WLTC!B1271),IF($A$20=7, IF('New Cycle 1'!A1271="","", 'New Cycle 1'!A1271),IF($A$20=8, IF('New Cycle 2'!A1271="","", 'New Cycle 3'!A1271),IF($A$20=9, IF('New Cycle 3'!A1271="","", 'New Cycle 3'!A1271),"")))))))))</f>
        <v/>
      </c>
      <c r="Q1271" s="32" t="str">
        <f>IF($A$20=1,IF(UDDS!C1271="","",UDDS!C1271),IF($A$20=2,IF('FTP-75'!C1271="","",'FTP-75'!C1271),IF($A$20=3, IF('US06'!C1271="","",'US06'!C1271),IF($A$20=4, IF(NEDC!B1271="","", NEDC!B1271),IF($A$20=5, IF('JPN10-15'!B1271="","",'JPN10-15'!B1271),IF($A$20=6, IF(WLTC!C1271="","", WLTC!C1271),IF($A$20=7, IF('New Cycle 1'!B1271="","", 'New Cycle 1'!B1271),IF($A$20=8, IF('New Cycle 2'!B1271="","", 'New Cycle 2'!B1271),IF($A$20=9, IF('New Cycle 3'!B1271="","", 'New Cycle 3'!B1271),"")))))))))</f>
        <v/>
      </c>
      <c r="R1271" s="32" t="str">
        <f>IF($A$20=1,IF(UDDS!D1271="","",UDDS!D1271),IF($A$20=2,IF('FTP-75'!D1271="","",'FTP-75'!D1271),IF($A$20=3, IF('US06'!D1271="","",'US06'!D1271),IF($A$20=4, IF(NEDC!C1271="","", NEDC!C1271),IF($A$20=5, IF('JPN10-15'!C1271="","",'JPN10-15'!C1271),IF($A$20=6, IF(WLTC!D1271="","", WLTC!D1271),IF($A$20=7, IF('New Cycle 1'!C1271="","", 'New Cycle 1'!C1271),IF($A$20=8, IF('New Cycle 2'!C1271="","", 'New Cycle 2'!C1271),IF($A$20=9, IF('New Cycle 3'!C1271="","", 'New Cycle 3'!C1271),"")))))))))</f>
        <v/>
      </c>
      <c r="S1271" s="32" t="str">
        <f>IF($A$20=1,IF(UDDS!E1271="","",UDDS!E1271),IF($A$20=2,IF('FTP-75'!E1271="","",'FTP-75'!E1271),IF($A$20=3, IF('US06'!E1271="","",'US06'!E1271),IF($A$20=4, IF(NEDC!D1271="","", NEDC!D1271),IF($A$20=5, IF('JPN10-15'!D1271="","",'JPN10-15'!D1271),IF($A$20=6, IF(WLTC!E1271="","", WLTC!E1271),IF($A$20=7, IF('New Cycle 1'!D1271="","", 'New Cycle 1'!D1271),IF($A$20=8, IF('New Cycle 2'!D1271="","", 'New Cycle 2'!D1271),IF($A$20=9, IF('New Cycle 3'!D1271="","", 'New Cycle 3'!D1271),"")))))))))</f>
        <v/>
      </c>
      <c r="T1271" s="32" t="str">
        <f>IF($A$20=1,IF(UDDS!F1271="","",UDDS!F1271),IF($A$20=2,IF('FTP-75'!F1271="","",'FTP-75'!F1271),IF($A$20=3, IF('US06'!F1271="","",'US06'!F1271),IF($A$20=4, IF(NEDC!E1271="","", NEDC!E1271),IF($A$20=5, IF('JPN10-15'!E1271="","",'JPN10-15'!E1271),IF($A$20=6, IF(WLTC!F1271="","", WLTC!F1271),IF($A$20=7, IF('New Cycle 1'!E1271="","", 'New Cycle 1'!E1271),IF($A$20=8, IF('New Cycle 2'!E1271="","", 'New Cycle 2'!E1271),IF($A$20=9, IF('New Cycle 3'!E1271="","", 'New Cycle 3'!E1271),"")))))))))</f>
        <v/>
      </c>
      <c r="U1271" s="32" t="str">
        <f>IF($A$20=1,IF(UDDS!G1271="","",UDDS!G1271),IF($A$20=2,IF('FTP-75'!G1271="","",'FTP-75'!G1271),IF($A$20=3, IF('US06'!G1271="","",'US06'!G1271),IF($A$20=4, IF(NEDC!F1271="","", NEDC!F1271),IF($A$20=5, IF('JPN10-15'!F1271="","",'JPN10-15'!F1271),IF($A$20=6, IF(WLTC!G1271="","", WLTC!G1271),IF($A$20=7, IF('New Cycle 1'!F1271="","", 'New Cycle 1'!F1271),IF($A$20=8, IF('New Cycle 2'!F1271="","", 'New Cycle 2'!F1271),IF($A$20=9, IF('New Cycle 3'!F1271="","", 'New Cycle 3'!F1271),"")))))))))</f>
        <v/>
      </c>
    </row>
    <row r="1272" spans="16:21" x14ac:dyDescent="0.25">
      <c r="P1272" s="8" t="str">
        <f>IF($A$20=1,IF(UDDS!A1272="","",UDDS!A1272),IF($A$20=2,IF('FTP-75'!A1272="","",'FTP-75'!A1272),IF($A$20=3, IF('US06'!A1272="","",'US06'!A1272),IF($A$20=4, IF(NEDC!A1272="","", NEDC!A1272),IF($A$20=5, IF('JPN10-15'!A1272="","",'JPN10-15'!A1272),IF($A$20=6, IF(WLTC!B1272="","", WLTC!B1272),IF($A$20=7, IF('New Cycle 1'!A1272="","", 'New Cycle 1'!A1272),IF($A$20=8, IF('New Cycle 2'!A1272="","", 'New Cycle 3'!A1272),IF($A$20=9, IF('New Cycle 3'!A1272="","", 'New Cycle 3'!A1272),"")))))))))</f>
        <v/>
      </c>
      <c r="Q1272" s="32" t="str">
        <f>IF($A$20=1,IF(UDDS!C1272="","",UDDS!C1272),IF($A$20=2,IF('FTP-75'!C1272="","",'FTP-75'!C1272),IF($A$20=3, IF('US06'!C1272="","",'US06'!C1272),IF($A$20=4, IF(NEDC!B1272="","", NEDC!B1272),IF($A$20=5, IF('JPN10-15'!B1272="","",'JPN10-15'!B1272),IF($A$20=6, IF(WLTC!C1272="","", WLTC!C1272),IF($A$20=7, IF('New Cycle 1'!B1272="","", 'New Cycle 1'!B1272),IF($A$20=8, IF('New Cycle 2'!B1272="","", 'New Cycle 2'!B1272),IF($A$20=9, IF('New Cycle 3'!B1272="","", 'New Cycle 3'!B1272),"")))))))))</f>
        <v/>
      </c>
      <c r="R1272" s="32" t="str">
        <f>IF($A$20=1,IF(UDDS!D1272="","",UDDS!D1272),IF($A$20=2,IF('FTP-75'!D1272="","",'FTP-75'!D1272),IF($A$20=3, IF('US06'!D1272="","",'US06'!D1272),IF($A$20=4, IF(NEDC!C1272="","", NEDC!C1272),IF($A$20=5, IF('JPN10-15'!C1272="","",'JPN10-15'!C1272),IF($A$20=6, IF(WLTC!D1272="","", WLTC!D1272),IF($A$20=7, IF('New Cycle 1'!C1272="","", 'New Cycle 1'!C1272),IF($A$20=8, IF('New Cycle 2'!C1272="","", 'New Cycle 2'!C1272),IF($A$20=9, IF('New Cycle 3'!C1272="","", 'New Cycle 3'!C1272),"")))))))))</f>
        <v/>
      </c>
      <c r="S1272" s="32" t="str">
        <f>IF($A$20=1,IF(UDDS!E1272="","",UDDS!E1272),IF($A$20=2,IF('FTP-75'!E1272="","",'FTP-75'!E1272),IF($A$20=3, IF('US06'!E1272="","",'US06'!E1272),IF($A$20=4, IF(NEDC!D1272="","", NEDC!D1272),IF($A$20=5, IF('JPN10-15'!D1272="","",'JPN10-15'!D1272),IF($A$20=6, IF(WLTC!E1272="","", WLTC!E1272),IF($A$20=7, IF('New Cycle 1'!D1272="","", 'New Cycle 1'!D1272),IF($A$20=8, IF('New Cycle 2'!D1272="","", 'New Cycle 2'!D1272),IF($A$20=9, IF('New Cycle 3'!D1272="","", 'New Cycle 3'!D1272),"")))))))))</f>
        <v/>
      </c>
      <c r="T1272" s="32" t="str">
        <f>IF($A$20=1,IF(UDDS!F1272="","",UDDS!F1272),IF($A$20=2,IF('FTP-75'!F1272="","",'FTP-75'!F1272),IF($A$20=3, IF('US06'!F1272="","",'US06'!F1272),IF($A$20=4, IF(NEDC!E1272="","", NEDC!E1272),IF($A$20=5, IF('JPN10-15'!E1272="","",'JPN10-15'!E1272),IF($A$20=6, IF(WLTC!F1272="","", WLTC!F1272),IF($A$20=7, IF('New Cycle 1'!E1272="","", 'New Cycle 1'!E1272),IF($A$20=8, IF('New Cycle 2'!E1272="","", 'New Cycle 2'!E1272),IF($A$20=9, IF('New Cycle 3'!E1272="","", 'New Cycle 3'!E1272),"")))))))))</f>
        <v/>
      </c>
      <c r="U1272" s="32" t="str">
        <f>IF($A$20=1,IF(UDDS!G1272="","",UDDS!G1272),IF($A$20=2,IF('FTP-75'!G1272="","",'FTP-75'!G1272),IF($A$20=3, IF('US06'!G1272="","",'US06'!G1272),IF($A$20=4, IF(NEDC!F1272="","", NEDC!F1272),IF($A$20=5, IF('JPN10-15'!F1272="","",'JPN10-15'!F1272),IF($A$20=6, IF(WLTC!G1272="","", WLTC!G1272),IF($A$20=7, IF('New Cycle 1'!F1272="","", 'New Cycle 1'!F1272),IF($A$20=8, IF('New Cycle 2'!F1272="","", 'New Cycle 2'!F1272),IF($A$20=9, IF('New Cycle 3'!F1272="","", 'New Cycle 3'!F1272),"")))))))))</f>
        <v/>
      </c>
    </row>
    <row r="1273" spans="16:21" x14ac:dyDescent="0.25">
      <c r="P1273" s="8" t="str">
        <f>IF($A$20=1,IF(UDDS!A1273="","",UDDS!A1273),IF($A$20=2,IF('FTP-75'!A1273="","",'FTP-75'!A1273),IF($A$20=3, IF('US06'!A1273="","",'US06'!A1273),IF($A$20=4, IF(NEDC!A1273="","", NEDC!A1273),IF($A$20=5, IF('JPN10-15'!A1273="","",'JPN10-15'!A1273),IF($A$20=6, IF(WLTC!B1273="","", WLTC!B1273),IF($A$20=7, IF('New Cycle 1'!A1273="","", 'New Cycle 1'!A1273),IF($A$20=8, IF('New Cycle 2'!A1273="","", 'New Cycle 3'!A1273),IF($A$20=9, IF('New Cycle 3'!A1273="","", 'New Cycle 3'!A1273),"")))))))))</f>
        <v/>
      </c>
      <c r="Q1273" s="32" t="str">
        <f>IF($A$20=1,IF(UDDS!C1273="","",UDDS!C1273),IF($A$20=2,IF('FTP-75'!C1273="","",'FTP-75'!C1273),IF($A$20=3, IF('US06'!C1273="","",'US06'!C1273),IF($A$20=4, IF(NEDC!B1273="","", NEDC!B1273),IF($A$20=5, IF('JPN10-15'!B1273="","",'JPN10-15'!B1273),IF($A$20=6, IF(WLTC!C1273="","", WLTC!C1273),IF($A$20=7, IF('New Cycle 1'!B1273="","", 'New Cycle 1'!B1273),IF($A$20=8, IF('New Cycle 2'!B1273="","", 'New Cycle 2'!B1273),IF($A$20=9, IF('New Cycle 3'!B1273="","", 'New Cycle 3'!B1273),"")))))))))</f>
        <v/>
      </c>
      <c r="R1273" s="32" t="str">
        <f>IF($A$20=1,IF(UDDS!D1273="","",UDDS!D1273),IF($A$20=2,IF('FTP-75'!D1273="","",'FTP-75'!D1273),IF($A$20=3, IF('US06'!D1273="","",'US06'!D1273),IF($A$20=4, IF(NEDC!C1273="","", NEDC!C1273),IF($A$20=5, IF('JPN10-15'!C1273="","",'JPN10-15'!C1273),IF($A$20=6, IF(WLTC!D1273="","", WLTC!D1273),IF($A$20=7, IF('New Cycle 1'!C1273="","", 'New Cycle 1'!C1273),IF($A$20=8, IF('New Cycle 2'!C1273="","", 'New Cycle 2'!C1273),IF($A$20=9, IF('New Cycle 3'!C1273="","", 'New Cycle 3'!C1273),"")))))))))</f>
        <v/>
      </c>
      <c r="S1273" s="32" t="str">
        <f>IF($A$20=1,IF(UDDS!E1273="","",UDDS!E1273),IF($A$20=2,IF('FTP-75'!E1273="","",'FTP-75'!E1273),IF($A$20=3, IF('US06'!E1273="","",'US06'!E1273),IF($A$20=4, IF(NEDC!D1273="","", NEDC!D1273),IF($A$20=5, IF('JPN10-15'!D1273="","",'JPN10-15'!D1273),IF($A$20=6, IF(WLTC!E1273="","", WLTC!E1273),IF($A$20=7, IF('New Cycle 1'!D1273="","", 'New Cycle 1'!D1273),IF($A$20=8, IF('New Cycle 2'!D1273="","", 'New Cycle 2'!D1273),IF($A$20=9, IF('New Cycle 3'!D1273="","", 'New Cycle 3'!D1273),"")))))))))</f>
        <v/>
      </c>
      <c r="T1273" s="32" t="str">
        <f>IF($A$20=1,IF(UDDS!F1273="","",UDDS!F1273),IF($A$20=2,IF('FTP-75'!F1273="","",'FTP-75'!F1273),IF($A$20=3, IF('US06'!F1273="","",'US06'!F1273),IF($A$20=4, IF(NEDC!E1273="","", NEDC!E1273),IF($A$20=5, IF('JPN10-15'!E1273="","",'JPN10-15'!E1273),IF($A$20=6, IF(WLTC!F1273="","", WLTC!F1273),IF($A$20=7, IF('New Cycle 1'!E1273="","", 'New Cycle 1'!E1273),IF($A$20=8, IF('New Cycle 2'!E1273="","", 'New Cycle 2'!E1273),IF($A$20=9, IF('New Cycle 3'!E1273="","", 'New Cycle 3'!E1273),"")))))))))</f>
        <v/>
      </c>
      <c r="U1273" s="32" t="str">
        <f>IF($A$20=1,IF(UDDS!G1273="","",UDDS!G1273),IF($A$20=2,IF('FTP-75'!G1273="","",'FTP-75'!G1273),IF($A$20=3, IF('US06'!G1273="","",'US06'!G1273),IF($A$20=4, IF(NEDC!F1273="","", NEDC!F1273),IF($A$20=5, IF('JPN10-15'!F1273="","",'JPN10-15'!F1273),IF($A$20=6, IF(WLTC!G1273="","", WLTC!G1273),IF($A$20=7, IF('New Cycle 1'!F1273="","", 'New Cycle 1'!F1273),IF($A$20=8, IF('New Cycle 2'!F1273="","", 'New Cycle 2'!F1273),IF($A$20=9, IF('New Cycle 3'!F1273="","", 'New Cycle 3'!F1273),"")))))))))</f>
        <v/>
      </c>
    </row>
    <row r="1274" spans="16:21" x14ac:dyDescent="0.25">
      <c r="P1274" s="8" t="str">
        <f>IF($A$20=1,IF(UDDS!A1274="","",UDDS!A1274),IF($A$20=2,IF('FTP-75'!A1274="","",'FTP-75'!A1274),IF($A$20=3, IF('US06'!A1274="","",'US06'!A1274),IF($A$20=4, IF(NEDC!A1274="","", NEDC!A1274),IF($A$20=5, IF('JPN10-15'!A1274="","",'JPN10-15'!A1274),IF($A$20=6, IF(WLTC!B1274="","", WLTC!B1274),IF($A$20=7, IF('New Cycle 1'!A1274="","", 'New Cycle 1'!A1274),IF($A$20=8, IF('New Cycle 2'!A1274="","", 'New Cycle 3'!A1274),IF($A$20=9, IF('New Cycle 3'!A1274="","", 'New Cycle 3'!A1274),"")))))))))</f>
        <v/>
      </c>
      <c r="Q1274" s="32" t="str">
        <f>IF($A$20=1,IF(UDDS!C1274="","",UDDS!C1274),IF($A$20=2,IF('FTP-75'!C1274="","",'FTP-75'!C1274),IF($A$20=3, IF('US06'!C1274="","",'US06'!C1274),IF($A$20=4, IF(NEDC!B1274="","", NEDC!B1274),IF($A$20=5, IF('JPN10-15'!B1274="","",'JPN10-15'!B1274),IF($A$20=6, IF(WLTC!C1274="","", WLTC!C1274),IF($A$20=7, IF('New Cycle 1'!B1274="","", 'New Cycle 1'!B1274),IF($A$20=8, IF('New Cycle 2'!B1274="","", 'New Cycle 2'!B1274),IF($A$20=9, IF('New Cycle 3'!B1274="","", 'New Cycle 3'!B1274),"")))))))))</f>
        <v/>
      </c>
      <c r="R1274" s="32" t="str">
        <f>IF($A$20=1,IF(UDDS!D1274="","",UDDS!D1274),IF($A$20=2,IF('FTP-75'!D1274="","",'FTP-75'!D1274),IF($A$20=3, IF('US06'!D1274="","",'US06'!D1274),IF($A$20=4, IF(NEDC!C1274="","", NEDC!C1274),IF($A$20=5, IF('JPN10-15'!C1274="","",'JPN10-15'!C1274),IF($A$20=6, IF(WLTC!D1274="","", WLTC!D1274),IF($A$20=7, IF('New Cycle 1'!C1274="","", 'New Cycle 1'!C1274),IF($A$20=8, IF('New Cycle 2'!C1274="","", 'New Cycle 2'!C1274),IF($A$20=9, IF('New Cycle 3'!C1274="","", 'New Cycle 3'!C1274),"")))))))))</f>
        <v/>
      </c>
      <c r="S1274" s="32" t="str">
        <f>IF($A$20=1,IF(UDDS!E1274="","",UDDS!E1274),IF($A$20=2,IF('FTP-75'!E1274="","",'FTP-75'!E1274),IF($A$20=3, IF('US06'!E1274="","",'US06'!E1274),IF($A$20=4, IF(NEDC!D1274="","", NEDC!D1274),IF($A$20=5, IF('JPN10-15'!D1274="","",'JPN10-15'!D1274),IF($A$20=6, IF(WLTC!E1274="","", WLTC!E1274),IF($A$20=7, IF('New Cycle 1'!D1274="","", 'New Cycle 1'!D1274),IF($A$20=8, IF('New Cycle 2'!D1274="","", 'New Cycle 2'!D1274),IF($A$20=9, IF('New Cycle 3'!D1274="","", 'New Cycle 3'!D1274),"")))))))))</f>
        <v/>
      </c>
      <c r="T1274" s="32" t="str">
        <f>IF($A$20=1,IF(UDDS!F1274="","",UDDS!F1274),IF($A$20=2,IF('FTP-75'!F1274="","",'FTP-75'!F1274),IF($A$20=3, IF('US06'!F1274="","",'US06'!F1274),IF($A$20=4, IF(NEDC!E1274="","", NEDC!E1274),IF($A$20=5, IF('JPN10-15'!E1274="","",'JPN10-15'!E1274),IF($A$20=6, IF(WLTC!F1274="","", WLTC!F1274),IF($A$20=7, IF('New Cycle 1'!E1274="","", 'New Cycle 1'!E1274),IF($A$20=8, IF('New Cycle 2'!E1274="","", 'New Cycle 2'!E1274),IF($A$20=9, IF('New Cycle 3'!E1274="","", 'New Cycle 3'!E1274),"")))))))))</f>
        <v/>
      </c>
      <c r="U1274" s="32" t="str">
        <f>IF($A$20=1,IF(UDDS!G1274="","",UDDS!G1274),IF($A$20=2,IF('FTP-75'!G1274="","",'FTP-75'!G1274),IF($A$20=3, IF('US06'!G1274="","",'US06'!G1274),IF($A$20=4, IF(NEDC!F1274="","", NEDC!F1274),IF($A$20=5, IF('JPN10-15'!F1274="","",'JPN10-15'!F1274),IF($A$20=6, IF(WLTC!G1274="","", WLTC!G1274),IF($A$20=7, IF('New Cycle 1'!F1274="","", 'New Cycle 1'!F1274),IF($A$20=8, IF('New Cycle 2'!F1274="","", 'New Cycle 2'!F1274),IF($A$20=9, IF('New Cycle 3'!F1274="","", 'New Cycle 3'!F1274),"")))))))))</f>
        <v/>
      </c>
    </row>
    <row r="1275" spans="16:21" x14ac:dyDescent="0.25">
      <c r="P1275" s="8" t="str">
        <f>IF($A$20=1,IF(UDDS!A1275="","",UDDS!A1275),IF($A$20=2,IF('FTP-75'!A1275="","",'FTP-75'!A1275),IF($A$20=3, IF('US06'!A1275="","",'US06'!A1275),IF($A$20=4, IF(NEDC!A1275="","", NEDC!A1275),IF($A$20=5, IF('JPN10-15'!A1275="","",'JPN10-15'!A1275),IF($A$20=6, IF(WLTC!B1275="","", WLTC!B1275),IF($A$20=7, IF('New Cycle 1'!A1275="","", 'New Cycle 1'!A1275),IF($A$20=8, IF('New Cycle 2'!A1275="","", 'New Cycle 3'!A1275),IF($A$20=9, IF('New Cycle 3'!A1275="","", 'New Cycle 3'!A1275),"")))))))))</f>
        <v/>
      </c>
      <c r="Q1275" s="32" t="str">
        <f>IF($A$20=1,IF(UDDS!C1275="","",UDDS!C1275),IF($A$20=2,IF('FTP-75'!C1275="","",'FTP-75'!C1275),IF($A$20=3, IF('US06'!C1275="","",'US06'!C1275),IF($A$20=4, IF(NEDC!B1275="","", NEDC!B1275),IF($A$20=5, IF('JPN10-15'!B1275="","",'JPN10-15'!B1275),IF($A$20=6, IF(WLTC!C1275="","", WLTC!C1275),IF($A$20=7, IF('New Cycle 1'!B1275="","", 'New Cycle 1'!B1275),IF($A$20=8, IF('New Cycle 2'!B1275="","", 'New Cycle 2'!B1275),IF($A$20=9, IF('New Cycle 3'!B1275="","", 'New Cycle 3'!B1275),"")))))))))</f>
        <v/>
      </c>
      <c r="R1275" s="32" t="str">
        <f>IF($A$20=1,IF(UDDS!D1275="","",UDDS!D1275),IF($A$20=2,IF('FTP-75'!D1275="","",'FTP-75'!D1275),IF($A$20=3, IF('US06'!D1275="","",'US06'!D1275),IF($A$20=4, IF(NEDC!C1275="","", NEDC!C1275),IF($A$20=5, IF('JPN10-15'!C1275="","",'JPN10-15'!C1275),IF($A$20=6, IF(WLTC!D1275="","", WLTC!D1275),IF($A$20=7, IF('New Cycle 1'!C1275="","", 'New Cycle 1'!C1275),IF($A$20=8, IF('New Cycle 2'!C1275="","", 'New Cycle 2'!C1275),IF($A$20=9, IF('New Cycle 3'!C1275="","", 'New Cycle 3'!C1275),"")))))))))</f>
        <v/>
      </c>
      <c r="S1275" s="32" t="str">
        <f>IF($A$20=1,IF(UDDS!E1275="","",UDDS!E1275),IF($A$20=2,IF('FTP-75'!E1275="","",'FTP-75'!E1275),IF($A$20=3, IF('US06'!E1275="","",'US06'!E1275),IF($A$20=4, IF(NEDC!D1275="","", NEDC!D1275),IF($A$20=5, IF('JPN10-15'!D1275="","",'JPN10-15'!D1275),IF($A$20=6, IF(WLTC!E1275="","", WLTC!E1275),IF($A$20=7, IF('New Cycle 1'!D1275="","", 'New Cycle 1'!D1275),IF($A$20=8, IF('New Cycle 2'!D1275="","", 'New Cycle 2'!D1275),IF($A$20=9, IF('New Cycle 3'!D1275="","", 'New Cycle 3'!D1275),"")))))))))</f>
        <v/>
      </c>
      <c r="T1275" s="32" t="str">
        <f>IF($A$20=1,IF(UDDS!F1275="","",UDDS!F1275),IF($A$20=2,IF('FTP-75'!F1275="","",'FTP-75'!F1275),IF($A$20=3, IF('US06'!F1275="","",'US06'!F1275),IF($A$20=4, IF(NEDC!E1275="","", NEDC!E1275),IF($A$20=5, IF('JPN10-15'!E1275="","",'JPN10-15'!E1275),IF($A$20=6, IF(WLTC!F1275="","", WLTC!F1275),IF($A$20=7, IF('New Cycle 1'!E1275="","", 'New Cycle 1'!E1275),IF($A$20=8, IF('New Cycle 2'!E1275="","", 'New Cycle 2'!E1275),IF($A$20=9, IF('New Cycle 3'!E1275="","", 'New Cycle 3'!E1275),"")))))))))</f>
        <v/>
      </c>
      <c r="U1275" s="32" t="str">
        <f>IF($A$20=1,IF(UDDS!G1275="","",UDDS!G1275),IF($A$20=2,IF('FTP-75'!G1275="","",'FTP-75'!G1275),IF($A$20=3, IF('US06'!G1275="","",'US06'!G1275),IF($A$20=4, IF(NEDC!F1275="","", NEDC!F1275),IF($A$20=5, IF('JPN10-15'!F1275="","",'JPN10-15'!F1275),IF($A$20=6, IF(WLTC!G1275="","", WLTC!G1275),IF($A$20=7, IF('New Cycle 1'!F1275="","", 'New Cycle 1'!F1275),IF($A$20=8, IF('New Cycle 2'!F1275="","", 'New Cycle 2'!F1275),IF($A$20=9, IF('New Cycle 3'!F1275="","", 'New Cycle 3'!F1275),"")))))))))</f>
        <v/>
      </c>
    </row>
    <row r="1276" spans="16:21" x14ac:dyDescent="0.25">
      <c r="P1276" s="8" t="str">
        <f>IF($A$20=1,IF(UDDS!A1276="","",UDDS!A1276),IF($A$20=2,IF('FTP-75'!A1276="","",'FTP-75'!A1276),IF($A$20=3, IF('US06'!A1276="","",'US06'!A1276),IF($A$20=4, IF(NEDC!A1276="","", NEDC!A1276),IF($A$20=5, IF('JPN10-15'!A1276="","",'JPN10-15'!A1276),IF($A$20=6, IF(WLTC!B1276="","", WLTC!B1276),IF($A$20=7, IF('New Cycle 1'!A1276="","", 'New Cycle 1'!A1276),IF($A$20=8, IF('New Cycle 2'!A1276="","", 'New Cycle 3'!A1276),IF($A$20=9, IF('New Cycle 3'!A1276="","", 'New Cycle 3'!A1276),"")))))))))</f>
        <v/>
      </c>
      <c r="Q1276" s="32" t="str">
        <f>IF($A$20=1,IF(UDDS!C1276="","",UDDS!C1276),IF($A$20=2,IF('FTP-75'!C1276="","",'FTP-75'!C1276),IF($A$20=3, IF('US06'!C1276="","",'US06'!C1276),IF($A$20=4, IF(NEDC!B1276="","", NEDC!B1276),IF($A$20=5, IF('JPN10-15'!B1276="","",'JPN10-15'!B1276),IF($A$20=6, IF(WLTC!C1276="","", WLTC!C1276),IF($A$20=7, IF('New Cycle 1'!B1276="","", 'New Cycle 1'!B1276),IF($A$20=8, IF('New Cycle 2'!B1276="","", 'New Cycle 2'!B1276),IF($A$20=9, IF('New Cycle 3'!B1276="","", 'New Cycle 3'!B1276),"")))))))))</f>
        <v/>
      </c>
      <c r="R1276" s="32" t="str">
        <f>IF($A$20=1,IF(UDDS!D1276="","",UDDS!D1276),IF($A$20=2,IF('FTP-75'!D1276="","",'FTP-75'!D1276),IF($A$20=3, IF('US06'!D1276="","",'US06'!D1276),IF($A$20=4, IF(NEDC!C1276="","", NEDC!C1276),IF($A$20=5, IF('JPN10-15'!C1276="","",'JPN10-15'!C1276),IF($A$20=6, IF(WLTC!D1276="","", WLTC!D1276),IF($A$20=7, IF('New Cycle 1'!C1276="","", 'New Cycle 1'!C1276),IF($A$20=8, IF('New Cycle 2'!C1276="","", 'New Cycle 2'!C1276),IF($A$20=9, IF('New Cycle 3'!C1276="","", 'New Cycle 3'!C1276),"")))))))))</f>
        <v/>
      </c>
      <c r="S1276" s="32" t="str">
        <f>IF($A$20=1,IF(UDDS!E1276="","",UDDS!E1276),IF($A$20=2,IF('FTP-75'!E1276="","",'FTP-75'!E1276),IF($A$20=3, IF('US06'!E1276="","",'US06'!E1276),IF($A$20=4, IF(NEDC!D1276="","", NEDC!D1276),IF($A$20=5, IF('JPN10-15'!D1276="","",'JPN10-15'!D1276),IF($A$20=6, IF(WLTC!E1276="","", WLTC!E1276),IF($A$20=7, IF('New Cycle 1'!D1276="","", 'New Cycle 1'!D1276),IF($A$20=8, IF('New Cycle 2'!D1276="","", 'New Cycle 2'!D1276),IF($A$20=9, IF('New Cycle 3'!D1276="","", 'New Cycle 3'!D1276),"")))))))))</f>
        <v/>
      </c>
      <c r="T1276" s="32" t="str">
        <f>IF($A$20=1,IF(UDDS!F1276="","",UDDS!F1276),IF($A$20=2,IF('FTP-75'!F1276="","",'FTP-75'!F1276),IF($A$20=3, IF('US06'!F1276="","",'US06'!F1276),IF($A$20=4, IF(NEDC!E1276="","", NEDC!E1276),IF($A$20=5, IF('JPN10-15'!E1276="","",'JPN10-15'!E1276),IF($A$20=6, IF(WLTC!F1276="","", WLTC!F1276),IF($A$20=7, IF('New Cycle 1'!E1276="","", 'New Cycle 1'!E1276),IF($A$20=8, IF('New Cycle 2'!E1276="","", 'New Cycle 2'!E1276),IF($A$20=9, IF('New Cycle 3'!E1276="","", 'New Cycle 3'!E1276),"")))))))))</f>
        <v/>
      </c>
      <c r="U1276" s="32" t="str">
        <f>IF($A$20=1,IF(UDDS!G1276="","",UDDS!G1276),IF($A$20=2,IF('FTP-75'!G1276="","",'FTP-75'!G1276),IF($A$20=3, IF('US06'!G1276="","",'US06'!G1276),IF($A$20=4, IF(NEDC!F1276="","", NEDC!F1276),IF($A$20=5, IF('JPN10-15'!F1276="","",'JPN10-15'!F1276),IF($A$20=6, IF(WLTC!G1276="","", WLTC!G1276),IF($A$20=7, IF('New Cycle 1'!F1276="","", 'New Cycle 1'!F1276),IF($A$20=8, IF('New Cycle 2'!F1276="","", 'New Cycle 2'!F1276),IF($A$20=9, IF('New Cycle 3'!F1276="","", 'New Cycle 3'!F1276),"")))))))))</f>
        <v/>
      </c>
    </row>
    <row r="1277" spans="16:21" x14ac:dyDescent="0.25">
      <c r="P1277" s="8" t="str">
        <f>IF($A$20=1,IF(UDDS!A1277="","",UDDS!A1277),IF($A$20=2,IF('FTP-75'!A1277="","",'FTP-75'!A1277),IF($A$20=3, IF('US06'!A1277="","",'US06'!A1277),IF($A$20=4, IF(NEDC!A1277="","", NEDC!A1277),IF($A$20=5, IF('JPN10-15'!A1277="","",'JPN10-15'!A1277),IF($A$20=6, IF(WLTC!B1277="","", WLTC!B1277),IF($A$20=7, IF('New Cycle 1'!A1277="","", 'New Cycle 1'!A1277),IF($A$20=8, IF('New Cycle 2'!A1277="","", 'New Cycle 3'!A1277),IF($A$20=9, IF('New Cycle 3'!A1277="","", 'New Cycle 3'!A1277),"")))))))))</f>
        <v/>
      </c>
      <c r="Q1277" s="32" t="str">
        <f>IF($A$20=1,IF(UDDS!C1277="","",UDDS!C1277),IF($A$20=2,IF('FTP-75'!C1277="","",'FTP-75'!C1277),IF($A$20=3, IF('US06'!C1277="","",'US06'!C1277),IF($A$20=4, IF(NEDC!B1277="","", NEDC!B1277),IF($A$20=5, IF('JPN10-15'!B1277="","",'JPN10-15'!B1277),IF($A$20=6, IF(WLTC!C1277="","", WLTC!C1277),IF($A$20=7, IF('New Cycle 1'!B1277="","", 'New Cycle 1'!B1277),IF($A$20=8, IF('New Cycle 2'!B1277="","", 'New Cycle 2'!B1277),IF($A$20=9, IF('New Cycle 3'!B1277="","", 'New Cycle 3'!B1277),"")))))))))</f>
        <v/>
      </c>
      <c r="R1277" s="32" t="str">
        <f>IF($A$20=1,IF(UDDS!D1277="","",UDDS!D1277),IF($A$20=2,IF('FTP-75'!D1277="","",'FTP-75'!D1277),IF($A$20=3, IF('US06'!D1277="","",'US06'!D1277),IF($A$20=4, IF(NEDC!C1277="","", NEDC!C1277),IF($A$20=5, IF('JPN10-15'!C1277="","",'JPN10-15'!C1277),IF($A$20=6, IF(WLTC!D1277="","", WLTC!D1277),IF($A$20=7, IF('New Cycle 1'!C1277="","", 'New Cycle 1'!C1277),IF($A$20=8, IF('New Cycle 2'!C1277="","", 'New Cycle 2'!C1277),IF($A$20=9, IF('New Cycle 3'!C1277="","", 'New Cycle 3'!C1277),"")))))))))</f>
        <v/>
      </c>
      <c r="S1277" s="32" t="str">
        <f>IF($A$20=1,IF(UDDS!E1277="","",UDDS!E1277),IF($A$20=2,IF('FTP-75'!E1277="","",'FTP-75'!E1277),IF($A$20=3, IF('US06'!E1277="","",'US06'!E1277),IF($A$20=4, IF(NEDC!D1277="","", NEDC!D1277),IF($A$20=5, IF('JPN10-15'!D1277="","",'JPN10-15'!D1277),IF($A$20=6, IF(WLTC!E1277="","", WLTC!E1277),IF($A$20=7, IF('New Cycle 1'!D1277="","", 'New Cycle 1'!D1277),IF($A$20=8, IF('New Cycle 2'!D1277="","", 'New Cycle 2'!D1277),IF($A$20=9, IF('New Cycle 3'!D1277="","", 'New Cycle 3'!D1277),"")))))))))</f>
        <v/>
      </c>
      <c r="T1277" s="32" t="str">
        <f>IF($A$20=1,IF(UDDS!F1277="","",UDDS!F1277),IF($A$20=2,IF('FTP-75'!F1277="","",'FTP-75'!F1277),IF($A$20=3, IF('US06'!F1277="","",'US06'!F1277),IF($A$20=4, IF(NEDC!E1277="","", NEDC!E1277),IF($A$20=5, IF('JPN10-15'!E1277="","",'JPN10-15'!E1277),IF($A$20=6, IF(WLTC!F1277="","", WLTC!F1277),IF($A$20=7, IF('New Cycle 1'!E1277="","", 'New Cycle 1'!E1277),IF($A$20=8, IF('New Cycle 2'!E1277="","", 'New Cycle 2'!E1277),IF($A$20=9, IF('New Cycle 3'!E1277="","", 'New Cycle 3'!E1277),"")))))))))</f>
        <v/>
      </c>
      <c r="U1277" s="32" t="str">
        <f>IF($A$20=1,IF(UDDS!G1277="","",UDDS!G1277),IF($A$20=2,IF('FTP-75'!G1277="","",'FTP-75'!G1277),IF($A$20=3, IF('US06'!G1277="","",'US06'!G1277),IF($A$20=4, IF(NEDC!F1277="","", NEDC!F1277),IF($A$20=5, IF('JPN10-15'!F1277="","",'JPN10-15'!F1277),IF($A$20=6, IF(WLTC!G1277="","", WLTC!G1277),IF($A$20=7, IF('New Cycle 1'!F1277="","", 'New Cycle 1'!F1277),IF($A$20=8, IF('New Cycle 2'!F1277="","", 'New Cycle 2'!F1277),IF($A$20=9, IF('New Cycle 3'!F1277="","", 'New Cycle 3'!F1277),"")))))))))</f>
        <v/>
      </c>
    </row>
    <row r="1278" spans="16:21" x14ac:dyDescent="0.25">
      <c r="P1278" s="8" t="str">
        <f>IF($A$20=1,IF(UDDS!A1278="","",UDDS!A1278),IF($A$20=2,IF('FTP-75'!A1278="","",'FTP-75'!A1278),IF($A$20=3, IF('US06'!A1278="","",'US06'!A1278),IF($A$20=4, IF(NEDC!A1278="","", NEDC!A1278),IF($A$20=5, IF('JPN10-15'!A1278="","",'JPN10-15'!A1278),IF($A$20=6, IF(WLTC!B1278="","", WLTC!B1278),IF($A$20=7, IF('New Cycle 1'!A1278="","", 'New Cycle 1'!A1278),IF($A$20=8, IF('New Cycle 2'!A1278="","", 'New Cycle 3'!A1278),IF($A$20=9, IF('New Cycle 3'!A1278="","", 'New Cycle 3'!A1278),"")))))))))</f>
        <v/>
      </c>
      <c r="Q1278" s="32" t="str">
        <f>IF($A$20=1,IF(UDDS!C1278="","",UDDS!C1278),IF($A$20=2,IF('FTP-75'!C1278="","",'FTP-75'!C1278),IF($A$20=3, IF('US06'!C1278="","",'US06'!C1278),IF($A$20=4, IF(NEDC!B1278="","", NEDC!B1278),IF($A$20=5, IF('JPN10-15'!B1278="","",'JPN10-15'!B1278),IF($A$20=6, IF(WLTC!C1278="","", WLTC!C1278),IF($A$20=7, IF('New Cycle 1'!B1278="","", 'New Cycle 1'!B1278),IF($A$20=8, IF('New Cycle 2'!B1278="","", 'New Cycle 2'!B1278),IF($A$20=9, IF('New Cycle 3'!B1278="","", 'New Cycle 3'!B1278),"")))))))))</f>
        <v/>
      </c>
      <c r="R1278" s="32" t="str">
        <f>IF($A$20=1,IF(UDDS!D1278="","",UDDS!D1278),IF($A$20=2,IF('FTP-75'!D1278="","",'FTP-75'!D1278),IF($A$20=3, IF('US06'!D1278="","",'US06'!D1278),IF($A$20=4, IF(NEDC!C1278="","", NEDC!C1278),IF($A$20=5, IF('JPN10-15'!C1278="","",'JPN10-15'!C1278),IF($A$20=6, IF(WLTC!D1278="","", WLTC!D1278),IF($A$20=7, IF('New Cycle 1'!C1278="","", 'New Cycle 1'!C1278),IF($A$20=8, IF('New Cycle 2'!C1278="","", 'New Cycle 2'!C1278),IF($A$20=9, IF('New Cycle 3'!C1278="","", 'New Cycle 3'!C1278),"")))))))))</f>
        <v/>
      </c>
      <c r="S1278" s="32" t="str">
        <f>IF($A$20=1,IF(UDDS!E1278="","",UDDS!E1278),IF($A$20=2,IF('FTP-75'!E1278="","",'FTP-75'!E1278),IF($A$20=3, IF('US06'!E1278="","",'US06'!E1278),IF($A$20=4, IF(NEDC!D1278="","", NEDC!D1278),IF($A$20=5, IF('JPN10-15'!D1278="","",'JPN10-15'!D1278),IF($A$20=6, IF(WLTC!E1278="","", WLTC!E1278),IF($A$20=7, IF('New Cycle 1'!D1278="","", 'New Cycle 1'!D1278),IF($A$20=8, IF('New Cycle 2'!D1278="","", 'New Cycle 2'!D1278),IF($A$20=9, IF('New Cycle 3'!D1278="","", 'New Cycle 3'!D1278),"")))))))))</f>
        <v/>
      </c>
      <c r="T1278" s="32" t="str">
        <f>IF($A$20=1,IF(UDDS!F1278="","",UDDS!F1278),IF($A$20=2,IF('FTP-75'!F1278="","",'FTP-75'!F1278),IF($A$20=3, IF('US06'!F1278="","",'US06'!F1278),IF($A$20=4, IF(NEDC!E1278="","", NEDC!E1278),IF($A$20=5, IF('JPN10-15'!E1278="","",'JPN10-15'!E1278),IF($A$20=6, IF(WLTC!F1278="","", WLTC!F1278),IF($A$20=7, IF('New Cycle 1'!E1278="","", 'New Cycle 1'!E1278),IF($A$20=8, IF('New Cycle 2'!E1278="","", 'New Cycle 2'!E1278),IF($A$20=9, IF('New Cycle 3'!E1278="","", 'New Cycle 3'!E1278),"")))))))))</f>
        <v/>
      </c>
      <c r="U1278" s="32" t="str">
        <f>IF($A$20=1,IF(UDDS!G1278="","",UDDS!G1278),IF($A$20=2,IF('FTP-75'!G1278="","",'FTP-75'!G1278),IF($A$20=3, IF('US06'!G1278="","",'US06'!G1278),IF($A$20=4, IF(NEDC!F1278="","", NEDC!F1278),IF($A$20=5, IF('JPN10-15'!F1278="","",'JPN10-15'!F1278),IF($A$20=6, IF(WLTC!G1278="","", WLTC!G1278),IF($A$20=7, IF('New Cycle 1'!F1278="","", 'New Cycle 1'!F1278),IF($A$20=8, IF('New Cycle 2'!F1278="","", 'New Cycle 2'!F1278),IF($A$20=9, IF('New Cycle 3'!F1278="","", 'New Cycle 3'!F1278),"")))))))))</f>
        <v/>
      </c>
    </row>
    <row r="1279" spans="16:21" x14ac:dyDescent="0.25">
      <c r="P1279" s="8" t="str">
        <f>IF($A$20=1,IF(UDDS!A1279="","",UDDS!A1279),IF($A$20=2,IF('FTP-75'!A1279="","",'FTP-75'!A1279),IF($A$20=3, IF('US06'!A1279="","",'US06'!A1279),IF($A$20=4, IF(NEDC!A1279="","", NEDC!A1279),IF($A$20=5, IF('JPN10-15'!A1279="","",'JPN10-15'!A1279),IF($A$20=6, IF(WLTC!B1279="","", WLTC!B1279),IF($A$20=7, IF('New Cycle 1'!A1279="","", 'New Cycle 1'!A1279),IF($A$20=8, IF('New Cycle 2'!A1279="","", 'New Cycle 3'!A1279),IF($A$20=9, IF('New Cycle 3'!A1279="","", 'New Cycle 3'!A1279),"")))))))))</f>
        <v/>
      </c>
      <c r="Q1279" s="32" t="str">
        <f>IF($A$20=1,IF(UDDS!C1279="","",UDDS!C1279),IF($A$20=2,IF('FTP-75'!C1279="","",'FTP-75'!C1279),IF($A$20=3, IF('US06'!C1279="","",'US06'!C1279),IF($A$20=4, IF(NEDC!B1279="","", NEDC!B1279),IF($A$20=5, IF('JPN10-15'!B1279="","",'JPN10-15'!B1279),IF($A$20=6, IF(WLTC!C1279="","", WLTC!C1279),IF($A$20=7, IF('New Cycle 1'!B1279="","", 'New Cycle 1'!B1279),IF($A$20=8, IF('New Cycle 2'!B1279="","", 'New Cycle 2'!B1279),IF($A$20=9, IF('New Cycle 3'!B1279="","", 'New Cycle 3'!B1279),"")))))))))</f>
        <v/>
      </c>
      <c r="R1279" s="32" t="str">
        <f>IF($A$20=1,IF(UDDS!D1279="","",UDDS!D1279),IF($A$20=2,IF('FTP-75'!D1279="","",'FTP-75'!D1279),IF($A$20=3, IF('US06'!D1279="","",'US06'!D1279),IF($A$20=4, IF(NEDC!C1279="","", NEDC!C1279),IF($A$20=5, IF('JPN10-15'!C1279="","",'JPN10-15'!C1279),IF($A$20=6, IF(WLTC!D1279="","", WLTC!D1279),IF($A$20=7, IF('New Cycle 1'!C1279="","", 'New Cycle 1'!C1279),IF($A$20=8, IF('New Cycle 2'!C1279="","", 'New Cycle 2'!C1279),IF($A$20=9, IF('New Cycle 3'!C1279="","", 'New Cycle 3'!C1279),"")))))))))</f>
        <v/>
      </c>
      <c r="S1279" s="32" t="str">
        <f>IF($A$20=1,IF(UDDS!E1279="","",UDDS!E1279),IF($A$20=2,IF('FTP-75'!E1279="","",'FTP-75'!E1279),IF($A$20=3, IF('US06'!E1279="","",'US06'!E1279),IF($A$20=4, IF(NEDC!D1279="","", NEDC!D1279),IF($A$20=5, IF('JPN10-15'!D1279="","",'JPN10-15'!D1279),IF($A$20=6, IF(WLTC!E1279="","", WLTC!E1279),IF($A$20=7, IF('New Cycle 1'!D1279="","", 'New Cycle 1'!D1279),IF($A$20=8, IF('New Cycle 2'!D1279="","", 'New Cycle 2'!D1279),IF($A$20=9, IF('New Cycle 3'!D1279="","", 'New Cycle 3'!D1279),"")))))))))</f>
        <v/>
      </c>
      <c r="T1279" s="32" t="str">
        <f>IF($A$20=1,IF(UDDS!F1279="","",UDDS!F1279),IF($A$20=2,IF('FTP-75'!F1279="","",'FTP-75'!F1279),IF($A$20=3, IF('US06'!F1279="","",'US06'!F1279),IF($A$20=4, IF(NEDC!E1279="","", NEDC!E1279),IF($A$20=5, IF('JPN10-15'!E1279="","",'JPN10-15'!E1279),IF($A$20=6, IF(WLTC!F1279="","", WLTC!F1279),IF($A$20=7, IF('New Cycle 1'!E1279="","", 'New Cycle 1'!E1279),IF($A$20=8, IF('New Cycle 2'!E1279="","", 'New Cycle 2'!E1279),IF($A$20=9, IF('New Cycle 3'!E1279="","", 'New Cycle 3'!E1279),"")))))))))</f>
        <v/>
      </c>
      <c r="U1279" s="32" t="str">
        <f>IF($A$20=1,IF(UDDS!G1279="","",UDDS!G1279),IF($A$20=2,IF('FTP-75'!G1279="","",'FTP-75'!G1279),IF($A$20=3, IF('US06'!G1279="","",'US06'!G1279),IF($A$20=4, IF(NEDC!F1279="","", NEDC!F1279),IF($A$20=5, IF('JPN10-15'!F1279="","",'JPN10-15'!F1279),IF($A$20=6, IF(WLTC!G1279="","", WLTC!G1279),IF($A$20=7, IF('New Cycle 1'!F1279="","", 'New Cycle 1'!F1279),IF($A$20=8, IF('New Cycle 2'!F1279="","", 'New Cycle 2'!F1279),IF($A$20=9, IF('New Cycle 3'!F1279="","", 'New Cycle 3'!F1279),"")))))))))</f>
        <v/>
      </c>
    </row>
    <row r="1280" spans="16:21" x14ac:dyDescent="0.25">
      <c r="P1280" s="8" t="str">
        <f>IF($A$20=1,IF(UDDS!A1280="","",UDDS!A1280),IF($A$20=2,IF('FTP-75'!A1280="","",'FTP-75'!A1280),IF($A$20=3, IF('US06'!A1280="","",'US06'!A1280),IF($A$20=4, IF(NEDC!A1280="","", NEDC!A1280),IF($A$20=5, IF('JPN10-15'!A1280="","",'JPN10-15'!A1280),IF($A$20=6, IF(WLTC!B1280="","", WLTC!B1280),IF($A$20=7, IF('New Cycle 1'!A1280="","", 'New Cycle 1'!A1280),IF($A$20=8, IF('New Cycle 2'!A1280="","", 'New Cycle 3'!A1280),IF($A$20=9, IF('New Cycle 3'!A1280="","", 'New Cycle 3'!A1280),"")))))))))</f>
        <v/>
      </c>
      <c r="Q1280" s="32" t="str">
        <f>IF($A$20=1,IF(UDDS!C1280="","",UDDS!C1280),IF($A$20=2,IF('FTP-75'!C1280="","",'FTP-75'!C1280),IF($A$20=3, IF('US06'!C1280="","",'US06'!C1280),IF($A$20=4, IF(NEDC!B1280="","", NEDC!B1280),IF($A$20=5, IF('JPN10-15'!B1280="","",'JPN10-15'!B1280),IF($A$20=6, IF(WLTC!C1280="","", WLTC!C1280),IF($A$20=7, IF('New Cycle 1'!B1280="","", 'New Cycle 1'!B1280),IF($A$20=8, IF('New Cycle 2'!B1280="","", 'New Cycle 2'!B1280),IF($A$20=9, IF('New Cycle 3'!B1280="","", 'New Cycle 3'!B1280),"")))))))))</f>
        <v/>
      </c>
      <c r="R1280" s="32" t="str">
        <f>IF($A$20=1,IF(UDDS!D1280="","",UDDS!D1280),IF($A$20=2,IF('FTP-75'!D1280="","",'FTP-75'!D1280),IF($A$20=3, IF('US06'!D1280="","",'US06'!D1280),IF($A$20=4, IF(NEDC!C1280="","", NEDC!C1280),IF($A$20=5, IF('JPN10-15'!C1280="","",'JPN10-15'!C1280),IF($A$20=6, IF(WLTC!D1280="","", WLTC!D1280),IF($A$20=7, IF('New Cycle 1'!C1280="","", 'New Cycle 1'!C1280),IF($A$20=8, IF('New Cycle 2'!C1280="","", 'New Cycle 2'!C1280),IF($A$20=9, IF('New Cycle 3'!C1280="","", 'New Cycle 3'!C1280),"")))))))))</f>
        <v/>
      </c>
      <c r="S1280" s="32" t="str">
        <f>IF($A$20=1,IF(UDDS!E1280="","",UDDS!E1280),IF($A$20=2,IF('FTP-75'!E1280="","",'FTP-75'!E1280),IF($A$20=3, IF('US06'!E1280="","",'US06'!E1280),IF($A$20=4, IF(NEDC!D1280="","", NEDC!D1280),IF($A$20=5, IF('JPN10-15'!D1280="","",'JPN10-15'!D1280),IF($A$20=6, IF(WLTC!E1280="","", WLTC!E1280),IF($A$20=7, IF('New Cycle 1'!D1280="","", 'New Cycle 1'!D1280),IF($A$20=8, IF('New Cycle 2'!D1280="","", 'New Cycle 2'!D1280),IF($A$20=9, IF('New Cycle 3'!D1280="","", 'New Cycle 3'!D1280),"")))))))))</f>
        <v/>
      </c>
      <c r="T1280" s="32" t="str">
        <f>IF($A$20=1,IF(UDDS!F1280="","",UDDS!F1280),IF($A$20=2,IF('FTP-75'!F1280="","",'FTP-75'!F1280),IF($A$20=3, IF('US06'!F1280="","",'US06'!F1280),IF($A$20=4, IF(NEDC!E1280="","", NEDC!E1280),IF($A$20=5, IF('JPN10-15'!E1280="","",'JPN10-15'!E1280),IF($A$20=6, IF(WLTC!F1280="","", WLTC!F1280),IF($A$20=7, IF('New Cycle 1'!E1280="","", 'New Cycle 1'!E1280),IF($A$20=8, IF('New Cycle 2'!E1280="","", 'New Cycle 2'!E1280),IF($A$20=9, IF('New Cycle 3'!E1280="","", 'New Cycle 3'!E1280),"")))))))))</f>
        <v/>
      </c>
      <c r="U1280" s="32" t="str">
        <f>IF($A$20=1,IF(UDDS!G1280="","",UDDS!G1280),IF($A$20=2,IF('FTP-75'!G1280="","",'FTP-75'!G1280),IF($A$20=3, IF('US06'!G1280="","",'US06'!G1280),IF($A$20=4, IF(NEDC!F1280="","", NEDC!F1280),IF($A$20=5, IF('JPN10-15'!F1280="","",'JPN10-15'!F1280),IF($A$20=6, IF(WLTC!G1280="","", WLTC!G1280),IF($A$20=7, IF('New Cycle 1'!F1280="","", 'New Cycle 1'!F1280),IF($A$20=8, IF('New Cycle 2'!F1280="","", 'New Cycle 2'!F1280),IF($A$20=9, IF('New Cycle 3'!F1280="","", 'New Cycle 3'!F1280),"")))))))))</f>
        <v/>
      </c>
    </row>
    <row r="1281" spans="16:21" x14ac:dyDescent="0.25">
      <c r="P1281" s="8" t="str">
        <f>IF($A$20=1,IF(UDDS!A1281="","",UDDS!A1281),IF($A$20=2,IF('FTP-75'!A1281="","",'FTP-75'!A1281),IF($A$20=3, IF('US06'!A1281="","",'US06'!A1281),IF($A$20=4, IF(NEDC!A1281="","", NEDC!A1281),IF($A$20=5, IF('JPN10-15'!A1281="","",'JPN10-15'!A1281),IF($A$20=6, IF(WLTC!B1281="","", WLTC!B1281),IF($A$20=7, IF('New Cycle 1'!A1281="","", 'New Cycle 1'!A1281),IF($A$20=8, IF('New Cycle 2'!A1281="","", 'New Cycle 3'!A1281),IF($A$20=9, IF('New Cycle 3'!A1281="","", 'New Cycle 3'!A1281),"")))))))))</f>
        <v/>
      </c>
      <c r="Q1281" s="32" t="str">
        <f>IF($A$20=1,IF(UDDS!C1281="","",UDDS!C1281),IF($A$20=2,IF('FTP-75'!C1281="","",'FTP-75'!C1281),IF($A$20=3, IF('US06'!C1281="","",'US06'!C1281),IF($A$20=4, IF(NEDC!B1281="","", NEDC!B1281),IF($A$20=5, IF('JPN10-15'!B1281="","",'JPN10-15'!B1281),IF($A$20=6, IF(WLTC!C1281="","", WLTC!C1281),IF($A$20=7, IF('New Cycle 1'!B1281="","", 'New Cycle 1'!B1281),IF($A$20=8, IF('New Cycle 2'!B1281="","", 'New Cycle 2'!B1281),IF($A$20=9, IF('New Cycle 3'!B1281="","", 'New Cycle 3'!B1281),"")))))))))</f>
        <v/>
      </c>
      <c r="R1281" s="32" t="str">
        <f>IF($A$20=1,IF(UDDS!D1281="","",UDDS!D1281),IF($A$20=2,IF('FTP-75'!D1281="","",'FTP-75'!D1281),IF($A$20=3, IF('US06'!D1281="","",'US06'!D1281),IF($A$20=4, IF(NEDC!C1281="","", NEDC!C1281),IF($A$20=5, IF('JPN10-15'!C1281="","",'JPN10-15'!C1281),IF($A$20=6, IF(WLTC!D1281="","", WLTC!D1281),IF($A$20=7, IF('New Cycle 1'!C1281="","", 'New Cycle 1'!C1281),IF($A$20=8, IF('New Cycle 2'!C1281="","", 'New Cycle 2'!C1281),IF($A$20=9, IF('New Cycle 3'!C1281="","", 'New Cycle 3'!C1281),"")))))))))</f>
        <v/>
      </c>
      <c r="S1281" s="32" t="str">
        <f>IF($A$20=1,IF(UDDS!E1281="","",UDDS!E1281),IF($A$20=2,IF('FTP-75'!E1281="","",'FTP-75'!E1281),IF($A$20=3, IF('US06'!E1281="","",'US06'!E1281),IF($A$20=4, IF(NEDC!D1281="","", NEDC!D1281),IF($A$20=5, IF('JPN10-15'!D1281="","",'JPN10-15'!D1281),IF($A$20=6, IF(WLTC!E1281="","", WLTC!E1281),IF($A$20=7, IF('New Cycle 1'!D1281="","", 'New Cycle 1'!D1281),IF($A$20=8, IF('New Cycle 2'!D1281="","", 'New Cycle 2'!D1281),IF($A$20=9, IF('New Cycle 3'!D1281="","", 'New Cycle 3'!D1281),"")))))))))</f>
        <v/>
      </c>
      <c r="T1281" s="32" t="str">
        <f>IF($A$20=1,IF(UDDS!F1281="","",UDDS!F1281),IF($A$20=2,IF('FTP-75'!F1281="","",'FTP-75'!F1281),IF($A$20=3, IF('US06'!F1281="","",'US06'!F1281),IF($A$20=4, IF(NEDC!E1281="","", NEDC!E1281),IF($A$20=5, IF('JPN10-15'!E1281="","",'JPN10-15'!E1281),IF($A$20=6, IF(WLTC!F1281="","", WLTC!F1281),IF($A$20=7, IF('New Cycle 1'!E1281="","", 'New Cycle 1'!E1281),IF($A$20=8, IF('New Cycle 2'!E1281="","", 'New Cycle 2'!E1281),IF($A$20=9, IF('New Cycle 3'!E1281="","", 'New Cycle 3'!E1281),"")))))))))</f>
        <v/>
      </c>
      <c r="U1281" s="32" t="str">
        <f>IF($A$20=1,IF(UDDS!G1281="","",UDDS!G1281),IF($A$20=2,IF('FTP-75'!G1281="","",'FTP-75'!G1281),IF($A$20=3, IF('US06'!G1281="","",'US06'!G1281),IF($A$20=4, IF(NEDC!F1281="","", NEDC!F1281),IF($A$20=5, IF('JPN10-15'!F1281="","",'JPN10-15'!F1281),IF($A$20=6, IF(WLTC!G1281="","", WLTC!G1281),IF($A$20=7, IF('New Cycle 1'!F1281="","", 'New Cycle 1'!F1281),IF($A$20=8, IF('New Cycle 2'!F1281="","", 'New Cycle 2'!F1281),IF($A$20=9, IF('New Cycle 3'!F1281="","", 'New Cycle 3'!F1281),"")))))))))</f>
        <v/>
      </c>
    </row>
    <row r="1282" spans="16:21" x14ac:dyDescent="0.25">
      <c r="P1282" s="8" t="str">
        <f>IF($A$20=1,IF(UDDS!A1282="","",UDDS!A1282),IF($A$20=2,IF('FTP-75'!A1282="","",'FTP-75'!A1282),IF($A$20=3, IF('US06'!A1282="","",'US06'!A1282),IF($A$20=4, IF(NEDC!A1282="","", NEDC!A1282),IF($A$20=5, IF('JPN10-15'!A1282="","",'JPN10-15'!A1282),IF($A$20=6, IF(WLTC!B1282="","", WLTC!B1282),IF($A$20=7, IF('New Cycle 1'!A1282="","", 'New Cycle 1'!A1282),IF($A$20=8, IF('New Cycle 2'!A1282="","", 'New Cycle 3'!A1282),IF($A$20=9, IF('New Cycle 3'!A1282="","", 'New Cycle 3'!A1282),"")))))))))</f>
        <v/>
      </c>
      <c r="Q1282" s="32" t="str">
        <f>IF($A$20=1,IF(UDDS!C1282="","",UDDS!C1282),IF($A$20=2,IF('FTP-75'!C1282="","",'FTP-75'!C1282),IF($A$20=3, IF('US06'!C1282="","",'US06'!C1282),IF($A$20=4, IF(NEDC!B1282="","", NEDC!B1282),IF($A$20=5, IF('JPN10-15'!B1282="","",'JPN10-15'!B1282),IF($A$20=6, IF(WLTC!C1282="","", WLTC!C1282),IF($A$20=7, IF('New Cycle 1'!B1282="","", 'New Cycle 1'!B1282),IF($A$20=8, IF('New Cycle 2'!B1282="","", 'New Cycle 2'!B1282),IF($A$20=9, IF('New Cycle 3'!B1282="","", 'New Cycle 3'!B1282),"")))))))))</f>
        <v/>
      </c>
      <c r="R1282" s="32" t="str">
        <f>IF($A$20=1,IF(UDDS!D1282="","",UDDS!D1282),IF($A$20=2,IF('FTP-75'!D1282="","",'FTP-75'!D1282),IF($A$20=3, IF('US06'!D1282="","",'US06'!D1282),IF($A$20=4, IF(NEDC!C1282="","", NEDC!C1282),IF($A$20=5, IF('JPN10-15'!C1282="","",'JPN10-15'!C1282),IF($A$20=6, IF(WLTC!D1282="","", WLTC!D1282),IF($A$20=7, IF('New Cycle 1'!C1282="","", 'New Cycle 1'!C1282),IF($A$20=8, IF('New Cycle 2'!C1282="","", 'New Cycle 2'!C1282),IF($A$20=9, IF('New Cycle 3'!C1282="","", 'New Cycle 3'!C1282),"")))))))))</f>
        <v/>
      </c>
      <c r="S1282" s="32" t="str">
        <f>IF($A$20=1,IF(UDDS!E1282="","",UDDS!E1282),IF($A$20=2,IF('FTP-75'!E1282="","",'FTP-75'!E1282),IF($A$20=3, IF('US06'!E1282="","",'US06'!E1282),IF($A$20=4, IF(NEDC!D1282="","", NEDC!D1282),IF($A$20=5, IF('JPN10-15'!D1282="","",'JPN10-15'!D1282),IF($A$20=6, IF(WLTC!E1282="","", WLTC!E1282),IF($A$20=7, IF('New Cycle 1'!D1282="","", 'New Cycle 1'!D1282),IF($A$20=8, IF('New Cycle 2'!D1282="","", 'New Cycle 2'!D1282),IF($A$20=9, IF('New Cycle 3'!D1282="","", 'New Cycle 3'!D1282),"")))))))))</f>
        <v/>
      </c>
      <c r="T1282" s="32" t="str">
        <f>IF($A$20=1,IF(UDDS!F1282="","",UDDS!F1282),IF($A$20=2,IF('FTP-75'!F1282="","",'FTP-75'!F1282),IF($A$20=3, IF('US06'!F1282="","",'US06'!F1282),IF($A$20=4, IF(NEDC!E1282="","", NEDC!E1282),IF($A$20=5, IF('JPN10-15'!E1282="","",'JPN10-15'!E1282),IF($A$20=6, IF(WLTC!F1282="","", WLTC!F1282),IF($A$20=7, IF('New Cycle 1'!E1282="","", 'New Cycle 1'!E1282),IF($A$20=8, IF('New Cycle 2'!E1282="","", 'New Cycle 2'!E1282),IF($A$20=9, IF('New Cycle 3'!E1282="","", 'New Cycle 3'!E1282),"")))))))))</f>
        <v/>
      </c>
      <c r="U1282" s="32" t="str">
        <f>IF($A$20=1,IF(UDDS!G1282="","",UDDS!G1282),IF($A$20=2,IF('FTP-75'!G1282="","",'FTP-75'!G1282),IF($A$20=3, IF('US06'!G1282="","",'US06'!G1282),IF($A$20=4, IF(NEDC!F1282="","", NEDC!F1282),IF($A$20=5, IF('JPN10-15'!F1282="","",'JPN10-15'!F1282),IF($A$20=6, IF(WLTC!G1282="","", WLTC!G1282),IF($A$20=7, IF('New Cycle 1'!F1282="","", 'New Cycle 1'!F1282),IF($A$20=8, IF('New Cycle 2'!F1282="","", 'New Cycle 2'!F1282),IF($A$20=9, IF('New Cycle 3'!F1282="","", 'New Cycle 3'!F1282),"")))))))))</f>
        <v/>
      </c>
    </row>
    <row r="1283" spans="16:21" x14ac:dyDescent="0.25">
      <c r="P1283" s="8" t="str">
        <f>IF($A$20=1,IF(UDDS!A1283="","",UDDS!A1283),IF($A$20=2,IF('FTP-75'!A1283="","",'FTP-75'!A1283),IF($A$20=3, IF('US06'!A1283="","",'US06'!A1283),IF($A$20=4, IF(NEDC!A1283="","", NEDC!A1283),IF($A$20=5, IF('JPN10-15'!A1283="","",'JPN10-15'!A1283),IF($A$20=6, IF(WLTC!B1283="","", WLTC!B1283),IF($A$20=7, IF('New Cycle 1'!A1283="","", 'New Cycle 1'!A1283),IF($A$20=8, IF('New Cycle 2'!A1283="","", 'New Cycle 3'!A1283),IF($A$20=9, IF('New Cycle 3'!A1283="","", 'New Cycle 3'!A1283),"")))))))))</f>
        <v/>
      </c>
      <c r="Q1283" s="32" t="str">
        <f>IF($A$20=1,IF(UDDS!C1283="","",UDDS!C1283),IF($A$20=2,IF('FTP-75'!C1283="","",'FTP-75'!C1283),IF($A$20=3, IF('US06'!C1283="","",'US06'!C1283),IF($A$20=4, IF(NEDC!B1283="","", NEDC!B1283),IF($A$20=5, IF('JPN10-15'!B1283="","",'JPN10-15'!B1283),IF($A$20=6, IF(WLTC!C1283="","", WLTC!C1283),IF($A$20=7, IF('New Cycle 1'!B1283="","", 'New Cycle 1'!B1283),IF($A$20=8, IF('New Cycle 2'!B1283="","", 'New Cycle 2'!B1283),IF($A$20=9, IF('New Cycle 3'!B1283="","", 'New Cycle 3'!B1283),"")))))))))</f>
        <v/>
      </c>
      <c r="R1283" s="32" t="str">
        <f>IF($A$20=1,IF(UDDS!D1283="","",UDDS!D1283),IF($A$20=2,IF('FTP-75'!D1283="","",'FTP-75'!D1283),IF($A$20=3, IF('US06'!D1283="","",'US06'!D1283),IF($A$20=4, IF(NEDC!C1283="","", NEDC!C1283),IF($A$20=5, IF('JPN10-15'!C1283="","",'JPN10-15'!C1283),IF($A$20=6, IF(WLTC!D1283="","", WLTC!D1283),IF($A$20=7, IF('New Cycle 1'!C1283="","", 'New Cycle 1'!C1283),IF($A$20=8, IF('New Cycle 2'!C1283="","", 'New Cycle 2'!C1283),IF($A$20=9, IF('New Cycle 3'!C1283="","", 'New Cycle 3'!C1283),"")))))))))</f>
        <v/>
      </c>
      <c r="S1283" s="32" t="str">
        <f>IF($A$20=1,IF(UDDS!E1283="","",UDDS!E1283),IF($A$20=2,IF('FTP-75'!E1283="","",'FTP-75'!E1283),IF($A$20=3, IF('US06'!E1283="","",'US06'!E1283),IF($A$20=4, IF(NEDC!D1283="","", NEDC!D1283),IF($A$20=5, IF('JPN10-15'!D1283="","",'JPN10-15'!D1283),IF($A$20=6, IF(WLTC!E1283="","", WLTC!E1283),IF($A$20=7, IF('New Cycle 1'!D1283="","", 'New Cycle 1'!D1283),IF($A$20=8, IF('New Cycle 2'!D1283="","", 'New Cycle 2'!D1283),IF($A$20=9, IF('New Cycle 3'!D1283="","", 'New Cycle 3'!D1283),"")))))))))</f>
        <v/>
      </c>
      <c r="T1283" s="32" t="str">
        <f>IF($A$20=1,IF(UDDS!F1283="","",UDDS!F1283),IF($A$20=2,IF('FTP-75'!F1283="","",'FTP-75'!F1283),IF($A$20=3, IF('US06'!F1283="","",'US06'!F1283),IF($A$20=4, IF(NEDC!E1283="","", NEDC!E1283),IF($A$20=5, IF('JPN10-15'!E1283="","",'JPN10-15'!E1283),IF($A$20=6, IF(WLTC!F1283="","", WLTC!F1283),IF($A$20=7, IF('New Cycle 1'!E1283="","", 'New Cycle 1'!E1283),IF($A$20=8, IF('New Cycle 2'!E1283="","", 'New Cycle 2'!E1283),IF($A$20=9, IF('New Cycle 3'!E1283="","", 'New Cycle 3'!E1283),"")))))))))</f>
        <v/>
      </c>
      <c r="U1283" s="32" t="str">
        <f>IF($A$20=1,IF(UDDS!G1283="","",UDDS!G1283),IF($A$20=2,IF('FTP-75'!G1283="","",'FTP-75'!G1283),IF($A$20=3, IF('US06'!G1283="","",'US06'!G1283),IF($A$20=4, IF(NEDC!F1283="","", NEDC!F1283),IF($A$20=5, IF('JPN10-15'!F1283="","",'JPN10-15'!F1283),IF($A$20=6, IF(WLTC!G1283="","", WLTC!G1283),IF($A$20=7, IF('New Cycle 1'!F1283="","", 'New Cycle 1'!F1283),IF($A$20=8, IF('New Cycle 2'!F1283="","", 'New Cycle 2'!F1283),IF($A$20=9, IF('New Cycle 3'!F1283="","", 'New Cycle 3'!F1283),"")))))))))</f>
        <v/>
      </c>
    </row>
    <row r="1284" spans="16:21" x14ac:dyDescent="0.25">
      <c r="P1284" s="8" t="str">
        <f>IF($A$20=1,IF(UDDS!A1284="","",UDDS!A1284),IF($A$20=2,IF('FTP-75'!A1284="","",'FTP-75'!A1284),IF($A$20=3, IF('US06'!A1284="","",'US06'!A1284),IF($A$20=4, IF(NEDC!A1284="","", NEDC!A1284),IF($A$20=5, IF('JPN10-15'!A1284="","",'JPN10-15'!A1284),IF($A$20=6, IF(WLTC!B1284="","", WLTC!B1284),IF($A$20=7, IF('New Cycle 1'!A1284="","", 'New Cycle 1'!A1284),IF($A$20=8, IF('New Cycle 2'!A1284="","", 'New Cycle 3'!A1284),IF($A$20=9, IF('New Cycle 3'!A1284="","", 'New Cycle 3'!A1284),"")))))))))</f>
        <v/>
      </c>
      <c r="Q1284" s="32" t="str">
        <f>IF($A$20=1,IF(UDDS!C1284="","",UDDS!C1284),IF($A$20=2,IF('FTP-75'!C1284="","",'FTP-75'!C1284),IF($A$20=3, IF('US06'!C1284="","",'US06'!C1284),IF($A$20=4, IF(NEDC!B1284="","", NEDC!B1284),IF($A$20=5, IF('JPN10-15'!B1284="","",'JPN10-15'!B1284),IF($A$20=6, IF(WLTC!C1284="","", WLTC!C1284),IF($A$20=7, IF('New Cycle 1'!B1284="","", 'New Cycle 1'!B1284),IF($A$20=8, IF('New Cycle 2'!B1284="","", 'New Cycle 2'!B1284),IF($A$20=9, IF('New Cycle 3'!B1284="","", 'New Cycle 3'!B1284),"")))))))))</f>
        <v/>
      </c>
      <c r="R1284" s="32" t="str">
        <f>IF($A$20=1,IF(UDDS!D1284="","",UDDS!D1284),IF($A$20=2,IF('FTP-75'!D1284="","",'FTP-75'!D1284),IF($A$20=3, IF('US06'!D1284="","",'US06'!D1284),IF($A$20=4, IF(NEDC!C1284="","", NEDC!C1284),IF($A$20=5, IF('JPN10-15'!C1284="","",'JPN10-15'!C1284),IF($A$20=6, IF(WLTC!D1284="","", WLTC!D1284),IF($A$20=7, IF('New Cycle 1'!C1284="","", 'New Cycle 1'!C1284),IF($A$20=8, IF('New Cycle 2'!C1284="","", 'New Cycle 2'!C1284),IF($A$20=9, IF('New Cycle 3'!C1284="","", 'New Cycle 3'!C1284),"")))))))))</f>
        <v/>
      </c>
      <c r="S1284" s="32" t="str">
        <f>IF($A$20=1,IF(UDDS!E1284="","",UDDS!E1284),IF($A$20=2,IF('FTP-75'!E1284="","",'FTP-75'!E1284),IF($A$20=3, IF('US06'!E1284="","",'US06'!E1284),IF($A$20=4, IF(NEDC!D1284="","", NEDC!D1284),IF($A$20=5, IF('JPN10-15'!D1284="","",'JPN10-15'!D1284),IF($A$20=6, IF(WLTC!E1284="","", WLTC!E1284),IF($A$20=7, IF('New Cycle 1'!D1284="","", 'New Cycle 1'!D1284),IF($A$20=8, IF('New Cycle 2'!D1284="","", 'New Cycle 2'!D1284),IF($A$20=9, IF('New Cycle 3'!D1284="","", 'New Cycle 3'!D1284),"")))))))))</f>
        <v/>
      </c>
      <c r="T1284" s="32" t="str">
        <f>IF($A$20=1,IF(UDDS!F1284="","",UDDS!F1284),IF($A$20=2,IF('FTP-75'!F1284="","",'FTP-75'!F1284),IF($A$20=3, IF('US06'!F1284="","",'US06'!F1284),IF($A$20=4, IF(NEDC!E1284="","", NEDC!E1284),IF($A$20=5, IF('JPN10-15'!E1284="","",'JPN10-15'!E1284),IF($A$20=6, IF(WLTC!F1284="","", WLTC!F1284),IF($A$20=7, IF('New Cycle 1'!E1284="","", 'New Cycle 1'!E1284),IF($A$20=8, IF('New Cycle 2'!E1284="","", 'New Cycle 2'!E1284),IF($A$20=9, IF('New Cycle 3'!E1284="","", 'New Cycle 3'!E1284),"")))))))))</f>
        <v/>
      </c>
      <c r="U1284" s="32" t="str">
        <f>IF($A$20=1,IF(UDDS!G1284="","",UDDS!G1284),IF($A$20=2,IF('FTP-75'!G1284="","",'FTP-75'!G1284),IF($A$20=3, IF('US06'!G1284="","",'US06'!G1284),IF($A$20=4, IF(NEDC!F1284="","", NEDC!F1284),IF($A$20=5, IF('JPN10-15'!F1284="","",'JPN10-15'!F1284),IF($A$20=6, IF(WLTC!G1284="","", WLTC!G1284),IF($A$20=7, IF('New Cycle 1'!F1284="","", 'New Cycle 1'!F1284),IF($A$20=8, IF('New Cycle 2'!F1284="","", 'New Cycle 2'!F1284),IF($A$20=9, IF('New Cycle 3'!F1284="","", 'New Cycle 3'!F1284),"")))))))))</f>
        <v/>
      </c>
    </row>
    <row r="1285" spans="16:21" x14ac:dyDescent="0.25">
      <c r="P1285" s="8" t="str">
        <f>IF($A$20=1,IF(UDDS!A1285="","",UDDS!A1285),IF($A$20=2,IF('FTP-75'!A1285="","",'FTP-75'!A1285),IF($A$20=3, IF('US06'!A1285="","",'US06'!A1285),IF($A$20=4, IF(NEDC!A1285="","", NEDC!A1285),IF($A$20=5, IF('JPN10-15'!A1285="","",'JPN10-15'!A1285),IF($A$20=6, IF(WLTC!B1285="","", WLTC!B1285),IF($A$20=7, IF('New Cycle 1'!A1285="","", 'New Cycle 1'!A1285),IF($A$20=8, IF('New Cycle 2'!A1285="","", 'New Cycle 3'!A1285),IF($A$20=9, IF('New Cycle 3'!A1285="","", 'New Cycle 3'!A1285),"")))))))))</f>
        <v/>
      </c>
      <c r="Q1285" s="32" t="str">
        <f>IF($A$20=1,IF(UDDS!C1285="","",UDDS!C1285),IF($A$20=2,IF('FTP-75'!C1285="","",'FTP-75'!C1285),IF($A$20=3, IF('US06'!C1285="","",'US06'!C1285),IF($A$20=4, IF(NEDC!B1285="","", NEDC!B1285),IF($A$20=5, IF('JPN10-15'!B1285="","",'JPN10-15'!B1285),IF($A$20=6, IF(WLTC!C1285="","", WLTC!C1285),IF($A$20=7, IF('New Cycle 1'!B1285="","", 'New Cycle 1'!B1285),IF($A$20=8, IF('New Cycle 2'!B1285="","", 'New Cycle 2'!B1285),IF($A$20=9, IF('New Cycle 3'!B1285="","", 'New Cycle 3'!B1285),"")))))))))</f>
        <v/>
      </c>
      <c r="R1285" s="32" t="str">
        <f>IF($A$20=1,IF(UDDS!D1285="","",UDDS!D1285),IF($A$20=2,IF('FTP-75'!D1285="","",'FTP-75'!D1285),IF($A$20=3, IF('US06'!D1285="","",'US06'!D1285),IF($A$20=4, IF(NEDC!C1285="","", NEDC!C1285),IF($A$20=5, IF('JPN10-15'!C1285="","",'JPN10-15'!C1285),IF($A$20=6, IF(WLTC!D1285="","", WLTC!D1285),IF($A$20=7, IF('New Cycle 1'!C1285="","", 'New Cycle 1'!C1285),IF($A$20=8, IF('New Cycle 2'!C1285="","", 'New Cycle 2'!C1285),IF($A$20=9, IF('New Cycle 3'!C1285="","", 'New Cycle 3'!C1285),"")))))))))</f>
        <v/>
      </c>
      <c r="S1285" s="32" t="str">
        <f>IF($A$20=1,IF(UDDS!E1285="","",UDDS!E1285),IF($A$20=2,IF('FTP-75'!E1285="","",'FTP-75'!E1285),IF($A$20=3, IF('US06'!E1285="","",'US06'!E1285),IF($A$20=4, IF(NEDC!D1285="","", NEDC!D1285),IF($A$20=5, IF('JPN10-15'!D1285="","",'JPN10-15'!D1285),IF($A$20=6, IF(WLTC!E1285="","", WLTC!E1285),IF($A$20=7, IF('New Cycle 1'!D1285="","", 'New Cycle 1'!D1285),IF($A$20=8, IF('New Cycle 2'!D1285="","", 'New Cycle 2'!D1285),IF($A$20=9, IF('New Cycle 3'!D1285="","", 'New Cycle 3'!D1285),"")))))))))</f>
        <v/>
      </c>
      <c r="T1285" s="32" t="str">
        <f>IF($A$20=1,IF(UDDS!F1285="","",UDDS!F1285),IF($A$20=2,IF('FTP-75'!F1285="","",'FTP-75'!F1285),IF($A$20=3, IF('US06'!F1285="","",'US06'!F1285),IF($A$20=4, IF(NEDC!E1285="","", NEDC!E1285),IF($A$20=5, IF('JPN10-15'!E1285="","",'JPN10-15'!E1285),IF($A$20=6, IF(WLTC!F1285="","", WLTC!F1285),IF($A$20=7, IF('New Cycle 1'!E1285="","", 'New Cycle 1'!E1285),IF($A$20=8, IF('New Cycle 2'!E1285="","", 'New Cycle 2'!E1285),IF($A$20=9, IF('New Cycle 3'!E1285="","", 'New Cycle 3'!E1285),"")))))))))</f>
        <v/>
      </c>
      <c r="U1285" s="32" t="str">
        <f>IF($A$20=1,IF(UDDS!G1285="","",UDDS!G1285),IF($A$20=2,IF('FTP-75'!G1285="","",'FTP-75'!G1285),IF($A$20=3, IF('US06'!G1285="","",'US06'!G1285),IF($A$20=4, IF(NEDC!F1285="","", NEDC!F1285),IF($A$20=5, IF('JPN10-15'!F1285="","",'JPN10-15'!F1285),IF($A$20=6, IF(WLTC!G1285="","", WLTC!G1285),IF($A$20=7, IF('New Cycle 1'!F1285="","", 'New Cycle 1'!F1285),IF($A$20=8, IF('New Cycle 2'!F1285="","", 'New Cycle 2'!F1285),IF($A$20=9, IF('New Cycle 3'!F1285="","", 'New Cycle 3'!F1285),"")))))))))</f>
        <v/>
      </c>
    </row>
    <row r="1286" spans="16:21" x14ac:dyDescent="0.25">
      <c r="P1286" s="8" t="str">
        <f>IF($A$20=1,IF(UDDS!A1286="","",UDDS!A1286),IF($A$20=2,IF('FTP-75'!A1286="","",'FTP-75'!A1286),IF($A$20=3, IF('US06'!A1286="","",'US06'!A1286),IF($A$20=4, IF(NEDC!A1286="","", NEDC!A1286),IF($A$20=5, IF('JPN10-15'!A1286="","",'JPN10-15'!A1286),IF($A$20=6, IF(WLTC!B1286="","", WLTC!B1286),IF($A$20=7, IF('New Cycle 1'!A1286="","", 'New Cycle 1'!A1286),IF($A$20=8, IF('New Cycle 2'!A1286="","", 'New Cycle 3'!A1286),IF($A$20=9, IF('New Cycle 3'!A1286="","", 'New Cycle 3'!A1286),"")))))))))</f>
        <v/>
      </c>
      <c r="Q1286" s="32" t="str">
        <f>IF($A$20=1,IF(UDDS!C1286="","",UDDS!C1286),IF($A$20=2,IF('FTP-75'!C1286="","",'FTP-75'!C1286),IF($A$20=3, IF('US06'!C1286="","",'US06'!C1286),IF($A$20=4, IF(NEDC!B1286="","", NEDC!B1286),IF($A$20=5, IF('JPN10-15'!B1286="","",'JPN10-15'!B1286),IF($A$20=6, IF(WLTC!C1286="","", WLTC!C1286),IF($A$20=7, IF('New Cycle 1'!B1286="","", 'New Cycle 1'!B1286),IF($A$20=8, IF('New Cycle 2'!B1286="","", 'New Cycle 2'!B1286),IF($A$20=9, IF('New Cycle 3'!B1286="","", 'New Cycle 3'!B1286),"")))))))))</f>
        <v/>
      </c>
      <c r="R1286" s="32" t="str">
        <f>IF($A$20=1,IF(UDDS!D1286="","",UDDS!D1286),IF($A$20=2,IF('FTP-75'!D1286="","",'FTP-75'!D1286),IF($A$20=3, IF('US06'!D1286="","",'US06'!D1286),IF($A$20=4, IF(NEDC!C1286="","", NEDC!C1286),IF($A$20=5, IF('JPN10-15'!C1286="","",'JPN10-15'!C1286),IF($A$20=6, IF(WLTC!D1286="","", WLTC!D1286),IF($A$20=7, IF('New Cycle 1'!C1286="","", 'New Cycle 1'!C1286),IF($A$20=8, IF('New Cycle 2'!C1286="","", 'New Cycle 2'!C1286),IF($A$20=9, IF('New Cycle 3'!C1286="","", 'New Cycle 3'!C1286),"")))))))))</f>
        <v/>
      </c>
      <c r="S1286" s="32" t="str">
        <f>IF($A$20=1,IF(UDDS!E1286="","",UDDS!E1286),IF($A$20=2,IF('FTP-75'!E1286="","",'FTP-75'!E1286),IF($A$20=3, IF('US06'!E1286="","",'US06'!E1286),IF($A$20=4, IF(NEDC!D1286="","", NEDC!D1286),IF($A$20=5, IF('JPN10-15'!D1286="","",'JPN10-15'!D1286),IF($A$20=6, IF(WLTC!E1286="","", WLTC!E1286),IF($A$20=7, IF('New Cycle 1'!D1286="","", 'New Cycle 1'!D1286),IF($A$20=8, IF('New Cycle 2'!D1286="","", 'New Cycle 2'!D1286),IF($A$20=9, IF('New Cycle 3'!D1286="","", 'New Cycle 3'!D1286),"")))))))))</f>
        <v/>
      </c>
      <c r="T1286" s="32" t="str">
        <f>IF($A$20=1,IF(UDDS!F1286="","",UDDS!F1286),IF($A$20=2,IF('FTP-75'!F1286="","",'FTP-75'!F1286),IF($A$20=3, IF('US06'!F1286="","",'US06'!F1286),IF($A$20=4, IF(NEDC!E1286="","", NEDC!E1286),IF($A$20=5, IF('JPN10-15'!E1286="","",'JPN10-15'!E1286),IF($A$20=6, IF(WLTC!F1286="","", WLTC!F1286),IF($A$20=7, IF('New Cycle 1'!E1286="","", 'New Cycle 1'!E1286),IF($A$20=8, IF('New Cycle 2'!E1286="","", 'New Cycle 2'!E1286),IF($A$20=9, IF('New Cycle 3'!E1286="","", 'New Cycle 3'!E1286),"")))))))))</f>
        <v/>
      </c>
      <c r="U1286" s="32" t="str">
        <f>IF($A$20=1,IF(UDDS!G1286="","",UDDS!G1286),IF($A$20=2,IF('FTP-75'!G1286="","",'FTP-75'!G1286),IF($A$20=3, IF('US06'!G1286="","",'US06'!G1286),IF($A$20=4, IF(NEDC!F1286="","", NEDC!F1286),IF($A$20=5, IF('JPN10-15'!F1286="","",'JPN10-15'!F1286),IF($A$20=6, IF(WLTC!G1286="","", WLTC!G1286),IF($A$20=7, IF('New Cycle 1'!F1286="","", 'New Cycle 1'!F1286),IF($A$20=8, IF('New Cycle 2'!F1286="","", 'New Cycle 2'!F1286),IF($A$20=9, IF('New Cycle 3'!F1286="","", 'New Cycle 3'!F1286),"")))))))))</f>
        <v/>
      </c>
    </row>
    <row r="1287" spans="16:21" x14ac:dyDescent="0.25">
      <c r="P1287" s="8" t="str">
        <f>IF($A$20=1,IF(UDDS!A1287="","",UDDS!A1287),IF($A$20=2,IF('FTP-75'!A1287="","",'FTP-75'!A1287),IF($A$20=3, IF('US06'!A1287="","",'US06'!A1287),IF($A$20=4, IF(NEDC!A1287="","", NEDC!A1287),IF($A$20=5, IF('JPN10-15'!A1287="","",'JPN10-15'!A1287),IF($A$20=6, IF(WLTC!B1287="","", WLTC!B1287),IF($A$20=7, IF('New Cycle 1'!A1287="","", 'New Cycle 1'!A1287),IF($A$20=8, IF('New Cycle 2'!A1287="","", 'New Cycle 3'!A1287),IF($A$20=9, IF('New Cycle 3'!A1287="","", 'New Cycle 3'!A1287),"")))))))))</f>
        <v/>
      </c>
      <c r="Q1287" s="32" t="str">
        <f>IF($A$20=1,IF(UDDS!C1287="","",UDDS!C1287),IF($A$20=2,IF('FTP-75'!C1287="","",'FTP-75'!C1287),IF($A$20=3, IF('US06'!C1287="","",'US06'!C1287),IF($A$20=4, IF(NEDC!B1287="","", NEDC!B1287),IF($A$20=5, IF('JPN10-15'!B1287="","",'JPN10-15'!B1287),IF($A$20=6, IF(WLTC!C1287="","", WLTC!C1287),IF($A$20=7, IF('New Cycle 1'!B1287="","", 'New Cycle 1'!B1287),IF($A$20=8, IF('New Cycle 2'!B1287="","", 'New Cycle 2'!B1287),IF($A$20=9, IF('New Cycle 3'!B1287="","", 'New Cycle 3'!B1287),"")))))))))</f>
        <v/>
      </c>
      <c r="R1287" s="32" t="str">
        <f>IF($A$20=1,IF(UDDS!D1287="","",UDDS!D1287),IF($A$20=2,IF('FTP-75'!D1287="","",'FTP-75'!D1287),IF($A$20=3, IF('US06'!D1287="","",'US06'!D1287),IF($A$20=4, IF(NEDC!C1287="","", NEDC!C1287),IF($A$20=5, IF('JPN10-15'!C1287="","",'JPN10-15'!C1287),IF($A$20=6, IF(WLTC!D1287="","", WLTC!D1287),IF($A$20=7, IF('New Cycle 1'!C1287="","", 'New Cycle 1'!C1287),IF($A$20=8, IF('New Cycle 2'!C1287="","", 'New Cycle 2'!C1287),IF($A$20=9, IF('New Cycle 3'!C1287="","", 'New Cycle 3'!C1287),"")))))))))</f>
        <v/>
      </c>
      <c r="S1287" s="32" t="str">
        <f>IF($A$20=1,IF(UDDS!E1287="","",UDDS!E1287),IF($A$20=2,IF('FTP-75'!E1287="","",'FTP-75'!E1287),IF($A$20=3, IF('US06'!E1287="","",'US06'!E1287),IF($A$20=4, IF(NEDC!D1287="","", NEDC!D1287),IF($A$20=5, IF('JPN10-15'!D1287="","",'JPN10-15'!D1287),IF($A$20=6, IF(WLTC!E1287="","", WLTC!E1287),IF($A$20=7, IF('New Cycle 1'!D1287="","", 'New Cycle 1'!D1287),IF($A$20=8, IF('New Cycle 2'!D1287="","", 'New Cycle 2'!D1287),IF($A$20=9, IF('New Cycle 3'!D1287="","", 'New Cycle 3'!D1287),"")))))))))</f>
        <v/>
      </c>
      <c r="T1287" s="32" t="str">
        <f>IF($A$20=1,IF(UDDS!F1287="","",UDDS!F1287),IF($A$20=2,IF('FTP-75'!F1287="","",'FTP-75'!F1287),IF($A$20=3, IF('US06'!F1287="","",'US06'!F1287),IF($A$20=4, IF(NEDC!E1287="","", NEDC!E1287),IF($A$20=5, IF('JPN10-15'!E1287="","",'JPN10-15'!E1287),IF($A$20=6, IF(WLTC!F1287="","", WLTC!F1287),IF($A$20=7, IF('New Cycle 1'!E1287="","", 'New Cycle 1'!E1287),IF($A$20=8, IF('New Cycle 2'!E1287="","", 'New Cycle 2'!E1287),IF($A$20=9, IF('New Cycle 3'!E1287="","", 'New Cycle 3'!E1287),"")))))))))</f>
        <v/>
      </c>
      <c r="U1287" s="32" t="str">
        <f>IF($A$20=1,IF(UDDS!G1287="","",UDDS!G1287),IF($A$20=2,IF('FTP-75'!G1287="","",'FTP-75'!G1287),IF($A$20=3, IF('US06'!G1287="","",'US06'!G1287),IF($A$20=4, IF(NEDC!F1287="","", NEDC!F1287),IF($A$20=5, IF('JPN10-15'!F1287="","",'JPN10-15'!F1287),IF($A$20=6, IF(WLTC!G1287="","", WLTC!G1287),IF($A$20=7, IF('New Cycle 1'!F1287="","", 'New Cycle 1'!F1287),IF($A$20=8, IF('New Cycle 2'!F1287="","", 'New Cycle 2'!F1287),IF($A$20=9, IF('New Cycle 3'!F1287="","", 'New Cycle 3'!F1287),"")))))))))</f>
        <v/>
      </c>
    </row>
    <row r="1288" spans="16:21" x14ac:dyDescent="0.25">
      <c r="P1288" s="8" t="str">
        <f>IF($A$20=1,IF(UDDS!A1288="","",UDDS!A1288),IF($A$20=2,IF('FTP-75'!A1288="","",'FTP-75'!A1288),IF($A$20=3, IF('US06'!A1288="","",'US06'!A1288),IF($A$20=4, IF(NEDC!A1288="","", NEDC!A1288),IF($A$20=5, IF('JPN10-15'!A1288="","",'JPN10-15'!A1288),IF($A$20=6, IF(WLTC!B1288="","", WLTC!B1288),IF($A$20=7, IF('New Cycle 1'!A1288="","", 'New Cycle 1'!A1288),IF($A$20=8, IF('New Cycle 2'!A1288="","", 'New Cycle 3'!A1288),IF($A$20=9, IF('New Cycle 3'!A1288="","", 'New Cycle 3'!A1288),"")))))))))</f>
        <v/>
      </c>
      <c r="Q1288" s="32" t="str">
        <f>IF($A$20=1,IF(UDDS!C1288="","",UDDS!C1288),IF($A$20=2,IF('FTP-75'!C1288="","",'FTP-75'!C1288),IF($A$20=3, IF('US06'!C1288="","",'US06'!C1288),IF($A$20=4, IF(NEDC!B1288="","", NEDC!B1288),IF($A$20=5, IF('JPN10-15'!B1288="","",'JPN10-15'!B1288),IF($A$20=6, IF(WLTC!C1288="","", WLTC!C1288),IF($A$20=7, IF('New Cycle 1'!B1288="","", 'New Cycle 1'!B1288),IF($A$20=8, IF('New Cycle 2'!B1288="","", 'New Cycle 2'!B1288),IF($A$20=9, IF('New Cycle 3'!B1288="","", 'New Cycle 3'!B1288),"")))))))))</f>
        <v/>
      </c>
      <c r="R1288" s="32" t="str">
        <f>IF($A$20=1,IF(UDDS!D1288="","",UDDS!D1288),IF($A$20=2,IF('FTP-75'!D1288="","",'FTP-75'!D1288),IF($A$20=3, IF('US06'!D1288="","",'US06'!D1288),IF($A$20=4, IF(NEDC!C1288="","", NEDC!C1288),IF($A$20=5, IF('JPN10-15'!C1288="","",'JPN10-15'!C1288),IF($A$20=6, IF(WLTC!D1288="","", WLTC!D1288),IF($A$20=7, IF('New Cycle 1'!C1288="","", 'New Cycle 1'!C1288),IF($A$20=8, IF('New Cycle 2'!C1288="","", 'New Cycle 2'!C1288),IF($A$20=9, IF('New Cycle 3'!C1288="","", 'New Cycle 3'!C1288),"")))))))))</f>
        <v/>
      </c>
      <c r="S1288" s="32" t="str">
        <f>IF($A$20=1,IF(UDDS!E1288="","",UDDS!E1288),IF($A$20=2,IF('FTP-75'!E1288="","",'FTP-75'!E1288),IF($A$20=3, IF('US06'!E1288="","",'US06'!E1288),IF($A$20=4, IF(NEDC!D1288="","", NEDC!D1288),IF($A$20=5, IF('JPN10-15'!D1288="","",'JPN10-15'!D1288),IF($A$20=6, IF(WLTC!E1288="","", WLTC!E1288),IF($A$20=7, IF('New Cycle 1'!D1288="","", 'New Cycle 1'!D1288),IF($A$20=8, IF('New Cycle 2'!D1288="","", 'New Cycle 2'!D1288),IF($A$20=9, IF('New Cycle 3'!D1288="","", 'New Cycle 3'!D1288),"")))))))))</f>
        <v/>
      </c>
      <c r="T1288" s="32" t="str">
        <f>IF($A$20=1,IF(UDDS!F1288="","",UDDS!F1288),IF($A$20=2,IF('FTP-75'!F1288="","",'FTP-75'!F1288),IF($A$20=3, IF('US06'!F1288="","",'US06'!F1288),IF($A$20=4, IF(NEDC!E1288="","", NEDC!E1288),IF($A$20=5, IF('JPN10-15'!E1288="","",'JPN10-15'!E1288),IF($A$20=6, IF(WLTC!F1288="","", WLTC!F1288),IF($A$20=7, IF('New Cycle 1'!E1288="","", 'New Cycle 1'!E1288),IF($A$20=8, IF('New Cycle 2'!E1288="","", 'New Cycle 2'!E1288),IF($A$20=9, IF('New Cycle 3'!E1288="","", 'New Cycle 3'!E1288),"")))))))))</f>
        <v/>
      </c>
      <c r="U1288" s="32" t="str">
        <f>IF($A$20=1,IF(UDDS!G1288="","",UDDS!G1288),IF($A$20=2,IF('FTP-75'!G1288="","",'FTP-75'!G1288),IF($A$20=3, IF('US06'!G1288="","",'US06'!G1288),IF($A$20=4, IF(NEDC!F1288="","", NEDC!F1288),IF($A$20=5, IF('JPN10-15'!F1288="","",'JPN10-15'!F1288),IF($A$20=6, IF(WLTC!G1288="","", WLTC!G1288),IF($A$20=7, IF('New Cycle 1'!F1288="","", 'New Cycle 1'!F1288),IF($A$20=8, IF('New Cycle 2'!F1288="","", 'New Cycle 2'!F1288),IF($A$20=9, IF('New Cycle 3'!F1288="","", 'New Cycle 3'!F1288),"")))))))))</f>
        <v/>
      </c>
    </row>
    <row r="1289" spans="16:21" x14ac:dyDescent="0.25">
      <c r="P1289" s="8" t="str">
        <f>IF($A$20=1,IF(UDDS!A1289="","",UDDS!A1289),IF($A$20=2,IF('FTP-75'!A1289="","",'FTP-75'!A1289),IF($A$20=3, IF('US06'!A1289="","",'US06'!A1289),IF($A$20=4, IF(NEDC!A1289="","", NEDC!A1289),IF($A$20=5, IF('JPN10-15'!A1289="","",'JPN10-15'!A1289),IF($A$20=6, IF(WLTC!B1289="","", WLTC!B1289),IF($A$20=7, IF('New Cycle 1'!A1289="","", 'New Cycle 1'!A1289),IF($A$20=8, IF('New Cycle 2'!A1289="","", 'New Cycle 3'!A1289),IF($A$20=9, IF('New Cycle 3'!A1289="","", 'New Cycle 3'!A1289),"")))))))))</f>
        <v/>
      </c>
      <c r="Q1289" s="32" t="str">
        <f>IF($A$20=1,IF(UDDS!C1289="","",UDDS!C1289),IF($A$20=2,IF('FTP-75'!C1289="","",'FTP-75'!C1289),IF($A$20=3, IF('US06'!C1289="","",'US06'!C1289),IF($A$20=4, IF(NEDC!B1289="","", NEDC!B1289),IF($A$20=5, IF('JPN10-15'!B1289="","",'JPN10-15'!B1289),IF($A$20=6, IF(WLTC!C1289="","", WLTC!C1289),IF($A$20=7, IF('New Cycle 1'!B1289="","", 'New Cycle 1'!B1289),IF($A$20=8, IF('New Cycle 2'!B1289="","", 'New Cycle 2'!B1289),IF($A$20=9, IF('New Cycle 3'!B1289="","", 'New Cycle 3'!B1289),"")))))))))</f>
        <v/>
      </c>
      <c r="R1289" s="32" t="str">
        <f>IF($A$20=1,IF(UDDS!D1289="","",UDDS!D1289),IF($A$20=2,IF('FTP-75'!D1289="","",'FTP-75'!D1289),IF($A$20=3, IF('US06'!D1289="","",'US06'!D1289),IF($A$20=4, IF(NEDC!C1289="","", NEDC!C1289),IF($A$20=5, IF('JPN10-15'!C1289="","",'JPN10-15'!C1289),IF($A$20=6, IF(WLTC!D1289="","", WLTC!D1289),IF($A$20=7, IF('New Cycle 1'!C1289="","", 'New Cycle 1'!C1289),IF($A$20=8, IF('New Cycle 2'!C1289="","", 'New Cycle 2'!C1289),IF($A$20=9, IF('New Cycle 3'!C1289="","", 'New Cycle 3'!C1289),"")))))))))</f>
        <v/>
      </c>
      <c r="S1289" s="32" t="str">
        <f>IF($A$20=1,IF(UDDS!E1289="","",UDDS!E1289),IF($A$20=2,IF('FTP-75'!E1289="","",'FTP-75'!E1289),IF($A$20=3, IF('US06'!E1289="","",'US06'!E1289),IF($A$20=4, IF(NEDC!D1289="","", NEDC!D1289),IF($A$20=5, IF('JPN10-15'!D1289="","",'JPN10-15'!D1289),IF($A$20=6, IF(WLTC!E1289="","", WLTC!E1289),IF($A$20=7, IF('New Cycle 1'!D1289="","", 'New Cycle 1'!D1289),IF($A$20=8, IF('New Cycle 2'!D1289="","", 'New Cycle 2'!D1289),IF($A$20=9, IF('New Cycle 3'!D1289="","", 'New Cycle 3'!D1289),"")))))))))</f>
        <v/>
      </c>
      <c r="T1289" s="32" t="str">
        <f>IF($A$20=1,IF(UDDS!F1289="","",UDDS!F1289),IF($A$20=2,IF('FTP-75'!F1289="","",'FTP-75'!F1289),IF($A$20=3, IF('US06'!F1289="","",'US06'!F1289),IF($A$20=4, IF(NEDC!E1289="","", NEDC!E1289),IF($A$20=5, IF('JPN10-15'!E1289="","",'JPN10-15'!E1289),IF($A$20=6, IF(WLTC!F1289="","", WLTC!F1289),IF($A$20=7, IF('New Cycle 1'!E1289="","", 'New Cycle 1'!E1289),IF($A$20=8, IF('New Cycle 2'!E1289="","", 'New Cycle 2'!E1289),IF($A$20=9, IF('New Cycle 3'!E1289="","", 'New Cycle 3'!E1289),"")))))))))</f>
        <v/>
      </c>
      <c r="U1289" s="32" t="str">
        <f>IF($A$20=1,IF(UDDS!G1289="","",UDDS!G1289),IF($A$20=2,IF('FTP-75'!G1289="","",'FTP-75'!G1289),IF($A$20=3, IF('US06'!G1289="","",'US06'!G1289),IF($A$20=4, IF(NEDC!F1289="","", NEDC!F1289),IF($A$20=5, IF('JPN10-15'!F1289="","",'JPN10-15'!F1289),IF($A$20=6, IF(WLTC!G1289="","", WLTC!G1289),IF($A$20=7, IF('New Cycle 1'!F1289="","", 'New Cycle 1'!F1289),IF($A$20=8, IF('New Cycle 2'!F1289="","", 'New Cycle 2'!F1289),IF($A$20=9, IF('New Cycle 3'!F1289="","", 'New Cycle 3'!F1289),"")))))))))</f>
        <v/>
      </c>
    </row>
    <row r="1290" spans="16:21" x14ac:dyDescent="0.25">
      <c r="P1290" s="8" t="str">
        <f>IF($A$20=1,IF(UDDS!A1290="","",UDDS!A1290),IF($A$20=2,IF('FTP-75'!A1290="","",'FTP-75'!A1290),IF($A$20=3, IF('US06'!A1290="","",'US06'!A1290),IF($A$20=4, IF(NEDC!A1290="","", NEDC!A1290),IF($A$20=5, IF('JPN10-15'!A1290="","",'JPN10-15'!A1290),IF($A$20=6, IF(WLTC!B1290="","", WLTC!B1290),IF($A$20=7, IF('New Cycle 1'!A1290="","", 'New Cycle 1'!A1290),IF($A$20=8, IF('New Cycle 2'!A1290="","", 'New Cycle 3'!A1290),IF($A$20=9, IF('New Cycle 3'!A1290="","", 'New Cycle 3'!A1290),"")))))))))</f>
        <v/>
      </c>
      <c r="Q1290" s="32" t="str">
        <f>IF($A$20=1,IF(UDDS!C1290="","",UDDS!C1290),IF($A$20=2,IF('FTP-75'!C1290="","",'FTP-75'!C1290),IF($A$20=3, IF('US06'!C1290="","",'US06'!C1290),IF($A$20=4, IF(NEDC!B1290="","", NEDC!B1290),IF($A$20=5, IF('JPN10-15'!B1290="","",'JPN10-15'!B1290),IF($A$20=6, IF(WLTC!C1290="","", WLTC!C1290),IF($A$20=7, IF('New Cycle 1'!B1290="","", 'New Cycle 1'!B1290),IF($A$20=8, IF('New Cycle 2'!B1290="","", 'New Cycle 2'!B1290),IF($A$20=9, IF('New Cycle 3'!B1290="","", 'New Cycle 3'!B1290),"")))))))))</f>
        <v/>
      </c>
      <c r="R1290" s="32" t="str">
        <f>IF($A$20=1,IF(UDDS!D1290="","",UDDS!D1290),IF($A$20=2,IF('FTP-75'!D1290="","",'FTP-75'!D1290),IF($A$20=3, IF('US06'!D1290="","",'US06'!D1290),IF($A$20=4, IF(NEDC!C1290="","", NEDC!C1290),IF($A$20=5, IF('JPN10-15'!C1290="","",'JPN10-15'!C1290),IF($A$20=6, IF(WLTC!D1290="","", WLTC!D1290),IF($A$20=7, IF('New Cycle 1'!C1290="","", 'New Cycle 1'!C1290),IF($A$20=8, IF('New Cycle 2'!C1290="","", 'New Cycle 2'!C1290),IF($A$20=9, IF('New Cycle 3'!C1290="","", 'New Cycle 3'!C1290),"")))))))))</f>
        <v/>
      </c>
      <c r="S1290" s="32" t="str">
        <f>IF($A$20=1,IF(UDDS!E1290="","",UDDS!E1290),IF($A$20=2,IF('FTP-75'!E1290="","",'FTP-75'!E1290),IF($A$20=3, IF('US06'!E1290="","",'US06'!E1290),IF($A$20=4, IF(NEDC!D1290="","", NEDC!D1290),IF($A$20=5, IF('JPN10-15'!D1290="","",'JPN10-15'!D1290),IF($A$20=6, IF(WLTC!E1290="","", WLTC!E1290),IF($A$20=7, IF('New Cycle 1'!D1290="","", 'New Cycle 1'!D1290),IF($A$20=8, IF('New Cycle 2'!D1290="","", 'New Cycle 2'!D1290),IF($A$20=9, IF('New Cycle 3'!D1290="","", 'New Cycle 3'!D1290),"")))))))))</f>
        <v/>
      </c>
      <c r="T1290" s="32" t="str">
        <f>IF($A$20=1,IF(UDDS!F1290="","",UDDS!F1290),IF($A$20=2,IF('FTP-75'!F1290="","",'FTP-75'!F1290),IF($A$20=3, IF('US06'!F1290="","",'US06'!F1290),IF($A$20=4, IF(NEDC!E1290="","", NEDC!E1290),IF($A$20=5, IF('JPN10-15'!E1290="","",'JPN10-15'!E1290),IF($A$20=6, IF(WLTC!F1290="","", WLTC!F1290),IF($A$20=7, IF('New Cycle 1'!E1290="","", 'New Cycle 1'!E1290),IF($A$20=8, IF('New Cycle 2'!E1290="","", 'New Cycle 2'!E1290),IF($A$20=9, IF('New Cycle 3'!E1290="","", 'New Cycle 3'!E1290),"")))))))))</f>
        <v/>
      </c>
      <c r="U1290" s="32" t="str">
        <f>IF($A$20=1,IF(UDDS!G1290="","",UDDS!G1290),IF($A$20=2,IF('FTP-75'!G1290="","",'FTP-75'!G1290),IF($A$20=3, IF('US06'!G1290="","",'US06'!G1290),IF($A$20=4, IF(NEDC!F1290="","", NEDC!F1290),IF($A$20=5, IF('JPN10-15'!F1290="","",'JPN10-15'!F1290),IF($A$20=6, IF(WLTC!G1290="","", WLTC!G1290),IF($A$20=7, IF('New Cycle 1'!F1290="","", 'New Cycle 1'!F1290),IF($A$20=8, IF('New Cycle 2'!F1290="","", 'New Cycle 2'!F1290),IF($A$20=9, IF('New Cycle 3'!F1290="","", 'New Cycle 3'!F1290),"")))))))))</f>
        <v/>
      </c>
    </row>
    <row r="1291" spans="16:21" x14ac:dyDescent="0.25">
      <c r="P1291" s="8" t="str">
        <f>IF($A$20=1,IF(UDDS!A1291="","",UDDS!A1291),IF($A$20=2,IF('FTP-75'!A1291="","",'FTP-75'!A1291),IF($A$20=3, IF('US06'!A1291="","",'US06'!A1291),IF($A$20=4, IF(NEDC!A1291="","", NEDC!A1291),IF($A$20=5, IF('JPN10-15'!A1291="","",'JPN10-15'!A1291),IF($A$20=6, IF(WLTC!B1291="","", WLTC!B1291),IF($A$20=7, IF('New Cycle 1'!A1291="","", 'New Cycle 1'!A1291),IF($A$20=8, IF('New Cycle 2'!A1291="","", 'New Cycle 3'!A1291),IF($A$20=9, IF('New Cycle 3'!A1291="","", 'New Cycle 3'!A1291),"")))))))))</f>
        <v/>
      </c>
      <c r="Q1291" s="32" t="str">
        <f>IF($A$20=1,IF(UDDS!C1291="","",UDDS!C1291),IF($A$20=2,IF('FTP-75'!C1291="","",'FTP-75'!C1291),IF($A$20=3, IF('US06'!C1291="","",'US06'!C1291),IF($A$20=4, IF(NEDC!B1291="","", NEDC!B1291),IF($A$20=5, IF('JPN10-15'!B1291="","",'JPN10-15'!B1291),IF($A$20=6, IF(WLTC!C1291="","", WLTC!C1291),IF($A$20=7, IF('New Cycle 1'!B1291="","", 'New Cycle 1'!B1291),IF($A$20=8, IF('New Cycle 2'!B1291="","", 'New Cycle 2'!B1291),IF($A$20=9, IF('New Cycle 3'!B1291="","", 'New Cycle 3'!B1291),"")))))))))</f>
        <v/>
      </c>
      <c r="R1291" s="32" t="str">
        <f>IF($A$20=1,IF(UDDS!D1291="","",UDDS!D1291),IF($A$20=2,IF('FTP-75'!D1291="","",'FTP-75'!D1291),IF($A$20=3, IF('US06'!D1291="","",'US06'!D1291),IF($A$20=4, IF(NEDC!C1291="","", NEDC!C1291),IF($A$20=5, IF('JPN10-15'!C1291="","",'JPN10-15'!C1291),IF($A$20=6, IF(WLTC!D1291="","", WLTC!D1291),IF($A$20=7, IF('New Cycle 1'!C1291="","", 'New Cycle 1'!C1291),IF($A$20=8, IF('New Cycle 2'!C1291="","", 'New Cycle 2'!C1291),IF($A$20=9, IF('New Cycle 3'!C1291="","", 'New Cycle 3'!C1291),"")))))))))</f>
        <v/>
      </c>
      <c r="S1291" s="32" t="str">
        <f>IF($A$20=1,IF(UDDS!E1291="","",UDDS!E1291),IF($A$20=2,IF('FTP-75'!E1291="","",'FTP-75'!E1291),IF($A$20=3, IF('US06'!E1291="","",'US06'!E1291),IF($A$20=4, IF(NEDC!D1291="","", NEDC!D1291),IF($A$20=5, IF('JPN10-15'!D1291="","",'JPN10-15'!D1291),IF($A$20=6, IF(WLTC!E1291="","", WLTC!E1291),IF($A$20=7, IF('New Cycle 1'!D1291="","", 'New Cycle 1'!D1291),IF($A$20=8, IF('New Cycle 2'!D1291="","", 'New Cycle 2'!D1291),IF($A$20=9, IF('New Cycle 3'!D1291="","", 'New Cycle 3'!D1291),"")))))))))</f>
        <v/>
      </c>
      <c r="T1291" s="32" t="str">
        <f>IF($A$20=1,IF(UDDS!F1291="","",UDDS!F1291),IF($A$20=2,IF('FTP-75'!F1291="","",'FTP-75'!F1291),IF($A$20=3, IF('US06'!F1291="","",'US06'!F1291),IF($A$20=4, IF(NEDC!E1291="","", NEDC!E1291),IF($A$20=5, IF('JPN10-15'!E1291="","",'JPN10-15'!E1291),IF($A$20=6, IF(WLTC!F1291="","", WLTC!F1291),IF($A$20=7, IF('New Cycle 1'!E1291="","", 'New Cycle 1'!E1291),IF($A$20=8, IF('New Cycle 2'!E1291="","", 'New Cycle 2'!E1291),IF($A$20=9, IF('New Cycle 3'!E1291="","", 'New Cycle 3'!E1291),"")))))))))</f>
        <v/>
      </c>
      <c r="U1291" s="32" t="str">
        <f>IF($A$20=1,IF(UDDS!G1291="","",UDDS!G1291),IF($A$20=2,IF('FTP-75'!G1291="","",'FTP-75'!G1291),IF($A$20=3, IF('US06'!G1291="","",'US06'!G1291),IF($A$20=4, IF(NEDC!F1291="","", NEDC!F1291),IF($A$20=5, IF('JPN10-15'!F1291="","",'JPN10-15'!F1291),IF($A$20=6, IF(WLTC!G1291="","", WLTC!G1291),IF($A$20=7, IF('New Cycle 1'!F1291="","", 'New Cycle 1'!F1291),IF($A$20=8, IF('New Cycle 2'!F1291="","", 'New Cycle 2'!F1291),IF($A$20=9, IF('New Cycle 3'!F1291="","", 'New Cycle 3'!F1291),"")))))))))</f>
        <v/>
      </c>
    </row>
    <row r="1292" spans="16:21" x14ac:dyDescent="0.25">
      <c r="P1292" s="8" t="str">
        <f>IF($A$20=1,IF(UDDS!A1292="","",UDDS!A1292),IF($A$20=2,IF('FTP-75'!A1292="","",'FTP-75'!A1292),IF($A$20=3, IF('US06'!A1292="","",'US06'!A1292),IF($A$20=4, IF(NEDC!A1292="","", NEDC!A1292),IF($A$20=5, IF('JPN10-15'!A1292="","",'JPN10-15'!A1292),IF($A$20=6, IF(WLTC!B1292="","", WLTC!B1292),IF($A$20=7, IF('New Cycle 1'!A1292="","", 'New Cycle 1'!A1292),IF($A$20=8, IF('New Cycle 2'!A1292="","", 'New Cycle 3'!A1292),IF($A$20=9, IF('New Cycle 3'!A1292="","", 'New Cycle 3'!A1292),"")))))))))</f>
        <v/>
      </c>
      <c r="Q1292" s="32" t="str">
        <f>IF($A$20=1,IF(UDDS!C1292="","",UDDS!C1292),IF($A$20=2,IF('FTP-75'!C1292="","",'FTP-75'!C1292),IF($A$20=3, IF('US06'!C1292="","",'US06'!C1292),IF($A$20=4, IF(NEDC!B1292="","", NEDC!B1292),IF($A$20=5, IF('JPN10-15'!B1292="","",'JPN10-15'!B1292),IF($A$20=6, IF(WLTC!C1292="","", WLTC!C1292),IF($A$20=7, IF('New Cycle 1'!B1292="","", 'New Cycle 1'!B1292),IF($A$20=8, IF('New Cycle 2'!B1292="","", 'New Cycle 2'!B1292),IF($A$20=9, IF('New Cycle 3'!B1292="","", 'New Cycle 3'!B1292),"")))))))))</f>
        <v/>
      </c>
      <c r="R1292" s="32" t="str">
        <f>IF($A$20=1,IF(UDDS!D1292="","",UDDS!D1292),IF($A$20=2,IF('FTP-75'!D1292="","",'FTP-75'!D1292),IF($A$20=3, IF('US06'!D1292="","",'US06'!D1292),IF($A$20=4, IF(NEDC!C1292="","", NEDC!C1292),IF($A$20=5, IF('JPN10-15'!C1292="","",'JPN10-15'!C1292),IF($A$20=6, IF(WLTC!D1292="","", WLTC!D1292),IF($A$20=7, IF('New Cycle 1'!C1292="","", 'New Cycle 1'!C1292),IF($A$20=8, IF('New Cycle 2'!C1292="","", 'New Cycle 2'!C1292),IF($A$20=9, IF('New Cycle 3'!C1292="","", 'New Cycle 3'!C1292),"")))))))))</f>
        <v/>
      </c>
      <c r="S1292" s="32" t="str">
        <f>IF($A$20=1,IF(UDDS!E1292="","",UDDS!E1292),IF($A$20=2,IF('FTP-75'!E1292="","",'FTP-75'!E1292),IF($A$20=3, IF('US06'!E1292="","",'US06'!E1292),IF($A$20=4, IF(NEDC!D1292="","", NEDC!D1292),IF($A$20=5, IF('JPN10-15'!D1292="","",'JPN10-15'!D1292),IF($A$20=6, IF(WLTC!E1292="","", WLTC!E1292),IF($A$20=7, IF('New Cycle 1'!D1292="","", 'New Cycle 1'!D1292),IF($A$20=8, IF('New Cycle 2'!D1292="","", 'New Cycle 2'!D1292),IF($A$20=9, IF('New Cycle 3'!D1292="","", 'New Cycle 3'!D1292),"")))))))))</f>
        <v/>
      </c>
      <c r="T1292" s="32" t="str">
        <f>IF($A$20=1,IF(UDDS!F1292="","",UDDS!F1292),IF($A$20=2,IF('FTP-75'!F1292="","",'FTP-75'!F1292),IF($A$20=3, IF('US06'!F1292="","",'US06'!F1292),IF($A$20=4, IF(NEDC!E1292="","", NEDC!E1292),IF($A$20=5, IF('JPN10-15'!E1292="","",'JPN10-15'!E1292),IF($A$20=6, IF(WLTC!F1292="","", WLTC!F1292),IF($A$20=7, IF('New Cycle 1'!E1292="","", 'New Cycle 1'!E1292),IF($A$20=8, IF('New Cycle 2'!E1292="","", 'New Cycle 2'!E1292),IF($A$20=9, IF('New Cycle 3'!E1292="","", 'New Cycle 3'!E1292),"")))))))))</f>
        <v/>
      </c>
      <c r="U1292" s="32" t="str">
        <f>IF($A$20=1,IF(UDDS!G1292="","",UDDS!G1292),IF($A$20=2,IF('FTP-75'!G1292="","",'FTP-75'!G1292),IF($A$20=3, IF('US06'!G1292="","",'US06'!G1292),IF($A$20=4, IF(NEDC!F1292="","", NEDC!F1292),IF($A$20=5, IF('JPN10-15'!F1292="","",'JPN10-15'!F1292),IF($A$20=6, IF(WLTC!G1292="","", WLTC!G1292),IF($A$20=7, IF('New Cycle 1'!F1292="","", 'New Cycle 1'!F1292),IF($A$20=8, IF('New Cycle 2'!F1292="","", 'New Cycle 2'!F1292),IF($A$20=9, IF('New Cycle 3'!F1292="","", 'New Cycle 3'!F1292),"")))))))))</f>
        <v/>
      </c>
    </row>
    <row r="1293" spans="16:21" x14ac:dyDescent="0.25">
      <c r="P1293" s="8" t="str">
        <f>IF($A$20=1,IF(UDDS!A1293="","",UDDS!A1293),IF($A$20=2,IF('FTP-75'!A1293="","",'FTP-75'!A1293),IF($A$20=3, IF('US06'!A1293="","",'US06'!A1293),IF($A$20=4, IF(NEDC!A1293="","", NEDC!A1293),IF($A$20=5, IF('JPN10-15'!A1293="","",'JPN10-15'!A1293),IF($A$20=6, IF(WLTC!B1293="","", WLTC!B1293),IF($A$20=7, IF('New Cycle 1'!A1293="","", 'New Cycle 1'!A1293),IF($A$20=8, IF('New Cycle 2'!A1293="","", 'New Cycle 3'!A1293),IF($A$20=9, IF('New Cycle 3'!A1293="","", 'New Cycle 3'!A1293),"")))))))))</f>
        <v/>
      </c>
      <c r="Q1293" s="32" t="str">
        <f>IF($A$20=1,IF(UDDS!C1293="","",UDDS!C1293),IF($A$20=2,IF('FTP-75'!C1293="","",'FTP-75'!C1293),IF($A$20=3, IF('US06'!C1293="","",'US06'!C1293),IF($A$20=4, IF(NEDC!B1293="","", NEDC!B1293),IF($A$20=5, IF('JPN10-15'!B1293="","",'JPN10-15'!B1293),IF($A$20=6, IF(WLTC!C1293="","", WLTC!C1293),IF($A$20=7, IF('New Cycle 1'!B1293="","", 'New Cycle 1'!B1293),IF($A$20=8, IF('New Cycle 2'!B1293="","", 'New Cycle 2'!B1293),IF($A$20=9, IF('New Cycle 3'!B1293="","", 'New Cycle 3'!B1293),"")))))))))</f>
        <v/>
      </c>
      <c r="R1293" s="32" t="str">
        <f>IF($A$20=1,IF(UDDS!D1293="","",UDDS!D1293),IF($A$20=2,IF('FTP-75'!D1293="","",'FTP-75'!D1293),IF($A$20=3, IF('US06'!D1293="","",'US06'!D1293),IF($A$20=4, IF(NEDC!C1293="","", NEDC!C1293),IF($A$20=5, IF('JPN10-15'!C1293="","",'JPN10-15'!C1293),IF($A$20=6, IF(WLTC!D1293="","", WLTC!D1293),IF($A$20=7, IF('New Cycle 1'!C1293="","", 'New Cycle 1'!C1293),IF($A$20=8, IF('New Cycle 2'!C1293="","", 'New Cycle 2'!C1293),IF($A$20=9, IF('New Cycle 3'!C1293="","", 'New Cycle 3'!C1293),"")))))))))</f>
        <v/>
      </c>
      <c r="S1293" s="32" t="str">
        <f>IF($A$20=1,IF(UDDS!E1293="","",UDDS!E1293),IF($A$20=2,IF('FTP-75'!E1293="","",'FTP-75'!E1293),IF($A$20=3, IF('US06'!E1293="","",'US06'!E1293),IF($A$20=4, IF(NEDC!D1293="","", NEDC!D1293),IF($A$20=5, IF('JPN10-15'!D1293="","",'JPN10-15'!D1293),IF($A$20=6, IF(WLTC!E1293="","", WLTC!E1293),IF($A$20=7, IF('New Cycle 1'!D1293="","", 'New Cycle 1'!D1293),IF($A$20=8, IF('New Cycle 2'!D1293="","", 'New Cycle 2'!D1293),IF($A$20=9, IF('New Cycle 3'!D1293="","", 'New Cycle 3'!D1293),"")))))))))</f>
        <v/>
      </c>
      <c r="T1293" s="32" t="str">
        <f>IF($A$20=1,IF(UDDS!F1293="","",UDDS!F1293),IF($A$20=2,IF('FTP-75'!F1293="","",'FTP-75'!F1293),IF($A$20=3, IF('US06'!F1293="","",'US06'!F1293),IF($A$20=4, IF(NEDC!E1293="","", NEDC!E1293),IF($A$20=5, IF('JPN10-15'!E1293="","",'JPN10-15'!E1293),IF($A$20=6, IF(WLTC!F1293="","", WLTC!F1293),IF($A$20=7, IF('New Cycle 1'!E1293="","", 'New Cycle 1'!E1293),IF($A$20=8, IF('New Cycle 2'!E1293="","", 'New Cycle 2'!E1293),IF($A$20=9, IF('New Cycle 3'!E1293="","", 'New Cycle 3'!E1293),"")))))))))</f>
        <v/>
      </c>
      <c r="U1293" s="32" t="str">
        <f>IF($A$20=1,IF(UDDS!G1293="","",UDDS!G1293),IF($A$20=2,IF('FTP-75'!G1293="","",'FTP-75'!G1293),IF($A$20=3, IF('US06'!G1293="","",'US06'!G1293),IF($A$20=4, IF(NEDC!F1293="","", NEDC!F1293),IF($A$20=5, IF('JPN10-15'!F1293="","",'JPN10-15'!F1293),IF($A$20=6, IF(WLTC!G1293="","", WLTC!G1293),IF($A$20=7, IF('New Cycle 1'!F1293="","", 'New Cycle 1'!F1293),IF($A$20=8, IF('New Cycle 2'!F1293="","", 'New Cycle 2'!F1293),IF($A$20=9, IF('New Cycle 3'!F1293="","", 'New Cycle 3'!F1293),"")))))))))</f>
        <v/>
      </c>
    </row>
    <row r="1294" spans="16:21" x14ac:dyDescent="0.25">
      <c r="P1294" s="8" t="str">
        <f>IF($A$20=1,IF(UDDS!A1294="","",UDDS!A1294),IF($A$20=2,IF('FTP-75'!A1294="","",'FTP-75'!A1294),IF($A$20=3, IF('US06'!A1294="","",'US06'!A1294),IF($A$20=4, IF(NEDC!A1294="","", NEDC!A1294),IF($A$20=5, IF('JPN10-15'!A1294="","",'JPN10-15'!A1294),IF($A$20=6, IF(WLTC!B1294="","", WLTC!B1294),IF($A$20=7, IF('New Cycle 1'!A1294="","", 'New Cycle 1'!A1294),IF($A$20=8, IF('New Cycle 2'!A1294="","", 'New Cycle 3'!A1294),IF($A$20=9, IF('New Cycle 3'!A1294="","", 'New Cycle 3'!A1294),"")))))))))</f>
        <v/>
      </c>
      <c r="Q1294" s="32" t="str">
        <f>IF($A$20=1,IF(UDDS!C1294="","",UDDS!C1294),IF($A$20=2,IF('FTP-75'!C1294="","",'FTP-75'!C1294),IF($A$20=3, IF('US06'!C1294="","",'US06'!C1294),IF($A$20=4, IF(NEDC!B1294="","", NEDC!B1294),IF($A$20=5, IF('JPN10-15'!B1294="","",'JPN10-15'!B1294),IF($A$20=6, IF(WLTC!C1294="","", WLTC!C1294),IF($A$20=7, IF('New Cycle 1'!B1294="","", 'New Cycle 1'!B1294),IF($A$20=8, IF('New Cycle 2'!B1294="","", 'New Cycle 2'!B1294),IF($A$20=9, IF('New Cycle 3'!B1294="","", 'New Cycle 3'!B1294),"")))))))))</f>
        <v/>
      </c>
      <c r="R1294" s="32" t="str">
        <f>IF($A$20=1,IF(UDDS!D1294="","",UDDS!D1294),IF($A$20=2,IF('FTP-75'!D1294="","",'FTP-75'!D1294),IF($A$20=3, IF('US06'!D1294="","",'US06'!D1294),IF($A$20=4, IF(NEDC!C1294="","", NEDC!C1294),IF($A$20=5, IF('JPN10-15'!C1294="","",'JPN10-15'!C1294),IF($A$20=6, IF(WLTC!D1294="","", WLTC!D1294),IF($A$20=7, IF('New Cycle 1'!C1294="","", 'New Cycle 1'!C1294),IF($A$20=8, IF('New Cycle 2'!C1294="","", 'New Cycle 2'!C1294),IF($A$20=9, IF('New Cycle 3'!C1294="","", 'New Cycle 3'!C1294),"")))))))))</f>
        <v/>
      </c>
      <c r="S1294" s="32" t="str">
        <f>IF($A$20=1,IF(UDDS!E1294="","",UDDS!E1294),IF($A$20=2,IF('FTP-75'!E1294="","",'FTP-75'!E1294),IF($A$20=3, IF('US06'!E1294="","",'US06'!E1294),IF($A$20=4, IF(NEDC!D1294="","", NEDC!D1294),IF($A$20=5, IF('JPN10-15'!D1294="","",'JPN10-15'!D1294),IF($A$20=6, IF(WLTC!E1294="","", WLTC!E1294),IF($A$20=7, IF('New Cycle 1'!D1294="","", 'New Cycle 1'!D1294),IF($A$20=8, IF('New Cycle 2'!D1294="","", 'New Cycle 2'!D1294),IF($A$20=9, IF('New Cycle 3'!D1294="","", 'New Cycle 3'!D1294),"")))))))))</f>
        <v/>
      </c>
      <c r="T1294" s="32" t="str">
        <f>IF($A$20=1,IF(UDDS!F1294="","",UDDS!F1294),IF($A$20=2,IF('FTP-75'!F1294="","",'FTP-75'!F1294),IF($A$20=3, IF('US06'!F1294="","",'US06'!F1294),IF($A$20=4, IF(NEDC!E1294="","", NEDC!E1294),IF($A$20=5, IF('JPN10-15'!E1294="","",'JPN10-15'!E1294),IF($A$20=6, IF(WLTC!F1294="","", WLTC!F1294),IF($A$20=7, IF('New Cycle 1'!E1294="","", 'New Cycle 1'!E1294),IF($A$20=8, IF('New Cycle 2'!E1294="","", 'New Cycle 2'!E1294),IF($A$20=9, IF('New Cycle 3'!E1294="","", 'New Cycle 3'!E1294),"")))))))))</f>
        <v/>
      </c>
      <c r="U1294" s="32" t="str">
        <f>IF($A$20=1,IF(UDDS!G1294="","",UDDS!G1294),IF($A$20=2,IF('FTP-75'!G1294="","",'FTP-75'!G1294),IF($A$20=3, IF('US06'!G1294="","",'US06'!G1294),IF($A$20=4, IF(NEDC!F1294="","", NEDC!F1294),IF($A$20=5, IF('JPN10-15'!F1294="","",'JPN10-15'!F1294),IF($A$20=6, IF(WLTC!G1294="","", WLTC!G1294),IF($A$20=7, IF('New Cycle 1'!F1294="","", 'New Cycle 1'!F1294),IF($A$20=8, IF('New Cycle 2'!F1294="","", 'New Cycle 2'!F1294),IF($A$20=9, IF('New Cycle 3'!F1294="","", 'New Cycle 3'!F1294),"")))))))))</f>
        <v/>
      </c>
    </row>
    <row r="1295" spans="16:21" x14ac:dyDescent="0.25">
      <c r="P1295" s="8" t="str">
        <f>IF($A$20=1,IF(UDDS!A1295="","",UDDS!A1295),IF($A$20=2,IF('FTP-75'!A1295="","",'FTP-75'!A1295),IF($A$20=3, IF('US06'!A1295="","",'US06'!A1295),IF($A$20=4, IF(NEDC!A1295="","", NEDC!A1295),IF($A$20=5, IF('JPN10-15'!A1295="","",'JPN10-15'!A1295),IF($A$20=6, IF(WLTC!B1295="","", WLTC!B1295),IF($A$20=7, IF('New Cycle 1'!A1295="","", 'New Cycle 1'!A1295),IF($A$20=8, IF('New Cycle 2'!A1295="","", 'New Cycle 3'!A1295),IF($A$20=9, IF('New Cycle 3'!A1295="","", 'New Cycle 3'!A1295),"")))))))))</f>
        <v/>
      </c>
      <c r="Q1295" s="32" t="str">
        <f>IF($A$20=1,IF(UDDS!C1295="","",UDDS!C1295),IF($A$20=2,IF('FTP-75'!C1295="","",'FTP-75'!C1295),IF($A$20=3, IF('US06'!C1295="","",'US06'!C1295),IF($A$20=4, IF(NEDC!B1295="","", NEDC!B1295),IF($A$20=5, IF('JPN10-15'!B1295="","",'JPN10-15'!B1295),IF($A$20=6, IF(WLTC!C1295="","", WLTC!C1295),IF($A$20=7, IF('New Cycle 1'!B1295="","", 'New Cycle 1'!B1295),IF($A$20=8, IF('New Cycle 2'!B1295="","", 'New Cycle 2'!B1295),IF($A$20=9, IF('New Cycle 3'!B1295="","", 'New Cycle 3'!B1295),"")))))))))</f>
        <v/>
      </c>
      <c r="R1295" s="32" t="str">
        <f>IF($A$20=1,IF(UDDS!D1295="","",UDDS!D1295),IF($A$20=2,IF('FTP-75'!D1295="","",'FTP-75'!D1295),IF($A$20=3, IF('US06'!D1295="","",'US06'!D1295),IF($A$20=4, IF(NEDC!C1295="","", NEDC!C1295),IF($A$20=5, IF('JPN10-15'!C1295="","",'JPN10-15'!C1295),IF($A$20=6, IF(WLTC!D1295="","", WLTC!D1295),IF($A$20=7, IF('New Cycle 1'!C1295="","", 'New Cycle 1'!C1295),IF($A$20=8, IF('New Cycle 2'!C1295="","", 'New Cycle 2'!C1295),IF($A$20=9, IF('New Cycle 3'!C1295="","", 'New Cycle 3'!C1295),"")))))))))</f>
        <v/>
      </c>
      <c r="S1295" s="32" t="str">
        <f>IF($A$20=1,IF(UDDS!E1295="","",UDDS!E1295),IF($A$20=2,IF('FTP-75'!E1295="","",'FTP-75'!E1295),IF($A$20=3, IF('US06'!E1295="","",'US06'!E1295),IF($A$20=4, IF(NEDC!D1295="","", NEDC!D1295),IF($A$20=5, IF('JPN10-15'!D1295="","",'JPN10-15'!D1295),IF($A$20=6, IF(WLTC!E1295="","", WLTC!E1295),IF($A$20=7, IF('New Cycle 1'!D1295="","", 'New Cycle 1'!D1295),IF($A$20=8, IF('New Cycle 2'!D1295="","", 'New Cycle 2'!D1295),IF($A$20=9, IF('New Cycle 3'!D1295="","", 'New Cycle 3'!D1295),"")))))))))</f>
        <v/>
      </c>
      <c r="T1295" s="32" t="str">
        <f>IF($A$20=1,IF(UDDS!F1295="","",UDDS!F1295),IF($A$20=2,IF('FTP-75'!F1295="","",'FTP-75'!F1295),IF($A$20=3, IF('US06'!F1295="","",'US06'!F1295),IF($A$20=4, IF(NEDC!E1295="","", NEDC!E1295),IF($A$20=5, IF('JPN10-15'!E1295="","",'JPN10-15'!E1295),IF($A$20=6, IF(WLTC!F1295="","", WLTC!F1295),IF($A$20=7, IF('New Cycle 1'!E1295="","", 'New Cycle 1'!E1295),IF($A$20=8, IF('New Cycle 2'!E1295="","", 'New Cycle 2'!E1295),IF($A$20=9, IF('New Cycle 3'!E1295="","", 'New Cycle 3'!E1295),"")))))))))</f>
        <v/>
      </c>
      <c r="U1295" s="32" t="str">
        <f>IF($A$20=1,IF(UDDS!G1295="","",UDDS!G1295),IF($A$20=2,IF('FTP-75'!G1295="","",'FTP-75'!G1295),IF($A$20=3, IF('US06'!G1295="","",'US06'!G1295),IF($A$20=4, IF(NEDC!F1295="","", NEDC!F1295),IF($A$20=5, IF('JPN10-15'!F1295="","",'JPN10-15'!F1295),IF($A$20=6, IF(WLTC!G1295="","", WLTC!G1295),IF($A$20=7, IF('New Cycle 1'!F1295="","", 'New Cycle 1'!F1295),IF($A$20=8, IF('New Cycle 2'!F1295="","", 'New Cycle 2'!F1295),IF($A$20=9, IF('New Cycle 3'!F1295="","", 'New Cycle 3'!F1295),"")))))))))</f>
        <v/>
      </c>
    </row>
    <row r="1296" spans="16:21" x14ac:dyDescent="0.25">
      <c r="P1296" s="8" t="str">
        <f>IF($A$20=1,IF(UDDS!A1296="","",UDDS!A1296),IF($A$20=2,IF('FTP-75'!A1296="","",'FTP-75'!A1296),IF($A$20=3, IF('US06'!A1296="","",'US06'!A1296),IF($A$20=4, IF(NEDC!A1296="","", NEDC!A1296),IF($A$20=5, IF('JPN10-15'!A1296="","",'JPN10-15'!A1296),IF($A$20=6, IF(WLTC!B1296="","", WLTC!B1296),IF($A$20=7, IF('New Cycle 1'!A1296="","", 'New Cycle 1'!A1296),IF($A$20=8, IF('New Cycle 2'!A1296="","", 'New Cycle 3'!A1296),IF($A$20=9, IF('New Cycle 3'!A1296="","", 'New Cycle 3'!A1296),"")))))))))</f>
        <v/>
      </c>
      <c r="Q1296" s="32" t="str">
        <f>IF($A$20=1,IF(UDDS!C1296="","",UDDS!C1296),IF($A$20=2,IF('FTP-75'!C1296="","",'FTP-75'!C1296),IF($A$20=3, IF('US06'!C1296="","",'US06'!C1296),IF($A$20=4, IF(NEDC!B1296="","", NEDC!B1296),IF($A$20=5, IF('JPN10-15'!B1296="","",'JPN10-15'!B1296),IF($A$20=6, IF(WLTC!C1296="","", WLTC!C1296),IF($A$20=7, IF('New Cycle 1'!B1296="","", 'New Cycle 1'!B1296),IF($A$20=8, IF('New Cycle 2'!B1296="","", 'New Cycle 2'!B1296),IF($A$20=9, IF('New Cycle 3'!B1296="","", 'New Cycle 3'!B1296),"")))))))))</f>
        <v/>
      </c>
      <c r="R1296" s="32" t="str">
        <f>IF($A$20=1,IF(UDDS!D1296="","",UDDS!D1296),IF($A$20=2,IF('FTP-75'!D1296="","",'FTP-75'!D1296),IF($A$20=3, IF('US06'!D1296="","",'US06'!D1296),IF($A$20=4, IF(NEDC!C1296="","", NEDC!C1296),IF($A$20=5, IF('JPN10-15'!C1296="","",'JPN10-15'!C1296),IF($A$20=6, IF(WLTC!D1296="","", WLTC!D1296),IF($A$20=7, IF('New Cycle 1'!C1296="","", 'New Cycle 1'!C1296),IF($A$20=8, IF('New Cycle 2'!C1296="","", 'New Cycle 2'!C1296),IF($A$20=9, IF('New Cycle 3'!C1296="","", 'New Cycle 3'!C1296),"")))))))))</f>
        <v/>
      </c>
      <c r="S1296" s="32" t="str">
        <f>IF($A$20=1,IF(UDDS!E1296="","",UDDS!E1296),IF($A$20=2,IF('FTP-75'!E1296="","",'FTP-75'!E1296),IF($A$20=3, IF('US06'!E1296="","",'US06'!E1296),IF($A$20=4, IF(NEDC!D1296="","", NEDC!D1296),IF($A$20=5, IF('JPN10-15'!D1296="","",'JPN10-15'!D1296),IF($A$20=6, IF(WLTC!E1296="","", WLTC!E1296),IF($A$20=7, IF('New Cycle 1'!D1296="","", 'New Cycle 1'!D1296),IF($A$20=8, IF('New Cycle 2'!D1296="","", 'New Cycle 2'!D1296),IF($A$20=9, IF('New Cycle 3'!D1296="","", 'New Cycle 3'!D1296),"")))))))))</f>
        <v/>
      </c>
      <c r="T1296" s="32" t="str">
        <f>IF($A$20=1,IF(UDDS!F1296="","",UDDS!F1296),IF($A$20=2,IF('FTP-75'!F1296="","",'FTP-75'!F1296),IF($A$20=3, IF('US06'!F1296="","",'US06'!F1296),IF($A$20=4, IF(NEDC!E1296="","", NEDC!E1296),IF($A$20=5, IF('JPN10-15'!E1296="","",'JPN10-15'!E1296),IF($A$20=6, IF(WLTC!F1296="","", WLTC!F1296),IF($A$20=7, IF('New Cycle 1'!E1296="","", 'New Cycle 1'!E1296),IF($A$20=8, IF('New Cycle 2'!E1296="","", 'New Cycle 2'!E1296),IF($A$20=9, IF('New Cycle 3'!E1296="","", 'New Cycle 3'!E1296),"")))))))))</f>
        <v/>
      </c>
      <c r="U1296" s="32" t="str">
        <f>IF($A$20=1,IF(UDDS!G1296="","",UDDS!G1296),IF($A$20=2,IF('FTP-75'!G1296="","",'FTP-75'!G1296),IF($A$20=3, IF('US06'!G1296="","",'US06'!G1296),IF($A$20=4, IF(NEDC!F1296="","", NEDC!F1296),IF($A$20=5, IF('JPN10-15'!F1296="","",'JPN10-15'!F1296),IF($A$20=6, IF(WLTC!G1296="","", WLTC!G1296),IF($A$20=7, IF('New Cycle 1'!F1296="","", 'New Cycle 1'!F1296),IF($A$20=8, IF('New Cycle 2'!F1296="","", 'New Cycle 2'!F1296),IF($A$20=9, IF('New Cycle 3'!F1296="","", 'New Cycle 3'!F1296),"")))))))))</f>
        <v/>
      </c>
    </row>
    <row r="1297" spans="16:21" x14ac:dyDescent="0.25">
      <c r="P1297" s="8" t="str">
        <f>IF($A$20=1,IF(UDDS!A1297="","",UDDS!A1297),IF($A$20=2,IF('FTP-75'!A1297="","",'FTP-75'!A1297),IF($A$20=3, IF('US06'!A1297="","",'US06'!A1297),IF($A$20=4, IF(NEDC!A1297="","", NEDC!A1297),IF($A$20=5, IF('JPN10-15'!A1297="","",'JPN10-15'!A1297),IF($A$20=6, IF(WLTC!B1297="","", WLTC!B1297),IF($A$20=7, IF('New Cycle 1'!A1297="","", 'New Cycle 1'!A1297),IF($A$20=8, IF('New Cycle 2'!A1297="","", 'New Cycle 3'!A1297),IF($A$20=9, IF('New Cycle 3'!A1297="","", 'New Cycle 3'!A1297),"")))))))))</f>
        <v/>
      </c>
      <c r="Q1297" s="32" t="str">
        <f>IF($A$20=1,IF(UDDS!C1297="","",UDDS!C1297),IF($A$20=2,IF('FTP-75'!C1297="","",'FTP-75'!C1297),IF($A$20=3, IF('US06'!C1297="","",'US06'!C1297),IF($A$20=4, IF(NEDC!B1297="","", NEDC!B1297),IF($A$20=5, IF('JPN10-15'!B1297="","",'JPN10-15'!B1297),IF($A$20=6, IF(WLTC!C1297="","", WLTC!C1297),IF($A$20=7, IF('New Cycle 1'!B1297="","", 'New Cycle 1'!B1297),IF($A$20=8, IF('New Cycle 2'!B1297="","", 'New Cycle 2'!B1297),IF($A$20=9, IF('New Cycle 3'!B1297="","", 'New Cycle 3'!B1297),"")))))))))</f>
        <v/>
      </c>
      <c r="R1297" s="32" t="str">
        <f>IF($A$20=1,IF(UDDS!D1297="","",UDDS!D1297),IF($A$20=2,IF('FTP-75'!D1297="","",'FTP-75'!D1297),IF($A$20=3, IF('US06'!D1297="","",'US06'!D1297),IF($A$20=4, IF(NEDC!C1297="","", NEDC!C1297),IF($A$20=5, IF('JPN10-15'!C1297="","",'JPN10-15'!C1297),IF($A$20=6, IF(WLTC!D1297="","", WLTC!D1297),IF($A$20=7, IF('New Cycle 1'!C1297="","", 'New Cycle 1'!C1297),IF($A$20=8, IF('New Cycle 2'!C1297="","", 'New Cycle 2'!C1297),IF($A$20=9, IF('New Cycle 3'!C1297="","", 'New Cycle 3'!C1297),"")))))))))</f>
        <v/>
      </c>
      <c r="S1297" s="32" t="str">
        <f>IF($A$20=1,IF(UDDS!E1297="","",UDDS!E1297),IF($A$20=2,IF('FTP-75'!E1297="","",'FTP-75'!E1297),IF($A$20=3, IF('US06'!E1297="","",'US06'!E1297),IF($A$20=4, IF(NEDC!D1297="","", NEDC!D1297),IF($A$20=5, IF('JPN10-15'!D1297="","",'JPN10-15'!D1297),IF($A$20=6, IF(WLTC!E1297="","", WLTC!E1297),IF($A$20=7, IF('New Cycle 1'!D1297="","", 'New Cycle 1'!D1297),IF($A$20=8, IF('New Cycle 2'!D1297="","", 'New Cycle 2'!D1297),IF($A$20=9, IF('New Cycle 3'!D1297="","", 'New Cycle 3'!D1297),"")))))))))</f>
        <v/>
      </c>
      <c r="T1297" s="32" t="str">
        <f>IF($A$20=1,IF(UDDS!F1297="","",UDDS!F1297),IF($A$20=2,IF('FTP-75'!F1297="","",'FTP-75'!F1297),IF($A$20=3, IF('US06'!F1297="","",'US06'!F1297),IF($A$20=4, IF(NEDC!E1297="","", NEDC!E1297),IF($A$20=5, IF('JPN10-15'!E1297="","",'JPN10-15'!E1297),IF($A$20=6, IF(WLTC!F1297="","", WLTC!F1297),IF($A$20=7, IF('New Cycle 1'!E1297="","", 'New Cycle 1'!E1297),IF($A$20=8, IF('New Cycle 2'!E1297="","", 'New Cycle 2'!E1297),IF($A$20=9, IF('New Cycle 3'!E1297="","", 'New Cycle 3'!E1297),"")))))))))</f>
        <v/>
      </c>
      <c r="U1297" s="32" t="str">
        <f>IF($A$20=1,IF(UDDS!G1297="","",UDDS!G1297),IF($A$20=2,IF('FTP-75'!G1297="","",'FTP-75'!G1297),IF($A$20=3, IF('US06'!G1297="","",'US06'!G1297),IF($A$20=4, IF(NEDC!F1297="","", NEDC!F1297),IF($A$20=5, IF('JPN10-15'!F1297="","",'JPN10-15'!F1297),IF($A$20=6, IF(WLTC!G1297="","", WLTC!G1297),IF($A$20=7, IF('New Cycle 1'!F1297="","", 'New Cycle 1'!F1297),IF($A$20=8, IF('New Cycle 2'!F1297="","", 'New Cycle 2'!F1297),IF($A$20=9, IF('New Cycle 3'!F1297="","", 'New Cycle 3'!F1297),"")))))))))</f>
        <v/>
      </c>
    </row>
    <row r="1298" spans="16:21" x14ac:dyDescent="0.25">
      <c r="P1298" s="8" t="str">
        <f>IF($A$20=1,IF(UDDS!A1298="","",UDDS!A1298),IF($A$20=2,IF('FTP-75'!A1298="","",'FTP-75'!A1298),IF($A$20=3, IF('US06'!A1298="","",'US06'!A1298),IF($A$20=4, IF(NEDC!A1298="","", NEDC!A1298),IF($A$20=5, IF('JPN10-15'!A1298="","",'JPN10-15'!A1298),IF($A$20=6, IF(WLTC!B1298="","", WLTC!B1298),IF($A$20=7, IF('New Cycle 1'!A1298="","", 'New Cycle 1'!A1298),IF($A$20=8, IF('New Cycle 2'!A1298="","", 'New Cycle 3'!A1298),IF($A$20=9, IF('New Cycle 3'!A1298="","", 'New Cycle 3'!A1298),"")))))))))</f>
        <v/>
      </c>
      <c r="Q1298" s="32" t="str">
        <f>IF($A$20=1,IF(UDDS!C1298="","",UDDS!C1298),IF($A$20=2,IF('FTP-75'!C1298="","",'FTP-75'!C1298),IF($A$20=3, IF('US06'!C1298="","",'US06'!C1298),IF($A$20=4, IF(NEDC!B1298="","", NEDC!B1298),IF($A$20=5, IF('JPN10-15'!B1298="","",'JPN10-15'!B1298),IF($A$20=6, IF(WLTC!C1298="","", WLTC!C1298),IF($A$20=7, IF('New Cycle 1'!B1298="","", 'New Cycle 1'!B1298),IF($A$20=8, IF('New Cycle 2'!B1298="","", 'New Cycle 2'!B1298),IF($A$20=9, IF('New Cycle 3'!B1298="","", 'New Cycle 3'!B1298),"")))))))))</f>
        <v/>
      </c>
      <c r="R1298" s="32" t="str">
        <f>IF($A$20=1,IF(UDDS!D1298="","",UDDS!D1298),IF($A$20=2,IF('FTP-75'!D1298="","",'FTP-75'!D1298),IF($A$20=3, IF('US06'!D1298="","",'US06'!D1298),IF($A$20=4, IF(NEDC!C1298="","", NEDC!C1298),IF($A$20=5, IF('JPN10-15'!C1298="","",'JPN10-15'!C1298),IF($A$20=6, IF(WLTC!D1298="","", WLTC!D1298),IF($A$20=7, IF('New Cycle 1'!C1298="","", 'New Cycle 1'!C1298),IF($A$20=8, IF('New Cycle 2'!C1298="","", 'New Cycle 2'!C1298),IF($A$20=9, IF('New Cycle 3'!C1298="","", 'New Cycle 3'!C1298),"")))))))))</f>
        <v/>
      </c>
      <c r="S1298" s="32" t="str">
        <f>IF($A$20=1,IF(UDDS!E1298="","",UDDS!E1298),IF($A$20=2,IF('FTP-75'!E1298="","",'FTP-75'!E1298),IF($A$20=3, IF('US06'!E1298="","",'US06'!E1298),IF($A$20=4, IF(NEDC!D1298="","", NEDC!D1298),IF($A$20=5, IF('JPN10-15'!D1298="","",'JPN10-15'!D1298),IF($A$20=6, IF(WLTC!E1298="","", WLTC!E1298),IF($A$20=7, IF('New Cycle 1'!D1298="","", 'New Cycle 1'!D1298),IF($A$20=8, IF('New Cycle 2'!D1298="","", 'New Cycle 2'!D1298),IF($A$20=9, IF('New Cycle 3'!D1298="","", 'New Cycle 3'!D1298),"")))))))))</f>
        <v/>
      </c>
      <c r="T1298" s="32" t="str">
        <f>IF($A$20=1,IF(UDDS!F1298="","",UDDS!F1298),IF($A$20=2,IF('FTP-75'!F1298="","",'FTP-75'!F1298),IF($A$20=3, IF('US06'!F1298="","",'US06'!F1298),IF($A$20=4, IF(NEDC!E1298="","", NEDC!E1298),IF($A$20=5, IF('JPN10-15'!E1298="","",'JPN10-15'!E1298),IF($A$20=6, IF(WLTC!F1298="","", WLTC!F1298),IF($A$20=7, IF('New Cycle 1'!E1298="","", 'New Cycle 1'!E1298),IF($A$20=8, IF('New Cycle 2'!E1298="","", 'New Cycle 2'!E1298),IF($A$20=9, IF('New Cycle 3'!E1298="","", 'New Cycle 3'!E1298),"")))))))))</f>
        <v/>
      </c>
      <c r="U1298" s="32" t="str">
        <f>IF($A$20=1,IF(UDDS!G1298="","",UDDS!G1298),IF($A$20=2,IF('FTP-75'!G1298="","",'FTP-75'!G1298),IF($A$20=3, IF('US06'!G1298="","",'US06'!G1298),IF($A$20=4, IF(NEDC!F1298="","", NEDC!F1298),IF($A$20=5, IF('JPN10-15'!F1298="","",'JPN10-15'!F1298),IF($A$20=6, IF(WLTC!G1298="","", WLTC!G1298),IF($A$20=7, IF('New Cycle 1'!F1298="","", 'New Cycle 1'!F1298),IF($A$20=8, IF('New Cycle 2'!F1298="","", 'New Cycle 2'!F1298),IF($A$20=9, IF('New Cycle 3'!F1298="","", 'New Cycle 3'!F1298),"")))))))))</f>
        <v/>
      </c>
    </row>
    <row r="1299" spans="16:21" x14ac:dyDescent="0.25">
      <c r="P1299" s="8" t="str">
        <f>IF($A$20=1,IF(UDDS!A1299="","",UDDS!A1299),IF($A$20=2,IF('FTP-75'!A1299="","",'FTP-75'!A1299),IF($A$20=3, IF('US06'!A1299="","",'US06'!A1299),IF($A$20=4, IF(NEDC!A1299="","", NEDC!A1299),IF($A$20=5, IF('JPN10-15'!A1299="","",'JPN10-15'!A1299),IF($A$20=6, IF(WLTC!B1299="","", WLTC!B1299),IF($A$20=7, IF('New Cycle 1'!A1299="","", 'New Cycle 1'!A1299),IF($A$20=8, IF('New Cycle 2'!A1299="","", 'New Cycle 3'!A1299),IF($A$20=9, IF('New Cycle 3'!A1299="","", 'New Cycle 3'!A1299),"")))))))))</f>
        <v/>
      </c>
      <c r="Q1299" s="32" t="str">
        <f>IF($A$20=1,IF(UDDS!C1299="","",UDDS!C1299),IF($A$20=2,IF('FTP-75'!C1299="","",'FTP-75'!C1299),IF($A$20=3, IF('US06'!C1299="","",'US06'!C1299),IF($A$20=4, IF(NEDC!B1299="","", NEDC!B1299),IF($A$20=5, IF('JPN10-15'!B1299="","",'JPN10-15'!B1299),IF($A$20=6, IF(WLTC!C1299="","", WLTC!C1299),IF($A$20=7, IF('New Cycle 1'!B1299="","", 'New Cycle 1'!B1299),IF($A$20=8, IF('New Cycle 2'!B1299="","", 'New Cycle 2'!B1299),IF($A$20=9, IF('New Cycle 3'!B1299="","", 'New Cycle 3'!B1299),"")))))))))</f>
        <v/>
      </c>
      <c r="R1299" s="32" t="str">
        <f>IF($A$20=1,IF(UDDS!D1299="","",UDDS!D1299),IF($A$20=2,IF('FTP-75'!D1299="","",'FTP-75'!D1299),IF($A$20=3, IF('US06'!D1299="","",'US06'!D1299),IF($A$20=4, IF(NEDC!C1299="","", NEDC!C1299),IF($A$20=5, IF('JPN10-15'!C1299="","",'JPN10-15'!C1299),IF($A$20=6, IF(WLTC!D1299="","", WLTC!D1299),IF($A$20=7, IF('New Cycle 1'!C1299="","", 'New Cycle 1'!C1299),IF($A$20=8, IF('New Cycle 2'!C1299="","", 'New Cycle 2'!C1299),IF($A$20=9, IF('New Cycle 3'!C1299="","", 'New Cycle 3'!C1299),"")))))))))</f>
        <v/>
      </c>
      <c r="S1299" s="32" t="str">
        <f>IF($A$20=1,IF(UDDS!E1299="","",UDDS!E1299),IF($A$20=2,IF('FTP-75'!E1299="","",'FTP-75'!E1299),IF($A$20=3, IF('US06'!E1299="","",'US06'!E1299),IF($A$20=4, IF(NEDC!D1299="","", NEDC!D1299),IF($A$20=5, IF('JPN10-15'!D1299="","",'JPN10-15'!D1299),IF($A$20=6, IF(WLTC!E1299="","", WLTC!E1299),IF($A$20=7, IF('New Cycle 1'!D1299="","", 'New Cycle 1'!D1299),IF($A$20=8, IF('New Cycle 2'!D1299="","", 'New Cycle 2'!D1299),IF($A$20=9, IF('New Cycle 3'!D1299="","", 'New Cycle 3'!D1299),"")))))))))</f>
        <v/>
      </c>
      <c r="T1299" s="32" t="str">
        <f>IF($A$20=1,IF(UDDS!F1299="","",UDDS!F1299),IF($A$20=2,IF('FTP-75'!F1299="","",'FTP-75'!F1299),IF($A$20=3, IF('US06'!F1299="","",'US06'!F1299),IF($A$20=4, IF(NEDC!E1299="","", NEDC!E1299),IF($A$20=5, IF('JPN10-15'!E1299="","",'JPN10-15'!E1299),IF($A$20=6, IF(WLTC!F1299="","", WLTC!F1299),IF($A$20=7, IF('New Cycle 1'!E1299="","", 'New Cycle 1'!E1299),IF($A$20=8, IF('New Cycle 2'!E1299="","", 'New Cycle 2'!E1299),IF($A$20=9, IF('New Cycle 3'!E1299="","", 'New Cycle 3'!E1299),"")))))))))</f>
        <v/>
      </c>
      <c r="U1299" s="32" t="str">
        <f>IF($A$20=1,IF(UDDS!G1299="","",UDDS!G1299),IF($A$20=2,IF('FTP-75'!G1299="","",'FTP-75'!G1299),IF($A$20=3, IF('US06'!G1299="","",'US06'!G1299),IF($A$20=4, IF(NEDC!F1299="","", NEDC!F1299),IF($A$20=5, IF('JPN10-15'!F1299="","",'JPN10-15'!F1299),IF($A$20=6, IF(WLTC!G1299="","", WLTC!G1299),IF($A$20=7, IF('New Cycle 1'!F1299="","", 'New Cycle 1'!F1299),IF($A$20=8, IF('New Cycle 2'!F1299="","", 'New Cycle 2'!F1299),IF($A$20=9, IF('New Cycle 3'!F1299="","", 'New Cycle 3'!F1299),"")))))))))</f>
        <v/>
      </c>
    </row>
    <row r="1300" spans="16:21" x14ac:dyDescent="0.25">
      <c r="P1300" s="8" t="str">
        <f>IF($A$20=1,IF(UDDS!A1300="","",UDDS!A1300),IF($A$20=2,IF('FTP-75'!A1300="","",'FTP-75'!A1300),IF($A$20=3, IF('US06'!A1300="","",'US06'!A1300),IF($A$20=4, IF(NEDC!A1300="","", NEDC!A1300),IF($A$20=5, IF('JPN10-15'!A1300="","",'JPN10-15'!A1300),IF($A$20=6, IF(WLTC!B1300="","", WLTC!B1300),IF($A$20=7, IF('New Cycle 1'!A1300="","", 'New Cycle 1'!A1300),IF($A$20=8, IF('New Cycle 2'!A1300="","", 'New Cycle 3'!A1300),IF($A$20=9, IF('New Cycle 3'!A1300="","", 'New Cycle 3'!A1300),"")))))))))</f>
        <v/>
      </c>
      <c r="Q1300" s="32" t="str">
        <f>IF($A$20=1,IF(UDDS!C1300="","",UDDS!C1300),IF($A$20=2,IF('FTP-75'!C1300="","",'FTP-75'!C1300),IF($A$20=3, IF('US06'!C1300="","",'US06'!C1300),IF($A$20=4, IF(NEDC!B1300="","", NEDC!B1300),IF($A$20=5, IF('JPN10-15'!B1300="","",'JPN10-15'!B1300),IF($A$20=6, IF(WLTC!C1300="","", WLTC!C1300),IF($A$20=7, IF('New Cycle 1'!B1300="","", 'New Cycle 1'!B1300),IF($A$20=8, IF('New Cycle 2'!B1300="","", 'New Cycle 2'!B1300),IF($A$20=9, IF('New Cycle 3'!B1300="","", 'New Cycle 3'!B1300),"")))))))))</f>
        <v/>
      </c>
      <c r="R1300" s="32" t="str">
        <f>IF($A$20=1,IF(UDDS!D1300="","",UDDS!D1300),IF($A$20=2,IF('FTP-75'!D1300="","",'FTP-75'!D1300),IF($A$20=3, IF('US06'!D1300="","",'US06'!D1300),IF($A$20=4, IF(NEDC!C1300="","", NEDC!C1300),IF($A$20=5, IF('JPN10-15'!C1300="","",'JPN10-15'!C1300),IF($A$20=6, IF(WLTC!D1300="","", WLTC!D1300),IF($A$20=7, IF('New Cycle 1'!C1300="","", 'New Cycle 1'!C1300),IF($A$20=8, IF('New Cycle 2'!C1300="","", 'New Cycle 2'!C1300),IF($A$20=9, IF('New Cycle 3'!C1300="","", 'New Cycle 3'!C1300),"")))))))))</f>
        <v/>
      </c>
      <c r="S1300" s="32" t="str">
        <f>IF($A$20=1,IF(UDDS!E1300="","",UDDS!E1300),IF($A$20=2,IF('FTP-75'!E1300="","",'FTP-75'!E1300),IF($A$20=3, IF('US06'!E1300="","",'US06'!E1300),IF($A$20=4, IF(NEDC!D1300="","", NEDC!D1300),IF($A$20=5, IF('JPN10-15'!D1300="","",'JPN10-15'!D1300),IF($A$20=6, IF(WLTC!E1300="","", WLTC!E1300),IF($A$20=7, IF('New Cycle 1'!D1300="","", 'New Cycle 1'!D1300),IF($A$20=8, IF('New Cycle 2'!D1300="","", 'New Cycle 2'!D1300),IF($A$20=9, IF('New Cycle 3'!D1300="","", 'New Cycle 3'!D1300),"")))))))))</f>
        <v/>
      </c>
      <c r="T1300" s="32" t="str">
        <f>IF($A$20=1,IF(UDDS!F1300="","",UDDS!F1300),IF($A$20=2,IF('FTP-75'!F1300="","",'FTP-75'!F1300),IF($A$20=3, IF('US06'!F1300="","",'US06'!F1300),IF($A$20=4, IF(NEDC!E1300="","", NEDC!E1300),IF($A$20=5, IF('JPN10-15'!E1300="","",'JPN10-15'!E1300),IF($A$20=6, IF(WLTC!F1300="","", WLTC!F1300),IF($A$20=7, IF('New Cycle 1'!E1300="","", 'New Cycle 1'!E1300),IF($A$20=8, IF('New Cycle 2'!E1300="","", 'New Cycle 2'!E1300),IF($A$20=9, IF('New Cycle 3'!E1300="","", 'New Cycle 3'!E1300),"")))))))))</f>
        <v/>
      </c>
      <c r="U1300" s="32" t="str">
        <f>IF($A$20=1,IF(UDDS!G1300="","",UDDS!G1300),IF($A$20=2,IF('FTP-75'!G1300="","",'FTP-75'!G1300),IF($A$20=3, IF('US06'!G1300="","",'US06'!G1300),IF($A$20=4, IF(NEDC!F1300="","", NEDC!F1300),IF($A$20=5, IF('JPN10-15'!F1300="","",'JPN10-15'!F1300),IF($A$20=6, IF(WLTC!G1300="","", WLTC!G1300),IF($A$20=7, IF('New Cycle 1'!F1300="","", 'New Cycle 1'!F1300),IF($A$20=8, IF('New Cycle 2'!F1300="","", 'New Cycle 2'!F1300),IF($A$20=9, IF('New Cycle 3'!F1300="","", 'New Cycle 3'!F1300),"")))))))))</f>
        <v/>
      </c>
    </row>
    <row r="1301" spans="16:21" x14ac:dyDescent="0.25">
      <c r="P1301" s="8" t="str">
        <f>IF($A$20=1,IF(UDDS!A1301="","",UDDS!A1301),IF($A$20=2,IF('FTP-75'!A1301="","",'FTP-75'!A1301),IF($A$20=3, IF('US06'!A1301="","",'US06'!A1301),IF($A$20=4, IF(NEDC!A1301="","", NEDC!A1301),IF($A$20=5, IF('JPN10-15'!A1301="","",'JPN10-15'!A1301),IF($A$20=6, IF(WLTC!B1301="","", WLTC!B1301),IF($A$20=7, IF('New Cycle 1'!A1301="","", 'New Cycle 1'!A1301),IF($A$20=8, IF('New Cycle 2'!A1301="","", 'New Cycle 3'!A1301),IF($A$20=9, IF('New Cycle 3'!A1301="","", 'New Cycle 3'!A1301),"")))))))))</f>
        <v/>
      </c>
      <c r="Q1301" s="32" t="str">
        <f>IF($A$20=1,IF(UDDS!C1301="","",UDDS!C1301),IF($A$20=2,IF('FTP-75'!C1301="","",'FTP-75'!C1301),IF($A$20=3, IF('US06'!C1301="","",'US06'!C1301),IF($A$20=4, IF(NEDC!B1301="","", NEDC!B1301),IF($A$20=5, IF('JPN10-15'!B1301="","",'JPN10-15'!B1301),IF($A$20=6, IF(WLTC!C1301="","", WLTC!C1301),IF($A$20=7, IF('New Cycle 1'!B1301="","", 'New Cycle 1'!B1301),IF($A$20=8, IF('New Cycle 2'!B1301="","", 'New Cycle 2'!B1301),IF($A$20=9, IF('New Cycle 3'!B1301="","", 'New Cycle 3'!B1301),"")))))))))</f>
        <v/>
      </c>
      <c r="R1301" s="32" t="str">
        <f>IF($A$20=1,IF(UDDS!D1301="","",UDDS!D1301),IF($A$20=2,IF('FTP-75'!D1301="","",'FTP-75'!D1301),IF($A$20=3, IF('US06'!D1301="","",'US06'!D1301),IF($A$20=4, IF(NEDC!C1301="","", NEDC!C1301),IF($A$20=5, IF('JPN10-15'!C1301="","",'JPN10-15'!C1301),IF($A$20=6, IF(WLTC!D1301="","", WLTC!D1301),IF($A$20=7, IF('New Cycle 1'!C1301="","", 'New Cycle 1'!C1301),IF($A$20=8, IF('New Cycle 2'!C1301="","", 'New Cycle 2'!C1301),IF($A$20=9, IF('New Cycle 3'!C1301="","", 'New Cycle 3'!C1301),"")))))))))</f>
        <v/>
      </c>
      <c r="S1301" s="32" t="str">
        <f>IF($A$20=1,IF(UDDS!E1301="","",UDDS!E1301),IF($A$20=2,IF('FTP-75'!E1301="","",'FTP-75'!E1301),IF($A$20=3, IF('US06'!E1301="","",'US06'!E1301),IF($A$20=4, IF(NEDC!D1301="","", NEDC!D1301),IF($A$20=5, IF('JPN10-15'!D1301="","",'JPN10-15'!D1301),IF($A$20=6, IF(WLTC!E1301="","", WLTC!E1301),IF($A$20=7, IF('New Cycle 1'!D1301="","", 'New Cycle 1'!D1301),IF($A$20=8, IF('New Cycle 2'!D1301="","", 'New Cycle 2'!D1301),IF($A$20=9, IF('New Cycle 3'!D1301="","", 'New Cycle 3'!D1301),"")))))))))</f>
        <v/>
      </c>
      <c r="T1301" s="32" t="str">
        <f>IF($A$20=1,IF(UDDS!F1301="","",UDDS!F1301),IF($A$20=2,IF('FTP-75'!F1301="","",'FTP-75'!F1301),IF($A$20=3, IF('US06'!F1301="","",'US06'!F1301),IF($A$20=4, IF(NEDC!E1301="","", NEDC!E1301),IF($A$20=5, IF('JPN10-15'!E1301="","",'JPN10-15'!E1301),IF($A$20=6, IF(WLTC!F1301="","", WLTC!F1301),IF($A$20=7, IF('New Cycle 1'!E1301="","", 'New Cycle 1'!E1301),IF($A$20=8, IF('New Cycle 2'!E1301="","", 'New Cycle 2'!E1301),IF($A$20=9, IF('New Cycle 3'!E1301="","", 'New Cycle 3'!E1301),"")))))))))</f>
        <v/>
      </c>
      <c r="U1301" s="32" t="str">
        <f>IF($A$20=1,IF(UDDS!G1301="","",UDDS!G1301),IF($A$20=2,IF('FTP-75'!G1301="","",'FTP-75'!G1301),IF($A$20=3, IF('US06'!G1301="","",'US06'!G1301),IF($A$20=4, IF(NEDC!F1301="","", NEDC!F1301),IF($A$20=5, IF('JPN10-15'!F1301="","",'JPN10-15'!F1301),IF($A$20=6, IF(WLTC!G1301="","", WLTC!G1301),IF($A$20=7, IF('New Cycle 1'!F1301="","", 'New Cycle 1'!F1301),IF($A$20=8, IF('New Cycle 2'!F1301="","", 'New Cycle 2'!F1301),IF($A$20=9, IF('New Cycle 3'!F1301="","", 'New Cycle 3'!F1301),"")))))))))</f>
        <v/>
      </c>
    </row>
    <row r="1302" spans="16:21" x14ac:dyDescent="0.25">
      <c r="P1302" s="8" t="str">
        <f>IF($A$20=1,IF(UDDS!A1302="","",UDDS!A1302),IF($A$20=2,IF('FTP-75'!A1302="","",'FTP-75'!A1302),IF($A$20=3, IF('US06'!A1302="","",'US06'!A1302),IF($A$20=4, IF(NEDC!A1302="","", NEDC!A1302),IF($A$20=5, IF('JPN10-15'!A1302="","",'JPN10-15'!A1302),IF($A$20=6, IF(WLTC!B1302="","", WLTC!B1302),IF($A$20=7, IF('New Cycle 1'!A1302="","", 'New Cycle 1'!A1302),IF($A$20=8, IF('New Cycle 2'!A1302="","", 'New Cycle 3'!A1302),IF($A$20=9, IF('New Cycle 3'!A1302="","", 'New Cycle 3'!A1302),"")))))))))</f>
        <v/>
      </c>
      <c r="Q1302" s="32" t="str">
        <f>IF($A$20=1,IF(UDDS!C1302="","",UDDS!C1302),IF($A$20=2,IF('FTP-75'!C1302="","",'FTP-75'!C1302),IF($A$20=3, IF('US06'!C1302="","",'US06'!C1302),IF($A$20=4, IF(NEDC!B1302="","", NEDC!B1302),IF($A$20=5, IF('JPN10-15'!B1302="","",'JPN10-15'!B1302),IF($A$20=6, IF(WLTC!C1302="","", WLTC!C1302),IF($A$20=7, IF('New Cycle 1'!B1302="","", 'New Cycle 1'!B1302),IF($A$20=8, IF('New Cycle 2'!B1302="","", 'New Cycle 2'!B1302),IF($A$20=9, IF('New Cycle 3'!B1302="","", 'New Cycle 3'!B1302),"")))))))))</f>
        <v/>
      </c>
      <c r="R1302" s="32" t="str">
        <f>IF($A$20=1,IF(UDDS!D1302="","",UDDS!D1302),IF($A$20=2,IF('FTP-75'!D1302="","",'FTP-75'!D1302),IF($A$20=3, IF('US06'!D1302="","",'US06'!D1302),IF($A$20=4, IF(NEDC!C1302="","", NEDC!C1302),IF($A$20=5, IF('JPN10-15'!C1302="","",'JPN10-15'!C1302),IF($A$20=6, IF(WLTC!D1302="","", WLTC!D1302),IF($A$20=7, IF('New Cycle 1'!C1302="","", 'New Cycle 1'!C1302),IF($A$20=8, IF('New Cycle 2'!C1302="","", 'New Cycle 2'!C1302),IF($A$20=9, IF('New Cycle 3'!C1302="","", 'New Cycle 3'!C1302),"")))))))))</f>
        <v/>
      </c>
      <c r="S1302" s="32" t="str">
        <f>IF($A$20=1,IF(UDDS!E1302="","",UDDS!E1302),IF($A$20=2,IF('FTP-75'!E1302="","",'FTP-75'!E1302),IF($A$20=3, IF('US06'!E1302="","",'US06'!E1302),IF($A$20=4, IF(NEDC!D1302="","", NEDC!D1302),IF($A$20=5, IF('JPN10-15'!D1302="","",'JPN10-15'!D1302),IF($A$20=6, IF(WLTC!E1302="","", WLTC!E1302),IF($A$20=7, IF('New Cycle 1'!D1302="","", 'New Cycle 1'!D1302),IF($A$20=8, IF('New Cycle 2'!D1302="","", 'New Cycle 2'!D1302),IF($A$20=9, IF('New Cycle 3'!D1302="","", 'New Cycle 3'!D1302),"")))))))))</f>
        <v/>
      </c>
      <c r="T1302" s="32" t="str">
        <f>IF($A$20=1,IF(UDDS!F1302="","",UDDS!F1302),IF($A$20=2,IF('FTP-75'!F1302="","",'FTP-75'!F1302),IF($A$20=3, IF('US06'!F1302="","",'US06'!F1302),IF($A$20=4, IF(NEDC!E1302="","", NEDC!E1302),IF($A$20=5, IF('JPN10-15'!E1302="","",'JPN10-15'!E1302),IF($A$20=6, IF(WLTC!F1302="","", WLTC!F1302),IF($A$20=7, IF('New Cycle 1'!E1302="","", 'New Cycle 1'!E1302),IF($A$20=8, IF('New Cycle 2'!E1302="","", 'New Cycle 2'!E1302),IF($A$20=9, IF('New Cycle 3'!E1302="","", 'New Cycle 3'!E1302),"")))))))))</f>
        <v/>
      </c>
      <c r="U1302" s="32" t="str">
        <f>IF($A$20=1,IF(UDDS!G1302="","",UDDS!G1302),IF($A$20=2,IF('FTP-75'!G1302="","",'FTP-75'!G1302),IF($A$20=3, IF('US06'!G1302="","",'US06'!G1302),IF($A$20=4, IF(NEDC!F1302="","", NEDC!F1302),IF($A$20=5, IF('JPN10-15'!F1302="","",'JPN10-15'!F1302),IF($A$20=6, IF(WLTC!G1302="","", WLTC!G1302),IF($A$20=7, IF('New Cycle 1'!F1302="","", 'New Cycle 1'!F1302),IF($A$20=8, IF('New Cycle 2'!F1302="","", 'New Cycle 2'!F1302),IF($A$20=9, IF('New Cycle 3'!F1302="","", 'New Cycle 3'!F1302),"")))))))))</f>
        <v/>
      </c>
    </row>
    <row r="1303" spans="16:21" x14ac:dyDescent="0.25">
      <c r="P1303" s="8" t="str">
        <f>IF($A$20=1,IF(UDDS!A1303="","",UDDS!A1303),IF($A$20=2,IF('FTP-75'!A1303="","",'FTP-75'!A1303),IF($A$20=3, IF('US06'!A1303="","",'US06'!A1303),IF($A$20=4, IF(NEDC!A1303="","", NEDC!A1303),IF($A$20=5, IF('JPN10-15'!A1303="","",'JPN10-15'!A1303),IF($A$20=6, IF(WLTC!B1303="","", WLTC!B1303),IF($A$20=7, IF('New Cycle 1'!A1303="","", 'New Cycle 1'!A1303),IF($A$20=8, IF('New Cycle 2'!A1303="","", 'New Cycle 3'!A1303),IF($A$20=9, IF('New Cycle 3'!A1303="","", 'New Cycle 3'!A1303),"")))))))))</f>
        <v/>
      </c>
      <c r="Q1303" s="32" t="str">
        <f>IF($A$20=1,IF(UDDS!C1303="","",UDDS!C1303),IF($A$20=2,IF('FTP-75'!C1303="","",'FTP-75'!C1303),IF($A$20=3, IF('US06'!C1303="","",'US06'!C1303),IF($A$20=4, IF(NEDC!B1303="","", NEDC!B1303),IF($A$20=5, IF('JPN10-15'!B1303="","",'JPN10-15'!B1303),IF($A$20=6, IF(WLTC!C1303="","", WLTC!C1303),IF($A$20=7, IF('New Cycle 1'!B1303="","", 'New Cycle 1'!B1303),IF($A$20=8, IF('New Cycle 2'!B1303="","", 'New Cycle 2'!B1303),IF($A$20=9, IF('New Cycle 3'!B1303="","", 'New Cycle 3'!B1303),"")))))))))</f>
        <v/>
      </c>
      <c r="R1303" s="32" t="str">
        <f>IF($A$20=1,IF(UDDS!D1303="","",UDDS!D1303),IF($A$20=2,IF('FTP-75'!D1303="","",'FTP-75'!D1303),IF($A$20=3, IF('US06'!D1303="","",'US06'!D1303),IF($A$20=4, IF(NEDC!C1303="","", NEDC!C1303),IF($A$20=5, IF('JPN10-15'!C1303="","",'JPN10-15'!C1303),IF($A$20=6, IF(WLTC!D1303="","", WLTC!D1303),IF($A$20=7, IF('New Cycle 1'!C1303="","", 'New Cycle 1'!C1303),IF($A$20=8, IF('New Cycle 2'!C1303="","", 'New Cycle 2'!C1303),IF($A$20=9, IF('New Cycle 3'!C1303="","", 'New Cycle 3'!C1303),"")))))))))</f>
        <v/>
      </c>
      <c r="S1303" s="32" t="str">
        <f>IF($A$20=1,IF(UDDS!E1303="","",UDDS!E1303),IF($A$20=2,IF('FTP-75'!E1303="","",'FTP-75'!E1303),IF($A$20=3, IF('US06'!E1303="","",'US06'!E1303),IF($A$20=4, IF(NEDC!D1303="","", NEDC!D1303),IF($A$20=5, IF('JPN10-15'!D1303="","",'JPN10-15'!D1303),IF($A$20=6, IF(WLTC!E1303="","", WLTC!E1303),IF($A$20=7, IF('New Cycle 1'!D1303="","", 'New Cycle 1'!D1303),IF($A$20=8, IF('New Cycle 2'!D1303="","", 'New Cycle 2'!D1303),IF($A$20=9, IF('New Cycle 3'!D1303="","", 'New Cycle 3'!D1303),"")))))))))</f>
        <v/>
      </c>
      <c r="T1303" s="32" t="str">
        <f>IF($A$20=1,IF(UDDS!F1303="","",UDDS!F1303),IF($A$20=2,IF('FTP-75'!F1303="","",'FTP-75'!F1303),IF($A$20=3, IF('US06'!F1303="","",'US06'!F1303),IF($A$20=4, IF(NEDC!E1303="","", NEDC!E1303),IF($A$20=5, IF('JPN10-15'!E1303="","",'JPN10-15'!E1303),IF($A$20=6, IF(WLTC!F1303="","", WLTC!F1303),IF($A$20=7, IF('New Cycle 1'!E1303="","", 'New Cycle 1'!E1303),IF($A$20=8, IF('New Cycle 2'!E1303="","", 'New Cycle 2'!E1303),IF($A$20=9, IF('New Cycle 3'!E1303="","", 'New Cycle 3'!E1303),"")))))))))</f>
        <v/>
      </c>
      <c r="U1303" s="32" t="str">
        <f>IF($A$20=1,IF(UDDS!G1303="","",UDDS!G1303),IF($A$20=2,IF('FTP-75'!G1303="","",'FTP-75'!G1303),IF($A$20=3, IF('US06'!G1303="","",'US06'!G1303),IF($A$20=4, IF(NEDC!F1303="","", NEDC!F1303),IF($A$20=5, IF('JPN10-15'!F1303="","",'JPN10-15'!F1303),IF($A$20=6, IF(WLTC!G1303="","", WLTC!G1303),IF($A$20=7, IF('New Cycle 1'!F1303="","", 'New Cycle 1'!F1303),IF($A$20=8, IF('New Cycle 2'!F1303="","", 'New Cycle 2'!F1303),IF($A$20=9, IF('New Cycle 3'!F1303="","", 'New Cycle 3'!F1303),"")))))))))</f>
        <v/>
      </c>
    </row>
    <row r="1304" spans="16:21" x14ac:dyDescent="0.25">
      <c r="P1304" s="8" t="str">
        <f>IF($A$20=1,IF(UDDS!A1304="","",UDDS!A1304),IF($A$20=2,IF('FTP-75'!A1304="","",'FTP-75'!A1304),IF($A$20=3, IF('US06'!A1304="","",'US06'!A1304),IF($A$20=4, IF(NEDC!A1304="","", NEDC!A1304),IF($A$20=5, IF('JPN10-15'!A1304="","",'JPN10-15'!A1304),IF($A$20=6, IF(WLTC!B1304="","", WLTC!B1304),IF($A$20=7, IF('New Cycle 1'!A1304="","", 'New Cycle 1'!A1304),IF($A$20=8, IF('New Cycle 2'!A1304="","", 'New Cycle 3'!A1304),IF($A$20=9, IF('New Cycle 3'!A1304="","", 'New Cycle 3'!A1304),"")))))))))</f>
        <v/>
      </c>
      <c r="Q1304" s="32" t="str">
        <f>IF($A$20=1,IF(UDDS!C1304="","",UDDS!C1304),IF($A$20=2,IF('FTP-75'!C1304="","",'FTP-75'!C1304),IF($A$20=3, IF('US06'!C1304="","",'US06'!C1304),IF($A$20=4, IF(NEDC!B1304="","", NEDC!B1304),IF($A$20=5, IF('JPN10-15'!B1304="","",'JPN10-15'!B1304),IF($A$20=6, IF(WLTC!C1304="","", WLTC!C1304),IF($A$20=7, IF('New Cycle 1'!B1304="","", 'New Cycle 1'!B1304),IF($A$20=8, IF('New Cycle 2'!B1304="","", 'New Cycle 2'!B1304),IF($A$20=9, IF('New Cycle 3'!B1304="","", 'New Cycle 3'!B1304),"")))))))))</f>
        <v/>
      </c>
      <c r="R1304" s="32" t="str">
        <f>IF($A$20=1,IF(UDDS!D1304="","",UDDS!D1304),IF($A$20=2,IF('FTP-75'!D1304="","",'FTP-75'!D1304),IF($A$20=3, IF('US06'!D1304="","",'US06'!D1304),IF($A$20=4, IF(NEDC!C1304="","", NEDC!C1304),IF($A$20=5, IF('JPN10-15'!C1304="","",'JPN10-15'!C1304),IF($A$20=6, IF(WLTC!D1304="","", WLTC!D1304),IF($A$20=7, IF('New Cycle 1'!C1304="","", 'New Cycle 1'!C1304),IF($A$20=8, IF('New Cycle 2'!C1304="","", 'New Cycle 2'!C1304),IF($A$20=9, IF('New Cycle 3'!C1304="","", 'New Cycle 3'!C1304),"")))))))))</f>
        <v/>
      </c>
      <c r="S1304" s="32" t="str">
        <f>IF($A$20=1,IF(UDDS!E1304="","",UDDS!E1304),IF($A$20=2,IF('FTP-75'!E1304="","",'FTP-75'!E1304),IF($A$20=3, IF('US06'!E1304="","",'US06'!E1304),IF($A$20=4, IF(NEDC!D1304="","", NEDC!D1304),IF($A$20=5, IF('JPN10-15'!D1304="","",'JPN10-15'!D1304),IF($A$20=6, IF(WLTC!E1304="","", WLTC!E1304),IF($A$20=7, IF('New Cycle 1'!D1304="","", 'New Cycle 1'!D1304),IF($A$20=8, IF('New Cycle 2'!D1304="","", 'New Cycle 2'!D1304),IF($A$20=9, IF('New Cycle 3'!D1304="","", 'New Cycle 3'!D1304),"")))))))))</f>
        <v/>
      </c>
      <c r="T1304" s="32" t="str">
        <f>IF($A$20=1,IF(UDDS!F1304="","",UDDS!F1304),IF($A$20=2,IF('FTP-75'!F1304="","",'FTP-75'!F1304),IF($A$20=3, IF('US06'!F1304="","",'US06'!F1304),IF($A$20=4, IF(NEDC!E1304="","", NEDC!E1304),IF($A$20=5, IF('JPN10-15'!E1304="","",'JPN10-15'!E1304),IF($A$20=6, IF(WLTC!F1304="","", WLTC!F1304),IF($A$20=7, IF('New Cycle 1'!E1304="","", 'New Cycle 1'!E1304),IF($A$20=8, IF('New Cycle 2'!E1304="","", 'New Cycle 2'!E1304),IF($A$20=9, IF('New Cycle 3'!E1304="","", 'New Cycle 3'!E1304),"")))))))))</f>
        <v/>
      </c>
      <c r="U1304" s="32" t="str">
        <f>IF($A$20=1,IF(UDDS!G1304="","",UDDS!G1304),IF($A$20=2,IF('FTP-75'!G1304="","",'FTP-75'!G1304),IF($A$20=3, IF('US06'!G1304="","",'US06'!G1304),IF($A$20=4, IF(NEDC!F1304="","", NEDC!F1304),IF($A$20=5, IF('JPN10-15'!F1304="","",'JPN10-15'!F1304),IF($A$20=6, IF(WLTC!G1304="","", WLTC!G1304),IF($A$20=7, IF('New Cycle 1'!F1304="","", 'New Cycle 1'!F1304),IF($A$20=8, IF('New Cycle 2'!F1304="","", 'New Cycle 2'!F1304),IF($A$20=9, IF('New Cycle 3'!F1304="","", 'New Cycle 3'!F1304),"")))))))))</f>
        <v/>
      </c>
    </row>
    <row r="1305" spans="16:21" x14ac:dyDescent="0.25">
      <c r="P1305" s="8" t="str">
        <f>IF($A$20=1,IF(UDDS!A1305="","",UDDS!A1305),IF($A$20=2,IF('FTP-75'!A1305="","",'FTP-75'!A1305),IF($A$20=3, IF('US06'!A1305="","",'US06'!A1305),IF($A$20=4, IF(NEDC!A1305="","", NEDC!A1305),IF($A$20=5, IF('JPN10-15'!A1305="","",'JPN10-15'!A1305),IF($A$20=6, IF(WLTC!B1305="","", WLTC!B1305),IF($A$20=7, IF('New Cycle 1'!A1305="","", 'New Cycle 1'!A1305),IF($A$20=8, IF('New Cycle 2'!A1305="","", 'New Cycle 3'!A1305),IF($A$20=9, IF('New Cycle 3'!A1305="","", 'New Cycle 3'!A1305),"")))))))))</f>
        <v/>
      </c>
      <c r="Q1305" s="32" t="str">
        <f>IF($A$20=1,IF(UDDS!C1305="","",UDDS!C1305),IF($A$20=2,IF('FTP-75'!C1305="","",'FTP-75'!C1305),IF($A$20=3, IF('US06'!C1305="","",'US06'!C1305),IF($A$20=4, IF(NEDC!B1305="","", NEDC!B1305),IF($A$20=5, IF('JPN10-15'!B1305="","",'JPN10-15'!B1305),IF($A$20=6, IF(WLTC!C1305="","", WLTC!C1305),IF($A$20=7, IF('New Cycle 1'!B1305="","", 'New Cycle 1'!B1305),IF($A$20=8, IF('New Cycle 2'!B1305="","", 'New Cycle 2'!B1305),IF($A$20=9, IF('New Cycle 3'!B1305="","", 'New Cycle 3'!B1305),"")))))))))</f>
        <v/>
      </c>
      <c r="R1305" s="32" t="str">
        <f>IF($A$20=1,IF(UDDS!D1305="","",UDDS!D1305),IF($A$20=2,IF('FTP-75'!D1305="","",'FTP-75'!D1305),IF($A$20=3, IF('US06'!D1305="","",'US06'!D1305),IF($A$20=4, IF(NEDC!C1305="","", NEDC!C1305),IF($A$20=5, IF('JPN10-15'!C1305="","",'JPN10-15'!C1305),IF($A$20=6, IF(WLTC!D1305="","", WLTC!D1305),IF($A$20=7, IF('New Cycle 1'!C1305="","", 'New Cycle 1'!C1305),IF($A$20=8, IF('New Cycle 2'!C1305="","", 'New Cycle 2'!C1305),IF($A$20=9, IF('New Cycle 3'!C1305="","", 'New Cycle 3'!C1305),"")))))))))</f>
        <v/>
      </c>
      <c r="S1305" s="32" t="str">
        <f>IF($A$20=1,IF(UDDS!E1305="","",UDDS!E1305),IF($A$20=2,IF('FTP-75'!E1305="","",'FTP-75'!E1305),IF($A$20=3, IF('US06'!E1305="","",'US06'!E1305),IF($A$20=4, IF(NEDC!D1305="","", NEDC!D1305),IF($A$20=5, IF('JPN10-15'!D1305="","",'JPN10-15'!D1305),IF($A$20=6, IF(WLTC!E1305="","", WLTC!E1305),IF($A$20=7, IF('New Cycle 1'!D1305="","", 'New Cycle 1'!D1305),IF($A$20=8, IF('New Cycle 2'!D1305="","", 'New Cycle 2'!D1305),IF($A$20=9, IF('New Cycle 3'!D1305="","", 'New Cycle 3'!D1305),"")))))))))</f>
        <v/>
      </c>
      <c r="T1305" s="32" t="str">
        <f>IF($A$20=1,IF(UDDS!F1305="","",UDDS!F1305),IF($A$20=2,IF('FTP-75'!F1305="","",'FTP-75'!F1305),IF($A$20=3, IF('US06'!F1305="","",'US06'!F1305),IF($A$20=4, IF(NEDC!E1305="","", NEDC!E1305),IF($A$20=5, IF('JPN10-15'!E1305="","",'JPN10-15'!E1305),IF($A$20=6, IF(WLTC!F1305="","", WLTC!F1305),IF($A$20=7, IF('New Cycle 1'!E1305="","", 'New Cycle 1'!E1305),IF($A$20=8, IF('New Cycle 2'!E1305="","", 'New Cycle 2'!E1305),IF($A$20=9, IF('New Cycle 3'!E1305="","", 'New Cycle 3'!E1305),"")))))))))</f>
        <v/>
      </c>
      <c r="U1305" s="32" t="str">
        <f>IF($A$20=1,IF(UDDS!G1305="","",UDDS!G1305),IF($A$20=2,IF('FTP-75'!G1305="","",'FTP-75'!G1305),IF($A$20=3, IF('US06'!G1305="","",'US06'!G1305),IF($A$20=4, IF(NEDC!F1305="","", NEDC!F1305),IF($A$20=5, IF('JPN10-15'!F1305="","",'JPN10-15'!F1305),IF($A$20=6, IF(WLTC!G1305="","", WLTC!G1305),IF($A$20=7, IF('New Cycle 1'!F1305="","", 'New Cycle 1'!F1305),IF($A$20=8, IF('New Cycle 2'!F1305="","", 'New Cycle 2'!F1305),IF($A$20=9, IF('New Cycle 3'!F1305="","", 'New Cycle 3'!F1305),"")))))))))</f>
        <v/>
      </c>
    </row>
    <row r="1306" spans="16:21" x14ac:dyDescent="0.25">
      <c r="P1306" s="8" t="str">
        <f>IF($A$20=1,IF(UDDS!A1306="","",UDDS!A1306),IF($A$20=2,IF('FTP-75'!A1306="","",'FTP-75'!A1306),IF($A$20=3, IF('US06'!A1306="","",'US06'!A1306),IF($A$20=4, IF(NEDC!A1306="","", NEDC!A1306),IF($A$20=5, IF('JPN10-15'!A1306="","",'JPN10-15'!A1306),IF($A$20=6, IF(WLTC!B1306="","", WLTC!B1306),IF($A$20=7, IF('New Cycle 1'!A1306="","", 'New Cycle 1'!A1306),IF($A$20=8, IF('New Cycle 2'!A1306="","", 'New Cycle 3'!A1306),IF($A$20=9, IF('New Cycle 3'!A1306="","", 'New Cycle 3'!A1306),"")))))))))</f>
        <v/>
      </c>
      <c r="Q1306" s="32" t="str">
        <f>IF($A$20=1,IF(UDDS!C1306="","",UDDS!C1306),IF($A$20=2,IF('FTP-75'!C1306="","",'FTP-75'!C1306),IF($A$20=3, IF('US06'!C1306="","",'US06'!C1306),IF($A$20=4, IF(NEDC!B1306="","", NEDC!B1306),IF($A$20=5, IF('JPN10-15'!B1306="","",'JPN10-15'!B1306),IF($A$20=6, IF(WLTC!C1306="","", WLTC!C1306),IF($A$20=7, IF('New Cycle 1'!B1306="","", 'New Cycle 1'!B1306),IF($A$20=8, IF('New Cycle 2'!B1306="","", 'New Cycle 2'!B1306),IF($A$20=9, IF('New Cycle 3'!B1306="","", 'New Cycle 3'!B1306),"")))))))))</f>
        <v/>
      </c>
      <c r="R1306" s="32" t="str">
        <f>IF($A$20=1,IF(UDDS!D1306="","",UDDS!D1306),IF($A$20=2,IF('FTP-75'!D1306="","",'FTP-75'!D1306),IF($A$20=3, IF('US06'!D1306="","",'US06'!D1306),IF($A$20=4, IF(NEDC!C1306="","", NEDC!C1306),IF($A$20=5, IF('JPN10-15'!C1306="","",'JPN10-15'!C1306),IF($A$20=6, IF(WLTC!D1306="","", WLTC!D1306),IF($A$20=7, IF('New Cycle 1'!C1306="","", 'New Cycle 1'!C1306),IF($A$20=8, IF('New Cycle 2'!C1306="","", 'New Cycle 2'!C1306),IF($A$20=9, IF('New Cycle 3'!C1306="","", 'New Cycle 3'!C1306),"")))))))))</f>
        <v/>
      </c>
      <c r="S1306" s="32" t="str">
        <f>IF($A$20=1,IF(UDDS!E1306="","",UDDS!E1306),IF($A$20=2,IF('FTP-75'!E1306="","",'FTP-75'!E1306),IF($A$20=3, IF('US06'!E1306="","",'US06'!E1306),IF($A$20=4, IF(NEDC!D1306="","", NEDC!D1306),IF($A$20=5, IF('JPN10-15'!D1306="","",'JPN10-15'!D1306),IF($A$20=6, IF(WLTC!E1306="","", WLTC!E1306),IF($A$20=7, IF('New Cycle 1'!D1306="","", 'New Cycle 1'!D1306),IF($A$20=8, IF('New Cycle 2'!D1306="","", 'New Cycle 2'!D1306),IF($A$20=9, IF('New Cycle 3'!D1306="","", 'New Cycle 3'!D1306),"")))))))))</f>
        <v/>
      </c>
      <c r="T1306" s="32" t="str">
        <f>IF($A$20=1,IF(UDDS!F1306="","",UDDS!F1306),IF($A$20=2,IF('FTP-75'!F1306="","",'FTP-75'!F1306),IF($A$20=3, IF('US06'!F1306="","",'US06'!F1306),IF($A$20=4, IF(NEDC!E1306="","", NEDC!E1306),IF($A$20=5, IF('JPN10-15'!E1306="","",'JPN10-15'!E1306),IF($A$20=6, IF(WLTC!F1306="","", WLTC!F1306),IF($A$20=7, IF('New Cycle 1'!E1306="","", 'New Cycle 1'!E1306),IF($A$20=8, IF('New Cycle 2'!E1306="","", 'New Cycle 2'!E1306),IF($A$20=9, IF('New Cycle 3'!E1306="","", 'New Cycle 3'!E1306),"")))))))))</f>
        <v/>
      </c>
      <c r="U1306" s="32" t="str">
        <f>IF($A$20=1,IF(UDDS!G1306="","",UDDS!G1306),IF($A$20=2,IF('FTP-75'!G1306="","",'FTP-75'!G1306),IF($A$20=3, IF('US06'!G1306="","",'US06'!G1306),IF($A$20=4, IF(NEDC!F1306="","", NEDC!F1306),IF($A$20=5, IF('JPN10-15'!F1306="","",'JPN10-15'!F1306),IF($A$20=6, IF(WLTC!G1306="","", WLTC!G1306),IF($A$20=7, IF('New Cycle 1'!F1306="","", 'New Cycle 1'!F1306),IF($A$20=8, IF('New Cycle 2'!F1306="","", 'New Cycle 2'!F1306),IF($A$20=9, IF('New Cycle 3'!F1306="","", 'New Cycle 3'!F1306),"")))))))))</f>
        <v/>
      </c>
    </row>
    <row r="1307" spans="16:21" x14ac:dyDescent="0.25">
      <c r="P1307" s="8" t="str">
        <f>IF($A$20=1,IF(UDDS!A1307="","",UDDS!A1307),IF($A$20=2,IF('FTP-75'!A1307="","",'FTP-75'!A1307),IF($A$20=3, IF('US06'!A1307="","",'US06'!A1307),IF($A$20=4, IF(NEDC!A1307="","", NEDC!A1307),IF($A$20=5, IF('JPN10-15'!A1307="","",'JPN10-15'!A1307),IF($A$20=6, IF(WLTC!B1307="","", WLTC!B1307),IF($A$20=7, IF('New Cycle 1'!A1307="","", 'New Cycle 1'!A1307),IF($A$20=8, IF('New Cycle 2'!A1307="","", 'New Cycle 3'!A1307),IF($A$20=9, IF('New Cycle 3'!A1307="","", 'New Cycle 3'!A1307),"")))))))))</f>
        <v/>
      </c>
      <c r="Q1307" s="32" t="str">
        <f>IF($A$20=1,IF(UDDS!C1307="","",UDDS!C1307),IF($A$20=2,IF('FTP-75'!C1307="","",'FTP-75'!C1307),IF($A$20=3, IF('US06'!C1307="","",'US06'!C1307),IF($A$20=4, IF(NEDC!B1307="","", NEDC!B1307),IF($A$20=5, IF('JPN10-15'!B1307="","",'JPN10-15'!B1307),IF($A$20=6, IF(WLTC!C1307="","", WLTC!C1307),IF($A$20=7, IF('New Cycle 1'!B1307="","", 'New Cycle 1'!B1307),IF($A$20=8, IF('New Cycle 2'!B1307="","", 'New Cycle 2'!B1307),IF($A$20=9, IF('New Cycle 3'!B1307="","", 'New Cycle 3'!B1307),"")))))))))</f>
        <v/>
      </c>
      <c r="R1307" s="32" t="str">
        <f>IF($A$20=1,IF(UDDS!D1307="","",UDDS!D1307),IF($A$20=2,IF('FTP-75'!D1307="","",'FTP-75'!D1307),IF($A$20=3, IF('US06'!D1307="","",'US06'!D1307),IF($A$20=4, IF(NEDC!C1307="","", NEDC!C1307),IF($A$20=5, IF('JPN10-15'!C1307="","",'JPN10-15'!C1307),IF($A$20=6, IF(WLTC!D1307="","", WLTC!D1307),IF($A$20=7, IF('New Cycle 1'!C1307="","", 'New Cycle 1'!C1307),IF($A$20=8, IF('New Cycle 2'!C1307="","", 'New Cycle 2'!C1307),IF($A$20=9, IF('New Cycle 3'!C1307="","", 'New Cycle 3'!C1307),"")))))))))</f>
        <v/>
      </c>
      <c r="S1307" s="32" t="str">
        <f>IF($A$20=1,IF(UDDS!E1307="","",UDDS!E1307),IF($A$20=2,IF('FTP-75'!E1307="","",'FTP-75'!E1307),IF($A$20=3, IF('US06'!E1307="","",'US06'!E1307),IF($A$20=4, IF(NEDC!D1307="","", NEDC!D1307),IF($A$20=5, IF('JPN10-15'!D1307="","",'JPN10-15'!D1307),IF($A$20=6, IF(WLTC!E1307="","", WLTC!E1307),IF($A$20=7, IF('New Cycle 1'!D1307="","", 'New Cycle 1'!D1307),IF($A$20=8, IF('New Cycle 2'!D1307="","", 'New Cycle 2'!D1307),IF($A$20=9, IF('New Cycle 3'!D1307="","", 'New Cycle 3'!D1307),"")))))))))</f>
        <v/>
      </c>
      <c r="T1307" s="32" t="str">
        <f>IF($A$20=1,IF(UDDS!F1307="","",UDDS!F1307),IF($A$20=2,IF('FTP-75'!F1307="","",'FTP-75'!F1307),IF($A$20=3, IF('US06'!F1307="","",'US06'!F1307),IF($A$20=4, IF(NEDC!E1307="","", NEDC!E1307),IF($A$20=5, IF('JPN10-15'!E1307="","",'JPN10-15'!E1307),IF($A$20=6, IF(WLTC!F1307="","", WLTC!F1307),IF($A$20=7, IF('New Cycle 1'!E1307="","", 'New Cycle 1'!E1307),IF($A$20=8, IF('New Cycle 2'!E1307="","", 'New Cycle 2'!E1307),IF($A$20=9, IF('New Cycle 3'!E1307="","", 'New Cycle 3'!E1307),"")))))))))</f>
        <v/>
      </c>
      <c r="U1307" s="32" t="str">
        <f>IF($A$20=1,IF(UDDS!G1307="","",UDDS!G1307),IF($A$20=2,IF('FTP-75'!G1307="","",'FTP-75'!G1307),IF($A$20=3, IF('US06'!G1307="","",'US06'!G1307),IF($A$20=4, IF(NEDC!F1307="","", NEDC!F1307),IF($A$20=5, IF('JPN10-15'!F1307="","",'JPN10-15'!F1307),IF($A$20=6, IF(WLTC!G1307="","", WLTC!G1307),IF($A$20=7, IF('New Cycle 1'!F1307="","", 'New Cycle 1'!F1307),IF($A$20=8, IF('New Cycle 2'!F1307="","", 'New Cycle 2'!F1307),IF($A$20=9, IF('New Cycle 3'!F1307="","", 'New Cycle 3'!F1307),"")))))))))</f>
        <v/>
      </c>
    </row>
    <row r="1308" spans="16:21" x14ac:dyDescent="0.25">
      <c r="P1308" s="8" t="str">
        <f>IF($A$20=1,IF(UDDS!A1308="","",UDDS!A1308),IF($A$20=2,IF('FTP-75'!A1308="","",'FTP-75'!A1308),IF($A$20=3, IF('US06'!A1308="","",'US06'!A1308),IF($A$20=4, IF(NEDC!A1308="","", NEDC!A1308),IF($A$20=5, IF('JPN10-15'!A1308="","",'JPN10-15'!A1308),IF($A$20=6, IF(WLTC!B1308="","", WLTC!B1308),IF($A$20=7, IF('New Cycle 1'!A1308="","", 'New Cycle 1'!A1308),IF($A$20=8, IF('New Cycle 2'!A1308="","", 'New Cycle 3'!A1308),IF($A$20=9, IF('New Cycle 3'!A1308="","", 'New Cycle 3'!A1308),"")))))))))</f>
        <v/>
      </c>
      <c r="Q1308" s="32" t="str">
        <f>IF($A$20=1,IF(UDDS!C1308="","",UDDS!C1308),IF($A$20=2,IF('FTP-75'!C1308="","",'FTP-75'!C1308),IF($A$20=3, IF('US06'!C1308="","",'US06'!C1308),IF($A$20=4, IF(NEDC!B1308="","", NEDC!B1308),IF($A$20=5, IF('JPN10-15'!B1308="","",'JPN10-15'!B1308),IF($A$20=6, IF(WLTC!C1308="","", WLTC!C1308),IF($A$20=7, IF('New Cycle 1'!B1308="","", 'New Cycle 1'!B1308),IF($A$20=8, IF('New Cycle 2'!B1308="","", 'New Cycle 2'!B1308),IF($A$20=9, IF('New Cycle 3'!B1308="","", 'New Cycle 3'!B1308),"")))))))))</f>
        <v/>
      </c>
      <c r="R1308" s="32" t="str">
        <f>IF($A$20=1,IF(UDDS!D1308="","",UDDS!D1308),IF($A$20=2,IF('FTP-75'!D1308="","",'FTP-75'!D1308),IF($A$20=3, IF('US06'!D1308="","",'US06'!D1308),IF($A$20=4, IF(NEDC!C1308="","", NEDC!C1308),IF($A$20=5, IF('JPN10-15'!C1308="","",'JPN10-15'!C1308),IF($A$20=6, IF(WLTC!D1308="","", WLTC!D1308),IF($A$20=7, IF('New Cycle 1'!C1308="","", 'New Cycle 1'!C1308),IF($A$20=8, IF('New Cycle 2'!C1308="","", 'New Cycle 2'!C1308),IF($A$20=9, IF('New Cycle 3'!C1308="","", 'New Cycle 3'!C1308),"")))))))))</f>
        <v/>
      </c>
      <c r="S1308" s="32" t="str">
        <f>IF($A$20=1,IF(UDDS!E1308="","",UDDS!E1308),IF($A$20=2,IF('FTP-75'!E1308="","",'FTP-75'!E1308),IF($A$20=3, IF('US06'!E1308="","",'US06'!E1308),IF($A$20=4, IF(NEDC!D1308="","", NEDC!D1308),IF($A$20=5, IF('JPN10-15'!D1308="","",'JPN10-15'!D1308),IF($A$20=6, IF(WLTC!E1308="","", WLTC!E1308),IF($A$20=7, IF('New Cycle 1'!D1308="","", 'New Cycle 1'!D1308),IF($A$20=8, IF('New Cycle 2'!D1308="","", 'New Cycle 2'!D1308),IF($A$20=9, IF('New Cycle 3'!D1308="","", 'New Cycle 3'!D1308),"")))))))))</f>
        <v/>
      </c>
      <c r="T1308" s="32" t="str">
        <f>IF($A$20=1,IF(UDDS!F1308="","",UDDS!F1308),IF($A$20=2,IF('FTP-75'!F1308="","",'FTP-75'!F1308),IF($A$20=3, IF('US06'!F1308="","",'US06'!F1308),IF($A$20=4, IF(NEDC!E1308="","", NEDC!E1308),IF($A$20=5, IF('JPN10-15'!E1308="","",'JPN10-15'!E1308),IF($A$20=6, IF(WLTC!F1308="","", WLTC!F1308),IF($A$20=7, IF('New Cycle 1'!E1308="","", 'New Cycle 1'!E1308),IF($A$20=8, IF('New Cycle 2'!E1308="","", 'New Cycle 2'!E1308),IF($A$20=9, IF('New Cycle 3'!E1308="","", 'New Cycle 3'!E1308),"")))))))))</f>
        <v/>
      </c>
      <c r="U1308" s="32" t="str">
        <f>IF($A$20=1,IF(UDDS!G1308="","",UDDS!G1308),IF($A$20=2,IF('FTP-75'!G1308="","",'FTP-75'!G1308),IF($A$20=3, IF('US06'!G1308="","",'US06'!G1308),IF($A$20=4, IF(NEDC!F1308="","", NEDC!F1308),IF($A$20=5, IF('JPN10-15'!F1308="","",'JPN10-15'!F1308),IF($A$20=6, IF(WLTC!G1308="","", WLTC!G1308),IF($A$20=7, IF('New Cycle 1'!F1308="","", 'New Cycle 1'!F1308),IF($A$20=8, IF('New Cycle 2'!F1308="","", 'New Cycle 2'!F1308),IF($A$20=9, IF('New Cycle 3'!F1308="","", 'New Cycle 3'!F1308),"")))))))))</f>
        <v/>
      </c>
    </row>
    <row r="1309" spans="16:21" x14ac:dyDescent="0.25">
      <c r="P1309" s="8" t="str">
        <f>IF($A$20=1,IF(UDDS!A1309="","",UDDS!A1309),IF($A$20=2,IF('FTP-75'!A1309="","",'FTP-75'!A1309),IF($A$20=3, IF('US06'!A1309="","",'US06'!A1309),IF($A$20=4, IF(NEDC!A1309="","", NEDC!A1309),IF($A$20=5, IF('JPN10-15'!A1309="","",'JPN10-15'!A1309),IF($A$20=6, IF(WLTC!B1309="","", WLTC!B1309),IF($A$20=7, IF('New Cycle 1'!A1309="","", 'New Cycle 1'!A1309),IF($A$20=8, IF('New Cycle 2'!A1309="","", 'New Cycle 3'!A1309),IF($A$20=9, IF('New Cycle 3'!A1309="","", 'New Cycle 3'!A1309),"")))))))))</f>
        <v/>
      </c>
      <c r="Q1309" s="32" t="str">
        <f>IF($A$20=1,IF(UDDS!C1309="","",UDDS!C1309),IF($A$20=2,IF('FTP-75'!C1309="","",'FTP-75'!C1309),IF($A$20=3, IF('US06'!C1309="","",'US06'!C1309),IF($A$20=4, IF(NEDC!B1309="","", NEDC!B1309),IF($A$20=5, IF('JPN10-15'!B1309="","",'JPN10-15'!B1309),IF($A$20=6, IF(WLTC!C1309="","", WLTC!C1309),IF($A$20=7, IF('New Cycle 1'!B1309="","", 'New Cycle 1'!B1309),IF($A$20=8, IF('New Cycle 2'!B1309="","", 'New Cycle 2'!B1309),IF($A$20=9, IF('New Cycle 3'!B1309="","", 'New Cycle 3'!B1309),"")))))))))</f>
        <v/>
      </c>
      <c r="R1309" s="32" t="str">
        <f>IF($A$20=1,IF(UDDS!D1309="","",UDDS!D1309),IF($A$20=2,IF('FTP-75'!D1309="","",'FTP-75'!D1309),IF($A$20=3, IF('US06'!D1309="","",'US06'!D1309),IF($A$20=4, IF(NEDC!C1309="","", NEDC!C1309),IF($A$20=5, IF('JPN10-15'!C1309="","",'JPN10-15'!C1309),IF($A$20=6, IF(WLTC!D1309="","", WLTC!D1309),IF($A$20=7, IF('New Cycle 1'!C1309="","", 'New Cycle 1'!C1309),IF($A$20=8, IF('New Cycle 2'!C1309="","", 'New Cycle 2'!C1309),IF($A$20=9, IF('New Cycle 3'!C1309="","", 'New Cycle 3'!C1309),"")))))))))</f>
        <v/>
      </c>
      <c r="S1309" s="32" t="str">
        <f>IF($A$20=1,IF(UDDS!E1309="","",UDDS!E1309),IF($A$20=2,IF('FTP-75'!E1309="","",'FTP-75'!E1309),IF($A$20=3, IF('US06'!E1309="","",'US06'!E1309),IF($A$20=4, IF(NEDC!D1309="","", NEDC!D1309),IF($A$20=5, IF('JPN10-15'!D1309="","",'JPN10-15'!D1309),IF($A$20=6, IF(WLTC!E1309="","", WLTC!E1309),IF($A$20=7, IF('New Cycle 1'!D1309="","", 'New Cycle 1'!D1309),IF($A$20=8, IF('New Cycle 2'!D1309="","", 'New Cycle 2'!D1309),IF($A$20=9, IF('New Cycle 3'!D1309="","", 'New Cycle 3'!D1309),"")))))))))</f>
        <v/>
      </c>
      <c r="T1309" s="32" t="str">
        <f>IF($A$20=1,IF(UDDS!F1309="","",UDDS!F1309),IF($A$20=2,IF('FTP-75'!F1309="","",'FTP-75'!F1309),IF($A$20=3, IF('US06'!F1309="","",'US06'!F1309),IF($A$20=4, IF(NEDC!E1309="","", NEDC!E1309),IF($A$20=5, IF('JPN10-15'!E1309="","",'JPN10-15'!E1309),IF($A$20=6, IF(WLTC!F1309="","", WLTC!F1309),IF($A$20=7, IF('New Cycle 1'!E1309="","", 'New Cycle 1'!E1309),IF($A$20=8, IF('New Cycle 2'!E1309="","", 'New Cycle 2'!E1309),IF($A$20=9, IF('New Cycle 3'!E1309="","", 'New Cycle 3'!E1309),"")))))))))</f>
        <v/>
      </c>
      <c r="U1309" s="32" t="str">
        <f>IF($A$20=1,IF(UDDS!G1309="","",UDDS!G1309),IF($A$20=2,IF('FTP-75'!G1309="","",'FTP-75'!G1309),IF($A$20=3, IF('US06'!G1309="","",'US06'!G1309),IF($A$20=4, IF(NEDC!F1309="","", NEDC!F1309),IF($A$20=5, IF('JPN10-15'!F1309="","",'JPN10-15'!F1309),IF($A$20=6, IF(WLTC!G1309="","", WLTC!G1309),IF($A$20=7, IF('New Cycle 1'!F1309="","", 'New Cycle 1'!F1309),IF($A$20=8, IF('New Cycle 2'!F1309="","", 'New Cycle 2'!F1309),IF($A$20=9, IF('New Cycle 3'!F1309="","", 'New Cycle 3'!F1309),"")))))))))</f>
        <v/>
      </c>
    </row>
    <row r="1310" spans="16:21" x14ac:dyDescent="0.25">
      <c r="P1310" s="8" t="str">
        <f>IF($A$20=1,IF(UDDS!A1310="","",UDDS!A1310),IF($A$20=2,IF('FTP-75'!A1310="","",'FTP-75'!A1310),IF($A$20=3, IF('US06'!A1310="","",'US06'!A1310),IF($A$20=4, IF(NEDC!A1310="","", NEDC!A1310),IF($A$20=5, IF('JPN10-15'!A1310="","",'JPN10-15'!A1310),IF($A$20=6, IF(WLTC!B1310="","", WLTC!B1310),IF($A$20=7, IF('New Cycle 1'!A1310="","", 'New Cycle 1'!A1310),IF($A$20=8, IF('New Cycle 2'!A1310="","", 'New Cycle 3'!A1310),IF($A$20=9, IF('New Cycle 3'!A1310="","", 'New Cycle 3'!A1310),"")))))))))</f>
        <v/>
      </c>
      <c r="Q1310" s="32" t="str">
        <f>IF($A$20=1,IF(UDDS!C1310="","",UDDS!C1310),IF($A$20=2,IF('FTP-75'!C1310="","",'FTP-75'!C1310),IF($A$20=3, IF('US06'!C1310="","",'US06'!C1310),IF($A$20=4, IF(NEDC!B1310="","", NEDC!B1310),IF($A$20=5, IF('JPN10-15'!B1310="","",'JPN10-15'!B1310),IF($A$20=6, IF(WLTC!C1310="","", WLTC!C1310),IF($A$20=7, IF('New Cycle 1'!B1310="","", 'New Cycle 1'!B1310),IF($A$20=8, IF('New Cycle 2'!B1310="","", 'New Cycle 2'!B1310),IF($A$20=9, IF('New Cycle 3'!B1310="","", 'New Cycle 3'!B1310),"")))))))))</f>
        <v/>
      </c>
      <c r="R1310" s="32" t="str">
        <f>IF($A$20=1,IF(UDDS!D1310="","",UDDS!D1310),IF($A$20=2,IF('FTP-75'!D1310="","",'FTP-75'!D1310),IF($A$20=3, IF('US06'!D1310="","",'US06'!D1310),IF($A$20=4, IF(NEDC!C1310="","", NEDC!C1310),IF($A$20=5, IF('JPN10-15'!C1310="","",'JPN10-15'!C1310),IF($A$20=6, IF(WLTC!D1310="","", WLTC!D1310),IF($A$20=7, IF('New Cycle 1'!C1310="","", 'New Cycle 1'!C1310),IF($A$20=8, IF('New Cycle 2'!C1310="","", 'New Cycle 2'!C1310),IF($A$20=9, IF('New Cycle 3'!C1310="","", 'New Cycle 3'!C1310),"")))))))))</f>
        <v/>
      </c>
      <c r="S1310" s="32" t="str">
        <f>IF($A$20=1,IF(UDDS!E1310="","",UDDS!E1310),IF($A$20=2,IF('FTP-75'!E1310="","",'FTP-75'!E1310),IF($A$20=3, IF('US06'!E1310="","",'US06'!E1310),IF($A$20=4, IF(NEDC!D1310="","", NEDC!D1310),IF($A$20=5, IF('JPN10-15'!D1310="","",'JPN10-15'!D1310),IF($A$20=6, IF(WLTC!E1310="","", WLTC!E1310),IF($A$20=7, IF('New Cycle 1'!D1310="","", 'New Cycle 1'!D1310),IF($A$20=8, IF('New Cycle 2'!D1310="","", 'New Cycle 2'!D1310),IF($A$20=9, IF('New Cycle 3'!D1310="","", 'New Cycle 3'!D1310),"")))))))))</f>
        <v/>
      </c>
      <c r="T1310" s="32" t="str">
        <f>IF($A$20=1,IF(UDDS!F1310="","",UDDS!F1310),IF($A$20=2,IF('FTP-75'!F1310="","",'FTP-75'!F1310),IF($A$20=3, IF('US06'!F1310="","",'US06'!F1310),IF($A$20=4, IF(NEDC!E1310="","", NEDC!E1310),IF($A$20=5, IF('JPN10-15'!E1310="","",'JPN10-15'!E1310),IF($A$20=6, IF(WLTC!F1310="","", WLTC!F1310),IF($A$20=7, IF('New Cycle 1'!E1310="","", 'New Cycle 1'!E1310),IF($A$20=8, IF('New Cycle 2'!E1310="","", 'New Cycle 2'!E1310),IF($A$20=9, IF('New Cycle 3'!E1310="","", 'New Cycle 3'!E1310),"")))))))))</f>
        <v/>
      </c>
      <c r="U1310" s="32" t="str">
        <f>IF($A$20=1,IF(UDDS!G1310="","",UDDS!G1310),IF($A$20=2,IF('FTP-75'!G1310="","",'FTP-75'!G1310),IF($A$20=3, IF('US06'!G1310="","",'US06'!G1310),IF($A$20=4, IF(NEDC!F1310="","", NEDC!F1310),IF($A$20=5, IF('JPN10-15'!F1310="","",'JPN10-15'!F1310),IF($A$20=6, IF(WLTC!G1310="","", WLTC!G1310),IF($A$20=7, IF('New Cycle 1'!F1310="","", 'New Cycle 1'!F1310),IF($A$20=8, IF('New Cycle 2'!F1310="","", 'New Cycle 2'!F1310),IF($A$20=9, IF('New Cycle 3'!F1310="","", 'New Cycle 3'!F1310),"")))))))))</f>
        <v/>
      </c>
    </row>
    <row r="1311" spans="16:21" x14ac:dyDescent="0.25">
      <c r="P1311" s="8" t="str">
        <f>IF($A$20=1,IF(UDDS!A1311="","",UDDS!A1311),IF($A$20=2,IF('FTP-75'!A1311="","",'FTP-75'!A1311),IF($A$20=3, IF('US06'!A1311="","",'US06'!A1311),IF($A$20=4, IF(NEDC!A1311="","", NEDC!A1311),IF($A$20=5, IF('JPN10-15'!A1311="","",'JPN10-15'!A1311),IF($A$20=6, IF(WLTC!B1311="","", WLTC!B1311),IF($A$20=7, IF('New Cycle 1'!A1311="","", 'New Cycle 1'!A1311),IF($A$20=8, IF('New Cycle 2'!A1311="","", 'New Cycle 3'!A1311),IF($A$20=9, IF('New Cycle 3'!A1311="","", 'New Cycle 3'!A1311),"")))))))))</f>
        <v/>
      </c>
      <c r="Q1311" s="32" t="str">
        <f>IF($A$20=1,IF(UDDS!C1311="","",UDDS!C1311),IF($A$20=2,IF('FTP-75'!C1311="","",'FTP-75'!C1311),IF($A$20=3, IF('US06'!C1311="","",'US06'!C1311),IF($A$20=4, IF(NEDC!B1311="","", NEDC!B1311),IF($A$20=5, IF('JPN10-15'!B1311="","",'JPN10-15'!B1311),IF($A$20=6, IF(WLTC!C1311="","", WLTC!C1311),IF($A$20=7, IF('New Cycle 1'!B1311="","", 'New Cycle 1'!B1311),IF($A$20=8, IF('New Cycle 2'!B1311="","", 'New Cycle 2'!B1311),IF($A$20=9, IF('New Cycle 3'!B1311="","", 'New Cycle 3'!B1311),"")))))))))</f>
        <v/>
      </c>
      <c r="R1311" s="32" t="str">
        <f>IF($A$20=1,IF(UDDS!D1311="","",UDDS!D1311),IF($A$20=2,IF('FTP-75'!D1311="","",'FTP-75'!D1311),IF($A$20=3, IF('US06'!D1311="","",'US06'!D1311),IF($A$20=4, IF(NEDC!C1311="","", NEDC!C1311),IF($A$20=5, IF('JPN10-15'!C1311="","",'JPN10-15'!C1311),IF($A$20=6, IF(WLTC!D1311="","", WLTC!D1311),IF($A$20=7, IF('New Cycle 1'!C1311="","", 'New Cycle 1'!C1311),IF($A$20=8, IF('New Cycle 2'!C1311="","", 'New Cycle 2'!C1311),IF($A$20=9, IF('New Cycle 3'!C1311="","", 'New Cycle 3'!C1311),"")))))))))</f>
        <v/>
      </c>
      <c r="S1311" s="32" t="str">
        <f>IF($A$20=1,IF(UDDS!E1311="","",UDDS!E1311),IF($A$20=2,IF('FTP-75'!E1311="","",'FTP-75'!E1311),IF($A$20=3, IF('US06'!E1311="","",'US06'!E1311),IF($A$20=4, IF(NEDC!D1311="","", NEDC!D1311),IF($A$20=5, IF('JPN10-15'!D1311="","",'JPN10-15'!D1311),IF($A$20=6, IF(WLTC!E1311="","", WLTC!E1311),IF($A$20=7, IF('New Cycle 1'!D1311="","", 'New Cycle 1'!D1311),IF($A$20=8, IF('New Cycle 2'!D1311="","", 'New Cycle 2'!D1311),IF($A$20=9, IF('New Cycle 3'!D1311="","", 'New Cycle 3'!D1311),"")))))))))</f>
        <v/>
      </c>
      <c r="T1311" s="32" t="str">
        <f>IF($A$20=1,IF(UDDS!F1311="","",UDDS!F1311),IF($A$20=2,IF('FTP-75'!F1311="","",'FTP-75'!F1311),IF($A$20=3, IF('US06'!F1311="","",'US06'!F1311),IF($A$20=4, IF(NEDC!E1311="","", NEDC!E1311),IF($A$20=5, IF('JPN10-15'!E1311="","",'JPN10-15'!E1311),IF($A$20=6, IF(WLTC!F1311="","", WLTC!F1311),IF($A$20=7, IF('New Cycle 1'!E1311="","", 'New Cycle 1'!E1311),IF($A$20=8, IF('New Cycle 2'!E1311="","", 'New Cycle 2'!E1311),IF($A$20=9, IF('New Cycle 3'!E1311="","", 'New Cycle 3'!E1311),"")))))))))</f>
        <v/>
      </c>
      <c r="U1311" s="32" t="str">
        <f>IF($A$20=1,IF(UDDS!G1311="","",UDDS!G1311),IF($A$20=2,IF('FTP-75'!G1311="","",'FTP-75'!G1311),IF($A$20=3, IF('US06'!G1311="","",'US06'!G1311),IF($A$20=4, IF(NEDC!F1311="","", NEDC!F1311),IF($A$20=5, IF('JPN10-15'!F1311="","",'JPN10-15'!F1311),IF($A$20=6, IF(WLTC!G1311="","", WLTC!G1311),IF($A$20=7, IF('New Cycle 1'!F1311="","", 'New Cycle 1'!F1311),IF($A$20=8, IF('New Cycle 2'!F1311="","", 'New Cycle 2'!F1311),IF($A$20=9, IF('New Cycle 3'!F1311="","", 'New Cycle 3'!F1311),"")))))))))</f>
        <v/>
      </c>
    </row>
    <row r="1312" spans="16:21" x14ac:dyDescent="0.25">
      <c r="P1312" s="8" t="str">
        <f>IF($A$20=1,IF(UDDS!A1312="","",UDDS!A1312),IF($A$20=2,IF('FTP-75'!A1312="","",'FTP-75'!A1312),IF($A$20=3, IF('US06'!A1312="","",'US06'!A1312),IF($A$20=4, IF(NEDC!A1312="","", NEDC!A1312),IF($A$20=5, IF('JPN10-15'!A1312="","",'JPN10-15'!A1312),IF($A$20=6, IF(WLTC!B1312="","", WLTC!B1312),IF($A$20=7, IF('New Cycle 1'!A1312="","", 'New Cycle 1'!A1312),IF($A$20=8, IF('New Cycle 2'!A1312="","", 'New Cycle 3'!A1312),IF($A$20=9, IF('New Cycle 3'!A1312="","", 'New Cycle 3'!A1312),"")))))))))</f>
        <v/>
      </c>
      <c r="Q1312" s="32" t="str">
        <f>IF($A$20=1,IF(UDDS!C1312="","",UDDS!C1312),IF($A$20=2,IF('FTP-75'!C1312="","",'FTP-75'!C1312),IF($A$20=3, IF('US06'!C1312="","",'US06'!C1312),IF($A$20=4, IF(NEDC!B1312="","", NEDC!B1312),IF($A$20=5, IF('JPN10-15'!B1312="","",'JPN10-15'!B1312),IF($A$20=6, IF(WLTC!C1312="","", WLTC!C1312),IF($A$20=7, IF('New Cycle 1'!B1312="","", 'New Cycle 1'!B1312),IF($A$20=8, IF('New Cycle 2'!B1312="","", 'New Cycle 2'!B1312),IF($A$20=9, IF('New Cycle 3'!B1312="","", 'New Cycle 3'!B1312),"")))))))))</f>
        <v/>
      </c>
      <c r="R1312" s="32" t="str">
        <f>IF($A$20=1,IF(UDDS!D1312="","",UDDS!D1312),IF($A$20=2,IF('FTP-75'!D1312="","",'FTP-75'!D1312),IF($A$20=3, IF('US06'!D1312="","",'US06'!D1312),IF($A$20=4, IF(NEDC!C1312="","", NEDC!C1312),IF($A$20=5, IF('JPN10-15'!C1312="","",'JPN10-15'!C1312),IF($A$20=6, IF(WLTC!D1312="","", WLTC!D1312),IF($A$20=7, IF('New Cycle 1'!C1312="","", 'New Cycle 1'!C1312),IF($A$20=8, IF('New Cycle 2'!C1312="","", 'New Cycle 2'!C1312),IF($A$20=9, IF('New Cycle 3'!C1312="","", 'New Cycle 3'!C1312),"")))))))))</f>
        <v/>
      </c>
      <c r="S1312" s="32" t="str">
        <f>IF($A$20=1,IF(UDDS!E1312="","",UDDS!E1312),IF($A$20=2,IF('FTP-75'!E1312="","",'FTP-75'!E1312),IF($A$20=3, IF('US06'!E1312="","",'US06'!E1312),IF($A$20=4, IF(NEDC!D1312="","", NEDC!D1312),IF($A$20=5, IF('JPN10-15'!D1312="","",'JPN10-15'!D1312),IF($A$20=6, IF(WLTC!E1312="","", WLTC!E1312),IF($A$20=7, IF('New Cycle 1'!D1312="","", 'New Cycle 1'!D1312),IF($A$20=8, IF('New Cycle 2'!D1312="","", 'New Cycle 2'!D1312),IF($A$20=9, IF('New Cycle 3'!D1312="","", 'New Cycle 3'!D1312),"")))))))))</f>
        <v/>
      </c>
      <c r="T1312" s="32" t="str">
        <f>IF($A$20=1,IF(UDDS!F1312="","",UDDS!F1312),IF($A$20=2,IF('FTP-75'!F1312="","",'FTP-75'!F1312),IF($A$20=3, IF('US06'!F1312="","",'US06'!F1312),IF($A$20=4, IF(NEDC!E1312="","", NEDC!E1312),IF($A$20=5, IF('JPN10-15'!E1312="","",'JPN10-15'!E1312),IF($A$20=6, IF(WLTC!F1312="","", WLTC!F1312),IF($A$20=7, IF('New Cycle 1'!E1312="","", 'New Cycle 1'!E1312),IF($A$20=8, IF('New Cycle 2'!E1312="","", 'New Cycle 2'!E1312),IF($A$20=9, IF('New Cycle 3'!E1312="","", 'New Cycle 3'!E1312),"")))))))))</f>
        <v/>
      </c>
      <c r="U1312" s="32" t="str">
        <f>IF($A$20=1,IF(UDDS!G1312="","",UDDS!G1312),IF($A$20=2,IF('FTP-75'!G1312="","",'FTP-75'!G1312),IF($A$20=3, IF('US06'!G1312="","",'US06'!G1312),IF($A$20=4, IF(NEDC!F1312="","", NEDC!F1312),IF($A$20=5, IF('JPN10-15'!F1312="","",'JPN10-15'!F1312),IF($A$20=6, IF(WLTC!G1312="","", WLTC!G1312),IF($A$20=7, IF('New Cycle 1'!F1312="","", 'New Cycle 1'!F1312),IF($A$20=8, IF('New Cycle 2'!F1312="","", 'New Cycle 2'!F1312),IF($A$20=9, IF('New Cycle 3'!F1312="","", 'New Cycle 3'!F1312),"")))))))))</f>
        <v/>
      </c>
    </row>
    <row r="1313" spans="16:21" x14ac:dyDescent="0.25">
      <c r="P1313" s="8" t="str">
        <f>IF($A$20=1,IF(UDDS!A1313="","",UDDS!A1313),IF($A$20=2,IF('FTP-75'!A1313="","",'FTP-75'!A1313),IF($A$20=3, IF('US06'!A1313="","",'US06'!A1313),IF($A$20=4, IF(NEDC!A1313="","", NEDC!A1313),IF($A$20=5, IF('JPN10-15'!A1313="","",'JPN10-15'!A1313),IF($A$20=6, IF(WLTC!B1313="","", WLTC!B1313),IF($A$20=7, IF('New Cycle 1'!A1313="","", 'New Cycle 1'!A1313),IF($A$20=8, IF('New Cycle 2'!A1313="","", 'New Cycle 3'!A1313),IF($A$20=9, IF('New Cycle 3'!A1313="","", 'New Cycle 3'!A1313),"")))))))))</f>
        <v/>
      </c>
      <c r="Q1313" s="32" t="str">
        <f>IF($A$20=1,IF(UDDS!C1313="","",UDDS!C1313),IF($A$20=2,IF('FTP-75'!C1313="","",'FTP-75'!C1313),IF($A$20=3, IF('US06'!C1313="","",'US06'!C1313),IF($A$20=4, IF(NEDC!B1313="","", NEDC!B1313),IF($A$20=5, IF('JPN10-15'!B1313="","",'JPN10-15'!B1313),IF($A$20=6, IF(WLTC!C1313="","", WLTC!C1313),IF($A$20=7, IF('New Cycle 1'!B1313="","", 'New Cycle 1'!B1313),IF($A$20=8, IF('New Cycle 2'!B1313="","", 'New Cycle 2'!B1313),IF($A$20=9, IF('New Cycle 3'!B1313="","", 'New Cycle 3'!B1313),"")))))))))</f>
        <v/>
      </c>
      <c r="R1313" s="32" t="str">
        <f>IF($A$20=1,IF(UDDS!D1313="","",UDDS!D1313),IF($A$20=2,IF('FTP-75'!D1313="","",'FTP-75'!D1313),IF($A$20=3, IF('US06'!D1313="","",'US06'!D1313),IF($A$20=4, IF(NEDC!C1313="","", NEDC!C1313),IF($A$20=5, IF('JPN10-15'!C1313="","",'JPN10-15'!C1313),IF($A$20=6, IF(WLTC!D1313="","", WLTC!D1313),IF($A$20=7, IF('New Cycle 1'!C1313="","", 'New Cycle 1'!C1313),IF($A$20=8, IF('New Cycle 2'!C1313="","", 'New Cycle 2'!C1313),IF($A$20=9, IF('New Cycle 3'!C1313="","", 'New Cycle 3'!C1313),"")))))))))</f>
        <v/>
      </c>
      <c r="S1313" s="32" t="str">
        <f>IF($A$20=1,IF(UDDS!E1313="","",UDDS!E1313),IF($A$20=2,IF('FTP-75'!E1313="","",'FTP-75'!E1313),IF($A$20=3, IF('US06'!E1313="","",'US06'!E1313),IF($A$20=4, IF(NEDC!D1313="","", NEDC!D1313),IF($A$20=5, IF('JPN10-15'!D1313="","",'JPN10-15'!D1313),IF($A$20=6, IF(WLTC!E1313="","", WLTC!E1313),IF($A$20=7, IF('New Cycle 1'!D1313="","", 'New Cycle 1'!D1313),IF($A$20=8, IF('New Cycle 2'!D1313="","", 'New Cycle 2'!D1313),IF($A$20=9, IF('New Cycle 3'!D1313="","", 'New Cycle 3'!D1313),"")))))))))</f>
        <v/>
      </c>
      <c r="T1313" s="32" t="str">
        <f>IF($A$20=1,IF(UDDS!F1313="","",UDDS!F1313),IF($A$20=2,IF('FTP-75'!F1313="","",'FTP-75'!F1313),IF($A$20=3, IF('US06'!F1313="","",'US06'!F1313),IF($A$20=4, IF(NEDC!E1313="","", NEDC!E1313),IF($A$20=5, IF('JPN10-15'!E1313="","",'JPN10-15'!E1313),IF($A$20=6, IF(WLTC!F1313="","", WLTC!F1313),IF($A$20=7, IF('New Cycle 1'!E1313="","", 'New Cycle 1'!E1313),IF($A$20=8, IF('New Cycle 2'!E1313="","", 'New Cycle 2'!E1313),IF($A$20=9, IF('New Cycle 3'!E1313="","", 'New Cycle 3'!E1313),"")))))))))</f>
        <v/>
      </c>
      <c r="U1313" s="32" t="str">
        <f>IF($A$20=1,IF(UDDS!G1313="","",UDDS!G1313),IF($A$20=2,IF('FTP-75'!G1313="","",'FTP-75'!G1313),IF($A$20=3, IF('US06'!G1313="","",'US06'!G1313),IF($A$20=4, IF(NEDC!F1313="","", NEDC!F1313),IF($A$20=5, IF('JPN10-15'!F1313="","",'JPN10-15'!F1313),IF($A$20=6, IF(WLTC!G1313="","", WLTC!G1313),IF($A$20=7, IF('New Cycle 1'!F1313="","", 'New Cycle 1'!F1313),IF($A$20=8, IF('New Cycle 2'!F1313="","", 'New Cycle 2'!F1313),IF($A$20=9, IF('New Cycle 3'!F1313="","", 'New Cycle 3'!F1313),"")))))))))</f>
        <v/>
      </c>
    </row>
    <row r="1314" spans="16:21" x14ac:dyDescent="0.25">
      <c r="P1314" s="8" t="str">
        <f>IF($A$20=1,IF(UDDS!A1314="","",UDDS!A1314),IF($A$20=2,IF('FTP-75'!A1314="","",'FTP-75'!A1314),IF($A$20=3, IF('US06'!A1314="","",'US06'!A1314),IF($A$20=4, IF(NEDC!A1314="","", NEDC!A1314),IF($A$20=5, IF('JPN10-15'!A1314="","",'JPN10-15'!A1314),IF($A$20=6, IF(WLTC!B1314="","", WLTC!B1314),IF($A$20=7, IF('New Cycle 1'!A1314="","", 'New Cycle 1'!A1314),IF($A$20=8, IF('New Cycle 2'!A1314="","", 'New Cycle 3'!A1314),IF($A$20=9, IF('New Cycle 3'!A1314="","", 'New Cycle 3'!A1314),"")))))))))</f>
        <v/>
      </c>
      <c r="Q1314" s="32" t="str">
        <f>IF($A$20=1,IF(UDDS!C1314="","",UDDS!C1314),IF($A$20=2,IF('FTP-75'!C1314="","",'FTP-75'!C1314),IF($A$20=3, IF('US06'!C1314="","",'US06'!C1314),IF($A$20=4, IF(NEDC!B1314="","", NEDC!B1314),IF($A$20=5, IF('JPN10-15'!B1314="","",'JPN10-15'!B1314),IF($A$20=6, IF(WLTC!C1314="","", WLTC!C1314),IF($A$20=7, IF('New Cycle 1'!B1314="","", 'New Cycle 1'!B1314),IF($A$20=8, IF('New Cycle 2'!B1314="","", 'New Cycle 2'!B1314),IF($A$20=9, IF('New Cycle 3'!B1314="","", 'New Cycle 3'!B1314),"")))))))))</f>
        <v/>
      </c>
      <c r="R1314" s="32" t="str">
        <f>IF($A$20=1,IF(UDDS!D1314="","",UDDS!D1314),IF($A$20=2,IF('FTP-75'!D1314="","",'FTP-75'!D1314),IF($A$20=3, IF('US06'!D1314="","",'US06'!D1314),IF($A$20=4, IF(NEDC!C1314="","", NEDC!C1314),IF($A$20=5, IF('JPN10-15'!C1314="","",'JPN10-15'!C1314),IF($A$20=6, IF(WLTC!D1314="","", WLTC!D1314),IF($A$20=7, IF('New Cycle 1'!C1314="","", 'New Cycle 1'!C1314),IF($A$20=8, IF('New Cycle 2'!C1314="","", 'New Cycle 2'!C1314),IF($A$20=9, IF('New Cycle 3'!C1314="","", 'New Cycle 3'!C1314),"")))))))))</f>
        <v/>
      </c>
      <c r="S1314" s="32" t="str">
        <f>IF($A$20=1,IF(UDDS!E1314="","",UDDS!E1314),IF($A$20=2,IF('FTP-75'!E1314="","",'FTP-75'!E1314),IF($A$20=3, IF('US06'!E1314="","",'US06'!E1314),IF($A$20=4, IF(NEDC!D1314="","", NEDC!D1314),IF($A$20=5, IF('JPN10-15'!D1314="","",'JPN10-15'!D1314),IF($A$20=6, IF(WLTC!E1314="","", WLTC!E1314),IF($A$20=7, IF('New Cycle 1'!D1314="","", 'New Cycle 1'!D1314),IF($A$20=8, IF('New Cycle 2'!D1314="","", 'New Cycle 2'!D1314),IF($A$20=9, IF('New Cycle 3'!D1314="","", 'New Cycle 3'!D1314),"")))))))))</f>
        <v/>
      </c>
      <c r="T1314" s="32" t="str">
        <f>IF($A$20=1,IF(UDDS!F1314="","",UDDS!F1314),IF($A$20=2,IF('FTP-75'!F1314="","",'FTP-75'!F1314),IF($A$20=3, IF('US06'!F1314="","",'US06'!F1314),IF($A$20=4, IF(NEDC!E1314="","", NEDC!E1314),IF($A$20=5, IF('JPN10-15'!E1314="","",'JPN10-15'!E1314),IF($A$20=6, IF(WLTC!F1314="","", WLTC!F1314),IF($A$20=7, IF('New Cycle 1'!E1314="","", 'New Cycle 1'!E1314),IF($A$20=8, IF('New Cycle 2'!E1314="","", 'New Cycle 2'!E1314),IF($A$20=9, IF('New Cycle 3'!E1314="","", 'New Cycle 3'!E1314),"")))))))))</f>
        <v/>
      </c>
      <c r="U1314" s="32" t="str">
        <f>IF($A$20=1,IF(UDDS!G1314="","",UDDS!G1314),IF($A$20=2,IF('FTP-75'!G1314="","",'FTP-75'!G1314),IF($A$20=3, IF('US06'!G1314="","",'US06'!G1314),IF($A$20=4, IF(NEDC!F1314="","", NEDC!F1314),IF($A$20=5, IF('JPN10-15'!F1314="","",'JPN10-15'!F1314),IF($A$20=6, IF(WLTC!G1314="","", WLTC!G1314),IF($A$20=7, IF('New Cycle 1'!F1314="","", 'New Cycle 1'!F1314),IF($A$20=8, IF('New Cycle 2'!F1314="","", 'New Cycle 2'!F1314),IF($A$20=9, IF('New Cycle 3'!F1314="","", 'New Cycle 3'!F1314),"")))))))))</f>
        <v/>
      </c>
    </row>
    <row r="1315" spans="16:21" x14ac:dyDescent="0.25">
      <c r="P1315" s="8" t="str">
        <f>IF($A$20=1,IF(UDDS!A1315="","",UDDS!A1315),IF($A$20=2,IF('FTP-75'!A1315="","",'FTP-75'!A1315),IF($A$20=3, IF('US06'!A1315="","",'US06'!A1315),IF($A$20=4, IF(NEDC!A1315="","", NEDC!A1315),IF($A$20=5, IF('JPN10-15'!A1315="","",'JPN10-15'!A1315),IF($A$20=6, IF(WLTC!B1315="","", WLTC!B1315),IF($A$20=7, IF('New Cycle 1'!A1315="","", 'New Cycle 1'!A1315),IF($A$20=8, IF('New Cycle 2'!A1315="","", 'New Cycle 3'!A1315),IF($A$20=9, IF('New Cycle 3'!A1315="","", 'New Cycle 3'!A1315),"")))))))))</f>
        <v/>
      </c>
      <c r="Q1315" s="32" t="str">
        <f>IF($A$20=1,IF(UDDS!C1315="","",UDDS!C1315),IF($A$20=2,IF('FTP-75'!C1315="","",'FTP-75'!C1315),IF($A$20=3, IF('US06'!C1315="","",'US06'!C1315),IF($A$20=4, IF(NEDC!B1315="","", NEDC!B1315),IF($A$20=5, IF('JPN10-15'!B1315="","",'JPN10-15'!B1315),IF($A$20=6, IF(WLTC!C1315="","", WLTC!C1315),IF($A$20=7, IF('New Cycle 1'!B1315="","", 'New Cycle 1'!B1315),IF($A$20=8, IF('New Cycle 2'!B1315="","", 'New Cycle 2'!B1315),IF($A$20=9, IF('New Cycle 3'!B1315="","", 'New Cycle 3'!B1315),"")))))))))</f>
        <v/>
      </c>
      <c r="R1315" s="32" t="str">
        <f>IF($A$20=1,IF(UDDS!D1315="","",UDDS!D1315),IF($A$20=2,IF('FTP-75'!D1315="","",'FTP-75'!D1315),IF($A$20=3, IF('US06'!D1315="","",'US06'!D1315),IF($A$20=4, IF(NEDC!C1315="","", NEDC!C1315),IF($A$20=5, IF('JPN10-15'!C1315="","",'JPN10-15'!C1315),IF($A$20=6, IF(WLTC!D1315="","", WLTC!D1315),IF($A$20=7, IF('New Cycle 1'!C1315="","", 'New Cycle 1'!C1315),IF($A$20=8, IF('New Cycle 2'!C1315="","", 'New Cycle 2'!C1315),IF($A$20=9, IF('New Cycle 3'!C1315="","", 'New Cycle 3'!C1315),"")))))))))</f>
        <v/>
      </c>
      <c r="S1315" s="32" t="str">
        <f>IF($A$20=1,IF(UDDS!E1315="","",UDDS!E1315),IF($A$20=2,IF('FTP-75'!E1315="","",'FTP-75'!E1315),IF($A$20=3, IF('US06'!E1315="","",'US06'!E1315),IF($A$20=4, IF(NEDC!D1315="","", NEDC!D1315),IF($A$20=5, IF('JPN10-15'!D1315="","",'JPN10-15'!D1315),IF($A$20=6, IF(WLTC!E1315="","", WLTC!E1315),IF($A$20=7, IF('New Cycle 1'!D1315="","", 'New Cycle 1'!D1315),IF($A$20=8, IF('New Cycle 2'!D1315="","", 'New Cycle 2'!D1315),IF($A$20=9, IF('New Cycle 3'!D1315="","", 'New Cycle 3'!D1315),"")))))))))</f>
        <v/>
      </c>
      <c r="T1315" s="32" t="str">
        <f>IF($A$20=1,IF(UDDS!F1315="","",UDDS!F1315),IF($A$20=2,IF('FTP-75'!F1315="","",'FTP-75'!F1315),IF($A$20=3, IF('US06'!F1315="","",'US06'!F1315),IF($A$20=4, IF(NEDC!E1315="","", NEDC!E1315),IF($A$20=5, IF('JPN10-15'!E1315="","",'JPN10-15'!E1315),IF($A$20=6, IF(WLTC!F1315="","", WLTC!F1315),IF($A$20=7, IF('New Cycle 1'!E1315="","", 'New Cycle 1'!E1315),IF($A$20=8, IF('New Cycle 2'!E1315="","", 'New Cycle 2'!E1315),IF($A$20=9, IF('New Cycle 3'!E1315="","", 'New Cycle 3'!E1315),"")))))))))</f>
        <v/>
      </c>
      <c r="U1315" s="32" t="str">
        <f>IF($A$20=1,IF(UDDS!G1315="","",UDDS!G1315),IF($A$20=2,IF('FTP-75'!G1315="","",'FTP-75'!G1315),IF($A$20=3, IF('US06'!G1315="","",'US06'!G1315),IF($A$20=4, IF(NEDC!F1315="","", NEDC!F1315),IF($A$20=5, IF('JPN10-15'!F1315="","",'JPN10-15'!F1315),IF($A$20=6, IF(WLTC!G1315="","", WLTC!G1315),IF($A$20=7, IF('New Cycle 1'!F1315="","", 'New Cycle 1'!F1315),IF($A$20=8, IF('New Cycle 2'!F1315="","", 'New Cycle 2'!F1315),IF($A$20=9, IF('New Cycle 3'!F1315="","", 'New Cycle 3'!F1315),"")))))))))</f>
        <v/>
      </c>
    </row>
    <row r="1316" spans="16:21" x14ac:dyDescent="0.25">
      <c r="P1316" s="8" t="str">
        <f>IF($A$20=1,IF(UDDS!A1316="","",UDDS!A1316),IF($A$20=2,IF('FTP-75'!A1316="","",'FTP-75'!A1316),IF($A$20=3, IF('US06'!A1316="","",'US06'!A1316),IF($A$20=4, IF(NEDC!A1316="","", NEDC!A1316),IF($A$20=5, IF('JPN10-15'!A1316="","",'JPN10-15'!A1316),IF($A$20=6, IF(WLTC!B1316="","", WLTC!B1316),IF($A$20=7, IF('New Cycle 1'!A1316="","", 'New Cycle 1'!A1316),IF($A$20=8, IF('New Cycle 2'!A1316="","", 'New Cycle 3'!A1316),IF($A$20=9, IF('New Cycle 3'!A1316="","", 'New Cycle 3'!A1316),"")))))))))</f>
        <v/>
      </c>
      <c r="Q1316" s="32" t="str">
        <f>IF($A$20=1,IF(UDDS!C1316="","",UDDS!C1316),IF($A$20=2,IF('FTP-75'!C1316="","",'FTP-75'!C1316),IF($A$20=3, IF('US06'!C1316="","",'US06'!C1316),IF($A$20=4, IF(NEDC!B1316="","", NEDC!B1316),IF($A$20=5, IF('JPN10-15'!B1316="","",'JPN10-15'!B1316),IF($A$20=6, IF(WLTC!C1316="","", WLTC!C1316),IF($A$20=7, IF('New Cycle 1'!B1316="","", 'New Cycle 1'!B1316),IF($A$20=8, IF('New Cycle 2'!B1316="","", 'New Cycle 2'!B1316),IF($A$20=9, IF('New Cycle 3'!B1316="","", 'New Cycle 3'!B1316),"")))))))))</f>
        <v/>
      </c>
      <c r="R1316" s="32" t="str">
        <f>IF($A$20=1,IF(UDDS!D1316="","",UDDS!D1316),IF($A$20=2,IF('FTP-75'!D1316="","",'FTP-75'!D1316),IF($A$20=3, IF('US06'!D1316="","",'US06'!D1316),IF($A$20=4, IF(NEDC!C1316="","", NEDC!C1316),IF($A$20=5, IF('JPN10-15'!C1316="","",'JPN10-15'!C1316),IF($A$20=6, IF(WLTC!D1316="","", WLTC!D1316),IF($A$20=7, IF('New Cycle 1'!C1316="","", 'New Cycle 1'!C1316),IF($A$20=8, IF('New Cycle 2'!C1316="","", 'New Cycle 2'!C1316),IF($A$20=9, IF('New Cycle 3'!C1316="","", 'New Cycle 3'!C1316),"")))))))))</f>
        <v/>
      </c>
      <c r="S1316" s="32" t="str">
        <f>IF($A$20=1,IF(UDDS!E1316="","",UDDS!E1316),IF($A$20=2,IF('FTP-75'!E1316="","",'FTP-75'!E1316),IF($A$20=3, IF('US06'!E1316="","",'US06'!E1316),IF($A$20=4, IF(NEDC!D1316="","", NEDC!D1316),IF($A$20=5, IF('JPN10-15'!D1316="","",'JPN10-15'!D1316),IF($A$20=6, IF(WLTC!E1316="","", WLTC!E1316),IF($A$20=7, IF('New Cycle 1'!D1316="","", 'New Cycle 1'!D1316),IF($A$20=8, IF('New Cycle 2'!D1316="","", 'New Cycle 2'!D1316),IF($A$20=9, IF('New Cycle 3'!D1316="","", 'New Cycle 3'!D1316),"")))))))))</f>
        <v/>
      </c>
      <c r="T1316" s="32" t="str">
        <f>IF($A$20=1,IF(UDDS!F1316="","",UDDS!F1316),IF($A$20=2,IF('FTP-75'!F1316="","",'FTP-75'!F1316),IF($A$20=3, IF('US06'!F1316="","",'US06'!F1316),IF($A$20=4, IF(NEDC!E1316="","", NEDC!E1316),IF($A$20=5, IF('JPN10-15'!E1316="","",'JPN10-15'!E1316),IF($A$20=6, IF(WLTC!F1316="","", WLTC!F1316),IF($A$20=7, IF('New Cycle 1'!E1316="","", 'New Cycle 1'!E1316),IF($A$20=8, IF('New Cycle 2'!E1316="","", 'New Cycle 2'!E1316),IF($A$20=9, IF('New Cycle 3'!E1316="","", 'New Cycle 3'!E1316),"")))))))))</f>
        <v/>
      </c>
      <c r="U1316" s="32" t="str">
        <f>IF($A$20=1,IF(UDDS!G1316="","",UDDS!G1316),IF($A$20=2,IF('FTP-75'!G1316="","",'FTP-75'!G1316),IF($A$20=3, IF('US06'!G1316="","",'US06'!G1316),IF($A$20=4, IF(NEDC!F1316="","", NEDC!F1316),IF($A$20=5, IF('JPN10-15'!F1316="","",'JPN10-15'!F1316),IF($A$20=6, IF(WLTC!G1316="","", WLTC!G1316),IF($A$20=7, IF('New Cycle 1'!F1316="","", 'New Cycle 1'!F1316),IF($A$20=8, IF('New Cycle 2'!F1316="","", 'New Cycle 2'!F1316),IF($A$20=9, IF('New Cycle 3'!F1316="","", 'New Cycle 3'!F1316),"")))))))))</f>
        <v/>
      </c>
    </row>
    <row r="1317" spans="16:21" x14ac:dyDescent="0.25">
      <c r="P1317" s="8" t="str">
        <f>IF($A$20=1,IF(UDDS!A1317="","",UDDS!A1317),IF($A$20=2,IF('FTP-75'!A1317="","",'FTP-75'!A1317),IF($A$20=3, IF('US06'!A1317="","",'US06'!A1317),IF($A$20=4, IF(NEDC!A1317="","", NEDC!A1317),IF($A$20=5, IF('JPN10-15'!A1317="","",'JPN10-15'!A1317),IF($A$20=6, IF(WLTC!B1317="","", WLTC!B1317),IF($A$20=7, IF('New Cycle 1'!A1317="","", 'New Cycle 1'!A1317),IF($A$20=8, IF('New Cycle 2'!A1317="","", 'New Cycle 3'!A1317),IF($A$20=9, IF('New Cycle 3'!A1317="","", 'New Cycle 3'!A1317),"")))))))))</f>
        <v/>
      </c>
      <c r="Q1317" s="32" t="str">
        <f>IF($A$20=1,IF(UDDS!C1317="","",UDDS!C1317),IF($A$20=2,IF('FTP-75'!C1317="","",'FTP-75'!C1317),IF($A$20=3, IF('US06'!C1317="","",'US06'!C1317),IF($A$20=4, IF(NEDC!B1317="","", NEDC!B1317),IF($A$20=5, IF('JPN10-15'!B1317="","",'JPN10-15'!B1317),IF($A$20=6, IF(WLTC!C1317="","", WLTC!C1317),IF($A$20=7, IF('New Cycle 1'!B1317="","", 'New Cycle 1'!B1317),IF($A$20=8, IF('New Cycle 2'!B1317="","", 'New Cycle 2'!B1317),IF($A$20=9, IF('New Cycle 3'!B1317="","", 'New Cycle 3'!B1317),"")))))))))</f>
        <v/>
      </c>
      <c r="R1317" s="32" t="str">
        <f>IF($A$20=1,IF(UDDS!D1317="","",UDDS!D1317),IF($A$20=2,IF('FTP-75'!D1317="","",'FTP-75'!D1317),IF($A$20=3, IF('US06'!D1317="","",'US06'!D1317),IF($A$20=4, IF(NEDC!C1317="","", NEDC!C1317),IF($A$20=5, IF('JPN10-15'!C1317="","",'JPN10-15'!C1317),IF($A$20=6, IF(WLTC!D1317="","", WLTC!D1317),IF($A$20=7, IF('New Cycle 1'!C1317="","", 'New Cycle 1'!C1317),IF($A$20=8, IF('New Cycle 2'!C1317="","", 'New Cycle 2'!C1317),IF($A$20=9, IF('New Cycle 3'!C1317="","", 'New Cycle 3'!C1317),"")))))))))</f>
        <v/>
      </c>
      <c r="S1317" s="32" t="str">
        <f>IF($A$20=1,IF(UDDS!E1317="","",UDDS!E1317),IF($A$20=2,IF('FTP-75'!E1317="","",'FTP-75'!E1317),IF($A$20=3, IF('US06'!E1317="","",'US06'!E1317),IF($A$20=4, IF(NEDC!D1317="","", NEDC!D1317),IF($A$20=5, IF('JPN10-15'!D1317="","",'JPN10-15'!D1317),IF($A$20=6, IF(WLTC!E1317="","", WLTC!E1317),IF($A$20=7, IF('New Cycle 1'!D1317="","", 'New Cycle 1'!D1317),IF($A$20=8, IF('New Cycle 2'!D1317="","", 'New Cycle 2'!D1317),IF($A$20=9, IF('New Cycle 3'!D1317="","", 'New Cycle 3'!D1317),"")))))))))</f>
        <v/>
      </c>
      <c r="T1317" s="32" t="str">
        <f>IF($A$20=1,IF(UDDS!F1317="","",UDDS!F1317),IF($A$20=2,IF('FTP-75'!F1317="","",'FTP-75'!F1317),IF($A$20=3, IF('US06'!F1317="","",'US06'!F1317),IF($A$20=4, IF(NEDC!E1317="","", NEDC!E1317),IF($A$20=5, IF('JPN10-15'!E1317="","",'JPN10-15'!E1317),IF($A$20=6, IF(WLTC!F1317="","", WLTC!F1317),IF($A$20=7, IF('New Cycle 1'!E1317="","", 'New Cycle 1'!E1317),IF($A$20=8, IF('New Cycle 2'!E1317="","", 'New Cycle 2'!E1317),IF($A$20=9, IF('New Cycle 3'!E1317="","", 'New Cycle 3'!E1317),"")))))))))</f>
        <v/>
      </c>
      <c r="U1317" s="32" t="str">
        <f>IF($A$20=1,IF(UDDS!G1317="","",UDDS!G1317),IF($A$20=2,IF('FTP-75'!G1317="","",'FTP-75'!G1317),IF($A$20=3, IF('US06'!G1317="","",'US06'!G1317),IF($A$20=4, IF(NEDC!F1317="","", NEDC!F1317),IF($A$20=5, IF('JPN10-15'!F1317="","",'JPN10-15'!F1317),IF($A$20=6, IF(WLTC!G1317="","", WLTC!G1317),IF($A$20=7, IF('New Cycle 1'!F1317="","", 'New Cycle 1'!F1317),IF($A$20=8, IF('New Cycle 2'!F1317="","", 'New Cycle 2'!F1317),IF($A$20=9, IF('New Cycle 3'!F1317="","", 'New Cycle 3'!F1317),"")))))))))</f>
        <v/>
      </c>
    </row>
    <row r="1318" spans="16:21" x14ac:dyDescent="0.25">
      <c r="P1318" s="8" t="str">
        <f>IF($A$20=1,IF(UDDS!A1318="","",UDDS!A1318),IF($A$20=2,IF('FTP-75'!A1318="","",'FTP-75'!A1318),IF($A$20=3, IF('US06'!A1318="","",'US06'!A1318),IF($A$20=4, IF(NEDC!A1318="","", NEDC!A1318),IF($A$20=5, IF('JPN10-15'!A1318="","",'JPN10-15'!A1318),IF($A$20=6, IF(WLTC!B1318="","", WLTC!B1318),IF($A$20=7, IF('New Cycle 1'!A1318="","", 'New Cycle 1'!A1318),IF($A$20=8, IF('New Cycle 2'!A1318="","", 'New Cycle 3'!A1318),IF($A$20=9, IF('New Cycle 3'!A1318="","", 'New Cycle 3'!A1318),"")))))))))</f>
        <v/>
      </c>
      <c r="Q1318" s="32" t="str">
        <f>IF($A$20=1,IF(UDDS!C1318="","",UDDS!C1318),IF($A$20=2,IF('FTP-75'!C1318="","",'FTP-75'!C1318),IF($A$20=3, IF('US06'!C1318="","",'US06'!C1318),IF($A$20=4, IF(NEDC!B1318="","", NEDC!B1318),IF($A$20=5, IF('JPN10-15'!B1318="","",'JPN10-15'!B1318),IF($A$20=6, IF(WLTC!C1318="","", WLTC!C1318),IF($A$20=7, IF('New Cycle 1'!B1318="","", 'New Cycle 1'!B1318),IF($A$20=8, IF('New Cycle 2'!B1318="","", 'New Cycle 2'!B1318),IF($A$20=9, IF('New Cycle 3'!B1318="","", 'New Cycle 3'!B1318),"")))))))))</f>
        <v/>
      </c>
      <c r="R1318" s="32" t="str">
        <f>IF($A$20=1,IF(UDDS!D1318="","",UDDS!D1318),IF($A$20=2,IF('FTP-75'!D1318="","",'FTP-75'!D1318),IF($A$20=3, IF('US06'!D1318="","",'US06'!D1318),IF($A$20=4, IF(NEDC!C1318="","", NEDC!C1318),IF($A$20=5, IF('JPN10-15'!C1318="","",'JPN10-15'!C1318),IF($A$20=6, IF(WLTC!D1318="","", WLTC!D1318),IF($A$20=7, IF('New Cycle 1'!C1318="","", 'New Cycle 1'!C1318),IF($A$20=8, IF('New Cycle 2'!C1318="","", 'New Cycle 2'!C1318),IF($A$20=9, IF('New Cycle 3'!C1318="","", 'New Cycle 3'!C1318),"")))))))))</f>
        <v/>
      </c>
      <c r="S1318" s="32" t="str">
        <f>IF($A$20=1,IF(UDDS!E1318="","",UDDS!E1318),IF($A$20=2,IF('FTP-75'!E1318="","",'FTP-75'!E1318),IF($A$20=3, IF('US06'!E1318="","",'US06'!E1318),IF($A$20=4, IF(NEDC!D1318="","", NEDC!D1318),IF($A$20=5, IF('JPN10-15'!D1318="","",'JPN10-15'!D1318),IF($A$20=6, IF(WLTC!E1318="","", WLTC!E1318),IF($A$20=7, IF('New Cycle 1'!D1318="","", 'New Cycle 1'!D1318),IF($A$20=8, IF('New Cycle 2'!D1318="","", 'New Cycle 2'!D1318),IF($A$20=9, IF('New Cycle 3'!D1318="","", 'New Cycle 3'!D1318),"")))))))))</f>
        <v/>
      </c>
      <c r="T1318" s="32" t="str">
        <f>IF($A$20=1,IF(UDDS!F1318="","",UDDS!F1318),IF($A$20=2,IF('FTP-75'!F1318="","",'FTP-75'!F1318),IF($A$20=3, IF('US06'!F1318="","",'US06'!F1318),IF($A$20=4, IF(NEDC!E1318="","", NEDC!E1318),IF($A$20=5, IF('JPN10-15'!E1318="","",'JPN10-15'!E1318),IF($A$20=6, IF(WLTC!F1318="","", WLTC!F1318),IF($A$20=7, IF('New Cycle 1'!E1318="","", 'New Cycle 1'!E1318),IF($A$20=8, IF('New Cycle 2'!E1318="","", 'New Cycle 2'!E1318),IF($A$20=9, IF('New Cycle 3'!E1318="","", 'New Cycle 3'!E1318),"")))))))))</f>
        <v/>
      </c>
      <c r="U1318" s="32" t="str">
        <f>IF($A$20=1,IF(UDDS!G1318="","",UDDS!G1318),IF($A$20=2,IF('FTP-75'!G1318="","",'FTP-75'!G1318),IF($A$20=3, IF('US06'!G1318="","",'US06'!G1318),IF($A$20=4, IF(NEDC!F1318="","", NEDC!F1318),IF($A$20=5, IF('JPN10-15'!F1318="","",'JPN10-15'!F1318),IF($A$20=6, IF(WLTC!G1318="","", WLTC!G1318),IF($A$20=7, IF('New Cycle 1'!F1318="","", 'New Cycle 1'!F1318),IF($A$20=8, IF('New Cycle 2'!F1318="","", 'New Cycle 2'!F1318),IF($A$20=9, IF('New Cycle 3'!F1318="","", 'New Cycle 3'!F1318),"")))))))))</f>
        <v/>
      </c>
    </row>
    <row r="1319" spans="16:21" x14ac:dyDescent="0.25">
      <c r="P1319" s="8" t="str">
        <f>IF($A$20=1,IF(UDDS!A1319="","",UDDS!A1319),IF($A$20=2,IF('FTP-75'!A1319="","",'FTP-75'!A1319),IF($A$20=3, IF('US06'!A1319="","",'US06'!A1319),IF($A$20=4, IF(NEDC!A1319="","", NEDC!A1319),IF($A$20=5, IF('JPN10-15'!A1319="","",'JPN10-15'!A1319),IF($A$20=6, IF(WLTC!B1319="","", WLTC!B1319),IF($A$20=7, IF('New Cycle 1'!A1319="","", 'New Cycle 1'!A1319),IF($A$20=8, IF('New Cycle 2'!A1319="","", 'New Cycle 3'!A1319),IF($A$20=9, IF('New Cycle 3'!A1319="","", 'New Cycle 3'!A1319),"")))))))))</f>
        <v/>
      </c>
      <c r="Q1319" s="32" t="str">
        <f>IF($A$20=1,IF(UDDS!C1319="","",UDDS!C1319),IF($A$20=2,IF('FTP-75'!C1319="","",'FTP-75'!C1319),IF($A$20=3, IF('US06'!C1319="","",'US06'!C1319),IF($A$20=4, IF(NEDC!B1319="","", NEDC!B1319),IF($A$20=5, IF('JPN10-15'!B1319="","",'JPN10-15'!B1319),IF($A$20=6, IF(WLTC!C1319="","", WLTC!C1319),IF($A$20=7, IF('New Cycle 1'!B1319="","", 'New Cycle 1'!B1319),IF($A$20=8, IF('New Cycle 2'!B1319="","", 'New Cycle 2'!B1319),IF($A$20=9, IF('New Cycle 3'!B1319="","", 'New Cycle 3'!B1319),"")))))))))</f>
        <v/>
      </c>
      <c r="R1319" s="32" t="str">
        <f>IF($A$20=1,IF(UDDS!D1319="","",UDDS!D1319),IF($A$20=2,IF('FTP-75'!D1319="","",'FTP-75'!D1319),IF($A$20=3, IF('US06'!D1319="","",'US06'!D1319),IF($A$20=4, IF(NEDC!C1319="","", NEDC!C1319),IF($A$20=5, IF('JPN10-15'!C1319="","",'JPN10-15'!C1319),IF($A$20=6, IF(WLTC!D1319="","", WLTC!D1319),IF($A$20=7, IF('New Cycle 1'!C1319="","", 'New Cycle 1'!C1319),IF($A$20=8, IF('New Cycle 2'!C1319="","", 'New Cycle 2'!C1319),IF($A$20=9, IF('New Cycle 3'!C1319="","", 'New Cycle 3'!C1319),"")))))))))</f>
        <v/>
      </c>
      <c r="S1319" s="32" t="str">
        <f>IF($A$20=1,IF(UDDS!E1319="","",UDDS!E1319),IF($A$20=2,IF('FTP-75'!E1319="","",'FTP-75'!E1319),IF($A$20=3, IF('US06'!E1319="","",'US06'!E1319),IF($A$20=4, IF(NEDC!D1319="","", NEDC!D1319),IF($A$20=5, IF('JPN10-15'!D1319="","",'JPN10-15'!D1319),IF($A$20=6, IF(WLTC!E1319="","", WLTC!E1319),IF($A$20=7, IF('New Cycle 1'!D1319="","", 'New Cycle 1'!D1319),IF($A$20=8, IF('New Cycle 2'!D1319="","", 'New Cycle 2'!D1319),IF($A$20=9, IF('New Cycle 3'!D1319="","", 'New Cycle 3'!D1319),"")))))))))</f>
        <v/>
      </c>
      <c r="T1319" s="32" t="str">
        <f>IF($A$20=1,IF(UDDS!F1319="","",UDDS!F1319),IF($A$20=2,IF('FTP-75'!F1319="","",'FTP-75'!F1319),IF($A$20=3, IF('US06'!F1319="","",'US06'!F1319),IF($A$20=4, IF(NEDC!E1319="","", NEDC!E1319),IF($A$20=5, IF('JPN10-15'!E1319="","",'JPN10-15'!E1319),IF($A$20=6, IF(WLTC!F1319="","", WLTC!F1319),IF($A$20=7, IF('New Cycle 1'!E1319="","", 'New Cycle 1'!E1319),IF($A$20=8, IF('New Cycle 2'!E1319="","", 'New Cycle 2'!E1319),IF($A$20=9, IF('New Cycle 3'!E1319="","", 'New Cycle 3'!E1319),"")))))))))</f>
        <v/>
      </c>
      <c r="U1319" s="32" t="str">
        <f>IF($A$20=1,IF(UDDS!G1319="","",UDDS!G1319),IF($A$20=2,IF('FTP-75'!G1319="","",'FTP-75'!G1319),IF($A$20=3, IF('US06'!G1319="","",'US06'!G1319),IF($A$20=4, IF(NEDC!F1319="","", NEDC!F1319),IF($A$20=5, IF('JPN10-15'!F1319="","",'JPN10-15'!F1319),IF($A$20=6, IF(WLTC!G1319="","", WLTC!G1319),IF($A$20=7, IF('New Cycle 1'!F1319="","", 'New Cycle 1'!F1319),IF($A$20=8, IF('New Cycle 2'!F1319="","", 'New Cycle 2'!F1319),IF($A$20=9, IF('New Cycle 3'!F1319="","", 'New Cycle 3'!F1319),"")))))))))</f>
        <v/>
      </c>
    </row>
    <row r="1320" spans="16:21" x14ac:dyDescent="0.25">
      <c r="P1320" s="8" t="str">
        <f>IF($A$20=1,IF(UDDS!A1320="","",UDDS!A1320),IF($A$20=2,IF('FTP-75'!A1320="","",'FTP-75'!A1320),IF($A$20=3, IF('US06'!A1320="","",'US06'!A1320),IF($A$20=4, IF(NEDC!A1320="","", NEDC!A1320),IF($A$20=5, IF('JPN10-15'!A1320="","",'JPN10-15'!A1320),IF($A$20=6, IF(WLTC!B1320="","", WLTC!B1320),IF($A$20=7, IF('New Cycle 1'!A1320="","", 'New Cycle 1'!A1320),IF($A$20=8, IF('New Cycle 2'!A1320="","", 'New Cycle 3'!A1320),IF($A$20=9, IF('New Cycle 3'!A1320="","", 'New Cycle 3'!A1320),"")))))))))</f>
        <v/>
      </c>
      <c r="Q1320" s="32" t="str">
        <f>IF($A$20=1,IF(UDDS!C1320="","",UDDS!C1320),IF($A$20=2,IF('FTP-75'!C1320="","",'FTP-75'!C1320),IF($A$20=3, IF('US06'!C1320="","",'US06'!C1320),IF($A$20=4, IF(NEDC!B1320="","", NEDC!B1320),IF($A$20=5, IF('JPN10-15'!B1320="","",'JPN10-15'!B1320),IF($A$20=6, IF(WLTC!C1320="","", WLTC!C1320),IF($A$20=7, IF('New Cycle 1'!B1320="","", 'New Cycle 1'!B1320),IF($A$20=8, IF('New Cycle 2'!B1320="","", 'New Cycle 2'!B1320),IF($A$20=9, IF('New Cycle 3'!B1320="","", 'New Cycle 3'!B1320),"")))))))))</f>
        <v/>
      </c>
      <c r="R1320" s="32" t="str">
        <f>IF($A$20=1,IF(UDDS!D1320="","",UDDS!D1320),IF($A$20=2,IF('FTP-75'!D1320="","",'FTP-75'!D1320),IF($A$20=3, IF('US06'!D1320="","",'US06'!D1320),IF($A$20=4, IF(NEDC!C1320="","", NEDC!C1320),IF($A$20=5, IF('JPN10-15'!C1320="","",'JPN10-15'!C1320),IF($A$20=6, IF(WLTC!D1320="","", WLTC!D1320),IF($A$20=7, IF('New Cycle 1'!C1320="","", 'New Cycle 1'!C1320),IF($A$20=8, IF('New Cycle 2'!C1320="","", 'New Cycle 2'!C1320),IF($A$20=9, IF('New Cycle 3'!C1320="","", 'New Cycle 3'!C1320),"")))))))))</f>
        <v/>
      </c>
      <c r="S1320" s="32" t="str">
        <f>IF($A$20=1,IF(UDDS!E1320="","",UDDS!E1320),IF($A$20=2,IF('FTP-75'!E1320="","",'FTP-75'!E1320),IF($A$20=3, IF('US06'!E1320="","",'US06'!E1320),IF($A$20=4, IF(NEDC!D1320="","", NEDC!D1320),IF($A$20=5, IF('JPN10-15'!D1320="","",'JPN10-15'!D1320),IF($A$20=6, IF(WLTC!E1320="","", WLTC!E1320),IF($A$20=7, IF('New Cycle 1'!D1320="","", 'New Cycle 1'!D1320),IF($A$20=8, IF('New Cycle 2'!D1320="","", 'New Cycle 2'!D1320),IF($A$20=9, IF('New Cycle 3'!D1320="","", 'New Cycle 3'!D1320),"")))))))))</f>
        <v/>
      </c>
      <c r="T1320" s="32" t="str">
        <f>IF($A$20=1,IF(UDDS!F1320="","",UDDS!F1320),IF($A$20=2,IF('FTP-75'!F1320="","",'FTP-75'!F1320),IF($A$20=3, IF('US06'!F1320="","",'US06'!F1320),IF($A$20=4, IF(NEDC!E1320="","", NEDC!E1320),IF($A$20=5, IF('JPN10-15'!E1320="","",'JPN10-15'!E1320),IF($A$20=6, IF(WLTC!F1320="","", WLTC!F1320),IF($A$20=7, IF('New Cycle 1'!E1320="","", 'New Cycle 1'!E1320),IF($A$20=8, IF('New Cycle 2'!E1320="","", 'New Cycle 2'!E1320),IF($A$20=9, IF('New Cycle 3'!E1320="","", 'New Cycle 3'!E1320),"")))))))))</f>
        <v/>
      </c>
      <c r="U1320" s="32" t="str">
        <f>IF($A$20=1,IF(UDDS!G1320="","",UDDS!G1320),IF($A$20=2,IF('FTP-75'!G1320="","",'FTP-75'!G1320),IF($A$20=3, IF('US06'!G1320="","",'US06'!G1320),IF($A$20=4, IF(NEDC!F1320="","", NEDC!F1320),IF($A$20=5, IF('JPN10-15'!F1320="","",'JPN10-15'!F1320),IF($A$20=6, IF(WLTC!G1320="","", WLTC!G1320),IF($A$20=7, IF('New Cycle 1'!F1320="","", 'New Cycle 1'!F1320),IF($A$20=8, IF('New Cycle 2'!F1320="","", 'New Cycle 2'!F1320),IF($A$20=9, IF('New Cycle 3'!F1320="","", 'New Cycle 3'!F1320),"")))))))))</f>
        <v/>
      </c>
    </row>
    <row r="1321" spans="16:21" x14ac:dyDescent="0.25">
      <c r="P1321" s="8" t="str">
        <f>IF($A$20=1,IF(UDDS!A1321="","",UDDS!A1321),IF($A$20=2,IF('FTP-75'!A1321="","",'FTP-75'!A1321),IF($A$20=3, IF('US06'!A1321="","",'US06'!A1321),IF($A$20=4, IF(NEDC!A1321="","", NEDC!A1321),IF($A$20=5, IF('JPN10-15'!A1321="","",'JPN10-15'!A1321),IF($A$20=6, IF(WLTC!B1321="","", WLTC!B1321),IF($A$20=7, IF('New Cycle 1'!A1321="","", 'New Cycle 1'!A1321),IF($A$20=8, IF('New Cycle 2'!A1321="","", 'New Cycle 3'!A1321),IF($A$20=9, IF('New Cycle 3'!A1321="","", 'New Cycle 3'!A1321),"")))))))))</f>
        <v/>
      </c>
      <c r="Q1321" s="32" t="str">
        <f>IF($A$20=1,IF(UDDS!C1321="","",UDDS!C1321),IF($A$20=2,IF('FTP-75'!C1321="","",'FTP-75'!C1321),IF($A$20=3, IF('US06'!C1321="","",'US06'!C1321),IF($A$20=4, IF(NEDC!B1321="","", NEDC!B1321),IF($A$20=5, IF('JPN10-15'!B1321="","",'JPN10-15'!B1321),IF($A$20=6, IF(WLTC!C1321="","", WLTC!C1321),IF($A$20=7, IF('New Cycle 1'!B1321="","", 'New Cycle 1'!B1321),IF($A$20=8, IF('New Cycle 2'!B1321="","", 'New Cycle 2'!B1321),IF($A$20=9, IF('New Cycle 3'!B1321="","", 'New Cycle 3'!B1321),"")))))))))</f>
        <v/>
      </c>
      <c r="R1321" s="32" t="str">
        <f>IF($A$20=1,IF(UDDS!D1321="","",UDDS!D1321),IF($A$20=2,IF('FTP-75'!D1321="","",'FTP-75'!D1321),IF($A$20=3, IF('US06'!D1321="","",'US06'!D1321),IF($A$20=4, IF(NEDC!C1321="","", NEDC!C1321),IF($A$20=5, IF('JPN10-15'!C1321="","",'JPN10-15'!C1321),IF($A$20=6, IF(WLTC!D1321="","", WLTC!D1321),IF($A$20=7, IF('New Cycle 1'!C1321="","", 'New Cycle 1'!C1321),IF($A$20=8, IF('New Cycle 2'!C1321="","", 'New Cycle 2'!C1321),IF($A$20=9, IF('New Cycle 3'!C1321="","", 'New Cycle 3'!C1321),"")))))))))</f>
        <v/>
      </c>
      <c r="S1321" s="32" t="str">
        <f>IF($A$20=1,IF(UDDS!E1321="","",UDDS!E1321),IF($A$20=2,IF('FTP-75'!E1321="","",'FTP-75'!E1321),IF($A$20=3, IF('US06'!E1321="","",'US06'!E1321),IF($A$20=4, IF(NEDC!D1321="","", NEDC!D1321),IF($A$20=5, IF('JPN10-15'!D1321="","",'JPN10-15'!D1321),IF($A$20=6, IF(WLTC!E1321="","", WLTC!E1321),IF($A$20=7, IF('New Cycle 1'!D1321="","", 'New Cycle 1'!D1321),IF($A$20=8, IF('New Cycle 2'!D1321="","", 'New Cycle 2'!D1321),IF($A$20=9, IF('New Cycle 3'!D1321="","", 'New Cycle 3'!D1321),"")))))))))</f>
        <v/>
      </c>
      <c r="T1321" s="32" t="str">
        <f>IF($A$20=1,IF(UDDS!F1321="","",UDDS!F1321),IF($A$20=2,IF('FTP-75'!F1321="","",'FTP-75'!F1321),IF($A$20=3, IF('US06'!F1321="","",'US06'!F1321),IF($A$20=4, IF(NEDC!E1321="","", NEDC!E1321),IF($A$20=5, IF('JPN10-15'!E1321="","",'JPN10-15'!E1321),IF($A$20=6, IF(WLTC!F1321="","", WLTC!F1321),IF($A$20=7, IF('New Cycle 1'!E1321="","", 'New Cycle 1'!E1321),IF($A$20=8, IF('New Cycle 2'!E1321="","", 'New Cycle 2'!E1321),IF($A$20=9, IF('New Cycle 3'!E1321="","", 'New Cycle 3'!E1321),"")))))))))</f>
        <v/>
      </c>
      <c r="U1321" s="32" t="str">
        <f>IF($A$20=1,IF(UDDS!G1321="","",UDDS!G1321),IF($A$20=2,IF('FTP-75'!G1321="","",'FTP-75'!G1321),IF($A$20=3, IF('US06'!G1321="","",'US06'!G1321),IF($A$20=4, IF(NEDC!F1321="","", NEDC!F1321),IF($A$20=5, IF('JPN10-15'!F1321="","",'JPN10-15'!F1321),IF($A$20=6, IF(WLTC!G1321="","", WLTC!G1321),IF($A$20=7, IF('New Cycle 1'!F1321="","", 'New Cycle 1'!F1321),IF($A$20=8, IF('New Cycle 2'!F1321="","", 'New Cycle 2'!F1321),IF($A$20=9, IF('New Cycle 3'!F1321="","", 'New Cycle 3'!F1321),"")))))))))</f>
        <v/>
      </c>
    </row>
    <row r="1322" spans="16:21" x14ac:dyDescent="0.25">
      <c r="P1322" s="8" t="str">
        <f>IF($A$20=1,IF(UDDS!A1322="","",UDDS!A1322),IF($A$20=2,IF('FTP-75'!A1322="","",'FTP-75'!A1322),IF($A$20=3, IF('US06'!A1322="","",'US06'!A1322),IF($A$20=4, IF(NEDC!A1322="","", NEDC!A1322),IF($A$20=5, IF('JPN10-15'!A1322="","",'JPN10-15'!A1322),IF($A$20=6, IF(WLTC!B1322="","", WLTC!B1322),IF($A$20=7, IF('New Cycle 1'!A1322="","", 'New Cycle 1'!A1322),IF($A$20=8, IF('New Cycle 2'!A1322="","", 'New Cycle 3'!A1322),IF($A$20=9, IF('New Cycle 3'!A1322="","", 'New Cycle 3'!A1322),"")))))))))</f>
        <v/>
      </c>
      <c r="Q1322" s="32" t="str">
        <f>IF($A$20=1,IF(UDDS!C1322="","",UDDS!C1322),IF($A$20=2,IF('FTP-75'!C1322="","",'FTP-75'!C1322),IF($A$20=3, IF('US06'!C1322="","",'US06'!C1322),IF($A$20=4, IF(NEDC!B1322="","", NEDC!B1322),IF($A$20=5, IF('JPN10-15'!B1322="","",'JPN10-15'!B1322),IF($A$20=6, IF(WLTC!C1322="","", WLTC!C1322),IF($A$20=7, IF('New Cycle 1'!B1322="","", 'New Cycle 1'!B1322),IF($A$20=8, IF('New Cycle 2'!B1322="","", 'New Cycle 2'!B1322),IF($A$20=9, IF('New Cycle 3'!B1322="","", 'New Cycle 3'!B1322),"")))))))))</f>
        <v/>
      </c>
      <c r="R1322" s="32" t="str">
        <f>IF($A$20=1,IF(UDDS!D1322="","",UDDS!D1322),IF($A$20=2,IF('FTP-75'!D1322="","",'FTP-75'!D1322),IF($A$20=3, IF('US06'!D1322="","",'US06'!D1322),IF($A$20=4, IF(NEDC!C1322="","", NEDC!C1322),IF($A$20=5, IF('JPN10-15'!C1322="","",'JPN10-15'!C1322),IF($A$20=6, IF(WLTC!D1322="","", WLTC!D1322),IF($A$20=7, IF('New Cycle 1'!C1322="","", 'New Cycle 1'!C1322),IF($A$20=8, IF('New Cycle 2'!C1322="","", 'New Cycle 2'!C1322),IF($A$20=9, IF('New Cycle 3'!C1322="","", 'New Cycle 3'!C1322),"")))))))))</f>
        <v/>
      </c>
      <c r="S1322" s="32" t="str">
        <f>IF($A$20=1,IF(UDDS!E1322="","",UDDS!E1322),IF($A$20=2,IF('FTP-75'!E1322="","",'FTP-75'!E1322),IF($A$20=3, IF('US06'!E1322="","",'US06'!E1322),IF($A$20=4, IF(NEDC!D1322="","", NEDC!D1322),IF($A$20=5, IF('JPN10-15'!D1322="","",'JPN10-15'!D1322),IF($A$20=6, IF(WLTC!E1322="","", WLTC!E1322),IF($A$20=7, IF('New Cycle 1'!D1322="","", 'New Cycle 1'!D1322),IF($A$20=8, IF('New Cycle 2'!D1322="","", 'New Cycle 2'!D1322),IF($A$20=9, IF('New Cycle 3'!D1322="","", 'New Cycle 3'!D1322),"")))))))))</f>
        <v/>
      </c>
      <c r="T1322" s="32" t="str">
        <f>IF($A$20=1,IF(UDDS!F1322="","",UDDS!F1322),IF($A$20=2,IF('FTP-75'!F1322="","",'FTP-75'!F1322),IF($A$20=3, IF('US06'!F1322="","",'US06'!F1322),IF($A$20=4, IF(NEDC!E1322="","", NEDC!E1322),IF($A$20=5, IF('JPN10-15'!E1322="","",'JPN10-15'!E1322),IF($A$20=6, IF(WLTC!F1322="","", WLTC!F1322),IF($A$20=7, IF('New Cycle 1'!E1322="","", 'New Cycle 1'!E1322),IF($A$20=8, IF('New Cycle 2'!E1322="","", 'New Cycle 2'!E1322),IF($A$20=9, IF('New Cycle 3'!E1322="","", 'New Cycle 3'!E1322),"")))))))))</f>
        <v/>
      </c>
      <c r="U1322" s="32" t="str">
        <f>IF($A$20=1,IF(UDDS!G1322="","",UDDS!G1322),IF($A$20=2,IF('FTP-75'!G1322="","",'FTP-75'!G1322),IF($A$20=3, IF('US06'!G1322="","",'US06'!G1322),IF($A$20=4, IF(NEDC!F1322="","", NEDC!F1322),IF($A$20=5, IF('JPN10-15'!F1322="","",'JPN10-15'!F1322),IF($A$20=6, IF(WLTC!G1322="","", WLTC!G1322),IF($A$20=7, IF('New Cycle 1'!F1322="","", 'New Cycle 1'!F1322),IF($A$20=8, IF('New Cycle 2'!F1322="","", 'New Cycle 2'!F1322),IF($A$20=9, IF('New Cycle 3'!F1322="","", 'New Cycle 3'!F1322),"")))))))))</f>
        <v/>
      </c>
    </row>
    <row r="1323" spans="16:21" x14ac:dyDescent="0.25">
      <c r="P1323" s="8" t="str">
        <f>IF($A$20=1,IF(UDDS!A1323="","",UDDS!A1323),IF($A$20=2,IF('FTP-75'!A1323="","",'FTP-75'!A1323),IF($A$20=3, IF('US06'!A1323="","",'US06'!A1323),IF($A$20=4, IF(NEDC!A1323="","", NEDC!A1323),IF($A$20=5, IF('JPN10-15'!A1323="","",'JPN10-15'!A1323),IF($A$20=6, IF(WLTC!B1323="","", WLTC!B1323),IF($A$20=7, IF('New Cycle 1'!A1323="","", 'New Cycle 1'!A1323),IF($A$20=8, IF('New Cycle 2'!A1323="","", 'New Cycle 3'!A1323),IF($A$20=9, IF('New Cycle 3'!A1323="","", 'New Cycle 3'!A1323),"")))))))))</f>
        <v/>
      </c>
      <c r="Q1323" s="32" t="str">
        <f>IF($A$20=1,IF(UDDS!C1323="","",UDDS!C1323),IF($A$20=2,IF('FTP-75'!C1323="","",'FTP-75'!C1323),IF($A$20=3, IF('US06'!C1323="","",'US06'!C1323),IF($A$20=4, IF(NEDC!B1323="","", NEDC!B1323),IF($A$20=5, IF('JPN10-15'!B1323="","",'JPN10-15'!B1323),IF($A$20=6, IF(WLTC!C1323="","", WLTC!C1323),IF($A$20=7, IF('New Cycle 1'!B1323="","", 'New Cycle 1'!B1323),IF($A$20=8, IF('New Cycle 2'!B1323="","", 'New Cycle 2'!B1323),IF($A$20=9, IF('New Cycle 3'!B1323="","", 'New Cycle 3'!B1323),"")))))))))</f>
        <v/>
      </c>
      <c r="R1323" s="32" t="str">
        <f>IF($A$20=1,IF(UDDS!D1323="","",UDDS!D1323),IF($A$20=2,IF('FTP-75'!D1323="","",'FTP-75'!D1323),IF($A$20=3, IF('US06'!D1323="","",'US06'!D1323),IF($A$20=4, IF(NEDC!C1323="","", NEDC!C1323),IF($A$20=5, IF('JPN10-15'!C1323="","",'JPN10-15'!C1323),IF($A$20=6, IF(WLTC!D1323="","", WLTC!D1323),IF($A$20=7, IF('New Cycle 1'!C1323="","", 'New Cycle 1'!C1323),IF($A$20=8, IF('New Cycle 2'!C1323="","", 'New Cycle 2'!C1323),IF($A$20=9, IF('New Cycle 3'!C1323="","", 'New Cycle 3'!C1323),"")))))))))</f>
        <v/>
      </c>
      <c r="S1323" s="32" t="str">
        <f>IF($A$20=1,IF(UDDS!E1323="","",UDDS!E1323),IF($A$20=2,IF('FTP-75'!E1323="","",'FTP-75'!E1323),IF($A$20=3, IF('US06'!E1323="","",'US06'!E1323),IF($A$20=4, IF(NEDC!D1323="","", NEDC!D1323),IF($A$20=5, IF('JPN10-15'!D1323="","",'JPN10-15'!D1323),IF($A$20=6, IF(WLTC!E1323="","", WLTC!E1323),IF($A$20=7, IF('New Cycle 1'!D1323="","", 'New Cycle 1'!D1323),IF($A$20=8, IF('New Cycle 2'!D1323="","", 'New Cycle 2'!D1323),IF($A$20=9, IF('New Cycle 3'!D1323="","", 'New Cycle 3'!D1323),"")))))))))</f>
        <v/>
      </c>
      <c r="T1323" s="32" t="str">
        <f>IF($A$20=1,IF(UDDS!F1323="","",UDDS!F1323),IF($A$20=2,IF('FTP-75'!F1323="","",'FTP-75'!F1323),IF($A$20=3, IF('US06'!F1323="","",'US06'!F1323),IF($A$20=4, IF(NEDC!E1323="","", NEDC!E1323),IF($A$20=5, IF('JPN10-15'!E1323="","",'JPN10-15'!E1323),IF($A$20=6, IF(WLTC!F1323="","", WLTC!F1323),IF($A$20=7, IF('New Cycle 1'!E1323="","", 'New Cycle 1'!E1323),IF($A$20=8, IF('New Cycle 2'!E1323="","", 'New Cycle 2'!E1323),IF($A$20=9, IF('New Cycle 3'!E1323="","", 'New Cycle 3'!E1323),"")))))))))</f>
        <v/>
      </c>
      <c r="U1323" s="32" t="str">
        <f>IF($A$20=1,IF(UDDS!G1323="","",UDDS!G1323),IF($A$20=2,IF('FTP-75'!G1323="","",'FTP-75'!G1323),IF($A$20=3, IF('US06'!G1323="","",'US06'!G1323),IF($A$20=4, IF(NEDC!F1323="","", NEDC!F1323),IF($A$20=5, IF('JPN10-15'!F1323="","",'JPN10-15'!F1323),IF($A$20=6, IF(WLTC!G1323="","", WLTC!G1323),IF($A$20=7, IF('New Cycle 1'!F1323="","", 'New Cycle 1'!F1323),IF($A$20=8, IF('New Cycle 2'!F1323="","", 'New Cycle 2'!F1323),IF($A$20=9, IF('New Cycle 3'!F1323="","", 'New Cycle 3'!F1323),"")))))))))</f>
        <v/>
      </c>
    </row>
    <row r="1324" spans="16:21" x14ac:dyDescent="0.25">
      <c r="P1324" s="8" t="str">
        <f>IF($A$20=1,IF(UDDS!A1324="","",UDDS!A1324),IF($A$20=2,IF('FTP-75'!A1324="","",'FTP-75'!A1324),IF($A$20=3, IF('US06'!A1324="","",'US06'!A1324),IF($A$20=4, IF(NEDC!A1324="","", NEDC!A1324),IF($A$20=5, IF('JPN10-15'!A1324="","",'JPN10-15'!A1324),IF($A$20=6, IF(WLTC!B1324="","", WLTC!B1324),IF($A$20=7, IF('New Cycle 1'!A1324="","", 'New Cycle 1'!A1324),IF($A$20=8, IF('New Cycle 2'!A1324="","", 'New Cycle 3'!A1324),IF($A$20=9, IF('New Cycle 3'!A1324="","", 'New Cycle 3'!A1324),"")))))))))</f>
        <v/>
      </c>
      <c r="Q1324" s="32" t="str">
        <f>IF($A$20=1,IF(UDDS!C1324="","",UDDS!C1324),IF($A$20=2,IF('FTP-75'!C1324="","",'FTP-75'!C1324),IF($A$20=3, IF('US06'!C1324="","",'US06'!C1324),IF($A$20=4, IF(NEDC!B1324="","", NEDC!B1324),IF($A$20=5, IF('JPN10-15'!B1324="","",'JPN10-15'!B1324),IF($A$20=6, IF(WLTC!C1324="","", WLTC!C1324),IF($A$20=7, IF('New Cycle 1'!B1324="","", 'New Cycle 1'!B1324),IF($A$20=8, IF('New Cycle 2'!B1324="","", 'New Cycle 2'!B1324),IF($A$20=9, IF('New Cycle 3'!B1324="","", 'New Cycle 3'!B1324),"")))))))))</f>
        <v/>
      </c>
      <c r="R1324" s="32" t="str">
        <f>IF($A$20=1,IF(UDDS!D1324="","",UDDS!D1324),IF($A$20=2,IF('FTP-75'!D1324="","",'FTP-75'!D1324),IF($A$20=3, IF('US06'!D1324="","",'US06'!D1324),IF($A$20=4, IF(NEDC!C1324="","", NEDC!C1324),IF($A$20=5, IF('JPN10-15'!C1324="","",'JPN10-15'!C1324),IF($A$20=6, IF(WLTC!D1324="","", WLTC!D1324),IF($A$20=7, IF('New Cycle 1'!C1324="","", 'New Cycle 1'!C1324),IF($A$20=8, IF('New Cycle 2'!C1324="","", 'New Cycle 2'!C1324),IF($A$20=9, IF('New Cycle 3'!C1324="","", 'New Cycle 3'!C1324),"")))))))))</f>
        <v/>
      </c>
      <c r="S1324" s="32" t="str">
        <f>IF($A$20=1,IF(UDDS!E1324="","",UDDS!E1324),IF($A$20=2,IF('FTP-75'!E1324="","",'FTP-75'!E1324),IF($A$20=3, IF('US06'!E1324="","",'US06'!E1324),IF($A$20=4, IF(NEDC!D1324="","", NEDC!D1324),IF($A$20=5, IF('JPN10-15'!D1324="","",'JPN10-15'!D1324),IF($A$20=6, IF(WLTC!E1324="","", WLTC!E1324),IF($A$20=7, IF('New Cycle 1'!D1324="","", 'New Cycle 1'!D1324),IF($A$20=8, IF('New Cycle 2'!D1324="","", 'New Cycle 2'!D1324),IF($A$20=9, IF('New Cycle 3'!D1324="","", 'New Cycle 3'!D1324),"")))))))))</f>
        <v/>
      </c>
      <c r="T1324" s="32" t="str">
        <f>IF($A$20=1,IF(UDDS!F1324="","",UDDS!F1324),IF($A$20=2,IF('FTP-75'!F1324="","",'FTP-75'!F1324),IF($A$20=3, IF('US06'!F1324="","",'US06'!F1324),IF($A$20=4, IF(NEDC!E1324="","", NEDC!E1324),IF($A$20=5, IF('JPN10-15'!E1324="","",'JPN10-15'!E1324),IF($A$20=6, IF(WLTC!F1324="","", WLTC!F1324),IF($A$20=7, IF('New Cycle 1'!E1324="","", 'New Cycle 1'!E1324),IF($A$20=8, IF('New Cycle 2'!E1324="","", 'New Cycle 2'!E1324),IF($A$20=9, IF('New Cycle 3'!E1324="","", 'New Cycle 3'!E1324),"")))))))))</f>
        <v/>
      </c>
      <c r="U1324" s="32" t="str">
        <f>IF($A$20=1,IF(UDDS!G1324="","",UDDS!G1324),IF($A$20=2,IF('FTP-75'!G1324="","",'FTP-75'!G1324),IF($A$20=3, IF('US06'!G1324="","",'US06'!G1324),IF($A$20=4, IF(NEDC!F1324="","", NEDC!F1324),IF($A$20=5, IF('JPN10-15'!F1324="","",'JPN10-15'!F1324),IF($A$20=6, IF(WLTC!G1324="","", WLTC!G1324),IF($A$20=7, IF('New Cycle 1'!F1324="","", 'New Cycle 1'!F1324),IF($A$20=8, IF('New Cycle 2'!F1324="","", 'New Cycle 2'!F1324),IF($A$20=9, IF('New Cycle 3'!F1324="","", 'New Cycle 3'!F1324),"")))))))))</f>
        <v/>
      </c>
    </row>
    <row r="1325" spans="16:21" x14ac:dyDescent="0.25">
      <c r="P1325" s="8" t="str">
        <f>IF($A$20=1,IF(UDDS!A1325="","",UDDS!A1325),IF($A$20=2,IF('FTP-75'!A1325="","",'FTP-75'!A1325),IF($A$20=3, IF('US06'!A1325="","",'US06'!A1325),IF($A$20=4, IF(NEDC!A1325="","", NEDC!A1325),IF($A$20=5, IF('JPN10-15'!A1325="","",'JPN10-15'!A1325),IF($A$20=6, IF(WLTC!B1325="","", WLTC!B1325),IF($A$20=7, IF('New Cycle 1'!A1325="","", 'New Cycle 1'!A1325),IF($A$20=8, IF('New Cycle 2'!A1325="","", 'New Cycle 3'!A1325),IF($A$20=9, IF('New Cycle 3'!A1325="","", 'New Cycle 3'!A1325),"")))))))))</f>
        <v/>
      </c>
      <c r="Q1325" s="32" t="str">
        <f>IF($A$20=1,IF(UDDS!C1325="","",UDDS!C1325),IF($A$20=2,IF('FTP-75'!C1325="","",'FTP-75'!C1325),IF($A$20=3, IF('US06'!C1325="","",'US06'!C1325),IF($A$20=4, IF(NEDC!B1325="","", NEDC!B1325),IF($A$20=5, IF('JPN10-15'!B1325="","",'JPN10-15'!B1325),IF($A$20=6, IF(WLTC!C1325="","", WLTC!C1325),IF($A$20=7, IF('New Cycle 1'!B1325="","", 'New Cycle 1'!B1325),IF($A$20=8, IF('New Cycle 2'!B1325="","", 'New Cycle 2'!B1325),IF($A$20=9, IF('New Cycle 3'!B1325="","", 'New Cycle 3'!B1325),"")))))))))</f>
        <v/>
      </c>
      <c r="R1325" s="32" t="str">
        <f>IF($A$20=1,IF(UDDS!D1325="","",UDDS!D1325),IF($A$20=2,IF('FTP-75'!D1325="","",'FTP-75'!D1325),IF($A$20=3, IF('US06'!D1325="","",'US06'!D1325),IF($A$20=4, IF(NEDC!C1325="","", NEDC!C1325),IF($A$20=5, IF('JPN10-15'!C1325="","",'JPN10-15'!C1325),IF($A$20=6, IF(WLTC!D1325="","", WLTC!D1325),IF($A$20=7, IF('New Cycle 1'!C1325="","", 'New Cycle 1'!C1325),IF($A$20=8, IF('New Cycle 2'!C1325="","", 'New Cycle 2'!C1325),IF($A$20=9, IF('New Cycle 3'!C1325="","", 'New Cycle 3'!C1325),"")))))))))</f>
        <v/>
      </c>
      <c r="S1325" s="32" t="str">
        <f>IF($A$20=1,IF(UDDS!E1325="","",UDDS!E1325),IF($A$20=2,IF('FTP-75'!E1325="","",'FTP-75'!E1325),IF($A$20=3, IF('US06'!E1325="","",'US06'!E1325),IF($A$20=4, IF(NEDC!D1325="","", NEDC!D1325),IF($A$20=5, IF('JPN10-15'!D1325="","",'JPN10-15'!D1325),IF($A$20=6, IF(WLTC!E1325="","", WLTC!E1325),IF($A$20=7, IF('New Cycle 1'!D1325="","", 'New Cycle 1'!D1325),IF($A$20=8, IF('New Cycle 2'!D1325="","", 'New Cycle 2'!D1325),IF($A$20=9, IF('New Cycle 3'!D1325="","", 'New Cycle 3'!D1325),"")))))))))</f>
        <v/>
      </c>
      <c r="T1325" s="32" t="str">
        <f>IF($A$20=1,IF(UDDS!F1325="","",UDDS!F1325),IF($A$20=2,IF('FTP-75'!F1325="","",'FTP-75'!F1325),IF($A$20=3, IF('US06'!F1325="","",'US06'!F1325),IF($A$20=4, IF(NEDC!E1325="","", NEDC!E1325),IF($A$20=5, IF('JPN10-15'!E1325="","",'JPN10-15'!E1325),IF($A$20=6, IF(WLTC!F1325="","", WLTC!F1325),IF($A$20=7, IF('New Cycle 1'!E1325="","", 'New Cycle 1'!E1325),IF($A$20=8, IF('New Cycle 2'!E1325="","", 'New Cycle 2'!E1325),IF($A$20=9, IF('New Cycle 3'!E1325="","", 'New Cycle 3'!E1325),"")))))))))</f>
        <v/>
      </c>
      <c r="U1325" s="32" t="str">
        <f>IF($A$20=1,IF(UDDS!G1325="","",UDDS!G1325),IF($A$20=2,IF('FTP-75'!G1325="","",'FTP-75'!G1325),IF($A$20=3, IF('US06'!G1325="","",'US06'!G1325),IF($A$20=4, IF(NEDC!F1325="","", NEDC!F1325),IF($A$20=5, IF('JPN10-15'!F1325="","",'JPN10-15'!F1325),IF($A$20=6, IF(WLTC!G1325="","", WLTC!G1325),IF($A$20=7, IF('New Cycle 1'!F1325="","", 'New Cycle 1'!F1325),IF($A$20=8, IF('New Cycle 2'!F1325="","", 'New Cycle 2'!F1325),IF($A$20=9, IF('New Cycle 3'!F1325="","", 'New Cycle 3'!F1325),"")))))))))</f>
        <v/>
      </c>
    </row>
    <row r="1326" spans="16:21" x14ac:dyDescent="0.25">
      <c r="P1326" s="8" t="str">
        <f>IF($A$20=1,IF(UDDS!A1326="","",UDDS!A1326),IF($A$20=2,IF('FTP-75'!A1326="","",'FTP-75'!A1326),IF($A$20=3, IF('US06'!A1326="","",'US06'!A1326),IF($A$20=4, IF(NEDC!A1326="","", NEDC!A1326),IF($A$20=5, IF('JPN10-15'!A1326="","",'JPN10-15'!A1326),IF($A$20=6, IF(WLTC!B1326="","", WLTC!B1326),IF($A$20=7, IF('New Cycle 1'!A1326="","", 'New Cycle 1'!A1326),IF($A$20=8, IF('New Cycle 2'!A1326="","", 'New Cycle 3'!A1326),IF($A$20=9, IF('New Cycle 3'!A1326="","", 'New Cycle 3'!A1326),"")))))))))</f>
        <v/>
      </c>
      <c r="Q1326" s="32" t="str">
        <f>IF($A$20=1,IF(UDDS!C1326="","",UDDS!C1326),IF($A$20=2,IF('FTP-75'!C1326="","",'FTP-75'!C1326),IF($A$20=3, IF('US06'!C1326="","",'US06'!C1326),IF($A$20=4, IF(NEDC!B1326="","", NEDC!B1326),IF($A$20=5, IF('JPN10-15'!B1326="","",'JPN10-15'!B1326),IF($A$20=6, IF(WLTC!C1326="","", WLTC!C1326),IF($A$20=7, IF('New Cycle 1'!B1326="","", 'New Cycle 1'!B1326),IF($A$20=8, IF('New Cycle 2'!B1326="","", 'New Cycle 2'!B1326),IF($A$20=9, IF('New Cycle 3'!B1326="","", 'New Cycle 3'!B1326),"")))))))))</f>
        <v/>
      </c>
      <c r="R1326" s="32" t="str">
        <f>IF($A$20=1,IF(UDDS!D1326="","",UDDS!D1326),IF($A$20=2,IF('FTP-75'!D1326="","",'FTP-75'!D1326),IF($A$20=3, IF('US06'!D1326="","",'US06'!D1326),IF($A$20=4, IF(NEDC!C1326="","", NEDC!C1326),IF($A$20=5, IF('JPN10-15'!C1326="","",'JPN10-15'!C1326),IF($A$20=6, IF(WLTC!D1326="","", WLTC!D1326),IF($A$20=7, IF('New Cycle 1'!C1326="","", 'New Cycle 1'!C1326),IF($A$20=8, IF('New Cycle 2'!C1326="","", 'New Cycle 2'!C1326),IF($A$20=9, IF('New Cycle 3'!C1326="","", 'New Cycle 3'!C1326),"")))))))))</f>
        <v/>
      </c>
      <c r="S1326" s="32" t="str">
        <f>IF($A$20=1,IF(UDDS!E1326="","",UDDS!E1326),IF($A$20=2,IF('FTP-75'!E1326="","",'FTP-75'!E1326),IF($A$20=3, IF('US06'!E1326="","",'US06'!E1326),IF($A$20=4, IF(NEDC!D1326="","", NEDC!D1326),IF($A$20=5, IF('JPN10-15'!D1326="","",'JPN10-15'!D1326),IF($A$20=6, IF(WLTC!E1326="","", WLTC!E1326),IF($A$20=7, IF('New Cycle 1'!D1326="","", 'New Cycle 1'!D1326),IF($A$20=8, IF('New Cycle 2'!D1326="","", 'New Cycle 2'!D1326),IF($A$20=9, IF('New Cycle 3'!D1326="","", 'New Cycle 3'!D1326),"")))))))))</f>
        <v/>
      </c>
      <c r="T1326" s="32" t="str">
        <f>IF($A$20=1,IF(UDDS!F1326="","",UDDS!F1326),IF($A$20=2,IF('FTP-75'!F1326="","",'FTP-75'!F1326),IF($A$20=3, IF('US06'!F1326="","",'US06'!F1326),IF($A$20=4, IF(NEDC!E1326="","", NEDC!E1326),IF($A$20=5, IF('JPN10-15'!E1326="","",'JPN10-15'!E1326),IF($A$20=6, IF(WLTC!F1326="","", WLTC!F1326),IF($A$20=7, IF('New Cycle 1'!E1326="","", 'New Cycle 1'!E1326),IF($A$20=8, IF('New Cycle 2'!E1326="","", 'New Cycle 2'!E1326),IF($A$20=9, IF('New Cycle 3'!E1326="","", 'New Cycle 3'!E1326),"")))))))))</f>
        <v/>
      </c>
      <c r="U1326" s="32" t="str">
        <f>IF($A$20=1,IF(UDDS!G1326="","",UDDS!G1326),IF($A$20=2,IF('FTP-75'!G1326="","",'FTP-75'!G1326),IF($A$20=3, IF('US06'!G1326="","",'US06'!G1326),IF($A$20=4, IF(NEDC!F1326="","", NEDC!F1326),IF($A$20=5, IF('JPN10-15'!F1326="","",'JPN10-15'!F1326),IF($A$20=6, IF(WLTC!G1326="","", WLTC!G1326),IF($A$20=7, IF('New Cycle 1'!F1326="","", 'New Cycle 1'!F1326),IF($A$20=8, IF('New Cycle 2'!F1326="","", 'New Cycle 2'!F1326),IF($A$20=9, IF('New Cycle 3'!F1326="","", 'New Cycle 3'!F1326),"")))))))))</f>
        <v/>
      </c>
    </row>
    <row r="1327" spans="16:21" x14ac:dyDescent="0.25">
      <c r="P1327" s="8" t="str">
        <f>IF($A$20=1,IF(UDDS!A1327="","",UDDS!A1327),IF($A$20=2,IF('FTP-75'!A1327="","",'FTP-75'!A1327),IF($A$20=3, IF('US06'!A1327="","",'US06'!A1327),IF($A$20=4, IF(NEDC!A1327="","", NEDC!A1327),IF($A$20=5, IF('JPN10-15'!A1327="","",'JPN10-15'!A1327),IF($A$20=6, IF(WLTC!B1327="","", WLTC!B1327),IF($A$20=7, IF('New Cycle 1'!A1327="","", 'New Cycle 1'!A1327),IF($A$20=8, IF('New Cycle 2'!A1327="","", 'New Cycle 3'!A1327),IF($A$20=9, IF('New Cycle 3'!A1327="","", 'New Cycle 3'!A1327),"")))))))))</f>
        <v/>
      </c>
      <c r="Q1327" s="32" t="str">
        <f>IF($A$20=1,IF(UDDS!C1327="","",UDDS!C1327),IF($A$20=2,IF('FTP-75'!C1327="","",'FTP-75'!C1327),IF($A$20=3, IF('US06'!C1327="","",'US06'!C1327),IF($A$20=4, IF(NEDC!B1327="","", NEDC!B1327),IF($A$20=5, IF('JPN10-15'!B1327="","",'JPN10-15'!B1327),IF($A$20=6, IF(WLTC!C1327="","", WLTC!C1327),IF($A$20=7, IF('New Cycle 1'!B1327="","", 'New Cycle 1'!B1327),IF($A$20=8, IF('New Cycle 2'!B1327="","", 'New Cycle 2'!B1327),IF($A$20=9, IF('New Cycle 3'!B1327="","", 'New Cycle 3'!B1327),"")))))))))</f>
        <v/>
      </c>
      <c r="R1327" s="32" t="str">
        <f>IF($A$20=1,IF(UDDS!D1327="","",UDDS!D1327),IF($A$20=2,IF('FTP-75'!D1327="","",'FTP-75'!D1327),IF($A$20=3, IF('US06'!D1327="","",'US06'!D1327),IF($A$20=4, IF(NEDC!C1327="","", NEDC!C1327),IF($A$20=5, IF('JPN10-15'!C1327="","",'JPN10-15'!C1327),IF($A$20=6, IF(WLTC!D1327="","", WLTC!D1327),IF($A$20=7, IF('New Cycle 1'!C1327="","", 'New Cycle 1'!C1327),IF($A$20=8, IF('New Cycle 2'!C1327="","", 'New Cycle 2'!C1327),IF($A$20=9, IF('New Cycle 3'!C1327="","", 'New Cycle 3'!C1327),"")))))))))</f>
        <v/>
      </c>
      <c r="S1327" s="32" t="str">
        <f>IF($A$20=1,IF(UDDS!E1327="","",UDDS!E1327),IF($A$20=2,IF('FTP-75'!E1327="","",'FTP-75'!E1327),IF($A$20=3, IF('US06'!E1327="","",'US06'!E1327),IF($A$20=4, IF(NEDC!D1327="","", NEDC!D1327),IF($A$20=5, IF('JPN10-15'!D1327="","",'JPN10-15'!D1327),IF($A$20=6, IF(WLTC!E1327="","", WLTC!E1327),IF($A$20=7, IF('New Cycle 1'!D1327="","", 'New Cycle 1'!D1327),IF($A$20=8, IF('New Cycle 2'!D1327="","", 'New Cycle 2'!D1327),IF($A$20=9, IF('New Cycle 3'!D1327="","", 'New Cycle 3'!D1327),"")))))))))</f>
        <v/>
      </c>
      <c r="T1327" s="32" t="str">
        <f>IF($A$20=1,IF(UDDS!F1327="","",UDDS!F1327),IF($A$20=2,IF('FTP-75'!F1327="","",'FTP-75'!F1327),IF($A$20=3, IF('US06'!F1327="","",'US06'!F1327),IF($A$20=4, IF(NEDC!E1327="","", NEDC!E1327),IF($A$20=5, IF('JPN10-15'!E1327="","",'JPN10-15'!E1327),IF($A$20=6, IF(WLTC!F1327="","", WLTC!F1327),IF($A$20=7, IF('New Cycle 1'!E1327="","", 'New Cycle 1'!E1327),IF($A$20=8, IF('New Cycle 2'!E1327="","", 'New Cycle 2'!E1327),IF($A$20=9, IF('New Cycle 3'!E1327="","", 'New Cycle 3'!E1327),"")))))))))</f>
        <v/>
      </c>
      <c r="U1327" s="32" t="str">
        <f>IF($A$20=1,IF(UDDS!G1327="","",UDDS!G1327),IF($A$20=2,IF('FTP-75'!G1327="","",'FTP-75'!G1327),IF($A$20=3, IF('US06'!G1327="","",'US06'!G1327),IF($A$20=4, IF(NEDC!F1327="","", NEDC!F1327),IF($A$20=5, IF('JPN10-15'!F1327="","",'JPN10-15'!F1327),IF($A$20=6, IF(WLTC!G1327="","", WLTC!G1327),IF($A$20=7, IF('New Cycle 1'!F1327="","", 'New Cycle 1'!F1327),IF($A$20=8, IF('New Cycle 2'!F1327="","", 'New Cycle 2'!F1327),IF($A$20=9, IF('New Cycle 3'!F1327="","", 'New Cycle 3'!F1327),"")))))))))</f>
        <v/>
      </c>
    </row>
    <row r="1328" spans="16:21" x14ac:dyDescent="0.25">
      <c r="P1328" s="8" t="str">
        <f>IF($A$20=1,IF(UDDS!A1328="","",UDDS!A1328),IF($A$20=2,IF('FTP-75'!A1328="","",'FTP-75'!A1328),IF($A$20=3, IF('US06'!A1328="","",'US06'!A1328),IF($A$20=4, IF(NEDC!A1328="","", NEDC!A1328),IF($A$20=5, IF('JPN10-15'!A1328="","",'JPN10-15'!A1328),IF($A$20=6, IF(WLTC!B1328="","", WLTC!B1328),IF($A$20=7, IF('New Cycle 1'!A1328="","", 'New Cycle 1'!A1328),IF($A$20=8, IF('New Cycle 2'!A1328="","", 'New Cycle 3'!A1328),IF($A$20=9, IF('New Cycle 3'!A1328="","", 'New Cycle 3'!A1328),"")))))))))</f>
        <v/>
      </c>
      <c r="Q1328" s="32" t="str">
        <f>IF($A$20=1,IF(UDDS!C1328="","",UDDS!C1328),IF($A$20=2,IF('FTP-75'!C1328="","",'FTP-75'!C1328),IF($A$20=3, IF('US06'!C1328="","",'US06'!C1328),IF($A$20=4, IF(NEDC!B1328="","", NEDC!B1328),IF($A$20=5, IF('JPN10-15'!B1328="","",'JPN10-15'!B1328),IF($A$20=6, IF(WLTC!C1328="","", WLTC!C1328),IF($A$20=7, IF('New Cycle 1'!B1328="","", 'New Cycle 1'!B1328),IF($A$20=8, IF('New Cycle 2'!B1328="","", 'New Cycle 2'!B1328),IF($A$20=9, IF('New Cycle 3'!B1328="","", 'New Cycle 3'!B1328),"")))))))))</f>
        <v/>
      </c>
      <c r="R1328" s="32" t="str">
        <f>IF($A$20=1,IF(UDDS!D1328="","",UDDS!D1328),IF($A$20=2,IF('FTP-75'!D1328="","",'FTP-75'!D1328),IF($A$20=3, IF('US06'!D1328="","",'US06'!D1328),IF($A$20=4, IF(NEDC!C1328="","", NEDC!C1328),IF($A$20=5, IF('JPN10-15'!C1328="","",'JPN10-15'!C1328),IF($A$20=6, IF(WLTC!D1328="","", WLTC!D1328),IF($A$20=7, IF('New Cycle 1'!C1328="","", 'New Cycle 1'!C1328),IF($A$20=8, IF('New Cycle 2'!C1328="","", 'New Cycle 2'!C1328),IF($A$20=9, IF('New Cycle 3'!C1328="","", 'New Cycle 3'!C1328),"")))))))))</f>
        <v/>
      </c>
      <c r="S1328" s="32" t="str">
        <f>IF($A$20=1,IF(UDDS!E1328="","",UDDS!E1328),IF($A$20=2,IF('FTP-75'!E1328="","",'FTP-75'!E1328),IF($A$20=3, IF('US06'!E1328="","",'US06'!E1328),IF($A$20=4, IF(NEDC!D1328="","", NEDC!D1328),IF($A$20=5, IF('JPN10-15'!D1328="","",'JPN10-15'!D1328),IF($A$20=6, IF(WLTC!E1328="","", WLTC!E1328),IF($A$20=7, IF('New Cycle 1'!D1328="","", 'New Cycle 1'!D1328),IF($A$20=8, IF('New Cycle 2'!D1328="","", 'New Cycle 2'!D1328),IF($A$20=9, IF('New Cycle 3'!D1328="","", 'New Cycle 3'!D1328),"")))))))))</f>
        <v/>
      </c>
      <c r="T1328" s="32" t="str">
        <f>IF($A$20=1,IF(UDDS!F1328="","",UDDS!F1328),IF($A$20=2,IF('FTP-75'!F1328="","",'FTP-75'!F1328),IF($A$20=3, IF('US06'!F1328="","",'US06'!F1328),IF($A$20=4, IF(NEDC!E1328="","", NEDC!E1328),IF($A$20=5, IF('JPN10-15'!E1328="","",'JPN10-15'!E1328),IF($A$20=6, IF(WLTC!F1328="","", WLTC!F1328),IF($A$20=7, IF('New Cycle 1'!E1328="","", 'New Cycle 1'!E1328),IF($A$20=8, IF('New Cycle 2'!E1328="","", 'New Cycle 2'!E1328),IF($A$20=9, IF('New Cycle 3'!E1328="","", 'New Cycle 3'!E1328),"")))))))))</f>
        <v/>
      </c>
      <c r="U1328" s="32" t="str">
        <f>IF($A$20=1,IF(UDDS!G1328="","",UDDS!G1328),IF($A$20=2,IF('FTP-75'!G1328="","",'FTP-75'!G1328),IF($A$20=3, IF('US06'!G1328="","",'US06'!G1328),IF($A$20=4, IF(NEDC!F1328="","", NEDC!F1328),IF($A$20=5, IF('JPN10-15'!F1328="","",'JPN10-15'!F1328),IF($A$20=6, IF(WLTC!G1328="","", WLTC!G1328),IF($A$20=7, IF('New Cycle 1'!F1328="","", 'New Cycle 1'!F1328),IF($A$20=8, IF('New Cycle 2'!F1328="","", 'New Cycle 2'!F1328),IF($A$20=9, IF('New Cycle 3'!F1328="","", 'New Cycle 3'!F1328),"")))))))))</f>
        <v/>
      </c>
    </row>
    <row r="1329" spans="16:21" x14ac:dyDescent="0.25">
      <c r="P1329" s="8" t="str">
        <f>IF($A$20=1,IF(UDDS!A1329="","",UDDS!A1329),IF($A$20=2,IF('FTP-75'!A1329="","",'FTP-75'!A1329),IF($A$20=3, IF('US06'!A1329="","",'US06'!A1329),IF($A$20=4, IF(NEDC!A1329="","", NEDC!A1329),IF($A$20=5, IF('JPN10-15'!A1329="","",'JPN10-15'!A1329),IF($A$20=6, IF(WLTC!B1329="","", WLTC!B1329),IF($A$20=7, IF('New Cycle 1'!A1329="","", 'New Cycle 1'!A1329),IF($A$20=8, IF('New Cycle 2'!A1329="","", 'New Cycle 3'!A1329),IF($A$20=9, IF('New Cycle 3'!A1329="","", 'New Cycle 3'!A1329),"")))))))))</f>
        <v/>
      </c>
      <c r="Q1329" s="32" t="str">
        <f>IF($A$20=1,IF(UDDS!C1329="","",UDDS!C1329),IF($A$20=2,IF('FTP-75'!C1329="","",'FTP-75'!C1329),IF($A$20=3, IF('US06'!C1329="","",'US06'!C1329),IF($A$20=4, IF(NEDC!B1329="","", NEDC!B1329),IF($A$20=5, IF('JPN10-15'!B1329="","",'JPN10-15'!B1329),IF($A$20=6, IF(WLTC!C1329="","", WLTC!C1329),IF($A$20=7, IF('New Cycle 1'!B1329="","", 'New Cycle 1'!B1329),IF($A$20=8, IF('New Cycle 2'!B1329="","", 'New Cycle 2'!B1329),IF($A$20=9, IF('New Cycle 3'!B1329="","", 'New Cycle 3'!B1329),"")))))))))</f>
        <v/>
      </c>
      <c r="R1329" s="32" t="str">
        <f>IF($A$20=1,IF(UDDS!D1329="","",UDDS!D1329),IF($A$20=2,IF('FTP-75'!D1329="","",'FTP-75'!D1329),IF($A$20=3, IF('US06'!D1329="","",'US06'!D1329),IF($A$20=4, IF(NEDC!C1329="","", NEDC!C1329),IF($A$20=5, IF('JPN10-15'!C1329="","",'JPN10-15'!C1329),IF($A$20=6, IF(WLTC!D1329="","", WLTC!D1329),IF($A$20=7, IF('New Cycle 1'!C1329="","", 'New Cycle 1'!C1329),IF($A$20=8, IF('New Cycle 2'!C1329="","", 'New Cycle 2'!C1329),IF($A$20=9, IF('New Cycle 3'!C1329="","", 'New Cycle 3'!C1329),"")))))))))</f>
        <v/>
      </c>
      <c r="S1329" s="32" t="str">
        <f>IF($A$20=1,IF(UDDS!E1329="","",UDDS!E1329),IF($A$20=2,IF('FTP-75'!E1329="","",'FTP-75'!E1329),IF($A$20=3, IF('US06'!E1329="","",'US06'!E1329),IF($A$20=4, IF(NEDC!D1329="","", NEDC!D1329),IF($A$20=5, IF('JPN10-15'!D1329="","",'JPN10-15'!D1329),IF($A$20=6, IF(WLTC!E1329="","", WLTC!E1329),IF($A$20=7, IF('New Cycle 1'!D1329="","", 'New Cycle 1'!D1329),IF($A$20=8, IF('New Cycle 2'!D1329="","", 'New Cycle 2'!D1329),IF($A$20=9, IF('New Cycle 3'!D1329="","", 'New Cycle 3'!D1329),"")))))))))</f>
        <v/>
      </c>
      <c r="T1329" s="32" t="str">
        <f>IF($A$20=1,IF(UDDS!F1329="","",UDDS!F1329),IF($A$20=2,IF('FTP-75'!F1329="","",'FTP-75'!F1329),IF($A$20=3, IF('US06'!F1329="","",'US06'!F1329),IF($A$20=4, IF(NEDC!E1329="","", NEDC!E1329),IF($A$20=5, IF('JPN10-15'!E1329="","",'JPN10-15'!E1329),IF($A$20=6, IF(WLTC!F1329="","", WLTC!F1329),IF($A$20=7, IF('New Cycle 1'!E1329="","", 'New Cycle 1'!E1329),IF($A$20=8, IF('New Cycle 2'!E1329="","", 'New Cycle 2'!E1329),IF($A$20=9, IF('New Cycle 3'!E1329="","", 'New Cycle 3'!E1329),"")))))))))</f>
        <v/>
      </c>
      <c r="U1329" s="32" t="str">
        <f>IF($A$20=1,IF(UDDS!G1329="","",UDDS!G1329),IF($A$20=2,IF('FTP-75'!G1329="","",'FTP-75'!G1329),IF($A$20=3, IF('US06'!G1329="","",'US06'!G1329),IF($A$20=4, IF(NEDC!F1329="","", NEDC!F1329),IF($A$20=5, IF('JPN10-15'!F1329="","",'JPN10-15'!F1329),IF($A$20=6, IF(WLTC!G1329="","", WLTC!G1329),IF($A$20=7, IF('New Cycle 1'!F1329="","", 'New Cycle 1'!F1329),IF($A$20=8, IF('New Cycle 2'!F1329="","", 'New Cycle 2'!F1329),IF($A$20=9, IF('New Cycle 3'!F1329="","", 'New Cycle 3'!F1329),"")))))))))</f>
        <v/>
      </c>
    </row>
    <row r="1330" spans="16:21" x14ac:dyDescent="0.25">
      <c r="P1330" s="8" t="str">
        <f>IF($A$20=1,IF(UDDS!A1330="","",UDDS!A1330),IF($A$20=2,IF('FTP-75'!A1330="","",'FTP-75'!A1330),IF($A$20=3, IF('US06'!A1330="","",'US06'!A1330),IF($A$20=4, IF(NEDC!A1330="","", NEDC!A1330),IF($A$20=5, IF('JPN10-15'!A1330="","",'JPN10-15'!A1330),IF($A$20=6, IF(WLTC!B1330="","", WLTC!B1330),IF($A$20=7, IF('New Cycle 1'!A1330="","", 'New Cycle 1'!A1330),IF($A$20=8, IF('New Cycle 2'!A1330="","", 'New Cycle 3'!A1330),IF($A$20=9, IF('New Cycle 3'!A1330="","", 'New Cycle 3'!A1330),"")))))))))</f>
        <v/>
      </c>
      <c r="Q1330" s="32" t="str">
        <f>IF($A$20=1,IF(UDDS!C1330="","",UDDS!C1330),IF($A$20=2,IF('FTP-75'!C1330="","",'FTP-75'!C1330),IF($A$20=3, IF('US06'!C1330="","",'US06'!C1330),IF($A$20=4, IF(NEDC!B1330="","", NEDC!B1330),IF($A$20=5, IF('JPN10-15'!B1330="","",'JPN10-15'!B1330),IF($A$20=6, IF(WLTC!C1330="","", WLTC!C1330),IF($A$20=7, IF('New Cycle 1'!B1330="","", 'New Cycle 1'!B1330),IF($A$20=8, IF('New Cycle 2'!B1330="","", 'New Cycle 2'!B1330),IF($A$20=9, IF('New Cycle 3'!B1330="","", 'New Cycle 3'!B1330),"")))))))))</f>
        <v/>
      </c>
      <c r="R1330" s="32" t="str">
        <f>IF($A$20=1,IF(UDDS!D1330="","",UDDS!D1330),IF($A$20=2,IF('FTP-75'!D1330="","",'FTP-75'!D1330),IF($A$20=3, IF('US06'!D1330="","",'US06'!D1330),IF($A$20=4, IF(NEDC!C1330="","", NEDC!C1330),IF($A$20=5, IF('JPN10-15'!C1330="","",'JPN10-15'!C1330),IF($A$20=6, IF(WLTC!D1330="","", WLTC!D1330),IF($A$20=7, IF('New Cycle 1'!C1330="","", 'New Cycle 1'!C1330),IF($A$20=8, IF('New Cycle 2'!C1330="","", 'New Cycle 2'!C1330),IF($A$20=9, IF('New Cycle 3'!C1330="","", 'New Cycle 3'!C1330),"")))))))))</f>
        <v/>
      </c>
      <c r="S1330" s="32" t="str">
        <f>IF($A$20=1,IF(UDDS!E1330="","",UDDS!E1330),IF($A$20=2,IF('FTP-75'!E1330="","",'FTP-75'!E1330),IF($A$20=3, IF('US06'!E1330="","",'US06'!E1330),IF($A$20=4, IF(NEDC!D1330="","", NEDC!D1330),IF($A$20=5, IF('JPN10-15'!D1330="","",'JPN10-15'!D1330),IF($A$20=6, IF(WLTC!E1330="","", WLTC!E1330),IF($A$20=7, IF('New Cycle 1'!D1330="","", 'New Cycle 1'!D1330),IF($A$20=8, IF('New Cycle 2'!D1330="","", 'New Cycle 2'!D1330),IF($A$20=9, IF('New Cycle 3'!D1330="","", 'New Cycle 3'!D1330),"")))))))))</f>
        <v/>
      </c>
      <c r="T1330" s="32" t="str">
        <f>IF($A$20=1,IF(UDDS!F1330="","",UDDS!F1330),IF($A$20=2,IF('FTP-75'!F1330="","",'FTP-75'!F1330),IF($A$20=3, IF('US06'!F1330="","",'US06'!F1330),IF($A$20=4, IF(NEDC!E1330="","", NEDC!E1330),IF($A$20=5, IF('JPN10-15'!E1330="","",'JPN10-15'!E1330),IF($A$20=6, IF(WLTC!F1330="","", WLTC!F1330),IF($A$20=7, IF('New Cycle 1'!E1330="","", 'New Cycle 1'!E1330),IF($A$20=8, IF('New Cycle 2'!E1330="","", 'New Cycle 2'!E1330),IF($A$20=9, IF('New Cycle 3'!E1330="","", 'New Cycle 3'!E1330),"")))))))))</f>
        <v/>
      </c>
      <c r="U1330" s="32" t="str">
        <f>IF($A$20=1,IF(UDDS!G1330="","",UDDS!G1330),IF($A$20=2,IF('FTP-75'!G1330="","",'FTP-75'!G1330),IF($A$20=3, IF('US06'!G1330="","",'US06'!G1330),IF($A$20=4, IF(NEDC!F1330="","", NEDC!F1330),IF($A$20=5, IF('JPN10-15'!F1330="","",'JPN10-15'!F1330),IF($A$20=6, IF(WLTC!G1330="","", WLTC!G1330),IF($A$20=7, IF('New Cycle 1'!F1330="","", 'New Cycle 1'!F1330),IF($A$20=8, IF('New Cycle 2'!F1330="","", 'New Cycle 2'!F1330),IF($A$20=9, IF('New Cycle 3'!F1330="","", 'New Cycle 3'!F1330),"")))))))))</f>
        <v/>
      </c>
    </row>
    <row r="1331" spans="16:21" x14ac:dyDescent="0.25">
      <c r="P1331" s="8" t="str">
        <f>IF($A$20=1,IF(UDDS!A1331="","",UDDS!A1331),IF($A$20=2,IF('FTP-75'!A1331="","",'FTP-75'!A1331),IF($A$20=3, IF('US06'!A1331="","",'US06'!A1331),IF($A$20=4, IF(NEDC!A1331="","", NEDC!A1331),IF($A$20=5, IF('JPN10-15'!A1331="","",'JPN10-15'!A1331),IF($A$20=6, IF(WLTC!B1331="","", WLTC!B1331),IF($A$20=7, IF('New Cycle 1'!A1331="","", 'New Cycle 1'!A1331),IF($A$20=8, IF('New Cycle 2'!A1331="","", 'New Cycle 3'!A1331),IF($A$20=9, IF('New Cycle 3'!A1331="","", 'New Cycle 3'!A1331),"")))))))))</f>
        <v/>
      </c>
      <c r="Q1331" s="32" t="str">
        <f>IF($A$20=1,IF(UDDS!C1331="","",UDDS!C1331),IF($A$20=2,IF('FTP-75'!C1331="","",'FTP-75'!C1331),IF($A$20=3, IF('US06'!C1331="","",'US06'!C1331),IF($A$20=4, IF(NEDC!B1331="","", NEDC!B1331),IF($A$20=5, IF('JPN10-15'!B1331="","",'JPN10-15'!B1331),IF($A$20=6, IF(WLTC!C1331="","", WLTC!C1331),IF($A$20=7, IF('New Cycle 1'!B1331="","", 'New Cycle 1'!B1331),IF($A$20=8, IF('New Cycle 2'!B1331="","", 'New Cycle 2'!B1331),IF($A$20=9, IF('New Cycle 3'!B1331="","", 'New Cycle 3'!B1331),"")))))))))</f>
        <v/>
      </c>
      <c r="R1331" s="32" t="str">
        <f>IF($A$20=1,IF(UDDS!D1331="","",UDDS!D1331),IF($A$20=2,IF('FTP-75'!D1331="","",'FTP-75'!D1331),IF($A$20=3, IF('US06'!D1331="","",'US06'!D1331),IF($A$20=4, IF(NEDC!C1331="","", NEDC!C1331),IF($A$20=5, IF('JPN10-15'!C1331="","",'JPN10-15'!C1331),IF($A$20=6, IF(WLTC!D1331="","", WLTC!D1331),IF($A$20=7, IF('New Cycle 1'!C1331="","", 'New Cycle 1'!C1331),IF($A$20=8, IF('New Cycle 2'!C1331="","", 'New Cycle 2'!C1331),IF($A$20=9, IF('New Cycle 3'!C1331="","", 'New Cycle 3'!C1331),"")))))))))</f>
        <v/>
      </c>
      <c r="S1331" s="32" t="str">
        <f>IF($A$20=1,IF(UDDS!E1331="","",UDDS!E1331),IF($A$20=2,IF('FTP-75'!E1331="","",'FTP-75'!E1331),IF($A$20=3, IF('US06'!E1331="","",'US06'!E1331),IF($A$20=4, IF(NEDC!D1331="","", NEDC!D1331),IF($A$20=5, IF('JPN10-15'!D1331="","",'JPN10-15'!D1331),IF($A$20=6, IF(WLTC!E1331="","", WLTC!E1331),IF($A$20=7, IF('New Cycle 1'!D1331="","", 'New Cycle 1'!D1331),IF($A$20=8, IF('New Cycle 2'!D1331="","", 'New Cycle 2'!D1331),IF($A$20=9, IF('New Cycle 3'!D1331="","", 'New Cycle 3'!D1331),"")))))))))</f>
        <v/>
      </c>
      <c r="T1331" s="32" t="str">
        <f>IF($A$20=1,IF(UDDS!F1331="","",UDDS!F1331),IF($A$20=2,IF('FTP-75'!F1331="","",'FTP-75'!F1331),IF($A$20=3, IF('US06'!F1331="","",'US06'!F1331),IF($A$20=4, IF(NEDC!E1331="","", NEDC!E1331),IF($A$20=5, IF('JPN10-15'!E1331="","",'JPN10-15'!E1331),IF($A$20=6, IF(WLTC!F1331="","", WLTC!F1331),IF($A$20=7, IF('New Cycle 1'!E1331="","", 'New Cycle 1'!E1331),IF($A$20=8, IF('New Cycle 2'!E1331="","", 'New Cycle 2'!E1331),IF($A$20=9, IF('New Cycle 3'!E1331="","", 'New Cycle 3'!E1331),"")))))))))</f>
        <v/>
      </c>
      <c r="U1331" s="32" t="str">
        <f>IF($A$20=1,IF(UDDS!G1331="","",UDDS!G1331),IF($A$20=2,IF('FTP-75'!G1331="","",'FTP-75'!G1331),IF($A$20=3, IF('US06'!G1331="","",'US06'!G1331),IF($A$20=4, IF(NEDC!F1331="","", NEDC!F1331),IF($A$20=5, IF('JPN10-15'!F1331="","",'JPN10-15'!F1331),IF($A$20=6, IF(WLTC!G1331="","", WLTC!G1331),IF($A$20=7, IF('New Cycle 1'!F1331="","", 'New Cycle 1'!F1331),IF($A$20=8, IF('New Cycle 2'!F1331="","", 'New Cycle 2'!F1331),IF($A$20=9, IF('New Cycle 3'!F1331="","", 'New Cycle 3'!F1331),"")))))))))</f>
        <v/>
      </c>
    </row>
    <row r="1332" spans="16:21" x14ac:dyDescent="0.25">
      <c r="P1332" s="8" t="str">
        <f>IF($A$20=1,IF(UDDS!A1332="","",UDDS!A1332),IF($A$20=2,IF('FTP-75'!A1332="","",'FTP-75'!A1332),IF($A$20=3, IF('US06'!A1332="","",'US06'!A1332),IF($A$20=4, IF(NEDC!A1332="","", NEDC!A1332),IF($A$20=5, IF('JPN10-15'!A1332="","",'JPN10-15'!A1332),IF($A$20=6, IF(WLTC!B1332="","", WLTC!B1332),IF($A$20=7, IF('New Cycle 1'!A1332="","", 'New Cycle 1'!A1332),IF($A$20=8, IF('New Cycle 2'!A1332="","", 'New Cycle 3'!A1332),IF($A$20=9, IF('New Cycle 3'!A1332="","", 'New Cycle 3'!A1332),"")))))))))</f>
        <v/>
      </c>
      <c r="Q1332" s="32" t="str">
        <f>IF($A$20=1,IF(UDDS!C1332="","",UDDS!C1332),IF($A$20=2,IF('FTP-75'!C1332="","",'FTP-75'!C1332),IF($A$20=3, IF('US06'!C1332="","",'US06'!C1332),IF($A$20=4, IF(NEDC!B1332="","", NEDC!B1332),IF($A$20=5, IF('JPN10-15'!B1332="","",'JPN10-15'!B1332),IF($A$20=6, IF(WLTC!C1332="","", WLTC!C1332),IF($A$20=7, IF('New Cycle 1'!B1332="","", 'New Cycle 1'!B1332),IF($A$20=8, IF('New Cycle 2'!B1332="","", 'New Cycle 2'!B1332),IF($A$20=9, IF('New Cycle 3'!B1332="","", 'New Cycle 3'!B1332),"")))))))))</f>
        <v/>
      </c>
      <c r="R1332" s="32" t="str">
        <f>IF($A$20=1,IF(UDDS!D1332="","",UDDS!D1332),IF($A$20=2,IF('FTP-75'!D1332="","",'FTP-75'!D1332),IF($A$20=3, IF('US06'!D1332="","",'US06'!D1332),IF($A$20=4, IF(NEDC!C1332="","", NEDC!C1332),IF($A$20=5, IF('JPN10-15'!C1332="","",'JPN10-15'!C1332),IF($A$20=6, IF(WLTC!D1332="","", WLTC!D1332),IF($A$20=7, IF('New Cycle 1'!C1332="","", 'New Cycle 1'!C1332),IF($A$20=8, IF('New Cycle 2'!C1332="","", 'New Cycle 2'!C1332),IF($A$20=9, IF('New Cycle 3'!C1332="","", 'New Cycle 3'!C1332),"")))))))))</f>
        <v/>
      </c>
      <c r="S1332" s="32" t="str">
        <f>IF($A$20=1,IF(UDDS!E1332="","",UDDS!E1332),IF($A$20=2,IF('FTP-75'!E1332="","",'FTP-75'!E1332),IF($A$20=3, IF('US06'!E1332="","",'US06'!E1332),IF($A$20=4, IF(NEDC!D1332="","", NEDC!D1332),IF($A$20=5, IF('JPN10-15'!D1332="","",'JPN10-15'!D1332),IF($A$20=6, IF(WLTC!E1332="","", WLTC!E1332),IF($A$20=7, IF('New Cycle 1'!D1332="","", 'New Cycle 1'!D1332),IF($A$20=8, IF('New Cycle 2'!D1332="","", 'New Cycle 2'!D1332),IF($A$20=9, IF('New Cycle 3'!D1332="","", 'New Cycle 3'!D1332),"")))))))))</f>
        <v/>
      </c>
      <c r="T1332" s="32" t="str">
        <f>IF($A$20=1,IF(UDDS!F1332="","",UDDS!F1332),IF($A$20=2,IF('FTP-75'!F1332="","",'FTP-75'!F1332),IF($A$20=3, IF('US06'!F1332="","",'US06'!F1332),IF($A$20=4, IF(NEDC!E1332="","", NEDC!E1332),IF($A$20=5, IF('JPN10-15'!E1332="","",'JPN10-15'!E1332),IF($A$20=6, IF(WLTC!F1332="","", WLTC!F1332),IF($A$20=7, IF('New Cycle 1'!E1332="","", 'New Cycle 1'!E1332),IF($A$20=8, IF('New Cycle 2'!E1332="","", 'New Cycle 2'!E1332),IF($A$20=9, IF('New Cycle 3'!E1332="","", 'New Cycle 3'!E1332),"")))))))))</f>
        <v/>
      </c>
      <c r="U1332" s="32" t="str">
        <f>IF($A$20=1,IF(UDDS!G1332="","",UDDS!G1332),IF($A$20=2,IF('FTP-75'!G1332="","",'FTP-75'!G1332),IF($A$20=3, IF('US06'!G1332="","",'US06'!G1332),IF($A$20=4, IF(NEDC!F1332="","", NEDC!F1332),IF($A$20=5, IF('JPN10-15'!F1332="","",'JPN10-15'!F1332),IF($A$20=6, IF(WLTC!G1332="","", WLTC!G1332),IF($A$20=7, IF('New Cycle 1'!F1332="","", 'New Cycle 1'!F1332),IF($A$20=8, IF('New Cycle 2'!F1332="","", 'New Cycle 2'!F1332),IF($A$20=9, IF('New Cycle 3'!F1332="","", 'New Cycle 3'!F1332),"")))))))))</f>
        <v/>
      </c>
    </row>
    <row r="1333" spans="16:21" x14ac:dyDescent="0.25">
      <c r="P1333" s="8" t="str">
        <f>IF($A$20=1,IF(UDDS!A1333="","",UDDS!A1333),IF($A$20=2,IF('FTP-75'!A1333="","",'FTP-75'!A1333),IF($A$20=3, IF('US06'!A1333="","",'US06'!A1333),IF($A$20=4, IF(NEDC!A1333="","", NEDC!A1333),IF($A$20=5, IF('JPN10-15'!A1333="","",'JPN10-15'!A1333),IF($A$20=6, IF(WLTC!B1333="","", WLTC!B1333),IF($A$20=7, IF('New Cycle 1'!A1333="","", 'New Cycle 1'!A1333),IF($A$20=8, IF('New Cycle 2'!A1333="","", 'New Cycle 3'!A1333),IF($A$20=9, IF('New Cycle 3'!A1333="","", 'New Cycle 3'!A1333),"")))))))))</f>
        <v/>
      </c>
      <c r="Q1333" s="32" t="str">
        <f>IF($A$20=1,IF(UDDS!C1333="","",UDDS!C1333),IF($A$20=2,IF('FTP-75'!C1333="","",'FTP-75'!C1333),IF($A$20=3, IF('US06'!C1333="","",'US06'!C1333),IF($A$20=4, IF(NEDC!B1333="","", NEDC!B1333),IF($A$20=5, IF('JPN10-15'!B1333="","",'JPN10-15'!B1333),IF($A$20=6, IF(WLTC!C1333="","", WLTC!C1333),IF($A$20=7, IF('New Cycle 1'!B1333="","", 'New Cycle 1'!B1333),IF($A$20=8, IF('New Cycle 2'!B1333="","", 'New Cycle 2'!B1333),IF($A$20=9, IF('New Cycle 3'!B1333="","", 'New Cycle 3'!B1333),"")))))))))</f>
        <v/>
      </c>
      <c r="R1333" s="32" t="str">
        <f>IF($A$20=1,IF(UDDS!D1333="","",UDDS!D1333),IF($A$20=2,IF('FTP-75'!D1333="","",'FTP-75'!D1333),IF($A$20=3, IF('US06'!D1333="","",'US06'!D1333),IF($A$20=4, IF(NEDC!C1333="","", NEDC!C1333),IF($A$20=5, IF('JPN10-15'!C1333="","",'JPN10-15'!C1333),IF($A$20=6, IF(WLTC!D1333="","", WLTC!D1333),IF($A$20=7, IF('New Cycle 1'!C1333="","", 'New Cycle 1'!C1333),IF($A$20=8, IF('New Cycle 2'!C1333="","", 'New Cycle 2'!C1333),IF($A$20=9, IF('New Cycle 3'!C1333="","", 'New Cycle 3'!C1333),"")))))))))</f>
        <v/>
      </c>
      <c r="S1333" s="32" t="str">
        <f>IF($A$20=1,IF(UDDS!E1333="","",UDDS!E1333),IF($A$20=2,IF('FTP-75'!E1333="","",'FTP-75'!E1333),IF($A$20=3, IF('US06'!E1333="","",'US06'!E1333),IF($A$20=4, IF(NEDC!D1333="","", NEDC!D1333),IF($A$20=5, IF('JPN10-15'!D1333="","",'JPN10-15'!D1333),IF($A$20=6, IF(WLTC!E1333="","", WLTC!E1333),IF($A$20=7, IF('New Cycle 1'!D1333="","", 'New Cycle 1'!D1333),IF($A$20=8, IF('New Cycle 2'!D1333="","", 'New Cycle 2'!D1333),IF($A$20=9, IF('New Cycle 3'!D1333="","", 'New Cycle 3'!D1333),"")))))))))</f>
        <v/>
      </c>
      <c r="T1333" s="32" t="str">
        <f>IF($A$20=1,IF(UDDS!F1333="","",UDDS!F1333),IF($A$20=2,IF('FTP-75'!F1333="","",'FTP-75'!F1333),IF($A$20=3, IF('US06'!F1333="","",'US06'!F1333),IF($A$20=4, IF(NEDC!E1333="","", NEDC!E1333),IF($A$20=5, IF('JPN10-15'!E1333="","",'JPN10-15'!E1333),IF($A$20=6, IF(WLTC!F1333="","", WLTC!F1333),IF($A$20=7, IF('New Cycle 1'!E1333="","", 'New Cycle 1'!E1333),IF($A$20=8, IF('New Cycle 2'!E1333="","", 'New Cycle 2'!E1333),IF($A$20=9, IF('New Cycle 3'!E1333="","", 'New Cycle 3'!E1333),"")))))))))</f>
        <v/>
      </c>
      <c r="U1333" s="32" t="str">
        <f>IF($A$20=1,IF(UDDS!G1333="","",UDDS!G1333),IF($A$20=2,IF('FTP-75'!G1333="","",'FTP-75'!G1333),IF($A$20=3, IF('US06'!G1333="","",'US06'!G1333),IF($A$20=4, IF(NEDC!F1333="","", NEDC!F1333),IF($A$20=5, IF('JPN10-15'!F1333="","",'JPN10-15'!F1333),IF($A$20=6, IF(WLTC!G1333="","", WLTC!G1333),IF($A$20=7, IF('New Cycle 1'!F1333="","", 'New Cycle 1'!F1333),IF($A$20=8, IF('New Cycle 2'!F1333="","", 'New Cycle 2'!F1333),IF($A$20=9, IF('New Cycle 3'!F1333="","", 'New Cycle 3'!F1333),"")))))))))</f>
        <v/>
      </c>
    </row>
    <row r="1334" spans="16:21" x14ac:dyDescent="0.25">
      <c r="P1334" s="8" t="str">
        <f>IF($A$20=1,IF(UDDS!A1334="","",UDDS!A1334),IF($A$20=2,IF('FTP-75'!A1334="","",'FTP-75'!A1334),IF($A$20=3, IF('US06'!A1334="","",'US06'!A1334),IF($A$20=4, IF(NEDC!A1334="","", NEDC!A1334),IF($A$20=5, IF('JPN10-15'!A1334="","",'JPN10-15'!A1334),IF($A$20=6, IF(WLTC!B1334="","", WLTC!B1334),IF($A$20=7, IF('New Cycle 1'!A1334="","", 'New Cycle 1'!A1334),IF($A$20=8, IF('New Cycle 2'!A1334="","", 'New Cycle 3'!A1334),IF($A$20=9, IF('New Cycle 3'!A1334="","", 'New Cycle 3'!A1334),"")))))))))</f>
        <v/>
      </c>
      <c r="Q1334" s="32" t="str">
        <f>IF($A$20=1,IF(UDDS!C1334="","",UDDS!C1334),IF($A$20=2,IF('FTP-75'!C1334="","",'FTP-75'!C1334),IF($A$20=3, IF('US06'!C1334="","",'US06'!C1334),IF($A$20=4, IF(NEDC!B1334="","", NEDC!B1334),IF($A$20=5, IF('JPN10-15'!B1334="","",'JPN10-15'!B1334),IF($A$20=6, IF(WLTC!C1334="","", WLTC!C1334),IF($A$20=7, IF('New Cycle 1'!B1334="","", 'New Cycle 1'!B1334),IF($A$20=8, IF('New Cycle 2'!B1334="","", 'New Cycle 2'!B1334),IF($A$20=9, IF('New Cycle 3'!B1334="","", 'New Cycle 3'!B1334),"")))))))))</f>
        <v/>
      </c>
      <c r="R1334" s="32" t="str">
        <f>IF($A$20=1,IF(UDDS!D1334="","",UDDS!D1334),IF($A$20=2,IF('FTP-75'!D1334="","",'FTP-75'!D1334),IF($A$20=3, IF('US06'!D1334="","",'US06'!D1334),IF($A$20=4, IF(NEDC!C1334="","", NEDC!C1334),IF($A$20=5, IF('JPN10-15'!C1334="","",'JPN10-15'!C1334),IF($A$20=6, IF(WLTC!D1334="","", WLTC!D1334),IF($A$20=7, IF('New Cycle 1'!C1334="","", 'New Cycle 1'!C1334),IF($A$20=8, IF('New Cycle 2'!C1334="","", 'New Cycle 2'!C1334),IF($A$20=9, IF('New Cycle 3'!C1334="","", 'New Cycle 3'!C1334),"")))))))))</f>
        <v/>
      </c>
      <c r="S1334" s="32" t="str">
        <f>IF($A$20=1,IF(UDDS!E1334="","",UDDS!E1334),IF($A$20=2,IF('FTP-75'!E1334="","",'FTP-75'!E1334),IF($A$20=3, IF('US06'!E1334="","",'US06'!E1334),IF($A$20=4, IF(NEDC!D1334="","", NEDC!D1334),IF($A$20=5, IF('JPN10-15'!D1334="","",'JPN10-15'!D1334),IF($A$20=6, IF(WLTC!E1334="","", WLTC!E1334),IF($A$20=7, IF('New Cycle 1'!D1334="","", 'New Cycle 1'!D1334),IF($A$20=8, IF('New Cycle 2'!D1334="","", 'New Cycle 2'!D1334),IF($A$20=9, IF('New Cycle 3'!D1334="","", 'New Cycle 3'!D1334),"")))))))))</f>
        <v/>
      </c>
      <c r="T1334" s="32" t="str">
        <f>IF($A$20=1,IF(UDDS!F1334="","",UDDS!F1334),IF($A$20=2,IF('FTP-75'!F1334="","",'FTP-75'!F1334),IF($A$20=3, IF('US06'!F1334="","",'US06'!F1334),IF($A$20=4, IF(NEDC!E1334="","", NEDC!E1334),IF($A$20=5, IF('JPN10-15'!E1334="","",'JPN10-15'!E1334),IF($A$20=6, IF(WLTC!F1334="","", WLTC!F1334),IF($A$20=7, IF('New Cycle 1'!E1334="","", 'New Cycle 1'!E1334),IF($A$20=8, IF('New Cycle 2'!E1334="","", 'New Cycle 2'!E1334),IF($A$20=9, IF('New Cycle 3'!E1334="","", 'New Cycle 3'!E1334),"")))))))))</f>
        <v/>
      </c>
      <c r="U1334" s="32" t="str">
        <f>IF($A$20=1,IF(UDDS!G1334="","",UDDS!G1334),IF($A$20=2,IF('FTP-75'!G1334="","",'FTP-75'!G1334),IF($A$20=3, IF('US06'!G1334="","",'US06'!G1334),IF($A$20=4, IF(NEDC!F1334="","", NEDC!F1334),IF($A$20=5, IF('JPN10-15'!F1334="","",'JPN10-15'!F1334),IF($A$20=6, IF(WLTC!G1334="","", WLTC!G1334),IF($A$20=7, IF('New Cycle 1'!F1334="","", 'New Cycle 1'!F1334),IF($A$20=8, IF('New Cycle 2'!F1334="","", 'New Cycle 2'!F1334),IF($A$20=9, IF('New Cycle 3'!F1334="","", 'New Cycle 3'!F1334),"")))))))))</f>
        <v/>
      </c>
    </row>
    <row r="1335" spans="16:21" x14ac:dyDescent="0.25">
      <c r="P1335" s="8" t="str">
        <f>IF($A$20=1,IF(UDDS!A1335="","",UDDS!A1335),IF($A$20=2,IF('FTP-75'!A1335="","",'FTP-75'!A1335),IF($A$20=3, IF('US06'!A1335="","",'US06'!A1335),IF($A$20=4, IF(NEDC!A1335="","", NEDC!A1335),IF($A$20=5, IF('JPN10-15'!A1335="","",'JPN10-15'!A1335),IF($A$20=6, IF(WLTC!B1335="","", WLTC!B1335),IF($A$20=7, IF('New Cycle 1'!A1335="","", 'New Cycle 1'!A1335),IF($A$20=8, IF('New Cycle 2'!A1335="","", 'New Cycle 3'!A1335),IF($A$20=9, IF('New Cycle 3'!A1335="","", 'New Cycle 3'!A1335),"")))))))))</f>
        <v/>
      </c>
      <c r="Q1335" s="32" t="str">
        <f>IF($A$20=1,IF(UDDS!C1335="","",UDDS!C1335),IF($A$20=2,IF('FTP-75'!C1335="","",'FTP-75'!C1335),IF($A$20=3, IF('US06'!C1335="","",'US06'!C1335),IF($A$20=4, IF(NEDC!B1335="","", NEDC!B1335),IF($A$20=5, IF('JPN10-15'!B1335="","",'JPN10-15'!B1335),IF($A$20=6, IF(WLTC!C1335="","", WLTC!C1335),IF($A$20=7, IF('New Cycle 1'!B1335="","", 'New Cycle 1'!B1335),IF($A$20=8, IF('New Cycle 2'!B1335="","", 'New Cycle 2'!B1335),IF($A$20=9, IF('New Cycle 3'!B1335="","", 'New Cycle 3'!B1335),"")))))))))</f>
        <v/>
      </c>
      <c r="R1335" s="32" t="str">
        <f>IF($A$20=1,IF(UDDS!D1335="","",UDDS!D1335),IF($A$20=2,IF('FTP-75'!D1335="","",'FTP-75'!D1335),IF($A$20=3, IF('US06'!D1335="","",'US06'!D1335),IF($A$20=4, IF(NEDC!C1335="","", NEDC!C1335),IF($A$20=5, IF('JPN10-15'!C1335="","",'JPN10-15'!C1335),IF($A$20=6, IF(WLTC!D1335="","", WLTC!D1335),IF($A$20=7, IF('New Cycle 1'!C1335="","", 'New Cycle 1'!C1335),IF($A$20=8, IF('New Cycle 2'!C1335="","", 'New Cycle 2'!C1335),IF($A$20=9, IF('New Cycle 3'!C1335="","", 'New Cycle 3'!C1335),"")))))))))</f>
        <v/>
      </c>
      <c r="S1335" s="32" t="str">
        <f>IF($A$20=1,IF(UDDS!E1335="","",UDDS!E1335),IF($A$20=2,IF('FTP-75'!E1335="","",'FTP-75'!E1335),IF($A$20=3, IF('US06'!E1335="","",'US06'!E1335),IF($A$20=4, IF(NEDC!D1335="","", NEDC!D1335),IF($A$20=5, IF('JPN10-15'!D1335="","",'JPN10-15'!D1335),IF($A$20=6, IF(WLTC!E1335="","", WLTC!E1335),IF($A$20=7, IF('New Cycle 1'!D1335="","", 'New Cycle 1'!D1335),IF($A$20=8, IF('New Cycle 2'!D1335="","", 'New Cycle 2'!D1335),IF($A$20=9, IF('New Cycle 3'!D1335="","", 'New Cycle 3'!D1335),"")))))))))</f>
        <v/>
      </c>
      <c r="T1335" s="32" t="str">
        <f>IF($A$20=1,IF(UDDS!F1335="","",UDDS!F1335),IF($A$20=2,IF('FTP-75'!F1335="","",'FTP-75'!F1335),IF($A$20=3, IF('US06'!F1335="","",'US06'!F1335),IF($A$20=4, IF(NEDC!E1335="","", NEDC!E1335),IF($A$20=5, IF('JPN10-15'!E1335="","",'JPN10-15'!E1335),IF($A$20=6, IF(WLTC!F1335="","", WLTC!F1335),IF($A$20=7, IF('New Cycle 1'!E1335="","", 'New Cycle 1'!E1335),IF($A$20=8, IF('New Cycle 2'!E1335="","", 'New Cycle 2'!E1335),IF($A$20=9, IF('New Cycle 3'!E1335="","", 'New Cycle 3'!E1335),"")))))))))</f>
        <v/>
      </c>
      <c r="U1335" s="32" t="str">
        <f>IF($A$20=1,IF(UDDS!G1335="","",UDDS!G1335),IF($A$20=2,IF('FTP-75'!G1335="","",'FTP-75'!G1335),IF($A$20=3, IF('US06'!G1335="","",'US06'!G1335),IF($A$20=4, IF(NEDC!F1335="","", NEDC!F1335),IF($A$20=5, IF('JPN10-15'!F1335="","",'JPN10-15'!F1335),IF($A$20=6, IF(WLTC!G1335="","", WLTC!G1335),IF($A$20=7, IF('New Cycle 1'!F1335="","", 'New Cycle 1'!F1335),IF($A$20=8, IF('New Cycle 2'!F1335="","", 'New Cycle 2'!F1335),IF($A$20=9, IF('New Cycle 3'!F1335="","", 'New Cycle 3'!F1335),"")))))))))</f>
        <v/>
      </c>
    </row>
    <row r="1336" spans="16:21" x14ac:dyDescent="0.25">
      <c r="P1336" s="8" t="str">
        <f>IF($A$20=1,IF(UDDS!A1336="","",UDDS!A1336),IF($A$20=2,IF('FTP-75'!A1336="","",'FTP-75'!A1336),IF($A$20=3, IF('US06'!A1336="","",'US06'!A1336),IF($A$20=4, IF(NEDC!A1336="","", NEDC!A1336),IF($A$20=5, IF('JPN10-15'!A1336="","",'JPN10-15'!A1336),IF($A$20=6, IF(WLTC!B1336="","", WLTC!B1336),IF($A$20=7, IF('New Cycle 1'!A1336="","", 'New Cycle 1'!A1336),IF($A$20=8, IF('New Cycle 2'!A1336="","", 'New Cycle 3'!A1336),IF($A$20=9, IF('New Cycle 3'!A1336="","", 'New Cycle 3'!A1336),"")))))))))</f>
        <v/>
      </c>
      <c r="Q1336" s="32" t="str">
        <f>IF($A$20=1,IF(UDDS!C1336="","",UDDS!C1336),IF($A$20=2,IF('FTP-75'!C1336="","",'FTP-75'!C1336),IF($A$20=3, IF('US06'!C1336="","",'US06'!C1336),IF($A$20=4, IF(NEDC!B1336="","", NEDC!B1336),IF($A$20=5, IF('JPN10-15'!B1336="","",'JPN10-15'!B1336),IF($A$20=6, IF(WLTC!C1336="","", WLTC!C1336),IF($A$20=7, IF('New Cycle 1'!B1336="","", 'New Cycle 1'!B1336),IF($A$20=8, IF('New Cycle 2'!B1336="","", 'New Cycle 2'!B1336),IF($A$20=9, IF('New Cycle 3'!B1336="","", 'New Cycle 3'!B1336),"")))))))))</f>
        <v/>
      </c>
      <c r="R1336" s="32" t="str">
        <f>IF($A$20=1,IF(UDDS!D1336="","",UDDS!D1336),IF($A$20=2,IF('FTP-75'!D1336="","",'FTP-75'!D1336),IF($A$20=3, IF('US06'!D1336="","",'US06'!D1336),IF($A$20=4, IF(NEDC!C1336="","", NEDC!C1336),IF($A$20=5, IF('JPN10-15'!C1336="","",'JPN10-15'!C1336),IF($A$20=6, IF(WLTC!D1336="","", WLTC!D1336),IF($A$20=7, IF('New Cycle 1'!C1336="","", 'New Cycle 1'!C1336),IF($A$20=8, IF('New Cycle 2'!C1336="","", 'New Cycle 2'!C1336),IF($A$20=9, IF('New Cycle 3'!C1336="","", 'New Cycle 3'!C1336),"")))))))))</f>
        <v/>
      </c>
      <c r="S1336" s="32" t="str">
        <f>IF($A$20=1,IF(UDDS!E1336="","",UDDS!E1336),IF($A$20=2,IF('FTP-75'!E1336="","",'FTP-75'!E1336),IF($A$20=3, IF('US06'!E1336="","",'US06'!E1336),IF($A$20=4, IF(NEDC!D1336="","", NEDC!D1336),IF($A$20=5, IF('JPN10-15'!D1336="","",'JPN10-15'!D1336),IF($A$20=6, IF(WLTC!E1336="","", WLTC!E1336),IF($A$20=7, IF('New Cycle 1'!D1336="","", 'New Cycle 1'!D1336),IF($A$20=8, IF('New Cycle 2'!D1336="","", 'New Cycle 2'!D1336),IF($A$20=9, IF('New Cycle 3'!D1336="","", 'New Cycle 3'!D1336),"")))))))))</f>
        <v/>
      </c>
      <c r="T1336" s="32" t="str">
        <f>IF($A$20=1,IF(UDDS!F1336="","",UDDS!F1336),IF($A$20=2,IF('FTP-75'!F1336="","",'FTP-75'!F1336),IF($A$20=3, IF('US06'!F1336="","",'US06'!F1336),IF($A$20=4, IF(NEDC!E1336="","", NEDC!E1336),IF($A$20=5, IF('JPN10-15'!E1336="","",'JPN10-15'!E1336),IF($A$20=6, IF(WLTC!F1336="","", WLTC!F1336),IF($A$20=7, IF('New Cycle 1'!E1336="","", 'New Cycle 1'!E1336),IF($A$20=8, IF('New Cycle 2'!E1336="","", 'New Cycle 2'!E1336),IF($A$20=9, IF('New Cycle 3'!E1336="","", 'New Cycle 3'!E1336),"")))))))))</f>
        <v/>
      </c>
      <c r="U1336" s="32" t="str">
        <f>IF($A$20=1,IF(UDDS!G1336="","",UDDS!G1336),IF($A$20=2,IF('FTP-75'!G1336="","",'FTP-75'!G1336),IF($A$20=3, IF('US06'!G1336="","",'US06'!G1336),IF($A$20=4, IF(NEDC!F1336="","", NEDC!F1336),IF($A$20=5, IF('JPN10-15'!F1336="","",'JPN10-15'!F1336),IF($A$20=6, IF(WLTC!G1336="","", WLTC!G1336),IF($A$20=7, IF('New Cycle 1'!F1336="","", 'New Cycle 1'!F1336),IF($A$20=8, IF('New Cycle 2'!F1336="","", 'New Cycle 2'!F1336),IF($A$20=9, IF('New Cycle 3'!F1336="","", 'New Cycle 3'!F1336),"")))))))))</f>
        <v/>
      </c>
    </row>
    <row r="1337" spans="16:21" x14ac:dyDescent="0.25">
      <c r="P1337" s="8" t="str">
        <f>IF($A$20=1,IF(UDDS!A1337="","",UDDS!A1337),IF($A$20=2,IF('FTP-75'!A1337="","",'FTP-75'!A1337),IF($A$20=3, IF('US06'!A1337="","",'US06'!A1337),IF($A$20=4, IF(NEDC!A1337="","", NEDC!A1337),IF($A$20=5, IF('JPN10-15'!A1337="","",'JPN10-15'!A1337),IF($A$20=6, IF(WLTC!B1337="","", WLTC!B1337),IF($A$20=7, IF('New Cycle 1'!A1337="","", 'New Cycle 1'!A1337),IF($A$20=8, IF('New Cycle 2'!A1337="","", 'New Cycle 3'!A1337),IF($A$20=9, IF('New Cycle 3'!A1337="","", 'New Cycle 3'!A1337),"")))))))))</f>
        <v/>
      </c>
      <c r="Q1337" s="32" t="str">
        <f>IF($A$20=1,IF(UDDS!C1337="","",UDDS!C1337),IF($A$20=2,IF('FTP-75'!C1337="","",'FTP-75'!C1337),IF($A$20=3, IF('US06'!C1337="","",'US06'!C1337),IF($A$20=4, IF(NEDC!B1337="","", NEDC!B1337),IF($A$20=5, IF('JPN10-15'!B1337="","",'JPN10-15'!B1337),IF($A$20=6, IF(WLTC!C1337="","", WLTC!C1337),IF($A$20=7, IF('New Cycle 1'!B1337="","", 'New Cycle 1'!B1337),IF($A$20=8, IF('New Cycle 2'!B1337="","", 'New Cycle 2'!B1337),IF($A$20=9, IF('New Cycle 3'!B1337="","", 'New Cycle 3'!B1337),"")))))))))</f>
        <v/>
      </c>
      <c r="R1337" s="32" t="str">
        <f>IF($A$20=1,IF(UDDS!D1337="","",UDDS!D1337),IF($A$20=2,IF('FTP-75'!D1337="","",'FTP-75'!D1337),IF($A$20=3, IF('US06'!D1337="","",'US06'!D1337),IF($A$20=4, IF(NEDC!C1337="","", NEDC!C1337),IF($A$20=5, IF('JPN10-15'!C1337="","",'JPN10-15'!C1337),IF($A$20=6, IF(WLTC!D1337="","", WLTC!D1337),IF($A$20=7, IF('New Cycle 1'!C1337="","", 'New Cycle 1'!C1337),IF($A$20=8, IF('New Cycle 2'!C1337="","", 'New Cycle 2'!C1337),IF($A$20=9, IF('New Cycle 3'!C1337="","", 'New Cycle 3'!C1337),"")))))))))</f>
        <v/>
      </c>
      <c r="S1337" s="32" t="str">
        <f>IF($A$20=1,IF(UDDS!E1337="","",UDDS!E1337),IF($A$20=2,IF('FTP-75'!E1337="","",'FTP-75'!E1337),IF($A$20=3, IF('US06'!E1337="","",'US06'!E1337),IF($A$20=4, IF(NEDC!D1337="","", NEDC!D1337),IF($A$20=5, IF('JPN10-15'!D1337="","",'JPN10-15'!D1337),IF($A$20=6, IF(WLTC!E1337="","", WLTC!E1337),IF($A$20=7, IF('New Cycle 1'!D1337="","", 'New Cycle 1'!D1337),IF($A$20=8, IF('New Cycle 2'!D1337="","", 'New Cycle 2'!D1337),IF($A$20=9, IF('New Cycle 3'!D1337="","", 'New Cycle 3'!D1337),"")))))))))</f>
        <v/>
      </c>
      <c r="T1337" s="32" t="str">
        <f>IF($A$20=1,IF(UDDS!F1337="","",UDDS!F1337),IF($A$20=2,IF('FTP-75'!F1337="","",'FTP-75'!F1337),IF($A$20=3, IF('US06'!F1337="","",'US06'!F1337),IF($A$20=4, IF(NEDC!E1337="","", NEDC!E1337),IF($A$20=5, IF('JPN10-15'!E1337="","",'JPN10-15'!E1337),IF($A$20=6, IF(WLTC!F1337="","", WLTC!F1337),IF($A$20=7, IF('New Cycle 1'!E1337="","", 'New Cycle 1'!E1337),IF($A$20=8, IF('New Cycle 2'!E1337="","", 'New Cycle 2'!E1337),IF($A$20=9, IF('New Cycle 3'!E1337="","", 'New Cycle 3'!E1337),"")))))))))</f>
        <v/>
      </c>
      <c r="U1337" s="32" t="str">
        <f>IF($A$20=1,IF(UDDS!G1337="","",UDDS!G1337),IF($A$20=2,IF('FTP-75'!G1337="","",'FTP-75'!G1337),IF($A$20=3, IF('US06'!G1337="","",'US06'!G1337),IF($A$20=4, IF(NEDC!F1337="","", NEDC!F1337),IF($A$20=5, IF('JPN10-15'!F1337="","",'JPN10-15'!F1337),IF($A$20=6, IF(WLTC!G1337="","", WLTC!G1337),IF($A$20=7, IF('New Cycle 1'!F1337="","", 'New Cycle 1'!F1337),IF($A$20=8, IF('New Cycle 2'!F1337="","", 'New Cycle 2'!F1337),IF($A$20=9, IF('New Cycle 3'!F1337="","", 'New Cycle 3'!F1337),"")))))))))</f>
        <v/>
      </c>
    </row>
    <row r="1338" spans="16:21" x14ac:dyDescent="0.25">
      <c r="P1338" s="8" t="str">
        <f>IF($A$20=1,IF(UDDS!A1338="","",UDDS!A1338),IF($A$20=2,IF('FTP-75'!A1338="","",'FTP-75'!A1338),IF($A$20=3, IF('US06'!A1338="","",'US06'!A1338),IF($A$20=4, IF(NEDC!A1338="","", NEDC!A1338),IF($A$20=5, IF('JPN10-15'!A1338="","",'JPN10-15'!A1338),IF($A$20=6, IF(WLTC!B1338="","", WLTC!B1338),IF($A$20=7, IF('New Cycle 1'!A1338="","", 'New Cycle 1'!A1338),IF($A$20=8, IF('New Cycle 2'!A1338="","", 'New Cycle 3'!A1338),IF($A$20=9, IF('New Cycle 3'!A1338="","", 'New Cycle 3'!A1338),"")))))))))</f>
        <v/>
      </c>
      <c r="Q1338" s="32" t="str">
        <f>IF($A$20=1,IF(UDDS!C1338="","",UDDS!C1338),IF($A$20=2,IF('FTP-75'!C1338="","",'FTP-75'!C1338),IF($A$20=3, IF('US06'!C1338="","",'US06'!C1338),IF($A$20=4, IF(NEDC!B1338="","", NEDC!B1338),IF($A$20=5, IF('JPN10-15'!B1338="","",'JPN10-15'!B1338),IF($A$20=6, IF(WLTC!C1338="","", WLTC!C1338),IF($A$20=7, IF('New Cycle 1'!B1338="","", 'New Cycle 1'!B1338),IF($A$20=8, IF('New Cycle 2'!B1338="","", 'New Cycle 2'!B1338),IF($A$20=9, IF('New Cycle 3'!B1338="","", 'New Cycle 3'!B1338),"")))))))))</f>
        <v/>
      </c>
      <c r="R1338" s="32" t="str">
        <f>IF($A$20=1,IF(UDDS!D1338="","",UDDS!D1338),IF($A$20=2,IF('FTP-75'!D1338="","",'FTP-75'!D1338),IF($A$20=3, IF('US06'!D1338="","",'US06'!D1338),IF($A$20=4, IF(NEDC!C1338="","", NEDC!C1338),IF($A$20=5, IF('JPN10-15'!C1338="","",'JPN10-15'!C1338),IF($A$20=6, IF(WLTC!D1338="","", WLTC!D1338),IF($A$20=7, IF('New Cycle 1'!C1338="","", 'New Cycle 1'!C1338),IF($A$20=8, IF('New Cycle 2'!C1338="","", 'New Cycle 2'!C1338),IF($A$20=9, IF('New Cycle 3'!C1338="","", 'New Cycle 3'!C1338),"")))))))))</f>
        <v/>
      </c>
      <c r="S1338" s="32" t="str">
        <f>IF($A$20=1,IF(UDDS!E1338="","",UDDS!E1338),IF($A$20=2,IF('FTP-75'!E1338="","",'FTP-75'!E1338),IF($A$20=3, IF('US06'!E1338="","",'US06'!E1338),IF($A$20=4, IF(NEDC!D1338="","", NEDC!D1338),IF($A$20=5, IF('JPN10-15'!D1338="","",'JPN10-15'!D1338),IF($A$20=6, IF(WLTC!E1338="","", WLTC!E1338),IF($A$20=7, IF('New Cycle 1'!D1338="","", 'New Cycle 1'!D1338),IF($A$20=8, IF('New Cycle 2'!D1338="","", 'New Cycle 2'!D1338),IF($A$20=9, IF('New Cycle 3'!D1338="","", 'New Cycle 3'!D1338),"")))))))))</f>
        <v/>
      </c>
      <c r="T1338" s="32" t="str">
        <f>IF($A$20=1,IF(UDDS!F1338="","",UDDS!F1338),IF($A$20=2,IF('FTP-75'!F1338="","",'FTP-75'!F1338),IF($A$20=3, IF('US06'!F1338="","",'US06'!F1338),IF($A$20=4, IF(NEDC!E1338="","", NEDC!E1338),IF($A$20=5, IF('JPN10-15'!E1338="","",'JPN10-15'!E1338),IF($A$20=6, IF(WLTC!F1338="","", WLTC!F1338),IF($A$20=7, IF('New Cycle 1'!E1338="","", 'New Cycle 1'!E1338),IF($A$20=8, IF('New Cycle 2'!E1338="","", 'New Cycle 2'!E1338),IF($A$20=9, IF('New Cycle 3'!E1338="","", 'New Cycle 3'!E1338),"")))))))))</f>
        <v/>
      </c>
      <c r="U1338" s="32" t="str">
        <f>IF($A$20=1,IF(UDDS!G1338="","",UDDS!G1338),IF($A$20=2,IF('FTP-75'!G1338="","",'FTP-75'!G1338),IF($A$20=3, IF('US06'!G1338="","",'US06'!G1338),IF($A$20=4, IF(NEDC!F1338="","", NEDC!F1338),IF($A$20=5, IF('JPN10-15'!F1338="","",'JPN10-15'!F1338),IF($A$20=6, IF(WLTC!G1338="","", WLTC!G1338),IF($A$20=7, IF('New Cycle 1'!F1338="","", 'New Cycle 1'!F1338),IF($A$20=8, IF('New Cycle 2'!F1338="","", 'New Cycle 2'!F1338),IF($A$20=9, IF('New Cycle 3'!F1338="","", 'New Cycle 3'!F1338),"")))))))))</f>
        <v/>
      </c>
    </row>
    <row r="1339" spans="16:21" x14ac:dyDescent="0.25">
      <c r="P1339" s="8" t="str">
        <f>IF($A$20=1,IF(UDDS!A1339="","",UDDS!A1339),IF($A$20=2,IF('FTP-75'!A1339="","",'FTP-75'!A1339),IF($A$20=3, IF('US06'!A1339="","",'US06'!A1339),IF($A$20=4, IF(NEDC!A1339="","", NEDC!A1339),IF($A$20=5, IF('JPN10-15'!A1339="","",'JPN10-15'!A1339),IF($A$20=6, IF(WLTC!B1339="","", WLTC!B1339),IF($A$20=7, IF('New Cycle 1'!A1339="","", 'New Cycle 1'!A1339),IF($A$20=8, IF('New Cycle 2'!A1339="","", 'New Cycle 3'!A1339),IF($A$20=9, IF('New Cycle 3'!A1339="","", 'New Cycle 3'!A1339),"")))))))))</f>
        <v/>
      </c>
      <c r="Q1339" s="32" t="str">
        <f>IF($A$20=1,IF(UDDS!C1339="","",UDDS!C1339),IF($A$20=2,IF('FTP-75'!C1339="","",'FTP-75'!C1339),IF($A$20=3, IF('US06'!C1339="","",'US06'!C1339),IF($A$20=4, IF(NEDC!B1339="","", NEDC!B1339),IF($A$20=5, IF('JPN10-15'!B1339="","",'JPN10-15'!B1339),IF($A$20=6, IF(WLTC!C1339="","", WLTC!C1339),IF($A$20=7, IF('New Cycle 1'!B1339="","", 'New Cycle 1'!B1339),IF($A$20=8, IF('New Cycle 2'!B1339="","", 'New Cycle 2'!B1339),IF($A$20=9, IF('New Cycle 3'!B1339="","", 'New Cycle 3'!B1339),"")))))))))</f>
        <v/>
      </c>
      <c r="R1339" s="32" t="str">
        <f>IF($A$20=1,IF(UDDS!D1339="","",UDDS!D1339),IF($A$20=2,IF('FTP-75'!D1339="","",'FTP-75'!D1339),IF($A$20=3, IF('US06'!D1339="","",'US06'!D1339),IF($A$20=4, IF(NEDC!C1339="","", NEDC!C1339),IF($A$20=5, IF('JPN10-15'!C1339="","",'JPN10-15'!C1339),IF($A$20=6, IF(WLTC!D1339="","", WLTC!D1339),IF($A$20=7, IF('New Cycle 1'!C1339="","", 'New Cycle 1'!C1339),IF($A$20=8, IF('New Cycle 2'!C1339="","", 'New Cycle 2'!C1339),IF($A$20=9, IF('New Cycle 3'!C1339="","", 'New Cycle 3'!C1339),"")))))))))</f>
        <v/>
      </c>
      <c r="S1339" s="32" t="str">
        <f>IF($A$20=1,IF(UDDS!E1339="","",UDDS!E1339),IF($A$20=2,IF('FTP-75'!E1339="","",'FTP-75'!E1339),IF($A$20=3, IF('US06'!E1339="","",'US06'!E1339),IF($A$20=4, IF(NEDC!D1339="","", NEDC!D1339),IF($A$20=5, IF('JPN10-15'!D1339="","",'JPN10-15'!D1339),IF($A$20=6, IF(WLTC!E1339="","", WLTC!E1339),IF($A$20=7, IF('New Cycle 1'!D1339="","", 'New Cycle 1'!D1339),IF($A$20=8, IF('New Cycle 2'!D1339="","", 'New Cycle 2'!D1339),IF($A$20=9, IF('New Cycle 3'!D1339="","", 'New Cycle 3'!D1339),"")))))))))</f>
        <v/>
      </c>
      <c r="T1339" s="32" t="str">
        <f>IF($A$20=1,IF(UDDS!F1339="","",UDDS!F1339),IF($A$20=2,IF('FTP-75'!F1339="","",'FTP-75'!F1339),IF($A$20=3, IF('US06'!F1339="","",'US06'!F1339),IF($A$20=4, IF(NEDC!E1339="","", NEDC!E1339),IF($A$20=5, IF('JPN10-15'!E1339="","",'JPN10-15'!E1339),IF($A$20=6, IF(WLTC!F1339="","", WLTC!F1339),IF($A$20=7, IF('New Cycle 1'!E1339="","", 'New Cycle 1'!E1339),IF($A$20=8, IF('New Cycle 2'!E1339="","", 'New Cycle 2'!E1339),IF($A$20=9, IF('New Cycle 3'!E1339="","", 'New Cycle 3'!E1339),"")))))))))</f>
        <v/>
      </c>
      <c r="U1339" s="32" t="str">
        <f>IF($A$20=1,IF(UDDS!G1339="","",UDDS!G1339),IF($A$20=2,IF('FTP-75'!G1339="","",'FTP-75'!G1339),IF($A$20=3, IF('US06'!G1339="","",'US06'!G1339),IF($A$20=4, IF(NEDC!F1339="","", NEDC!F1339),IF($A$20=5, IF('JPN10-15'!F1339="","",'JPN10-15'!F1339),IF($A$20=6, IF(WLTC!G1339="","", WLTC!G1339),IF($A$20=7, IF('New Cycle 1'!F1339="","", 'New Cycle 1'!F1339),IF($A$20=8, IF('New Cycle 2'!F1339="","", 'New Cycle 2'!F1339),IF($A$20=9, IF('New Cycle 3'!F1339="","", 'New Cycle 3'!F1339),"")))))))))</f>
        <v/>
      </c>
    </row>
    <row r="1340" spans="16:21" x14ac:dyDescent="0.25">
      <c r="P1340" s="8" t="str">
        <f>IF($A$20=1,IF(UDDS!A1340="","",UDDS!A1340),IF($A$20=2,IF('FTP-75'!A1340="","",'FTP-75'!A1340),IF($A$20=3, IF('US06'!A1340="","",'US06'!A1340),IF($A$20=4, IF(NEDC!A1340="","", NEDC!A1340),IF($A$20=5, IF('JPN10-15'!A1340="","",'JPN10-15'!A1340),IF($A$20=6, IF(WLTC!B1340="","", WLTC!B1340),IF($A$20=7, IF('New Cycle 1'!A1340="","", 'New Cycle 1'!A1340),IF($A$20=8, IF('New Cycle 2'!A1340="","", 'New Cycle 3'!A1340),IF($A$20=9, IF('New Cycle 3'!A1340="","", 'New Cycle 3'!A1340),"")))))))))</f>
        <v/>
      </c>
      <c r="Q1340" s="32" t="str">
        <f>IF($A$20=1,IF(UDDS!C1340="","",UDDS!C1340),IF($A$20=2,IF('FTP-75'!C1340="","",'FTP-75'!C1340),IF($A$20=3, IF('US06'!C1340="","",'US06'!C1340),IF($A$20=4, IF(NEDC!B1340="","", NEDC!B1340),IF($A$20=5, IF('JPN10-15'!B1340="","",'JPN10-15'!B1340),IF($A$20=6, IF(WLTC!C1340="","", WLTC!C1340),IF($A$20=7, IF('New Cycle 1'!B1340="","", 'New Cycle 1'!B1340),IF($A$20=8, IF('New Cycle 2'!B1340="","", 'New Cycle 2'!B1340),IF($A$20=9, IF('New Cycle 3'!B1340="","", 'New Cycle 3'!B1340),"")))))))))</f>
        <v/>
      </c>
      <c r="R1340" s="32" t="str">
        <f>IF($A$20=1,IF(UDDS!D1340="","",UDDS!D1340),IF($A$20=2,IF('FTP-75'!D1340="","",'FTP-75'!D1340),IF($A$20=3, IF('US06'!D1340="","",'US06'!D1340),IF($A$20=4, IF(NEDC!C1340="","", NEDC!C1340),IF($A$20=5, IF('JPN10-15'!C1340="","",'JPN10-15'!C1340),IF($A$20=6, IF(WLTC!D1340="","", WLTC!D1340),IF($A$20=7, IF('New Cycle 1'!C1340="","", 'New Cycle 1'!C1340),IF($A$20=8, IF('New Cycle 2'!C1340="","", 'New Cycle 2'!C1340),IF($A$20=9, IF('New Cycle 3'!C1340="","", 'New Cycle 3'!C1340),"")))))))))</f>
        <v/>
      </c>
      <c r="S1340" s="32" t="str">
        <f>IF($A$20=1,IF(UDDS!E1340="","",UDDS!E1340),IF($A$20=2,IF('FTP-75'!E1340="","",'FTP-75'!E1340),IF($A$20=3, IF('US06'!E1340="","",'US06'!E1340),IF($A$20=4, IF(NEDC!D1340="","", NEDC!D1340),IF($A$20=5, IF('JPN10-15'!D1340="","",'JPN10-15'!D1340),IF($A$20=6, IF(WLTC!E1340="","", WLTC!E1340),IF($A$20=7, IF('New Cycle 1'!D1340="","", 'New Cycle 1'!D1340),IF($A$20=8, IF('New Cycle 2'!D1340="","", 'New Cycle 2'!D1340),IF($A$20=9, IF('New Cycle 3'!D1340="","", 'New Cycle 3'!D1340),"")))))))))</f>
        <v/>
      </c>
      <c r="T1340" s="32" t="str">
        <f>IF($A$20=1,IF(UDDS!F1340="","",UDDS!F1340),IF($A$20=2,IF('FTP-75'!F1340="","",'FTP-75'!F1340),IF($A$20=3, IF('US06'!F1340="","",'US06'!F1340),IF($A$20=4, IF(NEDC!E1340="","", NEDC!E1340),IF($A$20=5, IF('JPN10-15'!E1340="","",'JPN10-15'!E1340),IF($A$20=6, IF(WLTC!F1340="","", WLTC!F1340),IF($A$20=7, IF('New Cycle 1'!E1340="","", 'New Cycle 1'!E1340),IF($A$20=8, IF('New Cycle 2'!E1340="","", 'New Cycle 2'!E1340),IF($A$20=9, IF('New Cycle 3'!E1340="","", 'New Cycle 3'!E1340),"")))))))))</f>
        <v/>
      </c>
      <c r="U1340" s="32" t="str">
        <f>IF($A$20=1,IF(UDDS!G1340="","",UDDS!G1340),IF($A$20=2,IF('FTP-75'!G1340="","",'FTP-75'!G1340),IF($A$20=3, IF('US06'!G1340="","",'US06'!G1340),IF($A$20=4, IF(NEDC!F1340="","", NEDC!F1340),IF($A$20=5, IF('JPN10-15'!F1340="","",'JPN10-15'!F1340),IF($A$20=6, IF(WLTC!G1340="","", WLTC!G1340),IF($A$20=7, IF('New Cycle 1'!F1340="","", 'New Cycle 1'!F1340),IF($A$20=8, IF('New Cycle 2'!F1340="","", 'New Cycle 2'!F1340),IF($A$20=9, IF('New Cycle 3'!F1340="","", 'New Cycle 3'!F1340),"")))))))))</f>
        <v/>
      </c>
    </row>
    <row r="1341" spans="16:21" x14ac:dyDescent="0.25">
      <c r="P1341" s="8" t="str">
        <f>IF($A$20=1,IF(UDDS!A1341="","",UDDS!A1341),IF($A$20=2,IF('FTP-75'!A1341="","",'FTP-75'!A1341),IF($A$20=3, IF('US06'!A1341="","",'US06'!A1341),IF($A$20=4, IF(NEDC!A1341="","", NEDC!A1341),IF($A$20=5, IF('JPN10-15'!A1341="","",'JPN10-15'!A1341),IF($A$20=6, IF(WLTC!B1341="","", WLTC!B1341),IF($A$20=7, IF('New Cycle 1'!A1341="","", 'New Cycle 1'!A1341),IF($A$20=8, IF('New Cycle 2'!A1341="","", 'New Cycle 3'!A1341),IF($A$20=9, IF('New Cycle 3'!A1341="","", 'New Cycle 3'!A1341),"")))))))))</f>
        <v/>
      </c>
      <c r="Q1341" s="32" t="str">
        <f>IF($A$20=1,IF(UDDS!C1341="","",UDDS!C1341),IF($A$20=2,IF('FTP-75'!C1341="","",'FTP-75'!C1341),IF($A$20=3, IF('US06'!C1341="","",'US06'!C1341),IF($A$20=4, IF(NEDC!B1341="","", NEDC!B1341),IF($A$20=5, IF('JPN10-15'!B1341="","",'JPN10-15'!B1341),IF($A$20=6, IF(WLTC!C1341="","", WLTC!C1341),IF($A$20=7, IF('New Cycle 1'!B1341="","", 'New Cycle 1'!B1341),IF($A$20=8, IF('New Cycle 2'!B1341="","", 'New Cycle 2'!B1341),IF($A$20=9, IF('New Cycle 3'!B1341="","", 'New Cycle 3'!B1341),"")))))))))</f>
        <v/>
      </c>
      <c r="R1341" s="32" t="str">
        <f>IF($A$20=1,IF(UDDS!D1341="","",UDDS!D1341),IF($A$20=2,IF('FTP-75'!D1341="","",'FTP-75'!D1341),IF($A$20=3, IF('US06'!D1341="","",'US06'!D1341),IF($A$20=4, IF(NEDC!C1341="","", NEDC!C1341),IF($A$20=5, IF('JPN10-15'!C1341="","",'JPN10-15'!C1341),IF($A$20=6, IF(WLTC!D1341="","", WLTC!D1341),IF($A$20=7, IF('New Cycle 1'!C1341="","", 'New Cycle 1'!C1341),IF($A$20=8, IF('New Cycle 2'!C1341="","", 'New Cycle 2'!C1341),IF($A$20=9, IF('New Cycle 3'!C1341="","", 'New Cycle 3'!C1341),"")))))))))</f>
        <v/>
      </c>
      <c r="S1341" s="32" t="str">
        <f>IF($A$20=1,IF(UDDS!E1341="","",UDDS!E1341),IF($A$20=2,IF('FTP-75'!E1341="","",'FTP-75'!E1341),IF($A$20=3, IF('US06'!E1341="","",'US06'!E1341),IF($A$20=4, IF(NEDC!D1341="","", NEDC!D1341),IF($A$20=5, IF('JPN10-15'!D1341="","",'JPN10-15'!D1341),IF($A$20=6, IF(WLTC!E1341="","", WLTC!E1341),IF($A$20=7, IF('New Cycle 1'!D1341="","", 'New Cycle 1'!D1341),IF($A$20=8, IF('New Cycle 2'!D1341="","", 'New Cycle 2'!D1341),IF($A$20=9, IF('New Cycle 3'!D1341="","", 'New Cycle 3'!D1341),"")))))))))</f>
        <v/>
      </c>
      <c r="T1341" s="32" t="str">
        <f>IF($A$20=1,IF(UDDS!F1341="","",UDDS!F1341),IF($A$20=2,IF('FTP-75'!F1341="","",'FTP-75'!F1341),IF($A$20=3, IF('US06'!F1341="","",'US06'!F1341),IF($A$20=4, IF(NEDC!E1341="","", NEDC!E1341),IF($A$20=5, IF('JPN10-15'!E1341="","",'JPN10-15'!E1341),IF($A$20=6, IF(WLTC!F1341="","", WLTC!F1341),IF($A$20=7, IF('New Cycle 1'!E1341="","", 'New Cycle 1'!E1341),IF($A$20=8, IF('New Cycle 2'!E1341="","", 'New Cycle 2'!E1341),IF($A$20=9, IF('New Cycle 3'!E1341="","", 'New Cycle 3'!E1341),"")))))))))</f>
        <v/>
      </c>
      <c r="U1341" s="32" t="str">
        <f>IF($A$20=1,IF(UDDS!G1341="","",UDDS!G1341),IF($A$20=2,IF('FTP-75'!G1341="","",'FTP-75'!G1341),IF($A$20=3, IF('US06'!G1341="","",'US06'!G1341),IF($A$20=4, IF(NEDC!F1341="","", NEDC!F1341),IF($A$20=5, IF('JPN10-15'!F1341="","",'JPN10-15'!F1341),IF($A$20=6, IF(WLTC!G1341="","", WLTC!G1341),IF($A$20=7, IF('New Cycle 1'!F1341="","", 'New Cycle 1'!F1341),IF($A$20=8, IF('New Cycle 2'!F1341="","", 'New Cycle 2'!F1341),IF($A$20=9, IF('New Cycle 3'!F1341="","", 'New Cycle 3'!F1341),"")))))))))</f>
        <v/>
      </c>
    </row>
    <row r="1342" spans="16:21" x14ac:dyDescent="0.25">
      <c r="P1342" s="8" t="str">
        <f>IF($A$20=1,IF(UDDS!A1342="","",UDDS!A1342),IF($A$20=2,IF('FTP-75'!A1342="","",'FTP-75'!A1342),IF($A$20=3, IF('US06'!A1342="","",'US06'!A1342),IF($A$20=4, IF(NEDC!A1342="","", NEDC!A1342),IF($A$20=5, IF('JPN10-15'!A1342="","",'JPN10-15'!A1342),IF($A$20=6, IF(WLTC!B1342="","", WLTC!B1342),IF($A$20=7, IF('New Cycle 1'!A1342="","", 'New Cycle 1'!A1342),IF($A$20=8, IF('New Cycle 2'!A1342="","", 'New Cycle 3'!A1342),IF($A$20=9, IF('New Cycle 3'!A1342="","", 'New Cycle 3'!A1342),"")))))))))</f>
        <v/>
      </c>
      <c r="Q1342" s="32" t="str">
        <f>IF($A$20=1,IF(UDDS!C1342="","",UDDS!C1342),IF($A$20=2,IF('FTP-75'!C1342="","",'FTP-75'!C1342),IF($A$20=3, IF('US06'!C1342="","",'US06'!C1342),IF($A$20=4, IF(NEDC!B1342="","", NEDC!B1342),IF($A$20=5, IF('JPN10-15'!B1342="","",'JPN10-15'!B1342),IF($A$20=6, IF(WLTC!C1342="","", WLTC!C1342),IF($A$20=7, IF('New Cycle 1'!B1342="","", 'New Cycle 1'!B1342),IF($A$20=8, IF('New Cycle 2'!B1342="","", 'New Cycle 2'!B1342),IF($A$20=9, IF('New Cycle 3'!B1342="","", 'New Cycle 3'!B1342),"")))))))))</f>
        <v/>
      </c>
      <c r="R1342" s="32" t="str">
        <f>IF($A$20=1,IF(UDDS!D1342="","",UDDS!D1342),IF($A$20=2,IF('FTP-75'!D1342="","",'FTP-75'!D1342),IF($A$20=3, IF('US06'!D1342="","",'US06'!D1342),IF($A$20=4, IF(NEDC!C1342="","", NEDC!C1342),IF($A$20=5, IF('JPN10-15'!C1342="","",'JPN10-15'!C1342),IF($A$20=6, IF(WLTC!D1342="","", WLTC!D1342),IF($A$20=7, IF('New Cycle 1'!C1342="","", 'New Cycle 1'!C1342),IF($A$20=8, IF('New Cycle 2'!C1342="","", 'New Cycle 2'!C1342),IF($A$20=9, IF('New Cycle 3'!C1342="","", 'New Cycle 3'!C1342),"")))))))))</f>
        <v/>
      </c>
      <c r="S1342" s="32" t="str">
        <f>IF($A$20=1,IF(UDDS!E1342="","",UDDS!E1342),IF($A$20=2,IF('FTP-75'!E1342="","",'FTP-75'!E1342),IF($A$20=3, IF('US06'!E1342="","",'US06'!E1342),IF($A$20=4, IF(NEDC!D1342="","", NEDC!D1342),IF($A$20=5, IF('JPN10-15'!D1342="","",'JPN10-15'!D1342),IF($A$20=6, IF(WLTC!E1342="","", WLTC!E1342),IF($A$20=7, IF('New Cycle 1'!D1342="","", 'New Cycle 1'!D1342),IF($A$20=8, IF('New Cycle 2'!D1342="","", 'New Cycle 2'!D1342),IF($A$20=9, IF('New Cycle 3'!D1342="","", 'New Cycle 3'!D1342),"")))))))))</f>
        <v/>
      </c>
      <c r="T1342" s="32" t="str">
        <f>IF($A$20=1,IF(UDDS!F1342="","",UDDS!F1342),IF($A$20=2,IF('FTP-75'!F1342="","",'FTP-75'!F1342),IF($A$20=3, IF('US06'!F1342="","",'US06'!F1342),IF($A$20=4, IF(NEDC!E1342="","", NEDC!E1342),IF($A$20=5, IF('JPN10-15'!E1342="","",'JPN10-15'!E1342),IF($A$20=6, IF(WLTC!F1342="","", WLTC!F1342),IF($A$20=7, IF('New Cycle 1'!E1342="","", 'New Cycle 1'!E1342),IF($A$20=8, IF('New Cycle 2'!E1342="","", 'New Cycle 2'!E1342),IF($A$20=9, IF('New Cycle 3'!E1342="","", 'New Cycle 3'!E1342),"")))))))))</f>
        <v/>
      </c>
      <c r="U1342" s="32" t="str">
        <f>IF($A$20=1,IF(UDDS!G1342="","",UDDS!G1342),IF($A$20=2,IF('FTP-75'!G1342="","",'FTP-75'!G1342),IF($A$20=3, IF('US06'!G1342="","",'US06'!G1342),IF($A$20=4, IF(NEDC!F1342="","", NEDC!F1342),IF($A$20=5, IF('JPN10-15'!F1342="","",'JPN10-15'!F1342),IF($A$20=6, IF(WLTC!G1342="","", WLTC!G1342),IF($A$20=7, IF('New Cycle 1'!F1342="","", 'New Cycle 1'!F1342),IF($A$20=8, IF('New Cycle 2'!F1342="","", 'New Cycle 2'!F1342),IF($A$20=9, IF('New Cycle 3'!F1342="","", 'New Cycle 3'!F1342),"")))))))))</f>
        <v/>
      </c>
    </row>
    <row r="1343" spans="16:21" x14ac:dyDescent="0.25">
      <c r="P1343" s="8" t="str">
        <f>IF($A$20=1,IF(UDDS!A1343="","",UDDS!A1343),IF($A$20=2,IF('FTP-75'!A1343="","",'FTP-75'!A1343),IF($A$20=3, IF('US06'!A1343="","",'US06'!A1343),IF($A$20=4, IF(NEDC!A1343="","", NEDC!A1343),IF($A$20=5, IF('JPN10-15'!A1343="","",'JPN10-15'!A1343),IF($A$20=6, IF(WLTC!B1343="","", WLTC!B1343),IF($A$20=7, IF('New Cycle 1'!A1343="","", 'New Cycle 1'!A1343),IF($A$20=8, IF('New Cycle 2'!A1343="","", 'New Cycle 3'!A1343),IF($A$20=9, IF('New Cycle 3'!A1343="","", 'New Cycle 3'!A1343),"")))))))))</f>
        <v/>
      </c>
      <c r="Q1343" s="32" t="str">
        <f>IF($A$20=1,IF(UDDS!C1343="","",UDDS!C1343),IF($A$20=2,IF('FTP-75'!C1343="","",'FTP-75'!C1343),IF($A$20=3, IF('US06'!C1343="","",'US06'!C1343),IF($A$20=4, IF(NEDC!B1343="","", NEDC!B1343),IF($A$20=5, IF('JPN10-15'!B1343="","",'JPN10-15'!B1343),IF($A$20=6, IF(WLTC!C1343="","", WLTC!C1343),IF($A$20=7, IF('New Cycle 1'!B1343="","", 'New Cycle 1'!B1343),IF($A$20=8, IF('New Cycle 2'!B1343="","", 'New Cycle 2'!B1343),IF($A$20=9, IF('New Cycle 3'!B1343="","", 'New Cycle 3'!B1343),"")))))))))</f>
        <v/>
      </c>
      <c r="R1343" s="32" t="str">
        <f>IF($A$20=1,IF(UDDS!D1343="","",UDDS!D1343),IF($A$20=2,IF('FTP-75'!D1343="","",'FTP-75'!D1343),IF($A$20=3, IF('US06'!D1343="","",'US06'!D1343),IF($A$20=4, IF(NEDC!C1343="","", NEDC!C1343),IF($A$20=5, IF('JPN10-15'!C1343="","",'JPN10-15'!C1343),IF($A$20=6, IF(WLTC!D1343="","", WLTC!D1343),IF($A$20=7, IF('New Cycle 1'!C1343="","", 'New Cycle 1'!C1343),IF($A$20=8, IF('New Cycle 2'!C1343="","", 'New Cycle 2'!C1343),IF($A$20=9, IF('New Cycle 3'!C1343="","", 'New Cycle 3'!C1343),"")))))))))</f>
        <v/>
      </c>
      <c r="S1343" s="32" t="str">
        <f>IF($A$20=1,IF(UDDS!E1343="","",UDDS!E1343),IF($A$20=2,IF('FTP-75'!E1343="","",'FTP-75'!E1343),IF($A$20=3, IF('US06'!E1343="","",'US06'!E1343),IF($A$20=4, IF(NEDC!D1343="","", NEDC!D1343),IF($A$20=5, IF('JPN10-15'!D1343="","",'JPN10-15'!D1343),IF($A$20=6, IF(WLTC!E1343="","", WLTC!E1343),IF($A$20=7, IF('New Cycle 1'!D1343="","", 'New Cycle 1'!D1343),IF($A$20=8, IF('New Cycle 2'!D1343="","", 'New Cycle 2'!D1343),IF($A$20=9, IF('New Cycle 3'!D1343="","", 'New Cycle 3'!D1343),"")))))))))</f>
        <v/>
      </c>
      <c r="T1343" s="32" t="str">
        <f>IF($A$20=1,IF(UDDS!F1343="","",UDDS!F1343),IF($A$20=2,IF('FTP-75'!F1343="","",'FTP-75'!F1343),IF($A$20=3, IF('US06'!F1343="","",'US06'!F1343),IF($A$20=4, IF(NEDC!E1343="","", NEDC!E1343),IF($A$20=5, IF('JPN10-15'!E1343="","",'JPN10-15'!E1343),IF($A$20=6, IF(WLTC!F1343="","", WLTC!F1343),IF($A$20=7, IF('New Cycle 1'!E1343="","", 'New Cycle 1'!E1343),IF($A$20=8, IF('New Cycle 2'!E1343="","", 'New Cycle 2'!E1343),IF($A$20=9, IF('New Cycle 3'!E1343="","", 'New Cycle 3'!E1343),"")))))))))</f>
        <v/>
      </c>
      <c r="U1343" s="32" t="str">
        <f>IF($A$20=1,IF(UDDS!G1343="","",UDDS!G1343),IF($A$20=2,IF('FTP-75'!G1343="","",'FTP-75'!G1343),IF($A$20=3, IF('US06'!G1343="","",'US06'!G1343),IF($A$20=4, IF(NEDC!F1343="","", NEDC!F1343),IF($A$20=5, IF('JPN10-15'!F1343="","",'JPN10-15'!F1343),IF($A$20=6, IF(WLTC!G1343="","", WLTC!G1343),IF($A$20=7, IF('New Cycle 1'!F1343="","", 'New Cycle 1'!F1343),IF($A$20=8, IF('New Cycle 2'!F1343="","", 'New Cycle 2'!F1343),IF($A$20=9, IF('New Cycle 3'!F1343="","", 'New Cycle 3'!F1343),"")))))))))</f>
        <v/>
      </c>
    </row>
    <row r="1344" spans="16:21" x14ac:dyDescent="0.25">
      <c r="P1344" s="8" t="str">
        <f>IF($A$20=1,IF(UDDS!A1344="","",UDDS!A1344),IF($A$20=2,IF('FTP-75'!A1344="","",'FTP-75'!A1344),IF($A$20=3, IF('US06'!A1344="","",'US06'!A1344),IF($A$20=4, IF(NEDC!A1344="","", NEDC!A1344),IF($A$20=5, IF('JPN10-15'!A1344="","",'JPN10-15'!A1344),IF($A$20=6, IF(WLTC!B1344="","", WLTC!B1344),IF($A$20=7, IF('New Cycle 1'!A1344="","", 'New Cycle 1'!A1344),IF($A$20=8, IF('New Cycle 2'!A1344="","", 'New Cycle 3'!A1344),IF($A$20=9, IF('New Cycle 3'!A1344="","", 'New Cycle 3'!A1344),"")))))))))</f>
        <v/>
      </c>
      <c r="Q1344" s="32" t="str">
        <f>IF($A$20=1,IF(UDDS!C1344="","",UDDS!C1344),IF($A$20=2,IF('FTP-75'!C1344="","",'FTP-75'!C1344),IF($A$20=3, IF('US06'!C1344="","",'US06'!C1344),IF($A$20=4, IF(NEDC!B1344="","", NEDC!B1344),IF($A$20=5, IF('JPN10-15'!B1344="","",'JPN10-15'!B1344),IF($A$20=6, IF(WLTC!C1344="","", WLTC!C1344),IF($A$20=7, IF('New Cycle 1'!B1344="","", 'New Cycle 1'!B1344),IF($A$20=8, IF('New Cycle 2'!B1344="","", 'New Cycle 2'!B1344),IF($A$20=9, IF('New Cycle 3'!B1344="","", 'New Cycle 3'!B1344),"")))))))))</f>
        <v/>
      </c>
      <c r="R1344" s="32" t="str">
        <f>IF($A$20=1,IF(UDDS!D1344="","",UDDS!D1344),IF($A$20=2,IF('FTP-75'!D1344="","",'FTP-75'!D1344),IF($A$20=3, IF('US06'!D1344="","",'US06'!D1344),IF($A$20=4, IF(NEDC!C1344="","", NEDC!C1344),IF($A$20=5, IF('JPN10-15'!C1344="","",'JPN10-15'!C1344),IF($A$20=6, IF(WLTC!D1344="","", WLTC!D1344),IF($A$20=7, IF('New Cycle 1'!C1344="","", 'New Cycle 1'!C1344),IF($A$20=8, IF('New Cycle 2'!C1344="","", 'New Cycle 2'!C1344),IF($A$20=9, IF('New Cycle 3'!C1344="","", 'New Cycle 3'!C1344),"")))))))))</f>
        <v/>
      </c>
      <c r="S1344" s="32" t="str">
        <f>IF($A$20=1,IF(UDDS!E1344="","",UDDS!E1344),IF($A$20=2,IF('FTP-75'!E1344="","",'FTP-75'!E1344),IF($A$20=3, IF('US06'!E1344="","",'US06'!E1344),IF($A$20=4, IF(NEDC!D1344="","", NEDC!D1344),IF($A$20=5, IF('JPN10-15'!D1344="","",'JPN10-15'!D1344),IF($A$20=6, IF(WLTC!E1344="","", WLTC!E1344),IF($A$20=7, IF('New Cycle 1'!D1344="","", 'New Cycle 1'!D1344),IF($A$20=8, IF('New Cycle 2'!D1344="","", 'New Cycle 2'!D1344),IF($A$20=9, IF('New Cycle 3'!D1344="","", 'New Cycle 3'!D1344),"")))))))))</f>
        <v/>
      </c>
      <c r="T1344" s="32" t="str">
        <f>IF($A$20=1,IF(UDDS!F1344="","",UDDS!F1344),IF($A$20=2,IF('FTP-75'!F1344="","",'FTP-75'!F1344),IF($A$20=3, IF('US06'!F1344="","",'US06'!F1344),IF($A$20=4, IF(NEDC!E1344="","", NEDC!E1344),IF($A$20=5, IF('JPN10-15'!E1344="","",'JPN10-15'!E1344),IF($A$20=6, IF(WLTC!F1344="","", WLTC!F1344),IF($A$20=7, IF('New Cycle 1'!E1344="","", 'New Cycle 1'!E1344),IF($A$20=8, IF('New Cycle 2'!E1344="","", 'New Cycle 2'!E1344),IF($A$20=9, IF('New Cycle 3'!E1344="","", 'New Cycle 3'!E1344),"")))))))))</f>
        <v/>
      </c>
      <c r="U1344" s="32" t="str">
        <f>IF($A$20=1,IF(UDDS!G1344="","",UDDS!G1344),IF($A$20=2,IF('FTP-75'!G1344="","",'FTP-75'!G1344),IF($A$20=3, IF('US06'!G1344="","",'US06'!G1344),IF($A$20=4, IF(NEDC!F1344="","", NEDC!F1344),IF($A$20=5, IF('JPN10-15'!F1344="","",'JPN10-15'!F1344),IF($A$20=6, IF(WLTC!G1344="","", WLTC!G1344),IF($A$20=7, IF('New Cycle 1'!F1344="","", 'New Cycle 1'!F1344),IF($A$20=8, IF('New Cycle 2'!F1344="","", 'New Cycle 2'!F1344),IF($A$20=9, IF('New Cycle 3'!F1344="","", 'New Cycle 3'!F1344),"")))))))))</f>
        <v/>
      </c>
    </row>
    <row r="1345" spans="16:21" x14ac:dyDescent="0.25">
      <c r="P1345" s="8" t="str">
        <f>IF($A$20=1,IF(UDDS!A1345="","",UDDS!A1345),IF($A$20=2,IF('FTP-75'!A1345="","",'FTP-75'!A1345),IF($A$20=3, IF('US06'!A1345="","",'US06'!A1345),IF($A$20=4, IF(NEDC!A1345="","", NEDC!A1345),IF($A$20=5, IF('JPN10-15'!A1345="","",'JPN10-15'!A1345),IF($A$20=6, IF(WLTC!B1345="","", WLTC!B1345),IF($A$20=7, IF('New Cycle 1'!A1345="","", 'New Cycle 1'!A1345),IF($A$20=8, IF('New Cycle 2'!A1345="","", 'New Cycle 3'!A1345),IF($A$20=9, IF('New Cycle 3'!A1345="","", 'New Cycle 3'!A1345),"")))))))))</f>
        <v/>
      </c>
      <c r="Q1345" s="32" t="str">
        <f>IF($A$20=1,IF(UDDS!C1345="","",UDDS!C1345),IF($A$20=2,IF('FTP-75'!C1345="","",'FTP-75'!C1345),IF($A$20=3, IF('US06'!C1345="","",'US06'!C1345),IF($A$20=4, IF(NEDC!B1345="","", NEDC!B1345),IF($A$20=5, IF('JPN10-15'!B1345="","",'JPN10-15'!B1345),IF($A$20=6, IF(WLTC!C1345="","", WLTC!C1345),IF($A$20=7, IF('New Cycle 1'!B1345="","", 'New Cycle 1'!B1345),IF($A$20=8, IF('New Cycle 2'!B1345="","", 'New Cycle 2'!B1345),IF($A$20=9, IF('New Cycle 3'!B1345="","", 'New Cycle 3'!B1345),"")))))))))</f>
        <v/>
      </c>
      <c r="R1345" s="32" t="str">
        <f>IF($A$20=1,IF(UDDS!D1345="","",UDDS!D1345),IF($A$20=2,IF('FTP-75'!D1345="","",'FTP-75'!D1345),IF($A$20=3, IF('US06'!D1345="","",'US06'!D1345),IF($A$20=4, IF(NEDC!C1345="","", NEDC!C1345),IF($A$20=5, IF('JPN10-15'!C1345="","",'JPN10-15'!C1345),IF($A$20=6, IF(WLTC!D1345="","", WLTC!D1345),IF($A$20=7, IF('New Cycle 1'!C1345="","", 'New Cycle 1'!C1345),IF($A$20=8, IF('New Cycle 2'!C1345="","", 'New Cycle 2'!C1345),IF($A$20=9, IF('New Cycle 3'!C1345="","", 'New Cycle 3'!C1345),"")))))))))</f>
        <v/>
      </c>
      <c r="S1345" s="32" t="str">
        <f>IF($A$20=1,IF(UDDS!E1345="","",UDDS!E1345),IF($A$20=2,IF('FTP-75'!E1345="","",'FTP-75'!E1345),IF($A$20=3, IF('US06'!E1345="","",'US06'!E1345),IF($A$20=4, IF(NEDC!D1345="","", NEDC!D1345),IF($A$20=5, IF('JPN10-15'!D1345="","",'JPN10-15'!D1345),IF($A$20=6, IF(WLTC!E1345="","", WLTC!E1345),IF($A$20=7, IF('New Cycle 1'!D1345="","", 'New Cycle 1'!D1345),IF($A$20=8, IF('New Cycle 2'!D1345="","", 'New Cycle 2'!D1345),IF($A$20=9, IF('New Cycle 3'!D1345="","", 'New Cycle 3'!D1345),"")))))))))</f>
        <v/>
      </c>
      <c r="T1345" s="32" t="str">
        <f>IF($A$20=1,IF(UDDS!F1345="","",UDDS!F1345),IF($A$20=2,IF('FTP-75'!F1345="","",'FTP-75'!F1345),IF($A$20=3, IF('US06'!F1345="","",'US06'!F1345),IF($A$20=4, IF(NEDC!E1345="","", NEDC!E1345),IF($A$20=5, IF('JPN10-15'!E1345="","",'JPN10-15'!E1345),IF($A$20=6, IF(WLTC!F1345="","", WLTC!F1345),IF($A$20=7, IF('New Cycle 1'!E1345="","", 'New Cycle 1'!E1345),IF($A$20=8, IF('New Cycle 2'!E1345="","", 'New Cycle 2'!E1345),IF($A$20=9, IF('New Cycle 3'!E1345="","", 'New Cycle 3'!E1345),"")))))))))</f>
        <v/>
      </c>
      <c r="U1345" s="32" t="str">
        <f>IF($A$20=1,IF(UDDS!G1345="","",UDDS!G1345),IF($A$20=2,IF('FTP-75'!G1345="","",'FTP-75'!G1345),IF($A$20=3, IF('US06'!G1345="","",'US06'!G1345),IF($A$20=4, IF(NEDC!F1345="","", NEDC!F1345),IF($A$20=5, IF('JPN10-15'!F1345="","",'JPN10-15'!F1345),IF($A$20=6, IF(WLTC!G1345="","", WLTC!G1345),IF($A$20=7, IF('New Cycle 1'!F1345="","", 'New Cycle 1'!F1345),IF($A$20=8, IF('New Cycle 2'!F1345="","", 'New Cycle 2'!F1345),IF($A$20=9, IF('New Cycle 3'!F1345="","", 'New Cycle 3'!F1345),"")))))))))</f>
        <v/>
      </c>
    </row>
    <row r="1346" spans="16:21" x14ac:dyDescent="0.25">
      <c r="P1346" s="8" t="str">
        <f>IF($A$20=1,IF(UDDS!A1346="","",UDDS!A1346),IF($A$20=2,IF('FTP-75'!A1346="","",'FTP-75'!A1346),IF($A$20=3, IF('US06'!A1346="","",'US06'!A1346),IF($A$20=4, IF(NEDC!A1346="","", NEDC!A1346),IF($A$20=5, IF('JPN10-15'!A1346="","",'JPN10-15'!A1346),IF($A$20=6, IF(WLTC!B1346="","", WLTC!B1346),IF($A$20=7, IF('New Cycle 1'!A1346="","", 'New Cycle 1'!A1346),IF($A$20=8, IF('New Cycle 2'!A1346="","", 'New Cycle 3'!A1346),IF($A$20=9, IF('New Cycle 3'!A1346="","", 'New Cycle 3'!A1346),"")))))))))</f>
        <v/>
      </c>
      <c r="Q1346" s="32" t="str">
        <f>IF($A$20=1,IF(UDDS!C1346="","",UDDS!C1346),IF($A$20=2,IF('FTP-75'!C1346="","",'FTP-75'!C1346),IF($A$20=3, IF('US06'!C1346="","",'US06'!C1346),IF($A$20=4, IF(NEDC!B1346="","", NEDC!B1346),IF($A$20=5, IF('JPN10-15'!B1346="","",'JPN10-15'!B1346),IF($A$20=6, IF(WLTC!C1346="","", WLTC!C1346),IF($A$20=7, IF('New Cycle 1'!B1346="","", 'New Cycle 1'!B1346),IF($A$20=8, IF('New Cycle 2'!B1346="","", 'New Cycle 2'!B1346),IF($A$20=9, IF('New Cycle 3'!B1346="","", 'New Cycle 3'!B1346),"")))))))))</f>
        <v/>
      </c>
      <c r="R1346" s="32" t="str">
        <f>IF($A$20=1,IF(UDDS!D1346="","",UDDS!D1346),IF($A$20=2,IF('FTP-75'!D1346="","",'FTP-75'!D1346),IF($A$20=3, IF('US06'!D1346="","",'US06'!D1346),IF($A$20=4, IF(NEDC!C1346="","", NEDC!C1346),IF($A$20=5, IF('JPN10-15'!C1346="","",'JPN10-15'!C1346),IF($A$20=6, IF(WLTC!D1346="","", WLTC!D1346),IF($A$20=7, IF('New Cycle 1'!C1346="","", 'New Cycle 1'!C1346),IF($A$20=8, IF('New Cycle 2'!C1346="","", 'New Cycle 2'!C1346),IF($A$20=9, IF('New Cycle 3'!C1346="","", 'New Cycle 3'!C1346),"")))))))))</f>
        <v/>
      </c>
      <c r="S1346" s="32" t="str">
        <f>IF($A$20=1,IF(UDDS!E1346="","",UDDS!E1346),IF($A$20=2,IF('FTP-75'!E1346="","",'FTP-75'!E1346),IF($A$20=3, IF('US06'!E1346="","",'US06'!E1346),IF($A$20=4, IF(NEDC!D1346="","", NEDC!D1346),IF($A$20=5, IF('JPN10-15'!D1346="","",'JPN10-15'!D1346),IF($A$20=6, IF(WLTC!E1346="","", WLTC!E1346),IF($A$20=7, IF('New Cycle 1'!D1346="","", 'New Cycle 1'!D1346),IF($A$20=8, IF('New Cycle 2'!D1346="","", 'New Cycle 2'!D1346),IF($A$20=9, IF('New Cycle 3'!D1346="","", 'New Cycle 3'!D1346),"")))))))))</f>
        <v/>
      </c>
      <c r="T1346" s="32" t="str">
        <f>IF($A$20=1,IF(UDDS!F1346="","",UDDS!F1346),IF($A$20=2,IF('FTP-75'!F1346="","",'FTP-75'!F1346),IF($A$20=3, IF('US06'!F1346="","",'US06'!F1346),IF($A$20=4, IF(NEDC!E1346="","", NEDC!E1346),IF($A$20=5, IF('JPN10-15'!E1346="","",'JPN10-15'!E1346),IF($A$20=6, IF(WLTC!F1346="","", WLTC!F1346),IF($A$20=7, IF('New Cycle 1'!E1346="","", 'New Cycle 1'!E1346),IF($A$20=8, IF('New Cycle 2'!E1346="","", 'New Cycle 2'!E1346),IF($A$20=9, IF('New Cycle 3'!E1346="","", 'New Cycle 3'!E1346),"")))))))))</f>
        <v/>
      </c>
      <c r="U1346" s="32" t="str">
        <f>IF($A$20=1,IF(UDDS!G1346="","",UDDS!G1346),IF($A$20=2,IF('FTP-75'!G1346="","",'FTP-75'!G1346),IF($A$20=3, IF('US06'!G1346="","",'US06'!G1346),IF($A$20=4, IF(NEDC!F1346="","", NEDC!F1346),IF($A$20=5, IF('JPN10-15'!F1346="","",'JPN10-15'!F1346),IF($A$20=6, IF(WLTC!G1346="","", WLTC!G1346),IF($A$20=7, IF('New Cycle 1'!F1346="","", 'New Cycle 1'!F1346),IF($A$20=8, IF('New Cycle 2'!F1346="","", 'New Cycle 2'!F1346),IF($A$20=9, IF('New Cycle 3'!F1346="","", 'New Cycle 3'!F1346),"")))))))))</f>
        <v/>
      </c>
    </row>
    <row r="1347" spans="16:21" x14ac:dyDescent="0.25">
      <c r="P1347" s="8" t="str">
        <f>IF($A$20=1,IF(UDDS!A1347="","",UDDS!A1347),IF($A$20=2,IF('FTP-75'!A1347="","",'FTP-75'!A1347),IF($A$20=3, IF('US06'!A1347="","",'US06'!A1347),IF($A$20=4, IF(NEDC!A1347="","", NEDC!A1347),IF($A$20=5, IF('JPN10-15'!A1347="","",'JPN10-15'!A1347),IF($A$20=6, IF(WLTC!B1347="","", WLTC!B1347),IF($A$20=7, IF('New Cycle 1'!A1347="","", 'New Cycle 1'!A1347),IF($A$20=8, IF('New Cycle 2'!A1347="","", 'New Cycle 3'!A1347),IF($A$20=9, IF('New Cycle 3'!A1347="","", 'New Cycle 3'!A1347),"")))))))))</f>
        <v/>
      </c>
      <c r="Q1347" s="32" t="str">
        <f>IF($A$20=1,IF(UDDS!C1347="","",UDDS!C1347),IF($A$20=2,IF('FTP-75'!C1347="","",'FTP-75'!C1347),IF($A$20=3, IF('US06'!C1347="","",'US06'!C1347),IF($A$20=4, IF(NEDC!B1347="","", NEDC!B1347),IF($A$20=5, IF('JPN10-15'!B1347="","",'JPN10-15'!B1347),IF($A$20=6, IF(WLTC!C1347="","", WLTC!C1347),IF($A$20=7, IF('New Cycle 1'!B1347="","", 'New Cycle 1'!B1347),IF($A$20=8, IF('New Cycle 2'!B1347="","", 'New Cycle 2'!B1347),IF($A$20=9, IF('New Cycle 3'!B1347="","", 'New Cycle 3'!B1347),"")))))))))</f>
        <v/>
      </c>
      <c r="R1347" s="32" t="str">
        <f>IF($A$20=1,IF(UDDS!D1347="","",UDDS!D1347),IF($A$20=2,IF('FTP-75'!D1347="","",'FTP-75'!D1347),IF($A$20=3, IF('US06'!D1347="","",'US06'!D1347),IF($A$20=4, IF(NEDC!C1347="","", NEDC!C1347),IF($A$20=5, IF('JPN10-15'!C1347="","",'JPN10-15'!C1347),IF($A$20=6, IF(WLTC!D1347="","", WLTC!D1347),IF($A$20=7, IF('New Cycle 1'!C1347="","", 'New Cycle 1'!C1347),IF($A$20=8, IF('New Cycle 2'!C1347="","", 'New Cycle 2'!C1347),IF($A$20=9, IF('New Cycle 3'!C1347="","", 'New Cycle 3'!C1347),"")))))))))</f>
        <v/>
      </c>
      <c r="S1347" s="32" t="str">
        <f>IF($A$20=1,IF(UDDS!E1347="","",UDDS!E1347),IF($A$20=2,IF('FTP-75'!E1347="","",'FTP-75'!E1347),IF($A$20=3, IF('US06'!E1347="","",'US06'!E1347),IF($A$20=4, IF(NEDC!D1347="","", NEDC!D1347),IF($A$20=5, IF('JPN10-15'!D1347="","",'JPN10-15'!D1347),IF($A$20=6, IF(WLTC!E1347="","", WLTC!E1347),IF($A$20=7, IF('New Cycle 1'!D1347="","", 'New Cycle 1'!D1347),IF($A$20=8, IF('New Cycle 2'!D1347="","", 'New Cycle 2'!D1347),IF($A$20=9, IF('New Cycle 3'!D1347="","", 'New Cycle 3'!D1347),"")))))))))</f>
        <v/>
      </c>
      <c r="T1347" s="32" t="str">
        <f>IF($A$20=1,IF(UDDS!F1347="","",UDDS!F1347),IF($A$20=2,IF('FTP-75'!F1347="","",'FTP-75'!F1347),IF($A$20=3, IF('US06'!F1347="","",'US06'!F1347),IF($A$20=4, IF(NEDC!E1347="","", NEDC!E1347),IF($A$20=5, IF('JPN10-15'!E1347="","",'JPN10-15'!E1347),IF($A$20=6, IF(WLTC!F1347="","", WLTC!F1347),IF($A$20=7, IF('New Cycle 1'!E1347="","", 'New Cycle 1'!E1347),IF($A$20=8, IF('New Cycle 2'!E1347="","", 'New Cycle 2'!E1347),IF($A$20=9, IF('New Cycle 3'!E1347="","", 'New Cycle 3'!E1347),"")))))))))</f>
        <v/>
      </c>
      <c r="U1347" s="32" t="str">
        <f>IF($A$20=1,IF(UDDS!G1347="","",UDDS!G1347),IF($A$20=2,IF('FTP-75'!G1347="","",'FTP-75'!G1347),IF($A$20=3, IF('US06'!G1347="","",'US06'!G1347),IF($A$20=4, IF(NEDC!F1347="","", NEDC!F1347),IF($A$20=5, IF('JPN10-15'!F1347="","",'JPN10-15'!F1347),IF($A$20=6, IF(WLTC!G1347="","", WLTC!G1347),IF($A$20=7, IF('New Cycle 1'!F1347="","", 'New Cycle 1'!F1347),IF($A$20=8, IF('New Cycle 2'!F1347="","", 'New Cycle 2'!F1347),IF($A$20=9, IF('New Cycle 3'!F1347="","", 'New Cycle 3'!F1347),"")))))))))</f>
        <v/>
      </c>
    </row>
    <row r="1348" spans="16:21" x14ac:dyDescent="0.25">
      <c r="P1348" s="8" t="str">
        <f>IF($A$20=1,IF(UDDS!A1348="","",UDDS!A1348),IF($A$20=2,IF('FTP-75'!A1348="","",'FTP-75'!A1348),IF($A$20=3, IF('US06'!A1348="","",'US06'!A1348),IF($A$20=4, IF(NEDC!A1348="","", NEDC!A1348),IF($A$20=5, IF('JPN10-15'!A1348="","",'JPN10-15'!A1348),IF($A$20=6, IF(WLTC!B1348="","", WLTC!B1348),IF($A$20=7, IF('New Cycle 1'!A1348="","", 'New Cycle 1'!A1348),IF($A$20=8, IF('New Cycle 2'!A1348="","", 'New Cycle 3'!A1348),IF($A$20=9, IF('New Cycle 3'!A1348="","", 'New Cycle 3'!A1348),"")))))))))</f>
        <v/>
      </c>
      <c r="Q1348" s="32" t="str">
        <f>IF($A$20=1,IF(UDDS!C1348="","",UDDS!C1348),IF($A$20=2,IF('FTP-75'!C1348="","",'FTP-75'!C1348),IF($A$20=3, IF('US06'!C1348="","",'US06'!C1348),IF($A$20=4, IF(NEDC!B1348="","", NEDC!B1348),IF($A$20=5, IF('JPN10-15'!B1348="","",'JPN10-15'!B1348),IF($A$20=6, IF(WLTC!C1348="","", WLTC!C1348),IF($A$20=7, IF('New Cycle 1'!B1348="","", 'New Cycle 1'!B1348),IF($A$20=8, IF('New Cycle 2'!B1348="","", 'New Cycle 2'!B1348),IF($A$20=9, IF('New Cycle 3'!B1348="","", 'New Cycle 3'!B1348),"")))))))))</f>
        <v/>
      </c>
      <c r="R1348" s="32" t="str">
        <f>IF($A$20=1,IF(UDDS!D1348="","",UDDS!D1348),IF($A$20=2,IF('FTP-75'!D1348="","",'FTP-75'!D1348),IF($A$20=3, IF('US06'!D1348="","",'US06'!D1348),IF($A$20=4, IF(NEDC!C1348="","", NEDC!C1348),IF($A$20=5, IF('JPN10-15'!C1348="","",'JPN10-15'!C1348),IF($A$20=6, IF(WLTC!D1348="","", WLTC!D1348),IF($A$20=7, IF('New Cycle 1'!C1348="","", 'New Cycle 1'!C1348),IF($A$20=8, IF('New Cycle 2'!C1348="","", 'New Cycle 2'!C1348),IF($A$20=9, IF('New Cycle 3'!C1348="","", 'New Cycle 3'!C1348),"")))))))))</f>
        <v/>
      </c>
      <c r="S1348" s="32" t="str">
        <f>IF($A$20=1,IF(UDDS!E1348="","",UDDS!E1348),IF($A$20=2,IF('FTP-75'!E1348="","",'FTP-75'!E1348),IF($A$20=3, IF('US06'!E1348="","",'US06'!E1348),IF($A$20=4, IF(NEDC!D1348="","", NEDC!D1348),IF($A$20=5, IF('JPN10-15'!D1348="","",'JPN10-15'!D1348),IF($A$20=6, IF(WLTC!E1348="","", WLTC!E1348),IF($A$20=7, IF('New Cycle 1'!D1348="","", 'New Cycle 1'!D1348),IF($A$20=8, IF('New Cycle 2'!D1348="","", 'New Cycle 2'!D1348),IF($A$20=9, IF('New Cycle 3'!D1348="","", 'New Cycle 3'!D1348),"")))))))))</f>
        <v/>
      </c>
      <c r="T1348" s="32" t="str">
        <f>IF($A$20=1,IF(UDDS!F1348="","",UDDS!F1348),IF($A$20=2,IF('FTP-75'!F1348="","",'FTP-75'!F1348),IF($A$20=3, IF('US06'!F1348="","",'US06'!F1348),IF($A$20=4, IF(NEDC!E1348="","", NEDC!E1348),IF($A$20=5, IF('JPN10-15'!E1348="","",'JPN10-15'!E1348),IF($A$20=6, IF(WLTC!F1348="","", WLTC!F1348),IF($A$20=7, IF('New Cycle 1'!E1348="","", 'New Cycle 1'!E1348),IF($A$20=8, IF('New Cycle 2'!E1348="","", 'New Cycle 2'!E1348),IF($A$20=9, IF('New Cycle 3'!E1348="","", 'New Cycle 3'!E1348),"")))))))))</f>
        <v/>
      </c>
      <c r="U1348" s="32" t="str">
        <f>IF($A$20=1,IF(UDDS!G1348="","",UDDS!G1348),IF($A$20=2,IF('FTP-75'!G1348="","",'FTP-75'!G1348),IF($A$20=3, IF('US06'!G1348="","",'US06'!G1348),IF($A$20=4, IF(NEDC!F1348="","", NEDC!F1348),IF($A$20=5, IF('JPN10-15'!F1348="","",'JPN10-15'!F1348),IF($A$20=6, IF(WLTC!G1348="","", WLTC!G1348),IF($A$20=7, IF('New Cycle 1'!F1348="","", 'New Cycle 1'!F1348),IF($A$20=8, IF('New Cycle 2'!F1348="","", 'New Cycle 2'!F1348),IF($A$20=9, IF('New Cycle 3'!F1348="","", 'New Cycle 3'!F1348),"")))))))))</f>
        <v/>
      </c>
    </row>
    <row r="1349" spans="16:21" x14ac:dyDescent="0.25">
      <c r="P1349" s="8" t="str">
        <f>IF($A$20=1,IF(UDDS!A1349="","",UDDS!A1349),IF($A$20=2,IF('FTP-75'!A1349="","",'FTP-75'!A1349),IF($A$20=3, IF('US06'!A1349="","",'US06'!A1349),IF($A$20=4, IF(NEDC!A1349="","", NEDC!A1349),IF($A$20=5, IF('JPN10-15'!A1349="","",'JPN10-15'!A1349),IF($A$20=6, IF(WLTC!B1349="","", WLTC!B1349),IF($A$20=7, IF('New Cycle 1'!A1349="","", 'New Cycle 1'!A1349),IF($A$20=8, IF('New Cycle 2'!A1349="","", 'New Cycle 3'!A1349),IF($A$20=9, IF('New Cycle 3'!A1349="","", 'New Cycle 3'!A1349),"")))))))))</f>
        <v/>
      </c>
      <c r="Q1349" s="32" t="str">
        <f>IF($A$20=1,IF(UDDS!C1349="","",UDDS!C1349),IF($A$20=2,IF('FTP-75'!C1349="","",'FTP-75'!C1349),IF($A$20=3, IF('US06'!C1349="","",'US06'!C1349),IF($A$20=4, IF(NEDC!B1349="","", NEDC!B1349),IF($A$20=5, IF('JPN10-15'!B1349="","",'JPN10-15'!B1349),IF($A$20=6, IF(WLTC!C1349="","", WLTC!C1349),IF($A$20=7, IF('New Cycle 1'!B1349="","", 'New Cycle 1'!B1349),IF($A$20=8, IF('New Cycle 2'!B1349="","", 'New Cycle 2'!B1349),IF($A$20=9, IF('New Cycle 3'!B1349="","", 'New Cycle 3'!B1349),"")))))))))</f>
        <v/>
      </c>
      <c r="R1349" s="32" t="str">
        <f>IF($A$20=1,IF(UDDS!D1349="","",UDDS!D1349),IF($A$20=2,IF('FTP-75'!D1349="","",'FTP-75'!D1349),IF($A$20=3, IF('US06'!D1349="","",'US06'!D1349),IF($A$20=4, IF(NEDC!C1349="","", NEDC!C1349),IF($A$20=5, IF('JPN10-15'!C1349="","",'JPN10-15'!C1349),IF($A$20=6, IF(WLTC!D1349="","", WLTC!D1349),IF($A$20=7, IF('New Cycle 1'!C1349="","", 'New Cycle 1'!C1349),IF($A$20=8, IF('New Cycle 2'!C1349="","", 'New Cycle 2'!C1349),IF($A$20=9, IF('New Cycle 3'!C1349="","", 'New Cycle 3'!C1349),"")))))))))</f>
        <v/>
      </c>
      <c r="S1349" s="32" t="str">
        <f>IF($A$20=1,IF(UDDS!E1349="","",UDDS!E1349),IF($A$20=2,IF('FTP-75'!E1349="","",'FTP-75'!E1349),IF($A$20=3, IF('US06'!E1349="","",'US06'!E1349),IF($A$20=4, IF(NEDC!D1349="","", NEDC!D1349),IF($A$20=5, IF('JPN10-15'!D1349="","",'JPN10-15'!D1349),IF($A$20=6, IF(WLTC!E1349="","", WLTC!E1349),IF($A$20=7, IF('New Cycle 1'!D1349="","", 'New Cycle 1'!D1349),IF($A$20=8, IF('New Cycle 2'!D1349="","", 'New Cycle 2'!D1349),IF($A$20=9, IF('New Cycle 3'!D1349="","", 'New Cycle 3'!D1349),"")))))))))</f>
        <v/>
      </c>
      <c r="T1349" s="32" t="str">
        <f>IF($A$20=1,IF(UDDS!F1349="","",UDDS!F1349),IF($A$20=2,IF('FTP-75'!F1349="","",'FTP-75'!F1349),IF($A$20=3, IF('US06'!F1349="","",'US06'!F1349),IF($A$20=4, IF(NEDC!E1349="","", NEDC!E1349),IF($A$20=5, IF('JPN10-15'!E1349="","",'JPN10-15'!E1349),IF($A$20=6, IF(WLTC!F1349="","", WLTC!F1349),IF($A$20=7, IF('New Cycle 1'!E1349="","", 'New Cycle 1'!E1349),IF($A$20=8, IF('New Cycle 2'!E1349="","", 'New Cycle 2'!E1349),IF($A$20=9, IF('New Cycle 3'!E1349="","", 'New Cycle 3'!E1349),"")))))))))</f>
        <v/>
      </c>
      <c r="U1349" s="32" t="str">
        <f>IF($A$20=1,IF(UDDS!G1349="","",UDDS!G1349),IF($A$20=2,IF('FTP-75'!G1349="","",'FTP-75'!G1349),IF($A$20=3, IF('US06'!G1349="","",'US06'!G1349),IF($A$20=4, IF(NEDC!F1349="","", NEDC!F1349),IF($A$20=5, IF('JPN10-15'!F1349="","",'JPN10-15'!F1349),IF($A$20=6, IF(WLTC!G1349="","", WLTC!G1349),IF($A$20=7, IF('New Cycle 1'!F1349="","", 'New Cycle 1'!F1349),IF($A$20=8, IF('New Cycle 2'!F1349="","", 'New Cycle 2'!F1349),IF($A$20=9, IF('New Cycle 3'!F1349="","", 'New Cycle 3'!F1349),"")))))))))</f>
        <v/>
      </c>
    </row>
    <row r="1350" spans="16:21" x14ac:dyDescent="0.25">
      <c r="P1350" s="8" t="str">
        <f>IF($A$20=1,IF(UDDS!A1350="","",UDDS!A1350),IF($A$20=2,IF('FTP-75'!A1350="","",'FTP-75'!A1350),IF($A$20=3, IF('US06'!A1350="","",'US06'!A1350),IF($A$20=4, IF(NEDC!A1350="","", NEDC!A1350),IF($A$20=5, IF('JPN10-15'!A1350="","",'JPN10-15'!A1350),IF($A$20=6, IF(WLTC!B1350="","", WLTC!B1350),IF($A$20=7, IF('New Cycle 1'!A1350="","", 'New Cycle 1'!A1350),IF($A$20=8, IF('New Cycle 2'!A1350="","", 'New Cycle 3'!A1350),IF($A$20=9, IF('New Cycle 3'!A1350="","", 'New Cycle 3'!A1350),"")))))))))</f>
        <v/>
      </c>
      <c r="Q1350" s="32" t="str">
        <f>IF($A$20=1,IF(UDDS!C1350="","",UDDS!C1350),IF($A$20=2,IF('FTP-75'!C1350="","",'FTP-75'!C1350),IF($A$20=3, IF('US06'!C1350="","",'US06'!C1350),IF($A$20=4, IF(NEDC!B1350="","", NEDC!B1350),IF($A$20=5, IF('JPN10-15'!B1350="","",'JPN10-15'!B1350),IF($A$20=6, IF(WLTC!C1350="","", WLTC!C1350),IF($A$20=7, IF('New Cycle 1'!B1350="","", 'New Cycle 1'!B1350),IF($A$20=8, IF('New Cycle 2'!B1350="","", 'New Cycle 2'!B1350),IF($A$20=9, IF('New Cycle 3'!B1350="","", 'New Cycle 3'!B1350),"")))))))))</f>
        <v/>
      </c>
      <c r="R1350" s="32" t="str">
        <f>IF($A$20=1,IF(UDDS!D1350="","",UDDS!D1350),IF($A$20=2,IF('FTP-75'!D1350="","",'FTP-75'!D1350),IF($A$20=3, IF('US06'!D1350="","",'US06'!D1350),IF($A$20=4, IF(NEDC!C1350="","", NEDC!C1350),IF($A$20=5, IF('JPN10-15'!C1350="","",'JPN10-15'!C1350),IF($A$20=6, IF(WLTC!D1350="","", WLTC!D1350),IF($A$20=7, IF('New Cycle 1'!C1350="","", 'New Cycle 1'!C1350),IF($A$20=8, IF('New Cycle 2'!C1350="","", 'New Cycle 2'!C1350),IF($A$20=9, IF('New Cycle 3'!C1350="","", 'New Cycle 3'!C1350),"")))))))))</f>
        <v/>
      </c>
      <c r="S1350" s="32" t="str">
        <f>IF($A$20=1,IF(UDDS!E1350="","",UDDS!E1350),IF($A$20=2,IF('FTP-75'!E1350="","",'FTP-75'!E1350),IF($A$20=3, IF('US06'!E1350="","",'US06'!E1350),IF($A$20=4, IF(NEDC!D1350="","", NEDC!D1350),IF($A$20=5, IF('JPN10-15'!D1350="","",'JPN10-15'!D1350),IF($A$20=6, IF(WLTC!E1350="","", WLTC!E1350),IF($A$20=7, IF('New Cycle 1'!D1350="","", 'New Cycle 1'!D1350),IF($A$20=8, IF('New Cycle 2'!D1350="","", 'New Cycle 2'!D1350),IF($A$20=9, IF('New Cycle 3'!D1350="","", 'New Cycle 3'!D1350),"")))))))))</f>
        <v/>
      </c>
      <c r="T1350" s="32" t="str">
        <f>IF($A$20=1,IF(UDDS!F1350="","",UDDS!F1350),IF($A$20=2,IF('FTP-75'!F1350="","",'FTP-75'!F1350),IF($A$20=3, IF('US06'!F1350="","",'US06'!F1350),IF($A$20=4, IF(NEDC!E1350="","", NEDC!E1350),IF($A$20=5, IF('JPN10-15'!E1350="","",'JPN10-15'!E1350),IF($A$20=6, IF(WLTC!F1350="","", WLTC!F1350),IF($A$20=7, IF('New Cycle 1'!E1350="","", 'New Cycle 1'!E1350),IF($A$20=8, IF('New Cycle 2'!E1350="","", 'New Cycle 2'!E1350),IF($A$20=9, IF('New Cycle 3'!E1350="","", 'New Cycle 3'!E1350),"")))))))))</f>
        <v/>
      </c>
      <c r="U1350" s="32" t="str">
        <f>IF($A$20=1,IF(UDDS!G1350="","",UDDS!G1350),IF($A$20=2,IF('FTP-75'!G1350="","",'FTP-75'!G1350),IF($A$20=3, IF('US06'!G1350="","",'US06'!G1350),IF($A$20=4, IF(NEDC!F1350="","", NEDC!F1350),IF($A$20=5, IF('JPN10-15'!F1350="","",'JPN10-15'!F1350),IF($A$20=6, IF(WLTC!G1350="","", WLTC!G1350),IF($A$20=7, IF('New Cycle 1'!F1350="","", 'New Cycle 1'!F1350),IF($A$20=8, IF('New Cycle 2'!F1350="","", 'New Cycle 2'!F1350),IF($A$20=9, IF('New Cycle 3'!F1350="","", 'New Cycle 3'!F1350),"")))))))))</f>
        <v/>
      </c>
    </row>
    <row r="1351" spans="16:21" x14ac:dyDescent="0.25">
      <c r="P1351" s="8" t="str">
        <f>IF($A$20=1,IF(UDDS!A1351="","",UDDS!A1351),IF($A$20=2,IF('FTP-75'!A1351="","",'FTP-75'!A1351),IF($A$20=3, IF('US06'!A1351="","",'US06'!A1351),IF($A$20=4, IF(NEDC!A1351="","", NEDC!A1351),IF($A$20=5, IF('JPN10-15'!A1351="","",'JPN10-15'!A1351),IF($A$20=6, IF(WLTC!B1351="","", WLTC!B1351),IF($A$20=7, IF('New Cycle 1'!A1351="","", 'New Cycle 1'!A1351),IF($A$20=8, IF('New Cycle 2'!A1351="","", 'New Cycle 3'!A1351),IF($A$20=9, IF('New Cycle 3'!A1351="","", 'New Cycle 3'!A1351),"")))))))))</f>
        <v/>
      </c>
      <c r="Q1351" s="32" t="str">
        <f>IF($A$20=1,IF(UDDS!C1351="","",UDDS!C1351),IF($A$20=2,IF('FTP-75'!C1351="","",'FTP-75'!C1351),IF($A$20=3, IF('US06'!C1351="","",'US06'!C1351),IF($A$20=4, IF(NEDC!B1351="","", NEDC!B1351),IF($A$20=5, IF('JPN10-15'!B1351="","",'JPN10-15'!B1351),IF($A$20=6, IF(WLTC!C1351="","", WLTC!C1351),IF($A$20=7, IF('New Cycle 1'!B1351="","", 'New Cycle 1'!B1351),IF($A$20=8, IF('New Cycle 2'!B1351="","", 'New Cycle 2'!B1351),IF($A$20=9, IF('New Cycle 3'!B1351="","", 'New Cycle 3'!B1351),"")))))))))</f>
        <v/>
      </c>
      <c r="R1351" s="32" t="str">
        <f>IF($A$20=1,IF(UDDS!D1351="","",UDDS!D1351),IF($A$20=2,IF('FTP-75'!D1351="","",'FTP-75'!D1351),IF($A$20=3, IF('US06'!D1351="","",'US06'!D1351),IF($A$20=4, IF(NEDC!C1351="","", NEDC!C1351),IF($A$20=5, IF('JPN10-15'!C1351="","",'JPN10-15'!C1351),IF($A$20=6, IF(WLTC!D1351="","", WLTC!D1351),IF($A$20=7, IF('New Cycle 1'!C1351="","", 'New Cycle 1'!C1351),IF($A$20=8, IF('New Cycle 2'!C1351="","", 'New Cycle 2'!C1351),IF($A$20=9, IF('New Cycle 3'!C1351="","", 'New Cycle 3'!C1351),"")))))))))</f>
        <v/>
      </c>
      <c r="S1351" s="32" t="str">
        <f>IF($A$20=1,IF(UDDS!E1351="","",UDDS!E1351),IF($A$20=2,IF('FTP-75'!E1351="","",'FTP-75'!E1351),IF($A$20=3, IF('US06'!E1351="","",'US06'!E1351),IF($A$20=4, IF(NEDC!D1351="","", NEDC!D1351),IF($A$20=5, IF('JPN10-15'!D1351="","",'JPN10-15'!D1351),IF($A$20=6, IF(WLTC!E1351="","", WLTC!E1351),IF($A$20=7, IF('New Cycle 1'!D1351="","", 'New Cycle 1'!D1351),IF($A$20=8, IF('New Cycle 2'!D1351="","", 'New Cycle 2'!D1351),IF($A$20=9, IF('New Cycle 3'!D1351="","", 'New Cycle 3'!D1351),"")))))))))</f>
        <v/>
      </c>
      <c r="T1351" s="32" t="str">
        <f>IF($A$20=1,IF(UDDS!F1351="","",UDDS!F1351),IF($A$20=2,IF('FTP-75'!F1351="","",'FTP-75'!F1351),IF($A$20=3, IF('US06'!F1351="","",'US06'!F1351),IF($A$20=4, IF(NEDC!E1351="","", NEDC!E1351),IF($A$20=5, IF('JPN10-15'!E1351="","",'JPN10-15'!E1351),IF($A$20=6, IF(WLTC!F1351="","", WLTC!F1351),IF($A$20=7, IF('New Cycle 1'!E1351="","", 'New Cycle 1'!E1351),IF($A$20=8, IF('New Cycle 2'!E1351="","", 'New Cycle 2'!E1351),IF($A$20=9, IF('New Cycle 3'!E1351="","", 'New Cycle 3'!E1351),"")))))))))</f>
        <v/>
      </c>
      <c r="U1351" s="32" t="str">
        <f>IF($A$20=1,IF(UDDS!G1351="","",UDDS!G1351),IF($A$20=2,IF('FTP-75'!G1351="","",'FTP-75'!G1351),IF($A$20=3, IF('US06'!G1351="","",'US06'!G1351),IF($A$20=4, IF(NEDC!F1351="","", NEDC!F1351),IF($A$20=5, IF('JPN10-15'!F1351="","",'JPN10-15'!F1351),IF($A$20=6, IF(WLTC!G1351="","", WLTC!G1351),IF($A$20=7, IF('New Cycle 1'!F1351="","", 'New Cycle 1'!F1351),IF($A$20=8, IF('New Cycle 2'!F1351="","", 'New Cycle 2'!F1351),IF($A$20=9, IF('New Cycle 3'!F1351="","", 'New Cycle 3'!F1351),"")))))))))</f>
        <v/>
      </c>
    </row>
    <row r="1352" spans="16:21" x14ac:dyDescent="0.25">
      <c r="P1352" s="8" t="str">
        <f>IF($A$20=1,IF(UDDS!A1352="","",UDDS!A1352),IF($A$20=2,IF('FTP-75'!A1352="","",'FTP-75'!A1352),IF($A$20=3, IF('US06'!A1352="","",'US06'!A1352),IF($A$20=4, IF(NEDC!A1352="","", NEDC!A1352),IF($A$20=5, IF('JPN10-15'!A1352="","",'JPN10-15'!A1352),IF($A$20=6, IF(WLTC!B1352="","", WLTC!B1352),IF($A$20=7, IF('New Cycle 1'!A1352="","", 'New Cycle 1'!A1352),IF($A$20=8, IF('New Cycle 2'!A1352="","", 'New Cycle 3'!A1352),IF($A$20=9, IF('New Cycle 3'!A1352="","", 'New Cycle 3'!A1352),"")))))))))</f>
        <v/>
      </c>
      <c r="Q1352" s="32" t="str">
        <f>IF($A$20=1,IF(UDDS!C1352="","",UDDS!C1352),IF($A$20=2,IF('FTP-75'!C1352="","",'FTP-75'!C1352),IF($A$20=3, IF('US06'!C1352="","",'US06'!C1352),IF($A$20=4, IF(NEDC!B1352="","", NEDC!B1352),IF($A$20=5, IF('JPN10-15'!B1352="","",'JPN10-15'!B1352),IF($A$20=6, IF(WLTC!C1352="","", WLTC!C1352),IF($A$20=7, IF('New Cycle 1'!B1352="","", 'New Cycle 1'!B1352),IF($A$20=8, IF('New Cycle 2'!B1352="","", 'New Cycle 2'!B1352),IF($A$20=9, IF('New Cycle 3'!B1352="","", 'New Cycle 3'!B1352),"")))))))))</f>
        <v/>
      </c>
      <c r="R1352" s="32" t="str">
        <f>IF($A$20=1,IF(UDDS!D1352="","",UDDS!D1352),IF($A$20=2,IF('FTP-75'!D1352="","",'FTP-75'!D1352),IF($A$20=3, IF('US06'!D1352="","",'US06'!D1352),IF($A$20=4, IF(NEDC!C1352="","", NEDC!C1352),IF($A$20=5, IF('JPN10-15'!C1352="","",'JPN10-15'!C1352),IF($A$20=6, IF(WLTC!D1352="","", WLTC!D1352),IF($A$20=7, IF('New Cycle 1'!C1352="","", 'New Cycle 1'!C1352),IF($A$20=8, IF('New Cycle 2'!C1352="","", 'New Cycle 2'!C1352),IF($A$20=9, IF('New Cycle 3'!C1352="","", 'New Cycle 3'!C1352),"")))))))))</f>
        <v/>
      </c>
      <c r="S1352" s="32" t="str">
        <f>IF($A$20=1,IF(UDDS!E1352="","",UDDS!E1352),IF($A$20=2,IF('FTP-75'!E1352="","",'FTP-75'!E1352),IF($A$20=3, IF('US06'!E1352="","",'US06'!E1352),IF($A$20=4, IF(NEDC!D1352="","", NEDC!D1352),IF($A$20=5, IF('JPN10-15'!D1352="","",'JPN10-15'!D1352),IF($A$20=6, IF(WLTC!E1352="","", WLTC!E1352),IF($A$20=7, IF('New Cycle 1'!D1352="","", 'New Cycle 1'!D1352),IF($A$20=8, IF('New Cycle 2'!D1352="","", 'New Cycle 2'!D1352),IF($A$20=9, IF('New Cycle 3'!D1352="","", 'New Cycle 3'!D1352),"")))))))))</f>
        <v/>
      </c>
      <c r="T1352" s="32" t="str">
        <f>IF($A$20=1,IF(UDDS!F1352="","",UDDS!F1352),IF($A$20=2,IF('FTP-75'!F1352="","",'FTP-75'!F1352),IF($A$20=3, IF('US06'!F1352="","",'US06'!F1352),IF($A$20=4, IF(NEDC!E1352="","", NEDC!E1352),IF($A$20=5, IF('JPN10-15'!E1352="","",'JPN10-15'!E1352),IF($A$20=6, IF(WLTC!F1352="","", WLTC!F1352),IF($A$20=7, IF('New Cycle 1'!E1352="","", 'New Cycle 1'!E1352),IF($A$20=8, IF('New Cycle 2'!E1352="","", 'New Cycle 2'!E1352),IF($A$20=9, IF('New Cycle 3'!E1352="","", 'New Cycle 3'!E1352),"")))))))))</f>
        <v/>
      </c>
      <c r="U1352" s="32" t="str">
        <f>IF($A$20=1,IF(UDDS!G1352="","",UDDS!G1352),IF($A$20=2,IF('FTP-75'!G1352="","",'FTP-75'!G1352),IF($A$20=3, IF('US06'!G1352="","",'US06'!G1352),IF($A$20=4, IF(NEDC!F1352="","", NEDC!F1352),IF($A$20=5, IF('JPN10-15'!F1352="","",'JPN10-15'!F1352),IF($A$20=6, IF(WLTC!G1352="","", WLTC!G1352),IF($A$20=7, IF('New Cycle 1'!F1352="","", 'New Cycle 1'!F1352),IF($A$20=8, IF('New Cycle 2'!F1352="","", 'New Cycle 2'!F1352),IF($A$20=9, IF('New Cycle 3'!F1352="","", 'New Cycle 3'!F1352),"")))))))))</f>
        <v/>
      </c>
    </row>
    <row r="1353" spans="16:21" x14ac:dyDescent="0.25">
      <c r="P1353" s="8" t="str">
        <f>IF($A$20=1,IF(UDDS!A1353="","",UDDS!A1353),IF($A$20=2,IF('FTP-75'!A1353="","",'FTP-75'!A1353),IF($A$20=3, IF('US06'!A1353="","",'US06'!A1353),IF($A$20=4, IF(NEDC!A1353="","", NEDC!A1353),IF($A$20=5, IF('JPN10-15'!A1353="","",'JPN10-15'!A1353),IF($A$20=6, IF(WLTC!B1353="","", WLTC!B1353),IF($A$20=7, IF('New Cycle 1'!A1353="","", 'New Cycle 1'!A1353),IF($A$20=8, IF('New Cycle 2'!A1353="","", 'New Cycle 3'!A1353),IF($A$20=9, IF('New Cycle 3'!A1353="","", 'New Cycle 3'!A1353),"")))))))))</f>
        <v/>
      </c>
      <c r="Q1353" s="32" t="str">
        <f>IF($A$20=1,IF(UDDS!C1353="","",UDDS!C1353),IF($A$20=2,IF('FTP-75'!C1353="","",'FTP-75'!C1353),IF($A$20=3, IF('US06'!C1353="","",'US06'!C1353),IF($A$20=4, IF(NEDC!B1353="","", NEDC!B1353),IF($A$20=5, IF('JPN10-15'!B1353="","",'JPN10-15'!B1353),IF($A$20=6, IF(WLTC!C1353="","", WLTC!C1353),IF($A$20=7, IF('New Cycle 1'!B1353="","", 'New Cycle 1'!B1353),IF($A$20=8, IF('New Cycle 2'!B1353="","", 'New Cycle 2'!B1353),IF($A$20=9, IF('New Cycle 3'!B1353="","", 'New Cycle 3'!B1353),"")))))))))</f>
        <v/>
      </c>
      <c r="R1353" s="32" t="str">
        <f>IF($A$20=1,IF(UDDS!D1353="","",UDDS!D1353),IF($A$20=2,IF('FTP-75'!D1353="","",'FTP-75'!D1353),IF($A$20=3, IF('US06'!D1353="","",'US06'!D1353),IF($A$20=4, IF(NEDC!C1353="","", NEDC!C1353),IF($A$20=5, IF('JPN10-15'!C1353="","",'JPN10-15'!C1353),IF($A$20=6, IF(WLTC!D1353="","", WLTC!D1353),IF($A$20=7, IF('New Cycle 1'!C1353="","", 'New Cycle 1'!C1353),IF($A$20=8, IF('New Cycle 2'!C1353="","", 'New Cycle 2'!C1353),IF($A$20=9, IF('New Cycle 3'!C1353="","", 'New Cycle 3'!C1353),"")))))))))</f>
        <v/>
      </c>
      <c r="S1353" s="32" t="str">
        <f>IF($A$20=1,IF(UDDS!E1353="","",UDDS!E1353),IF($A$20=2,IF('FTP-75'!E1353="","",'FTP-75'!E1353),IF($A$20=3, IF('US06'!E1353="","",'US06'!E1353),IF($A$20=4, IF(NEDC!D1353="","", NEDC!D1353),IF($A$20=5, IF('JPN10-15'!D1353="","",'JPN10-15'!D1353),IF($A$20=6, IF(WLTC!E1353="","", WLTC!E1353),IF($A$20=7, IF('New Cycle 1'!D1353="","", 'New Cycle 1'!D1353),IF($A$20=8, IF('New Cycle 2'!D1353="","", 'New Cycle 2'!D1353),IF($A$20=9, IF('New Cycle 3'!D1353="","", 'New Cycle 3'!D1353),"")))))))))</f>
        <v/>
      </c>
      <c r="T1353" s="32" t="str">
        <f>IF($A$20=1,IF(UDDS!F1353="","",UDDS!F1353),IF($A$20=2,IF('FTP-75'!F1353="","",'FTP-75'!F1353),IF($A$20=3, IF('US06'!F1353="","",'US06'!F1353),IF($A$20=4, IF(NEDC!E1353="","", NEDC!E1353),IF($A$20=5, IF('JPN10-15'!E1353="","",'JPN10-15'!E1353),IF($A$20=6, IF(WLTC!F1353="","", WLTC!F1353),IF($A$20=7, IF('New Cycle 1'!E1353="","", 'New Cycle 1'!E1353),IF($A$20=8, IF('New Cycle 2'!E1353="","", 'New Cycle 2'!E1353),IF($A$20=9, IF('New Cycle 3'!E1353="","", 'New Cycle 3'!E1353),"")))))))))</f>
        <v/>
      </c>
      <c r="U1353" s="32" t="str">
        <f>IF($A$20=1,IF(UDDS!G1353="","",UDDS!G1353),IF($A$20=2,IF('FTP-75'!G1353="","",'FTP-75'!G1353),IF($A$20=3, IF('US06'!G1353="","",'US06'!G1353),IF($A$20=4, IF(NEDC!F1353="","", NEDC!F1353),IF($A$20=5, IF('JPN10-15'!F1353="","",'JPN10-15'!F1353),IF($A$20=6, IF(WLTC!G1353="","", WLTC!G1353),IF($A$20=7, IF('New Cycle 1'!F1353="","", 'New Cycle 1'!F1353),IF($A$20=8, IF('New Cycle 2'!F1353="","", 'New Cycle 2'!F1353),IF($A$20=9, IF('New Cycle 3'!F1353="","", 'New Cycle 3'!F1353),"")))))))))</f>
        <v/>
      </c>
    </row>
    <row r="1354" spans="16:21" x14ac:dyDescent="0.25">
      <c r="P1354" s="8" t="str">
        <f>IF($A$20=1,IF(UDDS!A1354="","",UDDS!A1354),IF($A$20=2,IF('FTP-75'!A1354="","",'FTP-75'!A1354),IF($A$20=3, IF('US06'!A1354="","",'US06'!A1354),IF($A$20=4, IF(NEDC!A1354="","", NEDC!A1354),IF($A$20=5, IF('JPN10-15'!A1354="","",'JPN10-15'!A1354),IF($A$20=6, IF(WLTC!B1354="","", WLTC!B1354),IF($A$20=7, IF('New Cycle 1'!A1354="","", 'New Cycle 1'!A1354),IF($A$20=8, IF('New Cycle 2'!A1354="","", 'New Cycle 3'!A1354),IF($A$20=9, IF('New Cycle 3'!A1354="","", 'New Cycle 3'!A1354),"")))))))))</f>
        <v/>
      </c>
      <c r="Q1354" s="32" t="str">
        <f>IF($A$20=1,IF(UDDS!C1354="","",UDDS!C1354),IF($A$20=2,IF('FTP-75'!C1354="","",'FTP-75'!C1354),IF($A$20=3, IF('US06'!C1354="","",'US06'!C1354),IF($A$20=4, IF(NEDC!B1354="","", NEDC!B1354),IF($A$20=5, IF('JPN10-15'!B1354="","",'JPN10-15'!B1354),IF($A$20=6, IF(WLTC!C1354="","", WLTC!C1354),IF($A$20=7, IF('New Cycle 1'!B1354="","", 'New Cycle 1'!B1354),IF($A$20=8, IF('New Cycle 2'!B1354="","", 'New Cycle 2'!B1354),IF($A$20=9, IF('New Cycle 3'!B1354="","", 'New Cycle 3'!B1354),"")))))))))</f>
        <v/>
      </c>
      <c r="R1354" s="32" t="str">
        <f>IF($A$20=1,IF(UDDS!D1354="","",UDDS!D1354),IF($A$20=2,IF('FTP-75'!D1354="","",'FTP-75'!D1354),IF($A$20=3, IF('US06'!D1354="","",'US06'!D1354),IF($A$20=4, IF(NEDC!C1354="","", NEDC!C1354),IF($A$20=5, IF('JPN10-15'!C1354="","",'JPN10-15'!C1354),IF($A$20=6, IF(WLTC!D1354="","", WLTC!D1354),IF($A$20=7, IF('New Cycle 1'!C1354="","", 'New Cycle 1'!C1354),IF($A$20=8, IF('New Cycle 2'!C1354="","", 'New Cycle 2'!C1354),IF($A$20=9, IF('New Cycle 3'!C1354="","", 'New Cycle 3'!C1354),"")))))))))</f>
        <v/>
      </c>
      <c r="S1354" s="32" t="str">
        <f>IF($A$20=1,IF(UDDS!E1354="","",UDDS!E1354),IF($A$20=2,IF('FTP-75'!E1354="","",'FTP-75'!E1354),IF($A$20=3, IF('US06'!E1354="","",'US06'!E1354),IF($A$20=4, IF(NEDC!D1354="","", NEDC!D1354),IF($A$20=5, IF('JPN10-15'!D1354="","",'JPN10-15'!D1354),IF($A$20=6, IF(WLTC!E1354="","", WLTC!E1354),IF($A$20=7, IF('New Cycle 1'!D1354="","", 'New Cycle 1'!D1354),IF($A$20=8, IF('New Cycle 2'!D1354="","", 'New Cycle 2'!D1354),IF($A$20=9, IF('New Cycle 3'!D1354="","", 'New Cycle 3'!D1354),"")))))))))</f>
        <v/>
      </c>
      <c r="T1354" s="32" t="str">
        <f>IF($A$20=1,IF(UDDS!F1354="","",UDDS!F1354),IF($A$20=2,IF('FTP-75'!F1354="","",'FTP-75'!F1354),IF($A$20=3, IF('US06'!F1354="","",'US06'!F1354),IF($A$20=4, IF(NEDC!E1354="","", NEDC!E1354),IF($A$20=5, IF('JPN10-15'!E1354="","",'JPN10-15'!E1354),IF($A$20=6, IF(WLTC!F1354="","", WLTC!F1354),IF($A$20=7, IF('New Cycle 1'!E1354="","", 'New Cycle 1'!E1354),IF($A$20=8, IF('New Cycle 2'!E1354="","", 'New Cycle 2'!E1354),IF($A$20=9, IF('New Cycle 3'!E1354="","", 'New Cycle 3'!E1354),"")))))))))</f>
        <v/>
      </c>
      <c r="U1354" s="32" t="str">
        <f>IF($A$20=1,IF(UDDS!G1354="","",UDDS!G1354),IF($A$20=2,IF('FTP-75'!G1354="","",'FTP-75'!G1354),IF($A$20=3, IF('US06'!G1354="","",'US06'!G1354),IF($A$20=4, IF(NEDC!F1354="","", NEDC!F1354),IF($A$20=5, IF('JPN10-15'!F1354="","",'JPN10-15'!F1354),IF($A$20=6, IF(WLTC!G1354="","", WLTC!G1354),IF($A$20=7, IF('New Cycle 1'!F1354="","", 'New Cycle 1'!F1354),IF($A$20=8, IF('New Cycle 2'!F1354="","", 'New Cycle 2'!F1354),IF($A$20=9, IF('New Cycle 3'!F1354="","", 'New Cycle 3'!F1354),"")))))))))</f>
        <v/>
      </c>
    </row>
    <row r="1355" spans="16:21" x14ac:dyDescent="0.25">
      <c r="P1355" s="8" t="str">
        <f>IF($A$20=1,IF(UDDS!A1355="","",UDDS!A1355),IF($A$20=2,IF('FTP-75'!A1355="","",'FTP-75'!A1355),IF($A$20=3, IF('US06'!A1355="","",'US06'!A1355),IF($A$20=4, IF(NEDC!A1355="","", NEDC!A1355),IF($A$20=5, IF('JPN10-15'!A1355="","",'JPN10-15'!A1355),IF($A$20=6, IF(WLTC!B1355="","", WLTC!B1355),IF($A$20=7, IF('New Cycle 1'!A1355="","", 'New Cycle 1'!A1355),IF($A$20=8, IF('New Cycle 2'!A1355="","", 'New Cycle 3'!A1355),IF($A$20=9, IF('New Cycle 3'!A1355="","", 'New Cycle 3'!A1355),"")))))))))</f>
        <v/>
      </c>
      <c r="Q1355" s="32" t="str">
        <f>IF($A$20=1,IF(UDDS!C1355="","",UDDS!C1355),IF($A$20=2,IF('FTP-75'!C1355="","",'FTP-75'!C1355),IF($A$20=3, IF('US06'!C1355="","",'US06'!C1355),IF($A$20=4, IF(NEDC!B1355="","", NEDC!B1355),IF($A$20=5, IF('JPN10-15'!B1355="","",'JPN10-15'!B1355),IF($A$20=6, IF(WLTC!C1355="","", WLTC!C1355),IF($A$20=7, IF('New Cycle 1'!B1355="","", 'New Cycle 1'!B1355),IF($A$20=8, IF('New Cycle 2'!B1355="","", 'New Cycle 2'!B1355),IF($A$20=9, IF('New Cycle 3'!B1355="","", 'New Cycle 3'!B1355),"")))))))))</f>
        <v/>
      </c>
      <c r="R1355" s="32" t="str">
        <f>IF($A$20=1,IF(UDDS!D1355="","",UDDS!D1355),IF($A$20=2,IF('FTP-75'!D1355="","",'FTP-75'!D1355),IF($A$20=3, IF('US06'!D1355="","",'US06'!D1355),IF($A$20=4, IF(NEDC!C1355="","", NEDC!C1355),IF($A$20=5, IF('JPN10-15'!C1355="","",'JPN10-15'!C1355),IF($A$20=6, IF(WLTC!D1355="","", WLTC!D1355),IF($A$20=7, IF('New Cycle 1'!C1355="","", 'New Cycle 1'!C1355),IF($A$20=8, IF('New Cycle 2'!C1355="","", 'New Cycle 2'!C1355),IF($A$20=9, IF('New Cycle 3'!C1355="","", 'New Cycle 3'!C1355),"")))))))))</f>
        <v/>
      </c>
      <c r="S1355" s="32" t="str">
        <f>IF($A$20=1,IF(UDDS!E1355="","",UDDS!E1355),IF($A$20=2,IF('FTP-75'!E1355="","",'FTP-75'!E1355),IF($A$20=3, IF('US06'!E1355="","",'US06'!E1355),IF($A$20=4, IF(NEDC!D1355="","", NEDC!D1355),IF($A$20=5, IF('JPN10-15'!D1355="","",'JPN10-15'!D1355),IF($A$20=6, IF(WLTC!E1355="","", WLTC!E1355),IF($A$20=7, IF('New Cycle 1'!D1355="","", 'New Cycle 1'!D1355),IF($A$20=8, IF('New Cycle 2'!D1355="","", 'New Cycle 2'!D1355),IF($A$20=9, IF('New Cycle 3'!D1355="","", 'New Cycle 3'!D1355),"")))))))))</f>
        <v/>
      </c>
      <c r="T1355" s="32" t="str">
        <f>IF($A$20=1,IF(UDDS!F1355="","",UDDS!F1355),IF($A$20=2,IF('FTP-75'!F1355="","",'FTP-75'!F1355),IF($A$20=3, IF('US06'!F1355="","",'US06'!F1355),IF($A$20=4, IF(NEDC!E1355="","", NEDC!E1355),IF($A$20=5, IF('JPN10-15'!E1355="","",'JPN10-15'!E1355),IF($A$20=6, IF(WLTC!F1355="","", WLTC!F1355),IF($A$20=7, IF('New Cycle 1'!E1355="","", 'New Cycle 1'!E1355),IF($A$20=8, IF('New Cycle 2'!E1355="","", 'New Cycle 2'!E1355),IF($A$20=9, IF('New Cycle 3'!E1355="","", 'New Cycle 3'!E1355),"")))))))))</f>
        <v/>
      </c>
      <c r="U1355" s="32" t="str">
        <f>IF($A$20=1,IF(UDDS!G1355="","",UDDS!G1355),IF($A$20=2,IF('FTP-75'!G1355="","",'FTP-75'!G1355),IF($A$20=3, IF('US06'!G1355="","",'US06'!G1355),IF($A$20=4, IF(NEDC!F1355="","", NEDC!F1355),IF($A$20=5, IF('JPN10-15'!F1355="","",'JPN10-15'!F1355),IF($A$20=6, IF(WLTC!G1355="","", WLTC!G1355),IF($A$20=7, IF('New Cycle 1'!F1355="","", 'New Cycle 1'!F1355),IF($A$20=8, IF('New Cycle 2'!F1355="","", 'New Cycle 2'!F1355),IF($A$20=9, IF('New Cycle 3'!F1355="","", 'New Cycle 3'!F1355),"")))))))))</f>
        <v/>
      </c>
    </row>
    <row r="1356" spans="16:21" x14ac:dyDescent="0.25">
      <c r="P1356" s="8" t="str">
        <f>IF($A$20=1,IF(UDDS!A1356="","",UDDS!A1356),IF($A$20=2,IF('FTP-75'!A1356="","",'FTP-75'!A1356),IF($A$20=3, IF('US06'!A1356="","",'US06'!A1356),IF($A$20=4, IF(NEDC!A1356="","", NEDC!A1356),IF($A$20=5, IF('JPN10-15'!A1356="","",'JPN10-15'!A1356),IF($A$20=6, IF(WLTC!B1356="","", WLTC!B1356),IF($A$20=7, IF('New Cycle 1'!A1356="","", 'New Cycle 1'!A1356),IF($A$20=8, IF('New Cycle 2'!A1356="","", 'New Cycle 3'!A1356),IF($A$20=9, IF('New Cycle 3'!A1356="","", 'New Cycle 3'!A1356),"")))))))))</f>
        <v/>
      </c>
      <c r="Q1356" s="32" t="str">
        <f>IF($A$20=1,IF(UDDS!C1356="","",UDDS!C1356),IF($A$20=2,IF('FTP-75'!C1356="","",'FTP-75'!C1356),IF($A$20=3, IF('US06'!C1356="","",'US06'!C1356),IF($A$20=4, IF(NEDC!B1356="","", NEDC!B1356),IF($A$20=5, IF('JPN10-15'!B1356="","",'JPN10-15'!B1356),IF($A$20=6, IF(WLTC!C1356="","", WLTC!C1356),IF($A$20=7, IF('New Cycle 1'!B1356="","", 'New Cycle 1'!B1356),IF($A$20=8, IF('New Cycle 2'!B1356="","", 'New Cycle 2'!B1356),IF($A$20=9, IF('New Cycle 3'!B1356="","", 'New Cycle 3'!B1356),"")))))))))</f>
        <v/>
      </c>
      <c r="R1356" s="32" t="str">
        <f>IF($A$20=1,IF(UDDS!D1356="","",UDDS!D1356),IF($A$20=2,IF('FTP-75'!D1356="","",'FTP-75'!D1356),IF($A$20=3, IF('US06'!D1356="","",'US06'!D1356),IF($A$20=4, IF(NEDC!C1356="","", NEDC!C1356),IF($A$20=5, IF('JPN10-15'!C1356="","",'JPN10-15'!C1356),IF($A$20=6, IF(WLTC!D1356="","", WLTC!D1356),IF($A$20=7, IF('New Cycle 1'!C1356="","", 'New Cycle 1'!C1356),IF($A$20=8, IF('New Cycle 2'!C1356="","", 'New Cycle 2'!C1356),IF($A$20=9, IF('New Cycle 3'!C1356="","", 'New Cycle 3'!C1356),"")))))))))</f>
        <v/>
      </c>
      <c r="S1356" s="32" t="str">
        <f>IF($A$20=1,IF(UDDS!E1356="","",UDDS!E1356),IF($A$20=2,IF('FTP-75'!E1356="","",'FTP-75'!E1356),IF($A$20=3, IF('US06'!E1356="","",'US06'!E1356),IF($A$20=4, IF(NEDC!D1356="","", NEDC!D1356),IF($A$20=5, IF('JPN10-15'!D1356="","",'JPN10-15'!D1356),IF($A$20=6, IF(WLTC!E1356="","", WLTC!E1356),IF($A$20=7, IF('New Cycle 1'!D1356="","", 'New Cycle 1'!D1356),IF($A$20=8, IF('New Cycle 2'!D1356="","", 'New Cycle 2'!D1356),IF($A$20=9, IF('New Cycle 3'!D1356="","", 'New Cycle 3'!D1356),"")))))))))</f>
        <v/>
      </c>
      <c r="T1356" s="32" t="str">
        <f>IF($A$20=1,IF(UDDS!F1356="","",UDDS!F1356),IF($A$20=2,IF('FTP-75'!F1356="","",'FTP-75'!F1356),IF($A$20=3, IF('US06'!F1356="","",'US06'!F1356),IF($A$20=4, IF(NEDC!E1356="","", NEDC!E1356),IF($A$20=5, IF('JPN10-15'!E1356="","",'JPN10-15'!E1356),IF($A$20=6, IF(WLTC!F1356="","", WLTC!F1356),IF($A$20=7, IF('New Cycle 1'!E1356="","", 'New Cycle 1'!E1356),IF($A$20=8, IF('New Cycle 2'!E1356="","", 'New Cycle 2'!E1356),IF($A$20=9, IF('New Cycle 3'!E1356="","", 'New Cycle 3'!E1356),"")))))))))</f>
        <v/>
      </c>
      <c r="U1356" s="32" t="str">
        <f>IF($A$20=1,IF(UDDS!G1356="","",UDDS!G1356),IF($A$20=2,IF('FTP-75'!G1356="","",'FTP-75'!G1356),IF($A$20=3, IF('US06'!G1356="","",'US06'!G1356),IF($A$20=4, IF(NEDC!F1356="","", NEDC!F1356),IF($A$20=5, IF('JPN10-15'!F1356="","",'JPN10-15'!F1356),IF($A$20=6, IF(WLTC!G1356="","", WLTC!G1356),IF($A$20=7, IF('New Cycle 1'!F1356="","", 'New Cycle 1'!F1356),IF($A$20=8, IF('New Cycle 2'!F1356="","", 'New Cycle 2'!F1356),IF($A$20=9, IF('New Cycle 3'!F1356="","", 'New Cycle 3'!F1356),"")))))))))</f>
        <v/>
      </c>
    </row>
    <row r="1357" spans="16:21" x14ac:dyDescent="0.25">
      <c r="P1357" s="8" t="str">
        <f>IF($A$20=1,IF(UDDS!A1357="","",UDDS!A1357),IF($A$20=2,IF('FTP-75'!A1357="","",'FTP-75'!A1357),IF($A$20=3, IF('US06'!A1357="","",'US06'!A1357),IF($A$20=4, IF(NEDC!A1357="","", NEDC!A1357),IF($A$20=5, IF('JPN10-15'!A1357="","",'JPN10-15'!A1357),IF($A$20=6, IF(WLTC!B1357="","", WLTC!B1357),IF($A$20=7, IF('New Cycle 1'!A1357="","", 'New Cycle 1'!A1357),IF($A$20=8, IF('New Cycle 2'!A1357="","", 'New Cycle 3'!A1357),IF($A$20=9, IF('New Cycle 3'!A1357="","", 'New Cycle 3'!A1357),"")))))))))</f>
        <v/>
      </c>
      <c r="Q1357" s="32" t="str">
        <f>IF($A$20=1,IF(UDDS!C1357="","",UDDS!C1357),IF($A$20=2,IF('FTP-75'!C1357="","",'FTP-75'!C1357),IF($A$20=3, IF('US06'!C1357="","",'US06'!C1357),IF($A$20=4, IF(NEDC!B1357="","", NEDC!B1357),IF($A$20=5, IF('JPN10-15'!B1357="","",'JPN10-15'!B1357),IF($A$20=6, IF(WLTC!C1357="","", WLTC!C1357),IF($A$20=7, IF('New Cycle 1'!B1357="","", 'New Cycle 1'!B1357),IF($A$20=8, IF('New Cycle 2'!B1357="","", 'New Cycle 2'!B1357),IF($A$20=9, IF('New Cycle 3'!B1357="","", 'New Cycle 3'!B1357),"")))))))))</f>
        <v/>
      </c>
      <c r="R1357" s="32" t="str">
        <f>IF($A$20=1,IF(UDDS!D1357="","",UDDS!D1357),IF($A$20=2,IF('FTP-75'!D1357="","",'FTP-75'!D1357),IF($A$20=3, IF('US06'!D1357="","",'US06'!D1357),IF($A$20=4, IF(NEDC!C1357="","", NEDC!C1357),IF($A$20=5, IF('JPN10-15'!C1357="","",'JPN10-15'!C1357),IF($A$20=6, IF(WLTC!D1357="","", WLTC!D1357),IF($A$20=7, IF('New Cycle 1'!C1357="","", 'New Cycle 1'!C1357),IF($A$20=8, IF('New Cycle 2'!C1357="","", 'New Cycle 2'!C1357),IF($A$20=9, IF('New Cycle 3'!C1357="","", 'New Cycle 3'!C1357),"")))))))))</f>
        <v/>
      </c>
      <c r="S1357" s="32" t="str">
        <f>IF($A$20=1,IF(UDDS!E1357="","",UDDS!E1357),IF($A$20=2,IF('FTP-75'!E1357="","",'FTP-75'!E1357),IF($A$20=3, IF('US06'!E1357="","",'US06'!E1357),IF($A$20=4, IF(NEDC!D1357="","", NEDC!D1357),IF($A$20=5, IF('JPN10-15'!D1357="","",'JPN10-15'!D1357),IF($A$20=6, IF(WLTC!E1357="","", WLTC!E1357),IF($A$20=7, IF('New Cycle 1'!D1357="","", 'New Cycle 1'!D1357),IF($A$20=8, IF('New Cycle 2'!D1357="","", 'New Cycle 2'!D1357),IF($A$20=9, IF('New Cycle 3'!D1357="","", 'New Cycle 3'!D1357),"")))))))))</f>
        <v/>
      </c>
      <c r="T1357" s="32" t="str">
        <f>IF($A$20=1,IF(UDDS!F1357="","",UDDS!F1357),IF($A$20=2,IF('FTP-75'!F1357="","",'FTP-75'!F1357),IF($A$20=3, IF('US06'!F1357="","",'US06'!F1357),IF($A$20=4, IF(NEDC!E1357="","", NEDC!E1357),IF($A$20=5, IF('JPN10-15'!E1357="","",'JPN10-15'!E1357),IF($A$20=6, IF(WLTC!F1357="","", WLTC!F1357),IF($A$20=7, IF('New Cycle 1'!E1357="","", 'New Cycle 1'!E1357),IF($A$20=8, IF('New Cycle 2'!E1357="","", 'New Cycle 2'!E1357),IF($A$20=9, IF('New Cycle 3'!E1357="","", 'New Cycle 3'!E1357),"")))))))))</f>
        <v/>
      </c>
      <c r="U1357" s="32" t="str">
        <f>IF($A$20=1,IF(UDDS!G1357="","",UDDS!G1357),IF($A$20=2,IF('FTP-75'!G1357="","",'FTP-75'!G1357),IF($A$20=3, IF('US06'!G1357="","",'US06'!G1357),IF($A$20=4, IF(NEDC!F1357="","", NEDC!F1357),IF($A$20=5, IF('JPN10-15'!F1357="","",'JPN10-15'!F1357),IF($A$20=6, IF(WLTC!G1357="","", WLTC!G1357),IF($A$20=7, IF('New Cycle 1'!F1357="","", 'New Cycle 1'!F1357),IF($A$20=8, IF('New Cycle 2'!F1357="","", 'New Cycle 2'!F1357),IF($A$20=9, IF('New Cycle 3'!F1357="","", 'New Cycle 3'!F1357),"")))))))))</f>
        <v/>
      </c>
    </row>
    <row r="1358" spans="16:21" x14ac:dyDescent="0.25">
      <c r="P1358" s="8" t="str">
        <f>IF($A$20=1,IF(UDDS!A1358="","",UDDS!A1358),IF($A$20=2,IF('FTP-75'!A1358="","",'FTP-75'!A1358),IF($A$20=3, IF('US06'!A1358="","",'US06'!A1358),IF($A$20=4, IF(NEDC!A1358="","", NEDC!A1358),IF($A$20=5, IF('JPN10-15'!A1358="","",'JPN10-15'!A1358),IF($A$20=6, IF(WLTC!B1358="","", WLTC!B1358),IF($A$20=7, IF('New Cycle 1'!A1358="","", 'New Cycle 1'!A1358),IF($A$20=8, IF('New Cycle 2'!A1358="","", 'New Cycle 3'!A1358),IF($A$20=9, IF('New Cycle 3'!A1358="","", 'New Cycle 3'!A1358),"")))))))))</f>
        <v/>
      </c>
      <c r="Q1358" s="32" t="str">
        <f>IF($A$20=1,IF(UDDS!C1358="","",UDDS!C1358),IF($A$20=2,IF('FTP-75'!C1358="","",'FTP-75'!C1358),IF($A$20=3, IF('US06'!C1358="","",'US06'!C1358),IF($A$20=4, IF(NEDC!B1358="","", NEDC!B1358),IF($A$20=5, IF('JPN10-15'!B1358="","",'JPN10-15'!B1358),IF($A$20=6, IF(WLTC!C1358="","", WLTC!C1358),IF($A$20=7, IF('New Cycle 1'!B1358="","", 'New Cycle 1'!B1358),IF($A$20=8, IF('New Cycle 2'!B1358="","", 'New Cycle 2'!B1358),IF($A$20=9, IF('New Cycle 3'!B1358="","", 'New Cycle 3'!B1358),"")))))))))</f>
        <v/>
      </c>
      <c r="R1358" s="32" t="str">
        <f>IF($A$20=1,IF(UDDS!D1358="","",UDDS!D1358),IF($A$20=2,IF('FTP-75'!D1358="","",'FTP-75'!D1358),IF($A$20=3, IF('US06'!D1358="","",'US06'!D1358),IF($A$20=4, IF(NEDC!C1358="","", NEDC!C1358),IF($A$20=5, IF('JPN10-15'!C1358="","",'JPN10-15'!C1358),IF($A$20=6, IF(WLTC!D1358="","", WLTC!D1358),IF($A$20=7, IF('New Cycle 1'!C1358="","", 'New Cycle 1'!C1358),IF($A$20=8, IF('New Cycle 2'!C1358="","", 'New Cycle 2'!C1358),IF($A$20=9, IF('New Cycle 3'!C1358="","", 'New Cycle 3'!C1358),"")))))))))</f>
        <v/>
      </c>
      <c r="S1358" s="32" t="str">
        <f>IF($A$20=1,IF(UDDS!E1358="","",UDDS!E1358),IF($A$20=2,IF('FTP-75'!E1358="","",'FTP-75'!E1358),IF($A$20=3, IF('US06'!E1358="","",'US06'!E1358),IF($A$20=4, IF(NEDC!D1358="","", NEDC!D1358),IF($A$20=5, IF('JPN10-15'!D1358="","",'JPN10-15'!D1358),IF($A$20=6, IF(WLTC!E1358="","", WLTC!E1358),IF($A$20=7, IF('New Cycle 1'!D1358="","", 'New Cycle 1'!D1358),IF($A$20=8, IF('New Cycle 2'!D1358="","", 'New Cycle 2'!D1358),IF($A$20=9, IF('New Cycle 3'!D1358="","", 'New Cycle 3'!D1358),"")))))))))</f>
        <v/>
      </c>
      <c r="T1358" s="32" t="str">
        <f>IF($A$20=1,IF(UDDS!F1358="","",UDDS!F1358),IF($A$20=2,IF('FTP-75'!F1358="","",'FTP-75'!F1358),IF($A$20=3, IF('US06'!F1358="","",'US06'!F1358),IF($A$20=4, IF(NEDC!E1358="","", NEDC!E1358),IF($A$20=5, IF('JPN10-15'!E1358="","",'JPN10-15'!E1358),IF($A$20=6, IF(WLTC!F1358="","", WLTC!F1358),IF($A$20=7, IF('New Cycle 1'!E1358="","", 'New Cycle 1'!E1358),IF($A$20=8, IF('New Cycle 2'!E1358="","", 'New Cycle 2'!E1358),IF($A$20=9, IF('New Cycle 3'!E1358="","", 'New Cycle 3'!E1358),"")))))))))</f>
        <v/>
      </c>
      <c r="U1358" s="32" t="str">
        <f>IF($A$20=1,IF(UDDS!G1358="","",UDDS!G1358),IF($A$20=2,IF('FTP-75'!G1358="","",'FTP-75'!G1358),IF($A$20=3, IF('US06'!G1358="","",'US06'!G1358),IF($A$20=4, IF(NEDC!F1358="","", NEDC!F1358),IF($A$20=5, IF('JPN10-15'!F1358="","",'JPN10-15'!F1358),IF($A$20=6, IF(WLTC!G1358="","", WLTC!G1358),IF($A$20=7, IF('New Cycle 1'!F1358="","", 'New Cycle 1'!F1358),IF($A$20=8, IF('New Cycle 2'!F1358="","", 'New Cycle 2'!F1358),IF($A$20=9, IF('New Cycle 3'!F1358="","", 'New Cycle 3'!F1358),"")))))))))</f>
        <v/>
      </c>
    </row>
    <row r="1359" spans="16:21" x14ac:dyDescent="0.25">
      <c r="P1359" s="8" t="str">
        <f>IF($A$20=1,IF(UDDS!A1359="","",UDDS!A1359),IF($A$20=2,IF('FTP-75'!A1359="","",'FTP-75'!A1359),IF($A$20=3, IF('US06'!A1359="","",'US06'!A1359),IF($A$20=4, IF(NEDC!A1359="","", NEDC!A1359),IF($A$20=5, IF('JPN10-15'!A1359="","",'JPN10-15'!A1359),IF($A$20=6, IF(WLTC!B1359="","", WLTC!B1359),IF($A$20=7, IF('New Cycle 1'!A1359="","", 'New Cycle 1'!A1359),IF($A$20=8, IF('New Cycle 2'!A1359="","", 'New Cycle 3'!A1359),IF($A$20=9, IF('New Cycle 3'!A1359="","", 'New Cycle 3'!A1359),"")))))))))</f>
        <v/>
      </c>
      <c r="Q1359" s="32" t="str">
        <f>IF($A$20=1,IF(UDDS!C1359="","",UDDS!C1359),IF($A$20=2,IF('FTP-75'!C1359="","",'FTP-75'!C1359),IF($A$20=3, IF('US06'!C1359="","",'US06'!C1359),IF($A$20=4, IF(NEDC!B1359="","", NEDC!B1359),IF($A$20=5, IF('JPN10-15'!B1359="","",'JPN10-15'!B1359),IF($A$20=6, IF(WLTC!C1359="","", WLTC!C1359),IF($A$20=7, IF('New Cycle 1'!B1359="","", 'New Cycle 1'!B1359),IF($A$20=8, IF('New Cycle 2'!B1359="","", 'New Cycle 2'!B1359),IF($A$20=9, IF('New Cycle 3'!B1359="","", 'New Cycle 3'!B1359),"")))))))))</f>
        <v/>
      </c>
      <c r="R1359" s="32" t="str">
        <f>IF($A$20=1,IF(UDDS!D1359="","",UDDS!D1359),IF($A$20=2,IF('FTP-75'!D1359="","",'FTP-75'!D1359),IF($A$20=3, IF('US06'!D1359="","",'US06'!D1359),IF($A$20=4, IF(NEDC!C1359="","", NEDC!C1359),IF($A$20=5, IF('JPN10-15'!C1359="","",'JPN10-15'!C1359),IF($A$20=6, IF(WLTC!D1359="","", WLTC!D1359),IF($A$20=7, IF('New Cycle 1'!C1359="","", 'New Cycle 1'!C1359),IF($A$20=8, IF('New Cycle 2'!C1359="","", 'New Cycle 2'!C1359),IF($A$20=9, IF('New Cycle 3'!C1359="","", 'New Cycle 3'!C1359),"")))))))))</f>
        <v/>
      </c>
      <c r="S1359" s="32" t="str">
        <f>IF($A$20=1,IF(UDDS!E1359="","",UDDS!E1359),IF($A$20=2,IF('FTP-75'!E1359="","",'FTP-75'!E1359),IF($A$20=3, IF('US06'!E1359="","",'US06'!E1359),IF($A$20=4, IF(NEDC!D1359="","", NEDC!D1359),IF($A$20=5, IF('JPN10-15'!D1359="","",'JPN10-15'!D1359),IF($A$20=6, IF(WLTC!E1359="","", WLTC!E1359),IF($A$20=7, IF('New Cycle 1'!D1359="","", 'New Cycle 1'!D1359),IF($A$20=8, IF('New Cycle 2'!D1359="","", 'New Cycle 2'!D1359),IF($A$20=9, IF('New Cycle 3'!D1359="","", 'New Cycle 3'!D1359),"")))))))))</f>
        <v/>
      </c>
      <c r="T1359" s="32" t="str">
        <f>IF($A$20=1,IF(UDDS!F1359="","",UDDS!F1359),IF($A$20=2,IF('FTP-75'!F1359="","",'FTP-75'!F1359),IF($A$20=3, IF('US06'!F1359="","",'US06'!F1359),IF($A$20=4, IF(NEDC!E1359="","", NEDC!E1359),IF($A$20=5, IF('JPN10-15'!E1359="","",'JPN10-15'!E1359),IF($A$20=6, IF(WLTC!F1359="","", WLTC!F1359),IF($A$20=7, IF('New Cycle 1'!E1359="","", 'New Cycle 1'!E1359),IF($A$20=8, IF('New Cycle 2'!E1359="","", 'New Cycle 2'!E1359),IF($A$20=9, IF('New Cycle 3'!E1359="","", 'New Cycle 3'!E1359),"")))))))))</f>
        <v/>
      </c>
      <c r="U1359" s="32" t="str">
        <f>IF($A$20=1,IF(UDDS!G1359="","",UDDS!G1359),IF($A$20=2,IF('FTP-75'!G1359="","",'FTP-75'!G1359),IF($A$20=3, IF('US06'!G1359="","",'US06'!G1359),IF($A$20=4, IF(NEDC!F1359="","", NEDC!F1359),IF($A$20=5, IF('JPN10-15'!F1359="","",'JPN10-15'!F1359),IF($A$20=6, IF(WLTC!G1359="","", WLTC!G1359),IF($A$20=7, IF('New Cycle 1'!F1359="","", 'New Cycle 1'!F1359),IF($A$20=8, IF('New Cycle 2'!F1359="","", 'New Cycle 2'!F1359),IF($A$20=9, IF('New Cycle 3'!F1359="","", 'New Cycle 3'!F1359),"")))))))))</f>
        <v/>
      </c>
    </row>
    <row r="1360" spans="16:21" x14ac:dyDescent="0.25">
      <c r="P1360" s="8" t="str">
        <f>IF($A$20=1,IF(UDDS!A1360="","",UDDS!A1360),IF($A$20=2,IF('FTP-75'!A1360="","",'FTP-75'!A1360),IF($A$20=3, IF('US06'!A1360="","",'US06'!A1360),IF($A$20=4, IF(NEDC!A1360="","", NEDC!A1360),IF($A$20=5, IF('JPN10-15'!A1360="","",'JPN10-15'!A1360),IF($A$20=6, IF(WLTC!B1360="","", WLTC!B1360),IF($A$20=7, IF('New Cycle 1'!A1360="","", 'New Cycle 1'!A1360),IF($A$20=8, IF('New Cycle 2'!A1360="","", 'New Cycle 3'!A1360),IF($A$20=9, IF('New Cycle 3'!A1360="","", 'New Cycle 3'!A1360),"")))))))))</f>
        <v/>
      </c>
      <c r="Q1360" s="32" t="str">
        <f>IF($A$20=1,IF(UDDS!C1360="","",UDDS!C1360),IF($A$20=2,IF('FTP-75'!C1360="","",'FTP-75'!C1360),IF($A$20=3, IF('US06'!C1360="","",'US06'!C1360),IF($A$20=4, IF(NEDC!B1360="","", NEDC!B1360),IF($A$20=5, IF('JPN10-15'!B1360="","",'JPN10-15'!B1360),IF($A$20=6, IF(WLTC!C1360="","", WLTC!C1360),IF($A$20=7, IF('New Cycle 1'!B1360="","", 'New Cycle 1'!B1360),IF($A$20=8, IF('New Cycle 2'!B1360="","", 'New Cycle 2'!B1360),IF($A$20=9, IF('New Cycle 3'!B1360="","", 'New Cycle 3'!B1360),"")))))))))</f>
        <v/>
      </c>
      <c r="R1360" s="32" t="str">
        <f>IF($A$20=1,IF(UDDS!D1360="","",UDDS!D1360),IF($A$20=2,IF('FTP-75'!D1360="","",'FTP-75'!D1360),IF($A$20=3, IF('US06'!D1360="","",'US06'!D1360),IF($A$20=4, IF(NEDC!C1360="","", NEDC!C1360),IF($A$20=5, IF('JPN10-15'!C1360="","",'JPN10-15'!C1360),IF($A$20=6, IF(WLTC!D1360="","", WLTC!D1360),IF($A$20=7, IF('New Cycle 1'!C1360="","", 'New Cycle 1'!C1360),IF($A$20=8, IF('New Cycle 2'!C1360="","", 'New Cycle 2'!C1360),IF($A$20=9, IF('New Cycle 3'!C1360="","", 'New Cycle 3'!C1360),"")))))))))</f>
        <v/>
      </c>
      <c r="S1360" s="32" t="str">
        <f>IF($A$20=1,IF(UDDS!E1360="","",UDDS!E1360),IF($A$20=2,IF('FTP-75'!E1360="","",'FTP-75'!E1360),IF($A$20=3, IF('US06'!E1360="","",'US06'!E1360),IF($A$20=4, IF(NEDC!D1360="","", NEDC!D1360),IF($A$20=5, IF('JPN10-15'!D1360="","",'JPN10-15'!D1360),IF($A$20=6, IF(WLTC!E1360="","", WLTC!E1360),IF($A$20=7, IF('New Cycle 1'!D1360="","", 'New Cycle 1'!D1360),IF($A$20=8, IF('New Cycle 2'!D1360="","", 'New Cycle 2'!D1360),IF($A$20=9, IF('New Cycle 3'!D1360="","", 'New Cycle 3'!D1360),"")))))))))</f>
        <v/>
      </c>
      <c r="T1360" s="32" t="str">
        <f>IF($A$20=1,IF(UDDS!F1360="","",UDDS!F1360),IF($A$20=2,IF('FTP-75'!F1360="","",'FTP-75'!F1360),IF($A$20=3, IF('US06'!F1360="","",'US06'!F1360),IF($A$20=4, IF(NEDC!E1360="","", NEDC!E1360),IF($A$20=5, IF('JPN10-15'!E1360="","",'JPN10-15'!E1360),IF($A$20=6, IF(WLTC!F1360="","", WLTC!F1360),IF($A$20=7, IF('New Cycle 1'!E1360="","", 'New Cycle 1'!E1360),IF($A$20=8, IF('New Cycle 2'!E1360="","", 'New Cycle 2'!E1360),IF($A$20=9, IF('New Cycle 3'!E1360="","", 'New Cycle 3'!E1360),"")))))))))</f>
        <v/>
      </c>
      <c r="U1360" s="32" t="str">
        <f>IF($A$20=1,IF(UDDS!G1360="","",UDDS!G1360),IF($A$20=2,IF('FTP-75'!G1360="","",'FTP-75'!G1360),IF($A$20=3, IF('US06'!G1360="","",'US06'!G1360),IF($A$20=4, IF(NEDC!F1360="","", NEDC!F1360),IF($A$20=5, IF('JPN10-15'!F1360="","",'JPN10-15'!F1360),IF($A$20=6, IF(WLTC!G1360="","", WLTC!G1360),IF($A$20=7, IF('New Cycle 1'!F1360="","", 'New Cycle 1'!F1360),IF($A$20=8, IF('New Cycle 2'!F1360="","", 'New Cycle 2'!F1360),IF($A$20=9, IF('New Cycle 3'!F1360="","", 'New Cycle 3'!F1360),"")))))))))</f>
        <v/>
      </c>
    </row>
    <row r="1361" spans="16:21" x14ac:dyDescent="0.25">
      <c r="P1361" s="8" t="str">
        <f>IF($A$20=1,IF(UDDS!A1361="","",UDDS!A1361),IF($A$20=2,IF('FTP-75'!A1361="","",'FTP-75'!A1361),IF($A$20=3, IF('US06'!A1361="","",'US06'!A1361),IF($A$20=4, IF(NEDC!A1361="","", NEDC!A1361),IF($A$20=5, IF('JPN10-15'!A1361="","",'JPN10-15'!A1361),IF($A$20=6, IF(WLTC!B1361="","", WLTC!B1361),IF($A$20=7, IF('New Cycle 1'!A1361="","", 'New Cycle 1'!A1361),IF($A$20=8, IF('New Cycle 2'!A1361="","", 'New Cycle 3'!A1361),IF($A$20=9, IF('New Cycle 3'!A1361="","", 'New Cycle 3'!A1361),"")))))))))</f>
        <v/>
      </c>
      <c r="Q1361" s="32" t="str">
        <f>IF($A$20=1,IF(UDDS!C1361="","",UDDS!C1361),IF($A$20=2,IF('FTP-75'!C1361="","",'FTP-75'!C1361),IF($A$20=3, IF('US06'!C1361="","",'US06'!C1361),IF($A$20=4, IF(NEDC!B1361="","", NEDC!B1361),IF($A$20=5, IF('JPN10-15'!B1361="","",'JPN10-15'!B1361),IF($A$20=6, IF(WLTC!C1361="","", WLTC!C1361),IF($A$20=7, IF('New Cycle 1'!B1361="","", 'New Cycle 1'!B1361),IF($A$20=8, IF('New Cycle 2'!B1361="","", 'New Cycle 2'!B1361),IF($A$20=9, IF('New Cycle 3'!B1361="","", 'New Cycle 3'!B1361),"")))))))))</f>
        <v/>
      </c>
      <c r="R1361" s="32" t="str">
        <f>IF($A$20=1,IF(UDDS!D1361="","",UDDS!D1361),IF($A$20=2,IF('FTP-75'!D1361="","",'FTP-75'!D1361),IF($A$20=3, IF('US06'!D1361="","",'US06'!D1361),IF($A$20=4, IF(NEDC!C1361="","", NEDC!C1361),IF($A$20=5, IF('JPN10-15'!C1361="","",'JPN10-15'!C1361),IF($A$20=6, IF(WLTC!D1361="","", WLTC!D1361),IF($A$20=7, IF('New Cycle 1'!C1361="","", 'New Cycle 1'!C1361),IF($A$20=8, IF('New Cycle 2'!C1361="","", 'New Cycle 2'!C1361),IF($A$20=9, IF('New Cycle 3'!C1361="","", 'New Cycle 3'!C1361),"")))))))))</f>
        <v/>
      </c>
      <c r="S1361" s="32" t="str">
        <f>IF($A$20=1,IF(UDDS!E1361="","",UDDS!E1361),IF($A$20=2,IF('FTP-75'!E1361="","",'FTP-75'!E1361),IF($A$20=3, IF('US06'!E1361="","",'US06'!E1361),IF($A$20=4, IF(NEDC!D1361="","", NEDC!D1361),IF($A$20=5, IF('JPN10-15'!D1361="","",'JPN10-15'!D1361),IF($A$20=6, IF(WLTC!E1361="","", WLTC!E1361),IF($A$20=7, IF('New Cycle 1'!D1361="","", 'New Cycle 1'!D1361),IF($A$20=8, IF('New Cycle 2'!D1361="","", 'New Cycle 2'!D1361),IF($A$20=9, IF('New Cycle 3'!D1361="","", 'New Cycle 3'!D1361),"")))))))))</f>
        <v/>
      </c>
      <c r="T1361" s="32" t="str">
        <f>IF($A$20=1,IF(UDDS!F1361="","",UDDS!F1361),IF($A$20=2,IF('FTP-75'!F1361="","",'FTP-75'!F1361),IF($A$20=3, IF('US06'!F1361="","",'US06'!F1361),IF($A$20=4, IF(NEDC!E1361="","", NEDC!E1361),IF($A$20=5, IF('JPN10-15'!E1361="","",'JPN10-15'!E1361),IF($A$20=6, IF(WLTC!F1361="","", WLTC!F1361),IF($A$20=7, IF('New Cycle 1'!E1361="","", 'New Cycle 1'!E1361),IF($A$20=8, IF('New Cycle 2'!E1361="","", 'New Cycle 2'!E1361),IF($A$20=9, IF('New Cycle 3'!E1361="","", 'New Cycle 3'!E1361),"")))))))))</f>
        <v/>
      </c>
      <c r="U1361" s="32" t="str">
        <f>IF($A$20=1,IF(UDDS!G1361="","",UDDS!G1361),IF($A$20=2,IF('FTP-75'!G1361="","",'FTP-75'!G1361),IF($A$20=3, IF('US06'!G1361="","",'US06'!G1361),IF($A$20=4, IF(NEDC!F1361="","", NEDC!F1361),IF($A$20=5, IF('JPN10-15'!F1361="","",'JPN10-15'!F1361),IF($A$20=6, IF(WLTC!G1361="","", WLTC!G1361),IF($A$20=7, IF('New Cycle 1'!F1361="","", 'New Cycle 1'!F1361),IF($A$20=8, IF('New Cycle 2'!F1361="","", 'New Cycle 2'!F1361),IF($A$20=9, IF('New Cycle 3'!F1361="","", 'New Cycle 3'!F1361),"")))))))))</f>
        <v/>
      </c>
    </row>
    <row r="1362" spans="16:21" x14ac:dyDescent="0.25">
      <c r="P1362" s="8" t="str">
        <f>IF($A$20=1,IF(UDDS!A1362="","",UDDS!A1362),IF($A$20=2,IF('FTP-75'!A1362="","",'FTP-75'!A1362),IF($A$20=3, IF('US06'!A1362="","",'US06'!A1362),IF($A$20=4, IF(NEDC!A1362="","", NEDC!A1362),IF($A$20=5, IF('JPN10-15'!A1362="","",'JPN10-15'!A1362),IF($A$20=6, IF(WLTC!B1362="","", WLTC!B1362),IF($A$20=7, IF('New Cycle 1'!A1362="","", 'New Cycle 1'!A1362),IF($A$20=8, IF('New Cycle 2'!A1362="","", 'New Cycle 3'!A1362),IF($A$20=9, IF('New Cycle 3'!A1362="","", 'New Cycle 3'!A1362),"")))))))))</f>
        <v/>
      </c>
      <c r="Q1362" s="32" t="str">
        <f>IF($A$20=1,IF(UDDS!C1362="","",UDDS!C1362),IF($A$20=2,IF('FTP-75'!C1362="","",'FTP-75'!C1362),IF($A$20=3, IF('US06'!C1362="","",'US06'!C1362),IF($A$20=4, IF(NEDC!B1362="","", NEDC!B1362),IF($A$20=5, IF('JPN10-15'!B1362="","",'JPN10-15'!B1362),IF($A$20=6, IF(WLTC!C1362="","", WLTC!C1362),IF($A$20=7, IF('New Cycle 1'!B1362="","", 'New Cycle 1'!B1362),IF($A$20=8, IF('New Cycle 2'!B1362="","", 'New Cycle 2'!B1362),IF($A$20=9, IF('New Cycle 3'!B1362="","", 'New Cycle 3'!B1362),"")))))))))</f>
        <v/>
      </c>
      <c r="R1362" s="32" t="str">
        <f>IF($A$20=1,IF(UDDS!D1362="","",UDDS!D1362),IF($A$20=2,IF('FTP-75'!D1362="","",'FTP-75'!D1362),IF($A$20=3, IF('US06'!D1362="","",'US06'!D1362),IF($A$20=4, IF(NEDC!C1362="","", NEDC!C1362),IF($A$20=5, IF('JPN10-15'!C1362="","",'JPN10-15'!C1362),IF($A$20=6, IF(WLTC!D1362="","", WLTC!D1362),IF($A$20=7, IF('New Cycle 1'!C1362="","", 'New Cycle 1'!C1362),IF($A$20=8, IF('New Cycle 2'!C1362="","", 'New Cycle 2'!C1362),IF($A$20=9, IF('New Cycle 3'!C1362="","", 'New Cycle 3'!C1362),"")))))))))</f>
        <v/>
      </c>
      <c r="S1362" s="32" t="str">
        <f>IF($A$20=1,IF(UDDS!E1362="","",UDDS!E1362),IF($A$20=2,IF('FTP-75'!E1362="","",'FTP-75'!E1362),IF($A$20=3, IF('US06'!E1362="","",'US06'!E1362),IF($A$20=4, IF(NEDC!D1362="","", NEDC!D1362),IF($A$20=5, IF('JPN10-15'!D1362="","",'JPN10-15'!D1362),IF($A$20=6, IF(WLTC!E1362="","", WLTC!E1362),IF($A$20=7, IF('New Cycle 1'!D1362="","", 'New Cycle 1'!D1362),IF($A$20=8, IF('New Cycle 2'!D1362="","", 'New Cycle 2'!D1362),IF($A$20=9, IF('New Cycle 3'!D1362="","", 'New Cycle 3'!D1362),"")))))))))</f>
        <v/>
      </c>
      <c r="T1362" s="32" t="str">
        <f>IF($A$20=1,IF(UDDS!F1362="","",UDDS!F1362),IF($A$20=2,IF('FTP-75'!F1362="","",'FTP-75'!F1362),IF($A$20=3, IF('US06'!F1362="","",'US06'!F1362),IF($A$20=4, IF(NEDC!E1362="","", NEDC!E1362),IF($A$20=5, IF('JPN10-15'!E1362="","",'JPN10-15'!E1362),IF($A$20=6, IF(WLTC!F1362="","", WLTC!F1362),IF($A$20=7, IF('New Cycle 1'!E1362="","", 'New Cycle 1'!E1362),IF($A$20=8, IF('New Cycle 2'!E1362="","", 'New Cycle 2'!E1362),IF($A$20=9, IF('New Cycle 3'!E1362="","", 'New Cycle 3'!E1362),"")))))))))</f>
        <v/>
      </c>
      <c r="U1362" s="32" t="str">
        <f>IF($A$20=1,IF(UDDS!G1362="","",UDDS!G1362),IF($A$20=2,IF('FTP-75'!G1362="","",'FTP-75'!G1362),IF($A$20=3, IF('US06'!G1362="","",'US06'!G1362),IF($A$20=4, IF(NEDC!F1362="","", NEDC!F1362),IF($A$20=5, IF('JPN10-15'!F1362="","",'JPN10-15'!F1362),IF($A$20=6, IF(WLTC!G1362="","", WLTC!G1362),IF($A$20=7, IF('New Cycle 1'!F1362="","", 'New Cycle 1'!F1362),IF($A$20=8, IF('New Cycle 2'!F1362="","", 'New Cycle 2'!F1362),IF($A$20=9, IF('New Cycle 3'!F1362="","", 'New Cycle 3'!F1362),"")))))))))</f>
        <v/>
      </c>
    </row>
    <row r="1363" spans="16:21" x14ac:dyDescent="0.25">
      <c r="P1363" s="8" t="str">
        <f>IF($A$20=1,IF(UDDS!A1363="","",UDDS!A1363),IF($A$20=2,IF('FTP-75'!A1363="","",'FTP-75'!A1363),IF($A$20=3, IF('US06'!A1363="","",'US06'!A1363),IF($A$20=4, IF(NEDC!A1363="","", NEDC!A1363),IF($A$20=5, IF('JPN10-15'!A1363="","",'JPN10-15'!A1363),IF($A$20=6, IF(WLTC!B1363="","", WLTC!B1363),IF($A$20=7, IF('New Cycle 1'!A1363="","", 'New Cycle 1'!A1363),IF($A$20=8, IF('New Cycle 2'!A1363="","", 'New Cycle 3'!A1363),IF($A$20=9, IF('New Cycle 3'!A1363="","", 'New Cycle 3'!A1363),"")))))))))</f>
        <v/>
      </c>
      <c r="Q1363" s="32" t="str">
        <f>IF($A$20=1,IF(UDDS!C1363="","",UDDS!C1363),IF($A$20=2,IF('FTP-75'!C1363="","",'FTP-75'!C1363),IF($A$20=3, IF('US06'!C1363="","",'US06'!C1363),IF($A$20=4, IF(NEDC!B1363="","", NEDC!B1363),IF($A$20=5, IF('JPN10-15'!B1363="","",'JPN10-15'!B1363),IF($A$20=6, IF(WLTC!C1363="","", WLTC!C1363),IF($A$20=7, IF('New Cycle 1'!B1363="","", 'New Cycle 1'!B1363),IF($A$20=8, IF('New Cycle 2'!B1363="","", 'New Cycle 2'!B1363),IF($A$20=9, IF('New Cycle 3'!B1363="","", 'New Cycle 3'!B1363),"")))))))))</f>
        <v/>
      </c>
      <c r="R1363" s="32" t="str">
        <f>IF($A$20=1,IF(UDDS!D1363="","",UDDS!D1363),IF($A$20=2,IF('FTP-75'!D1363="","",'FTP-75'!D1363),IF($A$20=3, IF('US06'!D1363="","",'US06'!D1363),IF($A$20=4, IF(NEDC!C1363="","", NEDC!C1363),IF($A$20=5, IF('JPN10-15'!C1363="","",'JPN10-15'!C1363),IF($A$20=6, IF(WLTC!D1363="","", WLTC!D1363),IF($A$20=7, IF('New Cycle 1'!C1363="","", 'New Cycle 1'!C1363),IF($A$20=8, IF('New Cycle 2'!C1363="","", 'New Cycle 2'!C1363),IF($A$20=9, IF('New Cycle 3'!C1363="","", 'New Cycle 3'!C1363),"")))))))))</f>
        <v/>
      </c>
      <c r="S1363" s="32" t="str">
        <f>IF($A$20=1,IF(UDDS!E1363="","",UDDS!E1363),IF($A$20=2,IF('FTP-75'!E1363="","",'FTP-75'!E1363),IF($A$20=3, IF('US06'!E1363="","",'US06'!E1363),IF($A$20=4, IF(NEDC!D1363="","", NEDC!D1363),IF($A$20=5, IF('JPN10-15'!D1363="","",'JPN10-15'!D1363),IF($A$20=6, IF(WLTC!E1363="","", WLTC!E1363),IF($A$20=7, IF('New Cycle 1'!D1363="","", 'New Cycle 1'!D1363),IF($A$20=8, IF('New Cycle 2'!D1363="","", 'New Cycle 2'!D1363),IF($A$20=9, IF('New Cycle 3'!D1363="","", 'New Cycle 3'!D1363),"")))))))))</f>
        <v/>
      </c>
      <c r="T1363" s="32" t="str">
        <f>IF($A$20=1,IF(UDDS!F1363="","",UDDS!F1363),IF($A$20=2,IF('FTP-75'!F1363="","",'FTP-75'!F1363),IF($A$20=3, IF('US06'!F1363="","",'US06'!F1363),IF($A$20=4, IF(NEDC!E1363="","", NEDC!E1363),IF($A$20=5, IF('JPN10-15'!E1363="","",'JPN10-15'!E1363),IF($A$20=6, IF(WLTC!F1363="","", WLTC!F1363),IF($A$20=7, IF('New Cycle 1'!E1363="","", 'New Cycle 1'!E1363),IF($A$20=8, IF('New Cycle 2'!E1363="","", 'New Cycle 2'!E1363),IF($A$20=9, IF('New Cycle 3'!E1363="","", 'New Cycle 3'!E1363),"")))))))))</f>
        <v/>
      </c>
      <c r="U1363" s="32" t="str">
        <f>IF($A$20=1,IF(UDDS!G1363="","",UDDS!G1363),IF($A$20=2,IF('FTP-75'!G1363="","",'FTP-75'!G1363),IF($A$20=3, IF('US06'!G1363="","",'US06'!G1363),IF($A$20=4, IF(NEDC!F1363="","", NEDC!F1363),IF($A$20=5, IF('JPN10-15'!F1363="","",'JPN10-15'!F1363),IF($A$20=6, IF(WLTC!G1363="","", WLTC!G1363),IF($A$20=7, IF('New Cycle 1'!F1363="","", 'New Cycle 1'!F1363),IF($A$20=8, IF('New Cycle 2'!F1363="","", 'New Cycle 2'!F1363),IF($A$20=9, IF('New Cycle 3'!F1363="","", 'New Cycle 3'!F1363),"")))))))))</f>
        <v/>
      </c>
    </row>
    <row r="1364" spans="16:21" x14ac:dyDescent="0.25">
      <c r="P1364" s="8" t="str">
        <f>IF($A$20=1,IF(UDDS!A1364="","",UDDS!A1364),IF($A$20=2,IF('FTP-75'!A1364="","",'FTP-75'!A1364),IF($A$20=3, IF('US06'!A1364="","",'US06'!A1364),IF($A$20=4, IF(NEDC!A1364="","", NEDC!A1364),IF($A$20=5, IF('JPN10-15'!A1364="","",'JPN10-15'!A1364),IF($A$20=6, IF(WLTC!B1364="","", WLTC!B1364),IF($A$20=7, IF('New Cycle 1'!A1364="","", 'New Cycle 1'!A1364),IF($A$20=8, IF('New Cycle 2'!A1364="","", 'New Cycle 3'!A1364),IF($A$20=9, IF('New Cycle 3'!A1364="","", 'New Cycle 3'!A1364),"")))))))))</f>
        <v/>
      </c>
      <c r="Q1364" s="32" t="str">
        <f>IF($A$20=1,IF(UDDS!C1364="","",UDDS!C1364),IF($A$20=2,IF('FTP-75'!C1364="","",'FTP-75'!C1364),IF($A$20=3, IF('US06'!C1364="","",'US06'!C1364),IF($A$20=4, IF(NEDC!B1364="","", NEDC!B1364),IF($A$20=5, IF('JPN10-15'!B1364="","",'JPN10-15'!B1364),IF($A$20=6, IF(WLTC!C1364="","", WLTC!C1364),IF($A$20=7, IF('New Cycle 1'!B1364="","", 'New Cycle 1'!B1364),IF($A$20=8, IF('New Cycle 2'!B1364="","", 'New Cycle 2'!B1364),IF($A$20=9, IF('New Cycle 3'!B1364="","", 'New Cycle 3'!B1364),"")))))))))</f>
        <v/>
      </c>
      <c r="R1364" s="32" t="str">
        <f>IF($A$20=1,IF(UDDS!D1364="","",UDDS!D1364),IF($A$20=2,IF('FTP-75'!D1364="","",'FTP-75'!D1364),IF($A$20=3, IF('US06'!D1364="","",'US06'!D1364),IF($A$20=4, IF(NEDC!C1364="","", NEDC!C1364),IF($A$20=5, IF('JPN10-15'!C1364="","",'JPN10-15'!C1364),IF($A$20=6, IF(WLTC!D1364="","", WLTC!D1364),IF($A$20=7, IF('New Cycle 1'!C1364="","", 'New Cycle 1'!C1364),IF($A$20=8, IF('New Cycle 2'!C1364="","", 'New Cycle 2'!C1364),IF($A$20=9, IF('New Cycle 3'!C1364="","", 'New Cycle 3'!C1364),"")))))))))</f>
        <v/>
      </c>
      <c r="S1364" s="32" t="str">
        <f>IF($A$20=1,IF(UDDS!E1364="","",UDDS!E1364),IF($A$20=2,IF('FTP-75'!E1364="","",'FTP-75'!E1364),IF($A$20=3, IF('US06'!E1364="","",'US06'!E1364),IF($A$20=4, IF(NEDC!D1364="","", NEDC!D1364),IF($A$20=5, IF('JPN10-15'!D1364="","",'JPN10-15'!D1364),IF($A$20=6, IF(WLTC!E1364="","", WLTC!E1364),IF($A$20=7, IF('New Cycle 1'!D1364="","", 'New Cycle 1'!D1364),IF($A$20=8, IF('New Cycle 2'!D1364="","", 'New Cycle 2'!D1364),IF($A$20=9, IF('New Cycle 3'!D1364="","", 'New Cycle 3'!D1364),"")))))))))</f>
        <v/>
      </c>
      <c r="T1364" s="32" t="str">
        <f>IF($A$20=1,IF(UDDS!F1364="","",UDDS!F1364),IF($A$20=2,IF('FTP-75'!F1364="","",'FTP-75'!F1364),IF($A$20=3, IF('US06'!F1364="","",'US06'!F1364),IF($A$20=4, IF(NEDC!E1364="","", NEDC!E1364),IF($A$20=5, IF('JPN10-15'!E1364="","",'JPN10-15'!E1364),IF($A$20=6, IF(WLTC!F1364="","", WLTC!F1364),IF($A$20=7, IF('New Cycle 1'!E1364="","", 'New Cycle 1'!E1364),IF($A$20=8, IF('New Cycle 2'!E1364="","", 'New Cycle 2'!E1364),IF($A$20=9, IF('New Cycle 3'!E1364="","", 'New Cycle 3'!E1364),"")))))))))</f>
        <v/>
      </c>
      <c r="U1364" s="32" t="str">
        <f>IF($A$20=1,IF(UDDS!G1364="","",UDDS!G1364),IF($A$20=2,IF('FTP-75'!G1364="","",'FTP-75'!G1364),IF($A$20=3, IF('US06'!G1364="","",'US06'!G1364),IF($A$20=4, IF(NEDC!F1364="","", NEDC!F1364),IF($A$20=5, IF('JPN10-15'!F1364="","",'JPN10-15'!F1364),IF($A$20=6, IF(WLTC!G1364="","", WLTC!G1364),IF($A$20=7, IF('New Cycle 1'!F1364="","", 'New Cycle 1'!F1364),IF($A$20=8, IF('New Cycle 2'!F1364="","", 'New Cycle 2'!F1364),IF($A$20=9, IF('New Cycle 3'!F1364="","", 'New Cycle 3'!F1364),"")))))))))</f>
        <v/>
      </c>
    </row>
    <row r="1365" spans="16:21" x14ac:dyDescent="0.25">
      <c r="P1365" s="8" t="str">
        <f>IF($A$20=1,IF(UDDS!A1365="","",UDDS!A1365),IF($A$20=2,IF('FTP-75'!A1365="","",'FTP-75'!A1365),IF($A$20=3, IF('US06'!A1365="","",'US06'!A1365),IF($A$20=4, IF(NEDC!A1365="","", NEDC!A1365),IF($A$20=5, IF('JPN10-15'!A1365="","",'JPN10-15'!A1365),IF($A$20=6, IF(WLTC!B1365="","", WLTC!B1365),IF($A$20=7, IF('New Cycle 1'!A1365="","", 'New Cycle 1'!A1365),IF($A$20=8, IF('New Cycle 2'!A1365="","", 'New Cycle 3'!A1365),IF($A$20=9, IF('New Cycle 3'!A1365="","", 'New Cycle 3'!A1365),"")))))))))</f>
        <v/>
      </c>
      <c r="Q1365" s="32" t="str">
        <f>IF($A$20=1,IF(UDDS!C1365="","",UDDS!C1365),IF($A$20=2,IF('FTP-75'!C1365="","",'FTP-75'!C1365),IF($A$20=3, IF('US06'!C1365="","",'US06'!C1365),IF($A$20=4, IF(NEDC!B1365="","", NEDC!B1365),IF($A$20=5, IF('JPN10-15'!B1365="","",'JPN10-15'!B1365),IF($A$20=6, IF(WLTC!C1365="","", WLTC!C1365),IF($A$20=7, IF('New Cycle 1'!B1365="","", 'New Cycle 1'!B1365),IF($A$20=8, IF('New Cycle 2'!B1365="","", 'New Cycle 2'!B1365),IF($A$20=9, IF('New Cycle 3'!B1365="","", 'New Cycle 3'!B1365),"")))))))))</f>
        <v/>
      </c>
      <c r="R1365" s="32" t="str">
        <f>IF($A$20=1,IF(UDDS!D1365="","",UDDS!D1365),IF($A$20=2,IF('FTP-75'!D1365="","",'FTP-75'!D1365),IF($A$20=3, IF('US06'!D1365="","",'US06'!D1365),IF($A$20=4, IF(NEDC!C1365="","", NEDC!C1365),IF($A$20=5, IF('JPN10-15'!C1365="","",'JPN10-15'!C1365),IF($A$20=6, IF(WLTC!D1365="","", WLTC!D1365),IF($A$20=7, IF('New Cycle 1'!C1365="","", 'New Cycle 1'!C1365),IF($A$20=8, IF('New Cycle 2'!C1365="","", 'New Cycle 2'!C1365),IF($A$20=9, IF('New Cycle 3'!C1365="","", 'New Cycle 3'!C1365),"")))))))))</f>
        <v/>
      </c>
      <c r="S1365" s="32" t="str">
        <f>IF($A$20=1,IF(UDDS!E1365="","",UDDS!E1365),IF($A$20=2,IF('FTP-75'!E1365="","",'FTP-75'!E1365),IF($A$20=3, IF('US06'!E1365="","",'US06'!E1365),IF($A$20=4, IF(NEDC!D1365="","", NEDC!D1365),IF($A$20=5, IF('JPN10-15'!D1365="","",'JPN10-15'!D1365),IF($A$20=6, IF(WLTC!E1365="","", WLTC!E1365),IF($A$20=7, IF('New Cycle 1'!D1365="","", 'New Cycle 1'!D1365),IF($A$20=8, IF('New Cycle 2'!D1365="","", 'New Cycle 2'!D1365),IF($A$20=9, IF('New Cycle 3'!D1365="","", 'New Cycle 3'!D1365),"")))))))))</f>
        <v/>
      </c>
      <c r="T1365" s="32" t="str">
        <f>IF($A$20=1,IF(UDDS!F1365="","",UDDS!F1365),IF($A$20=2,IF('FTP-75'!F1365="","",'FTP-75'!F1365),IF($A$20=3, IF('US06'!F1365="","",'US06'!F1365),IF($A$20=4, IF(NEDC!E1365="","", NEDC!E1365),IF($A$20=5, IF('JPN10-15'!E1365="","",'JPN10-15'!E1365),IF($A$20=6, IF(WLTC!F1365="","", WLTC!F1365),IF($A$20=7, IF('New Cycle 1'!E1365="","", 'New Cycle 1'!E1365),IF($A$20=8, IF('New Cycle 2'!E1365="","", 'New Cycle 2'!E1365),IF($A$20=9, IF('New Cycle 3'!E1365="","", 'New Cycle 3'!E1365),"")))))))))</f>
        <v/>
      </c>
      <c r="U1365" s="32" t="str">
        <f>IF($A$20=1,IF(UDDS!G1365="","",UDDS!G1365),IF($A$20=2,IF('FTP-75'!G1365="","",'FTP-75'!G1365),IF($A$20=3, IF('US06'!G1365="","",'US06'!G1365),IF($A$20=4, IF(NEDC!F1365="","", NEDC!F1365),IF($A$20=5, IF('JPN10-15'!F1365="","",'JPN10-15'!F1365),IF($A$20=6, IF(WLTC!G1365="","", WLTC!G1365),IF($A$20=7, IF('New Cycle 1'!F1365="","", 'New Cycle 1'!F1365),IF($A$20=8, IF('New Cycle 2'!F1365="","", 'New Cycle 2'!F1365),IF($A$20=9, IF('New Cycle 3'!F1365="","", 'New Cycle 3'!F1365),"")))))))))</f>
        <v/>
      </c>
    </row>
    <row r="1366" spans="16:21" x14ac:dyDescent="0.25">
      <c r="P1366" s="8" t="str">
        <f>IF($A$20=1,IF(UDDS!A1366="","",UDDS!A1366),IF($A$20=2,IF('FTP-75'!A1366="","",'FTP-75'!A1366),IF($A$20=3, IF('US06'!A1366="","",'US06'!A1366),IF($A$20=4, IF(NEDC!A1366="","", NEDC!A1366),IF($A$20=5, IF('JPN10-15'!A1366="","",'JPN10-15'!A1366),IF($A$20=6, IF(WLTC!B1366="","", WLTC!B1366),IF($A$20=7, IF('New Cycle 1'!A1366="","", 'New Cycle 1'!A1366),IF($A$20=8, IF('New Cycle 2'!A1366="","", 'New Cycle 3'!A1366),IF($A$20=9, IF('New Cycle 3'!A1366="","", 'New Cycle 3'!A1366),"")))))))))</f>
        <v/>
      </c>
      <c r="Q1366" s="32" t="str">
        <f>IF($A$20=1,IF(UDDS!C1366="","",UDDS!C1366),IF($A$20=2,IF('FTP-75'!C1366="","",'FTP-75'!C1366),IF($A$20=3, IF('US06'!C1366="","",'US06'!C1366),IF($A$20=4, IF(NEDC!B1366="","", NEDC!B1366),IF($A$20=5, IF('JPN10-15'!B1366="","",'JPN10-15'!B1366),IF($A$20=6, IF(WLTC!C1366="","", WLTC!C1366),IF($A$20=7, IF('New Cycle 1'!B1366="","", 'New Cycle 1'!B1366),IF($A$20=8, IF('New Cycle 2'!B1366="","", 'New Cycle 2'!B1366),IF($A$20=9, IF('New Cycle 3'!B1366="","", 'New Cycle 3'!B1366),"")))))))))</f>
        <v/>
      </c>
      <c r="R1366" s="32" t="str">
        <f>IF($A$20=1,IF(UDDS!D1366="","",UDDS!D1366),IF($A$20=2,IF('FTP-75'!D1366="","",'FTP-75'!D1366),IF($A$20=3, IF('US06'!D1366="","",'US06'!D1366),IF($A$20=4, IF(NEDC!C1366="","", NEDC!C1366),IF($A$20=5, IF('JPN10-15'!C1366="","",'JPN10-15'!C1366),IF($A$20=6, IF(WLTC!D1366="","", WLTC!D1366),IF($A$20=7, IF('New Cycle 1'!C1366="","", 'New Cycle 1'!C1366),IF($A$20=8, IF('New Cycle 2'!C1366="","", 'New Cycle 2'!C1366),IF($A$20=9, IF('New Cycle 3'!C1366="","", 'New Cycle 3'!C1366),"")))))))))</f>
        <v/>
      </c>
      <c r="S1366" s="32" t="str">
        <f>IF($A$20=1,IF(UDDS!E1366="","",UDDS!E1366),IF($A$20=2,IF('FTP-75'!E1366="","",'FTP-75'!E1366),IF($A$20=3, IF('US06'!E1366="","",'US06'!E1366),IF($A$20=4, IF(NEDC!D1366="","", NEDC!D1366),IF($A$20=5, IF('JPN10-15'!D1366="","",'JPN10-15'!D1366),IF($A$20=6, IF(WLTC!E1366="","", WLTC!E1366),IF($A$20=7, IF('New Cycle 1'!D1366="","", 'New Cycle 1'!D1366),IF($A$20=8, IF('New Cycle 2'!D1366="","", 'New Cycle 2'!D1366),IF($A$20=9, IF('New Cycle 3'!D1366="","", 'New Cycle 3'!D1366),"")))))))))</f>
        <v/>
      </c>
      <c r="T1366" s="32" t="str">
        <f>IF($A$20=1,IF(UDDS!F1366="","",UDDS!F1366),IF($A$20=2,IF('FTP-75'!F1366="","",'FTP-75'!F1366),IF($A$20=3, IF('US06'!F1366="","",'US06'!F1366),IF($A$20=4, IF(NEDC!E1366="","", NEDC!E1366),IF($A$20=5, IF('JPN10-15'!E1366="","",'JPN10-15'!E1366),IF($A$20=6, IF(WLTC!F1366="","", WLTC!F1366),IF($A$20=7, IF('New Cycle 1'!E1366="","", 'New Cycle 1'!E1366),IF($A$20=8, IF('New Cycle 2'!E1366="","", 'New Cycle 2'!E1366),IF($A$20=9, IF('New Cycle 3'!E1366="","", 'New Cycle 3'!E1366),"")))))))))</f>
        <v/>
      </c>
      <c r="U1366" s="32" t="str">
        <f>IF($A$20=1,IF(UDDS!G1366="","",UDDS!G1366),IF($A$20=2,IF('FTP-75'!G1366="","",'FTP-75'!G1366),IF($A$20=3, IF('US06'!G1366="","",'US06'!G1366),IF($A$20=4, IF(NEDC!F1366="","", NEDC!F1366),IF($A$20=5, IF('JPN10-15'!F1366="","",'JPN10-15'!F1366),IF($A$20=6, IF(WLTC!G1366="","", WLTC!G1366),IF($A$20=7, IF('New Cycle 1'!F1366="","", 'New Cycle 1'!F1366),IF($A$20=8, IF('New Cycle 2'!F1366="","", 'New Cycle 2'!F1366),IF($A$20=9, IF('New Cycle 3'!F1366="","", 'New Cycle 3'!F1366),"")))))))))</f>
        <v/>
      </c>
    </row>
    <row r="1367" spans="16:21" x14ac:dyDescent="0.25">
      <c r="P1367" s="8" t="str">
        <f>IF($A$20=1,IF(UDDS!A1367="","",UDDS!A1367),IF($A$20=2,IF('FTP-75'!A1367="","",'FTP-75'!A1367),IF($A$20=3, IF('US06'!A1367="","",'US06'!A1367),IF($A$20=4, IF(NEDC!A1367="","", NEDC!A1367),IF($A$20=5, IF('JPN10-15'!A1367="","",'JPN10-15'!A1367),IF($A$20=6, IF(WLTC!B1367="","", WLTC!B1367),IF($A$20=7, IF('New Cycle 1'!A1367="","", 'New Cycle 1'!A1367),IF($A$20=8, IF('New Cycle 2'!A1367="","", 'New Cycle 3'!A1367),IF($A$20=9, IF('New Cycle 3'!A1367="","", 'New Cycle 3'!A1367),"")))))))))</f>
        <v/>
      </c>
      <c r="Q1367" s="32" t="str">
        <f>IF($A$20=1,IF(UDDS!C1367="","",UDDS!C1367),IF($A$20=2,IF('FTP-75'!C1367="","",'FTP-75'!C1367),IF($A$20=3, IF('US06'!C1367="","",'US06'!C1367),IF($A$20=4, IF(NEDC!B1367="","", NEDC!B1367),IF($A$20=5, IF('JPN10-15'!B1367="","",'JPN10-15'!B1367),IF($A$20=6, IF(WLTC!C1367="","", WLTC!C1367),IF($A$20=7, IF('New Cycle 1'!B1367="","", 'New Cycle 1'!B1367),IF($A$20=8, IF('New Cycle 2'!B1367="","", 'New Cycle 2'!B1367),IF($A$20=9, IF('New Cycle 3'!B1367="","", 'New Cycle 3'!B1367),"")))))))))</f>
        <v/>
      </c>
      <c r="R1367" s="32" t="str">
        <f>IF($A$20=1,IF(UDDS!D1367="","",UDDS!D1367),IF($A$20=2,IF('FTP-75'!D1367="","",'FTP-75'!D1367),IF($A$20=3, IF('US06'!D1367="","",'US06'!D1367),IF($A$20=4, IF(NEDC!C1367="","", NEDC!C1367),IF($A$20=5, IF('JPN10-15'!C1367="","",'JPN10-15'!C1367),IF($A$20=6, IF(WLTC!D1367="","", WLTC!D1367),IF($A$20=7, IF('New Cycle 1'!C1367="","", 'New Cycle 1'!C1367),IF($A$20=8, IF('New Cycle 2'!C1367="","", 'New Cycle 2'!C1367),IF($A$20=9, IF('New Cycle 3'!C1367="","", 'New Cycle 3'!C1367),"")))))))))</f>
        <v/>
      </c>
      <c r="S1367" s="32" t="str">
        <f>IF($A$20=1,IF(UDDS!E1367="","",UDDS!E1367),IF($A$20=2,IF('FTP-75'!E1367="","",'FTP-75'!E1367),IF($A$20=3, IF('US06'!E1367="","",'US06'!E1367),IF($A$20=4, IF(NEDC!D1367="","", NEDC!D1367),IF($A$20=5, IF('JPN10-15'!D1367="","",'JPN10-15'!D1367),IF($A$20=6, IF(WLTC!E1367="","", WLTC!E1367),IF($A$20=7, IF('New Cycle 1'!D1367="","", 'New Cycle 1'!D1367),IF($A$20=8, IF('New Cycle 2'!D1367="","", 'New Cycle 2'!D1367),IF($A$20=9, IF('New Cycle 3'!D1367="","", 'New Cycle 3'!D1367),"")))))))))</f>
        <v/>
      </c>
      <c r="T1367" s="32" t="str">
        <f>IF($A$20=1,IF(UDDS!F1367="","",UDDS!F1367),IF($A$20=2,IF('FTP-75'!F1367="","",'FTP-75'!F1367),IF($A$20=3, IF('US06'!F1367="","",'US06'!F1367),IF($A$20=4, IF(NEDC!E1367="","", NEDC!E1367),IF($A$20=5, IF('JPN10-15'!E1367="","",'JPN10-15'!E1367),IF($A$20=6, IF(WLTC!F1367="","", WLTC!F1367),IF($A$20=7, IF('New Cycle 1'!E1367="","", 'New Cycle 1'!E1367),IF($A$20=8, IF('New Cycle 2'!E1367="","", 'New Cycle 2'!E1367),IF($A$20=9, IF('New Cycle 3'!E1367="","", 'New Cycle 3'!E1367),"")))))))))</f>
        <v/>
      </c>
      <c r="U1367" s="32" t="str">
        <f>IF($A$20=1,IF(UDDS!G1367="","",UDDS!G1367),IF($A$20=2,IF('FTP-75'!G1367="","",'FTP-75'!G1367),IF($A$20=3, IF('US06'!G1367="","",'US06'!G1367),IF($A$20=4, IF(NEDC!F1367="","", NEDC!F1367),IF($A$20=5, IF('JPN10-15'!F1367="","",'JPN10-15'!F1367),IF($A$20=6, IF(WLTC!G1367="","", WLTC!G1367),IF($A$20=7, IF('New Cycle 1'!F1367="","", 'New Cycle 1'!F1367),IF($A$20=8, IF('New Cycle 2'!F1367="","", 'New Cycle 2'!F1367),IF($A$20=9, IF('New Cycle 3'!F1367="","", 'New Cycle 3'!F1367),"")))))))))</f>
        <v/>
      </c>
    </row>
    <row r="1368" spans="16:21" x14ac:dyDescent="0.25">
      <c r="P1368" s="8" t="str">
        <f>IF($A$20=1,IF(UDDS!A1368="","",UDDS!A1368),IF($A$20=2,IF('FTP-75'!A1368="","",'FTP-75'!A1368),IF($A$20=3, IF('US06'!A1368="","",'US06'!A1368),IF($A$20=4, IF(NEDC!A1368="","", NEDC!A1368),IF($A$20=5, IF('JPN10-15'!A1368="","",'JPN10-15'!A1368),IF($A$20=6, IF(WLTC!B1368="","", WLTC!B1368),IF($A$20=7, IF('New Cycle 1'!A1368="","", 'New Cycle 1'!A1368),IF($A$20=8, IF('New Cycle 2'!A1368="","", 'New Cycle 3'!A1368),IF($A$20=9, IF('New Cycle 3'!A1368="","", 'New Cycle 3'!A1368),"")))))))))</f>
        <v/>
      </c>
      <c r="Q1368" s="32" t="str">
        <f>IF($A$20=1,IF(UDDS!C1368="","",UDDS!C1368),IF($A$20=2,IF('FTP-75'!C1368="","",'FTP-75'!C1368),IF($A$20=3, IF('US06'!C1368="","",'US06'!C1368),IF($A$20=4, IF(NEDC!B1368="","", NEDC!B1368),IF($A$20=5, IF('JPN10-15'!B1368="","",'JPN10-15'!B1368),IF($A$20=6, IF(WLTC!C1368="","", WLTC!C1368),IF($A$20=7, IF('New Cycle 1'!B1368="","", 'New Cycle 1'!B1368),IF($A$20=8, IF('New Cycle 2'!B1368="","", 'New Cycle 2'!B1368),IF($A$20=9, IF('New Cycle 3'!B1368="","", 'New Cycle 3'!B1368),"")))))))))</f>
        <v/>
      </c>
      <c r="R1368" s="32" t="str">
        <f>IF($A$20=1,IF(UDDS!D1368="","",UDDS!D1368),IF($A$20=2,IF('FTP-75'!D1368="","",'FTP-75'!D1368),IF($A$20=3, IF('US06'!D1368="","",'US06'!D1368),IF($A$20=4, IF(NEDC!C1368="","", NEDC!C1368),IF($A$20=5, IF('JPN10-15'!C1368="","",'JPN10-15'!C1368),IF($A$20=6, IF(WLTC!D1368="","", WLTC!D1368),IF($A$20=7, IF('New Cycle 1'!C1368="","", 'New Cycle 1'!C1368),IF($A$20=8, IF('New Cycle 2'!C1368="","", 'New Cycle 2'!C1368),IF($A$20=9, IF('New Cycle 3'!C1368="","", 'New Cycle 3'!C1368),"")))))))))</f>
        <v/>
      </c>
      <c r="S1368" s="32" t="str">
        <f>IF($A$20=1,IF(UDDS!E1368="","",UDDS!E1368),IF($A$20=2,IF('FTP-75'!E1368="","",'FTP-75'!E1368),IF($A$20=3, IF('US06'!E1368="","",'US06'!E1368),IF($A$20=4, IF(NEDC!D1368="","", NEDC!D1368),IF($A$20=5, IF('JPN10-15'!D1368="","",'JPN10-15'!D1368),IF($A$20=6, IF(WLTC!E1368="","", WLTC!E1368),IF($A$20=7, IF('New Cycle 1'!D1368="","", 'New Cycle 1'!D1368),IF($A$20=8, IF('New Cycle 2'!D1368="","", 'New Cycle 2'!D1368),IF($A$20=9, IF('New Cycle 3'!D1368="","", 'New Cycle 3'!D1368),"")))))))))</f>
        <v/>
      </c>
      <c r="T1368" s="32" t="str">
        <f>IF($A$20=1,IF(UDDS!F1368="","",UDDS!F1368),IF($A$20=2,IF('FTP-75'!F1368="","",'FTP-75'!F1368),IF($A$20=3, IF('US06'!F1368="","",'US06'!F1368),IF($A$20=4, IF(NEDC!E1368="","", NEDC!E1368),IF($A$20=5, IF('JPN10-15'!E1368="","",'JPN10-15'!E1368),IF($A$20=6, IF(WLTC!F1368="","", WLTC!F1368),IF($A$20=7, IF('New Cycle 1'!E1368="","", 'New Cycle 1'!E1368),IF($A$20=8, IF('New Cycle 2'!E1368="","", 'New Cycle 2'!E1368),IF($A$20=9, IF('New Cycle 3'!E1368="","", 'New Cycle 3'!E1368),"")))))))))</f>
        <v/>
      </c>
      <c r="U1368" s="32" t="str">
        <f>IF($A$20=1,IF(UDDS!G1368="","",UDDS!G1368),IF($A$20=2,IF('FTP-75'!G1368="","",'FTP-75'!G1368),IF($A$20=3, IF('US06'!G1368="","",'US06'!G1368),IF($A$20=4, IF(NEDC!F1368="","", NEDC!F1368),IF($A$20=5, IF('JPN10-15'!F1368="","",'JPN10-15'!F1368),IF($A$20=6, IF(WLTC!G1368="","", WLTC!G1368),IF($A$20=7, IF('New Cycle 1'!F1368="","", 'New Cycle 1'!F1368),IF($A$20=8, IF('New Cycle 2'!F1368="","", 'New Cycle 2'!F1368),IF($A$20=9, IF('New Cycle 3'!F1368="","", 'New Cycle 3'!F1368),"")))))))))</f>
        <v/>
      </c>
    </row>
    <row r="1369" spans="16:21" x14ac:dyDescent="0.25">
      <c r="P1369" s="8" t="str">
        <f>IF($A$20=1,IF(UDDS!A1369="","",UDDS!A1369),IF($A$20=2,IF('FTP-75'!A1369="","",'FTP-75'!A1369),IF($A$20=3, IF('US06'!A1369="","",'US06'!A1369),IF($A$20=4, IF(NEDC!A1369="","", NEDC!A1369),IF($A$20=5, IF('JPN10-15'!A1369="","",'JPN10-15'!A1369),IF($A$20=6, IF(WLTC!B1369="","", WLTC!B1369),IF($A$20=7, IF('New Cycle 1'!A1369="","", 'New Cycle 1'!A1369),IF($A$20=8, IF('New Cycle 2'!A1369="","", 'New Cycle 3'!A1369),IF($A$20=9, IF('New Cycle 3'!A1369="","", 'New Cycle 3'!A1369),"")))))))))</f>
        <v/>
      </c>
      <c r="Q1369" s="32" t="str">
        <f>IF($A$20=1,IF(UDDS!C1369="","",UDDS!C1369),IF($A$20=2,IF('FTP-75'!C1369="","",'FTP-75'!C1369),IF($A$20=3, IF('US06'!C1369="","",'US06'!C1369),IF($A$20=4, IF(NEDC!B1369="","", NEDC!B1369),IF($A$20=5, IF('JPN10-15'!B1369="","",'JPN10-15'!B1369),IF($A$20=6, IF(WLTC!C1369="","", WLTC!C1369),IF($A$20=7, IF('New Cycle 1'!B1369="","", 'New Cycle 1'!B1369),IF($A$20=8, IF('New Cycle 2'!B1369="","", 'New Cycle 2'!B1369),IF($A$20=9, IF('New Cycle 3'!B1369="","", 'New Cycle 3'!B1369),"")))))))))</f>
        <v/>
      </c>
      <c r="R1369" s="32" t="str">
        <f>IF($A$20=1,IF(UDDS!D1369="","",UDDS!D1369),IF($A$20=2,IF('FTP-75'!D1369="","",'FTP-75'!D1369),IF($A$20=3, IF('US06'!D1369="","",'US06'!D1369),IF($A$20=4, IF(NEDC!C1369="","", NEDC!C1369),IF($A$20=5, IF('JPN10-15'!C1369="","",'JPN10-15'!C1369),IF($A$20=6, IF(WLTC!D1369="","", WLTC!D1369),IF($A$20=7, IF('New Cycle 1'!C1369="","", 'New Cycle 1'!C1369),IF($A$20=8, IF('New Cycle 2'!C1369="","", 'New Cycle 2'!C1369),IF($A$20=9, IF('New Cycle 3'!C1369="","", 'New Cycle 3'!C1369),"")))))))))</f>
        <v/>
      </c>
      <c r="S1369" s="32" t="str">
        <f>IF($A$20=1,IF(UDDS!E1369="","",UDDS!E1369),IF($A$20=2,IF('FTP-75'!E1369="","",'FTP-75'!E1369),IF($A$20=3, IF('US06'!E1369="","",'US06'!E1369),IF($A$20=4, IF(NEDC!D1369="","", NEDC!D1369),IF($A$20=5, IF('JPN10-15'!D1369="","",'JPN10-15'!D1369),IF($A$20=6, IF(WLTC!E1369="","", WLTC!E1369),IF($A$20=7, IF('New Cycle 1'!D1369="","", 'New Cycle 1'!D1369),IF($A$20=8, IF('New Cycle 2'!D1369="","", 'New Cycle 2'!D1369),IF($A$20=9, IF('New Cycle 3'!D1369="","", 'New Cycle 3'!D1369),"")))))))))</f>
        <v/>
      </c>
      <c r="T1369" s="32" t="str">
        <f>IF($A$20=1,IF(UDDS!F1369="","",UDDS!F1369),IF($A$20=2,IF('FTP-75'!F1369="","",'FTP-75'!F1369),IF($A$20=3, IF('US06'!F1369="","",'US06'!F1369),IF($A$20=4, IF(NEDC!E1369="","", NEDC!E1369),IF($A$20=5, IF('JPN10-15'!E1369="","",'JPN10-15'!E1369),IF($A$20=6, IF(WLTC!F1369="","", WLTC!F1369),IF($A$20=7, IF('New Cycle 1'!E1369="","", 'New Cycle 1'!E1369),IF($A$20=8, IF('New Cycle 2'!E1369="","", 'New Cycle 2'!E1369),IF($A$20=9, IF('New Cycle 3'!E1369="","", 'New Cycle 3'!E1369),"")))))))))</f>
        <v/>
      </c>
      <c r="U1369" s="32" t="str">
        <f>IF($A$20=1,IF(UDDS!G1369="","",UDDS!G1369),IF($A$20=2,IF('FTP-75'!G1369="","",'FTP-75'!G1369),IF($A$20=3, IF('US06'!G1369="","",'US06'!G1369),IF($A$20=4, IF(NEDC!F1369="","", NEDC!F1369),IF($A$20=5, IF('JPN10-15'!F1369="","",'JPN10-15'!F1369),IF($A$20=6, IF(WLTC!G1369="","", WLTC!G1369),IF($A$20=7, IF('New Cycle 1'!F1369="","", 'New Cycle 1'!F1369),IF($A$20=8, IF('New Cycle 2'!F1369="","", 'New Cycle 2'!F1369),IF($A$20=9, IF('New Cycle 3'!F1369="","", 'New Cycle 3'!F1369),"")))))))))</f>
        <v/>
      </c>
    </row>
    <row r="1370" spans="16:21" x14ac:dyDescent="0.25">
      <c r="P1370" s="8" t="str">
        <f>IF($A$20=1,IF(UDDS!A1370="","",UDDS!A1370),IF($A$20=2,IF('FTP-75'!A1370="","",'FTP-75'!A1370),IF($A$20=3, IF('US06'!A1370="","",'US06'!A1370),IF($A$20=4, IF(NEDC!A1370="","", NEDC!A1370),IF($A$20=5, IF('JPN10-15'!A1370="","",'JPN10-15'!A1370),IF($A$20=6, IF(WLTC!B1370="","", WLTC!B1370),IF($A$20=7, IF('New Cycle 1'!A1370="","", 'New Cycle 1'!A1370),IF($A$20=8, IF('New Cycle 2'!A1370="","", 'New Cycle 3'!A1370),IF($A$20=9, IF('New Cycle 3'!A1370="","", 'New Cycle 3'!A1370),"")))))))))</f>
        <v/>
      </c>
      <c r="Q1370" s="32" t="str">
        <f>IF($A$20=1,IF(UDDS!C1370="","",UDDS!C1370),IF($A$20=2,IF('FTP-75'!C1370="","",'FTP-75'!C1370),IF($A$20=3, IF('US06'!C1370="","",'US06'!C1370),IF($A$20=4, IF(NEDC!B1370="","", NEDC!B1370),IF($A$20=5, IF('JPN10-15'!B1370="","",'JPN10-15'!B1370),IF($A$20=6, IF(WLTC!C1370="","", WLTC!C1370),IF($A$20=7, IF('New Cycle 1'!B1370="","", 'New Cycle 1'!B1370),IF($A$20=8, IF('New Cycle 2'!B1370="","", 'New Cycle 2'!B1370),IF($A$20=9, IF('New Cycle 3'!B1370="","", 'New Cycle 3'!B1370),"")))))))))</f>
        <v/>
      </c>
      <c r="R1370" s="32" t="str">
        <f>IF($A$20=1,IF(UDDS!D1370="","",UDDS!D1370),IF($A$20=2,IF('FTP-75'!D1370="","",'FTP-75'!D1370),IF($A$20=3, IF('US06'!D1370="","",'US06'!D1370),IF($A$20=4, IF(NEDC!C1370="","", NEDC!C1370),IF($A$20=5, IF('JPN10-15'!C1370="","",'JPN10-15'!C1370),IF($A$20=6, IF(WLTC!D1370="","", WLTC!D1370),IF($A$20=7, IF('New Cycle 1'!C1370="","", 'New Cycle 1'!C1370),IF($A$20=8, IF('New Cycle 2'!C1370="","", 'New Cycle 2'!C1370),IF($A$20=9, IF('New Cycle 3'!C1370="","", 'New Cycle 3'!C1370),"")))))))))</f>
        <v/>
      </c>
      <c r="S1370" s="32" t="str">
        <f>IF($A$20=1,IF(UDDS!E1370="","",UDDS!E1370),IF($A$20=2,IF('FTP-75'!E1370="","",'FTP-75'!E1370),IF($A$20=3, IF('US06'!E1370="","",'US06'!E1370),IF($A$20=4, IF(NEDC!D1370="","", NEDC!D1370),IF($A$20=5, IF('JPN10-15'!D1370="","",'JPN10-15'!D1370),IF($A$20=6, IF(WLTC!E1370="","", WLTC!E1370),IF($A$20=7, IF('New Cycle 1'!D1370="","", 'New Cycle 1'!D1370),IF($A$20=8, IF('New Cycle 2'!D1370="","", 'New Cycle 2'!D1370),IF($A$20=9, IF('New Cycle 3'!D1370="","", 'New Cycle 3'!D1370),"")))))))))</f>
        <v/>
      </c>
      <c r="T1370" s="32" t="str">
        <f>IF($A$20=1,IF(UDDS!F1370="","",UDDS!F1370),IF($A$20=2,IF('FTP-75'!F1370="","",'FTP-75'!F1370),IF($A$20=3, IF('US06'!F1370="","",'US06'!F1370),IF($A$20=4, IF(NEDC!E1370="","", NEDC!E1370),IF($A$20=5, IF('JPN10-15'!E1370="","",'JPN10-15'!E1370),IF($A$20=6, IF(WLTC!F1370="","", WLTC!F1370),IF($A$20=7, IF('New Cycle 1'!E1370="","", 'New Cycle 1'!E1370),IF($A$20=8, IF('New Cycle 2'!E1370="","", 'New Cycle 2'!E1370),IF($A$20=9, IF('New Cycle 3'!E1370="","", 'New Cycle 3'!E1370),"")))))))))</f>
        <v/>
      </c>
      <c r="U1370" s="32" t="str">
        <f>IF($A$20=1,IF(UDDS!G1370="","",UDDS!G1370),IF($A$20=2,IF('FTP-75'!G1370="","",'FTP-75'!G1370),IF($A$20=3, IF('US06'!G1370="","",'US06'!G1370),IF($A$20=4, IF(NEDC!F1370="","", NEDC!F1370),IF($A$20=5, IF('JPN10-15'!F1370="","",'JPN10-15'!F1370),IF($A$20=6, IF(WLTC!G1370="","", WLTC!G1370),IF($A$20=7, IF('New Cycle 1'!F1370="","", 'New Cycle 1'!F1370),IF($A$20=8, IF('New Cycle 2'!F1370="","", 'New Cycle 2'!F1370),IF($A$20=9, IF('New Cycle 3'!F1370="","", 'New Cycle 3'!F1370),"")))))))))</f>
        <v/>
      </c>
    </row>
    <row r="1371" spans="16:21" x14ac:dyDescent="0.25">
      <c r="P1371" s="8" t="str">
        <f>IF($A$20=1,IF(UDDS!A1371="","",UDDS!A1371),IF($A$20=2,IF('FTP-75'!A1371="","",'FTP-75'!A1371),IF($A$20=3, IF('US06'!A1371="","",'US06'!A1371),IF($A$20=4, IF(NEDC!A1371="","", NEDC!A1371),IF($A$20=5, IF('JPN10-15'!A1371="","",'JPN10-15'!A1371),IF($A$20=6, IF(WLTC!B1371="","", WLTC!B1371),IF($A$20=7, IF('New Cycle 1'!A1371="","", 'New Cycle 1'!A1371),IF($A$20=8, IF('New Cycle 2'!A1371="","", 'New Cycle 3'!A1371),IF($A$20=9, IF('New Cycle 3'!A1371="","", 'New Cycle 3'!A1371),"")))))))))</f>
        <v/>
      </c>
      <c r="Q1371" s="32" t="str">
        <f>IF($A$20=1,IF(UDDS!C1371="","",UDDS!C1371),IF($A$20=2,IF('FTP-75'!C1371="","",'FTP-75'!C1371),IF($A$20=3, IF('US06'!C1371="","",'US06'!C1371),IF($A$20=4, IF(NEDC!B1371="","", NEDC!B1371),IF($A$20=5, IF('JPN10-15'!B1371="","",'JPN10-15'!B1371),IF($A$20=6, IF(WLTC!C1371="","", WLTC!C1371),IF($A$20=7, IF('New Cycle 1'!B1371="","", 'New Cycle 1'!B1371),IF($A$20=8, IF('New Cycle 2'!B1371="","", 'New Cycle 2'!B1371),IF($A$20=9, IF('New Cycle 3'!B1371="","", 'New Cycle 3'!B1371),"")))))))))</f>
        <v/>
      </c>
      <c r="R1371" s="32" t="str">
        <f>IF($A$20=1,IF(UDDS!D1371="","",UDDS!D1371),IF($A$20=2,IF('FTP-75'!D1371="","",'FTP-75'!D1371),IF($A$20=3, IF('US06'!D1371="","",'US06'!D1371),IF($A$20=4, IF(NEDC!C1371="","", NEDC!C1371),IF($A$20=5, IF('JPN10-15'!C1371="","",'JPN10-15'!C1371),IF($A$20=6, IF(WLTC!D1371="","", WLTC!D1371),IF($A$20=7, IF('New Cycle 1'!C1371="","", 'New Cycle 1'!C1371),IF($A$20=8, IF('New Cycle 2'!C1371="","", 'New Cycle 2'!C1371),IF($A$20=9, IF('New Cycle 3'!C1371="","", 'New Cycle 3'!C1371),"")))))))))</f>
        <v/>
      </c>
      <c r="S1371" s="32" t="str">
        <f>IF($A$20=1,IF(UDDS!E1371="","",UDDS!E1371),IF($A$20=2,IF('FTP-75'!E1371="","",'FTP-75'!E1371),IF($A$20=3, IF('US06'!E1371="","",'US06'!E1371),IF($A$20=4, IF(NEDC!D1371="","", NEDC!D1371),IF($A$20=5, IF('JPN10-15'!D1371="","",'JPN10-15'!D1371),IF($A$20=6, IF(WLTC!E1371="","", WLTC!E1371),IF($A$20=7, IF('New Cycle 1'!D1371="","", 'New Cycle 1'!D1371),IF($A$20=8, IF('New Cycle 2'!D1371="","", 'New Cycle 2'!D1371),IF($A$20=9, IF('New Cycle 3'!D1371="","", 'New Cycle 3'!D1371),"")))))))))</f>
        <v/>
      </c>
      <c r="T1371" s="32" t="str">
        <f>IF($A$20=1,IF(UDDS!F1371="","",UDDS!F1371),IF($A$20=2,IF('FTP-75'!F1371="","",'FTP-75'!F1371),IF($A$20=3, IF('US06'!F1371="","",'US06'!F1371),IF($A$20=4, IF(NEDC!E1371="","", NEDC!E1371),IF($A$20=5, IF('JPN10-15'!E1371="","",'JPN10-15'!E1371),IF($A$20=6, IF(WLTC!F1371="","", WLTC!F1371),IF($A$20=7, IF('New Cycle 1'!E1371="","", 'New Cycle 1'!E1371),IF($A$20=8, IF('New Cycle 2'!E1371="","", 'New Cycle 2'!E1371),IF($A$20=9, IF('New Cycle 3'!E1371="","", 'New Cycle 3'!E1371),"")))))))))</f>
        <v/>
      </c>
      <c r="U1371" s="32" t="str">
        <f>IF($A$20=1,IF(UDDS!G1371="","",UDDS!G1371),IF($A$20=2,IF('FTP-75'!G1371="","",'FTP-75'!G1371),IF($A$20=3, IF('US06'!G1371="","",'US06'!G1371),IF($A$20=4, IF(NEDC!F1371="","", NEDC!F1371),IF($A$20=5, IF('JPN10-15'!F1371="","",'JPN10-15'!F1371),IF($A$20=6, IF(WLTC!G1371="","", WLTC!G1371),IF($A$20=7, IF('New Cycle 1'!F1371="","", 'New Cycle 1'!F1371),IF($A$20=8, IF('New Cycle 2'!F1371="","", 'New Cycle 2'!F1371),IF($A$20=9, IF('New Cycle 3'!F1371="","", 'New Cycle 3'!F1371),"")))))))))</f>
        <v/>
      </c>
    </row>
    <row r="1372" spans="16:21" x14ac:dyDescent="0.25">
      <c r="P1372" s="8" t="str">
        <f>IF($A$20=1,IF(UDDS!A1372="","",UDDS!A1372),IF($A$20=2,IF('FTP-75'!A1372="","",'FTP-75'!A1372),IF($A$20=3, IF('US06'!A1372="","",'US06'!A1372),IF($A$20=4, IF(NEDC!A1372="","", NEDC!A1372),IF($A$20=5, IF('JPN10-15'!A1372="","",'JPN10-15'!A1372),IF($A$20=6, IF(WLTC!B1372="","", WLTC!B1372),IF($A$20=7, IF('New Cycle 1'!A1372="","", 'New Cycle 1'!A1372),IF($A$20=8, IF('New Cycle 2'!A1372="","", 'New Cycle 3'!A1372),IF($A$20=9, IF('New Cycle 3'!A1372="","", 'New Cycle 3'!A1372),"")))))))))</f>
        <v/>
      </c>
      <c r="Q1372" s="32" t="str">
        <f>IF($A$20=1,IF(UDDS!C1372="","",UDDS!C1372),IF($A$20=2,IF('FTP-75'!C1372="","",'FTP-75'!C1372),IF($A$20=3, IF('US06'!C1372="","",'US06'!C1372),IF($A$20=4, IF(NEDC!B1372="","", NEDC!B1372),IF($A$20=5, IF('JPN10-15'!B1372="","",'JPN10-15'!B1372),IF($A$20=6, IF(WLTC!C1372="","", WLTC!C1372),IF($A$20=7, IF('New Cycle 1'!B1372="","", 'New Cycle 1'!B1372),IF($A$20=8, IF('New Cycle 2'!B1372="","", 'New Cycle 2'!B1372),IF($A$20=9, IF('New Cycle 3'!B1372="","", 'New Cycle 3'!B1372),"")))))))))</f>
        <v/>
      </c>
      <c r="R1372" s="32" t="str">
        <f>IF($A$20=1,IF(UDDS!D1372="","",UDDS!D1372),IF($A$20=2,IF('FTP-75'!D1372="","",'FTP-75'!D1372),IF($A$20=3, IF('US06'!D1372="","",'US06'!D1372),IF($A$20=4, IF(NEDC!C1372="","", NEDC!C1372),IF($A$20=5, IF('JPN10-15'!C1372="","",'JPN10-15'!C1372),IF($A$20=6, IF(WLTC!D1372="","", WLTC!D1372),IF($A$20=7, IF('New Cycle 1'!C1372="","", 'New Cycle 1'!C1372),IF($A$20=8, IF('New Cycle 2'!C1372="","", 'New Cycle 2'!C1372),IF($A$20=9, IF('New Cycle 3'!C1372="","", 'New Cycle 3'!C1372),"")))))))))</f>
        <v/>
      </c>
      <c r="S1372" s="32" t="str">
        <f>IF($A$20=1,IF(UDDS!E1372="","",UDDS!E1372),IF($A$20=2,IF('FTP-75'!E1372="","",'FTP-75'!E1372),IF($A$20=3, IF('US06'!E1372="","",'US06'!E1372),IF($A$20=4, IF(NEDC!D1372="","", NEDC!D1372),IF($A$20=5, IF('JPN10-15'!D1372="","",'JPN10-15'!D1372),IF($A$20=6, IF(WLTC!E1372="","", WLTC!E1372),IF($A$20=7, IF('New Cycle 1'!D1372="","", 'New Cycle 1'!D1372),IF($A$20=8, IF('New Cycle 2'!D1372="","", 'New Cycle 2'!D1372),IF($A$20=9, IF('New Cycle 3'!D1372="","", 'New Cycle 3'!D1372),"")))))))))</f>
        <v/>
      </c>
      <c r="T1372" s="32" t="str">
        <f>IF($A$20=1,IF(UDDS!F1372="","",UDDS!F1372),IF($A$20=2,IF('FTP-75'!F1372="","",'FTP-75'!F1372),IF($A$20=3, IF('US06'!F1372="","",'US06'!F1372),IF($A$20=4, IF(NEDC!E1372="","", NEDC!E1372),IF($A$20=5, IF('JPN10-15'!E1372="","",'JPN10-15'!E1372),IF($A$20=6, IF(WLTC!F1372="","", WLTC!F1372),IF($A$20=7, IF('New Cycle 1'!E1372="","", 'New Cycle 1'!E1372),IF($A$20=8, IF('New Cycle 2'!E1372="","", 'New Cycle 2'!E1372),IF($A$20=9, IF('New Cycle 3'!E1372="","", 'New Cycle 3'!E1372),"")))))))))</f>
        <v/>
      </c>
      <c r="U1372" s="32" t="str">
        <f>IF($A$20=1,IF(UDDS!G1372="","",UDDS!G1372),IF($A$20=2,IF('FTP-75'!G1372="","",'FTP-75'!G1372),IF($A$20=3, IF('US06'!G1372="","",'US06'!G1372),IF($A$20=4, IF(NEDC!F1372="","", NEDC!F1372),IF($A$20=5, IF('JPN10-15'!F1372="","",'JPN10-15'!F1372),IF($A$20=6, IF(WLTC!G1372="","", WLTC!G1372),IF($A$20=7, IF('New Cycle 1'!F1372="","", 'New Cycle 1'!F1372),IF($A$20=8, IF('New Cycle 2'!F1372="","", 'New Cycle 2'!F1372),IF($A$20=9, IF('New Cycle 3'!F1372="","", 'New Cycle 3'!F1372),"")))))))))</f>
        <v/>
      </c>
    </row>
    <row r="1373" spans="16:21" x14ac:dyDescent="0.25">
      <c r="P1373" s="8" t="str">
        <f>IF($A$20=1,IF(UDDS!A1373="","",UDDS!A1373),IF($A$20=2,IF('FTP-75'!A1373="","",'FTP-75'!A1373),IF($A$20=3, IF('US06'!A1373="","",'US06'!A1373),IF($A$20=4, IF(NEDC!A1373="","", NEDC!A1373),IF($A$20=5, IF('JPN10-15'!A1373="","",'JPN10-15'!A1373),IF($A$20=6, IF(WLTC!B1373="","", WLTC!B1373),IF($A$20=7, IF('New Cycle 1'!A1373="","", 'New Cycle 1'!A1373),IF($A$20=8, IF('New Cycle 2'!A1373="","", 'New Cycle 3'!A1373),IF($A$20=9, IF('New Cycle 3'!A1373="","", 'New Cycle 3'!A1373),"")))))))))</f>
        <v/>
      </c>
      <c r="Q1373" s="32" t="str">
        <f>IF($A$20=1,IF(UDDS!C1373="","",UDDS!C1373),IF($A$20=2,IF('FTP-75'!C1373="","",'FTP-75'!C1373),IF($A$20=3, IF('US06'!C1373="","",'US06'!C1373),IF($A$20=4, IF(NEDC!B1373="","", NEDC!B1373),IF($A$20=5, IF('JPN10-15'!B1373="","",'JPN10-15'!B1373),IF($A$20=6, IF(WLTC!C1373="","", WLTC!C1373),IF($A$20=7, IF('New Cycle 1'!B1373="","", 'New Cycle 1'!B1373),IF($A$20=8, IF('New Cycle 2'!B1373="","", 'New Cycle 2'!B1373),IF($A$20=9, IF('New Cycle 3'!B1373="","", 'New Cycle 3'!B1373),"")))))))))</f>
        <v/>
      </c>
      <c r="R1373" s="32" t="str">
        <f>IF($A$20=1,IF(UDDS!D1373="","",UDDS!D1373),IF($A$20=2,IF('FTP-75'!D1373="","",'FTP-75'!D1373),IF($A$20=3, IF('US06'!D1373="","",'US06'!D1373),IF($A$20=4, IF(NEDC!C1373="","", NEDC!C1373),IF($A$20=5, IF('JPN10-15'!C1373="","",'JPN10-15'!C1373),IF($A$20=6, IF(WLTC!D1373="","", WLTC!D1373),IF($A$20=7, IF('New Cycle 1'!C1373="","", 'New Cycle 1'!C1373),IF($A$20=8, IF('New Cycle 2'!C1373="","", 'New Cycle 2'!C1373),IF($A$20=9, IF('New Cycle 3'!C1373="","", 'New Cycle 3'!C1373),"")))))))))</f>
        <v/>
      </c>
      <c r="S1373" s="32" t="str">
        <f>IF($A$20=1,IF(UDDS!E1373="","",UDDS!E1373),IF($A$20=2,IF('FTP-75'!E1373="","",'FTP-75'!E1373),IF($A$20=3, IF('US06'!E1373="","",'US06'!E1373),IF($A$20=4, IF(NEDC!D1373="","", NEDC!D1373),IF($A$20=5, IF('JPN10-15'!D1373="","",'JPN10-15'!D1373),IF($A$20=6, IF(WLTC!E1373="","", WLTC!E1373),IF($A$20=7, IF('New Cycle 1'!D1373="","", 'New Cycle 1'!D1373),IF($A$20=8, IF('New Cycle 2'!D1373="","", 'New Cycle 2'!D1373),IF($A$20=9, IF('New Cycle 3'!D1373="","", 'New Cycle 3'!D1373),"")))))))))</f>
        <v/>
      </c>
      <c r="T1373" s="32" t="str">
        <f>IF($A$20=1,IF(UDDS!F1373="","",UDDS!F1373),IF($A$20=2,IF('FTP-75'!F1373="","",'FTP-75'!F1373),IF($A$20=3, IF('US06'!F1373="","",'US06'!F1373),IF($A$20=4, IF(NEDC!E1373="","", NEDC!E1373),IF($A$20=5, IF('JPN10-15'!E1373="","",'JPN10-15'!E1373),IF($A$20=6, IF(WLTC!F1373="","", WLTC!F1373),IF($A$20=7, IF('New Cycle 1'!E1373="","", 'New Cycle 1'!E1373),IF($A$20=8, IF('New Cycle 2'!E1373="","", 'New Cycle 2'!E1373),IF($A$20=9, IF('New Cycle 3'!E1373="","", 'New Cycle 3'!E1373),"")))))))))</f>
        <v/>
      </c>
      <c r="U1373" s="32" t="str">
        <f>IF($A$20=1,IF(UDDS!G1373="","",UDDS!G1373),IF($A$20=2,IF('FTP-75'!G1373="","",'FTP-75'!G1373),IF($A$20=3, IF('US06'!G1373="","",'US06'!G1373),IF($A$20=4, IF(NEDC!F1373="","", NEDC!F1373),IF($A$20=5, IF('JPN10-15'!F1373="","",'JPN10-15'!F1373),IF($A$20=6, IF(WLTC!G1373="","", WLTC!G1373),IF($A$20=7, IF('New Cycle 1'!F1373="","", 'New Cycle 1'!F1373),IF($A$20=8, IF('New Cycle 2'!F1373="","", 'New Cycle 2'!F1373),IF($A$20=9, IF('New Cycle 3'!F1373="","", 'New Cycle 3'!F1373),"")))))))))</f>
        <v/>
      </c>
    </row>
    <row r="1374" spans="16:21" x14ac:dyDescent="0.25">
      <c r="P1374" s="8" t="str">
        <f>IF($A$20=1,IF(UDDS!A1374="","",UDDS!A1374),IF($A$20=2,IF('FTP-75'!A1374="","",'FTP-75'!A1374),IF($A$20=3, IF('US06'!A1374="","",'US06'!A1374),IF($A$20=4, IF(NEDC!A1374="","", NEDC!A1374),IF($A$20=5, IF('JPN10-15'!A1374="","",'JPN10-15'!A1374),IF($A$20=6, IF(WLTC!B1374="","", WLTC!B1374),IF($A$20=7, IF('New Cycle 1'!A1374="","", 'New Cycle 1'!A1374),IF($A$20=8, IF('New Cycle 2'!A1374="","", 'New Cycle 3'!A1374),IF($A$20=9, IF('New Cycle 3'!A1374="","", 'New Cycle 3'!A1374),"")))))))))</f>
        <v/>
      </c>
      <c r="Q1374" s="32" t="str">
        <f>IF($A$20=1,IF(UDDS!C1374="","",UDDS!C1374),IF($A$20=2,IF('FTP-75'!C1374="","",'FTP-75'!C1374),IF($A$20=3, IF('US06'!C1374="","",'US06'!C1374),IF($A$20=4, IF(NEDC!B1374="","", NEDC!B1374),IF($A$20=5, IF('JPN10-15'!B1374="","",'JPN10-15'!B1374),IF($A$20=6, IF(WLTC!C1374="","", WLTC!C1374),IF($A$20=7, IF('New Cycle 1'!B1374="","", 'New Cycle 1'!B1374),IF($A$20=8, IF('New Cycle 2'!B1374="","", 'New Cycle 2'!B1374),IF($A$20=9, IF('New Cycle 3'!B1374="","", 'New Cycle 3'!B1374),"")))))))))</f>
        <v/>
      </c>
      <c r="R1374" s="32" t="str">
        <f>IF($A$20=1,IF(UDDS!D1374="","",UDDS!D1374),IF($A$20=2,IF('FTP-75'!D1374="","",'FTP-75'!D1374),IF($A$20=3, IF('US06'!D1374="","",'US06'!D1374),IF($A$20=4, IF(NEDC!C1374="","", NEDC!C1374),IF($A$20=5, IF('JPN10-15'!C1374="","",'JPN10-15'!C1374),IF($A$20=6, IF(WLTC!D1374="","", WLTC!D1374),IF($A$20=7, IF('New Cycle 1'!C1374="","", 'New Cycle 1'!C1374),IF($A$20=8, IF('New Cycle 2'!C1374="","", 'New Cycle 2'!C1374),IF($A$20=9, IF('New Cycle 3'!C1374="","", 'New Cycle 3'!C1374),"")))))))))</f>
        <v/>
      </c>
      <c r="S1374" s="32" t="str">
        <f>IF($A$20=1,IF(UDDS!E1374="","",UDDS!E1374),IF($A$20=2,IF('FTP-75'!E1374="","",'FTP-75'!E1374),IF($A$20=3, IF('US06'!E1374="","",'US06'!E1374),IF($A$20=4, IF(NEDC!D1374="","", NEDC!D1374),IF($A$20=5, IF('JPN10-15'!D1374="","",'JPN10-15'!D1374),IF($A$20=6, IF(WLTC!E1374="","", WLTC!E1374),IF($A$20=7, IF('New Cycle 1'!D1374="","", 'New Cycle 1'!D1374),IF($A$20=8, IF('New Cycle 2'!D1374="","", 'New Cycle 2'!D1374),IF($A$20=9, IF('New Cycle 3'!D1374="","", 'New Cycle 3'!D1374),"")))))))))</f>
        <v/>
      </c>
      <c r="T1374" s="32" t="str">
        <f>IF($A$20=1,IF(UDDS!F1374="","",UDDS!F1374),IF($A$20=2,IF('FTP-75'!F1374="","",'FTP-75'!F1374),IF($A$20=3, IF('US06'!F1374="","",'US06'!F1374),IF($A$20=4, IF(NEDC!E1374="","", NEDC!E1374),IF($A$20=5, IF('JPN10-15'!E1374="","",'JPN10-15'!E1374),IF($A$20=6, IF(WLTC!F1374="","", WLTC!F1374),IF($A$20=7, IF('New Cycle 1'!E1374="","", 'New Cycle 1'!E1374),IF($A$20=8, IF('New Cycle 2'!E1374="","", 'New Cycle 2'!E1374),IF($A$20=9, IF('New Cycle 3'!E1374="","", 'New Cycle 3'!E1374),"")))))))))</f>
        <v/>
      </c>
      <c r="U1374" s="32" t="str">
        <f>IF($A$20=1,IF(UDDS!G1374="","",UDDS!G1374),IF($A$20=2,IF('FTP-75'!G1374="","",'FTP-75'!G1374),IF($A$20=3, IF('US06'!G1374="","",'US06'!G1374),IF($A$20=4, IF(NEDC!F1374="","", NEDC!F1374),IF($A$20=5, IF('JPN10-15'!F1374="","",'JPN10-15'!F1374),IF($A$20=6, IF(WLTC!G1374="","", WLTC!G1374),IF($A$20=7, IF('New Cycle 1'!F1374="","", 'New Cycle 1'!F1374),IF($A$20=8, IF('New Cycle 2'!F1374="","", 'New Cycle 2'!F1374),IF($A$20=9, IF('New Cycle 3'!F1374="","", 'New Cycle 3'!F1374),"")))))))))</f>
        <v/>
      </c>
    </row>
    <row r="1375" spans="16:21" x14ac:dyDescent="0.25">
      <c r="P1375" s="8" t="str">
        <f>IF($A$20=1,IF(UDDS!A1375="","",UDDS!A1375),IF($A$20=2,IF('FTP-75'!A1375="","",'FTP-75'!A1375),IF($A$20=3, IF('US06'!A1375="","",'US06'!A1375),IF($A$20=4, IF(NEDC!A1375="","", NEDC!A1375),IF($A$20=5, IF('JPN10-15'!A1375="","",'JPN10-15'!A1375),IF($A$20=6, IF(WLTC!B1375="","", WLTC!B1375),IF($A$20=7, IF('New Cycle 1'!A1375="","", 'New Cycle 1'!A1375),IF($A$20=8, IF('New Cycle 2'!A1375="","", 'New Cycle 3'!A1375),IF($A$20=9, IF('New Cycle 3'!A1375="","", 'New Cycle 3'!A1375),"")))))))))</f>
        <v/>
      </c>
      <c r="Q1375" s="32" t="str">
        <f>IF($A$20=1,IF(UDDS!C1375="","",UDDS!C1375),IF($A$20=2,IF('FTP-75'!C1375="","",'FTP-75'!C1375),IF($A$20=3, IF('US06'!C1375="","",'US06'!C1375),IF($A$20=4, IF(NEDC!B1375="","", NEDC!B1375),IF($A$20=5, IF('JPN10-15'!B1375="","",'JPN10-15'!B1375),IF($A$20=6, IF(WLTC!C1375="","", WLTC!C1375),IF($A$20=7, IF('New Cycle 1'!B1375="","", 'New Cycle 1'!B1375),IF($A$20=8, IF('New Cycle 2'!B1375="","", 'New Cycle 2'!B1375),IF($A$20=9, IF('New Cycle 3'!B1375="","", 'New Cycle 3'!B1375),"")))))))))</f>
        <v/>
      </c>
      <c r="R1375" s="32" t="str">
        <f>IF($A$20=1,IF(UDDS!D1375="","",UDDS!D1375),IF($A$20=2,IF('FTP-75'!D1375="","",'FTP-75'!D1375),IF($A$20=3, IF('US06'!D1375="","",'US06'!D1375),IF($A$20=4, IF(NEDC!C1375="","", NEDC!C1375),IF($A$20=5, IF('JPN10-15'!C1375="","",'JPN10-15'!C1375),IF($A$20=6, IF(WLTC!D1375="","", WLTC!D1375),IF($A$20=7, IF('New Cycle 1'!C1375="","", 'New Cycle 1'!C1375),IF($A$20=8, IF('New Cycle 2'!C1375="","", 'New Cycle 2'!C1375),IF($A$20=9, IF('New Cycle 3'!C1375="","", 'New Cycle 3'!C1375),"")))))))))</f>
        <v/>
      </c>
      <c r="S1375" s="32" t="str">
        <f>IF($A$20=1,IF(UDDS!E1375="","",UDDS!E1375),IF($A$20=2,IF('FTP-75'!E1375="","",'FTP-75'!E1375),IF($A$20=3, IF('US06'!E1375="","",'US06'!E1375),IF($A$20=4, IF(NEDC!D1375="","", NEDC!D1375),IF($A$20=5, IF('JPN10-15'!D1375="","",'JPN10-15'!D1375),IF($A$20=6, IF(WLTC!E1375="","", WLTC!E1375),IF($A$20=7, IF('New Cycle 1'!D1375="","", 'New Cycle 1'!D1375),IF($A$20=8, IF('New Cycle 2'!D1375="","", 'New Cycle 2'!D1375),IF($A$20=9, IF('New Cycle 3'!D1375="","", 'New Cycle 3'!D1375),"")))))))))</f>
        <v/>
      </c>
      <c r="T1375" s="32" t="str">
        <f>IF($A$20=1,IF(UDDS!F1375="","",UDDS!F1375),IF($A$20=2,IF('FTP-75'!F1375="","",'FTP-75'!F1375),IF($A$20=3, IF('US06'!F1375="","",'US06'!F1375),IF($A$20=4, IF(NEDC!E1375="","", NEDC!E1375),IF($A$20=5, IF('JPN10-15'!E1375="","",'JPN10-15'!E1375),IF($A$20=6, IF(WLTC!F1375="","", WLTC!F1375),IF($A$20=7, IF('New Cycle 1'!E1375="","", 'New Cycle 1'!E1375),IF($A$20=8, IF('New Cycle 2'!E1375="","", 'New Cycle 2'!E1375),IF($A$20=9, IF('New Cycle 3'!E1375="","", 'New Cycle 3'!E1375),"")))))))))</f>
        <v/>
      </c>
      <c r="U1375" s="32" t="str">
        <f>IF($A$20=1,IF(UDDS!G1375="","",UDDS!G1375),IF($A$20=2,IF('FTP-75'!G1375="","",'FTP-75'!G1375),IF($A$20=3, IF('US06'!G1375="","",'US06'!G1375),IF($A$20=4, IF(NEDC!F1375="","", NEDC!F1375),IF($A$20=5, IF('JPN10-15'!F1375="","",'JPN10-15'!F1375),IF($A$20=6, IF(WLTC!G1375="","", WLTC!G1375),IF($A$20=7, IF('New Cycle 1'!F1375="","", 'New Cycle 1'!F1375),IF($A$20=8, IF('New Cycle 2'!F1375="","", 'New Cycle 2'!F1375),IF($A$20=9, IF('New Cycle 3'!F1375="","", 'New Cycle 3'!F1375),"")))))))))</f>
        <v/>
      </c>
    </row>
    <row r="1376" spans="16:21" x14ac:dyDescent="0.25">
      <c r="P1376" s="8" t="str">
        <f>IF($A$20=1,IF(UDDS!A1376="","",UDDS!A1376),IF($A$20=2,IF('FTP-75'!A1376="","",'FTP-75'!A1376),IF($A$20=3, IF('US06'!A1376="","",'US06'!A1376),IF($A$20=4, IF(NEDC!A1376="","", NEDC!A1376),IF($A$20=5, IF('JPN10-15'!A1376="","",'JPN10-15'!A1376),IF($A$20=6, IF(WLTC!B1376="","", WLTC!B1376),IF($A$20=7, IF('New Cycle 1'!A1376="","", 'New Cycle 1'!A1376),IF($A$20=8, IF('New Cycle 2'!A1376="","", 'New Cycle 3'!A1376),IF($A$20=9, IF('New Cycle 3'!A1376="","", 'New Cycle 3'!A1376),"")))))))))</f>
        <v/>
      </c>
      <c r="Q1376" s="32" t="str">
        <f>IF($A$20=1,IF(UDDS!C1376="","",UDDS!C1376),IF($A$20=2,IF('FTP-75'!C1376="","",'FTP-75'!C1376),IF($A$20=3, IF('US06'!C1376="","",'US06'!C1376),IF($A$20=4, IF(NEDC!B1376="","", NEDC!B1376),IF($A$20=5, IF('JPN10-15'!B1376="","",'JPN10-15'!B1376),IF($A$20=6, IF(WLTC!C1376="","", WLTC!C1376),IF($A$20=7, IF('New Cycle 1'!B1376="","", 'New Cycle 1'!B1376),IF($A$20=8, IF('New Cycle 2'!B1376="","", 'New Cycle 2'!B1376),IF($A$20=9, IF('New Cycle 3'!B1376="","", 'New Cycle 3'!B1376),"")))))))))</f>
        <v/>
      </c>
      <c r="R1376" s="32" t="str">
        <f>IF($A$20=1,IF(UDDS!D1376="","",UDDS!D1376),IF($A$20=2,IF('FTP-75'!D1376="","",'FTP-75'!D1376),IF($A$20=3, IF('US06'!D1376="","",'US06'!D1376),IF($A$20=4, IF(NEDC!C1376="","", NEDC!C1376),IF($A$20=5, IF('JPN10-15'!C1376="","",'JPN10-15'!C1376),IF($A$20=6, IF(WLTC!D1376="","", WLTC!D1376),IF($A$20=7, IF('New Cycle 1'!C1376="","", 'New Cycle 1'!C1376),IF($A$20=8, IF('New Cycle 2'!C1376="","", 'New Cycle 2'!C1376),IF($A$20=9, IF('New Cycle 3'!C1376="","", 'New Cycle 3'!C1376),"")))))))))</f>
        <v/>
      </c>
      <c r="S1376" s="32" t="str">
        <f>IF($A$20=1,IF(UDDS!E1376="","",UDDS!E1376),IF($A$20=2,IF('FTP-75'!E1376="","",'FTP-75'!E1376),IF($A$20=3, IF('US06'!E1376="","",'US06'!E1376),IF($A$20=4, IF(NEDC!D1376="","", NEDC!D1376),IF($A$20=5, IF('JPN10-15'!D1376="","",'JPN10-15'!D1376),IF($A$20=6, IF(WLTC!E1376="","", WLTC!E1376),IF($A$20=7, IF('New Cycle 1'!D1376="","", 'New Cycle 1'!D1376),IF($A$20=8, IF('New Cycle 2'!D1376="","", 'New Cycle 2'!D1376),IF($A$20=9, IF('New Cycle 3'!D1376="","", 'New Cycle 3'!D1376),"")))))))))</f>
        <v/>
      </c>
      <c r="T1376" s="32" t="str">
        <f>IF($A$20=1,IF(UDDS!F1376="","",UDDS!F1376),IF($A$20=2,IF('FTP-75'!F1376="","",'FTP-75'!F1376),IF($A$20=3, IF('US06'!F1376="","",'US06'!F1376),IF($A$20=4, IF(NEDC!E1376="","", NEDC!E1376),IF($A$20=5, IF('JPN10-15'!E1376="","",'JPN10-15'!E1376),IF($A$20=6, IF(WLTC!F1376="","", WLTC!F1376),IF($A$20=7, IF('New Cycle 1'!E1376="","", 'New Cycle 1'!E1376),IF($A$20=8, IF('New Cycle 2'!E1376="","", 'New Cycle 2'!E1376),IF($A$20=9, IF('New Cycle 3'!E1376="","", 'New Cycle 3'!E1376),"")))))))))</f>
        <v/>
      </c>
      <c r="U1376" s="32" t="str">
        <f>IF($A$20=1,IF(UDDS!G1376="","",UDDS!G1376),IF($A$20=2,IF('FTP-75'!G1376="","",'FTP-75'!G1376),IF($A$20=3, IF('US06'!G1376="","",'US06'!G1376),IF($A$20=4, IF(NEDC!F1376="","", NEDC!F1376),IF($A$20=5, IF('JPN10-15'!F1376="","",'JPN10-15'!F1376),IF($A$20=6, IF(WLTC!G1376="","", WLTC!G1376),IF($A$20=7, IF('New Cycle 1'!F1376="","", 'New Cycle 1'!F1376),IF($A$20=8, IF('New Cycle 2'!F1376="","", 'New Cycle 2'!F1376),IF($A$20=9, IF('New Cycle 3'!F1376="","", 'New Cycle 3'!F1376),"")))))))))</f>
        <v/>
      </c>
    </row>
    <row r="1377" spans="16:21" x14ac:dyDescent="0.25">
      <c r="P1377" s="8" t="str">
        <f>IF($A$20=1,IF(UDDS!A1377="","",UDDS!A1377),IF($A$20=2,IF('FTP-75'!A1377="","",'FTP-75'!A1377),IF($A$20=3, IF('US06'!A1377="","",'US06'!A1377),IF($A$20=4, IF(NEDC!A1377="","", NEDC!A1377),IF($A$20=5, IF('JPN10-15'!A1377="","",'JPN10-15'!A1377),IF($A$20=6, IF(WLTC!B1377="","", WLTC!B1377),IF($A$20=7, IF('New Cycle 1'!A1377="","", 'New Cycle 1'!A1377),IF($A$20=8, IF('New Cycle 2'!A1377="","", 'New Cycle 3'!A1377),IF($A$20=9, IF('New Cycle 3'!A1377="","", 'New Cycle 3'!A1377),"")))))))))</f>
        <v/>
      </c>
      <c r="Q1377" s="32" t="str">
        <f>IF($A$20=1,IF(UDDS!C1377="","",UDDS!C1377),IF($A$20=2,IF('FTP-75'!C1377="","",'FTP-75'!C1377),IF($A$20=3, IF('US06'!C1377="","",'US06'!C1377),IF($A$20=4, IF(NEDC!B1377="","", NEDC!B1377),IF($A$20=5, IF('JPN10-15'!B1377="","",'JPN10-15'!B1377),IF($A$20=6, IF(WLTC!C1377="","", WLTC!C1377),IF($A$20=7, IF('New Cycle 1'!B1377="","", 'New Cycle 1'!B1377),IF($A$20=8, IF('New Cycle 2'!B1377="","", 'New Cycle 2'!B1377),IF($A$20=9, IF('New Cycle 3'!B1377="","", 'New Cycle 3'!B1377),"")))))))))</f>
        <v/>
      </c>
      <c r="R1377" s="32" t="str">
        <f>IF($A$20=1,IF(UDDS!D1377="","",UDDS!D1377),IF($A$20=2,IF('FTP-75'!D1377="","",'FTP-75'!D1377),IF($A$20=3, IF('US06'!D1377="","",'US06'!D1377),IF($A$20=4, IF(NEDC!C1377="","", NEDC!C1377),IF($A$20=5, IF('JPN10-15'!C1377="","",'JPN10-15'!C1377),IF($A$20=6, IF(WLTC!D1377="","", WLTC!D1377),IF($A$20=7, IF('New Cycle 1'!C1377="","", 'New Cycle 1'!C1377),IF($A$20=8, IF('New Cycle 2'!C1377="","", 'New Cycle 2'!C1377),IF($A$20=9, IF('New Cycle 3'!C1377="","", 'New Cycle 3'!C1377),"")))))))))</f>
        <v/>
      </c>
      <c r="S1377" s="32" t="str">
        <f>IF($A$20=1,IF(UDDS!E1377="","",UDDS!E1377),IF($A$20=2,IF('FTP-75'!E1377="","",'FTP-75'!E1377),IF($A$20=3, IF('US06'!E1377="","",'US06'!E1377),IF($A$20=4, IF(NEDC!D1377="","", NEDC!D1377),IF($A$20=5, IF('JPN10-15'!D1377="","",'JPN10-15'!D1377),IF($A$20=6, IF(WLTC!E1377="","", WLTC!E1377),IF($A$20=7, IF('New Cycle 1'!D1377="","", 'New Cycle 1'!D1377),IF($A$20=8, IF('New Cycle 2'!D1377="","", 'New Cycle 2'!D1377),IF($A$20=9, IF('New Cycle 3'!D1377="","", 'New Cycle 3'!D1377),"")))))))))</f>
        <v/>
      </c>
      <c r="T1377" s="32" t="str">
        <f>IF($A$20=1,IF(UDDS!F1377="","",UDDS!F1377),IF($A$20=2,IF('FTP-75'!F1377="","",'FTP-75'!F1377),IF($A$20=3, IF('US06'!F1377="","",'US06'!F1377),IF($A$20=4, IF(NEDC!E1377="","", NEDC!E1377),IF($A$20=5, IF('JPN10-15'!E1377="","",'JPN10-15'!E1377),IF($A$20=6, IF(WLTC!F1377="","", WLTC!F1377),IF($A$20=7, IF('New Cycle 1'!E1377="","", 'New Cycle 1'!E1377),IF($A$20=8, IF('New Cycle 2'!E1377="","", 'New Cycle 2'!E1377),IF($A$20=9, IF('New Cycle 3'!E1377="","", 'New Cycle 3'!E1377),"")))))))))</f>
        <v/>
      </c>
      <c r="U1377" s="32" t="str">
        <f>IF($A$20=1,IF(UDDS!G1377="","",UDDS!G1377),IF($A$20=2,IF('FTP-75'!G1377="","",'FTP-75'!G1377),IF($A$20=3, IF('US06'!G1377="","",'US06'!G1377),IF($A$20=4, IF(NEDC!F1377="","", NEDC!F1377),IF($A$20=5, IF('JPN10-15'!F1377="","",'JPN10-15'!F1377),IF($A$20=6, IF(WLTC!G1377="","", WLTC!G1377),IF($A$20=7, IF('New Cycle 1'!F1377="","", 'New Cycle 1'!F1377),IF($A$20=8, IF('New Cycle 2'!F1377="","", 'New Cycle 2'!F1377),IF($A$20=9, IF('New Cycle 3'!F1377="","", 'New Cycle 3'!F1377),"")))))))))</f>
        <v/>
      </c>
    </row>
    <row r="1378" spans="16:21" x14ac:dyDescent="0.25">
      <c r="P1378" s="8" t="str">
        <f>IF($A$20=1,IF(UDDS!A1378="","",UDDS!A1378),IF($A$20=2,IF('FTP-75'!A1378="","",'FTP-75'!A1378),IF($A$20=3, IF('US06'!A1378="","",'US06'!A1378),IF($A$20=4, IF(NEDC!A1378="","", NEDC!A1378),IF($A$20=5, IF('JPN10-15'!A1378="","",'JPN10-15'!A1378),IF($A$20=6, IF(WLTC!B1378="","", WLTC!B1378),IF($A$20=7, IF('New Cycle 1'!A1378="","", 'New Cycle 1'!A1378),IF($A$20=8, IF('New Cycle 2'!A1378="","", 'New Cycle 3'!A1378),IF($A$20=9, IF('New Cycle 3'!A1378="","", 'New Cycle 3'!A1378),"")))))))))</f>
        <v/>
      </c>
      <c r="Q1378" s="32" t="str">
        <f>IF($A$20=1,IF(UDDS!C1378="","",UDDS!C1378),IF($A$20=2,IF('FTP-75'!C1378="","",'FTP-75'!C1378),IF($A$20=3, IF('US06'!C1378="","",'US06'!C1378),IF($A$20=4, IF(NEDC!B1378="","", NEDC!B1378),IF($A$20=5, IF('JPN10-15'!B1378="","",'JPN10-15'!B1378),IF($A$20=6, IF(WLTC!C1378="","", WLTC!C1378),IF($A$20=7, IF('New Cycle 1'!B1378="","", 'New Cycle 1'!B1378),IF($A$20=8, IF('New Cycle 2'!B1378="","", 'New Cycle 2'!B1378),IF($A$20=9, IF('New Cycle 3'!B1378="","", 'New Cycle 3'!B1378),"")))))))))</f>
        <v/>
      </c>
      <c r="R1378" s="32" t="str">
        <f>IF($A$20=1,IF(UDDS!D1378="","",UDDS!D1378),IF($A$20=2,IF('FTP-75'!D1378="","",'FTP-75'!D1378),IF($A$20=3, IF('US06'!D1378="","",'US06'!D1378),IF($A$20=4, IF(NEDC!C1378="","", NEDC!C1378),IF($A$20=5, IF('JPN10-15'!C1378="","",'JPN10-15'!C1378),IF($A$20=6, IF(WLTC!D1378="","", WLTC!D1378),IF($A$20=7, IF('New Cycle 1'!C1378="","", 'New Cycle 1'!C1378),IF($A$20=8, IF('New Cycle 2'!C1378="","", 'New Cycle 2'!C1378),IF($A$20=9, IF('New Cycle 3'!C1378="","", 'New Cycle 3'!C1378),"")))))))))</f>
        <v/>
      </c>
      <c r="S1378" s="32" t="str">
        <f>IF($A$20=1,IF(UDDS!E1378="","",UDDS!E1378),IF($A$20=2,IF('FTP-75'!E1378="","",'FTP-75'!E1378),IF($A$20=3, IF('US06'!E1378="","",'US06'!E1378),IF($A$20=4, IF(NEDC!D1378="","", NEDC!D1378),IF($A$20=5, IF('JPN10-15'!D1378="","",'JPN10-15'!D1378),IF($A$20=6, IF(WLTC!E1378="","", WLTC!E1378),IF($A$20=7, IF('New Cycle 1'!D1378="","", 'New Cycle 1'!D1378),IF($A$20=8, IF('New Cycle 2'!D1378="","", 'New Cycle 2'!D1378),IF($A$20=9, IF('New Cycle 3'!D1378="","", 'New Cycle 3'!D1378),"")))))))))</f>
        <v/>
      </c>
      <c r="T1378" s="32" t="str">
        <f>IF($A$20=1,IF(UDDS!F1378="","",UDDS!F1378),IF($A$20=2,IF('FTP-75'!F1378="","",'FTP-75'!F1378),IF($A$20=3, IF('US06'!F1378="","",'US06'!F1378),IF($A$20=4, IF(NEDC!E1378="","", NEDC!E1378),IF($A$20=5, IF('JPN10-15'!E1378="","",'JPN10-15'!E1378),IF($A$20=6, IF(WLTC!F1378="","", WLTC!F1378),IF($A$20=7, IF('New Cycle 1'!E1378="","", 'New Cycle 1'!E1378),IF($A$20=8, IF('New Cycle 2'!E1378="","", 'New Cycle 2'!E1378),IF($A$20=9, IF('New Cycle 3'!E1378="","", 'New Cycle 3'!E1378),"")))))))))</f>
        <v/>
      </c>
      <c r="U1378" s="32" t="str">
        <f>IF($A$20=1,IF(UDDS!G1378="","",UDDS!G1378),IF($A$20=2,IF('FTP-75'!G1378="","",'FTP-75'!G1378),IF($A$20=3, IF('US06'!G1378="","",'US06'!G1378),IF($A$20=4, IF(NEDC!F1378="","", NEDC!F1378),IF($A$20=5, IF('JPN10-15'!F1378="","",'JPN10-15'!F1378),IF($A$20=6, IF(WLTC!G1378="","", WLTC!G1378),IF($A$20=7, IF('New Cycle 1'!F1378="","", 'New Cycle 1'!F1378),IF($A$20=8, IF('New Cycle 2'!F1378="","", 'New Cycle 2'!F1378),IF($A$20=9, IF('New Cycle 3'!F1378="","", 'New Cycle 3'!F1378),"")))))))))</f>
        <v/>
      </c>
    </row>
    <row r="1379" spans="16:21" x14ac:dyDescent="0.25">
      <c r="P1379" s="8" t="str">
        <f>IF($A$20=1,IF(UDDS!A1379="","",UDDS!A1379),IF($A$20=2,IF('FTP-75'!A1379="","",'FTP-75'!A1379),IF($A$20=3, IF('US06'!A1379="","",'US06'!A1379),IF($A$20=4, IF(NEDC!A1379="","", NEDC!A1379),IF($A$20=5, IF('JPN10-15'!A1379="","",'JPN10-15'!A1379),IF($A$20=6, IF(WLTC!B1379="","", WLTC!B1379),IF($A$20=7, IF('New Cycle 1'!A1379="","", 'New Cycle 1'!A1379),IF($A$20=8, IF('New Cycle 2'!A1379="","", 'New Cycle 3'!A1379),IF($A$20=9, IF('New Cycle 3'!A1379="","", 'New Cycle 3'!A1379),"")))))))))</f>
        <v/>
      </c>
      <c r="Q1379" s="32" t="str">
        <f>IF($A$20=1,IF(UDDS!C1379="","",UDDS!C1379),IF($A$20=2,IF('FTP-75'!C1379="","",'FTP-75'!C1379),IF($A$20=3, IF('US06'!C1379="","",'US06'!C1379),IF($A$20=4, IF(NEDC!B1379="","", NEDC!B1379),IF($A$20=5, IF('JPN10-15'!B1379="","",'JPN10-15'!B1379),IF($A$20=6, IF(WLTC!C1379="","", WLTC!C1379),IF($A$20=7, IF('New Cycle 1'!B1379="","", 'New Cycle 1'!B1379),IF($A$20=8, IF('New Cycle 2'!B1379="","", 'New Cycle 2'!B1379),IF($A$20=9, IF('New Cycle 3'!B1379="","", 'New Cycle 3'!B1379),"")))))))))</f>
        <v/>
      </c>
      <c r="R1379" s="32" t="str">
        <f>IF($A$20=1,IF(UDDS!D1379="","",UDDS!D1379),IF($A$20=2,IF('FTP-75'!D1379="","",'FTP-75'!D1379),IF($A$20=3, IF('US06'!D1379="","",'US06'!D1379),IF($A$20=4, IF(NEDC!C1379="","", NEDC!C1379),IF($A$20=5, IF('JPN10-15'!C1379="","",'JPN10-15'!C1379),IF($A$20=6, IF(WLTC!D1379="","", WLTC!D1379),IF($A$20=7, IF('New Cycle 1'!C1379="","", 'New Cycle 1'!C1379),IF($A$20=8, IF('New Cycle 2'!C1379="","", 'New Cycle 2'!C1379),IF($A$20=9, IF('New Cycle 3'!C1379="","", 'New Cycle 3'!C1379),"")))))))))</f>
        <v/>
      </c>
      <c r="S1379" s="32" t="str">
        <f>IF($A$20=1,IF(UDDS!E1379="","",UDDS!E1379),IF($A$20=2,IF('FTP-75'!E1379="","",'FTP-75'!E1379),IF($A$20=3, IF('US06'!E1379="","",'US06'!E1379),IF($A$20=4, IF(NEDC!D1379="","", NEDC!D1379),IF($A$20=5, IF('JPN10-15'!D1379="","",'JPN10-15'!D1379),IF($A$20=6, IF(WLTC!E1379="","", WLTC!E1379),IF($A$20=7, IF('New Cycle 1'!D1379="","", 'New Cycle 1'!D1379),IF($A$20=8, IF('New Cycle 2'!D1379="","", 'New Cycle 2'!D1379),IF($A$20=9, IF('New Cycle 3'!D1379="","", 'New Cycle 3'!D1379),"")))))))))</f>
        <v/>
      </c>
      <c r="T1379" s="32" t="str">
        <f>IF($A$20=1,IF(UDDS!F1379="","",UDDS!F1379),IF($A$20=2,IF('FTP-75'!F1379="","",'FTP-75'!F1379),IF($A$20=3, IF('US06'!F1379="","",'US06'!F1379),IF($A$20=4, IF(NEDC!E1379="","", NEDC!E1379),IF($A$20=5, IF('JPN10-15'!E1379="","",'JPN10-15'!E1379),IF($A$20=6, IF(WLTC!F1379="","", WLTC!F1379),IF($A$20=7, IF('New Cycle 1'!E1379="","", 'New Cycle 1'!E1379),IF($A$20=8, IF('New Cycle 2'!E1379="","", 'New Cycle 2'!E1379),IF($A$20=9, IF('New Cycle 3'!E1379="","", 'New Cycle 3'!E1379),"")))))))))</f>
        <v/>
      </c>
      <c r="U1379" s="32" t="str">
        <f>IF($A$20=1,IF(UDDS!G1379="","",UDDS!G1379),IF($A$20=2,IF('FTP-75'!G1379="","",'FTP-75'!G1379),IF($A$20=3, IF('US06'!G1379="","",'US06'!G1379),IF($A$20=4, IF(NEDC!F1379="","", NEDC!F1379),IF($A$20=5, IF('JPN10-15'!F1379="","",'JPN10-15'!F1379),IF($A$20=6, IF(WLTC!G1379="","", WLTC!G1379),IF($A$20=7, IF('New Cycle 1'!F1379="","", 'New Cycle 1'!F1379),IF($A$20=8, IF('New Cycle 2'!F1379="","", 'New Cycle 2'!F1379),IF($A$20=9, IF('New Cycle 3'!F1379="","", 'New Cycle 3'!F1379),"")))))))))</f>
        <v/>
      </c>
    </row>
    <row r="1380" spans="16:21" x14ac:dyDescent="0.25">
      <c r="P1380" s="8" t="str">
        <f>IF($A$20=1,IF(UDDS!A1380="","",UDDS!A1380),IF($A$20=2,IF('FTP-75'!A1380="","",'FTP-75'!A1380),IF($A$20=3, IF('US06'!A1380="","",'US06'!A1380),IF($A$20=4, IF(NEDC!A1380="","", NEDC!A1380),IF($A$20=5, IF('JPN10-15'!A1380="","",'JPN10-15'!A1380),IF($A$20=6, IF(WLTC!B1380="","", WLTC!B1380),IF($A$20=7, IF('New Cycle 1'!A1380="","", 'New Cycle 1'!A1380),IF($A$20=8, IF('New Cycle 2'!A1380="","", 'New Cycle 3'!A1380),IF($A$20=9, IF('New Cycle 3'!A1380="","", 'New Cycle 3'!A1380),"")))))))))</f>
        <v/>
      </c>
      <c r="Q1380" s="32" t="str">
        <f>IF($A$20=1,IF(UDDS!C1380="","",UDDS!C1380),IF($A$20=2,IF('FTP-75'!C1380="","",'FTP-75'!C1380),IF($A$20=3, IF('US06'!C1380="","",'US06'!C1380),IF($A$20=4, IF(NEDC!B1380="","", NEDC!B1380),IF($A$20=5, IF('JPN10-15'!B1380="","",'JPN10-15'!B1380),IF($A$20=6, IF(WLTC!C1380="","", WLTC!C1380),IF($A$20=7, IF('New Cycle 1'!B1380="","", 'New Cycle 1'!B1380),IF($A$20=8, IF('New Cycle 2'!B1380="","", 'New Cycle 2'!B1380),IF($A$20=9, IF('New Cycle 3'!B1380="","", 'New Cycle 3'!B1380),"")))))))))</f>
        <v/>
      </c>
      <c r="R1380" s="32" t="str">
        <f>IF($A$20=1,IF(UDDS!D1380="","",UDDS!D1380),IF($A$20=2,IF('FTP-75'!D1380="","",'FTP-75'!D1380),IF($A$20=3, IF('US06'!D1380="","",'US06'!D1380),IF($A$20=4, IF(NEDC!C1380="","", NEDC!C1380),IF($A$20=5, IF('JPN10-15'!C1380="","",'JPN10-15'!C1380),IF($A$20=6, IF(WLTC!D1380="","", WLTC!D1380),IF($A$20=7, IF('New Cycle 1'!C1380="","", 'New Cycle 1'!C1380),IF($A$20=8, IF('New Cycle 2'!C1380="","", 'New Cycle 2'!C1380),IF($A$20=9, IF('New Cycle 3'!C1380="","", 'New Cycle 3'!C1380),"")))))))))</f>
        <v/>
      </c>
      <c r="S1380" s="32" t="str">
        <f>IF($A$20=1,IF(UDDS!E1380="","",UDDS!E1380),IF($A$20=2,IF('FTP-75'!E1380="","",'FTP-75'!E1380),IF($A$20=3, IF('US06'!E1380="","",'US06'!E1380),IF($A$20=4, IF(NEDC!D1380="","", NEDC!D1380),IF($A$20=5, IF('JPN10-15'!D1380="","",'JPN10-15'!D1380),IF($A$20=6, IF(WLTC!E1380="","", WLTC!E1380),IF($A$20=7, IF('New Cycle 1'!D1380="","", 'New Cycle 1'!D1380),IF($A$20=8, IF('New Cycle 2'!D1380="","", 'New Cycle 2'!D1380),IF($A$20=9, IF('New Cycle 3'!D1380="","", 'New Cycle 3'!D1380),"")))))))))</f>
        <v/>
      </c>
      <c r="T1380" s="32" t="str">
        <f>IF($A$20=1,IF(UDDS!F1380="","",UDDS!F1380),IF($A$20=2,IF('FTP-75'!F1380="","",'FTP-75'!F1380),IF($A$20=3, IF('US06'!F1380="","",'US06'!F1380),IF($A$20=4, IF(NEDC!E1380="","", NEDC!E1380),IF($A$20=5, IF('JPN10-15'!E1380="","",'JPN10-15'!E1380),IF($A$20=6, IF(WLTC!F1380="","", WLTC!F1380),IF($A$20=7, IF('New Cycle 1'!E1380="","", 'New Cycle 1'!E1380),IF($A$20=8, IF('New Cycle 2'!E1380="","", 'New Cycle 2'!E1380),IF($A$20=9, IF('New Cycle 3'!E1380="","", 'New Cycle 3'!E1380),"")))))))))</f>
        <v/>
      </c>
      <c r="U1380" s="32" t="str">
        <f>IF($A$20=1,IF(UDDS!G1380="","",UDDS!G1380),IF($A$20=2,IF('FTP-75'!G1380="","",'FTP-75'!G1380),IF($A$20=3, IF('US06'!G1380="","",'US06'!G1380),IF($A$20=4, IF(NEDC!F1380="","", NEDC!F1380),IF($A$20=5, IF('JPN10-15'!F1380="","",'JPN10-15'!F1380),IF($A$20=6, IF(WLTC!G1380="","", WLTC!G1380),IF($A$20=7, IF('New Cycle 1'!F1380="","", 'New Cycle 1'!F1380),IF($A$20=8, IF('New Cycle 2'!F1380="","", 'New Cycle 2'!F1380),IF($A$20=9, IF('New Cycle 3'!F1380="","", 'New Cycle 3'!F1380),"")))))))))</f>
        <v/>
      </c>
    </row>
    <row r="1381" spans="16:21" x14ac:dyDescent="0.25">
      <c r="P1381" s="8" t="str">
        <f>IF($A$20=1,IF(UDDS!A1381="","",UDDS!A1381),IF($A$20=2,IF('FTP-75'!A1381="","",'FTP-75'!A1381),IF($A$20=3, IF('US06'!A1381="","",'US06'!A1381),IF($A$20=4, IF(NEDC!A1381="","", NEDC!A1381),IF($A$20=5, IF('JPN10-15'!A1381="","",'JPN10-15'!A1381),IF($A$20=6, IF(WLTC!B1381="","", WLTC!B1381),IF($A$20=7, IF('New Cycle 1'!A1381="","", 'New Cycle 1'!A1381),IF($A$20=8, IF('New Cycle 2'!A1381="","", 'New Cycle 3'!A1381),IF($A$20=9, IF('New Cycle 3'!A1381="","", 'New Cycle 3'!A1381),"")))))))))</f>
        <v/>
      </c>
      <c r="Q1381" s="32" t="str">
        <f>IF($A$20=1,IF(UDDS!C1381="","",UDDS!C1381),IF($A$20=2,IF('FTP-75'!C1381="","",'FTP-75'!C1381),IF($A$20=3, IF('US06'!C1381="","",'US06'!C1381),IF($A$20=4, IF(NEDC!B1381="","", NEDC!B1381),IF($A$20=5, IF('JPN10-15'!B1381="","",'JPN10-15'!B1381),IF($A$20=6, IF(WLTC!C1381="","", WLTC!C1381),IF($A$20=7, IF('New Cycle 1'!B1381="","", 'New Cycle 1'!B1381),IF($A$20=8, IF('New Cycle 2'!B1381="","", 'New Cycle 2'!B1381),IF($A$20=9, IF('New Cycle 3'!B1381="","", 'New Cycle 3'!B1381),"")))))))))</f>
        <v/>
      </c>
      <c r="R1381" s="32" t="str">
        <f>IF($A$20=1,IF(UDDS!D1381="","",UDDS!D1381),IF($A$20=2,IF('FTP-75'!D1381="","",'FTP-75'!D1381),IF($A$20=3, IF('US06'!D1381="","",'US06'!D1381),IF($A$20=4, IF(NEDC!C1381="","", NEDC!C1381),IF($A$20=5, IF('JPN10-15'!C1381="","",'JPN10-15'!C1381),IF($A$20=6, IF(WLTC!D1381="","", WLTC!D1381),IF($A$20=7, IF('New Cycle 1'!C1381="","", 'New Cycle 1'!C1381),IF($A$20=8, IF('New Cycle 2'!C1381="","", 'New Cycle 2'!C1381),IF($A$20=9, IF('New Cycle 3'!C1381="","", 'New Cycle 3'!C1381),"")))))))))</f>
        <v/>
      </c>
      <c r="S1381" s="32" t="str">
        <f>IF($A$20=1,IF(UDDS!E1381="","",UDDS!E1381),IF($A$20=2,IF('FTP-75'!E1381="","",'FTP-75'!E1381),IF($A$20=3, IF('US06'!E1381="","",'US06'!E1381),IF($A$20=4, IF(NEDC!D1381="","", NEDC!D1381),IF($A$20=5, IF('JPN10-15'!D1381="","",'JPN10-15'!D1381),IF($A$20=6, IF(WLTC!E1381="","", WLTC!E1381),IF($A$20=7, IF('New Cycle 1'!D1381="","", 'New Cycle 1'!D1381),IF($A$20=8, IF('New Cycle 2'!D1381="","", 'New Cycle 2'!D1381),IF($A$20=9, IF('New Cycle 3'!D1381="","", 'New Cycle 3'!D1381),"")))))))))</f>
        <v/>
      </c>
      <c r="T1381" s="32" t="str">
        <f>IF($A$20=1,IF(UDDS!F1381="","",UDDS!F1381),IF($A$20=2,IF('FTP-75'!F1381="","",'FTP-75'!F1381),IF($A$20=3, IF('US06'!F1381="","",'US06'!F1381),IF($A$20=4, IF(NEDC!E1381="","", NEDC!E1381),IF($A$20=5, IF('JPN10-15'!E1381="","",'JPN10-15'!E1381),IF($A$20=6, IF(WLTC!F1381="","", WLTC!F1381),IF($A$20=7, IF('New Cycle 1'!E1381="","", 'New Cycle 1'!E1381),IF($A$20=8, IF('New Cycle 2'!E1381="","", 'New Cycle 2'!E1381),IF($A$20=9, IF('New Cycle 3'!E1381="","", 'New Cycle 3'!E1381),"")))))))))</f>
        <v/>
      </c>
      <c r="U1381" s="32" t="str">
        <f>IF($A$20=1,IF(UDDS!G1381="","",UDDS!G1381),IF($A$20=2,IF('FTP-75'!G1381="","",'FTP-75'!G1381),IF($A$20=3, IF('US06'!G1381="","",'US06'!G1381),IF($A$20=4, IF(NEDC!F1381="","", NEDC!F1381),IF($A$20=5, IF('JPN10-15'!F1381="","",'JPN10-15'!F1381),IF($A$20=6, IF(WLTC!G1381="","", WLTC!G1381),IF($A$20=7, IF('New Cycle 1'!F1381="","", 'New Cycle 1'!F1381),IF($A$20=8, IF('New Cycle 2'!F1381="","", 'New Cycle 2'!F1381),IF($A$20=9, IF('New Cycle 3'!F1381="","", 'New Cycle 3'!F1381),"")))))))))</f>
        <v/>
      </c>
    </row>
    <row r="1382" spans="16:21" x14ac:dyDescent="0.25">
      <c r="P1382" s="8" t="str">
        <f>IF($A$20=1,IF(UDDS!A1382="","",UDDS!A1382),IF($A$20=2,IF('FTP-75'!A1382="","",'FTP-75'!A1382),IF($A$20=3, IF('US06'!A1382="","",'US06'!A1382),IF($A$20=4, IF(NEDC!A1382="","", NEDC!A1382),IF($A$20=5, IF('JPN10-15'!A1382="","",'JPN10-15'!A1382),IF($A$20=6, IF(WLTC!B1382="","", WLTC!B1382),IF($A$20=7, IF('New Cycle 1'!A1382="","", 'New Cycle 1'!A1382),IF($A$20=8, IF('New Cycle 2'!A1382="","", 'New Cycle 3'!A1382),IF($A$20=9, IF('New Cycle 3'!A1382="","", 'New Cycle 3'!A1382),"")))))))))</f>
        <v/>
      </c>
      <c r="Q1382" s="32" t="str">
        <f>IF($A$20=1,IF(UDDS!C1382="","",UDDS!C1382),IF($A$20=2,IF('FTP-75'!C1382="","",'FTP-75'!C1382),IF($A$20=3, IF('US06'!C1382="","",'US06'!C1382),IF($A$20=4, IF(NEDC!B1382="","", NEDC!B1382),IF($A$20=5, IF('JPN10-15'!B1382="","",'JPN10-15'!B1382),IF($A$20=6, IF(WLTC!C1382="","", WLTC!C1382),IF($A$20=7, IF('New Cycle 1'!B1382="","", 'New Cycle 1'!B1382),IF($A$20=8, IF('New Cycle 2'!B1382="","", 'New Cycle 2'!B1382),IF($A$20=9, IF('New Cycle 3'!B1382="","", 'New Cycle 3'!B1382),"")))))))))</f>
        <v/>
      </c>
      <c r="R1382" s="32" t="str">
        <f>IF($A$20=1,IF(UDDS!D1382="","",UDDS!D1382),IF($A$20=2,IF('FTP-75'!D1382="","",'FTP-75'!D1382),IF($A$20=3, IF('US06'!D1382="","",'US06'!D1382),IF($A$20=4, IF(NEDC!C1382="","", NEDC!C1382),IF($A$20=5, IF('JPN10-15'!C1382="","",'JPN10-15'!C1382),IF($A$20=6, IF(WLTC!D1382="","", WLTC!D1382),IF($A$20=7, IF('New Cycle 1'!C1382="","", 'New Cycle 1'!C1382),IF($A$20=8, IF('New Cycle 2'!C1382="","", 'New Cycle 2'!C1382),IF($A$20=9, IF('New Cycle 3'!C1382="","", 'New Cycle 3'!C1382),"")))))))))</f>
        <v/>
      </c>
      <c r="S1382" s="32" t="str">
        <f>IF($A$20=1,IF(UDDS!E1382="","",UDDS!E1382),IF($A$20=2,IF('FTP-75'!E1382="","",'FTP-75'!E1382),IF($A$20=3, IF('US06'!E1382="","",'US06'!E1382),IF($A$20=4, IF(NEDC!D1382="","", NEDC!D1382),IF($A$20=5, IF('JPN10-15'!D1382="","",'JPN10-15'!D1382),IF($A$20=6, IF(WLTC!E1382="","", WLTC!E1382),IF($A$20=7, IF('New Cycle 1'!D1382="","", 'New Cycle 1'!D1382),IF($A$20=8, IF('New Cycle 2'!D1382="","", 'New Cycle 2'!D1382),IF($A$20=9, IF('New Cycle 3'!D1382="","", 'New Cycle 3'!D1382),"")))))))))</f>
        <v/>
      </c>
      <c r="T1382" s="32" t="str">
        <f>IF($A$20=1,IF(UDDS!F1382="","",UDDS!F1382),IF($A$20=2,IF('FTP-75'!F1382="","",'FTP-75'!F1382),IF($A$20=3, IF('US06'!F1382="","",'US06'!F1382),IF($A$20=4, IF(NEDC!E1382="","", NEDC!E1382),IF($A$20=5, IF('JPN10-15'!E1382="","",'JPN10-15'!E1382),IF($A$20=6, IF(WLTC!F1382="","", WLTC!F1382),IF($A$20=7, IF('New Cycle 1'!E1382="","", 'New Cycle 1'!E1382),IF($A$20=8, IF('New Cycle 2'!E1382="","", 'New Cycle 2'!E1382),IF($A$20=9, IF('New Cycle 3'!E1382="","", 'New Cycle 3'!E1382),"")))))))))</f>
        <v/>
      </c>
      <c r="U1382" s="32" t="str">
        <f>IF($A$20=1,IF(UDDS!G1382="","",UDDS!G1382),IF($A$20=2,IF('FTP-75'!G1382="","",'FTP-75'!G1382),IF($A$20=3, IF('US06'!G1382="","",'US06'!G1382),IF($A$20=4, IF(NEDC!F1382="","", NEDC!F1382),IF($A$20=5, IF('JPN10-15'!F1382="","",'JPN10-15'!F1382),IF($A$20=6, IF(WLTC!G1382="","", WLTC!G1382),IF($A$20=7, IF('New Cycle 1'!F1382="","", 'New Cycle 1'!F1382),IF($A$20=8, IF('New Cycle 2'!F1382="","", 'New Cycle 2'!F1382),IF($A$20=9, IF('New Cycle 3'!F1382="","", 'New Cycle 3'!F1382),"")))))))))</f>
        <v/>
      </c>
    </row>
    <row r="1383" spans="16:21" x14ac:dyDescent="0.25">
      <c r="P1383" s="8" t="str">
        <f>IF($A$20=1,IF(UDDS!A1383="","",UDDS!A1383),IF($A$20=2,IF('FTP-75'!A1383="","",'FTP-75'!A1383),IF($A$20=3, IF('US06'!A1383="","",'US06'!A1383),IF($A$20=4, IF(NEDC!A1383="","", NEDC!A1383),IF($A$20=5, IF('JPN10-15'!A1383="","",'JPN10-15'!A1383),IF($A$20=6, IF(WLTC!B1383="","", WLTC!B1383),IF($A$20=7, IF('New Cycle 1'!A1383="","", 'New Cycle 1'!A1383),IF($A$20=8, IF('New Cycle 2'!A1383="","", 'New Cycle 3'!A1383),IF($A$20=9, IF('New Cycle 3'!A1383="","", 'New Cycle 3'!A1383),"")))))))))</f>
        <v/>
      </c>
      <c r="Q1383" s="32" t="str">
        <f>IF($A$20=1,IF(UDDS!C1383="","",UDDS!C1383),IF($A$20=2,IF('FTP-75'!C1383="","",'FTP-75'!C1383),IF($A$20=3, IF('US06'!C1383="","",'US06'!C1383),IF($A$20=4, IF(NEDC!B1383="","", NEDC!B1383),IF($A$20=5, IF('JPN10-15'!B1383="","",'JPN10-15'!B1383),IF($A$20=6, IF(WLTC!C1383="","", WLTC!C1383),IF($A$20=7, IF('New Cycle 1'!B1383="","", 'New Cycle 1'!B1383),IF($A$20=8, IF('New Cycle 2'!B1383="","", 'New Cycle 2'!B1383),IF($A$20=9, IF('New Cycle 3'!B1383="","", 'New Cycle 3'!B1383),"")))))))))</f>
        <v/>
      </c>
      <c r="R1383" s="32" t="str">
        <f>IF($A$20=1,IF(UDDS!D1383="","",UDDS!D1383),IF($A$20=2,IF('FTP-75'!D1383="","",'FTP-75'!D1383),IF($A$20=3, IF('US06'!D1383="","",'US06'!D1383),IF($A$20=4, IF(NEDC!C1383="","", NEDC!C1383),IF($A$20=5, IF('JPN10-15'!C1383="","",'JPN10-15'!C1383),IF($A$20=6, IF(WLTC!D1383="","", WLTC!D1383),IF($A$20=7, IF('New Cycle 1'!C1383="","", 'New Cycle 1'!C1383),IF($A$20=8, IF('New Cycle 2'!C1383="","", 'New Cycle 2'!C1383),IF($A$20=9, IF('New Cycle 3'!C1383="","", 'New Cycle 3'!C1383),"")))))))))</f>
        <v/>
      </c>
      <c r="S1383" s="32" t="str">
        <f>IF($A$20=1,IF(UDDS!E1383="","",UDDS!E1383),IF($A$20=2,IF('FTP-75'!E1383="","",'FTP-75'!E1383),IF($A$20=3, IF('US06'!E1383="","",'US06'!E1383),IF($A$20=4, IF(NEDC!D1383="","", NEDC!D1383),IF($A$20=5, IF('JPN10-15'!D1383="","",'JPN10-15'!D1383),IF($A$20=6, IF(WLTC!E1383="","", WLTC!E1383),IF($A$20=7, IF('New Cycle 1'!D1383="","", 'New Cycle 1'!D1383),IF($A$20=8, IF('New Cycle 2'!D1383="","", 'New Cycle 2'!D1383),IF($A$20=9, IF('New Cycle 3'!D1383="","", 'New Cycle 3'!D1383),"")))))))))</f>
        <v/>
      </c>
      <c r="T1383" s="32" t="str">
        <f>IF($A$20=1,IF(UDDS!F1383="","",UDDS!F1383),IF($A$20=2,IF('FTP-75'!F1383="","",'FTP-75'!F1383),IF($A$20=3, IF('US06'!F1383="","",'US06'!F1383),IF($A$20=4, IF(NEDC!E1383="","", NEDC!E1383),IF($A$20=5, IF('JPN10-15'!E1383="","",'JPN10-15'!E1383),IF($A$20=6, IF(WLTC!F1383="","", WLTC!F1383),IF($A$20=7, IF('New Cycle 1'!E1383="","", 'New Cycle 1'!E1383),IF($A$20=8, IF('New Cycle 2'!E1383="","", 'New Cycle 2'!E1383),IF($A$20=9, IF('New Cycle 3'!E1383="","", 'New Cycle 3'!E1383),"")))))))))</f>
        <v/>
      </c>
      <c r="U1383" s="32" t="str">
        <f>IF($A$20=1,IF(UDDS!G1383="","",UDDS!G1383),IF($A$20=2,IF('FTP-75'!G1383="","",'FTP-75'!G1383),IF($A$20=3, IF('US06'!G1383="","",'US06'!G1383),IF($A$20=4, IF(NEDC!F1383="","", NEDC!F1383),IF($A$20=5, IF('JPN10-15'!F1383="","",'JPN10-15'!F1383),IF($A$20=6, IF(WLTC!G1383="","", WLTC!G1383),IF($A$20=7, IF('New Cycle 1'!F1383="","", 'New Cycle 1'!F1383),IF($A$20=8, IF('New Cycle 2'!F1383="","", 'New Cycle 2'!F1383),IF($A$20=9, IF('New Cycle 3'!F1383="","", 'New Cycle 3'!F1383),"")))))))))</f>
        <v/>
      </c>
    </row>
    <row r="1384" spans="16:21" x14ac:dyDescent="0.25">
      <c r="P1384" s="8" t="str">
        <f>IF($A$20=1,IF(UDDS!A1384="","",UDDS!A1384),IF($A$20=2,IF('FTP-75'!A1384="","",'FTP-75'!A1384),IF($A$20=3, IF('US06'!A1384="","",'US06'!A1384),IF($A$20=4, IF(NEDC!A1384="","", NEDC!A1384),IF($A$20=5, IF('JPN10-15'!A1384="","",'JPN10-15'!A1384),IF($A$20=6, IF(WLTC!B1384="","", WLTC!B1384),IF($A$20=7, IF('New Cycle 1'!A1384="","", 'New Cycle 1'!A1384),IF($A$20=8, IF('New Cycle 2'!A1384="","", 'New Cycle 3'!A1384),IF($A$20=9, IF('New Cycle 3'!A1384="","", 'New Cycle 3'!A1384),"")))))))))</f>
        <v/>
      </c>
      <c r="Q1384" s="32" t="str">
        <f>IF($A$20=1,IF(UDDS!C1384="","",UDDS!C1384),IF($A$20=2,IF('FTP-75'!C1384="","",'FTP-75'!C1384),IF($A$20=3, IF('US06'!C1384="","",'US06'!C1384),IF($A$20=4, IF(NEDC!B1384="","", NEDC!B1384),IF($A$20=5, IF('JPN10-15'!B1384="","",'JPN10-15'!B1384),IF($A$20=6, IF(WLTC!C1384="","", WLTC!C1384),IF($A$20=7, IF('New Cycle 1'!B1384="","", 'New Cycle 1'!B1384),IF($A$20=8, IF('New Cycle 2'!B1384="","", 'New Cycle 2'!B1384),IF($A$20=9, IF('New Cycle 3'!B1384="","", 'New Cycle 3'!B1384),"")))))))))</f>
        <v/>
      </c>
      <c r="R1384" s="32" t="str">
        <f>IF($A$20=1,IF(UDDS!D1384="","",UDDS!D1384),IF($A$20=2,IF('FTP-75'!D1384="","",'FTP-75'!D1384),IF($A$20=3, IF('US06'!D1384="","",'US06'!D1384),IF($A$20=4, IF(NEDC!C1384="","", NEDC!C1384),IF($A$20=5, IF('JPN10-15'!C1384="","",'JPN10-15'!C1384),IF($A$20=6, IF(WLTC!D1384="","", WLTC!D1384),IF($A$20=7, IF('New Cycle 1'!C1384="","", 'New Cycle 1'!C1384),IF($A$20=8, IF('New Cycle 2'!C1384="","", 'New Cycle 2'!C1384),IF($A$20=9, IF('New Cycle 3'!C1384="","", 'New Cycle 3'!C1384),"")))))))))</f>
        <v/>
      </c>
      <c r="S1384" s="32" t="str">
        <f>IF($A$20=1,IF(UDDS!E1384="","",UDDS!E1384),IF($A$20=2,IF('FTP-75'!E1384="","",'FTP-75'!E1384),IF($A$20=3, IF('US06'!E1384="","",'US06'!E1384),IF($A$20=4, IF(NEDC!D1384="","", NEDC!D1384),IF($A$20=5, IF('JPN10-15'!D1384="","",'JPN10-15'!D1384),IF($A$20=6, IF(WLTC!E1384="","", WLTC!E1384),IF($A$20=7, IF('New Cycle 1'!D1384="","", 'New Cycle 1'!D1384),IF($A$20=8, IF('New Cycle 2'!D1384="","", 'New Cycle 2'!D1384),IF($A$20=9, IF('New Cycle 3'!D1384="","", 'New Cycle 3'!D1384),"")))))))))</f>
        <v/>
      </c>
      <c r="T1384" s="32" t="str">
        <f>IF($A$20=1,IF(UDDS!F1384="","",UDDS!F1384),IF($A$20=2,IF('FTP-75'!F1384="","",'FTP-75'!F1384),IF($A$20=3, IF('US06'!F1384="","",'US06'!F1384),IF($A$20=4, IF(NEDC!E1384="","", NEDC!E1384),IF($A$20=5, IF('JPN10-15'!E1384="","",'JPN10-15'!E1384),IF($A$20=6, IF(WLTC!F1384="","", WLTC!F1384),IF($A$20=7, IF('New Cycle 1'!E1384="","", 'New Cycle 1'!E1384),IF($A$20=8, IF('New Cycle 2'!E1384="","", 'New Cycle 2'!E1384),IF($A$20=9, IF('New Cycle 3'!E1384="","", 'New Cycle 3'!E1384),"")))))))))</f>
        <v/>
      </c>
      <c r="U1384" s="32" t="str">
        <f>IF($A$20=1,IF(UDDS!G1384="","",UDDS!G1384),IF($A$20=2,IF('FTP-75'!G1384="","",'FTP-75'!G1384),IF($A$20=3, IF('US06'!G1384="","",'US06'!G1384),IF($A$20=4, IF(NEDC!F1384="","", NEDC!F1384),IF($A$20=5, IF('JPN10-15'!F1384="","",'JPN10-15'!F1384),IF($A$20=6, IF(WLTC!G1384="","", WLTC!G1384),IF($A$20=7, IF('New Cycle 1'!F1384="","", 'New Cycle 1'!F1384),IF($A$20=8, IF('New Cycle 2'!F1384="","", 'New Cycle 2'!F1384),IF($A$20=9, IF('New Cycle 3'!F1384="","", 'New Cycle 3'!F1384),"")))))))))</f>
        <v/>
      </c>
    </row>
    <row r="1385" spans="16:21" x14ac:dyDescent="0.25">
      <c r="P1385" s="8" t="str">
        <f>IF($A$20=1,IF(UDDS!A1385="","",UDDS!A1385),IF($A$20=2,IF('FTP-75'!A1385="","",'FTP-75'!A1385),IF($A$20=3, IF('US06'!A1385="","",'US06'!A1385),IF($A$20=4, IF(NEDC!A1385="","", NEDC!A1385),IF($A$20=5, IF('JPN10-15'!A1385="","",'JPN10-15'!A1385),IF($A$20=6, IF(WLTC!B1385="","", WLTC!B1385),IF($A$20=7, IF('New Cycle 1'!A1385="","", 'New Cycle 1'!A1385),IF($A$20=8, IF('New Cycle 2'!A1385="","", 'New Cycle 3'!A1385),IF($A$20=9, IF('New Cycle 3'!A1385="","", 'New Cycle 3'!A1385),"")))))))))</f>
        <v/>
      </c>
      <c r="Q1385" s="32" t="str">
        <f>IF($A$20=1,IF(UDDS!C1385="","",UDDS!C1385),IF($A$20=2,IF('FTP-75'!C1385="","",'FTP-75'!C1385),IF($A$20=3, IF('US06'!C1385="","",'US06'!C1385),IF($A$20=4, IF(NEDC!B1385="","", NEDC!B1385),IF($A$20=5, IF('JPN10-15'!B1385="","",'JPN10-15'!B1385),IF($A$20=6, IF(WLTC!C1385="","", WLTC!C1385),IF($A$20=7, IF('New Cycle 1'!B1385="","", 'New Cycle 1'!B1385),IF($A$20=8, IF('New Cycle 2'!B1385="","", 'New Cycle 2'!B1385),IF($A$20=9, IF('New Cycle 3'!B1385="","", 'New Cycle 3'!B1385),"")))))))))</f>
        <v/>
      </c>
      <c r="R1385" s="32" t="str">
        <f>IF($A$20=1,IF(UDDS!D1385="","",UDDS!D1385),IF($A$20=2,IF('FTP-75'!D1385="","",'FTP-75'!D1385),IF($A$20=3, IF('US06'!D1385="","",'US06'!D1385),IF($A$20=4, IF(NEDC!C1385="","", NEDC!C1385),IF($A$20=5, IF('JPN10-15'!C1385="","",'JPN10-15'!C1385),IF($A$20=6, IF(WLTC!D1385="","", WLTC!D1385),IF($A$20=7, IF('New Cycle 1'!C1385="","", 'New Cycle 1'!C1385),IF($A$20=8, IF('New Cycle 2'!C1385="","", 'New Cycle 2'!C1385),IF($A$20=9, IF('New Cycle 3'!C1385="","", 'New Cycle 3'!C1385),"")))))))))</f>
        <v/>
      </c>
      <c r="S1385" s="32" t="str">
        <f>IF($A$20=1,IF(UDDS!E1385="","",UDDS!E1385),IF($A$20=2,IF('FTP-75'!E1385="","",'FTP-75'!E1385),IF($A$20=3, IF('US06'!E1385="","",'US06'!E1385),IF($A$20=4, IF(NEDC!D1385="","", NEDC!D1385),IF($A$20=5, IF('JPN10-15'!D1385="","",'JPN10-15'!D1385),IF($A$20=6, IF(WLTC!E1385="","", WLTC!E1385),IF($A$20=7, IF('New Cycle 1'!D1385="","", 'New Cycle 1'!D1385),IF($A$20=8, IF('New Cycle 2'!D1385="","", 'New Cycle 2'!D1385),IF($A$20=9, IF('New Cycle 3'!D1385="","", 'New Cycle 3'!D1385),"")))))))))</f>
        <v/>
      </c>
      <c r="T1385" s="32" t="str">
        <f>IF($A$20=1,IF(UDDS!F1385="","",UDDS!F1385),IF($A$20=2,IF('FTP-75'!F1385="","",'FTP-75'!F1385),IF($A$20=3, IF('US06'!F1385="","",'US06'!F1385),IF($A$20=4, IF(NEDC!E1385="","", NEDC!E1385),IF($A$20=5, IF('JPN10-15'!E1385="","",'JPN10-15'!E1385),IF($A$20=6, IF(WLTC!F1385="","", WLTC!F1385),IF($A$20=7, IF('New Cycle 1'!E1385="","", 'New Cycle 1'!E1385),IF($A$20=8, IF('New Cycle 2'!E1385="","", 'New Cycle 2'!E1385),IF($A$20=9, IF('New Cycle 3'!E1385="","", 'New Cycle 3'!E1385),"")))))))))</f>
        <v/>
      </c>
      <c r="U1385" s="32" t="str">
        <f>IF($A$20=1,IF(UDDS!G1385="","",UDDS!G1385),IF($A$20=2,IF('FTP-75'!G1385="","",'FTP-75'!G1385),IF($A$20=3, IF('US06'!G1385="","",'US06'!G1385),IF($A$20=4, IF(NEDC!F1385="","", NEDC!F1385),IF($A$20=5, IF('JPN10-15'!F1385="","",'JPN10-15'!F1385),IF($A$20=6, IF(WLTC!G1385="","", WLTC!G1385),IF($A$20=7, IF('New Cycle 1'!F1385="","", 'New Cycle 1'!F1385),IF($A$20=8, IF('New Cycle 2'!F1385="","", 'New Cycle 2'!F1385),IF($A$20=9, IF('New Cycle 3'!F1385="","", 'New Cycle 3'!F1385),"")))))))))</f>
        <v/>
      </c>
    </row>
    <row r="1386" spans="16:21" x14ac:dyDescent="0.25">
      <c r="P1386" s="8" t="str">
        <f>IF($A$20=1,IF(UDDS!A1386="","",UDDS!A1386),IF($A$20=2,IF('FTP-75'!A1386="","",'FTP-75'!A1386),IF($A$20=3, IF('US06'!A1386="","",'US06'!A1386),IF($A$20=4, IF(NEDC!A1386="","", NEDC!A1386),IF($A$20=5, IF('JPN10-15'!A1386="","",'JPN10-15'!A1386),IF($A$20=6, IF(WLTC!B1386="","", WLTC!B1386),IF($A$20=7, IF('New Cycle 1'!A1386="","", 'New Cycle 1'!A1386),IF($A$20=8, IF('New Cycle 2'!A1386="","", 'New Cycle 3'!A1386),IF($A$20=9, IF('New Cycle 3'!A1386="","", 'New Cycle 3'!A1386),"")))))))))</f>
        <v/>
      </c>
      <c r="Q1386" s="32" t="str">
        <f>IF($A$20=1,IF(UDDS!C1386="","",UDDS!C1386),IF($A$20=2,IF('FTP-75'!C1386="","",'FTP-75'!C1386),IF($A$20=3, IF('US06'!C1386="","",'US06'!C1386),IF($A$20=4, IF(NEDC!B1386="","", NEDC!B1386),IF($A$20=5, IF('JPN10-15'!B1386="","",'JPN10-15'!B1386),IF($A$20=6, IF(WLTC!C1386="","", WLTC!C1386),IF($A$20=7, IF('New Cycle 1'!B1386="","", 'New Cycle 1'!B1386),IF($A$20=8, IF('New Cycle 2'!B1386="","", 'New Cycle 2'!B1386),IF($A$20=9, IF('New Cycle 3'!B1386="","", 'New Cycle 3'!B1386),"")))))))))</f>
        <v/>
      </c>
      <c r="R1386" s="32" t="str">
        <f>IF($A$20=1,IF(UDDS!D1386="","",UDDS!D1386),IF($A$20=2,IF('FTP-75'!D1386="","",'FTP-75'!D1386),IF($A$20=3, IF('US06'!D1386="","",'US06'!D1386),IF($A$20=4, IF(NEDC!C1386="","", NEDC!C1386),IF($A$20=5, IF('JPN10-15'!C1386="","",'JPN10-15'!C1386),IF($A$20=6, IF(WLTC!D1386="","", WLTC!D1386),IF($A$20=7, IF('New Cycle 1'!C1386="","", 'New Cycle 1'!C1386),IF($A$20=8, IF('New Cycle 2'!C1386="","", 'New Cycle 2'!C1386),IF($A$20=9, IF('New Cycle 3'!C1386="","", 'New Cycle 3'!C1386),"")))))))))</f>
        <v/>
      </c>
      <c r="S1386" s="32" t="str">
        <f>IF($A$20=1,IF(UDDS!E1386="","",UDDS!E1386),IF($A$20=2,IF('FTP-75'!E1386="","",'FTP-75'!E1386),IF($A$20=3, IF('US06'!E1386="","",'US06'!E1386),IF($A$20=4, IF(NEDC!D1386="","", NEDC!D1386),IF($A$20=5, IF('JPN10-15'!D1386="","",'JPN10-15'!D1386),IF($A$20=6, IF(WLTC!E1386="","", WLTC!E1386),IF($A$20=7, IF('New Cycle 1'!D1386="","", 'New Cycle 1'!D1386),IF($A$20=8, IF('New Cycle 2'!D1386="","", 'New Cycle 2'!D1386),IF($A$20=9, IF('New Cycle 3'!D1386="","", 'New Cycle 3'!D1386),"")))))))))</f>
        <v/>
      </c>
      <c r="T1386" s="32" t="str">
        <f>IF($A$20=1,IF(UDDS!F1386="","",UDDS!F1386),IF($A$20=2,IF('FTP-75'!F1386="","",'FTP-75'!F1386),IF($A$20=3, IF('US06'!F1386="","",'US06'!F1386),IF($A$20=4, IF(NEDC!E1386="","", NEDC!E1386),IF($A$20=5, IF('JPN10-15'!E1386="","",'JPN10-15'!E1386),IF($A$20=6, IF(WLTC!F1386="","", WLTC!F1386),IF($A$20=7, IF('New Cycle 1'!E1386="","", 'New Cycle 1'!E1386),IF($A$20=8, IF('New Cycle 2'!E1386="","", 'New Cycle 2'!E1386),IF($A$20=9, IF('New Cycle 3'!E1386="","", 'New Cycle 3'!E1386),"")))))))))</f>
        <v/>
      </c>
      <c r="U1386" s="32" t="str">
        <f>IF($A$20=1,IF(UDDS!G1386="","",UDDS!G1386),IF($A$20=2,IF('FTP-75'!G1386="","",'FTP-75'!G1386),IF($A$20=3, IF('US06'!G1386="","",'US06'!G1386),IF($A$20=4, IF(NEDC!F1386="","", NEDC!F1386),IF($A$20=5, IF('JPN10-15'!F1386="","",'JPN10-15'!F1386),IF($A$20=6, IF(WLTC!G1386="","", WLTC!G1386),IF($A$20=7, IF('New Cycle 1'!F1386="","", 'New Cycle 1'!F1386),IF($A$20=8, IF('New Cycle 2'!F1386="","", 'New Cycle 2'!F1386),IF($A$20=9, IF('New Cycle 3'!F1386="","", 'New Cycle 3'!F1386),"")))))))))</f>
        <v/>
      </c>
    </row>
    <row r="1387" spans="16:21" x14ac:dyDescent="0.25">
      <c r="P1387" s="8" t="str">
        <f>IF($A$20=1,IF(UDDS!A1387="","",UDDS!A1387),IF($A$20=2,IF('FTP-75'!A1387="","",'FTP-75'!A1387),IF($A$20=3, IF('US06'!A1387="","",'US06'!A1387),IF($A$20=4, IF(NEDC!A1387="","", NEDC!A1387),IF($A$20=5, IF('JPN10-15'!A1387="","",'JPN10-15'!A1387),IF($A$20=6, IF(WLTC!B1387="","", WLTC!B1387),IF($A$20=7, IF('New Cycle 1'!A1387="","", 'New Cycle 1'!A1387),IF($A$20=8, IF('New Cycle 2'!A1387="","", 'New Cycle 3'!A1387),IF($A$20=9, IF('New Cycle 3'!A1387="","", 'New Cycle 3'!A1387),"")))))))))</f>
        <v/>
      </c>
      <c r="Q1387" s="32" t="str">
        <f>IF($A$20=1,IF(UDDS!C1387="","",UDDS!C1387),IF($A$20=2,IF('FTP-75'!C1387="","",'FTP-75'!C1387),IF($A$20=3, IF('US06'!C1387="","",'US06'!C1387),IF($A$20=4, IF(NEDC!B1387="","", NEDC!B1387),IF($A$20=5, IF('JPN10-15'!B1387="","",'JPN10-15'!B1387),IF($A$20=6, IF(WLTC!C1387="","", WLTC!C1387),IF($A$20=7, IF('New Cycle 1'!B1387="","", 'New Cycle 1'!B1387),IF($A$20=8, IF('New Cycle 2'!B1387="","", 'New Cycle 2'!B1387),IF($A$20=9, IF('New Cycle 3'!B1387="","", 'New Cycle 3'!B1387),"")))))))))</f>
        <v/>
      </c>
      <c r="R1387" s="32" t="str">
        <f>IF($A$20=1,IF(UDDS!D1387="","",UDDS!D1387),IF($A$20=2,IF('FTP-75'!D1387="","",'FTP-75'!D1387),IF($A$20=3, IF('US06'!D1387="","",'US06'!D1387),IF($A$20=4, IF(NEDC!C1387="","", NEDC!C1387),IF($A$20=5, IF('JPN10-15'!C1387="","",'JPN10-15'!C1387),IF($A$20=6, IF(WLTC!D1387="","", WLTC!D1387),IF($A$20=7, IF('New Cycle 1'!C1387="","", 'New Cycle 1'!C1387),IF($A$20=8, IF('New Cycle 2'!C1387="","", 'New Cycle 2'!C1387),IF($A$20=9, IF('New Cycle 3'!C1387="","", 'New Cycle 3'!C1387),"")))))))))</f>
        <v/>
      </c>
      <c r="S1387" s="32" t="str">
        <f>IF($A$20=1,IF(UDDS!E1387="","",UDDS!E1387),IF($A$20=2,IF('FTP-75'!E1387="","",'FTP-75'!E1387),IF($A$20=3, IF('US06'!E1387="","",'US06'!E1387),IF($A$20=4, IF(NEDC!D1387="","", NEDC!D1387),IF($A$20=5, IF('JPN10-15'!D1387="","",'JPN10-15'!D1387),IF($A$20=6, IF(WLTC!E1387="","", WLTC!E1387),IF($A$20=7, IF('New Cycle 1'!D1387="","", 'New Cycle 1'!D1387),IF($A$20=8, IF('New Cycle 2'!D1387="","", 'New Cycle 2'!D1387),IF($A$20=9, IF('New Cycle 3'!D1387="","", 'New Cycle 3'!D1387),"")))))))))</f>
        <v/>
      </c>
      <c r="T1387" s="32" t="str">
        <f>IF($A$20=1,IF(UDDS!F1387="","",UDDS!F1387),IF($A$20=2,IF('FTP-75'!F1387="","",'FTP-75'!F1387),IF($A$20=3, IF('US06'!F1387="","",'US06'!F1387),IF($A$20=4, IF(NEDC!E1387="","", NEDC!E1387),IF($A$20=5, IF('JPN10-15'!E1387="","",'JPN10-15'!E1387),IF($A$20=6, IF(WLTC!F1387="","", WLTC!F1387),IF($A$20=7, IF('New Cycle 1'!E1387="","", 'New Cycle 1'!E1387),IF($A$20=8, IF('New Cycle 2'!E1387="","", 'New Cycle 2'!E1387),IF($A$20=9, IF('New Cycle 3'!E1387="","", 'New Cycle 3'!E1387),"")))))))))</f>
        <v/>
      </c>
      <c r="U1387" s="32" t="str">
        <f>IF($A$20=1,IF(UDDS!G1387="","",UDDS!G1387),IF($A$20=2,IF('FTP-75'!G1387="","",'FTP-75'!G1387),IF($A$20=3, IF('US06'!G1387="","",'US06'!G1387),IF($A$20=4, IF(NEDC!F1387="","", NEDC!F1387),IF($A$20=5, IF('JPN10-15'!F1387="","",'JPN10-15'!F1387),IF($A$20=6, IF(WLTC!G1387="","", WLTC!G1387),IF($A$20=7, IF('New Cycle 1'!F1387="","", 'New Cycle 1'!F1387),IF($A$20=8, IF('New Cycle 2'!F1387="","", 'New Cycle 2'!F1387),IF($A$20=9, IF('New Cycle 3'!F1387="","", 'New Cycle 3'!F1387),"")))))))))</f>
        <v/>
      </c>
    </row>
    <row r="1388" spans="16:21" x14ac:dyDescent="0.25">
      <c r="P1388" s="8" t="str">
        <f>IF($A$20=1,IF(UDDS!A1388="","",UDDS!A1388),IF($A$20=2,IF('FTP-75'!A1388="","",'FTP-75'!A1388),IF($A$20=3, IF('US06'!A1388="","",'US06'!A1388),IF($A$20=4, IF(NEDC!A1388="","", NEDC!A1388),IF($A$20=5, IF('JPN10-15'!A1388="","",'JPN10-15'!A1388),IF($A$20=6, IF(WLTC!B1388="","", WLTC!B1388),IF($A$20=7, IF('New Cycle 1'!A1388="","", 'New Cycle 1'!A1388),IF($A$20=8, IF('New Cycle 2'!A1388="","", 'New Cycle 3'!A1388),IF($A$20=9, IF('New Cycle 3'!A1388="","", 'New Cycle 3'!A1388),"")))))))))</f>
        <v/>
      </c>
      <c r="Q1388" s="32" t="str">
        <f>IF($A$20=1,IF(UDDS!C1388="","",UDDS!C1388),IF($A$20=2,IF('FTP-75'!C1388="","",'FTP-75'!C1388),IF($A$20=3, IF('US06'!C1388="","",'US06'!C1388),IF($A$20=4, IF(NEDC!B1388="","", NEDC!B1388),IF($A$20=5, IF('JPN10-15'!B1388="","",'JPN10-15'!B1388),IF($A$20=6, IF(WLTC!C1388="","", WLTC!C1388),IF($A$20=7, IF('New Cycle 1'!B1388="","", 'New Cycle 1'!B1388),IF($A$20=8, IF('New Cycle 2'!B1388="","", 'New Cycle 2'!B1388),IF($A$20=9, IF('New Cycle 3'!B1388="","", 'New Cycle 3'!B1388),"")))))))))</f>
        <v/>
      </c>
      <c r="R1388" s="32" t="str">
        <f>IF($A$20=1,IF(UDDS!D1388="","",UDDS!D1388),IF($A$20=2,IF('FTP-75'!D1388="","",'FTP-75'!D1388),IF($A$20=3, IF('US06'!D1388="","",'US06'!D1388),IF($A$20=4, IF(NEDC!C1388="","", NEDC!C1388),IF($A$20=5, IF('JPN10-15'!C1388="","",'JPN10-15'!C1388),IF($A$20=6, IF(WLTC!D1388="","", WLTC!D1388),IF($A$20=7, IF('New Cycle 1'!C1388="","", 'New Cycle 1'!C1388),IF($A$20=8, IF('New Cycle 2'!C1388="","", 'New Cycle 2'!C1388),IF($A$20=9, IF('New Cycle 3'!C1388="","", 'New Cycle 3'!C1388),"")))))))))</f>
        <v/>
      </c>
      <c r="S1388" s="32" t="str">
        <f>IF($A$20=1,IF(UDDS!E1388="","",UDDS!E1388),IF($A$20=2,IF('FTP-75'!E1388="","",'FTP-75'!E1388),IF($A$20=3, IF('US06'!E1388="","",'US06'!E1388),IF($A$20=4, IF(NEDC!D1388="","", NEDC!D1388),IF($A$20=5, IF('JPN10-15'!D1388="","",'JPN10-15'!D1388),IF($A$20=6, IF(WLTC!E1388="","", WLTC!E1388),IF($A$20=7, IF('New Cycle 1'!D1388="","", 'New Cycle 1'!D1388),IF($A$20=8, IF('New Cycle 2'!D1388="","", 'New Cycle 2'!D1388),IF($A$20=9, IF('New Cycle 3'!D1388="","", 'New Cycle 3'!D1388),"")))))))))</f>
        <v/>
      </c>
      <c r="T1388" s="32" t="str">
        <f>IF($A$20=1,IF(UDDS!F1388="","",UDDS!F1388),IF($A$20=2,IF('FTP-75'!F1388="","",'FTP-75'!F1388),IF($A$20=3, IF('US06'!F1388="","",'US06'!F1388),IF($A$20=4, IF(NEDC!E1388="","", NEDC!E1388),IF($A$20=5, IF('JPN10-15'!E1388="","",'JPN10-15'!E1388),IF($A$20=6, IF(WLTC!F1388="","", WLTC!F1388),IF($A$20=7, IF('New Cycle 1'!E1388="","", 'New Cycle 1'!E1388),IF($A$20=8, IF('New Cycle 2'!E1388="","", 'New Cycle 2'!E1388),IF($A$20=9, IF('New Cycle 3'!E1388="","", 'New Cycle 3'!E1388),"")))))))))</f>
        <v/>
      </c>
      <c r="U1388" s="32" t="str">
        <f>IF($A$20=1,IF(UDDS!G1388="","",UDDS!G1388),IF($A$20=2,IF('FTP-75'!G1388="","",'FTP-75'!G1388),IF($A$20=3, IF('US06'!G1388="","",'US06'!G1388),IF($A$20=4, IF(NEDC!F1388="","", NEDC!F1388),IF($A$20=5, IF('JPN10-15'!F1388="","",'JPN10-15'!F1388),IF($A$20=6, IF(WLTC!G1388="","", WLTC!G1388),IF($A$20=7, IF('New Cycle 1'!F1388="","", 'New Cycle 1'!F1388),IF($A$20=8, IF('New Cycle 2'!F1388="","", 'New Cycle 2'!F1388),IF($A$20=9, IF('New Cycle 3'!F1388="","", 'New Cycle 3'!F1388),"")))))))))</f>
        <v/>
      </c>
    </row>
    <row r="1389" spans="16:21" x14ac:dyDescent="0.25">
      <c r="P1389" s="8" t="str">
        <f>IF($A$20=1,IF(UDDS!A1389="","",UDDS!A1389),IF($A$20=2,IF('FTP-75'!A1389="","",'FTP-75'!A1389),IF($A$20=3, IF('US06'!A1389="","",'US06'!A1389),IF($A$20=4, IF(NEDC!A1389="","", NEDC!A1389),IF($A$20=5, IF('JPN10-15'!A1389="","",'JPN10-15'!A1389),IF($A$20=6, IF(WLTC!B1389="","", WLTC!B1389),IF($A$20=7, IF('New Cycle 1'!A1389="","", 'New Cycle 1'!A1389),IF($A$20=8, IF('New Cycle 2'!A1389="","", 'New Cycle 3'!A1389),IF($A$20=9, IF('New Cycle 3'!A1389="","", 'New Cycle 3'!A1389),"")))))))))</f>
        <v/>
      </c>
      <c r="Q1389" s="32" t="str">
        <f>IF($A$20=1,IF(UDDS!C1389="","",UDDS!C1389),IF($A$20=2,IF('FTP-75'!C1389="","",'FTP-75'!C1389),IF($A$20=3, IF('US06'!C1389="","",'US06'!C1389),IF($A$20=4, IF(NEDC!B1389="","", NEDC!B1389),IF($A$20=5, IF('JPN10-15'!B1389="","",'JPN10-15'!B1389),IF($A$20=6, IF(WLTC!C1389="","", WLTC!C1389),IF($A$20=7, IF('New Cycle 1'!B1389="","", 'New Cycle 1'!B1389),IF($A$20=8, IF('New Cycle 2'!B1389="","", 'New Cycle 2'!B1389),IF($A$20=9, IF('New Cycle 3'!B1389="","", 'New Cycle 3'!B1389),"")))))))))</f>
        <v/>
      </c>
      <c r="R1389" s="32" t="str">
        <f>IF($A$20=1,IF(UDDS!D1389="","",UDDS!D1389),IF($A$20=2,IF('FTP-75'!D1389="","",'FTP-75'!D1389),IF($A$20=3, IF('US06'!D1389="","",'US06'!D1389),IF($A$20=4, IF(NEDC!C1389="","", NEDC!C1389),IF($A$20=5, IF('JPN10-15'!C1389="","",'JPN10-15'!C1389),IF($A$20=6, IF(WLTC!D1389="","", WLTC!D1389),IF($A$20=7, IF('New Cycle 1'!C1389="","", 'New Cycle 1'!C1389),IF($A$20=8, IF('New Cycle 2'!C1389="","", 'New Cycle 2'!C1389),IF($A$20=9, IF('New Cycle 3'!C1389="","", 'New Cycle 3'!C1389),"")))))))))</f>
        <v/>
      </c>
      <c r="S1389" s="32" t="str">
        <f>IF($A$20=1,IF(UDDS!E1389="","",UDDS!E1389),IF($A$20=2,IF('FTP-75'!E1389="","",'FTP-75'!E1389),IF($A$20=3, IF('US06'!E1389="","",'US06'!E1389),IF($A$20=4, IF(NEDC!D1389="","", NEDC!D1389),IF($A$20=5, IF('JPN10-15'!D1389="","",'JPN10-15'!D1389),IF($A$20=6, IF(WLTC!E1389="","", WLTC!E1389),IF($A$20=7, IF('New Cycle 1'!D1389="","", 'New Cycle 1'!D1389),IF($A$20=8, IF('New Cycle 2'!D1389="","", 'New Cycle 2'!D1389),IF($A$20=9, IF('New Cycle 3'!D1389="","", 'New Cycle 3'!D1389),"")))))))))</f>
        <v/>
      </c>
      <c r="T1389" s="32" t="str">
        <f>IF($A$20=1,IF(UDDS!F1389="","",UDDS!F1389),IF($A$20=2,IF('FTP-75'!F1389="","",'FTP-75'!F1389),IF($A$20=3, IF('US06'!F1389="","",'US06'!F1389),IF($A$20=4, IF(NEDC!E1389="","", NEDC!E1389),IF($A$20=5, IF('JPN10-15'!E1389="","",'JPN10-15'!E1389),IF($A$20=6, IF(WLTC!F1389="","", WLTC!F1389),IF($A$20=7, IF('New Cycle 1'!E1389="","", 'New Cycle 1'!E1389),IF($A$20=8, IF('New Cycle 2'!E1389="","", 'New Cycle 2'!E1389),IF($A$20=9, IF('New Cycle 3'!E1389="","", 'New Cycle 3'!E1389),"")))))))))</f>
        <v/>
      </c>
      <c r="U1389" s="32" t="str">
        <f>IF($A$20=1,IF(UDDS!G1389="","",UDDS!G1389),IF($A$20=2,IF('FTP-75'!G1389="","",'FTP-75'!G1389),IF($A$20=3, IF('US06'!G1389="","",'US06'!G1389),IF($A$20=4, IF(NEDC!F1389="","", NEDC!F1389),IF($A$20=5, IF('JPN10-15'!F1389="","",'JPN10-15'!F1389),IF($A$20=6, IF(WLTC!G1389="","", WLTC!G1389),IF($A$20=7, IF('New Cycle 1'!F1389="","", 'New Cycle 1'!F1389),IF($A$20=8, IF('New Cycle 2'!F1389="","", 'New Cycle 2'!F1389),IF($A$20=9, IF('New Cycle 3'!F1389="","", 'New Cycle 3'!F1389),"")))))))))</f>
        <v/>
      </c>
    </row>
    <row r="1390" spans="16:21" x14ac:dyDescent="0.25">
      <c r="P1390" s="8" t="str">
        <f>IF($A$20=1,IF(UDDS!A1390="","",UDDS!A1390),IF($A$20=2,IF('FTP-75'!A1390="","",'FTP-75'!A1390),IF($A$20=3, IF('US06'!A1390="","",'US06'!A1390),IF($A$20=4, IF(NEDC!A1390="","", NEDC!A1390),IF($A$20=5, IF('JPN10-15'!A1390="","",'JPN10-15'!A1390),IF($A$20=6, IF(WLTC!B1390="","", WLTC!B1390),IF($A$20=7, IF('New Cycle 1'!A1390="","", 'New Cycle 1'!A1390),IF($A$20=8, IF('New Cycle 2'!A1390="","", 'New Cycle 3'!A1390),IF($A$20=9, IF('New Cycle 3'!A1390="","", 'New Cycle 3'!A1390),"")))))))))</f>
        <v/>
      </c>
      <c r="Q1390" s="32" t="str">
        <f>IF($A$20=1,IF(UDDS!C1390="","",UDDS!C1390),IF($A$20=2,IF('FTP-75'!C1390="","",'FTP-75'!C1390),IF($A$20=3, IF('US06'!C1390="","",'US06'!C1390),IF($A$20=4, IF(NEDC!B1390="","", NEDC!B1390),IF($A$20=5, IF('JPN10-15'!B1390="","",'JPN10-15'!B1390),IF($A$20=6, IF(WLTC!C1390="","", WLTC!C1390),IF($A$20=7, IF('New Cycle 1'!B1390="","", 'New Cycle 1'!B1390),IF($A$20=8, IF('New Cycle 2'!B1390="","", 'New Cycle 2'!B1390),IF($A$20=9, IF('New Cycle 3'!B1390="","", 'New Cycle 3'!B1390),"")))))))))</f>
        <v/>
      </c>
      <c r="R1390" s="32" t="str">
        <f>IF($A$20=1,IF(UDDS!D1390="","",UDDS!D1390),IF($A$20=2,IF('FTP-75'!D1390="","",'FTP-75'!D1390),IF($A$20=3, IF('US06'!D1390="","",'US06'!D1390),IF($A$20=4, IF(NEDC!C1390="","", NEDC!C1390),IF($A$20=5, IF('JPN10-15'!C1390="","",'JPN10-15'!C1390),IF($A$20=6, IF(WLTC!D1390="","", WLTC!D1390),IF($A$20=7, IF('New Cycle 1'!C1390="","", 'New Cycle 1'!C1390),IF($A$20=8, IF('New Cycle 2'!C1390="","", 'New Cycle 2'!C1390),IF($A$20=9, IF('New Cycle 3'!C1390="","", 'New Cycle 3'!C1390),"")))))))))</f>
        <v/>
      </c>
      <c r="S1390" s="32" t="str">
        <f>IF($A$20=1,IF(UDDS!E1390="","",UDDS!E1390),IF($A$20=2,IF('FTP-75'!E1390="","",'FTP-75'!E1390),IF($A$20=3, IF('US06'!E1390="","",'US06'!E1390),IF($A$20=4, IF(NEDC!D1390="","", NEDC!D1390),IF($A$20=5, IF('JPN10-15'!D1390="","",'JPN10-15'!D1390),IF($A$20=6, IF(WLTC!E1390="","", WLTC!E1390),IF($A$20=7, IF('New Cycle 1'!D1390="","", 'New Cycle 1'!D1390),IF($A$20=8, IF('New Cycle 2'!D1390="","", 'New Cycle 2'!D1390),IF($A$20=9, IF('New Cycle 3'!D1390="","", 'New Cycle 3'!D1390),"")))))))))</f>
        <v/>
      </c>
      <c r="T1390" s="32" t="str">
        <f>IF($A$20=1,IF(UDDS!F1390="","",UDDS!F1390),IF($A$20=2,IF('FTP-75'!F1390="","",'FTP-75'!F1390),IF($A$20=3, IF('US06'!F1390="","",'US06'!F1390),IF($A$20=4, IF(NEDC!E1390="","", NEDC!E1390),IF($A$20=5, IF('JPN10-15'!E1390="","",'JPN10-15'!E1390),IF($A$20=6, IF(WLTC!F1390="","", WLTC!F1390),IF($A$20=7, IF('New Cycle 1'!E1390="","", 'New Cycle 1'!E1390),IF($A$20=8, IF('New Cycle 2'!E1390="","", 'New Cycle 2'!E1390),IF($A$20=9, IF('New Cycle 3'!E1390="","", 'New Cycle 3'!E1390),"")))))))))</f>
        <v/>
      </c>
      <c r="U1390" s="32" t="str">
        <f>IF($A$20=1,IF(UDDS!G1390="","",UDDS!G1390),IF($A$20=2,IF('FTP-75'!G1390="","",'FTP-75'!G1390),IF($A$20=3, IF('US06'!G1390="","",'US06'!G1390),IF($A$20=4, IF(NEDC!F1390="","", NEDC!F1390),IF($A$20=5, IF('JPN10-15'!F1390="","",'JPN10-15'!F1390),IF($A$20=6, IF(WLTC!G1390="","", WLTC!G1390),IF($A$20=7, IF('New Cycle 1'!F1390="","", 'New Cycle 1'!F1390),IF($A$20=8, IF('New Cycle 2'!F1390="","", 'New Cycle 2'!F1390),IF($A$20=9, IF('New Cycle 3'!F1390="","", 'New Cycle 3'!F1390),"")))))))))</f>
        <v/>
      </c>
    </row>
    <row r="1391" spans="16:21" x14ac:dyDescent="0.25">
      <c r="P1391" s="8" t="str">
        <f>IF($A$20=1,IF(UDDS!A1391="","",UDDS!A1391),IF($A$20=2,IF('FTP-75'!A1391="","",'FTP-75'!A1391),IF($A$20=3, IF('US06'!A1391="","",'US06'!A1391),IF($A$20=4, IF(NEDC!A1391="","", NEDC!A1391),IF($A$20=5, IF('JPN10-15'!A1391="","",'JPN10-15'!A1391),IF($A$20=6, IF(WLTC!B1391="","", WLTC!B1391),IF($A$20=7, IF('New Cycle 1'!A1391="","", 'New Cycle 1'!A1391),IF($A$20=8, IF('New Cycle 2'!A1391="","", 'New Cycle 3'!A1391),IF($A$20=9, IF('New Cycle 3'!A1391="","", 'New Cycle 3'!A1391),"")))))))))</f>
        <v/>
      </c>
      <c r="Q1391" s="32" t="str">
        <f>IF($A$20=1,IF(UDDS!C1391="","",UDDS!C1391),IF($A$20=2,IF('FTP-75'!C1391="","",'FTP-75'!C1391),IF($A$20=3, IF('US06'!C1391="","",'US06'!C1391),IF($A$20=4, IF(NEDC!B1391="","", NEDC!B1391),IF($A$20=5, IF('JPN10-15'!B1391="","",'JPN10-15'!B1391),IF($A$20=6, IF(WLTC!C1391="","", WLTC!C1391),IF($A$20=7, IF('New Cycle 1'!B1391="","", 'New Cycle 1'!B1391),IF($A$20=8, IF('New Cycle 2'!B1391="","", 'New Cycle 2'!B1391),IF($A$20=9, IF('New Cycle 3'!B1391="","", 'New Cycle 3'!B1391),"")))))))))</f>
        <v/>
      </c>
      <c r="R1391" s="32" t="str">
        <f>IF($A$20=1,IF(UDDS!D1391="","",UDDS!D1391),IF($A$20=2,IF('FTP-75'!D1391="","",'FTP-75'!D1391),IF($A$20=3, IF('US06'!D1391="","",'US06'!D1391),IF($A$20=4, IF(NEDC!C1391="","", NEDC!C1391),IF($A$20=5, IF('JPN10-15'!C1391="","",'JPN10-15'!C1391),IF($A$20=6, IF(WLTC!D1391="","", WLTC!D1391),IF($A$20=7, IF('New Cycle 1'!C1391="","", 'New Cycle 1'!C1391),IF($A$20=8, IF('New Cycle 2'!C1391="","", 'New Cycle 2'!C1391),IF($A$20=9, IF('New Cycle 3'!C1391="","", 'New Cycle 3'!C1391),"")))))))))</f>
        <v/>
      </c>
      <c r="S1391" s="32" t="str">
        <f>IF($A$20=1,IF(UDDS!E1391="","",UDDS!E1391),IF($A$20=2,IF('FTP-75'!E1391="","",'FTP-75'!E1391),IF($A$20=3, IF('US06'!E1391="","",'US06'!E1391),IF($A$20=4, IF(NEDC!D1391="","", NEDC!D1391),IF($A$20=5, IF('JPN10-15'!D1391="","",'JPN10-15'!D1391),IF($A$20=6, IF(WLTC!E1391="","", WLTC!E1391),IF($A$20=7, IF('New Cycle 1'!D1391="","", 'New Cycle 1'!D1391),IF($A$20=8, IF('New Cycle 2'!D1391="","", 'New Cycle 2'!D1391),IF($A$20=9, IF('New Cycle 3'!D1391="","", 'New Cycle 3'!D1391),"")))))))))</f>
        <v/>
      </c>
      <c r="T1391" s="32" t="str">
        <f>IF($A$20=1,IF(UDDS!F1391="","",UDDS!F1391),IF($A$20=2,IF('FTP-75'!F1391="","",'FTP-75'!F1391),IF($A$20=3, IF('US06'!F1391="","",'US06'!F1391),IF($A$20=4, IF(NEDC!E1391="","", NEDC!E1391),IF($A$20=5, IF('JPN10-15'!E1391="","",'JPN10-15'!E1391),IF($A$20=6, IF(WLTC!F1391="","", WLTC!F1391),IF($A$20=7, IF('New Cycle 1'!E1391="","", 'New Cycle 1'!E1391),IF($A$20=8, IF('New Cycle 2'!E1391="","", 'New Cycle 2'!E1391),IF($A$20=9, IF('New Cycle 3'!E1391="","", 'New Cycle 3'!E1391),"")))))))))</f>
        <v/>
      </c>
      <c r="U1391" s="32" t="str">
        <f>IF($A$20=1,IF(UDDS!G1391="","",UDDS!G1391),IF($A$20=2,IF('FTP-75'!G1391="","",'FTP-75'!G1391),IF($A$20=3, IF('US06'!G1391="","",'US06'!G1391),IF($A$20=4, IF(NEDC!F1391="","", NEDC!F1391),IF($A$20=5, IF('JPN10-15'!F1391="","",'JPN10-15'!F1391),IF($A$20=6, IF(WLTC!G1391="","", WLTC!G1391),IF($A$20=7, IF('New Cycle 1'!F1391="","", 'New Cycle 1'!F1391),IF($A$20=8, IF('New Cycle 2'!F1391="","", 'New Cycle 2'!F1391),IF($A$20=9, IF('New Cycle 3'!F1391="","", 'New Cycle 3'!F1391),"")))))))))</f>
        <v/>
      </c>
    </row>
    <row r="1392" spans="16:21" x14ac:dyDescent="0.25">
      <c r="P1392" s="8" t="str">
        <f>IF($A$20=1,IF(UDDS!A1392="","",UDDS!A1392),IF($A$20=2,IF('FTP-75'!A1392="","",'FTP-75'!A1392),IF($A$20=3, IF('US06'!A1392="","",'US06'!A1392),IF($A$20=4, IF(NEDC!A1392="","", NEDC!A1392),IF($A$20=5, IF('JPN10-15'!A1392="","",'JPN10-15'!A1392),IF($A$20=6, IF(WLTC!B1392="","", WLTC!B1392),IF($A$20=7, IF('New Cycle 1'!A1392="","", 'New Cycle 1'!A1392),IF($A$20=8, IF('New Cycle 2'!A1392="","", 'New Cycle 3'!A1392),IF($A$20=9, IF('New Cycle 3'!A1392="","", 'New Cycle 3'!A1392),"")))))))))</f>
        <v/>
      </c>
      <c r="Q1392" s="32" t="str">
        <f>IF($A$20=1,IF(UDDS!C1392="","",UDDS!C1392),IF($A$20=2,IF('FTP-75'!C1392="","",'FTP-75'!C1392),IF($A$20=3, IF('US06'!C1392="","",'US06'!C1392),IF($A$20=4, IF(NEDC!B1392="","", NEDC!B1392),IF($A$20=5, IF('JPN10-15'!B1392="","",'JPN10-15'!B1392),IF($A$20=6, IF(WLTC!C1392="","", WLTC!C1392),IF($A$20=7, IF('New Cycle 1'!B1392="","", 'New Cycle 1'!B1392),IF($A$20=8, IF('New Cycle 2'!B1392="","", 'New Cycle 2'!B1392),IF($A$20=9, IF('New Cycle 3'!B1392="","", 'New Cycle 3'!B1392),"")))))))))</f>
        <v/>
      </c>
      <c r="R1392" s="32" t="str">
        <f>IF($A$20=1,IF(UDDS!D1392="","",UDDS!D1392),IF($A$20=2,IF('FTP-75'!D1392="","",'FTP-75'!D1392),IF($A$20=3, IF('US06'!D1392="","",'US06'!D1392),IF($A$20=4, IF(NEDC!C1392="","", NEDC!C1392),IF($A$20=5, IF('JPN10-15'!C1392="","",'JPN10-15'!C1392),IF($A$20=6, IF(WLTC!D1392="","", WLTC!D1392),IF($A$20=7, IF('New Cycle 1'!C1392="","", 'New Cycle 1'!C1392),IF($A$20=8, IF('New Cycle 2'!C1392="","", 'New Cycle 2'!C1392),IF($A$20=9, IF('New Cycle 3'!C1392="","", 'New Cycle 3'!C1392),"")))))))))</f>
        <v/>
      </c>
      <c r="S1392" s="32" t="str">
        <f>IF($A$20=1,IF(UDDS!E1392="","",UDDS!E1392),IF($A$20=2,IF('FTP-75'!E1392="","",'FTP-75'!E1392),IF($A$20=3, IF('US06'!E1392="","",'US06'!E1392),IF($A$20=4, IF(NEDC!D1392="","", NEDC!D1392),IF($A$20=5, IF('JPN10-15'!D1392="","",'JPN10-15'!D1392),IF($A$20=6, IF(WLTC!E1392="","", WLTC!E1392),IF($A$20=7, IF('New Cycle 1'!D1392="","", 'New Cycle 1'!D1392),IF($A$20=8, IF('New Cycle 2'!D1392="","", 'New Cycle 2'!D1392),IF($A$20=9, IF('New Cycle 3'!D1392="","", 'New Cycle 3'!D1392),"")))))))))</f>
        <v/>
      </c>
      <c r="T1392" s="32" t="str">
        <f>IF($A$20=1,IF(UDDS!F1392="","",UDDS!F1392),IF($A$20=2,IF('FTP-75'!F1392="","",'FTP-75'!F1392),IF($A$20=3, IF('US06'!F1392="","",'US06'!F1392),IF($A$20=4, IF(NEDC!E1392="","", NEDC!E1392),IF($A$20=5, IF('JPN10-15'!E1392="","",'JPN10-15'!E1392),IF($A$20=6, IF(WLTC!F1392="","", WLTC!F1392),IF($A$20=7, IF('New Cycle 1'!E1392="","", 'New Cycle 1'!E1392),IF($A$20=8, IF('New Cycle 2'!E1392="","", 'New Cycle 2'!E1392),IF($A$20=9, IF('New Cycle 3'!E1392="","", 'New Cycle 3'!E1392),"")))))))))</f>
        <v/>
      </c>
      <c r="U1392" s="32" t="str">
        <f>IF($A$20=1,IF(UDDS!G1392="","",UDDS!G1392),IF($A$20=2,IF('FTP-75'!G1392="","",'FTP-75'!G1392),IF($A$20=3, IF('US06'!G1392="","",'US06'!G1392),IF($A$20=4, IF(NEDC!F1392="","", NEDC!F1392),IF($A$20=5, IF('JPN10-15'!F1392="","",'JPN10-15'!F1392),IF($A$20=6, IF(WLTC!G1392="","", WLTC!G1392),IF($A$20=7, IF('New Cycle 1'!F1392="","", 'New Cycle 1'!F1392),IF($A$20=8, IF('New Cycle 2'!F1392="","", 'New Cycle 2'!F1392),IF($A$20=9, IF('New Cycle 3'!F1392="","", 'New Cycle 3'!F1392),"")))))))))</f>
        <v/>
      </c>
    </row>
    <row r="1393" spans="16:21" x14ac:dyDescent="0.25">
      <c r="P1393" s="8" t="str">
        <f>IF($A$20=1,IF(UDDS!A1393="","",UDDS!A1393),IF($A$20=2,IF('FTP-75'!A1393="","",'FTP-75'!A1393),IF($A$20=3, IF('US06'!A1393="","",'US06'!A1393),IF($A$20=4, IF(NEDC!A1393="","", NEDC!A1393),IF($A$20=5, IF('JPN10-15'!A1393="","",'JPN10-15'!A1393),IF($A$20=6, IF(WLTC!B1393="","", WLTC!B1393),IF($A$20=7, IF('New Cycle 1'!A1393="","", 'New Cycle 1'!A1393),IF($A$20=8, IF('New Cycle 2'!A1393="","", 'New Cycle 3'!A1393),IF($A$20=9, IF('New Cycle 3'!A1393="","", 'New Cycle 3'!A1393),"")))))))))</f>
        <v/>
      </c>
      <c r="Q1393" s="32" t="str">
        <f>IF($A$20=1,IF(UDDS!C1393="","",UDDS!C1393),IF($A$20=2,IF('FTP-75'!C1393="","",'FTP-75'!C1393),IF($A$20=3, IF('US06'!C1393="","",'US06'!C1393),IF($A$20=4, IF(NEDC!B1393="","", NEDC!B1393),IF($A$20=5, IF('JPN10-15'!B1393="","",'JPN10-15'!B1393),IF($A$20=6, IF(WLTC!C1393="","", WLTC!C1393),IF($A$20=7, IF('New Cycle 1'!B1393="","", 'New Cycle 1'!B1393),IF($A$20=8, IF('New Cycle 2'!B1393="","", 'New Cycle 2'!B1393),IF($A$20=9, IF('New Cycle 3'!B1393="","", 'New Cycle 3'!B1393),"")))))))))</f>
        <v/>
      </c>
      <c r="R1393" s="32" t="str">
        <f>IF($A$20=1,IF(UDDS!D1393="","",UDDS!D1393),IF($A$20=2,IF('FTP-75'!D1393="","",'FTP-75'!D1393),IF($A$20=3, IF('US06'!D1393="","",'US06'!D1393),IF($A$20=4, IF(NEDC!C1393="","", NEDC!C1393),IF($A$20=5, IF('JPN10-15'!C1393="","",'JPN10-15'!C1393),IF($A$20=6, IF(WLTC!D1393="","", WLTC!D1393),IF($A$20=7, IF('New Cycle 1'!C1393="","", 'New Cycle 1'!C1393),IF($A$20=8, IF('New Cycle 2'!C1393="","", 'New Cycle 2'!C1393),IF($A$20=9, IF('New Cycle 3'!C1393="","", 'New Cycle 3'!C1393),"")))))))))</f>
        <v/>
      </c>
      <c r="S1393" s="32" t="str">
        <f>IF($A$20=1,IF(UDDS!E1393="","",UDDS!E1393),IF($A$20=2,IF('FTP-75'!E1393="","",'FTP-75'!E1393),IF($A$20=3, IF('US06'!E1393="","",'US06'!E1393),IF($A$20=4, IF(NEDC!D1393="","", NEDC!D1393),IF($A$20=5, IF('JPN10-15'!D1393="","",'JPN10-15'!D1393),IF($A$20=6, IF(WLTC!E1393="","", WLTC!E1393),IF($A$20=7, IF('New Cycle 1'!D1393="","", 'New Cycle 1'!D1393),IF($A$20=8, IF('New Cycle 2'!D1393="","", 'New Cycle 2'!D1393),IF($A$20=9, IF('New Cycle 3'!D1393="","", 'New Cycle 3'!D1393),"")))))))))</f>
        <v/>
      </c>
      <c r="T1393" s="32" t="str">
        <f>IF($A$20=1,IF(UDDS!F1393="","",UDDS!F1393),IF($A$20=2,IF('FTP-75'!F1393="","",'FTP-75'!F1393),IF($A$20=3, IF('US06'!F1393="","",'US06'!F1393),IF($A$20=4, IF(NEDC!E1393="","", NEDC!E1393),IF($A$20=5, IF('JPN10-15'!E1393="","",'JPN10-15'!E1393),IF($A$20=6, IF(WLTC!F1393="","", WLTC!F1393),IF($A$20=7, IF('New Cycle 1'!E1393="","", 'New Cycle 1'!E1393),IF($A$20=8, IF('New Cycle 2'!E1393="","", 'New Cycle 2'!E1393),IF($A$20=9, IF('New Cycle 3'!E1393="","", 'New Cycle 3'!E1393),"")))))))))</f>
        <v/>
      </c>
      <c r="U1393" s="32" t="str">
        <f>IF($A$20=1,IF(UDDS!G1393="","",UDDS!G1393),IF($A$20=2,IF('FTP-75'!G1393="","",'FTP-75'!G1393),IF($A$20=3, IF('US06'!G1393="","",'US06'!G1393),IF($A$20=4, IF(NEDC!F1393="","", NEDC!F1393),IF($A$20=5, IF('JPN10-15'!F1393="","",'JPN10-15'!F1393),IF($A$20=6, IF(WLTC!G1393="","", WLTC!G1393),IF($A$20=7, IF('New Cycle 1'!F1393="","", 'New Cycle 1'!F1393),IF($A$20=8, IF('New Cycle 2'!F1393="","", 'New Cycle 2'!F1393),IF($A$20=9, IF('New Cycle 3'!F1393="","", 'New Cycle 3'!F1393),"")))))))))</f>
        <v/>
      </c>
    </row>
    <row r="1394" spans="16:21" x14ac:dyDescent="0.25">
      <c r="P1394" s="8" t="str">
        <f>IF($A$20=1,IF(UDDS!A1394="","",UDDS!A1394),IF($A$20=2,IF('FTP-75'!A1394="","",'FTP-75'!A1394),IF($A$20=3, IF('US06'!A1394="","",'US06'!A1394),IF($A$20=4, IF(NEDC!A1394="","", NEDC!A1394),IF($A$20=5, IF('JPN10-15'!A1394="","",'JPN10-15'!A1394),IF($A$20=6, IF(WLTC!B1394="","", WLTC!B1394),IF($A$20=7, IF('New Cycle 1'!A1394="","", 'New Cycle 1'!A1394),IF($A$20=8, IF('New Cycle 2'!A1394="","", 'New Cycle 3'!A1394),IF($A$20=9, IF('New Cycle 3'!A1394="","", 'New Cycle 3'!A1394),"")))))))))</f>
        <v/>
      </c>
      <c r="Q1394" s="32" t="str">
        <f>IF($A$20=1,IF(UDDS!C1394="","",UDDS!C1394),IF($A$20=2,IF('FTP-75'!C1394="","",'FTP-75'!C1394),IF($A$20=3, IF('US06'!C1394="","",'US06'!C1394),IF($A$20=4, IF(NEDC!B1394="","", NEDC!B1394),IF($A$20=5, IF('JPN10-15'!B1394="","",'JPN10-15'!B1394),IF($A$20=6, IF(WLTC!C1394="","", WLTC!C1394),IF($A$20=7, IF('New Cycle 1'!B1394="","", 'New Cycle 1'!B1394),IF($A$20=8, IF('New Cycle 2'!B1394="","", 'New Cycle 2'!B1394),IF($A$20=9, IF('New Cycle 3'!B1394="","", 'New Cycle 3'!B1394),"")))))))))</f>
        <v/>
      </c>
      <c r="R1394" s="32" t="str">
        <f>IF($A$20=1,IF(UDDS!D1394="","",UDDS!D1394),IF($A$20=2,IF('FTP-75'!D1394="","",'FTP-75'!D1394),IF($A$20=3, IF('US06'!D1394="","",'US06'!D1394),IF($A$20=4, IF(NEDC!C1394="","", NEDC!C1394),IF($A$20=5, IF('JPN10-15'!C1394="","",'JPN10-15'!C1394),IF($A$20=6, IF(WLTC!D1394="","", WLTC!D1394),IF($A$20=7, IF('New Cycle 1'!C1394="","", 'New Cycle 1'!C1394),IF($A$20=8, IF('New Cycle 2'!C1394="","", 'New Cycle 2'!C1394),IF($A$20=9, IF('New Cycle 3'!C1394="","", 'New Cycle 3'!C1394),"")))))))))</f>
        <v/>
      </c>
      <c r="S1394" s="32" t="str">
        <f>IF($A$20=1,IF(UDDS!E1394="","",UDDS!E1394),IF($A$20=2,IF('FTP-75'!E1394="","",'FTP-75'!E1394),IF($A$20=3, IF('US06'!E1394="","",'US06'!E1394),IF($A$20=4, IF(NEDC!D1394="","", NEDC!D1394),IF($A$20=5, IF('JPN10-15'!D1394="","",'JPN10-15'!D1394),IF($A$20=6, IF(WLTC!E1394="","", WLTC!E1394),IF($A$20=7, IF('New Cycle 1'!D1394="","", 'New Cycle 1'!D1394),IF($A$20=8, IF('New Cycle 2'!D1394="","", 'New Cycle 2'!D1394),IF($A$20=9, IF('New Cycle 3'!D1394="","", 'New Cycle 3'!D1394),"")))))))))</f>
        <v/>
      </c>
      <c r="T1394" s="32" t="str">
        <f>IF($A$20=1,IF(UDDS!F1394="","",UDDS!F1394),IF($A$20=2,IF('FTP-75'!F1394="","",'FTP-75'!F1394),IF($A$20=3, IF('US06'!F1394="","",'US06'!F1394),IF($A$20=4, IF(NEDC!E1394="","", NEDC!E1394),IF($A$20=5, IF('JPN10-15'!E1394="","",'JPN10-15'!E1394),IF($A$20=6, IF(WLTC!F1394="","", WLTC!F1394),IF($A$20=7, IF('New Cycle 1'!E1394="","", 'New Cycle 1'!E1394),IF($A$20=8, IF('New Cycle 2'!E1394="","", 'New Cycle 2'!E1394),IF($A$20=9, IF('New Cycle 3'!E1394="","", 'New Cycle 3'!E1394),"")))))))))</f>
        <v/>
      </c>
      <c r="U1394" s="32" t="str">
        <f>IF($A$20=1,IF(UDDS!G1394="","",UDDS!G1394),IF($A$20=2,IF('FTP-75'!G1394="","",'FTP-75'!G1394),IF($A$20=3, IF('US06'!G1394="","",'US06'!G1394),IF($A$20=4, IF(NEDC!F1394="","", NEDC!F1394),IF($A$20=5, IF('JPN10-15'!F1394="","",'JPN10-15'!F1394),IF($A$20=6, IF(WLTC!G1394="","", WLTC!G1394),IF($A$20=7, IF('New Cycle 1'!F1394="","", 'New Cycle 1'!F1394),IF($A$20=8, IF('New Cycle 2'!F1394="","", 'New Cycle 2'!F1394),IF($A$20=9, IF('New Cycle 3'!F1394="","", 'New Cycle 3'!F1394),"")))))))))</f>
        <v/>
      </c>
    </row>
    <row r="1395" spans="16:21" x14ac:dyDescent="0.25">
      <c r="P1395" s="8" t="str">
        <f>IF($A$20=1,IF(UDDS!A1395="","",UDDS!A1395),IF($A$20=2,IF('FTP-75'!A1395="","",'FTP-75'!A1395),IF($A$20=3, IF('US06'!A1395="","",'US06'!A1395),IF($A$20=4, IF(NEDC!A1395="","", NEDC!A1395),IF($A$20=5, IF('JPN10-15'!A1395="","",'JPN10-15'!A1395),IF($A$20=6, IF(WLTC!B1395="","", WLTC!B1395),IF($A$20=7, IF('New Cycle 1'!A1395="","", 'New Cycle 1'!A1395),IF($A$20=8, IF('New Cycle 2'!A1395="","", 'New Cycle 3'!A1395),IF($A$20=9, IF('New Cycle 3'!A1395="","", 'New Cycle 3'!A1395),"")))))))))</f>
        <v/>
      </c>
      <c r="Q1395" s="32" t="str">
        <f>IF($A$20=1,IF(UDDS!C1395="","",UDDS!C1395),IF($A$20=2,IF('FTP-75'!C1395="","",'FTP-75'!C1395),IF($A$20=3, IF('US06'!C1395="","",'US06'!C1395),IF($A$20=4, IF(NEDC!B1395="","", NEDC!B1395),IF($A$20=5, IF('JPN10-15'!B1395="","",'JPN10-15'!B1395),IF($A$20=6, IF(WLTC!C1395="","", WLTC!C1395),IF($A$20=7, IF('New Cycle 1'!B1395="","", 'New Cycle 1'!B1395),IF($A$20=8, IF('New Cycle 2'!B1395="","", 'New Cycle 2'!B1395),IF($A$20=9, IF('New Cycle 3'!B1395="","", 'New Cycle 3'!B1395),"")))))))))</f>
        <v/>
      </c>
      <c r="R1395" s="32" t="str">
        <f>IF($A$20=1,IF(UDDS!D1395="","",UDDS!D1395),IF($A$20=2,IF('FTP-75'!D1395="","",'FTP-75'!D1395),IF($A$20=3, IF('US06'!D1395="","",'US06'!D1395),IF($A$20=4, IF(NEDC!C1395="","", NEDC!C1395),IF($A$20=5, IF('JPN10-15'!C1395="","",'JPN10-15'!C1395),IF($A$20=6, IF(WLTC!D1395="","", WLTC!D1395),IF($A$20=7, IF('New Cycle 1'!C1395="","", 'New Cycle 1'!C1395),IF($A$20=8, IF('New Cycle 2'!C1395="","", 'New Cycle 2'!C1395),IF($A$20=9, IF('New Cycle 3'!C1395="","", 'New Cycle 3'!C1395),"")))))))))</f>
        <v/>
      </c>
      <c r="S1395" s="32" t="str">
        <f>IF($A$20=1,IF(UDDS!E1395="","",UDDS!E1395),IF($A$20=2,IF('FTP-75'!E1395="","",'FTP-75'!E1395),IF($A$20=3, IF('US06'!E1395="","",'US06'!E1395),IF($A$20=4, IF(NEDC!D1395="","", NEDC!D1395),IF($A$20=5, IF('JPN10-15'!D1395="","",'JPN10-15'!D1395),IF($A$20=6, IF(WLTC!E1395="","", WLTC!E1395),IF($A$20=7, IF('New Cycle 1'!D1395="","", 'New Cycle 1'!D1395),IF($A$20=8, IF('New Cycle 2'!D1395="","", 'New Cycle 2'!D1395),IF($A$20=9, IF('New Cycle 3'!D1395="","", 'New Cycle 3'!D1395),"")))))))))</f>
        <v/>
      </c>
      <c r="T1395" s="32" t="str">
        <f>IF($A$20=1,IF(UDDS!F1395="","",UDDS!F1395),IF($A$20=2,IF('FTP-75'!F1395="","",'FTP-75'!F1395),IF($A$20=3, IF('US06'!F1395="","",'US06'!F1395),IF($A$20=4, IF(NEDC!E1395="","", NEDC!E1395),IF($A$20=5, IF('JPN10-15'!E1395="","",'JPN10-15'!E1395),IF($A$20=6, IF(WLTC!F1395="","", WLTC!F1395),IF($A$20=7, IF('New Cycle 1'!E1395="","", 'New Cycle 1'!E1395),IF($A$20=8, IF('New Cycle 2'!E1395="","", 'New Cycle 2'!E1395),IF($A$20=9, IF('New Cycle 3'!E1395="","", 'New Cycle 3'!E1395),"")))))))))</f>
        <v/>
      </c>
      <c r="U1395" s="32" t="str">
        <f>IF($A$20=1,IF(UDDS!G1395="","",UDDS!G1395),IF($A$20=2,IF('FTP-75'!G1395="","",'FTP-75'!G1395),IF($A$20=3, IF('US06'!G1395="","",'US06'!G1395),IF($A$20=4, IF(NEDC!F1395="","", NEDC!F1395),IF($A$20=5, IF('JPN10-15'!F1395="","",'JPN10-15'!F1395),IF($A$20=6, IF(WLTC!G1395="","", WLTC!G1395),IF($A$20=7, IF('New Cycle 1'!F1395="","", 'New Cycle 1'!F1395),IF($A$20=8, IF('New Cycle 2'!F1395="","", 'New Cycle 2'!F1395),IF($A$20=9, IF('New Cycle 3'!F1395="","", 'New Cycle 3'!F1395),"")))))))))</f>
        <v/>
      </c>
    </row>
    <row r="1396" spans="16:21" x14ac:dyDescent="0.25">
      <c r="P1396" s="8" t="str">
        <f>IF($A$20=1,IF(UDDS!A1396="","",UDDS!A1396),IF($A$20=2,IF('FTP-75'!A1396="","",'FTP-75'!A1396),IF($A$20=3, IF('US06'!A1396="","",'US06'!A1396),IF($A$20=4, IF(NEDC!A1396="","", NEDC!A1396),IF($A$20=5, IF('JPN10-15'!A1396="","",'JPN10-15'!A1396),IF($A$20=6, IF(WLTC!B1396="","", WLTC!B1396),IF($A$20=7, IF('New Cycle 1'!A1396="","", 'New Cycle 1'!A1396),IF($A$20=8, IF('New Cycle 2'!A1396="","", 'New Cycle 3'!A1396),IF($A$20=9, IF('New Cycle 3'!A1396="","", 'New Cycle 3'!A1396),"")))))))))</f>
        <v/>
      </c>
      <c r="Q1396" s="32" t="str">
        <f>IF($A$20=1,IF(UDDS!C1396="","",UDDS!C1396),IF($A$20=2,IF('FTP-75'!C1396="","",'FTP-75'!C1396),IF($A$20=3, IF('US06'!C1396="","",'US06'!C1396),IF($A$20=4, IF(NEDC!B1396="","", NEDC!B1396),IF($A$20=5, IF('JPN10-15'!B1396="","",'JPN10-15'!B1396),IF($A$20=6, IF(WLTC!C1396="","", WLTC!C1396),IF($A$20=7, IF('New Cycle 1'!B1396="","", 'New Cycle 1'!B1396),IF($A$20=8, IF('New Cycle 2'!B1396="","", 'New Cycle 2'!B1396),IF($A$20=9, IF('New Cycle 3'!B1396="","", 'New Cycle 3'!B1396),"")))))))))</f>
        <v/>
      </c>
      <c r="R1396" s="32" t="str">
        <f>IF($A$20=1,IF(UDDS!D1396="","",UDDS!D1396),IF($A$20=2,IF('FTP-75'!D1396="","",'FTP-75'!D1396),IF($A$20=3, IF('US06'!D1396="","",'US06'!D1396),IF($A$20=4, IF(NEDC!C1396="","", NEDC!C1396),IF($A$20=5, IF('JPN10-15'!C1396="","",'JPN10-15'!C1396),IF($A$20=6, IF(WLTC!D1396="","", WLTC!D1396),IF($A$20=7, IF('New Cycle 1'!C1396="","", 'New Cycle 1'!C1396),IF($A$20=8, IF('New Cycle 2'!C1396="","", 'New Cycle 2'!C1396),IF($A$20=9, IF('New Cycle 3'!C1396="","", 'New Cycle 3'!C1396),"")))))))))</f>
        <v/>
      </c>
      <c r="S1396" s="32" t="str">
        <f>IF($A$20=1,IF(UDDS!E1396="","",UDDS!E1396),IF($A$20=2,IF('FTP-75'!E1396="","",'FTP-75'!E1396),IF($A$20=3, IF('US06'!E1396="","",'US06'!E1396),IF($A$20=4, IF(NEDC!D1396="","", NEDC!D1396),IF($A$20=5, IF('JPN10-15'!D1396="","",'JPN10-15'!D1396),IF($A$20=6, IF(WLTC!E1396="","", WLTC!E1396),IF($A$20=7, IF('New Cycle 1'!D1396="","", 'New Cycle 1'!D1396),IF($A$20=8, IF('New Cycle 2'!D1396="","", 'New Cycle 2'!D1396),IF($A$20=9, IF('New Cycle 3'!D1396="","", 'New Cycle 3'!D1396),"")))))))))</f>
        <v/>
      </c>
      <c r="T1396" s="32" t="str">
        <f>IF($A$20=1,IF(UDDS!F1396="","",UDDS!F1396),IF($A$20=2,IF('FTP-75'!F1396="","",'FTP-75'!F1396),IF($A$20=3, IF('US06'!F1396="","",'US06'!F1396),IF($A$20=4, IF(NEDC!E1396="","", NEDC!E1396),IF($A$20=5, IF('JPN10-15'!E1396="","",'JPN10-15'!E1396),IF($A$20=6, IF(WLTC!F1396="","", WLTC!F1396),IF($A$20=7, IF('New Cycle 1'!E1396="","", 'New Cycle 1'!E1396),IF($A$20=8, IF('New Cycle 2'!E1396="","", 'New Cycle 2'!E1396),IF($A$20=9, IF('New Cycle 3'!E1396="","", 'New Cycle 3'!E1396),"")))))))))</f>
        <v/>
      </c>
      <c r="U1396" s="32" t="str">
        <f>IF($A$20=1,IF(UDDS!G1396="","",UDDS!G1396),IF($A$20=2,IF('FTP-75'!G1396="","",'FTP-75'!G1396),IF($A$20=3, IF('US06'!G1396="","",'US06'!G1396),IF($A$20=4, IF(NEDC!F1396="","", NEDC!F1396),IF($A$20=5, IF('JPN10-15'!F1396="","",'JPN10-15'!F1396),IF($A$20=6, IF(WLTC!G1396="","", WLTC!G1396),IF($A$20=7, IF('New Cycle 1'!F1396="","", 'New Cycle 1'!F1396),IF($A$20=8, IF('New Cycle 2'!F1396="","", 'New Cycle 2'!F1396),IF($A$20=9, IF('New Cycle 3'!F1396="","", 'New Cycle 3'!F1396),"")))))))))</f>
        <v/>
      </c>
    </row>
    <row r="1397" spans="16:21" x14ac:dyDescent="0.25">
      <c r="P1397" s="8" t="str">
        <f>IF($A$20=1,IF(UDDS!A1397="","",UDDS!A1397),IF($A$20=2,IF('FTP-75'!A1397="","",'FTP-75'!A1397),IF($A$20=3, IF('US06'!A1397="","",'US06'!A1397),IF($A$20=4, IF(NEDC!A1397="","", NEDC!A1397),IF($A$20=5, IF('JPN10-15'!A1397="","",'JPN10-15'!A1397),IF($A$20=6, IF(WLTC!B1397="","", WLTC!B1397),IF($A$20=7, IF('New Cycle 1'!A1397="","", 'New Cycle 1'!A1397),IF($A$20=8, IF('New Cycle 2'!A1397="","", 'New Cycle 3'!A1397),IF($A$20=9, IF('New Cycle 3'!A1397="","", 'New Cycle 3'!A1397),"")))))))))</f>
        <v/>
      </c>
      <c r="Q1397" s="32" t="str">
        <f>IF($A$20=1,IF(UDDS!C1397="","",UDDS!C1397),IF($A$20=2,IF('FTP-75'!C1397="","",'FTP-75'!C1397),IF($A$20=3, IF('US06'!C1397="","",'US06'!C1397),IF($A$20=4, IF(NEDC!B1397="","", NEDC!B1397),IF($A$20=5, IF('JPN10-15'!B1397="","",'JPN10-15'!B1397),IF($A$20=6, IF(WLTC!C1397="","", WLTC!C1397),IF($A$20=7, IF('New Cycle 1'!B1397="","", 'New Cycle 1'!B1397),IF($A$20=8, IF('New Cycle 2'!B1397="","", 'New Cycle 2'!B1397),IF($A$20=9, IF('New Cycle 3'!B1397="","", 'New Cycle 3'!B1397),"")))))))))</f>
        <v/>
      </c>
      <c r="R1397" s="32" t="str">
        <f>IF($A$20=1,IF(UDDS!D1397="","",UDDS!D1397),IF($A$20=2,IF('FTP-75'!D1397="","",'FTP-75'!D1397),IF($A$20=3, IF('US06'!D1397="","",'US06'!D1397),IF($A$20=4, IF(NEDC!C1397="","", NEDC!C1397),IF($A$20=5, IF('JPN10-15'!C1397="","",'JPN10-15'!C1397),IF($A$20=6, IF(WLTC!D1397="","", WLTC!D1397),IF($A$20=7, IF('New Cycle 1'!C1397="","", 'New Cycle 1'!C1397),IF($A$20=8, IF('New Cycle 2'!C1397="","", 'New Cycle 2'!C1397),IF($A$20=9, IF('New Cycle 3'!C1397="","", 'New Cycle 3'!C1397),"")))))))))</f>
        <v/>
      </c>
      <c r="S1397" s="32" t="str">
        <f>IF($A$20=1,IF(UDDS!E1397="","",UDDS!E1397),IF($A$20=2,IF('FTP-75'!E1397="","",'FTP-75'!E1397),IF($A$20=3, IF('US06'!E1397="","",'US06'!E1397),IF($A$20=4, IF(NEDC!D1397="","", NEDC!D1397),IF($A$20=5, IF('JPN10-15'!D1397="","",'JPN10-15'!D1397),IF($A$20=6, IF(WLTC!E1397="","", WLTC!E1397),IF($A$20=7, IF('New Cycle 1'!D1397="","", 'New Cycle 1'!D1397),IF($A$20=8, IF('New Cycle 2'!D1397="","", 'New Cycle 2'!D1397),IF($A$20=9, IF('New Cycle 3'!D1397="","", 'New Cycle 3'!D1397),"")))))))))</f>
        <v/>
      </c>
      <c r="T1397" s="32" t="str">
        <f>IF($A$20=1,IF(UDDS!F1397="","",UDDS!F1397),IF($A$20=2,IF('FTP-75'!F1397="","",'FTP-75'!F1397),IF($A$20=3, IF('US06'!F1397="","",'US06'!F1397),IF($A$20=4, IF(NEDC!E1397="","", NEDC!E1397),IF($A$20=5, IF('JPN10-15'!E1397="","",'JPN10-15'!E1397),IF($A$20=6, IF(WLTC!F1397="","", WLTC!F1397),IF($A$20=7, IF('New Cycle 1'!E1397="","", 'New Cycle 1'!E1397),IF($A$20=8, IF('New Cycle 2'!E1397="","", 'New Cycle 2'!E1397),IF($A$20=9, IF('New Cycle 3'!E1397="","", 'New Cycle 3'!E1397),"")))))))))</f>
        <v/>
      </c>
      <c r="U1397" s="32" t="str">
        <f>IF($A$20=1,IF(UDDS!G1397="","",UDDS!G1397),IF($A$20=2,IF('FTP-75'!G1397="","",'FTP-75'!G1397),IF($A$20=3, IF('US06'!G1397="","",'US06'!G1397),IF($A$20=4, IF(NEDC!F1397="","", NEDC!F1397),IF($A$20=5, IF('JPN10-15'!F1397="","",'JPN10-15'!F1397),IF($A$20=6, IF(WLTC!G1397="","", WLTC!G1397),IF($A$20=7, IF('New Cycle 1'!F1397="","", 'New Cycle 1'!F1397),IF($A$20=8, IF('New Cycle 2'!F1397="","", 'New Cycle 2'!F1397),IF($A$20=9, IF('New Cycle 3'!F1397="","", 'New Cycle 3'!F1397),"")))))))))</f>
        <v/>
      </c>
    </row>
    <row r="1398" spans="16:21" x14ac:dyDescent="0.25">
      <c r="P1398" s="8" t="str">
        <f>IF($A$20=1,IF(UDDS!A1398="","",UDDS!A1398),IF($A$20=2,IF('FTP-75'!A1398="","",'FTP-75'!A1398),IF($A$20=3, IF('US06'!A1398="","",'US06'!A1398),IF($A$20=4, IF(NEDC!A1398="","", NEDC!A1398),IF($A$20=5, IF('JPN10-15'!A1398="","",'JPN10-15'!A1398),IF($A$20=6, IF(WLTC!B1398="","", WLTC!B1398),IF($A$20=7, IF('New Cycle 1'!A1398="","", 'New Cycle 1'!A1398),IF($A$20=8, IF('New Cycle 2'!A1398="","", 'New Cycle 3'!A1398),IF($A$20=9, IF('New Cycle 3'!A1398="","", 'New Cycle 3'!A1398),"")))))))))</f>
        <v/>
      </c>
      <c r="Q1398" s="32" t="str">
        <f>IF($A$20=1,IF(UDDS!C1398="","",UDDS!C1398),IF($A$20=2,IF('FTP-75'!C1398="","",'FTP-75'!C1398),IF($A$20=3, IF('US06'!C1398="","",'US06'!C1398),IF($A$20=4, IF(NEDC!B1398="","", NEDC!B1398),IF($A$20=5, IF('JPN10-15'!B1398="","",'JPN10-15'!B1398),IF($A$20=6, IF(WLTC!C1398="","", WLTC!C1398),IF($A$20=7, IF('New Cycle 1'!B1398="","", 'New Cycle 1'!B1398),IF($A$20=8, IF('New Cycle 2'!B1398="","", 'New Cycle 2'!B1398),IF($A$20=9, IF('New Cycle 3'!B1398="","", 'New Cycle 3'!B1398),"")))))))))</f>
        <v/>
      </c>
      <c r="R1398" s="32" t="str">
        <f>IF($A$20=1,IF(UDDS!D1398="","",UDDS!D1398),IF($A$20=2,IF('FTP-75'!D1398="","",'FTP-75'!D1398),IF($A$20=3, IF('US06'!D1398="","",'US06'!D1398),IF($A$20=4, IF(NEDC!C1398="","", NEDC!C1398),IF($A$20=5, IF('JPN10-15'!C1398="","",'JPN10-15'!C1398),IF($A$20=6, IF(WLTC!D1398="","", WLTC!D1398),IF($A$20=7, IF('New Cycle 1'!C1398="","", 'New Cycle 1'!C1398),IF($A$20=8, IF('New Cycle 2'!C1398="","", 'New Cycle 2'!C1398),IF($A$20=9, IF('New Cycle 3'!C1398="","", 'New Cycle 3'!C1398),"")))))))))</f>
        <v/>
      </c>
      <c r="S1398" s="32" t="str">
        <f>IF($A$20=1,IF(UDDS!E1398="","",UDDS!E1398),IF($A$20=2,IF('FTP-75'!E1398="","",'FTP-75'!E1398),IF($A$20=3, IF('US06'!E1398="","",'US06'!E1398),IF($A$20=4, IF(NEDC!D1398="","", NEDC!D1398),IF($A$20=5, IF('JPN10-15'!D1398="","",'JPN10-15'!D1398),IF($A$20=6, IF(WLTC!E1398="","", WLTC!E1398),IF($A$20=7, IF('New Cycle 1'!D1398="","", 'New Cycle 1'!D1398),IF($A$20=8, IF('New Cycle 2'!D1398="","", 'New Cycle 2'!D1398),IF($A$20=9, IF('New Cycle 3'!D1398="","", 'New Cycle 3'!D1398),"")))))))))</f>
        <v/>
      </c>
      <c r="T1398" s="32" t="str">
        <f>IF($A$20=1,IF(UDDS!F1398="","",UDDS!F1398),IF($A$20=2,IF('FTP-75'!F1398="","",'FTP-75'!F1398),IF($A$20=3, IF('US06'!F1398="","",'US06'!F1398),IF($A$20=4, IF(NEDC!E1398="","", NEDC!E1398),IF($A$20=5, IF('JPN10-15'!E1398="","",'JPN10-15'!E1398),IF($A$20=6, IF(WLTC!F1398="","", WLTC!F1398),IF($A$20=7, IF('New Cycle 1'!E1398="","", 'New Cycle 1'!E1398),IF($A$20=8, IF('New Cycle 2'!E1398="","", 'New Cycle 2'!E1398),IF($A$20=9, IF('New Cycle 3'!E1398="","", 'New Cycle 3'!E1398),"")))))))))</f>
        <v/>
      </c>
      <c r="U1398" s="32" t="str">
        <f>IF($A$20=1,IF(UDDS!G1398="","",UDDS!G1398),IF($A$20=2,IF('FTP-75'!G1398="","",'FTP-75'!G1398),IF($A$20=3, IF('US06'!G1398="","",'US06'!G1398),IF($A$20=4, IF(NEDC!F1398="","", NEDC!F1398),IF($A$20=5, IF('JPN10-15'!F1398="","",'JPN10-15'!F1398),IF($A$20=6, IF(WLTC!G1398="","", WLTC!G1398),IF($A$20=7, IF('New Cycle 1'!F1398="","", 'New Cycle 1'!F1398),IF($A$20=8, IF('New Cycle 2'!F1398="","", 'New Cycle 2'!F1398),IF($A$20=9, IF('New Cycle 3'!F1398="","", 'New Cycle 3'!F1398),"")))))))))</f>
        <v/>
      </c>
    </row>
    <row r="1399" spans="16:21" x14ac:dyDescent="0.25">
      <c r="P1399" s="8" t="str">
        <f>IF($A$20=1,IF(UDDS!A1399="","",UDDS!A1399),IF($A$20=2,IF('FTP-75'!A1399="","",'FTP-75'!A1399),IF($A$20=3, IF('US06'!A1399="","",'US06'!A1399),IF($A$20=4, IF(NEDC!A1399="","", NEDC!A1399),IF($A$20=5, IF('JPN10-15'!A1399="","",'JPN10-15'!A1399),IF($A$20=6, IF(WLTC!B1399="","", WLTC!B1399),IF($A$20=7, IF('New Cycle 1'!A1399="","", 'New Cycle 1'!A1399),IF($A$20=8, IF('New Cycle 2'!A1399="","", 'New Cycle 3'!A1399),IF($A$20=9, IF('New Cycle 3'!A1399="","", 'New Cycle 3'!A1399),"")))))))))</f>
        <v/>
      </c>
      <c r="Q1399" s="32" t="str">
        <f>IF($A$20=1,IF(UDDS!C1399="","",UDDS!C1399),IF($A$20=2,IF('FTP-75'!C1399="","",'FTP-75'!C1399),IF($A$20=3, IF('US06'!C1399="","",'US06'!C1399),IF($A$20=4, IF(NEDC!B1399="","", NEDC!B1399),IF($A$20=5, IF('JPN10-15'!B1399="","",'JPN10-15'!B1399),IF($A$20=6, IF(WLTC!C1399="","", WLTC!C1399),IF($A$20=7, IF('New Cycle 1'!B1399="","", 'New Cycle 1'!B1399),IF($A$20=8, IF('New Cycle 2'!B1399="","", 'New Cycle 2'!B1399),IF($A$20=9, IF('New Cycle 3'!B1399="","", 'New Cycle 3'!B1399),"")))))))))</f>
        <v/>
      </c>
      <c r="R1399" s="32" t="str">
        <f>IF($A$20=1,IF(UDDS!D1399="","",UDDS!D1399),IF($A$20=2,IF('FTP-75'!D1399="","",'FTP-75'!D1399),IF($A$20=3, IF('US06'!D1399="","",'US06'!D1399),IF($A$20=4, IF(NEDC!C1399="","", NEDC!C1399),IF($A$20=5, IF('JPN10-15'!C1399="","",'JPN10-15'!C1399),IF($A$20=6, IF(WLTC!D1399="","", WLTC!D1399),IF($A$20=7, IF('New Cycle 1'!C1399="","", 'New Cycle 1'!C1399),IF($A$20=8, IF('New Cycle 2'!C1399="","", 'New Cycle 2'!C1399),IF($A$20=9, IF('New Cycle 3'!C1399="","", 'New Cycle 3'!C1399),"")))))))))</f>
        <v/>
      </c>
      <c r="S1399" s="32" t="str">
        <f>IF($A$20=1,IF(UDDS!E1399="","",UDDS!E1399),IF($A$20=2,IF('FTP-75'!E1399="","",'FTP-75'!E1399),IF($A$20=3, IF('US06'!E1399="","",'US06'!E1399),IF($A$20=4, IF(NEDC!D1399="","", NEDC!D1399),IF($A$20=5, IF('JPN10-15'!D1399="","",'JPN10-15'!D1399),IF($A$20=6, IF(WLTC!E1399="","", WLTC!E1399),IF($A$20=7, IF('New Cycle 1'!D1399="","", 'New Cycle 1'!D1399),IF($A$20=8, IF('New Cycle 2'!D1399="","", 'New Cycle 2'!D1399),IF($A$20=9, IF('New Cycle 3'!D1399="","", 'New Cycle 3'!D1399),"")))))))))</f>
        <v/>
      </c>
      <c r="T1399" s="32" t="str">
        <f>IF($A$20=1,IF(UDDS!F1399="","",UDDS!F1399),IF($A$20=2,IF('FTP-75'!F1399="","",'FTP-75'!F1399),IF($A$20=3, IF('US06'!F1399="","",'US06'!F1399),IF($A$20=4, IF(NEDC!E1399="","", NEDC!E1399),IF($A$20=5, IF('JPN10-15'!E1399="","",'JPN10-15'!E1399),IF($A$20=6, IF(WLTC!F1399="","", WLTC!F1399),IF($A$20=7, IF('New Cycle 1'!E1399="","", 'New Cycle 1'!E1399),IF($A$20=8, IF('New Cycle 2'!E1399="","", 'New Cycle 2'!E1399),IF($A$20=9, IF('New Cycle 3'!E1399="","", 'New Cycle 3'!E1399),"")))))))))</f>
        <v/>
      </c>
      <c r="U1399" s="32" t="str">
        <f>IF($A$20=1,IF(UDDS!G1399="","",UDDS!G1399),IF($A$20=2,IF('FTP-75'!G1399="","",'FTP-75'!G1399),IF($A$20=3, IF('US06'!G1399="","",'US06'!G1399),IF($A$20=4, IF(NEDC!F1399="","", NEDC!F1399),IF($A$20=5, IF('JPN10-15'!F1399="","",'JPN10-15'!F1399),IF($A$20=6, IF(WLTC!G1399="","", WLTC!G1399),IF($A$20=7, IF('New Cycle 1'!F1399="","", 'New Cycle 1'!F1399),IF($A$20=8, IF('New Cycle 2'!F1399="","", 'New Cycle 2'!F1399),IF($A$20=9, IF('New Cycle 3'!F1399="","", 'New Cycle 3'!F1399),"")))))))))</f>
        <v/>
      </c>
    </row>
    <row r="1400" spans="16:21" x14ac:dyDescent="0.25">
      <c r="P1400" s="8" t="str">
        <f>IF($A$20=1,IF(UDDS!A1400="","",UDDS!A1400),IF($A$20=2,IF('FTP-75'!A1400="","",'FTP-75'!A1400),IF($A$20=3, IF('US06'!A1400="","",'US06'!A1400),IF($A$20=4, IF(NEDC!A1400="","", NEDC!A1400),IF($A$20=5, IF('JPN10-15'!A1400="","",'JPN10-15'!A1400),IF($A$20=6, IF(WLTC!B1400="","", WLTC!B1400),IF($A$20=7, IF('New Cycle 1'!A1400="","", 'New Cycle 1'!A1400),IF($A$20=8, IF('New Cycle 2'!A1400="","", 'New Cycle 3'!A1400),IF($A$20=9, IF('New Cycle 3'!A1400="","", 'New Cycle 3'!A1400),"")))))))))</f>
        <v/>
      </c>
      <c r="Q1400" s="32" t="str">
        <f>IF($A$20=1,IF(UDDS!C1400="","",UDDS!C1400),IF($A$20=2,IF('FTP-75'!C1400="","",'FTP-75'!C1400),IF($A$20=3, IF('US06'!C1400="","",'US06'!C1400),IF($A$20=4, IF(NEDC!B1400="","", NEDC!B1400),IF($A$20=5, IF('JPN10-15'!B1400="","",'JPN10-15'!B1400),IF($A$20=6, IF(WLTC!C1400="","", WLTC!C1400),IF($A$20=7, IF('New Cycle 1'!B1400="","", 'New Cycle 1'!B1400),IF($A$20=8, IF('New Cycle 2'!B1400="","", 'New Cycle 2'!B1400),IF($A$20=9, IF('New Cycle 3'!B1400="","", 'New Cycle 3'!B1400),"")))))))))</f>
        <v/>
      </c>
      <c r="R1400" s="32" t="str">
        <f>IF($A$20=1,IF(UDDS!D1400="","",UDDS!D1400),IF($A$20=2,IF('FTP-75'!D1400="","",'FTP-75'!D1400),IF($A$20=3, IF('US06'!D1400="","",'US06'!D1400),IF($A$20=4, IF(NEDC!C1400="","", NEDC!C1400),IF($A$20=5, IF('JPN10-15'!C1400="","",'JPN10-15'!C1400),IF($A$20=6, IF(WLTC!D1400="","", WLTC!D1400),IF($A$20=7, IF('New Cycle 1'!C1400="","", 'New Cycle 1'!C1400),IF($A$20=8, IF('New Cycle 2'!C1400="","", 'New Cycle 2'!C1400),IF($A$20=9, IF('New Cycle 3'!C1400="","", 'New Cycle 3'!C1400),"")))))))))</f>
        <v/>
      </c>
      <c r="S1400" s="32" t="str">
        <f>IF($A$20=1,IF(UDDS!E1400="","",UDDS!E1400),IF($A$20=2,IF('FTP-75'!E1400="","",'FTP-75'!E1400),IF($A$20=3, IF('US06'!E1400="","",'US06'!E1400),IF($A$20=4, IF(NEDC!D1400="","", NEDC!D1400),IF($A$20=5, IF('JPN10-15'!D1400="","",'JPN10-15'!D1400),IF($A$20=6, IF(WLTC!E1400="","", WLTC!E1400),IF($A$20=7, IF('New Cycle 1'!D1400="","", 'New Cycle 1'!D1400),IF($A$20=8, IF('New Cycle 2'!D1400="","", 'New Cycle 2'!D1400),IF($A$20=9, IF('New Cycle 3'!D1400="","", 'New Cycle 3'!D1400),"")))))))))</f>
        <v/>
      </c>
      <c r="T1400" s="32" t="str">
        <f>IF($A$20=1,IF(UDDS!F1400="","",UDDS!F1400),IF($A$20=2,IF('FTP-75'!F1400="","",'FTP-75'!F1400),IF($A$20=3, IF('US06'!F1400="","",'US06'!F1400),IF($A$20=4, IF(NEDC!E1400="","", NEDC!E1400),IF($A$20=5, IF('JPN10-15'!E1400="","",'JPN10-15'!E1400),IF($A$20=6, IF(WLTC!F1400="","", WLTC!F1400),IF($A$20=7, IF('New Cycle 1'!E1400="","", 'New Cycle 1'!E1400),IF($A$20=8, IF('New Cycle 2'!E1400="","", 'New Cycle 2'!E1400),IF($A$20=9, IF('New Cycle 3'!E1400="","", 'New Cycle 3'!E1400),"")))))))))</f>
        <v/>
      </c>
      <c r="U1400" s="32" t="str">
        <f>IF($A$20=1,IF(UDDS!G1400="","",UDDS!G1400),IF($A$20=2,IF('FTP-75'!G1400="","",'FTP-75'!G1400),IF($A$20=3, IF('US06'!G1400="","",'US06'!G1400),IF($A$20=4, IF(NEDC!F1400="","", NEDC!F1400),IF($A$20=5, IF('JPN10-15'!F1400="","",'JPN10-15'!F1400),IF($A$20=6, IF(WLTC!G1400="","", WLTC!G1400),IF($A$20=7, IF('New Cycle 1'!F1400="","", 'New Cycle 1'!F1400),IF($A$20=8, IF('New Cycle 2'!F1400="","", 'New Cycle 2'!F1400),IF($A$20=9, IF('New Cycle 3'!F1400="","", 'New Cycle 3'!F1400),"")))))))))</f>
        <v/>
      </c>
    </row>
    <row r="1401" spans="16:21" x14ac:dyDescent="0.25">
      <c r="P1401" s="8" t="str">
        <f>IF($A$20=1,IF(UDDS!A1401="","",UDDS!A1401),IF($A$20=2,IF('FTP-75'!A1401="","",'FTP-75'!A1401),IF($A$20=3, IF('US06'!A1401="","",'US06'!A1401),IF($A$20=4, IF(NEDC!A1401="","", NEDC!A1401),IF($A$20=5, IF('JPN10-15'!A1401="","",'JPN10-15'!A1401),IF($A$20=6, IF(WLTC!B1401="","", WLTC!B1401),IF($A$20=7, IF('New Cycle 1'!A1401="","", 'New Cycle 1'!A1401),IF($A$20=8, IF('New Cycle 2'!A1401="","", 'New Cycle 3'!A1401),IF($A$20=9, IF('New Cycle 3'!A1401="","", 'New Cycle 3'!A1401),"")))))))))</f>
        <v/>
      </c>
      <c r="Q1401" s="32" t="str">
        <f>IF($A$20=1,IF(UDDS!C1401="","",UDDS!C1401),IF($A$20=2,IF('FTP-75'!C1401="","",'FTP-75'!C1401),IF($A$20=3, IF('US06'!C1401="","",'US06'!C1401),IF($A$20=4, IF(NEDC!B1401="","", NEDC!B1401),IF($A$20=5, IF('JPN10-15'!B1401="","",'JPN10-15'!B1401),IF($A$20=6, IF(WLTC!C1401="","", WLTC!C1401),IF($A$20=7, IF('New Cycle 1'!B1401="","", 'New Cycle 1'!B1401),IF($A$20=8, IF('New Cycle 2'!B1401="","", 'New Cycle 2'!B1401),IF($A$20=9, IF('New Cycle 3'!B1401="","", 'New Cycle 3'!B1401),"")))))))))</f>
        <v/>
      </c>
      <c r="R1401" s="32" t="str">
        <f>IF($A$20=1,IF(UDDS!D1401="","",UDDS!D1401),IF($A$20=2,IF('FTP-75'!D1401="","",'FTP-75'!D1401),IF($A$20=3, IF('US06'!D1401="","",'US06'!D1401),IF($A$20=4, IF(NEDC!C1401="","", NEDC!C1401),IF($A$20=5, IF('JPN10-15'!C1401="","",'JPN10-15'!C1401),IF($A$20=6, IF(WLTC!D1401="","", WLTC!D1401),IF($A$20=7, IF('New Cycle 1'!C1401="","", 'New Cycle 1'!C1401),IF($A$20=8, IF('New Cycle 2'!C1401="","", 'New Cycle 2'!C1401),IF($A$20=9, IF('New Cycle 3'!C1401="","", 'New Cycle 3'!C1401),"")))))))))</f>
        <v/>
      </c>
      <c r="S1401" s="32" t="str">
        <f>IF($A$20=1,IF(UDDS!E1401="","",UDDS!E1401),IF($A$20=2,IF('FTP-75'!E1401="","",'FTP-75'!E1401),IF($A$20=3, IF('US06'!E1401="","",'US06'!E1401),IF($A$20=4, IF(NEDC!D1401="","", NEDC!D1401),IF($A$20=5, IF('JPN10-15'!D1401="","",'JPN10-15'!D1401),IF($A$20=6, IF(WLTC!E1401="","", WLTC!E1401),IF($A$20=7, IF('New Cycle 1'!D1401="","", 'New Cycle 1'!D1401),IF($A$20=8, IF('New Cycle 2'!D1401="","", 'New Cycle 2'!D1401),IF($A$20=9, IF('New Cycle 3'!D1401="","", 'New Cycle 3'!D1401),"")))))))))</f>
        <v/>
      </c>
      <c r="T1401" s="32" t="str">
        <f>IF($A$20=1,IF(UDDS!F1401="","",UDDS!F1401),IF($A$20=2,IF('FTP-75'!F1401="","",'FTP-75'!F1401),IF($A$20=3, IF('US06'!F1401="","",'US06'!F1401),IF($A$20=4, IF(NEDC!E1401="","", NEDC!E1401),IF($A$20=5, IF('JPN10-15'!E1401="","",'JPN10-15'!E1401),IF($A$20=6, IF(WLTC!F1401="","", WLTC!F1401),IF($A$20=7, IF('New Cycle 1'!E1401="","", 'New Cycle 1'!E1401),IF($A$20=8, IF('New Cycle 2'!E1401="","", 'New Cycle 2'!E1401),IF($A$20=9, IF('New Cycle 3'!E1401="","", 'New Cycle 3'!E1401),"")))))))))</f>
        <v/>
      </c>
      <c r="U1401" s="32" t="str">
        <f>IF($A$20=1,IF(UDDS!G1401="","",UDDS!G1401),IF($A$20=2,IF('FTP-75'!G1401="","",'FTP-75'!G1401),IF($A$20=3, IF('US06'!G1401="","",'US06'!G1401),IF($A$20=4, IF(NEDC!F1401="","", NEDC!F1401),IF($A$20=5, IF('JPN10-15'!F1401="","",'JPN10-15'!F1401),IF($A$20=6, IF(WLTC!G1401="","", WLTC!G1401),IF($A$20=7, IF('New Cycle 1'!F1401="","", 'New Cycle 1'!F1401),IF($A$20=8, IF('New Cycle 2'!F1401="","", 'New Cycle 2'!F1401),IF($A$20=9, IF('New Cycle 3'!F1401="","", 'New Cycle 3'!F1401),"")))))))))</f>
        <v/>
      </c>
    </row>
    <row r="1402" spans="16:21" x14ac:dyDescent="0.25">
      <c r="P1402" s="8" t="str">
        <f>IF($A$20=1,IF(UDDS!A1402="","",UDDS!A1402),IF($A$20=2,IF('FTP-75'!A1402="","",'FTP-75'!A1402),IF($A$20=3, IF('US06'!A1402="","",'US06'!A1402),IF($A$20=4, IF(NEDC!A1402="","", NEDC!A1402),IF($A$20=5, IF('JPN10-15'!A1402="","",'JPN10-15'!A1402),IF($A$20=6, IF(WLTC!B1402="","", WLTC!B1402),IF($A$20=7, IF('New Cycle 1'!A1402="","", 'New Cycle 1'!A1402),IF($A$20=8, IF('New Cycle 2'!A1402="","", 'New Cycle 3'!A1402),IF($A$20=9, IF('New Cycle 3'!A1402="","", 'New Cycle 3'!A1402),"")))))))))</f>
        <v/>
      </c>
      <c r="Q1402" s="32" t="str">
        <f>IF($A$20=1,IF(UDDS!C1402="","",UDDS!C1402),IF($A$20=2,IF('FTP-75'!C1402="","",'FTP-75'!C1402),IF($A$20=3, IF('US06'!C1402="","",'US06'!C1402),IF($A$20=4, IF(NEDC!B1402="","", NEDC!B1402),IF($A$20=5, IF('JPN10-15'!B1402="","",'JPN10-15'!B1402),IF($A$20=6, IF(WLTC!C1402="","", WLTC!C1402),IF($A$20=7, IF('New Cycle 1'!B1402="","", 'New Cycle 1'!B1402),IF($A$20=8, IF('New Cycle 2'!B1402="","", 'New Cycle 2'!B1402),IF($A$20=9, IF('New Cycle 3'!B1402="","", 'New Cycle 3'!B1402),"")))))))))</f>
        <v/>
      </c>
      <c r="R1402" s="32" t="str">
        <f>IF($A$20=1,IF(UDDS!D1402="","",UDDS!D1402),IF($A$20=2,IF('FTP-75'!D1402="","",'FTP-75'!D1402),IF($A$20=3, IF('US06'!D1402="","",'US06'!D1402),IF($A$20=4, IF(NEDC!C1402="","", NEDC!C1402),IF($A$20=5, IF('JPN10-15'!C1402="","",'JPN10-15'!C1402),IF($A$20=6, IF(WLTC!D1402="","", WLTC!D1402),IF($A$20=7, IF('New Cycle 1'!C1402="","", 'New Cycle 1'!C1402),IF($A$20=8, IF('New Cycle 2'!C1402="","", 'New Cycle 2'!C1402),IF($A$20=9, IF('New Cycle 3'!C1402="","", 'New Cycle 3'!C1402),"")))))))))</f>
        <v/>
      </c>
      <c r="S1402" s="32" t="str">
        <f>IF($A$20=1,IF(UDDS!E1402="","",UDDS!E1402),IF($A$20=2,IF('FTP-75'!E1402="","",'FTP-75'!E1402),IF($A$20=3, IF('US06'!E1402="","",'US06'!E1402),IF($A$20=4, IF(NEDC!D1402="","", NEDC!D1402),IF($A$20=5, IF('JPN10-15'!D1402="","",'JPN10-15'!D1402),IF($A$20=6, IF(WLTC!E1402="","", WLTC!E1402),IF($A$20=7, IF('New Cycle 1'!D1402="","", 'New Cycle 1'!D1402),IF($A$20=8, IF('New Cycle 2'!D1402="","", 'New Cycle 2'!D1402),IF($A$20=9, IF('New Cycle 3'!D1402="","", 'New Cycle 3'!D1402),"")))))))))</f>
        <v/>
      </c>
      <c r="T1402" s="32" t="str">
        <f>IF($A$20=1,IF(UDDS!F1402="","",UDDS!F1402),IF($A$20=2,IF('FTP-75'!F1402="","",'FTP-75'!F1402),IF($A$20=3, IF('US06'!F1402="","",'US06'!F1402),IF($A$20=4, IF(NEDC!E1402="","", NEDC!E1402),IF($A$20=5, IF('JPN10-15'!E1402="","",'JPN10-15'!E1402),IF($A$20=6, IF(WLTC!F1402="","", WLTC!F1402),IF($A$20=7, IF('New Cycle 1'!E1402="","", 'New Cycle 1'!E1402),IF($A$20=8, IF('New Cycle 2'!E1402="","", 'New Cycle 2'!E1402),IF($A$20=9, IF('New Cycle 3'!E1402="","", 'New Cycle 3'!E1402),"")))))))))</f>
        <v/>
      </c>
      <c r="U1402" s="32" t="str">
        <f>IF($A$20=1,IF(UDDS!G1402="","",UDDS!G1402),IF($A$20=2,IF('FTP-75'!G1402="","",'FTP-75'!G1402),IF($A$20=3, IF('US06'!G1402="","",'US06'!G1402),IF($A$20=4, IF(NEDC!F1402="","", NEDC!F1402),IF($A$20=5, IF('JPN10-15'!F1402="","",'JPN10-15'!F1402),IF($A$20=6, IF(WLTC!G1402="","", WLTC!G1402),IF($A$20=7, IF('New Cycle 1'!F1402="","", 'New Cycle 1'!F1402),IF($A$20=8, IF('New Cycle 2'!F1402="","", 'New Cycle 2'!F1402),IF($A$20=9, IF('New Cycle 3'!F1402="","", 'New Cycle 3'!F1402),"")))))))))</f>
        <v/>
      </c>
    </row>
    <row r="1403" spans="16:21" x14ac:dyDescent="0.25">
      <c r="P1403" s="8" t="str">
        <f>IF($A$20=1,IF(UDDS!A1403="","",UDDS!A1403),IF($A$20=2,IF('FTP-75'!A1403="","",'FTP-75'!A1403),IF($A$20=3, IF('US06'!A1403="","",'US06'!A1403),IF($A$20=4, IF(NEDC!A1403="","", NEDC!A1403),IF($A$20=5, IF('JPN10-15'!A1403="","",'JPN10-15'!A1403),IF($A$20=6, IF(WLTC!B1403="","", WLTC!B1403),IF($A$20=7, IF('New Cycle 1'!A1403="","", 'New Cycle 1'!A1403),IF($A$20=8, IF('New Cycle 2'!A1403="","", 'New Cycle 3'!A1403),IF($A$20=9, IF('New Cycle 3'!A1403="","", 'New Cycle 3'!A1403),"")))))))))</f>
        <v/>
      </c>
      <c r="Q1403" s="32" t="str">
        <f>IF($A$20=1,IF(UDDS!C1403="","",UDDS!C1403),IF($A$20=2,IF('FTP-75'!C1403="","",'FTP-75'!C1403),IF($A$20=3, IF('US06'!C1403="","",'US06'!C1403),IF($A$20=4, IF(NEDC!B1403="","", NEDC!B1403),IF($A$20=5, IF('JPN10-15'!B1403="","",'JPN10-15'!B1403),IF($A$20=6, IF(WLTC!C1403="","", WLTC!C1403),IF($A$20=7, IF('New Cycle 1'!B1403="","", 'New Cycle 1'!B1403),IF($A$20=8, IF('New Cycle 2'!B1403="","", 'New Cycle 2'!B1403),IF($A$20=9, IF('New Cycle 3'!B1403="","", 'New Cycle 3'!B1403),"")))))))))</f>
        <v/>
      </c>
      <c r="R1403" s="32" t="str">
        <f>IF($A$20=1,IF(UDDS!D1403="","",UDDS!D1403),IF($A$20=2,IF('FTP-75'!D1403="","",'FTP-75'!D1403),IF($A$20=3, IF('US06'!D1403="","",'US06'!D1403),IF($A$20=4, IF(NEDC!C1403="","", NEDC!C1403),IF($A$20=5, IF('JPN10-15'!C1403="","",'JPN10-15'!C1403),IF($A$20=6, IF(WLTC!D1403="","", WLTC!D1403),IF($A$20=7, IF('New Cycle 1'!C1403="","", 'New Cycle 1'!C1403),IF($A$20=8, IF('New Cycle 2'!C1403="","", 'New Cycle 2'!C1403),IF($A$20=9, IF('New Cycle 3'!C1403="","", 'New Cycle 3'!C1403),"")))))))))</f>
        <v/>
      </c>
      <c r="S1403" s="32" t="str">
        <f>IF($A$20=1,IF(UDDS!E1403="","",UDDS!E1403),IF($A$20=2,IF('FTP-75'!E1403="","",'FTP-75'!E1403),IF($A$20=3, IF('US06'!E1403="","",'US06'!E1403),IF($A$20=4, IF(NEDC!D1403="","", NEDC!D1403),IF($A$20=5, IF('JPN10-15'!D1403="","",'JPN10-15'!D1403),IF($A$20=6, IF(WLTC!E1403="","", WLTC!E1403),IF($A$20=7, IF('New Cycle 1'!D1403="","", 'New Cycle 1'!D1403),IF($A$20=8, IF('New Cycle 2'!D1403="","", 'New Cycle 2'!D1403),IF($A$20=9, IF('New Cycle 3'!D1403="","", 'New Cycle 3'!D1403),"")))))))))</f>
        <v/>
      </c>
      <c r="T1403" s="32" t="str">
        <f>IF($A$20=1,IF(UDDS!F1403="","",UDDS!F1403),IF($A$20=2,IF('FTP-75'!F1403="","",'FTP-75'!F1403),IF($A$20=3, IF('US06'!F1403="","",'US06'!F1403),IF($A$20=4, IF(NEDC!E1403="","", NEDC!E1403),IF($A$20=5, IF('JPN10-15'!E1403="","",'JPN10-15'!E1403),IF($A$20=6, IF(WLTC!F1403="","", WLTC!F1403),IF($A$20=7, IF('New Cycle 1'!E1403="","", 'New Cycle 1'!E1403),IF($A$20=8, IF('New Cycle 2'!E1403="","", 'New Cycle 2'!E1403),IF($A$20=9, IF('New Cycle 3'!E1403="","", 'New Cycle 3'!E1403),"")))))))))</f>
        <v/>
      </c>
      <c r="U1403" s="32" t="str">
        <f>IF($A$20=1,IF(UDDS!G1403="","",UDDS!G1403),IF($A$20=2,IF('FTP-75'!G1403="","",'FTP-75'!G1403),IF($A$20=3, IF('US06'!G1403="","",'US06'!G1403),IF($A$20=4, IF(NEDC!F1403="","", NEDC!F1403),IF($A$20=5, IF('JPN10-15'!F1403="","",'JPN10-15'!F1403),IF($A$20=6, IF(WLTC!G1403="","", WLTC!G1403),IF($A$20=7, IF('New Cycle 1'!F1403="","", 'New Cycle 1'!F1403),IF($A$20=8, IF('New Cycle 2'!F1403="","", 'New Cycle 2'!F1403),IF($A$20=9, IF('New Cycle 3'!F1403="","", 'New Cycle 3'!F1403),"")))))))))</f>
        <v/>
      </c>
    </row>
    <row r="1404" spans="16:21" x14ac:dyDescent="0.25">
      <c r="P1404" s="8" t="str">
        <f>IF($A$20=1,IF(UDDS!A1404="","",UDDS!A1404),IF($A$20=2,IF('FTP-75'!A1404="","",'FTP-75'!A1404),IF($A$20=3, IF('US06'!A1404="","",'US06'!A1404),IF($A$20=4, IF(NEDC!A1404="","", NEDC!A1404),IF($A$20=5, IF('JPN10-15'!A1404="","",'JPN10-15'!A1404),IF($A$20=6, IF(WLTC!B1404="","", WLTC!B1404),IF($A$20=7, IF('New Cycle 1'!A1404="","", 'New Cycle 1'!A1404),IF($A$20=8, IF('New Cycle 2'!A1404="","", 'New Cycle 3'!A1404),IF($A$20=9, IF('New Cycle 3'!A1404="","", 'New Cycle 3'!A1404),"")))))))))</f>
        <v/>
      </c>
      <c r="Q1404" s="32" t="str">
        <f>IF($A$20=1,IF(UDDS!C1404="","",UDDS!C1404),IF($A$20=2,IF('FTP-75'!C1404="","",'FTP-75'!C1404),IF($A$20=3, IF('US06'!C1404="","",'US06'!C1404),IF($A$20=4, IF(NEDC!B1404="","", NEDC!B1404),IF($A$20=5, IF('JPN10-15'!B1404="","",'JPN10-15'!B1404),IF($A$20=6, IF(WLTC!C1404="","", WLTC!C1404),IF($A$20=7, IF('New Cycle 1'!B1404="","", 'New Cycle 1'!B1404),IF($A$20=8, IF('New Cycle 2'!B1404="","", 'New Cycle 2'!B1404),IF($A$20=9, IF('New Cycle 3'!B1404="","", 'New Cycle 3'!B1404),"")))))))))</f>
        <v/>
      </c>
      <c r="R1404" s="32" t="str">
        <f>IF($A$20=1,IF(UDDS!D1404="","",UDDS!D1404),IF($A$20=2,IF('FTP-75'!D1404="","",'FTP-75'!D1404),IF($A$20=3, IF('US06'!D1404="","",'US06'!D1404),IF($A$20=4, IF(NEDC!C1404="","", NEDC!C1404),IF($A$20=5, IF('JPN10-15'!C1404="","",'JPN10-15'!C1404),IF($A$20=6, IF(WLTC!D1404="","", WLTC!D1404),IF($A$20=7, IF('New Cycle 1'!C1404="","", 'New Cycle 1'!C1404),IF($A$20=8, IF('New Cycle 2'!C1404="","", 'New Cycle 2'!C1404),IF($A$20=9, IF('New Cycle 3'!C1404="","", 'New Cycle 3'!C1404),"")))))))))</f>
        <v/>
      </c>
      <c r="S1404" s="32" t="str">
        <f>IF($A$20=1,IF(UDDS!E1404="","",UDDS!E1404),IF($A$20=2,IF('FTP-75'!E1404="","",'FTP-75'!E1404),IF($A$20=3, IF('US06'!E1404="","",'US06'!E1404),IF($A$20=4, IF(NEDC!D1404="","", NEDC!D1404),IF($A$20=5, IF('JPN10-15'!D1404="","",'JPN10-15'!D1404),IF($A$20=6, IF(WLTC!E1404="","", WLTC!E1404),IF($A$20=7, IF('New Cycle 1'!D1404="","", 'New Cycle 1'!D1404),IF($A$20=8, IF('New Cycle 2'!D1404="","", 'New Cycle 2'!D1404),IF($A$20=9, IF('New Cycle 3'!D1404="","", 'New Cycle 3'!D1404),"")))))))))</f>
        <v/>
      </c>
      <c r="T1404" s="32" t="str">
        <f>IF($A$20=1,IF(UDDS!F1404="","",UDDS!F1404),IF($A$20=2,IF('FTP-75'!F1404="","",'FTP-75'!F1404),IF($A$20=3, IF('US06'!F1404="","",'US06'!F1404),IF($A$20=4, IF(NEDC!E1404="","", NEDC!E1404),IF($A$20=5, IF('JPN10-15'!E1404="","",'JPN10-15'!E1404),IF($A$20=6, IF(WLTC!F1404="","", WLTC!F1404),IF($A$20=7, IF('New Cycle 1'!E1404="","", 'New Cycle 1'!E1404),IF($A$20=8, IF('New Cycle 2'!E1404="","", 'New Cycle 2'!E1404),IF($A$20=9, IF('New Cycle 3'!E1404="","", 'New Cycle 3'!E1404),"")))))))))</f>
        <v/>
      </c>
      <c r="U1404" s="32" t="str">
        <f>IF($A$20=1,IF(UDDS!G1404="","",UDDS!G1404),IF($A$20=2,IF('FTP-75'!G1404="","",'FTP-75'!G1404),IF($A$20=3, IF('US06'!G1404="","",'US06'!G1404),IF($A$20=4, IF(NEDC!F1404="","", NEDC!F1404),IF($A$20=5, IF('JPN10-15'!F1404="","",'JPN10-15'!F1404),IF($A$20=6, IF(WLTC!G1404="","", WLTC!G1404),IF($A$20=7, IF('New Cycle 1'!F1404="","", 'New Cycle 1'!F1404),IF($A$20=8, IF('New Cycle 2'!F1404="","", 'New Cycle 2'!F1404),IF($A$20=9, IF('New Cycle 3'!F1404="","", 'New Cycle 3'!F1404),"")))))))))</f>
        <v/>
      </c>
    </row>
    <row r="1405" spans="16:21" x14ac:dyDescent="0.25">
      <c r="P1405" s="8" t="str">
        <f>IF($A$20=1,IF(UDDS!A1405="","",UDDS!A1405),IF($A$20=2,IF('FTP-75'!A1405="","",'FTP-75'!A1405),IF($A$20=3, IF('US06'!A1405="","",'US06'!A1405),IF($A$20=4, IF(NEDC!A1405="","", NEDC!A1405),IF($A$20=5, IF('JPN10-15'!A1405="","",'JPN10-15'!A1405),IF($A$20=6, IF(WLTC!B1405="","", WLTC!B1405),IF($A$20=7, IF('New Cycle 1'!A1405="","", 'New Cycle 1'!A1405),IF($A$20=8, IF('New Cycle 2'!A1405="","", 'New Cycle 3'!A1405),IF($A$20=9, IF('New Cycle 3'!A1405="","", 'New Cycle 3'!A1405),"")))))))))</f>
        <v/>
      </c>
      <c r="Q1405" s="32" t="str">
        <f>IF($A$20=1,IF(UDDS!C1405="","",UDDS!C1405),IF($A$20=2,IF('FTP-75'!C1405="","",'FTP-75'!C1405),IF($A$20=3, IF('US06'!C1405="","",'US06'!C1405),IF($A$20=4, IF(NEDC!B1405="","", NEDC!B1405),IF($A$20=5, IF('JPN10-15'!B1405="","",'JPN10-15'!B1405),IF($A$20=6, IF(WLTC!C1405="","", WLTC!C1405),IF($A$20=7, IF('New Cycle 1'!B1405="","", 'New Cycle 1'!B1405),IF($A$20=8, IF('New Cycle 2'!B1405="","", 'New Cycle 2'!B1405),IF($A$20=9, IF('New Cycle 3'!B1405="","", 'New Cycle 3'!B1405),"")))))))))</f>
        <v/>
      </c>
      <c r="R1405" s="32" t="str">
        <f>IF($A$20=1,IF(UDDS!D1405="","",UDDS!D1405),IF($A$20=2,IF('FTP-75'!D1405="","",'FTP-75'!D1405),IF($A$20=3, IF('US06'!D1405="","",'US06'!D1405),IF($A$20=4, IF(NEDC!C1405="","", NEDC!C1405),IF($A$20=5, IF('JPN10-15'!C1405="","",'JPN10-15'!C1405),IF($A$20=6, IF(WLTC!D1405="","", WLTC!D1405),IF($A$20=7, IF('New Cycle 1'!C1405="","", 'New Cycle 1'!C1405),IF($A$20=8, IF('New Cycle 2'!C1405="","", 'New Cycle 2'!C1405),IF($A$20=9, IF('New Cycle 3'!C1405="","", 'New Cycle 3'!C1405),"")))))))))</f>
        <v/>
      </c>
      <c r="S1405" s="32" t="str">
        <f>IF($A$20=1,IF(UDDS!E1405="","",UDDS!E1405),IF($A$20=2,IF('FTP-75'!E1405="","",'FTP-75'!E1405),IF($A$20=3, IF('US06'!E1405="","",'US06'!E1405),IF($A$20=4, IF(NEDC!D1405="","", NEDC!D1405),IF($A$20=5, IF('JPN10-15'!D1405="","",'JPN10-15'!D1405),IF($A$20=6, IF(WLTC!E1405="","", WLTC!E1405),IF($A$20=7, IF('New Cycle 1'!D1405="","", 'New Cycle 1'!D1405),IF($A$20=8, IF('New Cycle 2'!D1405="","", 'New Cycle 2'!D1405),IF($A$20=9, IF('New Cycle 3'!D1405="","", 'New Cycle 3'!D1405),"")))))))))</f>
        <v/>
      </c>
      <c r="T1405" s="32" t="str">
        <f>IF($A$20=1,IF(UDDS!F1405="","",UDDS!F1405),IF($A$20=2,IF('FTP-75'!F1405="","",'FTP-75'!F1405),IF($A$20=3, IF('US06'!F1405="","",'US06'!F1405),IF($A$20=4, IF(NEDC!E1405="","", NEDC!E1405),IF($A$20=5, IF('JPN10-15'!E1405="","",'JPN10-15'!E1405),IF($A$20=6, IF(WLTC!F1405="","", WLTC!F1405),IF($A$20=7, IF('New Cycle 1'!E1405="","", 'New Cycle 1'!E1405),IF($A$20=8, IF('New Cycle 2'!E1405="","", 'New Cycle 2'!E1405),IF($A$20=9, IF('New Cycle 3'!E1405="","", 'New Cycle 3'!E1405),"")))))))))</f>
        <v/>
      </c>
      <c r="U1405" s="32" t="str">
        <f>IF($A$20=1,IF(UDDS!G1405="","",UDDS!G1405),IF($A$20=2,IF('FTP-75'!G1405="","",'FTP-75'!G1405),IF($A$20=3, IF('US06'!G1405="","",'US06'!G1405),IF($A$20=4, IF(NEDC!F1405="","", NEDC!F1405),IF($A$20=5, IF('JPN10-15'!F1405="","",'JPN10-15'!F1405),IF($A$20=6, IF(WLTC!G1405="","", WLTC!G1405),IF($A$20=7, IF('New Cycle 1'!F1405="","", 'New Cycle 1'!F1405),IF($A$20=8, IF('New Cycle 2'!F1405="","", 'New Cycle 2'!F1405),IF($A$20=9, IF('New Cycle 3'!F1405="","", 'New Cycle 3'!F1405),"")))))))))</f>
        <v/>
      </c>
    </row>
    <row r="1406" spans="16:21" x14ac:dyDescent="0.25">
      <c r="P1406" s="8" t="str">
        <f>IF($A$20=1,IF(UDDS!A1406="","",UDDS!A1406),IF($A$20=2,IF('FTP-75'!A1406="","",'FTP-75'!A1406),IF($A$20=3, IF('US06'!A1406="","",'US06'!A1406),IF($A$20=4, IF(NEDC!A1406="","", NEDC!A1406),IF($A$20=5, IF('JPN10-15'!A1406="","",'JPN10-15'!A1406),IF($A$20=6, IF(WLTC!B1406="","", WLTC!B1406),IF($A$20=7, IF('New Cycle 1'!A1406="","", 'New Cycle 1'!A1406),IF($A$20=8, IF('New Cycle 2'!A1406="","", 'New Cycle 3'!A1406),IF($A$20=9, IF('New Cycle 3'!A1406="","", 'New Cycle 3'!A1406),"")))))))))</f>
        <v/>
      </c>
      <c r="Q1406" s="32" t="str">
        <f>IF($A$20=1,IF(UDDS!C1406="","",UDDS!C1406),IF($A$20=2,IF('FTP-75'!C1406="","",'FTP-75'!C1406),IF($A$20=3, IF('US06'!C1406="","",'US06'!C1406),IF($A$20=4, IF(NEDC!B1406="","", NEDC!B1406),IF($A$20=5, IF('JPN10-15'!B1406="","",'JPN10-15'!B1406),IF($A$20=6, IF(WLTC!C1406="","", WLTC!C1406),IF($A$20=7, IF('New Cycle 1'!B1406="","", 'New Cycle 1'!B1406),IF($A$20=8, IF('New Cycle 2'!B1406="","", 'New Cycle 2'!B1406),IF($A$20=9, IF('New Cycle 3'!B1406="","", 'New Cycle 3'!B1406),"")))))))))</f>
        <v/>
      </c>
      <c r="R1406" s="32" t="str">
        <f>IF($A$20=1,IF(UDDS!D1406="","",UDDS!D1406),IF($A$20=2,IF('FTP-75'!D1406="","",'FTP-75'!D1406),IF($A$20=3, IF('US06'!D1406="","",'US06'!D1406),IF($A$20=4, IF(NEDC!C1406="","", NEDC!C1406),IF($A$20=5, IF('JPN10-15'!C1406="","",'JPN10-15'!C1406),IF($A$20=6, IF(WLTC!D1406="","", WLTC!D1406),IF($A$20=7, IF('New Cycle 1'!C1406="","", 'New Cycle 1'!C1406),IF($A$20=8, IF('New Cycle 2'!C1406="","", 'New Cycle 2'!C1406),IF($A$20=9, IF('New Cycle 3'!C1406="","", 'New Cycle 3'!C1406),"")))))))))</f>
        <v/>
      </c>
      <c r="S1406" s="32" t="str">
        <f>IF($A$20=1,IF(UDDS!E1406="","",UDDS!E1406),IF($A$20=2,IF('FTP-75'!E1406="","",'FTP-75'!E1406),IF($A$20=3, IF('US06'!E1406="","",'US06'!E1406),IF($A$20=4, IF(NEDC!D1406="","", NEDC!D1406),IF($A$20=5, IF('JPN10-15'!D1406="","",'JPN10-15'!D1406),IF($A$20=6, IF(WLTC!E1406="","", WLTC!E1406),IF($A$20=7, IF('New Cycle 1'!D1406="","", 'New Cycle 1'!D1406),IF($A$20=8, IF('New Cycle 2'!D1406="","", 'New Cycle 2'!D1406),IF($A$20=9, IF('New Cycle 3'!D1406="","", 'New Cycle 3'!D1406),"")))))))))</f>
        <v/>
      </c>
      <c r="T1406" s="32" t="str">
        <f>IF($A$20=1,IF(UDDS!F1406="","",UDDS!F1406),IF($A$20=2,IF('FTP-75'!F1406="","",'FTP-75'!F1406),IF($A$20=3, IF('US06'!F1406="","",'US06'!F1406),IF($A$20=4, IF(NEDC!E1406="","", NEDC!E1406),IF($A$20=5, IF('JPN10-15'!E1406="","",'JPN10-15'!E1406),IF($A$20=6, IF(WLTC!F1406="","", WLTC!F1406),IF($A$20=7, IF('New Cycle 1'!E1406="","", 'New Cycle 1'!E1406),IF($A$20=8, IF('New Cycle 2'!E1406="","", 'New Cycle 2'!E1406),IF($A$20=9, IF('New Cycle 3'!E1406="","", 'New Cycle 3'!E1406),"")))))))))</f>
        <v/>
      </c>
      <c r="U1406" s="32" t="str">
        <f>IF($A$20=1,IF(UDDS!G1406="","",UDDS!G1406),IF($A$20=2,IF('FTP-75'!G1406="","",'FTP-75'!G1406),IF($A$20=3, IF('US06'!G1406="","",'US06'!G1406),IF($A$20=4, IF(NEDC!F1406="","", NEDC!F1406),IF($A$20=5, IF('JPN10-15'!F1406="","",'JPN10-15'!F1406),IF($A$20=6, IF(WLTC!G1406="","", WLTC!G1406),IF($A$20=7, IF('New Cycle 1'!F1406="","", 'New Cycle 1'!F1406),IF($A$20=8, IF('New Cycle 2'!F1406="","", 'New Cycle 2'!F1406),IF($A$20=9, IF('New Cycle 3'!F1406="","", 'New Cycle 3'!F1406),"")))))))))</f>
        <v/>
      </c>
    </row>
    <row r="1407" spans="16:21" x14ac:dyDescent="0.25">
      <c r="P1407" s="8" t="str">
        <f>IF($A$20=1,IF(UDDS!A1407="","",UDDS!A1407),IF($A$20=2,IF('FTP-75'!A1407="","",'FTP-75'!A1407),IF($A$20=3, IF('US06'!A1407="","",'US06'!A1407),IF($A$20=4, IF(NEDC!A1407="","", NEDC!A1407),IF($A$20=5, IF('JPN10-15'!A1407="","",'JPN10-15'!A1407),IF($A$20=6, IF(WLTC!B1407="","", WLTC!B1407),IF($A$20=7, IF('New Cycle 1'!A1407="","", 'New Cycle 1'!A1407),IF($A$20=8, IF('New Cycle 2'!A1407="","", 'New Cycle 3'!A1407),IF($A$20=9, IF('New Cycle 3'!A1407="","", 'New Cycle 3'!A1407),"")))))))))</f>
        <v/>
      </c>
      <c r="Q1407" s="32" t="str">
        <f>IF($A$20=1,IF(UDDS!C1407="","",UDDS!C1407),IF($A$20=2,IF('FTP-75'!C1407="","",'FTP-75'!C1407),IF($A$20=3, IF('US06'!C1407="","",'US06'!C1407),IF($A$20=4, IF(NEDC!B1407="","", NEDC!B1407),IF($A$20=5, IF('JPN10-15'!B1407="","",'JPN10-15'!B1407),IF($A$20=6, IF(WLTC!C1407="","", WLTC!C1407),IF($A$20=7, IF('New Cycle 1'!B1407="","", 'New Cycle 1'!B1407),IF($A$20=8, IF('New Cycle 2'!B1407="","", 'New Cycle 2'!B1407),IF($A$20=9, IF('New Cycle 3'!B1407="","", 'New Cycle 3'!B1407),"")))))))))</f>
        <v/>
      </c>
      <c r="R1407" s="32" t="str">
        <f>IF($A$20=1,IF(UDDS!D1407="","",UDDS!D1407),IF($A$20=2,IF('FTP-75'!D1407="","",'FTP-75'!D1407),IF($A$20=3, IF('US06'!D1407="","",'US06'!D1407),IF($A$20=4, IF(NEDC!C1407="","", NEDC!C1407),IF($A$20=5, IF('JPN10-15'!C1407="","",'JPN10-15'!C1407),IF($A$20=6, IF(WLTC!D1407="","", WLTC!D1407),IF($A$20=7, IF('New Cycle 1'!C1407="","", 'New Cycle 1'!C1407),IF($A$20=8, IF('New Cycle 2'!C1407="","", 'New Cycle 2'!C1407),IF($A$20=9, IF('New Cycle 3'!C1407="","", 'New Cycle 3'!C1407),"")))))))))</f>
        <v/>
      </c>
      <c r="S1407" s="32" t="str">
        <f>IF($A$20=1,IF(UDDS!E1407="","",UDDS!E1407),IF($A$20=2,IF('FTP-75'!E1407="","",'FTP-75'!E1407),IF($A$20=3, IF('US06'!E1407="","",'US06'!E1407),IF($A$20=4, IF(NEDC!D1407="","", NEDC!D1407),IF($A$20=5, IF('JPN10-15'!D1407="","",'JPN10-15'!D1407),IF($A$20=6, IF(WLTC!E1407="","", WLTC!E1407),IF($A$20=7, IF('New Cycle 1'!D1407="","", 'New Cycle 1'!D1407),IF($A$20=8, IF('New Cycle 2'!D1407="","", 'New Cycle 2'!D1407),IF($A$20=9, IF('New Cycle 3'!D1407="","", 'New Cycle 3'!D1407),"")))))))))</f>
        <v/>
      </c>
      <c r="T1407" s="32" t="str">
        <f>IF($A$20=1,IF(UDDS!F1407="","",UDDS!F1407),IF($A$20=2,IF('FTP-75'!F1407="","",'FTP-75'!F1407),IF($A$20=3, IF('US06'!F1407="","",'US06'!F1407),IF($A$20=4, IF(NEDC!E1407="","", NEDC!E1407),IF($A$20=5, IF('JPN10-15'!E1407="","",'JPN10-15'!E1407),IF($A$20=6, IF(WLTC!F1407="","", WLTC!F1407),IF($A$20=7, IF('New Cycle 1'!E1407="","", 'New Cycle 1'!E1407),IF($A$20=8, IF('New Cycle 2'!E1407="","", 'New Cycle 2'!E1407),IF($A$20=9, IF('New Cycle 3'!E1407="","", 'New Cycle 3'!E1407),"")))))))))</f>
        <v/>
      </c>
      <c r="U1407" s="32" t="str">
        <f>IF($A$20=1,IF(UDDS!G1407="","",UDDS!G1407),IF($A$20=2,IF('FTP-75'!G1407="","",'FTP-75'!G1407),IF($A$20=3, IF('US06'!G1407="","",'US06'!G1407),IF($A$20=4, IF(NEDC!F1407="","", NEDC!F1407),IF($A$20=5, IF('JPN10-15'!F1407="","",'JPN10-15'!F1407),IF($A$20=6, IF(WLTC!G1407="","", WLTC!G1407),IF($A$20=7, IF('New Cycle 1'!F1407="","", 'New Cycle 1'!F1407),IF($A$20=8, IF('New Cycle 2'!F1407="","", 'New Cycle 2'!F1407),IF($A$20=9, IF('New Cycle 3'!F1407="","", 'New Cycle 3'!F1407),"")))))))))</f>
        <v/>
      </c>
    </row>
    <row r="1408" spans="16:21" x14ac:dyDescent="0.25">
      <c r="P1408" s="8" t="str">
        <f>IF($A$20=1,IF(UDDS!A1408="","",UDDS!A1408),IF($A$20=2,IF('FTP-75'!A1408="","",'FTP-75'!A1408),IF($A$20=3, IF('US06'!A1408="","",'US06'!A1408),IF($A$20=4, IF(NEDC!A1408="","", NEDC!A1408),IF($A$20=5, IF('JPN10-15'!A1408="","",'JPN10-15'!A1408),IF($A$20=6, IF(WLTC!B1408="","", WLTC!B1408),IF($A$20=7, IF('New Cycle 1'!A1408="","", 'New Cycle 1'!A1408),IF($A$20=8, IF('New Cycle 2'!A1408="","", 'New Cycle 3'!A1408),IF($A$20=9, IF('New Cycle 3'!A1408="","", 'New Cycle 3'!A1408),"")))))))))</f>
        <v/>
      </c>
      <c r="Q1408" s="32" t="str">
        <f>IF($A$20=1,IF(UDDS!C1408="","",UDDS!C1408),IF($A$20=2,IF('FTP-75'!C1408="","",'FTP-75'!C1408),IF($A$20=3, IF('US06'!C1408="","",'US06'!C1408),IF($A$20=4, IF(NEDC!B1408="","", NEDC!B1408),IF($A$20=5, IF('JPN10-15'!B1408="","",'JPN10-15'!B1408),IF($A$20=6, IF(WLTC!C1408="","", WLTC!C1408),IF($A$20=7, IF('New Cycle 1'!B1408="","", 'New Cycle 1'!B1408),IF($A$20=8, IF('New Cycle 2'!B1408="","", 'New Cycle 2'!B1408),IF($A$20=9, IF('New Cycle 3'!B1408="","", 'New Cycle 3'!B1408),"")))))))))</f>
        <v/>
      </c>
      <c r="R1408" s="32" t="str">
        <f>IF($A$20=1,IF(UDDS!D1408="","",UDDS!D1408),IF($A$20=2,IF('FTP-75'!D1408="","",'FTP-75'!D1408),IF($A$20=3, IF('US06'!D1408="","",'US06'!D1408),IF($A$20=4, IF(NEDC!C1408="","", NEDC!C1408),IF($A$20=5, IF('JPN10-15'!C1408="","",'JPN10-15'!C1408),IF($A$20=6, IF(WLTC!D1408="","", WLTC!D1408),IF($A$20=7, IF('New Cycle 1'!C1408="","", 'New Cycle 1'!C1408),IF($A$20=8, IF('New Cycle 2'!C1408="","", 'New Cycle 2'!C1408),IF($A$20=9, IF('New Cycle 3'!C1408="","", 'New Cycle 3'!C1408),"")))))))))</f>
        <v/>
      </c>
      <c r="S1408" s="32" t="str">
        <f>IF($A$20=1,IF(UDDS!E1408="","",UDDS!E1408),IF($A$20=2,IF('FTP-75'!E1408="","",'FTP-75'!E1408),IF($A$20=3, IF('US06'!E1408="","",'US06'!E1408),IF($A$20=4, IF(NEDC!D1408="","", NEDC!D1408),IF($A$20=5, IF('JPN10-15'!D1408="","",'JPN10-15'!D1408),IF($A$20=6, IF(WLTC!E1408="","", WLTC!E1408),IF($A$20=7, IF('New Cycle 1'!D1408="","", 'New Cycle 1'!D1408),IF($A$20=8, IF('New Cycle 2'!D1408="","", 'New Cycle 2'!D1408),IF($A$20=9, IF('New Cycle 3'!D1408="","", 'New Cycle 3'!D1408),"")))))))))</f>
        <v/>
      </c>
      <c r="T1408" s="32" t="str">
        <f>IF($A$20=1,IF(UDDS!F1408="","",UDDS!F1408),IF($A$20=2,IF('FTP-75'!F1408="","",'FTP-75'!F1408),IF($A$20=3, IF('US06'!F1408="","",'US06'!F1408),IF($A$20=4, IF(NEDC!E1408="","", NEDC!E1408),IF($A$20=5, IF('JPN10-15'!E1408="","",'JPN10-15'!E1408),IF($A$20=6, IF(WLTC!F1408="","", WLTC!F1408),IF($A$20=7, IF('New Cycle 1'!E1408="","", 'New Cycle 1'!E1408),IF($A$20=8, IF('New Cycle 2'!E1408="","", 'New Cycle 2'!E1408),IF($A$20=9, IF('New Cycle 3'!E1408="","", 'New Cycle 3'!E1408),"")))))))))</f>
        <v/>
      </c>
      <c r="U1408" s="32" t="str">
        <f>IF($A$20=1,IF(UDDS!G1408="","",UDDS!G1408),IF($A$20=2,IF('FTP-75'!G1408="","",'FTP-75'!G1408),IF($A$20=3, IF('US06'!G1408="","",'US06'!G1408),IF($A$20=4, IF(NEDC!F1408="","", NEDC!F1408),IF($A$20=5, IF('JPN10-15'!F1408="","",'JPN10-15'!F1408),IF($A$20=6, IF(WLTC!G1408="","", WLTC!G1408),IF($A$20=7, IF('New Cycle 1'!F1408="","", 'New Cycle 1'!F1408),IF($A$20=8, IF('New Cycle 2'!F1408="","", 'New Cycle 2'!F1408),IF($A$20=9, IF('New Cycle 3'!F1408="","", 'New Cycle 3'!F1408),"")))))))))</f>
        <v/>
      </c>
    </row>
    <row r="1409" spans="16:21" x14ac:dyDescent="0.25">
      <c r="P1409" s="8" t="str">
        <f>IF($A$20=1,IF(UDDS!A1409="","",UDDS!A1409),IF($A$20=2,IF('FTP-75'!A1409="","",'FTP-75'!A1409),IF($A$20=3, IF('US06'!A1409="","",'US06'!A1409),IF($A$20=4, IF(NEDC!A1409="","", NEDC!A1409),IF($A$20=5, IF('JPN10-15'!A1409="","",'JPN10-15'!A1409),IF($A$20=6, IF(WLTC!B1409="","", WLTC!B1409),IF($A$20=7, IF('New Cycle 1'!A1409="","", 'New Cycle 1'!A1409),IF($A$20=8, IF('New Cycle 2'!A1409="","", 'New Cycle 3'!A1409),IF($A$20=9, IF('New Cycle 3'!A1409="","", 'New Cycle 3'!A1409),"")))))))))</f>
        <v/>
      </c>
      <c r="Q1409" s="32" t="str">
        <f>IF($A$20=1,IF(UDDS!C1409="","",UDDS!C1409),IF($A$20=2,IF('FTP-75'!C1409="","",'FTP-75'!C1409),IF($A$20=3, IF('US06'!C1409="","",'US06'!C1409),IF($A$20=4, IF(NEDC!B1409="","", NEDC!B1409),IF($A$20=5, IF('JPN10-15'!B1409="","",'JPN10-15'!B1409),IF($A$20=6, IF(WLTC!C1409="","", WLTC!C1409),IF($A$20=7, IF('New Cycle 1'!B1409="","", 'New Cycle 1'!B1409),IF($A$20=8, IF('New Cycle 2'!B1409="","", 'New Cycle 2'!B1409),IF($A$20=9, IF('New Cycle 3'!B1409="","", 'New Cycle 3'!B1409),"")))))))))</f>
        <v/>
      </c>
      <c r="R1409" s="32" t="str">
        <f>IF($A$20=1,IF(UDDS!D1409="","",UDDS!D1409),IF($A$20=2,IF('FTP-75'!D1409="","",'FTP-75'!D1409),IF($A$20=3, IF('US06'!D1409="","",'US06'!D1409),IF($A$20=4, IF(NEDC!C1409="","", NEDC!C1409),IF($A$20=5, IF('JPN10-15'!C1409="","",'JPN10-15'!C1409),IF($A$20=6, IF(WLTC!D1409="","", WLTC!D1409),IF($A$20=7, IF('New Cycle 1'!C1409="","", 'New Cycle 1'!C1409),IF($A$20=8, IF('New Cycle 2'!C1409="","", 'New Cycle 2'!C1409),IF($A$20=9, IF('New Cycle 3'!C1409="","", 'New Cycle 3'!C1409),"")))))))))</f>
        <v/>
      </c>
      <c r="S1409" s="32" t="str">
        <f>IF($A$20=1,IF(UDDS!E1409="","",UDDS!E1409),IF($A$20=2,IF('FTP-75'!E1409="","",'FTP-75'!E1409),IF($A$20=3, IF('US06'!E1409="","",'US06'!E1409),IF($A$20=4, IF(NEDC!D1409="","", NEDC!D1409),IF($A$20=5, IF('JPN10-15'!D1409="","",'JPN10-15'!D1409),IF($A$20=6, IF(WLTC!E1409="","", WLTC!E1409),IF($A$20=7, IF('New Cycle 1'!D1409="","", 'New Cycle 1'!D1409),IF($A$20=8, IF('New Cycle 2'!D1409="","", 'New Cycle 2'!D1409),IF($A$20=9, IF('New Cycle 3'!D1409="","", 'New Cycle 3'!D1409),"")))))))))</f>
        <v/>
      </c>
      <c r="T1409" s="32" t="str">
        <f>IF($A$20=1,IF(UDDS!F1409="","",UDDS!F1409),IF($A$20=2,IF('FTP-75'!F1409="","",'FTP-75'!F1409),IF($A$20=3, IF('US06'!F1409="","",'US06'!F1409),IF($A$20=4, IF(NEDC!E1409="","", NEDC!E1409),IF($A$20=5, IF('JPN10-15'!E1409="","",'JPN10-15'!E1409),IF($A$20=6, IF(WLTC!F1409="","", WLTC!F1409),IF($A$20=7, IF('New Cycle 1'!E1409="","", 'New Cycle 1'!E1409),IF($A$20=8, IF('New Cycle 2'!E1409="","", 'New Cycle 2'!E1409),IF($A$20=9, IF('New Cycle 3'!E1409="","", 'New Cycle 3'!E1409),"")))))))))</f>
        <v/>
      </c>
      <c r="U1409" s="32" t="str">
        <f>IF($A$20=1,IF(UDDS!G1409="","",UDDS!G1409),IF($A$20=2,IF('FTP-75'!G1409="","",'FTP-75'!G1409),IF($A$20=3, IF('US06'!G1409="","",'US06'!G1409),IF($A$20=4, IF(NEDC!F1409="","", NEDC!F1409),IF($A$20=5, IF('JPN10-15'!F1409="","",'JPN10-15'!F1409),IF($A$20=6, IF(WLTC!G1409="","", WLTC!G1409),IF($A$20=7, IF('New Cycle 1'!F1409="","", 'New Cycle 1'!F1409),IF($A$20=8, IF('New Cycle 2'!F1409="","", 'New Cycle 2'!F1409),IF($A$20=9, IF('New Cycle 3'!F1409="","", 'New Cycle 3'!F1409),"")))))))))</f>
        <v/>
      </c>
    </row>
    <row r="1410" spans="16:21" x14ac:dyDescent="0.25">
      <c r="P1410" s="8" t="str">
        <f>IF($A$20=1,IF(UDDS!A1410="","",UDDS!A1410),IF($A$20=2,IF('FTP-75'!A1410="","",'FTP-75'!A1410),IF($A$20=3, IF('US06'!A1410="","",'US06'!A1410),IF($A$20=4, IF(NEDC!A1410="","", NEDC!A1410),IF($A$20=5, IF('JPN10-15'!A1410="","",'JPN10-15'!A1410),IF($A$20=6, IF(WLTC!B1410="","", WLTC!B1410),IF($A$20=7, IF('New Cycle 1'!A1410="","", 'New Cycle 1'!A1410),IF($A$20=8, IF('New Cycle 2'!A1410="","", 'New Cycle 3'!A1410),IF($A$20=9, IF('New Cycle 3'!A1410="","", 'New Cycle 3'!A1410),"")))))))))</f>
        <v/>
      </c>
      <c r="Q1410" s="32" t="str">
        <f>IF($A$20=1,IF(UDDS!C1410="","",UDDS!C1410),IF($A$20=2,IF('FTP-75'!C1410="","",'FTP-75'!C1410),IF($A$20=3, IF('US06'!C1410="","",'US06'!C1410),IF($A$20=4, IF(NEDC!B1410="","", NEDC!B1410),IF($A$20=5, IF('JPN10-15'!B1410="","",'JPN10-15'!B1410),IF($A$20=6, IF(WLTC!C1410="","", WLTC!C1410),IF($A$20=7, IF('New Cycle 1'!B1410="","", 'New Cycle 1'!B1410),IF($A$20=8, IF('New Cycle 2'!B1410="","", 'New Cycle 2'!B1410),IF($A$20=9, IF('New Cycle 3'!B1410="","", 'New Cycle 3'!B1410),"")))))))))</f>
        <v/>
      </c>
      <c r="R1410" s="32" t="str">
        <f>IF($A$20=1,IF(UDDS!D1410="","",UDDS!D1410),IF($A$20=2,IF('FTP-75'!D1410="","",'FTP-75'!D1410),IF($A$20=3, IF('US06'!D1410="","",'US06'!D1410),IF($A$20=4, IF(NEDC!C1410="","", NEDC!C1410),IF($A$20=5, IF('JPN10-15'!C1410="","",'JPN10-15'!C1410),IF($A$20=6, IF(WLTC!D1410="","", WLTC!D1410),IF($A$20=7, IF('New Cycle 1'!C1410="","", 'New Cycle 1'!C1410),IF($A$20=8, IF('New Cycle 2'!C1410="","", 'New Cycle 2'!C1410),IF($A$20=9, IF('New Cycle 3'!C1410="","", 'New Cycle 3'!C1410),"")))))))))</f>
        <v/>
      </c>
      <c r="S1410" s="32" t="str">
        <f>IF($A$20=1,IF(UDDS!E1410="","",UDDS!E1410),IF($A$20=2,IF('FTP-75'!E1410="","",'FTP-75'!E1410),IF($A$20=3, IF('US06'!E1410="","",'US06'!E1410),IF($A$20=4, IF(NEDC!D1410="","", NEDC!D1410),IF($A$20=5, IF('JPN10-15'!D1410="","",'JPN10-15'!D1410),IF($A$20=6, IF(WLTC!E1410="","", WLTC!E1410),IF($A$20=7, IF('New Cycle 1'!D1410="","", 'New Cycle 1'!D1410),IF($A$20=8, IF('New Cycle 2'!D1410="","", 'New Cycle 2'!D1410),IF($A$20=9, IF('New Cycle 3'!D1410="","", 'New Cycle 3'!D1410),"")))))))))</f>
        <v/>
      </c>
      <c r="T1410" s="32" t="str">
        <f>IF($A$20=1,IF(UDDS!F1410="","",UDDS!F1410),IF($A$20=2,IF('FTP-75'!F1410="","",'FTP-75'!F1410),IF($A$20=3, IF('US06'!F1410="","",'US06'!F1410),IF($A$20=4, IF(NEDC!E1410="","", NEDC!E1410),IF($A$20=5, IF('JPN10-15'!E1410="","",'JPN10-15'!E1410),IF($A$20=6, IF(WLTC!F1410="","", WLTC!F1410),IF($A$20=7, IF('New Cycle 1'!E1410="","", 'New Cycle 1'!E1410),IF($A$20=8, IF('New Cycle 2'!E1410="","", 'New Cycle 2'!E1410),IF($A$20=9, IF('New Cycle 3'!E1410="","", 'New Cycle 3'!E1410),"")))))))))</f>
        <v/>
      </c>
      <c r="U1410" s="32" t="str">
        <f>IF($A$20=1,IF(UDDS!G1410="","",UDDS!G1410),IF($A$20=2,IF('FTP-75'!G1410="","",'FTP-75'!G1410),IF($A$20=3, IF('US06'!G1410="","",'US06'!G1410),IF($A$20=4, IF(NEDC!F1410="","", NEDC!F1410),IF($A$20=5, IF('JPN10-15'!F1410="","",'JPN10-15'!F1410),IF($A$20=6, IF(WLTC!G1410="","", WLTC!G1410),IF($A$20=7, IF('New Cycle 1'!F1410="","", 'New Cycle 1'!F1410),IF($A$20=8, IF('New Cycle 2'!F1410="","", 'New Cycle 2'!F1410),IF($A$20=9, IF('New Cycle 3'!F1410="","", 'New Cycle 3'!F1410),"")))))))))</f>
        <v/>
      </c>
    </row>
    <row r="1411" spans="16:21" x14ac:dyDescent="0.25">
      <c r="P1411" s="8" t="str">
        <f>IF($A$20=1,IF(UDDS!A1411="","",UDDS!A1411),IF($A$20=2,IF('FTP-75'!A1411="","",'FTP-75'!A1411),IF($A$20=3, IF('US06'!A1411="","",'US06'!A1411),IF($A$20=4, IF(NEDC!A1411="","", NEDC!A1411),IF($A$20=5, IF('JPN10-15'!A1411="","",'JPN10-15'!A1411),IF($A$20=6, IF(WLTC!B1411="","", WLTC!B1411),IF($A$20=7, IF('New Cycle 1'!A1411="","", 'New Cycle 1'!A1411),IF($A$20=8, IF('New Cycle 2'!A1411="","", 'New Cycle 3'!A1411),IF($A$20=9, IF('New Cycle 3'!A1411="","", 'New Cycle 3'!A1411),"")))))))))</f>
        <v/>
      </c>
      <c r="Q1411" s="32" t="str">
        <f>IF($A$20=1,IF(UDDS!C1411="","",UDDS!C1411),IF($A$20=2,IF('FTP-75'!C1411="","",'FTP-75'!C1411),IF($A$20=3, IF('US06'!C1411="","",'US06'!C1411),IF($A$20=4, IF(NEDC!B1411="","", NEDC!B1411),IF($A$20=5, IF('JPN10-15'!B1411="","",'JPN10-15'!B1411),IF($A$20=6, IF(WLTC!C1411="","", WLTC!C1411),IF($A$20=7, IF('New Cycle 1'!B1411="","", 'New Cycle 1'!B1411),IF($A$20=8, IF('New Cycle 2'!B1411="","", 'New Cycle 2'!B1411),IF($A$20=9, IF('New Cycle 3'!B1411="","", 'New Cycle 3'!B1411),"")))))))))</f>
        <v/>
      </c>
      <c r="R1411" s="32" t="str">
        <f>IF($A$20=1,IF(UDDS!D1411="","",UDDS!D1411),IF($A$20=2,IF('FTP-75'!D1411="","",'FTP-75'!D1411),IF($A$20=3, IF('US06'!D1411="","",'US06'!D1411),IF($A$20=4, IF(NEDC!C1411="","", NEDC!C1411),IF($A$20=5, IF('JPN10-15'!C1411="","",'JPN10-15'!C1411),IF($A$20=6, IF(WLTC!D1411="","", WLTC!D1411),IF($A$20=7, IF('New Cycle 1'!C1411="","", 'New Cycle 1'!C1411),IF($A$20=8, IF('New Cycle 2'!C1411="","", 'New Cycle 2'!C1411),IF($A$20=9, IF('New Cycle 3'!C1411="","", 'New Cycle 3'!C1411),"")))))))))</f>
        <v/>
      </c>
      <c r="S1411" s="32" t="str">
        <f>IF($A$20=1,IF(UDDS!E1411="","",UDDS!E1411),IF($A$20=2,IF('FTP-75'!E1411="","",'FTP-75'!E1411),IF($A$20=3, IF('US06'!E1411="","",'US06'!E1411),IF($A$20=4, IF(NEDC!D1411="","", NEDC!D1411),IF($A$20=5, IF('JPN10-15'!D1411="","",'JPN10-15'!D1411),IF($A$20=6, IF(WLTC!E1411="","", WLTC!E1411),IF($A$20=7, IF('New Cycle 1'!D1411="","", 'New Cycle 1'!D1411),IF($A$20=8, IF('New Cycle 2'!D1411="","", 'New Cycle 2'!D1411),IF($A$20=9, IF('New Cycle 3'!D1411="","", 'New Cycle 3'!D1411),"")))))))))</f>
        <v/>
      </c>
      <c r="T1411" s="32" t="str">
        <f>IF($A$20=1,IF(UDDS!F1411="","",UDDS!F1411),IF($A$20=2,IF('FTP-75'!F1411="","",'FTP-75'!F1411),IF($A$20=3, IF('US06'!F1411="","",'US06'!F1411),IF($A$20=4, IF(NEDC!E1411="","", NEDC!E1411),IF($A$20=5, IF('JPN10-15'!E1411="","",'JPN10-15'!E1411),IF($A$20=6, IF(WLTC!F1411="","", WLTC!F1411),IF($A$20=7, IF('New Cycle 1'!E1411="","", 'New Cycle 1'!E1411),IF($A$20=8, IF('New Cycle 2'!E1411="","", 'New Cycle 2'!E1411),IF($A$20=9, IF('New Cycle 3'!E1411="","", 'New Cycle 3'!E1411),"")))))))))</f>
        <v/>
      </c>
      <c r="U1411" s="32" t="str">
        <f>IF($A$20=1,IF(UDDS!G1411="","",UDDS!G1411),IF($A$20=2,IF('FTP-75'!G1411="","",'FTP-75'!G1411),IF($A$20=3, IF('US06'!G1411="","",'US06'!G1411),IF($A$20=4, IF(NEDC!F1411="","", NEDC!F1411),IF($A$20=5, IF('JPN10-15'!F1411="","",'JPN10-15'!F1411),IF($A$20=6, IF(WLTC!G1411="","", WLTC!G1411),IF($A$20=7, IF('New Cycle 1'!F1411="","", 'New Cycle 1'!F1411),IF($A$20=8, IF('New Cycle 2'!F1411="","", 'New Cycle 2'!F1411),IF($A$20=9, IF('New Cycle 3'!F1411="","", 'New Cycle 3'!F1411),"")))))))))</f>
        <v/>
      </c>
    </row>
    <row r="1412" spans="16:21" x14ac:dyDescent="0.25">
      <c r="P1412" s="8" t="str">
        <f>IF($A$20=1,IF(UDDS!A1412="","",UDDS!A1412),IF($A$20=2,IF('FTP-75'!A1412="","",'FTP-75'!A1412),IF($A$20=3, IF('US06'!A1412="","",'US06'!A1412),IF($A$20=4, IF(NEDC!A1412="","", NEDC!A1412),IF($A$20=5, IF('JPN10-15'!A1412="","",'JPN10-15'!A1412),IF($A$20=6, IF(WLTC!B1412="","", WLTC!B1412),IF($A$20=7, IF('New Cycle 1'!A1412="","", 'New Cycle 1'!A1412),IF($A$20=8, IF('New Cycle 2'!A1412="","", 'New Cycle 3'!A1412),IF($A$20=9, IF('New Cycle 3'!A1412="","", 'New Cycle 3'!A1412),"")))))))))</f>
        <v/>
      </c>
      <c r="Q1412" s="32" t="str">
        <f>IF($A$20=1,IF(UDDS!C1412="","",UDDS!C1412),IF($A$20=2,IF('FTP-75'!C1412="","",'FTP-75'!C1412),IF($A$20=3, IF('US06'!C1412="","",'US06'!C1412),IF($A$20=4, IF(NEDC!B1412="","", NEDC!B1412),IF($A$20=5, IF('JPN10-15'!B1412="","",'JPN10-15'!B1412),IF($A$20=6, IF(WLTC!C1412="","", WLTC!C1412),IF($A$20=7, IF('New Cycle 1'!B1412="","", 'New Cycle 1'!B1412),IF($A$20=8, IF('New Cycle 2'!B1412="","", 'New Cycle 2'!B1412),IF($A$20=9, IF('New Cycle 3'!B1412="","", 'New Cycle 3'!B1412),"")))))))))</f>
        <v/>
      </c>
      <c r="R1412" s="32" t="str">
        <f>IF($A$20=1,IF(UDDS!D1412="","",UDDS!D1412),IF($A$20=2,IF('FTP-75'!D1412="","",'FTP-75'!D1412),IF($A$20=3, IF('US06'!D1412="","",'US06'!D1412),IF($A$20=4, IF(NEDC!C1412="","", NEDC!C1412),IF($A$20=5, IF('JPN10-15'!C1412="","",'JPN10-15'!C1412),IF($A$20=6, IF(WLTC!D1412="","", WLTC!D1412),IF($A$20=7, IF('New Cycle 1'!C1412="","", 'New Cycle 1'!C1412),IF($A$20=8, IF('New Cycle 2'!C1412="","", 'New Cycle 2'!C1412),IF($A$20=9, IF('New Cycle 3'!C1412="","", 'New Cycle 3'!C1412),"")))))))))</f>
        <v/>
      </c>
      <c r="S1412" s="32" t="str">
        <f>IF($A$20=1,IF(UDDS!E1412="","",UDDS!E1412),IF($A$20=2,IF('FTP-75'!E1412="","",'FTP-75'!E1412),IF($A$20=3, IF('US06'!E1412="","",'US06'!E1412),IF($A$20=4, IF(NEDC!D1412="","", NEDC!D1412),IF($A$20=5, IF('JPN10-15'!D1412="","",'JPN10-15'!D1412),IF($A$20=6, IF(WLTC!E1412="","", WLTC!E1412),IF($A$20=7, IF('New Cycle 1'!D1412="","", 'New Cycle 1'!D1412),IF($A$20=8, IF('New Cycle 2'!D1412="","", 'New Cycle 2'!D1412),IF($A$20=9, IF('New Cycle 3'!D1412="","", 'New Cycle 3'!D1412),"")))))))))</f>
        <v/>
      </c>
      <c r="T1412" s="32" t="str">
        <f>IF($A$20=1,IF(UDDS!F1412="","",UDDS!F1412),IF($A$20=2,IF('FTP-75'!F1412="","",'FTP-75'!F1412),IF($A$20=3, IF('US06'!F1412="","",'US06'!F1412),IF($A$20=4, IF(NEDC!E1412="","", NEDC!E1412),IF($A$20=5, IF('JPN10-15'!E1412="","",'JPN10-15'!E1412),IF($A$20=6, IF(WLTC!F1412="","", WLTC!F1412),IF($A$20=7, IF('New Cycle 1'!E1412="","", 'New Cycle 1'!E1412),IF($A$20=8, IF('New Cycle 2'!E1412="","", 'New Cycle 2'!E1412),IF($A$20=9, IF('New Cycle 3'!E1412="","", 'New Cycle 3'!E1412),"")))))))))</f>
        <v/>
      </c>
      <c r="U1412" s="32" t="str">
        <f>IF($A$20=1,IF(UDDS!G1412="","",UDDS!G1412),IF($A$20=2,IF('FTP-75'!G1412="","",'FTP-75'!G1412),IF($A$20=3, IF('US06'!G1412="","",'US06'!G1412),IF($A$20=4, IF(NEDC!F1412="","", NEDC!F1412),IF($A$20=5, IF('JPN10-15'!F1412="","",'JPN10-15'!F1412),IF($A$20=6, IF(WLTC!G1412="","", WLTC!G1412),IF($A$20=7, IF('New Cycle 1'!F1412="","", 'New Cycle 1'!F1412),IF($A$20=8, IF('New Cycle 2'!F1412="","", 'New Cycle 2'!F1412),IF($A$20=9, IF('New Cycle 3'!F1412="","", 'New Cycle 3'!F1412),"")))))))))</f>
        <v/>
      </c>
    </row>
    <row r="1413" spans="16:21" x14ac:dyDescent="0.25">
      <c r="P1413" s="8" t="str">
        <f>IF($A$20=1,IF(UDDS!A1413="","",UDDS!A1413),IF($A$20=2,IF('FTP-75'!A1413="","",'FTP-75'!A1413),IF($A$20=3, IF('US06'!A1413="","",'US06'!A1413),IF($A$20=4, IF(NEDC!A1413="","", NEDC!A1413),IF($A$20=5, IF('JPN10-15'!A1413="","",'JPN10-15'!A1413),IF($A$20=6, IF(WLTC!B1413="","", WLTC!B1413),IF($A$20=7, IF('New Cycle 1'!A1413="","", 'New Cycle 1'!A1413),IF($A$20=8, IF('New Cycle 2'!A1413="","", 'New Cycle 3'!A1413),IF($A$20=9, IF('New Cycle 3'!A1413="","", 'New Cycle 3'!A1413),"")))))))))</f>
        <v/>
      </c>
      <c r="Q1413" s="32" t="str">
        <f>IF($A$20=1,IF(UDDS!C1413="","",UDDS!C1413),IF($A$20=2,IF('FTP-75'!C1413="","",'FTP-75'!C1413),IF($A$20=3, IF('US06'!C1413="","",'US06'!C1413),IF($A$20=4, IF(NEDC!B1413="","", NEDC!B1413),IF($A$20=5, IF('JPN10-15'!B1413="","",'JPN10-15'!B1413),IF($A$20=6, IF(WLTC!C1413="","", WLTC!C1413),IF($A$20=7, IF('New Cycle 1'!B1413="","", 'New Cycle 1'!B1413),IF($A$20=8, IF('New Cycle 2'!B1413="","", 'New Cycle 2'!B1413),IF($A$20=9, IF('New Cycle 3'!B1413="","", 'New Cycle 3'!B1413),"")))))))))</f>
        <v/>
      </c>
      <c r="R1413" s="32" t="str">
        <f>IF($A$20=1,IF(UDDS!D1413="","",UDDS!D1413),IF($A$20=2,IF('FTP-75'!D1413="","",'FTP-75'!D1413),IF($A$20=3, IF('US06'!D1413="","",'US06'!D1413),IF($A$20=4, IF(NEDC!C1413="","", NEDC!C1413),IF($A$20=5, IF('JPN10-15'!C1413="","",'JPN10-15'!C1413),IF($A$20=6, IF(WLTC!D1413="","", WLTC!D1413),IF($A$20=7, IF('New Cycle 1'!C1413="","", 'New Cycle 1'!C1413),IF($A$20=8, IF('New Cycle 2'!C1413="","", 'New Cycle 2'!C1413),IF($A$20=9, IF('New Cycle 3'!C1413="","", 'New Cycle 3'!C1413),"")))))))))</f>
        <v/>
      </c>
      <c r="S1413" s="32" t="str">
        <f>IF($A$20=1,IF(UDDS!E1413="","",UDDS!E1413),IF($A$20=2,IF('FTP-75'!E1413="","",'FTP-75'!E1413),IF($A$20=3, IF('US06'!E1413="","",'US06'!E1413),IF($A$20=4, IF(NEDC!D1413="","", NEDC!D1413),IF($A$20=5, IF('JPN10-15'!D1413="","",'JPN10-15'!D1413),IF($A$20=6, IF(WLTC!E1413="","", WLTC!E1413),IF($A$20=7, IF('New Cycle 1'!D1413="","", 'New Cycle 1'!D1413),IF($A$20=8, IF('New Cycle 2'!D1413="","", 'New Cycle 2'!D1413),IF($A$20=9, IF('New Cycle 3'!D1413="","", 'New Cycle 3'!D1413),"")))))))))</f>
        <v/>
      </c>
      <c r="T1413" s="32" t="str">
        <f>IF($A$20=1,IF(UDDS!F1413="","",UDDS!F1413),IF($A$20=2,IF('FTP-75'!F1413="","",'FTP-75'!F1413),IF($A$20=3, IF('US06'!F1413="","",'US06'!F1413),IF($A$20=4, IF(NEDC!E1413="","", NEDC!E1413),IF($A$20=5, IF('JPN10-15'!E1413="","",'JPN10-15'!E1413),IF($A$20=6, IF(WLTC!F1413="","", WLTC!F1413),IF($A$20=7, IF('New Cycle 1'!E1413="","", 'New Cycle 1'!E1413),IF($A$20=8, IF('New Cycle 2'!E1413="","", 'New Cycle 2'!E1413),IF($A$20=9, IF('New Cycle 3'!E1413="","", 'New Cycle 3'!E1413),"")))))))))</f>
        <v/>
      </c>
      <c r="U1413" s="32" t="str">
        <f>IF($A$20=1,IF(UDDS!G1413="","",UDDS!G1413),IF($A$20=2,IF('FTP-75'!G1413="","",'FTP-75'!G1413),IF($A$20=3, IF('US06'!G1413="","",'US06'!G1413),IF($A$20=4, IF(NEDC!F1413="","", NEDC!F1413),IF($A$20=5, IF('JPN10-15'!F1413="","",'JPN10-15'!F1413),IF($A$20=6, IF(WLTC!G1413="","", WLTC!G1413),IF($A$20=7, IF('New Cycle 1'!F1413="","", 'New Cycle 1'!F1413),IF($A$20=8, IF('New Cycle 2'!F1413="","", 'New Cycle 2'!F1413),IF($A$20=9, IF('New Cycle 3'!F1413="","", 'New Cycle 3'!F1413),"")))))))))</f>
        <v/>
      </c>
    </row>
    <row r="1414" spans="16:21" x14ac:dyDescent="0.25">
      <c r="P1414" s="8" t="str">
        <f>IF($A$20=1,IF(UDDS!A1414="","",UDDS!A1414),IF($A$20=2,IF('FTP-75'!A1414="","",'FTP-75'!A1414),IF($A$20=3, IF('US06'!A1414="","",'US06'!A1414),IF($A$20=4, IF(NEDC!A1414="","", NEDC!A1414),IF($A$20=5, IF('JPN10-15'!A1414="","",'JPN10-15'!A1414),IF($A$20=6, IF(WLTC!B1414="","", WLTC!B1414),IF($A$20=7, IF('New Cycle 1'!A1414="","", 'New Cycle 1'!A1414),IF($A$20=8, IF('New Cycle 2'!A1414="","", 'New Cycle 3'!A1414),IF($A$20=9, IF('New Cycle 3'!A1414="","", 'New Cycle 3'!A1414),"")))))))))</f>
        <v/>
      </c>
      <c r="Q1414" s="32" t="str">
        <f>IF($A$20=1,IF(UDDS!C1414="","",UDDS!C1414),IF($A$20=2,IF('FTP-75'!C1414="","",'FTP-75'!C1414),IF($A$20=3, IF('US06'!C1414="","",'US06'!C1414),IF($A$20=4, IF(NEDC!B1414="","", NEDC!B1414),IF($A$20=5, IF('JPN10-15'!B1414="","",'JPN10-15'!B1414),IF($A$20=6, IF(WLTC!C1414="","", WLTC!C1414),IF($A$20=7, IF('New Cycle 1'!B1414="","", 'New Cycle 1'!B1414),IF($A$20=8, IF('New Cycle 2'!B1414="","", 'New Cycle 2'!B1414),IF($A$20=9, IF('New Cycle 3'!B1414="","", 'New Cycle 3'!B1414),"")))))))))</f>
        <v/>
      </c>
      <c r="R1414" s="32" t="str">
        <f>IF($A$20=1,IF(UDDS!D1414="","",UDDS!D1414),IF($A$20=2,IF('FTP-75'!D1414="","",'FTP-75'!D1414),IF($A$20=3, IF('US06'!D1414="","",'US06'!D1414),IF($A$20=4, IF(NEDC!C1414="","", NEDC!C1414),IF($A$20=5, IF('JPN10-15'!C1414="","",'JPN10-15'!C1414),IF($A$20=6, IF(WLTC!D1414="","", WLTC!D1414),IF($A$20=7, IF('New Cycle 1'!C1414="","", 'New Cycle 1'!C1414),IF($A$20=8, IF('New Cycle 2'!C1414="","", 'New Cycle 2'!C1414),IF($A$20=9, IF('New Cycle 3'!C1414="","", 'New Cycle 3'!C1414),"")))))))))</f>
        <v/>
      </c>
      <c r="S1414" s="32" t="str">
        <f>IF($A$20=1,IF(UDDS!E1414="","",UDDS!E1414),IF($A$20=2,IF('FTP-75'!E1414="","",'FTP-75'!E1414),IF($A$20=3, IF('US06'!E1414="","",'US06'!E1414),IF($A$20=4, IF(NEDC!D1414="","", NEDC!D1414),IF($A$20=5, IF('JPN10-15'!D1414="","",'JPN10-15'!D1414),IF($A$20=6, IF(WLTC!E1414="","", WLTC!E1414),IF($A$20=7, IF('New Cycle 1'!D1414="","", 'New Cycle 1'!D1414),IF($A$20=8, IF('New Cycle 2'!D1414="","", 'New Cycle 2'!D1414),IF($A$20=9, IF('New Cycle 3'!D1414="","", 'New Cycle 3'!D1414),"")))))))))</f>
        <v/>
      </c>
      <c r="T1414" s="32" t="str">
        <f>IF($A$20=1,IF(UDDS!F1414="","",UDDS!F1414),IF($A$20=2,IF('FTP-75'!F1414="","",'FTP-75'!F1414),IF($A$20=3, IF('US06'!F1414="","",'US06'!F1414),IF($A$20=4, IF(NEDC!E1414="","", NEDC!E1414),IF($A$20=5, IF('JPN10-15'!E1414="","",'JPN10-15'!E1414),IF($A$20=6, IF(WLTC!F1414="","", WLTC!F1414),IF($A$20=7, IF('New Cycle 1'!E1414="","", 'New Cycle 1'!E1414),IF($A$20=8, IF('New Cycle 2'!E1414="","", 'New Cycle 2'!E1414),IF($A$20=9, IF('New Cycle 3'!E1414="","", 'New Cycle 3'!E1414),"")))))))))</f>
        <v/>
      </c>
      <c r="U1414" s="32" t="str">
        <f>IF($A$20=1,IF(UDDS!G1414="","",UDDS!G1414),IF($A$20=2,IF('FTP-75'!G1414="","",'FTP-75'!G1414),IF($A$20=3, IF('US06'!G1414="","",'US06'!G1414),IF($A$20=4, IF(NEDC!F1414="","", NEDC!F1414),IF($A$20=5, IF('JPN10-15'!F1414="","",'JPN10-15'!F1414),IF($A$20=6, IF(WLTC!G1414="","", WLTC!G1414),IF($A$20=7, IF('New Cycle 1'!F1414="","", 'New Cycle 1'!F1414),IF($A$20=8, IF('New Cycle 2'!F1414="","", 'New Cycle 2'!F1414),IF($A$20=9, IF('New Cycle 3'!F1414="","", 'New Cycle 3'!F1414),"")))))))))</f>
        <v/>
      </c>
    </row>
    <row r="1415" spans="16:21" x14ac:dyDescent="0.25">
      <c r="P1415" s="8" t="str">
        <f>IF($A$20=1,IF(UDDS!A1415="","",UDDS!A1415),IF($A$20=2,IF('FTP-75'!A1415="","",'FTP-75'!A1415),IF($A$20=3, IF('US06'!A1415="","",'US06'!A1415),IF($A$20=4, IF(NEDC!A1415="","", NEDC!A1415),IF($A$20=5, IF('JPN10-15'!A1415="","",'JPN10-15'!A1415),IF($A$20=6, IF(WLTC!B1415="","", WLTC!B1415),IF($A$20=7, IF('New Cycle 1'!A1415="","", 'New Cycle 1'!A1415),IF($A$20=8, IF('New Cycle 2'!A1415="","", 'New Cycle 3'!A1415),IF($A$20=9, IF('New Cycle 3'!A1415="","", 'New Cycle 3'!A1415),"")))))))))</f>
        <v/>
      </c>
      <c r="Q1415" s="32" t="str">
        <f>IF($A$20=1,IF(UDDS!C1415="","",UDDS!C1415),IF($A$20=2,IF('FTP-75'!C1415="","",'FTP-75'!C1415),IF($A$20=3, IF('US06'!C1415="","",'US06'!C1415),IF($A$20=4, IF(NEDC!B1415="","", NEDC!B1415),IF($A$20=5, IF('JPN10-15'!B1415="","",'JPN10-15'!B1415),IF($A$20=6, IF(WLTC!C1415="","", WLTC!C1415),IF($A$20=7, IF('New Cycle 1'!B1415="","", 'New Cycle 1'!B1415),IF($A$20=8, IF('New Cycle 2'!B1415="","", 'New Cycle 2'!B1415),IF($A$20=9, IF('New Cycle 3'!B1415="","", 'New Cycle 3'!B1415),"")))))))))</f>
        <v/>
      </c>
      <c r="R1415" s="32" t="str">
        <f>IF($A$20=1,IF(UDDS!D1415="","",UDDS!D1415),IF($A$20=2,IF('FTP-75'!D1415="","",'FTP-75'!D1415),IF($A$20=3, IF('US06'!D1415="","",'US06'!D1415),IF($A$20=4, IF(NEDC!C1415="","", NEDC!C1415),IF($A$20=5, IF('JPN10-15'!C1415="","",'JPN10-15'!C1415),IF($A$20=6, IF(WLTC!D1415="","", WLTC!D1415),IF($A$20=7, IF('New Cycle 1'!C1415="","", 'New Cycle 1'!C1415),IF($A$20=8, IF('New Cycle 2'!C1415="","", 'New Cycle 2'!C1415),IF($A$20=9, IF('New Cycle 3'!C1415="","", 'New Cycle 3'!C1415),"")))))))))</f>
        <v/>
      </c>
      <c r="S1415" s="32" t="str">
        <f>IF($A$20=1,IF(UDDS!E1415="","",UDDS!E1415),IF($A$20=2,IF('FTP-75'!E1415="","",'FTP-75'!E1415),IF($A$20=3, IF('US06'!E1415="","",'US06'!E1415),IF($A$20=4, IF(NEDC!D1415="","", NEDC!D1415),IF($A$20=5, IF('JPN10-15'!D1415="","",'JPN10-15'!D1415),IF($A$20=6, IF(WLTC!E1415="","", WLTC!E1415),IF($A$20=7, IF('New Cycle 1'!D1415="","", 'New Cycle 1'!D1415),IF($A$20=8, IF('New Cycle 2'!D1415="","", 'New Cycle 2'!D1415),IF($A$20=9, IF('New Cycle 3'!D1415="","", 'New Cycle 3'!D1415),"")))))))))</f>
        <v/>
      </c>
      <c r="T1415" s="32" t="str">
        <f>IF($A$20=1,IF(UDDS!F1415="","",UDDS!F1415),IF($A$20=2,IF('FTP-75'!F1415="","",'FTP-75'!F1415),IF($A$20=3, IF('US06'!F1415="","",'US06'!F1415),IF($A$20=4, IF(NEDC!E1415="","", NEDC!E1415),IF($A$20=5, IF('JPN10-15'!E1415="","",'JPN10-15'!E1415),IF($A$20=6, IF(WLTC!F1415="","", WLTC!F1415),IF($A$20=7, IF('New Cycle 1'!E1415="","", 'New Cycle 1'!E1415),IF($A$20=8, IF('New Cycle 2'!E1415="","", 'New Cycle 2'!E1415),IF($A$20=9, IF('New Cycle 3'!E1415="","", 'New Cycle 3'!E1415),"")))))))))</f>
        <v/>
      </c>
      <c r="U1415" s="32" t="str">
        <f>IF($A$20=1,IF(UDDS!G1415="","",UDDS!G1415),IF($A$20=2,IF('FTP-75'!G1415="","",'FTP-75'!G1415),IF($A$20=3, IF('US06'!G1415="","",'US06'!G1415),IF($A$20=4, IF(NEDC!F1415="","", NEDC!F1415),IF($A$20=5, IF('JPN10-15'!F1415="","",'JPN10-15'!F1415),IF($A$20=6, IF(WLTC!G1415="","", WLTC!G1415),IF($A$20=7, IF('New Cycle 1'!F1415="","", 'New Cycle 1'!F1415),IF($A$20=8, IF('New Cycle 2'!F1415="","", 'New Cycle 2'!F1415),IF($A$20=9, IF('New Cycle 3'!F1415="","", 'New Cycle 3'!F1415),"")))))))))</f>
        <v/>
      </c>
    </row>
    <row r="1416" spans="16:21" x14ac:dyDescent="0.25">
      <c r="P1416" s="8" t="str">
        <f>IF($A$20=1,IF(UDDS!A1416="","",UDDS!A1416),IF($A$20=2,IF('FTP-75'!A1416="","",'FTP-75'!A1416),IF($A$20=3, IF('US06'!A1416="","",'US06'!A1416),IF($A$20=4, IF(NEDC!A1416="","", NEDC!A1416),IF($A$20=5, IF('JPN10-15'!A1416="","",'JPN10-15'!A1416),IF($A$20=6, IF(WLTC!B1416="","", WLTC!B1416),IF($A$20=7, IF('New Cycle 1'!A1416="","", 'New Cycle 1'!A1416),IF($A$20=8, IF('New Cycle 2'!A1416="","", 'New Cycle 3'!A1416),IF($A$20=9, IF('New Cycle 3'!A1416="","", 'New Cycle 3'!A1416),"")))))))))</f>
        <v/>
      </c>
      <c r="Q1416" s="32" t="str">
        <f>IF($A$20=1,IF(UDDS!C1416="","",UDDS!C1416),IF($A$20=2,IF('FTP-75'!C1416="","",'FTP-75'!C1416),IF($A$20=3, IF('US06'!C1416="","",'US06'!C1416),IF($A$20=4, IF(NEDC!B1416="","", NEDC!B1416),IF($A$20=5, IF('JPN10-15'!B1416="","",'JPN10-15'!B1416),IF($A$20=6, IF(WLTC!C1416="","", WLTC!C1416),IF($A$20=7, IF('New Cycle 1'!B1416="","", 'New Cycle 1'!B1416),IF($A$20=8, IF('New Cycle 2'!B1416="","", 'New Cycle 2'!B1416),IF($A$20=9, IF('New Cycle 3'!B1416="","", 'New Cycle 3'!B1416),"")))))))))</f>
        <v/>
      </c>
      <c r="R1416" s="32" t="str">
        <f>IF($A$20=1,IF(UDDS!D1416="","",UDDS!D1416),IF($A$20=2,IF('FTP-75'!D1416="","",'FTP-75'!D1416),IF($A$20=3, IF('US06'!D1416="","",'US06'!D1416),IF($A$20=4, IF(NEDC!C1416="","", NEDC!C1416),IF($A$20=5, IF('JPN10-15'!C1416="","",'JPN10-15'!C1416),IF($A$20=6, IF(WLTC!D1416="","", WLTC!D1416),IF($A$20=7, IF('New Cycle 1'!C1416="","", 'New Cycle 1'!C1416),IF($A$20=8, IF('New Cycle 2'!C1416="","", 'New Cycle 2'!C1416),IF($A$20=9, IF('New Cycle 3'!C1416="","", 'New Cycle 3'!C1416),"")))))))))</f>
        <v/>
      </c>
      <c r="S1416" s="32" t="str">
        <f>IF($A$20=1,IF(UDDS!E1416="","",UDDS!E1416),IF($A$20=2,IF('FTP-75'!E1416="","",'FTP-75'!E1416),IF($A$20=3, IF('US06'!E1416="","",'US06'!E1416),IF($A$20=4, IF(NEDC!D1416="","", NEDC!D1416),IF($A$20=5, IF('JPN10-15'!D1416="","",'JPN10-15'!D1416),IF($A$20=6, IF(WLTC!E1416="","", WLTC!E1416),IF($A$20=7, IF('New Cycle 1'!D1416="","", 'New Cycle 1'!D1416),IF($A$20=8, IF('New Cycle 2'!D1416="","", 'New Cycle 2'!D1416),IF($A$20=9, IF('New Cycle 3'!D1416="","", 'New Cycle 3'!D1416),"")))))))))</f>
        <v/>
      </c>
      <c r="T1416" s="32" t="str">
        <f>IF($A$20=1,IF(UDDS!F1416="","",UDDS!F1416),IF($A$20=2,IF('FTP-75'!F1416="","",'FTP-75'!F1416),IF($A$20=3, IF('US06'!F1416="","",'US06'!F1416),IF($A$20=4, IF(NEDC!E1416="","", NEDC!E1416),IF($A$20=5, IF('JPN10-15'!E1416="","",'JPN10-15'!E1416),IF($A$20=6, IF(WLTC!F1416="","", WLTC!F1416),IF($A$20=7, IF('New Cycle 1'!E1416="","", 'New Cycle 1'!E1416),IF($A$20=8, IF('New Cycle 2'!E1416="","", 'New Cycle 2'!E1416),IF($A$20=9, IF('New Cycle 3'!E1416="","", 'New Cycle 3'!E1416),"")))))))))</f>
        <v/>
      </c>
      <c r="U1416" s="32" t="str">
        <f>IF($A$20=1,IF(UDDS!G1416="","",UDDS!G1416),IF($A$20=2,IF('FTP-75'!G1416="","",'FTP-75'!G1416),IF($A$20=3, IF('US06'!G1416="","",'US06'!G1416),IF($A$20=4, IF(NEDC!F1416="","", NEDC!F1416),IF($A$20=5, IF('JPN10-15'!F1416="","",'JPN10-15'!F1416),IF($A$20=6, IF(WLTC!G1416="","", WLTC!G1416),IF($A$20=7, IF('New Cycle 1'!F1416="","", 'New Cycle 1'!F1416),IF($A$20=8, IF('New Cycle 2'!F1416="","", 'New Cycle 2'!F1416),IF($A$20=9, IF('New Cycle 3'!F1416="","", 'New Cycle 3'!F1416),"")))))))))</f>
        <v/>
      </c>
    </row>
    <row r="1417" spans="16:21" x14ac:dyDescent="0.25">
      <c r="P1417" s="8" t="str">
        <f>IF($A$20=1,IF(UDDS!A1417="","",UDDS!A1417),IF($A$20=2,IF('FTP-75'!A1417="","",'FTP-75'!A1417),IF($A$20=3, IF('US06'!A1417="","",'US06'!A1417),IF($A$20=4, IF(NEDC!A1417="","", NEDC!A1417),IF($A$20=5, IF('JPN10-15'!A1417="","",'JPN10-15'!A1417),IF($A$20=6, IF(WLTC!B1417="","", WLTC!B1417),IF($A$20=7, IF('New Cycle 1'!A1417="","", 'New Cycle 1'!A1417),IF($A$20=8, IF('New Cycle 2'!A1417="","", 'New Cycle 3'!A1417),IF($A$20=9, IF('New Cycle 3'!A1417="","", 'New Cycle 3'!A1417),"")))))))))</f>
        <v/>
      </c>
      <c r="Q1417" s="32" t="str">
        <f>IF($A$20=1,IF(UDDS!C1417="","",UDDS!C1417),IF($A$20=2,IF('FTP-75'!C1417="","",'FTP-75'!C1417),IF($A$20=3, IF('US06'!C1417="","",'US06'!C1417),IF($A$20=4, IF(NEDC!B1417="","", NEDC!B1417),IF($A$20=5, IF('JPN10-15'!B1417="","",'JPN10-15'!B1417),IF($A$20=6, IF(WLTC!C1417="","", WLTC!C1417),IF($A$20=7, IF('New Cycle 1'!B1417="","", 'New Cycle 1'!B1417),IF($A$20=8, IF('New Cycle 2'!B1417="","", 'New Cycle 2'!B1417),IF($A$20=9, IF('New Cycle 3'!B1417="","", 'New Cycle 3'!B1417),"")))))))))</f>
        <v/>
      </c>
      <c r="R1417" s="32" t="str">
        <f>IF($A$20=1,IF(UDDS!D1417="","",UDDS!D1417),IF($A$20=2,IF('FTP-75'!D1417="","",'FTP-75'!D1417),IF($A$20=3, IF('US06'!D1417="","",'US06'!D1417),IF($A$20=4, IF(NEDC!C1417="","", NEDC!C1417),IF($A$20=5, IF('JPN10-15'!C1417="","",'JPN10-15'!C1417),IF($A$20=6, IF(WLTC!D1417="","", WLTC!D1417),IF($A$20=7, IF('New Cycle 1'!C1417="","", 'New Cycle 1'!C1417),IF($A$20=8, IF('New Cycle 2'!C1417="","", 'New Cycle 2'!C1417),IF($A$20=9, IF('New Cycle 3'!C1417="","", 'New Cycle 3'!C1417),"")))))))))</f>
        <v/>
      </c>
      <c r="S1417" s="32" t="str">
        <f>IF($A$20=1,IF(UDDS!E1417="","",UDDS!E1417),IF($A$20=2,IF('FTP-75'!E1417="","",'FTP-75'!E1417),IF($A$20=3, IF('US06'!E1417="","",'US06'!E1417),IF($A$20=4, IF(NEDC!D1417="","", NEDC!D1417),IF($A$20=5, IF('JPN10-15'!D1417="","",'JPN10-15'!D1417),IF($A$20=6, IF(WLTC!E1417="","", WLTC!E1417),IF($A$20=7, IF('New Cycle 1'!D1417="","", 'New Cycle 1'!D1417),IF($A$20=8, IF('New Cycle 2'!D1417="","", 'New Cycle 2'!D1417),IF($A$20=9, IF('New Cycle 3'!D1417="","", 'New Cycle 3'!D1417),"")))))))))</f>
        <v/>
      </c>
      <c r="T1417" s="32" t="str">
        <f>IF($A$20=1,IF(UDDS!F1417="","",UDDS!F1417),IF($A$20=2,IF('FTP-75'!F1417="","",'FTP-75'!F1417),IF($A$20=3, IF('US06'!F1417="","",'US06'!F1417),IF($A$20=4, IF(NEDC!E1417="","", NEDC!E1417),IF($A$20=5, IF('JPN10-15'!E1417="","",'JPN10-15'!E1417),IF($A$20=6, IF(WLTC!F1417="","", WLTC!F1417),IF($A$20=7, IF('New Cycle 1'!E1417="","", 'New Cycle 1'!E1417),IF($A$20=8, IF('New Cycle 2'!E1417="","", 'New Cycle 2'!E1417),IF($A$20=9, IF('New Cycle 3'!E1417="","", 'New Cycle 3'!E1417),"")))))))))</f>
        <v/>
      </c>
      <c r="U1417" s="32" t="str">
        <f>IF($A$20=1,IF(UDDS!G1417="","",UDDS!G1417),IF($A$20=2,IF('FTP-75'!G1417="","",'FTP-75'!G1417),IF($A$20=3, IF('US06'!G1417="","",'US06'!G1417),IF($A$20=4, IF(NEDC!F1417="","", NEDC!F1417),IF($A$20=5, IF('JPN10-15'!F1417="","",'JPN10-15'!F1417),IF($A$20=6, IF(WLTC!G1417="","", WLTC!G1417),IF($A$20=7, IF('New Cycle 1'!F1417="","", 'New Cycle 1'!F1417),IF($A$20=8, IF('New Cycle 2'!F1417="","", 'New Cycle 2'!F1417),IF($A$20=9, IF('New Cycle 3'!F1417="","", 'New Cycle 3'!F1417),"")))))))))</f>
        <v/>
      </c>
    </row>
    <row r="1418" spans="16:21" x14ac:dyDescent="0.25">
      <c r="P1418" s="8" t="str">
        <f>IF($A$20=1,IF(UDDS!A1418="","",UDDS!A1418),IF($A$20=2,IF('FTP-75'!A1418="","",'FTP-75'!A1418),IF($A$20=3, IF('US06'!A1418="","",'US06'!A1418),IF($A$20=4, IF(NEDC!A1418="","", NEDC!A1418),IF($A$20=5, IF('JPN10-15'!A1418="","",'JPN10-15'!A1418),IF($A$20=6, IF(WLTC!B1418="","", WLTC!B1418),IF($A$20=7, IF('New Cycle 1'!A1418="","", 'New Cycle 1'!A1418),IF($A$20=8, IF('New Cycle 2'!A1418="","", 'New Cycle 3'!A1418),IF($A$20=9, IF('New Cycle 3'!A1418="","", 'New Cycle 3'!A1418),"")))))))))</f>
        <v/>
      </c>
      <c r="Q1418" s="32" t="str">
        <f>IF($A$20=1,IF(UDDS!C1418="","",UDDS!C1418),IF($A$20=2,IF('FTP-75'!C1418="","",'FTP-75'!C1418),IF($A$20=3, IF('US06'!C1418="","",'US06'!C1418),IF($A$20=4, IF(NEDC!B1418="","", NEDC!B1418),IF($A$20=5, IF('JPN10-15'!B1418="","",'JPN10-15'!B1418),IF($A$20=6, IF(WLTC!C1418="","", WLTC!C1418),IF($A$20=7, IF('New Cycle 1'!B1418="","", 'New Cycle 1'!B1418),IF($A$20=8, IF('New Cycle 2'!B1418="","", 'New Cycle 2'!B1418),IF($A$20=9, IF('New Cycle 3'!B1418="","", 'New Cycle 3'!B1418),"")))))))))</f>
        <v/>
      </c>
      <c r="R1418" s="32" t="str">
        <f>IF($A$20=1,IF(UDDS!D1418="","",UDDS!D1418),IF($A$20=2,IF('FTP-75'!D1418="","",'FTP-75'!D1418),IF($A$20=3, IF('US06'!D1418="","",'US06'!D1418),IF($A$20=4, IF(NEDC!C1418="","", NEDC!C1418),IF($A$20=5, IF('JPN10-15'!C1418="","",'JPN10-15'!C1418),IF($A$20=6, IF(WLTC!D1418="","", WLTC!D1418),IF($A$20=7, IF('New Cycle 1'!C1418="","", 'New Cycle 1'!C1418),IF($A$20=8, IF('New Cycle 2'!C1418="","", 'New Cycle 2'!C1418),IF($A$20=9, IF('New Cycle 3'!C1418="","", 'New Cycle 3'!C1418),"")))))))))</f>
        <v/>
      </c>
      <c r="S1418" s="32" t="str">
        <f>IF($A$20=1,IF(UDDS!E1418="","",UDDS!E1418),IF($A$20=2,IF('FTP-75'!E1418="","",'FTP-75'!E1418),IF($A$20=3, IF('US06'!E1418="","",'US06'!E1418),IF($A$20=4, IF(NEDC!D1418="","", NEDC!D1418),IF($A$20=5, IF('JPN10-15'!D1418="","",'JPN10-15'!D1418),IF($A$20=6, IF(WLTC!E1418="","", WLTC!E1418),IF($A$20=7, IF('New Cycle 1'!D1418="","", 'New Cycle 1'!D1418),IF($A$20=8, IF('New Cycle 2'!D1418="","", 'New Cycle 2'!D1418),IF($A$20=9, IF('New Cycle 3'!D1418="","", 'New Cycle 3'!D1418),"")))))))))</f>
        <v/>
      </c>
      <c r="T1418" s="32" t="str">
        <f>IF($A$20=1,IF(UDDS!F1418="","",UDDS!F1418),IF($A$20=2,IF('FTP-75'!F1418="","",'FTP-75'!F1418),IF($A$20=3, IF('US06'!F1418="","",'US06'!F1418),IF($A$20=4, IF(NEDC!E1418="","", NEDC!E1418),IF($A$20=5, IF('JPN10-15'!E1418="","",'JPN10-15'!E1418),IF($A$20=6, IF(WLTC!F1418="","", WLTC!F1418),IF($A$20=7, IF('New Cycle 1'!E1418="","", 'New Cycle 1'!E1418),IF($A$20=8, IF('New Cycle 2'!E1418="","", 'New Cycle 2'!E1418),IF($A$20=9, IF('New Cycle 3'!E1418="","", 'New Cycle 3'!E1418),"")))))))))</f>
        <v/>
      </c>
      <c r="U1418" s="32" t="str">
        <f>IF($A$20=1,IF(UDDS!G1418="","",UDDS!G1418),IF($A$20=2,IF('FTP-75'!G1418="","",'FTP-75'!G1418),IF($A$20=3, IF('US06'!G1418="","",'US06'!G1418),IF($A$20=4, IF(NEDC!F1418="","", NEDC!F1418),IF($A$20=5, IF('JPN10-15'!F1418="","",'JPN10-15'!F1418),IF($A$20=6, IF(WLTC!G1418="","", WLTC!G1418),IF($A$20=7, IF('New Cycle 1'!F1418="","", 'New Cycle 1'!F1418),IF($A$20=8, IF('New Cycle 2'!F1418="","", 'New Cycle 2'!F1418),IF($A$20=9, IF('New Cycle 3'!F1418="","", 'New Cycle 3'!F1418),"")))))))))</f>
        <v/>
      </c>
    </row>
    <row r="1419" spans="16:21" x14ac:dyDescent="0.25">
      <c r="P1419" s="8" t="str">
        <f>IF($A$20=1,IF(UDDS!A1419="","",UDDS!A1419),IF($A$20=2,IF('FTP-75'!A1419="","",'FTP-75'!A1419),IF($A$20=3, IF('US06'!A1419="","",'US06'!A1419),IF($A$20=4, IF(NEDC!A1419="","", NEDC!A1419),IF($A$20=5, IF('JPN10-15'!A1419="","",'JPN10-15'!A1419),IF($A$20=6, IF(WLTC!B1419="","", WLTC!B1419),IF($A$20=7, IF('New Cycle 1'!A1419="","", 'New Cycle 1'!A1419),IF($A$20=8, IF('New Cycle 2'!A1419="","", 'New Cycle 3'!A1419),IF($A$20=9, IF('New Cycle 3'!A1419="","", 'New Cycle 3'!A1419),"")))))))))</f>
        <v/>
      </c>
      <c r="Q1419" s="32" t="str">
        <f>IF($A$20=1,IF(UDDS!C1419="","",UDDS!C1419),IF($A$20=2,IF('FTP-75'!C1419="","",'FTP-75'!C1419),IF($A$20=3, IF('US06'!C1419="","",'US06'!C1419),IF($A$20=4, IF(NEDC!B1419="","", NEDC!B1419),IF($A$20=5, IF('JPN10-15'!B1419="","",'JPN10-15'!B1419),IF($A$20=6, IF(WLTC!C1419="","", WLTC!C1419),IF($A$20=7, IF('New Cycle 1'!B1419="","", 'New Cycle 1'!B1419),IF($A$20=8, IF('New Cycle 2'!B1419="","", 'New Cycle 2'!B1419),IF($A$20=9, IF('New Cycle 3'!B1419="","", 'New Cycle 3'!B1419),"")))))))))</f>
        <v/>
      </c>
      <c r="R1419" s="32" t="str">
        <f>IF($A$20=1,IF(UDDS!D1419="","",UDDS!D1419),IF($A$20=2,IF('FTP-75'!D1419="","",'FTP-75'!D1419),IF($A$20=3, IF('US06'!D1419="","",'US06'!D1419),IF($A$20=4, IF(NEDC!C1419="","", NEDC!C1419),IF($A$20=5, IF('JPN10-15'!C1419="","",'JPN10-15'!C1419),IF($A$20=6, IF(WLTC!D1419="","", WLTC!D1419),IF($A$20=7, IF('New Cycle 1'!C1419="","", 'New Cycle 1'!C1419),IF($A$20=8, IF('New Cycle 2'!C1419="","", 'New Cycle 2'!C1419),IF($A$20=9, IF('New Cycle 3'!C1419="","", 'New Cycle 3'!C1419),"")))))))))</f>
        <v/>
      </c>
      <c r="S1419" s="32" t="str">
        <f>IF($A$20=1,IF(UDDS!E1419="","",UDDS!E1419),IF($A$20=2,IF('FTP-75'!E1419="","",'FTP-75'!E1419),IF($A$20=3, IF('US06'!E1419="","",'US06'!E1419),IF($A$20=4, IF(NEDC!D1419="","", NEDC!D1419),IF($A$20=5, IF('JPN10-15'!D1419="","",'JPN10-15'!D1419),IF($A$20=6, IF(WLTC!E1419="","", WLTC!E1419),IF($A$20=7, IF('New Cycle 1'!D1419="","", 'New Cycle 1'!D1419),IF($A$20=8, IF('New Cycle 2'!D1419="","", 'New Cycle 2'!D1419),IF($A$20=9, IF('New Cycle 3'!D1419="","", 'New Cycle 3'!D1419),"")))))))))</f>
        <v/>
      </c>
      <c r="T1419" s="32" t="str">
        <f>IF($A$20=1,IF(UDDS!F1419="","",UDDS!F1419),IF($A$20=2,IF('FTP-75'!F1419="","",'FTP-75'!F1419),IF($A$20=3, IF('US06'!F1419="","",'US06'!F1419),IF($A$20=4, IF(NEDC!E1419="","", NEDC!E1419),IF($A$20=5, IF('JPN10-15'!E1419="","",'JPN10-15'!E1419),IF($A$20=6, IF(WLTC!F1419="","", WLTC!F1419),IF($A$20=7, IF('New Cycle 1'!E1419="","", 'New Cycle 1'!E1419),IF($A$20=8, IF('New Cycle 2'!E1419="","", 'New Cycle 2'!E1419),IF($A$20=9, IF('New Cycle 3'!E1419="","", 'New Cycle 3'!E1419),"")))))))))</f>
        <v/>
      </c>
      <c r="U1419" s="32" t="str">
        <f>IF($A$20=1,IF(UDDS!G1419="","",UDDS!G1419),IF($A$20=2,IF('FTP-75'!G1419="","",'FTP-75'!G1419),IF($A$20=3, IF('US06'!G1419="","",'US06'!G1419),IF($A$20=4, IF(NEDC!F1419="","", NEDC!F1419),IF($A$20=5, IF('JPN10-15'!F1419="","",'JPN10-15'!F1419),IF($A$20=6, IF(WLTC!G1419="","", WLTC!G1419),IF($A$20=7, IF('New Cycle 1'!F1419="","", 'New Cycle 1'!F1419),IF($A$20=8, IF('New Cycle 2'!F1419="","", 'New Cycle 2'!F1419),IF($A$20=9, IF('New Cycle 3'!F1419="","", 'New Cycle 3'!F1419),"")))))))))</f>
        <v/>
      </c>
    </row>
    <row r="1420" spans="16:21" x14ac:dyDescent="0.25">
      <c r="P1420" s="8" t="str">
        <f>IF($A$20=1,IF(UDDS!A1420="","",UDDS!A1420),IF($A$20=2,IF('FTP-75'!A1420="","",'FTP-75'!A1420),IF($A$20=3, IF('US06'!A1420="","",'US06'!A1420),IF($A$20=4, IF(NEDC!A1420="","", NEDC!A1420),IF($A$20=5, IF('JPN10-15'!A1420="","",'JPN10-15'!A1420),IF($A$20=6, IF(WLTC!B1420="","", WLTC!B1420),IF($A$20=7, IF('New Cycle 1'!A1420="","", 'New Cycle 1'!A1420),IF($A$20=8, IF('New Cycle 2'!A1420="","", 'New Cycle 3'!A1420),IF($A$20=9, IF('New Cycle 3'!A1420="","", 'New Cycle 3'!A1420),"")))))))))</f>
        <v/>
      </c>
      <c r="Q1420" s="32" t="str">
        <f>IF($A$20=1,IF(UDDS!C1420="","",UDDS!C1420),IF($A$20=2,IF('FTP-75'!C1420="","",'FTP-75'!C1420),IF($A$20=3, IF('US06'!C1420="","",'US06'!C1420),IF($A$20=4, IF(NEDC!B1420="","", NEDC!B1420),IF($A$20=5, IF('JPN10-15'!B1420="","",'JPN10-15'!B1420),IF($A$20=6, IF(WLTC!C1420="","", WLTC!C1420),IF($A$20=7, IF('New Cycle 1'!B1420="","", 'New Cycle 1'!B1420),IF($A$20=8, IF('New Cycle 2'!B1420="","", 'New Cycle 2'!B1420),IF($A$20=9, IF('New Cycle 3'!B1420="","", 'New Cycle 3'!B1420),"")))))))))</f>
        <v/>
      </c>
      <c r="R1420" s="32" t="str">
        <f>IF($A$20=1,IF(UDDS!D1420="","",UDDS!D1420),IF($A$20=2,IF('FTP-75'!D1420="","",'FTP-75'!D1420),IF($A$20=3, IF('US06'!D1420="","",'US06'!D1420),IF($A$20=4, IF(NEDC!C1420="","", NEDC!C1420),IF($A$20=5, IF('JPN10-15'!C1420="","",'JPN10-15'!C1420),IF($A$20=6, IF(WLTC!D1420="","", WLTC!D1420),IF($A$20=7, IF('New Cycle 1'!C1420="","", 'New Cycle 1'!C1420),IF($A$20=8, IF('New Cycle 2'!C1420="","", 'New Cycle 2'!C1420),IF($A$20=9, IF('New Cycle 3'!C1420="","", 'New Cycle 3'!C1420),"")))))))))</f>
        <v/>
      </c>
      <c r="S1420" s="32" t="str">
        <f>IF($A$20=1,IF(UDDS!E1420="","",UDDS!E1420),IF($A$20=2,IF('FTP-75'!E1420="","",'FTP-75'!E1420),IF($A$20=3, IF('US06'!E1420="","",'US06'!E1420),IF($A$20=4, IF(NEDC!D1420="","", NEDC!D1420),IF($A$20=5, IF('JPN10-15'!D1420="","",'JPN10-15'!D1420),IF($A$20=6, IF(WLTC!E1420="","", WLTC!E1420),IF($A$20=7, IF('New Cycle 1'!D1420="","", 'New Cycle 1'!D1420),IF($A$20=8, IF('New Cycle 2'!D1420="","", 'New Cycle 2'!D1420),IF($A$20=9, IF('New Cycle 3'!D1420="","", 'New Cycle 3'!D1420),"")))))))))</f>
        <v/>
      </c>
      <c r="T1420" s="32" t="str">
        <f>IF($A$20=1,IF(UDDS!F1420="","",UDDS!F1420),IF($A$20=2,IF('FTP-75'!F1420="","",'FTP-75'!F1420),IF($A$20=3, IF('US06'!F1420="","",'US06'!F1420),IF($A$20=4, IF(NEDC!E1420="","", NEDC!E1420),IF($A$20=5, IF('JPN10-15'!E1420="","",'JPN10-15'!E1420),IF($A$20=6, IF(WLTC!F1420="","", WLTC!F1420),IF($A$20=7, IF('New Cycle 1'!E1420="","", 'New Cycle 1'!E1420),IF($A$20=8, IF('New Cycle 2'!E1420="","", 'New Cycle 2'!E1420),IF($A$20=9, IF('New Cycle 3'!E1420="","", 'New Cycle 3'!E1420),"")))))))))</f>
        <v/>
      </c>
      <c r="U1420" s="32" t="str">
        <f>IF($A$20=1,IF(UDDS!G1420="","",UDDS!G1420),IF($A$20=2,IF('FTP-75'!G1420="","",'FTP-75'!G1420),IF($A$20=3, IF('US06'!G1420="","",'US06'!G1420),IF($A$20=4, IF(NEDC!F1420="","", NEDC!F1420),IF($A$20=5, IF('JPN10-15'!F1420="","",'JPN10-15'!F1420),IF($A$20=6, IF(WLTC!G1420="","", WLTC!G1420),IF($A$20=7, IF('New Cycle 1'!F1420="","", 'New Cycle 1'!F1420),IF($A$20=8, IF('New Cycle 2'!F1420="","", 'New Cycle 2'!F1420),IF($A$20=9, IF('New Cycle 3'!F1420="","", 'New Cycle 3'!F1420),"")))))))))</f>
        <v/>
      </c>
    </row>
    <row r="1421" spans="16:21" x14ac:dyDescent="0.25">
      <c r="P1421" s="8" t="str">
        <f>IF($A$20=1,IF(UDDS!A1421="","",UDDS!A1421),IF($A$20=2,IF('FTP-75'!A1421="","",'FTP-75'!A1421),IF($A$20=3, IF('US06'!A1421="","",'US06'!A1421),IF($A$20=4, IF(NEDC!A1421="","", NEDC!A1421),IF($A$20=5, IF('JPN10-15'!A1421="","",'JPN10-15'!A1421),IF($A$20=6, IF(WLTC!B1421="","", WLTC!B1421),IF($A$20=7, IF('New Cycle 1'!A1421="","", 'New Cycle 1'!A1421),IF($A$20=8, IF('New Cycle 2'!A1421="","", 'New Cycle 3'!A1421),IF($A$20=9, IF('New Cycle 3'!A1421="","", 'New Cycle 3'!A1421),"")))))))))</f>
        <v/>
      </c>
      <c r="Q1421" s="32" t="str">
        <f>IF($A$20=1,IF(UDDS!C1421="","",UDDS!C1421),IF($A$20=2,IF('FTP-75'!C1421="","",'FTP-75'!C1421),IF($A$20=3, IF('US06'!C1421="","",'US06'!C1421),IF($A$20=4, IF(NEDC!B1421="","", NEDC!B1421),IF($A$20=5, IF('JPN10-15'!B1421="","",'JPN10-15'!B1421),IF($A$20=6, IF(WLTC!C1421="","", WLTC!C1421),IF($A$20=7, IF('New Cycle 1'!B1421="","", 'New Cycle 1'!B1421),IF($A$20=8, IF('New Cycle 2'!B1421="","", 'New Cycle 2'!B1421),IF($A$20=9, IF('New Cycle 3'!B1421="","", 'New Cycle 3'!B1421),"")))))))))</f>
        <v/>
      </c>
      <c r="R1421" s="32" t="str">
        <f>IF($A$20=1,IF(UDDS!D1421="","",UDDS!D1421),IF($A$20=2,IF('FTP-75'!D1421="","",'FTP-75'!D1421),IF($A$20=3, IF('US06'!D1421="","",'US06'!D1421),IF($A$20=4, IF(NEDC!C1421="","", NEDC!C1421),IF($A$20=5, IF('JPN10-15'!C1421="","",'JPN10-15'!C1421),IF($A$20=6, IF(WLTC!D1421="","", WLTC!D1421),IF($A$20=7, IF('New Cycle 1'!C1421="","", 'New Cycle 1'!C1421),IF($A$20=8, IF('New Cycle 2'!C1421="","", 'New Cycle 2'!C1421),IF($A$20=9, IF('New Cycle 3'!C1421="","", 'New Cycle 3'!C1421),"")))))))))</f>
        <v/>
      </c>
      <c r="S1421" s="32" t="str">
        <f>IF($A$20=1,IF(UDDS!E1421="","",UDDS!E1421),IF($A$20=2,IF('FTP-75'!E1421="","",'FTP-75'!E1421),IF($A$20=3, IF('US06'!E1421="","",'US06'!E1421),IF($A$20=4, IF(NEDC!D1421="","", NEDC!D1421),IF($A$20=5, IF('JPN10-15'!D1421="","",'JPN10-15'!D1421),IF($A$20=6, IF(WLTC!E1421="","", WLTC!E1421),IF($A$20=7, IF('New Cycle 1'!D1421="","", 'New Cycle 1'!D1421),IF($A$20=8, IF('New Cycle 2'!D1421="","", 'New Cycle 2'!D1421),IF($A$20=9, IF('New Cycle 3'!D1421="","", 'New Cycle 3'!D1421),"")))))))))</f>
        <v/>
      </c>
      <c r="T1421" s="32" t="str">
        <f>IF($A$20=1,IF(UDDS!F1421="","",UDDS!F1421),IF($A$20=2,IF('FTP-75'!F1421="","",'FTP-75'!F1421),IF($A$20=3, IF('US06'!F1421="","",'US06'!F1421),IF($A$20=4, IF(NEDC!E1421="","", NEDC!E1421),IF($A$20=5, IF('JPN10-15'!E1421="","",'JPN10-15'!E1421),IF($A$20=6, IF(WLTC!F1421="","", WLTC!F1421),IF($A$20=7, IF('New Cycle 1'!E1421="","", 'New Cycle 1'!E1421),IF($A$20=8, IF('New Cycle 2'!E1421="","", 'New Cycle 2'!E1421),IF($A$20=9, IF('New Cycle 3'!E1421="","", 'New Cycle 3'!E1421),"")))))))))</f>
        <v/>
      </c>
      <c r="U1421" s="32" t="str">
        <f>IF($A$20=1,IF(UDDS!G1421="","",UDDS!G1421),IF($A$20=2,IF('FTP-75'!G1421="","",'FTP-75'!G1421),IF($A$20=3, IF('US06'!G1421="","",'US06'!G1421),IF($A$20=4, IF(NEDC!F1421="","", NEDC!F1421),IF($A$20=5, IF('JPN10-15'!F1421="","",'JPN10-15'!F1421),IF($A$20=6, IF(WLTC!G1421="","", WLTC!G1421),IF($A$20=7, IF('New Cycle 1'!F1421="","", 'New Cycle 1'!F1421),IF($A$20=8, IF('New Cycle 2'!F1421="","", 'New Cycle 2'!F1421),IF($A$20=9, IF('New Cycle 3'!F1421="","", 'New Cycle 3'!F1421),"")))))))))</f>
        <v/>
      </c>
    </row>
    <row r="1422" spans="16:21" x14ac:dyDescent="0.25">
      <c r="P1422" s="8" t="str">
        <f>IF($A$20=1,IF(UDDS!A1422="","",UDDS!A1422),IF($A$20=2,IF('FTP-75'!A1422="","",'FTP-75'!A1422),IF($A$20=3, IF('US06'!A1422="","",'US06'!A1422),IF($A$20=4, IF(NEDC!A1422="","", NEDC!A1422),IF($A$20=5, IF('JPN10-15'!A1422="","",'JPN10-15'!A1422),IF($A$20=6, IF(WLTC!B1422="","", WLTC!B1422),IF($A$20=7, IF('New Cycle 1'!A1422="","", 'New Cycle 1'!A1422),IF($A$20=8, IF('New Cycle 2'!A1422="","", 'New Cycle 3'!A1422),IF($A$20=9, IF('New Cycle 3'!A1422="","", 'New Cycle 3'!A1422),"")))))))))</f>
        <v/>
      </c>
      <c r="Q1422" s="32" t="str">
        <f>IF($A$20=1,IF(UDDS!C1422="","",UDDS!C1422),IF($A$20=2,IF('FTP-75'!C1422="","",'FTP-75'!C1422),IF($A$20=3, IF('US06'!C1422="","",'US06'!C1422),IF($A$20=4, IF(NEDC!B1422="","", NEDC!B1422),IF($A$20=5, IF('JPN10-15'!B1422="","",'JPN10-15'!B1422),IF($A$20=6, IF(WLTC!C1422="","", WLTC!C1422),IF($A$20=7, IF('New Cycle 1'!B1422="","", 'New Cycle 1'!B1422),IF($A$20=8, IF('New Cycle 2'!B1422="","", 'New Cycle 2'!B1422),IF($A$20=9, IF('New Cycle 3'!B1422="","", 'New Cycle 3'!B1422),"")))))))))</f>
        <v/>
      </c>
      <c r="R1422" s="32" t="str">
        <f>IF($A$20=1,IF(UDDS!D1422="","",UDDS!D1422),IF($A$20=2,IF('FTP-75'!D1422="","",'FTP-75'!D1422),IF($A$20=3, IF('US06'!D1422="","",'US06'!D1422),IF($A$20=4, IF(NEDC!C1422="","", NEDC!C1422),IF($A$20=5, IF('JPN10-15'!C1422="","",'JPN10-15'!C1422),IF($A$20=6, IF(WLTC!D1422="","", WLTC!D1422),IF($A$20=7, IF('New Cycle 1'!C1422="","", 'New Cycle 1'!C1422),IF($A$20=8, IF('New Cycle 2'!C1422="","", 'New Cycle 2'!C1422),IF($A$20=9, IF('New Cycle 3'!C1422="","", 'New Cycle 3'!C1422),"")))))))))</f>
        <v/>
      </c>
      <c r="S1422" s="32" t="str">
        <f>IF($A$20=1,IF(UDDS!E1422="","",UDDS!E1422),IF($A$20=2,IF('FTP-75'!E1422="","",'FTP-75'!E1422),IF($A$20=3, IF('US06'!E1422="","",'US06'!E1422),IF($A$20=4, IF(NEDC!D1422="","", NEDC!D1422),IF($A$20=5, IF('JPN10-15'!D1422="","",'JPN10-15'!D1422),IF($A$20=6, IF(WLTC!E1422="","", WLTC!E1422),IF($A$20=7, IF('New Cycle 1'!D1422="","", 'New Cycle 1'!D1422),IF($A$20=8, IF('New Cycle 2'!D1422="","", 'New Cycle 2'!D1422),IF($A$20=9, IF('New Cycle 3'!D1422="","", 'New Cycle 3'!D1422),"")))))))))</f>
        <v/>
      </c>
      <c r="T1422" s="32" t="str">
        <f>IF($A$20=1,IF(UDDS!F1422="","",UDDS!F1422),IF($A$20=2,IF('FTP-75'!F1422="","",'FTP-75'!F1422),IF($A$20=3, IF('US06'!F1422="","",'US06'!F1422),IF($A$20=4, IF(NEDC!E1422="","", NEDC!E1422),IF($A$20=5, IF('JPN10-15'!E1422="","",'JPN10-15'!E1422),IF($A$20=6, IF(WLTC!F1422="","", WLTC!F1422),IF($A$20=7, IF('New Cycle 1'!E1422="","", 'New Cycle 1'!E1422),IF($A$20=8, IF('New Cycle 2'!E1422="","", 'New Cycle 2'!E1422),IF($A$20=9, IF('New Cycle 3'!E1422="","", 'New Cycle 3'!E1422),"")))))))))</f>
        <v/>
      </c>
      <c r="U1422" s="32" t="str">
        <f>IF($A$20=1,IF(UDDS!G1422="","",UDDS!G1422),IF($A$20=2,IF('FTP-75'!G1422="","",'FTP-75'!G1422),IF($A$20=3, IF('US06'!G1422="","",'US06'!G1422),IF($A$20=4, IF(NEDC!F1422="","", NEDC!F1422),IF($A$20=5, IF('JPN10-15'!F1422="","",'JPN10-15'!F1422),IF($A$20=6, IF(WLTC!G1422="","", WLTC!G1422),IF($A$20=7, IF('New Cycle 1'!F1422="","", 'New Cycle 1'!F1422),IF($A$20=8, IF('New Cycle 2'!F1422="","", 'New Cycle 2'!F1422),IF($A$20=9, IF('New Cycle 3'!F1422="","", 'New Cycle 3'!F1422),"")))))))))</f>
        <v/>
      </c>
    </row>
    <row r="1423" spans="16:21" x14ac:dyDescent="0.25">
      <c r="P1423" s="8" t="str">
        <f>IF($A$20=1,IF(UDDS!A1423="","",UDDS!A1423),IF($A$20=2,IF('FTP-75'!A1423="","",'FTP-75'!A1423),IF($A$20=3, IF('US06'!A1423="","",'US06'!A1423),IF($A$20=4, IF(NEDC!A1423="","", NEDC!A1423),IF($A$20=5, IF('JPN10-15'!A1423="","",'JPN10-15'!A1423),IF($A$20=6, IF(WLTC!B1423="","", WLTC!B1423),IF($A$20=7, IF('New Cycle 1'!A1423="","", 'New Cycle 1'!A1423),IF($A$20=8, IF('New Cycle 2'!A1423="","", 'New Cycle 3'!A1423),IF($A$20=9, IF('New Cycle 3'!A1423="","", 'New Cycle 3'!A1423),"")))))))))</f>
        <v/>
      </c>
      <c r="Q1423" s="32" t="str">
        <f>IF($A$20=1,IF(UDDS!C1423="","",UDDS!C1423),IF($A$20=2,IF('FTP-75'!C1423="","",'FTP-75'!C1423),IF($A$20=3, IF('US06'!C1423="","",'US06'!C1423),IF($A$20=4, IF(NEDC!B1423="","", NEDC!B1423),IF($A$20=5, IF('JPN10-15'!B1423="","",'JPN10-15'!B1423),IF($A$20=6, IF(WLTC!C1423="","", WLTC!C1423),IF($A$20=7, IF('New Cycle 1'!B1423="","", 'New Cycle 1'!B1423),IF($A$20=8, IF('New Cycle 2'!B1423="","", 'New Cycle 2'!B1423),IF($A$20=9, IF('New Cycle 3'!B1423="","", 'New Cycle 3'!B1423),"")))))))))</f>
        <v/>
      </c>
      <c r="R1423" s="32" t="str">
        <f>IF($A$20=1,IF(UDDS!D1423="","",UDDS!D1423),IF($A$20=2,IF('FTP-75'!D1423="","",'FTP-75'!D1423),IF($A$20=3, IF('US06'!D1423="","",'US06'!D1423),IF($A$20=4, IF(NEDC!C1423="","", NEDC!C1423),IF($A$20=5, IF('JPN10-15'!C1423="","",'JPN10-15'!C1423),IF($A$20=6, IF(WLTC!D1423="","", WLTC!D1423),IF($A$20=7, IF('New Cycle 1'!C1423="","", 'New Cycle 1'!C1423),IF($A$20=8, IF('New Cycle 2'!C1423="","", 'New Cycle 2'!C1423),IF($A$20=9, IF('New Cycle 3'!C1423="","", 'New Cycle 3'!C1423),"")))))))))</f>
        <v/>
      </c>
      <c r="S1423" s="32" t="str">
        <f>IF($A$20=1,IF(UDDS!E1423="","",UDDS!E1423),IF($A$20=2,IF('FTP-75'!E1423="","",'FTP-75'!E1423),IF($A$20=3, IF('US06'!E1423="","",'US06'!E1423),IF($A$20=4, IF(NEDC!D1423="","", NEDC!D1423),IF($A$20=5, IF('JPN10-15'!D1423="","",'JPN10-15'!D1423),IF($A$20=6, IF(WLTC!E1423="","", WLTC!E1423),IF($A$20=7, IF('New Cycle 1'!D1423="","", 'New Cycle 1'!D1423),IF($A$20=8, IF('New Cycle 2'!D1423="","", 'New Cycle 2'!D1423),IF($A$20=9, IF('New Cycle 3'!D1423="","", 'New Cycle 3'!D1423),"")))))))))</f>
        <v/>
      </c>
      <c r="T1423" s="32" t="str">
        <f>IF($A$20=1,IF(UDDS!F1423="","",UDDS!F1423),IF($A$20=2,IF('FTP-75'!F1423="","",'FTP-75'!F1423),IF($A$20=3, IF('US06'!F1423="","",'US06'!F1423),IF($A$20=4, IF(NEDC!E1423="","", NEDC!E1423),IF($A$20=5, IF('JPN10-15'!E1423="","",'JPN10-15'!E1423),IF($A$20=6, IF(WLTC!F1423="","", WLTC!F1423),IF($A$20=7, IF('New Cycle 1'!E1423="","", 'New Cycle 1'!E1423),IF($A$20=8, IF('New Cycle 2'!E1423="","", 'New Cycle 2'!E1423),IF($A$20=9, IF('New Cycle 3'!E1423="","", 'New Cycle 3'!E1423),"")))))))))</f>
        <v/>
      </c>
      <c r="U1423" s="32" t="str">
        <f>IF($A$20=1,IF(UDDS!G1423="","",UDDS!G1423),IF($A$20=2,IF('FTP-75'!G1423="","",'FTP-75'!G1423),IF($A$20=3, IF('US06'!G1423="","",'US06'!G1423),IF($A$20=4, IF(NEDC!F1423="","", NEDC!F1423),IF($A$20=5, IF('JPN10-15'!F1423="","",'JPN10-15'!F1423),IF($A$20=6, IF(WLTC!G1423="","", WLTC!G1423),IF($A$20=7, IF('New Cycle 1'!F1423="","", 'New Cycle 1'!F1423),IF($A$20=8, IF('New Cycle 2'!F1423="","", 'New Cycle 2'!F1423),IF($A$20=9, IF('New Cycle 3'!F1423="","", 'New Cycle 3'!F1423),"")))))))))</f>
        <v/>
      </c>
    </row>
    <row r="1424" spans="16:21" x14ac:dyDescent="0.25">
      <c r="P1424" s="8" t="str">
        <f>IF($A$20=1,IF(UDDS!A1424="","",UDDS!A1424),IF($A$20=2,IF('FTP-75'!A1424="","",'FTP-75'!A1424),IF($A$20=3, IF('US06'!A1424="","",'US06'!A1424),IF($A$20=4, IF(NEDC!A1424="","", NEDC!A1424),IF($A$20=5, IF('JPN10-15'!A1424="","",'JPN10-15'!A1424),IF($A$20=6, IF(WLTC!B1424="","", WLTC!B1424),IF($A$20=7, IF('New Cycle 1'!A1424="","", 'New Cycle 1'!A1424),IF($A$20=8, IF('New Cycle 2'!A1424="","", 'New Cycle 3'!A1424),IF($A$20=9, IF('New Cycle 3'!A1424="","", 'New Cycle 3'!A1424),"")))))))))</f>
        <v/>
      </c>
      <c r="Q1424" s="32" t="str">
        <f>IF($A$20=1,IF(UDDS!C1424="","",UDDS!C1424),IF($A$20=2,IF('FTP-75'!C1424="","",'FTP-75'!C1424),IF($A$20=3, IF('US06'!C1424="","",'US06'!C1424),IF($A$20=4, IF(NEDC!B1424="","", NEDC!B1424),IF($A$20=5, IF('JPN10-15'!B1424="","",'JPN10-15'!B1424),IF($A$20=6, IF(WLTC!C1424="","", WLTC!C1424),IF($A$20=7, IF('New Cycle 1'!B1424="","", 'New Cycle 1'!B1424),IF($A$20=8, IF('New Cycle 2'!B1424="","", 'New Cycle 2'!B1424),IF($A$20=9, IF('New Cycle 3'!B1424="","", 'New Cycle 3'!B1424),"")))))))))</f>
        <v/>
      </c>
      <c r="R1424" s="32" t="str">
        <f>IF($A$20=1,IF(UDDS!D1424="","",UDDS!D1424),IF($A$20=2,IF('FTP-75'!D1424="","",'FTP-75'!D1424),IF($A$20=3, IF('US06'!D1424="","",'US06'!D1424),IF($A$20=4, IF(NEDC!C1424="","", NEDC!C1424),IF($A$20=5, IF('JPN10-15'!C1424="","",'JPN10-15'!C1424),IF($A$20=6, IF(WLTC!D1424="","", WLTC!D1424),IF($A$20=7, IF('New Cycle 1'!C1424="","", 'New Cycle 1'!C1424),IF($A$20=8, IF('New Cycle 2'!C1424="","", 'New Cycle 2'!C1424),IF($A$20=9, IF('New Cycle 3'!C1424="","", 'New Cycle 3'!C1424),"")))))))))</f>
        <v/>
      </c>
      <c r="S1424" s="32" t="str">
        <f>IF($A$20=1,IF(UDDS!E1424="","",UDDS!E1424),IF($A$20=2,IF('FTP-75'!E1424="","",'FTP-75'!E1424),IF($A$20=3, IF('US06'!E1424="","",'US06'!E1424),IF($A$20=4, IF(NEDC!D1424="","", NEDC!D1424),IF($A$20=5, IF('JPN10-15'!D1424="","",'JPN10-15'!D1424),IF($A$20=6, IF(WLTC!E1424="","", WLTC!E1424),IF($A$20=7, IF('New Cycle 1'!D1424="","", 'New Cycle 1'!D1424),IF($A$20=8, IF('New Cycle 2'!D1424="","", 'New Cycle 2'!D1424),IF($A$20=9, IF('New Cycle 3'!D1424="","", 'New Cycle 3'!D1424),"")))))))))</f>
        <v/>
      </c>
      <c r="T1424" s="32" t="str">
        <f>IF($A$20=1,IF(UDDS!F1424="","",UDDS!F1424),IF($A$20=2,IF('FTP-75'!F1424="","",'FTP-75'!F1424),IF($A$20=3, IF('US06'!F1424="","",'US06'!F1424),IF($A$20=4, IF(NEDC!E1424="","", NEDC!E1424),IF($A$20=5, IF('JPN10-15'!E1424="","",'JPN10-15'!E1424),IF($A$20=6, IF(WLTC!F1424="","", WLTC!F1424),IF($A$20=7, IF('New Cycle 1'!E1424="","", 'New Cycle 1'!E1424),IF($A$20=8, IF('New Cycle 2'!E1424="","", 'New Cycle 2'!E1424),IF($A$20=9, IF('New Cycle 3'!E1424="","", 'New Cycle 3'!E1424),"")))))))))</f>
        <v/>
      </c>
      <c r="U1424" s="32" t="str">
        <f>IF($A$20=1,IF(UDDS!G1424="","",UDDS!G1424),IF($A$20=2,IF('FTP-75'!G1424="","",'FTP-75'!G1424),IF($A$20=3, IF('US06'!G1424="","",'US06'!G1424),IF($A$20=4, IF(NEDC!F1424="","", NEDC!F1424),IF($A$20=5, IF('JPN10-15'!F1424="","",'JPN10-15'!F1424),IF($A$20=6, IF(WLTC!G1424="","", WLTC!G1424),IF($A$20=7, IF('New Cycle 1'!F1424="","", 'New Cycle 1'!F1424),IF($A$20=8, IF('New Cycle 2'!F1424="","", 'New Cycle 2'!F1424),IF($A$20=9, IF('New Cycle 3'!F1424="","", 'New Cycle 3'!F1424),"")))))))))</f>
        <v/>
      </c>
    </row>
    <row r="1425" spans="16:21" x14ac:dyDescent="0.25">
      <c r="P1425" s="8" t="str">
        <f>IF($A$20=1,IF(UDDS!A1425="","",UDDS!A1425),IF($A$20=2,IF('FTP-75'!A1425="","",'FTP-75'!A1425),IF($A$20=3, IF('US06'!A1425="","",'US06'!A1425),IF($A$20=4, IF(NEDC!A1425="","", NEDC!A1425),IF($A$20=5, IF('JPN10-15'!A1425="","",'JPN10-15'!A1425),IF($A$20=6, IF(WLTC!B1425="","", WLTC!B1425),IF($A$20=7, IF('New Cycle 1'!A1425="","", 'New Cycle 1'!A1425),IF($A$20=8, IF('New Cycle 2'!A1425="","", 'New Cycle 3'!A1425),IF($A$20=9, IF('New Cycle 3'!A1425="","", 'New Cycle 3'!A1425),"")))))))))</f>
        <v/>
      </c>
      <c r="Q1425" s="32" t="str">
        <f>IF($A$20=1,IF(UDDS!C1425="","",UDDS!C1425),IF($A$20=2,IF('FTP-75'!C1425="","",'FTP-75'!C1425),IF($A$20=3, IF('US06'!C1425="","",'US06'!C1425),IF($A$20=4, IF(NEDC!B1425="","", NEDC!B1425),IF($A$20=5, IF('JPN10-15'!B1425="","",'JPN10-15'!B1425),IF($A$20=6, IF(WLTC!C1425="","", WLTC!C1425),IF($A$20=7, IF('New Cycle 1'!B1425="","", 'New Cycle 1'!B1425),IF($A$20=8, IF('New Cycle 2'!B1425="","", 'New Cycle 2'!B1425),IF($A$20=9, IF('New Cycle 3'!B1425="","", 'New Cycle 3'!B1425),"")))))))))</f>
        <v/>
      </c>
      <c r="R1425" s="32" t="str">
        <f>IF($A$20=1,IF(UDDS!D1425="","",UDDS!D1425),IF($A$20=2,IF('FTP-75'!D1425="","",'FTP-75'!D1425),IF($A$20=3, IF('US06'!D1425="","",'US06'!D1425),IF($A$20=4, IF(NEDC!C1425="","", NEDC!C1425),IF($A$20=5, IF('JPN10-15'!C1425="","",'JPN10-15'!C1425),IF($A$20=6, IF(WLTC!D1425="","", WLTC!D1425),IF($A$20=7, IF('New Cycle 1'!C1425="","", 'New Cycle 1'!C1425),IF($A$20=8, IF('New Cycle 2'!C1425="","", 'New Cycle 2'!C1425),IF($A$20=9, IF('New Cycle 3'!C1425="","", 'New Cycle 3'!C1425),"")))))))))</f>
        <v/>
      </c>
      <c r="S1425" s="32" t="str">
        <f>IF($A$20=1,IF(UDDS!E1425="","",UDDS!E1425),IF($A$20=2,IF('FTP-75'!E1425="","",'FTP-75'!E1425),IF($A$20=3, IF('US06'!E1425="","",'US06'!E1425),IF($A$20=4, IF(NEDC!D1425="","", NEDC!D1425),IF($A$20=5, IF('JPN10-15'!D1425="","",'JPN10-15'!D1425),IF($A$20=6, IF(WLTC!E1425="","", WLTC!E1425),IF($A$20=7, IF('New Cycle 1'!D1425="","", 'New Cycle 1'!D1425),IF($A$20=8, IF('New Cycle 2'!D1425="","", 'New Cycle 2'!D1425),IF($A$20=9, IF('New Cycle 3'!D1425="","", 'New Cycle 3'!D1425),"")))))))))</f>
        <v/>
      </c>
      <c r="T1425" s="32" t="str">
        <f>IF($A$20=1,IF(UDDS!F1425="","",UDDS!F1425),IF($A$20=2,IF('FTP-75'!F1425="","",'FTP-75'!F1425),IF($A$20=3, IF('US06'!F1425="","",'US06'!F1425),IF($A$20=4, IF(NEDC!E1425="","", NEDC!E1425),IF($A$20=5, IF('JPN10-15'!E1425="","",'JPN10-15'!E1425),IF($A$20=6, IF(WLTC!F1425="","", WLTC!F1425),IF($A$20=7, IF('New Cycle 1'!E1425="","", 'New Cycle 1'!E1425),IF($A$20=8, IF('New Cycle 2'!E1425="","", 'New Cycle 2'!E1425),IF($A$20=9, IF('New Cycle 3'!E1425="","", 'New Cycle 3'!E1425),"")))))))))</f>
        <v/>
      </c>
      <c r="U1425" s="32" t="str">
        <f>IF($A$20=1,IF(UDDS!G1425="","",UDDS!G1425),IF($A$20=2,IF('FTP-75'!G1425="","",'FTP-75'!G1425),IF($A$20=3, IF('US06'!G1425="","",'US06'!G1425),IF($A$20=4, IF(NEDC!F1425="","", NEDC!F1425),IF($A$20=5, IF('JPN10-15'!F1425="","",'JPN10-15'!F1425),IF($A$20=6, IF(WLTC!G1425="","", WLTC!G1425),IF($A$20=7, IF('New Cycle 1'!F1425="","", 'New Cycle 1'!F1425),IF($A$20=8, IF('New Cycle 2'!F1425="","", 'New Cycle 2'!F1425),IF($A$20=9, IF('New Cycle 3'!F1425="","", 'New Cycle 3'!F1425),"")))))))))</f>
        <v/>
      </c>
    </row>
    <row r="1426" spans="16:21" x14ac:dyDescent="0.25">
      <c r="P1426" s="8" t="str">
        <f>IF($A$20=1,IF(UDDS!A1426="","",UDDS!A1426),IF($A$20=2,IF('FTP-75'!A1426="","",'FTP-75'!A1426),IF($A$20=3, IF('US06'!A1426="","",'US06'!A1426),IF($A$20=4, IF(NEDC!A1426="","", NEDC!A1426),IF($A$20=5, IF('JPN10-15'!A1426="","",'JPN10-15'!A1426),IF($A$20=6, IF(WLTC!B1426="","", WLTC!B1426),IF($A$20=7, IF('New Cycle 1'!A1426="","", 'New Cycle 1'!A1426),IF($A$20=8, IF('New Cycle 2'!A1426="","", 'New Cycle 3'!A1426),IF($A$20=9, IF('New Cycle 3'!A1426="","", 'New Cycle 3'!A1426),"")))))))))</f>
        <v/>
      </c>
      <c r="Q1426" s="32" t="str">
        <f>IF($A$20=1,IF(UDDS!C1426="","",UDDS!C1426),IF($A$20=2,IF('FTP-75'!C1426="","",'FTP-75'!C1426),IF($A$20=3, IF('US06'!C1426="","",'US06'!C1426),IF($A$20=4, IF(NEDC!B1426="","", NEDC!B1426),IF($A$20=5, IF('JPN10-15'!B1426="","",'JPN10-15'!B1426),IF($A$20=6, IF(WLTC!C1426="","", WLTC!C1426),IF($A$20=7, IF('New Cycle 1'!B1426="","", 'New Cycle 1'!B1426),IF($A$20=8, IF('New Cycle 2'!B1426="","", 'New Cycle 2'!B1426),IF($A$20=9, IF('New Cycle 3'!B1426="","", 'New Cycle 3'!B1426),"")))))))))</f>
        <v/>
      </c>
      <c r="R1426" s="32" t="str">
        <f>IF($A$20=1,IF(UDDS!D1426="","",UDDS!D1426),IF($A$20=2,IF('FTP-75'!D1426="","",'FTP-75'!D1426),IF($A$20=3, IF('US06'!D1426="","",'US06'!D1426),IF($A$20=4, IF(NEDC!C1426="","", NEDC!C1426),IF($A$20=5, IF('JPN10-15'!C1426="","",'JPN10-15'!C1426),IF($A$20=6, IF(WLTC!D1426="","", WLTC!D1426),IF($A$20=7, IF('New Cycle 1'!C1426="","", 'New Cycle 1'!C1426),IF($A$20=8, IF('New Cycle 2'!C1426="","", 'New Cycle 2'!C1426),IF($A$20=9, IF('New Cycle 3'!C1426="","", 'New Cycle 3'!C1426),"")))))))))</f>
        <v/>
      </c>
      <c r="S1426" s="32" t="str">
        <f>IF($A$20=1,IF(UDDS!E1426="","",UDDS!E1426),IF($A$20=2,IF('FTP-75'!E1426="","",'FTP-75'!E1426),IF($A$20=3, IF('US06'!E1426="","",'US06'!E1426),IF($A$20=4, IF(NEDC!D1426="","", NEDC!D1426),IF($A$20=5, IF('JPN10-15'!D1426="","",'JPN10-15'!D1426),IF($A$20=6, IF(WLTC!E1426="","", WLTC!E1426),IF($A$20=7, IF('New Cycle 1'!D1426="","", 'New Cycle 1'!D1426),IF($A$20=8, IF('New Cycle 2'!D1426="","", 'New Cycle 2'!D1426),IF($A$20=9, IF('New Cycle 3'!D1426="","", 'New Cycle 3'!D1426),"")))))))))</f>
        <v/>
      </c>
      <c r="T1426" s="32" t="str">
        <f>IF($A$20=1,IF(UDDS!F1426="","",UDDS!F1426),IF($A$20=2,IF('FTP-75'!F1426="","",'FTP-75'!F1426),IF($A$20=3, IF('US06'!F1426="","",'US06'!F1426),IF($A$20=4, IF(NEDC!E1426="","", NEDC!E1426),IF($A$20=5, IF('JPN10-15'!E1426="","",'JPN10-15'!E1426),IF($A$20=6, IF(WLTC!F1426="","", WLTC!F1426),IF($A$20=7, IF('New Cycle 1'!E1426="","", 'New Cycle 1'!E1426),IF($A$20=8, IF('New Cycle 2'!E1426="","", 'New Cycle 2'!E1426),IF($A$20=9, IF('New Cycle 3'!E1426="","", 'New Cycle 3'!E1426),"")))))))))</f>
        <v/>
      </c>
      <c r="U1426" s="32" t="str">
        <f>IF($A$20=1,IF(UDDS!G1426="","",UDDS!G1426),IF($A$20=2,IF('FTP-75'!G1426="","",'FTP-75'!G1426),IF($A$20=3, IF('US06'!G1426="","",'US06'!G1426),IF($A$20=4, IF(NEDC!F1426="","", NEDC!F1426),IF($A$20=5, IF('JPN10-15'!F1426="","",'JPN10-15'!F1426),IF($A$20=6, IF(WLTC!G1426="","", WLTC!G1426),IF($A$20=7, IF('New Cycle 1'!F1426="","", 'New Cycle 1'!F1426),IF($A$20=8, IF('New Cycle 2'!F1426="","", 'New Cycle 2'!F1426),IF($A$20=9, IF('New Cycle 3'!F1426="","", 'New Cycle 3'!F1426),"")))))))))</f>
        <v/>
      </c>
    </row>
    <row r="1427" spans="16:21" x14ac:dyDescent="0.25">
      <c r="P1427" s="8" t="str">
        <f>IF($A$20=1,IF(UDDS!A1427="","",UDDS!A1427),IF($A$20=2,IF('FTP-75'!A1427="","",'FTP-75'!A1427),IF($A$20=3, IF('US06'!A1427="","",'US06'!A1427),IF($A$20=4, IF(NEDC!A1427="","", NEDC!A1427),IF($A$20=5, IF('JPN10-15'!A1427="","",'JPN10-15'!A1427),IF($A$20=6, IF(WLTC!B1427="","", WLTC!B1427),IF($A$20=7, IF('New Cycle 1'!A1427="","", 'New Cycle 1'!A1427),IF($A$20=8, IF('New Cycle 2'!A1427="","", 'New Cycle 3'!A1427),IF($A$20=9, IF('New Cycle 3'!A1427="","", 'New Cycle 3'!A1427),"")))))))))</f>
        <v/>
      </c>
      <c r="Q1427" s="32" t="str">
        <f>IF($A$20=1,IF(UDDS!C1427="","",UDDS!C1427),IF($A$20=2,IF('FTP-75'!C1427="","",'FTP-75'!C1427),IF($A$20=3, IF('US06'!C1427="","",'US06'!C1427),IF($A$20=4, IF(NEDC!B1427="","", NEDC!B1427),IF($A$20=5, IF('JPN10-15'!B1427="","",'JPN10-15'!B1427),IF($A$20=6, IF(WLTC!C1427="","", WLTC!C1427),IF($A$20=7, IF('New Cycle 1'!B1427="","", 'New Cycle 1'!B1427),IF($A$20=8, IF('New Cycle 2'!B1427="","", 'New Cycle 2'!B1427),IF($A$20=9, IF('New Cycle 3'!B1427="","", 'New Cycle 3'!B1427),"")))))))))</f>
        <v/>
      </c>
      <c r="R1427" s="32" t="str">
        <f>IF($A$20=1,IF(UDDS!D1427="","",UDDS!D1427),IF($A$20=2,IF('FTP-75'!D1427="","",'FTP-75'!D1427),IF($A$20=3, IF('US06'!D1427="","",'US06'!D1427),IF($A$20=4, IF(NEDC!C1427="","", NEDC!C1427),IF($A$20=5, IF('JPN10-15'!C1427="","",'JPN10-15'!C1427),IF($A$20=6, IF(WLTC!D1427="","", WLTC!D1427),IF($A$20=7, IF('New Cycle 1'!C1427="","", 'New Cycle 1'!C1427),IF($A$20=8, IF('New Cycle 2'!C1427="","", 'New Cycle 2'!C1427),IF($A$20=9, IF('New Cycle 3'!C1427="","", 'New Cycle 3'!C1427),"")))))))))</f>
        <v/>
      </c>
      <c r="S1427" s="32" t="str">
        <f>IF($A$20=1,IF(UDDS!E1427="","",UDDS!E1427),IF($A$20=2,IF('FTP-75'!E1427="","",'FTP-75'!E1427),IF($A$20=3, IF('US06'!E1427="","",'US06'!E1427),IF($A$20=4, IF(NEDC!D1427="","", NEDC!D1427),IF($A$20=5, IF('JPN10-15'!D1427="","",'JPN10-15'!D1427),IF($A$20=6, IF(WLTC!E1427="","", WLTC!E1427),IF($A$20=7, IF('New Cycle 1'!D1427="","", 'New Cycle 1'!D1427),IF($A$20=8, IF('New Cycle 2'!D1427="","", 'New Cycle 2'!D1427),IF($A$20=9, IF('New Cycle 3'!D1427="","", 'New Cycle 3'!D1427),"")))))))))</f>
        <v/>
      </c>
      <c r="T1427" s="32" t="str">
        <f>IF($A$20=1,IF(UDDS!F1427="","",UDDS!F1427),IF($A$20=2,IF('FTP-75'!F1427="","",'FTP-75'!F1427),IF($A$20=3, IF('US06'!F1427="","",'US06'!F1427),IF($A$20=4, IF(NEDC!E1427="","", NEDC!E1427),IF($A$20=5, IF('JPN10-15'!E1427="","",'JPN10-15'!E1427),IF($A$20=6, IF(WLTC!F1427="","", WLTC!F1427),IF($A$20=7, IF('New Cycle 1'!E1427="","", 'New Cycle 1'!E1427),IF($A$20=8, IF('New Cycle 2'!E1427="","", 'New Cycle 2'!E1427),IF($A$20=9, IF('New Cycle 3'!E1427="","", 'New Cycle 3'!E1427),"")))))))))</f>
        <v/>
      </c>
      <c r="U1427" s="32" t="str">
        <f>IF($A$20=1,IF(UDDS!G1427="","",UDDS!G1427),IF($A$20=2,IF('FTP-75'!G1427="","",'FTP-75'!G1427),IF($A$20=3, IF('US06'!G1427="","",'US06'!G1427),IF($A$20=4, IF(NEDC!F1427="","", NEDC!F1427),IF($A$20=5, IF('JPN10-15'!F1427="","",'JPN10-15'!F1427),IF($A$20=6, IF(WLTC!G1427="","", WLTC!G1427),IF($A$20=7, IF('New Cycle 1'!F1427="","", 'New Cycle 1'!F1427),IF($A$20=8, IF('New Cycle 2'!F1427="","", 'New Cycle 2'!F1427),IF($A$20=9, IF('New Cycle 3'!F1427="","", 'New Cycle 3'!F1427),"")))))))))</f>
        <v/>
      </c>
    </row>
    <row r="1428" spans="16:21" x14ac:dyDescent="0.25">
      <c r="P1428" s="8" t="str">
        <f>IF($A$20=1,IF(UDDS!A1428="","",UDDS!A1428),IF($A$20=2,IF('FTP-75'!A1428="","",'FTP-75'!A1428),IF($A$20=3, IF('US06'!A1428="","",'US06'!A1428),IF($A$20=4, IF(NEDC!A1428="","", NEDC!A1428),IF($A$20=5, IF('JPN10-15'!A1428="","",'JPN10-15'!A1428),IF($A$20=6, IF(WLTC!B1428="","", WLTC!B1428),IF($A$20=7, IF('New Cycle 1'!A1428="","", 'New Cycle 1'!A1428),IF($A$20=8, IF('New Cycle 2'!A1428="","", 'New Cycle 3'!A1428),IF($A$20=9, IF('New Cycle 3'!A1428="","", 'New Cycle 3'!A1428),"")))))))))</f>
        <v/>
      </c>
      <c r="Q1428" s="32" t="str">
        <f>IF($A$20=1,IF(UDDS!C1428="","",UDDS!C1428),IF($A$20=2,IF('FTP-75'!C1428="","",'FTP-75'!C1428),IF($A$20=3, IF('US06'!C1428="","",'US06'!C1428),IF($A$20=4, IF(NEDC!B1428="","", NEDC!B1428),IF($A$20=5, IF('JPN10-15'!B1428="","",'JPN10-15'!B1428),IF($A$20=6, IF(WLTC!C1428="","", WLTC!C1428),IF($A$20=7, IF('New Cycle 1'!B1428="","", 'New Cycle 1'!B1428),IF($A$20=8, IF('New Cycle 2'!B1428="","", 'New Cycle 2'!B1428),IF($A$20=9, IF('New Cycle 3'!B1428="","", 'New Cycle 3'!B1428),"")))))))))</f>
        <v/>
      </c>
      <c r="R1428" s="32" t="str">
        <f>IF($A$20=1,IF(UDDS!D1428="","",UDDS!D1428),IF($A$20=2,IF('FTP-75'!D1428="","",'FTP-75'!D1428),IF($A$20=3, IF('US06'!D1428="","",'US06'!D1428),IF($A$20=4, IF(NEDC!C1428="","", NEDC!C1428),IF($A$20=5, IF('JPN10-15'!C1428="","",'JPN10-15'!C1428),IF($A$20=6, IF(WLTC!D1428="","", WLTC!D1428),IF($A$20=7, IF('New Cycle 1'!C1428="","", 'New Cycle 1'!C1428),IF($A$20=8, IF('New Cycle 2'!C1428="","", 'New Cycle 2'!C1428),IF($A$20=9, IF('New Cycle 3'!C1428="","", 'New Cycle 3'!C1428),"")))))))))</f>
        <v/>
      </c>
      <c r="S1428" s="32" t="str">
        <f>IF($A$20=1,IF(UDDS!E1428="","",UDDS!E1428),IF($A$20=2,IF('FTP-75'!E1428="","",'FTP-75'!E1428),IF($A$20=3, IF('US06'!E1428="","",'US06'!E1428),IF($A$20=4, IF(NEDC!D1428="","", NEDC!D1428),IF($A$20=5, IF('JPN10-15'!D1428="","",'JPN10-15'!D1428),IF($A$20=6, IF(WLTC!E1428="","", WLTC!E1428),IF($A$20=7, IF('New Cycle 1'!D1428="","", 'New Cycle 1'!D1428),IF($A$20=8, IF('New Cycle 2'!D1428="","", 'New Cycle 2'!D1428),IF($A$20=9, IF('New Cycle 3'!D1428="","", 'New Cycle 3'!D1428),"")))))))))</f>
        <v/>
      </c>
      <c r="T1428" s="32" t="str">
        <f>IF($A$20=1,IF(UDDS!F1428="","",UDDS!F1428),IF($A$20=2,IF('FTP-75'!F1428="","",'FTP-75'!F1428),IF($A$20=3, IF('US06'!F1428="","",'US06'!F1428),IF($A$20=4, IF(NEDC!E1428="","", NEDC!E1428),IF($A$20=5, IF('JPN10-15'!E1428="","",'JPN10-15'!E1428),IF($A$20=6, IF(WLTC!F1428="","", WLTC!F1428),IF($A$20=7, IF('New Cycle 1'!E1428="","", 'New Cycle 1'!E1428),IF($A$20=8, IF('New Cycle 2'!E1428="","", 'New Cycle 2'!E1428),IF($A$20=9, IF('New Cycle 3'!E1428="","", 'New Cycle 3'!E1428),"")))))))))</f>
        <v/>
      </c>
      <c r="U1428" s="32" t="str">
        <f>IF($A$20=1,IF(UDDS!G1428="","",UDDS!G1428),IF($A$20=2,IF('FTP-75'!G1428="","",'FTP-75'!G1428),IF($A$20=3, IF('US06'!G1428="","",'US06'!G1428),IF($A$20=4, IF(NEDC!F1428="","", NEDC!F1428),IF($A$20=5, IF('JPN10-15'!F1428="","",'JPN10-15'!F1428),IF($A$20=6, IF(WLTC!G1428="","", WLTC!G1428),IF($A$20=7, IF('New Cycle 1'!F1428="","", 'New Cycle 1'!F1428),IF($A$20=8, IF('New Cycle 2'!F1428="","", 'New Cycle 2'!F1428),IF($A$20=9, IF('New Cycle 3'!F1428="","", 'New Cycle 3'!F1428),"")))))))))</f>
        <v/>
      </c>
    </row>
    <row r="1429" spans="16:21" x14ac:dyDescent="0.25">
      <c r="P1429" s="8" t="str">
        <f>IF($A$20=1,IF(UDDS!A1429="","",UDDS!A1429),IF($A$20=2,IF('FTP-75'!A1429="","",'FTP-75'!A1429),IF($A$20=3, IF('US06'!A1429="","",'US06'!A1429),IF($A$20=4, IF(NEDC!A1429="","", NEDC!A1429),IF($A$20=5, IF('JPN10-15'!A1429="","",'JPN10-15'!A1429),IF($A$20=6, IF(WLTC!B1429="","", WLTC!B1429),IF($A$20=7, IF('New Cycle 1'!A1429="","", 'New Cycle 1'!A1429),IF($A$20=8, IF('New Cycle 2'!A1429="","", 'New Cycle 3'!A1429),IF($A$20=9, IF('New Cycle 3'!A1429="","", 'New Cycle 3'!A1429),"")))))))))</f>
        <v/>
      </c>
      <c r="Q1429" s="32" t="str">
        <f>IF($A$20=1,IF(UDDS!C1429="","",UDDS!C1429),IF($A$20=2,IF('FTP-75'!C1429="","",'FTP-75'!C1429),IF($A$20=3, IF('US06'!C1429="","",'US06'!C1429),IF($A$20=4, IF(NEDC!B1429="","", NEDC!B1429),IF($A$20=5, IF('JPN10-15'!B1429="","",'JPN10-15'!B1429),IF($A$20=6, IF(WLTC!C1429="","", WLTC!C1429),IF($A$20=7, IF('New Cycle 1'!B1429="","", 'New Cycle 1'!B1429),IF($A$20=8, IF('New Cycle 2'!B1429="","", 'New Cycle 2'!B1429),IF($A$20=9, IF('New Cycle 3'!B1429="","", 'New Cycle 3'!B1429),"")))))))))</f>
        <v/>
      </c>
      <c r="R1429" s="32" t="str">
        <f>IF($A$20=1,IF(UDDS!D1429="","",UDDS!D1429),IF($A$20=2,IF('FTP-75'!D1429="","",'FTP-75'!D1429),IF($A$20=3, IF('US06'!D1429="","",'US06'!D1429),IF($A$20=4, IF(NEDC!C1429="","", NEDC!C1429),IF($A$20=5, IF('JPN10-15'!C1429="","",'JPN10-15'!C1429),IF($A$20=6, IF(WLTC!D1429="","", WLTC!D1429),IF($A$20=7, IF('New Cycle 1'!C1429="","", 'New Cycle 1'!C1429),IF($A$20=8, IF('New Cycle 2'!C1429="","", 'New Cycle 2'!C1429),IF($A$20=9, IF('New Cycle 3'!C1429="","", 'New Cycle 3'!C1429),"")))))))))</f>
        <v/>
      </c>
      <c r="S1429" s="32" t="str">
        <f>IF($A$20=1,IF(UDDS!E1429="","",UDDS!E1429),IF($A$20=2,IF('FTP-75'!E1429="","",'FTP-75'!E1429),IF($A$20=3, IF('US06'!E1429="","",'US06'!E1429),IF($A$20=4, IF(NEDC!D1429="","", NEDC!D1429),IF($A$20=5, IF('JPN10-15'!D1429="","",'JPN10-15'!D1429),IF($A$20=6, IF(WLTC!E1429="","", WLTC!E1429),IF($A$20=7, IF('New Cycle 1'!D1429="","", 'New Cycle 1'!D1429),IF($A$20=8, IF('New Cycle 2'!D1429="","", 'New Cycle 2'!D1429),IF($A$20=9, IF('New Cycle 3'!D1429="","", 'New Cycle 3'!D1429),"")))))))))</f>
        <v/>
      </c>
      <c r="T1429" s="32" t="str">
        <f>IF($A$20=1,IF(UDDS!F1429="","",UDDS!F1429),IF($A$20=2,IF('FTP-75'!F1429="","",'FTP-75'!F1429),IF($A$20=3, IF('US06'!F1429="","",'US06'!F1429),IF($A$20=4, IF(NEDC!E1429="","", NEDC!E1429),IF($A$20=5, IF('JPN10-15'!E1429="","",'JPN10-15'!E1429),IF($A$20=6, IF(WLTC!F1429="","", WLTC!F1429),IF($A$20=7, IF('New Cycle 1'!E1429="","", 'New Cycle 1'!E1429),IF($A$20=8, IF('New Cycle 2'!E1429="","", 'New Cycle 2'!E1429),IF($A$20=9, IF('New Cycle 3'!E1429="","", 'New Cycle 3'!E1429),"")))))))))</f>
        <v/>
      </c>
      <c r="U1429" s="32" t="str">
        <f>IF($A$20=1,IF(UDDS!G1429="","",UDDS!G1429),IF($A$20=2,IF('FTP-75'!G1429="","",'FTP-75'!G1429),IF($A$20=3, IF('US06'!G1429="","",'US06'!G1429),IF($A$20=4, IF(NEDC!F1429="","", NEDC!F1429),IF($A$20=5, IF('JPN10-15'!F1429="","",'JPN10-15'!F1429),IF($A$20=6, IF(WLTC!G1429="","", WLTC!G1429),IF($A$20=7, IF('New Cycle 1'!F1429="","", 'New Cycle 1'!F1429),IF($A$20=8, IF('New Cycle 2'!F1429="","", 'New Cycle 2'!F1429),IF($A$20=9, IF('New Cycle 3'!F1429="","", 'New Cycle 3'!F1429),"")))))))))</f>
        <v/>
      </c>
    </row>
    <row r="1430" spans="16:21" x14ac:dyDescent="0.25">
      <c r="P1430" s="8" t="str">
        <f>IF($A$20=1,IF(UDDS!A1430="","",UDDS!A1430),IF($A$20=2,IF('FTP-75'!A1430="","",'FTP-75'!A1430),IF($A$20=3, IF('US06'!A1430="","",'US06'!A1430),IF($A$20=4, IF(NEDC!A1430="","", NEDC!A1430),IF($A$20=5, IF('JPN10-15'!A1430="","",'JPN10-15'!A1430),IF($A$20=6, IF(WLTC!B1430="","", WLTC!B1430),IF($A$20=7, IF('New Cycle 1'!A1430="","", 'New Cycle 1'!A1430),IF($A$20=8, IF('New Cycle 2'!A1430="","", 'New Cycle 3'!A1430),IF($A$20=9, IF('New Cycle 3'!A1430="","", 'New Cycle 3'!A1430),"")))))))))</f>
        <v/>
      </c>
      <c r="Q1430" s="32" t="str">
        <f>IF($A$20=1,IF(UDDS!C1430="","",UDDS!C1430),IF($A$20=2,IF('FTP-75'!C1430="","",'FTP-75'!C1430),IF($A$20=3, IF('US06'!C1430="","",'US06'!C1430),IF($A$20=4, IF(NEDC!B1430="","", NEDC!B1430),IF($A$20=5, IF('JPN10-15'!B1430="","",'JPN10-15'!B1430),IF($A$20=6, IF(WLTC!C1430="","", WLTC!C1430),IF($A$20=7, IF('New Cycle 1'!B1430="","", 'New Cycle 1'!B1430),IF($A$20=8, IF('New Cycle 2'!B1430="","", 'New Cycle 2'!B1430),IF($A$20=9, IF('New Cycle 3'!B1430="","", 'New Cycle 3'!B1430),"")))))))))</f>
        <v/>
      </c>
      <c r="R1430" s="32" t="str">
        <f>IF($A$20=1,IF(UDDS!D1430="","",UDDS!D1430),IF($A$20=2,IF('FTP-75'!D1430="","",'FTP-75'!D1430),IF($A$20=3, IF('US06'!D1430="","",'US06'!D1430),IF($A$20=4, IF(NEDC!C1430="","", NEDC!C1430),IF($A$20=5, IF('JPN10-15'!C1430="","",'JPN10-15'!C1430),IF($A$20=6, IF(WLTC!D1430="","", WLTC!D1430),IF($A$20=7, IF('New Cycle 1'!C1430="","", 'New Cycle 1'!C1430),IF($A$20=8, IF('New Cycle 2'!C1430="","", 'New Cycle 2'!C1430),IF($A$20=9, IF('New Cycle 3'!C1430="","", 'New Cycle 3'!C1430),"")))))))))</f>
        <v/>
      </c>
      <c r="S1430" s="32" t="str">
        <f>IF($A$20=1,IF(UDDS!E1430="","",UDDS!E1430),IF($A$20=2,IF('FTP-75'!E1430="","",'FTP-75'!E1430),IF($A$20=3, IF('US06'!E1430="","",'US06'!E1430),IF($A$20=4, IF(NEDC!D1430="","", NEDC!D1430),IF($A$20=5, IF('JPN10-15'!D1430="","",'JPN10-15'!D1430),IF($A$20=6, IF(WLTC!E1430="","", WLTC!E1430),IF($A$20=7, IF('New Cycle 1'!D1430="","", 'New Cycle 1'!D1430),IF($A$20=8, IF('New Cycle 2'!D1430="","", 'New Cycle 2'!D1430),IF($A$20=9, IF('New Cycle 3'!D1430="","", 'New Cycle 3'!D1430),"")))))))))</f>
        <v/>
      </c>
      <c r="T1430" s="32" t="str">
        <f>IF($A$20=1,IF(UDDS!F1430="","",UDDS!F1430),IF($A$20=2,IF('FTP-75'!F1430="","",'FTP-75'!F1430),IF($A$20=3, IF('US06'!F1430="","",'US06'!F1430),IF($A$20=4, IF(NEDC!E1430="","", NEDC!E1430),IF($A$20=5, IF('JPN10-15'!E1430="","",'JPN10-15'!E1430),IF($A$20=6, IF(WLTC!F1430="","", WLTC!F1430),IF($A$20=7, IF('New Cycle 1'!E1430="","", 'New Cycle 1'!E1430),IF($A$20=8, IF('New Cycle 2'!E1430="","", 'New Cycle 2'!E1430),IF($A$20=9, IF('New Cycle 3'!E1430="","", 'New Cycle 3'!E1430),"")))))))))</f>
        <v/>
      </c>
      <c r="U1430" s="32" t="str">
        <f>IF($A$20=1,IF(UDDS!G1430="","",UDDS!G1430),IF($A$20=2,IF('FTP-75'!G1430="","",'FTP-75'!G1430),IF($A$20=3, IF('US06'!G1430="","",'US06'!G1430),IF($A$20=4, IF(NEDC!F1430="","", NEDC!F1430),IF($A$20=5, IF('JPN10-15'!F1430="","",'JPN10-15'!F1430),IF($A$20=6, IF(WLTC!G1430="","", WLTC!G1430),IF($A$20=7, IF('New Cycle 1'!F1430="","", 'New Cycle 1'!F1430),IF($A$20=8, IF('New Cycle 2'!F1430="","", 'New Cycle 2'!F1430),IF($A$20=9, IF('New Cycle 3'!F1430="","", 'New Cycle 3'!F1430),"")))))))))</f>
        <v/>
      </c>
    </row>
    <row r="1431" spans="16:21" x14ac:dyDescent="0.25">
      <c r="P1431" s="8" t="str">
        <f>IF($A$20=1,IF(UDDS!A1431="","",UDDS!A1431),IF($A$20=2,IF('FTP-75'!A1431="","",'FTP-75'!A1431),IF($A$20=3, IF('US06'!A1431="","",'US06'!A1431),IF($A$20=4, IF(NEDC!A1431="","", NEDC!A1431),IF($A$20=5, IF('JPN10-15'!A1431="","",'JPN10-15'!A1431),IF($A$20=6, IF(WLTC!B1431="","", WLTC!B1431),IF($A$20=7, IF('New Cycle 1'!A1431="","", 'New Cycle 1'!A1431),IF($A$20=8, IF('New Cycle 2'!A1431="","", 'New Cycle 3'!A1431),IF($A$20=9, IF('New Cycle 3'!A1431="","", 'New Cycle 3'!A1431),"")))))))))</f>
        <v/>
      </c>
      <c r="Q1431" s="32" t="str">
        <f>IF($A$20=1,IF(UDDS!C1431="","",UDDS!C1431),IF($A$20=2,IF('FTP-75'!C1431="","",'FTP-75'!C1431),IF($A$20=3, IF('US06'!C1431="","",'US06'!C1431),IF($A$20=4, IF(NEDC!B1431="","", NEDC!B1431),IF($A$20=5, IF('JPN10-15'!B1431="","",'JPN10-15'!B1431),IF($A$20=6, IF(WLTC!C1431="","", WLTC!C1431),IF($A$20=7, IF('New Cycle 1'!B1431="","", 'New Cycle 1'!B1431),IF($A$20=8, IF('New Cycle 2'!B1431="","", 'New Cycle 2'!B1431),IF($A$20=9, IF('New Cycle 3'!B1431="","", 'New Cycle 3'!B1431),"")))))))))</f>
        <v/>
      </c>
      <c r="R1431" s="32" t="str">
        <f>IF($A$20=1,IF(UDDS!D1431="","",UDDS!D1431),IF($A$20=2,IF('FTP-75'!D1431="","",'FTP-75'!D1431),IF($A$20=3, IF('US06'!D1431="","",'US06'!D1431),IF($A$20=4, IF(NEDC!C1431="","", NEDC!C1431),IF($A$20=5, IF('JPN10-15'!C1431="","",'JPN10-15'!C1431),IF($A$20=6, IF(WLTC!D1431="","", WLTC!D1431),IF($A$20=7, IF('New Cycle 1'!C1431="","", 'New Cycle 1'!C1431),IF($A$20=8, IF('New Cycle 2'!C1431="","", 'New Cycle 2'!C1431),IF($A$20=9, IF('New Cycle 3'!C1431="","", 'New Cycle 3'!C1431),"")))))))))</f>
        <v/>
      </c>
      <c r="S1431" s="32" t="str">
        <f>IF($A$20=1,IF(UDDS!E1431="","",UDDS!E1431),IF($A$20=2,IF('FTP-75'!E1431="","",'FTP-75'!E1431),IF($A$20=3, IF('US06'!E1431="","",'US06'!E1431),IF($A$20=4, IF(NEDC!D1431="","", NEDC!D1431),IF($A$20=5, IF('JPN10-15'!D1431="","",'JPN10-15'!D1431),IF($A$20=6, IF(WLTC!E1431="","", WLTC!E1431),IF($A$20=7, IF('New Cycle 1'!D1431="","", 'New Cycle 1'!D1431),IF($A$20=8, IF('New Cycle 2'!D1431="","", 'New Cycle 2'!D1431),IF($A$20=9, IF('New Cycle 3'!D1431="","", 'New Cycle 3'!D1431),"")))))))))</f>
        <v/>
      </c>
      <c r="T1431" s="32" t="str">
        <f>IF($A$20=1,IF(UDDS!F1431="","",UDDS!F1431),IF($A$20=2,IF('FTP-75'!F1431="","",'FTP-75'!F1431),IF($A$20=3, IF('US06'!F1431="","",'US06'!F1431),IF($A$20=4, IF(NEDC!E1431="","", NEDC!E1431),IF($A$20=5, IF('JPN10-15'!E1431="","",'JPN10-15'!E1431),IF($A$20=6, IF(WLTC!F1431="","", WLTC!F1431),IF($A$20=7, IF('New Cycle 1'!E1431="","", 'New Cycle 1'!E1431),IF($A$20=8, IF('New Cycle 2'!E1431="","", 'New Cycle 2'!E1431),IF($A$20=9, IF('New Cycle 3'!E1431="","", 'New Cycle 3'!E1431),"")))))))))</f>
        <v/>
      </c>
      <c r="U1431" s="32" t="str">
        <f>IF($A$20=1,IF(UDDS!G1431="","",UDDS!G1431),IF($A$20=2,IF('FTP-75'!G1431="","",'FTP-75'!G1431),IF($A$20=3, IF('US06'!G1431="","",'US06'!G1431),IF($A$20=4, IF(NEDC!F1431="","", NEDC!F1431),IF($A$20=5, IF('JPN10-15'!F1431="","",'JPN10-15'!F1431),IF($A$20=6, IF(WLTC!G1431="","", WLTC!G1431),IF($A$20=7, IF('New Cycle 1'!F1431="","", 'New Cycle 1'!F1431),IF($A$20=8, IF('New Cycle 2'!F1431="","", 'New Cycle 2'!F1431),IF($A$20=9, IF('New Cycle 3'!F1431="","", 'New Cycle 3'!F1431),"")))))))))</f>
        <v/>
      </c>
    </row>
    <row r="1432" spans="16:21" x14ac:dyDescent="0.25">
      <c r="P1432" s="8" t="str">
        <f>IF($A$20=1,IF(UDDS!A1432="","",UDDS!A1432),IF($A$20=2,IF('FTP-75'!A1432="","",'FTP-75'!A1432),IF($A$20=3, IF('US06'!A1432="","",'US06'!A1432),IF($A$20=4, IF(NEDC!A1432="","", NEDC!A1432),IF($A$20=5, IF('JPN10-15'!A1432="","",'JPN10-15'!A1432),IF($A$20=6, IF(WLTC!B1432="","", WLTC!B1432),IF($A$20=7, IF('New Cycle 1'!A1432="","", 'New Cycle 1'!A1432),IF($A$20=8, IF('New Cycle 2'!A1432="","", 'New Cycle 3'!A1432),IF($A$20=9, IF('New Cycle 3'!A1432="","", 'New Cycle 3'!A1432),"")))))))))</f>
        <v/>
      </c>
      <c r="Q1432" s="32" t="str">
        <f>IF($A$20=1,IF(UDDS!C1432="","",UDDS!C1432),IF($A$20=2,IF('FTP-75'!C1432="","",'FTP-75'!C1432),IF($A$20=3, IF('US06'!C1432="","",'US06'!C1432),IF($A$20=4, IF(NEDC!B1432="","", NEDC!B1432),IF($A$20=5, IF('JPN10-15'!B1432="","",'JPN10-15'!B1432),IF($A$20=6, IF(WLTC!C1432="","", WLTC!C1432),IF($A$20=7, IF('New Cycle 1'!B1432="","", 'New Cycle 1'!B1432),IF($A$20=8, IF('New Cycle 2'!B1432="","", 'New Cycle 2'!B1432),IF($A$20=9, IF('New Cycle 3'!B1432="","", 'New Cycle 3'!B1432),"")))))))))</f>
        <v/>
      </c>
      <c r="R1432" s="32" t="str">
        <f>IF($A$20=1,IF(UDDS!D1432="","",UDDS!D1432),IF($A$20=2,IF('FTP-75'!D1432="","",'FTP-75'!D1432),IF($A$20=3, IF('US06'!D1432="","",'US06'!D1432),IF($A$20=4, IF(NEDC!C1432="","", NEDC!C1432),IF($A$20=5, IF('JPN10-15'!C1432="","",'JPN10-15'!C1432),IF($A$20=6, IF(WLTC!D1432="","", WLTC!D1432),IF($A$20=7, IF('New Cycle 1'!C1432="","", 'New Cycle 1'!C1432),IF($A$20=8, IF('New Cycle 2'!C1432="","", 'New Cycle 2'!C1432),IF($A$20=9, IF('New Cycle 3'!C1432="","", 'New Cycle 3'!C1432),"")))))))))</f>
        <v/>
      </c>
      <c r="S1432" s="32" t="str">
        <f>IF($A$20=1,IF(UDDS!E1432="","",UDDS!E1432),IF($A$20=2,IF('FTP-75'!E1432="","",'FTP-75'!E1432),IF($A$20=3, IF('US06'!E1432="","",'US06'!E1432),IF($A$20=4, IF(NEDC!D1432="","", NEDC!D1432),IF($A$20=5, IF('JPN10-15'!D1432="","",'JPN10-15'!D1432),IF($A$20=6, IF(WLTC!E1432="","", WLTC!E1432),IF($A$20=7, IF('New Cycle 1'!D1432="","", 'New Cycle 1'!D1432),IF($A$20=8, IF('New Cycle 2'!D1432="","", 'New Cycle 2'!D1432),IF($A$20=9, IF('New Cycle 3'!D1432="","", 'New Cycle 3'!D1432),"")))))))))</f>
        <v/>
      </c>
      <c r="T1432" s="32" t="str">
        <f>IF($A$20=1,IF(UDDS!F1432="","",UDDS!F1432),IF($A$20=2,IF('FTP-75'!F1432="","",'FTP-75'!F1432),IF($A$20=3, IF('US06'!F1432="","",'US06'!F1432),IF($A$20=4, IF(NEDC!E1432="","", NEDC!E1432),IF($A$20=5, IF('JPN10-15'!E1432="","",'JPN10-15'!E1432),IF($A$20=6, IF(WLTC!F1432="","", WLTC!F1432),IF($A$20=7, IF('New Cycle 1'!E1432="","", 'New Cycle 1'!E1432),IF($A$20=8, IF('New Cycle 2'!E1432="","", 'New Cycle 2'!E1432),IF($A$20=9, IF('New Cycle 3'!E1432="","", 'New Cycle 3'!E1432),"")))))))))</f>
        <v/>
      </c>
      <c r="U1432" s="32" t="str">
        <f>IF($A$20=1,IF(UDDS!G1432="","",UDDS!G1432),IF($A$20=2,IF('FTP-75'!G1432="","",'FTP-75'!G1432),IF($A$20=3, IF('US06'!G1432="","",'US06'!G1432),IF($A$20=4, IF(NEDC!F1432="","", NEDC!F1432),IF($A$20=5, IF('JPN10-15'!F1432="","",'JPN10-15'!F1432),IF($A$20=6, IF(WLTC!G1432="","", WLTC!G1432),IF($A$20=7, IF('New Cycle 1'!F1432="","", 'New Cycle 1'!F1432),IF($A$20=8, IF('New Cycle 2'!F1432="","", 'New Cycle 2'!F1432),IF($A$20=9, IF('New Cycle 3'!F1432="","", 'New Cycle 3'!F1432),"")))))))))</f>
        <v/>
      </c>
    </row>
    <row r="1433" spans="16:21" x14ac:dyDescent="0.25">
      <c r="P1433" s="8" t="str">
        <f>IF($A$20=1,IF(UDDS!A1433="","",UDDS!A1433),IF($A$20=2,IF('FTP-75'!A1433="","",'FTP-75'!A1433),IF($A$20=3, IF('US06'!A1433="","",'US06'!A1433),IF($A$20=4, IF(NEDC!A1433="","", NEDC!A1433),IF($A$20=5, IF('JPN10-15'!A1433="","",'JPN10-15'!A1433),IF($A$20=6, IF(WLTC!B1433="","", WLTC!B1433),IF($A$20=7, IF('New Cycle 1'!A1433="","", 'New Cycle 1'!A1433),IF($A$20=8, IF('New Cycle 2'!A1433="","", 'New Cycle 3'!A1433),IF($A$20=9, IF('New Cycle 3'!A1433="","", 'New Cycle 3'!A1433),"")))))))))</f>
        <v/>
      </c>
      <c r="Q1433" s="32" t="str">
        <f>IF($A$20=1,IF(UDDS!C1433="","",UDDS!C1433),IF($A$20=2,IF('FTP-75'!C1433="","",'FTP-75'!C1433),IF($A$20=3, IF('US06'!C1433="","",'US06'!C1433),IF($A$20=4, IF(NEDC!B1433="","", NEDC!B1433),IF($A$20=5, IF('JPN10-15'!B1433="","",'JPN10-15'!B1433),IF($A$20=6, IF(WLTC!C1433="","", WLTC!C1433),IF($A$20=7, IF('New Cycle 1'!B1433="","", 'New Cycle 1'!B1433),IF($A$20=8, IF('New Cycle 2'!B1433="","", 'New Cycle 2'!B1433),IF($A$20=9, IF('New Cycle 3'!B1433="","", 'New Cycle 3'!B1433),"")))))))))</f>
        <v/>
      </c>
      <c r="R1433" s="32" t="str">
        <f>IF($A$20=1,IF(UDDS!D1433="","",UDDS!D1433),IF($A$20=2,IF('FTP-75'!D1433="","",'FTP-75'!D1433),IF($A$20=3, IF('US06'!D1433="","",'US06'!D1433),IF($A$20=4, IF(NEDC!C1433="","", NEDC!C1433),IF($A$20=5, IF('JPN10-15'!C1433="","",'JPN10-15'!C1433),IF($A$20=6, IF(WLTC!D1433="","", WLTC!D1433),IF($A$20=7, IF('New Cycle 1'!C1433="","", 'New Cycle 1'!C1433),IF($A$20=8, IF('New Cycle 2'!C1433="","", 'New Cycle 2'!C1433),IF($A$20=9, IF('New Cycle 3'!C1433="","", 'New Cycle 3'!C1433),"")))))))))</f>
        <v/>
      </c>
      <c r="S1433" s="32" t="str">
        <f>IF($A$20=1,IF(UDDS!E1433="","",UDDS!E1433),IF($A$20=2,IF('FTP-75'!E1433="","",'FTP-75'!E1433),IF($A$20=3, IF('US06'!E1433="","",'US06'!E1433),IF($A$20=4, IF(NEDC!D1433="","", NEDC!D1433),IF($A$20=5, IF('JPN10-15'!D1433="","",'JPN10-15'!D1433),IF($A$20=6, IF(WLTC!E1433="","", WLTC!E1433),IF($A$20=7, IF('New Cycle 1'!D1433="","", 'New Cycle 1'!D1433),IF($A$20=8, IF('New Cycle 2'!D1433="","", 'New Cycle 2'!D1433),IF($A$20=9, IF('New Cycle 3'!D1433="","", 'New Cycle 3'!D1433),"")))))))))</f>
        <v/>
      </c>
      <c r="T1433" s="32" t="str">
        <f>IF($A$20=1,IF(UDDS!F1433="","",UDDS!F1433),IF($A$20=2,IF('FTP-75'!F1433="","",'FTP-75'!F1433),IF($A$20=3, IF('US06'!F1433="","",'US06'!F1433),IF($A$20=4, IF(NEDC!E1433="","", NEDC!E1433),IF($A$20=5, IF('JPN10-15'!E1433="","",'JPN10-15'!E1433),IF($A$20=6, IF(WLTC!F1433="","", WLTC!F1433),IF($A$20=7, IF('New Cycle 1'!E1433="","", 'New Cycle 1'!E1433),IF($A$20=8, IF('New Cycle 2'!E1433="","", 'New Cycle 2'!E1433),IF($A$20=9, IF('New Cycle 3'!E1433="","", 'New Cycle 3'!E1433),"")))))))))</f>
        <v/>
      </c>
      <c r="U1433" s="32" t="str">
        <f>IF($A$20=1,IF(UDDS!G1433="","",UDDS!G1433),IF($A$20=2,IF('FTP-75'!G1433="","",'FTP-75'!G1433),IF($A$20=3, IF('US06'!G1433="","",'US06'!G1433),IF($A$20=4, IF(NEDC!F1433="","", NEDC!F1433),IF($A$20=5, IF('JPN10-15'!F1433="","",'JPN10-15'!F1433),IF($A$20=6, IF(WLTC!G1433="","", WLTC!G1433),IF($A$20=7, IF('New Cycle 1'!F1433="","", 'New Cycle 1'!F1433),IF($A$20=8, IF('New Cycle 2'!F1433="","", 'New Cycle 2'!F1433),IF($A$20=9, IF('New Cycle 3'!F1433="","", 'New Cycle 3'!F1433),"")))))))))</f>
        <v/>
      </c>
    </row>
    <row r="1434" spans="16:21" x14ac:dyDescent="0.25">
      <c r="P1434" s="8" t="str">
        <f>IF($A$20=1,IF(UDDS!A1434="","",UDDS!A1434),IF($A$20=2,IF('FTP-75'!A1434="","",'FTP-75'!A1434),IF($A$20=3, IF('US06'!A1434="","",'US06'!A1434),IF($A$20=4, IF(NEDC!A1434="","", NEDC!A1434),IF($A$20=5, IF('JPN10-15'!A1434="","",'JPN10-15'!A1434),IF($A$20=6, IF(WLTC!B1434="","", WLTC!B1434),IF($A$20=7, IF('New Cycle 1'!A1434="","", 'New Cycle 1'!A1434),IF($A$20=8, IF('New Cycle 2'!A1434="","", 'New Cycle 3'!A1434),IF($A$20=9, IF('New Cycle 3'!A1434="","", 'New Cycle 3'!A1434),"")))))))))</f>
        <v/>
      </c>
      <c r="Q1434" s="32" t="str">
        <f>IF($A$20=1,IF(UDDS!C1434="","",UDDS!C1434),IF($A$20=2,IF('FTP-75'!C1434="","",'FTP-75'!C1434),IF($A$20=3, IF('US06'!C1434="","",'US06'!C1434),IF($A$20=4, IF(NEDC!B1434="","", NEDC!B1434),IF($A$20=5, IF('JPN10-15'!B1434="","",'JPN10-15'!B1434),IF($A$20=6, IF(WLTC!C1434="","", WLTC!C1434),IF($A$20=7, IF('New Cycle 1'!B1434="","", 'New Cycle 1'!B1434),IF($A$20=8, IF('New Cycle 2'!B1434="","", 'New Cycle 2'!B1434),IF($A$20=9, IF('New Cycle 3'!B1434="","", 'New Cycle 3'!B1434),"")))))))))</f>
        <v/>
      </c>
      <c r="R1434" s="32" t="str">
        <f>IF($A$20=1,IF(UDDS!D1434="","",UDDS!D1434),IF($A$20=2,IF('FTP-75'!D1434="","",'FTP-75'!D1434),IF($A$20=3, IF('US06'!D1434="","",'US06'!D1434),IF($A$20=4, IF(NEDC!C1434="","", NEDC!C1434),IF($A$20=5, IF('JPN10-15'!C1434="","",'JPN10-15'!C1434),IF($A$20=6, IF(WLTC!D1434="","", WLTC!D1434),IF($A$20=7, IF('New Cycle 1'!C1434="","", 'New Cycle 1'!C1434),IF($A$20=8, IF('New Cycle 2'!C1434="","", 'New Cycle 2'!C1434),IF($A$20=9, IF('New Cycle 3'!C1434="","", 'New Cycle 3'!C1434),"")))))))))</f>
        <v/>
      </c>
      <c r="S1434" s="32" t="str">
        <f>IF($A$20=1,IF(UDDS!E1434="","",UDDS!E1434),IF($A$20=2,IF('FTP-75'!E1434="","",'FTP-75'!E1434),IF($A$20=3, IF('US06'!E1434="","",'US06'!E1434),IF($A$20=4, IF(NEDC!D1434="","", NEDC!D1434),IF($A$20=5, IF('JPN10-15'!D1434="","",'JPN10-15'!D1434),IF($A$20=6, IF(WLTC!E1434="","", WLTC!E1434),IF($A$20=7, IF('New Cycle 1'!D1434="","", 'New Cycle 1'!D1434),IF($A$20=8, IF('New Cycle 2'!D1434="","", 'New Cycle 2'!D1434),IF($A$20=9, IF('New Cycle 3'!D1434="","", 'New Cycle 3'!D1434),"")))))))))</f>
        <v/>
      </c>
      <c r="T1434" s="32" t="str">
        <f>IF($A$20=1,IF(UDDS!F1434="","",UDDS!F1434),IF($A$20=2,IF('FTP-75'!F1434="","",'FTP-75'!F1434),IF($A$20=3, IF('US06'!F1434="","",'US06'!F1434),IF($A$20=4, IF(NEDC!E1434="","", NEDC!E1434),IF($A$20=5, IF('JPN10-15'!E1434="","",'JPN10-15'!E1434),IF($A$20=6, IF(WLTC!F1434="","", WLTC!F1434),IF($A$20=7, IF('New Cycle 1'!E1434="","", 'New Cycle 1'!E1434),IF($A$20=8, IF('New Cycle 2'!E1434="","", 'New Cycle 2'!E1434),IF($A$20=9, IF('New Cycle 3'!E1434="","", 'New Cycle 3'!E1434),"")))))))))</f>
        <v/>
      </c>
      <c r="U1434" s="32" t="str">
        <f>IF($A$20=1,IF(UDDS!G1434="","",UDDS!G1434),IF($A$20=2,IF('FTP-75'!G1434="","",'FTP-75'!G1434),IF($A$20=3, IF('US06'!G1434="","",'US06'!G1434),IF($A$20=4, IF(NEDC!F1434="","", NEDC!F1434),IF($A$20=5, IF('JPN10-15'!F1434="","",'JPN10-15'!F1434),IF($A$20=6, IF(WLTC!G1434="","", WLTC!G1434),IF($A$20=7, IF('New Cycle 1'!F1434="","", 'New Cycle 1'!F1434),IF($A$20=8, IF('New Cycle 2'!F1434="","", 'New Cycle 2'!F1434),IF($A$20=9, IF('New Cycle 3'!F1434="","", 'New Cycle 3'!F1434),"")))))))))</f>
        <v/>
      </c>
    </row>
    <row r="1435" spans="16:21" x14ac:dyDescent="0.25">
      <c r="P1435" s="8" t="str">
        <f>IF($A$20=1,IF(UDDS!A1435="","",UDDS!A1435),IF($A$20=2,IF('FTP-75'!A1435="","",'FTP-75'!A1435),IF($A$20=3, IF('US06'!A1435="","",'US06'!A1435),IF($A$20=4, IF(NEDC!A1435="","", NEDC!A1435),IF($A$20=5, IF('JPN10-15'!A1435="","",'JPN10-15'!A1435),IF($A$20=6, IF(WLTC!B1435="","", WLTC!B1435),IF($A$20=7, IF('New Cycle 1'!A1435="","", 'New Cycle 1'!A1435),IF($A$20=8, IF('New Cycle 2'!A1435="","", 'New Cycle 3'!A1435),IF($A$20=9, IF('New Cycle 3'!A1435="","", 'New Cycle 3'!A1435),"")))))))))</f>
        <v/>
      </c>
      <c r="Q1435" s="32" t="str">
        <f>IF($A$20=1,IF(UDDS!C1435="","",UDDS!C1435),IF($A$20=2,IF('FTP-75'!C1435="","",'FTP-75'!C1435),IF($A$20=3, IF('US06'!C1435="","",'US06'!C1435),IF($A$20=4, IF(NEDC!B1435="","", NEDC!B1435),IF($A$20=5, IF('JPN10-15'!B1435="","",'JPN10-15'!B1435),IF($A$20=6, IF(WLTC!C1435="","", WLTC!C1435),IF($A$20=7, IF('New Cycle 1'!B1435="","", 'New Cycle 1'!B1435),IF($A$20=8, IF('New Cycle 2'!B1435="","", 'New Cycle 2'!B1435),IF($A$20=9, IF('New Cycle 3'!B1435="","", 'New Cycle 3'!B1435),"")))))))))</f>
        <v/>
      </c>
      <c r="R1435" s="32" t="str">
        <f>IF($A$20=1,IF(UDDS!D1435="","",UDDS!D1435),IF($A$20=2,IF('FTP-75'!D1435="","",'FTP-75'!D1435),IF($A$20=3, IF('US06'!D1435="","",'US06'!D1435),IF($A$20=4, IF(NEDC!C1435="","", NEDC!C1435),IF($A$20=5, IF('JPN10-15'!C1435="","",'JPN10-15'!C1435),IF($A$20=6, IF(WLTC!D1435="","", WLTC!D1435),IF($A$20=7, IF('New Cycle 1'!C1435="","", 'New Cycle 1'!C1435),IF($A$20=8, IF('New Cycle 2'!C1435="","", 'New Cycle 2'!C1435),IF($A$20=9, IF('New Cycle 3'!C1435="","", 'New Cycle 3'!C1435),"")))))))))</f>
        <v/>
      </c>
      <c r="S1435" s="32" t="str">
        <f>IF($A$20=1,IF(UDDS!E1435="","",UDDS!E1435),IF($A$20=2,IF('FTP-75'!E1435="","",'FTP-75'!E1435),IF($A$20=3, IF('US06'!E1435="","",'US06'!E1435),IF($A$20=4, IF(NEDC!D1435="","", NEDC!D1435),IF($A$20=5, IF('JPN10-15'!D1435="","",'JPN10-15'!D1435),IF($A$20=6, IF(WLTC!E1435="","", WLTC!E1435),IF($A$20=7, IF('New Cycle 1'!D1435="","", 'New Cycle 1'!D1435),IF($A$20=8, IF('New Cycle 2'!D1435="","", 'New Cycle 2'!D1435),IF($A$20=9, IF('New Cycle 3'!D1435="","", 'New Cycle 3'!D1435),"")))))))))</f>
        <v/>
      </c>
      <c r="T1435" s="32" t="str">
        <f>IF($A$20=1,IF(UDDS!F1435="","",UDDS!F1435),IF($A$20=2,IF('FTP-75'!F1435="","",'FTP-75'!F1435),IF($A$20=3, IF('US06'!F1435="","",'US06'!F1435),IF($A$20=4, IF(NEDC!E1435="","", NEDC!E1435),IF($A$20=5, IF('JPN10-15'!E1435="","",'JPN10-15'!E1435),IF($A$20=6, IF(WLTC!F1435="","", WLTC!F1435),IF($A$20=7, IF('New Cycle 1'!E1435="","", 'New Cycle 1'!E1435),IF($A$20=8, IF('New Cycle 2'!E1435="","", 'New Cycle 2'!E1435),IF($A$20=9, IF('New Cycle 3'!E1435="","", 'New Cycle 3'!E1435),"")))))))))</f>
        <v/>
      </c>
      <c r="U1435" s="32" t="str">
        <f>IF($A$20=1,IF(UDDS!G1435="","",UDDS!G1435),IF($A$20=2,IF('FTP-75'!G1435="","",'FTP-75'!G1435),IF($A$20=3, IF('US06'!G1435="","",'US06'!G1435),IF($A$20=4, IF(NEDC!F1435="","", NEDC!F1435),IF($A$20=5, IF('JPN10-15'!F1435="","",'JPN10-15'!F1435),IF($A$20=6, IF(WLTC!G1435="","", WLTC!G1435),IF($A$20=7, IF('New Cycle 1'!F1435="","", 'New Cycle 1'!F1435),IF($A$20=8, IF('New Cycle 2'!F1435="","", 'New Cycle 2'!F1435),IF($A$20=9, IF('New Cycle 3'!F1435="","", 'New Cycle 3'!F1435),"")))))))))</f>
        <v/>
      </c>
    </row>
    <row r="1436" spans="16:21" x14ac:dyDescent="0.25">
      <c r="P1436" s="8" t="str">
        <f>IF($A$20=1,IF(UDDS!A1436="","",UDDS!A1436),IF($A$20=2,IF('FTP-75'!A1436="","",'FTP-75'!A1436),IF($A$20=3, IF('US06'!A1436="","",'US06'!A1436),IF($A$20=4, IF(NEDC!A1436="","", NEDC!A1436),IF($A$20=5, IF('JPN10-15'!A1436="","",'JPN10-15'!A1436),IF($A$20=6, IF(WLTC!B1436="","", WLTC!B1436),IF($A$20=7, IF('New Cycle 1'!A1436="","", 'New Cycle 1'!A1436),IF($A$20=8, IF('New Cycle 2'!A1436="","", 'New Cycle 3'!A1436),IF($A$20=9, IF('New Cycle 3'!A1436="","", 'New Cycle 3'!A1436),"")))))))))</f>
        <v/>
      </c>
      <c r="Q1436" s="32" t="str">
        <f>IF($A$20=1,IF(UDDS!C1436="","",UDDS!C1436),IF($A$20=2,IF('FTP-75'!C1436="","",'FTP-75'!C1436),IF($A$20=3, IF('US06'!C1436="","",'US06'!C1436),IF($A$20=4, IF(NEDC!B1436="","", NEDC!B1436),IF($A$20=5, IF('JPN10-15'!B1436="","",'JPN10-15'!B1436),IF($A$20=6, IF(WLTC!C1436="","", WLTC!C1436),IF($A$20=7, IF('New Cycle 1'!B1436="","", 'New Cycle 1'!B1436),IF($A$20=8, IF('New Cycle 2'!B1436="","", 'New Cycle 2'!B1436),IF($A$20=9, IF('New Cycle 3'!B1436="","", 'New Cycle 3'!B1436),"")))))))))</f>
        <v/>
      </c>
      <c r="R1436" s="32" t="str">
        <f>IF($A$20=1,IF(UDDS!D1436="","",UDDS!D1436),IF($A$20=2,IF('FTP-75'!D1436="","",'FTP-75'!D1436),IF($A$20=3, IF('US06'!D1436="","",'US06'!D1436),IF($A$20=4, IF(NEDC!C1436="","", NEDC!C1436),IF($A$20=5, IF('JPN10-15'!C1436="","",'JPN10-15'!C1436),IF($A$20=6, IF(WLTC!D1436="","", WLTC!D1436),IF($A$20=7, IF('New Cycle 1'!C1436="","", 'New Cycle 1'!C1436),IF($A$20=8, IF('New Cycle 2'!C1436="","", 'New Cycle 2'!C1436),IF($A$20=9, IF('New Cycle 3'!C1436="","", 'New Cycle 3'!C1436),"")))))))))</f>
        <v/>
      </c>
      <c r="S1436" s="32" t="str">
        <f>IF($A$20=1,IF(UDDS!E1436="","",UDDS!E1436),IF($A$20=2,IF('FTP-75'!E1436="","",'FTP-75'!E1436),IF($A$20=3, IF('US06'!E1436="","",'US06'!E1436),IF($A$20=4, IF(NEDC!D1436="","", NEDC!D1436),IF($A$20=5, IF('JPN10-15'!D1436="","",'JPN10-15'!D1436),IF($A$20=6, IF(WLTC!E1436="","", WLTC!E1436),IF($A$20=7, IF('New Cycle 1'!D1436="","", 'New Cycle 1'!D1436),IF($A$20=8, IF('New Cycle 2'!D1436="","", 'New Cycle 2'!D1436),IF($A$20=9, IF('New Cycle 3'!D1436="","", 'New Cycle 3'!D1436),"")))))))))</f>
        <v/>
      </c>
      <c r="T1436" s="32" t="str">
        <f>IF($A$20=1,IF(UDDS!F1436="","",UDDS!F1436),IF($A$20=2,IF('FTP-75'!F1436="","",'FTP-75'!F1436),IF($A$20=3, IF('US06'!F1436="","",'US06'!F1436),IF($A$20=4, IF(NEDC!E1436="","", NEDC!E1436),IF($A$20=5, IF('JPN10-15'!E1436="","",'JPN10-15'!E1436),IF($A$20=6, IF(WLTC!F1436="","", WLTC!F1436),IF($A$20=7, IF('New Cycle 1'!E1436="","", 'New Cycle 1'!E1436),IF($A$20=8, IF('New Cycle 2'!E1436="","", 'New Cycle 2'!E1436),IF($A$20=9, IF('New Cycle 3'!E1436="","", 'New Cycle 3'!E1436),"")))))))))</f>
        <v/>
      </c>
      <c r="U1436" s="32" t="str">
        <f>IF($A$20=1,IF(UDDS!G1436="","",UDDS!G1436),IF($A$20=2,IF('FTP-75'!G1436="","",'FTP-75'!G1436),IF($A$20=3, IF('US06'!G1436="","",'US06'!G1436),IF($A$20=4, IF(NEDC!F1436="","", NEDC!F1436),IF($A$20=5, IF('JPN10-15'!F1436="","",'JPN10-15'!F1436),IF($A$20=6, IF(WLTC!G1436="","", WLTC!G1436),IF($A$20=7, IF('New Cycle 1'!F1436="","", 'New Cycle 1'!F1436),IF($A$20=8, IF('New Cycle 2'!F1436="","", 'New Cycle 2'!F1436),IF($A$20=9, IF('New Cycle 3'!F1436="","", 'New Cycle 3'!F1436),"")))))))))</f>
        <v/>
      </c>
    </row>
    <row r="1437" spans="16:21" x14ac:dyDescent="0.25">
      <c r="P1437" s="8" t="str">
        <f>IF($A$20=1,IF(UDDS!A1437="","",UDDS!A1437),IF($A$20=2,IF('FTP-75'!A1437="","",'FTP-75'!A1437),IF($A$20=3, IF('US06'!A1437="","",'US06'!A1437),IF($A$20=4, IF(NEDC!A1437="","", NEDC!A1437),IF($A$20=5, IF('JPN10-15'!A1437="","",'JPN10-15'!A1437),IF($A$20=6, IF(WLTC!B1437="","", WLTC!B1437),IF($A$20=7, IF('New Cycle 1'!A1437="","", 'New Cycle 1'!A1437),IF($A$20=8, IF('New Cycle 2'!A1437="","", 'New Cycle 3'!A1437),IF($A$20=9, IF('New Cycle 3'!A1437="","", 'New Cycle 3'!A1437),"")))))))))</f>
        <v/>
      </c>
      <c r="Q1437" s="32" t="str">
        <f>IF($A$20=1,IF(UDDS!C1437="","",UDDS!C1437),IF($A$20=2,IF('FTP-75'!C1437="","",'FTP-75'!C1437),IF($A$20=3, IF('US06'!C1437="","",'US06'!C1437),IF($A$20=4, IF(NEDC!B1437="","", NEDC!B1437),IF($A$20=5, IF('JPN10-15'!B1437="","",'JPN10-15'!B1437),IF($A$20=6, IF(WLTC!C1437="","", WLTC!C1437),IF($A$20=7, IF('New Cycle 1'!B1437="","", 'New Cycle 1'!B1437),IF($A$20=8, IF('New Cycle 2'!B1437="","", 'New Cycle 2'!B1437),IF($A$20=9, IF('New Cycle 3'!B1437="","", 'New Cycle 3'!B1437),"")))))))))</f>
        <v/>
      </c>
      <c r="R1437" s="32" t="str">
        <f>IF($A$20=1,IF(UDDS!D1437="","",UDDS!D1437),IF($A$20=2,IF('FTP-75'!D1437="","",'FTP-75'!D1437),IF($A$20=3, IF('US06'!D1437="","",'US06'!D1437),IF($A$20=4, IF(NEDC!C1437="","", NEDC!C1437),IF($A$20=5, IF('JPN10-15'!C1437="","",'JPN10-15'!C1437),IF($A$20=6, IF(WLTC!D1437="","", WLTC!D1437),IF($A$20=7, IF('New Cycle 1'!C1437="","", 'New Cycle 1'!C1437),IF($A$20=8, IF('New Cycle 2'!C1437="","", 'New Cycle 2'!C1437),IF($A$20=9, IF('New Cycle 3'!C1437="","", 'New Cycle 3'!C1437),"")))))))))</f>
        <v/>
      </c>
      <c r="S1437" s="32" t="str">
        <f>IF($A$20=1,IF(UDDS!E1437="","",UDDS!E1437),IF($A$20=2,IF('FTP-75'!E1437="","",'FTP-75'!E1437),IF($A$20=3, IF('US06'!E1437="","",'US06'!E1437),IF($A$20=4, IF(NEDC!D1437="","", NEDC!D1437),IF($A$20=5, IF('JPN10-15'!D1437="","",'JPN10-15'!D1437),IF($A$20=6, IF(WLTC!E1437="","", WLTC!E1437),IF($A$20=7, IF('New Cycle 1'!D1437="","", 'New Cycle 1'!D1437),IF($A$20=8, IF('New Cycle 2'!D1437="","", 'New Cycle 2'!D1437),IF($A$20=9, IF('New Cycle 3'!D1437="","", 'New Cycle 3'!D1437),"")))))))))</f>
        <v/>
      </c>
      <c r="T1437" s="32" t="str">
        <f>IF($A$20=1,IF(UDDS!F1437="","",UDDS!F1437),IF($A$20=2,IF('FTP-75'!F1437="","",'FTP-75'!F1437),IF($A$20=3, IF('US06'!F1437="","",'US06'!F1437),IF($A$20=4, IF(NEDC!E1437="","", NEDC!E1437),IF($A$20=5, IF('JPN10-15'!E1437="","",'JPN10-15'!E1437),IF($A$20=6, IF(WLTC!F1437="","", WLTC!F1437),IF($A$20=7, IF('New Cycle 1'!E1437="","", 'New Cycle 1'!E1437),IF($A$20=8, IF('New Cycle 2'!E1437="","", 'New Cycle 2'!E1437),IF($A$20=9, IF('New Cycle 3'!E1437="","", 'New Cycle 3'!E1437),"")))))))))</f>
        <v/>
      </c>
      <c r="U1437" s="32" t="str">
        <f>IF($A$20=1,IF(UDDS!G1437="","",UDDS!G1437),IF($A$20=2,IF('FTP-75'!G1437="","",'FTP-75'!G1437),IF($A$20=3, IF('US06'!G1437="","",'US06'!G1437),IF($A$20=4, IF(NEDC!F1437="","", NEDC!F1437),IF($A$20=5, IF('JPN10-15'!F1437="","",'JPN10-15'!F1437),IF($A$20=6, IF(WLTC!G1437="","", WLTC!G1437),IF($A$20=7, IF('New Cycle 1'!F1437="","", 'New Cycle 1'!F1437),IF($A$20=8, IF('New Cycle 2'!F1437="","", 'New Cycle 2'!F1437),IF($A$20=9, IF('New Cycle 3'!F1437="","", 'New Cycle 3'!F1437),"")))))))))</f>
        <v/>
      </c>
    </row>
    <row r="1438" spans="16:21" x14ac:dyDescent="0.25">
      <c r="P1438" s="8" t="str">
        <f>IF($A$20=1,IF(UDDS!A1438="","",UDDS!A1438),IF($A$20=2,IF('FTP-75'!A1438="","",'FTP-75'!A1438),IF($A$20=3, IF('US06'!A1438="","",'US06'!A1438),IF($A$20=4, IF(NEDC!A1438="","", NEDC!A1438),IF($A$20=5, IF('JPN10-15'!A1438="","",'JPN10-15'!A1438),IF($A$20=6, IF(WLTC!B1438="","", WLTC!B1438),IF($A$20=7, IF('New Cycle 1'!A1438="","", 'New Cycle 1'!A1438),IF($A$20=8, IF('New Cycle 2'!A1438="","", 'New Cycle 3'!A1438),IF($A$20=9, IF('New Cycle 3'!A1438="","", 'New Cycle 3'!A1438),"")))))))))</f>
        <v/>
      </c>
      <c r="Q1438" s="32" t="str">
        <f>IF($A$20=1,IF(UDDS!C1438="","",UDDS!C1438),IF($A$20=2,IF('FTP-75'!C1438="","",'FTP-75'!C1438),IF($A$20=3, IF('US06'!C1438="","",'US06'!C1438),IF($A$20=4, IF(NEDC!B1438="","", NEDC!B1438),IF($A$20=5, IF('JPN10-15'!B1438="","",'JPN10-15'!B1438),IF($A$20=6, IF(WLTC!C1438="","", WLTC!C1438),IF($A$20=7, IF('New Cycle 1'!B1438="","", 'New Cycle 1'!B1438),IF($A$20=8, IF('New Cycle 2'!B1438="","", 'New Cycle 2'!B1438),IF($A$20=9, IF('New Cycle 3'!B1438="","", 'New Cycle 3'!B1438),"")))))))))</f>
        <v/>
      </c>
      <c r="R1438" s="32" t="str">
        <f>IF($A$20=1,IF(UDDS!D1438="","",UDDS!D1438),IF($A$20=2,IF('FTP-75'!D1438="","",'FTP-75'!D1438),IF($A$20=3, IF('US06'!D1438="","",'US06'!D1438),IF($A$20=4, IF(NEDC!C1438="","", NEDC!C1438),IF($A$20=5, IF('JPN10-15'!C1438="","",'JPN10-15'!C1438),IF($A$20=6, IF(WLTC!D1438="","", WLTC!D1438),IF($A$20=7, IF('New Cycle 1'!C1438="","", 'New Cycle 1'!C1438),IF($A$20=8, IF('New Cycle 2'!C1438="","", 'New Cycle 2'!C1438),IF($A$20=9, IF('New Cycle 3'!C1438="","", 'New Cycle 3'!C1438),"")))))))))</f>
        <v/>
      </c>
      <c r="S1438" s="32" t="str">
        <f>IF($A$20=1,IF(UDDS!E1438="","",UDDS!E1438),IF($A$20=2,IF('FTP-75'!E1438="","",'FTP-75'!E1438),IF($A$20=3, IF('US06'!E1438="","",'US06'!E1438),IF($A$20=4, IF(NEDC!D1438="","", NEDC!D1438),IF($A$20=5, IF('JPN10-15'!D1438="","",'JPN10-15'!D1438),IF($A$20=6, IF(WLTC!E1438="","", WLTC!E1438),IF($A$20=7, IF('New Cycle 1'!D1438="","", 'New Cycle 1'!D1438),IF($A$20=8, IF('New Cycle 2'!D1438="","", 'New Cycle 2'!D1438),IF($A$20=9, IF('New Cycle 3'!D1438="","", 'New Cycle 3'!D1438),"")))))))))</f>
        <v/>
      </c>
      <c r="T1438" s="32" t="str">
        <f>IF($A$20=1,IF(UDDS!F1438="","",UDDS!F1438),IF($A$20=2,IF('FTP-75'!F1438="","",'FTP-75'!F1438),IF($A$20=3, IF('US06'!F1438="","",'US06'!F1438),IF($A$20=4, IF(NEDC!E1438="","", NEDC!E1438),IF($A$20=5, IF('JPN10-15'!E1438="","",'JPN10-15'!E1438),IF($A$20=6, IF(WLTC!F1438="","", WLTC!F1438),IF($A$20=7, IF('New Cycle 1'!E1438="","", 'New Cycle 1'!E1438),IF($A$20=8, IF('New Cycle 2'!E1438="","", 'New Cycle 2'!E1438),IF($A$20=9, IF('New Cycle 3'!E1438="","", 'New Cycle 3'!E1438),"")))))))))</f>
        <v/>
      </c>
      <c r="U1438" s="32" t="str">
        <f>IF($A$20=1,IF(UDDS!G1438="","",UDDS!G1438),IF($A$20=2,IF('FTP-75'!G1438="","",'FTP-75'!G1438),IF($A$20=3, IF('US06'!G1438="","",'US06'!G1438),IF($A$20=4, IF(NEDC!F1438="","", NEDC!F1438),IF($A$20=5, IF('JPN10-15'!F1438="","",'JPN10-15'!F1438),IF($A$20=6, IF(WLTC!G1438="","", WLTC!G1438),IF($A$20=7, IF('New Cycle 1'!F1438="","", 'New Cycle 1'!F1438),IF($A$20=8, IF('New Cycle 2'!F1438="","", 'New Cycle 2'!F1438),IF($A$20=9, IF('New Cycle 3'!F1438="","", 'New Cycle 3'!F1438),"")))))))))</f>
        <v/>
      </c>
    </row>
    <row r="1439" spans="16:21" x14ac:dyDescent="0.25">
      <c r="P1439" s="8" t="str">
        <f>IF($A$20=1,IF(UDDS!A1439="","",UDDS!A1439),IF($A$20=2,IF('FTP-75'!A1439="","",'FTP-75'!A1439),IF($A$20=3, IF('US06'!A1439="","",'US06'!A1439),IF($A$20=4, IF(NEDC!A1439="","", NEDC!A1439),IF($A$20=5, IF('JPN10-15'!A1439="","",'JPN10-15'!A1439),IF($A$20=6, IF(WLTC!B1439="","", WLTC!B1439),IF($A$20=7, IF('New Cycle 1'!A1439="","", 'New Cycle 1'!A1439),IF($A$20=8, IF('New Cycle 2'!A1439="","", 'New Cycle 3'!A1439),IF($A$20=9, IF('New Cycle 3'!A1439="","", 'New Cycle 3'!A1439),"")))))))))</f>
        <v/>
      </c>
      <c r="Q1439" s="32" t="str">
        <f>IF($A$20=1,IF(UDDS!C1439="","",UDDS!C1439),IF($A$20=2,IF('FTP-75'!C1439="","",'FTP-75'!C1439),IF($A$20=3, IF('US06'!C1439="","",'US06'!C1439),IF($A$20=4, IF(NEDC!B1439="","", NEDC!B1439),IF($A$20=5, IF('JPN10-15'!B1439="","",'JPN10-15'!B1439),IF($A$20=6, IF(WLTC!C1439="","", WLTC!C1439),IF($A$20=7, IF('New Cycle 1'!B1439="","", 'New Cycle 1'!B1439),IF($A$20=8, IF('New Cycle 2'!B1439="","", 'New Cycle 2'!B1439),IF($A$20=9, IF('New Cycle 3'!B1439="","", 'New Cycle 3'!B1439),"")))))))))</f>
        <v/>
      </c>
      <c r="R1439" s="32" t="str">
        <f>IF($A$20=1,IF(UDDS!D1439="","",UDDS!D1439),IF($A$20=2,IF('FTP-75'!D1439="","",'FTP-75'!D1439),IF($A$20=3, IF('US06'!D1439="","",'US06'!D1439),IF($A$20=4, IF(NEDC!C1439="","", NEDC!C1439),IF($A$20=5, IF('JPN10-15'!C1439="","",'JPN10-15'!C1439),IF($A$20=6, IF(WLTC!D1439="","", WLTC!D1439),IF($A$20=7, IF('New Cycle 1'!C1439="","", 'New Cycle 1'!C1439),IF($A$20=8, IF('New Cycle 2'!C1439="","", 'New Cycle 2'!C1439),IF($A$20=9, IF('New Cycle 3'!C1439="","", 'New Cycle 3'!C1439),"")))))))))</f>
        <v/>
      </c>
      <c r="S1439" s="32" t="str">
        <f>IF($A$20=1,IF(UDDS!E1439="","",UDDS!E1439),IF($A$20=2,IF('FTP-75'!E1439="","",'FTP-75'!E1439),IF($A$20=3, IF('US06'!E1439="","",'US06'!E1439),IF($A$20=4, IF(NEDC!D1439="","", NEDC!D1439),IF($A$20=5, IF('JPN10-15'!D1439="","",'JPN10-15'!D1439),IF($A$20=6, IF(WLTC!E1439="","", WLTC!E1439),IF($A$20=7, IF('New Cycle 1'!D1439="","", 'New Cycle 1'!D1439),IF($A$20=8, IF('New Cycle 2'!D1439="","", 'New Cycle 2'!D1439),IF($A$20=9, IF('New Cycle 3'!D1439="","", 'New Cycle 3'!D1439),"")))))))))</f>
        <v/>
      </c>
      <c r="T1439" s="32" t="str">
        <f>IF($A$20=1,IF(UDDS!F1439="","",UDDS!F1439),IF($A$20=2,IF('FTP-75'!F1439="","",'FTP-75'!F1439),IF($A$20=3, IF('US06'!F1439="","",'US06'!F1439),IF($A$20=4, IF(NEDC!E1439="","", NEDC!E1439),IF($A$20=5, IF('JPN10-15'!E1439="","",'JPN10-15'!E1439),IF($A$20=6, IF(WLTC!F1439="","", WLTC!F1439),IF($A$20=7, IF('New Cycle 1'!E1439="","", 'New Cycle 1'!E1439),IF($A$20=8, IF('New Cycle 2'!E1439="","", 'New Cycle 2'!E1439),IF($A$20=9, IF('New Cycle 3'!E1439="","", 'New Cycle 3'!E1439),"")))))))))</f>
        <v/>
      </c>
      <c r="U1439" s="32" t="str">
        <f>IF($A$20=1,IF(UDDS!G1439="","",UDDS!G1439),IF($A$20=2,IF('FTP-75'!G1439="","",'FTP-75'!G1439),IF($A$20=3, IF('US06'!G1439="","",'US06'!G1439),IF($A$20=4, IF(NEDC!F1439="","", NEDC!F1439),IF($A$20=5, IF('JPN10-15'!F1439="","",'JPN10-15'!F1439),IF($A$20=6, IF(WLTC!G1439="","", WLTC!G1439),IF($A$20=7, IF('New Cycle 1'!F1439="","", 'New Cycle 1'!F1439),IF($A$20=8, IF('New Cycle 2'!F1439="","", 'New Cycle 2'!F1439),IF($A$20=9, IF('New Cycle 3'!F1439="","", 'New Cycle 3'!F1439),"")))))))))</f>
        <v/>
      </c>
    </row>
    <row r="1440" spans="16:21" x14ac:dyDescent="0.25">
      <c r="P1440" s="8" t="str">
        <f>IF($A$20=1,IF(UDDS!A1440="","",UDDS!A1440),IF($A$20=2,IF('FTP-75'!A1440="","",'FTP-75'!A1440),IF($A$20=3, IF('US06'!A1440="","",'US06'!A1440),IF($A$20=4, IF(NEDC!A1440="","", NEDC!A1440),IF($A$20=5, IF('JPN10-15'!A1440="","",'JPN10-15'!A1440),IF($A$20=6, IF(WLTC!B1440="","", WLTC!B1440),IF($A$20=7, IF('New Cycle 1'!A1440="","", 'New Cycle 1'!A1440),IF($A$20=8, IF('New Cycle 2'!A1440="","", 'New Cycle 3'!A1440),IF($A$20=9, IF('New Cycle 3'!A1440="","", 'New Cycle 3'!A1440),"")))))))))</f>
        <v/>
      </c>
      <c r="Q1440" s="32" t="str">
        <f>IF($A$20=1,IF(UDDS!C1440="","",UDDS!C1440),IF($A$20=2,IF('FTP-75'!C1440="","",'FTP-75'!C1440),IF($A$20=3, IF('US06'!C1440="","",'US06'!C1440),IF($A$20=4, IF(NEDC!B1440="","", NEDC!B1440),IF($A$20=5, IF('JPN10-15'!B1440="","",'JPN10-15'!B1440),IF($A$20=6, IF(WLTC!C1440="","", WLTC!C1440),IF($A$20=7, IF('New Cycle 1'!B1440="","", 'New Cycle 1'!B1440),IF($A$20=8, IF('New Cycle 2'!B1440="","", 'New Cycle 2'!B1440),IF($A$20=9, IF('New Cycle 3'!B1440="","", 'New Cycle 3'!B1440),"")))))))))</f>
        <v/>
      </c>
      <c r="R1440" s="32" t="str">
        <f>IF($A$20=1,IF(UDDS!D1440="","",UDDS!D1440),IF($A$20=2,IF('FTP-75'!D1440="","",'FTP-75'!D1440),IF($A$20=3, IF('US06'!D1440="","",'US06'!D1440),IF($A$20=4, IF(NEDC!C1440="","", NEDC!C1440),IF($A$20=5, IF('JPN10-15'!C1440="","",'JPN10-15'!C1440),IF($A$20=6, IF(WLTC!D1440="","", WLTC!D1440),IF($A$20=7, IF('New Cycle 1'!C1440="","", 'New Cycle 1'!C1440),IF($A$20=8, IF('New Cycle 2'!C1440="","", 'New Cycle 2'!C1440),IF($A$20=9, IF('New Cycle 3'!C1440="","", 'New Cycle 3'!C1440),"")))))))))</f>
        <v/>
      </c>
      <c r="S1440" s="32" t="str">
        <f>IF($A$20=1,IF(UDDS!E1440="","",UDDS!E1440),IF($A$20=2,IF('FTP-75'!E1440="","",'FTP-75'!E1440),IF($A$20=3, IF('US06'!E1440="","",'US06'!E1440),IF($A$20=4, IF(NEDC!D1440="","", NEDC!D1440),IF($A$20=5, IF('JPN10-15'!D1440="","",'JPN10-15'!D1440),IF($A$20=6, IF(WLTC!E1440="","", WLTC!E1440),IF($A$20=7, IF('New Cycle 1'!D1440="","", 'New Cycle 1'!D1440),IF($A$20=8, IF('New Cycle 2'!D1440="","", 'New Cycle 2'!D1440),IF($A$20=9, IF('New Cycle 3'!D1440="","", 'New Cycle 3'!D1440),"")))))))))</f>
        <v/>
      </c>
      <c r="T1440" s="32" t="str">
        <f>IF($A$20=1,IF(UDDS!F1440="","",UDDS!F1440),IF($A$20=2,IF('FTP-75'!F1440="","",'FTP-75'!F1440),IF($A$20=3, IF('US06'!F1440="","",'US06'!F1440),IF($A$20=4, IF(NEDC!E1440="","", NEDC!E1440),IF($A$20=5, IF('JPN10-15'!E1440="","",'JPN10-15'!E1440),IF($A$20=6, IF(WLTC!F1440="","", WLTC!F1440),IF($A$20=7, IF('New Cycle 1'!E1440="","", 'New Cycle 1'!E1440),IF($A$20=8, IF('New Cycle 2'!E1440="","", 'New Cycle 2'!E1440),IF($A$20=9, IF('New Cycle 3'!E1440="","", 'New Cycle 3'!E1440),"")))))))))</f>
        <v/>
      </c>
      <c r="U1440" s="32" t="str">
        <f>IF($A$20=1,IF(UDDS!G1440="","",UDDS!G1440),IF($A$20=2,IF('FTP-75'!G1440="","",'FTP-75'!G1440),IF($A$20=3, IF('US06'!G1440="","",'US06'!G1440),IF($A$20=4, IF(NEDC!F1440="","", NEDC!F1440),IF($A$20=5, IF('JPN10-15'!F1440="","",'JPN10-15'!F1440),IF($A$20=6, IF(WLTC!G1440="","", WLTC!G1440),IF($A$20=7, IF('New Cycle 1'!F1440="","", 'New Cycle 1'!F1440),IF($A$20=8, IF('New Cycle 2'!F1440="","", 'New Cycle 2'!F1440),IF($A$20=9, IF('New Cycle 3'!F1440="","", 'New Cycle 3'!F1440),"")))))))))</f>
        <v/>
      </c>
    </row>
    <row r="1441" spans="16:21" x14ac:dyDescent="0.25">
      <c r="P1441" s="8" t="str">
        <f>IF($A$20=1,IF(UDDS!A1441="","",UDDS!A1441),IF($A$20=2,IF('FTP-75'!A1441="","",'FTP-75'!A1441),IF($A$20=3, IF('US06'!A1441="","",'US06'!A1441),IF($A$20=4, IF(NEDC!A1441="","", NEDC!A1441),IF($A$20=5, IF('JPN10-15'!A1441="","",'JPN10-15'!A1441),IF($A$20=6, IF(WLTC!B1441="","", WLTC!B1441),IF($A$20=7, IF('New Cycle 1'!A1441="","", 'New Cycle 1'!A1441),IF($A$20=8, IF('New Cycle 2'!A1441="","", 'New Cycle 3'!A1441),IF($A$20=9, IF('New Cycle 3'!A1441="","", 'New Cycle 3'!A1441),"")))))))))</f>
        <v/>
      </c>
      <c r="Q1441" s="32" t="str">
        <f>IF($A$20=1,IF(UDDS!C1441="","",UDDS!C1441),IF($A$20=2,IF('FTP-75'!C1441="","",'FTP-75'!C1441),IF($A$20=3, IF('US06'!C1441="","",'US06'!C1441),IF($A$20=4, IF(NEDC!B1441="","", NEDC!B1441),IF($A$20=5, IF('JPN10-15'!B1441="","",'JPN10-15'!B1441),IF($A$20=6, IF(WLTC!C1441="","", WLTC!C1441),IF($A$20=7, IF('New Cycle 1'!B1441="","", 'New Cycle 1'!B1441),IF($A$20=8, IF('New Cycle 2'!B1441="","", 'New Cycle 2'!B1441),IF($A$20=9, IF('New Cycle 3'!B1441="","", 'New Cycle 3'!B1441),"")))))))))</f>
        <v/>
      </c>
      <c r="R1441" s="32" t="str">
        <f>IF($A$20=1,IF(UDDS!D1441="","",UDDS!D1441),IF($A$20=2,IF('FTP-75'!D1441="","",'FTP-75'!D1441),IF($A$20=3, IF('US06'!D1441="","",'US06'!D1441),IF($A$20=4, IF(NEDC!C1441="","", NEDC!C1441),IF($A$20=5, IF('JPN10-15'!C1441="","",'JPN10-15'!C1441),IF($A$20=6, IF(WLTC!D1441="","", WLTC!D1441),IF($A$20=7, IF('New Cycle 1'!C1441="","", 'New Cycle 1'!C1441),IF($A$20=8, IF('New Cycle 2'!C1441="","", 'New Cycle 2'!C1441),IF($A$20=9, IF('New Cycle 3'!C1441="","", 'New Cycle 3'!C1441),"")))))))))</f>
        <v/>
      </c>
      <c r="S1441" s="32" t="str">
        <f>IF($A$20=1,IF(UDDS!E1441="","",UDDS!E1441),IF($A$20=2,IF('FTP-75'!E1441="","",'FTP-75'!E1441),IF($A$20=3, IF('US06'!E1441="","",'US06'!E1441),IF($A$20=4, IF(NEDC!D1441="","", NEDC!D1441),IF($A$20=5, IF('JPN10-15'!D1441="","",'JPN10-15'!D1441),IF($A$20=6, IF(WLTC!E1441="","", WLTC!E1441),IF($A$20=7, IF('New Cycle 1'!D1441="","", 'New Cycle 1'!D1441),IF($A$20=8, IF('New Cycle 2'!D1441="","", 'New Cycle 2'!D1441),IF($A$20=9, IF('New Cycle 3'!D1441="","", 'New Cycle 3'!D1441),"")))))))))</f>
        <v/>
      </c>
      <c r="T1441" s="32" t="str">
        <f>IF($A$20=1,IF(UDDS!F1441="","",UDDS!F1441),IF($A$20=2,IF('FTP-75'!F1441="","",'FTP-75'!F1441),IF($A$20=3, IF('US06'!F1441="","",'US06'!F1441),IF($A$20=4, IF(NEDC!E1441="","", NEDC!E1441),IF($A$20=5, IF('JPN10-15'!E1441="","",'JPN10-15'!E1441),IF($A$20=6, IF(WLTC!F1441="","", WLTC!F1441),IF($A$20=7, IF('New Cycle 1'!E1441="","", 'New Cycle 1'!E1441),IF($A$20=8, IF('New Cycle 2'!E1441="","", 'New Cycle 2'!E1441),IF($A$20=9, IF('New Cycle 3'!E1441="","", 'New Cycle 3'!E1441),"")))))))))</f>
        <v/>
      </c>
      <c r="U1441" s="32" t="str">
        <f>IF($A$20=1,IF(UDDS!G1441="","",UDDS!G1441),IF($A$20=2,IF('FTP-75'!G1441="","",'FTP-75'!G1441),IF($A$20=3, IF('US06'!G1441="","",'US06'!G1441),IF($A$20=4, IF(NEDC!F1441="","", NEDC!F1441),IF($A$20=5, IF('JPN10-15'!F1441="","",'JPN10-15'!F1441),IF($A$20=6, IF(WLTC!G1441="","", WLTC!G1441),IF($A$20=7, IF('New Cycle 1'!F1441="","", 'New Cycle 1'!F1441),IF($A$20=8, IF('New Cycle 2'!F1441="","", 'New Cycle 2'!F1441),IF($A$20=9, IF('New Cycle 3'!F1441="","", 'New Cycle 3'!F1441),"")))))))))</f>
        <v/>
      </c>
    </row>
    <row r="1442" spans="16:21" x14ac:dyDescent="0.25">
      <c r="P1442" s="8" t="str">
        <f>IF($A$20=1,IF(UDDS!A1442="","",UDDS!A1442),IF($A$20=2,IF('FTP-75'!A1442="","",'FTP-75'!A1442),IF($A$20=3, IF('US06'!A1442="","",'US06'!A1442),IF($A$20=4, IF(NEDC!A1442="","", NEDC!A1442),IF($A$20=5, IF('JPN10-15'!A1442="","",'JPN10-15'!A1442),IF($A$20=6, IF(WLTC!B1442="","", WLTC!B1442),IF($A$20=7, IF('New Cycle 1'!A1442="","", 'New Cycle 1'!A1442),IF($A$20=8, IF('New Cycle 2'!A1442="","", 'New Cycle 3'!A1442),IF($A$20=9, IF('New Cycle 3'!A1442="","", 'New Cycle 3'!A1442),"")))))))))</f>
        <v/>
      </c>
      <c r="Q1442" s="32" t="str">
        <f>IF($A$20=1,IF(UDDS!C1442="","",UDDS!C1442),IF($A$20=2,IF('FTP-75'!C1442="","",'FTP-75'!C1442),IF($A$20=3, IF('US06'!C1442="","",'US06'!C1442),IF($A$20=4, IF(NEDC!B1442="","", NEDC!B1442),IF($A$20=5, IF('JPN10-15'!B1442="","",'JPN10-15'!B1442),IF($A$20=6, IF(WLTC!C1442="","", WLTC!C1442),IF($A$20=7, IF('New Cycle 1'!B1442="","", 'New Cycle 1'!B1442),IF($A$20=8, IF('New Cycle 2'!B1442="","", 'New Cycle 2'!B1442),IF($A$20=9, IF('New Cycle 3'!B1442="","", 'New Cycle 3'!B1442),"")))))))))</f>
        <v/>
      </c>
      <c r="R1442" s="32" t="str">
        <f>IF($A$20=1,IF(UDDS!D1442="","",UDDS!D1442),IF($A$20=2,IF('FTP-75'!D1442="","",'FTP-75'!D1442),IF($A$20=3, IF('US06'!D1442="","",'US06'!D1442),IF($A$20=4, IF(NEDC!C1442="","", NEDC!C1442),IF($A$20=5, IF('JPN10-15'!C1442="","",'JPN10-15'!C1442),IF($A$20=6, IF(WLTC!D1442="","", WLTC!D1442),IF($A$20=7, IF('New Cycle 1'!C1442="","", 'New Cycle 1'!C1442),IF($A$20=8, IF('New Cycle 2'!C1442="","", 'New Cycle 2'!C1442),IF($A$20=9, IF('New Cycle 3'!C1442="","", 'New Cycle 3'!C1442),"")))))))))</f>
        <v/>
      </c>
      <c r="S1442" s="32" t="str">
        <f>IF($A$20=1,IF(UDDS!E1442="","",UDDS!E1442),IF($A$20=2,IF('FTP-75'!E1442="","",'FTP-75'!E1442),IF($A$20=3, IF('US06'!E1442="","",'US06'!E1442),IF($A$20=4, IF(NEDC!D1442="","", NEDC!D1442),IF($A$20=5, IF('JPN10-15'!D1442="","",'JPN10-15'!D1442),IF($A$20=6, IF(WLTC!E1442="","", WLTC!E1442),IF($A$20=7, IF('New Cycle 1'!D1442="","", 'New Cycle 1'!D1442),IF($A$20=8, IF('New Cycle 2'!D1442="","", 'New Cycle 2'!D1442),IF($A$20=9, IF('New Cycle 3'!D1442="","", 'New Cycle 3'!D1442),"")))))))))</f>
        <v/>
      </c>
      <c r="T1442" s="32" t="str">
        <f>IF($A$20=1,IF(UDDS!F1442="","",UDDS!F1442),IF($A$20=2,IF('FTP-75'!F1442="","",'FTP-75'!F1442),IF($A$20=3, IF('US06'!F1442="","",'US06'!F1442),IF($A$20=4, IF(NEDC!E1442="","", NEDC!E1442),IF($A$20=5, IF('JPN10-15'!E1442="","",'JPN10-15'!E1442),IF($A$20=6, IF(WLTC!F1442="","", WLTC!F1442),IF($A$20=7, IF('New Cycle 1'!E1442="","", 'New Cycle 1'!E1442),IF($A$20=8, IF('New Cycle 2'!E1442="","", 'New Cycle 2'!E1442),IF($A$20=9, IF('New Cycle 3'!E1442="","", 'New Cycle 3'!E1442),"")))))))))</f>
        <v/>
      </c>
      <c r="U1442" s="32" t="str">
        <f>IF($A$20=1,IF(UDDS!G1442="","",UDDS!G1442),IF($A$20=2,IF('FTP-75'!G1442="","",'FTP-75'!G1442),IF($A$20=3, IF('US06'!G1442="","",'US06'!G1442),IF($A$20=4, IF(NEDC!F1442="","", NEDC!F1442),IF($A$20=5, IF('JPN10-15'!F1442="","",'JPN10-15'!F1442),IF($A$20=6, IF(WLTC!G1442="","", WLTC!G1442),IF($A$20=7, IF('New Cycle 1'!F1442="","", 'New Cycle 1'!F1442),IF($A$20=8, IF('New Cycle 2'!F1442="","", 'New Cycle 2'!F1442),IF($A$20=9, IF('New Cycle 3'!F1442="","", 'New Cycle 3'!F1442),"")))))))))</f>
        <v/>
      </c>
    </row>
    <row r="1443" spans="16:21" x14ac:dyDescent="0.25">
      <c r="P1443" s="8" t="str">
        <f>IF($A$20=1,IF(UDDS!A1443="","",UDDS!A1443),IF($A$20=2,IF('FTP-75'!A1443="","",'FTP-75'!A1443),IF($A$20=3, IF('US06'!A1443="","",'US06'!A1443),IF($A$20=4, IF(NEDC!A1443="","", NEDC!A1443),IF($A$20=5, IF('JPN10-15'!A1443="","",'JPN10-15'!A1443),IF($A$20=6, IF(WLTC!B1443="","", WLTC!B1443),IF($A$20=7, IF('New Cycle 1'!A1443="","", 'New Cycle 1'!A1443),IF($A$20=8, IF('New Cycle 2'!A1443="","", 'New Cycle 3'!A1443),IF($A$20=9, IF('New Cycle 3'!A1443="","", 'New Cycle 3'!A1443),"")))))))))</f>
        <v/>
      </c>
      <c r="Q1443" s="32" t="str">
        <f>IF($A$20=1,IF(UDDS!C1443="","",UDDS!C1443),IF($A$20=2,IF('FTP-75'!C1443="","",'FTP-75'!C1443),IF($A$20=3, IF('US06'!C1443="","",'US06'!C1443),IF($A$20=4, IF(NEDC!B1443="","", NEDC!B1443),IF($A$20=5, IF('JPN10-15'!B1443="","",'JPN10-15'!B1443),IF($A$20=6, IF(WLTC!C1443="","", WLTC!C1443),IF($A$20=7, IF('New Cycle 1'!B1443="","", 'New Cycle 1'!B1443),IF($A$20=8, IF('New Cycle 2'!B1443="","", 'New Cycle 2'!B1443),IF($A$20=9, IF('New Cycle 3'!B1443="","", 'New Cycle 3'!B1443),"")))))))))</f>
        <v/>
      </c>
      <c r="R1443" s="32" t="str">
        <f>IF($A$20=1,IF(UDDS!D1443="","",UDDS!D1443),IF($A$20=2,IF('FTP-75'!D1443="","",'FTP-75'!D1443),IF($A$20=3, IF('US06'!D1443="","",'US06'!D1443),IF($A$20=4, IF(NEDC!C1443="","", NEDC!C1443),IF($A$20=5, IF('JPN10-15'!C1443="","",'JPN10-15'!C1443),IF($A$20=6, IF(WLTC!D1443="","", WLTC!D1443),IF($A$20=7, IF('New Cycle 1'!C1443="","", 'New Cycle 1'!C1443),IF($A$20=8, IF('New Cycle 2'!C1443="","", 'New Cycle 2'!C1443),IF($A$20=9, IF('New Cycle 3'!C1443="","", 'New Cycle 3'!C1443),"")))))))))</f>
        <v/>
      </c>
      <c r="S1443" s="32" t="str">
        <f>IF($A$20=1,IF(UDDS!E1443="","",UDDS!E1443),IF($A$20=2,IF('FTP-75'!E1443="","",'FTP-75'!E1443),IF($A$20=3, IF('US06'!E1443="","",'US06'!E1443),IF($A$20=4, IF(NEDC!D1443="","", NEDC!D1443),IF($A$20=5, IF('JPN10-15'!D1443="","",'JPN10-15'!D1443),IF($A$20=6, IF(WLTC!E1443="","", WLTC!E1443),IF($A$20=7, IF('New Cycle 1'!D1443="","", 'New Cycle 1'!D1443),IF($A$20=8, IF('New Cycle 2'!D1443="","", 'New Cycle 2'!D1443),IF($A$20=9, IF('New Cycle 3'!D1443="","", 'New Cycle 3'!D1443),"")))))))))</f>
        <v/>
      </c>
      <c r="T1443" s="32" t="str">
        <f>IF($A$20=1,IF(UDDS!F1443="","",UDDS!F1443),IF($A$20=2,IF('FTP-75'!F1443="","",'FTP-75'!F1443),IF($A$20=3, IF('US06'!F1443="","",'US06'!F1443),IF($A$20=4, IF(NEDC!E1443="","", NEDC!E1443),IF($A$20=5, IF('JPN10-15'!E1443="","",'JPN10-15'!E1443),IF($A$20=6, IF(WLTC!F1443="","", WLTC!F1443),IF($A$20=7, IF('New Cycle 1'!E1443="","", 'New Cycle 1'!E1443),IF($A$20=8, IF('New Cycle 2'!E1443="","", 'New Cycle 2'!E1443),IF($A$20=9, IF('New Cycle 3'!E1443="","", 'New Cycle 3'!E1443),"")))))))))</f>
        <v/>
      </c>
      <c r="U1443" s="32" t="str">
        <f>IF($A$20=1,IF(UDDS!G1443="","",UDDS!G1443),IF($A$20=2,IF('FTP-75'!G1443="","",'FTP-75'!G1443),IF($A$20=3, IF('US06'!G1443="","",'US06'!G1443),IF($A$20=4, IF(NEDC!F1443="","", NEDC!F1443),IF($A$20=5, IF('JPN10-15'!F1443="","",'JPN10-15'!F1443),IF($A$20=6, IF(WLTC!G1443="","", WLTC!G1443),IF($A$20=7, IF('New Cycle 1'!F1443="","", 'New Cycle 1'!F1443),IF($A$20=8, IF('New Cycle 2'!F1443="","", 'New Cycle 2'!F1443),IF($A$20=9, IF('New Cycle 3'!F1443="","", 'New Cycle 3'!F1443),"")))))))))</f>
        <v/>
      </c>
    </row>
    <row r="1444" spans="16:21" x14ac:dyDescent="0.25">
      <c r="P1444" s="8" t="str">
        <f>IF($A$20=1,IF(UDDS!A1444="","",UDDS!A1444),IF($A$20=2,IF('FTP-75'!A1444="","",'FTP-75'!A1444),IF($A$20=3, IF('US06'!A1444="","",'US06'!A1444),IF($A$20=4, IF(NEDC!A1444="","", NEDC!A1444),IF($A$20=5, IF('JPN10-15'!A1444="","",'JPN10-15'!A1444),IF($A$20=6, IF(WLTC!B1444="","", WLTC!B1444),IF($A$20=7, IF('New Cycle 1'!A1444="","", 'New Cycle 1'!A1444),IF($A$20=8, IF('New Cycle 2'!A1444="","", 'New Cycle 3'!A1444),IF($A$20=9, IF('New Cycle 3'!A1444="","", 'New Cycle 3'!A1444),"")))))))))</f>
        <v/>
      </c>
      <c r="Q1444" s="32" t="str">
        <f>IF($A$20=1,IF(UDDS!C1444="","",UDDS!C1444),IF($A$20=2,IF('FTP-75'!C1444="","",'FTP-75'!C1444),IF($A$20=3, IF('US06'!C1444="","",'US06'!C1444),IF($A$20=4, IF(NEDC!B1444="","", NEDC!B1444),IF($A$20=5, IF('JPN10-15'!B1444="","",'JPN10-15'!B1444),IF($A$20=6, IF(WLTC!C1444="","", WLTC!C1444),IF($A$20=7, IF('New Cycle 1'!B1444="","", 'New Cycle 1'!B1444),IF($A$20=8, IF('New Cycle 2'!B1444="","", 'New Cycle 2'!B1444),IF($A$20=9, IF('New Cycle 3'!B1444="","", 'New Cycle 3'!B1444),"")))))))))</f>
        <v/>
      </c>
      <c r="R1444" s="32" t="str">
        <f>IF($A$20=1,IF(UDDS!D1444="","",UDDS!D1444),IF($A$20=2,IF('FTP-75'!D1444="","",'FTP-75'!D1444),IF($A$20=3, IF('US06'!D1444="","",'US06'!D1444),IF($A$20=4, IF(NEDC!C1444="","", NEDC!C1444),IF($A$20=5, IF('JPN10-15'!C1444="","",'JPN10-15'!C1444),IF($A$20=6, IF(WLTC!D1444="","", WLTC!D1444),IF($A$20=7, IF('New Cycle 1'!C1444="","", 'New Cycle 1'!C1444),IF($A$20=8, IF('New Cycle 2'!C1444="","", 'New Cycle 2'!C1444),IF($A$20=9, IF('New Cycle 3'!C1444="","", 'New Cycle 3'!C1444),"")))))))))</f>
        <v/>
      </c>
      <c r="S1444" s="32" t="str">
        <f>IF($A$20=1,IF(UDDS!E1444="","",UDDS!E1444),IF($A$20=2,IF('FTP-75'!E1444="","",'FTP-75'!E1444),IF($A$20=3, IF('US06'!E1444="","",'US06'!E1444),IF($A$20=4, IF(NEDC!D1444="","", NEDC!D1444),IF($A$20=5, IF('JPN10-15'!D1444="","",'JPN10-15'!D1444),IF($A$20=6, IF(WLTC!E1444="","", WLTC!E1444),IF($A$20=7, IF('New Cycle 1'!D1444="","", 'New Cycle 1'!D1444),IF($A$20=8, IF('New Cycle 2'!D1444="","", 'New Cycle 2'!D1444),IF($A$20=9, IF('New Cycle 3'!D1444="","", 'New Cycle 3'!D1444),"")))))))))</f>
        <v/>
      </c>
      <c r="T1444" s="32" t="str">
        <f>IF($A$20=1,IF(UDDS!F1444="","",UDDS!F1444),IF($A$20=2,IF('FTP-75'!F1444="","",'FTP-75'!F1444),IF($A$20=3, IF('US06'!F1444="","",'US06'!F1444),IF($A$20=4, IF(NEDC!E1444="","", NEDC!E1444),IF($A$20=5, IF('JPN10-15'!E1444="","",'JPN10-15'!E1444),IF($A$20=6, IF(WLTC!F1444="","", WLTC!F1444),IF($A$20=7, IF('New Cycle 1'!E1444="","", 'New Cycle 1'!E1444),IF($A$20=8, IF('New Cycle 2'!E1444="","", 'New Cycle 2'!E1444),IF($A$20=9, IF('New Cycle 3'!E1444="","", 'New Cycle 3'!E1444),"")))))))))</f>
        <v/>
      </c>
      <c r="U1444" s="32" t="str">
        <f>IF($A$20=1,IF(UDDS!G1444="","",UDDS!G1444),IF($A$20=2,IF('FTP-75'!G1444="","",'FTP-75'!G1444),IF($A$20=3, IF('US06'!G1444="","",'US06'!G1444),IF($A$20=4, IF(NEDC!F1444="","", NEDC!F1444),IF($A$20=5, IF('JPN10-15'!F1444="","",'JPN10-15'!F1444),IF($A$20=6, IF(WLTC!G1444="","", WLTC!G1444),IF($A$20=7, IF('New Cycle 1'!F1444="","", 'New Cycle 1'!F1444),IF($A$20=8, IF('New Cycle 2'!F1444="","", 'New Cycle 2'!F1444),IF($A$20=9, IF('New Cycle 3'!F1444="","", 'New Cycle 3'!F1444),"")))))))))</f>
        <v/>
      </c>
    </row>
    <row r="1445" spans="16:21" x14ac:dyDescent="0.25">
      <c r="P1445" s="8" t="str">
        <f>IF($A$20=1,IF(UDDS!A1445="","",UDDS!A1445),IF($A$20=2,IF('FTP-75'!A1445="","",'FTP-75'!A1445),IF($A$20=3, IF('US06'!A1445="","",'US06'!A1445),IF($A$20=4, IF(NEDC!A1445="","", NEDC!A1445),IF($A$20=5, IF('JPN10-15'!A1445="","",'JPN10-15'!A1445),IF($A$20=6, IF(WLTC!B1445="","", WLTC!B1445),IF($A$20=7, IF('New Cycle 1'!A1445="","", 'New Cycle 1'!A1445),IF($A$20=8, IF('New Cycle 2'!A1445="","", 'New Cycle 3'!A1445),IF($A$20=9, IF('New Cycle 3'!A1445="","", 'New Cycle 3'!A1445),"")))))))))</f>
        <v/>
      </c>
      <c r="Q1445" s="32" t="str">
        <f>IF($A$20=1,IF(UDDS!C1445="","",UDDS!C1445),IF($A$20=2,IF('FTP-75'!C1445="","",'FTP-75'!C1445),IF($A$20=3, IF('US06'!C1445="","",'US06'!C1445),IF($A$20=4, IF(NEDC!B1445="","", NEDC!B1445),IF($A$20=5, IF('JPN10-15'!B1445="","",'JPN10-15'!B1445),IF($A$20=6, IF(WLTC!C1445="","", WLTC!C1445),IF($A$20=7, IF('New Cycle 1'!B1445="","", 'New Cycle 1'!B1445),IF($A$20=8, IF('New Cycle 2'!B1445="","", 'New Cycle 2'!B1445),IF($A$20=9, IF('New Cycle 3'!B1445="","", 'New Cycle 3'!B1445),"")))))))))</f>
        <v/>
      </c>
      <c r="R1445" s="32" t="str">
        <f>IF($A$20=1,IF(UDDS!D1445="","",UDDS!D1445),IF($A$20=2,IF('FTP-75'!D1445="","",'FTP-75'!D1445),IF($A$20=3, IF('US06'!D1445="","",'US06'!D1445),IF($A$20=4, IF(NEDC!C1445="","", NEDC!C1445),IF($A$20=5, IF('JPN10-15'!C1445="","",'JPN10-15'!C1445),IF($A$20=6, IF(WLTC!D1445="","", WLTC!D1445),IF($A$20=7, IF('New Cycle 1'!C1445="","", 'New Cycle 1'!C1445),IF($A$20=8, IF('New Cycle 2'!C1445="","", 'New Cycle 2'!C1445),IF($A$20=9, IF('New Cycle 3'!C1445="","", 'New Cycle 3'!C1445),"")))))))))</f>
        <v/>
      </c>
      <c r="S1445" s="32" t="str">
        <f>IF($A$20=1,IF(UDDS!E1445="","",UDDS!E1445),IF($A$20=2,IF('FTP-75'!E1445="","",'FTP-75'!E1445),IF($A$20=3, IF('US06'!E1445="","",'US06'!E1445),IF($A$20=4, IF(NEDC!D1445="","", NEDC!D1445),IF($A$20=5, IF('JPN10-15'!D1445="","",'JPN10-15'!D1445),IF($A$20=6, IF(WLTC!E1445="","", WLTC!E1445),IF($A$20=7, IF('New Cycle 1'!D1445="","", 'New Cycle 1'!D1445),IF($A$20=8, IF('New Cycle 2'!D1445="","", 'New Cycle 2'!D1445),IF($A$20=9, IF('New Cycle 3'!D1445="","", 'New Cycle 3'!D1445),"")))))))))</f>
        <v/>
      </c>
      <c r="T1445" s="32" t="str">
        <f>IF($A$20=1,IF(UDDS!F1445="","",UDDS!F1445),IF($A$20=2,IF('FTP-75'!F1445="","",'FTP-75'!F1445),IF($A$20=3, IF('US06'!F1445="","",'US06'!F1445),IF($A$20=4, IF(NEDC!E1445="","", NEDC!E1445),IF($A$20=5, IF('JPN10-15'!E1445="","",'JPN10-15'!E1445),IF($A$20=6, IF(WLTC!F1445="","", WLTC!F1445),IF($A$20=7, IF('New Cycle 1'!E1445="","", 'New Cycle 1'!E1445),IF($A$20=8, IF('New Cycle 2'!E1445="","", 'New Cycle 2'!E1445),IF($A$20=9, IF('New Cycle 3'!E1445="","", 'New Cycle 3'!E1445),"")))))))))</f>
        <v/>
      </c>
      <c r="U1445" s="32" t="str">
        <f>IF($A$20=1,IF(UDDS!G1445="","",UDDS!G1445),IF($A$20=2,IF('FTP-75'!G1445="","",'FTP-75'!G1445),IF($A$20=3, IF('US06'!G1445="","",'US06'!G1445),IF($A$20=4, IF(NEDC!F1445="","", NEDC!F1445),IF($A$20=5, IF('JPN10-15'!F1445="","",'JPN10-15'!F1445),IF($A$20=6, IF(WLTC!G1445="","", WLTC!G1445),IF($A$20=7, IF('New Cycle 1'!F1445="","", 'New Cycle 1'!F1445),IF($A$20=8, IF('New Cycle 2'!F1445="","", 'New Cycle 2'!F1445),IF($A$20=9, IF('New Cycle 3'!F1445="","", 'New Cycle 3'!F1445),"")))))))))</f>
        <v/>
      </c>
    </row>
    <row r="1446" spans="16:21" x14ac:dyDescent="0.25">
      <c r="P1446" s="8" t="str">
        <f>IF($A$20=1,IF(UDDS!A1446="","",UDDS!A1446),IF($A$20=2,IF('FTP-75'!A1446="","",'FTP-75'!A1446),IF($A$20=3, IF('US06'!A1446="","",'US06'!A1446),IF($A$20=4, IF(NEDC!A1446="","", NEDC!A1446),IF($A$20=5, IF('JPN10-15'!A1446="","",'JPN10-15'!A1446),IF($A$20=6, IF(WLTC!B1446="","", WLTC!B1446),IF($A$20=7, IF('New Cycle 1'!A1446="","", 'New Cycle 1'!A1446),IF($A$20=8, IF('New Cycle 2'!A1446="","", 'New Cycle 3'!A1446),IF($A$20=9, IF('New Cycle 3'!A1446="","", 'New Cycle 3'!A1446),"")))))))))</f>
        <v/>
      </c>
      <c r="Q1446" s="32" t="str">
        <f>IF($A$20=1,IF(UDDS!C1446="","",UDDS!C1446),IF($A$20=2,IF('FTP-75'!C1446="","",'FTP-75'!C1446),IF($A$20=3, IF('US06'!C1446="","",'US06'!C1446),IF($A$20=4, IF(NEDC!B1446="","", NEDC!B1446),IF($A$20=5, IF('JPN10-15'!B1446="","",'JPN10-15'!B1446),IF($A$20=6, IF(WLTC!C1446="","", WLTC!C1446),IF($A$20=7, IF('New Cycle 1'!B1446="","", 'New Cycle 1'!B1446),IF($A$20=8, IF('New Cycle 2'!B1446="","", 'New Cycle 2'!B1446),IF($A$20=9, IF('New Cycle 3'!B1446="","", 'New Cycle 3'!B1446),"")))))))))</f>
        <v/>
      </c>
      <c r="R1446" s="32" t="str">
        <f>IF($A$20=1,IF(UDDS!D1446="","",UDDS!D1446),IF($A$20=2,IF('FTP-75'!D1446="","",'FTP-75'!D1446),IF($A$20=3, IF('US06'!D1446="","",'US06'!D1446),IF($A$20=4, IF(NEDC!C1446="","", NEDC!C1446),IF($A$20=5, IF('JPN10-15'!C1446="","",'JPN10-15'!C1446),IF($A$20=6, IF(WLTC!D1446="","", WLTC!D1446),IF($A$20=7, IF('New Cycle 1'!C1446="","", 'New Cycle 1'!C1446),IF($A$20=8, IF('New Cycle 2'!C1446="","", 'New Cycle 2'!C1446),IF($A$20=9, IF('New Cycle 3'!C1446="","", 'New Cycle 3'!C1446),"")))))))))</f>
        <v/>
      </c>
      <c r="S1446" s="32" t="str">
        <f>IF($A$20=1,IF(UDDS!E1446="","",UDDS!E1446),IF($A$20=2,IF('FTP-75'!E1446="","",'FTP-75'!E1446),IF($A$20=3, IF('US06'!E1446="","",'US06'!E1446),IF($A$20=4, IF(NEDC!D1446="","", NEDC!D1446),IF($A$20=5, IF('JPN10-15'!D1446="","",'JPN10-15'!D1446),IF($A$20=6, IF(WLTC!E1446="","", WLTC!E1446),IF($A$20=7, IF('New Cycle 1'!D1446="","", 'New Cycle 1'!D1446),IF($A$20=8, IF('New Cycle 2'!D1446="","", 'New Cycle 2'!D1446),IF($A$20=9, IF('New Cycle 3'!D1446="","", 'New Cycle 3'!D1446),"")))))))))</f>
        <v/>
      </c>
      <c r="T1446" s="32" t="str">
        <f>IF($A$20=1,IF(UDDS!F1446="","",UDDS!F1446),IF($A$20=2,IF('FTP-75'!F1446="","",'FTP-75'!F1446),IF($A$20=3, IF('US06'!F1446="","",'US06'!F1446),IF($A$20=4, IF(NEDC!E1446="","", NEDC!E1446),IF($A$20=5, IF('JPN10-15'!E1446="","",'JPN10-15'!E1446),IF($A$20=6, IF(WLTC!F1446="","", WLTC!F1446),IF($A$20=7, IF('New Cycle 1'!E1446="","", 'New Cycle 1'!E1446),IF($A$20=8, IF('New Cycle 2'!E1446="","", 'New Cycle 2'!E1446),IF($A$20=9, IF('New Cycle 3'!E1446="","", 'New Cycle 3'!E1446),"")))))))))</f>
        <v/>
      </c>
      <c r="U1446" s="32" t="str">
        <f>IF($A$20=1,IF(UDDS!G1446="","",UDDS!G1446),IF($A$20=2,IF('FTP-75'!G1446="","",'FTP-75'!G1446),IF($A$20=3, IF('US06'!G1446="","",'US06'!G1446),IF($A$20=4, IF(NEDC!F1446="","", NEDC!F1446),IF($A$20=5, IF('JPN10-15'!F1446="","",'JPN10-15'!F1446),IF($A$20=6, IF(WLTC!G1446="","", WLTC!G1446),IF($A$20=7, IF('New Cycle 1'!F1446="","", 'New Cycle 1'!F1446),IF($A$20=8, IF('New Cycle 2'!F1446="","", 'New Cycle 2'!F1446),IF($A$20=9, IF('New Cycle 3'!F1446="","", 'New Cycle 3'!F1446),"")))))))))</f>
        <v/>
      </c>
    </row>
    <row r="1447" spans="16:21" x14ac:dyDescent="0.25">
      <c r="P1447" s="8" t="str">
        <f>IF($A$20=1,IF(UDDS!A1447="","",UDDS!A1447),IF($A$20=2,IF('FTP-75'!A1447="","",'FTP-75'!A1447),IF($A$20=3, IF('US06'!A1447="","",'US06'!A1447),IF($A$20=4, IF(NEDC!A1447="","", NEDC!A1447),IF($A$20=5, IF('JPN10-15'!A1447="","",'JPN10-15'!A1447),IF($A$20=6, IF(WLTC!B1447="","", WLTC!B1447),IF($A$20=7, IF('New Cycle 1'!A1447="","", 'New Cycle 1'!A1447),IF($A$20=8, IF('New Cycle 2'!A1447="","", 'New Cycle 3'!A1447),IF($A$20=9, IF('New Cycle 3'!A1447="","", 'New Cycle 3'!A1447),"")))))))))</f>
        <v/>
      </c>
      <c r="Q1447" s="32" t="str">
        <f>IF($A$20=1,IF(UDDS!C1447="","",UDDS!C1447),IF($A$20=2,IF('FTP-75'!C1447="","",'FTP-75'!C1447),IF($A$20=3, IF('US06'!C1447="","",'US06'!C1447),IF($A$20=4, IF(NEDC!B1447="","", NEDC!B1447),IF($A$20=5, IF('JPN10-15'!B1447="","",'JPN10-15'!B1447),IF($A$20=6, IF(WLTC!C1447="","", WLTC!C1447),IF($A$20=7, IF('New Cycle 1'!B1447="","", 'New Cycle 1'!B1447),IF($A$20=8, IF('New Cycle 2'!B1447="","", 'New Cycle 2'!B1447),IF($A$20=9, IF('New Cycle 3'!B1447="","", 'New Cycle 3'!B1447),"")))))))))</f>
        <v/>
      </c>
      <c r="R1447" s="32" t="str">
        <f>IF($A$20=1,IF(UDDS!D1447="","",UDDS!D1447),IF($A$20=2,IF('FTP-75'!D1447="","",'FTP-75'!D1447),IF($A$20=3, IF('US06'!D1447="","",'US06'!D1447),IF($A$20=4, IF(NEDC!C1447="","", NEDC!C1447),IF($A$20=5, IF('JPN10-15'!C1447="","",'JPN10-15'!C1447),IF($A$20=6, IF(WLTC!D1447="","", WLTC!D1447),IF($A$20=7, IF('New Cycle 1'!C1447="","", 'New Cycle 1'!C1447),IF($A$20=8, IF('New Cycle 2'!C1447="","", 'New Cycle 2'!C1447),IF($A$20=9, IF('New Cycle 3'!C1447="","", 'New Cycle 3'!C1447),"")))))))))</f>
        <v/>
      </c>
      <c r="S1447" s="32" t="str">
        <f>IF($A$20=1,IF(UDDS!E1447="","",UDDS!E1447),IF($A$20=2,IF('FTP-75'!E1447="","",'FTP-75'!E1447),IF($A$20=3, IF('US06'!E1447="","",'US06'!E1447),IF($A$20=4, IF(NEDC!D1447="","", NEDC!D1447),IF($A$20=5, IF('JPN10-15'!D1447="","",'JPN10-15'!D1447),IF($A$20=6, IF(WLTC!E1447="","", WLTC!E1447),IF($A$20=7, IF('New Cycle 1'!D1447="","", 'New Cycle 1'!D1447),IF($A$20=8, IF('New Cycle 2'!D1447="","", 'New Cycle 2'!D1447),IF($A$20=9, IF('New Cycle 3'!D1447="","", 'New Cycle 3'!D1447),"")))))))))</f>
        <v/>
      </c>
      <c r="T1447" s="32" t="str">
        <f>IF($A$20=1,IF(UDDS!F1447="","",UDDS!F1447),IF($A$20=2,IF('FTP-75'!F1447="","",'FTP-75'!F1447),IF($A$20=3, IF('US06'!F1447="","",'US06'!F1447),IF($A$20=4, IF(NEDC!E1447="","", NEDC!E1447),IF($A$20=5, IF('JPN10-15'!E1447="","",'JPN10-15'!E1447),IF($A$20=6, IF(WLTC!F1447="","", WLTC!F1447),IF($A$20=7, IF('New Cycle 1'!E1447="","", 'New Cycle 1'!E1447),IF($A$20=8, IF('New Cycle 2'!E1447="","", 'New Cycle 2'!E1447),IF($A$20=9, IF('New Cycle 3'!E1447="","", 'New Cycle 3'!E1447),"")))))))))</f>
        <v/>
      </c>
      <c r="U1447" s="32" t="str">
        <f>IF($A$20=1,IF(UDDS!G1447="","",UDDS!G1447),IF($A$20=2,IF('FTP-75'!G1447="","",'FTP-75'!G1447),IF($A$20=3, IF('US06'!G1447="","",'US06'!G1447),IF($A$20=4, IF(NEDC!F1447="","", NEDC!F1447),IF($A$20=5, IF('JPN10-15'!F1447="","",'JPN10-15'!F1447),IF($A$20=6, IF(WLTC!G1447="","", WLTC!G1447),IF($A$20=7, IF('New Cycle 1'!F1447="","", 'New Cycle 1'!F1447),IF($A$20=8, IF('New Cycle 2'!F1447="","", 'New Cycle 2'!F1447),IF($A$20=9, IF('New Cycle 3'!F1447="","", 'New Cycle 3'!F1447),"")))))))))</f>
        <v/>
      </c>
    </row>
    <row r="1448" spans="16:21" x14ac:dyDescent="0.25">
      <c r="P1448" s="8" t="str">
        <f>IF($A$20=1,IF(UDDS!A1448="","",UDDS!A1448),IF($A$20=2,IF('FTP-75'!A1448="","",'FTP-75'!A1448),IF($A$20=3, IF('US06'!A1448="","",'US06'!A1448),IF($A$20=4, IF(NEDC!A1448="","", NEDC!A1448),IF($A$20=5, IF('JPN10-15'!A1448="","",'JPN10-15'!A1448),IF($A$20=6, IF(WLTC!B1448="","", WLTC!B1448),IF($A$20=7, IF('New Cycle 1'!A1448="","", 'New Cycle 1'!A1448),IF($A$20=8, IF('New Cycle 2'!A1448="","", 'New Cycle 3'!A1448),IF($A$20=9, IF('New Cycle 3'!A1448="","", 'New Cycle 3'!A1448),"")))))))))</f>
        <v/>
      </c>
      <c r="Q1448" s="32" t="str">
        <f>IF($A$20=1,IF(UDDS!C1448="","",UDDS!C1448),IF($A$20=2,IF('FTP-75'!C1448="","",'FTP-75'!C1448),IF($A$20=3, IF('US06'!C1448="","",'US06'!C1448),IF($A$20=4, IF(NEDC!B1448="","", NEDC!B1448),IF($A$20=5, IF('JPN10-15'!B1448="","",'JPN10-15'!B1448),IF($A$20=6, IF(WLTC!C1448="","", WLTC!C1448),IF($A$20=7, IF('New Cycle 1'!B1448="","", 'New Cycle 1'!B1448),IF($A$20=8, IF('New Cycle 2'!B1448="","", 'New Cycle 2'!B1448),IF($A$20=9, IF('New Cycle 3'!B1448="","", 'New Cycle 3'!B1448),"")))))))))</f>
        <v/>
      </c>
      <c r="R1448" s="32" t="str">
        <f>IF($A$20=1,IF(UDDS!D1448="","",UDDS!D1448),IF($A$20=2,IF('FTP-75'!D1448="","",'FTP-75'!D1448),IF($A$20=3, IF('US06'!D1448="","",'US06'!D1448),IF($A$20=4, IF(NEDC!C1448="","", NEDC!C1448),IF($A$20=5, IF('JPN10-15'!C1448="","",'JPN10-15'!C1448),IF($A$20=6, IF(WLTC!D1448="","", WLTC!D1448),IF($A$20=7, IF('New Cycle 1'!C1448="","", 'New Cycle 1'!C1448),IF($A$20=8, IF('New Cycle 2'!C1448="","", 'New Cycle 2'!C1448),IF($A$20=9, IF('New Cycle 3'!C1448="","", 'New Cycle 3'!C1448),"")))))))))</f>
        <v/>
      </c>
      <c r="S1448" s="32" t="str">
        <f>IF($A$20=1,IF(UDDS!E1448="","",UDDS!E1448),IF($A$20=2,IF('FTP-75'!E1448="","",'FTP-75'!E1448),IF($A$20=3, IF('US06'!E1448="","",'US06'!E1448),IF($A$20=4, IF(NEDC!D1448="","", NEDC!D1448),IF($A$20=5, IF('JPN10-15'!D1448="","",'JPN10-15'!D1448),IF($A$20=6, IF(WLTC!E1448="","", WLTC!E1448),IF($A$20=7, IF('New Cycle 1'!D1448="","", 'New Cycle 1'!D1448),IF($A$20=8, IF('New Cycle 2'!D1448="","", 'New Cycle 2'!D1448),IF($A$20=9, IF('New Cycle 3'!D1448="","", 'New Cycle 3'!D1448),"")))))))))</f>
        <v/>
      </c>
      <c r="T1448" s="32" t="str">
        <f>IF($A$20=1,IF(UDDS!F1448="","",UDDS!F1448),IF($A$20=2,IF('FTP-75'!F1448="","",'FTP-75'!F1448),IF($A$20=3, IF('US06'!F1448="","",'US06'!F1448),IF($A$20=4, IF(NEDC!E1448="","", NEDC!E1448),IF($A$20=5, IF('JPN10-15'!E1448="","",'JPN10-15'!E1448),IF($A$20=6, IF(WLTC!F1448="","", WLTC!F1448),IF($A$20=7, IF('New Cycle 1'!E1448="","", 'New Cycle 1'!E1448),IF($A$20=8, IF('New Cycle 2'!E1448="","", 'New Cycle 2'!E1448),IF($A$20=9, IF('New Cycle 3'!E1448="","", 'New Cycle 3'!E1448),"")))))))))</f>
        <v/>
      </c>
      <c r="U1448" s="32" t="str">
        <f>IF($A$20=1,IF(UDDS!G1448="","",UDDS!G1448),IF($A$20=2,IF('FTP-75'!G1448="","",'FTP-75'!G1448),IF($A$20=3, IF('US06'!G1448="","",'US06'!G1448),IF($A$20=4, IF(NEDC!F1448="","", NEDC!F1448),IF($A$20=5, IF('JPN10-15'!F1448="","",'JPN10-15'!F1448),IF($A$20=6, IF(WLTC!G1448="","", WLTC!G1448),IF($A$20=7, IF('New Cycle 1'!F1448="","", 'New Cycle 1'!F1448),IF($A$20=8, IF('New Cycle 2'!F1448="","", 'New Cycle 2'!F1448),IF($A$20=9, IF('New Cycle 3'!F1448="","", 'New Cycle 3'!F1448),"")))))))))</f>
        <v/>
      </c>
    </row>
    <row r="1449" spans="16:21" x14ac:dyDescent="0.25">
      <c r="P1449" s="8" t="str">
        <f>IF($A$20=1,IF(UDDS!A1449="","",UDDS!A1449),IF($A$20=2,IF('FTP-75'!A1449="","",'FTP-75'!A1449),IF($A$20=3, IF('US06'!A1449="","",'US06'!A1449),IF($A$20=4, IF(NEDC!A1449="","", NEDC!A1449),IF($A$20=5, IF('JPN10-15'!A1449="","",'JPN10-15'!A1449),IF($A$20=6, IF(WLTC!B1449="","", WLTC!B1449),IF($A$20=7, IF('New Cycle 1'!A1449="","", 'New Cycle 1'!A1449),IF($A$20=8, IF('New Cycle 2'!A1449="","", 'New Cycle 3'!A1449),IF($A$20=9, IF('New Cycle 3'!A1449="","", 'New Cycle 3'!A1449),"")))))))))</f>
        <v/>
      </c>
      <c r="Q1449" s="32" t="str">
        <f>IF($A$20=1,IF(UDDS!C1449="","",UDDS!C1449),IF($A$20=2,IF('FTP-75'!C1449="","",'FTP-75'!C1449),IF($A$20=3, IF('US06'!C1449="","",'US06'!C1449),IF($A$20=4, IF(NEDC!B1449="","", NEDC!B1449),IF($A$20=5, IF('JPN10-15'!B1449="","",'JPN10-15'!B1449),IF($A$20=6, IF(WLTC!C1449="","", WLTC!C1449),IF($A$20=7, IF('New Cycle 1'!B1449="","", 'New Cycle 1'!B1449),IF($A$20=8, IF('New Cycle 2'!B1449="","", 'New Cycle 2'!B1449),IF($A$20=9, IF('New Cycle 3'!B1449="","", 'New Cycle 3'!B1449),"")))))))))</f>
        <v/>
      </c>
      <c r="R1449" s="32" t="str">
        <f>IF($A$20=1,IF(UDDS!D1449="","",UDDS!D1449),IF($A$20=2,IF('FTP-75'!D1449="","",'FTP-75'!D1449),IF($A$20=3, IF('US06'!D1449="","",'US06'!D1449),IF($A$20=4, IF(NEDC!C1449="","", NEDC!C1449),IF($A$20=5, IF('JPN10-15'!C1449="","",'JPN10-15'!C1449),IF($A$20=6, IF(WLTC!D1449="","", WLTC!D1449),IF($A$20=7, IF('New Cycle 1'!C1449="","", 'New Cycle 1'!C1449),IF($A$20=8, IF('New Cycle 2'!C1449="","", 'New Cycle 2'!C1449),IF($A$20=9, IF('New Cycle 3'!C1449="","", 'New Cycle 3'!C1449),"")))))))))</f>
        <v/>
      </c>
      <c r="S1449" s="32" t="str">
        <f>IF($A$20=1,IF(UDDS!E1449="","",UDDS!E1449),IF($A$20=2,IF('FTP-75'!E1449="","",'FTP-75'!E1449),IF($A$20=3, IF('US06'!E1449="","",'US06'!E1449),IF($A$20=4, IF(NEDC!D1449="","", NEDC!D1449),IF($A$20=5, IF('JPN10-15'!D1449="","",'JPN10-15'!D1449),IF($A$20=6, IF(WLTC!E1449="","", WLTC!E1449),IF($A$20=7, IF('New Cycle 1'!D1449="","", 'New Cycle 1'!D1449),IF($A$20=8, IF('New Cycle 2'!D1449="","", 'New Cycle 2'!D1449),IF($A$20=9, IF('New Cycle 3'!D1449="","", 'New Cycle 3'!D1449),"")))))))))</f>
        <v/>
      </c>
      <c r="T1449" s="32" t="str">
        <f>IF($A$20=1,IF(UDDS!F1449="","",UDDS!F1449),IF($A$20=2,IF('FTP-75'!F1449="","",'FTP-75'!F1449),IF($A$20=3, IF('US06'!F1449="","",'US06'!F1449),IF($A$20=4, IF(NEDC!E1449="","", NEDC!E1449),IF($A$20=5, IF('JPN10-15'!E1449="","",'JPN10-15'!E1449),IF($A$20=6, IF(WLTC!F1449="","", WLTC!F1449),IF($A$20=7, IF('New Cycle 1'!E1449="","", 'New Cycle 1'!E1449),IF($A$20=8, IF('New Cycle 2'!E1449="","", 'New Cycle 2'!E1449),IF($A$20=9, IF('New Cycle 3'!E1449="","", 'New Cycle 3'!E1449),"")))))))))</f>
        <v/>
      </c>
      <c r="U1449" s="32" t="str">
        <f>IF($A$20=1,IF(UDDS!G1449="","",UDDS!G1449),IF($A$20=2,IF('FTP-75'!G1449="","",'FTP-75'!G1449),IF($A$20=3, IF('US06'!G1449="","",'US06'!G1449),IF($A$20=4, IF(NEDC!F1449="","", NEDC!F1449),IF($A$20=5, IF('JPN10-15'!F1449="","",'JPN10-15'!F1449),IF($A$20=6, IF(WLTC!G1449="","", WLTC!G1449),IF($A$20=7, IF('New Cycle 1'!F1449="","", 'New Cycle 1'!F1449),IF($A$20=8, IF('New Cycle 2'!F1449="","", 'New Cycle 2'!F1449),IF($A$20=9, IF('New Cycle 3'!F1449="","", 'New Cycle 3'!F1449),"")))))))))</f>
        <v/>
      </c>
    </row>
    <row r="1450" spans="16:21" x14ac:dyDescent="0.25">
      <c r="P1450" s="8" t="str">
        <f>IF($A$20=1,IF(UDDS!A1450="","",UDDS!A1450),IF($A$20=2,IF('FTP-75'!A1450="","",'FTP-75'!A1450),IF($A$20=3, IF('US06'!A1450="","",'US06'!A1450),IF($A$20=4, IF(NEDC!A1450="","", NEDC!A1450),IF($A$20=5, IF('JPN10-15'!A1450="","",'JPN10-15'!A1450),IF($A$20=6, IF(WLTC!B1450="","", WLTC!B1450),IF($A$20=7, IF('New Cycle 1'!A1450="","", 'New Cycle 1'!A1450),IF($A$20=8, IF('New Cycle 2'!A1450="","", 'New Cycle 3'!A1450),IF($A$20=9, IF('New Cycle 3'!A1450="","", 'New Cycle 3'!A1450),"")))))))))</f>
        <v/>
      </c>
      <c r="Q1450" s="32" t="str">
        <f>IF($A$20=1,IF(UDDS!C1450="","",UDDS!C1450),IF($A$20=2,IF('FTP-75'!C1450="","",'FTP-75'!C1450),IF($A$20=3, IF('US06'!C1450="","",'US06'!C1450),IF($A$20=4, IF(NEDC!B1450="","", NEDC!B1450),IF($A$20=5, IF('JPN10-15'!B1450="","",'JPN10-15'!B1450),IF($A$20=6, IF(WLTC!C1450="","", WLTC!C1450),IF($A$20=7, IF('New Cycle 1'!B1450="","", 'New Cycle 1'!B1450),IF($A$20=8, IF('New Cycle 2'!B1450="","", 'New Cycle 2'!B1450),IF($A$20=9, IF('New Cycle 3'!B1450="","", 'New Cycle 3'!B1450),"")))))))))</f>
        <v/>
      </c>
      <c r="R1450" s="32" t="str">
        <f>IF($A$20=1,IF(UDDS!D1450="","",UDDS!D1450),IF($A$20=2,IF('FTP-75'!D1450="","",'FTP-75'!D1450),IF($A$20=3, IF('US06'!D1450="","",'US06'!D1450),IF($A$20=4, IF(NEDC!C1450="","", NEDC!C1450),IF($A$20=5, IF('JPN10-15'!C1450="","",'JPN10-15'!C1450),IF($A$20=6, IF(WLTC!D1450="","", WLTC!D1450),IF($A$20=7, IF('New Cycle 1'!C1450="","", 'New Cycle 1'!C1450),IF($A$20=8, IF('New Cycle 2'!C1450="","", 'New Cycle 2'!C1450),IF($A$20=9, IF('New Cycle 3'!C1450="","", 'New Cycle 3'!C1450),"")))))))))</f>
        <v/>
      </c>
      <c r="S1450" s="32" t="str">
        <f>IF($A$20=1,IF(UDDS!E1450="","",UDDS!E1450),IF($A$20=2,IF('FTP-75'!E1450="","",'FTP-75'!E1450),IF($A$20=3, IF('US06'!E1450="","",'US06'!E1450),IF($A$20=4, IF(NEDC!D1450="","", NEDC!D1450),IF($A$20=5, IF('JPN10-15'!D1450="","",'JPN10-15'!D1450),IF($A$20=6, IF(WLTC!E1450="","", WLTC!E1450),IF($A$20=7, IF('New Cycle 1'!D1450="","", 'New Cycle 1'!D1450),IF($A$20=8, IF('New Cycle 2'!D1450="","", 'New Cycle 2'!D1450),IF($A$20=9, IF('New Cycle 3'!D1450="","", 'New Cycle 3'!D1450),"")))))))))</f>
        <v/>
      </c>
      <c r="T1450" s="32" t="str">
        <f>IF($A$20=1,IF(UDDS!F1450="","",UDDS!F1450),IF($A$20=2,IF('FTP-75'!F1450="","",'FTP-75'!F1450),IF($A$20=3, IF('US06'!F1450="","",'US06'!F1450),IF($A$20=4, IF(NEDC!E1450="","", NEDC!E1450),IF($A$20=5, IF('JPN10-15'!E1450="","",'JPN10-15'!E1450),IF($A$20=6, IF(WLTC!F1450="","", WLTC!F1450),IF($A$20=7, IF('New Cycle 1'!E1450="","", 'New Cycle 1'!E1450),IF($A$20=8, IF('New Cycle 2'!E1450="","", 'New Cycle 2'!E1450),IF($A$20=9, IF('New Cycle 3'!E1450="","", 'New Cycle 3'!E1450),"")))))))))</f>
        <v/>
      </c>
      <c r="U1450" s="32" t="str">
        <f>IF($A$20=1,IF(UDDS!G1450="","",UDDS!G1450),IF($A$20=2,IF('FTP-75'!G1450="","",'FTP-75'!G1450),IF($A$20=3, IF('US06'!G1450="","",'US06'!G1450),IF($A$20=4, IF(NEDC!F1450="","", NEDC!F1450),IF($A$20=5, IF('JPN10-15'!F1450="","",'JPN10-15'!F1450),IF($A$20=6, IF(WLTC!G1450="","", WLTC!G1450),IF($A$20=7, IF('New Cycle 1'!F1450="","", 'New Cycle 1'!F1450),IF($A$20=8, IF('New Cycle 2'!F1450="","", 'New Cycle 2'!F1450),IF($A$20=9, IF('New Cycle 3'!F1450="","", 'New Cycle 3'!F1450),"")))))))))</f>
        <v/>
      </c>
    </row>
    <row r="1451" spans="16:21" x14ac:dyDescent="0.25">
      <c r="P1451" s="8" t="str">
        <f>IF($A$20=1,IF(UDDS!A1451="","",UDDS!A1451),IF($A$20=2,IF('FTP-75'!A1451="","",'FTP-75'!A1451),IF($A$20=3, IF('US06'!A1451="","",'US06'!A1451),IF($A$20=4, IF(NEDC!A1451="","", NEDC!A1451),IF($A$20=5, IF('JPN10-15'!A1451="","",'JPN10-15'!A1451),IF($A$20=6, IF(WLTC!B1451="","", WLTC!B1451),IF($A$20=7, IF('New Cycle 1'!A1451="","", 'New Cycle 1'!A1451),IF($A$20=8, IF('New Cycle 2'!A1451="","", 'New Cycle 3'!A1451),IF($A$20=9, IF('New Cycle 3'!A1451="","", 'New Cycle 3'!A1451),"")))))))))</f>
        <v/>
      </c>
      <c r="Q1451" s="32" t="str">
        <f>IF($A$20=1,IF(UDDS!C1451="","",UDDS!C1451),IF($A$20=2,IF('FTP-75'!C1451="","",'FTP-75'!C1451),IF($A$20=3, IF('US06'!C1451="","",'US06'!C1451),IF($A$20=4, IF(NEDC!B1451="","", NEDC!B1451),IF($A$20=5, IF('JPN10-15'!B1451="","",'JPN10-15'!B1451),IF($A$20=6, IF(WLTC!C1451="","", WLTC!C1451),IF($A$20=7, IF('New Cycle 1'!B1451="","", 'New Cycle 1'!B1451),IF($A$20=8, IF('New Cycle 2'!B1451="","", 'New Cycle 2'!B1451),IF($A$20=9, IF('New Cycle 3'!B1451="","", 'New Cycle 3'!B1451),"")))))))))</f>
        <v/>
      </c>
      <c r="R1451" s="32" t="str">
        <f>IF($A$20=1,IF(UDDS!D1451="","",UDDS!D1451),IF($A$20=2,IF('FTP-75'!D1451="","",'FTP-75'!D1451),IF($A$20=3, IF('US06'!D1451="","",'US06'!D1451),IF($A$20=4, IF(NEDC!C1451="","", NEDC!C1451),IF($A$20=5, IF('JPN10-15'!C1451="","",'JPN10-15'!C1451),IF($A$20=6, IF(WLTC!D1451="","", WLTC!D1451),IF($A$20=7, IF('New Cycle 1'!C1451="","", 'New Cycle 1'!C1451),IF($A$20=8, IF('New Cycle 2'!C1451="","", 'New Cycle 2'!C1451),IF($A$20=9, IF('New Cycle 3'!C1451="","", 'New Cycle 3'!C1451),"")))))))))</f>
        <v/>
      </c>
      <c r="S1451" s="32" t="str">
        <f>IF($A$20=1,IF(UDDS!E1451="","",UDDS!E1451),IF($A$20=2,IF('FTP-75'!E1451="","",'FTP-75'!E1451),IF($A$20=3, IF('US06'!E1451="","",'US06'!E1451),IF($A$20=4, IF(NEDC!D1451="","", NEDC!D1451),IF($A$20=5, IF('JPN10-15'!D1451="","",'JPN10-15'!D1451),IF($A$20=6, IF(WLTC!E1451="","", WLTC!E1451),IF($A$20=7, IF('New Cycle 1'!D1451="","", 'New Cycle 1'!D1451),IF($A$20=8, IF('New Cycle 2'!D1451="","", 'New Cycle 2'!D1451),IF($A$20=9, IF('New Cycle 3'!D1451="","", 'New Cycle 3'!D1451),"")))))))))</f>
        <v/>
      </c>
      <c r="T1451" s="32" t="str">
        <f>IF($A$20=1,IF(UDDS!F1451="","",UDDS!F1451),IF($A$20=2,IF('FTP-75'!F1451="","",'FTP-75'!F1451),IF($A$20=3, IF('US06'!F1451="","",'US06'!F1451),IF($A$20=4, IF(NEDC!E1451="","", NEDC!E1451),IF($A$20=5, IF('JPN10-15'!E1451="","",'JPN10-15'!E1451),IF($A$20=6, IF(WLTC!F1451="","", WLTC!F1451),IF($A$20=7, IF('New Cycle 1'!E1451="","", 'New Cycle 1'!E1451),IF($A$20=8, IF('New Cycle 2'!E1451="","", 'New Cycle 2'!E1451),IF($A$20=9, IF('New Cycle 3'!E1451="","", 'New Cycle 3'!E1451),"")))))))))</f>
        <v/>
      </c>
      <c r="U1451" s="32" t="str">
        <f>IF($A$20=1,IF(UDDS!G1451="","",UDDS!G1451),IF($A$20=2,IF('FTP-75'!G1451="","",'FTP-75'!G1451),IF($A$20=3, IF('US06'!G1451="","",'US06'!G1451),IF($A$20=4, IF(NEDC!F1451="","", NEDC!F1451),IF($A$20=5, IF('JPN10-15'!F1451="","",'JPN10-15'!F1451),IF($A$20=6, IF(WLTC!G1451="","", WLTC!G1451),IF($A$20=7, IF('New Cycle 1'!F1451="","", 'New Cycle 1'!F1451),IF($A$20=8, IF('New Cycle 2'!F1451="","", 'New Cycle 2'!F1451),IF($A$20=9, IF('New Cycle 3'!F1451="","", 'New Cycle 3'!F1451),"")))))))))</f>
        <v/>
      </c>
    </row>
    <row r="1452" spans="16:21" x14ac:dyDescent="0.25">
      <c r="P1452" s="8" t="str">
        <f>IF($A$20=1,IF(UDDS!A1452="","",UDDS!A1452),IF($A$20=2,IF('FTP-75'!A1452="","",'FTP-75'!A1452),IF($A$20=3, IF('US06'!A1452="","",'US06'!A1452),IF($A$20=4, IF(NEDC!A1452="","", NEDC!A1452),IF($A$20=5, IF('JPN10-15'!A1452="","",'JPN10-15'!A1452),IF($A$20=6, IF(WLTC!B1452="","", WLTC!B1452),IF($A$20=7, IF('New Cycle 1'!A1452="","", 'New Cycle 1'!A1452),IF($A$20=8, IF('New Cycle 2'!A1452="","", 'New Cycle 3'!A1452),IF($A$20=9, IF('New Cycle 3'!A1452="","", 'New Cycle 3'!A1452),"")))))))))</f>
        <v/>
      </c>
      <c r="Q1452" s="32" t="str">
        <f>IF($A$20=1,IF(UDDS!C1452="","",UDDS!C1452),IF($A$20=2,IF('FTP-75'!C1452="","",'FTP-75'!C1452),IF($A$20=3, IF('US06'!C1452="","",'US06'!C1452),IF($A$20=4, IF(NEDC!B1452="","", NEDC!B1452),IF($A$20=5, IF('JPN10-15'!B1452="","",'JPN10-15'!B1452),IF($A$20=6, IF(WLTC!C1452="","", WLTC!C1452),IF($A$20=7, IF('New Cycle 1'!B1452="","", 'New Cycle 1'!B1452),IF($A$20=8, IF('New Cycle 2'!B1452="","", 'New Cycle 2'!B1452),IF($A$20=9, IF('New Cycle 3'!B1452="","", 'New Cycle 3'!B1452),"")))))))))</f>
        <v/>
      </c>
      <c r="R1452" s="32" t="str">
        <f>IF($A$20=1,IF(UDDS!D1452="","",UDDS!D1452),IF($A$20=2,IF('FTP-75'!D1452="","",'FTP-75'!D1452),IF($A$20=3, IF('US06'!D1452="","",'US06'!D1452),IF($A$20=4, IF(NEDC!C1452="","", NEDC!C1452),IF($A$20=5, IF('JPN10-15'!C1452="","",'JPN10-15'!C1452),IF($A$20=6, IF(WLTC!D1452="","", WLTC!D1452),IF($A$20=7, IF('New Cycle 1'!C1452="","", 'New Cycle 1'!C1452),IF($A$20=8, IF('New Cycle 2'!C1452="","", 'New Cycle 2'!C1452),IF($A$20=9, IF('New Cycle 3'!C1452="","", 'New Cycle 3'!C1452),"")))))))))</f>
        <v/>
      </c>
      <c r="S1452" s="32" t="str">
        <f>IF($A$20=1,IF(UDDS!E1452="","",UDDS!E1452),IF($A$20=2,IF('FTP-75'!E1452="","",'FTP-75'!E1452),IF($A$20=3, IF('US06'!E1452="","",'US06'!E1452),IF($A$20=4, IF(NEDC!D1452="","", NEDC!D1452),IF($A$20=5, IF('JPN10-15'!D1452="","",'JPN10-15'!D1452),IF($A$20=6, IF(WLTC!E1452="","", WLTC!E1452),IF($A$20=7, IF('New Cycle 1'!D1452="","", 'New Cycle 1'!D1452),IF($A$20=8, IF('New Cycle 2'!D1452="","", 'New Cycle 2'!D1452),IF($A$20=9, IF('New Cycle 3'!D1452="","", 'New Cycle 3'!D1452),"")))))))))</f>
        <v/>
      </c>
      <c r="T1452" s="32" t="str">
        <f>IF($A$20=1,IF(UDDS!F1452="","",UDDS!F1452),IF($A$20=2,IF('FTP-75'!F1452="","",'FTP-75'!F1452),IF($A$20=3, IF('US06'!F1452="","",'US06'!F1452),IF($A$20=4, IF(NEDC!E1452="","", NEDC!E1452),IF($A$20=5, IF('JPN10-15'!E1452="","",'JPN10-15'!E1452),IF($A$20=6, IF(WLTC!F1452="","", WLTC!F1452),IF($A$20=7, IF('New Cycle 1'!E1452="","", 'New Cycle 1'!E1452),IF($A$20=8, IF('New Cycle 2'!E1452="","", 'New Cycle 2'!E1452),IF($A$20=9, IF('New Cycle 3'!E1452="","", 'New Cycle 3'!E1452),"")))))))))</f>
        <v/>
      </c>
      <c r="U1452" s="32" t="str">
        <f>IF($A$20=1,IF(UDDS!G1452="","",UDDS!G1452),IF($A$20=2,IF('FTP-75'!G1452="","",'FTP-75'!G1452),IF($A$20=3, IF('US06'!G1452="","",'US06'!G1452),IF($A$20=4, IF(NEDC!F1452="","", NEDC!F1452),IF($A$20=5, IF('JPN10-15'!F1452="","",'JPN10-15'!F1452),IF($A$20=6, IF(WLTC!G1452="","", WLTC!G1452),IF($A$20=7, IF('New Cycle 1'!F1452="","", 'New Cycle 1'!F1452),IF($A$20=8, IF('New Cycle 2'!F1452="","", 'New Cycle 2'!F1452),IF($A$20=9, IF('New Cycle 3'!F1452="","", 'New Cycle 3'!F1452),"")))))))))</f>
        <v/>
      </c>
    </row>
    <row r="1453" spans="16:21" x14ac:dyDescent="0.25">
      <c r="P1453" s="8" t="str">
        <f>IF($A$20=1,IF(UDDS!A1453="","",UDDS!A1453),IF($A$20=2,IF('FTP-75'!A1453="","",'FTP-75'!A1453),IF($A$20=3, IF('US06'!A1453="","",'US06'!A1453),IF($A$20=4, IF(NEDC!A1453="","", NEDC!A1453),IF($A$20=5, IF('JPN10-15'!A1453="","",'JPN10-15'!A1453),IF($A$20=6, IF(WLTC!B1453="","", WLTC!B1453),IF($A$20=7, IF('New Cycle 1'!A1453="","", 'New Cycle 1'!A1453),IF($A$20=8, IF('New Cycle 2'!A1453="","", 'New Cycle 3'!A1453),IF($A$20=9, IF('New Cycle 3'!A1453="","", 'New Cycle 3'!A1453),"")))))))))</f>
        <v/>
      </c>
      <c r="Q1453" s="32" t="str">
        <f>IF($A$20=1,IF(UDDS!C1453="","",UDDS!C1453),IF($A$20=2,IF('FTP-75'!C1453="","",'FTP-75'!C1453),IF($A$20=3, IF('US06'!C1453="","",'US06'!C1453),IF($A$20=4, IF(NEDC!B1453="","", NEDC!B1453),IF($A$20=5, IF('JPN10-15'!B1453="","",'JPN10-15'!B1453),IF($A$20=6, IF(WLTC!C1453="","", WLTC!C1453),IF($A$20=7, IF('New Cycle 1'!B1453="","", 'New Cycle 1'!B1453),IF($A$20=8, IF('New Cycle 2'!B1453="","", 'New Cycle 2'!B1453),IF($A$20=9, IF('New Cycle 3'!B1453="","", 'New Cycle 3'!B1453),"")))))))))</f>
        <v/>
      </c>
      <c r="R1453" s="32" t="str">
        <f>IF($A$20=1,IF(UDDS!D1453="","",UDDS!D1453),IF($A$20=2,IF('FTP-75'!D1453="","",'FTP-75'!D1453),IF($A$20=3, IF('US06'!D1453="","",'US06'!D1453),IF($A$20=4, IF(NEDC!C1453="","", NEDC!C1453),IF($A$20=5, IF('JPN10-15'!C1453="","",'JPN10-15'!C1453),IF($A$20=6, IF(WLTC!D1453="","", WLTC!D1453),IF($A$20=7, IF('New Cycle 1'!C1453="","", 'New Cycle 1'!C1453),IF($A$20=8, IF('New Cycle 2'!C1453="","", 'New Cycle 2'!C1453),IF($A$20=9, IF('New Cycle 3'!C1453="","", 'New Cycle 3'!C1453),"")))))))))</f>
        <v/>
      </c>
      <c r="S1453" s="32" t="str">
        <f>IF($A$20=1,IF(UDDS!E1453="","",UDDS!E1453),IF($A$20=2,IF('FTP-75'!E1453="","",'FTP-75'!E1453),IF($A$20=3, IF('US06'!E1453="","",'US06'!E1453),IF($A$20=4, IF(NEDC!D1453="","", NEDC!D1453),IF($A$20=5, IF('JPN10-15'!D1453="","",'JPN10-15'!D1453),IF($A$20=6, IF(WLTC!E1453="","", WLTC!E1453),IF($A$20=7, IF('New Cycle 1'!D1453="","", 'New Cycle 1'!D1453),IF($A$20=8, IF('New Cycle 2'!D1453="","", 'New Cycle 2'!D1453),IF($A$20=9, IF('New Cycle 3'!D1453="","", 'New Cycle 3'!D1453),"")))))))))</f>
        <v/>
      </c>
      <c r="T1453" s="32" t="str">
        <f>IF($A$20=1,IF(UDDS!F1453="","",UDDS!F1453),IF($A$20=2,IF('FTP-75'!F1453="","",'FTP-75'!F1453),IF($A$20=3, IF('US06'!F1453="","",'US06'!F1453),IF($A$20=4, IF(NEDC!E1453="","", NEDC!E1453),IF($A$20=5, IF('JPN10-15'!E1453="","",'JPN10-15'!E1453),IF($A$20=6, IF(WLTC!F1453="","", WLTC!F1453),IF($A$20=7, IF('New Cycle 1'!E1453="","", 'New Cycle 1'!E1453),IF($A$20=8, IF('New Cycle 2'!E1453="","", 'New Cycle 2'!E1453),IF($A$20=9, IF('New Cycle 3'!E1453="","", 'New Cycle 3'!E1453),"")))))))))</f>
        <v/>
      </c>
      <c r="U1453" s="32" t="str">
        <f>IF($A$20=1,IF(UDDS!G1453="","",UDDS!G1453),IF($A$20=2,IF('FTP-75'!G1453="","",'FTP-75'!G1453),IF($A$20=3, IF('US06'!G1453="","",'US06'!G1453),IF($A$20=4, IF(NEDC!F1453="","", NEDC!F1453),IF($A$20=5, IF('JPN10-15'!F1453="","",'JPN10-15'!F1453),IF($A$20=6, IF(WLTC!G1453="","", WLTC!G1453),IF($A$20=7, IF('New Cycle 1'!F1453="","", 'New Cycle 1'!F1453),IF($A$20=8, IF('New Cycle 2'!F1453="","", 'New Cycle 2'!F1453),IF($A$20=9, IF('New Cycle 3'!F1453="","", 'New Cycle 3'!F1453),"")))))))))</f>
        <v/>
      </c>
    </row>
    <row r="1454" spans="16:21" x14ac:dyDescent="0.25">
      <c r="P1454" s="8" t="str">
        <f>IF($A$20=1,IF(UDDS!A1454="","",UDDS!A1454),IF($A$20=2,IF('FTP-75'!A1454="","",'FTP-75'!A1454),IF($A$20=3, IF('US06'!A1454="","",'US06'!A1454),IF($A$20=4, IF(NEDC!A1454="","", NEDC!A1454),IF($A$20=5, IF('JPN10-15'!A1454="","",'JPN10-15'!A1454),IF($A$20=6, IF(WLTC!B1454="","", WLTC!B1454),IF($A$20=7, IF('New Cycle 1'!A1454="","", 'New Cycle 1'!A1454),IF($A$20=8, IF('New Cycle 2'!A1454="","", 'New Cycle 3'!A1454),IF($A$20=9, IF('New Cycle 3'!A1454="","", 'New Cycle 3'!A1454),"")))))))))</f>
        <v/>
      </c>
      <c r="Q1454" s="32" t="str">
        <f>IF($A$20=1,IF(UDDS!C1454="","",UDDS!C1454),IF($A$20=2,IF('FTP-75'!C1454="","",'FTP-75'!C1454),IF($A$20=3, IF('US06'!C1454="","",'US06'!C1454),IF($A$20=4, IF(NEDC!B1454="","", NEDC!B1454),IF($A$20=5, IF('JPN10-15'!B1454="","",'JPN10-15'!B1454),IF($A$20=6, IF(WLTC!C1454="","", WLTC!C1454),IF($A$20=7, IF('New Cycle 1'!B1454="","", 'New Cycle 1'!B1454),IF($A$20=8, IF('New Cycle 2'!B1454="","", 'New Cycle 2'!B1454),IF($A$20=9, IF('New Cycle 3'!B1454="","", 'New Cycle 3'!B1454),"")))))))))</f>
        <v/>
      </c>
      <c r="R1454" s="32" t="str">
        <f>IF($A$20=1,IF(UDDS!D1454="","",UDDS!D1454),IF($A$20=2,IF('FTP-75'!D1454="","",'FTP-75'!D1454),IF($A$20=3, IF('US06'!D1454="","",'US06'!D1454),IF($A$20=4, IF(NEDC!C1454="","", NEDC!C1454),IF($A$20=5, IF('JPN10-15'!C1454="","",'JPN10-15'!C1454),IF($A$20=6, IF(WLTC!D1454="","", WLTC!D1454),IF($A$20=7, IF('New Cycle 1'!C1454="","", 'New Cycle 1'!C1454),IF($A$20=8, IF('New Cycle 2'!C1454="","", 'New Cycle 2'!C1454),IF($A$20=9, IF('New Cycle 3'!C1454="","", 'New Cycle 3'!C1454),"")))))))))</f>
        <v/>
      </c>
      <c r="S1454" s="32" t="str">
        <f>IF($A$20=1,IF(UDDS!E1454="","",UDDS!E1454),IF($A$20=2,IF('FTP-75'!E1454="","",'FTP-75'!E1454),IF($A$20=3, IF('US06'!E1454="","",'US06'!E1454),IF($A$20=4, IF(NEDC!D1454="","", NEDC!D1454),IF($A$20=5, IF('JPN10-15'!D1454="","",'JPN10-15'!D1454),IF($A$20=6, IF(WLTC!E1454="","", WLTC!E1454),IF($A$20=7, IF('New Cycle 1'!D1454="","", 'New Cycle 1'!D1454),IF($A$20=8, IF('New Cycle 2'!D1454="","", 'New Cycle 2'!D1454),IF($A$20=9, IF('New Cycle 3'!D1454="","", 'New Cycle 3'!D1454),"")))))))))</f>
        <v/>
      </c>
      <c r="T1454" s="32" t="str">
        <f>IF($A$20=1,IF(UDDS!F1454="","",UDDS!F1454),IF($A$20=2,IF('FTP-75'!F1454="","",'FTP-75'!F1454),IF($A$20=3, IF('US06'!F1454="","",'US06'!F1454),IF($A$20=4, IF(NEDC!E1454="","", NEDC!E1454),IF($A$20=5, IF('JPN10-15'!E1454="","",'JPN10-15'!E1454),IF($A$20=6, IF(WLTC!F1454="","", WLTC!F1454),IF($A$20=7, IF('New Cycle 1'!E1454="","", 'New Cycle 1'!E1454),IF($A$20=8, IF('New Cycle 2'!E1454="","", 'New Cycle 2'!E1454),IF($A$20=9, IF('New Cycle 3'!E1454="","", 'New Cycle 3'!E1454),"")))))))))</f>
        <v/>
      </c>
      <c r="U1454" s="32" t="str">
        <f>IF($A$20=1,IF(UDDS!G1454="","",UDDS!G1454),IF($A$20=2,IF('FTP-75'!G1454="","",'FTP-75'!G1454),IF($A$20=3, IF('US06'!G1454="","",'US06'!G1454),IF($A$20=4, IF(NEDC!F1454="","", NEDC!F1454),IF($A$20=5, IF('JPN10-15'!F1454="","",'JPN10-15'!F1454),IF($A$20=6, IF(WLTC!G1454="","", WLTC!G1454),IF($A$20=7, IF('New Cycle 1'!F1454="","", 'New Cycle 1'!F1454),IF($A$20=8, IF('New Cycle 2'!F1454="","", 'New Cycle 2'!F1454),IF($A$20=9, IF('New Cycle 3'!F1454="","", 'New Cycle 3'!F1454),"")))))))))</f>
        <v/>
      </c>
    </row>
    <row r="1455" spans="16:21" x14ac:dyDescent="0.25">
      <c r="P1455" s="8" t="str">
        <f>IF($A$20=1,IF(UDDS!A1455="","",UDDS!A1455),IF($A$20=2,IF('FTP-75'!A1455="","",'FTP-75'!A1455),IF($A$20=3, IF('US06'!A1455="","",'US06'!A1455),IF($A$20=4, IF(NEDC!A1455="","", NEDC!A1455),IF($A$20=5, IF('JPN10-15'!A1455="","",'JPN10-15'!A1455),IF($A$20=6, IF(WLTC!B1455="","", WLTC!B1455),IF($A$20=7, IF('New Cycle 1'!A1455="","", 'New Cycle 1'!A1455),IF($A$20=8, IF('New Cycle 2'!A1455="","", 'New Cycle 3'!A1455),IF($A$20=9, IF('New Cycle 3'!A1455="","", 'New Cycle 3'!A1455),"")))))))))</f>
        <v/>
      </c>
      <c r="Q1455" s="32" t="str">
        <f>IF($A$20=1,IF(UDDS!C1455="","",UDDS!C1455),IF($A$20=2,IF('FTP-75'!C1455="","",'FTP-75'!C1455),IF($A$20=3, IF('US06'!C1455="","",'US06'!C1455),IF($A$20=4, IF(NEDC!B1455="","", NEDC!B1455),IF($A$20=5, IF('JPN10-15'!B1455="","",'JPN10-15'!B1455),IF($A$20=6, IF(WLTC!C1455="","", WLTC!C1455),IF($A$20=7, IF('New Cycle 1'!B1455="","", 'New Cycle 1'!B1455),IF($A$20=8, IF('New Cycle 2'!B1455="","", 'New Cycle 2'!B1455),IF($A$20=9, IF('New Cycle 3'!B1455="","", 'New Cycle 3'!B1455),"")))))))))</f>
        <v/>
      </c>
      <c r="R1455" s="32" t="str">
        <f>IF($A$20=1,IF(UDDS!D1455="","",UDDS!D1455),IF($A$20=2,IF('FTP-75'!D1455="","",'FTP-75'!D1455),IF($A$20=3, IF('US06'!D1455="","",'US06'!D1455),IF($A$20=4, IF(NEDC!C1455="","", NEDC!C1455),IF($A$20=5, IF('JPN10-15'!C1455="","",'JPN10-15'!C1455),IF($A$20=6, IF(WLTC!D1455="","", WLTC!D1455),IF($A$20=7, IF('New Cycle 1'!C1455="","", 'New Cycle 1'!C1455),IF($A$20=8, IF('New Cycle 2'!C1455="","", 'New Cycle 2'!C1455),IF($A$20=9, IF('New Cycle 3'!C1455="","", 'New Cycle 3'!C1455),"")))))))))</f>
        <v/>
      </c>
      <c r="S1455" s="32" t="str">
        <f>IF($A$20=1,IF(UDDS!E1455="","",UDDS!E1455),IF($A$20=2,IF('FTP-75'!E1455="","",'FTP-75'!E1455),IF($A$20=3, IF('US06'!E1455="","",'US06'!E1455),IF($A$20=4, IF(NEDC!D1455="","", NEDC!D1455),IF($A$20=5, IF('JPN10-15'!D1455="","",'JPN10-15'!D1455),IF($A$20=6, IF(WLTC!E1455="","", WLTC!E1455),IF($A$20=7, IF('New Cycle 1'!D1455="","", 'New Cycle 1'!D1455),IF($A$20=8, IF('New Cycle 2'!D1455="","", 'New Cycle 2'!D1455),IF($A$20=9, IF('New Cycle 3'!D1455="","", 'New Cycle 3'!D1455),"")))))))))</f>
        <v/>
      </c>
      <c r="T1455" s="32" t="str">
        <f>IF($A$20=1,IF(UDDS!F1455="","",UDDS!F1455),IF($A$20=2,IF('FTP-75'!F1455="","",'FTP-75'!F1455),IF($A$20=3, IF('US06'!F1455="","",'US06'!F1455),IF($A$20=4, IF(NEDC!E1455="","", NEDC!E1455),IF($A$20=5, IF('JPN10-15'!E1455="","",'JPN10-15'!E1455),IF($A$20=6, IF(WLTC!F1455="","", WLTC!F1455),IF($A$20=7, IF('New Cycle 1'!E1455="","", 'New Cycle 1'!E1455),IF($A$20=8, IF('New Cycle 2'!E1455="","", 'New Cycle 2'!E1455),IF($A$20=9, IF('New Cycle 3'!E1455="","", 'New Cycle 3'!E1455),"")))))))))</f>
        <v/>
      </c>
      <c r="U1455" s="32" t="str">
        <f>IF($A$20=1,IF(UDDS!G1455="","",UDDS!G1455),IF($A$20=2,IF('FTP-75'!G1455="","",'FTP-75'!G1455),IF($A$20=3, IF('US06'!G1455="","",'US06'!G1455),IF($A$20=4, IF(NEDC!F1455="","", NEDC!F1455),IF($A$20=5, IF('JPN10-15'!F1455="","",'JPN10-15'!F1455),IF($A$20=6, IF(WLTC!G1455="","", WLTC!G1455),IF($A$20=7, IF('New Cycle 1'!F1455="","", 'New Cycle 1'!F1455),IF($A$20=8, IF('New Cycle 2'!F1455="","", 'New Cycle 2'!F1455),IF($A$20=9, IF('New Cycle 3'!F1455="","", 'New Cycle 3'!F1455),"")))))))))</f>
        <v/>
      </c>
    </row>
    <row r="1456" spans="16:21" x14ac:dyDescent="0.25">
      <c r="P1456" s="8" t="str">
        <f>IF($A$20=1,IF(UDDS!A1456="","",UDDS!A1456),IF($A$20=2,IF('FTP-75'!A1456="","",'FTP-75'!A1456),IF($A$20=3, IF('US06'!A1456="","",'US06'!A1456),IF($A$20=4, IF(NEDC!A1456="","", NEDC!A1456),IF($A$20=5, IF('JPN10-15'!A1456="","",'JPN10-15'!A1456),IF($A$20=6, IF(WLTC!B1456="","", WLTC!B1456),IF($A$20=7, IF('New Cycle 1'!A1456="","", 'New Cycle 1'!A1456),IF($A$20=8, IF('New Cycle 2'!A1456="","", 'New Cycle 3'!A1456),IF($A$20=9, IF('New Cycle 3'!A1456="","", 'New Cycle 3'!A1456),"")))))))))</f>
        <v/>
      </c>
      <c r="Q1456" s="32" t="str">
        <f>IF($A$20=1,IF(UDDS!C1456="","",UDDS!C1456),IF($A$20=2,IF('FTP-75'!C1456="","",'FTP-75'!C1456),IF($A$20=3, IF('US06'!C1456="","",'US06'!C1456),IF($A$20=4, IF(NEDC!B1456="","", NEDC!B1456),IF($A$20=5, IF('JPN10-15'!B1456="","",'JPN10-15'!B1456),IF($A$20=6, IF(WLTC!C1456="","", WLTC!C1456),IF($A$20=7, IF('New Cycle 1'!B1456="","", 'New Cycle 1'!B1456),IF($A$20=8, IF('New Cycle 2'!B1456="","", 'New Cycle 2'!B1456),IF($A$20=9, IF('New Cycle 3'!B1456="","", 'New Cycle 3'!B1456),"")))))))))</f>
        <v/>
      </c>
      <c r="R1456" s="32" t="str">
        <f>IF($A$20=1,IF(UDDS!D1456="","",UDDS!D1456),IF($A$20=2,IF('FTP-75'!D1456="","",'FTP-75'!D1456),IF($A$20=3, IF('US06'!D1456="","",'US06'!D1456),IF($A$20=4, IF(NEDC!C1456="","", NEDC!C1456),IF($A$20=5, IF('JPN10-15'!C1456="","",'JPN10-15'!C1456),IF($A$20=6, IF(WLTC!D1456="","", WLTC!D1456),IF($A$20=7, IF('New Cycle 1'!C1456="","", 'New Cycle 1'!C1456),IF($A$20=8, IF('New Cycle 2'!C1456="","", 'New Cycle 2'!C1456),IF($A$20=9, IF('New Cycle 3'!C1456="","", 'New Cycle 3'!C1456),"")))))))))</f>
        <v/>
      </c>
      <c r="S1456" s="32" t="str">
        <f>IF($A$20=1,IF(UDDS!E1456="","",UDDS!E1456),IF($A$20=2,IF('FTP-75'!E1456="","",'FTP-75'!E1456),IF($A$20=3, IF('US06'!E1456="","",'US06'!E1456),IF($A$20=4, IF(NEDC!D1456="","", NEDC!D1456),IF($A$20=5, IF('JPN10-15'!D1456="","",'JPN10-15'!D1456),IF($A$20=6, IF(WLTC!E1456="","", WLTC!E1456),IF($A$20=7, IF('New Cycle 1'!D1456="","", 'New Cycle 1'!D1456),IF($A$20=8, IF('New Cycle 2'!D1456="","", 'New Cycle 2'!D1456),IF($A$20=9, IF('New Cycle 3'!D1456="","", 'New Cycle 3'!D1456),"")))))))))</f>
        <v/>
      </c>
      <c r="T1456" s="32" t="str">
        <f>IF($A$20=1,IF(UDDS!F1456="","",UDDS!F1456),IF($A$20=2,IF('FTP-75'!F1456="","",'FTP-75'!F1456),IF($A$20=3, IF('US06'!F1456="","",'US06'!F1456),IF($A$20=4, IF(NEDC!E1456="","", NEDC!E1456),IF($A$20=5, IF('JPN10-15'!E1456="","",'JPN10-15'!E1456),IF($A$20=6, IF(WLTC!F1456="","", WLTC!F1456),IF($A$20=7, IF('New Cycle 1'!E1456="","", 'New Cycle 1'!E1456),IF($A$20=8, IF('New Cycle 2'!E1456="","", 'New Cycle 2'!E1456),IF($A$20=9, IF('New Cycle 3'!E1456="","", 'New Cycle 3'!E1456),"")))))))))</f>
        <v/>
      </c>
      <c r="U1456" s="32" t="str">
        <f>IF($A$20=1,IF(UDDS!G1456="","",UDDS!G1456),IF($A$20=2,IF('FTP-75'!G1456="","",'FTP-75'!G1456),IF($A$20=3, IF('US06'!G1456="","",'US06'!G1456),IF($A$20=4, IF(NEDC!F1456="","", NEDC!F1456),IF($A$20=5, IF('JPN10-15'!F1456="","",'JPN10-15'!F1456),IF($A$20=6, IF(WLTC!G1456="","", WLTC!G1456),IF($A$20=7, IF('New Cycle 1'!F1456="","", 'New Cycle 1'!F1456),IF($A$20=8, IF('New Cycle 2'!F1456="","", 'New Cycle 2'!F1456),IF($A$20=9, IF('New Cycle 3'!F1456="","", 'New Cycle 3'!F1456),"")))))))))</f>
        <v/>
      </c>
    </row>
    <row r="1457" spans="16:21" x14ac:dyDescent="0.25">
      <c r="P1457" s="8" t="str">
        <f>IF($A$20=1,IF(UDDS!A1457="","",UDDS!A1457),IF($A$20=2,IF('FTP-75'!A1457="","",'FTP-75'!A1457),IF($A$20=3, IF('US06'!A1457="","",'US06'!A1457),IF($A$20=4, IF(NEDC!A1457="","", NEDC!A1457),IF($A$20=5, IF('JPN10-15'!A1457="","",'JPN10-15'!A1457),IF($A$20=6, IF(WLTC!B1457="","", WLTC!B1457),IF($A$20=7, IF('New Cycle 1'!A1457="","", 'New Cycle 1'!A1457),IF($A$20=8, IF('New Cycle 2'!A1457="","", 'New Cycle 3'!A1457),IF($A$20=9, IF('New Cycle 3'!A1457="","", 'New Cycle 3'!A1457),"")))))))))</f>
        <v/>
      </c>
      <c r="Q1457" s="32" t="str">
        <f>IF($A$20=1,IF(UDDS!C1457="","",UDDS!C1457),IF($A$20=2,IF('FTP-75'!C1457="","",'FTP-75'!C1457),IF($A$20=3, IF('US06'!C1457="","",'US06'!C1457),IF($A$20=4, IF(NEDC!B1457="","", NEDC!B1457),IF($A$20=5, IF('JPN10-15'!B1457="","",'JPN10-15'!B1457),IF($A$20=6, IF(WLTC!C1457="","", WLTC!C1457),IF($A$20=7, IF('New Cycle 1'!B1457="","", 'New Cycle 1'!B1457),IF($A$20=8, IF('New Cycle 2'!B1457="","", 'New Cycle 2'!B1457),IF($A$20=9, IF('New Cycle 3'!B1457="","", 'New Cycle 3'!B1457),"")))))))))</f>
        <v/>
      </c>
      <c r="R1457" s="32" t="str">
        <f>IF($A$20=1,IF(UDDS!D1457="","",UDDS!D1457),IF($A$20=2,IF('FTP-75'!D1457="","",'FTP-75'!D1457),IF($A$20=3, IF('US06'!D1457="","",'US06'!D1457),IF($A$20=4, IF(NEDC!C1457="","", NEDC!C1457),IF($A$20=5, IF('JPN10-15'!C1457="","",'JPN10-15'!C1457),IF($A$20=6, IF(WLTC!D1457="","", WLTC!D1457),IF($A$20=7, IF('New Cycle 1'!C1457="","", 'New Cycle 1'!C1457),IF($A$20=8, IF('New Cycle 2'!C1457="","", 'New Cycle 2'!C1457),IF($A$20=9, IF('New Cycle 3'!C1457="","", 'New Cycle 3'!C1457),"")))))))))</f>
        <v/>
      </c>
      <c r="S1457" s="32" t="str">
        <f>IF($A$20=1,IF(UDDS!E1457="","",UDDS!E1457),IF($A$20=2,IF('FTP-75'!E1457="","",'FTP-75'!E1457),IF($A$20=3, IF('US06'!E1457="","",'US06'!E1457),IF($A$20=4, IF(NEDC!D1457="","", NEDC!D1457),IF($A$20=5, IF('JPN10-15'!D1457="","",'JPN10-15'!D1457),IF($A$20=6, IF(WLTC!E1457="","", WLTC!E1457),IF($A$20=7, IF('New Cycle 1'!D1457="","", 'New Cycle 1'!D1457),IF($A$20=8, IF('New Cycle 2'!D1457="","", 'New Cycle 2'!D1457),IF($A$20=9, IF('New Cycle 3'!D1457="","", 'New Cycle 3'!D1457),"")))))))))</f>
        <v/>
      </c>
      <c r="T1457" s="32" t="str">
        <f>IF($A$20=1,IF(UDDS!F1457="","",UDDS!F1457),IF($A$20=2,IF('FTP-75'!F1457="","",'FTP-75'!F1457),IF($A$20=3, IF('US06'!F1457="","",'US06'!F1457),IF($A$20=4, IF(NEDC!E1457="","", NEDC!E1457),IF($A$20=5, IF('JPN10-15'!E1457="","",'JPN10-15'!E1457),IF($A$20=6, IF(WLTC!F1457="","", WLTC!F1457),IF($A$20=7, IF('New Cycle 1'!E1457="","", 'New Cycle 1'!E1457),IF($A$20=8, IF('New Cycle 2'!E1457="","", 'New Cycle 2'!E1457),IF($A$20=9, IF('New Cycle 3'!E1457="","", 'New Cycle 3'!E1457),"")))))))))</f>
        <v/>
      </c>
      <c r="U1457" s="32" t="str">
        <f>IF($A$20=1,IF(UDDS!G1457="","",UDDS!G1457),IF($A$20=2,IF('FTP-75'!G1457="","",'FTP-75'!G1457),IF($A$20=3, IF('US06'!G1457="","",'US06'!G1457),IF($A$20=4, IF(NEDC!F1457="","", NEDC!F1457),IF($A$20=5, IF('JPN10-15'!F1457="","",'JPN10-15'!F1457),IF($A$20=6, IF(WLTC!G1457="","", WLTC!G1457),IF($A$20=7, IF('New Cycle 1'!F1457="","", 'New Cycle 1'!F1457),IF($A$20=8, IF('New Cycle 2'!F1457="","", 'New Cycle 2'!F1457),IF($A$20=9, IF('New Cycle 3'!F1457="","", 'New Cycle 3'!F1457),"")))))))))</f>
        <v/>
      </c>
    </row>
    <row r="1458" spans="16:21" x14ac:dyDescent="0.25">
      <c r="P1458" s="8" t="str">
        <f>IF($A$20=1,IF(UDDS!A1458="","",UDDS!A1458),IF($A$20=2,IF('FTP-75'!A1458="","",'FTP-75'!A1458),IF($A$20=3, IF('US06'!A1458="","",'US06'!A1458),IF($A$20=4, IF(NEDC!A1458="","", NEDC!A1458),IF($A$20=5, IF('JPN10-15'!A1458="","",'JPN10-15'!A1458),IF($A$20=6, IF(WLTC!B1458="","", WLTC!B1458),IF($A$20=7, IF('New Cycle 1'!A1458="","", 'New Cycle 1'!A1458),IF($A$20=8, IF('New Cycle 2'!A1458="","", 'New Cycle 3'!A1458),IF($A$20=9, IF('New Cycle 3'!A1458="","", 'New Cycle 3'!A1458),"")))))))))</f>
        <v/>
      </c>
      <c r="Q1458" s="32" t="str">
        <f>IF($A$20=1,IF(UDDS!C1458="","",UDDS!C1458),IF($A$20=2,IF('FTP-75'!C1458="","",'FTP-75'!C1458),IF($A$20=3, IF('US06'!C1458="","",'US06'!C1458),IF($A$20=4, IF(NEDC!B1458="","", NEDC!B1458),IF($A$20=5, IF('JPN10-15'!B1458="","",'JPN10-15'!B1458),IF($A$20=6, IF(WLTC!C1458="","", WLTC!C1458),IF($A$20=7, IF('New Cycle 1'!B1458="","", 'New Cycle 1'!B1458),IF($A$20=8, IF('New Cycle 2'!B1458="","", 'New Cycle 2'!B1458),IF($A$20=9, IF('New Cycle 3'!B1458="","", 'New Cycle 3'!B1458),"")))))))))</f>
        <v/>
      </c>
      <c r="R1458" s="32" t="str">
        <f>IF($A$20=1,IF(UDDS!D1458="","",UDDS!D1458),IF($A$20=2,IF('FTP-75'!D1458="","",'FTP-75'!D1458),IF($A$20=3, IF('US06'!D1458="","",'US06'!D1458),IF($A$20=4, IF(NEDC!C1458="","", NEDC!C1458),IF($A$20=5, IF('JPN10-15'!C1458="","",'JPN10-15'!C1458),IF($A$20=6, IF(WLTC!D1458="","", WLTC!D1458),IF($A$20=7, IF('New Cycle 1'!C1458="","", 'New Cycle 1'!C1458),IF($A$20=8, IF('New Cycle 2'!C1458="","", 'New Cycle 2'!C1458),IF($A$20=9, IF('New Cycle 3'!C1458="","", 'New Cycle 3'!C1458),"")))))))))</f>
        <v/>
      </c>
      <c r="S1458" s="32" t="str">
        <f>IF($A$20=1,IF(UDDS!E1458="","",UDDS!E1458),IF($A$20=2,IF('FTP-75'!E1458="","",'FTP-75'!E1458),IF($A$20=3, IF('US06'!E1458="","",'US06'!E1458),IF($A$20=4, IF(NEDC!D1458="","", NEDC!D1458),IF($A$20=5, IF('JPN10-15'!D1458="","",'JPN10-15'!D1458),IF($A$20=6, IF(WLTC!E1458="","", WLTC!E1458),IF($A$20=7, IF('New Cycle 1'!D1458="","", 'New Cycle 1'!D1458),IF($A$20=8, IF('New Cycle 2'!D1458="","", 'New Cycle 2'!D1458),IF($A$20=9, IF('New Cycle 3'!D1458="","", 'New Cycle 3'!D1458),"")))))))))</f>
        <v/>
      </c>
      <c r="T1458" s="32" t="str">
        <f>IF($A$20=1,IF(UDDS!F1458="","",UDDS!F1458),IF($A$20=2,IF('FTP-75'!F1458="","",'FTP-75'!F1458),IF($A$20=3, IF('US06'!F1458="","",'US06'!F1458),IF($A$20=4, IF(NEDC!E1458="","", NEDC!E1458),IF($A$20=5, IF('JPN10-15'!E1458="","",'JPN10-15'!E1458),IF($A$20=6, IF(WLTC!F1458="","", WLTC!F1458),IF($A$20=7, IF('New Cycle 1'!E1458="","", 'New Cycle 1'!E1458),IF($A$20=8, IF('New Cycle 2'!E1458="","", 'New Cycle 2'!E1458),IF($A$20=9, IF('New Cycle 3'!E1458="","", 'New Cycle 3'!E1458),"")))))))))</f>
        <v/>
      </c>
      <c r="U1458" s="32" t="str">
        <f>IF($A$20=1,IF(UDDS!G1458="","",UDDS!G1458),IF($A$20=2,IF('FTP-75'!G1458="","",'FTP-75'!G1458),IF($A$20=3, IF('US06'!G1458="","",'US06'!G1458),IF($A$20=4, IF(NEDC!F1458="","", NEDC!F1458),IF($A$20=5, IF('JPN10-15'!F1458="","",'JPN10-15'!F1458),IF($A$20=6, IF(WLTC!G1458="","", WLTC!G1458),IF($A$20=7, IF('New Cycle 1'!F1458="","", 'New Cycle 1'!F1458),IF($A$20=8, IF('New Cycle 2'!F1458="","", 'New Cycle 2'!F1458),IF($A$20=9, IF('New Cycle 3'!F1458="","", 'New Cycle 3'!F1458),"")))))))))</f>
        <v/>
      </c>
    </row>
    <row r="1459" spans="16:21" x14ac:dyDescent="0.25">
      <c r="P1459" s="8" t="str">
        <f>IF($A$20=1,IF(UDDS!A1459="","",UDDS!A1459),IF($A$20=2,IF('FTP-75'!A1459="","",'FTP-75'!A1459),IF($A$20=3, IF('US06'!A1459="","",'US06'!A1459),IF($A$20=4, IF(NEDC!A1459="","", NEDC!A1459),IF($A$20=5, IF('JPN10-15'!A1459="","",'JPN10-15'!A1459),IF($A$20=6, IF(WLTC!B1459="","", WLTC!B1459),IF($A$20=7, IF('New Cycle 1'!A1459="","", 'New Cycle 1'!A1459),IF($A$20=8, IF('New Cycle 2'!A1459="","", 'New Cycle 3'!A1459),IF($A$20=9, IF('New Cycle 3'!A1459="","", 'New Cycle 3'!A1459),"")))))))))</f>
        <v/>
      </c>
      <c r="Q1459" s="32" t="str">
        <f>IF($A$20=1,IF(UDDS!C1459="","",UDDS!C1459),IF($A$20=2,IF('FTP-75'!C1459="","",'FTP-75'!C1459),IF($A$20=3, IF('US06'!C1459="","",'US06'!C1459),IF($A$20=4, IF(NEDC!B1459="","", NEDC!B1459),IF($A$20=5, IF('JPN10-15'!B1459="","",'JPN10-15'!B1459),IF($A$20=6, IF(WLTC!C1459="","", WLTC!C1459),IF($A$20=7, IF('New Cycle 1'!B1459="","", 'New Cycle 1'!B1459),IF($A$20=8, IF('New Cycle 2'!B1459="","", 'New Cycle 2'!B1459),IF($A$20=9, IF('New Cycle 3'!B1459="","", 'New Cycle 3'!B1459),"")))))))))</f>
        <v/>
      </c>
      <c r="R1459" s="32" t="str">
        <f>IF($A$20=1,IF(UDDS!D1459="","",UDDS!D1459),IF($A$20=2,IF('FTP-75'!D1459="","",'FTP-75'!D1459),IF($A$20=3, IF('US06'!D1459="","",'US06'!D1459),IF($A$20=4, IF(NEDC!C1459="","", NEDC!C1459),IF($A$20=5, IF('JPN10-15'!C1459="","",'JPN10-15'!C1459),IF($A$20=6, IF(WLTC!D1459="","", WLTC!D1459),IF($A$20=7, IF('New Cycle 1'!C1459="","", 'New Cycle 1'!C1459),IF($A$20=8, IF('New Cycle 2'!C1459="","", 'New Cycle 2'!C1459),IF($A$20=9, IF('New Cycle 3'!C1459="","", 'New Cycle 3'!C1459),"")))))))))</f>
        <v/>
      </c>
      <c r="S1459" s="32" t="str">
        <f>IF($A$20=1,IF(UDDS!E1459="","",UDDS!E1459),IF($A$20=2,IF('FTP-75'!E1459="","",'FTP-75'!E1459),IF($A$20=3, IF('US06'!E1459="","",'US06'!E1459),IF($A$20=4, IF(NEDC!D1459="","", NEDC!D1459),IF($A$20=5, IF('JPN10-15'!D1459="","",'JPN10-15'!D1459),IF($A$20=6, IF(WLTC!E1459="","", WLTC!E1459),IF($A$20=7, IF('New Cycle 1'!D1459="","", 'New Cycle 1'!D1459),IF($A$20=8, IF('New Cycle 2'!D1459="","", 'New Cycle 2'!D1459),IF($A$20=9, IF('New Cycle 3'!D1459="","", 'New Cycle 3'!D1459),"")))))))))</f>
        <v/>
      </c>
      <c r="T1459" s="32" t="str">
        <f>IF($A$20=1,IF(UDDS!F1459="","",UDDS!F1459),IF($A$20=2,IF('FTP-75'!F1459="","",'FTP-75'!F1459),IF($A$20=3, IF('US06'!F1459="","",'US06'!F1459),IF($A$20=4, IF(NEDC!E1459="","", NEDC!E1459),IF($A$20=5, IF('JPN10-15'!E1459="","",'JPN10-15'!E1459),IF($A$20=6, IF(WLTC!F1459="","", WLTC!F1459),IF($A$20=7, IF('New Cycle 1'!E1459="","", 'New Cycle 1'!E1459),IF($A$20=8, IF('New Cycle 2'!E1459="","", 'New Cycle 2'!E1459),IF($A$20=9, IF('New Cycle 3'!E1459="","", 'New Cycle 3'!E1459),"")))))))))</f>
        <v/>
      </c>
      <c r="U1459" s="32" t="str">
        <f>IF($A$20=1,IF(UDDS!G1459="","",UDDS!G1459),IF($A$20=2,IF('FTP-75'!G1459="","",'FTP-75'!G1459),IF($A$20=3, IF('US06'!G1459="","",'US06'!G1459),IF($A$20=4, IF(NEDC!F1459="","", NEDC!F1459),IF($A$20=5, IF('JPN10-15'!F1459="","",'JPN10-15'!F1459),IF($A$20=6, IF(WLTC!G1459="","", WLTC!G1459),IF($A$20=7, IF('New Cycle 1'!F1459="","", 'New Cycle 1'!F1459),IF($A$20=8, IF('New Cycle 2'!F1459="","", 'New Cycle 2'!F1459),IF($A$20=9, IF('New Cycle 3'!F1459="","", 'New Cycle 3'!F1459),"")))))))))</f>
        <v/>
      </c>
    </row>
    <row r="1460" spans="16:21" x14ac:dyDescent="0.25">
      <c r="P1460" s="8" t="str">
        <f>IF($A$20=1,IF(UDDS!A1460="","",UDDS!A1460),IF($A$20=2,IF('FTP-75'!A1460="","",'FTP-75'!A1460),IF($A$20=3, IF('US06'!A1460="","",'US06'!A1460),IF($A$20=4, IF(NEDC!A1460="","", NEDC!A1460),IF($A$20=5, IF('JPN10-15'!A1460="","",'JPN10-15'!A1460),IF($A$20=6, IF(WLTC!B1460="","", WLTC!B1460),IF($A$20=7, IF('New Cycle 1'!A1460="","", 'New Cycle 1'!A1460),IF($A$20=8, IF('New Cycle 2'!A1460="","", 'New Cycle 3'!A1460),IF($A$20=9, IF('New Cycle 3'!A1460="","", 'New Cycle 3'!A1460),"")))))))))</f>
        <v/>
      </c>
      <c r="Q1460" s="32" t="str">
        <f>IF($A$20=1,IF(UDDS!C1460="","",UDDS!C1460),IF($A$20=2,IF('FTP-75'!C1460="","",'FTP-75'!C1460),IF($A$20=3, IF('US06'!C1460="","",'US06'!C1460),IF($A$20=4, IF(NEDC!B1460="","", NEDC!B1460),IF($A$20=5, IF('JPN10-15'!B1460="","",'JPN10-15'!B1460),IF($A$20=6, IF(WLTC!C1460="","", WLTC!C1460),IF($A$20=7, IF('New Cycle 1'!B1460="","", 'New Cycle 1'!B1460),IF($A$20=8, IF('New Cycle 2'!B1460="","", 'New Cycle 2'!B1460),IF($A$20=9, IF('New Cycle 3'!B1460="","", 'New Cycle 3'!B1460),"")))))))))</f>
        <v/>
      </c>
      <c r="R1460" s="32" t="str">
        <f>IF($A$20=1,IF(UDDS!D1460="","",UDDS!D1460),IF($A$20=2,IF('FTP-75'!D1460="","",'FTP-75'!D1460),IF($A$20=3, IF('US06'!D1460="","",'US06'!D1460),IF($A$20=4, IF(NEDC!C1460="","", NEDC!C1460),IF($A$20=5, IF('JPN10-15'!C1460="","",'JPN10-15'!C1460),IF($A$20=6, IF(WLTC!D1460="","", WLTC!D1460),IF($A$20=7, IF('New Cycle 1'!C1460="","", 'New Cycle 1'!C1460),IF($A$20=8, IF('New Cycle 2'!C1460="","", 'New Cycle 2'!C1460),IF($A$20=9, IF('New Cycle 3'!C1460="","", 'New Cycle 3'!C1460),"")))))))))</f>
        <v/>
      </c>
      <c r="S1460" s="32" t="str">
        <f>IF($A$20=1,IF(UDDS!E1460="","",UDDS!E1460),IF($A$20=2,IF('FTP-75'!E1460="","",'FTP-75'!E1460),IF($A$20=3, IF('US06'!E1460="","",'US06'!E1460),IF($A$20=4, IF(NEDC!D1460="","", NEDC!D1460),IF($A$20=5, IF('JPN10-15'!D1460="","",'JPN10-15'!D1460),IF($A$20=6, IF(WLTC!E1460="","", WLTC!E1460),IF($A$20=7, IF('New Cycle 1'!D1460="","", 'New Cycle 1'!D1460),IF($A$20=8, IF('New Cycle 2'!D1460="","", 'New Cycle 2'!D1460),IF($A$20=9, IF('New Cycle 3'!D1460="","", 'New Cycle 3'!D1460),"")))))))))</f>
        <v/>
      </c>
      <c r="T1460" s="32" t="str">
        <f>IF($A$20=1,IF(UDDS!F1460="","",UDDS!F1460),IF($A$20=2,IF('FTP-75'!F1460="","",'FTP-75'!F1460),IF($A$20=3, IF('US06'!F1460="","",'US06'!F1460),IF($A$20=4, IF(NEDC!E1460="","", NEDC!E1460),IF($A$20=5, IF('JPN10-15'!E1460="","",'JPN10-15'!E1460),IF($A$20=6, IF(WLTC!F1460="","", WLTC!F1460),IF($A$20=7, IF('New Cycle 1'!E1460="","", 'New Cycle 1'!E1460),IF($A$20=8, IF('New Cycle 2'!E1460="","", 'New Cycle 2'!E1460),IF($A$20=9, IF('New Cycle 3'!E1460="","", 'New Cycle 3'!E1460),"")))))))))</f>
        <v/>
      </c>
      <c r="U1460" s="32" t="str">
        <f>IF($A$20=1,IF(UDDS!G1460="","",UDDS!G1460),IF($A$20=2,IF('FTP-75'!G1460="","",'FTP-75'!G1460),IF($A$20=3, IF('US06'!G1460="","",'US06'!G1460),IF($A$20=4, IF(NEDC!F1460="","", NEDC!F1460),IF($A$20=5, IF('JPN10-15'!F1460="","",'JPN10-15'!F1460),IF($A$20=6, IF(WLTC!G1460="","", WLTC!G1460),IF($A$20=7, IF('New Cycle 1'!F1460="","", 'New Cycle 1'!F1460),IF($A$20=8, IF('New Cycle 2'!F1460="","", 'New Cycle 2'!F1460),IF($A$20=9, IF('New Cycle 3'!F1460="","", 'New Cycle 3'!F1460),"")))))))))</f>
        <v/>
      </c>
    </row>
    <row r="1461" spans="16:21" x14ac:dyDescent="0.25">
      <c r="P1461" s="8" t="str">
        <f>IF($A$20=1,IF(UDDS!A1461="","",UDDS!A1461),IF($A$20=2,IF('FTP-75'!A1461="","",'FTP-75'!A1461),IF($A$20=3, IF('US06'!A1461="","",'US06'!A1461),IF($A$20=4, IF(NEDC!A1461="","", NEDC!A1461),IF($A$20=5, IF('JPN10-15'!A1461="","",'JPN10-15'!A1461),IF($A$20=6, IF(WLTC!B1461="","", WLTC!B1461),IF($A$20=7, IF('New Cycle 1'!A1461="","", 'New Cycle 1'!A1461),IF($A$20=8, IF('New Cycle 2'!A1461="","", 'New Cycle 3'!A1461),IF($A$20=9, IF('New Cycle 3'!A1461="","", 'New Cycle 3'!A1461),"")))))))))</f>
        <v/>
      </c>
      <c r="Q1461" s="32" t="str">
        <f>IF($A$20=1,IF(UDDS!C1461="","",UDDS!C1461),IF($A$20=2,IF('FTP-75'!C1461="","",'FTP-75'!C1461),IF($A$20=3, IF('US06'!C1461="","",'US06'!C1461),IF($A$20=4, IF(NEDC!B1461="","", NEDC!B1461),IF($A$20=5, IF('JPN10-15'!B1461="","",'JPN10-15'!B1461),IF($A$20=6, IF(WLTC!C1461="","", WLTC!C1461),IF($A$20=7, IF('New Cycle 1'!B1461="","", 'New Cycle 1'!B1461),IF($A$20=8, IF('New Cycle 2'!B1461="","", 'New Cycle 2'!B1461),IF($A$20=9, IF('New Cycle 3'!B1461="","", 'New Cycle 3'!B1461),"")))))))))</f>
        <v/>
      </c>
      <c r="R1461" s="32" t="str">
        <f>IF($A$20=1,IF(UDDS!D1461="","",UDDS!D1461),IF($A$20=2,IF('FTP-75'!D1461="","",'FTP-75'!D1461),IF($A$20=3, IF('US06'!D1461="","",'US06'!D1461),IF($A$20=4, IF(NEDC!C1461="","", NEDC!C1461),IF($A$20=5, IF('JPN10-15'!C1461="","",'JPN10-15'!C1461),IF($A$20=6, IF(WLTC!D1461="","", WLTC!D1461),IF($A$20=7, IF('New Cycle 1'!C1461="","", 'New Cycle 1'!C1461),IF($A$20=8, IF('New Cycle 2'!C1461="","", 'New Cycle 2'!C1461),IF($A$20=9, IF('New Cycle 3'!C1461="","", 'New Cycle 3'!C1461),"")))))))))</f>
        <v/>
      </c>
      <c r="S1461" s="32" t="str">
        <f>IF($A$20=1,IF(UDDS!E1461="","",UDDS!E1461),IF($A$20=2,IF('FTP-75'!E1461="","",'FTP-75'!E1461),IF($A$20=3, IF('US06'!E1461="","",'US06'!E1461),IF($A$20=4, IF(NEDC!D1461="","", NEDC!D1461),IF($A$20=5, IF('JPN10-15'!D1461="","",'JPN10-15'!D1461),IF($A$20=6, IF(WLTC!E1461="","", WLTC!E1461),IF($A$20=7, IF('New Cycle 1'!D1461="","", 'New Cycle 1'!D1461),IF($A$20=8, IF('New Cycle 2'!D1461="","", 'New Cycle 2'!D1461),IF($A$20=9, IF('New Cycle 3'!D1461="","", 'New Cycle 3'!D1461),"")))))))))</f>
        <v/>
      </c>
      <c r="T1461" s="32" t="str">
        <f>IF($A$20=1,IF(UDDS!F1461="","",UDDS!F1461),IF($A$20=2,IF('FTP-75'!F1461="","",'FTP-75'!F1461),IF($A$20=3, IF('US06'!F1461="","",'US06'!F1461),IF($A$20=4, IF(NEDC!E1461="","", NEDC!E1461),IF($A$20=5, IF('JPN10-15'!E1461="","",'JPN10-15'!E1461),IF($A$20=6, IF(WLTC!F1461="","", WLTC!F1461),IF($A$20=7, IF('New Cycle 1'!E1461="","", 'New Cycle 1'!E1461),IF($A$20=8, IF('New Cycle 2'!E1461="","", 'New Cycle 2'!E1461),IF($A$20=9, IF('New Cycle 3'!E1461="","", 'New Cycle 3'!E1461),"")))))))))</f>
        <v/>
      </c>
      <c r="U1461" s="32" t="str">
        <f>IF($A$20=1,IF(UDDS!G1461="","",UDDS!G1461),IF($A$20=2,IF('FTP-75'!G1461="","",'FTP-75'!G1461),IF($A$20=3, IF('US06'!G1461="","",'US06'!G1461),IF($A$20=4, IF(NEDC!F1461="","", NEDC!F1461),IF($A$20=5, IF('JPN10-15'!F1461="","",'JPN10-15'!F1461),IF($A$20=6, IF(WLTC!G1461="","", WLTC!G1461),IF($A$20=7, IF('New Cycle 1'!F1461="","", 'New Cycle 1'!F1461),IF($A$20=8, IF('New Cycle 2'!F1461="","", 'New Cycle 2'!F1461),IF($A$20=9, IF('New Cycle 3'!F1461="","", 'New Cycle 3'!F1461),"")))))))))</f>
        <v/>
      </c>
    </row>
    <row r="1462" spans="16:21" x14ac:dyDescent="0.25">
      <c r="P1462" s="8" t="str">
        <f>IF($A$20=1,IF(UDDS!A1462="","",UDDS!A1462),IF($A$20=2,IF('FTP-75'!A1462="","",'FTP-75'!A1462),IF($A$20=3, IF('US06'!A1462="","",'US06'!A1462),IF($A$20=4, IF(NEDC!A1462="","", NEDC!A1462),IF($A$20=5, IF('JPN10-15'!A1462="","",'JPN10-15'!A1462),IF($A$20=6, IF(WLTC!B1462="","", WLTC!B1462),IF($A$20=7, IF('New Cycle 1'!A1462="","", 'New Cycle 1'!A1462),IF($A$20=8, IF('New Cycle 2'!A1462="","", 'New Cycle 3'!A1462),IF($A$20=9, IF('New Cycle 3'!A1462="","", 'New Cycle 3'!A1462),"")))))))))</f>
        <v/>
      </c>
      <c r="Q1462" s="32" t="str">
        <f>IF($A$20=1,IF(UDDS!C1462="","",UDDS!C1462),IF($A$20=2,IF('FTP-75'!C1462="","",'FTP-75'!C1462),IF($A$20=3, IF('US06'!C1462="","",'US06'!C1462),IF($A$20=4, IF(NEDC!B1462="","", NEDC!B1462),IF($A$20=5, IF('JPN10-15'!B1462="","",'JPN10-15'!B1462),IF($A$20=6, IF(WLTC!C1462="","", WLTC!C1462),IF($A$20=7, IF('New Cycle 1'!B1462="","", 'New Cycle 1'!B1462),IF($A$20=8, IF('New Cycle 2'!B1462="","", 'New Cycle 2'!B1462),IF($A$20=9, IF('New Cycle 3'!B1462="","", 'New Cycle 3'!B1462),"")))))))))</f>
        <v/>
      </c>
      <c r="R1462" s="32" t="str">
        <f>IF($A$20=1,IF(UDDS!D1462="","",UDDS!D1462),IF($A$20=2,IF('FTP-75'!D1462="","",'FTP-75'!D1462),IF($A$20=3, IF('US06'!D1462="","",'US06'!D1462),IF($A$20=4, IF(NEDC!C1462="","", NEDC!C1462),IF($A$20=5, IF('JPN10-15'!C1462="","",'JPN10-15'!C1462),IF($A$20=6, IF(WLTC!D1462="","", WLTC!D1462),IF($A$20=7, IF('New Cycle 1'!C1462="","", 'New Cycle 1'!C1462),IF($A$20=8, IF('New Cycle 2'!C1462="","", 'New Cycle 2'!C1462),IF($A$20=9, IF('New Cycle 3'!C1462="","", 'New Cycle 3'!C1462),"")))))))))</f>
        <v/>
      </c>
      <c r="S1462" s="32" t="str">
        <f>IF($A$20=1,IF(UDDS!E1462="","",UDDS!E1462),IF($A$20=2,IF('FTP-75'!E1462="","",'FTP-75'!E1462),IF($A$20=3, IF('US06'!E1462="","",'US06'!E1462),IF($A$20=4, IF(NEDC!D1462="","", NEDC!D1462),IF($A$20=5, IF('JPN10-15'!D1462="","",'JPN10-15'!D1462),IF($A$20=6, IF(WLTC!E1462="","", WLTC!E1462),IF($A$20=7, IF('New Cycle 1'!D1462="","", 'New Cycle 1'!D1462),IF($A$20=8, IF('New Cycle 2'!D1462="","", 'New Cycle 2'!D1462),IF($A$20=9, IF('New Cycle 3'!D1462="","", 'New Cycle 3'!D1462),"")))))))))</f>
        <v/>
      </c>
      <c r="T1462" s="32" t="str">
        <f>IF($A$20=1,IF(UDDS!F1462="","",UDDS!F1462),IF($A$20=2,IF('FTP-75'!F1462="","",'FTP-75'!F1462),IF($A$20=3, IF('US06'!F1462="","",'US06'!F1462),IF($A$20=4, IF(NEDC!E1462="","", NEDC!E1462),IF($A$20=5, IF('JPN10-15'!E1462="","",'JPN10-15'!E1462),IF($A$20=6, IF(WLTC!F1462="","", WLTC!F1462),IF($A$20=7, IF('New Cycle 1'!E1462="","", 'New Cycle 1'!E1462),IF($A$20=8, IF('New Cycle 2'!E1462="","", 'New Cycle 2'!E1462),IF($A$20=9, IF('New Cycle 3'!E1462="","", 'New Cycle 3'!E1462),"")))))))))</f>
        <v/>
      </c>
      <c r="U1462" s="32" t="str">
        <f>IF($A$20=1,IF(UDDS!G1462="","",UDDS!G1462),IF($A$20=2,IF('FTP-75'!G1462="","",'FTP-75'!G1462),IF($A$20=3, IF('US06'!G1462="","",'US06'!G1462),IF($A$20=4, IF(NEDC!F1462="","", NEDC!F1462),IF($A$20=5, IF('JPN10-15'!F1462="","",'JPN10-15'!F1462),IF($A$20=6, IF(WLTC!G1462="","", WLTC!G1462),IF($A$20=7, IF('New Cycle 1'!F1462="","", 'New Cycle 1'!F1462),IF($A$20=8, IF('New Cycle 2'!F1462="","", 'New Cycle 2'!F1462),IF($A$20=9, IF('New Cycle 3'!F1462="","", 'New Cycle 3'!F1462),"")))))))))</f>
        <v/>
      </c>
    </row>
    <row r="1463" spans="16:21" x14ac:dyDescent="0.25">
      <c r="P1463" s="8" t="str">
        <f>IF($A$20=1,IF(UDDS!A1463="","",UDDS!A1463),IF($A$20=2,IF('FTP-75'!A1463="","",'FTP-75'!A1463),IF($A$20=3, IF('US06'!A1463="","",'US06'!A1463),IF($A$20=4, IF(NEDC!A1463="","", NEDC!A1463),IF($A$20=5, IF('JPN10-15'!A1463="","",'JPN10-15'!A1463),IF($A$20=6, IF(WLTC!B1463="","", WLTC!B1463),IF($A$20=7, IF('New Cycle 1'!A1463="","", 'New Cycle 1'!A1463),IF($A$20=8, IF('New Cycle 2'!A1463="","", 'New Cycle 3'!A1463),IF($A$20=9, IF('New Cycle 3'!A1463="","", 'New Cycle 3'!A1463),"")))))))))</f>
        <v/>
      </c>
      <c r="Q1463" s="32" t="str">
        <f>IF($A$20=1,IF(UDDS!C1463="","",UDDS!C1463),IF($A$20=2,IF('FTP-75'!C1463="","",'FTP-75'!C1463),IF($A$20=3, IF('US06'!C1463="","",'US06'!C1463),IF($A$20=4, IF(NEDC!B1463="","", NEDC!B1463),IF($A$20=5, IF('JPN10-15'!B1463="","",'JPN10-15'!B1463),IF($A$20=6, IF(WLTC!C1463="","", WLTC!C1463),IF($A$20=7, IF('New Cycle 1'!B1463="","", 'New Cycle 1'!B1463),IF($A$20=8, IF('New Cycle 2'!B1463="","", 'New Cycle 2'!B1463),IF($A$20=9, IF('New Cycle 3'!B1463="","", 'New Cycle 3'!B1463),"")))))))))</f>
        <v/>
      </c>
      <c r="R1463" s="32" t="str">
        <f>IF($A$20=1,IF(UDDS!D1463="","",UDDS!D1463),IF($A$20=2,IF('FTP-75'!D1463="","",'FTP-75'!D1463),IF($A$20=3, IF('US06'!D1463="","",'US06'!D1463),IF($A$20=4, IF(NEDC!C1463="","", NEDC!C1463),IF($A$20=5, IF('JPN10-15'!C1463="","",'JPN10-15'!C1463),IF($A$20=6, IF(WLTC!D1463="","", WLTC!D1463),IF($A$20=7, IF('New Cycle 1'!C1463="","", 'New Cycle 1'!C1463),IF($A$20=8, IF('New Cycle 2'!C1463="","", 'New Cycle 2'!C1463),IF($A$20=9, IF('New Cycle 3'!C1463="","", 'New Cycle 3'!C1463),"")))))))))</f>
        <v/>
      </c>
      <c r="S1463" s="32" t="str">
        <f>IF($A$20=1,IF(UDDS!E1463="","",UDDS!E1463),IF($A$20=2,IF('FTP-75'!E1463="","",'FTP-75'!E1463),IF($A$20=3, IF('US06'!E1463="","",'US06'!E1463),IF($A$20=4, IF(NEDC!D1463="","", NEDC!D1463),IF($A$20=5, IF('JPN10-15'!D1463="","",'JPN10-15'!D1463),IF($A$20=6, IF(WLTC!E1463="","", WLTC!E1463),IF($A$20=7, IF('New Cycle 1'!D1463="","", 'New Cycle 1'!D1463),IF($A$20=8, IF('New Cycle 2'!D1463="","", 'New Cycle 2'!D1463),IF($A$20=9, IF('New Cycle 3'!D1463="","", 'New Cycle 3'!D1463),"")))))))))</f>
        <v/>
      </c>
      <c r="T1463" s="32" t="str">
        <f>IF($A$20=1,IF(UDDS!F1463="","",UDDS!F1463),IF($A$20=2,IF('FTP-75'!F1463="","",'FTP-75'!F1463),IF($A$20=3, IF('US06'!F1463="","",'US06'!F1463),IF($A$20=4, IF(NEDC!E1463="","", NEDC!E1463),IF($A$20=5, IF('JPN10-15'!E1463="","",'JPN10-15'!E1463),IF($A$20=6, IF(WLTC!F1463="","", WLTC!F1463),IF($A$20=7, IF('New Cycle 1'!E1463="","", 'New Cycle 1'!E1463),IF($A$20=8, IF('New Cycle 2'!E1463="","", 'New Cycle 2'!E1463),IF($A$20=9, IF('New Cycle 3'!E1463="","", 'New Cycle 3'!E1463),"")))))))))</f>
        <v/>
      </c>
      <c r="U1463" s="32" t="str">
        <f>IF($A$20=1,IF(UDDS!G1463="","",UDDS!G1463),IF($A$20=2,IF('FTP-75'!G1463="","",'FTP-75'!G1463),IF($A$20=3, IF('US06'!G1463="","",'US06'!G1463),IF($A$20=4, IF(NEDC!F1463="","", NEDC!F1463),IF($A$20=5, IF('JPN10-15'!F1463="","",'JPN10-15'!F1463),IF($A$20=6, IF(WLTC!G1463="","", WLTC!G1463),IF($A$20=7, IF('New Cycle 1'!F1463="","", 'New Cycle 1'!F1463),IF($A$20=8, IF('New Cycle 2'!F1463="","", 'New Cycle 2'!F1463),IF($A$20=9, IF('New Cycle 3'!F1463="","", 'New Cycle 3'!F1463),"")))))))))</f>
        <v/>
      </c>
    </row>
    <row r="1464" spans="16:21" x14ac:dyDescent="0.25">
      <c r="P1464" s="8" t="str">
        <f>IF($A$20=1,IF(UDDS!A1464="","",UDDS!A1464),IF($A$20=2,IF('FTP-75'!A1464="","",'FTP-75'!A1464),IF($A$20=3, IF('US06'!A1464="","",'US06'!A1464),IF($A$20=4, IF(NEDC!A1464="","", NEDC!A1464),IF($A$20=5, IF('JPN10-15'!A1464="","",'JPN10-15'!A1464),IF($A$20=6, IF(WLTC!B1464="","", WLTC!B1464),IF($A$20=7, IF('New Cycle 1'!A1464="","", 'New Cycle 1'!A1464),IF($A$20=8, IF('New Cycle 2'!A1464="","", 'New Cycle 3'!A1464),IF($A$20=9, IF('New Cycle 3'!A1464="","", 'New Cycle 3'!A1464),"")))))))))</f>
        <v/>
      </c>
      <c r="Q1464" s="32" t="str">
        <f>IF($A$20=1,IF(UDDS!C1464="","",UDDS!C1464),IF($A$20=2,IF('FTP-75'!C1464="","",'FTP-75'!C1464),IF($A$20=3, IF('US06'!C1464="","",'US06'!C1464),IF($A$20=4, IF(NEDC!B1464="","", NEDC!B1464),IF($A$20=5, IF('JPN10-15'!B1464="","",'JPN10-15'!B1464),IF($A$20=6, IF(WLTC!C1464="","", WLTC!C1464),IF($A$20=7, IF('New Cycle 1'!B1464="","", 'New Cycle 1'!B1464),IF($A$20=8, IF('New Cycle 2'!B1464="","", 'New Cycle 2'!B1464),IF($A$20=9, IF('New Cycle 3'!B1464="","", 'New Cycle 3'!B1464),"")))))))))</f>
        <v/>
      </c>
      <c r="R1464" s="32" t="str">
        <f>IF($A$20=1,IF(UDDS!D1464="","",UDDS!D1464),IF($A$20=2,IF('FTP-75'!D1464="","",'FTP-75'!D1464),IF($A$20=3, IF('US06'!D1464="","",'US06'!D1464),IF($A$20=4, IF(NEDC!C1464="","", NEDC!C1464),IF($A$20=5, IF('JPN10-15'!C1464="","",'JPN10-15'!C1464),IF($A$20=6, IF(WLTC!D1464="","", WLTC!D1464),IF($A$20=7, IF('New Cycle 1'!C1464="","", 'New Cycle 1'!C1464),IF($A$20=8, IF('New Cycle 2'!C1464="","", 'New Cycle 2'!C1464),IF($A$20=9, IF('New Cycle 3'!C1464="","", 'New Cycle 3'!C1464),"")))))))))</f>
        <v/>
      </c>
      <c r="S1464" s="32" t="str">
        <f>IF($A$20=1,IF(UDDS!E1464="","",UDDS!E1464),IF($A$20=2,IF('FTP-75'!E1464="","",'FTP-75'!E1464),IF($A$20=3, IF('US06'!E1464="","",'US06'!E1464),IF($A$20=4, IF(NEDC!D1464="","", NEDC!D1464),IF($A$20=5, IF('JPN10-15'!D1464="","",'JPN10-15'!D1464),IF($A$20=6, IF(WLTC!E1464="","", WLTC!E1464),IF($A$20=7, IF('New Cycle 1'!D1464="","", 'New Cycle 1'!D1464),IF($A$20=8, IF('New Cycle 2'!D1464="","", 'New Cycle 2'!D1464),IF($A$20=9, IF('New Cycle 3'!D1464="","", 'New Cycle 3'!D1464),"")))))))))</f>
        <v/>
      </c>
      <c r="T1464" s="32" t="str">
        <f>IF($A$20=1,IF(UDDS!F1464="","",UDDS!F1464),IF($A$20=2,IF('FTP-75'!F1464="","",'FTP-75'!F1464),IF($A$20=3, IF('US06'!F1464="","",'US06'!F1464),IF($A$20=4, IF(NEDC!E1464="","", NEDC!E1464),IF($A$20=5, IF('JPN10-15'!E1464="","",'JPN10-15'!E1464),IF($A$20=6, IF(WLTC!F1464="","", WLTC!F1464),IF($A$20=7, IF('New Cycle 1'!E1464="","", 'New Cycle 1'!E1464),IF($A$20=8, IF('New Cycle 2'!E1464="","", 'New Cycle 2'!E1464),IF($A$20=9, IF('New Cycle 3'!E1464="","", 'New Cycle 3'!E1464),"")))))))))</f>
        <v/>
      </c>
      <c r="U1464" s="32" t="str">
        <f>IF($A$20=1,IF(UDDS!G1464="","",UDDS!G1464),IF($A$20=2,IF('FTP-75'!G1464="","",'FTP-75'!G1464),IF($A$20=3, IF('US06'!G1464="","",'US06'!G1464),IF($A$20=4, IF(NEDC!F1464="","", NEDC!F1464),IF($A$20=5, IF('JPN10-15'!F1464="","",'JPN10-15'!F1464),IF($A$20=6, IF(WLTC!G1464="","", WLTC!G1464),IF($A$20=7, IF('New Cycle 1'!F1464="","", 'New Cycle 1'!F1464),IF($A$20=8, IF('New Cycle 2'!F1464="","", 'New Cycle 2'!F1464),IF($A$20=9, IF('New Cycle 3'!F1464="","", 'New Cycle 3'!F1464),"")))))))))</f>
        <v/>
      </c>
    </row>
    <row r="1465" spans="16:21" x14ac:dyDescent="0.25">
      <c r="P1465" s="8" t="str">
        <f>IF($A$20=1,IF(UDDS!A1465="","",UDDS!A1465),IF($A$20=2,IF('FTP-75'!A1465="","",'FTP-75'!A1465),IF($A$20=3, IF('US06'!A1465="","",'US06'!A1465),IF($A$20=4, IF(NEDC!A1465="","", NEDC!A1465),IF($A$20=5, IF('JPN10-15'!A1465="","",'JPN10-15'!A1465),IF($A$20=6, IF(WLTC!B1465="","", WLTC!B1465),IF($A$20=7, IF('New Cycle 1'!A1465="","", 'New Cycle 1'!A1465),IF($A$20=8, IF('New Cycle 2'!A1465="","", 'New Cycle 3'!A1465),IF($A$20=9, IF('New Cycle 3'!A1465="","", 'New Cycle 3'!A1465),"")))))))))</f>
        <v/>
      </c>
      <c r="Q1465" s="32" t="str">
        <f>IF($A$20=1,IF(UDDS!C1465="","",UDDS!C1465),IF($A$20=2,IF('FTP-75'!C1465="","",'FTP-75'!C1465),IF($A$20=3, IF('US06'!C1465="","",'US06'!C1465),IF($A$20=4, IF(NEDC!B1465="","", NEDC!B1465),IF($A$20=5, IF('JPN10-15'!B1465="","",'JPN10-15'!B1465),IF($A$20=6, IF(WLTC!C1465="","", WLTC!C1465),IF($A$20=7, IF('New Cycle 1'!B1465="","", 'New Cycle 1'!B1465),IF($A$20=8, IF('New Cycle 2'!B1465="","", 'New Cycle 2'!B1465),IF($A$20=9, IF('New Cycle 3'!B1465="","", 'New Cycle 3'!B1465),"")))))))))</f>
        <v/>
      </c>
      <c r="R1465" s="32" t="str">
        <f>IF($A$20=1,IF(UDDS!D1465="","",UDDS!D1465),IF($A$20=2,IF('FTP-75'!D1465="","",'FTP-75'!D1465),IF($A$20=3, IF('US06'!D1465="","",'US06'!D1465),IF($A$20=4, IF(NEDC!C1465="","", NEDC!C1465),IF($A$20=5, IF('JPN10-15'!C1465="","",'JPN10-15'!C1465),IF($A$20=6, IF(WLTC!D1465="","", WLTC!D1465),IF($A$20=7, IF('New Cycle 1'!C1465="","", 'New Cycle 1'!C1465),IF($A$20=8, IF('New Cycle 2'!C1465="","", 'New Cycle 2'!C1465),IF($A$20=9, IF('New Cycle 3'!C1465="","", 'New Cycle 3'!C1465),"")))))))))</f>
        <v/>
      </c>
      <c r="S1465" s="32" t="str">
        <f>IF($A$20=1,IF(UDDS!E1465="","",UDDS!E1465),IF($A$20=2,IF('FTP-75'!E1465="","",'FTP-75'!E1465),IF($A$20=3, IF('US06'!E1465="","",'US06'!E1465),IF($A$20=4, IF(NEDC!D1465="","", NEDC!D1465),IF($A$20=5, IF('JPN10-15'!D1465="","",'JPN10-15'!D1465),IF($A$20=6, IF(WLTC!E1465="","", WLTC!E1465),IF($A$20=7, IF('New Cycle 1'!D1465="","", 'New Cycle 1'!D1465),IF($A$20=8, IF('New Cycle 2'!D1465="","", 'New Cycle 2'!D1465),IF($A$20=9, IF('New Cycle 3'!D1465="","", 'New Cycle 3'!D1465),"")))))))))</f>
        <v/>
      </c>
      <c r="T1465" s="32" t="str">
        <f>IF($A$20=1,IF(UDDS!F1465="","",UDDS!F1465),IF($A$20=2,IF('FTP-75'!F1465="","",'FTP-75'!F1465),IF($A$20=3, IF('US06'!F1465="","",'US06'!F1465),IF($A$20=4, IF(NEDC!E1465="","", NEDC!E1465),IF($A$20=5, IF('JPN10-15'!E1465="","",'JPN10-15'!E1465),IF($A$20=6, IF(WLTC!F1465="","", WLTC!F1465),IF($A$20=7, IF('New Cycle 1'!E1465="","", 'New Cycle 1'!E1465),IF($A$20=8, IF('New Cycle 2'!E1465="","", 'New Cycle 2'!E1465),IF($A$20=9, IF('New Cycle 3'!E1465="","", 'New Cycle 3'!E1465),"")))))))))</f>
        <v/>
      </c>
      <c r="U1465" s="32" t="str">
        <f>IF($A$20=1,IF(UDDS!G1465="","",UDDS!G1465),IF($A$20=2,IF('FTP-75'!G1465="","",'FTP-75'!G1465),IF($A$20=3, IF('US06'!G1465="","",'US06'!G1465),IF($A$20=4, IF(NEDC!F1465="","", NEDC!F1465),IF($A$20=5, IF('JPN10-15'!F1465="","",'JPN10-15'!F1465),IF($A$20=6, IF(WLTC!G1465="","", WLTC!G1465),IF($A$20=7, IF('New Cycle 1'!F1465="","", 'New Cycle 1'!F1465),IF($A$20=8, IF('New Cycle 2'!F1465="","", 'New Cycle 2'!F1465),IF($A$20=9, IF('New Cycle 3'!F1465="","", 'New Cycle 3'!F1465),"")))))))))</f>
        <v/>
      </c>
    </row>
    <row r="1466" spans="16:21" x14ac:dyDescent="0.25">
      <c r="P1466" s="8" t="str">
        <f>IF($A$20=1,IF(UDDS!A1466="","",UDDS!A1466),IF($A$20=2,IF('FTP-75'!A1466="","",'FTP-75'!A1466),IF($A$20=3, IF('US06'!A1466="","",'US06'!A1466),IF($A$20=4, IF(NEDC!A1466="","", NEDC!A1466),IF($A$20=5, IF('JPN10-15'!A1466="","",'JPN10-15'!A1466),IF($A$20=6, IF(WLTC!B1466="","", WLTC!B1466),IF($A$20=7, IF('New Cycle 1'!A1466="","", 'New Cycle 1'!A1466),IF($A$20=8, IF('New Cycle 2'!A1466="","", 'New Cycle 3'!A1466),IF($A$20=9, IF('New Cycle 3'!A1466="","", 'New Cycle 3'!A1466),"")))))))))</f>
        <v/>
      </c>
      <c r="Q1466" s="32" t="str">
        <f>IF($A$20=1,IF(UDDS!C1466="","",UDDS!C1466),IF($A$20=2,IF('FTP-75'!C1466="","",'FTP-75'!C1466),IF($A$20=3, IF('US06'!C1466="","",'US06'!C1466),IF($A$20=4, IF(NEDC!B1466="","", NEDC!B1466),IF($A$20=5, IF('JPN10-15'!B1466="","",'JPN10-15'!B1466),IF($A$20=6, IF(WLTC!C1466="","", WLTC!C1466),IF($A$20=7, IF('New Cycle 1'!B1466="","", 'New Cycle 1'!B1466),IF($A$20=8, IF('New Cycle 2'!B1466="","", 'New Cycle 2'!B1466),IF($A$20=9, IF('New Cycle 3'!B1466="","", 'New Cycle 3'!B1466),"")))))))))</f>
        <v/>
      </c>
      <c r="R1466" s="32" t="str">
        <f>IF($A$20=1,IF(UDDS!D1466="","",UDDS!D1466),IF($A$20=2,IF('FTP-75'!D1466="","",'FTP-75'!D1466),IF($A$20=3, IF('US06'!D1466="","",'US06'!D1466),IF($A$20=4, IF(NEDC!C1466="","", NEDC!C1466),IF($A$20=5, IF('JPN10-15'!C1466="","",'JPN10-15'!C1466),IF($A$20=6, IF(WLTC!D1466="","", WLTC!D1466),IF($A$20=7, IF('New Cycle 1'!C1466="","", 'New Cycle 1'!C1466),IF($A$20=8, IF('New Cycle 2'!C1466="","", 'New Cycle 2'!C1466),IF($A$20=9, IF('New Cycle 3'!C1466="","", 'New Cycle 3'!C1466),"")))))))))</f>
        <v/>
      </c>
      <c r="S1466" s="32" t="str">
        <f>IF($A$20=1,IF(UDDS!E1466="","",UDDS!E1466),IF($A$20=2,IF('FTP-75'!E1466="","",'FTP-75'!E1466),IF($A$20=3, IF('US06'!E1466="","",'US06'!E1466),IF($A$20=4, IF(NEDC!D1466="","", NEDC!D1466),IF($A$20=5, IF('JPN10-15'!D1466="","",'JPN10-15'!D1466),IF($A$20=6, IF(WLTC!E1466="","", WLTC!E1466),IF($A$20=7, IF('New Cycle 1'!D1466="","", 'New Cycle 1'!D1466),IF($A$20=8, IF('New Cycle 2'!D1466="","", 'New Cycle 2'!D1466),IF($A$20=9, IF('New Cycle 3'!D1466="","", 'New Cycle 3'!D1466),"")))))))))</f>
        <v/>
      </c>
      <c r="T1466" s="32" t="str">
        <f>IF($A$20=1,IF(UDDS!F1466="","",UDDS!F1466),IF($A$20=2,IF('FTP-75'!F1466="","",'FTP-75'!F1466),IF($A$20=3, IF('US06'!F1466="","",'US06'!F1466),IF($A$20=4, IF(NEDC!E1466="","", NEDC!E1466),IF($A$20=5, IF('JPN10-15'!E1466="","",'JPN10-15'!E1466),IF($A$20=6, IF(WLTC!F1466="","", WLTC!F1466),IF($A$20=7, IF('New Cycle 1'!E1466="","", 'New Cycle 1'!E1466),IF($A$20=8, IF('New Cycle 2'!E1466="","", 'New Cycle 2'!E1466),IF($A$20=9, IF('New Cycle 3'!E1466="","", 'New Cycle 3'!E1466),"")))))))))</f>
        <v/>
      </c>
      <c r="U1466" s="32" t="str">
        <f>IF($A$20=1,IF(UDDS!G1466="","",UDDS!G1466),IF($A$20=2,IF('FTP-75'!G1466="","",'FTP-75'!G1466),IF($A$20=3, IF('US06'!G1466="","",'US06'!G1466),IF($A$20=4, IF(NEDC!F1466="","", NEDC!F1466),IF($A$20=5, IF('JPN10-15'!F1466="","",'JPN10-15'!F1466),IF($A$20=6, IF(WLTC!G1466="","", WLTC!G1466),IF($A$20=7, IF('New Cycle 1'!F1466="","", 'New Cycle 1'!F1466),IF($A$20=8, IF('New Cycle 2'!F1466="","", 'New Cycle 2'!F1466),IF($A$20=9, IF('New Cycle 3'!F1466="","", 'New Cycle 3'!F1466),"")))))))))</f>
        <v/>
      </c>
    </row>
    <row r="1467" spans="16:21" x14ac:dyDescent="0.25">
      <c r="P1467" s="8" t="str">
        <f>IF($A$20=1,IF(UDDS!A1467="","",UDDS!A1467),IF($A$20=2,IF('FTP-75'!A1467="","",'FTP-75'!A1467),IF($A$20=3, IF('US06'!A1467="","",'US06'!A1467),IF($A$20=4, IF(NEDC!A1467="","", NEDC!A1467),IF($A$20=5, IF('JPN10-15'!A1467="","",'JPN10-15'!A1467),IF($A$20=6, IF(WLTC!B1467="","", WLTC!B1467),IF($A$20=7, IF('New Cycle 1'!A1467="","", 'New Cycle 1'!A1467),IF($A$20=8, IF('New Cycle 2'!A1467="","", 'New Cycle 3'!A1467),IF($A$20=9, IF('New Cycle 3'!A1467="","", 'New Cycle 3'!A1467),"")))))))))</f>
        <v/>
      </c>
      <c r="Q1467" s="32" t="str">
        <f>IF($A$20=1,IF(UDDS!C1467="","",UDDS!C1467),IF($A$20=2,IF('FTP-75'!C1467="","",'FTP-75'!C1467),IF($A$20=3, IF('US06'!C1467="","",'US06'!C1467),IF($A$20=4, IF(NEDC!B1467="","", NEDC!B1467),IF($A$20=5, IF('JPN10-15'!B1467="","",'JPN10-15'!B1467),IF($A$20=6, IF(WLTC!C1467="","", WLTC!C1467),IF($A$20=7, IF('New Cycle 1'!B1467="","", 'New Cycle 1'!B1467),IF($A$20=8, IF('New Cycle 2'!B1467="","", 'New Cycle 2'!B1467),IF($A$20=9, IF('New Cycle 3'!B1467="","", 'New Cycle 3'!B1467),"")))))))))</f>
        <v/>
      </c>
      <c r="R1467" s="32" t="str">
        <f>IF($A$20=1,IF(UDDS!D1467="","",UDDS!D1467),IF($A$20=2,IF('FTP-75'!D1467="","",'FTP-75'!D1467),IF($A$20=3, IF('US06'!D1467="","",'US06'!D1467),IF($A$20=4, IF(NEDC!C1467="","", NEDC!C1467),IF($A$20=5, IF('JPN10-15'!C1467="","",'JPN10-15'!C1467),IF($A$20=6, IF(WLTC!D1467="","", WLTC!D1467),IF($A$20=7, IF('New Cycle 1'!C1467="","", 'New Cycle 1'!C1467),IF($A$20=8, IF('New Cycle 2'!C1467="","", 'New Cycle 2'!C1467),IF($A$20=9, IF('New Cycle 3'!C1467="","", 'New Cycle 3'!C1467),"")))))))))</f>
        <v/>
      </c>
      <c r="S1467" s="32" t="str">
        <f>IF($A$20=1,IF(UDDS!E1467="","",UDDS!E1467),IF($A$20=2,IF('FTP-75'!E1467="","",'FTP-75'!E1467),IF($A$20=3, IF('US06'!E1467="","",'US06'!E1467),IF($A$20=4, IF(NEDC!D1467="","", NEDC!D1467),IF($A$20=5, IF('JPN10-15'!D1467="","",'JPN10-15'!D1467),IF($A$20=6, IF(WLTC!E1467="","", WLTC!E1467),IF($A$20=7, IF('New Cycle 1'!D1467="","", 'New Cycle 1'!D1467),IF($A$20=8, IF('New Cycle 2'!D1467="","", 'New Cycle 2'!D1467),IF($A$20=9, IF('New Cycle 3'!D1467="","", 'New Cycle 3'!D1467),"")))))))))</f>
        <v/>
      </c>
      <c r="T1467" s="32" t="str">
        <f>IF($A$20=1,IF(UDDS!F1467="","",UDDS!F1467),IF($A$20=2,IF('FTP-75'!F1467="","",'FTP-75'!F1467),IF($A$20=3, IF('US06'!F1467="","",'US06'!F1467),IF($A$20=4, IF(NEDC!E1467="","", NEDC!E1467),IF($A$20=5, IF('JPN10-15'!E1467="","",'JPN10-15'!E1467),IF($A$20=6, IF(WLTC!F1467="","", WLTC!F1467),IF($A$20=7, IF('New Cycle 1'!E1467="","", 'New Cycle 1'!E1467),IF($A$20=8, IF('New Cycle 2'!E1467="","", 'New Cycle 2'!E1467),IF($A$20=9, IF('New Cycle 3'!E1467="","", 'New Cycle 3'!E1467),"")))))))))</f>
        <v/>
      </c>
      <c r="U1467" s="32" t="str">
        <f>IF($A$20=1,IF(UDDS!G1467="","",UDDS!G1467),IF($A$20=2,IF('FTP-75'!G1467="","",'FTP-75'!G1467),IF($A$20=3, IF('US06'!G1467="","",'US06'!G1467),IF($A$20=4, IF(NEDC!F1467="","", NEDC!F1467),IF($A$20=5, IF('JPN10-15'!F1467="","",'JPN10-15'!F1467),IF($A$20=6, IF(WLTC!G1467="","", WLTC!G1467),IF($A$20=7, IF('New Cycle 1'!F1467="","", 'New Cycle 1'!F1467),IF($A$20=8, IF('New Cycle 2'!F1467="","", 'New Cycle 2'!F1467),IF($A$20=9, IF('New Cycle 3'!F1467="","", 'New Cycle 3'!F1467),"")))))))))</f>
        <v/>
      </c>
    </row>
    <row r="1468" spans="16:21" x14ac:dyDescent="0.25">
      <c r="P1468" s="8" t="str">
        <f>IF($A$20=1,IF(UDDS!A1468="","",UDDS!A1468),IF($A$20=2,IF('FTP-75'!A1468="","",'FTP-75'!A1468),IF($A$20=3, IF('US06'!A1468="","",'US06'!A1468),IF($A$20=4, IF(NEDC!A1468="","", NEDC!A1468),IF($A$20=5, IF('JPN10-15'!A1468="","",'JPN10-15'!A1468),IF($A$20=6, IF(WLTC!B1468="","", WLTC!B1468),IF($A$20=7, IF('New Cycle 1'!A1468="","", 'New Cycle 1'!A1468),IF($A$20=8, IF('New Cycle 2'!A1468="","", 'New Cycle 3'!A1468),IF($A$20=9, IF('New Cycle 3'!A1468="","", 'New Cycle 3'!A1468),"")))))))))</f>
        <v/>
      </c>
      <c r="Q1468" s="32" t="str">
        <f>IF($A$20=1,IF(UDDS!C1468="","",UDDS!C1468),IF($A$20=2,IF('FTP-75'!C1468="","",'FTP-75'!C1468),IF($A$20=3, IF('US06'!C1468="","",'US06'!C1468),IF($A$20=4, IF(NEDC!B1468="","", NEDC!B1468),IF($A$20=5, IF('JPN10-15'!B1468="","",'JPN10-15'!B1468),IF($A$20=6, IF(WLTC!C1468="","", WLTC!C1468),IF($A$20=7, IF('New Cycle 1'!B1468="","", 'New Cycle 1'!B1468),IF($A$20=8, IF('New Cycle 2'!B1468="","", 'New Cycle 2'!B1468),IF($A$20=9, IF('New Cycle 3'!B1468="","", 'New Cycle 3'!B1468),"")))))))))</f>
        <v/>
      </c>
      <c r="R1468" s="32" t="str">
        <f>IF($A$20=1,IF(UDDS!D1468="","",UDDS!D1468),IF($A$20=2,IF('FTP-75'!D1468="","",'FTP-75'!D1468),IF($A$20=3, IF('US06'!D1468="","",'US06'!D1468),IF($A$20=4, IF(NEDC!C1468="","", NEDC!C1468),IF($A$20=5, IF('JPN10-15'!C1468="","",'JPN10-15'!C1468),IF($A$20=6, IF(WLTC!D1468="","", WLTC!D1468),IF($A$20=7, IF('New Cycle 1'!C1468="","", 'New Cycle 1'!C1468),IF($A$20=8, IF('New Cycle 2'!C1468="","", 'New Cycle 2'!C1468),IF($A$20=9, IF('New Cycle 3'!C1468="","", 'New Cycle 3'!C1468),"")))))))))</f>
        <v/>
      </c>
      <c r="S1468" s="32" t="str">
        <f>IF($A$20=1,IF(UDDS!E1468="","",UDDS!E1468),IF($A$20=2,IF('FTP-75'!E1468="","",'FTP-75'!E1468),IF($A$20=3, IF('US06'!E1468="","",'US06'!E1468),IF($A$20=4, IF(NEDC!D1468="","", NEDC!D1468),IF($A$20=5, IF('JPN10-15'!D1468="","",'JPN10-15'!D1468),IF($A$20=6, IF(WLTC!E1468="","", WLTC!E1468),IF($A$20=7, IF('New Cycle 1'!D1468="","", 'New Cycle 1'!D1468),IF($A$20=8, IF('New Cycle 2'!D1468="","", 'New Cycle 2'!D1468),IF($A$20=9, IF('New Cycle 3'!D1468="","", 'New Cycle 3'!D1468),"")))))))))</f>
        <v/>
      </c>
      <c r="T1468" s="32" t="str">
        <f>IF($A$20=1,IF(UDDS!F1468="","",UDDS!F1468),IF($A$20=2,IF('FTP-75'!F1468="","",'FTP-75'!F1468),IF($A$20=3, IF('US06'!F1468="","",'US06'!F1468),IF($A$20=4, IF(NEDC!E1468="","", NEDC!E1468),IF($A$20=5, IF('JPN10-15'!E1468="","",'JPN10-15'!E1468),IF($A$20=6, IF(WLTC!F1468="","", WLTC!F1468),IF($A$20=7, IF('New Cycle 1'!E1468="","", 'New Cycle 1'!E1468),IF($A$20=8, IF('New Cycle 2'!E1468="","", 'New Cycle 2'!E1468),IF($A$20=9, IF('New Cycle 3'!E1468="","", 'New Cycle 3'!E1468),"")))))))))</f>
        <v/>
      </c>
      <c r="U1468" s="32" t="str">
        <f>IF($A$20=1,IF(UDDS!G1468="","",UDDS!G1468),IF($A$20=2,IF('FTP-75'!G1468="","",'FTP-75'!G1468),IF($A$20=3, IF('US06'!G1468="","",'US06'!G1468),IF($A$20=4, IF(NEDC!F1468="","", NEDC!F1468),IF($A$20=5, IF('JPN10-15'!F1468="","",'JPN10-15'!F1468),IF($A$20=6, IF(WLTC!G1468="","", WLTC!G1468),IF($A$20=7, IF('New Cycle 1'!F1468="","", 'New Cycle 1'!F1468),IF($A$20=8, IF('New Cycle 2'!F1468="","", 'New Cycle 2'!F1468),IF($A$20=9, IF('New Cycle 3'!F1468="","", 'New Cycle 3'!F1468),"")))))))))</f>
        <v/>
      </c>
    </row>
    <row r="1469" spans="16:21" x14ac:dyDescent="0.25">
      <c r="P1469" s="8" t="str">
        <f>IF($A$20=1,IF(UDDS!A1469="","",UDDS!A1469),IF($A$20=2,IF('FTP-75'!A1469="","",'FTP-75'!A1469),IF($A$20=3, IF('US06'!A1469="","",'US06'!A1469),IF($A$20=4, IF(NEDC!A1469="","", NEDC!A1469),IF($A$20=5, IF('JPN10-15'!A1469="","",'JPN10-15'!A1469),IF($A$20=6, IF(WLTC!B1469="","", WLTC!B1469),IF($A$20=7, IF('New Cycle 1'!A1469="","", 'New Cycle 1'!A1469),IF($A$20=8, IF('New Cycle 2'!A1469="","", 'New Cycle 3'!A1469),IF($A$20=9, IF('New Cycle 3'!A1469="","", 'New Cycle 3'!A1469),"")))))))))</f>
        <v/>
      </c>
      <c r="Q1469" s="32" t="str">
        <f>IF($A$20=1,IF(UDDS!C1469="","",UDDS!C1469),IF($A$20=2,IF('FTP-75'!C1469="","",'FTP-75'!C1469),IF($A$20=3, IF('US06'!C1469="","",'US06'!C1469),IF($A$20=4, IF(NEDC!B1469="","", NEDC!B1469),IF($A$20=5, IF('JPN10-15'!B1469="","",'JPN10-15'!B1469),IF($A$20=6, IF(WLTC!C1469="","", WLTC!C1469),IF($A$20=7, IF('New Cycle 1'!B1469="","", 'New Cycle 1'!B1469),IF($A$20=8, IF('New Cycle 2'!B1469="","", 'New Cycle 2'!B1469),IF($A$20=9, IF('New Cycle 3'!B1469="","", 'New Cycle 3'!B1469),"")))))))))</f>
        <v/>
      </c>
      <c r="R1469" s="32" t="str">
        <f>IF($A$20=1,IF(UDDS!D1469="","",UDDS!D1469),IF($A$20=2,IF('FTP-75'!D1469="","",'FTP-75'!D1469),IF($A$20=3, IF('US06'!D1469="","",'US06'!D1469),IF($A$20=4, IF(NEDC!C1469="","", NEDC!C1469),IF($A$20=5, IF('JPN10-15'!C1469="","",'JPN10-15'!C1469),IF($A$20=6, IF(WLTC!D1469="","", WLTC!D1469),IF($A$20=7, IF('New Cycle 1'!C1469="","", 'New Cycle 1'!C1469),IF($A$20=8, IF('New Cycle 2'!C1469="","", 'New Cycle 2'!C1469),IF($A$20=9, IF('New Cycle 3'!C1469="","", 'New Cycle 3'!C1469),"")))))))))</f>
        <v/>
      </c>
      <c r="S1469" s="32" t="str">
        <f>IF($A$20=1,IF(UDDS!E1469="","",UDDS!E1469),IF($A$20=2,IF('FTP-75'!E1469="","",'FTP-75'!E1469),IF($A$20=3, IF('US06'!E1469="","",'US06'!E1469),IF($A$20=4, IF(NEDC!D1469="","", NEDC!D1469),IF($A$20=5, IF('JPN10-15'!D1469="","",'JPN10-15'!D1469),IF($A$20=6, IF(WLTC!E1469="","", WLTC!E1469),IF($A$20=7, IF('New Cycle 1'!D1469="","", 'New Cycle 1'!D1469),IF($A$20=8, IF('New Cycle 2'!D1469="","", 'New Cycle 2'!D1469),IF($A$20=9, IF('New Cycle 3'!D1469="","", 'New Cycle 3'!D1469),"")))))))))</f>
        <v/>
      </c>
      <c r="T1469" s="32" t="str">
        <f>IF($A$20=1,IF(UDDS!F1469="","",UDDS!F1469),IF($A$20=2,IF('FTP-75'!F1469="","",'FTP-75'!F1469),IF($A$20=3, IF('US06'!F1469="","",'US06'!F1469),IF($A$20=4, IF(NEDC!E1469="","", NEDC!E1469),IF($A$20=5, IF('JPN10-15'!E1469="","",'JPN10-15'!E1469),IF($A$20=6, IF(WLTC!F1469="","", WLTC!F1469),IF($A$20=7, IF('New Cycle 1'!E1469="","", 'New Cycle 1'!E1469),IF($A$20=8, IF('New Cycle 2'!E1469="","", 'New Cycle 2'!E1469),IF($A$20=9, IF('New Cycle 3'!E1469="","", 'New Cycle 3'!E1469),"")))))))))</f>
        <v/>
      </c>
      <c r="U1469" s="32" t="str">
        <f>IF($A$20=1,IF(UDDS!G1469="","",UDDS!G1469),IF($A$20=2,IF('FTP-75'!G1469="","",'FTP-75'!G1469),IF($A$20=3, IF('US06'!G1469="","",'US06'!G1469),IF($A$20=4, IF(NEDC!F1469="","", NEDC!F1469),IF($A$20=5, IF('JPN10-15'!F1469="","",'JPN10-15'!F1469),IF($A$20=6, IF(WLTC!G1469="","", WLTC!G1469),IF($A$20=7, IF('New Cycle 1'!F1469="","", 'New Cycle 1'!F1469),IF($A$20=8, IF('New Cycle 2'!F1469="","", 'New Cycle 2'!F1469),IF($A$20=9, IF('New Cycle 3'!F1469="","", 'New Cycle 3'!F1469),"")))))))))</f>
        <v/>
      </c>
    </row>
    <row r="1470" spans="16:21" x14ac:dyDescent="0.25">
      <c r="P1470" s="8" t="str">
        <f>IF($A$20=1,IF(UDDS!A1470="","",UDDS!A1470),IF($A$20=2,IF('FTP-75'!A1470="","",'FTP-75'!A1470),IF($A$20=3, IF('US06'!A1470="","",'US06'!A1470),IF($A$20=4, IF(NEDC!A1470="","", NEDC!A1470),IF($A$20=5, IF('JPN10-15'!A1470="","",'JPN10-15'!A1470),IF($A$20=6, IF(WLTC!B1470="","", WLTC!B1470),IF($A$20=7, IF('New Cycle 1'!A1470="","", 'New Cycle 1'!A1470),IF($A$20=8, IF('New Cycle 2'!A1470="","", 'New Cycle 3'!A1470),IF($A$20=9, IF('New Cycle 3'!A1470="","", 'New Cycle 3'!A1470),"")))))))))</f>
        <v/>
      </c>
      <c r="Q1470" s="32" t="str">
        <f>IF($A$20=1,IF(UDDS!C1470="","",UDDS!C1470),IF($A$20=2,IF('FTP-75'!C1470="","",'FTP-75'!C1470),IF($A$20=3, IF('US06'!C1470="","",'US06'!C1470),IF($A$20=4, IF(NEDC!B1470="","", NEDC!B1470),IF($A$20=5, IF('JPN10-15'!B1470="","",'JPN10-15'!B1470),IF($A$20=6, IF(WLTC!C1470="","", WLTC!C1470),IF($A$20=7, IF('New Cycle 1'!B1470="","", 'New Cycle 1'!B1470),IF($A$20=8, IF('New Cycle 2'!B1470="","", 'New Cycle 2'!B1470),IF($A$20=9, IF('New Cycle 3'!B1470="","", 'New Cycle 3'!B1470),"")))))))))</f>
        <v/>
      </c>
      <c r="R1470" s="32" t="str">
        <f>IF($A$20=1,IF(UDDS!D1470="","",UDDS!D1470),IF($A$20=2,IF('FTP-75'!D1470="","",'FTP-75'!D1470),IF($A$20=3, IF('US06'!D1470="","",'US06'!D1470),IF($A$20=4, IF(NEDC!C1470="","", NEDC!C1470),IF($A$20=5, IF('JPN10-15'!C1470="","",'JPN10-15'!C1470),IF($A$20=6, IF(WLTC!D1470="","", WLTC!D1470),IF($A$20=7, IF('New Cycle 1'!C1470="","", 'New Cycle 1'!C1470),IF($A$20=8, IF('New Cycle 2'!C1470="","", 'New Cycle 2'!C1470),IF($A$20=9, IF('New Cycle 3'!C1470="","", 'New Cycle 3'!C1470),"")))))))))</f>
        <v/>
      </c>
      <c r="S1470" s="32" t="str">
        <f>IF($A$20=1,IF(UDDS!E1470="","",UDDS!E1470),IF($A$20=2,IF('FTP-75'!E1470="","",'FTP-75'!E1470),IF($A$20=3, IF('US06'!E1470="","",'US06'!E1470),IF($A$20=4, IF(NEDC!D1470="","", NEDC!D1470),IF($A$20=5, IF('JPN10-15'!D1470="","",'JPN10-15'!D1470),IF($A$20=6, IF(WLTC!E1470="","", WLTC!E1470),IF($A$20=7, IF('New Cycle 1'!D1470="","", 'New Cycle 1'!D1470),IF($A$20=8, IF('New Cycle 2'!D1470="","", 'New Cycle 2'!D1470),IF($A$20=9, IF('New Cycle 3'!D1470="","", 'New Cycle 3'!D1470),"")))))))))</f>
        <v/>
      </c>
      <c r="T1470" s="32" t="str">
        <f>IF($A$20=1,IF(UDDS!F1470="","",UDDS!F1470),IF($A$20=2,IF('FTP-75'!F1470="","",'FTP-75'!F1470),IF($A$20=3, IF('US06'!F1470="","",'US06'!F1470),IF($A$20=4, IF(NEDC!E1470="","", NEDC!E1470),IF($A$20=5, IF('JPN10-15'!E1470="","",'JPN10-15'!E1470),IF($A$20=6, IF(WLTC!F1470="","", WLTC!F1470),IF($A$20=7, IF('New Cycle 1'!E1470="","", 'New Cycle 1'!E1470),IF($A$20=8, IF('New Cycle 2'!E1470="","", 'New Cycle 2'!E1470),IF($A$20=9, IF('New Cycle 3'!E1470="","", 'New Cycle 3'!E1470),"")))))))))</f>
        <v/>
      </c>
      <c r="U1470" s="32" t="str">
        <f>IF($A$20=1,IF(UDDS!G1470="","",UDDS!G1470),IF($A$20=2,IF('FTP-75'!G1470="","",'FTP-75'!G1470),IF($A$20=3, IF('US06'!G1470="","",'US06'!G1470),IF($A$20=4, IF(NEDC!F1470="","", NEDC!F1470),IF($A$20=5, IF('JPN10-15'!F1470="","",'JPN10-15'!F1470),IF($A$20=6, IF(WLTC!G1470="","", WLTC!G1470),IF($A$20=7, IF('New Cycle 1'!F1470="","", 'New Cycle 1'!F1470),IF($A$20=8, IF('New Cycle 2'!F1470="","", 'New Cycle 2'!F1470),IF($A$20=9, IF('New Cycle 3'!F1470="","", 'New Cycle 3'!F1470),"")))))))))</f>
        <v/>
      </c>
    </row>
    <row r="1471" spans="16:21" x14ac:dyDescent="0.25">
      <c r="P1471" s="8" t="str">
        <f>IF($A$20=1,IF(UDDS!A1471="","",UDDS!A1471),IF($A$20=2,IF('FTP-75'!A1471="","",'FTP-75'!A1471),IF($A$20=3, IF('US06'!A1471="","",'US06'!A1471),IF($A$20=4, IF(NEDC!A1471="","", NEDC!A1471),IF($A$20=5, IF('JPN10-15'!A1471="","",'JPN10-15'!A1471),IF($A$20=6, IF(WLTC!B1471="","", WLTC!B1471),IF($A$20=7, IF('New Cycle 1'!A1471="","", 'New Cycle 1'!A1471),IF($A$20=8, IF('New Cycle 2'!A1471="","", 'New Cycle 3'!A1471),IF($A$20=9, IF('New Cycle 3'!A1471="","", 'New Cycle 3'!A1471),"")))))))))</f>
        <v/>
      </c>
      <c r="Q1471" s="32" t="str">
        <f>IF($A$20=1,IF(UDDS!C1471="","",UDDS!C1471),IF($A$20=2,IF('FTP-75'!C1471="","",'FTP-75'!C1471),IF($A$20=3, IF('US06'!C1471="","",'US06'!C1471),IF($A$20=4, IF(NEDC!B1471="","", NEDC!B1471),IF($A$20=5, IF('JPN10-15'!B1471="","",'JPN10-15'!B1471),IF($A$20=6, IF(WLTC!C1471="","", WLTC!C1471),IF($A$20=7, IF('New Cycle 1'!B1471="","", 'New Cycle 1'!B1471),IF($A$20=8, IF('New Cycle 2'!B1471="","", 'New Cycle 2'!B1471),IF($A$20=9, IF('New Cycle 3'!B1471="","", 'New Cycle 3'!B1471),"")))))))))</f>
        <v/>
      </c>
      <c r="R1471" s="32" t="str">
        <f>IF($A$20=1,IF(UDDS!D1471="","",UDDS!D1471),IF($A$20=2,IF('FTP-75'!D1471="","",'FTP-75'!D1471),IF($A$20=3, IF('US06'!D1471="","",'US06'!D1471),IF($A$20=4, IF(NEDC!C1471="","", NEDC!C1471),IF($A$20=5, IF('JPN10-15'!C1471="","",'JPN10-15'!C1471),IF($A$20=6, IF(WLTC!D1471="","", WLTC!D1471),IF($A$20=7, IF('New Cycle 1'!C1471="","", 'New Cycle 1'!C1471),IF($A$20=8, IF('New Cycle 2'!C1471="","", 'New Cycle 2'!C1471),IF($A$20=9, IF('New Cycle 3'!C1471="","", 'New Cycle 3'!C1471),"")))))))))</f>
        <v/>
      </c>
      <c r="S1471" s="32" t="str">
        <f>IF($A$20=1,IF(UDDS!E1471="","",UDDS!E1471),IF($A$20=2,IF('FTP-75'!E1471="","",'FTP-75'!E1471),IF($A$20=3, IF('US06'!E1471="","",'US06'!E1471),IF($A$20=4, IF(NEDC!D1471="","", NEDC!D1471),IF($A$20=5, IF('JPN10-15'!D1471="","",'JPN10-15'!D1471),IF($A$20=6, IF(WLTC!E1471="","", WLTC!E1471),IF($A$20=7, IF('New Cycle 1'!D1471="","", 'New Cycle 1'!D1471),IF($A$20=8, IF('New Cycle 2'!D1471="","", 'New Cycle 2'!D1471),IF($A$20=9, IF('New Cycle 3'!D1471="","", 'New Cycle 3'!D1471),"")))))))))</f>
        <v/>
      </c>
      <c r="T1471" s="32" t="str">
        <f>IF($A$20=1,IF(UDDS!F1471="","",UDDS!F1471),IF($A$20=2,IF('FTP-75'!F1471="","",'FTP-75'!F1471),IF($A$20=3, IF('US06'!F1471="","",'US06'!F1471),IF($A$20=4, IF(NEDC!E1471="","", NEDC!E1471),IF($A$20=5, IF('JPN10-15'!E1471="","",'JPN10-15'!E1471),IF($A$20=6, IF(WLTC!F1471="","", WLTC!F1471),IF($A$20=7, IF('New Cycle 1'!E1471="","", 'New Cycle 1'!E1471),IF($A$20=8, IF('New Cycle 2'!E1471="","", 'New Cycle 2'!E1471),IF($A$20=9, IF('New Cycle 3'!E1471="","", 'New Cycle 3'!E1471),"")))))))))</f>
        <v/>
      </c>
      <c r="U1471" s="32" t="str">
        <f>IF($A$20=1,IF(UDDS!G1471="","",UDDS!G1471),IF($A$20=2,IF('FTP-75'!G1471="","",'FTP-75'!G1471),IF($A$20=3, IF('US06'!G1471="","",'US06'!G1471),IF($A$20=4, IF(NEDC!F1471="","", NEDC!F1471),IF($A$20=5, IF('JPN10-15'!F1471="","",'JPN10-15'!F1471),IF($A$20=6, IF(WLTC!G1471="","", WLTC!G1471),IF($A$20=7, IF('New Cycle 1'!F1471="","", 'New Cycle 1'!F1471),IF($A$20=8, IF('New Cycle 2'!F1471="","", 'New Cycle 2'!F1471),IF($A$20=9, IF('New Cycle 3'!F1471="","", 'New Cycle 3'!F1471),"")))))))))</f>
        <v/>
      </c>
    </row>
    <row r="1472" spans="16:21" x14ac:dyDescent="0.25">
      <c r="P1472" s="8" t="str">
        <f>IF($A$20=1,IF(UDDS!A1472="","",UDDS!A1472),IF($A$20=2,IF('FTP-75'!A1472="","",'FTP-75'!A1472),IF($A$20=3, IF('US06'!A1472="","",'US06'!A1472),IF($A$20=4, IF(NEDC!A1472="","", NEDC!A1472),IF($A$20=5, IF('JPN10-15'!A1472="","",'JPN10-15'!A1472),IF($A$20=6, IF(WLTC!B1472="","", WLTC!B1472),IF($A$20=7, IF('New Cycle 1'!A1472="","", 'New Cycle 1'!A1472),IF($A$20=8, IF('New Cycle 2'!A1472="","", 'New Cycle 3'!A1472),IF($A$20=9, IF('New Cycle 3'!A1472="","", 'New Cycle 3'!A1472),"")))))))))</f>
        <v/>
      </c>
      <c r="Q1472" s="32" t="str">
        <f>IF($A$20=1,IF(UDDS!C1472="","",UDDS!C1472),IF($A$20=2,IF('FTP-75'!C1472="","",'FTP-75'!C1472),IF($A$20=3, IF('US06'!C1472="","",'US06'!C1472),IF($A$20=4, IF(NEDC!B1472="","", NEDC!B1472),IF($A$20=5, IF('JPN10-15'!B1472="","",'JPN10-15'!B1472),IF($A$20=6, IF(WLTC!C1472="","", WLTC!C1472),IF($A$20=7, IF('New Cycle 1'!B1472="","", 'New Cycle 1'!B1472),IF($A$20=8, IF('New Cycle 2'!B1472="","", 'New Cycle 2'!B1472),IF($A$20=9, IF('New Cycle 3'!B1472="","", 'New Cycle 3'!B1472),"")))))))))</f>
        <v/>
      </c>
      <c r="R1472" s="32" t="str">
        <f>IF($A$20=1,IF(UDDS!D1472="","",UDDS!D1472),IF($A$20=2,IF('FTP-75'!D1472="","",'FTP-75'!D1472),IF($A$20=3, IF('US06'!D1472="","",'US06'!D1472),IF($A$20=4, IF(NEDC!C1472="","", NEDC!C1472),IF($A$20=5, IF('JPN10-15'!C1472="","",'JPN10-15'!C1472),IF($A$20=6, IF(WLTC!D1472="","", WLTC!D1472),IF($A$20=7, IF('New Cycle 1'!C1472="","", 'New Cycle 1'!C1472),IF($A$20=8, IF('New Cycle 2'!C1472="","", 'New Cycle 2'!C1472),IF($A$20=9, IF('New Cycle 3'!C1472="","", 'New Cycle 3'!C1472),"")))))))))</f>
        <v/>
      </c>
      <c r="S1472" s="32" t="str">
        <f>IF($A$20=1,IF(UDDS!E1472="","",UDDS!E1472),IF($A$20=2,IF('FTP-75'!E1472="","",'FTP-75'!E1472),IF($A$20=3, IF('US06'!E1472="","",'US06'!E1472),IF($A$20=4, IF(NEDC!D1472="","", NEDC!D1472),IF($A$20=5, IF('JPN10-15'!D1472="","",'JPN10-15'!D1472),IF($A$20=6, IF(WLTC!E1472="","", WLTC!E1472),IF($A$20=7, IF('New Cycle 1'!D1472="","", 'New Cycle 1'!D1472),IF($A$20=8, IF('New Cycle 2'!D1472="","", 'New Cycle 2'!D1472),IF($A$20=9, IF('New Cycle 3'!D1472="","", 'New Cycle 3'!D1472),"")))))))))</f>
        <v/>
      </c>
      <c r="T1472" s="32" t="str">
        <f>IF($A$20=1,IF(UDDS!F1472="","",UDDS!F1472),IF($A$20=2,IF('FTP-75'!F1472="","",'FTP-75'!F1472),IF($A$20=3, IF('US06'!F1472="","",'US06'!F1472),IF($A$20=4, IF(NEDC!E1472="","", NEDC!E1472),IF($A$20=5, IF('JPN10-15'!E1472="","",'JPN10-15'!E1472),IF($A$20=6, IF(WLTC!F1472="","", WLTC!F1472),IF($A$20=7, IF('New Cycle 1'!E1472="","", 'New Cycle 1'!E1472),IF($A$20=8, IF('New Cycle 2'!E1472="","", 'New Cycle 2'!E1472),IF($A$20=9, IF('New Cycle 3'!E1472="","", 'New Cycle 3'!E1472),"")))))))))</f>
        <v/>
      </c>
      <c r="U1472" s="32" t="str">
        <f>IF($A$20=1,IF(UDDS!G1472="","",UDDS!G1472),IF($A$20=2,IF('FTP-75'!G1472="","",'FTP-75'!G1472),IF($A$20=3, IF('US06'!G1472="","",'US06'!G1472),IF($A$20=4, IF(NEDC!F1472="","", NEDC!F1472),IF($A$20=5, IF('JPN10-15'!F1472="","",'JPN10-15'!F1472),IF($A$20=6, IF(WLTC!G1472="","", WLTC!G1472),IF($A$20=7, IF('New Cycle 1'!F1472="","", 'New Cycle 1'!F1472),IF($A$20=8, IF('New Cycle 2'!F1472="","", 'New Cycle 2'!F1472),IF($A$20=9, IF('New Cycle 3'!F1472="","", 'New Cycle 3'!F1472),"")))))))))</f>
        <v/>
      </c>
    </row>
    <row r="1473" spans="16:21" x14ac:dyDescent="0.25">
      <c r="P1473" s="8" t="str">
        <f>IF($A$20=1,IF(UDDS!A1473="","",UDDS!A1473),IF($A$20=2,IF('FTP-75'!A1473="","",'FTP-75'!A1473),IF($A$20=3, IF('US06'!A1473="","",'US06'!A1473),IF($A$20=4, IF(NEDC!A1473="","", NEDC!A1473),IF($A$20=5, IF('JPN10-15'!A1473="","",'JPN10-15'!A1473),IF($A$20=6, IF(WLTC!B1473="","", WLTC!B1473),IF($A$20=7, IF('New Cycle 1'!A1473="","", 'New Cycle 1'!A1473),IF($A$20=8, IF('New Cycle 2'!A1473="","", 'New Cycle 3'!A1473),IF($A$20=9, IF('New Cycle 3'!A1473="","", 'New Cycle 3'!A1473),"")))))))))</f>
        <v/>
      </c>
      <c r="Q1473" s="32" t="str">
        <f>IF($A$20=1,IF(UDDS!C1473="","",UDDS!C1473),IF($A$20=2,IF('FTP-75'!C1473="","",'FTP-75'!C1473),IF($A$20=3, IF('US06'!C1473="","",'US06'!C1473),IF($A$20=4, IF(NEDC!B1473="","", NEDC!B1473),IF($A$20=5, IF('JPN10-15'!B1473="","",'JPN10-15'!B1473),IF($A$20=6, IF(WLTC!C1473="","", WLTC!C1473),IF($A$20=7, IF('New Cycle 1'!B1473="","", 'New Cycle 1'!B1473),IF($A$20=8, IF('New Cycle 2'!B1473="","", 'New Cycle 2'!B1473),IF($A$20=9, IF('New Cycle 3'!B1473="","", 'New Cycle 3'!B1473),"")))))))))</f>
        <v/>
      </c>
      <c r="R1473" s="32" t="str">
        <f>IF($A$20=1,IF(UDDS!D1473="","",UDDS!D1473),IF($A$20=2,IF('FTP-75'!D1473="","",'FTP-75'!D1473),IF($A$20=3, IF('US06'!D1473="","",'US06'!D1473),IF($A$20=4, IF(NEDC!C1473="","", NEDC!C1473),IF($A$20=5, IF('JPN10-15'!C1473="","",'JPN10-15'!C1473),IF($A$20=6, IF(WLTC!D1473="","", WLTC!D1473),IF($A$20=7, IF('New Cycle 1'!C1473="","", 'New Cycle 1'!C1473),IF($A$20=8, IF('New Cycle 2'!C1473="","", 'New Cycle 2'!C1473),IF($A$20=9, IF('New Cycle 3'!C1473="","", 'New Cycle 3'!C1473),"")))))))))</f>
        <v/>
      </c>
      <c r="S1473" s="32" t="str">
        <f>IF($A$20=1,IF(UDDS!E1473="","",UDDS!E1473),IF($A$20=2,IF('FTP-75'!E1473="","",'FTP-75'!E1473),IF($A$20=3, IF('US06'!E1473="","",'US06'!E1473),IF($A$20=4, IF(NEDC!D1473="","", NEDC!D1473),IF($A$20=5, IF('JPN10-15'!D1473="","",'JPN10-15'!D1473),IF($A$20=6, IF(WLTC!E1473="","", WLTC!E1473),IF($A$20=7, IF('New Cycle 1'!D1473="","", 'New Cycle 1'!D1473),IF($A$20=8, IF('New Cycle 2'!D1473="","", 'New Cycle 2'!D1473),IF($A$20=9, IF('New Cycle 3'!D1473="","", 'New Cycle 3'!D1473),"")))))))))</f>
        <v/>
      </c>
      <c r="T1473" s="32" t="str">
        <f>IF($A$20=1,IF(UDDS!F1473="","",UDDS!F1473),IF($A$20=2,IF('FTP-75'!F1473="","",'FTP-75'!F1473),IF($A$20=3, IF('US06'!F1473="","",'US06'!F1473),IF($A$20=4, IF(NEDC!E1473="","", NEDC!E1473),IF($A$20=5, IF('JPN10-15'!E1473="","",'JPN10-15'!E1473),IF($A$20=6, IF(WLTC!F1473="","", WLTC!F1473),IF($A$20=7, IF('New Cycle 1'!E1473="","", 'New Cycle 1'!E1473),IF($A$20=8, IF('New Cycle 2'!E1473="","", 'New Cycle 2'!E1473),IF($A$20=9, IF('New Cycle 3'!E1473="","", 'New Cycle 3'!E1473),"")))))))))</f>
        <v/>
      </c>
      <c r="U1473" s="32" t="str">
        <f>IF($A$20=1,IF(UDDS!G1473="","",UDDS!G1473),IF($A$20=2,IF('FTP-75'!G1473="","",'FTP-75'!G1473),IF($A$20=3, IF('US06'!G1473="","",'US06'!G1473),IF($A$20=4, IF(NEDC!F1473="","", NEDC!F1473),IF($A$20=5, IF('JPN10-15'!F1473="","",'JPN10-15'!F1473),IF($A$20=6, IF(WLTC!G1473="","", WLTC!G1473),IF($A$20=7, IF('New Cycle 1'!F1473="","", 'New Cycle 1'!F1473),IF($A$20=8, IF('New Cycle 2'!F1473="","", 'New Cycle 2'!F1473),IF($A$20=9, IF('New Cycle 3'!F1473="","", 'New Cycle 3'!F1473),"")))))))))</f>
        <v/>
      </c>
    </row>
    <row r="1474" spans="16:21" x14ac:dyDescent="0.25">
      <c r="P1474" s="8" t="str">
        <f>IF($A$20=1,IF(UDDS!A1474="","",UDDS!A1474),IF($A$20=2,IF('FTP-75'!A1474="","",'FTP-75'!A1474),IF($A$20=3, IF('US06'!A1474="","",'US06'!A1474),IF($A$20=4, IF(NEDC!A1474="","", NEDC!A1474),IF($A$20=5, IF('JPN10-15'!A1474="","",'JPN10-15'!A1474),IF($A$20=6, IF(WLTC!B1474="","", WLTC!B1474),IF($A$20=7, IF('New Cycle 1'!A1474="","", 'New Cycle 1'!A1474),IF($A$20=8, IF('New Cycle 2'!A1474="","", 'New Cycle 3'!A1474),IF($A$20=9, IF('New Cycle 3'!A1474="","", 'New Cycle 3'!A1474),"")))))))))</f>
        <v/>
      </c>
      <c r="Q1474" s="32" t="str">
        <f>IF($A$20=1,IF(UDDS!C1474="","",UDDS!C1474),IF($A$20=2,IF('FTP-75'!C1474="","",'FTP-75'!C1474),IF($A$20=3, IF('US06'!C1474="","",'US06'!C1474),IF($A$20=4, IF(NEDC!B1474="","", NEDC!B1474),IF($A$20=5, IF('JPN10-15'!B1474="","",'JPN10-15'!B1474),IF($A$20=6, IF(WLTC!C1474="","", WLTC!C1474),IF($A$20=7, IF('New Cycle 1'!B1474="","", 'New Cycle 1'!B1474),IF($A$20=8, IF('New Cycle 2'!B1474="","", 'New Cycle 2'!B1474),IF($A$20=9, IF('New Cycle 3'!B1474="","", 'New Cycle 3'!B1474),"")))))))))</f>
        <v/>
      </c>
      <c r="R1474" s="32" t="str">
        <f>IF($A$20=1,IF(UDDS!D1474="","",UDDS!D1474),IF($A$20=2,IF('FTP-75'!D1474="","",'FTP-75'!D1474),IF($A$20=3, IF('US06'!D1474="","",'US06'!D1474),IF($A$20=4, IF(NEDC!C1474="","", NEDC!C1474),IF($A$20=5, IF('JPN10-15'!C1474="","",'JPN10-15'!C1474),IF($A$20=6, IF(WLTC!D1474="","", WLTC!D1474),IF($A$20=7, IF('New Cycle 1'!C1474="","", 'New Cycle 1'!C1474),IF($A$20=8, IF('New Cycle 2'!C1474="","", 'New Cycle 2'!C1474),IF($A$20=9, IF('New Cycle 3'!C1474="","", 'New Cycle 3'!C1474),"")))))))))</f>
        <v/>
      </c>
      <c r="S1474" s="32" t="str">
        <f>IF($A$20=1,IF(UDDS!E1474="","",UDDS!E1474),IF($A$20=2,IF('FTP-75'!E1474="","",'FTP-75'!E1474),IF($A$20=3, IF('US06'!E1474="","",'US06'!E1474),IF($A$20=4, IF(NEDC!D1474="","", NEDC!D1474),IF($A$20=5, IF('JPN10-15'!D1474="","",'JPN10-15'!D1474),IF($A$20=6, IF(WLTC!E1474="","", WLTC!E1474),IF($A$20=7, IF('New Cycle 1'!D1474="","", 'New Cycle 1'!D1474),IF($A$20=8, IF('New Cycle 2'!D1474="","", 'New Cycle 2'!D1474),IF($A$20=9, IF('New Cycle 3'!D1474="","", 'New Cycle 3'!D1474),"")))))))))</f>
        <v/>
      </c>
      <c r="T1474" s="32" t="str">
        <f>IF($A$20=1,IF(UDDS!F1474="","",UDDS!F1474),IF($A$20=2,IF('FTP-75'!F1474="","",'FTP-75'!F1474),IF($A$20=3, IF('US06'!F1474="","",'US06'!F1474),IF($A$20=4, IF(NEDC!E1474="","", NEDC!E1474),IF($A$20=5, IF('JPN10-15'!E1474="","",'JPN10-15'!E1474),IF($A$20=6, IF(WLTC!F1474="","", WLTC!F1474),IF($A$20=7, IF('New Cycle 1'!E1474="","", 'New Cycle 1'!E1474),IF($A$20=8, IF('New Cycle 2'!E1474="","", 'New Cycle 2'!E1474),IF($A$20=9, IF('New Cycle 3'!E1474="","", 'New Cycle 3'!E1474),"")))))))))</f>
        <v/>
      </c>
      <c r="U1474" s="32" t="str">
        <f>IF($A$20=1,IF(UDDS!G1474="","",UDDS!G1474),IF($A$20=2,IF('FTP-75'!G1474="","",'FTP-75'!G1474),IF($A$20=3, IF('US06'!G1474="","",'US06'!G1474),IF($A$20=4, IF(NEDC!F1474="","", NEDC!F1474),IF($A$20=5, IF('JPN10-15'!F1474="","",'JPN10-15'!F1474),IF($A$20=6, IF(WLTC!G1474="","", WLTC!G1474),IF($A$20=7, IF('New Cycle 1'!F1474="","", 'New Cycle 1'!F1474),IF($A$20=8, IF('New Cycle 2'!F1474="","", 'New Cycle 2'!F1474),IF($A$20=9, IF('New Cycle 3'!F1474="","", 'New Cycle 3'!F1474),"")))))))))</f>
        <v/>
      </c>
    </row>
    <row r="1475" spans="16:21" x14ac:dyDescent="0.25">
      <c r="P1475" s="8" t="str">
        <f>IF($A$20=1,IF(UDDS!A1475="","",UDDS!A1475),IF($A$20=2,IF('FTP-75'!A1475="","",'FTP-75'!A1475),IF($A$20=3, IF('US06'!A1475="","",'US06'!A1475),IF($A$20=4, IF(NEDC!A1475="","", NEDC!A1475),IF($A$20=5, IF('JPN10-15'!A1475="","",'JPN10-15'!A1475),IF($A$20=6, IF(WLTC!B1475="","", WLTC!B1475),IF($A$20=7, IF('New Cycle 1'!A1475="","", 'New Cycle 1'!A1475),IF($A$20=8, IF('New Cycle 2'!A1475="","", 'New Cycle 3'!A1475),IF($A$20=9, IF('New Cycle 3'!A1475="","", 'New Cycle 3'!A1475),"")))))))))</f>
        <v/>
      </c>
      <c r="Q1475" s="32" t="str">
        <f>IF($A$20=1,IF(UDDS!C1475="","",UDDS!C1475),IF($A$20=2,IF('FTP-75'!C1475="","",'FTP-75'!C1475),IF($A$20=3, IF('US06'!C1475="","",'US06'!C1475),IF($A$20=4, IF(NEDC!B1475="","", NEDC!B1475),IF($A$20=5, IF('JPN10-15'!B1475="","",'JPN10-15'!B1475),IF($A$20=6, IF(WLTC!C1475="","", WLTC!C1475),IF($A$20=7, IF('New Cycle 1'!B1475="","", 'New Cycle 1'!B1475),IF($A$20=8, IF('New Cycle 2'!B1475="","", 'New Cycle 2'!B1475),IF($A$20=9, IF('New Cycle 3'!B1475="","", 'New Cycle 3'!B1475),"")))))))))</f>
        <v/>
      </c>
      <c r="R1475" s="32" t="str">
        <f>IF($A$20=1,IF(UDDS!D1475="","",UDDS!D1475),IF($A$20=2,IF('FTP-75'!D1475="","",'FTP-75'!D1475),IF($A$20=3, IF('US06'!D1475="","",'US06'!D1475),IF($A$20=4, IF(NEDC!C1475="","", NEDC!C1475),IF($A$20=5, IF('JPN10-15'!C1475="","",'JPN10-15'!C1475),IF($A$20=6, IF(WLTC!D1475="","", WLTC!D1475),IF($A$20=7, IF('New Cycle 1'!C1475="","", 'New Cycle 1'!C1475),IF($A$20=8, IF('New Cycle 2'!C1475="","", 'New Cycle 2'!C1475),IF($A$20=9, IF('New Cycle 3'!C1475="","", 'New Cycle 3'!C1475),"")))))))))</f>
        <v/>
      </c>
      <c r="S1475" s="32" t="str">
        <f>IF($A$20=1,IF(UDDS!E1475="","",UDDS!E1475),IF($A$20=2,IF('FTP-75'!E1475="","",'FTP-75'!E1475),IF($A$20=3, IF('US06'!E1475="","",'US06'!E1475),IF($A$20=4, IF(NEDC!D1475="","", NEDC!D1475),IF($A$20=5, IF('JPN10-15'!D1475="","",'JPN10-15'!D1475),IF($A$20=6, IF(WLTC!E1475="","", WLTC!E1475),IF($A$20=7, IF('New Cycle 1'!D1475="","", 'New Cycle 1'!D1475),IF($A$20=8, IF('New Cycle 2'!D1475="","", 'New Cycle 2'!D1475),IF($A$20=9, IF('New Cycle 3'!D1475="","", 'New Cycle 3'!D1475),"")))))))))</f>
        <v/>
      </c>
      <c r="T1475" s="32" t="str">
        <f>IF($A$20=1,IF(UDDS!F1475="","",UDDS!F1475),IF($A$20=2,IF('FTP-75'!F1475="","",'FTP-75'!F1475),IF($A$20=3, IF('US06'!F1475="","",'US06'!F1475),IF($A$20=4, IF(NEDC!E1475="","", NEDC!E1475),IF($A$20=5, IF('JPN10-15'!E1475="","",'JPN10-15'!E1475),IF($A$20=6, IF(WLTC!F1475="","", WLTC!F1475),IF($A$20=7, IF('New Cycle 1'!E1475="","", 'New Cycle 1'!E1475),IF($A$20=8, IF('New Cycle 2'!E1475="","", 'New Cycle 2'!E1475),IF($A$20=9, IF('New Cycle 3'!E1475="","", 'New Cycle 3'!E1475),"")))))))))</f>
        <v/>
      </c>
      <c r="U1475" s="32" t="str">
        <f>IF($A$20=1,IF(UDDS!G1475="","",UDDS!G1475),IF($A$20=2,IF('FTP-75'!G1475="","",'FTP-75'!G1475),IF($A$20=3, IF('US06'!G1475="","",'US06'!G1475),IF($A$20=4, IF(NEDC!F1475="","", NEDC!F1475),IF($A$20=5, IF('JPN10-15'!F1475="","",'JPN10-15'!F1475),IF($A$20=6, IF(WLTC!G1475="","", WLTC!G1475),IF($A$20=7, IF('New Cycle 1'!F1475="","", 'New Cycle 1'!F1475),IF($A$20=8, IF('New Cycle 2'!F1475="","", 'New Cycle 2'!F1475),IF($A$20=9, IF('New Cycle 3'!F1475="","", 'New Cycle 3'!F1475),"")))))))))</f>
        <v/>
      </c>
    </row>
    <row r="1476" spans="16:21" x14ac:dyDescent="0.25">
      <c r="P1476" s="8" t="str">
        <f>IF($A$20=1,IF(UDDS!A1476="","",UDDS!A1476),IF($A$20=2,IF('FTP-75'!A1476="","",'FTP-75'!A1476),IF($A$20=3, IF('US06'!A1476="","",'US06'!A1476),IF($A$20=4, IF(NEDC!A1476="","", NEDC!A1476),IF($A$20=5, IF('JPN10-15'!A1476="","",'JPN10-15'!A1476),IF($A$20=6, IF(WLTC!B1476="","", WLTC!B1476),IF($A$20=7, IF('New Cycle 1'!A1476="","", 'New Cycle 1'!A1476),IF($A$20=8, IF('New Cycle 2'!A1476="","", 'New Cycle 3'!A1476),IF($A$20=9, IF('New Cycle 3'!A1476="","", 'New Cycle 3'!A1476),"")))))))))</f>
        <v/>
      </c>
      <c r="Q1476" s="32" t="str">
        <f>IF($A$20=1,IF(UDDS!C1476="","",UDDS!C1476),IF($A$20=2,IF('FTP-75'!C1476="","",'FTP-75'!C1476),IF($A$20=3, IF('US06'!C1476="","",'US06'!C1476),IF($A$20=4, IF(NEDC!B1476="","", NEDC!B1476),IF($A$20=5, IF('JPN10-15'!B1476="","",'JPN10-15'!B1476),IF($A$20=6, IF(WLTC!C1476="","", WLTC!C1476),IF($A$20=7, IF('New Cycle 1'!B1476="","", 'New Cycle 1'!B1476),IF($A$20=8, IF('New Cycle 2'!B1476="","", 'New Cycle 2'!B1476),IF($A$20=9, IF('New Cycle 3'!B1476="","", 'New Cycle 3'!B1476),"")))))))))</f>
        <v/>
      </c>
      <c r="R1476" s="32" t="str">
        <f>IF($A$20=1,IF(UDDS!D1476="","",UDDS!D1476),IF($A$20=2,IF('FTP-75'!D1476="","",'FTP-75'!D1476),IF($A$20=3, IF('US06'!D1476="","",'US06'!D1476),IF($A$20=4, IF(NEDC!C1476="","", NEDC!C1476),IF($A$20=5, IF('JPN10-15'!C1476="","",'JPN10-15'!C1476),IF($A$20=6, IF(WLTC!D1476="","", WLTC!D1476),IF($A$20=7, IF('New Cycle 1'!C1476="","", 'New Cycle 1'!C1476),IF($A$20=8, IF('New Cycle 2'!C1476="","", 'New Cycle 2'!C1476),IF($A$20=9, IF('New Cycle 3'!C1476="","", 'New Cycle 3'!C1476),"")))))))))</f>
        <v/>
      </c>
      <c r="S1476" s="32" t="str">
        <f>IF($A$20=1,IF(UDDS!E1476="","",UDDS!E1476),IF($A$20=2,IF('FTP-75'!E1476="","",'FTP-75'!E1476),IF($A$20=3, IF('US06'!E1476="","",'US06'!E1476),IF($A$20=4, IF(NEDC!D1476="","", NEDC!D1476),IF($A$20=5, IF('JPN10-15'!D1476="","",'JPN10-15'!D1476),IF($A$20=6, IF(WLTC!E1476="","", WLTC!E1476),IF($A$20=7, IF('New Cycle 1'!D1476="","", 'New Cycle 1'!D1476),IF($A$20=8, IF('New Cycle 2'!D1476="","", 'New Cycle 2'!D1476),IF($A$20=9, IF('New Cycle 3'!D1476="","", 'New Cycle 3'!D1476),"")))))))))</f>
        <v/>
      </c>
      <c r="T1476" s="32" t="str">
        <f>IF($A$20=1,IF(UDDS!F1476="","",UDDS!F1476),IF($A$20=2,IF('FTP-75'!F1476="","",'FTP-75'!F1476),IF($A$20=3, IF('US06'!F1476="","",'US06'!F1476),IF($A$20=4, IF(NEDC!E1476="","", NEDC!E1476),IF($A$20=5, IF('JPN10-15'!E1476="","",'JPN10-15'!E1476),IF($A$20=6, IF(WLTC!F1476="","", WLTC!F1476),IF($A$20=7, IF('New Cycle 1'!E1476="","", 'New Cycle 1'!E1476),IF($A$20=8, IF('New Cycle 2'!E1476="","", 'New Cycle 2'!E1476),IF($A$20=9, IF('New Cycle 3'!E1476="","", 'New Cycle 3'!E1476),"")))))))))</f>
        <v/>
      </c>
      <c r="U1476" s="32" t="str">
        <f>IF($A$20=1,IF(UDDS!G1476="","",UDDS!G1476),IF($A$20=2,IF('FTP-75'!G1476="","",'FTP-75'!G1476),IF($A$20=3, IF('US06'!G1476="","",'US06'!G1476),IF($A$20=4, IF(NEDC!F1476="","", NEDC!F1476),IF($A$20=5, IF('JPN10-15'!F1476="","",'JPN10-15'!F1476),IF($A$20=6, IF(WLTC!G1476="","", WLTC!G1476),IF($A$20=7, IF('New Cycle 1'!F1476="","", 'New Cycle 1'!F1476),IF($A$20=8, IF('New Cycle 2'!F1476="","", 'New Cycle 2'!F1476),IF($A$20=9, IF('New Cycle 3'!F1476="","", 'New Cycle 3'!F1476),"")))))))))</f>
        <v/>
      </c>
    </row>
    <row r="1477" spans="16:21" x14ac:dyDescent="0.25">
      <c r="P1477" s="8" t="str">
        <f>IF($A$20=1,IF(UDDS!A1477="","",UDDS!A1477),IF($A$20=2,IF('FTP-75'!A1477="","",'FTP-75'!A1477),IF($A$20=3, IF('US06'!A1477="","",'US06'!A1477),IF($A$20=4, IF(NEDC!A1477="","", NEDC!A1477),IF($A$20=5, IF('JPN10-15'!A1477="","",'JPN10-15'!A1477),IF($A$20=6, IF(WLTC!B1477="","", WLTC!B1477),IF($A$20=7, IF('New Cycle 1'!A1477="","", 'New Cycle 1'!A1477),IF($A$20=8, IF('New Cycle 2'!A1477="","", 'New Cycle 3'!A1477),IF($A$20=9, IF('New Cycle 3'!A1477="","", 'New Cycle 3'!A1477),"")))))))))</f>
        <v/>
      </c>
      <c r="Q1477" s="32" t="str">
        <f>IF($A$20=1,IF(UDDS!C1477="","",UDDS!C1477),IF($A$20=2,IF('FTP-75'!C1477="","",'FTP-75'!C1477),IF($A$20=3, IF('US06'!C1477="","",'US06'!C1477),IF($A$20=4, IF(NEDC!B1477="","", NEDC!B1477),IF($A$20=5, IF('JPN10-15'!B1477="","",'JPN10-15'!B1477),IF($A$20=6, IF(WLTC!C1477="","", WLTC!C1477),IF($A$20=7, IF('New Cycle 1'!B1477="","", 'New Cycle 1'!B1477),IF($A$20=8, IF('New Cycle 2'!B1477="","", 'New Cycle 2'!B1477),IF($A$20=9, IF('New Cycle 3'!B1477="","", 'New Cycle 3'!B1477),"")))))))))</f>
        <v/>
      </c>
      <c r="R1477" s="32" t="str">
        <f>IF($A$20=1,IF(UDDS!D1477="","",UDDS!D1477),IF($A$20=2,IF('FTP-75'!D1477="","",'FTP-75'!D1477),IF($A$20=3, IF('US06'!D1477="","",'US06'!D1477),IF($A$20=4, IF(NEDC!C1477="","", NEDC!C1477),IF($A$20=5, IF('JPN10-15'!C1477="","",'JPN10-15'!C1477),IF($A$20=6, IF(WLTC!D1477="","", WLTC!D1477),IF($A$20=7, IF('New Cycle 1'!C1477="","", 'New Cycle 1'!C1477),IF($A$20=8, IF('New Cycle 2'!C1477="","", 'New Cycle 2'!C1477),IF($A$20=9, IF('New Cycle 3'!C1477="","", 'New Cycle 3'!C1477),"")))))))))</f>
        <v/>
      </c>
      <c r="S1477" s="32" t="str">
        <f>IF($A$20=1,IF(UDDS!E1477="","",UDDS!E1477),IF($A$20=2,IF('FTP-75'!E1477="","",'FTP-75'!E1477),IF($A$20=3, IF('US06'!E1477="","",'US06'!E1477),IF($A$20=4, IF(NEDC!D1477="","", NEDC!D1477),IF($A$20=5, IF('JPN10-15'!D1477="","",'JPN10-15'!D1477),IF($A$20=6, IF(WLTC!E1477="","", WLTC!E1477),IF($A$20=7, IF('New Cycle 1'!D1477="","", 'New Cycle 1'!D1477),IF($A$20=8, IF('New Cycle 2'!D1477="","", 'New Cycle 2'!D1477),IF($A$20=9, IF('New Cycle 3'!D1477="","", 'New Cycle 3'!D1477),"")))))))))</f>
        <v/>
      </c>
      <c r="T1477" s="32" t="str">
        <f>IF($A$20=1,IF(UDDS!F1477="","",UDDS!F1477),IF($A$20=2,IF('FTP-75'!F1477="","",'FTP-75'!F1477),IF($A$20=3, IF('US06'!F1477="","",'US06'!F1477),IF($A$20=4, IF(NEDC!E1477="","", NEDC!E1477),IF($A$20=5, IF('JPN10-15'!E1477="","",'JPN10-15'!E1477),IF($A$20=6, IF(WLTC!F1477="","", WLTC!F1477),IF($A$20=7, IF('New Cycle 1'!E1477="","", 'New Cycle 1'!E1477),IF($A$20=8, IF('New Cycle 2'!E1477="","", 'New Cycle 2'!E1477),IF($A$20=9, IF('New Cycle 3'!E1477="","", 'New Cycle 3'!E1477),"")))))))))</f>
        <v/>
      </c>
      <c r="U1477" s="32" t="str">
        <f>IF($A$20=1,IF(UDDS!G1477="","",UDDS!G1477),IF($A$20=2,IF('FTP-75'!G1477="","",'FTP-75'!G1477),IF($A$20=3, IF('US06'!G1477="","",'US06'!G1477),IF($A$20=4, IF(NEDC!F1477="","", NEDC!F1477),IF($A$20=5, IF('JPN10-15'!F1477="","",'JPN10-15'!F1477),IF($A$20=6, IF(WLTC!G1477="","", WLTC!G1477),IF($A$20=7, IF('New Cycle 1'!F1477="","", 'New Cycle 1'!F1477),IF($A$20=8, IF('New Cycle 2'!F1477="","", 'New Cycle 2'!F1477),IF($A$20=9, IF('New Cycle 3'!F1477="","", 'New Cycle 3'!F1477),"")))))))))</f>
        <v/>
      </c>
    </row>
    <row r="1478" spans="16:21" x14ac:dyDescent="0.25">
      <c r="P1478" s="8" t="str">
        <f>IF($A$20=1,IF(UDDS!A1478="","",UDDS!A1478),IF($A$20=2,IF('FTP-75'!A1478="","",'FTP-75'!A1478),IF($A$20=3, IF('US06'!A1478="","",'US06'!A1478),IF($A$20=4, IF(NEDC!A1478="","", NEDC!A1478),IF($A$20=5, IF('JPN10-15'!A1478="","",'JPN10-15'!A1478),IF($A$20=6, IF(WLTC!B1478="","", WLTC!B1478),IF($A$20=7, IF('New Cycle 1'!A1478="","", 'New Cycle 1'!A1478),IF($A$20=8, IF('New Cycle 2'!A1478="","", 'New Cycle 3'!A1478),IF($A$20=9, IF('New Cycle 3'!A1478="","", 'New Cycle 3'!A1478),"")))))))))</f>
        <v/>
      </c>
      <c r="Q1478" s="32" t="str">
        <f>IF($A$20=1,IF(UDDS!C1478="","",UDDS!C1478),IF($A$20=2,IF('FTP-75'!C1478="","",'FTP-75'!C1478),IF($A$20=3, IF('US06'!C1478="","",'US06'!C1478),IF($A$20=4, IF(NEDC!B1478="","", NEDC!B1478),IF($A$20=5, IF('JPN10-15'!B1478="","",'JPN10-15'!B1478),IF($A$20=6, IF(WLTC!C1478="","", WLTC!C1478),IF($A$20=7, IF('New Cycle 1'!B1478="","", 'New Cycle 1'!B1478),IF($A$20=8, IF('New Cycle 2'!B1478="","", 'New Cycle 2'!B1478),IF($A$20=9, IF('New Cycle 3'!B1478="","", 'New Cycle 3'!B1478),"")))))))))</f>
        <v/>
      </c>
      <c r="R1478" s="32" t="str">
        <f>IF($A$20=1,IF(UDDS!D1478="","",UDDS!D1478),IF($A$20=2,IF('FTP-75'!D1478="","",'FTP-75'!D1478),IF($A$20=3, IF('US06'!D1478="","",'US06'!D1478),IF($A$20=4, IF(NEDC!C1478="","", NEDC!C1478),IF($A$20=5, IF('JPN10-15'!C1478="","",'JPN10-15'!C1478),IF($A$20=6, IF(WLTC!D1478="","", WLTC!D1478),IF($A$20=7, IF('New Cycle 1'!C1478="","", 'New Cycle 1'!C1478),IF($A$20=8, IF('New Cycle 2'!C1478="","", 'New Cycle 2'!C1478),IF($A$20=9, IF('New Cycle 3'!C1478="","", 'New Cycle 3'!C1478),"")))))))))</f>
        <v/>
      </c>
      <c r="S1478" s="32" t="str">
        <f>IF($A$20=1,IF(UDDS!E1478="","",UDDS!E1478),IF($A$20=2,IF('FTP-75'!E1478="","",'FTP-75'!E1478),IF($A$20=3, IF('US06'!E1478="","",'US06'!E1478),IF($A$20=4, IF(NEDC!D1478="","", NEDC!D1478),IF($A$20=5, IF('JPN10-15'!D1478="","",'JPN10-15'!D1478),IF($A$20=6, IF(WLTC!E1478="","", WLTC!E1478),IF($A$20=7, IF('New Cycle 1'!D1478="","", 'New Cycle 1'!D1478),IF($A$20=8, IF('New Cycle 2'!D1478="","", 'New Cycle 2'!D1478),IF($A$20=9, IF('New Cycle 3'!D1478="","", 'New Cycle 3'!D1478),"")))))))))</f>
        <v/>
      </c>
      <c r="T1478" s="32" t="str">
        <f>IF($A$20=1,IF(UDDS!F1478="","",UDDS!F1478),IF($A$20=2,IF('FTP-75'!F1478="","",'FTP-75'!F1478),IF($A$20=3, IF('US06'!F1478="","",'US06'!F1478),IF($A$20=4, IF(NEDC!E1478="","", NEDC!E1478),IF($A$20=5, IF('JPN10-15'!E1478="","",'JPN10-15'!E1478),IF($A$20=6, IF(WLTC!F1478="","", WLTC!F1478),IF($A$20=7, IF('New Cycle 1'!E1478="","", 'New Cycle 1'!E1478),IF($A$20=8, IF('New Cycle 2'!E1478="","", 'New Cycle 2'!E1478),IF($A$20=9, IF('New Cycle 3'!E1478="","", 'New Cycle 3'!E1478),"")))))))))</f>
        <v/>
      </c>
      <c r="U1478" s="32" t="str">
        <f>IF($A$20=1,IF(UDDS!G1478="","",UDDS!G1478),IF($A$20=2,IF('FTP-75'!G1478="","",'FTP-75'!G1478),IF($A$20=3, IF('US06'!G1478="","",'US06'!G1478),IF($A$20=4, IF(NEDC!F1478="","", NEDC!F1478),IF($A$20=5, IF('JPN10-15'!F1478="","",'JPN10-15'!F1478),IF($A$20=6, IF(WLTC!G1478="","", WLTC!G1478),IF($A$20=7, IF('New Cycle 1'!F1478="","", 'New Cycle 1'!F1478),IF($A$20=8, IF('New Cycle 2'!F1478="","", 'New Cycle 2'!F1478),IF($A$20=9, IF('New Cycle 3'!F1478="","", 'New Cycle 3'!F1478),"")))))))))</f>
        <v/>
      </c>
    </row>
    <row r="1479" spans="16:21" x14ac:dyDescent="0.25">
      <c r="P1479" s="8" t="str">
        <f>IF($A$20=1,IF(UDDS!A1479="","",UDDS!A1479),IF($A$20=2,IF('FTP-75'!A1479="","",'FTP-75'!A1479),IF($A$20=3, IF('US06'!A1479="","",'US06'!A1479),IF($A$20=4, IF(NEDC!A1479="","", NEDC!A1479),IF($A$20=5, IF('JPN10-15'!A1479="","",'JPN10-15'!A1479),IF($A$20=6, IF(WLTC!B1479="","", WLTC!B1479),IF($A$20=7, IF('New Cycle 1'!A1479="","", 'New Cycle 1'!A1479),IF($A$20=8, IF('New Cycle 2'!A1479="","", 'New Cycle 3'!A1479),IF($A$20=9, IF('New Cycle 3'!A1479="","", 'New Cycle 3'!A1479),"")))))))))</f>
        <v/>
      </c>
      <c r="Q1479" s="32" t="str">
        <f>IF($A$20=1,IF(UDDS!C1479="","",UDDS!C1479),IF($A$20=2,IF('FTP-75'!C1479="","",'FTP-75'!C1479),IF($A$20=3, IF('US06'!C1479="","",'US06'!C1479),IF($A$20=4, IF(NEDC!B1479="","", NEDC!B1479),IF($A$20=5, IF('JPN10-15'!B1479="","",'JPN10-15'!B1479),IF($A$20=6, IF(WLTC!C1479="","", WLTC!C1479),IF($A$20=7, IF('New Cycle 1'!B1479="","", 'New Cycle 1'!B1479),IF($A$20=8, IF('New Cycle 2'!B1479="","", 'New Cycle 2'!B1479),IF($A$20=9, IF('New Cycle 3'!B1479="","", 'New Cycle 3'!B1479),"")))))))))</f>
        <v/>
      </c>
      <c r="R1479" s="32" t="str">
        <f>IF($A$20=1,IF(UDDS!D1479="","",UDDS!D1479),IF($A$20=2,IF('FTP-75'!D1479="","",'FTP-75'!D1479),IF($A$20=3, IF('US06'!D1479="","",'US06'!D1479),IF($A$20=4, IF(NEDC!C1479="","", NEDC!C1479),IF($A$20=5, IF('JPN10-15'!C1479="","",'JPN10-15'!C1479),IF($A$20=6, IF(WLTC!D1479="","", WLTC!D1479),IF($A$20=7, IF('New Cycle 1'!C1479="","", 'New Cycle 1'!C1479),IF($A$20=8, IF('New Cycle 2'!C1479="","", 'New Cycle 2'!C1479),IF($A$20=9, IF('New Cycle 3'!C1479="","", 'New Cycle 3'!C1479),"")))))))))</f>
        <v/>
      </c>
      <c r="S1479" s="32" t="str">
        <f>IF($A$20=1,IF(UDDS!E1479="","",UDDS!E1479),IF($A$20=2,IF('FTP-75'!E1479="","",'FTP-75'!E1479),IF($A$20=3, IF('US06'!E1479="","",'US06'!E1479),IF($A$20=4, IF(NEDC!D1479="","", NEDC!D1479),IF($A$20=5, IF('JPN10-15'!D1479="","",'JPN10-15'!D1479),IF($A$20=6, IF(WLTC!E1479="","", WLTC!E1479),IF($A$20=7, IF('New Cycle 1'!D1479="","", 'New Cycle 1'!D1479),IF($A$20=8, IF('New Cycle 2'!D1479="","", 'New Cycle 2'!D1479),IF($A$20=9, IF('New Cycle 3'!D1479="","", 'New Cycle 3'!D1479),"")))))))))</f>
        <v/>
      </c>
      <c r="T1479" s="32" t="str">
        <f>IF($A$20=1,IF(UDDS!F1479="","",UDDS!F1479),IF($A$20=2,IF('FTP-75'!F1479="","",'FTP-75'!F1479),IF($A$20=3, IF('US06'!F1479="","",'US06'!F1479),IF($A$20=4, IF(NEDC!E1479="","", NEDC!E1479),IF($A$20=5, IF('JPN10-15'!E1479="","",'JPN10-15'!E1479),IF($A$20=6, IF(WLTC!F1479="","", WLTC!F1479),IF($A$20=7, IF('New Cycle 1'!E1479="","", 'New Cycle 1'!E1479),IF($A$20=8, IF('New Cycle 2'!E1479="","", 'New Cycle 2'!E1479),IF($A$20=9, IF('New Cycle 3'!E1479="","", 'New Cycle 3'!E1479),"")))))))))</f>
        <v/>
      </c>
      <c r="U1479" s="32" t="str">
        <f>IF($A$20=1,IF(UDDS!G1479="","",UDDS!G1479),IF($A$20=2,IF('FTP-75'!G1479="","",'FTP-75'!G1479),IF($A$20=3, IF('US06'!G1479="","",'US06'!G1479),IF($A$20=4, IF(NEDC!F1479="","", NEDC!F1479),IF($A$20=5, IF('JPN10-15'!F1479="","",'JPN10-15'!F1479),IF($A$20=6, IF(WLTC!G1479="","", WLTC!G1479),IF($A$20=7, IF('New Cycle 1'!F1479="","", 'New Cycle 1'!F1479),IF($A$20=8, IF('New Cycle 2'!F1479="","", 'New Cycle 2'!F1479),IF($A$20=9, IF('New Cycle 3'!F1479="","", 'New Cycle 3'!F1479),"")))))))))</f>
        <v/>
      </c>
    </row>
    <row r="1480" spans="16:21" x14ac:dyDescent="0.25">
      <c r="P1480" s="8" t="str">
        <f>IF($A$20=1,IF(UDDS!A1480="","",UDDS!A1480),IF($A$20=2,IF('FTP-75'!A1480="","",'FTP-75'!A1480),IF($A$20=3, IF('US06'!A1480="","",'US06'!A1480),IF($A$20=4, IF(NEDC!A1480="","", NEDC!A1480),IF($A$20=5, IF('JPN10-15'!A1480="","",'JPN10-15'!A1480),IF($A$20=6, IF(WLTC!B1480="","", WLTC!B1480),IF($A$20=7, IF('New Cycle 1'!A1480="","", 'New Cycle 1'!A1480),IF($A$20=8, IF('New Cycle 2'!A1480="","", 'New Cycle 3'!A1480),IF($A$20=9, IF('New Cycle 3'!A1480="","", 'New Cycle 3'!A1480),"")))))))))</f>
        <v/>
      </c>
      <c r="Q1480" s="32" t="str">
        <f>IF($A$20=1,IF(UDDS!C1480="","",UDDS!C1480),IF($A$20=2,IF('FTP-75'!C1480="","",'FTP-75'!C1480),IF($A$20=3, IF('US06'!C1480="","",'US06'!C1480),IF($A$20=4, IF(NEDC!B1480="","", NEDC!B1480),IF($A$20=5, IF('JPN10-15'!B1480="","",'JPN10-15'!B1480),IF($A$20=6, IF(WLTC!C1480="","", WLTC!C1480),IF($A$20=7, IF('New Cycle 1'!B1480="","", 'New Cycle 1'!B1480),IF($A$20=8, IF('New Cycle 2'!B1480="","", 'New Cycle 2'!B1480),IF($A$20=9, IF('New Cycle 3'!B1480="","", 'New Cycle 3'!B1480),"")))))))))</f>
        <v/>
      </c>
      <c r="R1480" s="32" t="str">
        <f>IF($A$20=1,IF(UDDS!D1480="","",UDDS!D1480),IF($A$20=2,IF('FTP-75'!D1480="","",'FTP-75'!D1480),IF($A$20=3, IF('US06'!D1480="","",'US06'!D1480),IF($A$20=4, IF(NEDC!C1480="","", NEDC!C1480),IF($A$20=5, IF('JPN10-15'!C1480="","",'JPN10-15'!C1480),IF($A$20=6, IF(WLTC!D1480="","", WLTC!D1480),IF($A$20=7, IF('New Cycle 1'!C1480="","", 'New Cycle 1'!C1480),IF($A$20=8, IF('New Cycle 2'!C1480="","", 'New Cycle 2'!C1480),IF($A$20=9, IF('New Cycle 3'!C1480="","", 'New Cycle 3'!C1480),"")))))))))</f>
        <v/>
      </c>
      <c r="S1480" s="32" t="str">
        <f>IF($A$20=1,IF(UDDS!E1480="","",UDDS!E1480),IF($A$20=2,IF('FTP-75'!E1480="","",'FTP-75'!E1480),IF($A$20=3, IF('US06'!E1480="","",'US06'!E1480),IF($A$20=4, IF(NEDC!D1480="","", NEDC!D1480),IF($A$20=5, IF('JPN10-15'!D1480="","",'JPN10-15'!D1480),IF($A$20=6, IF(WLTC!E1480="","", WLTC!E1480),IF($A$20=7, IF('New Cycle 1'!D1480="","", 'New Cycle 1'!D1480),IF($A$20=8, IF('New Cycle 2'!D1480="","", 'New Cycle 2'!D1480),IF($A$20=9, IF('New Cycle 3'!D1480="","", 'New Cycle 3'!D1480),"")))))))))</f>
        <v/>
      </c>
      <c r="T1480" s="32" t="str">
        <f>IF($A$20=1,IF(UDDS!F1480="","",UDDS!F1480),IF($A$20=2,IF('FTP-75'!F1480="","",'FTP-75'!F1480),IF($A$20=3, IF('US06'!F1480="","",'US06'!F1480),IF($A$20=4, IF(NEDC!E1480="","", NEDC!E1480),IF($A$20=5, IF('JPN10-15'!E1480="","",'JPN10-15'!E1480),IF($A$20=6, IF(WLTC!F1480="","", WLTC!F1480),IF($A$20=7, IF('New Cycle 1'!E1480="","", 'New Cycle 1'!E1480),IF($A$20=8, IF('New Cycle 2'!E1480="","", 'New Cycle 2'!E1480),IF($A$20=9, IF('New Cycle 3'!E1480="","", 'New Cycle 3'!E1480),"")))))))))</f>
        <v/>
      </c>
      <c r="U1480" s="32" t="str">
        <f>IF($A$20=1,IF(UDDS!G1480="","",UDDS!G1480),IF($A$20=2,IF('FTP-75'!G1480="","",'FTP-75'!G1480),IF($A$20=3, IF('US06'!G1480="","",'US06'!G1480),IF($A$20=4, IF(NEDC!F1480="","", NEDC!F1480),IF($A$20=5, IF('JPN10-15'!F1480="","",'JPN10-15'!F1480),IF($A$20=6, IF(WLTC!G1480="","", WLTC!G1480),IF($A$20=7, IF('New Cycle 1'!F1480="","", 'New Cycle 1'!F1480),IF($A$20=8, IF('New Cycle 2'!F1480="","", 'New Cycle 2'!F1480),IF($A$20=9, IF('New Cycle 3'!F1480="","", 'New Cycle 3'!F1480),"")))))))))</f>
        <v/>
      </c>
    </row>
    <row r="1481" spans="16:21" x14ac:dyDescent="0.25">
      <c r="P1481" s="8" t="str">
        <f>IF($A$20=1,IF(UDDS!A1481="","",UDDS!A1481),IF($A$20=2,IF('FTP-75'!A1481="","",'FTP-75'!A1481),IF($A$20=3, IF('US06'!A1481="","",'US06'!A1481),IF($A$20=4, IF(NEDC!A1481="","", NEDC!A1481),IF($A$20=5, IF('JPN10-15'!A1481="","",'JPN10-15'!A1481),IF($A$20=6, IF(WLTC!B1481="","", WLTC!B1481),IF($A$20=7, IF('New Cycle 1'!A1481="","", 'New Cycle 1'!A1481),IF($A$20=8, IF('New Cycle 2'!A1481="","", 'New Cycle 3'!A1481),IF($A$20=9, IF('New Cycle 3'!A1481="","", 'New Cycle 3'!A1481),"")))))))))</f>
        <v/>
      </c>
      <c r="Q1481" s="32" t="str">
        <f>IF($A$20=1,IF(UDDS!C1481="","",UDDS!C1481),IF($A$20=2,IF('FTP-75'!C1481="","",'FTP-75'!C1481),IF($A$20=3, IF('US06'!C1481="","",'US06'!C1481),IF($A$20=4, IF(NEDC!B1481="","", NEDC!B1481),IF($A$20=5, IF('JPN10-15'!B1481="","",'JPN10-15'!B1481),IF($A$20=6, IF(WLTC!C1481="","", WLTC!C1481),IF($A$20=7, IF('New Cycle 1'!B1481="","", 'New Cycle 1'!B1481),IF($A$20=8, IF('New Cycle 2'!B1481="","", 'New Cycle 2'!B1481),IF($A$20=9, IF('New Cycle 3'!B1481="","", 'New Cycle 3'!B1481),"")))))))))</f>
        <v/>
      </c>
      <c r="R1481" s="32" t="str">
        <f>IF($A$20=1,IF(UDDS!D1481="","",UDDS!D1481),IF($A$20=2,IF('FTP-75'!D1481="","",'FTP-75'!D1481),IF($A$20=3, IF('US06'!D1481="","",'US06'!D1481),IF($A$20=4, IF(NEDC!C1481="","", NEDC!C1481),IF($A$20=5, IF('JPN10-15'!C1481="","",'JPN10-15'!C1481),IF($A$20=6, IF(WLTC!D1481="","", WLTC!D1481),IF($A$20=7, IF('New Cycle 1'!C1481="","", 'New Cycle 1'!C1481),IF($A$20=8, IF('New Cycle 2'!C1481="","", 'New Cycle 2'!C1481),IF($A$20=9, IF('New Cycle 3'!C1481="","", 'New Cycle 3'!C1481),"")))))))))</f>
        <v/>
      </c>
      <c r="S1481" s="32" t="str">
        <f>IF($A$20=1,IF(UDDS!E1481="","",UDDS!E1481),IF($A$20=2,IF('FTP-75'!E1481="","",'FTP-75'!E1481),IF($A$20=3, IF('US06'!E1481="","",'US06'!E1481),IF($A$20=4, IF(NEDC!D1481="","", NEDC!D1481),IF($A$20=5, IF('JPN10-15'!D1481="","",'JPN10-15'!D1481),IF($A$20=6, IF(WLTC!E1481="","", WLTC!E1481),IF($A$20=7, IF('New Cycle 1'!D1481="","", 'New Cycle 1'!D1481),IF($A$20=8, IF('New Cycle 2'!D1481="","", 'New Cycle 2'!D1481),IF($A$20=9, IF('New Cycle 3'!D1481="","", 'New Cycle 3'!D1481),"")))))))))</f>
        <v/>
      </c>
      <c r="T1481" s="32" t="str">
        <f>IF($A$20=1,IF(UDDS!F1481="","",UDDS!F1481),IF($A$20=2,IF('FTP-75'!F1481="","",'FTP-75'!F1481),IF($A$20=3, IF('US06'!F1481="","",'US06'!F1481),IF($A$20=4, IF(NEDC!E1481="","", NEDC!E1481),IF($A$20=5, IF('JPN10-15'!E1481="","",'JPN10-15'!E1481),IF($A$20=6, IF(WLTC!F1481="","", WLTC!F1481),IF($A$20=7, IF('New Cycle 1'!E1481="","", 'New Cycle 1'!E1481),IF($A$20=8, IF('New Cycle 2'!E1481="","", 'New Cycle 2'!E1481),IF($A$20=9, IF('New Cycle 3'!E1481="","", 'New Cycle 3'!E1481),"")))))))))</f>
        <v/>
      </c>
      <c r="U1481" s="32" t="str">
        <f>IF($A$20=1,IF(UDDS!G1481="","",UDDS!G1481),IF($A$20=2,IF('FTP-75'!G1481="","",'FTP-75'!G1481),IF($A$20=3, IF('US06'!G1481="","",'US06'!G1481),IF($A$20=4, IF(NEDC!F1481="","", NEDC!F1481),IF($A$20=5, IF('JPN10-15'!F1481="","",'JPN10-15'!F1481),IF($A$20=6, IF(WLTC!G1481="","", WLTC!G1481),IF($A$20=7, IF('New Cycle 1'!F1481="","", 'New Cycle 1'!F1481),IF($A$20=8, IF('New Cycle 2'!F1481="","", 'New Cycle 2'!F1481),IF($A$20=9, IF('New Cycle 3'!F1481="","", 'New Cycle 3'!F1481),"")))))))))</f>
        <v/>
      </c>
    </row>
    <row r="1482" spans="16:21" x14ac:dyDescent="0.25">
      <c r="P1482" s="8" t="str">
        <f>IF($A$20=1,IF(UDDS!A1482="","",UDDS!A1482),IF($A$20=2,IF('FTP-75'!A1482="","",'FTP-75'!A1482),IF($A$20=3, IF('US06'!A1482="","",'US06'!A1482),IF($A$20=4, IF(NEDC!A1482="","", NEDC!A1482),IF($A$20=5, IF('JPN10-15'!A1482="","",'JPN10-15'!A1482),IF($A$20=6, IF(WLTC!B1482="","", WLTC!B1482),IF($A$20=7, IF('New Cycle 1'!A1482="","", 'New Cycle 1'!A1482),IF($A$20=8, IF('New Cycle 2'!A1482="","", 'New Cycle 3'!A1482),IF($A$20=9, IF('New Cycle 3'!A1482="","", 'New Cycle 3'!A1482),"")))))))))</f>
        <v/>
      </c>
      <c r="Q1482" s="32" t="str">
        <f>IF($A$20=1,IF(UDDS!C1482="","",UDDS!C1482),IF($A$20=2,IF('FTP-75'!C1482="","",'FTP-75'!C1482),IF($A$20=3, IF('US06'!C1482="","",'US06'!C1482),IF($A$20=4, IF(NEDC!B1482="","", NEDC!B1482),IF($A$20=5, IF('JPN10-15'!B1482="","",'JPN10-15'!B1482),IF($A$20=6, IF(WLTC!C1482="","", WLTC!C1482),IF($A$20=7, IF('New Cycle 1'!B1482="","", 'New Cycle 1'!B1482),IF($A$20=8, IF('New Cycle 2'!B1482="","", 'New Cycle 2'!B1482),IF($A$20=9, IF('New Cycle 3'!B1482="","", 'New Cycle 3'!B1482),"")))))))))</f>
        <v/>
      </c>
      <c r="R1482" s="32" t="str">
        <f>IF($A$20=1,IF(UDDS!D1482="","",UDDS!D1482),IF($A$20=2,IF('FTP-75'!D1482="","",'FTP-75'!D1482),IF($A$20=3, IF('US06'!D1482="","",'US06'!D1482),IF($A$20=4, IF(NEDC!C1482="","", NEDC!C1482),IF($A$20=5, IF('JPN10-15'!C1482="","",'JPN10-15'!C1482),IF($A$20=6, IF(WLTC!D1482="","", WLTC!D1482),IF($A$20=7, IF('New Cycle 1'!C1482="","", 'New Cycle 1'!C1482),IF($A$20=8, IF('New Cycle 2'!C1482="","", 'New Cycle 2'!C1482),IF($A$20=9, IF('New Cycle 3'!C1482="","", 'New Cycle 3'!C1482),"")))))))))</f>
        <v/>
      </c>
      <c r="S1482" s="32" t="str">
        <f>IF($A$20=1,IF(UDDS!E1482="","",UDDS!E1482),IF($A$20=2,IF('FTP-75'!E1482="","",'FTP-75'!E1482),IF($A$20=3, IF('US06'!E1482="","",'US06'!E1482),IF($A$20=4, IF(NEDC!D1482="","", NEDC!D1482),IF($A$20=5, IF('JPN10-15'!D1482="","",'JPN10-15'!D1482),IF($A$20=6, IF(WLTC!E1482="","", WLTC!E1482),IF($A$20=7, IF('New Cycle 1'!D1482="","", 'New Cycle 1'!D1482),IF($A$20=8, IF('New Cycle 2'!D1482="","", 'New Cycle 2'!D1482),IF($A$20=9, IF('New Cycle 3'!D1482="","", 'New Cycle 3'!D1482),"")))))))))</f>
        <v/>
      </c>
      <c r="T1482" s="32" t="str">
        <f>IF($A$20=1,IF(UDDS!F1482="","",UDDS!F1482),IF($A$20=2,IF('FTP-75'!F1482="","",'FTP-75'!F1482),IF($A$20=3, IF('US06'!F1482="","",'US06'!F1482),IF($A$20=4, IF(NEDC!E1482="","", NEDC!E1482),IF($A$20=5, IF('JPN10-15'!E1482="","",'JPN10-15'!E1482),IF($A$20=6, IF(WLTC!F1482="","", WLTC!F1482),IF($A$20=7, IF('New Cycle 1'!E1482="","", 'New Cycle 1'!E1482),IF($A$20=8, IF('New Cycle 2'!E1482="","", 'New Cycle 2'!E1482),IF($A$20=9, IF('New Cycle 3'!E1482="","", 'New Cycle 3'!E1482),"")))))))))</f>
        <v/>
      </c>
      <c r="U1482" s="32" t="str">
        <f>IF($A$20=1,IF(UDDS!G1482="","",UDDS!G1482),IF($A$20=2,IF('FTP-75'!G1482="","",'FTP-75'!G1482),IF($A$20=3, IF('US06'!G1482="","",'US06'!G1482),IF($A$20=4, IF(NEDC!F1482="","", NEDC!F1482),IF($A$20=5, IF('JPN10-15'!F1482="","",'JPN10-15'!F1482),IF($A$20=6, IF(WLTC!G1482="","", WLTC!G1482),IF($A$20=7, IF('New Cycle 1'!F1482="","", 'New Cycle 1'!F1482),IF($A$20=8, IF('New Cycle 2'!F1482="","", 'New Cycle 2'!F1482),IF($A$20=9, IF('New Cycle 3'!F1482="","", 'New Cycle 3'!F1482),"")))))))))</f>
        <v/>
      </c>
    </row>
    <row r="1483" spans="16:21" x14ac:dyDescent="0.25">
      <c r="P1483" s="8" t="str">
        <f>IF($A$20=1,IF(UDDS!A1483="","",UDDS!A1483),IF($A$20=2,IF('FTP-75'!A1483="","",'FTP-75'!A1483),IF($A$20=3, IF('US06'!A1483="","",'US06'!A1483),IF($A$20=4, IF(NEDC!A1483="","", NEDC!A1483),IF($A$20=5, IF('JPN10-15'!A1483="","",'JPN10-15'!A1483),IF($A$20=6, IF(WLTC!B1483="","", WLTC!B1483),IF($A$20=7, IF('New Cycle 1'!A1483="","", 'New Cycle 1'!A1483),IF($A$20=8, IF('New Cycle 2'!A1483="","", 'New Cycle 3'!A1483),IF($A$20=9, IF('New Cycle 3'!A1483="","", 'New Cycle 3'!A1483),"")))))))))</f>
        <v/>
      </c>
      <c r="Q1483" s="32" t="str">
        <f>IF($A$20=1,IF(UDDS!C1483="","",UDDS!C1483),IF($A$20=2,IF('FTP-75'!C1483="","",'FTP-75'!C1483),IF($A$20=3, IF('US06'!C1483="","",'US06'!C1483),IF($A$20=4, IF(NEDC!B1483="","", NEDC!B1483),IF($A$20=5, IF('JPN10-15'!B1483="","",'JPN10-15'!B1483),IF($A$20=6, IF(WLTC!C1483="","", WLTC!C1483),IF($A$20=7, IF('New Cycle 1'!B1483="","", 'New Cycle 1'!B1483),IF($A$20=8, IF('New Cycle 2'!B1483="","", 'New Cycle 2'!B1483),IF($A$20=9, IF('New Cycle 3'!B1483="","", 'New Cycle 3'!B1483),"")))))))))</f>
        <v/>
      </c>
      <c r="R1483" s="32" t="str">
        <f>IF($A$20=1,IF(UDDS!D1483="","",UDDS!D1483),IF($A$20=2,IF('FTP-75'!D1483="","",'FTP-75'!D1483),IF($A$20=3, IF('US06'!D1483="","",'US06'!D1483),IF($A$20=4, IF(NEDC!C1483="","", NEDC!C1483),IF($A$20=5, IF('JPN10-15'!C1483="","",'JPN10-15'!C1483),IF($A$20=6, IF(WLTC!D1483="","", WLTC!D1483),IF($A$20=7, IF('New Cycle 1'!C1483="","", 'New Cycle 1'!C1483),IF($A$20=8, IF('New Cycle 2'!C1483="","", 'New Cycle 2'!C1483),IF($A$20=9, IF('New Cycle 3'!C1483="","", 'New Cycle 3'!C1483),"")))))))))</f>
        <v/>
      </c>
      <c r="S1483" s="32" t="str">
        <f>IF($A$20=1,IF(UDDS!E1483="","",UDDS!E1483),IF($A$20=2,IF('FTP-75'!E1483="","",'FTP-75'!E1483),IF($A$20=3, IF('US06'!E1483="","",'US06'!E1483),IF($A$20=4, IF(NEDC!D1483="","", NEDC!D1483),IF($A$20=5, IF('JPN10-15'!D1483="","",'JPN10-15'!D1483),IF($A$20=6, IF(WLTC!E1483="","", WLTC!E1483),IF($A$20=7, IF('New Cycle 1'!D1483="","", 'New Cycle 1'!D1483),IF($A$20=8, IF('New Cycle 2'!D1483="","", 'New Cycle 2'!D1483),IF($A$20=9, IF('New Cycle 3'!D1483="","", 'New Cycle 3'!D1483),"")))))))))</f>
        <v/>
      </c>
      <c r="T1483" s="32" t="str">
        <f>IF($A$20=1,IF(UDDS!F1483="","",UDDS!F1483),IF($A$20=2,IF('FTP-75'!F1483="","",'FTP-75'!F1483),IF($A$20=3, IF('US06'!F1483="","",'US06'!F1483),IF($A$20=4, IF(NEDC!E1483="","", NEDC!E1483),IF($A$20=5, IF('JPN10-15'!E1483="","",'JPN10-15'!E1483),IF($A$20=6, IF(WLTC!F1483="","", WLTC!F1483),IF($A$20=7, IF('New Cycle 1'!E1483="","", 'New Cycle 1'!E1483),IF($A$20=8, IF('New Cycle 2'!E1483="","", 'New Cycle 2'!E1483),IF($A$20=9, IF('New Cycle 3'!E1483="","", 'New Cycle 3'!E1483),"")))))))))</f>
        <v/>
      </c>
      <c r="U1483" s="32" t="str">
        <f>IF($A$20=1,IF(UDDS!G1483="","",UDDS!G1483),IF($A$20=2,IF('FTP-75'!G1483="","",'FTP-75'!G1483),IF($A$20=3, IF('US06'!G1483="","",'US06'!G1483),IF($A$20=4, IF(NEDC!F1483="","", NEDC!F1483),IF($A$20=5, IF('JPN10-15'!F1483="","",'JPN10-15'!F1483),IF($A$20=6, IF(WLTC!G1483="","", WLTC!G1483),IF($A$20=7, IF('New Cycle 1'!F1483="","", 'New Cycle 1'!F1483),IF($A$20=8, IF('New Cycle 2'!F1483="","", 'New Cycle 2'!F1483),IF($A$20=9, IF('New Cycle 3'!F1483="","", 'New Cycle 3'!F1483),"")))))))))</f>
        <v/>
      </c>
    </row>
    <row r="1484" spans="16:21" x14ac:dyDescent="0.25">
      <c r="P1484" s="8" t="str">
        <f>IF($A$20=1,IF(UDDS!A1484="","",UDDS!A1484),IF($A$20=2,IF('FTP-75'!A1484="","",'FTP-75'!A1484),IF($A$20=3, IF('US06'!A1484="","",'US06'!A1484),IF($A$20=4, IF(NEDC!A1484="","", NEDC!A1484),IF($A$20=5, IF('JPN10-15'!A1484="","",'JPN10-15'!A1484),IF($A$20=6, IF(WLTC!B1484="","", WLTC!B1484),IF($A$20=7, IF('New Cycle 1'!A1484="","", 'New Cycle 1'!A1484),IF($A$20=8, IF('New Cycle 2'!A1484="","", 'New Cycle 3'!A1484),IF($A$20=9, IF('New Cycle 3'!A1484="","", 'New Cycle 3'!A1484),"")))))))))</f>
        <v/>
      </c>
      <c r="Q1484" s="32" t="str">
        <f>IF($A$20=1,IF(UDDS!C1484="","",UDDS!C1484),IF($A$20=2,IF('FTP-75'!C1484="","",'FTP-75'!C1484),IF($A$20=3, IF('US06'!C1484="","",'US06'!C1484),IF($A$20=4, IF(NEDC!B1484="","", NEDC!B1484),IF($A$20=5, IF('JPN10-15'!B1484="","",'JPN10-15'!B1484),IF($A$20=6, IF(WLTC!C1484="","", WLTC!C1484),IF($A$20=7, IF('New Cycle 1'!B1484="","", 'New Cycle 1'!B1484),IF($A$20=8, IF('New Cycle 2'!B1484="","", 'New Cycle 2'!B1484),IF($A$20=9, IF('New Cycle 3'!B1484="","", 'New Cycle 3'!B1484),"")))))))))</f>
        <v/>
      </c>
      <c r="R1484" s="32" t="str">
        <f>IF($A$20=1,IF(UDDS!D1484="","",UDDS!D1484),IF($A$20=2,IF('FTP-75'!D1484="","",'FTP-75'!D1484),IF($A$20=3, IF('US06'!D1484="","",'US06'!D1484),IF($A$20=4, IF(NEDC!C1484="","", NEDC!C1484),IF($A$20=5, IF('JPN10-15'!C1484="","",'JPN10-15'!C1484),IF($A$20=6, IF(WLTC!D1484="","", WLTC!D1484),IF($A$20=7, IF('New Cycle 1'!C1484="","", 'New Cycle 1'!C1484),IF($A$20=8, IF('New Cycle 2'!C1484="","", 'New Cycle 2'!C1484),IF($A$20=9, IF('New Cycle 3'!C1484="","", 'New Cycle 3'!C1484),"")))))))))</f>
        <v/>
      </c>
      <c r="S1484" s="32" t="str">
        <f>IF($A$20=1,IF(UDDS!E1484="","",UDDS!E1484),IF($A$20=2,IF('FTP-75'!E1484="","",'FTP-75'!E1484),IF($A$20=3, IF('US06'!E1484="","",'US06'!E1484),IF($A$20=4, IF(NEDC!D1484="","", NEDC!D1484),IF($A$20=5, IF('JPN10-15'!D1484="","",'JPN10-15'!D1484),IF($A$20=6, IF(WLTC!E1484="","", WLTC!E1484),IF($A$20=7, IF('New Cycle 1'!D1484="","", 'New Cycle 1'!D1484),IF($A$20=8, IF('New Cycle 2'!D1484="","", 'New Cycle 2'!D1484),IF($A$20=9, IF('New Cycle 3'!D1484="","", 'New Cycle 3'!D1484),"")))))))))</f>
        <v/>
      </c>
      <c r="T1484" s="32" t="str">
        <f>IF($A$20=1,IF(UDDS!F1484="","",UDDS!F1484),IF($A$20=2,IF('FTP-75'!F1484="","",'FTP-75'!F1484),IF($A$20=3, IF('US06'!F1484="","",'US06'!F1484),IF($A$20=4, IF(NEDC!E1484="","", NEDC!E1484),IF($A$20=5, IF('JPN10-15'!E1484="","",'JPN10-15'!E1484),IF($A$20=6, IF(WLTC!F1484="","", WLTC!F1484),IF($A$20=7, IF('New Cycle 1'!E1484="","", 'New Cycle 1'!E1484),IF($A$20=8, IF('New Cycle 2'!E1484="","", 'New Cycle 2'!E1484),IF($A$20=9, IF('New Cycle 3'!E1484="","", 'New Cycle 3'!E1484),"")))))))))</f>
        <v/>
      </c>
      <c r="U1484" s="32" t="str">
        <f>IF($A$20=1,IF(UDDS!G1484="","",UDDS!G1484),IF($A$20=2,IF('FTP-75'!G1484="","",'FTP-75'!G1484),IF($A$20=3, IF('US06'!G1484="","",'US06'!G1484),IF($A$20=4, IF(NEDC!F1484="","", NEDC!F1484),IF($A$20=5, IF('JPN10-15'!F1484="","",'JPN10-15'!F1484),IF($A$20=6, IF(WLTC!G1484="","", WLTC!G1484),IF($A$20=7, IF('New Cycle 1'!F1484="","", 'New Cycle 1'!F1484),IF($A$20=8, IF('New Cycle 2'!F1484="","", 'New Cycle 2'!F1484),IF($A$20=9, IF('New Cycle 3'!F1484="","", 'New Cycle 3'!F1484),"")))))))))</f>
        <v/>
      </c>
    </row>
    <row r="1485" spans="16:21" x14ac:dyDescent="0.25">
      <c r="P1485" s="8" t="str">
        <f>IF($A$20=1,IF(UDDS!A1485="","",UDDS!A1485),IF($A$20=2,IF('FTP-75'!A1485="","",'FTP-75'!A1485),IF($A$20=3, IF('US06'!A1485="","",'US06'!A1485),IF($A$20=4, IF(NEDC!A1485="","", NEDC!A1485),IF($A$20=5, IF('JPN10-15'!A1485="","",'JPN10-15'!A1485),IF($A$20=6, IF(WLTC!B1485="","", WLTC!B1485),IF($A$20=7, IF('New Cycle 1'!A1485="","", 'New Cycle 1'!A1485),IF($A$20=8, IF('New Cycle 2'!A1485="","", 'New Cycle 3'!A1485),IF($A$20=9, IF('New Cycle 3'!A1485="","", 'New Cycle 3'!A1485),"")))))))))</f>
        <v/>
      </c>
      <c r="Q1485" s="32" t="str">
        <f>IF($A$20=1,IF(UDDS!C1485="","",UDDS!C1485),IF($A$20=2,IF('FTP-75'!C1485="","",'FTP-75'!C1485),IF($A$20=3, IF('US06'!C1485="","",'US06'!C1485),IF($A$20=4, IF(NEDC!B1485="","", NEDC!B1485),IF($A$20=5, IF('JPN10-15'!B1485="","",'JPN10-15'!B1485),IF($A$20=6, IF(WLTC!C1485="","", WLTC!C1485),IF($A$20=7, IF('New Cycle 1'!B1485="","", 'New Cycle 1'!B1485),IF($A$20=8, IF('New Cycle 2'!B1485="","", 'New Cycle 2'!B1485),IF($A$20=9, IF('New Cycle 3'!B1485="","", 'New Cycle 3'!B1485),"")))))))))</f>
        <v/>
      </c>
      <c r="R1485" s="32" t="str">
        <f>IF($A$20=1,IF(UDDS!D1485="","",UDDS!D1485),IF($A$20=2,IF('FTP-75'!D1485="","",'FTP-75'!D1485),IF($A$20=3, IF('US06'!D1485="","",'US06'!D1485),IF($A$20=4, IF(NEDC!C1485="","", NEDC!C1485),IF($A$20=5, IF('JPN10-15'!C1485="","",'JPN10-15'!C1485),IF($A$20=6, IF(WLTC!D1485="","", WLTC!D1485),IF($A$20=7, IF('New Cycle 1'!C1485="","", 'New Cycle 1'!C1485),IF($A$20=8, IF('New Cycle 2'!C1485="","", 'New Cycle 2'!C1485),IF($A$20=9, IF('New Cycle 3'!C1485="","", 'New Cycle 3'!C1485),"")))))))))</f>
        <v/>
      </c>
      <c r="S1485" s="32" t="str">
        <f>IF($A$20=1,IF(UDDS!E1485="","",UDDS!E1485),IF($A$20=2,IF('FTP-75'!E1485="","",'FTP-75'!E1485),IF($A$20=3, IF('US06'!E1485="","",'US06'!E1485),IF($A$20=4, IF(NEDC!D1485="","", NEDC!D1485),IF($A$20=5, IF('JPN10-15'!D1485="","",'JPN10-15'!D1485),IF($A$20=6, IF(WLTC!E1485="","", WLTC!E1485),IF($A$20=7, IF('New Cycle 1'!D1485="","", 'New Cycle 1'!D1485),IF($A$20=8, IF('New Cycle 2'!D1485="","", 'New Cycle 2'!D1485),IF($A$20=9, IF('New Cycle 3'!D1485="","", 'New Cycle 3'!D1485),"")))))))))</f>
        <v/>
      </c>
      <c r="T1485" s="32" t="str">
        <f>IF($A$20=1,IF(UDDS!F1485="","",UDDS!F1485),IF($A$20=2,IF('FTP-75'!F1485="","",'FTP-75'!F1485),IF($A$20=3, IF('US06'!F1485="","",'US06'!F1485),IF($A$20=4, IF(NEDC!E1485="","", NEDC!E1485),IF($A$20=5, IF('JPN10-15'!E1485="","",'JPN10-15'!E1485),IF($A$20=6, IF(WLTC!F1485="","", WLTC!F1485),IF($A$20=7, IF('New Cycle 1'!E1485="","", 'New Cycle 1'!E1485),IF($A$20=8, IF('New Cycle 2'!E1485="","", 'New Cycle 2'!E1485),IF($A$20=9, IF('New Cycle 3'!E1485="","", 'New Cycle 3'!E1485),"")))))))))</f>
        <v/>
      </c>
      <c r="U1485" s="32" t="str">
        <f>IF($A$20=1,IF(UDDS!G1485="","",UDDS!G1485),IF($A$20=2,IF('FTP-75'!G1485="","",'FTP-75'!G1485),IF($A$20=3, IF('US06'!G1485="","",'US06'!G1485),IF($A$20=4, IF(NEDC!F1485="","", NEDC!F1485),IF($A$20=5, IF('JPN10-15'!F1485="","",'JPN10-15'!F1485),IF($A$20=6, IF(WLTC!G1485="","", WLTC!G1485),IF($A$20=7, IF('New Cycle 1'!F1485="","", 'New Cycle 1'!F1485),IF($A$20=8, IF('New Cycle 2'!F1485="","", 'New Cycle 2'!F1485),IF($A$20=9, IF('New Cycle 3'!F1485="","", 'New Cycle 3'!F1485),"")))))))))</f>
        <v/>
      </c>
    </row>
    <row r="1486" spans="16:21" x14ac:dyDescent="0.25">
      <c r="P1486" s="8" t="str">
        <f>IF($A$20=1,IF(UDDS!A1486="","",UDDS!A1486),IF($A$20=2,IF('FTP-75'!A1486="","",'FTP-75'!A1486),IF($A$20=3, IF('US06'!A1486="","",'US06'!A1486),IF($A$20=4, IF(NEDC!A1486="","", NEDC!A1486),IF($A$20=5, IF('JPN10-15'!A1486="","",'JPN10-15'!A1486),IF($A$20=6, IF(WLTC!B1486="","", WLTC!B1486),IF($A$20=7, IF('New Cycle 1'!A1486="","", 'New Cycle 1'!A1486),IF($A$20=8, IF('New Cycle 2'!A1486="","", 'New Cycle 3'!A1486),IF($A$20=9, IF('New Cycle 3'!A1486="","", 'New Cycle 3'!A1486),"")))))))))</f>
        <v/>
      </c>
      <c r="Q1486" s="32" t="str">
        <f>IF($A$20=1,IF(UDDS!C1486="","",UDDS!C1486),IF($A$20=2,IF('FTP-75'!C1486="","",'FTP-75'!C1486),IF($A$20=3, IF('US06'!C1486="","",'US06'!C1486),IF($A$20=4, IF(NEDC!B1486="","", NEDC!B1486),IF($A$20=5, IF('JPN10-15'!B1486="","",'JPN10-15'!B1486),IF($A$20=6, IF(WLTC!C1486="","", WLTC!C1486),IF($A$20=7, IF('New Cycle 1'!B1486="","", 'New Cycle 1'!B1486),IF($A$20=8, IF('New Cycle 2'!B1486="","", 'New Cycle 2'!B1486),IF($A$20=9, IF('New Cycle 3'!B1486="","", 'New Cycle 3'!B1486),"")))))))))</f>
        <v/>
      </c>
      <c r="R1486" s="32" t="str">
        <f>IF($A$20=1,IF(UDDS!D1486="","",UDDS!D1486),IF($A$20=2,IF('FTP-75'!D1486="","",'FTP-75'!D1486),IF($A$20=3, IF('US06'!D1486="","",'US06'!D1486),IF($A$20=4, IF(NEDC!C1486="","", NEDC!C1486),IF($A$20=5, IF('JPN10-15'!C1486="","",'JPN10-15'!C1486),IF($A$20=6, IF(WLTC!D1486="","", WLTC!D1486),IF($A$20=7, IF('New Cycle 1'!C1486="","", 'New Cycle 1'!C1486),IF($A$20=8, IF('New Cycle 2'!C1486="","", 'New Cycle 2'!C1486),IF($A$20=9, IF('New Cycle 3'!C1486="","", 'New Cycle 3'!C1486),"")))))))))</f>
        <v/>
      </c>
      <c r="S1486" s="32" t="str">
        <f>IF($A$20=1,IF(UDDS!E1486="","",UDDS!E1486),IF($A$20=2,IF('FTP-75'!E1486="","",'FTP-75'!E1486),IF($A$20=3, IF('US06'!E1486="","",'US06'!E1486),IF($A$20=4, IF(NEDC!D1486="","", NEDC!D1486),IF($A$20=5, IF('JPN10-15'!D1486="","",'JPN10-15'!D1486),IF($A$20=6, IF(WLTC!E1486="","", WLTC!E1486),IF($A$20=7, IF('New Cycle 1'!D1486="","", 'New Cycle 1'!D1486),IF($A$20=8, IF('New Cycle 2'!D1486="","", 'New Cycle 2'!D1486),IF($A$20=9, IF('New Cycle 3'!D1486="","", 'New Cycle 3'!D1486),"")))))))))</f>
        <v/>
      </c>
      <c r="T1486" s="32" t="str">
        <f>IF($A$20=1,IF(UDDS!F1486="","",UDDS!F1486),IF($A$20=2,IF('FTP-75'!F1486="","",'FTP-75'!F1486),IF($A$20=3, IF('US06'!F1486="","",'US06'!F1486),IF($A$20=4, IF(NEDC!E1486="","", NEDC!E1486),IF($A$20=5, IF('JPN10-15'!E1486="","",'JPN10-15'!E1486),IF($A$20=6, IF(WLTC!F1486="","", WLTC!F1486),IF($A$20=7, IF('New Cycle 1'!E1486="","", 'New Cycle 1'!E1486),IF($A$20=8, IF('New Cycle 2'!E1486="","", 'New Cycle 2'!E1486),IF($A$20=9, IF('New Cycle 3'!E1486="","", 'New Cycle 3'!E1486),"")))))))))</f>
        <v/>
      </c>
      <c r="U1486" s="32" t="str">
        <f>IF($A$20=1,IF(UDDS!G1486="","",UDDS!G1486),IF($A$20=2,IF('FTP-75'!G1486="","",'FTP-75'!G1486),IF($A$20=3, IF('US06'!G1486="","",'US06'!G1486),IF($A$20=4, IF(NEDC!F1486="","", NEDC!F1486),IF($A$20=5, IF('JPN10-15'!F1486="","",'JPN10-15'!F1486),IF($A$20=6, IF(WLTC!G1486="","", WLTC!G1486),IF($A$20=7, IF('New Cycle 1'!F1486="","", 'New Cycle 1'!F1486),IF($A$20=8, IF('New Cycle 2'!F1486="","", 'New Cycle 2'!F1486),IF($A$20=9, IF('New Cycle 3'!F1486="","", 'New Cycle 3'!F1486),"")))))))))</f>
        <v/>
      </c>
    </row>
    <row r="1487" spans="16:21" x14ac:dyDescent="0.25">
      <c r="P1487" s="8" t="str">
        <f>IF($A$20=1,IF(UDDS!A1487="","",UDDS!A1487),IF($A$20=2,IF('FTP-75'!A1487="","",'FTP-75'!A1487),IF($A$20=3, IF('US06'!A1487="","",'US06'!A1487),IF($A$20=4, IF(NEDC!A1487="","", NEDC!A1487),IF($A$20=5, IF('JPN10-15'!A1487="","",'JPN10-15'!A1487),IF($A$20=6, IF(WLTC!B1487="","", WLTC!B1487),IF($A$20=7, IF('New Cycle 1'!A1487="","", 'New Cycle 1'!A1487),IF($A$20=8, IF('New Cycle 2'!A1487="","", 'New Cycle 3'!A1487),IF($A$20=9, IF('New Cycle 3'!A1487="","", 'New Cycle 3'!A1487),"")))))))))</f>
        <v/>
      </c>
      <c r="Q1487" s="32" t="str">
        <f>IF($A$20=1,IF(UDDS!C1487="","",UDDS!C1487),IF($A$20=2,IF('FTP-75'!C1487="","",'FTP-75'!C1487),IF($A$20=3, IF('US06'!C1487="","",'US06'!C1487),IF($A$20=4, IF(NEDC!B1487="","", NEDC!B1487),IF($A$20=5, IF('JPN10-15'!B1487="","",'JPN10-15'!B1487),IF($A$20=6, IF(WLTC!C1487="","", WLTC!C1487),IF($A$20=7, IF('New Cycle 1'!B1487="","", 'New Cycle 1'!B1487),IF($A$20=8, IF('New Cycle 2'!B1487="","", 'New Cycle 2'!B1487),IF($A$20=9, IF('New Cycle 3'!B1487="","", 'New Cycle 3'!B1487),"")))))))))</f>
        <v/>
      </c>
      <c r="R1487" s="32" t="str">
        <f>IF($A$20=1,IF(UDDS!D1487="","",UDDS!D1487),IF($A$20=2,IF('FTP-75'!D1487="","",'FTP-75'!D1487),IF($A$20=3, IF('US06'!D1487="","",'US06'!D1487),IF($A$20=4, IF(NEDC!C1487="","", NEDC!C1487),IF($A$20=5, IF('JPN10-15'!C1487="","",'JPN10-15'!C1487),IF($A$20=6, IF(WLTC!D1487="","", WLTC!D1487),IF($A$20=7, IF('New Cycle 1'!C1487="","", 'New Cycle 1'!C1487),IF($A$20=8, IF('New Cycle 2'!C1487="","", 'New Cycle 2'!C1487),IF($A$20=9, IF('New Cycle 3'!C1487="","", 'New Cycle 3'!C1487),"")))))))))</f>
        <v/>
      </c>
      <c r="S1487" s="32" t="str">
        <f>IF($A$20=1,IF(UDDS!E1487="","",UDDS!E1487),IF($A$20=2,IF('FTP-75'!E1487="","",'FTP-75'!E1487),IF($A$20=3, IF('US06'!E1487="","",'US06'!E1487),IF($A$20=4, IF(NEDC!D1487="","", NEDC!D1487),IF($A$20=5, IF('JPN10-15'!D1487="","",'JPN10-15'!D1487),IF($A$20=6, IF(WLTC!E1487="","", WLTC!E1487),IF($A$20=7, IF('New Cycle 1'!D1487="","", 'New Cycle 1'!D1487),IF($A$20=8, IF('New Cycle 2'!D1487="","", 'New Cycle 2'!D1487),IF($A$20=9, IF('New Cycle 3'!D1487="","", 'New Cycle 3'!D1487),"")))))))))</f>
        <v/>
      </c>
      <c r="T1487" s="32" t="str">
        <f>IF($A$20=1,IF(UDDS!F1487="","",UDDS!F1487),IF($A$20=2,IF('FTP-75'!F1487="","",'FTP-75'!F1487),IF($A$20=3, IF('US06'!F1487="","",'US06'!F1487),IF($A$20=4, IF(NEDC!E1487="","", NEDC!E1487),IF($A$20=5, IF('JPN10-15'!E1487="","",'JPN10-15'!E1487),IF($A$20=6, IF(WLTC!F1487="","", WLTC!F1487),IF($A$20=7, IF('New Cycle 1'!E1487="","", 'New Cycle 1'!E1487),IF($A$20=8, IF('New Cycle 2'!E1487="","", 'New Cycle 2'!E1487),IF($A$20=9, IF('New Cycle 3'!E1487="","", 'New Cycle 3'!E1487),"")))))))))</f>
        <v/>
      </c>
      <c r="U1487" s="32" t="str">
        <f>IF($A$20=1,IF(UDDS!G1487="","",UDDS!G1487),IF($A$20=2,IF('FTP-75'!G1487="","",'FTP-75'!G1487),IF($A$20=3, IF('US06'!G1487="","",'US06'!G1487),IF($A$20=4, IF(NEDC!F1487="","", NEDC!F1487),IF($A$20=5, IF('JPN10-15'!F1487="","",'JPN10-15'!F1487),IF($A$20=6, IF(WLTC!G1487="","", WLTC!G1487),IF($A$20=7, IF('New Cycle 1'!F1487="","", 'New Cycle 1'!F1487),IF($A$20=8, IF('New Cycle 2'!F1487="","", 'New Cycle 2'!F1487),IF($A$20=9, IF('New Cycle 3'!F1487="","", 'New Cycle 3'!F1487),"")))))))))</f>
        <v/>
      </c>
    </row>
    <row r="1488" spans="16:21" x14ac:dyDescent="0.25">
      <c r="P1488" s="8" t="str">
        <f>IF($A$20=1,IF(UDDS!A1488="","",UDDS!A1488),IF($A$20=2,IF('FTP-75'!A1488="","",'FTP-75'!A1488),IF($A$20=3, IF('US06'!A1488="","",'US06'!A1488),IF($A$20=4, IF(NEDC!A1488="","", NEDC!A1488),IF($A$20=5, IF('JPN10-15'!A1488="","",'JPN10-15'!A1488),IF($A$20=6, IF(WLTC!B1488="","", WLTC!B1488),IF($A$20=7, IF('New Cycle 1'!A1488="","", 'New Cycle 1'!A1488),IF($A$20=8, IF('New Cycle 2'!A1488="","", 'New Cycle 3'!A1488),IF($A$20=9, IF('New Cycle 3'!A1488="","", 'New Cycle 3'!A1488),"")))))))))</f>
        <v/>
      </c>
      <c r="Q1488" s="32" t="str">
        <f>IF($A$20=1,IF(UDDS!C1488="","",UDDS!C1488),IF($A$20=2,IF('FTP-75'!C1488="","",'FTP-75'!C1488),IF($A$20=3, IF('US06'!C1488="","",'US06'!C1488),IF($A$20=4, IF(NEDC!B1488="","", NEDC!B1488),IF($A$20=5, IF('JPN10-15'!B1488="","",'JPN10-15'!B1488),IF($A$20=6, IF(WLTC!C1488="","", WLTC!C1488),IF($A$20=7, IF('New Cycle 1'!B1488="","", 'New Cycle 1'!B1488),IF($A$20=8, IF('New Cycle 2'!B1488="","", 'New Cycle 2'!B1488),IF($A$20=9, IF('New Cycle 3'!B1488="","", 'New Cycle 3'!B1488),"")))))))))</f>
        <v/>
      </c>
      <c r="R1488" s="32" t="str">
        <f>IF($A$20=1,IF(UDDS!D1488="","",UDDS!D1488),IF($A$20=2,IF('FTP-75'!D1488="","",'FTP-75'!D1488),IF($A$20=3, IF('US06'!D1488="","",'US06'!D1488),IF($A$20=4, IF(NEDC!C1488="","", NEDC!C1488),IF($A$20=5, IF('JPN10-15'!C1488="","",'JPN10-15'!C1488),IF($A$20=6, IF(WLTC!D1488="","", WLTC!D1488),IF($A$20=7, IF('New Cycle 1'!C1488="","", 'New Cycle 1'!C1488),IF($A$20=8, IF('New Cycle 2'!C1488="","", 'New Cycle 2'!C1488),IF($A$20=9, IF('New Cycle 3'!C1488="","", 'New Cycle 3'!C1488),"")))))))))</f>
        <v/>
      </c>
      <c r="S1488" s="32" t="str">
        <f>IF($A$20=1,IF(UDDS!E1488="","",UDDS!E1488),IF($A$20=2,IF('FTP-75'!E1488="","",'FTP-75'!E1488),IF($A$20=3, IF('US06'!E1488="","",'US06'!E1488),IF($A$20=4, IF(NEDC!D1488="","", NEDC!D1488),IF($A$20=5, IF('JPN10-15'!D1488="","",'JPN10-15'!D1488),IF($A$20=6, IF(WLTC!E1488="","", WLTC!E1488),IF($A$20=7, IF('New Cycle 1'!D1488="","", 'New Cycle 1'!D1488),IF($A$20=8, IF('New Cycle 2'!D1488="","", 'New Cycle 2'!D1488),IF($A$20=9, IF('New Cycle 3'!D1488="","", 'New Cycle 3'!D1488),"")))))))))</f>
        <v/>
      </c>
      <c r="T1488" s="32" t="str">
        <f>IF($A$20=1,IF(UDDS!F1488="","",UDDS!F1488),IF($A$20=2,IF('FTP-75'!F1488="","",'FTP-75'!F1488),IF($A$20=3, IF('US06'!F1488="","",'US06'!F1488),IF($A$20=4, IF(NEDC!E1488="","", NEDC!E1488),IF($A$20=5, IF('JPN10-15'!E1488="","",'JPN10-15'!E1488),IF($A$20=6, IF(WLTC!F1488="","", WLTC!F1488),IF($A$20=7, IF('New Cycle 1'!E1488="","", 'New Cycle 1'!E1488),IF($A$20=8, IF('New Cycle 2'!E1488="","", 'New Cycle 2'!E1488),IF($A$20=9, IF('New Cycle 3'!E1488="","", 'New Cycle 3'!E1488),"")))))))))</f>
        <v/>
      </c>
      <c r="U1488" s="32" t="str">
        <f>IF($A$20=1,IF(UDDS!G1488="","",UDDS!G1488),IF($A$20=2,IF('FTP-75'!G1488="","",'FTP-75'!G1488),IF($A$20=3, IF('US06'!G1488="","",'US06'!G1488),IF($A$20=4, IF(NEDC!F1488="","", NEDC!F1488),IF($A$20=5, IF('JPN10-15'!F1488="","",'JPN10-15'!F1488),IF($A$20=6, IF(WLTC!G1488="","", WLTC!G1488),IF($A$20=7, IF('New Cycle 1'!F1488="","", 'New Cycle 1'!F1488),IF($A$20=8, IF('New Cycle 2'!F1488="","", 'New Cycle 2'!F1488),IF($A$20=9, IF('New Cycle 3'!F1488="","", 'New Cycle 3'!F1488),"")))))))))</f>
        <v/>
      </c>
    </row>
    <row r="1489" spans="16:21" x14ac:dyDescent="0.25">
      <c r="P1489" s="8" t="str">
        <f>IF($A$20=1,IF(UDDS!A1489="","",UDDS!A1489),IF($A$20=2,IF('FTP-75'!A1489="","",'FTP-75'!A1489),IF($A$20=3, IF('US06'!A1489="","",'US06'!A1489),IF($A$20=4, IF(NEDC!A1489="","", NEDC!A1489),IF($A$20=5, IF('JPN10-15'!A1489="","",'JPN10-15'!A1489),IF($A$20=6, IF(WLTC!B1489="","", WLTC!B1489),IF($A$20=7, IF('New Cycle 1'!A1489="","", 'New Cycle 1'!A1489),IF($A$20=8, IF('New Cycle 2'!A1489="","", 'New Cycle 3'!A1489),IF($A$20=9, IF('New Cycle 3'!A1489="","", 'New Cycle 3'!A1489),"")))))))))</f>
        <v/>
      </c>
      <c r="Q1489" s="32" t="str">
        <f>IF($A$20=1,IF(UDDS!C1489="","",UDDS!C1489),IF($A$20=2,IF('FTP-75'!C1489="","",'FTP-75'!C1489),IF($A$20=3, IF('US06'!C1489="","",'US06'!C1489),IF($A$20=4, IF(NEDC!B1489="","", NEDC!B1489),IF($A$20=5, IF('JPN10-15'!B1489="","",'JPN10-15'!B1489),IF($A$20=6, IF(WLTC!C1489="","", WLTC!C1489),IF($A$20=7, IF('New Cycle 1'!B1489="","", 'New Cycle 1'!B1489),IF($A$20=8, IF('New Cycle 2'!B1489="","", 'New Cycle 2'!B1489),IF($A$20=9, IF('New Cycle 3'!B1489="","", 'New Cycle 3'!B1489),"")))))))))</f>
        <v/>
      </c>
      <c r="R1489" s="32" t="str">
        <f>IF($A$20=1,IF(UDDS!D1489="","",UDDS!D1489),IF($A$20=2,IF('FTP-75'!D1489="","",'FTP-75'!D1489),IF($A$20=3, IF('US06'!D1489="","",'US06'!D1489),IF($A$20=4, IF(NEDC!C1489="","", NEDC!C1489),IF($A$20=5, IF('JPN10-15'!C1489="","",'JPN10-15'!C1489),IF($A$20=6, IF(WLTC!D1489="","", WLTC!D1489),IF($A$20=7, IF('New Cycle 1'!C1489="","", 'New Cycle 1'!C1489),IF($A$20=8, IF('New Cycle 2'!C1489="","", 'New Cycle 2'!C1489),IF($A$20=9, IF('New Cycle 3'!C1489="","", 'New Cycle 3'!C1489),"")))))))))</f>
        <v/>
      </c>
      <c r="S1489" s="32" t="str">
        <f>IF($A$20=1,IF(UDDS!E1489="","",UDDS!E1489),IF($A$20=2,IF('FTP-75'!E1489="","",'FTP-75'!E1489),IF($A$20=3, IF('US06'!E1489="","",'US06'!E1489),IF($A$20=4, IF(NEDC!D1489="","", NEDC!D1489),IF($A$20=5, IF('JPN10-15'!D1489="","",'JPN10-15'!D1489),IF($A$20=6, IF(WLTC!E1489="","", WLTC!E1489),IF($A$20=7, IF('New Cycle 1'!D1489="","", 'New Cycle 1'!D1489),IF($A$20=8, IF('New Cycle 2'!D1489="","", 'New Cycle 2'!D1489),IF($A$20=9, IF('New Cycle 3'!D1489="","", 'New Cycle 3'!D1489),"")))))))))</f>
        <v/>
      </c>
      <c r="T1489" s="32" t="str">
        <f>IF($A$20=1,IF(UDDS!F1489="","",UDDS!F1489),IF($A$20=2,IF('FTP-75'!F1489="","",'FTP-75'!F1489),IF($A$20=3, IF('US06'!F1489="","",'US06'!F1489),IF($A$20=4, IF(NEDC!E1489="","", NEDC!E1489),IF($A$20=5, IF('JPN10-15'!E1489="","",'JPN10-15'!E1489),IF($A$20=6, IF(WLTC!F1489="","", WLTC!F1489),IF($A$20=7, IF('New Cycle 1'!E1489="","", 'New Cycle 1'!E1489),IF($A$20=8, IF('New Cycle 2'!E1489="","", 'New Cycle 2'!E1489),IF($A$20=9, IF('New Cycle 3'!E1489="","", 'New Cycle 3'!E1489),"")))))))))</f>
        <v/>
      </c>
      <c r="U1489" s="32" t="str">
        <f>IF($A$20=1,IF(UDDS!G1489="","",UDDS!G1489),IF($A$20=2,IF('FTP-75'!G1489="","",'FTP-75'!G1489),IF($A$20=3, IF('US06'!G1489="","",'US06'!G1489),IF($A$20=4, IF(NEDC!F1489="","", NEDC!F1489),IF($A$20=5, IF('JPN10-15'!F1489="","",'JPN10-15'!F1489),IF($A$20=6, IF(WLTC!G1489="","", WLTC!G1489),IF($A$20=7, IF('New Cycle 1'!F1489="","", 'New Cycle 1'!F1489),IF($A$20=8, IF('New Cycle 2'!F1489="","", 'New Cycle 2'!F1489),IF($A$20=9, IF('New Cycle 3'!F1489="","", 'New Cycle 3'!F1489),"")))))))))</f>
        <v/>
      </c>
    </row>
    <row r="1490" spans="16:21" x14ac:dyDescent="0.25">
      <c r="P1490" s="8" t="str">
        <f>IF($A$20=1,IF(UDDS!A1490="","",UDDS!A1490),IF($A$20=2,IF('FTP-75'!A1490="","",'FTP-75'!A1490),IF($A$20=3, IF('US06'!A1490="","",'US06'!A1490),IF($A$20=4, IF(NEDC!A1490="","", NEDC!A1490),IF($A$20=5, IF('JPN10-15'!A1490="","",'JPN10-15'!A1490),IF($A$20=6, IF(WLTC!B1490="","", WLTC!B1490),IF($A$20=7, IF('New Cycle 1'!A1490="","", 'New Cycle 1'!A1490),IF($A$20=8, IF('New Cycle 2'!A1490="","", 'New Cycle 3'!A1490),IF($A$20=9, IF('New Cycle 3'!A1490="","", 'New Cycle 3'!A1490),"")))))))))</f>
        <v/>
      </c>
      <c r="Q1490" s="32" t="str">
        <f>IF($A$20=1,IF(UDDS!C1490="","",UDDS!C1490),IF($A$20=2,IF('FTP-75'!C1490="","",'FTP-75'!C1490),IF($A$20=3, IF('US06'!C1490="","",'US06'!C1490),IF($A$20=4, IF(NEDC!B1490="","", NEDC!B1490),IF($A$20=5, IF('JPN10-15'!B1490="","",'JPN10-15'!B1490),IF($A$20=6, IF(WLTC!C1490="","", WLTC!C1490),IF($A$20=7, IF('New Cycle 1'!B1490="","", 'New Cycle 1'!B1490),IF($A$20=8, IF('New Cycle 2'!B1490="","", 'New Cycle 2'!B1490),IF($A$20=9, IF('New Cycle 3'!B1490="","", 'New Cycle 3'!B1490),"")))))))))</f>
        <v/>
      </c>
      <c r="R1490" s="32" t="str">
        <f>IF($A$20=1,IF(UDDS!D1490="","",UDDS!D1490),IF($A$20=2,IF('FTP-75'!D1490="","",'FTP-75'!D1490),IF($A$20=3, IF('US06'!D1490="","",'US06'!D1490),IF($A$20=4, IF(NEDC!C1490="","", NEDC!C1490),IF($A$20=5, IF('JPN10-15'!C1490="","",'JPN10-15'!C1490),IF($A$20=6, IF(WLTC!D1490="","", WLTC!D1490),IF($A$20=7, IF('New Cycle 1'!C1490="","", 'New Cycle 1'!C1490),IF($A$20=8, IF('New Cycle 2'!C1490="","", 'New Cycle 2'!C1490),IF($A$20=9, IF('New Cycle 3'!C1490="","", 'New Cycle 3'!C1490),"")))))))))</f>
        <v/>
      </c>
      <c r="S1490" s="32" t="str">
        <f>IF($A$20=1,IF(UDDS!E1490="","",UDDS!E1490),IF($A$20=2,IF('FTP-75'!E1490="","",'FTP-75'!E1490),IF($A$20=3, IF('US06'!E1490="","",'US06'!E1490),IF($A$20=4, IF(NEDC!D1490="","", NEDC!D1490),IF($A$20=5, IF('JPN10-15'!D1490="","",'JPN10-15'!D1490),IF($A$20=6, IF(WLTC!E1490="","", WLTC!E1490),IF($A$20=7, IF('New Cycle 1'!D1490="","", 'New Cycle 1'!D1490),IF($A$20=8, IF('New Cycle 2'!D1490="","", 'New Cycle 2'!D1490),IF($A$20=9, IF('New Cycle 3'!D1490="","", 'New Cycle 3'!D1490),"")))))))))</f>
        <v/>
      </c>
      <c r="T1490" s="32" t="str">
        <f>IF($A$20=1,IF(UDDS!F1490="","",UDDS!F1490),IF($A$20=2,IF('FTP-75'!F1490="","",'FTP-75'!F1490),IF($A$20=3, IF('US06'!F1490="","",'US06'!F1490),IF($A$20=4, IF(NEDC!E1490="","", NEDC!E1490),IF($A$20=5, IF('JPN10-15'!E1490="","",'JPN10-15'!E1490),IF($A$20=6, IF(WLTC!F1490="","", WLTC!F1490),IF($A$20=7, IF('New Cycle 1'!E1490="","", 'New Cycle 1'!E1490),IF($A$20=8, IF('New Cycle 2'!E1490="","", 'New Cycle 2'!E1490),IF($A$20=9, IF('New Cycle 3'!E1490="","", 'New Cycle 3'!E1490),"")))))))))</f>
        <v/>
      </c>
      <c r="U1490" s="32" t="str">
        <f>IF($A$20=1,IF(UDDS!G1490="","",UDDS!G1490),IF($A$20=2,IF('FTP-75'!G1490="","",'FTP-75'!G1490),IF($A$20=3, IF('US06'!G1490="","",'US06'!G1490),IF($A$20=4, IF(NEDC!F1490="","", NEDC!F1490),IF($A$20=5, IF('JPN10-15'!F1490="","",'JPN10-15'!F1490),IF($A$20=6, IF(WLTC!G1490="","", WLTC!G1490),IF($A$20=7, IF('New Cycle 1'!F1490="","", 'New Cycle 1'!F1490),IF($A$20=8, IF('New Cycle 2'!F1490="","", 'New Cycle 2'!F1490),IF($A$20=9, IF('New Cycle 3'!F1490="","", 'New Cycle 3'!F1490),"")))))))))</f>
        <v/>
      </c>
    </row>
    <row r="1491" spans="16:21" x14ac:dyDescent="0.25">
      <c r="P1491" s="8" t="str">
        <f>IF($A$20=1,IF(UDDS!A1491="","",UDDS!A1491),IF($A$20=2,IF('FTP-75'!A1491="","",'FTP-75'!A1491),IF($A$20=3, IF('US06'!A1491="","",'US06'!A1491),IF($A$20=4, IF(NEDC!A1491="","", NEDC!A1491),IF($A$20=5, IF('JPN10-15'!A1491="","",'JPN10-15'!A1491),IF($A$20=6, IF(WLTC!B1491="","", WLTC!B1491),IF($A$20=7, IF('New Cycle 1'!A1491="","", 'New Cycle 1'!A1491),IF($A$20=8, IF('New Cycle 2'!A1491="","", 'New Cycle 3'!A1491),IF($A$20=9, IF('New Cycle 3'!A1491="","", 'New Cycle 3'!A1491),"")))))))))</f>
        <v/>
      </c>
      <c r="Q1491" s="32" t="str">
        <f>IF($A$20=1,IF(UDDS!C1491="","",UDDS!C1491),IF($A$20=2,IF('FTP-75'!C1491="","",'FTP-75'!C1491),IF($A$20=3, IF('US06'!C1491="","",'US06'!C1491),IF($A$20=4, IF(NEDC!B1491="","", NEDC!B1491),IF($A$20=5, IF('JPN10-15'!B1491="","",'JPN10-15'!B1491),IF($A$20=6, IF(WLTC!C1491="","", WLTC!C1491),IF($A$20=7, IF('New Cycle 1'!B1491="","", 'New Cycle 1'!B1491),IF($A$20=8, IF('New Cycle 2'!B1491="","", 'New Cycle 2'!B1491),IF($A$20=9, IF('New Cycle 3'!B1491="","", 'New Cycle 3'!B1491),"")))))))))</f>
        <v/>
      </c>
      <c r="R1491" s="32" t="str">
        <f>IF($A$20=1,IF(UDDS!D1491="","",UDDS!D1491),IF($A$20=2,IF('FTP-75'!D1491="","",'FTP-75'!D1491),IF($A$20=3, IF('US06'!D1491="","",'US06'!D1491),IF($A$20=4, IF(NEDC!C1491="","", NEDC!C1491),IF($A$20=5, IF('JPN10-15'!C1491="","",'JPN10-15'!C1491),IF($A$20=6, IF(WLTC!D1491="","", WLTC!D1491),IF($A$20=7, IF('New Cycle 1'!C1491="","", 'New Cycle 1'!C1491),IF($A$20=8, IF('New Cycle 2'!C1491="","", 'New Cycle 2'!C1491),IF($A$20=9, IF('New Cycle 3'!C1491="","", 'New Cycle 3'!C1491),"")))))))))</f>
        <v/>
      </c>
      <c r="S1491" s="32" t="str">
        <f>IF($A$20=1,IF(UDDS!E1491="","",UDDS!E1491),IF($A$20=2,IF('FTP-75'!E1491="","",'FTP-75'!E1491),IF($A$20=3, IF('US06'!E1491="","",'US06'!E1491),IF($A$20=4, IF(NEDC!D1491="","", NEDC!D1491),IF($A$20=5, IF('JPN10-15'!D1491="","",'JPN10-15'!D1491),IF($A$20=6, IF(WLTC!E1491="","", WLTC!E1491),IF($A$20=7, IF('New Cycle 1'!D1491="","", 'New Cycle 1'!D1491),IF($A$20=8, IF('New Cycle 2'!D1491="","", 'New Cycle 2'!D1491),IF($A$20=9, IF('New Cycle 3'!D1491="","", 'New Cycle 3'!D1491),"")))))))))</f>
        <v/>
      </c>
      <c r="T1491" s="32" t="str">
        <f>IF($A$20=1,IF(UDDS!F1491="","",UDDS!F1491),IF($A$20=2,IF('FTP-75'!F1491="","",'FTP-75'!F1491),IF($A$20=3, IF('US06'!F1491="","",'US06'!F1491),IF($A$20=4, IF(NEDC!E1491="","", NEDC!E1491),IF($A$20=5, IF('JPN10-15'!E1491="","",'JPN10-15'!E1491),IF($A$20=6, IF(WLTC!F1491="","", WLTC!F1491),IF($A$20=7, IF('New Cycle 1'!E1491="","", 'New Cycle 1'!E1491),IF($A$20=8, IF('New Cycle 2'!E1491="","", 'New Cycle 2'!E1491),IF($A$20=9, IF('New Cycle 3'!E1491="","", 'New Cycle 3'!E1491),"")))))))))</f>
        <v/>
      </c>
      <c r="U1491" s="32" t="str">
        <f>IF($A$20=1,IF(UDDS!G1491="","",UDDS!G1491),IF($A$20=2,IF('FTP-75'!G1491="","",'FTP-75'!G1491),IF($A$20=3, IF('US06'!G1491="","",'US06'!G1491),IF($A$20=4, IF(NEDC!F1491="","", NEDC!F1491),IF($A$20=5, IF('JPN10-15'!F1491="","",'JPN10-15'!F1491),IF($A$20=6, IF(WLTC!G1491="","", WLTC!G1491),IF($A$20=7, IF('New Cycle 1'!F1491="","", 'New Cycle 1'!F1491),IF($A$20=8, IF('New Cycle 2'!F1491="","", 'New Cycle 2'!F1491),IF($A$20=9, IF('New Cycle 3'!F1491="","", 'New Cycle 3'!F1491),"")))))))))</f>
        <v/>
      </c>
    </row>
    <row r="1492" spans="16:21" x14ac:dyDescent="0.25">
      <c r="P1492" s="8" t="str">
        <f>IF($A$20=1,IF(UDDS!A1492="","",UDDS!A1492),IF($A$20=2,IF('FTP-75'!A1492="","",'FTP-75'!A1492),IF($A$20=3, IF('US06'!A1492="","",'US06'!A1492),IF($A$20=4, IF(NEDC!A1492="","", NEDC!A1492),IF($A$20=5, IF('JPN10-15'!A1492="","",'JPN10-15'!A1492),IF($A$20=6, IF(WLTC!B1492="","", WLTC!B1492),IF($A$20=7, IF('New Cycle 1'!A1492="","", 'New Cycle 1'!A1492),IF($A$20=8, IF('New Cycle 2'!A1492="","", 'New Cycle 3'!A1492),IF($A$20=9, IF('New Cycle 3'!A1492="","", 'New Cycle 3'!A1492),"")))))))))</f>
        <v/>
      </c>
      <c r="Q1492" s="32" t="str">
        <f>IF($A$20=1,IF(UDDS!C1492="","",UDDS!C1492),IF($A$20=2,IF('FTP-75'!C1492="","",'FTP-75'!C1492),IF($A$20=3, IF('US06'!C1492="","",'US06'!C1492),IF($A$20=4, IF(NEDC!B1492="","", NEDC!B1492),IF($A$20=5, IF('JPN10-15'!B1492="","",'JPN10-15'!B1492),IF($A$20=6, IF(WLTC!C1492="","", WLTC!C1492),IF($A$20=7, IF('New Cycle 1'!B1492="","", 'New Cycle 1'!B1492),IF($A$20=8, IF('New Cycle 2'!B1492="","", 'New Cycle 2'!B1492),IF($A$20=9, IF('New Cycle 3'!B1492="","", 'New Cycle 3'!B1492),"")))))))))</f>
        <v/>
      </c>
      <c r="R1492" s="32" t="str">
        <f>IF($A$20=1,IF(UDDS!D1492="","",UDDS!D1492),IF($A$20=2,IF('FTP-75'!D1492="","",'FTP-75'!D1492),IF($A$20=3, IF('US06'!D1492="","",'US06'!D1492),IF($A$20=4, IF(NEDC!C1492="","", NEDC!C1492),IF($A$20=5, IF('JPN10-15'!C1492="","",'JPN10-15'!C1492),IF($A$20=6, IF(WLTC!D1492="","", WLTC!D1492),IF($A$20=7, IF('New Cycle 1'!C1492="","", 'New Cycle 1'!C1492),IF($A$20=8, IF('New Cycle 2'!C1492="","", 'New Cycle 2'!C1492),IF($A$20=9, IF('New Cycle 3'!C1492="","", 'New Cycle 3'!C1492),"")))))))))</f>
        <v/>
      </c>
      <c r="S1492" s="32" t="str">
        <f>IF($A$20=1,IF(UDDS!E1492="","",UDDS!E1492),IF($A$20=2,IF('FTP-75'!E1492="","",'FTP-75'!E1492),IF($A$20=3, IF('US06'!E1492="","",'US06'!E1492),IF($A$20=4, IF(NEDC!D1492="","", NEDC!D1492),IF($A$20=5, IF('JPN10-15'!D1492="","",'JPN10-15'!D1492),IF($A$20=6, IF(WLTC!E1492="","", WLTC!E1492),IF($A$20=7, IF('New Cycle 1'!D1492="","", 'New Cycle 1'!D1492),IF($A$20=8, IF('New Cycle 2'!D1492="","", 'New Cycle 2'!D1492),IF($A$20=9, IF('New Cycle 3'!D1492="","", 'New Cycle 3'!D1492),"")))))))))</f>
        <v/>
      </c>
      <c r="T1492" s="32" t="str">
        <f>IF($A$20=1,IF(UDDS!F1492="","",UDDS!F1492),IF($A$20=2,IF('FTP-75'!F1492="","",'FTP-75'!F1492),IF($A$20=3, IF('US06'!F1492="","",'US06'!F1492),IF($A$20=4, IF(NEDC!E1492="","", NEDC!E1492),IF($A$20=5, IF('JPN10-15'!E1492="","",'JPN10-15'!E1492),IF($A$20=6, IF(WLTC!F1492="","", WLTC!F1492),IF($A$20=7, IF('New Cycle 1'!E1492="","", 'New Cycle 1'!E1492),IF($A$20=8, IF('New Cycle 2'!E1492="","", 'New Cycle 2'!E1492),IF($A$20=9, IF('New Cycle 3'!E1492="","", 'New Cycle 3'!E1492),"")))))))))</f>
        <v/>
      </c>
      <c r="U1492" s="32" t="str">
        <f>IF($A$20=1,IF(UDDS!G1492="","",UDDS!G1492),IF($A$20=2,IF('FTP-75'!G1492="","",'FTP-75'!G1492),IF($A$20=3, IF('US06'!G1492="","",'US06'!G1492),IF($A$20=4, IF(NEDC!F1492="","", NEDC!F1492),IF($A$20=5, IF('JPN10-15'!F1492="","",'JPN10-15'!F1492),IF($A$20=6, IF(WLTC!G1492="","", WLTC!G1492),IF($A$20=7, IF('New Cycle 1'!F1492="","", 'New Cycle 1'!F1492),IF($A$20=8, IF('New Cycle 2'!F1492="","", 'New Cycle 2'!F1492),IF($A$20=9, IF('New Cycle 3'!F1492="","", 'New Cycle 3'!F1492),"")))))))))</f>
        <v/>
      </c>
    </row>
    <row r="1493" spans="16:21" x14ac:dyDescent="0.25">
      <c r="P1493" s="8" t="str">
        <f>IF($A$20=1,IF(UDDS!A1493="","",UDDS!A1493),IF($A$20=2,IF('FTP-75'!A1493="","",'FTP-75'!A1493),IF($A$20=3, IF('US06'!A1493="","",'US06'!A1493),IF($A$20=4, IF(NEDC!A1493="","", NEDC!A1493),IF($A$20=5, IF('JPN10-15'!A1493="","",'JPN10-15'!A1493),IF($A$20=6, IF(WLTC!B1493="","", WLTC!B1493),IF($A$20=7, IF('New Cycle 1'!A1493="","", 'New Cycle 1'!A1493),IF($A$20=8, IF('New Cycle 2'!A1493="","", 'New Cycle 3'!A1493),IF($A$20=9, IF('New Cycle 3'!A1493="","", 'New Cycle 3'!A1493),"")))))))))</f>
        <v/>
      </c>
      <c r="Q1493" s="32" t="str">
        <f>IF($A$20=1,IF(UDDS!C1493="","",UDDS!C1493),IF($A$20=2,IF('FTP-75'!C1493="","",'FTP-75'!C1493),IF($A$20=3, IF('US06'!C1493="","",'US06'!C1493),IF($A$20=4, IF(NEDC!B1493="","", NEDC!B1493),IF($A$20=5, IF('JPN10-15'!B1493="","",'JPN10-15'!B1493),IF($A$20=6, IF(WLTC!C1493="","", WLTC!C1493),IF($A$20=7, IF('New Cycle 1'!B1493="","", 'New Cycle 1'!B1493),IF($A$20=8, IF('New Cycle 2'!B1493="","", 'New Cycle 2'!B1493),IF($A$20=9, IF('New Cycle 3'!B1493="","", 'New Cycle 3'!B1493),"")))))))))</f>
        <v/>
      </c>
      <c r="R1493" s="32" t="str">
        <f>IF($A$20=1,IF(UDDS!D1493="","",UDDS!D1493),IF($A$20=2,IF('FTP-75'!D1493="","",'FTP-75'!D1493),IF($A$20=3, IF('US06'!D1493="","",'US06'!D1493),IF($A$20=4, IF(NEDC!C1493="","", NEDC!C1493),IF($A$20=5, IF('JPN10-15'!C1493="","",'JPN10-15'!C1493),IF($A$20=6, IF(WLTC!D1493="","", WLTC!D1493),IF($A$20=7, IF('New Cycle 1'!C1493="","", 'New Cycle 1'!C1493),IF($A$20=8, IF('New Cycle 2'!C1493="","", 'New Cycle 2'!C1493),IF($A$20=9, IF('New Cycle 3'!C1493="","", 'New Cycle 3'!C1493),"")))))))))</f>
        <v/>
      </c>
      <c r="S1493" s="32" t="str">
        <f>IF($A$20=1,IF(UDDS!E1493="","",UDDS!E1493),IF($A$20=2,IF('FTP-75'!E1493="","",'FTP-75'!E1493),IF($A$20=3, IF('US06'!E1493="","",'US06'!E1493),IF($A$20=4, IF(NEDC!D1493="","", NEDC!D1493),IF($A$20=5, IF('JPN10-15'!D1493="","",'JPN10-15'!D1493),IF($A$20=6, IF(WLTC!E1493="","", WLTC!E1493),IF($A$20=7, IF('New Cycle 1'!D1493="","", 'New Cycle 1'!D1493),IF($A$20=8, IF('New Cycle 2'!D1493="","", 'New Cycle 2'!D1493),IF($A$20=9, IF('New Cycle 3'!D1493="","", 'New Cycle 3'!D1493),"")))))))))</f>
        <v/>
      </c>
      <c r="T1493" s="32" t="str">
        <f>IF($A$20=1,IF(UDDS!F1493="","",UDDS!F1493),IF($A$20=2,IF('FTP-75'!F1493="","",'FTP-75'!F1493),IF($A$20=3, IF('US06'!F1493="","",'US06'!F1493),IF($A$20=4, IF(NEDC!E1493="","", NEDC!E1493),IF($A$20=5, IF('JPN10-15'!E1493="","",'JPN10-15'!E1493),IF($A$20=6, IF(WLTC!F1493="","", WLTC!F1493),IF($A$20=7, IF('New Cycle 1'!E1493="","", 'New Cycle 1'!E1493),IF($A$20=8, IF('New Cycle 2'!E1493="","", 'New Cycle 2'!E1493),IF($A$20=9, IF('New Cycle 3'!E1493="","", 'New Cycle 3'!E1493),"")))))))))</f>
        <v/>
      </c>
      <c r="U1493" s="32" t="str">
        <f>IF($A$20=1,IF(UDDS!G1493="","",UDDS!G1493),IF($A$20=2,IF('FTP-75'!G1493="","",'FTP-75'!G1493),IF($A$20=3, IF('US06'!G1493="","",'US06'!G1493),IF($A$20=4, IF(NEDC!F1493="","", NEDC!F1493),IF($A$20=5, IF('JPN10-15'!F1493="","",'JPN10-15'!F1493),IF($A$20=6, IF(WLTC!G1493="","", WLTC!G1493),IF($A$20=7, IF('New Cycle 1'!F1493="","", 'New Cycle 1'!F1493),IF($A$20=8, IF('New Cycle 2'!F1493="","", 'New Cycle 2'!F1493),IF($A$20=9, IF('New Cycle 3'!F1493="","", 'New Cycle 3'!F1493),"")))))))))</f>
        <v/>
      </c>
    </row>
    <row r="1494" spans="16:21" x14ac:dyDescent="0.25">
      <c r="P1494" s="8" t="str">
        <f>IF($A$20=1,IF(UDDS!A1494="","",UDDS!A1494),IF($A$20=2,IF('FTP-75'!A1494="","",'FTP-75'!A1494),IF($A$20=3, IF('US06'!A1494="","",'US06'!A1494),IF($A$20=4, IF(NEDC!A1494="","", NEDC!A1494),IF($A$20=5, IF('JPN10-15'!A1494="","",'JPN10-15'!A1494),IF($A$20=6, IF(WLTC!B1494="","", WLTC!B1494),IF($A$20=7, IF('New Cycle 1'!A1494="","", 'New Cycle 1'!A1494),IF($A$20=8, IF('New Cycle 2'!A1494="","", 'New Cycle 3'!A1494),IF($A$20=9, IF('New Cycle 3'!A1494="","", 'New Cycle 3'!A1494),"")))))))))</f>
        <v/>
      </c>
      <c r="Q1494" s="32" t="str">
        <f>IF($A$20=1,IF(UDDS!C1494="","",UDDS!C1494),IF($A$20=2,IF('FTP-75'!C1494="","",'FTP-75'!C1494),IF($A$20=3, IF('US06'!C1494="","",'US06'!C1494),IF($A$20=4, IF(NEDC!B1494="","", NEDC!B1494),IF($A$20=5, IF('JPN10-15'!B1494="","",'JPN10-15'!B1494),IF($A$20=6, IF(WLTC!C1494="","", WLTC!C1494),IF($A$20=7, IF('New Cycle 1'!B1494="","", 'New Cycle 1'!B1494),IF($A$20=8, IF('New Cycle 2'!B1494="","", 'New Cycle 2'!B1494),IF($A$20=9, IF('New Cycle 3'!B1494="","", 'New Cycle 3'!B1494),"")))))))))</f>
        <v/>
      </c>
      <c r="R1494" s="32" t="str">
        <f>IF($A$20=1,IF(UDDS!D1494="","",UDDS!D1494),IF($A$20=2,IF('FTP-75'!D1494="","",'FTP-75'!D1494),IF($A$20=3, IF('US06'!D1494="","",'US06'!D1494),IF($A$20=4, IF(NEDC!C1494="","", NEDC!C1494),IF($A$20=5, IF('JPN10-15'!C1494="","",'JPN10-15'!C1494),IF($A$20=6, IF(WLTC!D1494="","", WLTC!D1494),IF($A$20=7, IF('New Cycle 1'!C1494="","", 'New Cycle 1'!C1494),IF($A$20=8, IF('New Cycle 2'!C1494="","", 'New Cycle 2'!C1494),IF($A$20=9, IF('New Cycle 3'!C1494="","", 'New Cycle 3'!C1494),"")))))))))</f>
        <v/>
      </c>
      <c r="S1494" s="32" t="str">
        <f>IF($A$20=1,IF(UDDS!E1494="","",UDDS!E1494),IF($A$20=2,IF('FTP-75'!E1494="","",'FTP-75'!E1494),IF($A$20=3, IF('US06'!E1494="","",'US06'!E1494),IF($A$20=4, IF(NEDC!D1494="","", NEDC!D1494),IF($A$20=5, IF('JPN10-15'!D1494="","",'JPN10-15'!D1494),IF($A$20=6, IF(WLTC!E1494="","", WLTC!E1494),IF($A$20=7, IF('New Cycle 1'!D1494="","", 'New Cycle 1'!D1494),IF($A$20=8, IF('New Cycle 2'!D1494="","", 'New Cycle 2'!D1494),IF($A$20=9, IF('New Cycle 3'!D1494="","", 'New Cycle 3'!D1494),"")))))))))</f>
        <v/>
      </c>
      <c r="T1494" s="32" t="str">
        <f>IF($A$20=1,IF(UDDS!F1494="","",UDDS!F1494),IF($A$20=2,IF('FTP-75'!F1494="","",'FTP-75'!F1494),IF($A$20=3, IF('US06'!F1494="","",'US06'!F1494),IF($A$20=4, IF(NEDC!E1494="","", NEDC!E1494),IF($A$20=5, IF('JPN10-15'!E1494="","",'JPN10-15'!E1494),IF($A$20=6, IF(WLTC!F1494="","", WLTC!F1494),IF($A$20=7, IF('New Cycle 1'!E1494="","", 'New Cycle 1'!E1494),IF($A$20=8, IF('New Cycle 2'!E1494="","", 'New Cycle 2'!E1494),IF($A$20=9, IF('New Cycle 3'!E1494="","", 'New Cycle 3'!E1494),"")))))))))</f>
        <v/>
      </c>
      <c r="U1494" s="32" t="str">
        <f>IF($A$20=1,IF(UDDS!G1494="","",UDDS!G1494),IF($A$20=2,IF('FTP-75'!G1494="","",'FTP-75'!G1494),IF($A$20=3, IF('US06'!G1494="","",'US06'!G1494),IF($A$20=4, IF(NEDC!F1494="","", NEDC!F1494),IF($A$20=5, IF('JPN10-15'!F1494="","",'JPN10-15'!F1494),IF($A$20=6, IF(WLTC!G1494="","", WLTC!G1494),IF($A$20=7, IF('New Cycle 1'!F1494="","", 'New Cycle 1'!F1494),IF($A$20=8, IF('New Cycle 2'!F1494="","", 'New Cycle 2'!F1494),IF($A$20=9, IF('New Cycle 3'!F1494="","", 'New Cycle 3'!F1494),"")))))))))</f>
        <v/>
      </c>
    </row>
    <row r="1495" spans="16:21" x14ac:dyDescent="0.25">
      <c r="P1495" s="8" t="str">
        <f>IF($A$20=1,IF(UDDS!A1495="","",UDDS!A1495),IF($A$20=2,IF('FTP-75'!A1495="","",'FTP-75'!A1495),IF($A$20=3, IF('US06'!A1495="","",'US06'!A1495),IF($A$20=4, IF(NEDC!A1495="","", NEDC!A1495),IF($A$20=5, IF('JPN10-15'!A1495="","",'JPN10-15'!A1495),IF($A$20=6, IF(WLTC!B1495="","", WLTC!B1495),IF($A$20=7, IF('New Cycle 1'!A1495="","", 'New Cycle 1'!A1495),IF($A$20=8, IF('New Cycle 2'!A1495="","", 'New Cycle 3'!A1495),IF($A$20=9, IF('New Cycle 3'!A1495="","", 'New Cycle 3'!A1495),"")))))))))</f>
        <v/>
      </c>
      <c r="Q1495" s="32" t="str">
        <f>IF($A$20=1,IF(UDDS!C1495="","",UDDS!C1495),IF($A$20=2,IF('FTP-75'!C1495="","",'FTP-75'!C1495),IF($A$20=3, IF('US06'!C1495="","",'US06'!C1495),IF($A$20=4, IF(NEDC!B1495="","", NEDC!B1495),IF($A$20=5, IF('JPN10-15'!B1495="","",'JPN10-15'!B1495),IF($A$20=6, IF(WLTC!C1495="","", WLTC!C1495),IF($A$20=7, IF('New Cycle 1'!B1495="","", 'New Cycle 1'!B1495),IF($A$20=8, IF('New Cycle 2'!B1495="","", 'New Cycle 2'!B1495),IF($A$20=9, IF('New Cycle 3'!B1495="","", 'New Cycle 3'!B1495),"")))))))))</f>
        <v/>
      </c>
      <c r="R1495" s="32" t="str">
        <f>IF($A$20=1,IF(UDDS!D1495="","",UDDS!D1495),IF($A$20=2,IF('FTP-75'!D1495="","",'FTP-75'!D1495),IF($A$20=3, IF('US06'!D1495="","",'US06'!D1495),IF($A$20=4, IF(NEDC!C1495="","", NEDC!C1495),IF($A$20=5, IF('JPN10-15'!C1495="","",'JPN10-15'!C1495),IF($A$20=6, IF(WLTC!D1495="","", WLTC!D1495),IF($A$20=7, IF('New Cycle 1'!C1495="","", 'New Cycle 1'!C1495),IF($A$20=8, IF('New Cycle 2'!C1495="","", 'New Cycle 2'!C1495),IF($A$20=9, IF('New Cycle 3'!C1495="","", 'New Cycle 3'!C1495),"")))))))))</f>
        <v/>
      </c>
      <c r="S1495" s="32" t="str">
        <f>IF($A$20=1,IF(UDDS!E1495="","",UDDS!E1495),IF($A$20=2,IF('FTP-75'!E1495="","",'FTP-75'!E1495),IF($A$20=3, IF('US06'!E1495="","",'US06'!E1495),IF($A$20=4, IF(NEDC!D1495="","", NEDC!D1495),IF($A$20=5, IF('JPN10-15'!D1495="","",'JPN10-15'!D1495),IF($A$20=6, IF(WLTC!E1495="","", WLTC!E1495),IF($A$20=7, IF('New Cycle 1'!D1495="","", 'New Cycle 1'!D1495),IF($A$20=8, IF('New Cycle 2'!D1495="","", 'New Cycle 2'!D1495),IF($A$20=9, IF('New Cycle 3'!D1495="","", 'New Cycle 3'!D1495),"")))))))))</f>
        <v/>
      </c>
      <c r="T1495" s="32" t="str">
        <f>IF($A$20=1,IF(UDDS!F1495="","",UDDS!F1495),IF($A$20=2,IF('FTP-75'!F1495="","",'FTP-75'!F1495),IF($A$20=3, IF('US06'!F1495="","",'US06'!F1495),IF($A$20=4, IF(NEDC!E1495="","", NEDC!E1495),IF($A$20=5, IF('JPN10-15'!E1495="","",'JPN10-15'!E1495),IF($A$20=6, IF(WLTC!F1495="","", WLTC!F1495),IF($A$20=7, IF('New Cycle 1'!E1495="","", 'New Cycle 1'!E1495),IF($A$20=8, IF('New Cycle 2'!E1495="","", 'New Cycle 2'!E1495),IF($A$20=9, IF('New Cycle 3'!E1495="","", 'New Cycle 3'!E1495),"")))))))))</f>
        <v/>
      </c>
      <c r="U1495" s="32" t="str">
        <f>IF($A$20=1,IF(UDDS!G1495="","",UDDS!G1495),IF($A$20=2,IF('FTP-75'!G1495="","",'FTP-75'!G1495),IF($A$20=3, IF('US06'!G1495="","",'US06'!G1495),IF($A$20=4, IF(NEDC!F1495="","", NEDC!F1495),IF($A$20=5, IF('JPN10-15'!F1495="","",'JPN10-15'!F1495),IF($A$20=6, IF(WLTC!G1495="","", WLTC!G1495),IF($A$20=7, IF('New Cycle 1'!F1495="","", 'New Cycle 1'!F1495),IF($A$20=8, IF('New Cycle 2'!F1495="","", 'New Cycle 2'!F1495),IF($A$20=9, IF('New Cycle 3'!F1495="","", 'New Cycle 3'!F1495),"")))))))))</f>
        <v/>
      </c>
    </row>
    <row r="1496" spans="16:21" x14ac:dyDescent="0.25">
      <c r="P1496" s="8" t="str">
        <f>IF($A$20=1,IF(UDDS!A1496="","",UDDS!A1496),IF($A$20=2,IF('FTP-75'!A1496="","",'FTP-75'!A1496),IF($A$20=3, IF('US06'!A1496="","",'US06'!A1496),IF($A$20=4, IF(NEDC!A1496="","", NEDC!A1496),IF($A$20=5, IF('JPN10-15'!A1496="","",'JPN10-15'!A1496),IF($A$20=6, IF(WLTC!B1496="","", WLTC!B1496),IF($A$20=7, IF('New Cycle 1'!A1496="","", 'New Cycle 1'!A1496),IF($A$20=8, IF('New Cycle 2'!A1496="","", 'New Cycle 3'!A1496),IF($A$20=9, IF('New Cycle 3'!A1496="","", 'New Cycle 3'!A1496),"")))))))))</f>
        <v/>
      </c>
      <c r="Q1496" s="32" t="str">
        <f>IF($A$20=1,IF(UDDS!C1496="","",UDDS!C1496),IF($A$20=2,IF('FTP-75'!C1496="","",'FTP-75'!C1496),IF($A$20=3, IF('US06'!C1496="","",'US06'!C1496),IF($A$20=4, IF(NEDC!B1496="","", NEDC!B1496),IF($A$20=5, IF('JPN10-15'!B1496="","",'JPN10-15'!B1496),IF($A$20=6, IF(WLTC!C1496="","", WLTC!C1496),IF($A$20=7, IF('New Cycle 1'!B1496="","", 'New Cycle 1'!B1496),IF($A$20=8, IF('New Cycle 2'!B1496="","", 'New Cycle 2'!B1496),IF($A$20=9, IF('New Cycle 3'!B1496="","", 'New Cycle 3'!B1496),"")))))))))</f>
        <v/>
      </c>
      <c r="R1496" s="32" t="str">
        <f>IF($A$20=1,IF(UDDS!D1496="","",UDDS!D1496),IF($A$20=2,IF('FTP-75'!D1496="","",'FTP-75'!D1496),IF($A$20=3, IF('US06'!D1496="","",'US06'!D1496),IF($A$20=4, IF(NEDC!C1496="","", NEDC!C1496),IF($A$20=5, IF('JPN10-15'!C1496="","",'JPN10-15'!C1496),IF($A$20=6, IF(WLTC!D1496="","", WLTC!D1496),IF($A$20=7, IF('New Cycle 1'!C1496="","", 'New Cycle 1'!C1496),IF($A$20=8, IF('New Cycle 2'!C1496="","", 'New Cycle 2'!C1496),IF($A$20=9, IF('New Cycle 3'!C1496="","", 'New Cycle 3'!C1496),"")))))))))</f>
        <v/>
      </c>
      <c r="S1496" s="32" t="str">
        <f>IF($A$20=1,IF(UDDS!E1496="","",UDDS!E1496),IF($A$20=2,IF('FTP-75'!E1496="","",'FTP-75'!E1496),IF($A$20=3, IF('US06'!E1496="","",'US06'!E1496),IF($A$20=4, IF(NEDC!D1496="","", NEDC!D1496),IF($A$20=5, IF('JPN10-15'!D1496="","",'JPN10-15'!D1496),IF($A$20=6, IF(WLTC!E1496="","", WLTC!E1496),IF($A$20=7, IF('New Cycle 1'!D1496="","", 'New Cycle 1'!D1496),IF($A$20=8, IF('New Cycle 2'!D1496="","", 'New Cycle 2'!D1496),IF($A$20=9, IF('New Cycle 3'!D1496="","", 'New Cycle 3'!D1496),"")))))))))</f>
        <v/>
      </c>
      <c r="T1496" s="32" t="str">
        <f>IF($A$20=1,IF(UDDS!F1496="","",UDDS!F1496),IF($A$20=2,IF('FTP-75'!F1496="","",'FTP-75'!F1496),IF($A$20=3, IF('US06'!F1496="","",'US06'!F1496),IF($A$20=4, IF(NEDC!E1496="","", NEDC!E1496),IF($A$20=5, IF('JPN10-15'!E1496="","",'JPN10-15'!E1496),IF($A$20=6, IF(WLTC!F1496="","", WLTC!F1496),IF($A$20=7, IF('New Cycle 1'!E1496="","", 'New Cycle 1'!E1496),IF($A$20=8, IF('New Cycle 2'!E1496="","", 'New Cycle 2'!E1496),IF($A$20=9, IF('New Cycle 3'!E1496="","", 'New Cycle 3'!E1496),"")))))))))</f>
        <v/>
      </c>
      <c r="U1496" s="32" t="str">
        <f>IF($A$20=1,IF(UDDS!G1496="","",UDDS!G1496),IF($A$20=2,IF('FTP-75'!G1496="","",'FTP-75'!G1496),IF($A$20=3, IF('US06'!G1496="","",'US06'!G1496),IF($A$20=4, IF(NEDC!F1496="","", NEDC!F1496),IF($A$20=5, IF('JPN10-15'!F1496="","",'JPN10-15'!F1496),IF($A$20=6, IF(WLTC!G1496="","", WLTC!G1496),IF($A$20=7, IF('New Cycle 1'!F1496="","", 'New Cycle 1'!F1496),IF($A$20=8, IF('New Cycle 2'!F1496="","", 'New Cycle 2'!F1496),IF($A$20=9, IF('New Cycle 3'!F1496="","", 'New Cycle 3'!F1496),"")))))))))</f>
        <v/>
      </c>
    </row>
    <row r="1497" spans="16:21" x14ac:dyDescent="0.25">
      <c r="P1497" s="8" t="str">
        <f>IF($A$20=1,IF(UDDS!A1497="","",UDDS!A1497),IF($A$20=2,IF('FTP-75'!A1497="","",'FTP-75'!A1497),IF($A$20=3, IF('US06'!A1497="","",'US06'!A1497),IF($A$20=4, IF(NEDC!A1497="","", NEDC!A1497),IF($A$20=5, IF('JPN10-15'!A1497="","",'JPN10-15'!A1497),IF($A$20=6, IF(WLTC!B1497="","", WLTC!B1497),IF($A$20=7, IF('New Cycle 1'!A1497="","", 'New Cycle 1'!A1497),IF($A$20=8, IF('New Cycle 2'!A1497="","", 'New Cycle 3'!A1497),IF($A$20=9, IF('New Cycle 3'!A1497="","", 'New Cycle 3'!A1497),"")))))))))</f>
        <v/>
      </c>
      <c r="Q1497" s="32" t="str">
        <f>IF($A$20=1,IF(UDDS!C1497="","",UDDS!C1497),IF($A$20=2,IF('FTP-75'!C1497="","",'FTP-75'!C1497),IF($A$20=3, IF('US06'!C1497="","",'US06'!C1497),IF($A$20=4, IF(NEDC!B1497="","", NEDC!B1497),IF($A$20=5, IF('JPN10-15'!B1497="","",'JPN10-15'!B1497),IF($A$20=6, IF(WLTC!C1497="","", WLTC!C1497),IF($A$20=7, IF('New Cycle 1'!B1497="","", 'New Cycle 1'!B1497),IF($A$20=8, IF('New Cycle 2'!B1497="","", 'New Cycle 2'!B1497),IF($A$20=9, IF('New Cycle 3'!B1497="","", 'New Cycle 3'!B1497),"")))))))))</f>
        <v/>
      </c>
      <c r="R1497" s="32" t="str">
        <f>IF($A$20=1,IF(UDDS!D1497="","",UDDS!D1497),IF($A$20=2,IF('FTP-75'!D1497="","",'FTP-75'!D1497),IF($A$20=3, IF('US06'!D1497="","",'US06'!D1497),IF($A$20=4, IF(NEDC!C1497="","", NEDC!C1497),IF($A$20=5, IF('JPN10-15'!C1497="","",'JPN10-15'!C1497),IF($A$20=6, IF(WLTC!D1497="","", WLTC!D1497),IF($A$20=7, IF('New Cycle 1'!C1497="","", 'New Cycle 1'!C1497),IF($A$20=8, IF('New Cycle 2'!C1497="","", 'New Cycle 2'!C1497),IF($A$20=9, IF('New Cycle 3'!C1497="","", 'New Cycle 3'!C1497),"")))))))))</f>
        <v/>
      </c>
      <c r="S1497" s="32" t="str">
        <f>IF($A$20=1,IF(UDDS!E1497="","",UDDS!E1497),IF($A$20=2,IF('FTP-75'!E1497="","",'FTP-75'!E1497),IF($A$20=3, IF('US06'!E1497="","",'US06'!E1497),IF($A$20=4, IF(NEDC!D1497="","", NEDC!D1497),IF($A$20=5, IF('JPN10-15'!D1497="","",'JPN10-15'!D1497),IF($A$20=6, IF(WLTC!E1497="","", WLTC!E1497),IF($A$20=7, IF('New Cycle 1'!D1497="","", 'New Cycle 1'!D1497),IF($A$20=8, IF('New Cycle 2'!D1497="","", 'New Cycle 2'!D1497),IF($A$20=9, IF('New Cycle 3'!D1497="","", 'New Cycle 3'!D1497),"")))))))))</f>
        <v/>
      </c>
      <c r="T1497" s="32" t="str">
        <f>IF($A$20=1,IF(UDDS!F1497="","",UDDS!F1497),IF($A$20=2,IF('FTP-75'!F1497="","",'FTP-75'!F1497),IF($A$20=3, IF('US06'!F1497="","",'US06'!F1497),IF($A$20=4, IF(NEDC!E1497="","", NEDC!E1497),IF($A$20=5, IF('JPN10-15'!E1497="","",'JPN10-15'!E1497),IF($A$20=6, IF(WLTC!F1497="","", WLTC!F1497),IF($A$20=7, IF('New Cycle 1'!E1497="","", 'New Cycle 1'!E1497),IF($A$20=8, IF('New Cycle 2'!E1497="","", 'New Cycle 2'!E1497),IF($A$20=9, IF('New Cycle 3'!E1497="","", 'New Cycle 3'!E1497),"")))))))))</f>
        <v/>
      </c>
      <c r="U1497" s="32" t="str">
        <f>IF($A$20=1,IF(UDDS!G1497="","",UDDS!G1497),IF($A$20=2,IF('FTP-75'!G1497="","",'FTP-75'!G1497),IF($A$20=3, IF('US06'!G1497="","",'US06'!G1497),IF($A$20=4, IF(NEDC!F1497="","", NEDC!F1497),IF($A$20=5, IF('JPN10-15'!F1497="","",'JPN10-15'!F1497),IF($A$20=6, IF(WLTC!G1497="","", WLTC!G1497),IF($A$20=7, IF('New Cycle 1'!F1497="","", 'New Cycle 1'!F1497),IF($A$20=8, IF('New Cycle 2'!F1497="","", 'New Cycle 2'!F1497),IF($A$20=9, IF('New Cycle 3'!F1497="","", 'New Cycle 3'!F1497),"")))))))))</f>
        <v/>
      </c>
    </row>
    <row r="1498" spans="16:21" x14ac:dyDescent="0.25">
      <c r="P1498" s="8" t="str">
        <f>IF($A$20=1,IF(UDDS!A1498="","",UDDS!A1498),IF($A$20=2,IF('FTP-75'!A1498="","",'FTP-75'!A1498),IF($A$20=3, IF('US06'!A1498="","",'US06'!A1498),IF($A$20=4, IF(NEDC!A1498="","", NEDC!A1498),IF($A$20=5, IF('JPN10-15'!A1498="","",'JPN10-15'!A1498),IF($A$20=6, IF(WLTC!B1498="","", WLTC!B1498),IF($A$20=7, IF('New Cycle 1'!A1498="","", 'New Cycle 1'!A1498),IF($A$20=8, IF('New Cycle 2'!A1498="","", 'New Cycle 3'!A1498),IF($A$20=9, IF('New Cycle 3'!A1498="","", 'New Cycle 3'!A1498),"")))))))))</f>
        <v/>
      </c>
      <c r="Q1498" s="32" t="str">
        <f>IF($A$20=1,IF(UDDS!C1498="","",UDDS!C1498),IF($A$20=2,IF('FTP-75'!C1498="","",'FTP-75'!C1498),IF($A$20=3, IF('US06'!C1498="","",'US06'!C1498),IF($A$20=4, IF(NEDC!B1498="","", NEDC!B1498),IF($A$20=5, IF('JPN10-15'!B1498="","",'JPN10-15'!B1498),IF($A$20=6, IF(WLTC!C1498="","", WLTC!C1498),IF($A$20=7, IF('New Cycle 1'!B1498="","", 'New Cycle 1'!B1498),IF($A$20=8, IF('New Cycle 2'!B1498="","", 'New Cycle 2'!B1498),IF($A$20=9, IF('New Cycle 3'!B1498="","", 'New Cycle 3'!B1498),"")))))))))</f>
        <v/>
      </c>
      <c r="R1498" s="32" t="str">
        <f>IF($A$20=1,IF(UDDS!D1498="","",UDDS!D1498),IF($A$20=2,IF('FTP-75'!D1498="","",'FTP-75'!D1498),IF($A$20=3, IF('US06'!D1498="","",'US06'!D1498),IF($A$20=4, IF(NEDC!C1498="","", NEDC!C1498),IF($A$20=5, IF('JPN10-15'!C1498="","",'JPN10-15'!C1498),IF($A$20=6, IF(WLTC!D1498="","", WLTC!D1498),IF($A$20=7, IF('New Cycle 1'!C1498="","", 'New Cycle 1'!C1498),IF($A$20=8, IF('New Cycle 2'!C1498="","", 'New Cycle 2'!C1498),IF($A$20=9, IF('New Cycle 3'!C1498="","", 'New Cycle 3'!C1498),"")))))))))</f>
        <v/>
      </c>
      <c r="S1498" s="32" t="str">
        <f>IF($A$20=1,IF(UDDS!E1498="","",UDDS!E1498),IF($A$20=2,IF('FTP-75'!E1498="","",'FTP-75'!E1498),IF($A$20=3, IF('US06'!E1498="","",'US06'!E1498),IF($A$20=4, IF(NEDC!D1498="","", NEDC!D1498),IF($A$20=5, IF('JPN10-15'!D1498="","",'JPN10-15'!D1498),IF($A$20=6, IF(WLTC!E1498="","", WLTC!E1498),IF($A$20=7, IF('New Cycle 1'!D1498="","", 'New Cycle 1'!D1498),IF($A$20=8, IF('New Cycle 2'!D1498="","", 'New Cycle 2'!D1498),IF($A$20=9, IF('New Cycle 3'!D1498="","", 'New Cycle 3'!D1498),"")))))))))</f>
        <v/>
      </c>
      <c r="T1498" s="32" t="str">
        <f>IF($A$20=1,IF(UDDS!F1498="","",UDDS!F1498),IF($A$20=2,IF('FTP-75'!F1498="","",'FTP-75'!F1498),IF($A$20=3, IF('US06'!F1498="","",'US06'!F1498),IF($A$20=4, IF(NEDC!E1498="","", NEDC!E1498),IF($A$20=5, IF('JPN10-15'!E1498="","",'JPN10-15'!E1498),IF($A$20=6, IF(WLTC!F1498="","", WLTC!F1498),IF($A$20=7, IF('New Cycle 1'!E1498="","", 'New Cycle 1'!E1498),IF($A$20=8, IF('New Cycle 2'!E1498="","", 'New Cycle 2'!E1498),IF($A$20=9, IF('New Cycle 3'!E1498="","", 'New Cycle 3'!E1498),"")))))))))</f>
        <v/>
      </c>
      <c r="U1498" s="32" t="str">
        <f>IF($A$20=1,IF(UDDS!G1498="","",UDDS!G1498),IF($A$20=2,IF('FTP-75'!G1498="","",'FTP-75'!G1498),IF($A$20=3, IF('US06'!G1498="","",'US06'!G1498),IF($A$20=4, IF(NEDC!F1498="","", NEDC!F1498),IF($A$20=5, IF('JPN10-15'!F1498="","",'JPN10-15'!F1498),IF($A$20=6, IF(WLTC!G1498="","", WLTC!G1498),IF($A$20=7, IF('New Cycle 1'!F1498="","", 'New Cycle 1'!F1498),IF($A$20=8, IF('New Cycle 2'!F1498="","", 'New Cycle 2'!F1498),IF($A$20=9, IF('New Cycle 3'!F1498="","", 'New Cycle 3'!F1498),"")))))))))</f>
        <v/>
      </c>
    </row>
    <row r="1499" spans="16:21" x14ac:dyDescent="0.25">
      <c r="P1499" s="8" t="str">
        <f>IF($A$20=1,IF(UDDS!A1499="","",UDDS!A1499),IF($A$20=2,IF('FTP-75'!A1499="","",'FTP-75'!A1499),IF($A$20=3, IF('US06'!A1499="","",'US06'!A1499),IF($A$20=4, IF(NEDC!A1499="","", NEDC!A1499),IF($A$20=5, IF('JPN10-15'!A1499="","",'JPN10-15'!A1499),IF($A$20=6, IF(WLTC!B1499="","", WLTC!B1499),IF($A$20=7, IF('New Cycle 1'!A1499="","", 'New Cycle 1'!A1499),IF($A$20=8, IF('New Cycle 2'!A1499="","", 'New Cycle 3'!A1499),IF($A$20=9, IF('New Cycle 3'!A1499="","", 'New Cycle 3'!A1499),"")))))))))</f>
        <v/>
      </c>
      <c r="Q1499" s="32" t="str">
        <f>IF($A$20=1,IF(UDDS!C1499="","",UDDS!C1499),IF($A$20=2,IF('FTP-75'!C1499="","",'FTP-75'!C1499),IF($A$20=3, IF('US06'!C1499="","",'US06'!C1499),IF($A$20=4, IF(NEDC!B1499="","", NEDC!B1499),IF($A$20=5, IF('JPN10-15'!B1499="","",'JPN10-15'!B1499),IF($A$20=6, IF(WLTC!C1499="","", WLTC!C1499),IF($A$20=7, IF('New Cycle 1'!B1499="","", 'New Cycle 1'!B1499),IF($A$20=8, IF('New Cycle 2'!B1499="","", 'New Cycle 2'!B1499),IF($A$20=9, IF('New Cycle 3'!B1499="","", 'New Cycle 3'!B1499),"")))))))))</f>
        <v/>
      </c>
      <c r="R1499" s="32" t="str">
        <f>IF($A$20=1,IF(UDDS!D1499="","",UDDS!D1499),IF($A$20=2,IF('FTP-75'!D1499="","",'FTP-75'!D1499),IF($A$20=3, IF('US06'!D1499="","",'US06'!D1499),IF($A$20=4, IF(NEDC!C1499="","", NEDC!C1499),IF($A$20=5, IF('JPN10-15'!C1499="","",'JPN10-15'!C1499),IF($A$20=6, IF(WLTC!D1499="","", WLTC!D1499),IF($A$20=7, IF('New Cycle 1'!C1499="","", 'New Cycle 1'!C1499),IF($A$20=8, IF('New Cycle 2'!C1499="","", 'New Cycle 2'!C1499),IF($A$20=9, IF('New Cycle 3'!C1499="","", 'New Cycle 3'!C1499),"")))))))))</f>
        <v/>
      </c>
      <c r="S1499" s="32" t="str">
        <f>IF($A$20=1,IF(UDDS!E1499="","",UDDS!E1499),IF($A$20=2,IF('FTP-75'!E1499="","",'FTP-75'!E1499),IF($A$20=3, IF('US06'!E1499="","",'US06'!E1499),IF($A$20=4, IF(NEDC!D1499="","", NEDC!D1499),IF($A$20=5, IF('JPN10-15'!D1499="","",'JPN10-15'!D1499),IF($A$20=6, IF(WLTC!E1499="","", WLTC!E1499),IF($A$20=7, IF('New Cycle 1'!D1499="","", 'New Cycle 1'!D1499),IF($A$20=8, IF('New Cycle 2'!D1499="","", 'New Cycle 2'!D1499),IF($A$20=9, IF('New Cycle 3'!D1499="","", 'New Cycle 3'!D1499),"")))))))))</f>
        <v/>
      </c>
      <c r="T1499" s="32" t="str">
        <f>IF($A$20=1,IF(UDDS!F1499="","",UDDS!F1499),IF($A$20=2,IF('FTP-75'!F1499="","",'FTP-75'!F1499),IF($A$20=3, IF('US06'!F1499="","",'US06'!F1499),IF($A$20=4, IF(NEDC!E1499="","", NEDC!E1499),IF($A$20=5, IF('JPN10-15'!E1499="","",'JPN10-15'!E1499),IF($A$20=6, IF(WLTC!F1499="","", WLTC!F1499),IF($A$20=7, IF('New Cycle 1'!E1499="","", 'New Cycle 1'!E1499),IF($A$20=8, IF('New Cycle 2'!E1499="","", 'New Cycle 2'!E1499),IF($A$20=9, IF('New Cycle 3'!E1499="","", 'New Cycle 3'!E1499),"")))))))))</f>
        <v/>
      </c>
      <c r="U1499" s="32" t="str">
        <f>IF($A$20=1,IF(UDDS!G1499="","",UDDS!G1499),IF($A$20=2,IF('FTP-75'!G1499="","",'FTP-75'!G1499),IF($A$20=3, IF('US06'!G1499="","",'US06'!G1499),IF($A$20=4, IF(NEDC!F1499="","", NEDC!F1499),IF($A$20=5, IF('JPN10-15'!F1499="","",'JPN10-15'!F1499),IF($A$20=6, IF(WLTC!G1499="","", WLTC!G1499),IF($A$20=7, IF('New Cycle 1'!F1499="","", 'New Cycle 1'!F1499),IF($A$20=8, IF('New Cycle 2'!F1499="","", 'New Cycle 2'!F1499),IF($A$20=9, IF('New Cycle 3'!F1499="","", 'New Cycle 3'!F1499),"")))))))))</f>
        <v/>
      </c>
    </row>
    <row r="1500" spans="16:21" x14ac:dyDescent="0.25">
      <c r="P1500" s="8" t="str">
        <f>IF($A$20=1,IF(UDDS!A1500="","",UDDS!A1500),IF($A$20=2,IF('FTP-75'!A1500="","",'FTP-75'!A1500),IF($A$20=3, IF('US06'!A1500="","",'US06'!A1500),IF($A$20=4, IF(NEDC!A1500="","", NEDC!A1500),IF($A$20=5, IF('JPN10-15'!A1500="","",'JPN10-15'!A1500),IF($A$20=6, IF(WLTC!B1500="","", WLTC!B1500),IF($A$20=7, IF('New Cycle 1'!A1500="","", 'New Cycle 1'!A1500),IF($A$20=8, IF('New Cycle 2'!A1500="","", 'New Cycle 3'!A1500),IF($A$20=9, IF('New Cycle 3'!A1500="","", 'New Cycle 3'!A1500),"")))))))))</f>
        <v/>
      </c>
      <c r="Q1500" s="32" t="str">
        <f>IF($A$20=1,IF(UDDS!C1500="","",UDDS!C1500),IF($A$20=2,IF('FTP-75'!C1500="","",'FTP-75'!C1500),IF($A$20=3, IF('US06'!C1500="","",'US06'!C1500),IF($A$20=4, IF(NEDC!B1500="","", NEDC!B1500),IF($A$20=5, IF('JPN10-15'!B1500="","",'JPN10-15'!B1500),IF($A$20=6, IF(WLTC!C1500="","", WLTC!C1500),IF($A$20=7, IF('New Cycle 1'!B1500="","", 'New Cycle 1'!B1500),IF($A$20=8, IF('New Cycle 2'!B1500="","", 'New Cycle 2'!B1500),IF($A$20=9, IF('New Cycle 3'!B1500="","", 'New Cycle 3'!B1500),"")))))))))</f>
        <v/>
      </c>
      <c r="R1500" s="32" t="str">
        <f>IF($A$20=1,IF(UDDS!D1500="","",UDDS!D1500),IF($A$20=2,IF('FTP-75'!D1500="","",'FTP-75'!D1500),IF($A$20=3, IF('US06'!D1500="","",'US06'!D1500),IF($A$20=4, IF(NEDC!C1500="","", NEDC!C1500),IF($A$20=5, IF('JPN10-15'!C1500="","",'JPN10-15'!C1500),IF($A$20=6, IF(WLTC!D1500="","", WLTC!D1500),IF($A$20=7, IF('New Cycle 1'!C1500="","", 'New Cycle 1'!C1500),IF($A$20=8, IF('New Cycle 2'!C1500="","", 'New Cycle 2'!C1500),IF($A$20=9, IF('New Cycle 3'!C1500="","", 'New Cycle 3'!C1500),"")))))))))</f>
        <v/>
      </c>
      <c r="S1500" s="32" t="str">
        <f>IF($A$20=1,IF(UDDS!E1500="","",UDDS!E1500),IF($A$20=2,IF('FTP-75'!E1500="","",'FTP-75'!E1500),IF($A$20=3, IF('US06'!E1500="","",'US06'!E1500),IF($A$20=4, IF(NEDC!D1500="","", NEDC!D1500),IF($A$20=5, IF('JPN10-15'!D1500="","",'JPN10-15'!D1500),IF($A$20=6, IF(WLTC!E1500="","", WLTC!E1500),IF($A$20=7, IF('New Cycle 1'!D1500="","", 'New Cycle 1'!D1500),IF($A$20=8, IF('New Cycle 2'!D1500="","", 'New Cycle 2'!D1500),IF($A$20=9, IF('New Cycle 3'!D1500="","", 'New Cycle 3'!D1500),"")))))))))</f>
        <v/>
      </c>
      <c r="T1500" s="32" t="str">
        <f>IF($A$20=1,IF(UDDS!F1500="","",UDDS!F1500),IF($A$20=2,IF('FTP-75'!F1500="","",'FTP-75'!F1500),IF($A$20=3, IF('US06'!F1500="","",'US06'!F1500),IF($A$20=4, IF(NEDC!E1500="","", NEDC!E1500),IF($A$20=5, IF('JPN10-15'!E1500="","",'JPN10-15'!E1500),IF($A$20=6, IF(WLTC!F1500="","", WLTC!F1500),IF($A$20=7, IF('New Cycle 1'!E1500="","", 'New Cycle 1'!E1500),IF($A$20=8, IF('New Cycle 2'!E1500="","", 'New Cycle 2'!E1500),IF($A$20=9, IF('New Cycle 3'!E1500="","", 'New Cycle 3'!E1500),"")))))))))</f>
        <v/>
      </c>
      <c r="U1500" s="32" t="str">
        <f>IF($A$20=1,IF(UDDS!G1500="","",UDDS!G1500),IF($A$20=2,IF('FTP-75'!G1500="","",'FTP-75'!G1500),IF($A$20=3, IF('US06'!G1500="","",'US06'!G1500),IF($A$20=4, IF(NEDC!F1500="","", NEDC!F1500),IF($A$20=5, IF('JPN10-15'!F1500="","",'JPN10-15'!F1500),IF($A$20=6, IF(WLTC!G1500="","", WLTC!G1500),IF($A$20=7, IF('New Cycle 1'!F1500="","", 'New Cycle 1'!F1500),IF($A$20=8, IF('New Cycle 2'!F1500="","", 'New Cycle 2'!F1500),IF($A$20=9, IF('New Cycle 3'!F1500="","", 'New Cycle 3'!F1500),"")))))))))</f>
        <v/>
      </c>
    </row>
    <row r="1501" spans="16:21" x14ac:dyDescent="0.25">
      <c r="P1501" s="8" t="str">
        <f>IF($A$20=1,IF(UDDS!A1501="","",UDDS!A1501),IF($A$20=2,IF('FTP-75'!A1501="","",'FTP-75'!A1501),IF($A$20=3, IF('US06'!A1501="","",'US06'!A1501),IF($A$20=4, IF(NEDC!A1501="","", NEDC!A1501),IF($A$20=5, IF('JPN10-15'!A1501="","",'JPN10-15'!A1501),IF($A$20=6, IF(WLTC!B1501="","", WLTC!B1501),IF($A$20=7, IF('New Cycle 1'!A1501="","", 'New Cycle 1'!A1501),IF($A$20=8, IF('New Cycle 2'!A1501="","", 'New Cycle 3'!A1501),IF($A$20=9, IF('New Cycle 3'!A1501="","", 'New Cycle 3'!A1501),"")))))))))</f>
        <v/>
      </c>
      <c r="Q1501" s="32" t="str">
        <f>IF($A$20=1,IF(UDDS!C1501="","",UDDS!C1501),IF($A$20=2,IF('FTP-75'!C1501="","",'FTP-75'!C1501),IF($A$20=3, IF('US06'!C1501="","",'US06'!C1501),IF($A$20=4, IF(NEDC!B1501="","", NEDC!B1501),IF($A$20=5, IF('JPN10-15'!B1501="","",'JPN10-15'!B1501),IF($A$20=6, IF(WLTC!C1501="","", WLTC!C1501),IF($A$20=7, IF('New Cycle 1'!B1501="","", 'New Cycle 1'!B1501),IF($A$20=8, IF('New Cycle 2'!B1501="","", 'New Cycle 2'!B1501),IF($A$20=9, IF('New Cycle 3'!B1501="","", 'New Cycle 3'!B1501),"")))))))))</f>
        <v/>
      </c>
      <c r="R1501" s="32" t="str">
        <f>IF($A$20=1,IF(UDDS!D1501="","",UDDS!D1501),IF($A$20=2,IF('FTP-75'!D1501="","",'FTP-75'!D1501),IF($A$20=3, IF('US06'!D1501="","",'US06'!D1501),IF($A$20=4, IF(NEDC!C1501="","", NEDC!C1501),IF($A$20=5, IF('JPN10-15'!C1501="","",'JPN10-15'!C1501),IF($A$20=6, IF(WLTC!D1501="","", WLTC!D1501),IF($A$20=7, IF('New Cycle 1'!C1501="","", 'New Cycle 1'!C1501),IF($A$20=8, IF('New Cycle 2'!C1501="","", 'New Cycle 2'!C1501),IF($A$20=9, IF('New Cycle 3'!C1501="","", 'New Cycle 3'!C1501),"")))))))))</f>
        <v/>
      </c>
      <c r="S1501" s="32" t="str">
        <f>IF($A$20=1,IF(UDDS!E1501="","",UDDS!E1501),IF($A$20=2,IF('FTP-75'!E1501="","",'FTP-75'!E1501),IF($A$20=3, IF('US06'!E1501="","",'US06'!E1501),IF($A$20=4, IF(NEDC!D1501="","", NEDC!D1501),IF($A$20=5, IF('JPN10-15'!D1501="","",'JPN10-15'!D1501),IF($A$20=6, IF(WLTC!E1501="","", WLTC!E1501),IF($A$20=7, IF('New Cycle 1'!D1501="","", 'New Cycle 1'!D1501),IF($A$20=8, IF('New Cycle 2'!D1501="","", 'New Cycle 2'!D1501),IF($A$20=9, IF('New Cycle 3'!D1501="","", 'New Cycle 3'!D1501),"")))))))))</f>
        <v/>
      </c>
      <c r="T1501" s="32" t="str">
        <f>IF($A$20=1,IF(UDDS!F1501="","",UDDS!F1501),IF($A$20=2,IF('FTP-75'!F1501="","",'FTP-75'!F1501),IF($A$20=3, IF('US06'!F1501="","",'US06'!F1501),IF($A$20=4, IF(NEDC!E1501="","", NEDC!E1501),IF($A$20=5, IF('JPN10-15'!E1501="","",'JPN10-15'!E1501),IF($A$20=6, IF(WLTC!F1501="","", WLTC!F1501),IF($A$20=7, IF('New Cycle 1'!E1501="","", 'New Cycle 1'!E1501),IF($A$20=8, IF('New Cycle 2'!E1501="","", 'New Cycle 2'!E1501),IF($A$20=9, IF('New Cycle 3'!E1501="","", 'New Cycle 3'!E1501),"")))))))))</f>
        <v/>
      </c>
      <c r="U1501" s="32" t="str">
        <f>IF($A$20=1,IF(UDDS!G1501="","",UDDS!G1501),IF($A$20=2,IF('FTP-75'!G1501="","",'FTP-75'!G1501),IF($A$20=3, IF('US06'!G1501="","",'US06'!G1501),IF($A$20=4, IF(NEDC!F1501="","", NEDC!F1501),IF($A$20=5, IF('JPN10-15'!F1501="","",'JPN10-15'!F1501),IF($A$20=6, IF(WLTC!G1501="","", WLTC!G1501),IF($A$20=7, IF('New Cycle 1'!F1501="","", 'New Cycle 1'!F1501),IF($A$20=8, IF('New Cycle 2'!F1501="","", 'New Cycle 2'!F1501),IF($A$20=9, IF('New Cycle 3'!F1501="","", 'New Cycle 3'!F1501),"")))))))))</f>
        <v/>
      </c>
    </row>
    <row r="1502" spans="16:21" x14ac:dyDescent="0.25">
      <c r="P1502" s="8" t="str">
        <f>IF($A$20=1,IF(UDDS!A1502="","",UDDS!A1502),IF($A$20=2,IF('FTP-75'!A1502="","",'FTP-75'!A1502),IF($A$20=3, IF('US06'!A1502="","",'US06'!A1502),IF($A$20=4, IF(NEDC!A1502="","", NEDC!A1502),IF($A$20=5, IF('JPN10-15'!A1502="","",'JPN10-15'!A1502),IF($A$20=6, IF(WLTC!B1502="","", WLTC!B1502),IF($A$20=7, IF('New Cycle 1'!A1502="","", 'New Cycle 1'!A1502),IF($A$20=8, IF('New Cycle 2'!A1502="","", 'New Cycle 3'!A1502),IF($A$20=9, IF('New Cycle 3'!A1502="","", 'New Cycle 3'!A1502),"")))))))))</f>
        <v/>
      </c>
      <c r="Q1502" s="32" t="str">
        <f>IF($A$20=1,IF(UDDS!C1502="","",UDDS!C1502),IF($A$20=2,IF('FTP-75'!C1502="","",'FTP-75'!C1502),IF($A$20=3, IF('US06'!C1502="","",'US06'!C1502),IF($A$20=4, IF(NEDC!B1502="","", NEDC!B1502),IF($A$20=5, IF('JPN10-15'!B1502="","",'JPN10-15'!B1502),IF($A$20=6, IF(WLTC!C1502="","", WLTC!C1502),IF($A$20=7, IF('New Cycle 1'!B1502="","", 'New Cycle 1'!B1502),IF($A$20=8, IF('New Cycle 2'!B1502="","", 'New Cycle 2'!B1502),IF($A$20=9, IF('New Cycle 3'!B1502="","", 'New Cycle 3'!B1502),"")))))))))</f>
        <v/>
      </c>
      <c r="R1502" s="32" t="str">
        <f>IF($A$20=1,IF(UDDS!D1502="","",UDDS!D1502),IF($A$20=2,IF('FTP-75'!D1502="","",'FTP-75'!D1502),IF($A$20=3, IF('US06'!D1502="","",'US06'!D1502),IF($A$20=4, IF(NEDC!C1502="","", NEDC!C1502),IF($A$20=5, IF('JPN10-15'!C1502="","",'JPN10-15'!C1502),IF($A$20=6, IF(WLTC!D1502="","", WLTC!D1502),IF($A$20=7, IF('New Cycle 1'!C1502="","", 'New Cycle 1'!C1502),IF($A$20=8, IF('New Cycle 2'!C1502="","", 'New Cycle 2'!C1502),IF($A$20=9, IF('New Cycle 3'!C1502="","", 'New Cycle 3'!C1502),"")))))))))</f>
        <v/>
      </c>
      <c r="S1502" s="32" t="str">
        <f>IF($A$20=1,IF(UDDS!E1502="","",UDDS!E1502),IF($A$20=2,IF('FTP-75'!E1502="","",'FTP-75'!E1502),IF($A$20=3, IF('US06'!E1502="","",'US06'!E1502),IF($A$20=4, IF(NEDC!D1502="","", NEDC!D1502),IF($A$20=5, IF('JPN10-15'!D1502="","",'JPN10-15'!D1502),IF($A$20=6, IF(WLTC!E1502="","", WLTC!E1502),IF($A$20=7, IF('New Cycle 1'!D1502="","", 'New Cycle 1'!D1502),IF($A$20=8, IF('New Cycle 2'!D1502="","", 'New Cycle 2'!D1502),IF($A$20=9, IF('New Cycle 3'!D1502="","", 'New Cycle 3'!D1502),"")))))))))</f>
        <v/>
      </c>
      <c r="T1502" s="32" t="str">
        <f>IF($A$20=1,IF(UDDS!F1502="","",UDDS!F1502),IF($A$20=2,IF('FTP-75'!F1502="","",'FTP-75'!F1502),IF($A$20=3, IF('US06'!F1502="","",'US06'!F1502),IF($A$20=4, IF(NEDC!E1502="","", NEDC!E1502),IF($A$20=5, IF('JPN10-15'!E1502="","",'JPN10-15'!E1502),IF($A$20=6, IF(WLTC!F1502="","", WLTC!F1502),IF($A$20=7, IF('New Cycle 1'!E1502="","", 'New Cycle 1'!E1502),IF($A$20=8, IF('New Cycle 2'!E1502="","", 'New Cycle 2'!E1502),IF($A$20=9, IF('New Cycle 3'!E1502="","", 'New Cycle 3'!E1502),"")))))))))</f>
        <v/>
      </c>
      <c r="U1502" s="32" t="str">
        <f>IF($A$20=1,IF(UDDS!G1502="","",UDDS!G1502),IF($A$20=2,IF('FTP-75'!G1502="","",'FTP-75'!G1502),IF($A$20=3, IF('US06'!G1502="","",'US06'!G1502),IF($A$20=4, IF(NEDC!F1502="","", NEDC!F1502),IF($A$20=5, IF('JPN10-15'!F1502="","",'JPN10-15'!F1502),IF($A$20=6, IF(WLTC!G1502="","", WLTC!G1502),IF($A$20=7, IF('New Cycle 1'!F1502="","", 'New Cycle 1'!F1502),IF($A$20=8, IF('New Cycle 2'!F1502="","", 'New Cycle 2'!F1502),IF($A$20=9, IF('New Cycle 3'!F1502="","", 'New Cycle 3'!F1502),"")))))))))</f>
        <v/>
      </c>
    </row>
    <row r="1503" spans="16:21" x14ac:dyDescent="0.25">
      <c r="P1503" s="8" t="str">
        <f>IF($A$20=1,IF(UDDS!A1503="","",UDDS!A1503),IF($A$20=2,IF('FTP-75'!A1503="","",'FTP-75'!A1503),IF($A$20=3, IF('US06'!A1503="","",'US06'!A1503),IF($A$20=4, IF(NEDC!A1503="","", NEDC!A1503),IF($A$20=5, IF('JPN10-15'!A1503="","",'JPN10-15'!A1503),IF($A$20=6, IF(WLTC!B1503="","", WLTC!B1503),IF($A$20=7, IF('New Cycle 1'!A1503="","", 'New Cycle 1'!A1503),IF($A$20=8, IF('New Cycle 2'!A1503="","", 'New Cycle 3'!A1503),IF($A$20=9, IF('New Cycle 3'!A1503="","", 'New Cycle 3'!A1503),"")))))))))</f>
        <v/>
      </c>
      <c r="Q1503" s="32" t="str">
        <f>IF($A$20=1,IF(UDDS!C1503="","",UDDS!C1503),IF($A$20=2,IF('FTP-75'!C1503="","",'FTP-75'!C1503),IF($A$20=3, IF('US06'!C1503="","",'US06'!C1503),IF($A$20=4, IF(NEDC!B1503="","", NEDC!B1503),IF($A$20=5, IF('JPN10-15'!B1503="","",'JPN10-15'!B1503),IF($A$20=6, IF(WLTC!C1503="","", WLTC!C1503),IF($A$20=7, IF('New Cycle 1'!B1503="","", 'New Cycle 1'!B1503),IF($A$20=8, IF('New Cycle 2'!B1503="","", 'New Cycle 2'!B1503),IF($A$20=9, IF('New Cycle 3'!B1503="","", 'New Cycle 3'!B1503),"")))))))))</f>
        <v/>
      </c>
      <c r="R1503" s="32" t="str">
        <f>IF($A$20=1,IF(UDDS!D1503="","",UDDS!D1503),IF($A$20=2,IF('FTP-75'!D1503="","",'FTP-75'!D1503),IF($A$20=3, IF('US06'!D1503="","",'US06'!D1503),IF($A$20=4, IF(NEDC!C1503="","", NEDC!C1503),IF($A$20=5, IF('JPN10-15'!C1503="","",'JPN10-15'!C1503),IF($A$20=6, IF(WLTC!D1503="","", WLTC!D1503),IF($A$20=7, IF('New Cycle 1'!C1503="","", 'New Cycle 1'!C1503),IF($A$20=8, IF('New Cycle 2'!C1503="","", 'New Cycle 2'!C1503),IF($A$20=9, IF('New Cycle 3'!C1503="","", 'New Cycle 3'!C1503),"")))))))))</f>
        <v/>
      </c>
      <c r="S1503" s="32" t="str">
        <f>IF($A$20=1,IF(UDDS!E1503="","",UDDS!E1503),IF($A$20=2,IF('FTP-75'!E1503="","",'FTP-75'!E1503),IF($A$20=3, IF('US06'!E1503="","",'US06'!E1503),IF($A$20=4, IF(NEDC!D1503="","", NEDC!D1503),IF($A$20=5, IF('JPN10-15'!D1503="","",'JPN10-15'!D1503),IF($A$20=6, IF(WLTC!E1503="","", WLTC!E1503),IF($A$20=7, IF('New Cycle 1'!D1503="","", 'New Cycle 1'!D1503),IF($A$20=8, IF('New Cycle 2'!D1503="","", 'New Cycle 2'!D1503),IF($A$20=9, IF('New Cycle 3'!D1503="","", 'New Cycle 3'!D1503),"")))))))))</f>
        <v/>
      </c>
      <c r="T1503" s="32" t="str">
        <f>IF($A$20=1,IF(UDDS!F1503="","",UDDS!F1503),IF($A$20=2,IF('FTP-75'!F1503="","",'FTP-75'!F1503),IF($A$20=3, IF('US06'!F1503="","",'US06'!F1503),IF($A$20=4, IF(NEDC!E1503="","", NEDC!E1503),IF($A$20=5, IF('JPN10-15'!E1503="","",'JPN10-15'!E1503),IF($A$20=6, IF(WLTC!F1503="","", WLTC!F1503),IF($A$20=7, IF('New Cycle 1'!E1503="","", 'New Cycle 1'!E1503),IF($A$20=8, IF('New Cycle 2'!E1503="","", 'New Cycle 2'!E1503),IF($A$20=9, IF('New Cycle 3'!E1503="","", 'New Cycle 3'!E1503),"")))))))))</f>
        <v/>
      </c>
      <c r="U1503" s="32" t="str">
        <f>IF($A$20=1,IF(UDDS!G1503="","",UDDS!G1503),IF($A$20=2,IF('FTP-75'!G1503="","",'FTP-75'!G1503),IF($A$20=3, IF('US06'!G1503="","",'US06'!G1503),IF($A$20=4, IF(NEDC!F1503="","", NEDC!F1503),IF($A$20=5, IF('JPN10-15'!F1503="","",'JPN10-15'!F1503),IF($A$20=6, IF(WLTC!G1503="","", WLTC!G1503),IF($A$20=7, IF('New Cycle 1'!F1503="","", 'New Cycle 1'!F1503),IF($A$20=8, IF('New Cycle 2'!F1503="","", 'New Cycle 2'!F1503),IF($A$20=9, IF('New Cycle 3'!F1503="","", 'New Cycle 3'!F1503),"")))))))))</f>
        <v/>
      </c>
    </row>
    <row r="1504" spans="16:21" x14ac:dyDescent="0.25">
      <c r="P1504" s="8" t="str">
        <f>IF($A$20=1,IF(UDDS!A1504="","",UDDS!A1504),IF($A$20=2,IF('FTP-75'!A1504="","",'FTP-75'!A1504),IF($A$20=3, IF('US06'!A1504="","",'US06'!A1504),IF($A$20=4, IF(NEDC!A1504="","", NEDC!A1504),IF($A$20=5, IF('JPN10-15'!A1504="","",'JPN10-15'!A1504),IF($A$20=6, IF(WLTC!B1504="","", WLTC!B1504),IF($A$20=7, IF('New Cycle 1'!A1504="","", 'New Cycle 1'!A1504),IF($A$20=8, IF('New Cycle 2'!A1504="","", 'New Cycle 3'!A1504),IF($A$20=9, IF('New Cycle 3'!A1504="","", 'New Cycle 3'!A1504),"")))))))))</f>
        <v/>
      </c>
      <c r="Q1504" s="32" t="str">
        <f>IF($A$20=1,IF(UDDS!C1504="","",UDDS!C1504),IF($A$20=2,IF('FTP-75'!C1504="","",'FTP-75'!C1504),IF($A$20=3, IF('US06'!C1504="","",'US06'!C1504),IF($A$20=4, IF(NEDC!B1504="","", NEDC!B1504),IF($A$20=5, IF('JPN10-15'!B1504="","",'JPN10-15'!B1504),IF($A$20=6, IF(WLTC!C1504="","", WLTC!C1504),IF($A$20=7, IF('New Cycle 1'!B1504="","", 'New Cycle 1'!B1504),IF($A$20=8, IF('New Cycle 2'!B1504="","", 'New Cycle 2'!B1504),IF($A$20=9, IF('New Cycle 3'!B1504="","", 'New Cycle 3'!B1504),"")))))))))</f>
        <v/>
      </c>
      <c r="R1504" s="32" t="str">
        <f>IF($A$20=1,IF(UDDS!D1504="","",UDDS!D1504),IF($A$20=2,IF('FTP-75'!D1504="","",'FTP-75'!D1504),IF($A$20=3, IF('US06'!D1504="","",'US06'!D1504),IF($A$20=4, IF(NEDC!C1504="","", NEDC!C1504),IF($A$20=5, IF('JPN10-15'!C1504="","",'JPN10-15'!C1504),IF($A$20=6, IF(WLTC!D1504="","", WLTC!D1504),IF($A$20=7, IF('New Cycle 1'!C1504="","", 'New Cycle 1'!C1504),IF($A$20=8, IF('New Cycle 2'!C1504="","", 'New Cycle 2'!C1504),IF($A$20=9, IF('New Cycle 3'!C1504="","", 'New Cycle 3'!C1504),"")))))))))</f>
        <v/>
      </c>
      <c r="S1504" s="32" t="str">
        <f>IF($A$20=1,IF(UDDS!E1504="","",UDDS!E1504),IF($A$20=2,IF('FTP-75'!E1504="","",'FTP-75'!E1504),IF($A$20=3, IF('US06'!E1504="","",'US06'!E1504),IF($A$20=4, IF(NEDC!D1504="","", NEDC!D1504),IF($A$20=5, IF('JPN10-15'!D1504="","",'JPN10-15'!D1504),IF($A$20=6, IF(WLTC!E1504="","", WLTC!E1504),IF($A$20=7, IF('New Cycle 1'!D1504="","", 'New Cycle 1'!D1504),IF($A$20=8, IF('New Cycle 2'!D1504="","", 'New Cycle 2'!D1504),IF($A$20=9, IF('New Cycle 3'!D1504="","", 'New Cycle 3'!D1504),"")))))))))</f>
        <v/>
      </c>
      <c r="T1504" s="32" t="str">
        <f>IF($A$20=1,IF(UDDS!F1504="","",UDDS!F1504),IF($A$20=2,IF('FTP-75'!F1504="","",'FTP-75'!F1504),IF($A$20=3, IF('US06'!F1504="","",'US06'!F1504),IF($A$20=4, IF(NEDC!E1504="","", NEDC!E1504),IF($A$20=5, IF('JPN10-15'!E1504="","",'JPN10-15'!E1504),IF($A$20=6, IF(WLTC!F1504="","", WLTC!F1504),IF($A$20=7, IF('New Cycle 1'!E1504="","", 'New Cycle 1'!E1504),IF($A$20=8, IF('New Cycle 2'!E1504="","", 'New Cycle 2'!E1504),IF($A$20=9, IF('New Cycle 3'!E1504="","", 'New Cycle 3'!E1504),"")))))))))</f>
        <v/>
      </c>
      <c r="U1504" s="32" t="str">
        <f>IF($A$20=1,IF(UDDS!G1504="","",UDDS!G1504),IF($A$20=2,IF('FTP-75'!G1504="","",'FTP-75'!G1504),IF($A$20=3, IF('US06'!G1504="","",'US06'!G1504),IF($A$20=4, IF(NEDC!F1504="","", NEDC!F1504),IF($A$20=5, IF('JPN10-15'!F1504="","",'JPN10-15'!F1504),IF($A$20=6, IF(WLTC!G1504="","", WLTC!G1504),IF($A$20=7, IF('New Cycle 1'!F1504="","", 'New Cycle 1'!F1504),IF($A$20=8, IF('New Cycle 2'!F1504="","", 'New Cycle 2'!F1504),IF($A$20=9, IF('New Cycle 3'!F1504="","", 'New Cycle 3'!F1504),"")))))))))</f>
        <v/>
      </c>
    </row>
    <row r="1505" spans="16:21" x14ac:dyDescent="0.25">
      <c r="P1505" s="8" t="str">
        <f>IF($A$20=1,IF(UDDS!A1505="","",UDDS!A1505),IF($A$20=2,IF('FTP-75'!A1505="","",'FTP-75'!A1505),IF($A$20=3, IF('US06'!A1505="","",'US06'!A1505),IF($A$20=4, IF(NEDC!A1505="","", NEDC!A1505),IF($A$20=5, IF('JPN10-15'!A1505="","",'JPN10-15'!A1505),IF($A$20=6, IF(WLTC!B1505="","", WLTC!B1505),IF($A$20=7, IF('New Cycle 1'!A1505="","", 'New Cycle 1'!A1505),IF($A$20=8, IF('New Cycle 2'!A1505="","", 'New Cycle 3'!A1505),IF($A$20=9, IF('New Cycle 3'!A1505="","", 'New Cycle 3'!A1505),"")))))))))</f>
        <v/>
      </c>
      <c r="Q1505" s="32" t="str">
        <f>IF($A$20=1,IF(UDDS!C1505="","",UDDS!C1505),IF($A$20=2,IF('FTP-75'!C1505="","",'FTP-75'!C1505),IF($A$20=3, IF('US06'!C1505="","",'US06'!C1505),IF($A$20=4, IF(NEDC!B1505="","", NEDC!B1505),IF($A$20=5, IF('JPN10-15'!B1505="","",'JPN10-15'!B1505),IF($A$20=6, IF(WLTC!C1505="","", WLTC!C1505),IF($A$20=7, IF('New Cycle 1'!B1505="","", 'New Cycle 1'!B1505),IF($A$20=8, IF('New Cycle 2'!B1505="","", 'New Cycle 2'!B1505),IF($A$20=9, IF('New Cycle 3'!B1505="","", 'New Cycle 3'!B1505),"")))))))))</f>
        <v/>
      </c>
      <c r="R1505" s="32" t="str">
        <f>IF($A$20=1,IF(UDDS!D1505="","",UDDS!D1505),IF($A$20=2,IF('FTP-75'!D1505="","",'FTP-75'!D1505),IF($A$20=3, IF('US06'!D1505="","",'US06'!D1505),IF($A$20=4, IF(NEDC!C1505="","", NEDC!C1505),IF($A$20=5, IF('JPN10-15'!C1505="","",'JPN10-15'!C1505),IF($A$20=6, IF(WLTC!D1505="","", WLTC!D1505),IF($A$20=7, IF('New Cycle 1'!C1505="","", 'New Cycle 1'!C1505),IF($A$20=8, IF('New Cycle 2'!C1505="","", 'New Cycle 2'!C1505),IF($A$20=9, IF('New Cycle 3'!C1505="","", 'New Cycle 3'!C1505),"")))))))))</f>
        <v/>
      </c>
      <c r="S1505" s="32" t="str">
        <f>IF($A$20=1,IF(UDDS!E1505="","",UDDS!E1505),IF($A$20=2,IF('FTP-75'!E1505="","",'FTP-75'!E1505),IF($A$20=3, IF('US06'!E1505="","",'US06'!E1505),IF($A$20=4, IF(NEDC!D1505="","", NEDC!D1505),IF($A$20=5, IF('JPN10-15'!D1505="","",'JPN10-15'!D1505),IF($A$20=6, IF(WLTC!E1505="","", WLTC!E1505),IF($A$20=7, IF('New Cycle 1'!D1505="","", 'New Cycle 1'!D1505),IF($A$20=8, IF('New Cycle 2'!D1505="","", 'New Cycle 2'!D1505),IF($A$20=9, IF('New Cycle 3'!D1505="","", 'New Cycle 3'!D1505),"")))))))))</f>
        <v/>
      </c>
      <c r="T1505" s="32" t="str">
        <f>IF($A$20=1,IF(UDDS!F1505="","",UDDS!F1505),IF($A$20=2,IF('FTP-75'!F1505="","",'FTP-75'!F1505),IF($A$20=3, IF('US06'!F1505="","",'US06'!F1505),IF($A$20=4, IF(NEDC!E1505="","", NEDC!E1505),IF($A$20=5, IF('JPN10-15'!E1505="","",'JPN10-15'!E1505),IF($A$20=6, IF(WLTC!F1505="","", WLTC!F1505),IF($A$20=7, IF('New Cycle 1'!E1505="","", 'New Cycle 1'!E1505),IF($A$20=8, IF('New Cycle 2'!E1505="","", 'New Cycle 2'!E1505),IF($A$20=9, IF('New Cycle 3'!E1505="","", 'New Cycle 3'!E1505),"")))))))))</f>
        <v/>
      </c>
      <c r="U1505" s="32" t="str">
        <f>IF($A$20=1,IF(UDDS!G1505="","",UDDS!G1505),IF($A$20=2,IF('FTP-75'!G1505="","",'FTP-75'!G1505),IF($A$20=3, IF('US06'!G1505="","",'US06'!G1505),IF($A$20=4, IF(NEDC!F1505="","", NEDC!F1505),IF($A$20=5, IF('JPN10-15'!F1505="","",'JPN10-15'!F1505),IF($A$20=6, IF(WLTC!G1505="","", WLTC!G1505),IF($A$20=7, IF('New Cycle 1'!F1505="","", 'New Cycle 1'!F1505),IF($A$20=8, IF('New Cycle 2'!F1505="","", 'New Cycle 2'!F1505),IF($A$20=9, IF('New Cycle 3'!F1505="","", 'New Cycle 3'!F1505),"")))))))))</f>
        <v/>
      </c>
    </row>
    <row r="1506" spans="16:21" x14ac:dyDescent="0.25">
      <c r="P1506" s="8" t="str">
        <f>IF($A$20=1,IF(UDDS!A1506="","",UDDS!A1506),IF($A$20=2,IF('FTP-75'!A1506="","",'FTP-75'!A1506),IF($A$20=3, IF('US06'!A1506="","",'US06'!A1506),IF($A$20=4, IF(NEDC!A1506="","", NEDC!A1506),IF($A$20=5, IF('JPN10-15'!A1506="","",'JPN10-15'!A1506),IF($A$20=6, IF(WLTC!B1506="","", WLTC!B1506),IF($A$20=7, IF('New Cycle 1'!A1506="","", 'New Cycle 1'!A1506),IF($A$20=8, IF('New Cycle 2'!A1506="","", 'New Cycle 3'!A1506),IF($A$20=9, IF('New Cycle 3'!A1506="","", 'New Cycle 3'!A1506),"")))))))))</f>
        <v/>
      </c>
      <c r="Q1506" s="32" t="str">
        <f>IF($A$20=1,IF(UDDS!C1506="","",UDDS!C1506),IF($A$20=2,IF('FTP-75'!C1506="","",'FTP-75'!C1506),IF($A$20=3, IF('US06'!C1506="","",'US06'!C1506),IF($A$20=4, IF(NEDC!B1506="","", NEDC!B1506),IF($A$20=5, IF('JPN10-15'!B1506="","",'JPN10-15'!B1506),IF($A$20=6, IF(WLTC!C1506="","", WLTC!C1506),IF($A$20=7, IF('New Cycle 1'!B1506="","", 'New Cycle 1'!B1506),IF($A$20=8, IF('New Cycle 2'!B1506="","", 'New Cycle 2'!B1506),IF($A$20=9, IF('New Cycle 3'!B1506="","", 'New Cycle 3'!B1506),"")))))))))</f>
        <v/>
      </c>
      <c r="R1506" s="32" t="str">
        <f>IF($A$20=1,IF(UDDS!D1506="","",UDDS!D1506),IF($A$20=2,IF('FTP-75'!D1506="","",'FTP-75'!D1506),IF($A$20=3, IF('US06'!D1506="","",'US06'!D1506),IF($A$20=4, IF(NEDC!C1506="","", NEDC!C1506),IF($A$20=5, IF('JPN10-15'!C1506="","",'JPN10-15'!C1506),IF($A$20=6, IF(WLTC!D1506="","", WLTC!D1506),IF($A$20=7, IF('New Cycle 1'!C1506="","", 'New Cycle 1'!C1506),IF($A$20=8, IF('New Cycle 2'!C1506="","", 'New Cycle 2'!C1506),IF($A$20=9, IF('New Cycle 3'!C1506="","", 'New Cycle 3'!C1506),"")))))))))</f>
        <v/>
      </c>
      <c r="S1506" s="32" t="str">
        <f>IF($A$20=1,IF(UDDS!E1506="","",UDDS!E1506),IF($A$20=2,IF('FTP-75'!E1506="","",'FTP-75'!E1506),IF($A$20=3, IF('US06'!E1506="","",'US06'!E1506),IF($A$20=4, IF(NEDC!D1506="","", NEDC!D1506),IF($A$20=5, IF('JPN10-15'!D1506="","",'JPN10-15'!D1506),IF($A$20=6, IF(WLTC!E1506="","", WLTC!E1506),IF($A$20=7, IF('New Cycle 1'!D1506="","", 'New Cycle 1'!D1506),IF($A$20=8, IF('New Cycle 2'!D1506="","", 'New Cycle 2'!D1506),IF($A$20=9, IF('New Cycle 3'!D1506="","", 'New Cycle 3'!D1506),"")))))))))</f>
        <v/>
      </c>
      <c r="T1506" s="32" t="str">
        <f>IF($A$20=1,IF(UDDS!F1506="","",UDDS!F1506),IF($A$20=2,IF('FTP-75'!F1506="","",'FTP-75'!F1506),IF($A$20=3, IF('US06'!F1506="","",'US06'!F1506),IF($A$20=4, IF(NEDC!E1506="","", NEDC!E1506),IF($A$20=5, IF('JPN10-15'!E1506="","",'JPN10-15'!E1506),IF($A$20=6, IF(WLTC!F1506="","", WLTC!F1506),IF($A$20=7, IF('New Cycle 1'!E1506="","", 'New Cycle 1'!E1506),IF($A$20=8, IF('New Cycle 2'!E1506="","", 'New Cycle 2'!E1506),IF($A$20=9, IF('New Cycle 3'!E1506="","", 'New Cycle 3'!E1506),"")))))))))</f>
        <v/>
      </c>
      <c r="U1506" s="32" t="str">
        <f>IF($A$20=1,IF(UDDS!G1506="","",UDDS!G1506),IF($A$20=2,IF('FTP-75'!G1506="","",'FTP-75'!G1506),IF($A$20=3, IF('US06'!G1506="","",'US06'!G1506),IF($A$20=4, IF(NEDC!F1506="","", NEDC!F1506),IF($A$20=5, IF('JPN10-15'!F1506="","",'JPN10-15'!F1506),IF($A$20=6, IF(WLTC!G1506="","", WLTC!G1506),IF($A$20=7, IF('New Cycle 1'!F1506="","", 'New Cycle 1'!F1506),IF($A$20=8, IF('New Cycle 2'!F1506="","", 'New Cycle 2'!F1506),IF($A$20=9, IF('New Cycle 3'!F1506="","", 'New Cycle 3'!F1506),"")))))))))</f>
        <v/>
      </c>
    </row>
    <row r="1507" spans="16:21" x14ac:dyDescent="0.25">
      <c r="P1507" s="8" t="str">
        <f>IF($A$20=1,IF(UDDS!A1507="","",UDDS!A1507),IF($A$20=2,IF('FTP-75'!A1507="","",'FTP-75'!A1507),IF($A$20=3, IF('US06'!A1507="","",'US06'!A1507),IF($A$20=4, IF(NEDC!A1507="","", NEDC!A1507),IF($A$20=5, IF('JPN10-15'!A1507="","",'JPN10-15'!A1507),IF($A$20=6, IF(WLTC!B1507="","", WLTC!B1507),IF($A$20=7, IF('New Cycle 1'!A1507="","", 'New Cycle 1'!A1507),IF($A$20=8, IF('New Cycle 2'!A1507="","", 'New Cycle 3'!A1507),IF($A$20=9, IF('New Cycle 3'!A1507="","", 'New Cycle 3'!A1507),"")))))))))</f>
        <v/>
      </c>
      <c r="Q1507" s="32" t="str">
        <f>IF($A$20=1,IF(UDDS!C1507="","",UDDS!C1507),IF($A$20=2,IF('FTP-75'!C1507="","",'FTP-75'!C1507),IF($A$20=3, IF('US06'!C1507="","",'US06'!C1507),IF($A$20=4, IF(NEDC!B1507="","", NEDC!B1507),IF($A$20=5, IF('JPN10-15'!B1507="","",'JPN10-15'!B1507),IF($A$20=6, IF(WLTC!C1507="","", WLTC!C1507),IF($A$20=7, IF('New Cycle 1'!B1507="","", 'New Cycle 1'!B1507),IF($A$20=8, IF('New Cycle 2'!B1507="","", 'New Cycle 2'!B1507),IF($A$20=9, IF('New Cycle 3'!B1507="","", 'New Cycle 3'!B1507),"")))))))))</f>
        <v/>
      </c>
      <c r="R1507" s="32" t="str">
        <f>IF($A$20=1,IF(UDDS!D1507="","",UDDS!D1507),IF($A$20=2,IF('FTP-75'!D1507="","",'FTP-75'!D1507),IF($A$20=3, IF('US06'!D1507="","",'US06'!D1507),IF($A$20=4, IF(NEDC!C1507="","", NEDC!C1507),IF($A$20=5, IF('JPN10-15'!C1507="","",'JPN10-15'!C1507),IF($A$20=6, IF(WLTC!D1507="","", WLTC!D1507),IF($A$20=7, IF('New Cycle 1'!C1507="","", 'New Cycle 1'!C1507),IF($A$20=8, IF('New Cycle 2'!C1507="","", 'New Cycle 2'!C1507),IF($A$20=9, IF('New Cycle 3'!C1507="","", 'New Cycle 3'!C1507),"")))))))))</f>
        <v/>
      </c>
      <c r="S1507" s="32" t="str">
        <f>IF($A$20=1,IF(UDDS!E1507="","",UDDS!E1507),IF($A$20=2,IF('FTP-75'!E1507="","",'FTP-75'!E1507),IF($A$20=3, IF('US06'!E1507="","",'US06'!E1507),IF($A$20=4, IF(NEDC!D1507="","", NEDC!D1507),IF($A$20=5, IF('JPN10-15'!D1507="","",'JPN10-15'!D1507),IF($A$20=6, IF(WLTC!E1507="","", WLTC!E1507),IF($A$20=7, IF('New Cycle 1'!D1507="","", 'New Cycle 1'!D1507),IF($A$20=8, IF('New Cycle 2'!D1507="","", 'New Cycle 2'!D1507),IF($A$20=9, IF('New Cycle 3'!D1507="","", 'New Cycle 3'!D1507),"")))))))))</f>
        <v/>
      </c>
      <c r="T1507" s="32" t="str">
        <f>IF($A$20=1,IF(UDDS!F1507="","",UDDS!F1507),IF($A$20=2,IF('FTP-75'!F1507="","",'FTP-75'!F1507),IF($A$20=3, IF('US06'!F1507="","",'US06'!F1507),IF($A$20=4, IF(NEDC!E1507="","", NEDC!E1507),IF($A$20=5, IF('JPN10-15'!E1507="","",'JPN10-15'!E1507),IF($A$20=6, IF(WLTC!F1507="","", WLTC!F1507),IF($A$20=7, IF('New Cycle 1'!E1507="","", 'New Cycle 1'!E1507),IF($A$20=8, IF('New Cycle 2'!E1507="","", 'New Cycle 2'!E1507),IF($A$20=9, IF('New Cycle 3'!E1507="","", 'New Cycle 3'!E1507),"")))))))))</f>
        <v/>
      </c>
      <c r="U1507" s="32" t="str">
        <f>IF($A$20=1,IF(UDDS!G1507="","",UDDS!G1507),IF($A$20=2,IF('FTP-75'!G1507="","",'FTP-75'!G1507),IF($A$20=3, IF('US06'!G1507="","",'US06'!G1507),IF($A$20=4, IF(NEDC!F1507="","", NEDC!F1507),IF($A$20=5, IF('JPN10-15'!F1507="","",'JPN10-15'!F1507),IF($A$20=6, IF(WLTC!G1507="","", WLTC!G1507),IF($A$20=7, IF('New Cycle 1'!F1507="","", 'New Cycle 1'!F1507),IF($A$20=8, IF('New Cycle 2'!F1507="","", 'New Cycle 2'!F1507),IF($A$20=9, IF('New Cycle 3'!F1507="","", 'New Cycle 3'!F1507),"")))))))))</f>
        <v/>
      </c>
    </row>
    <row r="1508" spans="16:21" x14ac:dyDescent="0.25">
      <c r="P1508" s="8" t="str">
        <f>IF($A$20=1,IF(UDDS!A1508="","",UDDS!A1508),IF($A$20=2,IF('FTP-75'!A1508="","",'FTP-75'!A1508),IF($A$20=3, IF('US06'!A1508="","",'US06'!A1508),IF($A$20=4, IF(NEDC!A1508="","", NEDC!A1508),IF($A$20=5, IF('JPN10-15'!A1508="","",'JPN10-15'!A1508),IF($A$20=6, IF(WLTC!B1508="","", WLTC!B1508),IF($A$20=7, IF('New Cycle 1'!A1508="","", 'New Cycle 1'!A1508),IF($A$20=8, IF('New Cycle 2'!A1508="","", 'New Cycle 3'!A1508),IF($A$20=9, IF('New Cycle 3'!A1508="","", 'New Cycle 3'!A1508),"")))))))))</f>
        <v/>
      </c>
      <c r="Q1508" s="32" t="str">
        <f>IF($A$20=1,IF(UDDS!C1508="","",UDDS!C1508),IF($A$20=2,IF('FTP-75'!C1508="","",'FTP-75'!C1508),IF($A$20=3, IF('US06'!C1508="","",'US06'!C1508),IF($A$20=4, IF(NEDC!B1508="","", NEDC!B1508),IF($A$20=5, IF('JPN10-15'!B1508="","",'JPN10-15'!B1508),IF($A$20=6, IF(WLTC!C1508="","", WLTC!C1508),IF($A$20=7, IF('New Cycle 1'!B1508="","", 'New Cycle 1'!B1508),IF($A$20=8, IF('New Cycle 2'!B1508="","", 'New Cycle 2'!B1508),IF($A$20=9, IF('New Cycle 3'!B1508="","", 'New Cycle 3'!B1508),"")))))))))</f>
        <v/>
      </c>
      <c r="R1508" s="32" t="str">
        <f>IF($A$20=1,IF(UDDS!D1508="","",UDDS!D1508),IF($A$20=2,IF('FTP-75'!D1508="","",'FTP-75'!D1508),IF($A$20=3, IF('US06'!D1508="","",'US06'!D1508),IF($A$20=4, IF(NEDC!C1508="","", NEDC!C1508),IF($A$20=5, IF('JPN10-15'!C1508="","",'JPN10-15'!C1508),IF($A$20=6, IF(WLTC!D1508="","", WLTC!D1508),IF($A$20=7, IF('New Cycle 1'!C1508="","", 'New Cycle 1'!C1508),IF($A$20=8, IF('New Cycle 2'!C1508="","", 'New Cycle 2'!C1508),IF($A$20=9, IF('New Cycle 3'!C1508="","", 'New Cycle 3'!C1508),"")))))))))</f>
        <v/>
      </c>
      <c r="S1508" s="32" t="str">
        <f>IF($A$20=1,IF(UDDS!E1508="","",UDDS!E1508),IF($A$20=2,IF('FTP-75'!E1508="","",'FTP-75'!E1508),IF($A$20=3, IF('US06'!E1508="","",'US06'!E1508),IF($A$20=4, IF(NEDC!D1508="","", NEDC!D1508),IF($A$20=5, IF('JPN10-15'!D1508="","",'JPN10-15'!D1508),IF($A$20=6, IF(WLTC!E1508="","", WLTC!E1508),IF($A$20=7, IF('New Cycle 1'!D1508="","", 'New Cycle 1'!D1508),IF($A$20=8, IF('New Cycle 2'!D1508="","", 'New Cycle 2'!D1508),IF($A$20=9, IF('New Cycle 3'!D1508="","", 'New Cycle 3'!D1508),"")))))))))</f>
        <v/>
      </c>
      <c r="T1508" s="32" t="str">
        <f>IF($A$20=1,IF(UDDS!F1508="","",UDDS!F1508),IF($A$20=2,IF('FTP-75'!F1508="","",'FTP-75'!F1508),IF($A$20=3, IF('US06'!F1508="","",'US06'!F1508),IF($A$20=4, IF(NEDC!E1508="","", NEDC!E1508),IF($A$20=5, IF('JPN10-15'!E1508="","",'JPN10-15'!E1508),IF($A$20=6, IF(WLTC!F1508="","", WLTC!F1508),IF($A$20=7, IF('New Cycle 1'!E1508="","", 'New Cycle 1'!E1508),IF($A$20=8, IF('New Cycle 2'!E1508="","", 'New Cycle 2'!E1508),IF($A$20=9, IF('New Cycle 3'!E1508="","", 'New Cycle 3'!E1508),"")))))))))</f>
        <v/>
      </c>
      <c r="U1508" s="32" t="str">
        <f>IF($A$20=1,IF(UDDS!G1508="","",UDDS!G1508),IF($A$20=2,IF('FTP-75'!G1508="","",'FTP-75'!G1508),IF($A$20=3, IF('US06'!G1508="","",'US06'!G1508),IF($A$20=4, IF(NEDC!F1508="","", NEDC!F1508),IF($A$20=5, IF('JPN10-15'!F1508="","",'JPN10-15'!F1508),IF($A$20=6, IF(WLTC!G1508="","", WLTC!G1508),IF($A$20=7, IF('New Cycle 1'!F1508="","", 'New Cycle 1'!F1508),IF($A$20=8, IF('New Cycle 2'!F1508="","", 'New Cycle 2'!F1508),IF($A$20=9, IF('New Cycle 3'!F1508="","", 'New Cycle 3'!F1508),"")))))))))</f>
        <v/>
      </c>
    </row>
    <row r="1509" spans="16:21" x14ac:dyDescent="0.25">
      <c r="P1509" s="8" t="str">
        <f>IF($A$20=1,IF(UDDS!A1509="","",UDDS!A1509),IF($A$20=2,IF('FTP-75'!A1509="","",'FTP-75'!A1509),IF($A$20=3, IF('US06'!A1509="","",'US06'!A1509),IF($A$20=4, IF(NEDC!A1509="","", NEDC!A1509),IF($A$20=5, IF('JPN10-15'!A1509="","",'JPN10-15'!A1509),IF($A$20=6, IF(WLTC!B1509="","", WLTC!B1509),IF($A$20=7, IF('New Cycle 1'!A1509="","", 'New Cycle 1'!A1509),IF($A$20=8, IF('New Cycle 2'!A1509="","", 'New Cycle 3'!A1509),IF($A$20=9, IF('New Cycle 3'!A1509="","", 'New Cycle 3'!A1509),"")))))))))</f>
        <v/>
      </c>
      <c r="Q1509" s="32" t="str">
        <f>IF($A$20=1,IF(UDDS!C1509="","",UDDS!C1509),IF($A$20=2,IF('FTP-75'!C1509="","",'FTP-75'!C1509),IF($A$20=3, IF('US06'!C1509="","",'US06'!C1509),IF($A$20=4, IF(NEDC!B1509="","", NEDC!B1509),IF($A$20=5, IF('JPN10-15'!B1509="","",'JPN10-15'!B1509),IF($A$20=6, IF(WLTC!C1509="","", WLTC!C1509),IF($A$20=7, IF('New Cycle 1'!B1509="","", 'New Cycle 1'!B1509),IF($A$20=8, IF('New Cycle 2'!B1509="","", 'New Cycle 2'!B1509),IF($A$20=9, IF('New Cycle 3'!B1509="","", 'New Cycle 3'!B1509),"")))))))))</f>
        <v/>
      </c>
      <c r="R1509" s="32" t="str">
        <f>IF($A$20=1,IF(UDDS!D1509="","",UDDS!D1509),IF($A$20=2,IF('FTP-75'!D1509="","",'FTP-75'!D1509),IF($A$20=3, IF('US06'!D1509="","",'US06'!D1509),IF($A$20=4, IF(NEDC!C1509="","", NEDC!C1509),IF($A$20=5, IF('JPN10-15'!C1509="","",'JPN10-15'!C1509),IF($A$20=6, IF(WLTC!D1509="","", WLTC!D1509),IF($A$20=7, IF('New Cycle 1'!C1509="","", 'New Cycle 1'!C1509),IF($A$20=8, IF('New Cycle 2'!C1509="","", 'New Cycle 2'!C1509),IF($A$20=9, IF('New Cycle 3'!C1509="","", 'New Cycle 3'!C1509),"")))))))))</f>
        <v/>
      </c>
      <c r="S1509" s="32" t="str">
        <f>IF($A$20=1,IF(UDDS!E1509="","",UDDS!E1509),IF($A$20=2,IF('FTP-75'!E1509="","",'FTP-75'!E1509),IF($A$20=3, IF('US06'!E1509="","",'US06'!E1509),IF($A$20=4, IF(NEDC!D1509="","", NEDC!D1509),IF($A$20=5, IF('JPN10-15'!D1509="","",'JPN10-15'!D1509),IF($A$20=6, IF(WLTC!E1509="","", WLTC!E1509),IF($A$20=7, IF('New Cycle 1'!D1509="","", 'New Cycle 1'!D1509),IF($A$20=8, IF('New Cycle 2'!D1509="","", 'New Cycle 2'!D1509),IF($A$20=9, IF('New Cycle 3'!D1509="","", 'New Cycle 3'!D1509),"")))))))))</f>
        <v/>
      </c>
      <c r="T1509" s="32" t="str">
        <f>IF($A$20=1,IF(UDDS!F1509="","",UDDS!F1509),IF($A$20=2,IF('FTP-75'!F1509="","",'FTP-75'!F1509),IF($A$20=3, IF('US06'!F1509="","",'US06'!F1509),IF($A$20=4, IF(NEDC!E1509="","", NEDC!E1509),IF($A$20=5, IF('JPN10-15'!E1509="","",'JPN10-15'!E1509),IF($A$20=6, IF(WLTC!F1509="","", WLTC!F1509),IF($A$20=7, IF('New Cycle 1'!E1509="","", 'New Cycle 1'!E1509),IF($A$20=8, IF('New Cycle 2'!E1509="","", 'New Cycle 2'!E1509),IF($A$20=9, IF('New Cycle 3'!E1509="","", 'New Cycle 3'!E1509),"")))))))))</f>
        <v/>
      </c>
      <c r="U1509" s="32" t="str">
        <f>IF($A$20=1,IF(UDDS!G1509="","",UDDS!G1509),IF($A$20=2,IF('FTP-75'!G1509="","",'FTP-75'!G1509),IF($A$20=3, IF('US06'!G1509="","",'US06'!G1509),IF($A$20=4, IF(NEDC!F1509="","", NEDC!F1509),IF($A$20=5, IF('JPN10-15'!F1509="","",'JPN10-15'!F1509),IF($A$20=6, IF(WLTC!G1509="","", WLTC!G1509),IF($A$20=7, IF('New Cycle 1'!F1509="","", 'New Cycle 1'!F1509),IF($A$20=8, IF('New Cycle 2'!F1509="","", 'New Cycle 2'!F1509),IF($A$20=9, IF('New Cycle 3'!F1509="","", 'New Cycle 3'!F1509),"")))))))))</f>
        <v/>
      </c>
    </row>
    <row r="1510" spans="16:21" x14ac:dyDescent="0.25">
      <c r="P1510" s="8" t="str">
        <f>IF($A$20=1,IF(UDDS!A1510="","",UDDS!A1510),IF($A$20=2,IF('FTP-75'!A1510="","",'FTP-75'!A1510),IF($A$20=3, IF('US06'!A1510="","",'US06'!A1510),IF($A$20=4, IF(NEDC!A1510="","", NEDC!A1510),IF($A$20=5, IF('JPN10-15'!A1510="","",'JPN10-15'!A1510),IF($A$20=6, IF(WLTC!B1510="","", WLTC!B1510),IF($A$20=7, IF('New Cycle 1'!A1510="","", 'New Cycle 1'!A1510),IF($A$20=8, IF('New Cycle 2'!A1510="","", 'New Cycle 3'!A1510),IF($A$20=9, IF('New Cycle 3'!A1510="","", 'New Cycle 3'!A1510),"")))))))))</f>
        <v/>
      </c>
      <c r="Q1510" s="32" t="str">
        <f>IF($A$20=1,IF(UDDS!C1510="","",UDDS!C1510),IF($A$20=2,IF('FTP-75'!C1510="","",'FTP-75'!C1510),IF($A$20=3, IF('US06'!C1510="","",'US06'!C1510),IF($A$20=4, IF(NEDC!B1510="","", NEDC!B1510),IF($A$20=5, IF('JPN10-15'!B1510="","",'JPN10-15'!B1510),IF($A$20=6, IF(WLTC!C1510="","", WLTC!C1510),IF($A$20=7, IF('New Cycle 1'!B1510="","", 'New Cycle 1'!B1510),IF($A$20=8, IF('New Cycle 2'!B1510="","", 'New Cycle 2'!B1510),IF($A$20=9, IF('New Cycle 3'!B1510="","", 'New Cycle 3'!B1510),"")))))))))</f>
        <v/>
      </c>
      <c r="R1510" s="32" t="str">
        <f>IF($A$20=1,IF(UDDS!D1510="","",UDDS!D1510),IF($A$20=2,IF('FTP-75'!D1510="","",'FTP-75'!D1510),IF($A$20=3, IF('US06'!D1510="","",'US06'!D1510),IF($A$20=4, IF(NEDC!C1510="","", NEDC!C1510),IF($A$20=5, IF('JPN10-15'!C1510="","",'JPN10-15'!C1510),IF($A$20=6, IF(WLTC!D1510="","", WLTC!D1510),IF($A$20=7, IF('New Cycle 1'!C1510="","", 'New Cycle 1'!C1510),IF($A$20=8, IF('New Cycle 2'!C1510="","", 'New Cycle 2'!C1510),IF($A$20=9, IF('New Cycle 3'!C1510="","", 'New Cycle 3'!C1510),"")))))))))</f>
        <v/>
      </c>
      <c r="S1510" s="32" t="str">
        <f>IF($A$20=1,IF(UDDS!E1510="","",UDDS!E1510),IF($A$20=2,IF('FTP-75'!E1510="","",'FTP-75'!E1510),IF($A$20=3, IF('US06'!E1510="","",'US06'!E1510),IF($A$20=4, IF(NEDC!D1510="","", NEDC!D1510),IF($A$20=5, IF('JPN10-15'!D1510="","",'JPN10-15'!D1510),IF($A$20=6, IF(WLTC!E1510="","", WLTC!E1510),IF($A$20=7, IF('New Cycle 1'!D1510="","", 'New Cycle 1'!D1510),IF($A$20=8, IF('New Cycle 2'!D1510="","", 'New Cycle 2'!D1510),IF($A$20=9, IF('New Cycle 3'!D1510="","", 'New Cycle 3'!D1510),"")))))))))</f>
        <v/>
      </c>
      <c r="T1510" s="32" t="str">
        <f>IF($A$20=1,IF(UDDS!F1510="","",UDDS!F1510),IF($A$20=2,IF('FTP-75'!F1510="","",'FTP-75'!F1510),IF($A$20=3, IF('US06'!F1510="","",'US06'!F1510),IF($A$20=4, IF(NEDC!E1510="","", NEDC!E1510),IF($A$20=5, IF('JPN10-15'!E1510="","",'JPN10-15'!E1510),IF($A$20=6, IF(WLTC!F1510="","", WLTC!F1510),IF($A$20=7, IF('New Cycle 1'!E1510="","", 'New Cycle 1'!E1510),IF($A$20=8, IF('New Cycle 2'!E1510="","", 'New Cycle 2'!E1510),IF($A$20=9, IF('New Cycle 3'!E1510="","", 'New Cycle 3'!E1510),"")))))))))</f>
        <v/>
      </c>
      <c r="U1510" s="32" t="str">
        <f>IF($A$20=1,IF(UDDS!G1510="","",UDDS!G1510),IF($A$20=2,IF('FTP-75'!G1510="","",'FTP-75'!G1510),IF($A$20=3, IF('US06'!G1510="","",'US06'!G1510),IF($A$20=4, IF(NEDC!F1510="","", NEDC!F1510),IF($A$20=5, IF('JPN10-15'!F1510="","",'JPN10-15'!F1510),IF($A$20=6, IF(WLTC!G1510="","", WLTC!G1510),IF($A$20=7, IF('New Cycle 1'!F1510="","", 'New Cycle 1'!F1510),IF($A$20=8, IF('New Cycle 2'!F1510="","", 'New Cycle 2'!F1510),IF($A$20=9, IF('New Cycle 3'!F1510="","", 'New Cycle 3'!F1510),"")))))))))</f>
        <v/>
      </c>
    </row>
    <row r="1511" spans="16:21" x14ac:dyDescent="0.25">
      <c r="P1511" s="8" t="str">
        <f>IF($A$20=1,IF(UDDS!A1511="","",UDDS!A1511),IF($A$20=2,IF('FTP-75'!A1511="","",'FTP-75'!A1511),IF($A$20=3, IF('US06'!A1511="","",'US06'!A1511),IF($A$20=4, IF(NEDC!A1511="","", NEDC!A1511),IF($A$20=5, IF('JPN10-15'!A1511="","",'JPN10-15'!A1511),IF($A$20=6, IF(WLTC!B1511="","", WLTC!B1511),IF($A$20=7, IF('New Cycle 1'!A1511="","", 'New Cycle 1'!A1511),IF($A$20=8, IF('New Cycle 2'!A1511="","", 'New Cycle 3'!A1511),IF($A$20=9, IF('New Cycle 3'!A1511="","", 'New Cycle 3'!A1511),"")))))))))</f>
        <v/>
      </c>
      <c r="Q1511" s="32" t="str">
        <f>IF($A$20=1,IF(UDDS!C1511="","",UDDS!C1511),IF($A$20=2,IF('FTP-75'!C1511="","",'FTP-75'!C1511),IF($A$20=3, IF('US06'!C1511="","",'US06'!C1511),IF($A$20=4, IF(NEDC!B1511="","", NEDC!B1511),IF($A$20=5, IF('JPN10-15'!B1511="","",'JPN10-15'!B1511),IF($A$20=6, IF(WLTC!C1511="","", WLTC!C1511),IF($A$20=7, IF('New Cycle 1'!B1511="","", 'New Cycle 1'!B1511),IF($A$20=8, IF('New Cycle 2'!B1511="","", 'New Cycle 2'!B1511),IF($A$20=9, IF('New Cycle 3'!B1511="","", 'New Cycle 3'!B1511),"")))))))))</f>
        <v/>
      </c>
      <c r="R1511" s="32" t="str">
        <f>IF($A$20=1,IF(UDDS!D1511="","",UDDS!D1511),IF($A$20=2,IF('FTP-75'!D1511="","",'FTP-75'!D1511),IF($A$20=3, IF('US06'!D1511="","",'US06'!D1511),IF($A$20=4, IF(NEDC!C1511="","", NEDC!C1511),IF($A$20=5, IF('JPN10-15'!C1511="","",'JPN10-15'!C1511),IF($A$20=6, IF(WLTC!D1511="","", WLTC!D1511),IF($A$20=7, IF('New Cycle 1'!C1511="","", 'New Cycle 1'!C1511),IF($A$20=8, IF('New Cycle 2'!C1511="","", 'New Cycle 2'!C1511),IF($A$20=9, IF('New Cycle 3'!C1511="","", 'New Cycle 3'!C1511),"")))))))))</f>
        <v/>
      </c>
      <c r="S1511" s="32" t="str">
        <f>IF($A$20=1,IF(UDDS!E1511="","",UDDS!E1511),IF($A$20=2,IF('FTP-75'!E1511="","",'FTP-75'!E1511),IF($A$20=3, IF('US06'!E1511="","",'US06'!E1511),IF($A$20=4, IF(NEDC!D1511="","", NEDC!D1511),IF($A$20=5, IF('JPN10-15'!D1511="","",'JPN10-15'!D1511),IF($A$20=6, IF(WLTC!E1511="","", WLTC!E1511),IF($A$20=7, IF('New Cycle 1'!D1511="","", 'New Cycle 1'!D1511),IF($A$20=8, IF('New Cycle 2'!D1511="","", 'New Cycle 2'!D1511),IF($A$20=9, IF('New Cycle 3'!D1511="","", 'New Cycle 3'!D1511),"")))))))))</f>
        <v/>
      </c>
      <c r="T1511" s="32" t="str">
        <f>IF($A$20=1,IF(UDDS!F1511="","",UDDS!F1511),IF($A$20=2,IF('FTP-75'!F1511="","",'FTP-75'!F1511),IF($A$20=3, IF('US06'!F1511="","",'US06'!F1511),IF($A$20=4, IF(NEDC!E1511="","", NEDC!E1511),IF($A$20=5, IF('JPN10-15'!E1511="","",'JPN10-15'!E1511),IF($A$20=6, IF(WLTC!F1511="","", WLTC!F1511),IF($A$20=7, IF('New Cycle 1'!E1511="","", 'New Cycle 1'!E1511),IF($A$20=8, IF('New Cycle 2'!E1511="","", 'New Cycle 2'!E1511),IF($A$20=9, IF('New Cycle 3'!E1511="","", 'New Cycle 3'!E1511),"")))))))))</f>
        <v/>
      </c>
      <c r="U1511" s="32" t="str">
        <f>IF($A$20=1,IF(UDDS!G1511="","",UDDS!G1511),IF($A$20=2,IF('FTP-75'!G1511="","",'FTP-75'!G1511),IF($A$20=3, IF('US06'!G1511="","",'US06'!G1511),IF($A$20=4, IF(NEDC!F1511="","", NEDC!F1511),IF($A$20=5, IF('JPN10-15'!F1511="","",'JPN10-15'!F1511),IF($A$20=6, IF(WLTC!G1511="","", WLTC!G1511),IF($A$20=7, IF('New Cycle 1'!F1511="","", 'New Cycle 1'!F1511),IF($A$20=8, IF('New Cycle 2'!F1511="","", 'New Cycle 2'!F1511),IF($A$20=9, IF('New Cycle 3'!F1511="","", 'New Cycle 3'!F1511),"")))))))))</f>
        <v/>
      </c>
    </row>
    <row r="1512" spans="16:21" x14ac:dyDescent="0.25">
      <c r="P1512" s="8" t="str">
        <f>IF($A$20=1,IF(UDDS!A1512="","",UDDS!A1512),IF($A$20=2,IF('FTP-75'!A1512="","",'FTP-75'!A1512),IF($A$20=3, IF('US06'!A1512="","",'US06'!A1512),IF($A$20=4, IF(NEDC!A1512="","", NEDC!A1512),IF($A$20=5, IF('JPN10-15'!A1512="","",'JPN10-15'!A1512),IF($A$20=6, IF(WLTC!B1512="","", WLTC!B1512),IF($A$20=7, IF('New Cycle 1'!A1512="","", 'New Cycle 1'!A1512),IF($A$20=8, IF('New Cycle 2'!A1512="","", 'New Cycle 3'!A1512),IF($A$20=9, IF('New Cycle 3'!A1512="","", 'New Cycle 3'!A1512),"")))))))))</f>
        <v/>
      </c>
      <c r="Q1512" s="32" t="str">
        <f>IF($A$20=1,IF(UDDS!C1512="","",UDDS!C1512),IF($A$20=2,IF('FTP-75'!C1512="","",'FTP-75'!C1512),IF($A$20=3, IF('US06'!C1512="","",'US06'!C1512),IF($A$20=4, IF(NEDC!B1512="","", NEDC!B1512),IF($A$20=5, IF('JPN10-15'!B1512="","",'JPN10-15'!B1512),IF($A$20=6, IF(WLTC!C1512="","", WLTC!C1512),IF($A$20=7, IF('New Cycle 1'!B1512="","", 'New Cycle 1'!B1512),IF($A$20=8, IF('New Cycle 2'!B1512="","", 'New Cycle 2'!B1512),IF($A$20=9, IF('New Cycle 3'!B1512="","", 'New Cycle 3'!B1512),"")))))))))</f>
        <v/>
      </c>
      <c r="R1512" s="32" t="str">
        <f>IF($A$20=1,IF(UDDS!D1512="","",UDDS!D1512),IF($A$20=2,IF('FTP-75'!D1512="","",'FTP-75'!D1512),IF($A$20=3, IF('US06'!D1512="","",'US06'!D1512),IF($A$20=4, IF(NEDC!C1512="","", NEDC!C1512),IF($A$20=5, IF('JPN10-15'!C1512="","",'JPN10-15'!C1512),IF($A$20=6, IF(WLTC!D1512="","", WLTC!D1512),IF($A$20=7, IF('New Cycle 1'!C1512="","", 'New Cycle 1'!C1512),IF($A$20=8, IF('New Cycle 2'!C1512="","", 'New Cycle 2'!C1512),IF($A$20=9, IF('New Cycle 3'!C1512="","", 'New Cycle 3'!C1512),"")))))))))</f>
        <v/>
      </c>
      <c r="S1512" s="32" t="str">
        <f>IF($A$20=1,IF(UDDS!E1512="","",UDDS!E1512),IF($A$20=2,IF('FTP-75'!E1512="","",'FTP-75'!E1512),IF($A$20=3, IF('US06'!E1512="","",'US06'!E1512),IF($A$20=4, IF(NEDC!D1512="","", NEDC!D1512),IF($A$20=5, IF('JPN10-15'!D1512="","",'JPN10-15'!D1512),IF($A$20=6, IF(WLTC!E1512="","", WLTC!E1512),IF($A$20=7, IF('New Cycle 1'!D1512="","", 'New Cycle 1'!D1512),IF($A$20=8, IF('New Cycle 2'!D1512="","", 'New Cycle 2'!D1512),IF($A$20=9, IF('New Cycle 3'!D1512="","", 'New Cycle 3'!D1512),"")))))))))</f>
        <v/>
      </c>
      <c r="T1512" s="32" t="str">
        <f>IF($A$20=1,IF(UDDS!F1512="","",UDDS!F1512),IF($A$20=2,IF('FTP-75'!F1512="","",'FTP-75'!F1512),IF($A$20=3, IF('US06'!F1512="","",'US06'!F1512),IF($A$20=4, IF(NEDC!E1512="","", NEDC!E1512),IF($A$20=5, IF('JPN10-15'!E1512="","",'JPN10-15'!E1512),IF($A$20=6, IF(WLTC!F1512="","", WLTC!F1512),IF($A$20=7, IF('New Cycle 1'!E1512="","", 'New Cycle 1'!E1512),IF($A$20=8, IF('New Cycle 2'!E1512="","", 'New Cycle 2'!E1512),IF($A$20=9, IF('New Cycle 3'!E1512="","", 'New Cycle 3'!E1512),"")))))))))</f>
        <v/>
      </c>
      <c r="U1512" s="32" t="str">
        <f>IF($A$20=1,IF(UDDS!G1512="","",UDDS!G1512),IF($A$20=2,IF('FTP-75'!G1512="","",'FTP-75'!G1512),IF($A$20=3, IF('US06'!G1512="","",'US06'!G1512),IF($A$20=4, IF(NEDC!F1512="","", NEDC!F1512),IF($A$20=5, IF('JPN10-15'!F1512="","",'JPN10-15'!F1512),IF($A$20=6, IF(WLTC!G1512="","", WLTC!G1512),IF($A$20=7, IF('New Cycle 1'!F1512="","", 'New Cycle 1'!F1512),IF($A$20=8, IF('New Cycle 2'!F1512="","", 'New Cycle 2'!F1512),IF($A$20=9, IF('New Cycle 3'!F1512="","", 'New Cycle 3'!F1512),"")))))))))</f>
        <v/>
      </c>
    </row>
    <row r="1513" spans="16:21" x14ac:dyDescent="0.25">
      <c r="P1513" s="8" t="str">
        <f>IF($A$20=1,IF(UDDS!A1513="","",UDDS!A1513),IF($A$20=2,IF('FTP-75'!A1513="","",'FTP-75'!A1513),IF($A$20=3, IF('US06'!A1513="","",'US06'!A1513),IF($A$20=4, IF(NEDC!A1513="","", NEDC!A1513),IF($A$20=5, IF('JPN10-15'!A1513="","",'JPN10-15'!A1513),IF($A$20=6, IF(WLTC!B1513="","", WLTC!B1513),IF($A$20=7, IF('New Cycle 1'!A1513="","", 'New Cycle 1'!A1513),IF($A$20=8, IF('New Cycle 2'!A1513="","", 'New Cycle 3'!A1513),IF($A$20=9, IF('New Cycle 3'!A1513="","", 'New Cycle 3'!A1513),"")))))))))</f>
        <v/>
      </c>
      <c r="Q1513" s="32" t="str">
        <f>IF($A$20=1,IF(UDDS!C1513="","",UDDS!C1513),IF($A$20=2,IF('FTP-75'!C1513="","",'FTP-75'!C1513),IF($A$20=3, IF('US06'!C1513="","",'US06'!C1513),IF($A$20=4, IF(NEDC!B1513="","", NEDC!B1513),IF($A$20=5, IF('JPN10-15'!B1513="","",'JPN10-15'!B1513),IF($A$20=6, IF(WLTC!C1513="","", WLTC!C1513),IF($A$20=7, IF('New Cycle 1'!B1513="","", 'New Cycle 1'!B1513),IF($A$20=8, IF('New Cycle 2'!B1513="","", 'New Cycle 2'!B1513),IF($A$20=9, IF('New Cycle 3'!B1513="","", 'New Cycle 3'!B1513),"")))))))))</f>
        <v/>
      </c>
      <c r="R1513" s="32" t="str">
        <f>IF($A$20=1,IF(UDDS!D1513="","",UDDS!D1513),IF($A$20=2,IF('FTP-75'!D1513="","",'FTP-75'!D1513),IF($A$20=3, IF('US06'!D1513="","",'US06'!D1513),IF($A$20=4, IF(NEDC!C1513="","", NEDC!C1513),IF($A$20=5, IF('JPN10-15'!C1513="","",'JPN10-15'!C1513),IF($A$20=6, IF(WLTC!D1513="","", WLTC!D1513),IF($A$20=7, IF('New Cycle 1'!C1513="","", 'New Cycle 1'!C1513),IF($A$20=8, IF('New Cycle 2'!C1513="","", 'New Cycle 2'!C1513),IF($A$20=9, IF('New Cycle 3'!C1513="","", 'New Cycle 3'!C1513),"")))))))))</f>
        <v/>
      </c>
      <c r="S1513" s="32" t="str">
        <f>IF($A$20=1,IF(UDDS!E1513="","",UDDS!E1513),IF($A$20=2,IF('FTP-75'!E1513="","",'FTP-75'!E1513),IF($A$20=3, IF('US06'!E1513="","",'US06'!E1513),IF($A$20=4, IF(NEDC!D1513="","", NEDC!D1513),IF($A$20=5, IF('JPN10-15'!D1513="","",'JPN10-15'!D1513),IF($A$20=6, IF(WLTC!E1513="","", WLTC!E1513),IF($A$20=7, IF('New Cycle 1'!D1513="","", 'New Cycle 1'!D1513),IF($A$20=8, IF('New Cycle 2'!D1513="","", 'New Cycle 2'!D1513),IF($A$20=9, IF('New Cycle 3'!D1513="","", 'New Cycle 3'!D1513),"")))))))))</f>
        <v/>
      </c>
      <c r="T1513" s="32" t="str">
        <f>IF($A$20=1,IF(UDDS!F1513="","",UDDS!F1513),IF($A$20=2,IF('FTP-75'!F1513="","",'FTP-75'!F1513),IF($A$20=3, IF('US06'!F1513="","",'US06'!F1513),IF($A$20=4, IF(NEDC!E1513="","", NEDC!E1513),IF($A$20=5, IF('JPN10-15'!E1513="","",'JPN10-15'!E1513),IF($A$20=6, IF(WLTC!F1513="","", WLTC!F1513),IF($A$20=7, IF('New Cycle 1'!E1513="","", 'New Cycle 1'!E1513),IF($A$20=8, IF('New Cycle 2'!E1513="","", 'New Cycle 2'!E1513),IF($A$20=9, IF('New Cycle 3'!E1513="","", 'New Cycle 3'!E1513),"")))))))))</f>
        <v/>
      </c>
      <c r="U1513" s="32" t="str">
        <f>IF($A$20=1,IF(UDDS!G1513="","",UDDS!G1513),IF($A$20=2,IF('FTP-75'!G1513="","",'FTP-75'!G1513),IF($A$20=3, IF('US06'!G1513="","",'US06'!G1513),IF($A$20=4, IF(NEDC!F1513="","", NEDC!F1513),IF($A$20=5, IF('JPN10-15'!F1513="","",'JPN10-15'!F1513),IF($A$20=6, IF(WLTC!G1513="","", WLTC!G1513),IF($A$20=7, IF('New Cycle 1'!F1513="","", 'New Cycle 1'!F1513),IF($A$20=8, IF('New Cycle 2'!F1513="","", 'New Cycle 2'!F1513),IF($A$20=9, IF('New Cycle 3'!F1513="","", 'New Cycle 3'!F1513),"")))))))))</f>
        <v/>
      </c>
    </row>
    <row r="1514" spans="16:21" x14ac:dyDescent="0.25">
      <c r="P1514" s="8" t="str">
        <f>IF($A$20=1,IF(UDDS!A1514="","",UDDS!A1514),IF($A$20=2,IF('FTP-75'!A1514="","",'FTP-75'!A1514),IF($A$20=3, IF('US06'!A1514="","",'US06'!A1514),IF($A$20=4, IF(NEDC!A1514="","", NEDC!A1514),IF($A$20=5, IF('JPN10-15'!A1514="","",'JPN10-15'!A1514),IF($A$20=6, IF(WLTC!B1514="","", WLTC!B1514),IF($A$20=7, IF('New Cycle 1'!A1514="","", 'New Cycle 1'!A1514),IF($A$20=8, IF('New Cycle 2'!A1514="","", 'New Cycle 3'!A1514),IF($A$20=9, IF('New Cycle 3'!A1514="","", 'New Cycle 3'!A1514),"")))))))))</f>
        <v/>
      </c>
      <c r="Q1514" s="32" t="str">
        <f>IF($A$20=1,IF(UDDS!C1514="","",UDDS!C1514),IF($A$20=2,IF('FTP-75'!C1514="","",'FTP-75'!C1514),IF($A$20=3, IF('US06'!C1514="","",'US06'!C1514),IF($A$20=4, IF(NEDC!B1514="","", NEDC!B1514),IF($A$20=5, IF('JPN10-15'!B1514="","",'JPN10-15'!B1514),IF($A$20=6, IF(WLTC!C1514="","", WLTC!C1514),IF($A$20=7, IF('New Cycle 1'!B1514="","", 'New Cycle 1'!B1514),IF($A$20=8, IF('New Cycle 2'!B1514="","", 'New Cycle 2'!B1514),IF($A$20=9, IF('New Cycle 3'!B1514="","", 'New Cycle 3'!B1514),"")))))))))</f>
        <v/>
      </c>
      <c r="R1514" s="32" t="str">
        <f>IF($A$20=1,IF(UDDS!D1514="","",UDDS!D1514),IF($A$20=2,IF('FTP-75'!D1514="","",'FTP-75'!D1514),IF($A$20=3, IF('US06'!D1514="","",'US06'!D1514),IF($A$20=4, IF(NEDC!C1514="","", NEDC!C1514),IF($A$20=5, IF('JPN10-15'!C1514="","",'JPN10-15'!C1514),IF($A$20=6, IF(WLTC!D1514="","", WLTC!D1514),IF($A$20=7, IF('New Cycle 1'!C1514="","", 'New Cycle 1'!C1514),IF($A$20=8, IF('New Cycle 2'!C1514="","", 'New Cycle 2'!C1514),IF($A$20=9, IF('New Cycle 3'!C1514="","", 'New Cycle 3'!C1514),"")))))))))</f>
        <v/>
      </c>
      <c r="S1514" s="32" t="str">
        <f>IF($A$20=1,IF(UDDS!E1514="","",UDDS!E1514),IF($A$20=2,IF('FTP-75'!E1514="","",'FTP-75'!E1514),IF($A$20=3, IF('US06'!E1514="","",'US06'!E1514),IF($A$20=4, IF(NEDC!D1514="","", NEDC!D1514),IF($A$20=5, IF('JPN10-15'!D1514="","",'JPN10-15'!D1514),IF($A$20=6, IF(WLTC!E1514="","", WLTC!E1514),IF($A$20=7, IF('New Cycle 1'!D1514="","", 'New Cycle 1'!D1514),IF($A$20=8, IF('New Cycle 2'!D1514="","", 'New Cycle 2'!D1514),IF($A$20=9, IF('New Cycle 3'!D1514="","", 'New Cycle 3'!D1514),"")))))))))</f>
        <v/>
      </c>
      <c r="T1514" s="32" t="str">
        <f>IF($A$20=1,IF(UDDS!F1514="","",UDDS!F1514),IF($A$20=2,IF('FTP-75'!F1514="","",'FTP-75'!F1514),IF($A$20=3, IF('US06'!F1514="","",'US06'!F1514),IF($A$20=4, IF(NEDC!E1514="","", NEDC!E1514),IF($A$20=5, IF('JPN10-15'!E1514="","",'JPN10-15'!E1514),IF($A$20=6, IF(WLTC!F1514="","", WLTC!F1514),IF($A$20=7, IF('New Cycle 1'!E1514="","", 'New Cycle 1'!E1514),IF($A$20=8, IF('New Cycle 2'!E1514="","", 'New Cycle 2'!E1514),IF($A$20=9, IF('New Cycle 3'!E1514="","", 'New Cycle 3'!E1514),"")))))))))</f>
        <v/>
      </c>
      <c r="U1514" s="32" t="str">
        <f>IF($A$20=1,IF(UDDS!G1514="","",UDDS!G1514),IF($A$20=2,IF('FTP-75'!G1514="","",'FTP-75'!G1514),IF($A$20=3, IF('US06'!G1514="","",'US06'!G1514),IF($A$20=4, IF(NEDC!F1514="","", NEDC!F1514),IF($A$20=5, IF('JPN10-15'!F1514="","",'JPN10-15'!F1514),IF($A$20=6, IF(WLTC!G1514="","", WLTC!G1514),IF($A$20=7, IF('New Cycle 1'!F1514="","", 'New Cycle 1'!F1514),IF($A$20=8, IF('New Cycle 2'!F1514="","", 'New Cycle 2'!F1514),IF($A$20=9, IF('New Cycle 3'!F1514="","", 'New Cycle 3'!F1514),"")))))))))</f>
        <v/>
      </c>
    </row>
    <row r="1515" spans="16:21" x14ac:dyDescent="0.25">
      <c r="P1515" s="8" t="str">
        <f>IF($A$20=1,IF(UDDS!A1515="","",UDDS!A1515),IF($A$20=2,IF('FTP-75'!A1515="","",'FTP-75'!A1515),IF($A$20=3, IF('US06'!A1515="","",'US06'!A1515),IF($A$20=4, IF(NEDC!A1515="","", NEDC!A1515),IF($A$20=5, IF('JPN10-15'!A1515="","",'JPN10-15'!A1515),IF($A$20=6, IF(WLTC!B1515="","", WLTC!B1515),IF($A$20=7, IF('New Cycle 1'!A1515="","", 'New Cycle 1'!A1515),IF($A$20=8, IF('New Cycle 2'!A1515="","", 'New Cycle 3'!A1515),IF($A$20=9, IF('New Cycle 3'!A1515="","", 'New Cycle 3'!A1515),"")))))))))</f>
        <v/>
      </c>
      <c r="Q1515" s="32" t="str">
        <f>IF($A$20=1,IF(UDDS!C1515="","",UDDS!C1515),IF($A$20=2,IF('FTP-75'!C1515="","",'FTP-75'!C1515),IF($A$20=3, IF('US06'!C1515="","",'US06'!C1515),IF($A$20=4, IF(NEDC!B1515="","", NEDC!B1515),IF($A$20=5, IF('JPN10-15'!B1515="","",'JPN10-15'!B1515),IF($A$20=6, IF(WLTC!C1515="","", WLTC!C1515),IF($A$20=7, IF('New Cycle 1'!B1515="","", 'New Cycle 1'!B1515),IF($A$20=8, IF('New Cycle 2'!B1515="","", 'New Cycle 2'!B1515),IF($A$20=9, IF('New Cycle 3'!B1515="","", 'New Cycle 3'!B1515),"")))))))))</f>
        <v/>
      </c>
      <c r="R1515" s="32" t="str">
        <f>IF($A$20=1,IF(UDDS!D1515="","",UDDS!D1515),IF($A$20=2,IF('FTP-75'!D1515="","",'FTP-75'!D1515),IF($A$20=3, IF('US06'!D1515="","",'US06'!D1515),IF($A$20=4, IF(NEDC!C1515="","", NEDC!C1515),IF($A$20=5, IF('JPN10-15'!C1515="","",'JPN10-15'!C1515),IF($A$20=6, IF(WLTC!D1515="","", WLTC!D1515),IF($A$20=7, IF('New Cycle 1'!C1515="","", 'New Cycle 1'!C1515),IF($A$20=8, IF('New Cycle 2'!C1515="","", 'New Cycle 2'!C1515),IF($A$20=9, IF('New Cycle 3'!C1515="","", 'New Cycle 3'!C1515),"")))))))))</f>
        <v/>
      </c>
      <c r="S1515" s="32" t="str">
        <f>IF($A$20=1,IF(UDDS!E1515="","",UDDS!E1515),IF($A$20=2,IF('FTP-75'!E1515="","",'FTP-75'!E1515),IF($A$20=3, IF('US06'!E1515="","",'US06'!E1515),IF($A$20=4, IF(NEDC!D1515="","", NEDC!D1515),IF($A$20=5, IF('JPN10-15'!D1515="","",'JPN10-15'!D1515),IF($A$20=6, IF(WLTC!E1515="","", WLTC!E1515),IF($A$20=7, IF('New Cycle 1'!D1515="","", 'New Cycle 1'!D1515),IF($A$20=8, IF('New Cycle 2'!D1515="","", 'New Cycle 2'!D1515),IF($A$20=9, IF('New Cycle 3'!D1515="","", 'New Cycle 3'!D1515),"")))))))))</f>
        <v/>
      </c>
      <c r="T1515" s="32" t="str">
        <f>IF($A$20=1,IF(UDDS!F1515="","",UDDS!F1515),IF($A$20=2,IF('FTP-75'!F1515="","",'FTP-75'!F1515),IF($A$20=3, IF('US06'!F1515="","",'US06'!F1515),IF($A$20=4, IF(NEDC!E1515="","", NEDC!E1515),IF($A$20=5, IF('JPN10-15'!E1515="","",'JPN10-15'!E1515),IF($A$20=6, IF(WLTC!F1515="","", WLTC!F1515),IF($A$20=7, IF('New Cycle 1'!E1515="","", 'New Cycle 1'!E1515),IF($A$20=8, IF('New Cycle 2'!E1515="","", 'New Cycle 2'!E1515),IF($A$20=9, IF('New Cycle 3'!E1515="","", 'New Cycle 3'!E1515),"")))))))))</f>
        <v/>
      </c>
      <c r="U1515" s="32" t="str">
        <f>IF($A$20=1,IF(UDDS!G1515="","",UDDS!G1515),IF($A$20=2,IF('FTP-75'!G1515="","",'FTP-75'!G1515),IF($A$20=3, IF('US06'!G1515="","",'US06'!G1515),IF($A$20=4, IF(NEDC!F1515="","", NEDC!F1515),IF($A$20=5, IF('JPN10-15'!F1515="","",'JPN10-15'!F1515),IF($A$20=6, IF(WLTC!G1515="","", WLTC!G1515),IF($A$20=7, IF('New Cycle 1'!F1515="","", 'New Cycle 1'!F1515),IF($A$20=8, IF('New Cycle 2'!F1515="","", 'New Cycle 2'!F1515),IF($A$20=9, IF('New Cycle 3'!F1515="","", 'New Cycle 3'!F1515),"")))))))))</f>
        <v/>
      </c>
    </row>
    <row r="1516" spans="16:21" x14ac:dyDescent="0.25">
      <c r="P1516" s="8" t="str">
        <f>IF($A$20=1,IF(UDDS!A1516="","",UDDS!A1516),IF($A$20=2,IF('FTP-75'!A1516="","",'FTP-75'!A1516),IF($A$20=3, IF('US06'!A1516="","",'US06'!A1516),IF($A$20=4, IF(NEDC!A1516="","", NEDC!A1516),IF($A$20=5, IF('JPN10-15'!A1516="","",'JPN10-15'!A1516),IF($A$20=6, IF(WLTC!B1516="","", WLTC!B1516),IF($A$20=7, IF('New Cycle 1'!A1516="","", 'New Cycle 1'!A1516),IF($A$20=8, IF('New Cycle 2'!A1516="","", 'New Cycle 3'!A1516),IF($A$20=9, IF('New Cycle 3'!A1516="","", 'New Cycle 3'!A1516),"")))))))))</f>
        <v/>
      </c>
      <c r="Q1516" s="32" t="str">
        <f>IF($A$20=1,IF(UDDS!C1516="","",UDDS!C1516),IF($A$20=2,IF('FTP-75'!C1516="","",'FTP-75'!C1516),IF($A$20=3, IF('US06'!C1516="","",'US06'!C1516),IF($A$20=4, IF(NEDC!B1516="","", NEDC!B1516),IF($A$20=5, IF('JPN10-15'!B1516="","",'JPN10-15'!B1516),IF($A$20=6, IF(WLTC!C1516="","", WLTC!C1516),IF($A$20=7, IF('New Cycle 1'!B1516="","", 'New Cycle 1'!B1516),IF($A$20=8, IF('New Cycle 2'!B1516="","", 'New Cycle 2'!B1516),IF($A$20=9, IF('New Cycle 3'!B1516="","", 'New Cycle 3'!B1516),"")))))))))</f>
        <v/>
      </c>
      <c r="R1516" s="32" t="str">
        <f>IF($A$20=1,IF(UDDS!D1516="","",UDDS!D1516),IF($A$20=2,IF('FTP-75'!D1516="","",'FTP-75'!D1516),IF($A$20=3, IF('US06'!D1516="","",'US06'!D1516),IF($A$20=4, IF(NEDC!C1516="","", NEDC!C1516),IF($A$20=5, IF('JPN10-15'!C1516="","",'JPN10-15'!C1516),IF($A$20=6, IF(WLTC!D1516="","", WLTC!D1516),IF($A$20=7, IF('New Cycle 1'!C1516="","", 'New Cycle 1'!C1516),IF($A$20=8, IF('New Cycle 2'!C1516="","", 'New Cycle 2'!C1516),IF($A$20=9, IF('New Cycle 3'!C1516="","", 'New Cycle 3'!C1516),"")))))))))</f>
        <v/>
      </c>
      <c r="S1516" s="32" t="str">
        <f>IF($A$20=1,IF(UDDS!E1516="","",UDDS!E1516),IF($A$20=2,IF('FTP-75'!E1516="","",'FTP-75'!E1516),IF($A$20=3, IF('US06'!E1516="","",'US06'!E1516),IF($A$20=4, IF(NEDC!D1516="","", NEDC!D1516),IF($A$20=5, IF('JPN10-15'!D1516="","",'JPN10-15'!D1516),IF($A$20=6, IF(WLTC!E1516="","", WLTC!E1516),IF($A$20=7, IF('New Cycle 1'!D1516="","", 'New Cycle 1'!D1516),IF($A$20=8, IF('New Cycle 2'!D1516="","", 'New Cycle 2'!D1516),IF($A$20=9, IF('New Cycle 3'!D1516="","", 'New Cycle 3'!D1516),"")))))))))</f>
        <v/>
      </c>
      <c r="T1516" s="32" t="str">
        <f>IF($A$20=1,IF(UDDS!F1516="","",UDDS!F1516),IF($A$20=2,IF('FTP-75'!F1516="","",'FTP-75'!F1516),IF($A$20=3, IF('US06'!F1516="","",'US06'!F1516),IF($A$20=4, IF(NEDC!E1516="","", NEDC!E1516),IF($A$20=5, IF('JPN10-15'!E1516="","",'JPN10-15'!E1516),IF($A$20=6, IF(WLTC!F1516="","", WLTC!F1516),IF($A$20=7, IF('New Cycle 1'!E1516="","", 'New Cycle 1'!E1516),IF($A$20=8, IF('New Cycle 2'!E1516="","", 'New Cycle 2'!E1516),IF($A$20=9, IF('New Cycle 3'!E1516="","", 'New Cycle 3'!E1516),"")))))))))</f>
        <v/>
      </c>
      <c r="U1516" s="32" t="str">
        <f>IF($A$20=1,IF(UDDS!G1516="","",UDDS!G1516),IF($A$20=2,IF('FTP-75'!G1516="","",'FTP-75'!G1516),IF($A$20=3, IF('US06'!G1516="","",'US06'!G1516),IF($A$20=4, IF(NEDC!F1516="","", NEDC!F1516),IF($A$20=5, IF('JPN10-15'!F1516="","",'JPN10-15'!F1516),IF($A$20=6, IF(WLTC!G1516="","", WLTC!G1516),IF($A$20=7, IF('New Cycle 1'!F1516="","", 'New Cycle 1'!F1516),IF($A$20=8, IF('New Cycle 2'!F1516="","", 'New Cycle 2'!F1516),IF($A$20=9, IF('New Cycle 3'!F1516="","", 'New Cycle 3'!F1516),"")))))))))</f>
        <v/>
      </c>
    </row>
    <row r="1517" spans="16:21" x14ac:dyDescent="0.25">
      <c r="P1517" s="8" t="str">
        <f>IF($A$20=1,IF(UDDS!A1517="","",UDDS!A1517),IF($A$20=2,IF('FTP-75'!A1517="","",'FTP-75'!A1517),IF($A$20=3, IF('US06'!A1517="","",'US06'!A1517),IF($A$20=4, IF(NEDC!A1517="","", NEDC!A1517),IF($A$20=5, IF('JPN10-15'!A1517="","",'JPN10-15'!A1517),IF($A$20=6, IF(WLTC!B1517="","", WLTC!B1517),IF($A$20=7, IF('New Cycle 1'!A1517="","", 'New Cycle 1'!A1517),IF($A$20=8, IF('New Cycle 2'!A1517="","", 'New Cycle 3'!A1517),IF($A$20=9, IF('New Cycle 3'!A1517="","", 'New Cycle 3'!A1517),"")))))))))</f>
        <v/>
      </c>
      <c r="Q1517" s="32" t="str">
        <f>IF($A$20=1,IF(UDDS!C1517="","",UDDS!C1517),IF($A$20=2,IF('FTP-75'!C1517="","",'FTP-75'!C1517),IF($A$20=3, IF('US06'!C1517="","",'US06'!C1517),IF($A$20=4, IF(NEDC!B1517="","", NEDC!B1517),IF($A$20=5, IF('JPN10-15'!B1517="","",'JPN10-15'!B1517),IF($A$20=6, IF(WLTC!C1517="","", WLTC!C1517),IF($A$20=7, IF('New Cycle 1'!B1517="","", 'New Cycle 1'!B1517),IF($A$20=8, IF('New Cycle 2'!B1517="","", 'New Cycle 2'!B1517),IF($A$20=9, IF('New Cycle 3'!B1517="","", 'New Cycle 3'!B1517),"")))))))))</f>
        <v/>
      </c>
      <c r="R1517" s="32" t="str">
        <f>IF($A$20=1,IF(UDDS!D1517="","",UDDS!D1517),IF($A$20=2,IF('FTP-75'!D1517="","",'FTP-75'!D1517),IF($A$20=3, IF('US06'!D1517="","",'US06'!D1517),IF($A$20=4, IF(NEDC!C1517="","", NEDC!C1517),IF($A$20=5, IF('JPN10-15'!C1517="","",'JPN10-15'!C1517),IF($A$20=6, IF(WLTC!D1517="","", WLTC!D1517),IF($A$20=7, IF('New Cycle 1'!C1517="","", 'New Cycle 1'!C1517),IF($A$20=8, IF('New Cycle 2'!C1517="","", 'New Cycle 2'!C1517),IF($A$20=9, IF('New Cycle 3'!C1517="","", 'New Cycle 3'!C1517),"")))))))))</f>
        <v/>
      </c>
      <c r="S1517" s="32" t="str">
        <f>IF($A$20=1,IF(UDDS!E1517="","",UDDS!E1517),IF($A$20=2,IF('FTP-75'!E1517="","",'FTP-75'!E1517),IF($A$20=3, IF('US06'!E1517="","",'US06'!E1517),IF($A$20=4, IF(NEDC!D1517="","", NEDC!D1517),IF($A$20=5, IF('JPN10-15'!D1517="","",'JPN10-15'!D1517),IF($A$20=6, IF(WLTC!E1517="","", WLTC!E1517),IF($A$20=7, IF('New Cycle 1'!D1517="","", 'New Cycle 1'!D1517),IF($A$20=8, IF('New Cycle 2'!D1517="","", 'New Cycle 2'!D1517),IF($A$20=9, IF('New Cycle 3'!D1517="","", 'New Cycle 3'!D1517),"")))))))))</f>
        <v/>
      </c>
      <c r="T1517" s="32" t="str">
        <f>IF($A$20=1,IF(UDDS!F1517="","",UDDS!F1517),IF($A$20=2,IF('FTP-75'!F1517="","",'FTP-75'!F1517),IF($A$20=3, IF('US06'!F1517="","",'US06'!F1517),IF($A$20=4, IF(NEDC!E1517="","", NEDC!E1517),IF($A$20=5, IF('JPN10-15'!E1517="","",'JPN10-15'!E1517),IF($A$20=6, IF(WLTC!F1517="","", WLTC!F1517),IF($A$20=7, IF('New Cycle 1'!E1517="","", 'New Cycle 1'!E1517),IF($A$20=8, IF('New Cycle 2'!E1517="","", 'New Cycle 2'!E1517),IF($A$20=9, IF('New Cycle 3'!E1517="","", 'New Cycle 3'!E1517),"")))))))))</f>
        <v/>
      </c>
      <c r="U1517" s="32" t="str">
        <f>IF($A$20=1,IF(UDDS!G1517="","",UDDS!G1517),IF($A$20=2,IF('FTP-75'!G1517="","",'FTP-75'!G1517),IF($A$20=3, IF('US06'!G1517="","",'US06'!G1517),IF($A$20=4, IF(NEDC!F1517="","", NEDC!F1517),IF($A$20=5, IF('JPN10-15'!F1517="","",'JPN10-15'!F1517),IF($A$20=6, IF(WLTC!G1517="","", WLTC!G1517),IF($A$20=7, IF('New Cycle 1'!F1517="","", 'New Cycle 1'!F1517),IF($A$20=8, IF('New Cycle 2'!F1517="","", 'New Cycle 2'!F1517),IF($A$20=9, IF('New Cycle 3'!F1517="","", 'New Cycle 3'!F1517),"")))))))))</f>
        <v/>
      </c>
    </row>
    <row r="1518" spans="16:21" x14ac:dyDescent="0.25">
      <c r="P1518" s="8" t="str">
        <f>IF($A$20=1,IF(UDDS!A1518="","",UDDS!A1518),IF($A$20=2,IF('FTP-75'!A1518="","",'FTP-75'!A1518),IF($A$20=3, IF('US06'!A1518="","",'US06'!A1518),IF($A$20=4, IF(NEDC!A1518="","", NEDC!A1518),IF($A$20=5, IF('JPN10-15'!A1518="","",'JPN10-15'!A1518),IF($A$20=6, IF(WLTC!B1518="","", WLTC!B1518),IF($A$20=7, IF('New Cycle 1'!A1518="","", 'New Cycle 1'!A1518),IF($A$20=8, IF('New Cycle 2'!A1518="","", 'New Cycle 3'!A1518),IF($A$20=9, IF('New Cycle 3'!A1518="","", 'New Cycle 3'!A1518),"")))))))))</f>
        <v/>
      </c>
      <c r="Q1518" s="32" t="str">
        <f>IF($A$20=1,IF(UDDS!C1518="","",UDDS!C1518),IF($A$20=2,IF('FTP-75'!C1518="","",'FTP-75'!C1518),IF($A$20=3, IF('US06'!C1518="","",'US06'!C1518),IF($A$20=4, IF(NEDC!B1518="","", NEDC!B1518),IF($A$20=5, IF('JPN10-15'!B1518="","",'JPN10-15'!B1518),IF($A$20=6, IF(WLTC!C1518="","", WLTC!C1518),IF($A$20=7, IF('New Cycle 1'!B1518="","", 'New Cycle 1'!B1518),IF($A$20=8, IF('New Cycle 2'!B1518="","", 'New Cycle 2'!B1518),IF($A$20=9, IF('New Cycle 3'!B1518="","", 'New Cycle 3'!B1518),"")))))))))</f>
        <v/>
      </c>
      <c r="R1518" s="32" t="str">
        <f>IF($A$20=1,IF(UDDS!D1518="","",UDDS!D1518),IF($A$20=2,IF('FTP-75'!D1518="","",'FTP-75'!D1518),IF($A$20=3, IF('US06'!D1518="","",'US06'!D1518),IF($A$20=4, IF(NEDC!C1518="","", NEDC!C1518),IF($A$20=5, IF('JPN10-15'!C1518="","",'JPN10-15'!C1518),IF($A$20=6, IF(WLTC!D1518="","", WLTC!D1518),IF($A$20=7, IF('New Cycle 1'!C1518="","", 'New Cycle 1'!C1518),IF($A$20=8, IF('New Cycle 2'!C1518="","", 'New Cycle 2'!C1518),IF($A$20=9, IF('New Cycle 3'!C1518="","", 'New Cycle 3'!C1518),"")))))))))</f>
        <v/>
      </c>
      <c r="S1518" s="32" t="str">
        <f>IF($A$20=1,IF(UDDS!E1518="","",UDDS!E1518),IF($A$20=2,IF('FTP-75'!E1518="","",'FTP-75'!E1518),IF($A$20=3, IF('US06'!E1518="","",'US06'!E1518),IF($A$20=4, IF(NEDC!D1518="","", NEDC!D1518),IF($A$20=5, IF('JPN10-15'!D1518="","",'JPN10-15'!D1518),IF($A$20=6, IF(WLTC!E1518="","", WLTC!E1518),IF($A$20=7, IF('New Cycle 1'!D1518="","", 'New Cycle 1'!D1518),IF($A$20=8, IF('New Cycle 2'!D1518="","", 'New Cycle 2'!D1518),IF($A$20=9, IF('New Cycle 3'!D1518="","", 'New Cycle 3'!D1518),"")))))))))</f>
        <v/>
      </c>
      <c r="T1518" s="32" t="str">
        <f>IF($A$20=1,IF(UDDS!F1518="","",UDDS!F1518),IF($A$20=2,IF('FTP-75'!F1518="","",'FTP-75'!F1518),IF($A$20=3, IF('US06'!F1518="","",'US06'!F1518),IF($A$20=4, IF(NEDC!E1518="","", NEDC!E1518),IF($A$20=5, IF('JPN10-15'!E1518="","",'JPN10-15'!E1518),IF($A$20=6, IF(WLTC!F1518="","", WLTC!F1518),IF($A$20=7, IF('New Cycle 1'!E1518="","", 'New Cycle 1'!E1518),IF($A$20=8, IF('New Cycle 2'!E1518="","", 'New Cycle 2'!E1518),IF($A$20=9, IF('New Cycle 3'!E1518="","", 'New Cycle 3'!E1518),"")))))))))</f>
        <v/>
      </c>
      <c r="U1518" s="32" t="str">
        <f>IF($A$20=1,IF(UDDS!G1518="","",UDDS!G1518),IF($A$20=2,IF('FTP-75'!G1518="","",'FTP-75'!G1518),IF($A$20=3, IF('US06'!G1518="","",'US06'!G1518),IF($A$20=4, IF(NEDC!F1518="","", NEDC!F1518),IF($A$20=5, IF('JPN10-15'!F1518="","",'JPN10-15'!F1518),IF($A$20=6, IF(WLTC!G1518="","", WLTC!G1518),IF($A$20=7, IF('New Cycle 1'!F1518="","", 'New Cycle 1'!F1518),IF($A$20=8, IF('New Cycle 2'!F1518="","", 'New Cycle 2'!F1518),IF($A$20=9, IF('New Cycle 3'!F1518="","", 'New Cycle 3'!F1518),"")))))))))</f>
        <v/>
      </c>
    </row>
    <row r="1519" spans="16:21" x14ac:dyDescent="0.25">
      <c r="P1519" s="8" t="str">
        <f>IF($A$20=1,IF(UDDS!A1519="","",UDDS!A1519),IF($A$20=2,IF('FTP-75'!A1519="","",'FTP-75'!A1519),IF($A$20=3, IF('US06'!A1519="","",'US06'!A1519),IF($A$20=4, IF(NEDC!A1519="","", NEDC!A1519),IF($A$20=5, IF('JPN10-15'!A1519="","",'JPN10-15'!A1519),IF($A$20=6, IF(WLTC!B1519="","", WLTC!B1519),IF($A$20=7, IF('New Cycle 1'!A1519="","", 'New Cycle 1'!A1519),IF($A$20=8, IF('New Cycle 2'!A1519="","", 'New Cycle 3'!A1519),IF($A$20=9, IF('New Cycle 3'!A1519="","", 'New Cycle 3'!A1519),"")))))))))</f>
        <v/>
      </c>
      <c r="Q1519" s="32" t="str">
        <f>IF($A$20=1,IF(UDDS!C1519="","",UDDS!C1519),IF($A$20=2,IF('FTP-75'!C1519="","",'FTP-75'!C1519),IF($A$20=3, IF('US06'!C1519="","",'US06'!C1519),IF($A$20=4, IF(NEDC!B1519="","", NEDC!B1519),IF($A$20=5, IF('JPN10-15'!B1519="","",'JPN10-15'!B1519),IF($A$20=6, IF(WLTC!C1519="","", WLTC!C1519),IF($A$20=7, IF('New Cycle 1'!B1519="","", 'New Cycle 1'!B1519),IF($A$20=8, IF('New Cycle 2'!B1519="","", 'New Cycle 2'!B1519),IF($A$20=9, IF('New Cycle 3'!B1519="","", 'New Cycle 3'!B1519),"")))))))))</f>
        <v/>
      </c>
      <c r="R1519" s="32" t="str">
        <f>IF($A$20=1,IF(UDDS!D1519="","",UDDS!D1519),IF($A$20=2,IF('FTP-75'!D1519="","",'FTP-75'!D1519),IF($A$20=3, IF('US06'!D1519="","",'US06'!D1519),IF($A$20=4, IF(NEDC!C1519="","", NEDC!C1519),IF($A$20=5, IF('JPN10-15'!C1519="","",'JPN10-15'!C1519),IF($A$20=6, IF(WLTC!D1519="","", WLTC!D1519),IF($A$20=7, IF('New Cycle 1'!C1519="","", 'New Cycle 1'!C1519),IF($A$20=8, IF('New Cycle 2'!C1519="","", 'New Cycle 2'!C1519),IF($A$20=9, IF('New Cycle 3'!C1519="","", 'New Cycle 3'!C1519),"")))))))))</f>
        <v/>
      </c>
      <c r="S1519" s="32" t="str">
        <f>IF($A$20=1,IF(UDDS!E1519="","",UDDS!E1519),IF($A$20=2,IF('FTP-75'!E1519="","",'FTP-75'!E1519),IF($A$20=3, IF('US06'!E1519="","",'US06'!E1519),IF($A$20=4, IF(NEDC!D1519="","", NEDC!D1519),IF($A$20=5, IF('JPN10-15'!D1519="","",'JPN10-15'!D1519),IF($A$20=6, IF(WLTC!E1519="","", WLTC!E1519),IF($A$20=7, IF('New Cycle 1'!D1519="","", 'New Cycle 1'!D1519),IF($A$20=8, IF('New Cycle 2'!D1519="","", 'New Cycle 2'!D1519),IF($A$20=9, IF('New Cycle 3'!D1519="","", 'New Cycle 3'!D1519),"")))))))))</f>
        <v/>
      </c>
      <c r="T1519" s="32" t="str">
        <f>IF($A$20=1,IF(UDDS!F1519="","",UDDS!F1519),IF($A$20=2,IF('FTP-75'!F1519="","",'FTP-75'!F1519),IF($A$20=3, IF('US06'!F1519="","",'US06'!F1519),IF($A$20=4, IF(NEDC!E1519="","", NEDC!E1519),IF($A$20=5, IF('JPN10-15'!E1519="","",'JPN10-15'!E1519),IF($A$20=6, IF(WLTC!F1519="","", WLTC!F1519),IF($A$20=7, IF('New Cycle 1'!E1519="","", 'New Cycle 1'!E1519),IF($A$20=8, IF('New Cycle 2'!E1519="","", 'New Cycle 2'!E1519),IF($A$20=9, IF('New Cycle 3'!E1519="","", 'New Cycle 3'!E1519),"")))))))))</f>
        <v/>
      </c>
      <c r="U1519" s="32" t="str">
        <f>IF($A$20=1,IF(UDDS!G1519="","",UDDS!G1519),IF($A$20=2,IF('FTP-75'!G1519="","",'FTP-75'!G1519),IF($A$20=3, IF('US06'!G1519="","",'US06'!G1519),IF($A$20=4, IF(NEDC!F1519="","", NEDC!F1519),IF($A$20=5, IF('JPN10-15'!F1519="","",'JPN10-15'!F1519),IF($A$20=6, IF(WLTC!G1519="","", WLTC!G1519),IF($A$20=7, IF('New Cycle 1'!F1519="","", 'New Cycle 1'!F1519),IF($A$20=8, IF('New Cycle 2'!F1519="","", 'New Cycle 2'!F1519),IF($A$20=9, IF('New Cycle 3'!F1519="","", 'New Cycle 3'!F1519),"")))))))))</f>
        <v/>
      </c>
    </row>
    <row r="1520" spans="16:21" x14ac:dyDescent="0.25">
      <c r="P1520" s="8" t="str">
        <f>IF($A$20=1,IF(UDDS!A1520="","",UDDS!A1520),IF($A$20=2,IF('FTP-75'!A1520="","",'FTP-75'!A1520),IF($A$20=3, IF('US06'!A1520="","",'US06'!A1520),IF($A$20=4, IF(NEDC!A1520="","", NEDC!A1520),IF($A$20=5, IF('JPN10-15'!A1520="","",'JPN10-15'!A1520),IF($A$20=6, IF(WLTC!B1520="","", WLTC!B1520),IF($A$20=7, IF('New Cycle 1'!A1520="","", 'New Cycle 1'!A1520),IF($A$20=8, IF('New Cycle 2'!A1520="","", 'New Cycle 3'!A1520),IF($A$20=9, IF('New Cycle 3'!A1520="","", 'New Cycle 3'!A1520),"")))))))))</f>
        <v/>
      </c>
      <c r="Q1520" s="32" t="str">
        <f>IF($A$20=1,IF(UDDS!C1520="","",UDDS!C1520),IF($A$20=2,IF('FTP-75'!C1520="","",'FTP-75'!C1520),IF($A$20=3, IF('US06'!C1520="","",'US06'!C1520),IF($A$20=4, IF(NEDC!B1520="","", NEDC!B1520),IF($A$20=5, IF('JPN10-15'!B1520="","",'JPN10-15'!B1520),IF($A$20=6, IF(WLTC!C1520="","", WLTC!C1520),IF($A$20=7, IF('New Cycle 1'!B1520="","", 'New Cycle 1'!B1520),IF($A$20=8, IF('New Cycle 2'!B1520="","", 'New Cycle 2'!B1520),IF($A$20=9, IF('New Cycle 3'!B1520="","", 'New Cycle 3'!B1520),"")))))))))</f>
        <v/>
      </c>
      <c r="R1520" s="32" t="str">
        <f>IF($A$20=1,IF(UDDS!D1520="","",UDDS!D1520),IF($A$20=2,IF('FTP-75'!D1520="","",'FTP-75'!D1520),IF($A$20=3, IF('US06'!D1520="","",'US06'!D1520),IF($A$20=4, IF(NEDC!C1520="","", NEDC!C1520),IF($A$20=5, IF('JPN10-15'!C1520="","",'JPN10-15'!C1520),IF($A$20=6, IF(WLTC!D1520="","", WLTC!D1520),IF($A$20=7, IF('New Cycle 1'!C1520="","", 'New Cycle 1'!C1520),IF($A$20=8, IF('New Cycle 2'!C1520="","", 'New Cycle 2'!C1520),IF($A$20=9, IF('New Cycle 3'!C1520="","", 'New Cycle 3'!C1520),"")))))))))</f>
        <v/>
      </c>
      <c r="S1520" s="32" t="str">
        <f>IF($A$20=1,IF(UDDS!E1520="","",UDDS!E1520),IF($A$20=2,IF('FTP-75'!E1520="","",'FTP-75'!E1520),IF($A$20=3, IF('US06'!E1520="","",'US06'!E1520),IF($A$20=4, IF(NEDC!D1520="","", NEDC!D1520),IF($A$20=5, IF('JPN10-15'!D1520="","",'JPN10-15'!D1520),IF($A$20=6, IF(WLTC!E1520="","", WLTC!E1520),IF($A$20=7, IF('New Cycle 1'!D1520="","", 'New Cycle 1'!D1520),IF($A$20=8, IF('New Cycle 2'!D1520="","", 'New Cycle 2'!D1520),IF($A$20=9, IF('New Cycle 3'!D1520="","", 'New Cycle 3'!D1520),"")))))))))</f>
        <v/>
      </c>
      <c r="T1520" s="32" t="str">
        <f>IF($A$20=1,IF(UDDS!F1520="","",UDDS!F1520),IF($A$20=2,IF('FTP-75'!F1520="","",'FTP-75'!F1520),IF($A$20=3, IF('US06'!F1520="","",'US06'!F1520),IF($A$20=4, IF(NEDC!E1520="","", NEDC!E1520),IF($A$20=5, IF('JPN10-15'!E1520="","",'JPN10-15'!E1520),IF($A$20=6, IF(WLTC!F1520="","", WLTC!F1520),IF($A$20=7, IF('New Cycle 1'!E1520="","", 'New Cycle 1'!E1520),IF($A$20=8, IF('New Cycle 2'!E1520="","", 'New Cycle 2'!E1520),IF($A$20=9, IF('New Cycle 3'!E1520="","", 'New Cycle 3'!E1520),"")))))))))</f>
        <v/>
      </c>
      <c r="U1520" s="32" t="str">
        <f>IF($A$20=1,IF(UDDS!G1520="","",UDDS!G1520),IF($A$20=2,IF('FTP-75'!G1520="","",'FTP-75'!G1520),IF($A$20=3, IF('US06'!G1520="","",'US06'!G1520),IF($A$20=4, IF(NEDC!F1520="","", NEDC!F1520),IF($A$20=5, IF('JPN10-15'!F1520="","",'JPN10-15'!F1520),IF($A$20=6, IF(WLTC!G1520="","", WLTC!G1520),IF($A$20=7, IF('New Cycle 1'!F1520="","", 'New Cycle 1'!F1520),IF($A$20=8, IF('New Cycle 2'!F1520="","", 'New Cycle 2'!F1520),IF($A$20=9, IF('New Cycle 3'!F1520="","", 'New Cycle 3'!F1520),"")))))))))</f>
        <v/>
      </c>
    </row>
    <row r="1521" spans="16:21" x14ac:dyDescent="0.25">
      <c r="P1521" s="8" t="str">
        <f>IF($A$20=1,IF(UDDS!A1521="","",UDDS!A1521),IF($A$20=2,IF('FTP-75'!A1521="","",'FTP-75'!A1521),IF($A$20=3, IF('US06'!A1521="","",'US06'!A1521),IF($A$20=4, IF(NEDC!A1521="","", NEDC!A1521),IF($A$20=5, IF('JPN10-15'!A1521="","",'JPN10-15'!A1521),IF($A$20=6, IF(WLTC!B1521="","", WLTC!B1521),IF($A$20=7, IF('New Cycle 1'!A1521="","", 'New Cycle 1'!A1521),IF($A$20=8, IF('New Cycle 2'!A1521="","", 'New Cycle 3'!A1521),IF($A$20=9, IF('New Cycle 3'!A1521="","", 'New Cycle 3'!A1521),"")))))))))</f>
        <v/>
      </c>
      <c r="Q1521" s="32" t="str">
        <f>IF($A$20=1,IF(UDDS!C1521="","",UDDS!C1521),IF($A$20=2,IF('FTP-75'!C1521="","",'FTP-75'!C1521),IF($A$20=3, IF('US06'!C1521="","",'US06'!C1521),IF($A$20=4, IF(NEDC!B1521="","", NEDC!B1521),IF($A$20=5, IF('JPN10-15'!B1521="","",'JPN10-15'!B1521),IF($A$20=6, IF(WLTC!C1521="","", WLTC!C1521),IF($A$20=7, IF('New Cycle 1'!B1521="","", 'New Cycle 1'!B1521),IF($A$20=8, IF('New Cycle 2'!B1521="","", 'New Cycle 2'!B1521),IF($A$20=9, IF('New Cycle 3'!B1521="","", 'New Cycle 3'!B1521),"")))))))))</f>
        <v/>
      </c>
      <c r="R1521" s="32" t="str">
        <f>IF($A$20=1,IF(UDDS!D1521="","",UDDS!D1521),IF($A$20=2,IF('FTP-75'!D1521="","",'FTP-75'!D1521),IF($A$20=3, IF('US06'!D1521="","",'US06'!D1521),IF($A$20=4, IF(NEDC!C1521="","", NEDC!C1521),IF($A$20=5, IF('JPN10-15'!C1521="","",'JPN10-15'!C1521),IF($A$20=6, IF(WLTC!D1521="","", WLTC!D1521),IF($A$20=7, IF('New Cycle 1'!C1521="","", 'New Cycle 1'!C1521),IF($A$20=8, IF('New Cycle 2'!C1521="","", 'New Cycle 2'!C1521),IF($A$20=9, IF('New Cycle 3'!C1521="","", 'New Cycle 3'!C1521),"")))))))))</f>
        <v/>
      </c>
      <c r="S1521" s="32" t="str">
        <f>IF($A$20=1,IF(UDDS!E1521="","",UDDS!E1521),IF($A$20=2,IF('FTP-75'!E1521="","",'FTP-75'!E1521),IF($A$20=3, IF('US06'!E1521="","",'US06'!E1521),IF($A$20=4, IF(NEDC!D1521="","", NEDC!D1521),IF($A$20=5, IF('JPN10-15'!D1521="","",'JPN10-15'!D1521),IF($A$20=6, IF(WLTC!E1521="","", WLTC!E1521),IF($A$20=7, IF('New Cycle 1'!D1521="","", 'New Cycle 1'!D1521),IF($A$20=8, IF('New Cycle 2'!D1521="","", 'New Cycle 2'!D1521),IF($A$20=9, IF('New Cycle 3'!D1521="","", 'New Cycle 3'!D1521),"")))))))))</f>
        <v/>
      </c>
      <c r="T1521" s="32" t="str">
        <f>IF($A$20=1,IF(UDDS!F1521="","",UDDS!F1521),IF($A$20=2,IF('FTP-75'!F1521="","",'FTP-75'!F1521),IF($A$20=3, IF('US06'!F1521="","",'US06'!F1521),IF($A$20=4, IF(NEDC!E1521="","", NEDC!E1521),IF($A$20=5, IF('JPN10-15'!E1521="","",'JPN10-15'!E1521),IF($A$20=6, IF(WLTC!F1521="","", WLTC!F1521),IF($A$20=7, IF('New Cycle 1'!E1521="","", 'New Cycle 1'!E1521),IF($A$20=8, IF('New Cycle 2'!E1521="","", 'New Cycle 2'!E1521),IF($A$20=9, IF('New Cycle 3'!E1521="","", 'New Cycle 3'!E1521),"")))))))))</f>
        <v/>
      </c>
      <c r="U1521" s="32" t="str">
        <f>IF($A$20=1,IF(UDDS!G1521="","",UDDS!G1521),IF($A$20=2,IF('FTP-75'!G1521="","",'FTP-75'!G1521),IF($A$20=3, IF('US06'!G1521="","",'US06'!G1521),IF($A$20=4, IF(NEDC!F1521="","", NEDC!F1521),IF($A$20=5, IF('JPN10-15'!F1521="","",'JPN10-15'!F1521),IF($A$20=6, IF(WLTC!G1521="","", WLTC!G1521),IF($A$20=7, IF('New Cycle 1'!F1521="","", 'New Cycle 1'!F1521),IF($A$20=8, IF('New Cycle 2'!F1521="","", 'New Cycle 2'!F1521),IF($A$20=9, IF('New Cycle 3'!F1521="","", 'New Cycle 3'!F1521),"")))))))))</f>
        <v/>
      </c>
    </row>
    <row r="1522" spans="16:21" x14ac:dyDescent="0.25">
      <c r="P1522" s="8" t="str">
        <f>IF($A$20=1,IF(UDDS!A1522="","",UDDS!A1522),IF($A$20=2,IF('FTP-75'!A1522="","",'FTP-75'!A1522),IF($A$20=3, IF('US06'!A1522="","",'US06'!A1522),IF($A$20=4, IF(NEDC!A1522="","", NEDC!A1522),IF($A$20=5, IF('JPN10-15'!A1522="","",'JPN10-15'!A1522),IF($A$20=6, IF(WLTC!B1522="","", WLTC!B1522),IF($A$20=7, IF('New Cycle 1'!A1522="","", 'New Cycle 1'!A1522),IF($A$20=8, IF('New Cycle 2'!A1522="","", 'New Cycle 3'!A1522),IF($A$20=9, IF('New Cycle 3'!A1522="","", 'New Cycle 3'!A1522),"")))))))))</f>
        <v/>
      </c>
      <c r="Q1522" s="32" t="str">
        <f>IF($A$20=1,IF(UDDS!C1522="","",UDDS!C1522),IF($A$20=2,IF('FTP-75'!C1522="","",'FTP-75'!C1522),IF($A$20=3, IF('US06'!C1522="","",'US06'!C1522),IF($A$20=4, IF(NEDC!B1522="","", NEDC!B1522),IF($A$20=5, IF('JPN10-15'!B1522="","",'JPN10-15'!B1522),IF($A$20=6, IF(WLTC!C1522="","", WLTC!C1522),IF($A$20=7, IF('New Cycle 1'!B1522="","", 'New Cycle 1'!B1522),IF($A$20=8, IF('New Cycle 2'!B1522="","", 'New Cycle 2'!B1522),IF($A$20=9, IF('New Cycle 3'!B1522="","", 'New Cycle 3'!B1522),"")))))))))</f>
        <v/>
      </c>
      <c r="R1522" s="32" t="str">
        <f>IF($A$20=1,IF(UDDS!D1522="","",UDDS!D1522),IF($A$20=2,IF('FTP-75'!D1522="","",'FTP-75'!D1522),IF($A$20=3, IF('US06'!D1522="","",'US06'!D1522),IF($A$20=4, IF(NEDC!C1522="","", NEDC!C1522),IF($A$20=5, IF('JPN10-15'!C1522="","",'JPN10-15'!C1522),IF($A$20=6, IF(WLTC!D1522="","", WLTC!D1522),IF($A$20=7, IF('New Cycle 1'!C1522="","", 'New Cycle 1'!C1522),IF($A$20=8, IF('New Cycle 2'!C1522="","", 'New Cycle 2'!C1522),IF($A$20=9, IF('New Cycle 3'!C1522="","", 'New Cycle 3'!C1522),"")))))))))</f>
        <v/>
      </c>
      <c r="S1522" s="32" t="str">
        <f>IF($A$20=1,IF(UDDS!E1522="","",UDDS!E1522),IF($A$20=2,IF('FTP-75'!E1522="","",'FTP-75'!E1522),IF($A$20=3, IF('US06'!E1522="","",'US06'!E1522),IF($A$20=4, IF(NEDC!D1522="","", NEDC!D1522),IF($A$20=5, IF('JPN10-15'!D1522="","",'JPN10-15'!D1522),IF($A$20=6, IF(WLTC!E1522="","", WLTC!E1522),IF($A$20=7, IF('New Cycle 1'!D1522="","", 'New Cycle 1'!D1522),IF($A$20=8, IF('New Cycle 2'!D1522="","", 'New Cycle 2'!D1522),IF($A$20=9, IF('New Cycle 3'!D1522="","", 'New Cycle 3'!D1522),"")))))))))</f>
        <v/>
      </c>
      <c r="T1522" s="32" t="str">
        <f>IF($A$20=1,IF(UDDS!F1522="","",UDDS!F1522),IF($A$20=2,IF('FTP-75'!F1522="","",'FTP-75'!F1522),IF($A$20=3, IF('US06'!F1522="","",'US06'!F1522),IF($A$20=4, IF(NEDC!E1522="","", NEDC!E1522),IF($A$20=5, IF('JPN10-15'!E1522="","",'JPN10-15'!E1522),IF($A$20=6, IF(WLTC!F1522="","", WLTC!F1522),IF($A$20=7, IF('New Cycle 1'!E1522="","", 'New Cycle 1'!E1522),IF($A$20=8, IF('New Cycle 2'!E1522="","", 'New Cycle 2'!E1522),IF($A$20=9, IF('New Cycle 3'!E1522="","", 'New Cycle 3'!E1522),"")))))))))</f>
        <v/>
      </c>
      <c r="U1522" s="32" t="str">
        <f>IF($A$20=1,IF(UDDS!G1522="","",UDDS!G1522),IF($A$20=2,IF('FTP-75'!G1522="","",'FTP-75'!G1522),IF($A$20=3, IF('US06'!G1522="","",'US06'!G1522),IF($A$20=4, IF(NEDC!F1522="","", NEDC!F1522),IF($A$20=5, IF('JPN10-15'!F1522="","",'JPN10-15'!F1522),IF($A$20=6, IF(WLTC!G1522="","", WLTC!G1522),IF($A$20=7, IF('New Cycle 1'!F1522="","", 'New Cycle 1'!F1522),IF($A$20=8, IF('New Cycle 2'!F1522="","", 'New Cycle 2'!F1522),IF($A$20=9, IF('New Cycle 3'!F1522="","", 'New Cycle 3'!F1522),"")))))))))</f>
        <v/>
      </c>
    </row>
    <row r="1523" spans="16:21" x14ac:dyDescent="0.25">
      <c r="P1523" s="8" t="str">
        <f>IF($A$20=1,IF(UDDS!A1523="","",UDDS!A1523),IF($A$20=2,IF('FTP-75'!A1523="","",'FTP-75'!A1523),IF($A$20=3, IF('US06'!A1523="","",'US06'!A1523),IF($A$20=4, IF(NEDC!A1523="","", NEDC!A1523),IF($A$20=5, IF('JPN10-15'!A1523="","",'JPN10-15'!A1523),IF($A$20=6, IF(WLTC!B1523="","", WLTC!B1523),IF($A$20=7, IF('New Cycle 1'!A1523="","", 'New Cycle 1'!A1523),IF($A$20=8, IF('New Cycle 2'!A1523="","", 'New Cycle 3'!A1523),IF($A$20=9, IF('New Cycle 3'!A1523="","", 'New Cycle 3'!A1523),"")))))))))</f>
        <v/>
      </c>
      <c r="Q1523" s="32" t="str">
        <f>IF($A$20=1,IF(UDDS!C1523="","",UDDS!C1523),IF($A$20=2,IF('FTP-75'!C1523="","",'FTP-75'!C1523),IF($A$20=3, IF('US06'!C1523="","",'US06'!C1523),IF($A$20=4, IF(NEDC!B1523="","", NEDC!B1523),IF($A$20=5, IF('JPN10-15'!B1523="","",'JPN10-15'!B1523),IF($A$20=6, IF(WLTC!C1523="","", WLTC!C1523),IF($A$20=7, IF('New Cycle 1'!B1523="","", 'New Cycle 1'!B1523),IF($A$20=8, IF('New Cycle 2'!B1523="","", 'New Cycle 2'!B1523),IF($A$20=9, IF('New Cycle 3'!B1523="","", 'New Cycle 3'!B1523),"")))))))))</f>
        <v/>
      </c>
      <c r="R1523" s="32" t="str">
        <f>IF($A$20=1,IF(UDDS!D1523="","",UDDS!D1523),IF($A$20=2,IF('FTP-75'!D1523="","",'FTP-75'!D1523),IF($A$20=3, IF('US06'!D1523="","",'US06'!D1523),IF($A$20=4, IF(NEDC!C1523="","", NEDC!C1523),IF($A$20=5, IF('JPN10-15'!C1523="","",'JPN10-15'!C1523),IF($A$20=6, IF(WLTC!D1523="","", WLTC!D1523),IF($A$20=7, IF('New Cycle 1'!C1523="","", 'New Cycle 1'!C1523),IF($A$20=8, IF('New Cycle 2'!C1523="","", 'New Cycle 2'!C1523),IF($A$20=9, IF('New Cycle 3'!C1523="","", 'New Cycle 3'!C1523),"")))))))))</f>
        <v/>
      </c>
      <c r="S1523" s="32" t="str">
        <f>IF($A$20=1,IF(UDDS!E1523="","",UDDS!E1523),IF($A$20=2,IF('FTP-75'!E1523="","",'FTP-75'!E1523),IF($A$20=3, IF('US06'!E1523="","",'US06'!E1523),IF($A$20=4, IF(NEDC!D1523="","", NEDC!D1523),IF($A$20=5, IF('JPN10-15'!D1523="","",'JPN10-15'!D1523),IF($A$20=6, IF(WLTC!E1523="","", WLTC!E1523),IF($A$20=7, IF('New Cycle 1'!D1523="","", 'New Cycle 1'!D1523),IF($A$20=8, IF('New Cycle 2'!D1523="","", 'New Cycle 2'!D1523),IF($A$20=9, IF('New Cycle 3'!D1523="","", 'New Cycle 3'!D1523),"")))))))))</f>
        <v/>
      </c>
      <c r="T1523" s="32" t="str">
        <f>IF($A$20=1,IF(UDDS!F1523="","",UDDS!F1523),IF($A$20=2,IF('FTP-75'!F1523="","",'FTP-75'!F1523),IF($A$20=3, IF('US06'!F1523="","",'US06'!F1523),IF($A$20=4, IF(NEDC!E1523="","", NEDC!E1523),IF($A$20=5, IF('JPN10-15'!E1523="","",'JPN10-15'!E1523),IF($A$20=6, IF(WLTC!F1523="","", WLTC!F1523),IF($A$20=7, IF('New Cycle 1'!E1523="","", 'New Cycle 1'!E1523),IF($A$20=8, IF('New Cycle 2'!E1523="","", 'New Cycle 2'!E1523),IF($A$20=9, IF('New Cycle 3'!E1523="","", 'New Cycle 3'!E1523),"")))))))))</f>
        <v/>
      </c>
      <c r="U1523" s="32" t="str">
        <f>IF($A$20=1,IF(UDDS!G1523="","",UDDS!G1523),IF($A$20=2,IF('FTP-75'!G1523="","",'FTP-75'!G1523),IF($A$20=3, IF('US06'!G1523="","",'US06'!G1523),IF($A$20=4, IF(NEDC!F1523="","", NEDC!F1523),IF($A$20=5, IF('JPN10-15'!F1523="","",'JPN10-15'!F1523),IF($A$20=6, IF(WLTC!G1523="","", WLTC!G1523),IF($A$20=7, IF('New Cycle 1'!F1523="","", 'New Cycle 1'!F1523),IF($A$20=8, IF('New Cycle 2'!F1523="","", 'New Cycle 2'!F1523),IF($A$20=9, IF('New Cycle 3'!F1523="","", 'New Cycle 3'!F1523),"")))))))))</f>
        <v/>
      </c>
    </row>
    <row r="1524" spans="16:21" x14ac:dyDescent="0.25">
      <c r="P1524" s="8" t="str">
        <f>IF($A$20=1,IF(UDDS!A1524="","",UDDS!A1524),IF($A$20=2,IF('FTP-75'!A1524="","",'FTP-75'!A1524),IF($A$20=3, IF('US06'!A1524="","",'US06'!A1524),IF($A$20=4, IF(NEDC!A1524="","", NEDC!A1524),IF($A$20=5, IF('JPN10-15'!A1524="","",'JPN10-15'!A1524),IF($A$20=6, IF(WLTC!B1524="","", WLTC!B1524),IF($A$20=7, IF('New Cycle 1'!A1524="","", 'New Cycle 1'!A1524),IF($A$20=8, IF('New Cycle 2'!A1524="","", 'New Cycle 3'!A1524),IF($A$20=9, IF('New Cycle 3'!A1524="","", 'New Cycle 3'!A1524),"")))))))))</f>
        <v/>
      </c>
      <c r="Q1524" s="32" t="str">
        <f>IF($A$20=1,IF(UDDS!C1524="","",UDDS!C1524),IF($A$20=2,IF('FTP-75'!C1524="","",'FTP-75'!C1524),IF($A$20=3, IF('US06'!C1524="","",'US06'!C1524),IF($A$20=4, IF(NEDC!B1524="","", NEDC!B1524),IF($A$20=5, IF('JPN10-15'!B1524="","",'JPN10-15'!B1524),IF($A$20=6, IF(WLTC!C1524="","", WLTC!C1524),IF($A$20=7, IF('New Cycle 1'!B1524="","", 'New Cycle 1'!B1524),IF($A$20=8, IF('New Cycle 2'!B1524="","", 'New Cycle 2'!B1524),IF($A$20=9, IF('New Cycle 3'!B1524="","", 'New Cycle 3'!B1524),"")))))))))</f>
        <v/>
      </c>
      <c r="R1524" s="32" t="str">
        <f>IF($A$20=1,IF(UDDS!D1524="","",UDDS!D1524),IF($A$20=2,IF('FTP-75'!D1524="","",'FTP-75'!D1524),IF($A$20=3, IF('US06'!D1524="","",'US06'!D1524),IF($A$20=4, IF(NEDC!C1524="","", NEDC!C1524),IF($A$20=5, IF('JPN10-15'!C1524="","",'JPN10-15'!C1524),IF($A$20=6, IF(WLTC!D1524="","", WLTC!D1524),IF($A$20=7, IF('New Cycle 1'!C1524="","", 'New Cycle 1'!C1524),IF($A$20=8, IF('New Cycle 2'!C1524="","", 'New Cycle 2'!C1524),IF($A$20=9, IF('New Cycle 3'!C1524="","", 'New Cycle 3'!C1524),"")))))))))</f>
        <v/>
      </c>
      <c r="S1524" s="32" t="str">
        <f>IF($A$20=1,IF(UDDS!E1524="","",UDDS!E1524),IF($A$20=2,IF('FTP-75'!E1524="","",'FTP-75'!E1524),IF($A$20=3, IF('US06'!E1524="","",'US06'!E1524),IF($A$20=4, IF(NEDC!D1524="","", NEDC!D1524),IF($A$20=5, IF('JPN10-15'!D1524="","",'JPN10-15'!D1524),IF($A$20=6, IF(WLTC!E1524="","", WLTC!E1524),IF($A$20=7, IF('New Cycle 1'!D1524="","", 'New Cycle 1'!D1524),IF($A$20=8, IF('New Cycle 2'!D1524="","", 'New Cycle 2'!D1524),IF($A$20=9, IF('New Cycle 3'!D1524="","", 'New Cycle 3'!D1524),"")))))))))</f>
        <v/>
      </c>
      <c r="T1524" s="32" t="str">
        <f>IF($A$20=1,IF(UDDS!F1524="","",UDDS!F1524),IF($A$20=2,IF('FTP-75'!F1524="","",'FTP-75'!F1524),IF($A$20=3, IF('US06'!F1524="","",'US06'!F1524),IF($A$20=4, IF(NEDC!E1524="","", NEDC!E1524),IF($A$20=5, IF('JPN10-15'!E1524="","",'JPN10-15'!E1524),IF($A$20=6, IF(WLTC!F1524="","", WLTC!F1524),IF($A$20=7, IF('New Cycle 1'!E1524="","", 'New Cycle 1'!E1524),IF($A$20=8, IF('New Cycle 2'!E1524="","", 'New Cycle 2'!E1524),IF($A$20=9, IF('New Cycle 3'!E1524="","", 'New Cycle 3'!E1524),"")))))))))</f>
        <v/>
      </c>
      <c r="U1524" s="32" t="str">
        <f>IF($A$20=1,IF(UDDS!G1524="","",UDDS!G1524),IF($A$20=2,IF('FTP-75'!G1524="","",'FTP-75'!G1524),IF($A$20=3, IF('US06'!G1524="","",'US06'!G1524),IF($A$20=4, IF(NEDC!F1524="","", NEDC!F1524),IF($A$20=5, IF('JPN10-15'!F1524="","",'JPN10-15'!F1524),IF($A$20=6, IF(WLTC!G1524="","", WLTC!G1524),IF($A$20=7, IF('New Cycle 1'!F1524="","", 'New Cycle 1'!F1524),IF($A$20=8, IF('New Cycle 2'!F1524="","", 'New Cycle 2'!F1524),IF($A$20=9, IF('New Cycle 3'!F1524="","", 'New Cycle 3'!F1524),"")))))))))</f>
        <v/>
      </c>
    </row>
    <row r="1525" spans="16:21" x14ac:dyDescent="0.25">
      <c r="P1525" s="8" t="str">
        <f>IF($A$20=1,IF(UDDS!A1525="","",UDDS!A1525),IF($A$20=2,IF('FTP-75'!A1525="","",'FTP-75'!A1525),IF($A$20=3, IF('US06'!A1525="","",'US06'!A1525),IF($A$20=4, IF(NEDC!A1525="","", NEDC!A1525),IF($A$20=5, IF('JPN10-15'!A1525="","",'JPN10-15'!A1525),IF($A$20=6, IF(WLTC!B1525="","", WLTC!B1525),IF($A$20=7, IF('New Cycle 1'!A1525="","", 'New Cycle 1'!A1525),IF($A$20=8, IF('New Cycle 2'!A1525="","", 'New Cycle 3'!A1525),IF($A$20=9, IF('New Cycle 3'!A1525="","", 'New Cycle 3'!A1525),"")))))))))</f>
        <v/>
      </c>
      <c r="Q1525" s="32" t="str">
        <f>IF($A$20=1,IF(UDDS!C1525="","",UDDS!C1525),IF($A$20=2,IF('FTP-75'!C1525="","",'FTP-75'!C1525),IF($A$20=3, IF('US06'!C1525="","",'US06'!C1525),IF($A$20=4, IF(NEDC!B1525="","", NEDC!B1525),IF($A$20=5, IF('JPN10-15'!B1525="","",'JPN10-15'!B1525),IF($A$20=6, IF(WLTC!C1525="","", WLTC!C1525),IF($A$20=7, IF('New Cycle 1'!B1525="","", 'New Cycle 1'!B1525),IF($A$20=8, IF('New Cycle 2'!B1525="","", 'New Cycle 2'!B1525),IF($A$20=9, IF('New Cycle 3'!B1525="","", 'New Cycle 3'!B1525),"")))))))))</f>
        <v/>
      </c>
      <c r="R1525" s="32" t="str">
        <f>IF($A$20=1,IF(UDDS!D1525="","",UDDS!D1525),IF($A$20=2,IF('FTP-75'!D1525="","",'FTP-75'!D1525),IF($A$20=3, IF('US06'!D1525="","",'US06'!D1525),IF($A$20=4, IF(NEDC!C1525="","", NEDC!C1525),IF($A$20=5, IF('JPN10-15'!C1525="","",'JPN10-15'!C1525),IF($A$20=6, IF(WLTC!D1525="","", WLTC!D1525),IF($A$20=7, IF('New Cycle 1'!C1525="","", 'New Cycle 1'!C1525),IF($A$20=8, IF('New Cycle 2'!C1525="","", 'New Cycle 2'!C1525),IF($A$20=9, IF('New Cycle 3'!C1525="","", 'New Cycle 3'!C1525),"")))))))))</f>
        <v/>
      </c>
      <c r="S1525" s="32" t="str">
        <f>IF($A$20=1,IF(UDDS!E1525="","",UDDS!E1525),IF($A$20=2,IF('FTP-75'!E1525="","",'FTP-75'!E1525),IF($A$20=3, IF('US06'!E1525="","",'US06'!E1525),IF($A$20=4, IF(NEDC!D1525="","", NEDC!D1525),IF($A$20=5, IF('JPN10-15'!D1525="","",'JPN10-15'!D1525),IF($A$20=6, IF(WLTC!E1525="","", WLTC!E1525),IF($A$20=7, IF('New Cycle 1'!D1525="","", 'New Cycle 1'!D1525),IF($A$20=8, IF('New Cycle 2'!D1525="","", 'New Cycle 2'!D1525),IF($A$20=9, IF('New Cycle 3'!D1525="","", 'New Cycle 3'!D1525),"")))))))))</f>
        <v/>
      </c>
      <c r="T1525" s="32" t="str">
        <f>IF($A$20=1,IF(UDDS!F1525="","",UDDS!F1525),IF($A$20=2,IF('FTP-75'!F1525="","",'FTP-75'!F1525),IF($A$20=3, IF('US06'!F1525="","",'US06'!F1525),IF($A$20=4, IF(NEDC!E1525="","", NEDC!E1525),IF($A$20=5, IF('JPN10-15'!E1525="","",'JPN10-15'!E1525),IF($A$20=6, IF(WLTC!F1525="","", WLTC!F1525),IF($A$20=7, IF('New Cycle 1'!E1525="","", 'New Cycle 1'!E1525),IF($A$20=8, IF('New Cycle 2'!E1525="","", 'New Cycle 2'!E1525),IF($A$20=9, IF('New Cycle 3'!E1525="","", 'New Cycle 3'!E1525),"")))))))))</f>
        <v/>
      </c>
      <c r="U1525" s="32" t="str">
        <f>IF($A$20=1,IF(UDDS!G1525="","",UDDS!G1525),IF($A$20=2,IF('FTP-75'!G1525="","",'FTP-75'!G1525),IF($A$20=3, IF('US06'!G1525="","",'US06'!G1525),IF($A$20=4, IF(NEDC!F1525="","", NEDC!F1525),IF($A$20=5, IF('JPN10-15'!F1525="","",'JPN10-15'!F1525),IF($A$20=6, IF(WLTC!G1525="","", WLTC!G1525),IF($A$20=7, IF('New Cycle 1'!F1525="","", 'New Cycle 1'!F1525),IF($A$20=8, IF('New Cycle 2'!F1525="","", 'New Cycle 2'!F1525),IF($A$20=9, IF('New Cycle 3'!F1525="","", 'New Cycle 3'!F1525),"")))))))))</f>
        <v/>
      </c>
    </row>
    <row r="1526" spans="16:21" x14ac:dyDescent="0.25">
      <c r="P1526" s="8" t="str">
        <f>IF($A$20=1,IF(UDDS!A1526="","",UDDS!A1526),IF($A$20=2,IF('FTP-75'!A1526="","",'FTP-75'!A1526),IF($A$20=3, IF('US06'!A1526="","",'US06'!A1526),IF($A$20=4, IF(NEDC!A1526="","", NEDC!A1526),IF($A$20=5, IF('JPN10-15'!A1526="","",'JPN10-15'!A1526),IF($A$20=6, IF(WLTC!B1526="","", WLTC!B1526),IF($A$20=7, IF('New Cycle 1'!A1526="","", 'New Cycle 1'!A1526),IF($A$20=8, IF('New Cycle 2'!A1526="","", 'New Cycle 3'!A1526),IF($A$20=9, IF('New Cycle 3'!A1526="","", 'New Cycle 3'!A1526),"")))))))))</f>
        <v/>
      </c>
      <c r="Q1526" s="32" t="str">
        <f>IF($A$20=1,IF(UDDS!C1526="","",UDDS!C1526),IF($A$20=2,IF('FTP-75'!C1526="","",'FTP-75'!C1526),IF($A$20=3, IF('US06'!C1526="","",'US06'!C1526),IF($A$20=4, IF(NEDC!B1526="","", NEDC!B1526),IF($A$20=5, IF('JPN10-15'!B1526="","",'JPN10-15'!B1526),IF($A$20=6, IF(WLTC!C1526="","", WLTC!C1526),IF($A$20=7, IF('New Cycle 1'!B1526="","", 'New Cycle 1'!B1526),IF($A$20=8, IF('New Cycle 2'!B1526="","", 'New Cycle 2'!B1526),IF($A$20=9, IF('New Cycle 3'!B1526="","", 'New Cycle 3'!B1526),"")))))))))</f>
        <v/>
      </c>
      <c r="R1526" s="32" t="str">
        <f>IF($A$20=1,IF(UDDS!D1526="","",UDDS!D1526),IF($A$20=2,IF('FTP-75'!D1526="","",'FTP-75'!D1526),IF($A$20=3, IF('US06'!D1526="","",'US06'!D1526),IF($A$20=4, IF(NEDC!C1526="","", NEDC!C1526),IF($A$20=5, IF('JPN10-15'!C1526="","",'JPN10-15'!C1526),IF($A$20=6, IF(WLTC!D1526="","", WLTC!D1526),IF($A$20=7, IF('New Cycle 1'!C1526="","", 'New Cycle 1'!C1526),IF($A$20=8, IF('New Cycle 2'!C1526="","", 'New Cycle 2'!C1526),IF($A$20=9, IF('New Cycle 3'!C1526="","", 'New Cycle 3'!C1526),"")))))))))</f>
        <v/>
      </c>
      <c r="S1526" s="32" t="str">
        <f>IF($A$20=1,IF(UDDS!E1526="","",UDDS!E1526),IF($A$20=2,IF('FTP-75'!E1526="","",'FTP-75'!E1526),IF($A$20=3, IF('US06'!E1526="","",'US06'!E1526),IF($A$20=4, IF(NEDC!D1526="","", NEDC!D1526),IF($A$20=5, IF('JPN10-15'!D1526="","",'JPN10-15'!D1526),IF($A$20=6, IF(WLTC!E1526="","", WLTC!E1526),IF($A$20=7, IF('New Cycle 1'!D1526="","", 'New Cycle 1'!D1526),IF($A$20=8, IF('New Cycle 2'!D1526="","", 'New Cycle 2'!D1526),IF($A$20=9, IF('New Cycle 3'!D1526="","", 'New Cycle 3'!D1526),"")))))))))</f>
        <v/>
      </c>
      <c r="T1526" s="32" t="str">
        <f>IF($A$20=1,IF(UDDS!F1526="","",UDDS!F1526),IF($A$20=2,IF('FTP-75'!F1526="","",'FTP-75'!F1526),IF($A$20=3, IF('US06'!F1526="","",'US06'!F1526),IF($A$20=4, IF(NEDC!E1526="","", NEDC!E1526),IF($A$20=5, IF('JPN10-15'!E1526="","",'JPN10-15'!E1526),IF($A$20=6, IF(WLTC!F1526="","", WLTC!F1526),IF($A$20=7, IF('New Cycle 1'!E1526="","", 'New Cycle 1'!E1526),IF($A$20=8, IF('New Cycle 2'!E1526="","", 'New Cycle 2'!E1526),IF($A$20=9, IF('New Cycle 3'!E1526="","", 'New Cycle 3'!E1526),"")))))))))</f>
        <v/>
      </c>
      <c r="U1526" s="32" t="str">
        <f>IF($A$20=1,IF(UDDS!G1526="","",UDDS!G1526),IF($A$20=2,IF('FTP-75'!G1526="","",'FTP-75'!G1526),IF($A$20=3, IF('US06'!G1526="","",'US06'!G1526),IF($A$20=4, IF(NEDC!F1526="","", NEDC!F1526),IF($A$20=5, IF('JPN10-15'!F1526="","",'JPN10-15'!F1526),IF($A$20=6, IF(WLTC!G1526="","", WLTC!G1526),IF($A$20=7, IF('New Cycle 1'!F1526="","", 'New Cycle 1'!F1526),IF($A$20=8, IF('New Cycle 2'!F1526="","", 'New Cycle 2'!F1526),IF($A$20=9, IF('New Cycle 3'!F1526="","", 'New Cycle 3'!F1526),"")))))))))</f>
        <v/>
      </c>
    </row>
    <row r="1527" spans="16:21" x14ac:dyDescent="0.25">
      <c r="P1527" s="8" t="str">
        <f>IF($A$20=1,IF(UDDS!A1527="","",UDDS!A1527),IF($A$20=2,IF('FTP-75'!A1527="","",'FTP-75'!A1527),IF($A$20=3, IF('US06'!A1527="","",'US06'!A1527),IF($A$20=4, IF(NEDC!A1527="","", NEDC!A1527),IF($A$20=5, IF('JPN10-15'!A1527="","",'JPN10-15'!A1527),IF($A$20=6, IF(WLTC!B1527="","", WLTC!B1527),IF($A$20=7, IF('New Cycle 1'!A1527="","", 'New Cycle 1'!A1527),IF($A$20=8, IF('New Cycle 2'!A1527="","", 'New Cycle 3'!A1527),IF($A$20=9, IF('New Cycle 3'!A1527="","", 'New Cycle 3'!A1527),"")))))))))</f>
        <v/>
      </c>
      <c r="Q1527" s="32" t="str">
        <f>IF($A$20=1,IF(UDDS!C1527="","",UDDS!C1527),IF($A$20=2,IF('FTP-75'!C1527="","",'FTP-75'!C1527),IF($A$20=3, IF('US06'!C1527="","",'US06'!C1527),IF($A$20=4, IF(NEDC!B1527="","", NEDC!B1527),IF($A$20=5, IF('JPN10-15'!B1527="","",'JPN10-15'!B1527),IF($A$20=6, IF(WLTC!C1527="","", WLTC!C1527),IF($A$20=7, IF('New Cycle 1'!B1527="","", 'New Cycle 1'!B1527),IF($A$20=8, IF('New Cycle 2'!B1527="","", 'New Cycle 2'!B1527),IF($A$20=9, IF('New Cycle 3'!B1527="","", 'New Cycle 3'!B1527),"")))))))))</f>
        <v/>
      </c>
      <c r="R1527" s="32" t="str">
        <f>IF($A$20=1,IF(UDDS!D1527="","",UDDS!D1527),IF($A$20=2,IF('FTP-75'!D1527="","",'FTP-75'!D1527),IF($A$20=3, IF('US06'!D1527="","",'US06'!D1527),IF($A$20=4, IF(NEDC!C1527="","", NEDC!C1527),IF($A$20=5, IF('JPN10-15'!C1527="","",'JPN10-15'!C1527),IF($A$20=6, IF(WLTC!D1527="","", WLTC!D1527),IF($A$20=7, IF('New Cycle 1'!C1527="","", 'New Cycle 1'!C1527),IF($A$20=8, IF('New Cycle 2'!C1527="","", 'New Cycle 2'!C1527),IF($A$20=9, IF('New Cycle 3'!C1527="","", 'New Cycle 3'!C1527),"")))))))))</f>
        <v/>
      </c>
      <c r="S1527" s="32" t="str">
        <f>IF($A$20=1,IF(UDDS!E1527="","",UDDS!E1527),IF($A$20=2,IF('FTP-75'!E1527="","",'FTP-75'!E1527),IF($A$20=3, IF('US06'!E1527="","",'US06'!E1527),IF($A$20=4, IF(NEDC!D1527="","", NEDC!D1527),IF($A$20=5, IF('JPN10-15'!D1527="","",'JPN10-15'!D1527),IF($A$20=6, IF(WLTC!E1527="","", WLTC!E1527),IF($A$20=7, IF('New Cycle 1'!D1527="","", 'New Cycle 1'!D1527),IF($A$20=8, IF('New Cycle 2'!D1527="","", 'New Cycle 2'!D1527),IF($A$20=9, IF('New Cycle 3'!D1527="","", 'New Cycle 3'!D1527),"")))))))))</f>
        <v/>
      </c>
      <c r="T1527" s="32" t="str">
        <f>IF($A$20=1,IF(UDDS!F1527="","",UDDS!F1527),IF($A$20=2,IF('FTP-75'!F1527="","",'FTP-75'!F1527),IF($A$20=3, IF('US06'!F1527="","",'US06'!F1527),IF($A$20=4, IF(NEDC!E1527="","", NEDC!E1527),IF($A$20=5, IF('JPN10-15'!E1527="","",'JPN10-15'!E1527),IF($A$20=6, IF(WLTC!F1527="","", WLTC!F1527),IF($A$20=7, IF('New Cycle 1'!E1527="","", 'New Cycle 1'!E1527),IF($A$20=8, IF('New Cycle 2'!E1527="","", 'New Cycle 2'!E1527),IF($A$20=9, IF('New Cycle 3'!E1527="","", 'New Cycle 3'!E1527),"")))))))))</f>
        <v/>
      </c>
      <c r="U1527" s="32" t="str">
        <f>IF($A$20=1,IF(UDDS!G1527="","",UDDS!G1527),IF($A$20=2,IF('FTP-75'!G1527="","",'FTP-75'!G1527),IF($A$20=3, IF('US06'!G1527="","",'US06'!G1527),IF($A$20=4, IF(NEDC!F1527="","", NEDC!F1527),IF($A$20=5, IF('JPN10-15'!F1527="","",'JPN10-15'!F1527),IF($A$20=6, IF(WLTC!G1527="","", WLTC!G1527),IF($A$20=7, IF('New Cycle 1'!F1527="","", 'New Cycle 1'!F1527),IF($A$20=8, IF('New Cycle 2'!F1527="","", 'New Cycle 2'!F1527),IF($A$20=9, IF('New Cycle 3'!F1527="","", 'New Cycle 3'!F1527),"")))))))))</f>
        <v/>
      </c>
    </row>
    <row r="1528" spans="16:21" x14ac:dyDescent="0.25">
      <c r="P1528" s="8" t="str">
        <f>IF($A$20=1,IF(UDDS!A1528="","",UDDS!A1528),IF($A$20=2,IF('FTP-75'!A1528="","",'FTP-75'!A1528),IF($A$20=3, IF('US06'!A1528="","",'US06'!A1528),IF($A$20=4, IF(NEDC!A1528="","", NEDC!A1528),IF($A$20=5, IF('JPN10-15'!A1528="","",'JPN10-15'!A1528),IF($A$20=6, IF(WLTC!B1528="","", WLTC!B1528),IF($A$20=7, IF('New Cycle 1'!A1528="","", 'New Cycle 1'!A1528),IF($A$20=8, IF('New Cycle 2'!A1528="","", 'New Cycle 3'!A1528),IF($A$20=9, IF('New Cycle 3'!A1528="","", 'New Cycle 3'!A1528),"")))))))))</f>
        <v/>
      </c>
      <c r="Q1528" s="32" t="str">
        <f>IF($A$20=1,IF(UDDS!C1528="","",UDDS!C1528),IF($A$20=2,IF('FTP-75'!C1528="","",'FTP-75'!C1528),IF($A$20=3, IF('US06'!C1528="","",'US06'!C1528),IF($A$20=4, IF(NEDC!B1528="","", NEDC!B1528),IF($A$20=5, IF('JPN10-15'!B1528="","",'JPN10-15'!B1528),IF($A$20=6, IF(WLTC!C1528="","", WLTC!C1528),IF($A$20=7, IF('New Cycle 1'!B1528="","", 'New Cycle 1'!B1528),IF($A$20=8, IF('New Cycle 2'!B1528="","", 'New Cycle 2'!B1528),IF($A$20=9, IF('New Cycle 3'!B1528="","", 'New Cycle 3'!B1528),"")))))))))</f>
        <v/>
      </c>
      <c r="R1528" s="32" t="str">
        <f>IF($A$20=1,IF(UDDS!D1528="","",UDDS!D1528),IF($A$20=2,IF('FTP-75'!D1528="","",'FTP-75'!D1528),IF($A$20=3, IF('US06'!D1528="","",'US06'!D1528),IF($A$20=4, IF(NEDC!C1528="","", NEDC!C1528),IF($A$20=5, IF('JPN10-15'!C1528="","",'JPN10-15'!C1528),IF($A$20=6, IF(WLTC!D1528="","", WLTC!D1528),IF($A$20=7, IF('New Cycle 1'!C1528="","", 'New Cycle 1'!C1528),IF($A$20=8, IF('New Cycle 2'!C1528="","", 'New Cycle 2'!C1528),IF($A$20=9, IF('New Cycle 3'!C1528="","", 'New Cycle 3'!C1528),"")))))))))</f>
        <v/>
      </c>
      <c r="S1528" s="32" t="str">
        <f>IF($A$20=1,IF(UDDS!E1528="","",UDDS!E1528),IF($A$20=2,IF('FTP-75'!E1528="","",'FTP-75'!E1528),IF($A$20=3, IF('US06'!E1528="","",'US06'!E1528),IF($A$20=4, IF(NEDC!D1528="","", NEDC!D1528),IF($A$20=5, IF('JPN10-15'!D1528="","",'JPN10-15'!D1528),IF($A$20=6, IF(WLTC!E1528="","", WLTC!E1528),IF($A$20=7, IF('New Cycle 1'!D1528="","", 'New Cycle 1'!D1528),IF($A$20=8, IF('New Cycle 2'!D1528="","", 'New Cycle 2'!D1528),IF($A$20=9, IF('New Cycle 3'!D1528="","", 'New Cycle 3'!D1528),"")))))))))</f>
        <v/>
      </c>
      <c r="T1528" s="32" t="str">
        <f>IF($A$20=1,IF(UDDS!F1528="","",UDDS!F1528),IF($A$20=2,IF('FTP-75'!F1528="","",'FTP-75'!F1528),IF($A$20=3, IF('US06'!F1528="","",'US06'!F1528),IF($A$20=4, IF(NEDC!E1528="","", NEDC!E1528),IF($A$20=5, IF('JPN10-15'!E1528="","",'JPN10-15'!E1528),IF($A$20=6, IF(WLTC!F1528="","", WLTC!F1528),IF($A$20=7, IF('New Cycle 1'!E1528="","", 'New Cycle 1'!E1528),IF($A$20=8, IF('New Cycle 2'!E1528="","", 'New Cycle 2'!E1528),IF($A$20=9, IF('New Cycle 3'!E1528="","", 'New Cycle 3'!E1528),"")))))))))</f>
        <v/>
      </c>
      <c r="U1528" s="32" t="str">
        <f>IF($A$20=1,IF(UDDS!G1528="","",UDDS!G1528),IF($A$20=2,IF('FTP-75'!G1528="","",'FTP-75'!G1528),IF($A$20=3, IF('US06'!G1528="","",'US06'!G1528),IF($A$20=4, IF(NEDC!F1528="","", NEDC!F1528),IF($A$20=5, IF('JPN10-15'!F1528="","",'JPN10-15'!F1528),IF($A$20=6, IF(WLTC!G1528="","", WLTC!G1528),IF($A$20=7, IF('New Cycle 1'!F1528="","", 'New Cycle 1'!F1528),IF($A$20=8, IF('New Cycle 2'!F1528="","", 'New Cycle 2'!F1528),IF($A$20=9, IF('New Cycle 3'!F1528="","", 'New Cycle 3'!F1528),"")))))))))</f>
        <v/>
      </c>
    </row>
    <row r="1529" spans="16:21" x14ac:dyDescent="0.25">
      <c r="P1529" s="8" t="str">
        <f>IF($A$20=1,IF(UDDS!A1529="","",UDDS!A1529),IF($A$20=2,IF('FTP-75'!A1529="","",'FTP-75'!A1529),IF($A$20=3, IF('US06'!A1529="","",'US06'!A1529),IF($A$20=4, IF(NEDC!A1529="","", NEDC!A1529),IF($A$20=5, IF('JPN10-15'!A1529="","",'JPN10-15'!A1529),IF($A$20=6, IF(WLTC!B1529="","", WLTC!B1529),IF($A$20=7, IF('New Cycle 1'!A1529="","", 'New Cycle 1'!A1529),IF($A$20=8, IF('New Cycle 2'!A1529="","", 'New Cycle 3'!A1529),IF($A$20=9, IF('New Cycle 3'!A1529="","", 'New Cycle 3'!A1529),"")))))))))</f>
        <v/>
      </c>
      <c r="Q1529" s="32" t="str">
        <f>IF($A$20=1,IF(UDDS!C1529="","",UDDS!C1529),IF($A$20=2,IF('FTP-75'!C1529="","",'FTP-75'!C1529),IF($A$20=3, IF('US06'!C1529="","",'US06'!C1529),IF($A$20=4, IF(NEDC!B1529="","", NEDC!B1529),IF($A$20=5, IF('JPN10-15'!B1529="","",'JPN10-15'!B1529),IF($A$20=6, IF(WLTC!C1529="","", WLTC!C1529),IF($A$20=7, IF('New Cycle 1'!B1529="","", 'New Cycle 1'!B1529),IF($A$20=8, IF('New Cycle 2'!B1529="","", 'New Cycle 2'!B1529),IF($A$20=9, IF('New Cycle 3'!B1529="","", 'New Cycle 3'!B1529),"")))))))))</f>
        <v/>
      </c>
      <c r="R1529" s="32" t="str">
        <f>IF($A$20=1,IF(UDDS!D1529="","",UDDS!D1529),IF($A$20=2,IF('FTP-75'!D1529="","",'FTP-75'!D1529),IF($A$20=3, IF('US06'!D1529="","",'US06'!D1529),IF($A$20=4, IF(NEDC!C1529="","", NEDC!C1529),IF($A$20=5, IF('JPN10-15'!C1529="","",'JPN10-15'!C1529),IF($A$20=6, IF(WLTC!D1529="","", WLTC!D1529),IF($A$20=7, IF('New Cycle 1'!C1529="","", 'New Cycle 1'!C1529),IF($A$20=8, IF('New Cycle 2'!C1529="","", 'New Cycle 2'!C1529),IF($A$20=9, IF('New Cycle 3'!C1529="","", 'New Cycle 3'!C1529),"")))))))))</f>
        <v/>
      </c>
      <c r="S1529" s="32" t="str">
        <f>IF($A$20=1,IF(UDDS!E1529="","",UDDS!E1529),IF($A$20=2,IF('FTP-75'!E1529="","",'FTP-75'!E1529),IF($A$20=3, IF('US06'!E1529="","",'US06'!E1529),IF($A$20=4, IF(NEDC!D1529="","", NEDC!D1529),IF($A$20=5, IF('JPN10-15'!D1529="","",'JPN10-15'!D1529),IF($A$20=6, IF(WLTC!E1529="","", WLTC!E1529),IF($A$20=7, IF('New Cycle 1'!D1529="","", 'New Cycle 1'!D1529),IF($A$20=8, IF('New Cycle 2'!D1529="","", 'New Cycle 2'!D1529),IF($A$20=9, IF('New Cycle 3'!D1529="","", 'New Cycle 3'!D1529),"")))))))))</f>
        <v/>
      </c>
      <c r="T1529" s="32" t="str">
        <f>IF($A$20=1,IF(UDDS!F1529="","",UDDS!F1529),IF($A$20=2,IF('FTP-75'!F1529="","",'FTP-75'!F1529),IF($A$20=3, IF('US06'!F1529="","",'US06'!F1529),IF($A$20=4, IF(NEDC!E1529="","", NEDC!E1529),IF($A$20=5, IF('JPN10-15'!E1529="","",'JPN10-15'!E1529),IF($A$20=6, IF(WLTC!F1529="","", WLTC!F1529),IF($A$20=7, IF('New Cycle 1'!E1529="","", 'New Cycle 1'!E1529),IF($A$20=8, IF('New Cycle 2'!E1529="","", 'New Cycle 2'!E1529),IF($A$20=9, IF('New Cycle 3'!E1529="","", 'New Cycle 3'!E1529),"")))))))))</f>
        <v/>
      </c>
      <c r="U1529" s="32" t="str">
        <f>IF($A$20=1,IF(UDDS!G1529="","",UDDS!G1529),IF($A$20=2,IF('FTP-75'!G1529="","",'FTP-75'!G1529),IF($A$20=3, IF('US06'!G1529="","",'US06'!G1529),IF($A$20=4, IF(NEDC!F1529="","", NEDC!F1529),IF($A$20=5, IF('JPN10-15'!F1529="","",'JPN10-15'!F1529),IF($A$20=6, IF(WLTC!G1529="","", WLTC!G1529),IF($A$20=7, IF('New Cycle 1'!F1529="","", 'New Cycle 1'!F1529),IF($A$20=8, IF('New Cycle 2'!F1529="","", 'New Cycle 2'!F1529),IF($A$20=9, IF('New Cycle 3'!F1529="","", 'New Cycle 3'!F1529),"")))))))))</f>
        <v/>
      </c>
    </row>
    <row r="1530" spans="16:21" x14ac:dyDescent="0.25">
      <c r="P1530" s="8" t="str">
        <f>IF($A$20=1,IF(UDDS!A1530="","",UDDS!A1530),IF($A$20=2,IF('FTP-75'!A1530="","",'FTP-75'!A1530),IF($A$20=3, IF('US06'!A1530="","",'US06'!A1530),IF($A$20=4, IF(NEDC!A1530="","", NEDC!A1530),IF($A$20=5, IF('JPN10-15'!A1530="","",'JPN10-15'!A1530),IF($A$20=6, IF(WLTC!B1530="","", WLTC!B1530),IF($A$20=7, IF('New Cycle 1'!A1530="","", 'New Cycle 1'!A1530),IF($A$20=8, IF('New Cycle 2'!A1530="","", 'New Cycle 3'!A1530),IF($A$20=9, IF('New Cycle 3'!A1530="","", 'New Cycle 3'!A1530),"")))))))))</f>
        <v/>
      </c>
      <c r="Q1530" s="32" t="str">
        <f>IF($A$20=1,IF(UDDS!C1530="","",UDDS!C1530),IF($A$20=2,IF('FTP-75'!C1530="","",'FTP-75'!C1530),IF($A$20=3, IF('US06'!C1530="","",'US06'!C1530),IF($A$20=4, IF(NEDC!B1530="","", NEDC!B1530),IF($A$20=5, IF('JPN10-15'!B1530="","",'JPN10-15'!B1530),IF($A$20=6, IF(WLTC!C1530="","", WLTC!C1530),IF($A$20=7, IF('New Cycle 1'!B1530="","", 'New Cycle 1'!B1530),IF($A$20=8, IF('New Cycle 2'!B1530="","", 'New Cycle 2'!B1530),IF($A$20=9, IF('New Cycle 3'!B1530="","", 'New Cycle 3'!B1530),"")))))))))</f>
        <v/>
      </c>
      <c r="R1530" s="32" t="str">
        <f>IF($A$20=1,IF(UDDS!D1530="","",UDDS!D1530),IF($A$20=2,IF('FTP-75'!D1530="","",'FTP-75'!D1530),IF($A$20=3, IF('US06'!D1530="","",'US06'!D1530),IF($A$20=4, IF(NEDC!C1530="","", NEDC!C1530),IF($A$20=5, IF('JPN10-15'!C1530="","",'JPN10-15'!C1530),IF($A$20=6, IF(WLTC!D1530="","", WLTC!D1530),IF($A$20=7, IF('New Cycle 1'!C1530="","", 'New Cycle 1'!C1530),IF($A$20=8, IF('New Cycle 2'!C1530="","", 'New Cycle 2'!C1530),IF($A$20=9, IF('New Cycle 3'!C1530="","", 'New Cycle 3'!C1530),"")))))))))</f>
        <v/>
      </c>
      <c r="S1530" s="32" t="str">
        <f>IF($A$20=1,IF(UDDS!E1530="","",UDDS!E1530),IF($A$20=2,IF('FTP-75'!E1530="","",'FTP-75'!E1530),IF($A$20=3, IF('US06'!E1530="","",'US06'!E1530),IF($A$20=4, IF(NEDC!D1530="","", NEDC!D1530),IF($A$20=5, IF('JPN10-15'!D1530="","",'JPN10-15'!D1530),IF($A$20=6, IF(WLTC!E1530="","", WLTC!E1530),IF($A$20=7, IF('New Cycle 1'!D1530="","", 'New Cycle 1'!D1530),IF($A$20=8, IF('New Cycle 2'!D1530="","", 'New Cycle 2'!D1530),IF($A$20=9, IF('New Cycle 3'!D1530="","", 'New Cycle 3'!D1530),"")))))))))</f>
        <v/>
      </c>
      <c r="T1530" s="32" t="str">
        <f>IF($A$20=1,IF(UDDS!F1530="","",UDDS!F1530),IF($A$20=2,IF('FTP-75'!F1530="","",'FTP-75'!F1530),IF($A$20=3, IF('US06'!F1530="","",'US06'!F1530),IF($A$20=4, IF(NEDC!E1530="","", NEDC!E1530),IF($A$20=5, IF('JPN10-15'!E1530="","",'JPN10-15'!E1530),IF($A$20=6, IF(WLTC!F1530="","", WLTC!F1530),IF($A$20=7, IF('New Cycle 1'!E1530="","", 'New Cycle 1'!E1530),IF($A$20=8, IF('New Cycle 2'!E1530="","", 'New Cycle 2'!E1530),IF($A$20=9, IF('New Cycle 3'!E1530="","", 'New Cycle 3'!E1530),"")))))))))</f>
        <v/>
      </c>
      <c r="U1530" s="32" t="str">
        <f>IF($A$20=1,IF(UDDS!G1530="","",UDDS!G1530),IF($A$20=2,IF('FTP-75'!G1530="","",'FTP-75'!G1530),IF($A$20=3, IF('US06'!G1530="","",'US06'!G1530),IF($A$20=4, IF(NEDC!F1530="","", NEDC!F1530),IF($A$20=5, IF('JPN10-15'!F1530="","",'JPN10-15'!F1530),IF($A$20=6, IF(WLTC!G1530="","", WLTC!G1530),IF($A$20=7, IF('New Cycle 1'!F1530="","", 'New Cycle 1'!F1530),IF($A$20=8, IF('New Cycle 2'!F1530="","", 'New Cycle 2'!F1530),IF($A$20=9, IF('New Cycle 3'!F1530="","", 'New Cycle 3'!F1530),"")))))))))</f>
        <v/>
      </c>
    </row>
    <row r="1531" spans="16:21" x14ac:dyDescent="0.25">
      <c r="P1531" s="8" t="str">
        <f>IF($A$20=1,IF(UDDS!A1531="","",UDDS!A1531),IF($A$20=2,IF('FTP-75'!A1531="","",'FTP-75'!A1531),IF($A$20=3, IF('US06'!A1531="","",'US06'!A1531),IF($A$20=4, IF(NEDC!A1531="","", NEDC!A1531),IF($A$20=5, IF('JPN10-15'!A1531="","",'JPN10-15'!A1531),IF($A$20=6, IF(WLTC!B1531="","", WLTC!B1531),IF($A$20=7, IF('New Cycle 1'!A1531="","", 'New Cycle 1'!A1531),IF($A$20=8, IF('New Cycle 2'!A1531="","", 'New Cycle 3'!A1531),IF($A$20=9, IF('New Cycle 3'!A1531="","", 'New Cycle 3'!A1531),"")))))))))</f>
        <v/>
      </c>
      <c r="Q1531" s="32" t="str">
        <f>IF($A$20=1,IF(UDDS!C1531="","",UDDS!C1531),IF($A$20=2,IF('FTP-75'!C1531="","",'FTP-75'!C1531),IF($A$20=3, IF('US06'!C1531="","",'US06'!C1531),IF($A$20=4, IF(NEDC!B1531="","", NEDC!B1531),IF($A$20=5, IF('JPN10-15'!B1531="","",'JPN10-15'!B1531),IF($A$20=6, IF(WLTC!C1531="","", WLTC!C1531),IF($A$20=7, IF('New Cycle 1'!B1531="","", 'New Cycle 1'!B1531),IF($A$20=8, IF('New Cycle 2'!B1531="","", 'New Cycle 2'!B1531),IF($A$20=9, IF('New Cycle 3'!B1531="","", 'New Cycle 3'!B1531),"")))))))))</f>
        <v/>
      </c>
      <c r="R1531" s="32" t="str">
        <f>IF($A$20=1,IF(UDDS!D1531="","",UDDS!D1531),IF($A$20=2,IF('FTP-75'!D1531="","",'FTP-75'!D1531),IF($A$20=3, IF('US06'!D1531="","",'US06'!D1531),IF($A$20=4, IF(NEDC!C1531="","", NEDC!C1531),IF($A$20=5, IF('JPN10-15'!C1531="","",'JPN10-15'!C1531),IF($A$20=6, IF(WLTC!D1531="","", WLTC!D1531),IF($A$20=7, IF('New Cycle 1'!C1531="","", 'New Cycle 1'!C1531),IF($A$20=8, IF('New Cycle 2'!C1531="","", 'New Cycle 2'!C1531),IF($A$20=9, IF('New Cycle 3'!C1531="","", 'New Cycle 3'!C1531),"")))))))))</f>
        <v/>
      </c>
      <c r="S1531" s="32" t="str">
        <f>IF($A$20=1,IF(UDDS!E1531="","",UDDS!E1531),IF($A$20=2,IF('FTP-75'!E1531="","",'FTP-75'!E1531),IF($A$20=3, IF('US06'!E1531="","",'US06'!E1531),IF($A$20=4, IF(NEDC!D1531="","", NEDC!D1531),IF($A$20=5, IF('JPN10-15'!D1531="","",'JPN10-15'!D1531),IF($A$20=6, IF(WLTC!E1531="","", WLTC!E1531),IF($A$20=7, IF('New Cycle 1'!D1531="","", 'New Cycle 1'!D1531),IF($A$20=8, IF('New Cycle 2'!D1531="","", 'New Cycle 2'!D1531),IF($A$20=9, IF('New Cycle 3'!D1531="","", 'New Cycle 3'!D1531),"")))))))))</f>
        <v/>
      </c>
      <c r="T1531" s="32" t="str">
        <f>IF($A$20=1,IF(UDDS!F1531="","",UDDS!F1531),IF($A$20=2,IF('FTP-75'!F1531="","",'FTP-75'!F1531),IF($A$20=3, IF('US06'!F1531="","",'US06'!F1531),IF($A$20=4, IF(NEDC!E1531="","", NEDC!E1531),IF($A$20=5, IF('JPN10-15'!E1531="","",'JPN10-15'!E1531),IF($A$20=6, IF(WLTC!F1531="","", WLTC!F1531),IF($A$20=7, IF('New Cycle 1'!E1531="","", 'New Cycle 1'!E1531),IF($A$20=8, IF('New Cycle 2'!E1531="","", 'New Cycle 2'!E1531),IF($A$20=9, IF('New Cycle 3'!E1531="","", 'New Cycle 3'!E1531),"")))))))))</f>
        <v/>
      </c>
      <c r="U1531" s="32" t="str">
        <f>IF($A$20=1,IF(UDDS!G1531="","",UDDS!G1531),IF($A$20=2,IF('FTP-75'!G1531="","",'FTP-75'!G1531),IF($A$20=3, IF('US06'!G1531="","",'US06'!G1531),IF($A$20=4, IF(NEDC!F1531="","", NEDC!F1531),IF($A$20=5, IF('JPN10-15'!F1531="","",'JPN10-15'!F1531),IF($A$20=6, IF(WLTC!G1531="","", WLTC!G1531),IF($A$20=7, IF('New Cycle 1'!F1531="","", 'New Cycle 1'!F1531),IF($A$20=8, IF('New Cycle 2'!F1531="","", 'New Cycle 2'!F1531),IF($A$20=9, IF('New Cycle 3'!F1531="","", 'New Cycle 3'!F1531),"")))))))))</f>
        <v/>
      </c>
    </row>
    <row r="1532" spans="16:21" x14ac:dyDescent="0.25">
      <c r="P1532" s="8" t="str">
        <f>IF($A$20=1,IF(UDDS!A1532="","",UDDS!A1532),IF($A$20=2,IF('FTP-75'!A1532="","",'FTP-75'!A1532),IF($A$20=3, IF('US06'!A1532="","",'US06'!A1532),IF($A$20=4, IF(NEDC!A1532="","", NEDC!A1532),IF($A$20=5, IF('JPN10-15'!A1532="","",'JPN10-15'!A1532),IF($A$20=6, IF(WLTC!B1532="","", WLTC!B1532),IF($A$20=7, IF('New Cycle 1'!A1532="","", 'New Cycle 1'!A1532),IF($A$20=8, IF('New Cycle 2'!A1532="","", 'New Cycle 3'!A1532),IF($A$20=9, IF('New Cycle 3'!A1532="","", 'New Cycle 3'!A1532),"")))))))))</f>
        <v/>
      </c>
      <c r="Q1532" s="32" t="str">
        <f>IF($A$20=1,IF(UDDS!C1532="","",UDDS!C1532),IF($A$20=2,IF('FTP-75'!C1532="","",'FTP-75'!C1532),IF($A$20=3, IF('US06'!C1532="","",'US06'!C1532),IF($A$20=4, IF(NEDC!B1532="","", NEDC!B1532),IF($A$20=5, IF('JPN10-15'!B1532="","",'JPN10-15'!B1532),IF($A$20=6, IF(WLTC!C1532="","", WLTC!C1532),IF($A$20=7, IF('New Cycle 1'!B1532="","", 'New Cycle 1'!B1532),IF($A$20=8, IF('New Cycle 2'!B1532="","", 'New Cycle 2'!B1532),IF($A$20=9, IF('New Cycle 3'!B1532="","", 'New Cycle 3'!B1532),"")))))))))</f>
        <v/>
      </c>
      <c r="R1532" s="32" t="str">
        <f>IF($A$20=1,IF(UDDS!D1532="","",UDDS!D1532),IF($A$20=2,IF('FTP-75'!D1532="","",'FTP-75'!D1532),IF($A$20=3, IF('US06'!D1532="","",'US06'!D1532),IF($A$20=4, IF(NEDC!C1532="","", NEDC!C1532),IF($A$20=5, IF('JPN10-15'!C1532="","",'JPN10-15'!C1532),IF($A$20=6, IF(WLTC!D1532="","", WLTC!D1532),IF($A$20=7, IF('New Cycle 1'!C1532="","", 'New Cycle 1'!C1532),IF($A$20=8, IF('New Cycle 2'!C1532="","", 'New Cycle 2'!C1532),IF($A$20=9, IF('New Cycle 3'!C1532="","", 'New Cycle 3'!C1532),"")))))))))</f>
        <v/>
      </c>
      <c r="S1532" s="32" t="str">
        <f>IF($A$20=1,IF(UDDS!E1532="","",UDDS!E1532),IF($A$20=2,IF('FTP-75'!E1532="","",'FTP-75'!E1532),IF($A$20=3, IF('US06'!E1532="","",'US06'!E1532),IF($A$20=4, IF(NEDC!D1532="","", NEDC!D1532),IF($A$20=5, IF('JPN10-15'!D1532="","",'JPN10-15'!D1532),IF($A$20=6, IF(WLTC!E1532="","", WLTC!E1532),IF($A$20=7, IF('New Cycle 1'!D1532="","", 'New Cycle 1'!D1532),IF($A$20=8, IF('New Cycle 2'!D1532="","", 'New Cycle 2'!D1532),IF($A$20=9, IF('New Cycle 3'!D1532="","", 'New Cycle 3'!D1532),"")))))))))</f>
        <v/>
      </c>
      <c r="T1532" s="32" t="str">
        <f>IF($A$20=1,IF(UDDS!F1532="","",UDDS!F1532),IF($A$20=2,IF('FTP-75'!F1532="","",'FTP-75'!F1532),IF($A$20=3, IF('US06'!F1532="","",'US06'!F1532),IF($A$20=4, IF(NEDC!E1532="","", NEDC!E1532),IF($A$20=5, IF('JPN10-15'!E1532="","",'JPN10-15'!E1532),IF($A$20=6, IF(WLTC!F1532="","", WLTC!F1532),IF($A$20=7, IF('New Cycle 1'!E1532="","", 'New Cycle 1'!E1532),IF($A$20=8, IF('New Cycle 2'!E1532="","", 'New Cycle 2'!E1532),IF($A$20=9, IF('New Cycle 3'!E1532="","", 'New Cycle 3'!E1532),"")))))))))</f>
        <v/>
      </c>
      <c r="U1532" s="32" t="str">
        <f>IF($A$20=1,IF(UDDS!G1532="","",UDDS!G1532),IF($A$20=2,IF('FTP-75'!G1532="","",'FTP-75'!G1532),IF($A$20=3, IF('US06'!G1532="","",'US06'!G1532),IF($A$20=4, IF(NEDC!F1532="","", NEDC!F1532),IF($A$20=5, IF('JPN10-15'!F1532="","",'JPN10-15'!F1532),IF($A$20=6, IF(WLTC!G1532="","", WLTC!G1532),IF($A$20=7, IF('New Cycle 1'!F1532="","", 'New Cycle 1'!F1532),IF($A$20=8, IF('New Cycle 2'!F1532="","", 'New Cycle 2'!F1532),IF($A$20=9, IF('New Cycle 3'!F1532="","", 'New Cycle 3'!F1532),"")))))))))</f>
        <v/>
      </c>
    </row>
    <row r="1533" spans="16:21" x14ac:dyDescent="0.25">
      <c r="P1533" s="8" t="str">
        <f>IF($A$20=1,IF(UDDS!A1533="","",UDDS!A1533),IF($A$20=2,IF('FTP-75'!A1533="","",'FTP-75'!A1533),IF($A$20=3, IF('US06'!A1533="","",'US06'!A1533),IF($A$20=4, IF(NEDC!A1533="","", NEDC!A1533),IF($A$20=5, IF('JPN10-15'!A1533="","",'JPN10-15'!A1533),IF($A$20=6, IF(WLTC!B1533="","", WLTC!B1533),IF($A$20=7, IF('New Cycle 1'!A1533="","", 'New Cycle 1'!A1533),IF($A$20=8, IF('New Cycle 2'!A1533="","", 'New Cycle 3'!A1533),IF($A$20=9, IF('New Cycle 3'!A1533="","", 'New Cycle 3'!A1533),"")))))))))</f>
        <v/>
      </c>
      <c r="Q1533" s="32" t="str">
        <f>IF($A$20=1,IF(UDDS!C1533="","",UDDS!C1533),IF($A$20=2,IF('FTP-75'!C1533="","",'FTP-75'!C1533),IF($A$20=3, IF('US06'!C1533="","",'US06'!C1533),IF($A$20=4, IF(NEDC!B1533="","", NEDC!B1533),IF($A$20=5, IF('JPN10-15'!B1533="","",'JPN10-15'!B1533),IF($A$20=6, IF(WLTC!C1533="","", WLTC!C1533),IF($A$20=7, IF('New Cycle 1'!B1533="","", 'New Cycle 1'!B1533),IF($A$20=8, IF('New Cycle 2'!B1533="","", 'New Cycle 2'!B1533),IF($A$20=9, IF('New Cycle 3'!B1533="","", 'New Cycle 3'!B1533),"")))))))))</f>
        <v/>
      </c>
      <c r="R1533" s="32" t="str">
        <f>IF($A$20=1,IF(UDDS!D1533="","",UDDS!D1533),IF($A$20=2,IF('FTP-75'!D1533="","",'FTP-75'!D1533),IF($A$20=3, IF('US06'!D1533="","",'US06'!D1533),IF($A$20=4, IF(NEDC!C1533="","", NEDC!C1533),IF($A$20=5, IF('JPN10-15'!C1533="","",'JPN10-15'!C1533),IF($A$20=6, IF(WLTC!D1533="","", WLTC!D1533),IF($A$20=7, IF('New Cycle 1'!C1533="","", 'New Cycle 1'!C1533),IF($A$20=8, IF('New Cycle 2'!C1533="","", 'New Cycle 2'!C1533),IF($A$20=9, IF('New Cycle 3'!C1533="","", 'New Cycle 3'!C1533),"")))))))))</f>
        <v/>
      </c>
      <c r="S1533" s="32" t="str">
        <f>IF($A$20=1,IF(UDDS!E1533="","",UDDS!E1533),IF($A$20=2,IF('FTP-75'!E1533="","",'FTP-75'!E1533),IF($A$20=3, IF('US06'!E1533="","",'US06'!E1533),IF($A$20=4, IF(NEDC!D1533="","", NEDC!D1533),IF($A$20=5, IF('JPN10-15'!D1533="","",'JPN10-15'!D1533),IF($A$20=6, IF(WLTC!E1533="","", WLTC!E1533),IF($A$20=7, IF('New Cycle 1'!D1533="","", 'New Cycle 1'!D1533),IF($A$20=8, IF('New Cycle 2'!D1533="","", 'New Cycle 2'!D1533),IF($A$20=9, IF('New Cycle 3'!D1533="","", 'New Cycle 3'!D1533),"")))))))))</f>
        <v/>
      </c>
      <c r="T1533" s="32" t="str">
        <f>IF($A$20=1,IF(UDDS!F1533="","",UDDS!F1533),IF($A$20=2,IF('FTP-75'!F1533="","",'FTP-75'!F1533),IF($A$20=3, IF('US06'!F1533="","",'US06'!F1533),IF($A$20=4, IF(NEDC!E1533="","", NEDC!E1533),IF($A$20=5, IF('JPN10-15'!E1533="","",'JPN10-15'!E1533),IF($A$20=6, IF(WLTC!F1533="","", WLTC!F1533),IF($A$20=7, IF('New Cycle 1'!E1533="","", 'New Cycle 1'!E1533),IF($A$20=8, IF('New Cycle 2'!E1533="","", 'New Cycle 2'!E1533),IF($A$20=9, IF('New Cycle 3'!E1533="","", 'New Cycle 3'!E1533),"")))))))))</f>
        <v/>
      </c>
      <c r="U1533" s="32" t="str">
        <f>IF($A$20=1,IF(UDDS!G1533="","",UDDS!G1533),IF($A$20=2,IF('FTP-75'!G1533="","",'FTP-75'!G1533),IF($A$20=3, IF('US06'!G1533="","",'US06'!G1533),IF($A$20=4, IF(NEDC!F1533="","", NEDC!F1533),IF($A$20=5, IF('JPN10-15'!F1533="","",'JPN10-15'!F1533),IF($A$20=6, IF(WLTC!G1533="","", WLTC!G1533),IF($A$20=7, IF('New Cycle 1'!F1533="","", 'New Cycle 1'!F1533),IF($A$20=8, IF('New Cycle 2'!F1533="","", 'New Cycle 2'!F1533),IF($A$20=9, IF('New Cycle 3'!F1533="","", 'New Cycle 3'!F1533),"")))))))))</f>
        <v/>
      </c>
    </row>
    <row r="1534" spans="16:21" x14ac:dyDescent="0.25">
      <c r="P1534" s="8" t="str">
        <f>IF($A$20=1,IF(UDDS!A1534="","",UDDS!A1534),IF($A$20=2,IF('FTP-75'!A1534="","",'FTP-75'!A1534),IF($A$20=3, IF('US06'!A1534="","",'US06'!A1534),IF($A$20=4, IF(NEDC!A1534="","", NEDC!A1534),IF($A$20=5, IF('JPN10-15'!A1534="","",'JPN10-15'!A1534),IF($A$20=6, IF(WLTC!B1534="","", WLTC!B1534),IF($A$20=7, IF('New Cycle 1'!A1534="","", 'New Cycle 1'!A1534),IF($A$20=8, IF('New Cycle 2'!A1534="","", 'New Cycle 3'!A1534),IF($A$20=9, IF('New Cycle 3'!A1534="","", 'New Cycle 3'!A1534),"")))))))))</f>
        <v/>
      </c>
      <c r="Q1534" s="32" t="str">
        <f>IF($A$20=1,IF(UDDS!C1534="","",UDDS!C1534),IF($A$20=2,IF('FTP-75'!C1534="","",'FTP-75'!C1534),IF($A$20=3, IF('US06'!C1534="","",'US06'!C1534),IF($A$20=4, IF(NEDC!B1534="","", NEDC!B1534),IF($A$20=5, IF('JPN10-15'!B1534="","",'JPN10-15'!B1534),IF($A$20=6, IF(WLTC!C1534="","", WLTC!C1534),IF($A$20=7, IF('New Cycle 1'!B1534="","", 'New Cycle 1'!B1534),IF($A$20=8, IF('New Cycle 2'!B1534="","", 'New Cycle 2'!B1534),IF($A$20=9, IF('New Cycle 3'!B1534="","", 'New Cycle 3'!B1534),"")))))))))</f>
        <v/>
      </c>
      <c r="R1534" s="32" t="str">
        <f>IF($A$20=1,IF(UDDS!D1534="","",UDDS!D1534),IF($A$20=2,IF('FTP-75'!D1534="","",'FTP-75'!D1534),IF($A$20=3, IF('US06'!D1534="","",'US06'!D1534),IF($A$20=4, IF(NEDC!C1534="","", NEDC!C1534),IF($A$20=5, IF('JPN10-15'!C1534="","",'JPN10-15'!C1534),IF($A$20=6, IF(WLTC!D1534="","", WLTC!D1534),IF($A$20=7, IF('New Cycle 1'!C1534="","", 'New Cycle 1'!C1534),IF($A$20=8, IF('New Cycle 2'!C1534="","", 'New Cycle 2'!C1534),IF($A$20=9, IF('New Cycle 3'!C1534="","", 'New Cycle 3'!C1534),"")))))))))</f>
        <v/>
      </c>
      <c r="S1534" s="32" t="str">
        <f>IF($A$20=1,IF(UDDS!E1534="","",UDDS!E1534),IF($A$20=2,IF('FTP-75'!E1534="","",'FTP-75'!E1534),IF($A$20=3, IF('US06'!E1534="","",'US06'!E1534),IF($A$20=4, IF(NEDC!D1534="","", NEDC!D1534),IF($A$20=5, IF('JPN10-15'!D1534="","",'JPN10-15'!D1534),IF($A$20=6, IF(WLTC!E1534="","", WLTC!E1534),IF($A$20=7, IF('New Cycle 1'!D1534="","", 'New Cycle 1'!D1534),IF($A$20=8, IF('New Cycle 2'!D1534="","", 'New Cycle 2'!D1534),IF($A$20=9, IF('New Cycle 3'!D1534="","", 'New Cycle 3'!D1534),"")))))))))</f>
        <v/>
      </c>
      <c r="T1534" s="32" t="str">
        <f>IF($A$20=1,IF(UDDS!F1534="","",UDDS!F1534),IF($A$20=2,IF('FTP-75'!F1534="","",'FTP-75'!F1534),IF($A$20=3, IF('US06'!F1534="","",'US06'!F1534),IF($A$20=4, IF(NEDC!E1534="","", NEDC!E1534),IF($A$20=5, IF('JPN10-15'!E1534="","",'JPN10-15'!E1534),IF($A$20=6, IF(WLTC!F1534="","", WLTC!F1534),IF($A$20=7, IF('New Cycle 1'!E1534="","", 'New Cycle 1'!E1534),IF($A$20=8, IF('New Cycle 2'!E1534="","", 'New Cycle 2'!E1534),IF($A$20=9, IF('New Cycle 3'!E1534="","", 'New Cycle 3'!E1534),"")))))))))</f>
        <v/>
      </c>
      <c r="U1534" s="32" t="str">
        <f>IF($A$20=1,IF(UDDS!G1534="","",UDDS!G1534),IF($A$20=2,IF('FTP-75'!G1534="","",'FTP-75'!G1534),IF($A$20=3, IF('US06'!G1534="","",'US06'!G1534),IF($A$20=4, IF(NEDC!F1534="","", NEDC!F1534),IF($A$20=5, IF('JPN10-15'!F1534="","",'JPN10-15'!F1534),IF($A$20=6, IF(WLTC!G1534="","", WLTC!G1534),IF($A$20=7, IF('New Cycle 1'!F1534="","", 'New Cycle 1'!F1534),IF($A$20=8, IF('New Cycle 2'!F1534="","", 'New Cycle 2'!F1534),IF($A$20=9, IF('New Cycle 3'!F1534="","", 'New Cycle 3'!F1534),"")))))))))</f>
        <v/>
      </c>
    </row>
    <row r="1535" spans="16:21" x14ac:dyDescent="0.25">
      <c r="P1535" s="8" t="str">
        <f>IF($A$20=1,IF(UDDS!A1535="","",UDDS!A1535),IF($A$20=2,IF('FTP-75'!A1535="","",'FTP-75'!A1535),IF($A$20=3, IF('US06'!A1535="","",'US06'!A1535),IF($A$20=4, IF(NEDC!A1535="","", NEDC!A1535),IF($A$20=5, IF('JPN10-15'!A1535="","",'JPN10-15'!A1535),IF($A$20=6, IF(WLTC!B1535="","", WLTC!B1535),IF($A$20=7, IF('New Cycle 1'!A1535="","", 'New Cycle 1'!A1535),IF($A$20=8, IF('New Cycle 2'!A1535="","", 'New Cycle 3'!A1535),IF($A$20=9, IF('New Cycle 3'!A1535="","", 'New Cycle 3'!A1535),"")))))))))</f>
        <v/>
      </c>
      <c r="Q1535" s="32" t="str">
        <f>IF($A$20=1,IF(UDDS!C1535="","",UDDS!C1535),IF($A$20=2,IF('FTP-75'!C1535="","",'FTP-75'!C1535),IF($A$20=3, IF('US06'!C1535="","",'US06'!C1535),IF($A$20=4, IF(NEDC!B1535="","", NEDC!B1535),IF($A$20=5, IF('JPN10-15'!B1535="","",'JPN10-15'!B1535),IF($A$20=6, IF(WLTC!C1535="","", WLTC!C1535),IF($A$20=7, IF('New Cycle 1'!B1535="","", 'New Cycle 1'!B1535),IF($A$20=8, IF('New Cycle 2'!B1535="","", 'New Cycle 2'!B1535),IF($A$20=9, IF('New Cycle 3'!B1535="","", 'New Cycle 3'!B1535),"")))))))))</f>
        <v/>
      </c>
      <c r="R1535" s="32" t="str">
        <f>IF($A$20=1,IF(UDDS!D1535="","",UDDS!D1535),IF($A$20=2,IF('FTP-75'!D1535="","",'FTP-75'!D1535),IF($A$20=3, IF('US06'!D1535="","",'US06'!D1535),IF($A$20=4, IF(NEDC!C1535="","", NEDC!C1535),IF($A$20=5, IF('JPN10-15'!C1535="","",'JPN10-15'!C1535),IF($A$20=6, IF(WLTC!D1535="","", WLTC!D1535),IF($A$20=7, IF('New Cycle 1'!C1535="","", 'New Cycle 1'!C1535),IF($A$20=8, IF('New Cycle 2'!C1535="","", 'New Cycle 2'!C1535),IF($A$20=9, IF('New Cycle 3'!C1535="","", 'New Cycle 3'!C1535),"")))))))))</f>
        <v/>
      </c>
      <c r="S1535" s="32" t="str">
        <f>IF($A$20=1,IF(UDDS!E1535="","",UDDS!E1535),IF($A$20=2,IF('FTP-75'!E1535="","",'FTP-75'!E1535),IF($A$20=3, IF('US06'!E1535="","",'US06'!E1535),IF($A$20=4, IF(NEDC!D1535="","", NEDC!D1535),IF($A$20=5, IF('JPN10-15'!D1535="","",'JPN10-15'!D1535),IF($A$20=6, IF(WLTC!E1535="","", WLTC!E1535),IF($A$20=7, IF('New Cycle 1'!D1535="","", 'New Cycle 1'!D1535),IF($A$20=8, IF('New Cycle 2'!D1535="","", 'New Cycle 2'!D1535),IF($A$20=9, IF('New Cycle 3'!D1535="","", 'New Cycle 3'!D1535),"")))))))))</f>
        <v/>
      </c>
      <c r="T1535" s="32" t="str">
        <f>IF($A$20=1,IF(UDDS!F1535="","",UDDS!F1535),IF($A$20=2,IF('FTP-75'!F1535="","",'FTP-75'!F1535),IF($A$20=3, IF('US06'!F1535="","",'US06'!F1535),IF($A$20=4, IF(NEDC!E1535="","", NEDC!E1535),IF($A$20=5, IF('JPN10-15'!E1535="","",'JPN10-15'!E1535),IF($A$20=6, IF(WLTC!F1535="","", WLTC!F1535),IF($A$20=7, IF('New Cycle 1'!E1535="","", 'New Cycle 1'!E1535),IF($A$20=8, IF('New Cycle 2'!E1535="","", 'New Cycle 2'!E1535),IF($A$20=9, IF('New Cycle 3'!E1535="","", 'New Cycle 3'!E1535),"")))))))))</f>
        <v/>
      </c>
      <c r="U1535" s="32" t="str">
        <f>IF($A$20=1,IF(UDDS!G1535="","",UDDS!G1535),IF($A$20=2,IF('FTP-75'!G1535="","",'FTP-75'!G1535),IF($A$20=3, IF('US06'!G1535="","",'US06'!G1535),IF($A$20=4, IF(NEDC!F1535="","", NEDC!F1535),IF($A$20=5, IF('JPN10-15'!F1535="","",'JPN10-15'!F1535),IF($A$20=6, IF(WLTC!G1535="","", WLTC!G1535),IF($A$20=7, IF('New Cycle 1'!F1535="","", 'New Cycle 1'!F1535),IF($A$20=8, IF('New Cycle 2'!F1535="","", 'New Cycle 2'!F1535),IF($A$20=9, IF('New Cycle 3'!F1535="","", 'New Cycle 3'!F1535),"")))))))))</f>
        <v/>
      </c>
    </row>
    <row r="1536" spans="16:21" x14ac:dyDescent="0.25">
      <c r="P1536" s="8" t="str">
        <f>IF($A$20=1,IF(UDDS!A1536="","",UDDS!A1536),IF($A$20=2,IF('FTP-75'!A1536="","",'FTP-75'!A1536),IF($A$20=3, IF('US06'!A1536="","",'US06'!A1536),IF($A$20=4, IF(NEDC!A1536="","", NEDC!A1536),IF($A$20=5, IF('JPN10-15'!A1536="","",'JPN10-15'!A1536),IF($A$20=6, IF(WLTC!B1536="","", WLTC!B1536),IF($A$20=7, IF('New Cycle 1'!A1536="","", 'New Cycle 1'!A1536),IF($A$20=8, IF('New Cycle 2'!A1536="","", 'New Cycle 3'!A1536),IF($A$20=9, IF('New Cycle 3'!A1536="","", 'New Cycle 3'!A1536),"")))))))))</f>
        <v/>
      </c>
      <c r="Q1536" s="32" t="str">
        <f>IF($A$20=1,IF(UDDS!C1536="","",UDDS!C1536),IF($A$20=2,IF('FTP-75'!C1536="","",'FTP-75'!C1536),IF($A$20=3, IF('US06'!C1536="","",'US06'!C1536),IF($A$20=4, IF(NEDC!B1536="","", NEDC!B1536),IF($A$20=5, IF('JPN10-15'!B1536="","",'JPN10-15'!B1536),IF($A$20=6, IF(WLTC!C1536="","", WLTC!C1536),IF($A$20=7, IF('New Cycle 1'!B1536="","", 'New Cycle 1'!B1536),IF($A$20=8, IF('New Cycle 2'!B1536="","", 'New Cycle 2'!B1536),IF($A$20=9, IF('New Cycle 3'!B1536="","", 'New Cycle 3'!B1536),"")))))))))</f>
        <v/>
      </c>
      <c r="R1536" s="32" t="str">
        <f>IF($A$20=1,IF(UDDS!D1536="","",UDDS!D1536),IF($A$20=2,IF('FTP-75'!D1536="","",'FTP-75'!D1536),IF($A$20=3, IF('US06'!D1536="","",'US06'!D1536),IF($A$20=4, IF(NEDC!C1536="","", NEDC!C1536),IF($A$20=5, IF('JPN10-15'!C1536="","",'JPN10-15'!C1536),IF($A$20=6, IF(WLTC!D1536="","", WLTC!D1536),IF($A$20=7, IF('New Cycle 1'!C1536="","", 'New Cycle 1'!C1536),IF($A$20=8, IF('New Cycle 2'!C1536="","", 'New Cycle 2'!C1536),IF($A$20=9, IF('New Cycle 3'!C1536="","", 'New Cycle 3'!C1536),"")))))))))</f>
        <v/>
      </c>
      <c r="S1536" s="32" t="str">
        <f>IF($A$20=1,IF(UDDS!E1536="","",UDDS!E1536),IF($A$20=2,IF('FTP-75'!E1536="","",'FTP-75'!E1536),IF($A$20=3, IF('US06'!E1536="","",'US06'!E1536),IF($A$20=4, IF(NEDC!D1536="","", NEDC!D1536),IF($A$20=5, IF('JPN10-15'!D1536="","",'JPN10-15'!D1536),IF($A$20=6, IF(WLTC!E1536="","", WLTC!E1536),IF($A$20=7, IF('New Cycle 1'!D1536="","", 'New Cycle 1'!D1536),IF($A$20=8, IF('New Cycle 2'!D1536="","", 'New Cycle 2'!D1536),IF($A$20=9, IF('New Cycle 3'!D1536="","", 'New Cycle 3'!D1536),"")))))))))</f>
        <v/>
      </c>
      <c r="T1536" s="32" t="str">
        <f>IF($A$20=1,IF(UDDS!F1536="","",UDDS!F1536),IF($A$20=2,IF('FTP-75'!F1536="","",'FTP-75'!F1536),IF($A$20=3, IF('US06'!F1536="","",'US06'!F1536),IF($A$20=4, IF(NEDC!E1536="","", NEDC!E1536),IF($A$20=5, IF('JPN10-15'!E1536="","",'JPN10-15'!E1536),IF($A$20=6, IF(WLTC!F1536="","", WLTC!F1536),IF($A$20=7, IF('New Cycle 1'!E1536="","", 'New Cycle 1'!E1536),IF($A$20=8, IF('New Cycle 2'!E1536="","", 'New Cycle 2'!E1536),IF($A$20=9, IF('New Cycle 3'!E1536="","", 'New Cycle 3'!E1536),"")))))))))</f>
        <v/>
      </c>
      <c r="U1536" s="32" t="str">
        <f>IF($A$20=1,IF(UDDS!G1536="","",UDDS!G1536),IF($A$20=2,IF('FTP-75'!G1536="","",'FTP-75'!G1536),IF($A$20=3, IF('US06'!G1536="","",'US06'!G1536),IF($A$20=4, IF(NEDC!F1536="","", NEDC!F1536),IF($A$20=5, IF('JPN10-15'!F1536="","",'JPN10-15'!F1536),IF($A$20=6, IF(WLTC!G1536="","", WLTC!G1536),IF($A$20=7, IF('New Cycle 1'!F1536="","", 'New Cycle 1'!F1536),IF($A$20=8, IF('New Cycle 2'!F1536="","", 'New Cycle 2'!F1536),IF($A$20=9, IF('New Cycle 3'!F1536="","", 'New Cycle 3'!F1536),"")))))))))</f>
        <v/>
      </c>
    </row>
    <row r="1537" spans="16:21" x14ac:dyDescent="0.25">
      <c r="P1537" s="8" t="str">
        <f>IF($A$20=1,IF(UDDS!A1537="","",UDDS!A1537),IF($A$20=2,IF('FTP-75'!A1537="","",'FTP-75'!A1537),IF($A$20=3, IF('US06'!A1537="","",'US06'!A1537),IF($A$20=4, IF(NEDC!A1537="","", NEDC!A1537),IF($A$20=5, IF('JPN10-15'!A1537="","",'JPN10-15'!A1537),IF($A$20=6, IF(WLTC!B1537="","", WLTC!B1537),IF($A$20=7, IF('New Cycle 1'!A1537="","", 'New Cycle 1'!A1537),IF($A$20=8, IF('New Cycle 2'!A1537="","", 'New Cycle 3'!A1537),IF($A$20=9, IF('New Cycle 3'!A1537="","", 'New Cycle 3'!A1537),"")))))))))</f>
        <v/>
      </c>
      <c r="Q1537" s="32" t="str">
        <f>IF($A$20=1,IF(UDDS!C1537="","",UDDS!C1537),IF($A$20=2,IF('FTP-75'!C1537="","",'FTP-75'!C1537),IF($A$20=3, IF('US06'!C1537="","",'US06'!C1537),IF($A$20=4, IF(NEDC!B1537="","", NEDC!B1537),IF($A$20=5, IF('JPN10-15'!B1537="","",'JPN10-15'!B1537),IF($A$20=6, IF(WLTC!C1537="","", WLTC!C1537),IF($A$20=7, IF('New Cycle 1'!B1537="","", 'New Cycle 1'!B1537),IF($A$20=8, IF('New Cycle 2'!B1537="","", 'New Cycle 2'!B1537),IF($A$20=9, IF('New Cycle 3'!B1537="","", 'New Cycle 3'!B1537),"")))))))))</f>
        <v/>
      </c>
      <c r="R1537" s="32" t="str">
        <f>IF($A$20=1,IF(UDDS!D1537="","",UDDS!D1537),IF($A$20=2,IF('FTP-75'!D1537="","",'FTP-75'!D1537),IF($A$20=3, IF('US06'!D1537="","",'US06'!D1537),IF($A$20=4, IF(NEDC!C1537="","", NEDC!C1537),IF($A$20=5, IF('JPN10-15'!C1537="","",'JPN10-15'!C1537),IF($A$20=6, IF(WLTC!D1537="","", WLTC!D1537),IF($A$20=7, IF('New Cycle 1'!C1537="","", 'New Cycle 1'!C1537),IF($A$20=8, IF('New Cycle 2'!C1537="","", 'New Cycle 2'!C1537),IF($A$20=9, IF('New Cycle 3'!C1537="","", 'New Cycle 3'!C1537),"")))))))))</f>
        <v/>
      </c>
      <c r="S1537" s="32" t="str">
        <f>IF($A$20=1,IF(UDDS!E1537="","",UDDS!E1537),IF($A$20=2,IF('FTP-75'!E1537="","",'FTP-75'!E1537),IF($A$20=3, IF('US06'!E1537="","",'US06'!E1537),IF($A$20=4, IF(NEDC!D1537="","", NEDC!D1537),IF($A$20=5, IF('JPN10-15'!D1537="","",'JPN10-15'!D1537),IF($A$20=6, IF(WLTC!E1537="","", WLTC!E1537),IF($A$20=7, IF('New Cycle 1'!D1537="","", 'New Cycle 1'!D1537),IF($A$20=8, IF('New Cycle 2'!D1537="","", 'New Cycle 2'!D1537),IF($A$20=9, IF('New Cycle 3'!D1537="","", 'New Cycle 3'!D1537),"")))))))))</f>
        <v/>
      </c>
      <c r="T1537" s="32" t="str">
        <f>IF($A$20=1,IF(UDDS!F1537="","",UDDS!F1537),IF($A$20=2,IF('FTP-75'!F1537="","",'FTP-75'!F1537),IF($A$20=3, IF('US06'!F1537="","",'US06'!F1537),IF($A$20=4, IF(NEDC!E1537="","", NEDC!E1537),IF($A$20=5, IF('JPN10-15'!E1537="","",'JPN10-15'!E1537),IF($A$20=6, IF(WLTC!F1537="","", WLTC!F1537),IF($A$20=7, IF('New Cycle 1'!E1537="","", 'New Cycle 1'!E1537),IF($A$20=8, IF('New Cycle 2'!E1537="","", 'New Cycle 2'!E1537),IF($A$20=9, IF('New Cycle 3'!E1537="","", 'New Cycle 3'!E1537),"")))))))))</f>
        <v/>
      </c>
      <c r="U1537" s="32" t="str">
        <f>IF($A$20=1,IF(UDDS!G1537="","",UDDS!G1537),IF($A$20=2,IF('FTP-75'!G1537="","",'FTP-75'!G1537),IF($A$20=3, IF('US06'!G1537="","",'US06'!G1537),IF($A$20=4, IF(NEDC!F1537="","", NEDC!F1537),IF($A$20=5, IF('JPN10-15'!F1537="","",'JPN10-15'!F1537),IF($A$20=6, IF(WLTC!G1537="","", WLTC!G1537),IF($A$20=7, IF('New Cycle 1'!F1537="","", 'New Cycle 1'!F1537),IF($A$20=8, IF('New Cycle 2'!F1537="","", 'New Cycle 2'!F1537),IF($A$20=9, IF('New Cycle 3'!F1537="","", 'New Cycle 3'!F1537),"")))))))))</f>
        <v/>
      </c>
    </row>
    <row r="1538" spans="16:21" x14ac:dyDescent="0.25">
      <c r="P1538" s="8" t="str">
        <f>IF($A$20=1,IF(UDDS!A1538="","",UDDS!A1538),IF($A$20=2,IF('FTP-75'!A1538="","",'FTP-75'!A1538),IF($A$20=3, IF('US06'!A1538="","",'US06'!A1538),IF($A$20=4, IF(NEDC!A1538="","", NEDC!A1538),IF($A$20=5, IF('JPN10-15'!A1538="","",'JPN10-15'!A1538),IF($A$20=6, IF(WLTC!B1538="","", WLTC!B1538),IF($A$20=7, IF('New Cycle 1'!A1538="","", 'New Cycle 1'!A1538),IF($A$20=8, IF('New Cycle 2'!A1538="","", 'New Cycle 3'!A1538),IF($A$20=9, IF('New Cycle 3'!A1538="","", 'New Cycle 3'!A1538),"")))))))))</f>
        <v/>
      </c>
      <c r="Q1538" s="32" t="str">
        <f>IF($A$20=1,IF(UDDS!C1538="","",UDDS!C1538),IF($A$20=2,IF('FTP-75'!C1538="","",'FTP-75'!C1538),IF($A$20=3, IF('US06'!C1538="","",'US06'!C1538),IF($A$20=4, IF(NEDC!B1538="","", NEDC!B1538),IF($A$20=5, IF('JPN10-15'!B1538="","",'JPN10-15'!B1538),IF($A$20=6, IF(WLTC!C1538="","", WLTC!C1538),IF($A$20=7, IF('New Cycle 1'!B1538="","", 'New Cycle 1'!B1538),IF($A$20=8, IF('New Cycle 2'!B1538="","", 'New Cycle 2'!B1538),IF($A$20=9, IF('New Cycle 3'!B1538="","", 'New Cycle 3'!B1538),"")))))))))</f>
        <v/>
      </c>
      <c r="R1538" s="32" t="str">
        <f>IF($A$20=1,IF(UDDS!D1538="","",UDDS!D1538),IF($A$20=2,IF('FTP-75'!D1538="","",'FTP-75'!D1538),IF($A$20=3, IF('US06'!D1538="","",'US06'!D1538),IF($A$20=4, IF(NEDC!C1538="","", NEDC!C1538),IF($A$20=5, IF('JPN10-15'!C1538="","",'JPN10-15'!C1538),IF($A$20=6, IF(WLTC!D1538="","", WLTC!D1538),IF($A$20=7, IF('New Cycle 1'!C1538="","", 'New Cycle 1'!C1538),IF($A$20=8, IF('New Cycle 2'!C1538="","", 'New Cycle 2'!C1538),IF($A$20=9, IF('New Cycle 3'!C1538="","", 'New Cycle 3'!C1538),"")))))))))</f>
        <v/>
      </c>
      <c r="S1538" s="32" t="str">
        <f>IF($A$20=1,IF(UDDS!E1538="","",UDDS!E1538),IF($A$20=2,IF('FTP-75'!E1538="","",'FTP-75'!E1538),IF($A$20=3, IF('US06'!E1538="","",'US06'!E1538),IF($A$20=4, IF(NEDC!D1538="","", NEDC!D1538),IF($A$20=5, IF('JPN10-15'!D1538="","",'JPN10-15'!D1538),IF($A$20=6, IF(WLTC!E1538="","", WLTC!E1538),IF($A$20=7, IF('New Cycle 1'!D1538="","", 'New Cycle 1'!D1538),IF($A$20=8, IF('New Cycle 2'!D1538="","", 'New Cycle 2'!D1538),IF($A$20=9, IF('New Cycle 3'!D1538="","", 'New Cycle 3'!D1538),"")))))))))</f>
        <v/>
      </c>
      <c r="T1538" s="32" t="str">
        <f>IF($A$20=1,IF(UDDS!F1538="","",UDDS!F1538),IF($A$20=2,IF('FTP-75'!F1538="","",'FTP-75'!F1538),IF($A$20=3, IF('US06'!F1538="","",'US06'!F1538),IF($A$20=4, IF(NEDC!E1538="","", NEDC!E1538),IF($A$20=5, IF('JPN10-15'!E1538="","",'JPN10-15'!E1538),IF($A$20=6, IF(WLTC!F1538="","", WLTC!F1538),IF($A$20=7, IF('New Cycle 1'!E1538="","", 'New Cycle 1'!E1538),IF($A$20=8, IF('New Cycle 2'!E1538="","", 'New Cycle 2'!E1538),IF($A$20=9, IF('New Cycle 3'!E1538="","", 'New Cycle 3'!E1538),"")))))))))</f>
        <v/>
      </c>
      <c r="U1538" s="32" t="str">
        <f>IF($A$20=1,IF(UDDS!G1538="","",UDDS!G1538),IF($A$20=2,IF('FTP-75'!G1538="","",'FTP-75'!G1538),IF($A$20=3, IF('US06'!G1538="","",'US06'!G1538),IF($A$20=4, IF(NEDC!F1538="","", NEDC!F1538),IF($A$20=5, IF('JPN10-15'!F1538="","",'JPN10-15'!F1538),IF($A$20=6, IF(WLTC!G1538="","", WLTC!G1538),IF($A$20=7, IF('New Cycle 1'!F1538="","", 'New Cycle 1'!F1538),IF($A$20=8, IF('New Cycle 2'!F1538="","", 'New Cycle 2'!F1538),IF($A$20=9, IF('New Cycle 3'!F1538="","", 'New Cycle 3'!F1538),"")))))))))</f>
        <v/>
      </c>
    </row>
    <row r="1539" spans="16:21" x14ac:dyDescent="0.25">
      <c r="P1539" s="8" t="str">
        <f>IF($A$20=1,IF(UDDS!A1539="","",UDDS!A1539),IF($A$20=2,IF('FTP-75'!A1539="","",'FTP-75'!A1539),IF($A$20=3, IF('US06'!A1539="","",'US06'!A1539),IF($A$20=4, IF(NEDC!A1539="","", NEDC!A1539),IF($A$20=5, IF('JPN10-15'!A1539="","",'JPN10-15'!A1539),IF($A$20=6, IF(WLTC!B1539="","", WLTC!B1539),IF($A$20=7, IF('New Cycle 1'!A1539="","", 'New Cycle 1'!A1539),IF($A$20=8, IF('New Cycle 2'!A1539="","", 'New Cycle 3'!A1539),IF($A$20=9, IF('New Cycle 3'!A1539="","", 'New Cycle 3'!A1539),"")))))))))</f>
        <v/>
      </c>
      <c r="Q1539" s="32" t="str">
        <f>IF($A$20=1,IF(UDDS!C1539="","",UDDS!C1539),IF($A$20=2,IF('FTP-75'!C1539="","",'FTP-75'!C1539),IF($A$20=3, IF('US06'!C1539="","",'US06'!C1539),IF($A$20=4, IF(NEDC!B1539="","", NEDC!B1539),IF($A$20=5, IF('JPN10-15'!B1539="","",'JPN10-15'!B1539),IF($A$20=6, IF(WLTC!C1539="","", WLTC!C1539),IF($A$20=7, IF('New Cycle 1'!B1539="","", 'New Cycle 1'!B1539),IF($A$20=8, IF('New Cycle 2'!B1539="","", 'New Cycle 2'!B1539),IF($A$20=9, IF('New Cycle 3'!B1539="","", 'New Cycle 3'!B1539),"")))))))))</f>
        <v/>
      </c>
      <c r="R1539" s="32" t="str">
        <f>IF($A$20=1,IF(UDDS!D1539="","",UDDS!D1539),IF($A$20=2,IF('FTP-75'!D1539="","",'FTP-75'!D1539),IF($A$20=3, IF('US06'!D1539="","",'US06'!D1539),IF($A$20=4, IF(NEDC!C1539="","", NEDC!C1539),IF($A$20=5, IF('JPN10-15'!C1539="","",'JPN10-15'!C1539),IF($A$20=6, IF(WLTC!D1539="","", WLTC!D1539),IF($A$20=7, IF('New Cycle 1'!C1539="","", 'New Cycle 1'!C1539),IF($A$20=8, IF('New Cycle 2'!C1539="","", 'New Cycle 2'!C1539),IF($A$20=9, IF('New Cycle 3'!C1539="","", 'New Cycle 3'!C1539),"")))))))))</f>
        <v/>
      </c>
      <c r="S1539" s="32" t="str">
        <f>IF($A$20=1,IF(UDDS!E1539="","",UDDS!E1539),IF($A$20=2,IF('FTP-75'!E1539="","",'FTP-75'!E1539),IF($A$20=3, IF('US06'!E1539="","",'US06'!E1539),IF($A$20=4, IF(NEDC!D1539="","", NEDC!D1539),IF($A$20=5, IF('JPN10-15'!D1539="","",'JPN10-15'!D1539),IF($A$20=6, IF(WLTC!E1539="","", WLTC!E1539),IF($A$20=7, IF('New Cycle 1'!D1539="","", 'New Cycle 1'!D1539),IF($A$20=8, IF('New Cycle 2'!D1539="","", 'New Cycle 2'!D1539),IF($A$20=9, IF('New Cycle 3'!D1539="","", 'New Cycle 3'!D1539),"")))))))))</f>
        <v/>
      </c>
      <c r="T1539" s="32" t="str">
        <f>IF($A$20=1,IF(UDDS!F1539="","",UDDS!F1539),IF($A$20=2,IF('FTP-75'!F1539="","",'FTP-75'!F1539),IF($A$20=3, IF('US06'!F1539="","",'US06'!F1539),IF($A$20=4, IF(NEDC!E1539="","", NEDC!E1539),IF($A$20=5, IF('JPN10-15'!E1539="","",'JPN10-15'!E1539),IF($A$20=6, IF(WLTC!F1539="","", WLTC!F1539),IF($A$20=7, IF('New Cycle 1'!E1539="","", 'New Cycle 1'!E1539),IF($A$20=8, IF('New Cycle 2'!E1539="","", 'New Cycle 2'!E1539),IF($A$20=9, IF('New Cycle 3'!E1539="","", 'New Cycle 3'!E1539),"")))))))))</f>
        <v/>
      </c>
      <c r="U1539" s="32" t="str">
        <f>IF($A$20=1,IF(UDDS!G1539="","",UDDS!G1539),IF($A$20=2,IF('FTP-75'!G1539="","",'FTP-75'!G1539),IF($A$20=3, IF('US06'!G1539="","",'US06'!G1539),IF($A$20=4, IF(NEDC!F1539="","", NEDC!F1539),IF($A$20=5, IF('JPN10-15'!F1539="","",'JPN10-15'!F1539),IF($A$20=6, IF(WLTC!G1539="","", WLTC!G1539),IF($A$20=7, IF('New Cycle 1'!F1539="","", 'New Cycle 1'!F1539),IF($A$20=8, IF('New Cycle 2'!F1539="","", 'New Cycle 2'!F1539),IF($A$20=9, IF('New Cycle 3'!F1539="","", 'New Cycle 3'!F1539),"")))))))))</f>
        <v/>
      </c>
    </row>
    <row r="1540" spans="16:21" x14ac:dyDescent="0.25">
      <c r="P1540" s="8" t="str">
        <f>IF($A$20=1,IF(UDDS!A1540="","",UDDS!A1540),IF($A$20=2,IF('FTP-75'!A1540="","",'FTP-75'!A1540),IF($A$20=3, IF('US06'!A1540="","",'US06'!A1540),IF($A$20=4, IF(NEDC!A1540="","", NEDC!A1540),IF($A$20=5, IF('JPN10-15'!A1540="","",'JPN10-15'!A1540),IF($A$20=6, IF(WLTC!B1540="","", WLTC!B1540),IF($A$20=7, IF('New Cycle 1'!A1540="","", 'New Cycle 1'!A1540),IF($A$20=8, IF('New Cycle 2'!A1540="","", 'New Cycle 3'!A1540),IF($A$20=9, IF('New Cycle 3'!A1540="","", 'New Cycle 3'!A1540),"")))))))))</f>
        <v/>
      </c>
      <c r="Q1540" s="32" t="str">
        <f>IF($A$20=1,IF(UDDS!C1540="","",UDDS!C1540),IF($A$20=2,IF('FTP-75'!C1540="","",'FTP-75'!C1540),IF($A$20=3, IF('US06'!C1540="","",'US06'!C1540),IF($A$20=4, IF(NEDC!B1540="","", NEDC!B1540),IF($A$20=5, IF('JPN10-15'!B1540="","",'JPN10-15'!B1540),IF($A$20=6, IF(WLTC!C1540="","", WLTC!C1540),IF($A$20=7, IF('New Cycle 1'!B1540="","", 'New Cycle 1'!B1540),IF($A$20=8, IF('New Cycle 2'!B1540="","", 'New Cycle 2'!B1540),IF($A$20=9, IF('New Cycle 3'!B1540="","", 'New Cycle 3'!B1540),"")))))))))</f>
        <v/>
      </c>
      <c r="R1540" s="32" t="str">
        <f>IF($A$20=1,IF(UDDS!D1540="","",UDDS!D1540),IF($A$20=2,IF('FTP-75'!D1540="","",'FTP-75'!D1540),IF($A$20=3, IF('US06'!D1540="","",'US06'!D1540),IF($A$20=4, IF(NEDC!C1540="","", NEDC!C1540),IF($A$20=5, IF('JPN10-15'!C1540="","",'JPN10-15'!C1540),IF($A$20=6, IF(WLTC!D1540="","", WLTC!D1540),IF($A$20=7, IF('New Cycle 1'!C1540="","", 'New Cycle 1'!C1540),IF($A$20=8, IF('New Cycle 2'!C1540="","", 'New Cycle 2'!C1540),IF($A$20=9, IF('New Cycle 3'!C1540="","", 'New Cycle 3'!C1540),"")))))))))</f>
        <v/>
      </c>
      <c r="S1540" s="32" t="str">
        <f>IF($A$20=1,IF(UDDS!E1540="","",UDDS!E1540),IF($A$20=2,IF('FTP-75'!E1540="","",'FTP-75'!E1540),IF($A$20=3, IF('US06'!E1540="","",'US06'!E1540),IF($A$20=4, IF(NEDC!D1540="","", NEDC!D1540),IF($A$20=5, IF('JPN10-15'!D1540="","",'JPN10-15'!D1540),IF($A$20=6, IF(WLTC!E1540="","", WLTC!E1540),IF($A$20=7, IF('New Cycle 1'!D1540="","", 'New Cycle 1'!D1540),IF($A$20=8, IF('New Cycle 2'!D1540="","", 'New Cycle 2'!D1540),IF($A$20=9, IF('New Cycle 3'!D1540="","", 'New Cycle 3'!D1540),"")))))))))</f>
        <v/>
      </c>
      <c r="T1540" s="32" t="str">
        <f>IF($A$20=1,IF(UDDS!F1540="","",UDDS!F1540),IF($A$20=2,IF('FTP-75'!F1540="","",'FTP-75'!F1540),IF($A$20=3, IF('US06'!F1540="","",'US06'!F1540),IF($A$20=4, IF(NEDC!E1540="","", NEDC!E1540),IF($A$20=5, IF('JPN10-15'!E1540="","",'JPN10-15'!E1540),IF($A$20=6, IF(WLTC!F1540="","", WLTC!F1540),IF($A$20=7, IF('New Cycle 1'!E1540="","", 'New Cycle 1'!E1540),IF($A$20=8, IF('New Cycle 2'!E1540="","", 'New Cycle 2'!E1540),IF($A$20=9, IF('New Cycle 3'!E1540="","", 'New Cycle 3'!E1540),"")))))))))</f>
        <v/>
      </c>
      <c r="U1540" s="32" t="str">
        <f>IF($A$20=1,IF(UDDS!G1540="","",UDDS!G1540),IF($A$20=2,IF('FTP-75'!G1540="","",'FTP-75'!G1540),IF($A$20=3, IF('US06'!G1540="","",'US06'!G1540),IF($A$20=4, IF(NEDC!F1540="","", NEDC!F1540),IF($A$20=5, IF('JPN10-15'!F1540="","",'JPN10-15'!F1540),IF($A$20=6, IF(WLTC!G1540="","", WLTC!G1540),IF($A$20=7, IF('New Cycle 1'!F1540="","", 'New Cycle 1'!F1540),IF($A$20=8, IF('New Cycle 2'!F1540="","", 'New Cycle 2'!F1540),IF($A$20=9, IF('New Cycle 3'!F1540="","", 'New Cycle 3'!F1540),"")))))))))</f>
        <v/>
      </c>
    </row>
    <row r="1541" spans="16:21" x14ac:dyDescent="0.25">
      <c r="P1541" s="8" t="str">
        <f>IF($A$20=1,IF(UDDS!A1541="","",UDDS!A1541),IF($A$20=2,IF('FTP-75'!A1541="","",'FTP-75'!A1541),IF($A$20=3, IF('US06'!A1541="","",'US06'!A1541),IF($A$20=4, IF(NEDC!A1541="","", NEDC!A1541),IF($A$20=5, IF('JPN10-15'!A1541="","",'JPN10-15'!A1541),IF($A$20=6, IF(WLTC!B1541="","", WLTC!B1541),IF($A$20=7, IF('New Cycle 1'!A1541="","", 'New Cycle 1'!A1541),IF($A$20=8, IF('New Cycle 2'!A1541="","", 'New Cycle 3'!A1541),IF($A$20=9, IF('New Cycle 3'!A1541="","", 'New Cycle 3'!A1541),"")))))))))</f>
        <v/>
      </c>
      <c r="Q1541" s="32" t="str">
        <f>IF($A$20=1,IF(UDDS!C1541="","",UDDS!C1541),IF($A$20=2,IF('FTP-75'!C1541="","",'FTP-75'!C1541),IF($A$20=3, IF('US06'!C1541="","",'US06'!C1541),IF($A$20=4, IF(NEDC!B1541="","", NEDC!B1541),IF($A$20=5, IF('JPN10-15'!B1541="","",'JPN10-15'!B1541),IF($A$20=6, IF(WLTC!C1541="","", WLTC!C1541),IF($A$20=7, IF('New Cycle 1'!B1541="","", 'New Cycle 1'!B1541),IF($A$20=8, IF('New Cycle 2'!B1541="","", 'New Cycle 2'!B1541),IF($A$20=9, IF('New Cycle 3'!B1541="","", 'New Cycle 3'!B1541),"")))))))))</f>
        <v/>
      </c>
      <c r="R1541" s="32" t="str">
        <f>IF($A$20=1,IF(UDDS!D1541="","",UDDS!D1541),IF($A$20=2,IF('FTP-75'!D1541="","",'FTP-75'!D1541),IF($A$20=3, IF('US06'!D1541="","",'US06'!D1541),IF($A$20=4, IF(NEDC!C1541="","", NEDC!C1541),IF($A$20=5, IF('JPN10-15'!C1541="","",'JPN10-15'!C1541),IF($A$20=6, IF(WLTC!D1541="","", WLTC!D1541),IF($A$20=7, IF('New Cycle 1'!C1541="","", 'New Cycle 1'!C1541),IF($A$20=8, IF('New Cycle 2'!C1541="","", 'New Cycle 2'!C1541),IF($A$20=9, IF('New Cycle 3'!C1541="","", 'New Cycle 3'!C1541),"")))))))))</f>
        <v/>
      </c>
      <c r="S1541" s="32" t="str">
        <f>IF($A$20=1,IF(UDDS!E1541="","",UDDS!E1541),IF($A$20=2,IF('FTP-75'!E1541="","",'FTP-75'!E1541),IF($A$20=3, IF('US06'!E1541="","",'US06'!E1541),IF($A$20=4, IF(NEDC!D1541="","", NEDC!D1541),IF($A$20=5, IF('JPN10-15'!D1541="","",'JPN10-15'!D1541),IF($A$20=6, IF(WLTC!E1541="","", WLTC!E1541),IF($A$20=7, IF('New Cycle 1'!D1541="","", 'New Cycle 1'!D1541),IF($A$20=8, IF('New Cycle 2'!D1541="","", 'New Cycle 2'!D1541),IF($A$20=9, IF('New Cycle 3'!D1541="","", 'New Cycle 3'!D1541),"")))))))))</f>
        <v/>
      </c>
      <c r="T1541" s="32" t="str">
        <f>IF($A$20=1,IF(UDDS!F1541="","",UDDS!F1541),IF($A$20=2,IF('FTP-75'!F1541="","",'FTP-75'!F1541),IF($A$20=3, IF('US06'!F1541="","",'US06'!F1541),IF($A$20=4, IF(NEDC!E1541="","", NEDC!E1541),IF($A$20=5, IF('JPN10-15'!E1541="","",'JPN10-15'!E1541),IF($A$20=6, IF(WLTC!F1541="","", WLTC!F1541),IF($A$20=7, IF('New Cycle 1'!E1541="","", 'New Cycle 1'!E1541),IF($A$20=8, IF('New Cycle 2'!E1541="","", 'New Cycle 2'!E1541),IF($A$20=9, IF('New Cycle 3'!E1541="","", 'New Cycle 3'!E1541),"")))))))))</f>
        <v/>
      </c>
      <c r="U1541" s="32" t="str">
        <f>IF($A$20=1,IF(UDDS!G1541="","",UDDS!G1541),IF($A$20=2,IF('FTP-75'!G1541="","",'FTP-75'!G1541),IF($A$20=3, IF('US06'!G1541="","",'US06'!G1541),IF($A$20=4, IF(NEDC!F1541="","", NEDC!F1541),IF($A$20=5, IF('JPN10-15'!F1541="","",'JPN10-15'!F1541),IF($A$20=6, IF(WLTC!G1541="","", WLTC!G1541),IF($A$20=7, IF('New Cycle 1'!F1541="","", 'New Cycle 1'!F1541),IF($A$20=8, IF('New Cycle 2'!F1541="","", 'New Cycle 2'!F1541),IF($A$20=9, IF('New Cycle 3'!F1541="","", 'New Cycle 3'!F1541),"")))))))))</f>
        <v/>
      </c>
    </row>
    <row r="1542" spans="16:21" x14ac:dyDescent="0.25">
      <c r="P1542" s="8" t="str">
        <f>IF($A$20=1,IF(UDDS!A1542="","",UDDS!A1542),IF($A$20=2,IF('FTP-75'!A1542="","",'FTP-75'!A1542),IF($A$20=3, IF('US06'!A1542="","",'US06'!A1542),IF($A$20=4, IF(NEDC!A1542="","", NEDC!A1542),IF($A$20=5, IF('JPN10-15'!A1542="","",'JPN10-15'!A1542),IF($A$20=6, IF(WLTC!B1542="","", WLTC!B1542),IF($A$20=7, IF('New Cycle 1'!A1542="","", 'New Cycle 1'!A1542),IF($A$20=8, IF('New Cycle 2'!A1542="","", 'New Cycle 3'!A1542),IF($A$20=9, IF('New Cycle 3'!A1542="","", 'New Cycle 3'!A1542),"")))))))))</f>
        <v/>
      </c>
      <c r="Q1542" s="32" t="str">
        <f>IF($A$20=1,IF(UDDS!C1542="","",UDDS!C1542),IF($A$20=2,IF('FTP-75'!C1542="","",'FTP-75'!C1542),IF($A$20=3, IF('US06'!C1542="","",'US06'!C1542),IF($A$20=4, IF(NEDC!B1542="","", NEDC!B1542),IF($A$20=5, IF('JPN10-15'!B1542="","",'JPN10-15'!B1542),IF($A$20=6, IF(WLTC!C1542="","", WLTC!C1542),IF($A$20=7, IF('New Cycle 1'!B1542="","", 'New Cycle 1'!B1542),IF($A$20=8, IF('New Cycle 2'!B1542="","", 'New Cycle 2'!B1542),IF($A$20=9, IF('New Cycle 3'!B1542="","", 'New Cycle 3'!B1542),"")))))))))</f>
        <v/>
      </c>
      <c r="R1542" s="32" t="str">
        <f>IF($A$20=1,IF(UDDS!D1542="","",UDDS!D1542),IF($A$20=2,IF('FTP-75'!D1542="","",'FTP-75'!D1542),IF($A$20=3, IF('US06'!D1542="","",'US06'!D1542),IF($A$20=4, IF(NEDC!C1542="","", NEDC!C1542),IF($A$20=5, IF('JPN10-15'!C1542="","",'JPN10-15'!C1542),IF($A$20=6, IF(WLTC!D1542="","", WLTC!D1542),IF($A$20=7, IF('New Cycle 1'!C1542="","", 'New Cycle 1'!C1542),IF($A$20=8, IF('New Cycle 2'!C1542="","", 'New Cycle 2'!C1542),IF($A$20=9, IF('New Cycle 3'!C1542="","", 'New Cycle 3'!C1542),"")))))))))</f>
        <v/>
      </c>
      <c r="S1542" s="32" t="str">
        <f>IF($A$20=1,IF(UDDS!E1542="","",UDDS!E1542),IF($A$20=2,IF('FTP-75'!E1542="","",'FTP-75'!E1542),IF($A$20=3, IF('US06'!E1542="","",'US06'!E1542),IF($A$20=4, IF(NEDC!D1542="","", NEDC!D1542),IF($A$20=5, IF('JPN10-15'!D1542="","",'JPN10-15'!D1542),IF($A$20=6, IF(WLTC!E1542="","", WLTC!E1542),IF($A$20=7, IF('New Cycle 1'!D1542="","", 'New Cycle 1'!D1542),IF($A$20=8, IF('New Cycle 2'!D1542="","", 'New Cycle 2'!D1542),IF($A$20=9, IF('New Cycle 3'!D1542="","", 'New Cycle 3'!D1542),"")))))))))</f>
        <v/>
      </c>
      <c r="T1542" s="32" t="str">
        <f>IF($A$20=1,IF(UDDS!F1542="","",UDDS!F1542),IF($A$20=2,IF('FTP-75'!F1542="","",'FTP-75'!F1542),IF($A$20=3, IF('US06'!F1542="","",'US06'!F1542),IF($A$20=4, IF(NEDC!E1542="","", NEDC!E1542),IF($A$20=5, IF('JPN10-15'!E1542="","",'JPN10-15'!E1542),IF($A$20=6, IF(WLTC!F1542="","", WLTC!F1542),IF($A$20=7, IF('New Cycle 1'!E1542="","", 'New Cycle 1'!E1542),IF($A$20=8, IF('New Cycle 2'!E1542="","", 'New Cycle 2'!E1542),IF($A$20=9, IF('New Cycle 3'!E1542="","", 'New Cycle 3'!E1542),"")))))))))</f>
        <v/>
      </c>
      <c r="U1542" s="32" t="str">
        <f>IF($A$20=1,IF(UDDS!G1542="","",UDDS!G1542),IF($A$20=2,IF('FTP-75'!G1542="","",'FTP-75'!G1542),IF($A$20=3, IF('US06'!G1542="","",'US06'!G1542),IF($A$20=4, IF(NEDC!F1542="","", NEDC!F1542),IF($A$20=5, IF('JPN10-15'!F1542="","",'JPN10-15'!F1542),IF($A$20=6, IF(WLTC!G1542="","", WLTC!G1542),IF($A$20=7, IF('New Cycle 1'!F1542="","", 'New Cycle 1'!F1542),IF($A$20=8, IF('New Cycle 2'!F1542="","", 'New Cycle 2'!F1542),IF($A$20=9, IF('New Cycle 3'!F1542="","", 'New Cycle 3'!F1542),"")))))))))</f>
        <v/>
      </c>
    </row>
    <row r="1543" spans="16:21" x14ac:dyDescent="0.25">
      <c r="P1543" s="8" t="str">
        <f>IF($A$20=1,IF(UDDS!A1543="","",UDDS!A1543),IF($A$20=2,IF('FTP-75'!A1543="","",'FTP-75'!A1543),IF($A$20=3, IF('US06'!A1543="","",'US06'!A1543),IF($A$20=4, IF(NEDC!A1543="","", NEDC!A1543),IF($A$20=5, IF('JPN10-15'!A1543="","",'JPN10-15'!A1543),IF($A$20=6, IF(WLTC!B1543="","", WLTC!B1543),IF($A$20=7, IF('New Cycle 1'!A1543="","", 'New Cycle 1'!A1543),IF($A$20=8, IF('New Cycle 2'!A1543="","", 'New Cycle 3'!A1543),IF($A$20=9, IF('New Cycle 3'!A1543="","", 'New Cycle 3'!A1543),"")))))))))</f>
        <v/>
      </c>
      <c r="Q1543" s="32" t="str">
        <f>IF($A$20=1,IF(UDDS!C1543="","",UDDS!C1543),IF($A$20=2,IF('FTP-75'!C1543="","",'FTP-75'!C1543),IF($A$20=3, IF('US06'!C1543="","",'US06'!C1543),IF($A$20=4, IF(NEDC!B1543="","", NEDC!B1543),IF($A$20=5, IF('JPN10-15'!B1543="","",'JPN10-15'!B1543),IF($A$20=6, IF(WLTC!C1543="","", WLTC!C1543),IF($A$20=7, IF('New Cycle 1'!B1543="","", 'New Cycle 1'!B1543),IF($A$20=8, IF('New Cycle 2'!B1543="","", 'New Cycle 2'!B1543),IF($A$20=9, IF('New Cycle 3'!B1543="","", 'New Cycle 3'!B1543),"")))))))))</f>
        <v/>
      </c>
      <c r="R1543" s="32" t="str">
        <f>IF($A$20=1,IF(UDDS!D1543="","",UDDS!D1543),IF($A$20=2,IF('FTP-75'!D1543="","",'FTP-75'!D1543),IF($A$20=3, IF('US06'!D1543="","",'US06'!D1543),IF($A$20=4, IF(NEDC!C1543="","", NEDC!C1543),IF($A$20=5, IF('JPN10-15'!C1543="","",'JPN10-15'!C1543),IF($A$20=6, IF(WLTC!D1543="","", WLTC!D1543),IF($A$20=7, IF('New Cycle 1'!C1543="","", 'New Cycle 1'!C1543),IF($A$20=8, IF('New Cycle 2'!C1543="","", 'New Cycle 2'!C1543),IF($A$20=9, IF('New Cycle 3'!C1543="","", 'New Cycle 3'!C1543),"")))))))))</f>
        <v/>
      </c>
      <c r="S1543" s="32" t="str">
        <f>IF($A$20=1,IF(UDDS!E1543="","",UDDS!E1543),IF($A$20=2,IF('FTP-75'!E1543="","",'FTP-75'!E1543),IF($A$20=3, IF('US06'!E1543="","",'US06'!E1543),IF($A$20=4, IF(NEDC!D1543="","", NEDC!D1543),IF($A$20=5, IF('JPN10-15'!D1543="","",'JPN10-15'!D1543),IF($A$20=6, IF(WLTC!E1543="","", WLTC!E1543),IF($A$20=7, IF('New Cycle 1'!D1543="","", 'New Cycle 1'!D1543),IF($A$20=8, IF('New Cycle 2'!D1543="","", 'New Cycle 2'!D1543),IF($A$20=9, IF('New Cycle 3'!D1543="","", 'New Cycle 3'!D1543),"")))))))))</f>
        <v/>
      </c>
      <c r="T1543" s="32" t="str">
        <f>IF($A$20=1,IF(UDDS!F1543="","",UDDS!F1543),IF($A$20=2,IF('FTP-75'!F1543="","",'FTP-75'!F1543),IF($A$20=3, IF('US06'!F1543="","",'US06'!F1543),IF($A$20=4, IF(NEDC!E1543="","", NEDC!E1543),IF($A$20=5, IF('JPN10-15'!E1543="","",'JPN10-15'!E1543),IF($A$20=6, IF(WLTC!F1543="","", WLTC!F1543),IF($A$20=7, IF('New Cycle 1'!E1543="","", 'New Cycle 1'!E1543),IF($A$20=8, IF('New Cycle 2'!E1543="","", 'New Cycle 2'!E1543),IF($A$20=9, IF('New Cycle 3'!E1543="","", 'New Cycle 3'!E1543),"")))))))))</f>
        <v/>
      </c>
      <c r="U1543" s="32" t="str">
        <f>IF($A$20=1,IF(UDDS!G1543="","",UDDS!G1543),IF($A$20=2,IF('FTP-75'!G1543="","",'FTP-75'!G1543),IF($A$20=3, IF('US06'!G1543="","",'US06'!G1543),IF($A$20=4, IF(NEDC!F1543="","", NEDC!F1543),IF($A$20=5, IF('JPN10-15'!F1543="","",'JPN10-15'!F1543),IF($A$20=6, IF(WLTC!G1543="","", WLTC!G1543),IF($A$20=7, IF('New Cycle 1'!F1543="","", 'New Cycle 1'!F1543),IF($A$20=8, IF('New Cycle 2'!F1543="","", 'New Cycle 2'!F1543),IF($A$20=9, IF('New Cycle 3'!F1543="","", 'New Cycle 3'!F1543),"")))))))))</f>
        <v/>
      </c>
    </row>
    <row r="1544" spans="16:21" x14ac:dyDescent="0.25">
      <c r="P1544" s="8" t="str">
        <f>IF($A$20=1,IF(UDDS!A1544="","",UDDS!A1544),IF($A$20=2,IF('FTP-75'!A1544="","",'FTP-75'!A1544),IF($A$20=3, IF('US06'!A1544="","",'US06'!A1544),IF($A$20=4, IF(NEDC!A1544="","", NEDC!A1544),IF($A$20=5, IF('JPN10-15'!A1544="","",'JPN10-15'!A1544),IF($A$20=6, IF(WLTC!B1544="","", WLTC!B1544),IF($A$20=7, IF('New Cycle 1'!A1544="","", 'New Cycle 1'!A1544),IF($A$20=8, IF('New Cycle 2'!A1544="","", 'New Cycle 3'!A1544),IF($A$20=9, IF('New Cycle 3'!A1544="","", 'New Cycle 3'!A1544),"")))))))))</f>
        <v/>
      </c>
      <c r="Q1544" s="32" t="str">
        <f>IF($A$20=1,IF(UDDS!C1544="","",UDDS!C1544),IF($A$20=2,IF('FTP-75'!C1544="","",'FTP-75'!C1544),IF($A$20=3, IF('US06'!C1544="","",'US06'!C1544),IF($A$20=4, IF(NEDC!B1544="","", NEDC!B1544),IF($A$20=5, IF('JPN10-15'!B1544="","",'JPN10-15'!B1544),IF($A$20=6, IF(WLTC!C1544="","", WLTC!C1544),IF($A$20=7, IF('New Cycle 1'!B1544="","", 'New Cycle 1'!B1544),IF($A$20=8, IF('New Cycle 2'!B1544="","", 'New Cycle 2'!B1544),IF($A$20=9, IF('New Cycle 3'!B1544="","", 'New Cycle 3'!B1544),"")))))))))</f>
        <v/>
      </c>
      <c r="R1544" s="32" t="str">
        <f>IF($A$20=1,IF(UDDS!D1544="","",UDDS!D1544),IF($A$20=2,IF('FTP-75'!D1544="","",'FTP-75'!D1544),IF($A$20=3, IF('US06'!D1544="","",'US06'!D1544),IF($A$20=4, IF(NEDC!C1544="","", NEDC!C1544),IF($A$20=5, IF('JPN10-15'!C1544="","",'JPN10-15'!C1544),IF($A$20=6, IF(WLTC!D1544="","", WLTC!D1544),IF($A$20=7, IF('New Cycle 1'!C1544="","", 'New Cycle 1'!C1544),IF($A$20=8, IF('New Cycle 2'!C1544="","", 'New Cycle 2'!C1544),IF($A$20=9, IF('New Cycle 3'!C1544="","", 'New Cycle 3'!C1544),"")))))))))</f>
        <v/>
      </c>
      <c r="S1544" s="32" t="str">
        <f>IF($A$20=1,IF(UDDS!E1544="","",UDDS!E1544),IF($A$20=2,IF('FTP-75'!E1544="","",'FTP-75'!E1544),IF($A$20=3, IF('US06'!E1544="","",'US06'!E1544),IF($A$20=4, IF(NEDC!D1544="","", NEDC!D1544),IF($A$20=5, IF('JPN10-15'!D1544="","",'JPN10-15'!D1544),IF($A$20=6, IF(WLTC!E1544="","", WLTC!E1544),IF($A$20=7, IF('New Cycle 1'!D1544="","", 'New Cycle 1'!D1544),IF($A$20=8, IF('New Cycle 2'!D1544="","", 'New Cycle 2'!D1544),IF($A$20=9, IF('New Cycle 3'!D1544="","", 'New Cycle 3'!D1544),"")))))))))</f>
        <v/>
      </c>
      <c r="T1544" s="32" t="str">
        <f>IF($A$20=1,IF(UDDS!F1544="","",UDDS!F1544),IF($A$20=2,IF('FTP-75'!F1544="","",'FTP-75'!F1544),IF($A$20=3, IF('US06'!F1544="","",'US06'!F1544),IF($A$20=4, IF(NEDC!E1544="","", NEDC!E1544),IF($A$20=5, IF('JPN10-15'!E1544="","",'JPN10-15'!E1544),IF($A$20=6, IF(WLTC!F1544="","", WLTC!F1544),IF($A$20=7, IF('New Cycle 1'!E1544="","", 'New Cycle 1'!E1544),IF($A$20=8, IF('New Cycle 2'!E1544="","", 'New Cycle 2'!E1544),IF($A$20=9, IF('New Cycle 3'!E1544="","", 'New Cycle 3'!E1544),"")))))))))</f>
        <v/>
      </c>
      <c r="U1544" s="32" t="str">
        <f>IF($A$20=1,IF(UDDS!G1544="","",UDDS!G1544),IF($A$20=2,IF('FTP-75'!G1544="","",'FTP-75'!G1544),IF($A$20=3, IF('US06'!G1544="","",'US06'!G1544),IF($A$20=4, IF(NEDC!F1544="","", NEDC!F1544),IF($A$20=5, IF('JPN10-15'!F1544="","",'JPN10-15'!F1544),IF($A$20=6, IF(WLTC!G1544="","", WLTC!G1544),IF($A$20=7, IF('New Cycle 1'!F1544="","", 'New Cycle 1'!F1544),IF($A$20=8, IF('New Cycle 2'!F1544="","", 'New Cycle 2'!F1544),IF($A$20=9, IF('New Cycle 3'!F1544="","", 'New Cycle 3'!F1544),"")))))))))</f>
        <v/>
      </c>
    </row>
    <row r="1545" spans="16:21" x14ac:dyDescent="0.25">
      <c r="P1545" s="8" t="str">
        <f>IF($A$20=1,IF(UDDS!A1545="","",UDDS!A1545),IF($A$20=2,IF('FTP-75'!A1545="","",'FTP-75'!A1545),IF($A$20=3, IF('US06'!A1545="","",'US06'!A1545),IF($A$20=4, IF(NEDC!A1545="","", NEDC!A1545),IF($A$20=5, IF('JPN10-15'!A1545="","",'JPN10-15'!A1545),IF($A$20=6, IF(WLTC!B1545="","", WLTC!B1545),IF($A$20=7, IF('New Cycle 1'!A1545="","", 'New Cycle 1'!A1545),IF($A$20=8, IF('New Cycle 2'!A1545="","", 'New Cycle 3'!A1545),IF($A$20=9, IF('New Cycle 3'!A1545="","", 'New Cycle 3'!A1545),"")))))))))</f>
        <v/>
      </c>
      <c r="Q1545" s="32" t="str">
        <f>IF($A$20=1,IF(UDDS!C1545="","",UDDS!C1545),IF($A$20=2,IF('FTP-75'!C1545="","",'FTP-75'!C1545),IF($A$20=3, IF('US06'!C1545="","",'US06'!C1545),IF($A$20=4, IF(NEDC!B1545="","", NEDC!B1545),IF($A$20=5, IF('JPN10-15'!B1545="","",'JPN10-15'!B1545),IF($A$20=6, IF(WLTC!C1545="","", WLTC!C1545),IF($A$20=7, IF('New Cycle 1'!B1545="","", 'New Cycle 1'!B1545),IF($A$20=8, IF('New Cycle 2'!B1545="","", 'New Cycle 2'!B1545),IF($A$20=9, IF('New Cycle 3'!B1545="","", 'New Cycle 3'!B1545),"")))))))))</f>
        <v/>
      </c>
      <c r="R1545" s="32" t="str">
        <f>IF($A$20=1,IF(UDDS!D1545="","",UDDS!D1545),IF($A$20=2,IF('FTP-75'!D1545="","",'FTP-75'!D1545),IF($A$20=3, IF('US06'!D1545="","",'US06'!D1545),IF($A$20=4, IF(NEDC!C1545="","", NEDC!C1545),IF($A$20=5, IF('JPN10-15'!C1545="","",'JPN10-15'!C1545),IF($A$20=6, IF(WLTC!D1545="","", WLTC!D1545),IF($A$20=7, IF('New Cycle 1'!C1545="","", 'New Cycle 1'!C1545),IF($A$20=8, IF('New Cycle 2'!C1545="","", 'New Cycle 2'!C1545),IF($A$20=9, IF('New Cycle 3'!C1545="","", 'New Cycle 3'!C1545),"")))))))))</f>
        <v/>
      </c>
      <c r="S1545" s="32" t="str">
        <f>IF($A$20=1,IF(UDDS!E1545="","",UDDS!E1545),IF($A$20=2,IF('FTP-75'!E1545="","",'FTP-75'!E1545),IF($A$20=3, IF('US06'!E1545="","",'US06'!E1545),IF($A$20=4, IF(NEDC!D1545="","", NEDC!D1545),IF($A$20=5, IF('JPN10-15'!D1545="","",'JPN10-15'!D1545),IF($A$20=6, IF(WLTC!E1545="","", WLTC!E1545),IF($A$20=7, IF('New Cycle 1'!D1545="","", 'New Cycle 1'!D1545),IF($A$20=8, IF('New Cycle 2'!D1545="","", 'New Cycle 2'!D1545),IF($A$20=9, IF('New Cycle 3'!D1545="","", 'New Cycle 3'!D1545),"")))))))))</f>
        <v/>
      </c>
      <c r="T1545" s="32" t="str">
        <f>IF($A$20=1,IF(UDDS!F1545="","",UDDS!F1545),IF($A$20=2,IF('FTP-75'!F1545="","",'FTP-75'!F1545),IF($A$20=3, IF('US06'!F1545="","",'US06'!F1545),IF($A$20=4, IF(NEDC!E1545="","", NEDC!E1545),IF($A$20=5, IF('JPN10-15'!E1545="","",'JPN10-15'!E1545),IF($A$20=6, IF(WLTC!F1545="","", WLTC!F1545),IF($A$20=7, IF('New Cycle 1'!E1545="","", 'New Cycle 1'!E1545),IF($A$20=8, IF('New Cycle 2'!E1545="","", 'New Cycle 2'!E1545),IF($A$20=9, IF('New Cycle 3'!E1545="","", 'New Cycle 3'!E1545),"")))))))))</f>
        <v/>
      </c>
      <c r="U1545" s="32" t="str">
        <f>IF($A$20=1,IF(UDDS!G1545="","",UDDS!G1545),IF($A$20=2,IF('FTP-75'!G1545="","",'FTP-75'!G1545),IF($A$20=3, IF('US06'!G1545="","",'US06'!G1545),IF($A$20=4, IF(NEDC!F1545="","", NEDC!F1545),IF($A$20=5, IF('JPN10-15'!F1545="","",'JPN10-15'!F1545),IF($A$20=6, IF(WLTC!G1545="","", WLTC!G1545),IF($A$20=7, IF('New Cycle 1'!F1545="","", 'New Cycle 1'!F1545),IF($A$20=8, IF('New Cycle 2'!F1545="","", 'New Cycle 2'!F1545),IF($A$20=9, IF('New Cycle 3'!F1545="","", 'New Cycle 3'!F1545),"")))))))))</f>
        <v/>
      </c>
    </row>
    <row r="1546" spans="16:21" x14ac:dyDescent="0.25">
      <c r="P1546" s="8" t="str">
        <f>IF($A$20=1,IF(UDDS!A1546="","",UDDS!A1546),IF($A$20=2,IF('FTP-75'!A1546="","",'FTP-75'!A1546),IF($A$20=3, IF('US06'!A1546="","",'US06'!A1546),IF($A$20=4, IF(NEDC!A1546="","", NEDC!A1546),IF($A$20=5, IF('JPN10-15'!A1546="","",'JPN10-15'!A1546),IF($A$20=6, IF(WLTC!B1546="","", WLTC!B1546),IF($A$20=7, IF('New Cycle 1'!A1546="","", 'New Cycle 1'!A1546),IF($A$20=8, IF('New Cycle 2'!A1546="","", 'New Cycle 3'!A1546),IF($A$20=9, IF('New Cycle 3'!A1546="","", 'New Cycle 3'!A1546),"")))))))))</f>
        <v/>
      </c>
      <c r="Q1546" s="32" t="str">
        <f>IF($A$20=1,IF(UDDS!C1546="","",UDDS!C1546),IF($A$20=2,IF('FTP-75'!C1546="","",'FTP-75'!C1546),IF($A$20=3, IF('US06'!C1546="","",'US06'!C1546),IF($A$20=4, IF(NEDC!B1546="","", NEDC!B1546),IF($A$20=5, IF('JPN10-15'!B1546="","",'JPN10-15'!B1546),IF($A$20=6, IF(WLTC!C1546="","", WLTC!C1546),IF($A$20=7, IF('New Cycle 1'!B1546="","", 'New Cycle 1'!B1546),IF($A$20=8, IF('New Cycle 2'!B1546="","", 'New Cycle 2'!B1546),IF($A$20=9, IF('New Cycle 3'!B1546="","", 'New Cycle 3'!B1546),"")))))))))</f>
        <v/>
      </c>
      <c r="R1546" s="32" t="str">
        <f>IF($A$20=1,IF(UDDS!D1546="","",UDDS!D1546),IF($A$20=2,IF('FTP-75'!D1546="","",'FTP-75'!D1546),IF($A$20=3, IF('US06'!D1546="","",'US06'!D1546),IF($A$20=4, IF(NEDC!C1546="","", NEDC!C1546),IF($A$20=5, IF('JPN10-15'!C1546="","",'JPN10-15'!C1546),IF($A$20=6, IF(WLTC!D1546="","", WLTC!D1546),IF($A$20=7, IF('New Cycle 1'!C1546="","", 'New Cycle 1'!C1546),IF($A$20=8, IF('New Cycle 2'!C1546="","", 'New Cycle 2'!C1546),IF($A$20=9, IF('New Cycle 3'!C1546="","", 'New Cycle 3'!C1546),"")))))))))</f>
        <v/>
      </c>
      <c r="S1546" s="32" t="str">
        <f>IF($A$20=1,IF(UDDS!E1546="","",UDDS!E1546),IF($A$20=2,IF('FTP-75'!E1546="","",'FTP-75'!E1546),IF($A$20=3, IF('US06'!E1546="","",'US06'!E1546),IF($A$20=4, IF(NEDC!D1546="","", NEDC!D1546),IF($A$20=5, IF('JPN10-15'!D1546="","",'JPN10-15'!D1546),IF($A$20=6, IF(WLTC!E1546="","", WLTC!E1546),IF($A$20=7, IF('New Cycle 1'!D1546="","", 'New Cycle 1'!D1546),IF($A$20=8, IF('New Cycle 2'!D1546="","", 'New Cycle 2'!D1546),IF($A$20=9, IF('New Cycle 3'!D1546="","", 'New Cycle 3'!D1546),"")))))))))</f>
        <v/>
      </c>
      <c r="T1546" s="32" t="str">
        <f>IF($A$20=1,IF(UDDS!F1546="","",UDDS!F1546),IF($A$20=2,IF('FTP-75'!F1546="","",'FTP-75'!F1546),IF($A$20=3, IF('US06'!F1546="","",'US06'!F1546),IF($A$20=4, IF(NEDC!E1546="","", NEDC!E1546),IF($A$20=5, IF('JPN10-15'!E1546="","",'JPN10-15'!E1546),IF($A$20=6, IF(WLTC!F1546="","", WLTC!F1546),IF($A$20=7, IF('New Cycle 1'!E1546="","", 'New Cycle 1'!E1546),IF($A$20=8, IF('New Cycle 2'!E1546="","", 'New Cycle 2'!E1546),IF($A$20=9, IF('New Cycle 3'!E1546="","", 'New Cycle 3'!E1546),"")))))))))</f>
        <v/>
      </c>
      <c r="U1546" s="32" t="str">
        <f>IF($A$20=1,IF(UDDS!G1546="","",UDDS!G1546),IF($A$20=2,IF('FTP-75'!G1546="","",'FTP-75'!G1546),IF($A$20=3, IF('US06'!G1546="","",'US06'!G1546),IF($A$20=4, IF(NEDC!F1546="","", NEDC!F1546),IF($A$20=5, IF('JPN10-15'!F1546="","",'JPN10-15'!F1546),IF($A$20=6, IF(WLTC!G1546="","", WLTC!G1546),IF($A$20=7, IF('New Cycle 1'!F1546="","", 'New Cycle 1'!F1546),IF($A$20=8, IF('New Cycle 2'!F1546="","", 'New Cycle 2'!F1546),IF($A$20=9, IF('New Cycle 3'!F1546="","", 'New Cycle 3'!F1546),"")))))))))</f>
        <v/>
      </c>
    </row>
    <row r="1547" spans="16:21" x14ac:dyDescent="0.25">
      <c r="P1547" s="8" t="str">
        <f>IF($A$20=1,IF(UDDS!A1547="","",UDDS!A1547),IF($A$20=2,IF('FTP-75'!A1547="","",'FTP-75'!A1547),IF($A$20=3, IF('US06'!A1547="","",'US06'!A1547),IF($A$20=4, IF(NEDC!A1547="","", NEDC!A1547),IF($A$20=5, IF('JPN10-15'!A1547="","",'JPN10-15'!A1547),IF($A$20=6, IF(WLTC!B1547="","", WLTC!B1547),IF($A$20=7, IF('New Cycle 1'!A1547="","", 'New Cycle 1'!A1547),IF($A$20=8, IF('New Cycle 2'!A1547="","", 'New Cycle 3'!A1547),IF($A$20=9, IF('New Cycle 3'!A1547="","", 'New Cycle 3'!A1547),"")))))))))</f>
        <v/>
      </c>
      <c r="Q1547" s="32" t="str">
        <f>IF($A$20=1,IF(UDDS!C1547="","",UDDS!C1547),IF($A$20=2,IF('FTP-75'!C1547="","",'FTP-75'!C1547),IF($A$20=3, IF('US06'!C1547="","",'US06'!C1547),IF($A$20=4, IF(NEDC!B1547="","", NEDC!B1547),IF($A$20=5, IF('JPN10-15'!B1547="","",'JPN10-15'!B1547),IF($A$20=6, IF(WLTC!C1547="","", WLTC!C1547),IF($A$20=7, IF('New Cycle 1'!B1547="","", 'New Cycle 1'!B1547),IF($A$20=8, IF('New Cycle 2'!B1547="","", 'New Cycle 2'!B1547),IF($A$20=9, IF('New Cycle 3'!B1547="","", 'New Cycle 3'!B1547),"")))))))))</f>
        <v/>
      </c>
      <c r="R1547" s="32" t="str">
        <f>IF($A$20=1,IF(UDDS!D1547="","",UDDS!D1547),IF($A$20=2,IF('FTP-75'!D1547="","",'FTP-75'!D1547),IF($A$20=3, IF('US06'!D1547="","",'US06'!D1547),IF($A$20=4, IF(NEDC!C1547="","", NEDC!C1547),IF($A$20=5, IF('JPN10-15'!C1547="","",'JPN10-15'!C1547),IF($A$20=6, IF(WLTC!D1547="","", WLTC!D1547),IF($A$20=7, IF('New Cycle 1'!C1547="","", 'New Cycle 1'!C1547),IF($A$20=8, IF('New Cycle 2'!C1547="","", 'New Cycle 2'!C1547),IF($A$20=9, IF('New Cycle 3'!C1547="","", 'New Cycle 3'!C1547),"")))))))))</f>
        <v/>
      </c>
      <c r="S1547" s="32" t="str">
        <f>IF($A$20=1,IF(UDDS!E1547="","",UDDS!E1547),IF($A$20=2,IF('FTP-75'!E1547="","",'FTP-75'!E1547),IF($A$20=3, IF('US06'!E1547="","",'US06'!E1547),IF($A$20=4, IF(NEDC!D1547="","", NEDC!D1547),IF($A$20=5, IF('JPN10-15'!D1547="","",'JPN10-15'!D1547),IF($A$20=6, IF(WLTC!E1547="","", WLTC!E1547),IF($A$20=7, IF('New Cycle 1'!D1547="","", 'New Cycle 1'!D1547),IF($A$20=8, IF('New Cycle 2'!D1547="","", 'New Cycle 2'!D1547),IF($A$20=9, IF('New Cycle 3'!D1547="","", 'New Cycle 3'!D1547),"")))))))))</f>
        <v/>
      </c>
      <c r="T1547" s="32" t="str">
        <f>IF($A$20=1,IF(UDDS!F1547="","",UDDS!F1547),IF($A$20=2,IF('FTP-75'!F1547="","",'FTP-75'!F1547),IF($A$20=3, IF('US06'!F1547="","",'US06'!F1547),IF($A$20=4, IF(NEDC!E1547="","", NEDC!E1547),IF($A$20=5, IF('JPN10-15'!E1547="","",'JPN10-15'!E1547),IF($A$20=6, IF(WLTC!F1547="","", WLTC!F1547),IF($A$20=7, IF('New Cycle 1'!E1547="","", 'New Cycle 1'!E1547),IF($A$20=8, IF('New Cycle 2'!E1547="","", 'New Cycle 2'!E1547),IF($A$20=9, IF('New Cycle 3'!E1547="","", 'New Cycle 3'!E1547),"")))))))))</f>
        <v/>
      </c>
      <c r="U1547" s="32" t="str">
        <f>IF($A$20=1,IF(UDDS!G1547="","",UDDS!G1547),IF($A$20=2,IF('FTP-75'!G1547="","",'FTP-75'!G1547),IF($A$20=3, IF('US06'!G1547="","",'US06'!G1547),IF($A$20=4, IF(NEDC!F1547="","", NEDC!F1547),IF($A$20=5, IF('JPN10-15'!F1547="","",'JPN10-15'!F1547),IF($A$20=6, IF(WLTC!G1547="","", WLTC!G1547),IF($A$20=7, IF('New Cycle 1'!F1547="","", 'New Cycle 1'!F1547),IF($A$20=8, IF('New Cycle 2'!F1547="","", 'New Cycle 2'!F1547),IF($A$20=9, IF('New Cycle 3'!F1547="","", 'New Cycle 3'!F1547),"")))))))))</f>
        <v/>
      </c>
    </row>
    <row r="1548" spans="16:21" x14ac:dyDescent="0.25">
      <c r="P1548" s="8" t="str">
        <f>IF($A$20=1,IF(UDDS!A1548="","",UDDS!A1548),IF($A$20=2,IF('FTP-75'!A1548="","",'FTP-75'!A1548),IF($A$20=3, IF('US06'!A1548="","",'US06'!A1548),IF($A$20=4, IF(NEDC!A1548="","", NEDC!A1548),IF($A$20=5, IF('JPN10-15'!A1548="","",'JPN10-15'!A1548),IF($A$20=6, IF(WLTC!B1548="","", WLTC!B1548),IF($A$20=7, IF('New Cycle 1'!A1548="","", 'New Cycle 1'!A1548),IF($A$20=8, IF('New Cycle 2'!A1548="","", 'New Cycle 3'!A1548),IF($A$20=9, IF('New Cycle 3'!A1548="","", 'New Cycle 3'!A1548),"")))))))))</f>
        <v/>
      </c>
      <c r="Q1548" s="32" t="str">
        <f>IF($A$20=1,IF(UDDS!C1548="","",UDDS!C1548),IF($A$20=2,IF('FTP-75'!C1548="","",'FTP-75'!C1548),IF($A$20=3, IF('US06'!C1548="","",'US06'!C1548),IF($A$20=4, IF(NEDC!B1548="","", NEDC!B1548),IF($A$20=5, IF('JPN10-15'!B1548="","",'JPN10-15'!B1548),IF($A$20=6, IF(WLTC!C1548="","", WLTC!C1548),IF($A$20=7, IF('New Cycle 1'!B1548="","", 'New Cycle 1'!B1548),IF($A$20=8, IF('New Cycle 2'!B1548="","", 'New Cycle 2'!B1548),IF($A$20=9, IF('New Cycle 3'!B1548="","", 'New Cycle 3'!B1548),"")))))))))</f>
        <v/>
      </c>
      <c r="R1548" s="32" t="str">
        <f>IF($A$20=1,IF(UDDS!D1548="","",UDDS!D1548),IF($A$20=2,IF('FTP-75'!D1548="","",'FTP-75'!D1548),IF($A$20=3, IF('US06'!D1548="","",'US06'!D1548),IF($A$20=4, IF(NEDC!C1548="","", NEDC!C1548),IF($A$20=5, IF('JPN10-15'!C1548="","",'JPN10-15'!C1548),IF($A$20=6, IF(WLTC!D1548="","", WLTC!D1548),IF($A$20=7, IF('New Cycle 1'!C1548="","", 'New Cycle 1'!C1548),IF($A$20=8, IF('New Cycle 2'!C1548="","", 'New Cycle 2'!C1548),IF($A$20=9, IF('New Cycle 3'!C1548="","", 'New Cycle 3'!C1548),"")))))))))</f>
        <v/>
      </c>
      <c r="S1548" s="32" t="str">
        <f>IF($A$20=1,IF(UDDS!E1548="","",UDDS!E1548),IF($A$20=2,IF('FTP-75'!E1548="","",'FTP-75'!E1548),IF($A$20=3, IF('US06'!E1548="","",'US06'!E1548),IF($A$20=4, IF(NEDC!D1548="","", NEDC!D1548),IF($A$20=5, IF('JPN10-15'!D1548="","",'JPN10-15'!D1548),IF($A$20=6, IF(WLTC!E1548="","", WLTC!E1548),IF($A$20=7, IF('New Cycle 1'!D1548="","", 'New Cycle 1'!D1548),IF($A$20=8, IF('New Cycle 2'!D1548="","", 'New Cycle 2'!D1548),IF($A$20=9, IF('New Cycle 3'!D1548="","", 'New Cycle 3'!D1548),"")))))))))</f>
        <v/>
      </c>
      <c r="T1548" s="32" t="str">
        <f>IF($A$20=1,IF(UDDS!F1548="","",UDDS!F1548),IF($A$20=2,IF('FTP-75'!F1548="","",'FTP-75'!F1548),IF($A$20=3, IF('US06'!F1548="","",'US06'!F1548),IF($A$20=4, IF(NEDC!E1548="","", NEDC!E1548),IF($A$20=5, IF('JPN10-15'!E1548="","",'JPN10-15'!E1548),IF($A$20=6, IF(WLTC!F1548="","", WLTC!F1548),IF($A$20=7, IF('New Cycle 1'!E1548="","", 'New Cycle 1'!E1548),IF($A$20=8, IF('New Cycle 2'!E1548="","", 'New Cycle 2'!E1548),IF($A$20=9, IF('New Cycle 3'!E1548="","", 'New Cycle 3'!E1548),"")))))))))</f>
        <v/>
      </c>
      <c r="U1548" s="32" t="str">
        <f>IF($A$20=1,IF(UDDS!G1548="","",UDDS!G1548),IF($A$20=2,IF('FTP-75'!G1548="","",'FTP-75'!G1548),IF($A$20=3, IF('US06'!G1548="","",'US06'!G1548),IF($A$20=4, IF(NEDC!F1548="","", NEDC!F1548),IF($A$20=5, IF('JPN10-15'!F1548="","",'JPN10-15'!F1548),IF($A$20=6, IF(WLTC!G1548="","", WLTC!G1548),IF($A$20=7, IF('New Cycle 1'!F1548="","", 'New Cycle 1'!F1548),IF($A$20=8, IF('New Cycle 2'!F1548="","", 'New Cycle 2'!F1548),IF($A$20=9, IF('New Cycle 3'!F1548="","", 'New Cycle 3'!F1548),"")))))))))</f>
        <v/>
      </c>
    </row>
    <row r="1549" spans="16:21" x14ac:dyDescent="0.25">
      <c r="P1549" s="8" t="str">
        <f>IF($A$20=1,IF(UDDS!A1549="","",UDDS!A1549),IF($A$20=2,IF('FTP-75'!A1549="","",'FTP-75'!A1549),IF($A$20=3, IF('US06'!A1549="","",'US06'!A1549),IF($A$20=4, IF(NEDC!A1549="","", NEDC!A1549),IF($A$20=5, IF('JPN10-15'!A1549="","",'JPN10-15'!A1549),IF($A$20=6, IF(WLTC!B1549="","", WLTC!B1549),IF($A$20=7, IF('New Cycle 1'!A1549="","", 'New Cycle 1'!A1549),IF($A$20=8, IF('New Cycle 2'!A1549="","", 'New Cycle 3'!A1549),IF($A$20=9, IF('New Cycle 3'!A1549="","", 'New Cycle 3'!A1549),"")))))))))</f>
        <v/>
      </c>
      <c r="Q1549" s="32" t="str">
        <f>IF($A$20=1,IF(UDDS!C1549="","",UDDS!C1549),IF($A$20=2,IF('FTP-75'!C1549="","",'FTP-75'!C1549),IF($A$20=3, IF('US06'!C1549="","",'US06'!C1549),IF($A$20=4, IF(NEDC!B1549="","", NEDC!B1549),IF($A$20=5, IF('JPN10-15'!B1549="","",'JPN10-15'!B1549),IF($A$20=6, IF(WLTC!C1549="","", WLTC!C1549),IF($A$20=7, IF('New Cycle 1'!B1549="","", 'New Cycle 1'!B1549),IF($A$20=8, IF('New Cycle 2'!B1549="","", 'New Cycle 2'!B1549),IF($A$20=9, IF('New Cycle 3'!B1549="","", 'New Cycle 3'!B1549),"")))))))))</f>
        <v/>
      </c>
      <c r="R1549" s="32" t="str">
        <f>IF($A$20=1,IF(UDDS!D1549="","",UDDS!D1549),IF($A$20=2,IF('FTP-75'!D1549="","",'FTP-75'!D1549),IF($A$20=3, IF('US06'!D1549="","",'US06'!D1549),IF($A$20=4, IF(NEDC!C1549="","", NEDC!C1549),IF($A$20=5, IF('JPN10-15'!C1549="","",'JPN10-15'!C1549),IF($A$20=6, IF(WLTC!D1549="","", WLTC!D1549),IF($A$20=7, IF('New Cycle 1'!C1549="","", 'New Cycle 1'!C1549),IF($A$20=8, IF('New Cycle 2'!C1549="","", 'New Cycle 2'!C1549),IF($A$20=9, IF('New Cycle 3'!C1549="","", 'New Cycle 3'!C1549),"")))))))))</f>
        <v/>
      </c>
      <c r="S1549" s="32" t="str">
        <f>IF($A$20=1,IF(UDDS!E1549="","",UDDS!E1549),IF($A$20=2,IF('FTP-75'!E1549="","",'FTP-75'!E1549),IF($A$20=3, IF('US06'!E1549="","",'US06'!E1549),IF($A$20=4, IF(NEDC!D1549="","", NEDC!D1549),IF($A$20=5, IF('JPN10-15'!D1549="","",'JPN10-15'!D1549),IF($A$20=6, IF(WLTC!E1549="","", WLTC!E1549),IF($A$20=7, IF('New Cycle 1'!D1549="","", 'New Cycle 1'!D1549),IF($A$20=8, IF('New Cycle 2'!D1549="","", 'New Cycle 2'!D1549),IF($A$20=9, IF('New Cycle 3'!D1549="","", 'New Cycle 3'!D1549),"")))))))))</f>
        <v/>
      </c>
      <c r="T1549" s="32" t="str">
        <f>IF($A$20=1,IF(UDDS!F1549="","",UDDS!F1549),IF($A$20=2,IF('FTP-75'!F1549="","",'FTP-75'!F1549),IF($A$20=3, IF('US06'!F1549="","",'US06'!F1549),IF($A$20=4, IF(NEDC!E1549="","", NEDC!E1549),IF($A$20=5, IF('JPN10-15'!E1549="","",'JPN10-15'!E1549),IF($A$20=6, IF(WLTC!F1549="","", WLTC!F1549),IF($A$20=7, IF('New Cycle 1'!E1549="","", 'New Cycle 1'!E1549),IF($A$20=8, IF('New Cycle 2'!E1549="","", 'New Cycle 2'!E1549),IF($A$20=9, IF('New Cycle 3'!E1549="","", 'New Cycle 3'!E1549),"")))))))))</f>
        <v/>
      </c>
      <c r="U1549" s="32" t="str">
        <f>IF($A$20=1,IF(UDDS!G1549="","",UDDS!G1549),IF($A$20=2,IF('FTP-75'!G1549="","",'FTP-75'!G1549),IF($A$20=3, IF('US06'!G1549="","",'US06'!G1549),IF($A$20=4, IF(NEDC!F1549="","", NEDC!F1549),IF($A$20=5, IF('JPN10-15'!F1549="","",'JPN10-15'!F1549),IF($A$20=6, IF(WLTC!G1549="","", WLTC!G1549),IF($A$20=7, IF('New Cycle 1'!F1549="","", 'New Cycle 1'!F1549),IF($A$20=8, IF('New Cycle 2'!F1549="","", 'New Cycle 2'!F1549),IF($A$20=9, IF('New Cycle 3'!F1549="","", 'New Cycle 3'!F1549),"")))))))))</f>
        <v/>
      </c>
    </row>
    <row r="1550" spans="16:21" x14ac:dyDescent="0.25">
      <c r="P1550" s="8" t="str">
        <f>IF($A$20=1,IF(UDDS!A1550="","",UDDS!A1550),IF($A$20=2,IF('FTP-75'!A1550="","",'FTP-75'!A1550),IF($A$20=3, IF('US06'!A1550="","",'US06'!A1550),IF($A$20=4, IF(NEDC!A1550="","", NEDC!A1550),IF($A$20=5, IF('JPN10-15'!A1550="","",'JPN10-15'!A1550),IF($A$20=6, IF(WLTC!B1550="","", WLTC!B1550),IF($A$20=7, IF('New Cycle 1'!A1550="","", 'New Cycle 1'!A1550),IF($A$20=8, IF('New Cycle 2'!A1550="","", 'New Cycle 3'!A1550),IF($A$20=9, IF('New Cycle 3'!A1550="","", 'New Cycle 3'!A1550),"")))))))))</f>
        <v/>
      </c>
      <c r="Q1550" s="32" t="str">
        <f>IF($A$20=1,IF(UDDS!C1550="","",UDDS!C1550),IF($A$20=2,IF('FTP-75'!C1550="","",'FTP-75'!C1550),IF($A$20=3, IF('US06'!C1550="","",'US06'!C1550),IF($A$20=4, IF(NEDC!B1550="","", NEDC!B1550),IF($A$20=5, IF('JPN10-15'!B1550="","",'JPN10-15'!B1550),IF($A$20=6, IF(WLTC!C1550="","", WLTC!C1550),IF($A$20=7, IF('New Cycle 1'!B1550="","", 'New Cycle 1'!B1550),IF($A$20=8, IF('New Cycle 2'!B1550="","", 'New Cycle 2'!B1550),IF($A$20=9, IF('New Cycle 3'!B1550="","", 'New Cycle 3'!B1550),"")))))))))</f>
        <v/>
      </c>
      <c r="R1550" s="32" t="str">
        <f>IF($A$20=1,IF(UDDS!D1550="","",UDDS!D1550),IF($A$20=2,IF('FTP-75'!D1550="","",'FTP-75'!D1550),IF($A$20=3, IF('US06'!D1550="","",'US06'!D1550),IF($A$20=4, IF(NEDC!C1550="","", NEDC!C1550),IF($A$20=5, IF('JPN10-15'!C1550="","",'JPN10-15'!C1550),IF($A$20=6, IF(WLTC!D1550="","", WLTC!D1550),IF($A$20=7, IF('New Cycle 1'!C1550="","", 'New Cycle 1'!C1550),IF($A$20=8, IF('New Cycle 2'!C1550="","", 'New Cycle 2'!C1550),IF($A$20=9, IF('New Cycle 3'!C1550="","", 'New Cycle 3'!C1550),"")))))))))</f>
        <v/>
      </c>
      <c r="S1550" s="32" t="str">
        <f>IF($A$20=1,IF(UDDS!E1550="","",UDDS!E1550),IF($A$20=2,IF('FTP-75'!E1550="","",'FTP-75'!E1550),IF($A$20=3, IF('US06'!E1550="","",'US06'!E1550),IF($A$20=4, IF(NEDC!D1550="","", NEDC!D1550),IF($A$20=5, IF('JPN10-15'!D1550="","",'JPN10-15'!D1550),IF($A$20=6, IF(WLTC!E1550="","", WLTC!E1550),IF($A$20=7, IF('New Cycle 1'!D1550="","", 'New Cycle 1'!D1550),IF($A$20=8, IF('New Cycle 2'!D1550="","", 'New Cycle 2'!D1550),IF($A$20=9, IF('New Cycle 3'!D1550="","", 'New Cycle 3'!D1550),"")))))))))</f>
        <v/>
      </c>
      <c r="T1550" s="32" t="str">
        <f>IF($A$20=1,IF(UDDS!F1550="","",UDDS!F1550),IF($A$20=2,IF('FTP-75'!F1550="","",'FTP-75'!F1550),IF($A$20=3, IF('US06'!F1550="","",'US06'!F1550),IF($A$20=4, IF(NEDC!E1550="","", NEDC!E1550),IF($A$20=5, IF('JPN10-15'!E1550="","",'JPN10-15'!E1550),IF($A$20=6, IF(WLTC!F1550="","", WLTC!F1550),IF($A$20=7, IF('New Cycle 1'!E1550="","", 'New Cycle 1'!E1550),IF($A$20=8, IF('New Cycle 2'!E1550="","", 'New Cycle 2'!E1550),IF($A$20=9, IF('New Cycle 3'!E1550="","", 'New Cycle 3'!E1550),"")))))))))</f>
        <v/>
      </c>
      <c r="U1550" s="32" t="str">
        <f>IF($A$20=1,IF(UDDS!G1550="","",UDDS!G1550),IF($A$20=2,IF('FTP-75'!G1550="","",'FTP-75'!G1550),IF($A$20=3, IF('US06'!G1550="","",'US06'!G1550),IF($A$20=4, IF(NEDC!F1550="","", NEDC!F1550),IF($A$20=5, IF('JPN10-15'!F1550="","",'JPN10-15'!F1550),IF($A$20=6, IF(WLTC!G1550="","", WLTC!G1550),IF($A$20=7, IF('New Cycle 1'!F1550="","", 'New Cycle 1'!F1550),IF($A$20=8, IF('New Cycle 2'!F1550="","", 'New Cycle 2'!F1550),IF($A$20=9, IF('New Cycle 3'!F1550="","", 'New Cycle 3'!F1550),"")))))))))</f>
        <v/>
      </c>
    </row>
    <row r="1551" spans="16:21" x14ac:dyDescent="0.25">
      <c r="P1551" s="8" t="str">
        <f>IF($A$20=1,IF(UDDS!A1551="","",UDDS!A1551),IF($A$20=2,IF('FTP-75'!A1551="","",'FTP-75'!A1551),IF($A$20=3, IF('US06'!A1551="","",'US06'!A1551),IF($A$20=4, IF(NEDC!A1551="","", NEDC!A1551),IF($A$20=5, IF('JPN10-15'!A1551="","",'JPN10-15'!A1551),IF($A$20=6, IF(WLTC!B1551="","", WLTC!B1551),IF($A$20=7, IF('New Cycle 1'!A1551="","", 'New Cycle 1'!A1551),IF($A$20=8, IF('New Cycle 2'!A1551="","", 'New Cycle 3'!A1551),IF($A$20=9, IF('New Cycle 3'!A1551="","", 'New Cycle 3'!A1551),"")))))))))</f>
        <v/>
      </c>
      <c r="Q1551" s="32" t="str">
        <f>IF($A$20=1,IF(UDDS!C1551="","",UDDS!C1551),IF($A$20=2,IF('FTP-75'!C1551="","",'FTP-75'!C1551),IF($A$20=3, IF('US06'!C1551="","",'US06'!C1551),IF($A$20=4, IF(NEDC!B1551="","", NEDC!B1551),IF($A$20=5, IF('JPN10-15'!B1551="","",'JPN10-15'!B1551),IF($A$20=6, IF(WLTC!C1551="","", WLTC!C1551),IF($A$20=7, IF('New Cycle 1'!B1551="","", 'New Cycle 1'!B1551),IF($A$20=8, IF('New Cycle 2'!B1551="","", 'New Cycle 2'!B1551),IF($A$20=9, IF('New Cycle 3'!B1551="","", 'New Cycle 3'!B1551),"")))))))))</f>
        <v/>
      </c>
      <c r="R1551" s="32" t="str">
        <f>IF($A$20=1,IF(UDDS!D1551="","",UDDS!D1551),IF($A$20=2,IF('FTP-75'!D1551="","",'FTP-75'!D1551),IF($A$20=3, IF('US06'!D1551="","",'US06'!D1551),IF($A$20=4, IF(NEDC!C1551="","", NEDC!C1551),IF($A$20=5, IF('JPN10-15'!C1551="","",'JPN10-15'!C1551),IF($A$20=6, IF(WLTC!D1551="","", WLTC!D1551),IF($A$20=7, IF('New Cycle 1'!C1551="","", 'New Cycle 1'!C1551),IF($A$20=8, IF('New Cycle 2'!C1551="","", 'New Cycle 2'!C1551),IF($A$20=9, IF('New Cycle 3'!C1551="","", 'New Cycle 3'!C1551),"")))))))))</f>
        <v/>
      </c>
      <c r="S1551" s="32" t="str">
        <f>IF($A$20=1,IF(UDDS!E1551="","",UDDS!E1551),IF($A$20=2,IF('FTP-75'!E1551="","",'FTP-75'!E1551),IF($A$20=3, IF('US06'!E1551="","",'US06'!E1551),IF($A$20=4, IF(NEDC!D1551="","", NEDC!D1551),IF($A$20=5, IF('JPN10-15'!D1551="","",'JPN10-15'!D1551),IF($A$20=6, IF(WLTC!E1551="","", WLTC!E1551),IF($A$20=7, IF('New Cycle 1'!D1551="","", 'New Cycle 1'!D1551),IF($A$20=8, IF('New Cycle 2'!D1551="","", 'New Cycle 2'!D1551),IF($A$20=9, IF('New Cycle 3'!D1551="","", 'New Cycle 3'!D1551),"")))))))))</f>
        <v/>
      </c>
      <c r="T1551" s="32" t="str">
        <f>IF($A$20=1,IF(UDDS!F1551="","",UDDS!F1551),IF($A$20=2,IF('FTP-75'!F1551="","",'FTP-75'!F1551),IF($A$20=3, IF('US06'!F1551="","",'US06'!F1551),IF($A$20=4, IF(NEDC!E1551="","", NEDC!E1551),IF($A$20=5, IF('JPN10-15'!E1551="","",'JPN10-15'!E1551),IF($A$20=6, IF(WLTC!F1551="","", WLTC!F1551),IF($A$20=7, IF('New Cycle 1'!E1551="","", 'New Cycle 1'!E1551),IF($A$20=8, IF('New Cycle 2'!E1551="","", 'New Cycle 2'!E1551),IF($A$20=9, IF('New Cycle 3'!E1551="","", 'New Cycle 3'!E1551),"")))))))))</f>
        <v/>
      </c>
      <c r="U1551" s="32" t="str">
        <f>IF($A$20=1,IF(UDDS!G1551="","",UDDS!G1551),IF($A$20=2,IF('FTP-75'!G1551="","",'FTP-75'!G1551),IF($A$20=3, IF('US06'!G1551="","",'US06'!G1551),IF($A$20=4, IF(NEDC!F1551="","", NEDC!F1551),IF($A$20=5, IF('JPN10-15'!F1551="","",'JPN10-15'!F1551),IF($A$20=6, IF(WLTC!G1551="","", WLTC!G1551),IF($A$20=7, IF('New Cycle 1'!F1551="","", 'New Cycle 1'!F1551),IF($A$20=8, IF('New Cycle 2'!F1551="","", 'New Cycle 2'!F1551),IF($A$20=9, IF('New Cycle 3'!F1551="","", 'New Cycle 3'!F1551),"")))))))))</f>
        <v/>
      </c>
    </row>
    <row r="1552" spans="16:21" x14ac:dyDescent="0.25">
      <c r="P1552" s="8" t="str">
        <f>IF($A$20=1,IF(UDDS!A1552="","",UDDS!A1552),IF($A$20=2,IF('FTP-75'!A1552="","",'FTP-75'!A1552),IF($A$20=3, IF('US06'!A1552="","",'US06'!A1552),IF($A$20=4, IF(NEDC!A1552="","", NEDC!A1552),IF($A$20=5, IF('JPN10-15'!A1552="","",'JPN10-15'!A1552),IF($A$20=6, IF(WLTC!B1552="","", WLTC!B1552),IF($A$20=7, IF('New Cycle 1'!A1552="","", 'New Cycle 1'!A1552),IF($A$20=8, IF('New Cycle 2'!A1552="","", 'New Cycle 3'!A1552),IF($A$20=9, IF('New Cycle 3'!A1552="","", 'New Cycle 3'!A1552),"")))))))))</f>
        <v/>
      </c>
      <c r="Q1552" s="32" t="str">
        <f>IF($A$20=1,IF(UDDS!C1552="","",UDDS!C1552),IF($A$20=2,IF('FTP-75'!C1552="","",'FTP-75'!C1552),IF($A$20=3, IF('US06'!C1552="","",'US06'!C1552),IF($A$20=4, IF(NEDC!B1552="","", NEDC!B1552),IF($A$20=5, IF('JPN10-15'!B1552="","",'JPN10-15'!B1552),IF($A$20=6, IF(WLTC!C1552="","", WLTC!C1552),IF($A$20=7, IF('New Cycle 1'!B1552="","", 'New Cycle 1'!B1552),IF($A$20=8, IF('New Cycle 2'!B1552="","", 'New Cycle 2'!B1552),IF($A$20=9, IF('New Cycle 3'!B1552="","", 'New Cycle 3'!B1552),"")))))))))</f>
        <v/>
      </c>
      <c r="R1552" s="32" t="str">
        <f>IF($A$20=1,IF(UDDS!D1552="","",UDDS!D1552),IF($A$20=2,IF('FTP-75'!D1552="","",'FTP-75'!D1552),IF($A$20=3, IF('US06'!D1552="","",'US06'!D1552),IF($A$20=4, IF(NEDC!C1552="","", NEDC!C1552),IF($A$20=5, IF('JPN10-15'!C1552="","",'JPN10-15'!C1552),IF($A$20=6, IF(WLTC!D1552="","", WLTC!D1552),IF($A$20=7, IF('New Cycle 1'!C1552="","", 'New Cycle 1'!C1552),IF($A$20=8, IF('New Cycle 2'!C1552="","", 'New Cycle 2'!C1552),IF($A$20=9, IF('New Cycle 3'!C1552="","", 'New Cycle 3'!C1552),"")))))))))</f>
        <v/>
      </c>
      <c r="S1552" s="32" t="str">
        <f>IF($A$20=1,IF(UDDS!E1552="","",UDDS!E1552),IF($A$20=2,IF('FTP-75'!E1552="","",'FTP-75'!E1552),IF($A$20=3, IF('US06'!E1552="","",'US06'!E1552),IF($A$20=4, IF(NEDC!D1552="","", NEDC!D1552),IF($A$20=5, IF('JPN10-15'!D1552="","",'JPN10-15'!D1552),IF($A$20=6, IF(WLTC!E1552="","", WLTC!E1552),IF($A$20=7, IF('New Cycle 1'!D1552="","", 'New Cycle 1'!D1552),IF($A$20=8, IF('New Cycle 2'!D1552="","", 'New Cycle 2'!D1552),IF($A$20=9, IF('New Cycle 3'!D1552="","", 'New Cycle 3'!D1552),"")))))))))</f>
        <v/>
      </c>
      <c r="T1552" s="32" t="str">
        <f>IF($A$20=1,IF(UDDS!F1552="","",UDDS!F1552),IF($A$20=2,IF('FTP-75'!F1552="","",'FTP-75'!F1552),IF($A$20=3, IF('US06'!F1552="","",'US06'!F1552),IF($A$20=4, IF(NEDC!E1552="","", NEDC!E1552),IF($A$20=5, IF('JPN10-15'!E1552="","",'JPN10-15'!E1552),IF($A$20=6, IF(WLTC!F1552="","", WLTC!F1552),IF($A$20=7, IF('New Cycle 1'!E1552="","", 'New Cycle 1'!E1552),IF($A$20=8, IF('New Cycle 2'!E1552="","", 'New Cycle 2'!E1552),IF($A$20=9, IF('New Cycle 3'!E1552="","", 'New Cycle 3'!E1552),"")))))))))</f>
        <v/>
      </c>
      <c r="U1552" s="32" t="str">
        <f>IF($A$20=1,IF(UDDS!G1552="","",UDDS!G1552),IF($A$20=2,IF('FTP-75'!G1552="","",'FTP-75'!G1552),IF($A$20=3, IF('US06'!G1552="","",'US06'!G1552),IF($A$20=4, IF(NEDC!F1552="","", NEDC!F1552),IF($A$20=5, IF('JPN10-15'!F1552="","",'JPN10-15'!F1552),IF($A$20=6, IF(WLTC!G1552="","", WLTC!G1552),IF($A$20=7, IF('New Cycle 1'!F1552="","", 'New Cycle 1'!F1552),IF($A$20=8, IF('New Cycle 2'!F1552="","", 'New Cycle 2'!F1552),IF($A$20=9, IF('New Cycle 3'!F1552="","", 'New Cycle 3'!F1552),"")))))))))</f>
        <v/>
      </c>
    </row>
    <row r="1553" spans="16:21" x14ac:dyDescent="0.25">
      <c r="P1553" s="8" t="str">
        <f>IF($A$20=1,IF(UDDS!A1553="","",UDDS!A1553),IF($A$20=2,IF('FTP-75'!A1553="","",'FTP-75'!A1553),IF($A$20=3, IF('US06'!A1553="","",'US06'!A1553),IF($A$20=4, IF(NEDC!A1553="","", NEDC!A1553),IF($A$20=5, IF('JPN10-15'!A1553="","",'JPN10-15'!A1553),IF($A$20=6, IF(WLTC!B1553="","", WLTC!B1553),IF($A$20=7, IF('New Cycle 1'!A1553="","", 'New Cycle 1'!A1553),IF($A$20=8, IF('New Cycle 2'!A1553="","", 'New Cycle 3'!A1553),IF($A$20=9, IF('New Cycle 3'!A1553="","", 'New Cycle 3'!A1553),"")))))))))</f>
        <v/>
      </c>
      <c r="Q1553" s="32" t="str">
        <f>IF($A$20=1,IF(UDDS!C1553="","",UDDS!C1553),IF($A$20=2,IF('FTP-75'!C1553="","",'FTP-75'!C1553),IF($A$20=3, IF('US06'!C1553="","",'US06'!C1553),IF($A$20=4, IF(NEDC!B1553="","", NEDC!B1553),IF($A$20=5, IF('JPN10-15'!B1553="","",'JPN10-15'!B1553),IF($A$20=6, IF(WLTC!C1553="","", WLTC!C1553),IF($A$20=7, IF('New Cycle 1'!B1553="","", 'New Cycle 1'!B1553),IF($A$20=8, IF('New Cycle 2'!B1553="","", 'New Cycle 2'!B1553),IF($A$20=9, IF('New Cycle 3'!B1553="","", 'New Cycle 3'!B1553),"")))))))))</f>
        <v/>
      </c>
      <c r="R1553" s="32" t="str">
        <f>IF($A$20=1,IF(UDDS!D1553="","",UDDS!D1553),IF($A$20=2,IF('FTP-75'!D1553="","",'FTP-75'!D1553),IF($A$20=3, IF('US06'!D1553="","",'US06'!D1553),IF($A$20=4, IF(NEDC!C1553="","", NEDC!C1553),IF($A$20=5, IF('JPN10-15'!C1553="","",'JPN10-15'!C1553),IF($A$20=6, IF(WLTC!D1553="","", WLTC!D1553),IF($A$20=7, IF('New Cycle 1'!C1553="","", 'New Cycle 1'!C1553),IF($A$20=8, IF('New Cycle 2'!C1553="","", 'New Cycle 2'!C1553),IF($A$20=9, IF('New Cycle 3'!C1553="","", 'New Cycle 3'!C1553),"")))))))))</f>
        <v/>
      </c>
      <c r="S1553" s="32" t="str">
        <f>IF($A$20=1,IF(UDDS!E1553="","",UDDS!E1553),IF($A$20=2,IF('FTP-75'!E1553="","",'FTP-75'!E1553),IF($A$20=3, IF('US06'!E1553="","",'US06'!E1553),IF($A$20=4, IF(NEDC!D1553="","", NEDC!D1553),IF($A$20=5, IF('JPN10-15'!D1553="","",'JPN10-15'!D1553),IF($A$20=6, IF(WLTC!E1553="","", WLTC!E1553),IF($A$20=7, IF('New Cycle 1'!D1553="","", 'New Cycle 1'!D1553),IF($A$20=8, IF('New Cycle 2'!D1553="","", 'New Cycle 2'!D1553),IF($A$20=9, IF('New Cycle 3'!D1553="","", 'New Cycle 3'!D1553),"")))))))))</f>
        <v/>
      </c>
      <c r="T1553" s="32" t="str">
        <f>IF($A$20=1,IF(UDDS!F1553="","",UDDS!F1553),IF($A$20=2,IF('FTP-75'!F1553="","",'FTP-75'!F1553),IF($A$20=3, IF('US06'!F1553="","",'US06'!F1553),IF($A$20=4, IF(NEDC!E1553="","", NEDC!E1553),IF($A$20=5, IF('JPN10-15'!E1553="","",'JPN10-15'!E1553),IF($A$20=6, IF(WLTC!F1553="","", WLTC!F1553),IF($A$20=7, IF('New Cycle 1'!E1553="","", 'New Cycle 1'!E1553),IF($A$20=8, IF('New Cycle 2'!E1553="","", 'New Cycle 2'!E1553),IF($A$20=9, IF('New Cycle 3'!E1553="","", 'New Cycle 3'!E1553),"")))))))))</f>
        <v/>
      </c>
      <c r="U1553" s="32" t="str">
        <f>IF($A$20=1,IF(UDDS!G1553="","",UDDS!G1553),IF($A$20=2,IF('FTP-75'!G1553="","",'FTP-75'!G1553),IF($A$20=3, IF('US06'!G1553="","",'US06'!G1553),IF($A$20=4, IF(NEDC!F1553="","", NEDC!F1553),IF($A$20=5, IF('JPN10-15'!F1553="","",'JPN10-15'!F1553),IF($A$20=6, IF(WLTC!G1553="","", WLTC!G1553),IF($A$20=7, IF('New Cycle 1'!F1553="","", 'New Cycle 1'!F1553),IF($A$20=8, IF('New Cycle 2'!F1553="","", 'New Cycle 2'!F1553),IF($A$20=9, IF('New Cycle 3'!F1553="","", 'New Cycle 3'!F1553),"")))))))))</f>
        <v/>
      </c>
    </row>
    <row r="1554" spans="16:21" x14ac:dyDescent="0.25">
      <c r="P1554" s="8" t="str">
        <f>IF($A$20=1,IF(UDDS!A1554="","",UDDS!A1554),IF($A$20=2,IF('FTP-75'!A1554="","",'FTP-75'!A1554),IF($A$20=3, IF('US06'!A1554="","",'US06'!A1554),IF($A$20=4, IF(NEDC!A1554="","", NEDC!A1554),IF($A$20=5, IF('JPN10-15'!A1554="","",'JPN10-15'!A1554),IF($A$20=6, IF(WLTC!B1554="","", WLTC!B1554),IF($A$20=7, IF('New Cycle 1'!A1554="","", 'New Cycle 1'!A1554),IF($A$20=8, IF('New Cycle 2'!A1554="","", 'New Cycle 3'!A1554),IF($A$20=9, IF('New Cycle 3'!A1554="","", 'New Cycle 3'!A1554),"")))))))))</f>
        <v/>
      </c>
      <c r="Q1554" s="32" t="str">
        <f>IF($A$20=1,IF(UDDS!C1554="","",UDDS!C1554),IF($A$20=2,IF('FTP-75'!C1554="","",'FTP-75'!C1554),IF($A$20=3, IF('US06'!C1554="","",'US06'!C1554),IF($A$20=4, IF(NEDC!B1554="","", NEDC!B1554),IF($A$20=5, IF('JPN10-15'!B1554="","",'JPN10-15'!B1554),IF($A$20=6, IF(WLTC!C1554="","", WLTC!C1554),IF($A$20=7, IF('New Cycle 1'!B1554="","", 'New Cycle 1'!B1554),IF($A$20=8, IF('New Cycle 2'!B1554="","", 'New Cycle 2'!B1554),IF($A$20=9, IF('New Cycle 3'!B1554="","", 'New Cycle 3'!B1554),"")))))))))</f>
        <v/>
      </c>
      <c r="R1554" s="32" t="str">
        <f>IF($A$20=1,IF(UDDS!D1554="","",UDDS!D1554),IF($A$20=2,IF('FTP-75'!D1554="","",'FTP-75'!D1554),IF($A$20=3, IF('US06'!D1554="","",'US06'!D1554),IF($A$20=4, IF(NEDC!C1554="","", NEDC!C1554),IF($A$20=5, IF('JPN10-15'!C1554="","",'JPN10-15'!C1554),IF($A$20=6, IF(WLTC!D1554="","", WLTC!D1554),IF($A$20=7, IF('New Cycle 1'!C1554="","", 'New Cycle 1'!C1554),IF($A$20=8, IF('New Cycle 2'!C1554="","", 'New Cycle 2'!C1554),IF($A$20=9, IF('New Cycle 3'!C1554="","", 'New Cycle 3'!C1554),"")))))))))</f>
        <v/>
      </c>
      <c r="S1554" s="32" t="str">
        <f>IF($A$20=1,IF(UDDS!E1554="","",UDDS!E1554),IF($A$20=2,IF('FTP-75'!E1554="","",'FTP-75'!E1554),IF($A$20=3, IF('US06'!E1554="","",'US06'!E1554),IF($A$20=4, IF(NEDC!D1554="","", NEDC!D1554),IF($A$20=5, IF('JPN10-15'!D1554="","",'JPN10-15'!D1554),IF($A$20=6, IF(WLTC!E1554="","", WLTC!E1554),IF($A$20=7, IF('New Cycle 1'!D1554="","", 'New Cycle 1'!D1554),IF($A$20=8, IF('New Cycle 2'!D1554="","", 'New Cycle 2'!D1554),IF($A$20=9, IF('New Cycle 3'!D1554="","", 'New Cycle 3'!D1554),"")))))))))</f>
        <v/>
      </c>
      <c r="T1554" s="32" t="str">
        <f>IF($A$20=1,IF(UDDS!F1554="","",UDDS!F1554),IF($A$20=2,IF('FTP-75'!F1554="","",'FTP-75'!F1554),IF($A$20=3, IF('US06'!F1554="","",'US06'!F1554),IF($A$20=4, IF(NEDC!E1554="","", NEDC!E1554),IF($A$20=5, IF('JPN10-15'!E1554="","",'JPN10-15'!E1554),IF($A$20=6, IF(WLTC!F1554="","", WLTC!F1554),IF($A$20=7, IF('New Cycle 1'!E1554="","", 'New Cycle 1'!E1554),IF($A$20=8, IF('New Cycle 2'!E1554="","", 'New Cycle 2'!E1554),IF($A$20=9, IF('New Cycle 3'!E1554="","", 'New Cycle 3'!E1554),"")))))))))</f>
        <v/>
      </c>
      <c r="U1554" s="32" t="str">
        <f>IF($A$20=1,IF(UDDS!G1554="","",UDDS!G1554),IF($A$20=2,IF('FTP-75'!G1554="","",'FTP-75'!G1554),IF($A$20=3, IF('US06'!G1554="","",'US06'!G1554),IF($A$20=4, IF(NEDC!F1554="","", NEDC!F1554),IF($A$20=5, IF('JPN10-15'!F1554="","",'JPN10-15'!F1554),IF($A$20=6, IF(WLTC!G1554="","", WLTC!G1554),IF($A$20=7, IF('New Cycle 1'!F1554="","", 'New Cycle 1'!F1554),IF($A$20=8, IF('New Cycle 2'!F1554="","", 'New Cycle 2'!F1554),IF($A$20=9, IF('New Cycle 3'!F1554="","", 'New Cycle 3'!F1554),"")))))))))</f>
        <v/>
      </c>
    </row>
    <row r="1555" spans="16:21" x14ac:dyDescent="0.25">
      <c r="P1555" s="8" t="str">
        <f>IF($A$20=1,IF(UDDS!A1555="","",UDDS!A1555),IF($A$20=2,IF('FTP-75'!A1555="","",'FTP-75'!A1555),IF($A$20=3, IF('US06'!A1555="","",'US06'!A1555),IF($A$20=4, IF(NEDC!A1555="","", NEDC!A1555),IF($A$20=5, IF('JPN10-15'!A1555="","",'JPN10-15'!A1555),IF($A$20=6, IF(WLTC!B1555="","", WLTC!B1555),IF($A$20=7, IF('New Cycle 1'!A1555="","", 'New Cycle 1'!A1555),IF($A$20=8, IF('New Cycle 2'!A1555="","", 'New Cycle 3'!A1555),IF($A$20=9, IF('New Cycle 3'!A1555="","", 'New Cycle 3'!A1555),"")))))))))</f>
        <v/>
      </c>
      <c r="Q1555" s="32" t="str">
        <f>IF($A$20=1,IF(UDDS!C1555="","",UDDS!C1555),IF($A$20=2,IF('FTP-75'!C1555="","",'FTP-75'!C1555),IF($A$20=3, IF('US06'!C1555="","",'US06'!C1555),IF($A$20=4, IF(NEDC!B1555="","", NEDC!B1555),IF($A$20=5, IF('JPN10-15'!B1555="","",'JPN10-15'!B1555),IF($A$20=6, IF(WLTC!C1555="","", WLTC!C1555),IF($A$20=7, IF('New Cycle 1'!B1555="","", 'New Cycle 1'!B1555),IF($A$20=8, IF('New Cycle 2'!B1555="","", 'New Cycle 2'!B1555),IF($A$20=9, IF('New Cycle 3'!B1555="","", 'New Cycle 3'!B1555),"")))))))))</f>
        <v/>
      </c>
      <c r="R1555" s="32" t="str">
        <f>IF($A$20=1,IF(UDDS!D1555="","",UDDS!D1555),IF($A$20=2,IF('FTP-75'!D1555="","",'FTP-75'!D1555),IF($A$20=3, IF('US06'!D1555="","",'US06'!D1555),IF($A$20=4, IF(NEDC!C1555="","", NEDC!C1555),IF($A$20=5, IF('JPN10-15'!C1555="","",'JPN10-15'!C1555),IF($A$20=6, IF(WLTC!D1555="","", WLTC!D1555),IF($A$20=7, IF('New Cycle 1'!C1555="","", 'New Cycle 1'!C1555),IF($A$20=8, IF('New Cycle 2'!C1555="","", 'New Cycle 2'!C1555),IF($A$20=9, IF('New Cycle 3'!C1555="","", 'New Cycle 3'!C1555),"")))))))))</f>
        <v/>
      </c>
      <c r="S1555" s="32" t="str">
        <f>IF($A$20=1,IF(UDDS!E1555="","",UDDS!E1555),IF($A$20=2,IF('FTP-75'!E1555="","",'FTP-75'!E1555),IF($A$20=3, IF('US06'!E1555="","",'US06'!E1555),IF($A$20=4, IF(NEDC!D1555="","", NEDC!D1555),IF($A$20=5, IF('JPN10-15'!D1555="","",'JPN10-15'!D1555),IF($A$20=6, IF(WLTC!E1555="","", WLTC!E1555),IF($A$20=7, IF('New Cycle 1'!D1555="","", 'New Cycle 1'!D1555),IF($A$20=8, IF('New Cycle 2'!D1555="","", 'New Cycle 2'!D1555),IF($A$20=9, IF('New Cycle 3'!D1555="","", 'New Cycle 3'!D1555),"")))))))))</f>
        <v/>
      </c>
      <c r="T1555" s="32" t="str">
        <f>IF($A$20=1,IF(UDDS!F1555="","",UDDS!F1555),IF($A$20=2,IF('FTP-75'!F1555="","",'FTP-75'!F1555),IF($A$20=3, IF('US06'!F1555="","",'US06'!F1555),IF($A$20=4, IF(NEDC!E1555="","", NEDC!E1555),IF($A$20=5, IF('JPN10-15'!E1555="","",'JPN10-15'!E1555),IF($A$20=6, IF(WLTC!F1555="","", WLTC!F1555),IF($A$20=7, IF('New Cycle 1'!E1555="","", 'New Cycle 1'!E1555),IF($A$20=8, IF('New Cycle 2'!E1555="","", 'New Cycle 2'!E1555),IF($A$20=9, IF('New Cycle 3'!E1555="","", 'New Cycle 3'!E1555),"")))))))))</f>
        <v/>
      </c>
      <c r="U1555" s="32" t="str">
        <f>IF($A$20=1,IF(UDDS!G1555="","",UDDS!G1555),IF($A$20=2,IF('FTP-75'!G1555="","",'FTP-75'!G1555),IF($A$20=3, IF('US06'!G1555="","",'US06'!G1555),IF($A$20=4, IF(NEDC!F1555="","", NEDC!F1555),IF($A$20=5, IF('JPN10-15'!F1555="","",'JPN10-15'!F1555),IF($A$20=6, IF(WLTC!G1555="","", WLTC!G1555),IF($A$20=7, IF('New Cycle 1'!F1555="","", 'New Cycle 1'!F1555),IF($A$20=8, IF('New Cycle 2'!F1555="","", 'New Cycle 2'!F1555),IF($A$20=9, IF('New Cycle 3'!F1555="","", 'New Cycle 3'!F1555),"")))))))))</f>
        <v/>
      </c>
    </row>
    <row r="1556" spans="16:21" x14ac:dyDescent="0.25">
      <c r="P1556" s="8" t="str">
        <f>IF($A$20=1,IF(UDDS!A1556="","",UDDS!A1556),IF($A$20=2,IF('FTP-75'!A1556="","",'FTP-75'!A1556),IF($A$20=3, IF('US06'!A1556="","",'US06'!A1556),IF($A$20=4, IF(NEDC!A1556="","", NEDC!A1556),IF($A$20=5, IF('JPN10-15'!A1556="","",'JPN10-15'!A1556),IF($A$20=6, IF(WLTC!B1556="","", WLTC!B1556),IF($A$20=7, IF('New Cycle 1'!A1556="","", 'New Cycle 1'!A1556),IF($A$20=8, IF('New Cycle 2'!A1556="","", 'New Cycle 3'!A1556),IF($A$20=9, IF('New Cycle 3'!A1556="","", 'New Cycle 3'!A1556),"")))))))))</f>
        <v/>
      </c>
      <c r="Q1556" s="32" t="str">
        <f>IF($A$20=1,IF(UDDS!C1556="","",UDDS!C1556),IF($A$20=2,IF('FTP-75'!C1556="","",'FTP-75'!C1556),IF($A$20=3, IF('US06'!C1556="","",'US06'!C1556),IF($A$20=4, IF(NEDC!B1556="","", NEDC!B1556),IF($A$20=5, IF('JPN10-15'!B1556="","",'JPN10-15'!B1556),IF($A$20=6, IF(WLTC!C1556="","", WLTC!C1556),IF($A$20=7, IF('New Cycle 1'!B1556="","", 'New Cycle 1'!B1556),IF($A$20=8, IF('New Cycle 2'!B1556="","", 'New Cycle 2'!B1556),IF($A$20=9, IF('New Cycle 3'!B1556="","", 'New Cycle 3'!B1556),"")))))))))</f>
        <v/>
      </c>
      <c r="R1556" s="32" t="str">
        <f>IF($A$20=1,IF(UDDS!D1556="","",UDDS!D1556),IF($A$20=2,IF('FTP-75'!D1556="","",'FTP-75'!D1556),IF($A$20=3, IF('US06'!D1556="","",'US06'!D1556),IF($A$20=4, IF(NEDC!C1556="","", NEDC!C1556),IF($A$20=5, IF('JPN10-15'!C1556="","",'JPN10-15'!C1556),IF($A$20=6, IF(WLTC!D1556="","", WLTC!D1556),IF($A$20=7, IF('New Cycle 1'!C1556="","", 'New Cycle 1'!C1556),IF($A$20=8, IF('New Cycle 2'!C1556="","", 'New Cycle 2'!C1556),IF($A$20=9, IF('New Cycle 3'!C1556="","", 'New Cycle 3'!C1556),"")))))))))</f>
        <v/>
      </c>
      <c r="S1556" s="32" t="str">
        <f>IF($A$20=1,IF(UDDS!E1556="","",UDDS!E1556),IF($A$20=2,IF('FTP-75'!E1556="","",'FTP-75'!E1556),IF($A$20=3, IF('US06'!E1556="","",'US06'!E1556),IF($A$20=4, IF(NEDC!D1556="","", NEDC!D1556),IF($A$20=5, IF('JPN10-15'!D1556="","",'JPN10-15'!D1556),IF($A$20=6, IF(WLTC!E1556="","", WLTC!E1556),IF($A$20=7, IF('New Cycle 1'!D1556="","", 'New Cycle 1'!D1556),IF($A$20=8, IF('New Cycle 2'!D1556="","", 'New Cycle 2'!D1556),IF($A$20=9, IF('New Cycle 3'!D1556="","", 'New Cycle 3'!D1556),"")))))))))</f>
        <v/>
      </c>
      <c r="T1556" s="32" t="str">
        <f>IF($A$20=1,IF(UDDS!F1556="","",UDDS!F1556),IF($A$20=2,IF('FTP-75'!F1556="","",'FTP-75'!F1556),IF($A$20=3, IF('US06'!F1556="","",'US06'!F1556),IF($A$20=4, IF(NEDC!E1556="","", NEDC!E1556),IF($A$20=5, IF('JPN10-15'!E1556="","",'JPN10-15'!E1556),IF($A$20=6, IF(WLTC!F1556="","", WLTC!F1556),IF($A$20=7, IF('New Cycle 1'!E1556="","", 'New Cycle 1'!E1556),IF($A$20=8, IF('New Cycle 2'!E1556="","", 'New Cycle 2'!E1556),IF($A$20=9, IF('New Cycle 3'!E1556="","", 'New Cycle 3'!E1556),"")))))))))</f>
        <v/>
      </c>
      <c r="U1556" s="32" t="str">
        <f>IF($A$20=1,IF(UDDS!G1556="","",UDDS!G1556),IF($A$20=2,IF('FTP-75'!G1556="","",'FTP-75'!G1556),IF($A$20=3, IF('US06'!G1556="","",'US06'!G1556),IF($A$20=4, IF(NEDC!F1556="","", NEDC!F1556),IF($A$20=5, IF('JPN10-15'!F1556="","",'JPN10-15'!F1556),IF($A$20=6, IF(WLTC!G1556="","", WLTC!G1556),IF($A$20=7, IF('New Cycle 1'!F1556="","", 'New Cycle 1'!F1556),IF($A$20=8, IF('New Cycle 2'!F1556="","", 'New Cycle 2'!F1556),IF($A$20=9, IF('New Cycle 3'!F1556="","", 'New Cycle 3'!F1556),"")))))))))</f>
        <v/>
      </c>
    </row>
    <row r="1557" spans="16:21" x14ac:dyDescent="0.25">
      <c r="P1557" s="8" t="str">
        <f>IF($A$20=1,IF(UDDS!A1557="","",UDDS!A1557),IF($A$20=2,IF('FTP-75'!A1557="","",'FTP-75'!A1557),IF($A$20=3, IF('US06'!A1557="","",'US06'!A1557),IF($A$20=4, IF(NEDC!A1557="","", NEDC!A1557),IF($A$20=5, IF('JPN10-15'!A1557="","",'JPN10-15'!A1557),IF($A$20=6, IF(WLTC!B1557="","", WLTC!B1557),IF($A$20=7, IF('New Cycle 1'!A1557="","", 'New Cycle 1'!A1557),IF($A$20=8, IF('New Cycle 2'!A1557="","", 'New Cycle 3'!A1557),IF($A$20=9, IF('New Cycle 3'!A1557="","", 'New Cycle 3'!A1557),"")))))))))</f>
        <v/>
      </c>
      <c r="Q1557" s="32" t="str">
        <f>IF($A$20=1,IF(UDDS!C1557="","",UDDS!C1557),IF($A$20=2,IF('FTP-75'!C1557="","",'FTP-75'!C1557),IF($A$20=3, IF('US06'!C1557="","",'US06'!C1557),IF($A$20=4, IF(NEDC!B1557="","", NEDC!B1557),IF($A$20=5, IF('JPN10-15'!B1557="","",'JPN10-15'!B1557),IF($A$20=6, IF(WLTC!C1557="","", WLTC!C1557),IF($A$20=7, IF('New Cycle 1'!B1557="","", 'New Cycle 1'!B1557),IF($A$20=8, IF('New Cycle 2'!B1557="","", 'New Cycle 2'!B1557),IF($A$20=9, IF('New Cycle 3'!B1557="","", 'New Cycle 3'!B1557),"")))))))))</f>
        <v/>
      </c>
      <c r="R1557" s="32" t="str">
        <f>IF($A$20=1,IF(UDDS!D1557="","",UDDS!D1557),IF($A$20=2,IF('FTP-75'!D1557="","",'FTP-75'!D1557),IF($A$20=3, IF('US06'!D1557="","",'US06'!D1557),IF($A$20=4, IF(NEDC!C1557="","", NEDC!C1557),IF($A$20=5, IF('JPN10-15'!C1557="","",'JPN10-15'!C1557),IF($A$20=6, IF(WLTC!D1557="","", WLTC!D1557),IF($A$20=7, IF('New Cycle 1'!C1557="","", 'New Cycle 1'!C1557),IF($A$20=8, IF('New Cycle 2'!C1557="","", 'New Cycle 2'!C1557),IF($A$20=9, IF('New Cycle 3'!C1557="","", 'New Cycle 3'!C1557),"")))))))))</f>
        <v/>
      </c>
      <c r="S1557" s="32" t="str">
        <f>IF($A$20=1,IF(UDDS!E1557="","",UDDS!E1557),IF($A$20=2,IF('FTP-75'!E1557="","",'FTP-75'!E1557),IF($A$20=3, IF('US06'!E1557="","",'US06'!E1557),IF($A$20=4, IF(NEDC!D1557="","", NEDC!D1557),IF($A$20=5, IF('JPN10-15'!D1557="","",'JPN10-15'!D1557),IF($A$20=6, IF(WLTC!E1557="","", WLTC!E1557),IF($A$20=7, IF('New Cycle 1'!D1557="","", 'New Cycle 1'!D1557),IF($A$20=8, IF('New Cycle 2'!D1557="","", 'New Cycle 2'!D1557),IF($A$20=9, IF('New Cycle 3'!D1557="","", 'New Cycle 3'!D1557),"")))))))))</f>
        <v/>
      </c>
      <c r="T1557" s="32" t="str">
        <f>IF($A$20=1,IF(UDDS!F1557="","",UDDS!F1557),IF($A$20=2,IF('FTP-75'!F1557="","",'FTP-75'!F1557),IF($A$20=3, IF('US06'!F1557="","",'US06'!F1557),IF($A$20=4, IF(NEDC!E1557="","", NEDC!E1557),IF($A$20=5, IF('JPN10-15'!E1557="","",'JPN10-15'!E1557),IF($A$20=6, IF(WLTC!F1557="","", WLTC!F1557),IF($A$20=7, IF('New Cycle 1'!E1557="","", 'New Cycle 1'!E1557),IF($A$20=8, IF('New Cycle 2'!E1557="","", 'New Cycle 2'!E1557),IF($A$20=9, IF('New Cycle 3'!E1557="","", 'New Cycle 3'!E1557),"")))))))))</f>
        <v/>
      </c>
      <c r="U1557" s="32" t="str">
        <f>IF($A$20=1,IF(UDDS!G1557="","",UDDS!G1557),IF($A$20=2,IF('FTP-75'!G1557="","",'FTP-75'!G1557),IF($A$20=3, IF('US06'!G1557="","",'US06'!G1557),IF($A$20=4, IF(NEDC!F1557="","", NEDC!F1557),IF($A$20=5, IF('JPN10-15'!F1557="","",'JPN10-15'!F1557),IF($A$20=6, IF(WLTC!G1557="","", WLTC!G1557),IF($A$20=7, IF('New Cycle 1'!F1557="","", 'New Cycle 1'!F1557),IF($A$20=8, IF('New Cycle 2'!F1557="","", 'New Cycle 2'!F1557),IF($A$20=9, IF('New Cycle 3'!F1557="","", 'New Cycle 3'!F1557),"")))))))))</f>
        <v/>
      </c>
    </row>
    <row r="1558" spans="16:21" x14ac:dyDescent="0.25">
      <c r="P1558" s="8" t="str">
        <f>IF($A$20=1,IF(UDDS!A1558="","",UDDS!A1558),IF($A$20=2,IF('FTP-75'!A1558="","",'FTP-75'!A1558),IF($A$20=3, IF('US06'!A1558="","",'US06'!A1558),IF($A$20=4, IF(NEDC!A1558="","", NEDC!A1558),IF($A$20=5, IF('JPN10-15'!A1558="","",'JPN10-15'!A1558),IF($A$20=6, IF(WLTC!B1558="","", WLTC!B1558),IF($A$20=7, IF('New Cycle 1'!A1558="","", 'New Cycle 1'!A1558),IF($A$20=8, IF('New Cycle 2'!A1558="","", 'New Cycle 3'!A1558),IF($A$20=9, IF('New Cycle 3'!A1558="","", 'New Cycle 3'!A1558),"")))))))))</f>
        <v/>
      </c>
      <c r="Q1558" s="32" t="str">
        <f>IF($A$20=1,IF(UDDS!C1558="","",UDDS!C1558),IF($A$20=2,IF('FTP-75'!C1558="","",'FTP-75'!C1558),IF($A$20=3, IF('US06'!C1558="","",'US06'!C1558),IF($A$20=4, IF(NEDC!B1558="","", NEDC!B1558),IF($A$20=5, IF('JPN10-15'!B1558="","",'JPN10-15'!B1558),IF($A$20=6, IF(WLTC!C1558="","", WLTC!C1558),IF($A$20=7, IF('New Cycle 1'!B1558="","", 'New Cycle 1'!B1558),IF($A$20=8, IF('New Cycle 2'!B1558="","", 'New Cycle 2'!B1558),IF($A$20=9, IF('New Cycle 3'!B1558="","", 'New Cycle 3'!B1558),"")))))))))</f>
        <v/>
      </c>
      <c r="R1558" s="32" t="str">
        <f>IF($A$20=1,IF(UDDS!D1558="","",UDDS!D1558),IF($A$20=2,IF('FTP-75'!D1558="","",'FTP-75'!D1558),IF($A$20=3, IF('US06'!D1558="","",'US06'!D1558),IF($A$20=4, IF(NEDC!C1558="","", NEDC!C1558),IF($A$20=5, IF('JPN10-15'!C1558="","",'JPN10-15'!C1558),IF($A$20=6, IF(WLTC!D1558="","", WLTC!D1558),IF($A$20=7, IF('New Cycle 1'!C1558="","", 'New Cycle 1'!C1558),IF($A$20=8, IF('New Cycle 2'!C1558="","", 'New Cycle 2'!C1558),IF($A$20=9, IF('New Cycle 3'!C1558="","", 'New Cycle 3'!C1558),"")))))))))</f>
        <v/>
      </c>
      <c r="S1558" s="32" t="str">
        <f>IF($A$20=1,IF(UDDS!E1558="","",UDDS!E1558),IF($A$20=2,IF('FTP-75'!E1558="","",'FTP-75'!E1558),IF($A$20=3, IF('US06'!E1558="","",'US06'!E1558),IF($A$20=4, IF(NEDC!D1558="","", NEDC!D1558),IF($A$20=5, IF('JPN10-15'!D1558="","",'JPN10-15'!D1558),IF($A$20=6, IF(WLTC!E1558="","", WLTC!E1558),IF($A$20=7, IF('New Cycle 1'!D1558="","", 'New Cycle 1'!D1558),IF($A$20=8, IF('New Cycle 2'!D1558="","", 'New Cycle 2'!D1558),IF($A$20=9, IF('New Cycle 3'!D1558="","", 'New Cycle 3'!D1558),"")))))))))</f>
        <v/>
      </c>
      <c r="T1558" s="32" t="str">
        <f>IF($A$20=1,IF(UDDS!F1558="","",UDDS!F1558),IF($A$20=2,IF('FTP-75'!F1558="","",'FTP-75'!F1558),IF($A$20=3, IF('US06'!F1558="","",'US06'!F1558),IF($A$20=4, IF(NEDC!E1558="","", NEDC!E1558),IF($A$20=5, IF('JPN10-15'!E1558="","",'JPN10-15'!E1558),IF($A$20=6, IF(WLTC!F1558="","", WLTC!F1558),IF($A$20=7, IF('New Cycle 1'!E1558="","", 'New Cycle 1'!E1558),IF($A$20=8, IF('New Cycle 2'!E1558="","", 'New Cycle 2'!E1558),IF($A$20=9, IF('New Cycle 3'!E1558="","", 'New Cycle 3'!E1558),"")))))))))</f>
        <v/>
      </c>
      <c r="U1558" s="32" t="str">
        <f>IF($A$20=1,IF(UDDS!G1558="","",UDDS!G1558),IF($A$20=2,IF('FTP-75'!G1558="","",'FTP-75'!G1558),IF($A$20=3, IF('US06'!G1558="","",'US06'!G1558),IF($A$20=4, IF(NEDC!F1558="","", NEDC!F1558),IF($A$20=5, IF('JPN10-15'!F1558="","",'JPN10-15'!F1558),IF($A$20=6, IF(WLTC!G1558="","", WLTC!G1558),IF($A$20=7, IF('New Cycle 1'!F1558="","", 'New Cycle 1'!F1558),IF($A$20=8, IF('New Cycle 2'!F1558="","", 'New Cycle 2'!F1558),IF($A$20=9, IF('New Cycle 3'!F1558="","", 'New Cycle 3'!F1558),"")))))))))</f>
        <v/>
      </c>
    </row>
    <row r="1559" spans="16:21" x14ac:dyDescent="0.25">
      <c r="P1559" s="8" t="str">
        <f>IF($A$20=1,IF(UDDS!A1559="","",UDDS!A1559),IF($A$20=2,IF('FTP-75'!A1559="","",'FTP-75'!A1559),IF($A$20=3, IF('US06'!A1559="","",'US06'!A1559),IF($A$20=4, IF(NEDC!A1559="","", NEDC!A1559),IF($A$20=5, IF('JPN10-15'!A1559="","",'JPN10-15'!A1559),IF($A$20=6, IF(WLTC!B1559="","", WLTC!B1559),IF($A$20=7, IF('New Cycle 1'!A1559="","", 'New Cycle 1'!A1559),IF($A$20=8, IF('New Cycle 2'!A1559="","", 'New Cycle 3'!A1559),IF($A$20=9, IF('New Cycle 3'!A1559="","", 'New Cycle 3'!A1559),"")))))))))</f>
        <v/>
      </c>
      <c r="Q1559" s="32" t="str">
        <f>IF($A$20=1,IF(UDDS!C1559="","",UDDS!C1559),IF($A$20=2,IF('FTP-75'!C1559="","",'FTP-75'!C1559),IF($A$20=3, IF('US06'!C1559="","",'US06'!C1559),IF($A$20=4, IF(NEDC!B1559="","", NEDC!B1559),IF($A$20=5, IF('JPN10-15'!B1559="","",'JPN10-15'!B1559),IF($A$20=6, IF(WLTC!C1559="","", WLTC!C1559),IF($A$20=7, IF('New Cycle 1'!B1559="","", 'New Cycle 1'!B1559),IF($A$20=8, IF('New Cycle 2'!B1559="","", 'New Cycle 2'!B1559),IF($A$20=9, IF('New Cycle 3'!B1559="","", 'New Cycle 3'!B1559),"")))))))))</f>
        <v/>
      </c>
      <c r="R1559" s="32" t="str">
        <f>IF($A$20=1,IF(UDDS!D1559="","",UDDS!D1559),IF($A$20=2,IF('FTP-75'!D1559="","",'FTP-75'!D1559),IF($A$20=3, IF('US06'!D1559="","",'US06'!D1559),IF($A$20=4, IF(NEDC!C1559="","", NEDC!C1559),IF($A$20=5, IF('JPN10-15'!C1559="","",'JPN10-15'!C1559),IF($A$20=6, IF(WLTC!D1559="","", WLTC!D1559),IF($A$20=7, IF('New Cycle 1'!C1559="","", 'New Cycle 1'!C1559),IF($A$20=8, IF('New Cycle 2'!C1559="","", 'New Cycle 2'!C1559),IF($A$20=9, IF('New Cycle 3'!C1559="","", 'New Cycle 3'!C1559),"")))))))))</f>
        <v/>
      </c>
      <c r="S1559" s="32" t="str">
        <f>IF($A$20=1,IF(UDDS!E1559="","",UDDS!E1559),IF($A$20=2,IF('FTP-75'!E1559="","",'FTP-75'!E1559),IF($A$20=3, IF('US06'!E1559="","",'US06'!E1559),IF($A$20=4, IF(NEDC!D1559="","", NEDC!D1559),IF($A$20=5, IF('JPN10-15'!D1559="","",'JPN10-15'!D1559),IF($A$20=6, IF(WLTC!E1559="","", WLTC!E1559),IF($A$20=7, IF('New Cycle 1'!D1559="","", 'New Cycle 1'!D1559),IF($A$20=8, IF('New Cycle 2'!D1559="","", 'New Cycle 2'!D1559),IF($A$20=9, IF('New Cycle 3'!D1559="","", 'New Cycle 3'!D1559),"")))))))))</f>
        <v/>
      </c>
      <c r="T1559" s="32" t="str">
        <f>IF($A$20=1,IF(UDDS!F1559="","",UDDS!F1559),IF($A$20=2,IF('FTP-75'!F1559="","",'FTP-75'!F1559),IF($A$20=3, IF('US06'!F1559="","",'US06'!F1559),IF($A$20=4, IF(NEDC!E1559="","", NEDC!E1559),IF($A$20=5, IF('JPN10-15'!E1559="","",'JPN10-15'!E1559),IF($A$20=6, IF(WLTC!F1559="","", WLTC!F1559),IF($A$20=7, IF('New Cycle 1'!E1559="","", 'New Cycle 1'!E1559),IF($A$20=8, IF('New Cycle 2'!E1559="","", 'New Cycle 2'!E1559),IF($A$20=9, IF('New Cycle 3'!E1559="","", 'New Cycle 3'!E1559),"")))))))))</f>
        <v/>
      </c>
      <c r="U1559" s="32" t="str">
        <f>IF($A$20=1,IF(UDDS!G1559="","",UDDS!G1559),IF($A$20=2,IF('FTP-75'!G1559="","",'FTP-75'!G1559),IF($A$20=3, IF('US06'!G1559="","",'US06'!G1559),IF($A$20=4, IF(NEDC!F1559="","", NEDC!F1559),IF($A$20=5, IF('JPN10-15'!F1559="","",'JPN10-15'!F1559),IF($A$20=6, IF(WLTC!G1559="","", WLTC!G1559),IF($A$20=7, IF('New Cycle 1'!F1559="","", 'New Cycle 1'!F1559),IF($A$20=8, IF('New Cycle 2'!F1559="","", 'New Cycle 2'!F1559),IF($A$20=9, IF('New Cycle 3'!F1559="","", 'New Cycle 3'!F1559),"")))))))))</f>
        <v/>
      </c>
    </row>
    <row r="1560" spans="16:21" x14ac:dyDescent="0.25">
      <c r="P1560" s="8" t="str">
        <f>IF($A$20=1,IF(UDDS!A1560="","",UDDS!A1560),IF($A$20=2,IF('FTP-75'!A1560="","",'FTP-75'!A1560),IF($A$20=3, IF('US06'!A1560="","",'US06'!A1560),IF($A$20=4, IF(NEDC!A1560="","", NEDC!A1560),IF($A$20=5, IF('JPN10-15'!A1560="","",'JPN10-15'!A1560),IF($A$20=6, IF(WLTC!B1560="","", WLTC!B1560),IF($A$20=7, IF('New Cycle 1'!A1560="","", 'New Cycle 1'!A1560),IF($A$20=8, IF('New Cycle 2'!A1560="","", 'New Cycle 3'!A1560),IF($A$20=9, IF('New Cycle 3'!A1560="","", 'New Cycle 3'!A1560),"")))))))))</f>
        <v/>
      </c>
      <c r="Q1560" s="32" t="str">
        <f>IF($A$20=1,IF(UDDS!C1560="","",UDDS!C1560),IF($A$20=2,IF('FTP-75'!C1560="","",'FTP-75'!C1560),IF($A$20=3, IF('US06'!C1560="","",'US06'!C1560),IF($A$20=4, IF(NEDC!B1560="","", NEDC!B1560),IF($A$20=5, IF('JPN10-15'!B1560="","",'JPN10-15'!B1560),IF($A$20=6, IF(WLTC!C1560="","", WLTC!C1560),IF($A$20=7, IF('New Cycle 1'!B1560="","", 'New Cycle 1'!B1560),IF($A$20=8, IF('New Cycle 2'!B1560="","", 'New Cycle 2'!B1560),IF($A$20=9, IF('New Cycle 3'!B1560="","", 'New Cycle 3'!B1560),"")))))))))</f>
        <v/>
      </c>
      <c r="R1560" s="32" t="str">
        <f>IF($A$20=1,IF(UDDS!D1560="","",UDDS!D1560),IF($A$20=2,IF('FTP-75'!D1560="","",'FTP-75'!D1560),IF($A$20=3, IF('US06'!D1560="","",'US06'!D1560),IF($A$20=4, IF(NEDC!C1560="","", NEDC!C1560),IF($A$20=5, IF('JPN10-15'!C1560="","",'JPN10-15'!C1560),IF($A$20=6, IF(WLTC!D1560="","", WLTC!D1560),IF($A$20=7, IF('New Cycle 1'!C1560="","", 'New Cycle 1'!C1560),IF($A$20=8, IF('New Cycle 2'!C1560="","", 'New Cycle 2'!C1560),IF($A$20=9, IF('New Cycle 3'!C1560="","", 'New Cycle 3'!C1560),"")))))))))</f>
        <v/>
      </c>
      <c r="S1560" s="32" t="str">
        <f>IF($A$20=1,IF(UDDS!E1560="","",UDDS!E1560),IF($A$20=2,IF('FTP-75'!E1560="","",'FTP-75'!E1560),IF($A$20=3, IF('US06'!E1560="","",'US06'!E1560),IF($A$20=4, IF(NEDC!D1560="","", NEDC!D1560),IF($A$20=5, IF('JPN10-15'!D1560="","",'JPN10-15'!D1560),IF($A$20=6, IF(WLTC!E1560="","", WLTC!E1560),IF($A$20=7, IF('New Cycle 1'!D1560="","", 'New Cycle 1'!D1560),IF($A$20=8, IF('New Cycle 2'!D1560="","", 'New Cycle 2'!D1560),IF($A$20=9, IF('New Cycle 3'!D1560="","", 'New Cycle 3'!D1560),"")))))))))</f>
        <v/>
      </c>
      <c r="T1560" s="32" t="str">
        <f>IF($A$20=1,IF(UDDS!F1560="","",UDDS!F1560),IF($A$20=2,IF('FTP-75'!F1560="","",'FTP-75'!F1560),IF($A$20=3, IF('US06'!F1560="","",'US06'!F1560),IF($A$20=4, IF(NEDC!E1560="","", NEDC!E1560),IF($A$20=5, IF('JPN10-15'!E1560="","",'JPN10-15'!E1560),IF($A$20=6, IF(WLTC!F1560="","", WLTC!F1560),IF($A$20=7, IF('New Cycle 1'!E1560="","", 'New Cycle 1'!E1560),IF($A$20=8, IF('New Cycle 2'!E1560="","", 'New Cycle 2'!E1560),IF($A$20=9, IF('New Cycle 3'!E1560="","", 'New Cycle 3'!E1560),"")))))))))</f>
        <v/>
      </c>
      <c r="U1560" s="32" t="str">
        <f>IF($A$20=1,IF(UDDS!G1560="","",UDDS!G1560),IF($A$20=2,IF('FTP-75'!G1560="","",'FTP-75'!G1560),IF($A$20=3, IF('US06'!G1560="","",'US06'!G1560),IF($A$20=4, IF(NEDC!F1560="","", NEDC!F1560),IF($A$20=5, IF('JPN10-15'!F1560="","",'JPN10-15'!F1560),IF($A$20=6, IF(WLTC!G1560="","", WLTC!G1560),IF($A$20=7, IF('New Cycle 1'!F1560="","", 'New Cycle 1'!F1560),IF($A$20=8, IF('New Cycle 2'!F1560="","", 'New Cycle 2'!F1560),IF($A$20=9, IF('New Cycle 3'!F1560="","", 'New Cycle 3'!F1560),"")))))))))</f>
        <v/>
      </c>
    </row>
    <row r="1561" spans="16:21" x14ac:dyDescent="0.25">
      <c r="P1561" s="8" t="str">
        <f>IF($A$20=1,IF(UDDS!A1561="","",UDDS!A1561),IF($A$20=2,IF('FTP-75'!A1561="","",'FTP-75'!A1561),IF($A$20=3, IF('US06'!A1561="","",'US06'!A1561),IF($A$20=4, IF(NEDC!A1561="","", NEDC!A1561),IF($A$20=5, IF('JPN10-15'!A1561="","",'JPN10-15'!A1561),IF($A$20=6, IF(WLTC!B1561="","", WLTC!B1561),IF($A$20=7, IF('New Cycle 1'!A1561="","", 'New Cycle 1'!A1561),IF($A$20=8, IF('New Cycle 2'!A1561="","", 'New Cycle 3'!A1561),IF($A$20=9, IF('New Cycle 3'!A1561="","", 'New Cycle 3'!A1561),"")))))))))</f>
        <v/>
      </c>
      <c r="Q1561" s="32" t="str">
        <f>IF($A$20=1,IF(UDDS!C1561="","",UDDS!C1561),IF($A$20=2,IF('FTP-75'!C1561="","",'FTP-75'!C1561),IF($A$20=3, IF('US06'!C1561="","",'US06'!C1561),IF($A$20=4, IF(NEDC!B1561="","", NEDC!B1561),IF($A$20=5, IF('JPN10-15'!B1561="","",'JPN10-15'!B1561),IF($A$20=6, IF(WLTC!C1561="","", WLTC!C1561),IF($A$20=7, IF('New Cycle 1'!B1561="","", 'New Cycle 1'!B1561),IF($A$20=8, IF('New Cycle 2'!B1561="","", 'New Cycle 2'!B1561),IF($A$20=9, IF('New Cycle 3'!B1561="","", 'New Cycle 3'!B1561),"")))))))))</f>
        <v/>
      </c>
      <c r="R1561" s="32" t="str">
        <f>IF($A$20=1,IF(UDDS!D1561="","",UDDS!D1561),IF($A$20=2,IF('FTP-75'!D1561="","",'FTP-75'!D1561),IF($A$20=3, IF('US06'!D1561="","",'US06'!D1561),IF($A$20=4, IF(NEDC!C1561="","", NEDC!C1561),IF($A$20=5, IF('JPN10-15'!C1561="","",'JPN10-15'!C1561),IF($A$20=6, IF(WLTC!D1561="","", WLTC!D1561),IF($A$20=7, IF('New Cycle 1'!C1561="","", 'New Cycle 1'!C1561),IF($A$20=8, IF('New Cycle 2'!C1561="","", 'New Cycle 2'!C1561),IF($A$20=9, IF('New Cycle 3'!C1561="","", 'New Cycle 3'!C1561),"")))))))))</f>
        <v/>
      </c>
      <c r="S1561" s="32" t="str">
        <f>IF($A$20=1,IF(UDDS!E1561="","",UDDS!E1561),IF($A$20=2,IF('FTP-75'!E1561="","",'FTP-75'!E1561),IF($A$20=3, IF('US06'!E1561="","",'US06'!E1561),IF($A$20=4, IF(NEDC!D1561="","", NEDC!D1561),IF($A$20=5, IF('JPN10-15'!D1561="","",'JPN10-15'!D1561),IF($A$20=6, IF(WLTC!E1561="","", WLTC!E1561),IF($A$20=7, IF('New Cycle 1'!D1561="","", 'New Cycle 1'!D1561),IF($A$20=8, IF('New Cycle 2'!D1561="","", 'New Cycle 2'!D1561),IF($A$20=9, IF('New Cycle 3'!D1561="","", 'New Cycle 3'!D1561),"")))))))))</f>
        <v/>
      </c>
      <c r="T1561" s="32" t="str">
        <f>IF($A$20=1,IF(UDDS!F1561="","",UDDS!F1561),IF($A$20=2,IF('FTP-75'!F1561="","",'FTP-75'!F1561),IF($A$20=3, IF('US06'!F1561="","",'US06'!F1561),IF($A$20=4, IF(NEDC!E1561="","", NEDC!E1561),IF($A$20=5, IF('JPN10-15'!E1561="","",'JPN10-15'!E1561),IF($A$20=6, IF(WLTC!F1561="","", WLTC!F1561),IF($A$20=7, IF('New Cycle 1'!E1561="","", 'New Cycle 1'!E1561),IF($A$20=8, IF('New Cycle 2'!E1561="","", 'New Cycle 2'!E1561),IF($A$20=9, IF('New Cycle 3'!E1561="","", 'New Cycle 3'!E1561),"")))))))))</f>
        <v/>
      </c>
      <c r="U1561" s="32" t="str">
        <f>IF($A$20=1,IF(UDDS!G1561="","",UDDS!G1561),IF($A$20=2,IF('FTP-75'!G1561="","",'FTP-75'!G1561),IF($A$20=3, IF('US06'!G1561="","",'US06'!G1561),IF($A$20=4, IF(NEDC!F1561="","", NEDC!F1561),IF($A$20=5, IF('JPN10-15'!F1561="","",'JPN10-15'!F1561),IF($A$20=6, IF(WLTC!G1561="","", WLTC!G1561),IF($A$20=7, IF('New Cycle 1'!F1561="","", 'New Cycle 1'!F1561),IF($A$20=8, IF('New Cycle 2'!F1561="","", 'New Cycle 2'!F1561),IF($A$20=9, IF('New Cycle 3'!F1561="","", 'New Cycle 3'!F1561),"")))))))))</f>
        <v/>
      </c>
    </row>
    <row r="1562" spans="16:21" x14ac:dyDescent="0.25">
      <c r="P1562" s="8" t="str">
        <f>IF($A$20=1,IF(UDDS!A1562="","",UDDS!A1562),IF($A$20=2,IF('FTP-75'!A1562="","",'FTP-75'!A1562),IF($A$20=3, IF('US06'!A1562="","",'US06'!A1562),IF($A$20=4, IF(NEDC!A1562="","", NEDC!A1562),IF($A$20=5, IF('JPN10-15'!A1562="","",'JPN10-15'!A1562),IF($A$20=6, IF(WLTC!B1562="","", WLTC!B1562),IF($A$20=7, IF('New Cycle 1'!A1562="","", 'New Cycle 1'!A1562),IF($A$20=8, IF('New Cycle 2'!A1562="","", 'New Cycle 3'!A1562),IF($A$20=9, IF('New Cycle 3'!A1562="","", 'New Cycle 3'!A1562),"")))))))))</f>
        <v/>
      </c>
      <c r="Q1562" s="32" t="str">
        <f>IF($A$20=1,IF(UDDS!C1562="","",UDDS!C1562),IF($A$20=2,IF('FTP-75'!C1562="","",'FTP-75'!C1562),IF($A$20=3, IF('US06'!C1562="","",'US06'!C1562),IF($A$20=4, IF(NEDC!B1562="","", NEDC!B1562),IF($A$20=5, IF('JPN10-15'!B1562="","",'JPN10-15'!B1562),IF($A$20=6, IF(WLTC!C1562="","", WLTC!C1562),IF($A$20=7, IF('New Cycle 1'!B1562="","", 'New Cycle 1'!B1562),IF($A$20=8, IF('New Cycle 2'!B1562="","", 'New Cycle 2'!B1562),IF($A$20=9, IF('New Cycle 3'!B1562="","", 'New Cycle 3'!B1562),"")))))))))</f>
        <v/>
      </c>
      <c r="R1562" s="32" t="str">
        <f>IF($A$20=1,IF(UDDS!D1562="","",UDDS!D1562),IF($A$20=2,IF('FTP-75'!D1562="","",'FTP-75'!D1562),IF($A$20=3, IF('US06'!D1562="","",'US06'!D1562),IF($A$20=4, IF(NEDC!C1562="","", NEDC!C1562),IF($A$20=5, IF('JPN10-15'!C1562="","",'JPN10-15'!C1562),IF($A$20=6, IF(WLTC!D1562="","", WLTC!D1562),IF($A$20=7, IF('New Cycle 1'!C1562="","", 'New Cycle 1'!C1562),IF($A$20=8, IF('New Cycle 2'!C1562="","", 'New Cycle 2'!C1562),IF($A$20=9, IF('New Cycle 3'!C1562="","", 'New Cycle 3'!C1562),"")))))))))</f>
        <v/>
      </c>
      <c r="S1562" s="32" t="str">
        <f>IF($A$20=1,IF(UDDS!E1562="","",UDDS!E1562),IF($A$20=2,IF('FTP-75'!E1562="","",'FTP-75'!E1562),IF($A$20=3, IF('US06'!E1562="","",'US06'!E1562),IF($A$20=4, IF(NEDC!D1562="","", NEDC!D1562),IF($A$20=5, IF('JPN10-15'!D1562="","",'JPN10-15'!D1562),IF($A$20=6, IF(WLTC!E1562="","", WLTC!E1562),IF($A$20=7, IF('New Cycle 1'!D1562="","", 'New Cycle 1'!D1562),IF($A$20=8, IF('New Cycle 2'!D1562="","", 'New Cycle 2'!D1562),IF($A$20=9, IF('New Cycle 3'!D1562="","", 'New Cycle 3'!D1562),"")))))))))</f>
        <v/>
      </c>
      <c r="T1562" s="32" t="str">
        <f>IF($A$20=1,IF(UDDS!F1562="","",UDDS!F1562),IF($A$20=2,IF('FTP-75'!F1562="","",'FTP-75'!F1562),IF($A$20=3, IF('US06'!F1562="","",'US06'!F1562),IF($A$20=4, IF(NEDC!E1562="","", NEDC!E1562),IF($A$20=5, IF('JPN10-15'!E1562="","",'JPN10-15'!E1562),IF($A$20=6, IF(WLTC!F1562="","", WLTC!F1562),IF($A$20=7, IF('New Cycle 1'!E1562="","", 'New Cycle 1'!E1562),IF($A$20=8, IF('New Cycle 2'!E1562="","", 'New Cycle 2'!E1562),IF($A$20=9, IF('New Cycle 3'!E1562="","", 'New Cycle 3'!E1562),"")))))))))</f>
        <v/>
      </c>
      <c r="U1562" s="32" t="str">
        <f>IF($A$20=1,IF(UDDS!G1562="","",UDDS!G1562),IF($A$20=2,IF('FTP-75'!G1562="","",'FTP-75'!G1562),IF($A$20=3, IF('US06'!G1562="","",'US06'!G1562),IF($A$20=4, IF(NEDC!F1562="","", NEDC!F1562),IF($A$20=5, IF('JPN10-15'!F1562="","",'JPN10-15'!F1562),IF($A$20=6, IF(WLTC!G1562="","", WLTC!G1562),IF($A$20=7, IF('New Cycle 1'!F1562="","", 'New Cycle 1'!F1562),IF($A$20=8, IF('New Cycle 2'!F1562="","", 'New Cycle 2'!F1562),IF($A$20=9, IF('New Cycle 3'!F1562="","", 'New Cycle 3'!F1562),"")))))))))</f>
        <v/>
      </c>
    </row>
    <row r="1563" spans="16:21" x14ac:dyDescent="0.25">
      <c r="P1563" s="8" t="str">
        <f>IF($A$20=1,IF(UDDS!A1563="","",UDDS!A1563),IF($A$20=2,IF('FTP-75'!A1563="","",'FTP-75'!A1563),IF($A$20=3, IF('US06'!A1563="","",'US06'!A1563),IF($A$20=4, IF(NEDC!A1563="","", NEDC!A1563),IF($A$20=5, IF('JPN10-15'!A1563="","",'JPN10-15'!A1563),IF($A$20=6, IF(WLTC!B1563="","", WLTC!B1563),IF($A$20=7, IF('New Cycle 1'!A1563="","", 'New Cycle 1'!A1563),IF($A$20=8, IF('New Cycle 2'!A1563="","", 'New Cycle 3'!A1563),IF($A$20=9, IF('New Cycle 3'!A1563="","", 'New Cycle 3'!A1563),"")))))))))</f>
        <v/>
      </c>
      <c r="Q1563" s="32" t="str">
        <f>IF($A$20=1,IF(UDDS!C1563="","",UDDS!C1563),IF($A$20=2,IF('FTP-75'!C1563="","",'FTP-75'!C1563),IF($A$20=3, IF('US06'!C1563="","",'US06'!C1563),IF($A$20=4, IF(NEDC!B1563="","", NEDC!B1563),IF($A$20=5, IF('JPN10-15'!B1563="","",'JPN10-15'!B1563),IF($A$20=6, IF(WLTC!C1563="","", WLTC!C1563),IF($A$20=7, IF('New Cycle 1'!B1563="","", 'New Cycle 1'!B1563),IF($A$20=8, IF('New Cycle 2'!B1563="","", 'New Cycle 2'!B1563),IF($A$20=9, IF('New Cycle 3'!B1563="","", 'New Cycle 3'!B1563),"")))))))))</f>
        <v/>
      </c>
      <c r="R1563" s="32" t="str">
        <f>IF($A$20=1,IF(UDDS!D1563="","",UDDS!D1563),IF($A$20=2,IF('FTP-75'!D1563="","",'FTP-75'!D1563),IF($A$20=3, IF('US06'!D1563="","",'US06'!D1563),IF($A$20=4, IF(NEDC!C1563="","", NEDC!C1563),IF($A$20=5, IF('JPN10-15'!C1563="","",'JPN10-15'!C1563),IF($A$20=6, IF(WLTC!D1563="","", WLTC!D1563),IF($A$20=7, IF('New Cycle 1'!C1563="","", 'New Cycle 1'!C1563),IF($A$20=8, IF('New Cycle 2'!C1563="","", 'New Cycle 2'!C1563),IF($A$20=9, IF('New Cycle 3'!C1563="","", 'New Cycle 3'!C1563),"")))))))))</f>
        <v/>
      </c>
      <c r="S1563" s="32" t="str">
        <f>IF($A$20=1,IF(UDDS!E1563="","",UDDS!E1563),IF($A$20=2,IF('FTP-75'!E1563="","",'FTP-75'!E1563),IF($A$20=3, IF('US06'!E1563="","",'US06'!E1563),IF($A$20=4, IF(NEDC!D1563="","", NEDC!D1563),IF($A$20=5, IF('JPN10-15'!D1563="","",'JPN10-15'!D1563),IF($A$20=6, IF(WLTC!E1563="","", WLTC!E1563),IF($A$20=7, IF('New Cycle 1'!D1563="","", 'New Cycle 1'!D1563),IF($A$20=8, IF('New Cycle 2'!D1563="","", 'New Cycle 2'!D1563),IF($A$20=9, IF('New Cycle 3'!D1563="","", 'New Cycle 3'!D1563),"")))))))))</f>
        <v/>
      </c>
      <c r="T1563" s="32" t="str">
        <f>IF($A$20=1,IF(UDDS!F1563="","",UDDS!F1563),IF($A$20=2,IF('FTP-75'!F1563="","",'FTP-75'!F1563),IF($A$20=3, IF('US06'!F1563="","",'US06'!F1563),IF($A$20=4, IF(NEDC!E1563="","", NEDC!E1563),IF($A$20=5, IF('JPN10-15'!E1563="","",'JPN10-15'!E1563),IF($A$20=6, IF(WLTC!F1563="","", WLTC!F1563),IF($A$20=7, IF('New Cycle 1'!E1563="","", 'New Cycle 1'!E1563),IF($A$20=8, IF('New Cycle 2'!E1563="","", 'New Cycle 2'!E1563),IF($A$20=9, IF('New Cycle 3'!E1563="","", 'New Cycle 3'!E1563),"")))))))))</f>
        <v/>
      </c>
      <c r="U1563" s="32" t="str">
        <f>IF($A$20=1,IF(UDDS!G1563="","",UDDS!G1563),IF($A$20=2,IF('FTP-75'!G1563="","",'FTP-75'!G1563),IF($A$20=3, IF('US06'!G1563="","",'US06'!G1563),IF($A$20=4, IF(NEDC!F1563="","", NEDC!F1563),IF($A$20=5, IF('JPN10-15'!F1563="","",'JPN10-15'!F1563),IF($A$20=6, IF(WLTC!G1563="","", WLTC!G1563),IF($A$20=7, IF('New Cycle 1'!F1563="","", 'New Cycle 1'!F1563),IF($A$20=8, IF('New Cycle 2'!F1563="","", 'New Cycle 2'!F1563),IF($A$20=9, IF('New Cycle 3'!F1563="","", 'New Cycle 3'!F1563),"")))))))))</f>
        <v/>
      </c>
    </row>
    <row r="1564" spans="16:21" x14ac:dyDescent="0.25">
      <c r="P1564" s="8" t="str">
        <f>IF($A$20=1,IF(UDDS!A1564="","",UDDS!A1564),IF($A$20=2,IF('FTP-75'!A1564="","",'FTP-75'!A1564),IF($A$20=3, IF('US06'!A1564="","",'US06'!A1564),IF($A$20=4, IF(NEDC!A1564="","", NEDC!A1564),IF($A$20=5, IF('JPN10-15'!A1564="","",'JPN10-15'!A1564),IF($A$20=6, IF(WLTC!B1564="","", WLTC!B1564),IF($A$20=7, IF('New Cycle 1'!A1564="","", 'New Cycle 1'!A1564),IF($A$20=8, IF('New Cycle 2'!A1564="","", 'New Cycle 3'!A1564),IF($A$20=9, IF('New Cycle 3'!A1564="","", 'New Cycle 3'!A1564),"")))))))))</f>
        <v/>
      </c>
      <c r="Q1564" s="32" t="str">
        <f>IF($A$20=1,IF(UDDS!C1564="","",UDDS!C1564),IF($A$20=2,IF('FTP-75'!C1564="","",'FTP-75'!C1564),IF($A$20=3, IF('US06'!C1564="","",'US06'!C1564),IF($A$20=4, IF(NEDC!B1564="","", NEDC!B1564),IF($A$20=5, IF('JPN10-15'!B1564="","",'JPN10-15'!B1564),IF($A$20=6, IF(WLTC!C1564="","", WLTC!C1564),IF($A$20=7, IF('New Cycle 1'!B1564="","", 'New Cycle 1'!B1564),IF($A$20=8, IF('New Cycle 2'!B1564="","", 'New Cycle 2'!B1564),IF($A$20=9, IF('New Cycle 3'!B1564="","", 'New Cycle 3'!B1564),"")))))))))</f>
        <v/>
      </c>
      <c r="R1564" s="32" t="str">
        <f>IF($A$20=1,IF(UDDS!D1564="","",UDDS!D1564),IF($A$20=2,IF('FTP-75'!D1564="","",'FTP-75'!D1564),IF($A$20=3, IF('US06'!D1564="","",'US06'!D1564),IF($A$20=4, IF(NEDC!C1564="","", NEDC!C1564),IF($A$20=5, IF('JPN10-15'!C1564="","",'JPN10-15'!C1564),IF($A$20=6, IF(WLTC!D1564="","", WLTC!D1564),IF($A$20=7, IF('New Cycle 1'!C1564="","", 'New Cycle 1'!C1564),IF($A$20=8, IF('New Cycle 2'!C1564="","", 'New Cycle 2'!C1564),IF($A$20=9, IF('New Cycle 3'!C1564="","", 'New Cycle 3'!C1564),"")))))))))</f>
        <v/>
      </c>
      <c r="S1564" s="32" t="str">
        <f>IF($A$20=1,IF(UDDS!E1564="","",UDDS!E1564),IF($A$20=2,IF('FTP-75'!E1564="","",'FTP-75'!E1564),IF($A$20=3, IF('US06'!E1564="","",'US06'!E1564),IF($A$20=4, IF(NEDC!D1564="","", NEDC!D1564),IF($A$20=5, IF('JPN10-15'!D1564="","",'JPN10-15'!D1564),IF($A$20=6, IF(WLTC!E1564="","", WLTC!E1564),IF($A$20=7, IF('New Cycle 1'!D1564="","", 'New Cycle 1'!D1564),IF($A$20=8, IF('New Cycle 2'!D1564="","", 'New Cycle 2'!D1564),IF($A$20=9, IF('New Cycle 3'!D1564="","", 'New Cycle 3'!D1564),"")))))))))</f>
        <v/>
      </c>
      <c r="T1564" s="32" t="str">
        <f>IF($A$20=1,IF(UDDS!F1564="","",UDDS!F1564),IF($A$20=2,IF('FTP-75'!F1564="","",'FTP-75'!F1564),IF($A$20=3, IF('US06'!F1564="","",'US06'!F1564),IF($A$20=4, IF(NEDC!E1564="","", NEDC!E1564),IF($A$20=5, IF('JPN10-15'!E1564="","",'JPN10-15'!E1564),IF($A$20=6, IF(WLTC!F1564="","", WLTC!F1564),IF($A$20=7, IF('New Cycle 1'!E1564="","", 'New Cycle 1'!E1564),IF($A$20=8, IF('New Cycle 2'!E1564="","", 'New Cycle 2'!E1564),IF($A$20=9, IF('New Cycle 3'!E1564="","", 'New Cycle 3'!E1564),"")))))))))</f>
        <v/>
      </c>
      <c r="U1564" s="32" t="str">
        <f>IF($A$20=1,IF(UDDS!G1564="","",UDDS!G1564),IF($A$20=2,IF('FTP-75'!G1564="","",'FTP-75'!G1564),IF($A$20=3, IF('US06'!G1564="","",'US06'!G1564),IF($A$20=4, IF(NEDC!F1564="","", NEDC!F1564),IF($A$20=5, IF('JPN10-15'!F1564="","",'JPN10-15'!F1564),IF($A$20=6, IF(WLTC!G1564="","", WLTC!G1564),IF($A$20=7, IF('New Cycle 1'!F1564="","", 'New Cycle 1'!F1564),IF($A$20=8, IF('New Cycle 2'!F1564="","", 'New Cycle 2'!F1564),IF($A$20=9, IF('New Cycle 3'!F1564="","", 'New Cycle 3'!F1564),"")))))))))</f>
        <v/>
      </c>
    </row>
    <row r="1565" spans="16:21" x14ac:dyDescent="0.25">
      <c r="P1565" s="8" t="str">
        <f>IF($A$20=1,IF(UDDS!A1565="","",UDDS!A1565),IF($A$20=2,IF('FTP-75'!A1565="","",'FTP-75'!A1565),IF($A$20=3, IF('US06'!A1565="","",'US06'!A1565),IF($A$20=4, IF(NEDC!A1565="","", NEDC!A1565),IF($A$20=5, IF('JPN10-15'!A1565="","",'JPN10-15'!A1565),IF($A$20=6, IF(WLTC!B1565="","", WLTC!B1565),IF($A$20=7, IF('New Cycle 1'!A1565="","", 'New Cycle 1'!A1565),IF($A$20=8, IF('New Cycle 2'!A1565="","", 'New Cycle 3'!A1565),IF($A$20=9, IF('New Cycle 3'!A1565="","", 'New Cycle 3'!A1565),"")))))))))</f>
        <v/>
      </c>
      <c r="Q1565" s="32" t="str">
        <f>IF($A$20=1,IF(UDDS!C1565="","",UDDS!C1565),IF($A$20=2,IF('FTP-75'!C1565="","",'FTP-75'!C1565),IF($A$20=3, IF('US06'!C1565="","",'US06'!C1565),IF($A$20=4, IF(NEDC!B1565="","", NEDC!B1565),IF($A$20=5, IF('JPN10-15'!B1565="","",'JPN10-15'!B1565),IF($A$20=6, IF(WLTC!C1565="","", WLTC!C1565),IF($A$20=7, IF('New Cycle 1'!B1565="","", 'New Cycle 1'!B1565),IF($A$20=8, IF('New Cycle 2'!B1565="","", 'New Cycle 2'!B1565),IF($A$20=9, IF('New Cycle 3'!B1565="","", 'New Cycle 3'!B1565),"")))))))))</f>
        <v/>
      </c>
      <c r="R1565" s="32" t="str">
        <f>IF($A$20=1,IF(UDDS!D1565="","",UDDS!D1565),IF($A$20=2,IF('FTP-75'!D1565="","",'FTP-75'!D1565),IF($A$20=3, IF('US06'!D1565="","",'US06'!D1565),IF($A$20=4, IF(NEDC!C1565="","", NEDC!C1565),IF($A$20=5, IF('JPN10-15'!C1565="","",'JPN10-15'!C1565),IF($A$20=6, IF(WLTC!D1565="","", WLTC!D1565),IF($A$20=7, IF('New Cycle 1'!C1565="","", 'New Cycle 1'!C1565),IF($A$20=8, IF('New Cycle 2'!C1565="","", 'New Cycle 2'!C1565),IF($A$20=9, IF('New Cycle 3'!C1565="","", 'New Cycle 3'!C1565),"")))))))))</f>
        <v/>
      </c>
      <c r="S1565" s="32" t="str">
        <f>IF($A$20=1,IF(UDDS!E1565="","",UDDS!E1565),IF($A$20=2,IF('FTP-75'!E1565="","",'FTP-75'!E1565),IF($A$20=3, IF('US06'!E1565="","",'US06'!E1565),IF($A$20=4, IF(NEDC!D1565="","", NEDC!D1565),IF($A$20=5, IF('JPN10-15'!D1565="","",'JPN10-15'!D1565),IF($A$20=6, IF(WLTC!E1565="","", WLTC!E1565),IF($A$20=7, IF('New Cycle 1'!D1565="","", 'New Cycle 1'!D1565),IF($A$20=8, IF('New Cycle 2'!D1565="","", 'New Cycle 2'!D1565),IF($A$20=9, IF('New Cycle 3'!D1565="","", 'New Cycle 3'!D1565),"")))))))))</f>
        <v/>
      </c>
      <c r="T1565" s="32" t="str">
        <f>IF($A$20=1,IF(UDDS!F1565="","",UDDS!F1565),IF($A$20=2,IF('FTP-75'!F1565="","",'FTP-75'!F1565),IF($A$20=3, IF('US06'!F1565="","",'US06'!F1565),IF($A$20=4, IF(NEDC!E1565="","", NEDC!E1565),IF($A$20=5, IF('JPN10-15'!E1565="","",'JPN10-15'!E1565),IF($A$20=6, IF(WLTC!F1565="","", WLTC!F1565),IF($A$20=7, IF('New Cycle 1'!E1565="","", 'New Cycle 1'!E1565),IF($A$20=8, IF('New Cycle 2'!E1565="","", 'New Cycle 2'!E1565),IF($A$20=9, IF('New Cycle 3'!E1565="","", 'New Cycle 3'!E1565),"")))))))))</f>
        <v/>
      </c>
      <c r="U1565" s="32" t="str">
        <f>IF($A$20=1,IF(UDDS!G1565="","",UDDS!G1565),IF($A$20=2,IF('FTP-75'!G1565="","",'FTP-75'!G1565),IF($A$20=3, IF('US06'!G1565="","",'US06'!G1565),IF($A$20=4, IF(NEDC!F1565="","", NEDC!F1565),IF($A$20=5, IF('JPN10-15'!F1565="","",'JPN10-15'!F1565),IF($A$20=6, IF(WLTC!G1565="","", WLTC!G1565),IF($A$20=7, IF('New Cycle 1'!F1565="","", 'New Cycle 1'!F1565),IF($A$20=8, IF('New Cycle 2'!F1565="","", 'New Cycle 2'!F1565),IF($A$20=9, IF('New Cycle 3'!F1565="","", 'New Cycle 3'!F1565),"")))))))))</f>
        <v/>
      </c>
    </row>
    <row r="1566" spans="16:21" x14ac:dyDescent="0.25">
      <c r="P1566" s="8" t="str">
        <f>IF($A$20=1,IF(UDDS!A1566="","",UDDS!A1566),IF($A$20=2,IF('FTP-75'!A1566="","",'FTP-75'!A1566),IF($A$20=3, IF('US06'!A1566="","",'US06'!A1566),IF($A$20=4, IF(NEDC!A1566="","", NEDC!A1566),IF($A$20=5, IF('JPN10-15'!A1566="","",'JPN10-15'!A1566),IF($A$20=6, IF(WLTC!B1566="","", WLTC!B1566),IF($A$20=7, IF('New Cycle 1'!A1566="","", 'New Cycle 1'!A1566),IF($A$20=8, IF('New Cycle 2'!A1566="","", 'New Cycle 3'!A1566),IF($A$20=9, IF('New Cycle 3'!A1566="","", 'New Cycle 3'!A1566),"")))))))))</f>
        <v/>
      </c>
      <c r="Q1566" s="32" t="str">
        <f>IF($A$20=1,IF(UDDS!C1566="","",UDDS!C1566),IF($A$20=2,IF('FTP-75'!C1566="","",'FTP-75'!C1566),IF($A$20=3, IF('US06'!C1566="","",'US06'!C1566),IF($A$20=4, IF(NEDC!B1566="","", NEDC!B1566),IF($A$20=5, IF('JPN10-15'!B1566="","",'JPN10-15'!B1566),IF($A$20=6, IF(WLTC!C1566="","", WLTC!C1566),IF($A$20=7, IF('New Cycle 1'!B1566="","", 'New Cycle 1'!B1566),IF($A$20=8, IF('New Cycle 2'!B1566="","", 'New Cycle 2'!B1566),IF($A$20=9, IF('New Cycle 3'!B1566="","", 'New Cycle 3'!B1566),"")))))))))</f>
        <v/>
      </c>
      <c r="R1566" s="32" t="str">
        <f>IF($A$20=1,IF(UDDS!D1566="","",UDDS!D1566),IF($A$20=2,IF('FTP-75'!D1566="","",'FTP-75'!D1566),IF($A$20=3, IF('US06'!D1566="","",'US06'!D1566),IF($A$20=4, IF(NEDC!C1566="","", NEDC!C1566),IF($A$20=5, IF('JPN10-15'!C1566="","",'JPN10-15'!C1566),IF($A$20=6, IF(WLTC!D1566="","", WLTC!D1566),IF($A$20=7, IF('New Cycle 1'!C1566="","", 'New Cycle 1'!C1566),IF($A$20=8, IF('New Cycle 2'!C1566="","", 'New Cycle 2'!C1566),IF($A$20=9, IF('New Cycle 3'!C1566="","", 'New Cycle 3'!C1566),"")))))))))</f>
        <v/>
      </c>
      <c r="S1566" s="32" t="str">
        <f>IF($A$20=1,IF(UDDS!E1566="","",UDDS!E1566),IF($A$20=2,IF('FTP-75'!E1566="","",'FTP-75'!E1566),IF($A$20=3, IF('US06'!E1566="","",'US06'!E1566),IF($A$20=4, IF(NEDC!D1566="","", NEDC!D1566),IF($A$20=5, IF('JPN10-15'!D1566="","",'JPN10-15'!D1566),IF($A$20=6, IF(WLTC!E1566="","", WLTC!E1566),IF($A$20=7, IF('New Cycle 1'!D1566="","", 'New Cycle 1'!D1566),IF($A$20=8, IF('New Cycle 2'!D1566="","", 'New Cycle 2'!D1566),IF($A$20=9, IF('New Cycle 3'!D1566="","", 'New Cycle 3'!D1566),"")))))))))</f>
        <v/>
      </c>
      <c r="T1566" s="32" t="str">
        <f>IF($A$20=1,IF(UDDS!F1566="","",UDDS!F1566),IF($A$20=2,IF('FTP-75'!F1566="","",'FTP-75'!F1566),IF($A$20=3, IF('US06'!F1566="","",'US06'!F1566),IF($A$20=4, IF(NEDC!E1566="","", NEDC!E1566),IF($A$20=5, IF('JPN10-15'!E1566="","",'JPN10-15'!E1566),IF($A$20=6, IF(WLTC!F1566="","", WLTC!F1566),IF($A$20=7, IF('New Cycle 1'!E1566="","", 'New Cycle 1'!E1566),IF($A$20=8, IF('New Cycle 2'!E1566="","", 'New Cycle 2'!E1566),IF($A$20=9, IF('New Cycle 3'!E1566="","", 'New Cycle 3'!E1566),"")))))))))</f>
        <v/>
      </c>
      <c r="U1566" s="32" t="str">
        <f>IF($A$20=1,IF(UDDS!G1566="","",UDDS!G1566),IF($A$20=2,IF('FTP-75'!G1566="","",'FTP-75'!G1566),IF($A$20=3, IF('US06'!G1566="","",'US06'!G1566),IF($A$20=4, IF(NEDC!F1566="","", NEDC!F1566),IF($A$20=5, IF('JPN10-15'!F1566="","",'JPN10-15'!F1566),IF($A$20=6, IF(WLTC!G1566="","", WLTC!G1566),IF($A$20=7, IF('New Cycle 1'!F1566="","", 'New Cycle 1'!F1566),IF($A$20=8, IF('New Cycle 2'!F1566="","", 'New Cycle 2'!F1566),IF($A$20=9, IF('New Cycle 3'!F1566="","", 'New Cycle 3'!F1566),"")))))))))</f>
        <v/>
      </c>
    </row>
    <row r="1567" spans="16:21" x14ac:dyDescent="0.25">
      <c r="P1567" s="8" t="str">
        <f>IF($A$20=1,IF(UDDS!A1567="","",UDDS!A1567),IF($A$20=2,IF('FTP-75'!A1567="","",'FTP-75'!A1567),IF($A$20=3, IF('US06'!A1567="","",'US06'!A1567),IF($A$20=4, IF(NEDC!A1567="","", NEDC!A1567),IF($A$20=5, IF('JPN10-15'!A1567="","",'JPN10-15'!A1567),IF($A$20=6, IF(WLTC!B1567="","", WLTC!B1567),IF($A$20=7, IF('New Cycle 1'!A1567="","", 'New Cycle 1'!A1567),IF($A$20=8, IF('New Cycle 2'!A1567="","", 'New Cycle 3'!A1567),IF($A$20=9, IF('New Cycle 3'!A1567="","", 'New Cycle 3'!A1567),"")))))))))</f>
        <v/>
      </c>
      <c r="Q1567" s="32" t="str">
        <f>IF($A$20=1,IF(UDDS!C1567="","",UDDS!C1567),IF($A$20=2,IF('FTP-75'!C1567="","",'FTP-75'!C1567),IF($A$20=3, IF('US06'!C1567="","",'US06'!C1567),IF($A$20=4, IF(NEDC!B1567="","", NEDC!B1567),IF($A$20=5, IF('JPN10-15'!B1567="","",'JPN10-15'!B1567),IF($A$20=6, IF(WLTC!C1567="","", WLTC!C1567),IF($A$20=7, IF('New Cycle 1'!B1567="","", 'New Cycle 1'!B1567),IF($A$20=8, IF('New Cycle 2'!B1567="","", 'New Cycle 2'!B1567),IF($A$20=9, IF('New Cycle 3'!B1567="","", 'New Cycle 3'!B1567),"")))))))))</f>
        <v/>
      </c>
      <c r="R1567" s="32" t="str">
        <f>IF($A$20=1,IF(UDDS!D1567="","",UDDS!D1567),IF($A$20=2,IF('FTP-75'!D1567="","",'FTP-75'!D1567),IF($A$20=3, IF('US06'!D1567="","",'US06'!D1567),IF($A$20=4, IF(NEDC!C1567="","", NEDC!C1567),IF($A$20=5, IF('JPN10-15'!C1567="","",'JPN10-15'!C1567),IF($A$20=6, IF(WLTC!D1567="","", WLTC!D1567),IF($A$20=7, IF('New Cycle 1'!C1567="","", 'New Cycle 1'!C1567),IF($A$20=8, IF('New Cycle 2'!C1567="","", 'New Cycle 2'!C1567),IF($A$20=9, IF('New Cycle 3'!C1567="","", 'New Cycle 3'!C1567),"")))))))))</f>
        <v/>
      </c>
      <c r="S1567" s="32" t="str">
        <f>IF($A$20=1,IF(UDDS!E1567="","",UDDS!E1567),IF($A$20=2,IF('FTP-75'!E1567="","",'FTP-75'!E1567),IF($A$20=3, IF('US06'!E1567="","",'US06'!E1567),IF($A$20=4, IF(NEDC!D1567="","", NEDC!D1567),IF($A$20=5, IF('JPN10-15'!D1567="","",'JPN10-15'!D1567),IF($A$20=6, IF(WLTC!E1567="","", WLTC!E1567),IF($A$20=7, IF('New Cycle 1'!D1567="","", 'New Cycle 1'!D1567),IF($A$20=8, IF('New Cycle 2'!D1567="","", 'New Cycle 2'!D1567),IF($A$20=9, IF('New Cycle 3'!D1567="","", 'New Cycle 3'!D1567),"")))))))))</f>
        <v/>
      </c>
      <c r="T1567" s="32" t="str">
        <f>IF($A$20=1,IF(UDDS!F1567="","",UDDS!F1567),IF($A$20=2,IF('FTP-75'!F1567="","",'FTP-75'!F1567),IF($A$20=3, IF('US06'!F1567="","",'US06'!F1567),IF($A$20=4, IF(NEDC!E1567="","", NEDC!E1567),IF($A$20=5, IF('JPN10-15'!E1567="","",'JPN10-15'!E1567),IF($A$20=6, IF(WLTC!F1567="","", WLTC!F1567),IF($A$20=7, IF('New Cycle 1'!E1567="","", 'New Cycle 1'!E1567),IF($A$20=8, IF('New Cycle 2'!E1567="","", 'New Cycle 2'!E1567),IF($A$20=9, IF('New Cycle 3'!E1567="","", 'New Cycle 3'!E1567),"")))))))))</f>
        <v/>
      </c>
      <c r="U1567" s="32" t="str">
        <f>IF($A$20=1,IF(UDDS!G1567="","",UDDS!G1567),IF($A$20=2,IF('FTP-75'!G1567="","",'FTP-75'!G1567),IF($A$20=3, IF('US06'!G1567="","",'US06'!G1567),IF($A$20=4, IF(NEDC!F1567="","", NEDC!F1567),IF($A$20=5, IF('JPN10-15'!F1567="","",'JPN10-15'!F1567),IF($A$20=6, IF(WLTC!G1567="","", WLTC!G1567),IF($A$20=7, IF('New Cycle 1'!F1567="","", 'New Cycle 1'!F1567),IF($A$20=8, IF('New Cycle 2'!F1567="","", 'New Cycle 2'!F1567),IF($A$20=9, IF('New Cycle 3'!F1567="","", 'New Cycle 3'!F1567),"")))))))))</f>
        <v/>
      </c>
    </row>
    <row r="1568" spans="16:21" x14ac:dyDescent="0.25">
      <c r="P1568" s="8" t="str">
        <f>IF($A$20=1,IF(UDDS!A1568="","",UDDS!A1568),IF($A$20=2,IF('FTP-75'!A1568="","",'FTP-75'!A1568),IF($A$20=3, IF('US06'!A1568="","",'US06'!A1568),IF($A$20=4, IF(NEDC!A1568="","", NEDC!A1568),IF($A$20=5, IF('JPN10-15'!A1568="","",'JPN10-15'!A1568),IF($A$20=6, IF(WLTC!B1568="","", WLTC!B1568),IF($A$20=7, IF('New Cycle 1'!A1568="","", 'New Cycle 1'!A1568),IF($A$20=8, IF('New Cycle 2'!A1568="","", 'New Cycle 3'!A1568),IF($A$20=9, IF('New Cycle 3'!A1568="","", 'New Cycle 3'!A1568),"")))))))))</f>
        <v/>
      </c>
      <c r="Q1568" s="32" t="str">
        <f>IF($A$20=1,IF(UDDS!C1568="","",UDDS!C1568),IF($A$20=2,IF('FTP-75'!C1568="","",'FTP-75'!C1568),IF($A$20=3, IF('US06'!C1568="","",'US06'!C1568),IF($A$20=4, IF(NEDC!B1568="","", NEDC!B1568),IF($A$20=5, IF('JPN10-15'!B1568="","",'JPN10-15'!B1568),IF($A$20=6, IF(WLTC!C1568="","", WLTC!C1568),IF($A$20=7, IF('New Cycle 1'!B1568="","", 'New Cycle 1'!B1568),IF($A$20=8, IF('New Cycle 2'!B1568="","", 'New Cycle 2'!B1568),IF($A$20=9, IF('New Cycle 3'!B1568="","", 'New Cycle 3'!B1568),"")))))))))</f>
        <v/>
      </c>
      <c r="R1568" s="32" t="str">
        <f>IF($A$20=1,IF(UDDS!D1568="","",UDDS!D1568),IF($A$20=2,IF('FTP-75'!D1568="","",'FTP-75'!D1568),IF($A$20=3, IF('US06'!D1568="","",'US06'!D1568),IF($A$20=4, IF(NEDC!C1568="","", NEDC!C1568),IF($A$20=5, IF('JPN10-15'!C1568="","",'JPN10-15'!C1568),IF($A$20=6, IF(WLTC!D1568="","", WLTC!D1568),IF($A$20=7, IF('New Cycle 1'!C1568="","", 'New Cycle 1'!C1568),IF($A$20=8, IF('New Cycle 2'!C1568="","", 'New Cycle 2'!C1568),IF($A$20=9, IF('New Cycle 3'!C1568="","", 'New Cycle 3'!C1568),"")))))))))</f>
        <v/>
      </c>
      <c r="S1568" s="32" t="str">
        <f>IF($A$20=1,IF(UDDS!E1568="","",UDDS!E1568),IF($A$20=2,IF('FTP-75'!E1568="","",'FTP-75'!E1568),IF($A$20=3, IF('US06'!E1568="","",'US06'!E1568),IF($A$20=4, IF(NEDC!D1568="","", NEDC!D1568),IF($A$20=5, IF('JPN10-15'!D1568="","",'JPN10-15'!D1568),IF($A$20=6, IF(WLTC!E1568="","", WLTC!E1568),IF($A$20=7, IF('New Cycle 1'!D1568="","", 'New Cycle 1'!D1568),IF($A$20=8, IF('New Cycle 2'!D1568="","", 'New Cycle 2'!D1568),IF($A$20=9, IF('New Cycle 3'!D1568="","", 'New Cycle 3'!D1568),"")))))))))</f>
        <v/>
      </c>
      <c r="T1568" s="32" t="str">
        <f>IF($A$20=1,IF(UDDS!F1568="","",UDDS!F1568),IF($A$20=2,IF('FTP-75'!F1568="","",'FTP-75'!F1568),IF($A$20=3, IF('US06'!F1568="","",'US06'!F1568),IF($A$20=4, IF(NEDC!E1568="","", NEDC!E1568),IF($A$20=5, IF('JPN10-15'!E1568="","",'JPN10-15'!E1568),IF($A$20=6, IF(WLTC!F1568="","", WLTC!F1568),IF($A$20=7, IF('New Cycle 1'!E1568="","", 'New Cycle 1'!E1568),IF($A$20=8, IF('New Cycle 2'!E1568="","", 'New Cycle 2'!E1568),IF($A$20=9, IF('New Cycle 3'!E1568="","", 'New Cycle 3'!E1568),"")))))))))</f>
        <v/>
      </c>
      <c r="U1568" s="32" t="str">
        <f>IF($A$20=1,IF(UDDS!G1568="","",UDDS!G1568),IF($A$20=2,IF('FTP-75'!G1568="","",'FTP-75'!G1568),IF($A$20=3, IF('US06'!G1568="","",'US06'!G1568),IF($A$20=4, IF(NEDC!F1568="","", NEDC!F1568),IF($A$20=5, IF('JPN10-15'!F1568="","",'JPN10-15'!F1568),IF($A$20=6, IF(WLTC!G1568="","", WLTC!G1568),IF($A$20=7, IF('New Cycle 1'!F1568="","", 'New Cycle 1'!F1568),IF($A$20=8, IF('New Cycle 2'!F1568="","", 'New Cycle 2'!F1568),IF($A$20=9, IF('New Cycle 3'!F1568="","", 'New Cycle 3'!F1568),"")))))))))</f>
        <v/>
      </c>
    </row>
    <row r="1569" spans="16:21" x14ac:dyDescent="0.25">
      <c r="P1569" s="8" t="str">
        <f>IF($A$20=1,IF(UDDS!A1569="","",UDDS!A1569),IF($A$20=2,IF('FTP-75'!A1569="","",'FTP-75'!A1569),IF($A$20=3, IF('US06'!A1569="","",'US06'!A1569),IF($A$20=4, IF(NEDC!A1569="","", NEDC!A1569),IF($A$20=5, IF('JPN10-15'!A1569="","",'JPN10-15'!A1569),IF($A$20=6, IF(WLTC!B1569="","", WLTC!B1569),IF($A$20=7, IF('New Cycle 1'!A1569="","", 'New Cycle 1'!A1569),IF($A$20=8, IF('New Cycle 2'!A1569="","", 'New Cycle 3'!A1569),IF($A$20=9, IF('New Cycle 3'!A1569="","", 'New Cycle 3'!A1569),"")))))))))</f>
        <v/>
      </c>
      <c r="Q1569" s="32" t="str">
        <f>IF($A$20=1,IF(UDDS!C1569="","",UDDS!C1569),IF($A$20=2,IF('FTP-75'!C1569="","",'FTP-75'!C1569),IF($A$20=3, IF('US06'!C1569="","",'US06'!C1569),IF($A$20=4, IF(NEDC!B1569="","", NEDC!B1569),IF($A$20=5, IF('JPN10-15'!B1569="","",'JPN10-15'!B1569),IF($A$20=6, IF(WLTC!C1569="","", WLTC!C1569),IF($A$20=7, IF('New Cycle 1'!B1569="","", 'New Cycle 1'!B1569),IF($A$20=8, IF('New Cycle 2'!B1569="","", 'New Cycle 2'!B1569),IF($A$20=9, IF('New Cycle 3'!B1569="","", 'New Cycle 3'!B1569),"")))))))))</f>
        <v/>
      </c>
      <c r="R1569" s="32" t="str">
        <f>IF($A$20=1,IF(UDDS!D1569="","",UDDS!D1569),IF($A$20=2,IF('FTP-75'!D1569="","",'FTP-75'!D1569),IF($A$20=3, IF('US06'!D1569="","",'US06'!D1569),IF($A$20=4, IF(NEDC!C1569="","", NEDC!C1569),IF($A$20=5, IF('JPN10-15'!C1569="","",'JPN10-15'!C1569),IF($A$20=6, IF(WLTC!D1569="","", WLTC!D1569),IF($A$20=7, IF('New Cycle 1'!C1569="","", 'New Cycle 1'!C1569),IF($A$20=8, IF('New Cycle 2'!C1569="","", 'New Cycle 2'!C1569),IF($A$20=9, IF('New Cycle 3'!C1569="","", 'New Cycle 3'!C1569),"")))))))))</f>
        <v/>
      </c>
      <c r="S1569" s="32" t="str">
        <f>IF($A$20=1,IF(UDDS!E1569="","",UDDS!E1569),IF($A$20=2,IF('FTP-75'!E1569="","",'FTP-75'!E1569),IF($A$20=3, IF('US06'!E1569="","",'US06'!E1569),IF($A$20=4, IF(NEDC!D1569="","", NEDC!D1569),IF($A$20=5, IF('JPN10-15'!D1569="","",'JPN10-15'!D1569),IF($A$20=6, IF(WLTC!E1569="","", WLTC!E1569),IF($A$20=7, IF('New Cycle 1'!D1569="","", 'New Cycle 1'!D1569),IF($A$20=8, IF('New Cycle 2'!D1569="","", 'New Cycle 2'!D1569),IF($A$20=9, IF('New Cycle 3'!D1569="","", 'New Cycle 3'!D1569),"")))))))))</f>
        <v/>
      </c>
      <c r="T1569" s="32" t="str">
        <f>IF($A$20=1,IF(UDDS!F1569="","",UDDS!F1569),IF($A$20=2,IF('FTP-75'!F1569="","",'FTP-75'!F1569),IF($A$20=3, IF('US06'!F1569="","",'US06'!F1569),IF($A$20=4, IF(NEDC!E1569="","", NEDC!E1569),IF($A$20=5, IF('JPN10-15'!E1569="","",'JPN10-15'!E1569),IF($A$20=6, IF(WLTC!F1569="","", WLTC!F1569),IF($A$20=7, IF('New Cycle 1'!E1569="","", 'New Cycle 1'!E1569),IF($A$20=8, IF('New Cycle 2'!E1569="","", 'New Cycle 2'!E1569),IF($A$20=9, IF('New Cycle 3'!E1569="","", 'New Cycle 3'!E1569),"")))))))))</f>
        <v/>
      </c>
      <c r="U1569" s="32" t="str">
        <f>IF($A$20=1,IF(UDDS!G1569="","",UDDS!G1569),IF($A$20=2,IF('FTP-75'!G1569="","",'FTP-75'!G1569),IF($A$20=3, IF('US06'!G1569="","",'US06'!G1569),IF($A$20=4, IF(NEDC!F1569="","", NEDC!F1569),IF($A$20=5, IF('JPN10-15'!F1569="","",'JPN10-15'!F1569),IF($A$20=6, IF(WLTC!G1569="","", WLTC!G1569),IF($A$20=7, IF('New Cycle 1'!F1569="","", 'New Cycle 1'!F1569),IF($A$20=8, IF('New Cycle 2'!F1569="","", 'New Cycle 2'!F1569),IF($A$20=9, IF('New Cycle 3'!F1569="","", 'New Cycle 3'!F1569),"")))))))))</f>
        <v/>
      </c>
    </row>
    <row r="1570" spans="16:21" x14ac:dyDescent="0.25">
      <c r="P1570" s="8" t="str">
        <f>IF($A$20=1,IF(UDDS!A1570="","",UDDS!A1570),IF($A$20=2,IF('FTP-75'!A1570="","",'FTP-75'!A1570),IF($A$20=3, IF('US06'!A1570="","",'US06'!A1570),IF($A$20=4, IF(NEDC!A1570="","", NEDC!A1570),IF($A$20=5, IF('JPN10-15'!A1570="","",'JPN10-15'!A1570),IF($A$20=6, IF(WLTC!B1570="","", WLTC!B1570),IF($A$20=7, IF('New Cycle 1'!A1570="","", 'New Cycle 1'!A1570),IF($A$20=8, IF('New Cycle 2'!A1570="","", 'New Cycle 3'!A1570),IF($A$20=9, IF('New Cycle 3'!A1570="","", 'New Cycle 3'!A1570),"")))))))))</f>
        <v/>
      </c>
      <c r="Q1570" s="32" t="str">
        <f>IF($A$20=1,IF(UDDS!C1570="","",UDDS!C1570),IF($A$20=2,IF('FTP-75'!C1570="","",'FTP-75'!C1570),IF($A$20=3, IF('US06'!C1570="","",'US06'!C1570),IF($A$20=4, IF(NEDC!B1570="","", NEDC!B1570),IF($A$20=5, IF('JPN10-15'!B1570="","",'JPN10-15'!B1570),IF($A$20=6, IF(WLTC!C1570="","", WLTC!C1570),IF($A$20=7, IF('New Cycle 1'!B1570="","", 'New Cycle 1'!B1570),IF($A$20=8, IF('New Cycle 2'!B1570="","", 'New Cycle 2'!B1570),IF($A$20=9, IF('New Cycle 3'!B1570="","", 'New Cycle 3'!B1570),"")))))))))</f>
        <v/>
      </c>
      <c r="R1570" s="32" t="str">
        <f>IF($A$20=1,IF(UDDS!D1570="","",UDDS!D1570),IF($A$20=2,IF('FTP-75'!D1570="","",'FTP-75'!D1570),IF($A$20=3, IF('US06'!D1570="","",'US06'!D1570),IF($A$20=4, IF(NEDC!C1570="","", NEDC!C1570),IF($A$20=5, IF('JPN10-15'!C1570="","",'JPN10-15'!C1570),IF($A$20=6, IF(WLTC!D1570="","", WLTC!D1570),IF($A$20=7, IF('New Cycle 1'!C1570="","", 'New Cycle 1'!C1570),IF($A$20=8, IF('New Cycle 2'!C1570="","", 'New Cycle 2'!C1570),IF($A$20=9, IF('New Cycle 3'!C1570="","", 'New Cycle 3'!C1570),"")))))))))</f>
        <v/>
      </c>
      <c r="S1570" s="32" t="str">
        <f>IF($A$20=1,IF(UDDS!E1570="","",UDDS!E1570),IF($A$20=2,IF('FTP-75'!E1570="","",'FTP-75'!E1570),IF($A$20=3, IF('US06'!E1570="","",'US06'!E1570),IF($A$20=4, IF(NEDC!D1570="","", NEDC!D1570),IF($A$20=5, IF('JPN10-15'!D1570="","",'JPN10-15'!D1570),IF($A$20=6, IF(WLTC!E1570="","", WLTC!E1570),IF($A$20=7, IF('New Cycle 1'!D1570="","", 'New Cycle 1'!D1570),IF($A$20=8, IF('New Cycle 2'!D1570="","", 'New Cycle 2'!D1570),IF($A$20=9, IF('New Cycle 3'!D1570="","", 'New Cycle 3'!D1570),"")))))))))</f>
        <v/>
      </c>
      <c r="T1570" s="32" t="str">
        <f>IF($A$20=1,IF(UDDS!F1570="","",UDDS!F1570),IF($A$20=2,IF('FTP-75'!F1570="","",'FTP-75'!F1570),IF($A$20=3, IF('US06'!F1570="","",'US06'!F1570),IF($A$20=4, IF(NEDC!E1570="","", NEDC!E1570),IF($A$20=5, IF('JPN10-15'!E1570="","",'JPN10-15'!E1570),IF($A$20=6, IF(WLTC!F1570="","", WLTC!F1570),IF($A$20=7, IF('New Cycle 1'!E1570="","", 'New Cycle 1'!E1570),IF($A$20=8, IF('New Cycle 2'!E1570="","", 'New Cycle 2'!E1570),IF($A$20=9, IF('New Cycle 3'!E1570="","", 'New Cycle 3'!E1570),"")))))))))</f>
        <v/>
      </c>
      <c r="U1570" s="32" t="str">
        <f>IF($A$20=1,IF(UDDS!G1570="","",UDDS!G1570),IF($A$20=2,IF('FTP-75'!G1570="","",'FTP-75'!G1570),IF($A$20=3, IF('US06'!G1570="","",'US06'!G1570),IF($A$20=4, IF(NEDC!F1570="","", NEDC!F1570),IF($A$20=5, IF('JPN10-15'!F1570="","",'JPN10-15'!F1570),IF($A$20=6, IF(WLTC!G1570="","", WLTC!G1570),IF($A$20=7, IF('New Cycle 1'!F1570="","", 'New Cycle 1'!F1570),IF($A$20=8, IF('New Cycle 2'!F1570="","", 'New Cycle 2'!F1570),IF($A$20=9, IF('New Cycle 3'!F1570="","", 'New Cycle 3'!F1570),"")))))))))</f>
        <v/>
      </c>
    </row>
    <row r="1571" spans="16:21" x14ac:dyDescent="0.25">
      <c r="P1571" s="8" t="str">
        <f>IF($A$20=1,IF(UDDS!A1571="","",UDDS!A1571),IF($A$20=2,IF('FTP-75'!A1571="","",'FTP-75'!A1571),IF($A$20=3, IF('US06'!A1571="","",'US06'!A1571),IF($A$20=4, IF(NEDC!A1571="","", NEDC!A1571),IF($A$20=5, IF('JPN10-15'!A1571="","",'JPN10-15'!A1571),IF($A$20=6, IF(WLTC!B1571="","", WLTC!B1571),IF($A$20=7, IF('New Cycle 1'!A1571="","", 'New Cycle 1'!A1571),IF($A$20=8, IF('New Cycle 2'!A1571="","", 'New Cycle 3'!A1571),IF($A$20=9, IF('New Cycle 3'!A1571="","", 'New Cycle 3'!A1571),"")))))))))</f>
        <v/>
      </c>
      <c r="Q1571" s="32" t="str">
        <f>IF($A$20=1,IF(UDDS!C1571="","",UDDS!C1571),IF($A$20=2,IF('FTP-75'!C1571="","",'FTP-75'!C1571),IF($A$20=3, IF('US06'!C1571="","",'US06'!C1571),IF($A$20=4, IF(NEDC!B1571="","", NEDC!B1571),IF($A$20=5, IF('JPN10-15'!B1571="","",'JPN10-15'!B1571),IF($A$20=6, IF(WLTC!C1571="","", WLTC!C1571),IF($A$20=7, IF('New Cycle 1'!B1571="","", 'New Cycle 1'!B1571),IF($A$20=8, IF('New Cycle 2'!B1571="","", 'New Cycle 2'!B1571),IF($A$20=9, IF('New Cycle 3'!B1571="","", 'New Cycle 3'!B1571),"")))))))))</f>
        <v/>
      </c>
      <c r="R1571" s="32" t="str">
        <f>IF($A$20=1,IF(UDDS!D1571="","",UDDS!D1571),IF($A$20=2,IF('FTP-75'!D1571="","",'FTP-75'!D1571),IF($A$20=3, IF('US06'!D1571="","",'US06'!D1571),IF($A$20=4, IF(NEDC!C1571="","", NEDC!C1571),IF($A$20=5, IF('JPN10-15'!C1571="","",'JPN10-15'!C1571),IF($A$20=6, IF(WLTC!D1571="","", WLTC!D1571),IF($A$20=7, IF('New Cycle 1'!C1571="","", 'New Cycle 1'!C1571),IF($A$20=8, IF('New Cycle 2'!C1571="","", 'New Cycle 2'!C1571),IF($A$20=9, IF('New Cycle 3'!C1571="","", 'New Cycle 3'!C1571),"")))))))))</f>
        <v/>
      </c>
      <c r="S1571" s="32" t="str">
        <f>IF($A$20=1,IF(UDDS!E1571="","",UDDS!E1571),IF($A$20=2,IF('FTP-75'!E1571="","",'FTP-75'!E1571),IF($A$20=3, IF('US06'!E1571="","",'US06'!E1571),IF($A$20=4, IF(NEDC!D1571="","", NEDC!D1571),IF($A$20=5, IF('JPN10-15'!D1571="","",'JPN10-15'!D1571),IF($A$20=6, IF(WLTC!E1571="","", WLTC!E1571),IF($A$20=7, IF('New Cycle 1'!D1571="","", 'New Cycle 1'!D1571),IF($A$20=8, IF('New Cycle 2'!D1571="","", 'New Cycle 2'!D1571),IF($A$20=9, IF('New Cycle 3'!D1571="","", 'New Cycle 3'!D1571),"")))))))))</f>
        <v/>
      </c>
      <c r="T1571" s="32" t="str">
        <f>IF($A$20=1,IF(UDDS!F1571="","",UDDS!F1571),IF($A$20=2,IF('FTP-75'!F1571="","",'FTP-75'!F1571),IF($A$20=3, IF('US06'!F1571="","",'US06'!F1571),IF($A$20=4, IF(NEDC!E1571="","", NEDC!E1571),IF($A$20=5, IF('JPN10-15'!E1571="","",'JPN10-15'!E1571),IF($A$20=6, IF(WLTC!F1571="","", WLTC!F1571),IF($A$20=7, IF('New Cycle 1'!E1571="","", 'New Cycle 1'!E1571),IF($A$20=8, IF('New Cycle 2'!E1571="","", 'New Cycle 2'!E1571),IF($A$20=9, IF('New Cycle 3'!E1571="","", 'New Cycle 3'!E1571),"")))))))))</f>
        <v/>
      </c>
      <c r="U1571" s="32" t="str">
        <f>IF($A$20=1,IF(UDDS!G1571="","",UDDS!G1571),IF($A$20=2,IF('FTP-75'!G1571="","",'FTP-75'!G1571),IF($A$20=3, IF('US06'!G1571="","",'US06'!G1571),IF($A$20=4, IF(NEDC!F1571="","", NEDC!F1571),IF($A$20=5, IF('JPN10-15'!F1571="","",'JPN10-15'!F1571),IF($A$20=6, IF(WLTC!G1571="","", WLTC!G1571),IF($A$20=7, IF('New Cycle 1'!F1571="","", 'New Cycle 1'!F1571),IF($A$20=8, IF('New Cycle 2'!F1571="","", 'New Cycle 2'!F1571),IF($A$20=9, IF('New Cycle 3'!F1571="","", 'New Cycle 3'!F1571),"")))))))))</f>
        <v/>
      </c>
    </row>
    <row r="1572" spans="16:21" x14ac:dyDescent="0.25">
      <c r="P1572" s="8" t="str">
        <f>IF($A$20=1,IF(UDDS!A1572="","",UDDS!A1572),IF($A$20=2,IF('FTP-75'!A1572="","",'FTP-75'!A1572),IF($A$20=3, IF('US06'!A1572="","",'US06'!A1572),IF($A$20=4, IF(NEDC!A1572="","", NEDC!A1572),IF($A$20=5, IF('JPN10-15'!A1572="","",'JPN10-15'!A1572),IF($A$20=6, IF(WLTC!B1572="","", WLTC!B1572),IF($A$20=7, IF('New Cycle 1'!A1572="","", 'New Cycle 1'!A1572),IF($A$20=8, IF('New Cycle 2'!A1572="","", 'New Cycle 3'!A1572),IF($A$20=9, IF('New Cycle 3'!A1572="","", 'New Cycle 3'!A1572),"")))))))))</f>
        <v/>
      </c>
      <c r="Q1572" s="32" t="str">
        <f>IF($A$20=1,IF(UDDS!C1572="","",UDDS!C1572),IF($A$20=2,IF('FTP-75'!C1572="","",'FTP-75'!C1572),IF($A$20=3, IF('US06'!C1572="","",'US06'!C1572),IF($A$20=4, IF(NEDC!B1572="","", NEDC!B1572),IF($A$20=5, IF('JPN10-15'!B1572="","",'JPN10-15'!B1572),IF($A$20=6, IF(WLTC!C1572="","", WLTC!C1572),IF($A$20=7, IF('New Cycle 1'!B1572="","", 'New Cycle 1'!B1572),IF($A$20=8, IF('New Cycle 2'!B1572="","", 'New Cycle 2'!B1572),IF($A$20=9, IF('New Cycle 3'!B1572="","", 'New Cycle 3'!B1572),"")))))))))</f>
        <v/>
      </c>
      <c r="R1572" s="32" t="str">
        <f>IF($A$20=1,IF(UDDS!D1572="","",UDDS!D1572),IF($A$20=2,IF('FTP-75'!D1572="","",'FTP-75'!D1572),IF($A$20=3, IF('US06'!D1572="","",'US06'!D1572),IF($A$20=4, IF(NEDC!C1572="","", NEDC!C1572),IF($A$20=5, IF('JPN10-15'!C1572="","",'JPN10-15'!C1572),IF($A$20=6, IF(WLTC!D1572="","", WLTC!D1572),IF($A$20=7, IF('New Cycle 1'!C1572="","", 'New Cycle 1'!C1572),IF($A$20=8, IF('New Cycle 2'!C1572="","", 'New Cycle 2'!C1572),IF($A$20=9, IF('New Cycle 3'!C1572="","", 'New Cycle 3'!C1572),"")))))))))</f>
        <v/>
      </c>
      <c r="S1572" s="32" t="str">
        <f>IF($A$20=1,IF(UDDS!E1572="","",UDDS!E1572),IF($A$20=2,IF('FTP-75'!E1572="","",'FTP-75'!E1572),IF($A$20=3, IF('US06'!E1572="","",'US06'!E1572),IF($A$20=4, IF(NEDC!D1572="","", NEDC!D1572),IF($A$20=5, IF('JPN10-15'!D1572="","",'JPN10-15'!D1572),IF($A$20=6, IF(WLTC!E1572="","", WLTC!E1572),IF($A$20=7, IF('New Cycle 1'!D1572="","", 'New Cycle 1'!D1572),IF($A$20=8, IF('New Cycle 2'!D1572="","", 'New Cycle 2'!D1572),IF($A$20=9, IF('New Cycle 3'!D1572="","", 'New Cycle 3'!D1572),"")))))))))</f>
        <v/>
      </c>
      <c r="T1572" s="32" t="str">
        <f>IF($A$20=1,IF(UDDS!F1572="","",UDDS!F1572),IF($A$20=2,IF('FTP-75'!F1572="","",'FTP-75'!F1572),IF($A$20=3, IF('US06'!F1572="","",'US06'!F1572),IF($A$20=4, IF(NEDC!E1572="","", NEDC!E1572),IF($A$20=5, IF('JPN10-15'!E1572="","",'JPN10-15'!E1572),IF($A$20=6, IF(WLTC!F1572="","", WLTC!F1572),IF($A$20=7, IF('New Cycle 1'!E1572="","", 'New Cycle 1'!E1572),IF($A$20=8, IF('New Cycle 2'!E1572="","", 'New Cycle 2'!E1572),IF($A$20=9, IF('New Cycle 3'!E1572="","", 'New Cycle 3'!E1572),"")))))))))</f>
        <v/>
      </c>
      <c r="U1572" s="32" t="str">
        <f>IF($A$20=1,IF(UDDS!G1572="","",UDDS!G1572),IF($A$20=2,IF('FTP-75'!G1572="","",'FTP-75'!G1572),IF($A$20=3, IF('US06'!G1572="","",'US06'!G1572),IF($A$20=4, IF(NEDC!F1572="","", NEDC!F1572),IF($A$20=5, IF('JPN10-15'!F1572="","",'JPN10-15'!F1572),IF($A$20=6, IF(WLTC!G1572="","", WLTC!G1572),IF($A$20=7, IF('New Cycle 1'!F1572="","", 'New Cycle 1'!F1572),IF($A$20=8, IF('New Cycle 2'!F1572="","", 'New Cycle 2'!F1572),IF($A$20=9, IF('New Cycle 3'!F1572="","", 'New Cycle 3'!F1572),"")))))))))</f>
        <v/>
      </c>
    </row>
    <row r="1573" spans="16:21" x14ac:dyDescent="0.25">
      <c r="P1573" s="8" t="str">
        <f>IF($A$20=1,IF(UDDS!A1573="","",UDDS!A1573),IF($A$20=2,IF('FTP-75'!A1573="","",'FTP-75'!A1573),IF($A$20=3, IF('US06'!A1573="","",'US06'!A1573),IF($A$20=4, IF(NEDC!A1573="","", NEDC!A1573),IF($A$20=5, IF('JPN10-15'!A1573="","",'JPN10-15'!A1573),IF($A$20=6, IF(WLTC!B1573="","", WLTC!B1573),IF($A$20=7, IF('New Cycle 1'!A1573="","", 'New Cycle 1'!A1573),IF($A$20=8, IF('New Cycle 2'!A1573="","", 'New Cycle 3'!A1573),IF($A$20=9, IF('New Cycle 3'!A1573="","", 'New Cycle 3'!A1573),"")))))))))</f>
        <v/>
      </c>
      <c r="Q1573" s="32" t="str">
        <f>IF($A$20=1,IF(UDDS!C1573="","",UDDS!C1573),IF($A$20=2,IF('FTP-75'!C1573="","",'FTP-75'!C1573),IF($A$20=3, IF('US06'!C1573="","",'US06'!C1573),IF($A$20=4, IF(NEDC!B1573="","", NEDC!B1573),IF($A$20=5, IF('JPN10-15'!B1573="","",'JPN10-15'!B1573),IF($A$20=6, IF(WLTC!C1573="","", WLTC!C1573),IF($A$20=7, IF('New Cycle 1'!B1573="","", 'New Cycle 1'!B1573),IF($A$20=8, IF('New Cycle 2'!B1573="","", 'New Cycle 2'!B1573),IF($A$20=9, IF('New Cycle 3'!B1573="","", 'New Cycle 3'!B1573),"")))))))))</f>
        <v/>
      </c>
      <c r="R1573" s="32" t="str">
        <f>IF($A$20=1,IF(UDDS!D1573="","",UDDS!D1573),IF($A$20=2,IF('FTP-75'!D1573="","",'FTP-75'!D1573),IF($A$20=3, IF('US06'!D1573="","",'US06'!D1573),IF($A$20=4, IF(NEDC!C1573="","", NEDC!C1573),IF($A$20=5, IF('JPN10-15'!C1573="","",'JPN10-15'!C1573),IF($A$20=6, IF(WLTC!D1573="","", WLTC!D1573),IF($A$20=7, IF('New Cycle 1'!C1573="","", 'New Cycle 1'!C1573),IF($A$20=8, IF('New Cycle 2'!C1573="","", 'New Cycle 2'!C1573),IF($A$20=9, IF('New Cycle 3'!C1573="","", 'New Cycle 3'!C1573),"")))))))))</f>
        <v/>
      </c>
      <c r="S1573" s="32" t="str">
        <f>IF($A$20=1,IF(UDDS!E1573="","",UDDS!E1573),IF($A$20=2,IF('FTP-75'!E1573="","",'FTP-75'!E1573),IF($A$20=3, IF('US06'!E1573="","",'US06'!E1573),IF($A$20=4, IF(NEDC!D1573="","", NEDC!D1573),IF($A$20=5, IF('JPN10-15'!D1573="","",'JPN10-15'!D1573),IF($A$20=6, IF(WLTC!E1573="","", WLTC!E1573),IF($A$20=7, IF('New Cycle 1'!D1573="","", 'New Cycle 1'!D1573),IF($A$20=8, IF('New Cycle 2'!D1573="","", 'New Cycle 2'!D1573),IF($A$20=9, IF('New Cycle 3'!D1573="","", 'New Cycle 3'!D1573),"")))))))))</f>
        <v/>
      </c>
      <c r="T1573" s="32" t="str">
        <f>IF($A$20=1,IF(UDDS!F1573="","",UDDS!F1573),IF($A$20=2,IF('FTP-75'!F1573="","",'FTP-75'!F1573),IF($A$20=3, IF('US06'!F1573="","",'US06'!F1573),IF($A$20=4, IF(NEDC!E1573="","", NEDC!E1573),IF($A$20=5, IF('JPN10-15'!E1573="","",'JPN10-15'!E1573),IF($A$20=6, IF(WLTC!F1573="","", WLTC!F1573),IF($A$20=7, IF('New Cycle 1'!E1573="","", 'New Cycle 1'!E1573),IF($A$20=8, IF('New Cycle 2'!E1573="","", 'New Cycle 2'!E1573),IF($A$20=9, IF('New Cycle 3'!E1573="","", 'New Cycle 3'!E1573),"")))))))))</f>
        <v/>
      </c>
      <c r="U1573" s="32" t="str">
        <f>IF($A$20=1,IF(UDDS!G1573="","",UDDS!G1573),IF($A$20=2,IF('FTP-75'!G1573="","",'FTP-75'!G1573),IF($A$20=3, IF('US06'!G1573="","",'US06'!G1573),IF($A$20=4, IF(NEDC!F1573="","", NEDC!F1573),IF($A$20=5, IF('JPN10-15'!F1573="","",'JPN10-15'!F1573),IF($A$20=6, IF(WLTC!G1573="","", WLTC!G1573),IF($A$20=7, IF('New Cycle 1'!F1573="","", 'New Cycle 1'!F1573),IF($A$20=8, IF('New Cycle 2'!F1573="","", 'New Cycle 2'!F1573),IF($A$20=9, IF('New Cycle 3'!F1573="","", 'New Cycle 3'!F1573),"")))))))))</f>
        <v/>
      </c>
    </row>
    <row r="1574" spans="16:21" x14ac:dyDescent="0.25">
      <c r="P1574" s="8" t="str">
        <f>IF($A$20=1,IF(UDDS!A1574="","",UDDS!A1574),IF($A$20=2,IF('FTP-75'!A1574="","",'FTP-75'!A1574),IF($A$20=3, IF('US06'!A1574="","",'US06'!A1574),IF($A$20=4, IF(NEDC!A1574="","", NEDC!A1574),IF($A$20=5, IF('JPN10-15'!A1574="","",'JPN10-15'!A1574),IF($A$20=6, IF(WLTC!B1574="","", WLTC!B1574),IF($A$20=7, IF('New Cycle 1'!A1574="","", 'New Cycle 1'!A1574),IF($A$20=8, IF('New Cycle 2'!A1574="","", 'New Cycle 3'!A1574),IF($A$20=9, IF('New Cycle 3'!A1574="","", 'New Cycle 3'!A1574),"")))))))))</f>
        <v/>
      </c>
      <c r="Q1574" s="32" t="str">
        <f>IF($A$20=1,IF(UDDS!C1574="","",UDDS!C1574),IF($A$20=2,IF('FTP-75'!C1574="","",'FTP-75'!C1574),IF($A$20=3, IF('US06'!C1574="","",'US06'!C1574),IF($A$20=4, IF(NEDC!B1574="","", NEDC!B1574),IF($A$20=5, IF('JPN10-15'!B1574="","",'JPN10-15'!B1574),IF($A$20=6, IF(WLTC!C1574="","", WLTC!C1574),IF($A$20=7, IF('New Cycle 1'!B1574="","", 'New Cycle 1'!B1574),IF($A$20=8, IF('New Cycle 2'!B1574="","", 'New Cycle 2'!B1574),IF($A$20=9, IF('New Cycle 3'!B1574="","", 'New Cycle 3'!B1574),"")))))))))</f>
        <v/>
      </c>
      <c r="R1574" s="32" t="str">
        <f>IF($A$20=1,IF(UDDS!D1574="","",UDDS!D1574),IF($A$20=2,IF('FTP-75'!D1574="","",'FTP-75'!D1574),IF($A$20=3, IF('US06'!D1574="","",'US06'!D1574),IF($A$20=4, IF(NEDC!C1574="","", NEDC!C1574),IF($A$20=5, IF('JPN10-15'!C1574="","",'JPN10-15'!C1574),IF($A$20=6, IF(WLTC!D1574="","", WLTC!D1574),IF($A$20=7, IF('New Cycle 1'!C1574="","", 'New Cycle 1'!C1574),IF($A$20=8, IF('New Cycle 2'!C1574="","", 'New Cycle 2'!C1574),IF($A$20=9, IF('New Cycle 3'!C1574="","", 'New Cycle 3'!C1574),"")))))))))</f>
        <v/>
      </c>
      <c r="S1574" s="32" t="str">
        <f>IF($A$20=1,IF(UDDS!E1574="","",UDDS!E1574),IF($A$20=2,IF('FTP-75'!E1574="","",'FTP-75'!E1574),IF($A$20=3, IF('US06'!E1574="","",'US06'!E1574),IF($A$20=4, IF(NEDC!D1574="","", NEDC!D1574),IF($A$20=5, IF('JPN10-15'!D1574="","",'JPN10-15'!D1574),IF($A$20=6, IF(WLTC!E1574="","", WLTC!E1574),IF($A$20=7, IF('New Cycle 1'!D1574="","", 'New Cycle 1'!D1574),IF($A$20=8, IF('New Cycle 2'!D1574="","", 'New Cycle 2'!D1574),IF($A$20=9, IF('New Cycle 3'!D1574="","", 'New Cycle 3'!D1574),"")))))))))</f>
        <v/>
      </c>
      <c r="T1574" s="32" t="str">
        <f>IF($A$20=1,IF(UDDS!F1574="","",UDDS!F1574),IF($A$20=2,IF('FTP-75'!F1574="","",'FTP-75'!F1574),IF($A$20=3, IF('US06'!F1574="","",'US06'!F1574),IF($A$20=4, IF(NEDC!E1574="","", NEDC!E1574),IF($A$20=5, IF('JPN10-15'!E1574="","",'JPN10-15'!E1574),IF($A$20=6, IF(WLTC!F1574="","", WLTC!F1574),IF($A$20=7, IF('New Cycle 1'!E1574="","", 'New Cycle 1'!E1574),IF($A$20=8, IF('New Cycle 2'!E1574="","", 'New Cycle 2'!E1574),IF($A$20=9, IF('New Cycle 3'!E1574="","", 'New Cycle 3'!E1574),"")))))))))</f>
        <v/>
      </c>
      <c r="U1574" s="32" t="str">
        <f>IF($A$20=1,IF(UDDS!G1574="","",UDDS!G1574),IF($A$20=2,IF('FTP-75'!G1574="","",'FTP-75'!G1574),IF($A$20=3, IF('US06'!G1574="","",'US06'!G1574),IF($A$20=4, IF(NEDC!F1574="","", NEDC!F1574),IF($A$20=5, IF('JPN10-15'!F1574="","",'JPN10-15'!F1574),IF($A$20=6, IF(WLTC!G1574="","", WLTC!G1574),IF($A$20=7, IF('New Cycle 1'!F1574="","", 'New Cycle 1'!F1574),IF($A$20=8, IF('New Cycle 2'!F1574="","", 'New Cycle 2'!F1574),IF($A$20=9, IF('New Cycle 3'!F1574="","", 'New Cycle 3'!F1574),"")))))))))</f>
        <v/>
      </c>
    </row>
    <row r="1575" spans="16:21" x14ac:dyDescent="0.25">
      <c r="P1575" s="8" t="str">
        <f>IF($A$20=1,IF(UDDS!A1575="","",UDDS!A1575),IF($A$20=2,IF('FTP-75'!A1575="","",'FTP-75'!A1575),IF($A$20=3, IF('US06'!A1575="","",'US06'!A1575),IF($A$20=4, IF(NEDC!A1575="","", NEDC!A1575),IF($A$20=5, IF('JPN10-15'!A1575="","",'JPN10-15'!A1575),IF($A$20=6, IF(WLTC!B1575="","", WLTC!B1575),IF($A$20=7, IF('New Cycle 1'!A1575="","", 'New Cycle 1'!A1575),IF($A$20=8, IF('New Cycle 2'!A1575="","", 'New Cycle 3'!A1575),IF($A$20=9, IF('New Cycle 3'!A1575="","", 'New Cycle 3'!A1575),"")))))))))</f>
        <v/>
      </c>
      <c r="Q1575" s="32" t="str">
        <f>IF($A$20=1,IF(UDDS!C1575="","",UDDS!C1575),IF($A$20=2,IF('FTP-75'!C1575="","",'FTP-75'!C1575),IF($A$20=3, IF('US06'!C1575="","",'US06'!C1575),IF($A$20=4, IF(NEDC!B1575="","", NEDC!B1575),IF($A$20=5, IF('JPN10-15'!B1575="","",'JPN10-15'!B1575),IF($A$20=6, IF(WLTC!C1575="","", WLTC!C1575),IF($A$20=7, IF('New Cycle 1'!B1575="","", 'New Cycle 1'!B1575),IF($A$20=8, IF('New Cycle 2'!B1575="","", 'New Cycle 2'!B1575),IF($A$20=9, IF('New Cycle 3'!B1575="","", 'New Cycle 3'!B1575),"")))))))))</f>
        <v/>
      </c>
      <c r="R1575" s="32" t="str">
        <f>IF($A$20=1,IF(UDDS!D1575="","",UDDS!D1575),IF($A$20=2,IF('FTP-75'!D1575="","",'FTP-75'!D1575),IF($A$20=3, IF('US06'!D1575="","",'US06'!D1575),IF($A$20=4, IF(NEDC!C1575="","", NEDC!C1575),IF($A$20=5, IF('JPN10-15'!C1575="","",'JPN10-15'!C1575),IF($A$20=6, IF(WLTC!D1575="","", WLTC!D1575),IF($A$20=7, IF('New Cycle 1'!C1575="","", 'New Cycle 1'!C1575),IF($A$20=8, IF('New Cycle 2'!C1575="","", 'New Cycle 2'!C1575),IF($A$20=9, IF('New Cycle 3'!C1575="","", 'New Cycle 3'!C1575),"")))))))))</f>
        <v/>
      </c>
      <c r="S1575" s="32" t="str">
        <f>IF($A$20=1,IF(UDDS!E1575="","",UDDS!E1575),IF($A$20=2,IF('FTP-75'!E1575="","",'FTP-75'!E1575),IF($A$20=3, IF('US06'!E1575="","",'US06'!E1575),IF($A$20=4, IF(NEDC!D1575="","", NEDC!D1575),IF($A$20=5, IF('JPN10-15'!D1575="","",'JPN10-15'!D1575),IF($A$20=6, IF(WLTC!E1575="","", WLTC!E1575),IF($A$20=7, IF('New Cycle 1'!D1575="","", 'New Cycle 1'!D1575),IF($A$20=8, IF('New Cycle 2'!D1575="","", 'New Cycle 2'!D1575),IF($A$20=9, IF('New Cycle 3'!D1575="","", 'New Cycle 3'!D1575),"")))))))))</f>
        <v/>
      </c>
      <c r="T1575" s="32" t="str">
        <f>IF($A$20=1,IF(UDDS!F1575="","",UDDS!F1575),IF($A$20=2,IF('FTP-75'!F1575="","",'FTP-75'!F1575),IF($A$20=3, IF('US06'!F1575="","",'US06'!F1575),IF($A$20=4, IF(NEDC!E1575="","", NEDC!E1575),IF($A$20=5, IF('JPN10-15'!E1575="","",'JPN10-15'!E1575),IF($A$20=6, IF(WLTC!F1575="","", WLTC!F1575),IF($A$20=7, IF('New Cycle 1'!E1575="","", 'New Cycle 1'!E1575),IF($A$20=8, IF('New Cycle 2'!E1575="","", 'New Cycle 2'!E1575),IF($A$20=9, IF('New Cycle 3'!E1575="","", 'New Cycle 3'!E1575),"")))))))))</f>
        <v/>
      </c>
      <c r="U1575" s="32" t="str">
        <f>IF($A$20=1,IF(UDDS!G1575="","",UDDS!G1575),IF($A$20=2,IF('FTP-75'!G1575="","",'FTP-75'!G1575),IF($A$20=3, IF('US06'!G1575="","",'US06'!G1575),IF($A$20=4, IF(NEDC!F1575="","", NEDC!F1575),IF($A$20=5, IF('JPN10-15'!F1575="","",'JPN10-15'!F1575),IF($A$20=6, IF(WLTC!G1575="","", WLTC!G1575),IF($A$20=7, IF('New Cycle 1'!F1575="","", 'New Cycle 1'!F1575),IF($A$20=8, IF('New Cycle 2'!F1575="","", 'New Cycle 2'!F1575),IF($A$20=9, IF('New Cycle 3'!F1575="","", 'New Cycle 3'!F1575),"")))))))))</f>
        <v/>
      </c>
    </row>
    <row r="1576" spans="16:21" x14ac:dyDescent="0.25">
      <c r="P1576" s="8" t="str">
        <f>IF($A$20=1,IF(UDDS!A1576="","",UDDS!A1576),IF($A$20=2,IF('FTP-75'!A1576="","",'FTP-75'!A1576),IF($A$20=3, IF('US06'!A1576="","",'US06'!A1576),IF($A$20=4, IF(NEDC!A1576="","", NEDC!A1576),IF($A$20=5, IF('JPN10-15'!A1576="","",'JPN10-15'!A1576),IF($A$20=6, IF(WLTC!B1576="","", WLTC!B1576),IF($A$20=7, IF('New Cycle 1'!A1576="","", 'New Cycle 1'!A1576),IF($A$20=8, IF('New Cycle 2'!A1576="","", 'New Cycle 3'!A1576),IF($A$20=9, IF('New Cycle 3'!A1576="","", 'New Cycle 3'!A1576),"")))))))))</f>
        <v/>
      </c>
      <c r="Q1576" s="32" t="str">
        <f>IF($A$20=1,IF(UDDS!C1576="","",UDDS!C1576),IF($A$20=2,IF('FTP-75'!C1576="","",'FTP-75'!C1576),IF($A$20=3, IF('US06'!C1576="","",'US06'!C1576),IF($A$20=4, IF(NEDC!B1576="","", NEDC!B1576),IF($A$20=5, IF('JPN10-15'!B1576="","",'JPN10-15'!B1576),IF($A$20=6, IF(WLTC!C1576="","", WLTC!C1576),IF($A$20=7, IF('New Cycle 1'!B1576="","", 'New Cycle 1'!B1576),IF($A$20=8, IF('New Cycle 2'!B1576="","", 'New Cycle 2'!B1576),IF($A$20=9, IF('New Cycle 3'!B1576="","", 'New Cycle 3'!B1576),"")))))))))</f>
        <v/>
      </c>
      <c r="R1576" s="32" t="str">
        <f>IF($A$20=1,IF(UDDS!D1576="","",UDDS!D1576),IF($A$20=2,IF('FTP-75'!D1576="","",'FTP-75'!D1576),IF($A$20=3, IF('US06'!D1576="","",'US06'!D1576),IF($A$20=4, IF(NEDC!C1576="","", NEDC!C1576),IF($A$20=5, IF('JPN10-15'!C1576="","",'JPN10-15'!C1576),IF($A$20=6, IF(WLTC!D1576="","", WLTC!D1576),IF($A$20=7, IF('New Cycle 1'!C1576="","", 'New Cycle 1'!C1576),IF($A$20=8, IF('New Cycle 2'!C1576="","", 'New Cycle 2'!C1576),IF($A$20=9, IF('New Cycle 3'!C1576="","", 'New Cycle 3'!C1576),"")))))))))</f>
        <v/>
      </c>
      <c r="S1576" s="32" t="str">
        <f>IF($A$20=1,IF(UDDS!E1576="","",UDDS!E1576),IF($A$20=2,IF('FTP-75'!E1576="","",'FTP-75'!E1576),IF($A$20=3, IF('US06'!E1576="","",'US06'!E1576),IF($A$20=4, IF(NEDC!D1576="","", NEDC!D1576),IF($A$20=5, IF('JPN10-15'!D1576="","",'JPN10-15'!D1576),IF($A$20=6, IF(WLTC!E1576="","", WLTC!E1576),IF($A$20=7, IF('New Cycle 1'!D1576="","", 'New Cycle 1'!D1576),IF($A$20=8, IF('New Cycle 2'!D1576="","", 'New Cycle 2'!D1576),IF($A$20=9, IF('New Cycle 3'!D1576="","", 'New Cycle 3'!D1576),"")))))))))</f>
        <v/>
      </c>
      <c r="T1576" s="32" t="str">
        <f>IF($A$20=1,IF(UDDS!F1576="","",UDDS!F1576),IF($A$20=2,IF('FTP-75'!F1576="","",'FTP-75'!F1576),IF($A$20=3, IF('US06'!F1576="","",'US06'!F1576),IF($A$20=4, IF(NEDC!E1576="","", NEDC!E1576),IF($A$20=5, IF('JPN10-15'!E1576="","",'JPN10-15'!E1576),IF($A$20=6, IF(WLTC!F1576="","", WLTC!F1576),IF($A$20=7, IF('New Cycle 1'!E1576="","", 'New Cycle 1'!E1576),IF($A$20=8, IF('New Cycle 2'!E1576="","", 'New Cycle 2'!E1576),IF($A$20=9, IF('New Cycle 3'!E1576="","", 'New Cycle 3'!E1576),"")))))))))</f>
        <v/>
      </c>
      <c r="U1576" s="32" t="str">
        <f>IF($A$20=1,IF(UDDS!G1576="","",UDDS!G1576),IF($A$20=2,IF('FTP-75'!G1576="","",'FTP-75'!G1576),IF($A$20=3, IF('US06'!G1576="","",'US06'!G1576),IF($A$20=4, IF(NEDC!F1576="","", NEDC!F1576),IF($A$20=5, IF('JPN10-15'!F1576="","",'JPN10-15'!F1576),IF($A$20=6, IF(WLTC!G1576="","", WLTC!G1576),IF($A$20=7, IF('New Cycle 1'!F1576="","", 'New Cycle 1'!F1576),IF($A$20=8, IF('New Cycle 2'!F1576="","", 'New Cycle 2'!F1576),IF($A$20=9, IF('New Cycle 3'!F1576="","", 'New Cycle 3'!F1576),"")))))))))</f>
        <v/>
      </c>
    </row>
    <row r="1577" spans="16:21" x14ac:dyDescent="0.25">
      <c r="P1577" s="8" t="str">
        <f>IF($A$20=1,IF(UDDS!A1577="","",UDDS!A1577),IF($A$20=2,IF('FTP-75'!A1577="","",'FTP-75'!A1577),IF($A$20=3, IF('US06'!A1577="","",'US06'!A1577),IF($A$20=4, IF(NEDC!A1577="","", NEDC!A1577),IF($A$20=5, IF('JPN10-15'!A1577="","",'JPN10-15'!A1577),IF($A$20=6, IF(WLTC!B1577="","", WLTC!B1577),IF($A$20=7, IF('New Cycle 1'!A1577="","", 'New Cycle 1'!A1577),IF($A$20=8, IF('New Cycle 2'!A1577="","", 'New Cycle 3'!A1577),IF($A$20=9, IF('New Cycle 3'!A1577="","", 'New Cycle 3'!A1577),"")))))))))</f>
        <v/>
      </c>
      <c r="Q1577" s="32" t="str">
        <f>IF($A$20=1,IF(UDDS!C1577="","",UDDS!C1577),IF($A$20=2,IF('FTP-75'!C1577="","",'FTP-75'!C1577),IF($A$20=3, IF('US06'!C1577="","",'US06'!C1577),IF($A$20=4, IF(NEDC!B1577="","", NEDC!B1577),IF($A$20=5, IF('JPN10-15'!B1577="","",'JPN10-15'!B1577),IF($A$20=6, IF(WLTC!C1577="","", WLTC!C1577),IF($A$20=7, IF('New Cycle 1'!B1577="","", 'New Cycle 1'!B1577),IF($A$20=8, IF('New Cycle 2'!B1577="","", 'New Cycle 2'!B1577),IF($A$20=9, IF('New Cycle 3'!B1577="","", 'New Cycle 3'!B1577),"")))))))))</f>
        <v/>
      </c>
      <c r="R1577" s="32" t="str">
        <f>IF($A$20=1,IF(UDDS!D1577="","",UDDS!D1577),IF($A$20=2,IF('FTP-75'!D1577="","",'FTP-75'!D1577),IF($A$20=3, IF('US06'!D1577="","",'US06'!D1577),IF($A$20=4, IF(NEDC!C1577="","", NEDC!C1577),IF($A$20=5, IF('JPN10-15'!C1577="","",'JPN10-15'!C1577),IF($A$20=6, IF(WLTC!D1577="","", WLTC!D1577),IF($A$20=7, IF('New Cycle 1'!C1577="","", 'New Cycle 1'!C1577),IF($A$20=8, IF('New Cycle 2'!C1577="","", 'New Cycle 2'!C1577),IF($A$20=9, IF('New Cycle 3'!C1577="","", 'New Cycle 3'!C1577),"")))))))))</f>
        <v/>
      </c>
      <c r="S1577" s="32" t="str">
        <f>IF($A$20=1,IF(UDDS!E1577="","",UDDS!E1577),IF($A$20=2,IF('FTP-75'!E1577="","",'FTP-75'!E1577),IF($A$20=3, IF('US06'!E1577="","",'US06'!E1577),IF($A$20=4, IF(NEDC!D1577="","", NEDC!D1577),IF($A$20=5, IF('JPN10-15'!D1577="","",'JPN10-15'!D1577),IF($A$20=6, IF(WLTC!E1577="","", WLTC!E1577),IF($A$20=7, IF('New Cycle 1'!D1577="","", 'New Cycle 1'!D1577),IF($A$20=8, IF('New Cycle 2'!D1577="","", 'New Cycle 2'!D1577),IF($A$20=9, IF('New Cycle 3'!D1577="","", 'New Cycle 3'!D1577),"")))))))))</f>
        <v/>
      </c>
      <c r="T1577" s="32" t="str">
        <f>IF($A$20=1,IF(UDDS!F1577="","",UDDS!F1577),IF($A$20=2,IF('FTP-75'!F1577="","",'FTP-75'!F1577),IF($A$20=3, IF('US06'!F1577="","",'US06'!F1577),IF($A$20=4, IF(NEDC!E1577="","", NEDC!E1577),IF($A$20=5, IF('JPN10-15'!E1577="","",'JPN10-15'!E1577),IF($A$20=6, IF(WLTC!F1577="","", WLTC!F1577),IF($A$20=7, IF('New Cycle 1'!E1577="","", 'New Cycle 1'!E1577),IF($A$20=8, IF('New Cycle 2'!E1577="","", 'New Cycle 2'!E1577),IF($A$20=9, IF('New Cycle 3'!E1577="","", 'New Cycle 3'!E1577),"")))))))))</f>
        <v/>
      </c>
      <c r="U1577" s="32" t="str">
        <f>IF($A$20=1,IF(UDDS!G1577="","",UDDS!G1577),IF($A$20=2,IF('FTP-75'!G1577="","",'FTP-75'!G1577),IF($A$20=3, IF('US06'!G1577="","",'US06'!G1577),IF($A$20=4, IF(NEDC!F1577="","", NEDC!F1577),IF($A$20=5, IF('JPN10-15'!F1577="","",'JPN10-15'!F1577),IF($A$20=6, IF(WLTC!G1577="","", WLTC!G1577),IF($A$20=7, IF('New Cycle 1'!F1577="","", 'New Cycle 1'!F1577),IF($A$20=8, IF('New Cycle 2'!F1577="","", 'New Cycle 2'!F1577),IF($A$20=9, IF('New Cycle 3'!F1577="","", 'New Cycle 3'!F1577),"")))))))))</f>
        <v/>
      </c>
    </row>
    <row r="1578" spans="16:21" x14ac:dyDescent="0.25">
      <c r="P1578" s="8" t="str">
        <f>IF($A$20=1,IF(UDDS!A1578="","",UDDS!A1578),IF($A$20=2,IF('FTP-75'!A1578="","",'FTP-75'!A1578),IF($A$20=3, IF('US06'!A1578="","",'US06'!A1578),IF($A$20=4, IF(NEDC!A1578="","", NEDC!A1578),IF($A$20=5, IF('JPN10-15'!A1578="","",'JPN10-15'!A1578),IF($A$20=6, IF(WLTC!B1578="","", WLTC!B1578),IF($A$20=7, IF('New Cycle 1'!A1578="","", 'New Cycle 1'!A1578),IF($A$20=8, IF('New Cycle 2'!A1578="","", 'New Cycle 3'!A1578),IF($A$20=9, IF('New Cycle 3'!A1578="","", 'New Cycle 3'!A1578),"")))))))))</f>
        <v/>
      </c>
      <c r="Q1578" s="32" t="str">
        <f>IF($A$20=1,IF(UDDS!C1578="","",UDDS!C1578),IF($A$20=2,IF('FTP-75'!C1578="","",'FTP-75'!C1578),IF($A$20=3, IF('US06'!C1578="","",'US06'!C1578),IF($A$20=4, IF(NEDC!B1578="","", NEDC!B1578),IF($A$20=5, IF('JPN10-15'!B1578="","",'JPN10-15'!B1578),IF($A$20=6, IF(WLTC!C1578="","", WLTC!C1578),IF($A$20=7, IF('New Cycle 1'!B1578="","", 'New Cycle 1'!B1578),IF($A$20=8, IF('New Cycle 2'!B1578="","", 'New Cycle 2'!B1578),IF($A$20=9, IF('New Cycle 3'!B1578="","", 'New Cycle 3'!B1578),"")))))))))</f>
        <v/>
      </c>
      <c r="R1578" s="32" t="str">
        <f>IF($A$20=1,IF(UDDS!D1578="","",UDDS!D1578),IF($A$20=2,IF('FTP-75'!D1578="","",'FTP-75'!D1578),IF($A$20=3, IF('US06'!D1578="","",'US06'!D1578),IF($A$20=4, IF(NEDC!C1578="","", NEDC!C1578),IF($A$20=5, IF('JPN10-15'!C1578="","",'JPN10-15'!C1578),IF($A$20=6, IF(WLTC!D1578="","", WLTC!D1578),IF($A$20=7, IF('New Cycle 1'!C1578="","", 'New Cycle 1'!C1578),IF($A$20=8, IF('New Cycle 2'!C1578="","", 'New Cycle 2'!C1578),IF($A$20=9, IF('New Cycle 3'!C1578="","", 'New Cycle 3'!C1578),"")))))))))</f>
        <v/>
      </c>
      <c r="S1578" s="32" t="str">
        <f>IF($A$20=1,IF(UDDS!E1578="","",UDDS!E1578),IF($A$20=2,IF('FTP-75'!E1578="","",'FTP-75'!E1578),IF($A$20=3, IF('US06'!E1578="","",'US06'!E1578),IF($A$20=4, IF(NEDC!D1578="","", NEDC!D1578),IF($A$20=5, IF('JPN10-15'!D1578="","",'JPN10-15'!D1578),IF($A$20=6, IF(WLTC!E1578="","", WLTC!E1578),IF($A$20=7, IF('New Cycle 1'!D1578="","", 'New Cycle 1'!D1578),IF($A$20=8, IF('New Cycle 2'!D1578="","", 'New Cycle 2'!D1578),IF($A$20=9, IF('New Cycle 3'!D1578="","", 'New Cycle 3'!D1578),"")))))))))</f>
        <v/>
      </c>
      <c r="T1578" s="32" t="str">
        <f>IF($A$20=1,IF(UDDS!F1578="","",UDDS!F1578),IF($A$20=2,IF('FTP-75'!F1578="","",'FTP-75'!F1578),IF($A$20=3, IF('US06'!F1578="","",'US06'!F1578),IF($A$20=4, IF(NEDC!E1578="","", NEDC!E1578),IF($A$20=5, IF('JPN10-15'!E1578="","",'JPN10-15'!E1578),IF($A$20=6, IF(WLTC!F1578="","", WLTC!F1578),IF($A$20=7, IF('New Cycle 1'!E1578="","", 'New Cycle 1'!E1578),IF($A$20=8, IF('New Cycle 2'!E1578="","", 'New Cycle 2'!E1578),IF($A$20=9, IF('New Cycle 3'!E1578="","", 'New Cycle 3'!E1578),"")))))))))</f>
        <v/>
      </c>
      <c r="U1578" s="32" t="str">
        <f>IF($A$20=1,IF(UDDS!G1578="","",UDDS!G1578),IF($A$20=2,IF('FTP-75'!G1578="","",'FTP-75'!G1578),IF($A$20=3, IF('US06'!G1578="","",'US06'!G1578),IF($A$20=4, IF(NEDC!F1578="","", NEDC!F1578),IF($A$20=5, IF('JPN10-15'!F1578="","",'JPN10-15'!F1578),IF($A$20=6, IF(WLTC!G1578="","", WLTC!G1578),IF($A$20=7, IF('New Cycle 1'!F1578="","", 'New Cycle 1'!F1578),IF($A$20=8, IF('New Cycle 2'!F1578="","", 'New Cycle 2'!F1578),IF($A$20=9, IF('New Cycle 3'!F1578="","", 'New Cycle 3'!F1578),"")))))))))</f>
        <v/>
      </c>
    </row>
    <row r="1579" spans="16:21" x14ac:dyDescent="0.25">
      <c r="P1579" s="8" t="str">
        <f>IF($A$20=1,IF(UDDS!A1579="","",UDDS!A1579),IF($A$20=2,IF('FTP-75'!A1579="","",'FTP-75'!A1579),IF($A$20=3, IF('US06'!A1579="","",'US06'!A1579),IF($A$20=4, IF(NEDC!A1579="","", NEDC!A1579),IF($A$20=5, IF('JPN10-15'!A1579="","",'JPN10-15'!A1579),IF($A$20=6, IF(WLTC!B1579="","", WLTC!B1579),IF($A$20=7, IF('New Cycle 1'!A1579="","", 'New Cycle 1'!A1579),IF($A$20=8, IF('New Cycle 2'!A1579="","", 'New Cycle 3'!A1579),IF($A$20=9, IF('New Cycle 3'!A1579="","", 'New Cycle 3'!A1579),"")))))))))</f>
        <v/>
      </c>
      <c r="Q1579" s="32" t="str">
        <f>IF($A$20=1,IF(UDDS!C1579="","",UDDS!C1579),IF($A$20=2,IF('FTP-75'!C1579="","",'FTP-75'!C1579),IF($A$20=3, IF('US06'!C1579="","",'US06'!C1579),IF($A$20=4, IF(NEDC!B1579="","", NEDC!B1579),IF($A$20=5, IF('JPN10-15'!B1579="","",'JPN10-15'!B1579),IF($A$20=6, IF(WLTC!C1579="","", WLTC!C1579),IF($A$20=7, IF('New Cycle 1'!B1579="","", 'New Cycle 1'!B1579),IF($A$20=8, IF('New Cycle 2'!B1579="","", 'New Cycle 2'!B1579),IF($A$20=9, IF('New Cycle 3'!B1579="","", 'New Cycle 3'!B1579),"")))))))))</f>
        <v/>
      </c>
      <c r="R1579" s="32" t="str">
        <f>IF($A$20=1,IF(UDDS!D1579="","",UDDS!D1579),IF($A$20=2,IF('FTP-75'!D1579="","",'FTP-75'!D1579),IF($A$20=3, IF('US06'!D1579="","",'US06'!D1579),IF($A$20=4, IF(NEDC!C1579="","", NEDC!C1579),IF($A$20=5, IF('JPN10-15'!C1579="","",'JPN10-15'!C1579),IF($A$20=6, IF(WLTC!D1579="","", WLTC!D1579),IF($A$20=7, IF('New Cycle 1'!C1579="","", 'New Cycle 1'!C1579),IF($A$20=8, IF('New Cycle 2'!C1579="","", 'New Cycle 2'!C1579),IF($A$20=9, IF('New Cycle 3'!C1579="","", 'New Cycle 3'!C1579),"")))))))))</f>
        <v/>
      </c>
      <c r="S1579" s="32" t="str">
        <f>IF($A$20=1,IF(UDDS!E1579="","",UDDS!E1579),IF($A$20=2,IF('FTP-75'!E1579="","",'FTP-75'!E1579),IF($A$20=3, IF('US06'!E1579="","",'US06'!E1579),IF($A$20=4, IF(NEDC!D1579="","", NEDC!D1579),IF($A$20=5, IF('JPN10-15'!D1579="","",'JPN10-15'!D1579),IF($A$20=6, IF(WLTC!E1579="","", WLTC!E1579),IF($A$20=7, IF('New Cycle 1'!D1579="","", 'New Cycle 1'!D1579),IF($A$20=8, IF('New Cycle 2'!D1579="","", 'New Cycle 2'!D1579),IF($A$20=9, IF('New Cycle 3'!D1579="","", 'New Cycle 3'!D1579),"")))))))))</f>
        <v/>
      </c>
      <c r="T1579" s="32" t="str">
        <f>IF($A$20=1,IF(UDDS!F1579="","",UDDS!F1579),IF($A$20=2,IF('FTP-75'!F1579="","",'FTP-75'!F1579),IF($A$20=3, IF('US06'!F1579="","",'US06'!F1579),IF($A$20=4, IF(NEDC!E1579="","", NEDC!E1579),IF($A$20=5, IF('JPN10-15'!E1579="","",'JPN10-15'!E1579),IF($A$20=6, IF(WLTC!F1579="","", WLTC!F1579),IF($A$20=7, IF('New Cycle 1'!E1579="","", 'New Cycle 1'!E1579),IF($A$20=8, IF('New Cycle 2'!E1579="","", 'New Cycle 2'!E1579),IF($A$20=9, IF('New Cycle 3'!E1579="","", 'New Cycle 3'!E1579),"")))))))))</f>
        <v/>
      </c>
      <c r="U1579" s="32" t="str">
        <f>IF($A$20=1,IF(UDDS!G1579="","",UDDS!G1579),IF($A$20=2,IF('FTP-75'!G1579="","",'FTP-75'!G1579),IF($A$20=3, IF('US06'!G1579="","",'US06'!G1579),IF($A$20=4, IF(NEDC!F1579="","", NEDC!F1579),IF($A$20=5, IF('JPN10-15'!F1579="","",'JPN10-15'!F1579),IF($A$20=6, IF(WLTC!G1579="","", WLTC!G1579),IF($A$20=7, IF('New Cycle 1'!F1579="","", 'New Cycle 1'!F1579),IF($A$20=8, IF('New Cycle 2'!F1579="","", 'New Cycle 2'!F1579),IF($A$20=9, IF('New Cycle 3'!F1579="","", 'New Cycle 3'!F1579),"")))))))))</f>
        <v/>
      </c>
    </row>
    <row r="1580" spans="16:21" x14ac:dyDescent="0.25">
      <c r="P1580" s="8" t="str">
        <f>IF($A$20=1,IF(UDDS!A1580="","",UDDS!A1580),IF($A$20=2,IF('FTP-75'!A1580="","",'FTP-75'!A1580),IF($A$20=3, IF('US06'!A1580="","",'US06'!A1580),IF($A$20=4, IF(NEDC!A1580="","", NEDC!A1580),IF($A$20=5, IF('JPN10-15'!A1580="","",'JPN10-15'!A1580),IF($A$20=6, IF(WLTC!B1580="","", WLTC!B1580),IF($A$20=7, IF('New Cycle 1'!A1580="","", 'New Cycle 1'!A1580),IF($A$20=8, IF('New Cycle 2'!A1580="","", 'New Cycle 3'!A1580),IF($A$20=9, IF('New Cycle 3'!A1580="","", 'New Cycle 3'!A1580),"")))))))))</f>
        <v/>
      </c>
      <c r="Q1580" s="32" t="str">
        <f>IF($A$20=1,IF(UDDS!C1580="","",UDDS!C1580),IF($A$20=2,IF('FTP-75'!C1580="","",'FTP-75'!C1580),IF($A$20=3, IF('US06'!C1580="","",'US06'!C1580),IF($A$20=4, IF(NEDC!B1580="","", NEDC!B1580),IF($A$20=5, IF('JPN10-15'!B1580="","",'JPN10-15'!B1580),IF($A$20=6, IF(WLTC!C1580="","", WLTC!C1580),IF($A$20=7, IF('New Cycle 1'!B1580="","", 'New Cycle 1'!B1580),IF($A$20=8, IF('New Cycle 2'!B1580="","", 'New Cycle 2'!B1580),IF($A$20=9, IF('New Cycle 3'!B1580="","", 'New Cycle 3'!B1580),"")))))))))</f>
        <v/>
      </c>
      <c r="R1580" s="32" t="str">
        <f>IF($A$20=1,IF(UDDS!D1580="","",UDDS!D1580),IF($A$20=2,IF('FTP-75'!D1580="","",'FTP-75'!D1580),IF($A$20=3, IF('US06'!D1580="","",'US06'!D1580),IF($A$20=4, IF(NEDC!C1580="","", NEDC!C1580),IF($A$20=5, IF('JPN10-15'!C1580="","",'JPN10-15'!C1580),IF($A$20=6, IF(WLTC!D1580="","", WLTC!D1580),IF($A$20=7, IF('New Cycle 1'!C1580="","", 'New Cycle 1'!C1580),IF($A$20=8, IF('New Cycle 2'!C1580="","", 'New Cycle 2'!C1580),IF($A$20=9, IF('New Cycle 3'!C1580="","", 'New Cycle 3'!C1580),"")))))))))</f>
        <v/>
      </c>
      <c r="S1580" s="32" t="str">
        <f>IF($A$20=1,IF(UDDS!E1580="","",UDDS!E1580),IF($A$20=2,IF('FTP-75'!E1580="","",'FTP-75'!E1580),IF($A$20=3, IF('US06'!E1580="","",'US06'!E1580),IF($A$20=4, IF(NEDC!D1580="","", NEDC!D1580),IF($A$20=5, IF('JPN10-15'!D1580="","",'JPN10-15'!D1580),IF($A$20=6, IF(WLTC!E1580="","", WLTC!E1580),IF($A$20=7, IF('New Cycle 1'!D1580="","", 'New Cycle 1'!D1580),IF($A$20=8, IF('New Cycle 2'!D1580="","", 'New Cycle 2'!D1580),IF($A$20=9, IF('New Cycle 3'!D1580="","", 'New Cycle 3'!D1580),"")))))))))</f>
        <v/>
      </c>
      <c r="T1580" s="32" t="str">
        <f>IF($A$20=1,IF(UDDS!F1580="","",UDDS!F1580),IF($A$20=2,IF('FTP-75'!F1580="","",'FTP-75'!F1580),IF($A$20=3, IF('US06'!F1580="","",'US06'!F1580),IF($A$20=4, IF(NEDC!E1580="","", NEDC!E1580),IF($A$20=5, IF('JPN10-15'!E1580="","",'JPN10-15'!E1580),IF($A$20=6, IF(WLTC!F1580="","", WLTC!F1580),IF($A$20=7, IF('New Cycle 1'!E1580="","", 'New Cycle 1'!E1580),IF($A$20=8, IF('New Cycle 2'!E1580="","", 'New Cycle 2'!E1580),IF($A$20=9, IF('New Cycle 3'!E1580="","", 'New Cycle 3'!E1580),"")))))))))</f>
        <v/>
      </c>
      <c r="U1580" s="32" t="str">
        <f>IF($A$20=1,IF(UDDS!G1580="","",UDDS!G1580),IF($A$20=2,IF('FTP-75'!G1580="","",'FTP-75'!G1580),IF($A$20=3, IF('US06'!G1580="","",'US06'!G1580),IF($A$20=4, IF(NEDC!F1580="","", NEDC!F1580),IF($A$20=5, IF('JPN10-15'!F1580="","",'JPN10-15'!F1580),IF($A$20=6, IF(WLTC!G1580="","", WLTC!G1580),IF($A$20=7, IF('New Cycle 1'!F1580="","", 'New Cycle 1'!F1580),IF($A$20=8, IF('New Cycle 2'!F1580="","", 'New Cycle 2'!F1580),IF($A$20=9, IF('New Cycle 3'!F1580="","", 'New Cycle 3'!F1580),"")))))))))</f>
        <v/>
      </c>
    </row>
    <row r="1581" spans="16:21" x14ac:dyDescent="0.25">
      <c r="P1581" s="8" t="str">
        <f>IF($A$20=1,IF(UDDS!A1581="","",UDDS!A1581),IF($A$20=2,IF('FTP-75'!A1581="","",'FTP-75'!A1581),IF($A$20=3, IF('US06'!A1581="","",'US06'!A1581),IF($A$20=4, IF(NEDC!A1581="","", NEDC!A1581),IF($A$20=5, IF('JPN10-15'!A1581="","",'JPN10-15'!A1581),IF($A$20=6, IF(WLTC!B1581="","", WLTC!B1581),IF($A$20=7, IF('New Cycle 1'!A1581="","", 'New Cycle 1'!A1581),IF($A$20=8, IF('New Cycle 2'!A1581="","", 'New Cycle 3'!A1581),IF($A$20=9, IF('New Cycle 3'!A1581="","", 'New Cycle 3'!A1581),"")))))))))</f>
        <v/>
      </c>
      <c r="Q1581" s="32" t="str">
        <f>IF($A$20=1,IF(UDDS!C1581="","",UDDS!C1581),IF($A$20=2,IF('FTP-75'!C1581="","",'FTP-75'!C1581),IF($A$20=3, IF('US06'!C1581="","",'US06'!C1581),IF($A$20=4, IF(NEDC!B1581="","", NEDC!B1581),IF($A$20=5, IF('JPN10-15'!B1581="","",'JPN10-15'!B1581),IF($A$20=6, IF(WLTC!C1581="","", WLTC!C1581),IF($A$20=7, IF('New Cycle 1'!B1581="","", 'New Cycle 1'!B1581),IF($A$20=8, IF('New Cycle 2'!B1581="","", 'New Cycle 2'!B1581),IF($A$20=9, IF('New Cycle 3'!B1581="","", 'New Cycle 3'!B1581),"")))))))))</f>
        <v/>
      </c>
      <c r="R1581" s="32" t="str">
        <f>IF($A$20=1,IF(UDDS!D1581="","",UDDS!D1581),IF($A$20=2,IF('FTP-75'!D1581="","",'FTP-75'!D1581),IF($A$20=3, IF('US06'!D1581="","",'US06'!D1581),IF($A$20=4, IF(NEDC!C1581="","", NEDC!C1581),IF($A$20=5, IF('JPN10-15'!C1581="","",'JPN10-15'!C1581),IF($A$20=6, IF(WLTC!D1581="","", WLTC!D1581),IF($A$20=7, IF('New Cycle 1'!C1581="","", 'New Cycle 1'!C1581),IF($A$20=8, IF('New Cycle 2'!C1581="","", 'New Cycle 2'!C1581),IF($A$20=9, IF('New Cycle 3'!C1581="","", 'New Cycle 3'!C1581),"")))))))))</f>
        <v/>
      </c>
      <c r="S1581" s="32" t="str">
        <f>IF($A$20=1,IF(UDDS!E1581="","",UDDS!E1581),IF($A$20=2,IF('FTP-75'!E1581="","",'FTP-75'!E1581),IF($A$20=3, IF('US06'!E1581="","",'US06'!E1581),IF($A$20=4, IF(NEDC!D1581="","", NEDC!D1581),IF($A$20=5, IF('JPN10-15'!D1581="","",'JPN10-15'!D1581),IF($A$20=6, IF(WLTC!E1581="","", WLTC!E1581),IF($A$20=7, IF('New Cycle 1'!D1581="","", 'New Cycle 1'!D1581),IF($A$20=8, IF('New Cycle 2'!D1581="","", 'New Cycle 2'!D1581),IF($A$20=9, IF('New Cycle 3'!D1581="","", 'New Cycle 3'!D1581),"")))))))))</f>
        <v/>
      </c>
      <c r="T1581" s="32" t="str">
        <f>IF($A$20=1,IF(UDDS!F1581="","",UDDS!F1581),IF($A$20=2,IF('FTP-75'!F1581="","",'FTP-75'!F1581),IF($A$20=3, IF('US06'!F1581="","",'US06'!F1581),IF($A$20=4, IF(NEDC!E1581="","", NEDC!E1581),IF($A$20=5, IF('JPN10-15'!E1581="","",'JPN10-15'!E1581),IF($A$20=6, IF(WLTC!F1581="","", WLTC!F1581),IF($A$20=7, IF('New Cycle 1'!E1581="","", 'New Cycle 1'!E1581),IF($A$20=8, IF('New Cycle 2'!E1581="","", 'New Cycle 2'!E1581),IF($A$20=9, IF('New Cycle 3'!E1581="","", 'New Cycle 3'!E1581),"")))))))))</f>
        <v/>
      </c>
      <c r="U1581" s="32" t="str">
        <f>IF($A$20=1,IF(UDDS!G1581="","",UDDS!G1581),IF($A$20=2,IF('FTP-75'!G1581="","",'FTP-75'!G1581),IF($A$20=3, IF('US06'!G1581="","",'US06'!G1581),IF($A$20=4, IF(NEDC!F1581="","", NEDC!F1581),IF($A$20=5, IF('JPN10-15'!F1581="","",'JPN10-15'!F1581),IF($A$20=6, IF(WLTC!G1581="","", WLTC!G1581),IF($A$20=7, IF('New Cycle 1'!F1581="","", 'New Cycle 1'!F1581),IF($A$20=8, IF('New Cycle 2'!F1581="","", 'New Cycle 2'!F1581),IF($A$20=9, IF('New Cycle 3'!F1581="","", 'New Cycle 3'!F1581),"")))))))))</f>
        <v/>
      </c>
    </row>
    <row r="1582" spans="16:21" x14ac:dyDescent="0.25">
      <c r="P1582" s="8" t="str">
        <f>IF($A$20=1,IF(UDDS!A1582="","",UDDS!A1582),IF($A$20=2,IF('FTP-75'!A1582="","",'FTP-75'!A1582),IF($A$20=3, IF('US06'!A1582="","",'US06'!A1582),IF($A$20=4, IF(NEDC!A1582="","", NEDC!A1582),IF($A$20=5, IF('JPN10-15'!A1582="","",'JPN10-15'!A1582),IF($A$20=6, IF(WLTC!B1582="","", WLTC!B1582),IF($A$20=7, IF('New Cycle 1'!A1582="","", 'New Cycle 1'!A1582),IF($A$20=8, IF('New Cycle 2'!A1582="","", 'New Cycle 3'!A1582),IF($A$20=9, IF('New Cycle 3'!A1582="","", 'New Cycle 3'!A1582),"")))))))))</f>
        <v/>
      </c>
      <c r="Q1582" s="32" t="str">
        <f>IF($A$20=1,IF(UDDS!C1582="","",UDDS!C1582),IF($A$20=2,IF('FTP-75'!C1582="","",'FTP-75'!C1582),IF($A$20=3, IF('US06'!C1582="","",'US06'!C1582),IF($A$20=4, IF(NEDC!B1582="","", NEDC!B1582),IF($A$20=5, IF('JPN10-15'!B1582="","",'JPN10-15'!B1582),IF($A$20=6, IF(WLTC!C1582="","", WLTC!C1582),IF($A$20=7, IF('New Cycle 1'!B1582="","", 'New Cycle 1'!B1582),IF($A$20=8, IF('New Cycle 2'!B1582="","", 'New Cycle 2'!B1582),IF($A$20=9, IF('New Cycle 3'!B1582="","", 'New Cycle 3'!B1582),"")))))))))</f>
        <v/>
      </c>
      <c r="R1582" s="32" t="str">
        <f>IF($A$20=1,IF(UDDS!D1582="","",UDDS!D1582),IF($A$20=2,IF('FTP-75'!D1582="","",'FTP-75'!D1582),IF($A$20=3, IF('US06'!D1582="","",'US06'!D1582),IF($A$20=4, IF(NEDC!C1582="","", NEDC!C1582),IF($A$20=5, IF('JPN10-15'!C1582="","",'JPN10-15'!C1582),IF($A$20=6, IF(WLTC!D1582="","", WLTC!D1582),IF($A$20=7, IF('New Cycle 1'!C1582="","", 'New Cycle 1'!C1582),IF($A$20=8, IF('New Cycle 2'!C1582="","", 'New Cycle 2'!C1582),IF($A$20=9, IF('New Cycle 3'!C1582="","", 'New Cycle 3'!C1582),"")))))))))</f>
        <v/>
      </c>
      <c r="S1582" s="32" t="str">
        <f>IF($A$20=1,IF(UDDS!E1582="","",UDDS!E1582),IF($A$20=2,IF('FTP-75'!E1582="","",'FTP-75'!E1582),IF($A$20=3, IF('US06'!E1582="","",'US06'!E1582),IF($A$20=4, IF(NEDC!D1582="","", NEDC!D1582),IF($A$20=5, IF('JPN10-15'!D1582="","",'JPN10-15'!D1582),IF($A$20=6, IF(WLTC!E1582="","", WLTC!E1582),IF($A$20=7, IF('New Cycle 1'!D1582="","", 'New Cycle 1'!D1582),IF($A$20=8, IF('New Cycle 2'!D1582="","", 'New Cycle 2'!D1582),IF($A$20=9, IF('New Cycle 3'!D1582="","", 'New Cycle 3'!D1582),"")))))))))</f>
        <v/>
      </c>
      <c r="T1582" s="32" t="str">
        <f>IF($A$20=1,IF(UDDS!F1582="","",UDDS!F1582),IF($A$20=2,IF('FTP-75'!F1582="","",'FTP-75'!F1582),IF($A$20=3, IF('US06'!F1582="","",'US06'!F1582),IF($A$20=4, IF(NEDC!E1582="","", NEDC!E1582),IF($A$20=5, IF('JPN10-15'!E1582="","",'JPN10-15'!E1582),IF($A$20=6, IF(WLTC!F1582="","", WLTC!F1582),IF($A$20=7, IF('New Cycle 1'!E1582="","", 'New Cycle 1'!E1582),IF($A$20=8, IF('New Cycle 2'!E1582="","", 'New Cycle 2'!E1582),IF($A$20=9, IF('New Cycle 3'!E1582="","", 'New Cycle 3'!E1582),"")))))))))</f>
        <v/>
      </c>
      <c r="U1582" s="32" t="str">
        <f>IF($A$20=1,IF(UDDS!G1582="","",UDDS!G1582),IF($A$20=2,IF('FTP-75'!G1582="","",'FTP-75'!G1582),IF($A$20=3, IF('US06'!G1582="","",'US06'!G1582),IF($A$20=4, IF(NEDC!F1582="","", NEDC!F1582),IF($A$20=5, IF('JPN10-15'!F1582="","",'JPN10-15'!F1582),IF($A$20=6, IF(WLTC!G1582="","", WLTC!G1582),IF($A$20=7, IF('New Cycle 1'!F1582="","", 'New Cycle 1'!F1582),IF($A$20=8, IF('New Cycle 2'!F1582="","", 'New Cycle 2'!F1582),IF($A$20=9, IF('New Cycle 3'!F1582="","", 'New Cycle 3'!F1582),"")))))))))</f>
        <v/>
      </c>
    </row>
    <row r="1583" spans="16:21" x14ac:dyDescent="0.25">
      <c r="P1583" s="8" t="str">
        <f>IF($A$20=1,IF(UDDS!A1583="","",UDDS!A1583),IF($A$20=2,IF('FTP-75'!A1583="","",'FTP-75'!A1583),IF($A$20=3, IF('US06'!A1583="","",'US06'!A1583),IF($A$20=4, IF(NEDC!A1583="","", NEDC!A1583),IF($A$20=5, IF('JPN10-15'!A1583="","",'JPN10-15'!A1583),IF($A$20=6, IF(WLTC!B1583="","", WLTC!B1583),IF($A$20=7, IF('New Cycle 1'!A1583="","", 'New Cycle 1'!A1583),IF($A$20=8, IF('New Cycle 2'!A1583="","", 'New Cycle 3'!A1583),IF($A$20=9, IF('New Cycle 3'!A1583="","", 'New Cycle 3'!A1583),"")))))))))</f>
        <v/>
      </c>
      <c r="Q1583" s="32" t="str">
        <f>IF($A$20=1,IF(UDDS!C1583="","",UDDS!C1583),IF($A$20=2,IF('FTP-75'!C1583="","",'FTP-75'!C1583),IF($A$20=3, IF('US06'!C1583="","",'US06'!C1583),IF($A$20=4, IF(NEDC!B1583="","", NEDC!B1583),IF($A$20=5, IF('JPN10-15'!B1583="","",'JPN10-15'!B1583),IF($A$20=6, IF(WLTC!C1583="","", WLTC!C1583),IF($A$20=7, IF('New Cycle 1'!B1583="","", 'New Cycle 1'!B1583),IF($A$20=8, IF('New Cycle 2'!B1583="","", 'New Cycle 2'!B1583),IF($A$20=9, IF('New Cycle 3'!B1583="","", 'New Cycle 3'!B1583),"")))))))))</f>
        <v/>
      </c>
      <c r="R1583" s="32" t="str">
        <f>IF($A$20=1,IF(UDDS!D1583="","",UDDS!D1583),IF($A$20=2,IF('FTP-75'!D1583="","",'FTP-75'!D1583),IF($A$20=3, IF('US06'!D1583="","",'US06'!D1583),IF($A$20=4, IF(NEDC!C1583="","", NEDC!C1583),IF($A$20=5, IF('JPN10-15'!C1583="","",'JPN10-15'!C1583),IF($A$20=6, IF(WLTC!D1583="","", WLTC!D1583),IF($A$20=7, IF('New Cycle 1'!C1583="","", 'New Cycle 1'!C1583),IF($A$20=8, IF('New Cycle 2'!C1583="","", 'New Cycle 2'!C1583),IF($A$20=9, IF('New Cycle 3'!C1583="","", 'New Cycle 3'!C1583),"")))))))))</f>
        <v/>
      </c>
      <c r="S1583" s="32" t="str">
        <f>IF($A$20=1,IF(UDDS!E1583="","",UDDS!E1583),IF($A$20=2,IF('FTP-75'!E1583="","",'FTP-75'!E1583),IF($A$20=3, IF('US06'!E1583="","",'US06'!E1583),IF($A$20=4, IF(NEDC!D1583="","", NEDC!D1583),IF($A$20=5, IF('JPN10-15'!D1583="","",'JPN10-15'!D1583),IF($A$20=6, IF(WLTC!E1583="","", WLTC!E1583),IF($A$20=7, IF('New Cycle 1'!D1583="","", 'New Cycle 1'!D1583),IF($A$20=8, IF('New Cycle 2'!D1583="","", 'New Cycle 2'!D1583),IF($A$20=9, IF('New Cycle 3'!D1583="","", 'New Cycle 3'!D1583),"")))))))))</f>
        <v/>
      </c>
      <c r="T1583" s="32" t="str">
        <f>IF($A$20=1,IF(UDDS!F1583="","",UDDS!F1583),IF($A$20=2,IF('FTP-75'!F1583="","",'FTP-75'!F1583),IF($A$20=3, IF('US06'!F1583="","",'US06'!F1583),IF($A$20=4, IF(NEDC!E1583="","", NEDC!E1583),IF($A$20=5, IF('JPN10-15'!E1583="","",'JPN10-15'!E1583),IF($A$20=6, IF(WLTC!F1583="","", WLTC!F1583),IF($A$20=7, IF('New Cycle 1'!E1583="","", 'New Cycle 1'!E1583),IF($A$20=8, IF('New Cycle 2'!E1583="","", 'New Cycle 2'!E1583),IF($A$20=9, IF('New Cycle 3'!E1583="","", 'New Cycle 3'!E1583),"")))))))))</f>
        <v/>
      </c>
      <c r="U1583" s="32" t="str">
        <f>IF($A$20=1,IF(UDDS!G1583="","",UDDS!G1583),IF($A$20=2,IF('FTP-75'!G1583="","",'FTP-75'!G1583),IF($A$20=3, IF('US06'!G1583="","",'US06'!G1583),IF($A$20=4, IF(NEDC!F1583="","", NEDC!F1583),IF($A$20=5, IF('JPN10-15'!F1583="","",'JPN10-15'!F1583),IF($A$20=6, IF(WLTC!G1583="","", WLTC!G1583),IF($A$20=7, IF('New Cycle 1'!F1583="","", 'New Cycle 1'!F1583),IF($A$20=8, IF('New Cycle 2'!F1583="","", 'New Cycle 2'!F1583),IF($A$20=9, IF('New Cycle 3'!F1583="","", 'New Cycle 3'!F1583),"")))))))))</f>
        <v/>
      </c>
    </row>
    <row r="1584" spans="16:21" x14ac:dyDescent="0.25">
      <c r="P1584" s="8" t="str">
        <f>IF($A$20=1,IF(UDDS!A1584="","",UDDS!A1584),IF($A$20=2,IF('FTP-75'!A1584="","",'FTP-75'!A1584),IF($A$20=3, IF('US06'!A1584="","",'US06'!A1584),IF($A$20=4, IF(NEDC!A1584="","", NEDC!A1584),IF($A$20=5, IF('JPN10-15'!A1584="","",'JPN10-15'!A1584),IF($A$20=6, IF(WLTC!B1584="","", WLTC!B1584),IF($A$20=7, IF('New Cycle 1'!A1584="","", 'New Cycle 1'!A1584),IF($A$20=8, IF('New Cycle 2'!A1584="","", 'New Cycle 3'!A1584),IF($A$20=9, IF('New Cycle 3'!A1584="","", 'New Cycle 3'!A1584),"")))))))))</f>
        <v/>
      </c>
      <c r="Q1584" s="32" t="str">
        <f>IF($A$20=1,IF(UDDS!C1584="","",UDDS!C1584),IF($A$20=2,IF('FTP-75'!C1584="","",'FTP-75'!C1584),IF($A$20=3, IF('US06'!C1584="","",'US06'!C1584),IF($A$20=4, IF(NEDC!B1584="","", NEDC!B1584),IF($A$20=5, IF('JPN10-15'!B1584="","",'JPN10-15'!B1584),IF($A$20=6, IF(WLTC!C1584="","", WLTC!C1584),IF($A$20=7, IF('New Cycle 1'!B1584="","", 'New Cycle 1'!B1584),IF($A$20=8, IF('New Cycle 2'!B1584="","", 'New Cycle 2'!B1584),IF($A$20=9, IF('New Cycle 3'!B1584="","", 'New Cycle 3'!B1584),"")))))))))</f>
        <v/>
      </c>
      <c r="R1584" s="32" t="str">
        <f>IF($A$20=1,IF(UDDS!D1584="","",UDDS!D1584),IF($A$20=2,IF('FTP-75'!D1584="","",'FTP-75'!D1584),IF($A$20=3, IF('US06'!D1584="","",'US06'!D1584),IF($A$20=4, IF(NEDC!C1584="","", NEDC!C1584),IF($A$20=5, IF('JPN10-15'!C1584="","",'JPN10-15'!C1584),IF($A$20=6, IF(WLTC!D1584="","", WLTC!D1584),IF($A$20=7, IF('New Cycle 1'!C1584="","", 'New Cycle 1'!C1584),IF($A$20=8, IF('New Cycle 2'!C1584="","", 'New Cycle 2'!C1584),IF($A$20=9, IF('New Cycle 3'!C1584="","", 'New Cycle 3'!C1584),"")))))))))</f>
        <v/>
      </c>
      <c r="S1584" s="32" t="str">
        <f>IF($A$20=1,IF(UDDS!E1584="","",UDDS!E1584),IF($A$20=2,IF('FTP-75'!E1584="","",'FTP-75'!E1584),IF($A$20=3, IF('US06'!E1584="","",'US06'!E1584),IF($A$20=4, IF(NEDC!D1584="","", NEDC!D1584),IF($A$20=5, IF('JPN10-15'!D1584="","",'JPN10-15'!D1584),IF($A$20=6, IF(WLTC!E1584="","", WLTC!E1584),IF($A$20=7, IF('New Cycle 1'!D1584="","", 'New Cycle 1'!D1584),IF($A$20=8, IF('New Cycle 2'!D1584="","", 'New Cycle 2'!D1584),IF($A$20=9, IF('New Cycle 3'!D1584="","", 'New Cycle 3'!D1584),"")))))))))</f>
        <v/>
      </c>
      <c r="T1584" s="32" t="str">
        <f>IF($A$20=1,IF(UDDS!F1584="","",UDDS!F1584),IF($A$20=2,IF('FTP-75'!F1584="","",'FTP-75'!F1584),IF($A$20=3, IF('US06'!F1584="","",'US06'!F1584),IF($A$20=4, IF(NEDC!E1584="","", NEDC!E1584),IF($A$20=5, IF('JPN10-15'!E1584="","",'JPN10-15'!E1584),IF($A$20=6, IF(WLTC!F1584="","", WLTC!F1584),IF($A$20=7, IF('New Cycle 1'!E1584="","", 'New Cycle 1'!E1584),IF($A$20=8, IF('New Cycle 2'!E1584="","", 'New Cycle 2'!E1584),IF($A$20=9, IF('New Cycle 3'!E1584="","", 'New Cycle 3'!E1584),"")))))))))</f>
        <v/>
      </c>
      <c r="U1584" s="32" t="str">
        <f>IF($A$20=1,IF(UDDS!G1584="","",UDDS!G1584),IF($A$20=2,IF('FTP-75'!G1584="","",'FTP-75'!G1584),IF($A$20=3, IF('US06'!G1584="","",'US06'!G1584),IF($A$20=4, IF(NEDC!F1584="","", NEDC!F1584),IF($A$20=5, IF('JPN10-15'!F1584="","",'JPN10-15'!F1584),IF($A$20=6, IF(WLTC!G1584="","", WLTC!G1584),IF($A$20=7, IF('New Cycle 1'!F1584="","", 'New Cycle 1'!F1584),IF($A$20=8, IF('New Cycle 2'!F1584="","", 'New Cycle 2'!F1584),IF($A$20=9, IF('New Cycle 3'!F1584="","", 'New Cycle 3'!F1584),"")))))))))</f>
        <v/>
      </c>
    </row>
    <row r="1585" spans="16:21" x14ac:dyDescent="0.25">
      <c r="P1585" s="8" t="str">
        <f>IF($A$20=1,IF(UDDS!A1585="","",UDDS!A1585),IF($A$20=2,IF('FTP-75'!A1585="","",'FTP-75'!A1585),IF($A$20=3, IF('US06'!A1585="","",'US06'!A1585),IF($A$20=4, IF(NEDC!A1585="","", NEDC!A1585),IF($A$20=5, IF('JPN10-15'!A1585="","",'JPN10-15'!A1585),IF($A$20=6, IF(WLTC!B1585="","", WLTC!B1585),IF($A$20=7, IF('New Cycle 1'!A1585="","", 'New Cycle 1'!A1585),IF($A$20=8, IF('New Cycle 2'!A1585="","", 'New Cycle 3'!A1585),IF($A$20=9, IF('New Cycle 3'!A1585="","", 'New Cycle 3'!A1585),"")))))))))</f>
        <v/>
      </c>
      <c r="Q1585" s="32" t="str">
        <f>IF($A$20=1,IF(UDDS!C1585="","",UDDS!C1585),IF($A$20=2,IF('FTP-75'!C1585="","",'FTP-75'!C1585),IF($A$20=3, IF('US06'!C1585="","",'US06'!C1585),IF($A$20=4, IF(NEDC!B1585="","", NEDC!B1585),IF($A$20=5, IF('JPN10-15'!B1585="","",'JPN10-15'!B1585),IF($A$20=6, IF(WLTC!C1585="","", WLTC!C1585),IF($A$20=7, IF('New Cycle 1'!B1585="","", 'New Cycle 1'!B1585),IF($A$20=8, IF('New Cycle 2'!B1585="","", 'New Cycle 2'!B1585),IF($A$20=9, IF('New Cycle 3'!B1585="","", 'New Cycle 3'!B1585),"")))))))))</f>
        <v/>
      </c>
      <c r="R1585" s="32" t="str">
        <f>IF($A$20=1,IF(UDDS!D1585="","",UDDS!D1585),IF($A$20=2,IF('FTP-75'!D1585="","",'FTP-75'!D1585),IF($A$20=3, IF('US06'!D1585="","",'US06'!D1585),IF($A$20=4, IF(NEDC!C1585="","", NEDC!C1585),IF($A$20=5, IF('JPN10-15'!C1585="","",'JPN10-15'!C1585),IF($A$20=6, IF(WLTC!D1585="","", WLTC!D1585),IF($A$20=7, IF('New Cycle 1'!C1585="","", 'New Cycle 1'!C1585),IF($A$20=8, IF('New Cycle 2'!C1585="","", 'New Cycle 2'!C1585),IF($A$20=9, IF('New Cycle 3'!C1585="","", 'New Cycle 3'!C1585),"")))))))))</f>
        <v/>
      </c>
      <c r="S1585" s="32" t="str">
        <f>IF($A$20=1,IF(UDDS!E1585="","",UDDS!E1585),IF($A$20=2,IF('FTP-75'!E1585="","",'FTP-75'!E1585),IF($A$20=3, IF('US06'!E1585="","",'US06'!E1585),IF($A$20=4, IF(NEDC!D1585="","", NEDC!D1585),IF($A$20=5, IF('JPN10-15'!D1585="","",'JPN10-15'!D1585),IF($A$20=6, IF(WLTC!E1585="","", WLTC!E1585),IF($A$20=7, IF('New Cycle 1'!D1585="","", 'New Cycle 1'!D1585),IF($A$20=8, IF('New Cycle 2'!D1585="","", 'New Cycle 2'!D1585),IF($A$20=9, IF('New Cycle 3'!D1585="","", 'New Cycle 3'!D1585),"")))))))))</f>
        <v/>
      </c>
      <c r="T1585" s="32" t="str">
        <f>IF($A$20=1,IF(UDDS!F1585="","",UDDS!F1585),IF($A$20=2,IF('FTP-75'!F1585="","",'FTP-75'!F1585),IF($A$20=3, IF('US06'!F1585="","",'US06'!F1585),IF($A$20=4, IF(NEDC!E1585="","", NEDC!E1585),IF($A$20=5, IF('JPN10-15'!E1585="","",'JPN10-15'!E1585),IF($A$20=6, IF(WLTC!F1585="","", WLTC!F1585),IF($A$20=7, IF('New Cycle 1'!E1585="","", 'New Cycle 1'!E1585),IF($A$20=8, IF('New Cycle 2'!E1585="","", 'New Cycle 2'!E1585),IF($A$20=9, IF('New Cycle 3'!E1585="","", 'New Cycle 3'!E1585),"")))))))))</f>
        <v/>
      </c>
      <c r="U1585" s="32" t="str">
        <f>IF($A$20=1,IF(UDDS!G1585="","",UDDS!G1585),IF($A$20=2,IF('FTP-75'!G1585="","",'FTP-75'!G1585),IF($A$20=3, IF('US06'!G1585="","",'US06'!G1585),IF($A$20=4, IF(NEDC!F1585="","", NEDC!F1585),IF($A$20=5, IF('JPN10-15'!F1585="","",'JPN10-15'!F1585),IF($A$20=6, IF(WLTC!G1585="","", WLTC!G1585),IF($A$20=7, IF('New Cycle 1'!F1585="","", 'New Cycle 1'!F1585),IF($A$20=8, IF('New Cycle 2'!F1585="","", 'New Cycle 2'!F1585),IF($A$20=9, IF('New Cycle 3'!F1585="","", 'New Cycle 3'!F1585),"")))))))))</f>
        <v/>
      </c>
    </row>
    <row r="1586" spans="16:21" x14ac:dyDescent="0.25">
      <c r="P1586" s="8" t="str">
        <f>IF($A$20=1,IF(UDDS!A1586="","",UDDS!A1586),IF($A$20=2,IF('FTP-75'!A1586="","",'FTP-75'!A1586),IF($A$20=3, IF('US06'!A1586="","",'US06'!A1586),IF($A$20=4, IF(NEDC!A1586="","", NEDC!A1586),IF($A$20=5, IF('JPN10-15'!A1586="","",'JPN10-15'!A1586),IF($A$20=6, IF(WLTC!B1586="","", WLTC!B1586),IF($A$20=7, IF('New Cycle 1'!A1586="","", 'New Cycle 1'!A1586),IF($A$20=8, IF('New Cycle 2'!A1586="","", 'New Cycle 3'!A1586),IF($A$20=9, IF('New Cycle 3'!A1586="","", 'New Cycle 3'!A1586),"")))))))))</f>
        <v/>
      </c>
      <c r="Q1586" s="32" t="str">
        <f>IF($A$20=1,IF(UDDS!C1586="","",UDDS!C1586),IF($A$20=2,IF('FTP-75'!C1586="","",'FTP-75'!C1586),IF($A$20=3, IF('US06'!C1586="","",'US06'!C1586),IF($A$20=4, IF(NEDC!B1586="","", NEDC!B1586),IF($A$20=5, IF('JPN10-15'!B1586="","",'JPN10-15'!B1586),IF($A$20=6, IF(WLTC!C1586="","", WLTC!C1586),IF($A$20=7, IF('New Cycle 1'!B1586="","", 'New Cycle 1'!B1586),IF($A$20=8, IF('New Cycle 2'!B1586="","", 'New Cycle 2'!B1586),IF($A$20=9, IF('New Cycle 3'!B1586="","", 'New Cycle 3'!B1586),"")))))))))</f>
        <v/>
      </c>
      <c r="R1586" s="32" t="str">
        <f>IF($A$20=1,IF(UDDS!D1586="","",UDDS!D1586),IF($A$20=2,IF('FTP-75'!D1586="","",'FTP-75'!D1586),IF($A$20=3, IF('US06'!D1586="","",'US06'!D1586),IF($A$20=4, IF(NEDC!C1586="","", NEDC!C1586),IF($A$20=5, IF('JPN10-15'!C1586="","",'JPN10-15'!C1586),IF($A$20=6, IF(WLTC!D1586="","", WLTC!D1586),IF($A$20=7, IF('New Cycle 1'!C1586="","", 'New Cycle 1'!C1586),IF($A$20=8, IF('New Cycle 2'!C1586="","", 'New Cycle 2'!C1586),IF($A$20=9, IF('New Cycle 3'!C1586="","", 'New Cycle 3'!C1586),"")))))))))</f>
        <v/>
      </c>
      <c r="S1586" s="32" t="str">
        <f>IF($A$20=1,IF(UDDS!E1586="","",UDDS!E1586),IF($A$20=2,IF('FTP-75'!E1586="","",'FTP-75'!E1586),IF($A$20=3, IF('US06'!E1586="","",'US06'!E1586),IF($A$20=4, IF(NEDC!D1586="","", NEDC!D1586),IF($A$20=5, IF('JPN10-15'!D1586="","",'JPN10-15'!D1586),IF($A$20=6, IF(WLTC!E1586="","", WLTC!E1586),IF($A$20=7, IF('New Cycle 1'!D1586="","", 'New Cycle 1'!D1586),IF($A$20=8, IF('New Cycle 2'!D1586="","", 'New Cycle 2'!D1586),IF($A$20=9, IF('New Cycle 3'!D1586="","", 'New Cycle 3'!D1586),"")))))))))</f>
        <v/>
      </c>
      <c r="T1586" s="32" t="str">
        <f>IF($A$20=1,IF(UDDS!F1586="","",UDDS!F1586),IF($A$20=2,IF('FTP-75'!F1586="","",'FTP-75'!F1586),IF($A$20=3, IF('US06'!F1586="","",'US06'!F1586),IF($A$20=4, IF(NEDC!E1586="","", NEDC!E1586),IF($A$20=5, IF('JPN10-15'!E1586="","",'JPN10-15'!E1586),IF($A$20=6, IF(WLTC!F1586="","", WLTC!F1586),IF($A$20=7, IF('New Cycle 1'!E1586="","", 'New Cycle 1'!E1586),IF($A$20=8, IF('New Cycle 2'!E1586="","", 'New Cycle 2'!E1586),IF($A$20=9, IF('New Cycle 3'!E1586="","", 'New Cycle 3'!E1586),"")))))))))</f>
        <v/>
      </c>
      <c r="U1586" s="32" t="str">
        <f>IF($A$20=1,IF(UDDS!G1586="","",UDDS!G1586),IF($A$20=2,IF('FTP-75'!G1586="","",'FTP-75'!G1586),IF($A$20=3, IF('US06'!G1586="","",'US06'!G1586),IF($A$20=4, IF(NEDC!F1586="","", NEDC!F1586),IF($A$20=5, IF('JPN10-15'!F1586="","",'JPN10-15'!F1586),IF($A$20=6, IF(WLTC!G1586="","", WLTC!G1586),IF($A$20=7, IF('New Cycle 1'!F1586="","", 'New Cycle 1'!F1586),IF($A$20=8, IF('New Cycle 2'!F1586="","", 'New Cycle 2'!F1586),IF($A$20=9, IF('New Cycle 3'!F1586="","", 'New Cycle 3'!F1586),"")))))))))</f>
        <v/>
      </c>
    </row>
    <row r="1587" spans="16:21" x14ac:dyDescent="0.25">
      <c r="P1587" s="8" t="str">
        <f>IF($A$20=1,IF(UDDS!A1587="","",UDDS!A1587),IF($A$20=2,IF('FTP-75'!A1587="","",'FTP-75'!A1587),IF($A$20=3, IF('US06'!A1587="","",'US06'!A1587),IF($A$20=4, IF(NEDC!A1587="","", NEDC!A1587),IF($A$20=5, IF('JPN10-15'!A1587="","",'JPN10-15'!A1587),IF($A$20=6, IF(WLTC!B1587="","", WLTC!B1587),IF($A$20=7, IF('New Cycle 1'!A1587="","", 'New Cycle 1'!A1587),IF($A$20=8, IF('New Cycle 2'!A1587="","", 'New Cycle 3'!A1587),IF($A$20=9, IF('New Cycle 3'!A1587="","", 'New Cycle 3'!A1587),"")))))))))</f>
        <v/>
      </c>
      <c r="Q1587" s="32" t="str">
        <f>IF($A$20=1,IF(UDDS!C1587="","",UDDS!C1587),IF($A$20=2,IF('FTP-75'!C1587="","",'FTP-75'!C1587),IF($A$20=3, IF('US06'!C1587="","",'US06'!C1587),IF($A$20=4, IF(NEDC!B1587="","", NEDC!B1587),IF($A$20=5, IF('JPN10-15'!B1587="","",'JPN10-15'!B1587),IF($A$20=6, IF(WLTC!C1587="","", WLTC!C1587),IF($A$20=7, IF('New Cycle 1'!B1587="","", 'New Cycle 1'!B1587),IF($A$20=8, IF('New Cycle 2'!B1587="","", 'New Cycle 2'!B1587),IF($A$20=9, IF('New Cycle 3'!B1587="","", 'New Cycle 3'!B1587),"")))))))))</f>
        <v/>
      </c>
      <c r="R1587" s="32" t="str">
        <f>IF($A$20=1,IF(UDDS!D1587="","",UDDS!D1587),IF($A$20=2,IF('FTP-75'!D1587="","",'FTP-75'!D1587),IF($A$20=3, IF('US06'!D1587="","",'US06'!D1587),IF($A$20=4, IF(NEDC!C1587="","", NEDC!C1587),IF($A$20=5, IF('JPN10-15'!C1587="","",'JPN10-15'!C1587),IF($A$20=6, IF(WLTC!D1587="","", WLTC!D1587),IF($A$20=7, IF('New Cycle 1'!C1587="","", 'New Cycle 1'!C1587),IF($A$20=8, IF('New Cycle 2'!C1587="","", 'New Cycle 2'!C1587),IF($A$20=9, IF('New Cycle 3'!C1587="","", 'New Cycle 3'!C1587),"")))))))))</f>
        <v/>
      </c>
      <c r="S1587" s="32" t="str">
        <f>IF($A$20=1,IF(UDDS!E1587="","",UDDS!E1587),IF($A$20=2,IF('FTP-75'!E1587="","",'FTP-75'!E1587),IF($A$20=3, IF('US06'!E1587="","",'US06'!E1587),IF($A$20=4, IF(NEDC!D1587="","", NEDC!D1587),IF($A$20=5, IF('JPN10-15'!D1587="","",'JPN10-15'!D1587),IF($A$20=6, IF(WLTC!E1587="","", WLTC!E1587),IF($A$20=7, IF('New Cycle 1'!D1587="","", 'New Cycle 1'!D1587),IF($A$20=8, IF('New Cycle 2'!D1587="","", 'New Cycle 2'!D1587),IF($A$20=9, IF('New Cycle 3'!D1587="","", 'New Cycle 3'!D1587),"")))))))))</f>
        <v/>
      </c>
      <c r="T1587" s="32" t="str">
        <f>IF($A$20=1,IF(UDDS!F1587="","",UDDS!F1587),IF($A$20=2,IF('FTP-75'!F1587="","",'FTP-75'!F1587),IF($A$20=3, IF('US06'!F1587="","",'US06'!F1587),IF($A$20=4, IF(NEDC!E1587="","", NEDC!E1587),IF($A$20=5, IF('JPN10-15'!E1587="","",'JPN10-15'!E1587),IF($A$20=6, IF(WLTC!F1587="","", WLTC!F1587),IF($A$20=7, IF('New Cycle 1'!E1587="","", 'New Cycle 1'!E1587),IF($A$20=8, IF('New Cycle 2'!E1587="","", 'New Cycle 2'!E1587),IF($A$20=9, IF('New Cycle 3'!E1587="","", 'New Cycle 3'!E1587),"")))))))))</f>
        <v/>
      </c>
      <c r="U1587" s="32" t="str">
        <f>IF($A$20=1,IF(UDDS!G1587="","",UDDS!G1587),IF($A$20=2,IF('FTP-75'!G1587="","",'FTP-75'!G1587),IF($A$20=3, IF('US06'!G1587="","",'US06'!G1587),IF($A$20=4, IF(NEDC!F1587="","", NEDC!F1587),IF($A$20=5, IF('JPN10-15'!F1587="","",'JPN10-15'!F1587),IF($A$20=6, IF(WLTC!G1587="","", WLTC!G1587),IF($A$20=7, IF('New Cycle 1'!F1587="","", 'New Cycle 1'!F1587),IF($A$20=8, IF('New Cycle 2'!F1587="","", 'New Cycle 2'!F1587),IF($A$20=9, IF('New Cycle 3'!F1587="","", 'New Cycle 3'!F1587),"")))))))))</f>
        <v/>
      </c>
    </row>
    <row r="1588" spans="16:21" x14ac:dyDescent="0.25">
      <c r="P1588" s="8" t="str">
        <f>IF($A$20=1,IF(UDDS!A1588="","",UDDS!A1588),IF($A$20=2,IF('FTP-75'!A1588="","",'FTP-75'!A1588),IF($A$20=3, IF('US06'!A1588="","",'US06'!A1588),IF($A$20=4, IF(NEDC!A1588="","", NEDC!A1588),IF($A$20=5, IF('JPN10-15'!A1588="","",'JPN10-15'!A1588),IF($A$20=6, IF(WLTC!B1588="","", WLTC!B1588),IF($A$20=7, IF('New Cycle 1'!A1588="","", 'New Cycle 1'!A1588),IF($A$20=8, IF('New Cycle 2'!A1588="","", 'New Cycle 3'!A1588),IF($A$20=9, IF('New Cycle 3'!A1588="","", 'New Cycle 3'!A1588),"")))))))))</f>
        <v/>
      </c>
      <c r="Q1588" s="32" t="str">
        <f>IF($A$20=1,IF(UDDS!C1588="","",UDDS!C1588),IF($A$20=2,IF('FTP-75'!C1588="","",'FTP-75'!C1588),IF($A$20=3, IF('US06'!C1588="","",'US06'!C1588),IF($A$20=4, IF(NEDC!B1588="","", NEDC!B1588),IF($A$20=5, IF('JPN10-15'!B1588="","",'JPN10-15'!B1588),IF($A$20=6, IF(WLTC!C1588="","", WLTC!C1588),IF($A$20=7, IF('New Cycle 1'!B1588="","", 'New Cycle 1'!B1588),IF($A$20=8, IF('New Cycle 2'!B1588="","", 'New Cycle 2'!B1588),IF($A$20=9, IF('New Cycle 3'!B1588="","", 'New Cycle 3'!B1588),"")))))))))</f>
        <v/>
      </c>
      <c r="R1588" s="32" t="str">
        <f>IF($A$20=1,IF(UDDS!D1588="","",UDDS!D1588),IF($A$20=2,IF('FTP-75'!D1588="","",'FTP-75'!D1588),IF($A$20=3, IF('US06'!D1588="","",'US06'!D1588),IF($A$20=4, IF(NEDC!C1588="","", NEDC!C1588),IF($A$20=5, IF('JPN10-15'!C1588="","",'JPN10-15'!C1588),IF($A$20=6, IF(WLTC!D1588="","", WLTC!D1588),IF($A$20=7, IF('New Cycle 1'!C1588="","", 'New Cycle 1'!C1588),IF($A$20=8, IF('New Cycle 2'!C1588="","", 'New Cycle 2'!C1588),IF($A$20=9, IF('New Cycle 3'!C1588="","", 'New Cycle 3'!C1588),"")))))))))</f>
        <v/>
      </c>
      <c r="S1588" s="32" t="str">
        <f>IF($A$20=1,IF(UDDS!E1588="","",UDDS!E1588),IF($A$20=2,IF('FTP-75'!E1588="","",'FTP-75'!E1588),IF($A$20=3, IF('US06'!E1588="","",'US06'!E1588),IF($A$20=4, IF(NEDC!D1588="","", NEDC!D1588),IF($A$20=5, IF('JPN10-15'!D1588="","",'JPN10-15'!D1588),IF($A$20=6, IF(WLTC!E1588="","", WLTC!E1588),IF($A$20=7, IF('New Cycle 1'!D1588="","", 'New Cycle 1'!D1588),IF($A$20=8, IF('New Cycle 2'!D1588="","", 'New Cycle 2'!D1588),IF($A$20=9, IF('New Cycle 3'!D1588="","", 'New Cycle 3'!D1588),"")))))))))</f>
        <v/>
      </c>
      <c r="T1588" s="32" t="str">
        <f>IF($A$20=1,IF(UDDS!F1588="","",UDDS!F1588),IF($A$20=2,IF('FTP-75'!F1588="","",'FTP-75'!F1588),IF($A$20=3, IF('US06'!F1588="","",'US06'!F1588),IF($A$20=4, IF(NEDC!E1588="","", NEDC!E1588),IF($A$20=5, IF('JPN10-15'!E1588="","",'JPN10-15'!E1588),IF($A$20=6, IF(WLTC!F1588="","", WLTC!F1588),IF($A$20=7, IF('New Cycle 1'!E1588="","", 'New Cycle 1'!E1588),IF($A$20=8, IF('New Cycle 2'!E1588="","", 'New Cycle 2'!E1588),IF($A$20=9, IF('New Cycle 3'!E1588="","", 'New Cycle 3'!E1588),"")))))))))</f>
        <v/>
      </c>
      <c r="U1588" s="32" t="str">
        <f>IF($A$20=1,IF(UDDS!G1588="","",UDDS!G1588),IF($A$20=2,IF('FTP-75'!G1588="","",'FTP-75'!G1588),IF($A$20=3, IF('US06'!G1588="","",'US06'!G1588),IF($A$20=4, IF(NEDC!F1588="","", NEDC!F1588),IF($A$20=5, IF('JPN10-15'!F1588="","",'JPN10-15'!F1588),IF($A$20=6, IF(WLTC!G1588="","", WLTC!G1588),IF($A$20=7, IF('New Cycle 1'!F1588="","", 'New Cycle 1'!F1588),IF($A$20=8, IF('New Cycle 2'!F1588="","", 'New Cycle 2'!F1588),IF($A$20=9, IF('New Cycle 3'!F1588="","", 'New Cycle 3'!F1588),"")))))))))</f>
        <v/>
      </c>
    </row>
    <row r="1589" spans="16:21" x14ac:dyDescent="0.25">
      <c r="P1589" s="8" t="str">
        <f>IF($A$20=1,IF(UDDS!A1589="","",UDDS!A1589),IF($A$20=2,IF('FTP-75'!A1589="","",'FTP-75'!A1589),IF($A$20=3, IF('US06'!A1589="","",'US06'!A1589),IF($A$20=4, IF(NEDC!A1589="","", NEDC!A1589),IF($A$20=5, IF('JPN10-15'!A1589="","",'JPN10-15'!A1589),IF($A$20=6, IF(WLTC!B1589="","", WLTC!B1589),IF($A$20=7, IF('New Cycle 1'!A1589="","", 'New Cycle 1'!A1589),IF($A$20=8, IF('New Cycle 2'!A1589="","", 'New Cycle 3'!A1589),IF($A$20=9, IF('New Cycle 3'!A1589="","", 'New Cycle 3'!A1589),"")))))))))</f>
        <v/>
      </c>
      <c r="Q1589" s="32" t="str">
        <f>IF($A$20=1,IF(UDDS!C1589="","",UDDS!C1589),IF($A$20=2,IF('FTP-75'!C1589="","",'FTP-75'!C1589),IF($A$20=3, IF('US06'!C1589="","",'US06'!C1589),IF($A$20=4, IF(NEDC!B1589="","", NEDC!B1589),IF($A$20=5, IF('JPN10-15'!B1589="","",'JPN10-15'!B1589),IF($A$20=6, IF(WLTC!C1589="","", WLTC!C1589),IF($A$20=7, IF('New Cycle 1'!B1589="","", 'New Cycle 1'!B1589),IF($A$20=8, IF('New Cycle 2'!B1589="","", 'New Cycle 2'!B1589),IF($A$20=9, IF('New Cycle 3'!B1589="","", 'New Cycle 3'!B1589),"")))))))))</f>
        <v/>
      </c>
      <c r="R1589" s="32" t="str">
        <f>IF($A$20=1,IF(UDDS!D1589="","",UDDS!D1589),IF($A$20=2,IF('FTP-75'!D1589="","",'FTP-75'!D1589),IF($A$20=3, IF('US06'!D1589="","",'US06'!D1589),IF($A$20=4, IF(NEDC!C1589="","", NEDC!C1589),IF($A$20=5, IF('JPN10-15'!C1589="","",'JPN10-15'!C1589),IF($A$20=6, IF(WLTC!D1589="","", WLTC!D1589),IF($A$20=7, IF('New Cycle 1'!C1589="","", 'New Cycle 1'!C1589),IF($A$20=8, IF('New Cycle 2'!C1589="","", 'New Cycle 2'!C1589),IF($A$20=9, IF('New Cycle 3'!C1589="","", 'New Cycle 3'!C1589),"")))))))))</f>
        <v/>
      </c>
      <c r="S1589" s="32" t="str">
        <f>IF($A$20=1,IF(UDDS!E1589="","",UDDS!E1589),IF($A$20=2,IF('FTP-75'!E1589="","",'FTP-75'!E1589),IF($A$20=3, IF('US06'!E1589="","",'US06'!E1589),IF($A$20=4, IF(NEDC!D1589="","", NEDC!D1589),IF($A$20=5, IF('JPN10-15'!D1589="","",'JPN10-15'!D1589),IF($A$20=6, IF(WLTC!E1589="","", WLTC!E1589),IF($A$20=7, IF('New Cycle 1'!D1589="","", 'New Cycle 1'!D1589),IF($A$20=8, IF('New Cycle 2'!D1589="","", 'New Cycle 2'!D1589),IF($A$20=9, IF('New Cycle 3'!D1589="","", 'New Cycle 3'!D1589),"")))))))))</f>
        <v/>
      </c>
      <c r="T1589" s="32" t="str">
        <f>IF($A$20=1,IF(UDDS!F1589="","",UDDS!F1589),IF($A$20=2,IF('FTP-75'!F1589="","",'FTP-75'!F1589),IF($A$20=3, IF('US06'!F1589="","",'US06'!F1589),IF($A$20=4, IF(NEDC!E1589="","", NEDC!E1589),IF($A$20=5, IF('JPN10-15'!E1589="","",'JPN10-15'!E1589),IF($A$20=6, IF(WLTC!F1589="","", WLTC!F1589),IF($A$20=7, IF('New Cycle 1'!E1589="","", 'New Cycle 1'!E1589),IF($A$20=8, IF('New Cycle 2'!E1589="","", 'New Cycle 2'!E1589),IF($A$20=9, IF('New Cycle 3'!E1589="","", 'New Cycle 3'!E1589),"")))))))))</f>
        <v/>
      </c>
      <c r="U1589" s="32" t="str">
        <f>IF($A$20=1,IF(UDDS!G1589="","",UDDS!G1589),IF($A$20=2,IF('FTP-75'!G1589="","",'FTP-75'!G1589),IF($A$20=3, IF('US06'!G1589="","",'US06'!G1589),IF($A$20=4, IF(NEDC!F1589="","", NEDC!F1589),IF($A$20=5, IF('JPN10-15'!F1589="","",'JPN10-15'!F1589),IF($A$20=6, IF(WLTC!G1589="","", WLTC!G1589),IF($A$20=7, IF('New Cycle 1'!F1589="","", 'New Cycle 1'!F1589),IF($A$20=8, IF('New Cycle 2'!F1589="","", 'New Cycle 2'!F1589),IF($A$20=9, IF('New Cycle 3'!F1589="","", 'New Cycle 3'!F1589),"")))))))))</f>
        <v/>
      </c>
    </row>
    <row r="1590" spans="16:21" x14ac:dyDescent="0.25">
      <c r="P1590" s="8" t="str">
        <f>IF($A$20=1,IF(UDDS!A1590="","",UDDS!A1590),IF($A$20=2,IF('FTP-75'!A1590="","",'FTP-75'!A1590),IF($A$20=3, IF('US06'!A1590="","",'US06'!A1590),IF($A$20=4, IF(NEDC!A1590="","", NEDC!A1590),IF($A$20=5, IF('JPN10-15'!A1590="","",'JPN10-15'!A1590),IF($A$20=6, IF(WLTC!B1590="","", WLTC!B1590),IF($A$20=7, IF('New Cycle 1'!A1590="","", 'New Cycle 1'!A1590),IF($A$20=8, IF('New Cycle 2'!A1590="","", 'New Cycle 3'!A1590),IF($A$20=9, IF('New Cycle 3'!A1590="","", 'New Cycle 3'!A1590),"")))))))))</f>
        <v/>
      </c>
      <c r="Q1590" s="32" t="str">
        <f>IF($A$20=1,IF(UDDS!C1590="","",UDDS!C1590),IF($A$20=2,IF('FTP-75'!C1590="","",'FTP-75'!C1590),IF($A$20=3, IF('US06'!C1590="","",'US06'!C1590),IF($A$20=4, IF(NEDC!B1590="","", NEDC!B1590),IF($A$20=5, IF('JPN10-15'!B1590="","",'JPN10-15'!B1590),IF($A$20=6, IF(WLTC!C1590="","", WLTC!C1590),IF($A$20=7, IF('New Cycle 1'!B1590="","", 'New Cycle 1'!B1590),IF($A$20=8, IF('New Cycle 2'!B1590="","", 'New Cycle 2'!B1590),IF($A$20=9, IF('New Cycle 3'!B1590="","", 'New Cycle 3'!B1590),"")))))))))</f>
        <v/>
      </c>
      <c r="R1590" s="32" t="str">
        <f>IF($A$20=1,IF(UDDS!D1590="","",UDDS!D1590),IF($A$20=2,IF('FTP-75'!D1590="","",'FTP-75'!D1590),IF($A$20=3, IF('US06'!D1590="","",'US06'!D1590),IF($A$20=4, IF(NEDC!C1590="","", NEDC!C1590),IF($A$20=5, IF('JPN10-15'!C1590="","",'JPN10-15'!C1590),IF($A$20=6, IF(WLTC!D1590="","", WLTC!D1590),IF($A$20=7, IF('New Cycle 1'!C1590="","", 'New Cycle 1'!C1590),IF($A$20=8, IF('New Cycle 2'!C1590="","", 'New Cycle 2'!C1590),IF($A$20=9, IF('New Cycle 3'!C1590="","", 'New Cycle 3'!C1590),"")))))))))</f>
        <v/>
      </c>
      <c r="S1590" s="32" t="str">
        <f>IF($A$20=1,IF(UDDS!E1590="","",UDDS!E1590),IF($A$20=2,IF('FTP-75'!E1590="","",'FTP-75'!E1590),IF($A$20=3, IF('US06'!E1590="","",'US06'!E1590),IF($A$20=4, IF(NEDC!D1590="","", NEDC!D1590),IF($A$20=5, IF('JPN10-15'!D1590="","",'JPN10-15'!D1590),IF($A$20=6, IF(WLTC!E1590="","", WLTC!E1590),IF($A$20=7, IF('New Cycle 1'!D1590="","", 'New Cycle 1'!D1590),IF($A$20=8, IF('New Cycle 2'!D1590="","", 'New Cycle 2'!D1590),IF($A$20=9, IF('New Cycle 3'!D1590="","", 'New Cycle 3'!D1590),"")))))))))</f>
        <v/>
      </c>
      <c r="T1590" s="32" t="str">
        <f>IF($A$20=1,IF(UDDS!F1590="","",UDDS!F1590),IF($A$20=2,IF('FTP-75'!F1590="","",'FTP-75'!F1590),IF($A$20=3, IF('US06'!F1590="","",'US06'!F1590),IF($A$20=4, IF(NEDC!E1590="","", NEDC!E1590),IF($A$20=5, IF('JPN10-15'!E1590="","",'JPN10-15'!E1590),IF($A$20=6, IF(WLTC!F1590="","", WLTC!F1590),IF($A$20=7, IF('New Cycle 1'!E1590="","", 'New Cycle 1'!E1590),IF($A$20=8, IF('New Cycle 2'!E1590="","", 'New Cycle 2'!E1590),IF($A$20=9, IF('New Cycle 3'!E1590="","", 'New Cycle 3'!E1590),"")))))))))</f>
        <v/>
      </c>
      <c r="U1590" s="32" t="str">
        <f>IF($A$20=1,IF(UDDS!G1590="","",UDDS!G1590),IF($A$20=2,IF('FTP-75'!G1590="","",'FTP-75'!G1590),IF($A$20=3, IF('US06'!G1590="","",'US06'!G1590),IF($A$20=4, IF(NEDC!F1590="","", NEDC!F1590),IF($A$20=5, IF('JPN10-15'!F1590="","",'JPN10-15'!F1590),IF($A$20=6, IF(WLTC!G1590="","", WLTC!G1590),IF($A$20=7, IF('New Cycle 1'!F1590="","", 'New Cycle 1'!F1590),IF($A$20=8, IF('New Cycle 2'!F1590="","", 'New Cycle 2'!F1590),IF($A$20=9, IF('New Cycle 3'!F1590="","", 'New Cycle 3'!F1590),"")))))))))</f>
        <v/>
      </c>
    </row>
    <row r="1591" spans="16:21" x14ac:dyDescent="0.25">
      <c r="P1591" s="8" t="str">
        <f>IF($A$20=1,IF(UDDS!A1591="","",UDDS!A1591),IF($A$20=2,IF('FTP-75'!A1591="","",'FTP-75'!A1591),IF($A$20=3, IF('US06'!A1591="","",'US06'!A1591),IF($A$20=4, IF(NEDC!A1591="","", NEDC!A1591),IF($A$20=5, IF('JPN10-15'!A1591="","",'JPN10-15'!A1591),IF($A$20=6, IF(WLTC!B1591="","", WLTC!B1591),IF($A$20=7, IF('New Cycle 1'!A1591="","", 'New Cycle 1'!A1591),IF($A$20=8, IF('New Cycle 2'!A1591="","", 'New Cycle 3'!A1591),IF($A$20=9, IF('New Cycle 3'!A1591="","", 'New Cycle 3'!A1591),"")))))))))</f>
        <v/>
      </c>
      <c r="Q1591" s="32" t="str">
        <f>IF($A$20=1,IF(UDDS!C1591="","",UDDS!C1591),IF($A$20=2,IF('FTP-75'!C1591="","",'FTP-75'!C1591),IF($A$20=3, IF('US06'!C1591="","",'US06'!C1591),IF($A$20=4, IF(NEDC!B1591="","", NEDC!B1591),IF($A$20=5, IF('JPN10-15'!B1591="","",'JPN10-15'!B1591),IF($A$20=6, IF(WLTC!C1591="","", WLTC!C1591),IF($A$20=7, IF('New Cycle 1'!B1591="","", 'New Cycle 1'!B1591),IF($A$20=8, IF('New Cycle 2'!B1591="","", 'New Cycle 2'!B1591),IF($A$20=9, IF('New Cycle 3'!B1591="","", 'New Cycle 3'!B1591),"")))))))))</f>
        <v/>
      </c>
      <c r="R1591" s="32" t="str">
        <f>IF($A$20=1,IF(UDDS!D1591="","",UDDS!D1591),IF($A$20=2,IF('FTP-75'!D1591="","",'FTP-75'!D1591),IF($A$20=3, IF('US06'!D1591="","",'US06'!D1591),IF($A$20=4, IF(NEDC!C1591="","", NEDC!C1591),IF($A$20=5, IF('JPN10-15'!C1591="","",'JPN10-15'!C1591),IF($A$20=6, IF(WLTC!D1591="","", WLTC!D1591),IF($A$20=7, IF('New Cycle 1'!C1591="","", 'New Cycle 1'!C1591),IF($A$20=8, IF('New Cycle 2'!C1591="","", 'New Cycle 2'!C1591),IF($A$20=9, IF('New Cycle 3'!C1591="","", 'New Cycle 3'!C1591),"")))))))))</f>
        <v/>
      </c>
      <c r="S1591" s="32" t="str">
        <f>IF($A$20=1,IF(UDDS!E1591="","",UDDS!E1591),IF($A$20=2,IF('FTP-75'!E1591="","",'FTP-75'!E1591),IF($A$20=3, IF('US06'!E1591="","",'US06'!E1591),IF($A$20=4, IF(NEDC!D1591="","", NEDC!D1591),IF($A$20=5, IF('JPN10-15'!D1591="","",'JPN10-15'!D1591),IF($A$20=6, IF(WLTC!E1591="","", WLTC!E1591),IF($A$20=7, IF('New Cycle 1'!D1591="","", 'New Cycle 1'!D1591),IF($A$20=8, IF('New Cycle 2'!D1591="","", 'New Cycle 2'!D1591),IF($A$20=9, IF('New Cycle 3'!D1591="","", 'New Cycle 3'!D1591),"")))))))))</f>
        <v/>
      </c>
      <c r="T1591" s="32" t="str">
        <f>IF($A$20=1,IF(UDDS!F1591="","",UDDS!F1591),IF($A$20=2,IF('FTP-75'!F1591="","",'FTP-75'!F1591),IF($A$20=3, IF('US06'!F1591="","",'US06'!F1591),IF($A$20=4, IF(NEDC!E1591="","", NEDC!E1591),IF($A$20=5, IF('JPN10-15'!E1591="","",'JPN10-15'!E1591),IF($A$20=6, IF(WLTC!F1591="","", WLTC!F1591),IF($A$20=7, IF('New Cycle 1'!E1591="","", 'New Cycle 1'!E1591),IF($A$20=8, IF('New Cycle 2'!E1591="","", 'New Cycle 2'!E1591),IF($A$20=9, IF('New Cycle 3'!E1591="","", 'New Cycle 3'!E1591),"")))))))))</f>
        <v/>
      </c>
      <c r="U1591" s="32" t="str">
        <f>IF($A$20=1,IF(UDDS!G1591="","",UDDS!G1591),IF($A$20=2,IF('FTP-75'!G1591="","",'FTP-75'!G1591),IF($A$20=3, IF('US06'!G1591="","",'US06'!G1591),IF($A$20=4, IF(NEDC!F1591="","", NEDC!F1591),IF($A$20=5, IF('JPN10-15'!F1591="","",'JPN10-15'!F1591),IF($A$20=6, IF(WLTC!G1591="","", WLTC!G1591),IF($A$20=7, IF('New Cycle 1'!F1591="","", 'New Cycle 1'!F1591),IF($A$20=8, IF('New Cycle 2'!F1591="","", 'New Cycle 2'!F1591),IF($A$20=9, IF('New Cycle 3'!F1591="","", 'New Cycle 3'!F1591),"")))))))))</f>
        <v/>
      </c>
    </row>
    <row r="1592" spans="16:21" x14ac:dyDescent="0.25">
      <c r="P1592" s="8" t="str">
        <f>IF($A$20=1,IF(UDDS!A1592="","",UDDS!A1592),IF($A$20=2,IF('FTP-75'!A1592="","",'FTP-75'!A1592),IF($A$20=3, IF('US06'!A1592="","",'US06'!A1592),IF($A$20=4, IF(NEDC!A1592="","", NEDC!A1592),IF($A$20=5, IF('JPN10-15'!A1592="","",'JPN10-15'!A1592),IF($A$20=6, IF(WLTC!B1592="","", WLTC!B1592),IF($A$20=7, IF('New Cycle 1'!A1592="","", 'New Cycle 1'!A1592),IF($A$20=8, IF('New Cycle 2'!A1592="","", 'New Cycle 3'!A1592),IF($A$20=9, IF('New Cycle 3'!A1592="","", 'New Cycle 3'!A1592),"")))))))))</f>
        <v/>
      </c>
      <c r="Q1592" s="32" t="str">
        <f>IF($A$20=1,IF(UDDS!C1592="","",UDDS!C1592),IF($A$20=2,IF('FTP-75'!C1592="","",'FTP-75'!C1592),IF($A$20=3, IF('US06'!C1592="","",'US06'!C1592),IF($A$20=4, IF(NEDC!B1592="","", NEDC!B1592),IF($A$20=5, IF('JPN10-15'!B1592="","",'JPN10-15'!B1592),IF($A$20=6, IF(WLTC!C1592="","", WLTC!C1592),IF($A$20=7, IF('New Cycle 1'!B1592="","", 'New Cycle 1'!B1592),IF($A$20=8, IF('New Cycle 2'!B1592="","", 'New Cycle 2'!B1592),IF($A$20=9, IF('New Cycle 3'!B1592="","", 'New Cycle 3'!B1592),"")))))))))</f>
        <v/>
      </c>
      <c r="R1592" s="32" t="str">
        <f>IF($A$20=1,IF(UDDS!D1592="","",UDDS!D1592),IF($A$20=2,IF('FTP-75'!D1592="","",'FTP-75'!D1592),IF($A$20=3, IF('US06'!D1592="","",'US06'!D1592),IF($A$20=4, IF(NEDC!C1592="","", NEDC!C1592),IF($A$20=5, IF('JPN10-15'!C1592="","",'JPN10-15'!C1592),IF($A$20=6, IF(WLTC!D1592="","", WLTC!D1592),IF($A$20=7, IF('New Cycle 1'!C1592="","", 'New Cycle 1'!C1592),IF($A$20=8, IF('New Cycle 2'!C1592="","", 'New Cycle 2'!C1592),IF($A$20=9, IF('New Cycle 3'!C1592="","", 'New Cycle 3'!C1592),"")))))))))</f>
        <v/>
      </c>
      <c r="S1592" s="32" t="str">
        <f>IF($A$20=1,IF(UDDS!E1592="","",UDDS!E1592),IF($A$20=2,IF('FTP-75'!E1592="","",'FTP-75'!E1592),IF($A$20=3, IF('US06'!E1592="","",'US06'!E1592),IF($A$20=4, IF(NEDC!D1592="","", NEDC!D1592),IF($A$20=5, IF('JPN10-15'!D1592="","",'JPN10-15'!D1592),IF($A$20=6, IF(WLTC!E1592="","", WLTC!E1592),IF($A$20=7, IF('New Cycle 1'!D1592="","", 'New Cycle 1'!D1592),IF($A$20=8, IF('New Cycle 2'!D1592="","", 'New Cycle 2'!D1592),IF($A$20=9, IF('New Cycle 3'!D1592="","", 'New Cycle 3'!D1592),"")))))))))</f>
        <v/>
      </c>
      <c r="T1592" s="32" t="str">
        <f>IF($A$20=1,IF(UDDS!F1592="","",UDDS!F1592),IF($A$20=2,IF('FTP-75'!F1592="","",'FTP-75'!F1592),IF($A$20=3, IF('US06'!F1592="","",'US06'!F1592),IF($A$20=4, IF(NEDC!E1592="","", NEDC!E1592),IF($A$20=5, IF('JPN10-15'!E1592="","",'JPN10-15'!E1592),IF($A$20=6, IF(WLTC!F1592="","", WLTC!F1592),IF($A$20=7, IF('New Cycle 1'!E1592="","", 'New Cycle 1'!E1592),IF($A$20=8, IF('New Cycle 2'!E1592="","", 'New Cycle 2'!E1592),IF($A$20=9, IF('New Cycle 3'!E1592="","", 'New Cycle 3'!E1592),"")))))))))</f>
        <v/>
      </c>
      <c r="U1592" s="32" t="str">
        <f>IF($A$20=1,IF(UDDS!G1592="","",UDDS!G1592),IF($A$20=2,IF('FTP-75'!G1592="","",'FTP-75'!G1592),IF($A$20=3, IF('US06'!G1592="","",'US06'!G1592),IF($A$20=4, IF(NEDC!F1592="","", NEDC!F1592),IF($A$20=5, IF('JPN10-15'!F1592="","",'JPN10-15'!F1592),IF($A$20=6, IF(WLTC!G1592="","", WLTC!G1592),IF($A$20=7, IF('New Cycle 1'!F1592="","", 'New Cycle 1'!F1592),IF($A$20=8, IF('New Cycle 2'!F1592="","", 'New Cycle 2'!F1592),IF($A$20=9, IF('New Cycle 3'!F1592="","", 'New Cycle 3'!F1592),"")))))))))</f>
        <v/>
      </c>
    </row>
    <row r="1593" spans="16:21" x14ac:dyDescent="0.25">
      <c r="P1593" s="8" t="str">
        <f>IF($A$20=1,IF(UDDS!A1593="","",UDDS!A1593),IF($A$20=2,IF('FTP-75'!A1593="","",'FTP-75'!A1593),IF($A$20=3, IF('US06'!A1593="","",'US06'!A1593),IF($A$20=4, IF(NEDC!A1593="","", NEDC!A1593),IF($A$20=5, IF('JPN10-15'!A1593="","",'JPN10-15'!A1593),IF($A$20=6, IF(WLTC!B1593="","", WLTC!B1593),IF($A$20=7, IF('New Cycle 1'!A1593="","", 'New Cycle 1'!A1593),IF($A$20=8, IF('New Cycle 2'!A1593="","", 'New Cycle 3'!A1593),IF($A$20=9, IF('New Cycle 3'!A1593="","", 'New Cycle 3'!A1593),"")))))))))</f>
        <v/>
      </c>
      <c r="Q1593" s="32" t="str">
        <f>IF($A$20=1,IF(UDDS!C1593="","",UDDS!C1593),IF($A$20=2,IF('FTP-75'!C1593="","",'FTP-75'!C1593),IF($A$20=3, IF('US06'!C1593="","",'US06'!C1593),IF($A$20=4, IF(NEDC!B1593="","", NEDC!B1593),IF($A$20=5, IF('JPN10-15'!B1593="","",'JPN10-15'!B1593),IF($A$20=6, IF(WLTC!C1593="","", WLTC!C1593),IF($A$20=7, IF('New Cycle 1'!B1593="","", 'New Cycle 1'!B1593),IF($A$20=8, IF('New Cycle 2'!B1593="","", 'New Cycle 2'!B1593),IF($A$20=9, IF('New Cycle 3'!B1593="","", 'New Cycle 3'!B1593),"")))))))))</f>
        <v/>
      </c>
      <c r="R1593" s="32" t="str">
        <f>IF($A$20=1,IF(UDDS!D1593="","",UDDS!D1593),IF($A$20=2,IF('FTP-75'!D1593="","",'FTP-75'!D1593),IF($A$20=3, IF('US06'!D1593="","",'US06'!D1593),IF($A$20=4, IF(NEDC!C1593="","", NEDC!C1593),IF($A$20=5, IF('JPN10-15'!C1593="","",'JPN10-15'!C1593),IF($A$20=6, IF(WLTC!D1593="","", WLTC!D1593),IF($A$20=7, IF('New Cycle 1'!C1593="","", 'New Cycle 1'!C1593),IF($A$20=8, IF('New Cycle 2'!C1593="","", 'New Cycle 2'!C1593),IF($A$20=9, IF('New Cycle 3'!C1593="","", 'New Cycle 3'!C1593),"")))))))))</f>
        <v/>
      </c>
      <c r="S1593" s="32" t="str">
        <f>IF($A$20=1,IF(UDDS!E1593="","",UDDS!E1593),IF($A$20=2,IF('FTP-75'!E1593="","",'FTP-75'!E1593),IF($A$20=3, IF('US06'!E1593="","",'US06'!E1593),IF($A$20=4, IF(NEDC!D1593="","", NEDC!D1593),IF($A$20=5, IF('JPN10-15'!D1593="","",'JPN10-15'!D1593),IF($A$20=6, IF(WLTC!E1593="","", WLTC!E1593),IF($A$20=7, IF('New Cycle 1'!D1593="","", 'New Cycle 1'!D1593),IF($A$20=8, IF('New Cycle 2'!D1593="","", 'New Cycle 2'!D1593),IF($A$20=9, IF('New Cycle 3'!D1593="","", 'New Cycle 3'!D1593),"")))))))))</f>
        <v/>
      </c>
      <c r="T1593" s="32" t="str">
        <f>IF($A$20=1,IF(UDDS!F1593="","",UDDS!F1593),IF($A$20=2,IF('FTP-75'!F1593="","",'FTP-75'!F1593),IF($A$20=3, IF('US06'!F1593="","",'US06'!F1593),IF($A$20=4, IF(NEDC!E1593="","", NEDC!E1593),IF($A$20=5, IF('JPN10-15'!E1593="","",'JPN10-15'!E1593),IF($A$20=6, IF(WLTC!F1593="","", WLTC!F1593),IF($A$20=7, IF('New Cycle 1'!E1593="","", 'New Cycle 1'!E1593),IF($A$20=8, IF('New Cycle 2'!E1593="","", 'New Cycle 2'!E1593),IF($A$20=9, IF('New Cycle 3'!E1593="","", 'New Cycle 3'!E1593),"")))))))))</f>
        <v/>
      </c>
      <c r="U1593" s="32" t="str">
        <f>IF($A$20=1,IF(UDDS!G1593="","",UDDS!G1593),IF($A$20=2,IF('FTP-75'!G1593="","",'FTP-75'!G1593),IF($A$20=3, IF('US06'!G1593="","",'US06'!G1593),IF($A$20=4, IF(NEDC!F1593="","", NEDC!F1593),IF($A$20=5, IF('JPN10-15'!F1593="","",'JPN10-15'!F1593),IF($A$20=6, IF(WLTC!G1593="","", WLTC!G1593),IF($A$20=7, IF('New Cycle 1'!F1593="","", 'New Cycle 1'!F1593),IF($A$20=8, IF('New Cycle 2'!F1593="","", 'New Cycle 2'!F1593),IF($A$20=9, IF('New Cycle 3'!F1593="","", 'New Cycle 3'!F1593),"")))))))))</f>
        <v/>
      </c>
    </row>
    <row r="1594" spans="16:21" x14ac:dyDescent="0.25">
      <c r="P1594" s="8" t="str">
        <f>IF($A$20=1,IF(UDDS!A1594="","",UDDS!A1594),IF($A$20=2,IF('FTP-75'!A1594="","",'FTP-75'!A1594),IF($A$20=3, IF('US06'!A1594="","",'US06'!A1594),IF($A$20=4, IF(NEDC!A1594="","", NEDC!A1594),IF($A$20=5, IF('JPN10-15'!A1594="","",'JPN10-15'!A1594),IF($A$20=6, IF(WLTC!B1594="","", WLTC!B1594),IF($A$20=7, IF('New Cycle 1'!A1594="","", 'New Cycle 1'!A1594),IF($A$20=8, IF('New Cycle 2'!A1594="","", 'New Cycle 3'!A1594),IF($A$20=9, IF('New Cycle 3'!A1594="","", 'New Cycle 3'!A1594),"")))))))))</f>
        <v/>
      </c>
      <c r="Q1594" s="32" t="str">
        <f>IF($A$20=1,IF(UDDS!C1594="","",UDDS!C1594),IF($A$20=2,IF('FTP-75'!C1594="","",'FTP-75'!C1594),IF($A$20=3, IF('US06'!C1594="","",'US06'!C1594),IF($A$20=4, IF(NEDC!B1594="","", NEDC!B1594),IF($A$20=5, IF('JPN10-15'!B1594="","",'JPN10-15'!B1594),IF($A$20=6, IF(WLTC!C1594="","", WLTC!C1594),IF($A$20=7, IF('New Cycle 1'!B1594="","", 'New Cycle 1'!B1594),IF($A$20=8, IF('New Cycle 2'!B1594="","", 'New Cycle 2'!B1594),IF($A$20=9, IF('New Cycle 3'!B1594="","", 'New Cycle 3'!B1594),"")))))))))</f>
        <v/>
      </c>
      <c r="R1594" s="32" t="str">
        <f>IF($A$20=1,IF(UDDS!D1594="","",UDDS!D1594),IF($A$20=2,IF('FTP-75'!D1594="","",'FTP-75'!D1594),IF($A$20=3, IF('US06'!D1594="","",'US06'!D1594),IF($A$20=4, IF(NEDC!C1594="","", NEDC!C1594),IF($A$20=5, IF('JPN10-15'!C1594="","",'JPN10-15'!C1594),IF($A$20=6, IF(WLTC!D1594="","", WLTC!D1594),IF($A$20=7, IF('New Cycle 1'!C1594="","", 'New Cycle 1'!C1594),IF($A$20=8, IF('New Cycle 2'!C1594="","", 'New Cycle 2'!C1594),IF($A$20=9, IF('New Cycle 3'!C1594="","", 'New Cycle 3'!C1594),"")))))))))</f>
        <v/>
      </c>
      <c r="S1594" s="32" t="str">
        <f>IF($A$20=1,IF(UDDS!E1594="","",UDDS!E1594),IF($A$20=2,IF('FTP-75'!E1594="","",'FTP-75'!E1594),IF($A$20=3, IF('US06'!E1594="","",'US06'!E1594),IF($A$20=4, IF(NEDC!D1594="","", NEDC!D1594),IF($A$20=5, IF('JPN10-15'!D1594="","",'JPN10-15'!D1594),IF($A$20=6, IF(WLTC!E1594="","", WLTC!E1594),IF($A$20=7, IF('New Cycle 1'!D1594="","", 'New Cycle 1'!D1594),IF($A$20=8, IF('New Cycle 2'!D1594="","", 'New Cycle 2'!D1594),IF($A$20=9, IF('New Cycle 3'!D1594="","", 'New Cycle 3'!D1594),"")))))))))</f>
        <v/>
      </c>
      <c r="T1594" s="32" t="str">
        <f>IF($A$20=1,IF(UDDS!F1594="","",UDDS!F1594),IF($A$20=2,IF('FTP-75'!F1594="","",'FTP-75'!F1594),IF($A$20=3, IF('US06'!F1594="","",'US06'!F1594),IF($A$20=4, IF(NEDC!E1594="","", NEDC!E1594),IF($A$20=5, IF('JPN10-15'!E1594="","",'JPN10-15'!E1594),IF($A$20=6, IF(WLTC!F1594="","", WLTC!F1594),IF($A$20=7, IF('New Cycle 1'!E1594="","", 'New Cycle 1'!E1594),IF($A$20=8, IF('New Cycle 2'!E1594="","", 'New Cycle 2'!E1594),IF($A$20=9, IF('New Cycle 3'!E1594="","", 'New Cycle 3'!E1594),"")))))))))</f>
        <v/>
      </c>
      <c r="U1594" s="32" t="str">
        <f>IF($A$20=1,IF(UDDS!G1594="","",UDDS!G1594),IF($A$20=2,IF('FTP-75'!G1594="","",'FTP-75'!G1594),IF($A$20=3, IF('US06'!G1594="","",'US06'!G1594),IF($A$20=4, IF(NEDC!F1594="","", NEDC!F1594),IF($A$20=5, IF('JPN10-15'!F1594="","",'JPN10-15'!F1594),IF($A$20=6, IF(WLTC!G1594="","", WLTC!G1594),IF($A$20=7, IF('New Cycle 1'!F1594="","", 'New Cycle 1'!F1594),IF($A$20=8, IF('New Cycle 2'!F1594="","", 'New Cycle 2'!F1594),IF($A$20=9, IF('New Cycle 3'!F1594="","", 'New Cycle 3'!F1594),"")))))))))</f>
        <v/>
      </c>
    </row>
    <row r="1595" spans="16:21" x14ac:dyDescent="0.25">
      <c r="P1595" s="8" t="str">
        <f>IF($A$20=1,IF(UDDS!A1595="","",UDDS!A1595),IF($A$20=2,IF('FTP-75'!A1595="","",'FTP-75'!A1595),IF($A$20=3, IF('US06'!A1595="","",'US06'!A1595),IF($A$20=4, IF(NEDC!A1595="","", NEDC!A1595),IF($A$20=5, IF('JPN10-15'!A1595="","",'JPN10-15'!A1595),IF($A$20=6, IF(WLTC!B1595="","", WLTC!B1595),IF($A$20=7, IF('New Cycle 1'!A1595="","", 'New Cycle 1'!A1595),IF($A$20=8, IF('New Cycle 2'!A1595="","", 'New Cycle 3'!A1595),IF($A$20=9, IF('New Cycle 3'!A1595="","", 'New Cycle 3'!A1595),"")))))))))</f>
        <v/>
      </c>
      <c r="Q1595" s="32" t="str">
        <f>IF($A$20=1,IF(UDDS!C1595="","",UDDS!C1595),IF($A$20=2,IF('FTP-75'!C1595="","",'FTP-75'!C1595),IF($A$20=3, IF('US06'!C1595="","",'US06'!C1595),IF($A$20=4, IF(NEDC!B1595="","", NEDC!B1595),IF($A$20=5, IF('JPN10-15'!B1595="","",'JPN10-15'!B1595),IF($A$20=6, IF(WLTC!C1595="","", WLTC!C1595),IF($A$20=7, IF('New Cycle 1'!B1595="","", 'New Cycle 1'!B1595),IF($A$20=8, IF('New Cycle 2'!B1595="","", 'New Cycle 2'!B1595),IF($A$20=9, IF('New Cycle 3'!B1595="","", 'New Cycle 3'!B1595),"")))))))))</f>
        <v/>
      </c>
      <c r="R1595" s="32" t="str">
        <f>IF($A$20=1,IF(UDDS!D1595="","",UDDS!D1595),IF($A$20=2,IF('FTP-75'!D1595="","",'FTP-75'!D1595),IF($A$20=3, IF('US06'!D1595="","",'US06'!D1595),IF($A$20=4, IF(NEDC!C1595="","", NEDC!C1595),IF($A$20=5, IF('JPN10-15'!C1595="","",'JPN10-15'!C1595),IF($A$20=6, IF(WLTC!D1595="","", WLTC!D1595),IF($A$20=7, IF('New Cycle 1'!C1595="","", 'New Cycle 1'!C1595),IF($A$20=8, IF('New Cycle 2'!C1595="","", 'New Cycle 2'!C1595),IF($A$20=9, IF('New Cycle 3'!C1595="","", 'New Cycle 3'!C1595),"")))))))))</f>
        <v/>
      </c>
      <c r="S1595" s="32" t="str">
        <f>IF($A$20=1,IF(UDDS!E1595="","",UDDS!E1595),IF($A$20=2,IF('FTP-75'!E1595="","",'FTP-75'!E1595),IF($A$20=3, IF('US06'!E1595="","",'US06'!E1595),IF($A$20=4, IF(NEDC!D1595="","", NEDC!D1595),IF($A$20=5, IF('JPN10-15'!D1595="","",'JPN10-15'!D1595),IF($A$20=6, IF(WLTC!E1595="","", WLTC!E1595),IF($A$20=7, IF('New Cycle 1'!D1595="","", 'New Cycle 1'!D1595),IF($A$20=8, IF('New Cycle 2'!D1595="","", 'New Cycle 2'!D1595),IF($A$20=9, IF('New Cycle 3'!D1595="","", 'New Cycle 3'!D1595),"")))))))))</f>
        <v/>
      </c>
      <c r="T1595" s="32" t="str">
        <f>IF($A$20=1,IF(UDDS!F1595="","",UDDS!F1595),IF($A$20=2,IF('FTP-75'!F1595="","",'FTP-75'!F1595),IF($A$20=3, IF('US06'!F1595="","",'US06'!F1595),IF($A$20=4, IF(NEDC!E1595="","", NEDC!E1595),IF($A$20=5, IF('JPN10-15'!E1595="","",'JPN10-15'!E1595),IF($A$20=6, IF(WLTC!F1595="","", WLTC!F1595),IF($A$20=7, IF('New Cycle 1'!E1595="","", 'New Cycle 1'!E1595),IF($A$20=8, IF('New Cycle 2'!E1595="","", 'New Cycle 2'!E1595),IF($A$20=9, IF('New Cycle 3'!E1595="","", 'New Cycle 3'!E1595),"")))))))))</f>
        <v/>
      </c>
      <c r="U1595" s="32" t="str">
        <f>IF($A$20=1,IF(UDDS!G1595="","",UDDS!G1595),IF($A$20=2,IF('FTP-75'!G1595="","",'FTP-75'!G1595),IF($A$20=3, IF('US06'!G1595="","",'US06'!G1595),IF($A$20=4, IF(NEDC!F1595="","", NEDC!F1595),IF($A$20=5, IF('JPN10-15'!F1595="","",'JPN10-15'!F1595),IF($A$20=6, IF(WLTC!G1595="","", WLTC!G1595),IF($A$20=7, IF('New Cycle 1'!F1595="","", 'New Cycle 1'!F1595),IF($A$20=8, IF('New Cycle 2'!F1595="","", 'New Cycle 2'!F1595),IF($A$20=9, IF('New Cycle 3'!F1595="","", 'New Cycle 3'!F1595),"")))))))))</f>
        <v/>
      </c>
    </row>
    <row r="1596" spans="16:21" x14ac:dyDescent="0.25">
      <c r="P1596" s="8" t="str">
        <f>IF($A$20=1,IF(UDDS!A1596="","",UDDS!A1596),IF($A$20=2,IF('FTP-75'!A1596="","",'FTP-75'!A1596),IF($A$20=3, IF('US06'!A1596="","",'US06'!A1596),IF($A$20=4, IF(NEDC!A1596="","", NEDC!A1596),IF($A$20=5, IF('JPN10-15'!A1596="","",'JPN10-15'!A1596),IF($A$20=6, IF(WLTC!B1596="","", WLTC!B1596),IF($A$20=7, IF('New Cycle 1'!A1596="","", 'New Cycle 1'!A1596),IF($A$20=8, IF('New Cycle 2'!A1596="","", 'New Cycle 3'!A1596),IF($A$20=9, IF('New Cycle 3'!A1596="","", 'New Cycle 3'!A1596),"")))))))))</f>
        <v/>
      </c>
      <c r="Q1596" s="32" t="str">
        <f>IF($A$20=1,IF(UDDS!C1596="","",UDDS!C1596),IF($A$20=2,IF('FTP-75'!C1596="","",'FTP-75'!C1596),IF($A$20=3, IF('US06'!C1596="","",'US06'!C1596),IF($A$20=4, IF(NEDC!B1596="","", NEDC!B1596),IF($A$20=5, IF('JPN10-15'!B1596="","",'JPN10-15'!B1596),IF($A$20=6, IF(WLTC!C1596="","", WLTC!C1596),IF($A$20=7, IF('New Cycle 1'!B1596="","", 'New Cycle 1'!B1596),IF($A$20=8, IF('New Cycle 2'!B1596="","", 'New Cycle 2'!B1596),IF($A$20=9, IF('New Cycle 3'!B1596="","", 'New Cycle 3'!B1596),"")))))))))</f>
        <v/>
      </c>
      <c r="R1596" s="32" t="str">
        <f>IF($A$20=1,IF(UDDS!D1596="","",UDDS!D1596),IF($A$20=2,IF('FTP-75'!D1596="","",'FTP-75'!D1596),IF($A$20=3, IF('US06'!D1596="","",'US06'!D1596),IF($A$20=4, IF(NEDC!C1596="","", NEDC!C1596),IF($A$20=5, IF('JPN10-15'!C1596="","",'JPN10-15'!C1596),IF($A$20=6, IF(WLTC!D1596="","", WLTC!D1596),IF($A$20=7, IF('New Cycle 1'!C1596="","", 'New Cycle 1'!C1596),IF($A$20=8, IF('New Cycle 2'!C1596="","", 'New Cycle 2'!C1596),IF($A$20=9, IF('New Cycle 3'!C1596="","", 'New Cycle 3'!C1596),"")))))))))</f>
        <v/>
      </c>
      <c r="S1596" s="32" t="str">
        <f>IF($A$20=1,IF(UDDS!E1596="","",UDDS!E1596),IF($A$20=2,IF('FTP-75'!E1596="","",'FTP-75'!E1596),IF($A$20=3, IF('US06'!E1596="","",'US06'!E1596),IF($A$20=4, IF(NEDC!D1596="","", NEDC!D1596),IF($A$20=5, IF('JPN10-15'!D1596="","",'JPN10-15'!D1596),IF($A$20=6, IF(WLTC!E1596="","", WLTC!E1596),IF($A$20=7, IF('New Cycle 1'!D1596="","", 'New Cycle 1'!D1596),IF($A$20=8, IF('New Cycle 2'!D1596="","", 'New Cycle 2'!D1596),IF($A$20=9, IF('New Cycle 3'!D1596="","", 'New Cycle 3'!D1596),"")))))))))</f>
        <v/>
      </c>
      <c r="T1596" s="32" t="str">
        <f>IF($A$20=1,IF(UDDS!F1596="","",UDDS!F1596),IF($A$20=2,IF('FTP-75'!F1596="","",'FTP-75'!F1596),IF($A$20=3, IF('US06'!F1596="","",'US06'!F1596),IF($A$20=4, IF(NEDC!E1596="","", NEDC!E1596),IF($A$20=5, IF('JPN10-15'!E1596="","",'JPN10-15'!E1596),IF($A$20=6, IF(WLTC!F1596="","", WLTC!F1596),IF($A$20=7, IF('New Cycle 1'!E1596="","", 'New Cycle 1'!E1596),IF($A$20=8, IF('New Cycle 2'!E1596="","", 'New Cycle 2'!E1596),IF($A$20=9, IF('New Cycle 3'!E1596="","", 'New Cycle 3'!E1596),"")))))))))</f>
        <v/>
      </c>
      <c r="U1596" s="32" t="str">
        <f>IF($A$20=1,IF(UDDS!G1596="","",UDDS!G1596),IF($A$20=2,IF('FTP-75'!G1596="","",'FTP-75'!G1596),IF($A$20=3, IF('US06'!G1596="","",'US06'!G1596),IF($A$20=4, IF(NEDC!F1596="","", NEDC!F1596),IF($A$20=5, IF('JPN10-15'!F1596="","",'JPN10-15'!F1596),IF($A$20=6, IF(WLTC!G1596="","", WLTC!G1596),IF($A$20=7, IF('New Cycle 1'!F1596="","", 'New Cycle 1'!F1596),IF($A$20=8, IF('New Cycle 2'!F1596="","", 'New Cycle 2'!F1596),IF($A$20=9, IF('New Cycle 3'!F1596="","", 'New Cycle 3'!F1596),"")))))))))</f>
        <v/>
      </c>
    </row>
    <row r="1597" spans="16:21" x14ac:dyDescent="0.25">
      <c r="P1597" s="8" t="str">
        <f>IF($A$20=1,IF(UDDS!A1597="","",UDDS!A1597),IF($A$20=2,IF('FTP-75'!A1597="","",'FTP-75'!A1597),IF($A$20=3, IF('US06'!A1597="","",'US06'!A1597),IF($A$20=4, IF(NEDC!A1597="","", NEDC!A1597),IF($A$20=5, IF('JPN10-15'!A1597="","",'JPN10-15'!A1597),IF($A$20=6, IF(WLTC!B1597="","", WLTC!B1597),IF($A$20=7, IF('New Cycle 1'!A1597="","", 'New Cycle 1'!A1597),IF($A$20=8, IF('New Cycle 2'!A1597="","", 'New Cycle 3'!A1597),IF($A$20=9, IF('New Cycle 3'!A1597="","", 'New Cycle 3'!A1597),"")))))))))</f>
        <v/>
      </c>
      <c r="Q1597" s="32" t="str">
        <f>IF($A$20=1,IF(UDDS!C1597="","",UDDS!C1597),IF($A$20=2,IF('FTP-75'!C1597="","",'FTP-75'!C1597),IF($A$20=3, IF('US06'!C1597="","",'US06'!C1597),IF($A$20=4, IF(NEDC!B1597="","", NEDC!B1597),IF($A$20=5, IF('JPN10-15'!B1597="","",'JPN10-15'!B1597),IF($A$20=6, IF(WLTC!C1597="","", WLTC!C1597),IF($A$20=7, IF('New Cycle 1'!B1597="","", 'New Cycle 1'!B1597),IF($A$20=8, IF('New Cycle 2'!B1597="","", 'New Cycle 2'!B1597),IF($A$20=9, IF('New Cycle 3'!B1597="","", 'New Cycle 3'!B1597),"")))))))))</f>
        <v/>
      </c>
      <c r="R1597" s="32" t="str">
        <f>IF($A$20=1,IF(UDDS!D1597="","",UDDS!D1597),IF($A$20=2,IF('FTP-75'!D1597="","",'FTP-75'!D1597),IF($A$20=3, IF('US06'!D1597="","",'US06'!D1597),IF($A$20=4, IF(NEDC!C1597="","", NEDC!C1597),IF($A$20=5, IF('JPN10-15'!C1597="","",'JPN10-15'!C1597),IF($A$20=6, IF(WLTC!D1597="","", WLTC!D1597),IF($A$20=7, IF('New Cycle 1'!C1597="","", 'New Cycle 1'!C1597),IF($A$20=8, IF('New Cycle 2'!C1597="","", 'New Cycle 2'!C1597),IF($A$20=9, IF('New Cycle 3'!C1597="","", 'New Cycle 3'!C1597),"")))))))))</f>
        <v/>
      </c>
      <c r="S1597" s="32" t="str">
        <f>IF($A$20=1,IF(UDDS!E1597="","",UDDS!E1597),IF($A$20=2,IF('FTP-75'!E1597="","",'FTP-75'!E1597),IF($A$20=3, IF('US06'!E1597="","",'US06'!E1597),IF($A$20=4, IF(NEDC!D1597="","", NEDC!D1597),IF($A$20=5, IF('JPN10-15'!D1597="","",'JPN10-15'!D1597),IF($A$20=6, IF(WLTC!E1597="","", WLTC!E1597),IF($A$20=7, IF('New Cycle 1'!D1597="","", 'New Cycle 1'!D1597),IF($A$20=8, IF('New Cycle 2'!D1597="","", 'New Cycle 2'!D1597),IF($A$20=9, IF('New Cycle 3'!D1597="","", 'New Cycle 3'!D1597),"")))))))))</f>
        <v/>
      </c>
      <c r="T1597" s="32" t="str">
        <f>IF($A$20=1,IF(UDDS!F1597="","",UDDS!F1597),IF($A$20=2,IF('FTP-75'!F1597="","",'FTP-75'!F1597),IF($A$20=3, IF('US06'!F1597="","",'US06'!F1597),IF($A$20=4, IF(NEDC!E1597="","", NEDC!E1597),IF($A$20=5, IF('JPN10-15'!E1597="","",'JPN10-15'!E1597),IF($A$20=6, IF(WLTC!F1597="","", WLTC!F1597),IF($A$20=7, IF('New Cycle 1'!E1597="","", 'New Cycle 1'!E1597),IF($A$20=8, IF('New Cycle 2'!E1597="","", 'New Cycle 2'!E1597),IF($A$20=9, IF('New Cycle 3'!E1597="","", 'New Cycle 3'!E1597),"")))))))))</f>
        <v/>
      </c>
      <c r="U1597" s="32" t="str">
        <f>IF($A$20=1,IF(UDDS!G1597="","",UDDS!G1597),IF($A$20=2,IF('FTP-75'!G1597="","",'FTP-75'!G1597),IF($A$20=3, IF('US06'!G1597="","",'US06'!G1597),IF($A$20=4, IF(NEDC!F1597="","", NEDC!F1597),IF($A$20=5, IF('JPN10-15'!F1597="","",'JPN10-15'!F1597),IF($A$20=6, IF(WLTC!G1597="","", WLTC!G1597),IF($A$20=7, IF('New Cycle 1'!F1597="","", 'New Cycle 1'!F1597),IF($A$20=8, IF('New Cycle 2'!F1597="","", 'New Cycle 2'!F1597),IF($A$20=9, IF('New Cycle 3'!F1597="","", 'New Cycle 3'!F1597),"")))))))))</f>
        <v/>
      </c>
    </row>
    <row r="1598" spans="16:21" x14ac:dyDescent="0.25">
      <c r="P1598" s="8" t="str">
        <f>IF($A$20=1,IF(UDDS!A1598="","",UDDS!A1598),IF($A$20=2,IF('FTP-75'!A1598="","",'FTP-75'!A1598),IF($A$20=3, IF('US06'!A1598="","",'US06'!A1598),IF($A$20=4, IF(NEDC!A1598="","", NEDC!A1598),IF($A$20=5, IF('JPN10-15'!A1598="","",'JPN10-15'!A1598),IF($A$20=6, IF(WLTC!B1598="","", WLTC!B1598),IF($A$20=7, IF('New Cycle 1'!A1598="","", 'New Cycle 1'!A1598),IF($A$20=8, IF('New Cycle 2'!A1598="","", 'New Cycle 3'!A1598),IF($A$20=9, IF('New Cycle 3'!A1598="","", 'New Cycle 3'!A1598),"")))))))))</f>
        <v/>
      </c>
      <c r="Q1598" s="32" t="str">
        <f>IF($A$20=1,IF(UDDS!C1598="","",UDDS!C1598),IF($A$20=2,IF('FTP-75'!C1598="","",'FTP-75'!C1598),IF($A$20=3, IF('US06'!C1598="","",'US06'!C1598),IF($A$20=4, IF(NEDC!B1598="","", NEDC!B1598),IF($A$20=5, IF('JPN10-15'!B1598="","",'JPN10-15'!B1598),IF($A$20=6, IF(WLTC!C1598="","", WLTC!C1598),IF($A$20=7, IF('New Cycle 1'!B1598="","", 'New Cycle 1'!B1598),IF($A$20=8, IF('New Cycle 2'!B1598="","", 'New Cycle 2'!B1598),IF($A$20=9, IF('New Cycle 3'!B1598="","", 'New Cycle 3'!B1598),"")))))))))</f>
        <v/>
      </c>
      <c r="R1598" s="32" t="str">
        <f>IF($A$20=1,IF(UDDS!D1598="","",UDDS!D1598),IF($A$20=2,IF('FTP-75'!D1598="","",'FTP-75'!D1598),IF($A$20=3, IF('US06'!D1598="","",'US06'!D1598),IF($A$20=4, IF(NEDC!C1598="","", NEDC!C1598),IF($A$20=5, IF('JPN10-15'!C1598="","",'JPN10-15'!C1598),IF($A$20=6, IF(WLTC!D1598="","", WLTC!D1598),IF($A$20=7, IF('New Cycle 1'!C1598="","", 'New Cycle 1'!C1598),IF($A$20=8, IF('New Cycle 2'!C1598="","", 'New Cycle 2'!C1598),IF($A$20=9, IF('New Cycle 3'!C1598="","", 'New Cycle 3'!C1598),"")))))))))</f>
        <v/>
      </c>
      <c r="S1598" s="32" t="str">
        <f>IF($A$20=1,IF(UDDS!E1598="","",UDDS!E1598),IF($A$20=2,IF('FTP-75'!E1598="","",'FTP-75'!E1598),IF($A$20=3, IF('US06'!E1598="","",'US06'!E1598),IF($A$20=4, IF(NEDC!D1598="","", NEDC!D1598),IF($A$20=5, IF('JPN10-15'!D1598="","",'JPN10-15'!D1598),IF($A$20=6, IF(WLTC!E1598="","", WLTC!E1598),IF($A$20=7, IF('New Cycle 1'!D1598="","", 'New Cycle 1'!D1598),IF($A$20=8, IF('New Cycle 2'!D1598="","", 'New Cycle 2'!D1598),IF($A$20=9, IF('New Cycle 3'!D1598="","", 'New Cycle 3'!D1598),"")))))))))</f>
        <v/>
      </c>
      <c r="T1598" s="32" t="str">
        <f>IF($A$20=1,IF(UDDS!F1598="","",UDDS!F1598),IF($A$20=2,IF('FTP-75'!F1598="","",'FTP-75'!F1598),IF($A$20=3, IF('US06'!F1598="","",'US06'!F1598),IF($A$20=4, IF(NEDC!E1598="","", NEDC!E1598),IF($A$20=5, IF('JPN10-15'!E1598="","",'JPN10-15'!E1598),IF($A$20=6, IF(WLTC!F1598="","", WLTC!F1598),IF($A$20=7, IF('New Cycle 1'!E1598="","", 'New Cycle 1'!E1598),IF($A$20=8, IF('New Cycle 2'!E1598="","", 'New Cycle 2'!E1598),IF($A$20=9, IF('New Cycle 3'!E1598="","", 'New Cycle 3'!E1598),"")))))))))</f>
        <v/>
      </c>
      <c r="U1598" s="32" t="str">
        <f>IF($A$20=1,IF(UDDS!G1598="","",UDDS!G1598),IF($A$20=2,IF('FTP-75'!G1598="","",'FTP-75'!G1598),IF($A$20=3, IF('US06'!G1598="","",'US06'!G1598),IF($A$20=4, IF(NEDC!F1598="","", NEDC!F1598),IF($A$20=5, IF('JPN10-15'!F1598="","",'JPN10-15'!F1598),IF($A$20=6, IF(WLTC!G1598="","", WLTC!G1598),IF($A$20=7, IF('New Cycle 1'!F1598="","", 'New Cycle 1'!F1598),IF($A$20=8, IF('New Cycle 2'!F1598="","", 'New Cycle 2'!F1598),IF($A$20=9, IF('New Cycle 3'!F1598="","", 'New Cycle 3'!F1598),"")))))))))</f>
        <v/>
      </c>
    </row>
    <row r="1599" spans="16:21" x14ac:dyDescent="0.25">
      <c r="P1599" s="8" t="str">
        <f>IF($A$20=1,IF(UDDS!A1599="","",UDDS!A1599),IF($A$20=2,IF('FTP-75'!A1599="","",'FTP-75'!A1599),IF($A$20=3, IF('US06'!A1599="","",'US06'!A1599),IF($A$20=4, IF(NEDC!A1599="","", NEDC!A1599),IF($A$20=5, IF('JPN10-15'!A1599="","",'JPN10-15'!A1599),IF($A$20=6, IF(WLTC!B1599="","", WLTC!B1599),IF($A$20=7, IF('New Cycle 1'!A1599="","", 'New Cycle 1'!A1599),IF($A$20=8, IF('New Cycle 2'!A1599="","", 'New Cycle 3'!A1599),IF($A$20=9, IF('New Cycle 3'!A1599="","", 'New Cycle 3'!A1599),"")))))))))</f>
        <v/>
      </c>
      <c r="Q1599" s="32" t="str">
        <f>IF($A$20=1,IF(UDDS!C1599="","",UDDS!C1599),IF($A$20=2,IF('FTP-75'!C1599="","",'FTP-75'!C1599),IF($A$20=3, IF('US06'!C1599="","",'US06'!C1599),IF($A$20=4, IF(NEDC!B1599="","", NEDC!B1599),IF($A$20=5, IF('JPN10-15'!B1599="","",'JPN10-15'!B1599),IF($A$20=6, IF(WLTC!C1599="","", WLTC!C1599),IF($A$20=7, IF('New Cycle 1'!B1599="","", 'New Cycle 1'!B1599),IF($A$20=8, IF('New Cycle 2'!B1599="","", 'New Cycle 2'!B1599),IF($A$20=9, IF('New Cycle 3'!B1599="","", 'New Cycle 3'!B1599),"")))))))))</f>
        <v/>
      </c>
      <c r="R1599" s="32" t="str">
        <f>IF($A$20=1,IF(UDDS!D1599="","",UDDS!D1599),IF($A$20=2,IF('FTP-75'!D1599="","",'FTP-75'!D1599),IF($A$20=3, IF('US06'!D1599="","",'US06'!D1599),IF($A$20=4, IF(NEDC!C1599="","", NEDC!C1599),IF($A$20=5, IF('JPN10-15'!C1599="","",'JPN10-15'!C1599),IF($A$20=6, IF(WLTC!D1599="","", WLTC!D1599),IF($A$20=7, IF('New Cycle 1'!C1599="","", 'New Cycle 1'!C1599),IF($A$20=8, IF('New Cycle 2'!C1599="","", 'New Cycle 2'!C1599),IF($A$20=9, IF('New Cycle 3'!C1599="","", 'New Cycle 3'!C1599),"")))))))))</f>
        <v/>
      </c>
      <c r="S1599" s="32" t="str">
        <f>IF($A$20=1,IF(UDDS!E1599="","",UDDS!E1599),IF($A$20=2,IF('FTP-75'!E1599="","",'FTP-75'!E1599),IF($A$20=3, IF('US06'!E1599="","",'US06'!E1599),IF($A$20=4, IF(NEDC!D1599="","", NEDC!D1599),IF($A$20=5, IF('JPN10-15'!D1599="","",'JPN10-15'!D1599),IF($A$20=6, IF(WLTC!E1599="","", WLTC!E1599),IF($A$20=7, IF('New Cycle 1'!D1599="","", 'New Cycle 1'!D1599),IF($A$20=8, IF('New Cycle 2'!D1599="","", 'New Cycle 2'!D1599),IF($A$20=9, IF('New Cycle 3'!D1599="","", 'New Cycle 3'!D1599),"")))))))))</f>
        <v/>
      </c>
      <c r="T1599" s="32" t="str">
        <f>IF($A$20=1,IF(UDDS!F1599="","",UDDS!F1599),IF($A$20=2,IF('FTP-75'!F1599="","",'FTP-75'!F1599),IF($A$20=3, IF('US06'!F1599="","",'US06'!F1599),IF($A$20=4, IF(NEDC!E1599="","", NEDC!E1599),IF($A$20=5, IF('JPN10-15'!E1599="","",'JPN10-15'!E1599),IF($A$20=6, IF(WLTC!F1599="","", WLTC!F1599),IF($A$20=7, IF('New Cycle 1'!E1599="","", 'New Cycle 1'!E1599),IF($A$20=8, IF('New Cycle 2'!E1599="","", 'New Cycle 2'!E1599),IF($A$20=9, IF('New Cycle 3'!E1599="","", 'New Cycle 3'!E1599),"")))))))))</f>
        <v/>
      </c>
      <c r="U1599" s="32" t="str">
        <f>IF($A$20=1,IF(UDDS!G1599="","",UDDS!G1599),IF($A$20=2,IF('FTP-75'!G1599="","",'FTP-75'!G1599),IF($A$20=3, IF('US06'!G1599="","",'US06'!G1599),IF($A$20=4, IF(NEDC!F1599="","", NEDC!F1599),IF($A$20=5, IF('JPN10-15'!F1599="","",'JPN10-15'!F1599),IF($A$20=6, IF(WLTC!G1599="","", WLTC!G1599),IF($A$20=7, IF('New Cycle 1'!F1599="","", 'New Cycle 1'!F1599),IF($A$20=8, IF('New Cycle 2'!F1599="","", 'New Cycle 2'!F1599),IF($A$20=9, IF('New Cycle 3'!F1599="","", 'New Cycle 3'!F1599),"")))))))))</f>
        <v/>
      </c>
    </row>
    <row r="1600" spans="16:21" x14ac:dyDescent="0.25">
      <c r="P1600" s="8" t="str">
        <f>IF($A$20=1,IF(UDDS!A1600="","",UDDS!A1600),IF($A$20=2,IF('FTP-75'!A1600="","",'FTP-75'!A1600),IF($A$20=3, IF('US06'!A1600="","",'US06'!A1600),IF($A$20=4, IF(NEDC!A1600="","", NEDC!A1600),IF($A$20=5, IF('JPN10-15'!A1600="","",'JPN10-15'!A1600),IF($A$20=6, IF(WLTC!B1600="","", WLTC!B1600),IF($A$20=7, IF('New Cycle 1'!A1600="","", 'New Cycle 1'!A1600),IF($A$20=8, IF('New Cycle 2'!A1600="","", 'New Cycle 3'!A1600),IF($A$20=9, IF('New Cycle 3'!A1600="","", 'New Cycle 3'!A1600),"")))))))))</f>
        <v/>
      </c>
      <c r="Q1600" s="32" t="str">
        <f>IF($A$20=1,IF(UDDS!C1600="","",UDDS!C1600),IF($A$20=2,IF('FTP-75'!C1600="","",'FTP-75'!C1600),IF($A$20=3, IF('US06'!C1600="","",'US06'!C1600),IF($A$20=4, IF(NEDC!B1600="","", NEDC!B1600),IF($A$20=5, IF('JPN10-15'!B1600="","",'JPN10-15'!B1600),IF($A$20=6, IF(WLTC!C1600="","", WLTC!C1600),IF($A$20=7, IF('New Cycle 1'!B1600="","", 'New Cycle 1'!B1600),IF($A$20=8, IF('New Cycle 2'!B1600="","", 'New Cycle 2'!B1600),IF($A$20=9, IF('New Cycle 3'!B1600="","", 'New Cycle 3'!B1600),"")))))))))</f>
        <v/>
      </c>
      <c r="R1600" s="32" t="str">
        <f>IF($A$20=1,IF(UDDS!D1600="","",UDDS!D1600),IF($A$20=2,IF('FTP-75'!D1600="","",'FTP-75'!D1600),IF($A$20=3, IF('US06'!D1600="","",'US06'!D1600),IF($A$20=4, IF(NEDC!C1600="","", NEDC!C1600),IF($A$20=5, IF('JPN10-15'!C1600="","",'JPN10-15'!C1600),IF($A$20=6, IF(WLTC!D1600="","", WLTC!D1600),IF($A$20=7, IF('New Cycle 1'!C1600="","", 'New Cycle 1'!C1600),IF($A$20=8, IF('New Cycle 2'!C1600="","", 'New Cycle 2'!C1600),IF($A$20=9, IF('New Cycle 3'!C1600="","", 'New Cycle 3'!C1600),"")))))))))</f>
        <v/>
      </c>
      <c r="S1600" s="32" t="str">
        <f>IF($A$20=1,IF(UDDS!E1600="","",UDDS!E1600),IF($A$20=2,IF('FTP-75'!E1600="","",'FTP-75'!E1600),IF($A$20=3, IF('US06'!E1600="","",'US06'!E1600),IF($A$20=4, IF(NEDC!D1600="","", NEDC!D1600),IF($A$20=5, IF('JPN10-15'!D1600="","",'JPN10-15'!D1600),IF($A$20=6, IF(WLTC!E1600="","", WLTC!E1600),IF($A$20=7, IF('New Cycle 1'!D1600="","", 'New Cycle 1'!D1600),IF($A$20=8, IF('New Cycle 2'!D1600="","", 'New Cycle 2'!D1600),IF($A$20=9, IF('New Cycle 3'!D1600="","", 'New Cycle 3'!D1600),"")))))))))</f>
        <v/>
      </c>
      <c r="T1600" s="32" t="str">
        <f>IF($A$20=1,IF(UDDS!F1600="","",UDDS!F1600),IF($A$20=2,IF('FTP-75'!F1600="","",'FTP-75'!F1600),IF($A$20=3, IF('US06'!F1600="","",'US06'!F1600),IF($A$20=4, IF(NEDC!E1600="","", NEDC!E1600),IF($A$20=5, IF('JPN10-15'!E1600="","",'JPN10-15'!E1600),IF($A$20=6, IF(WLTC!F1600="","", WLTC!F1600),IF($A$20=7, IF('New Cycle 1'!E1600="","", 'New Cycle 1'!E1600),IF($A$20=8, IF('New Cycle 2'!E1600="","", 'New Cycle 2'!E1600),IF($A$20=9, IF('New Cycle 3'!E1600="","", 'New Cycle 3'!E1600),"")))))))))</f>
        <v/>
      </c>
      <c r="U1600" s="32" t="str">
        <f>IF($A$20=1,IF(UDDS!G1600="","",UDDS!G1600),IF($A$20=2,IF('FTP-75'!G1600="","",'FTP-75'!G1600),IF($A$20=3, IF('US06'!G1600="","",'US06'!G1600),IF($A$20=4, IF(NEDC!F1600="","", NEDC!F1600),IF($A$20=5, IF('JPN10-15'!F1600="","",'JPN10-15'!F1600),IF($A$20=6, IF(WLTC!G1600="","", WLTC!G1600),IF($A$20=7, IF('New Cycle 1'!F1600="","", 'New Cycle 1'!F1600),IF($A$20=8, IF('New Cycle 2'!F1600="","", 'New Cycle 2'!F1600),IF($A$20=9, IF('New Cycle 3'!F1600="","", 'New Cycle 3'!F1600),"")))))))))</f>
        <v/>
      </c>
    </row>
    <row r="1601" spans="16:21" x14ac:dyDescent="0.25">
      <c r="P1601" s="8" t="str">
        <f>IF($A$20=1,IF(UDDS!A1601="","",UDDS!A1601),IF($A$20=2,IF('FTP-75'!A1601="","",'FTP-75'!A1601),IF($A$20=3, IF('US06'!A1601="","",'US06'!A1601),IF($A$20=4, IF(NEDC!A1601="","", NEDC!A1601),IF($A$20=5, IF('JPN10-15'!A1601="","",'JPN10-15'!A1601),IF($A$20=6, IF(WLTC!B1601="","", WLTC!B1601),IF($A$20=7, IF('New Cycle 1'!A1601="","", 'New Cycle 1'!A1601),IF($A$20=8, IF('New Cycle 2'!A1601="","", 'New Cycle 3'!A1601),IF($A$20=9, IF('New Cycle 3'!A1601="","", 'New Cycle 3'!A1601),"")))))))))</f>
        <v/>
      </c>
      <c r="Q1601" s="32" t="str">
        <f>IF($A$20=1,IF(UDDS!C1601="","",UDDS!C1601),IF($A$20=2,IF('FTP-75'!C1601="","",'FTP-75'!C1601),IF($A$20=3, IF('US06'!C1601="","",'US06'!C1601),IF($A$20=4, IF(NEDC!B1601="","", NEDC!B1601),IF($A$20=5, IF('JPN10-15'!B1601="","",'JPN10-15'!B1601),IF($A$20=6, IF(WLTC!C1601="","", WLTC!C1601),IF($A$20=7, IF('New Cycle 1'!B1601="","", 'New Cycle 1'!B1601),IF($A$20=8, IF('New Cycle 2'!B1601="","", 'New Cycle 2'!B1601),IF($A$20=9, IF('New Cycle 3'!B1601="","", 'New Cycle 3'!B1601),"")))))))))</f>
        <v/>
      </c>
      <c r="R1601" s="32" t="str">
        <f>IF($A$20=1,IF(UDDS!D1601="","",UDDS!D1601),IF($A$20=2,IF('FTP-75'!D1601="","",'FTP-75'!D1601),IF($A$20=3, IF('US06'!D1601="","",'US06'!D1601),IF($A$20=4, IF(NEDC!C1601="","", NEDC!C1601),IF($A$20=5, IF('JPN10-15'!C1601="","",'JPN10-15'!C1601),IF($A$20=6, IF(WLTC!D1601="","", WLTC!D1601),IF($A$20=7, IF('New Cycle 1'!C1601="","", 'New Cycle 1'!C1601),IF($A$20=8, IF('New Cycle 2'!C1601="","", 'New Cycle 2'!C1601),IF($A$20=9, IF('New Cycle 3'!C1601="","", 'New Cycle 3'!C1601),"")))))))))</f>
        <v/>
      </c>
      <c r="S1601" s="32" t="str">
        <f>IF($A$20=1,IF(UDDS!E1601="","",UDDS!E1601),IF($A$20=2,IF('FTP-75'!E1601="","",'FTP-75'!E1601),IF($A$20=3, IF('US06'!E1601="","",'US06'!E1601),IF($A$20=4, IF(NEDC!D1601="","", NEDC!D1601),IF($A$20=5, IF('JPN10-15'!D1601="","",'JPN10-15'!D1601),IF($A$20=6, IF(WLTC!E1601="","", WLTC!E1601),IF($A$20=7, IF('New Cycle 1'!D1601="","", 'New Cycle 1'!D1601),IF($A$20=8, IF('New Cycle 2'!D1601="","", 'New Cycle 2'!D1601),IF($A$20=9, IF('New Cycle 3'!D1601="","", 'New Cycle 3'!D1601),"")))))))))</f>
        <v/>
      </c>
      <c r="T1601" s="32" t="str">
        <f>IF($A$20=1,IF(UDDS!F1601="","",UDDS!F1601),IF($A$20=2,IF('FTP-75'!F1601="","",'FTP-75'!F1601),IF($A$20=3, IF('US06'!F1601="","",'US06'!F1601),IF($A$20=4, IF(NEDC!E1601="","", NEDC!E1601),IF($A$20=5, IF('JPN10-15'!E1601="","",'JPN10-15'!E1601),IF($A$20=6, IF(WLTC!F1601="","", WLTC!F1601),IF($A$20=7, IF('New Cycle 1'!E1601="","", 'New Cycle 1'!E1601),IF($A$20=8, IF('New Cycle 2'!E1601="","", 'New Cycle 2'!E1601),IF($A$20=9, IF('New Cycle 3'!E1601="","", 'New Cycle 3'!E1601),"")))))))))</f>
        <v/>
      </c>
      <c r="U1601" s="32" t="str">
        <f>IF($A$20=1,IF(UDDS!G1601="","",UDDS!G1601),IF($A$20=2,IF('FTP-75'!G1601="","",'FTP-75'!G1601),IF($A$20=3, IF('US06'!G1601="","",'US06'!G1601),IF($A$20=4, IF(NEDC!F1601="","", NEDC!F1601),IF($A$20=5, IF('JPN10-15'!F1601="","",'JPN10-15'!F1601),IF($A$20=6, IF(WLTC!G1601="","", WLTC!G1601),IF($A$20=7, IF('New Cycle 1'!F1601="","", 'New Cycle 1'!F1601),IF($A$20=8, IF('New Cycle 2'!F1601="","", 'New Cycle 2'!F1601),IF($A$20=9, IF('New Cycle 3'!F1601="","", 'New Cycle 3'!F1601),"")))))))))</f>
        <v/>
      </c>
    </row>
    <row r="1602" spans="16:21" x14ac:dyDescent="0.25">
      <c r="P1602" s="8" t="str">
        <f>IF($A$20=1,IF(UDDS!A1602="","",UDDS!A1602),IF($A$20=2,IF('FTP-75'!A1602="","",'FTP-75'!A1602),IF($A$20=3, IF('US06'!A1602="","",'US06'!A1602),IF($A$20=4, IF(NEDC!A1602="","", NEDC!A1602),IF($A$20=5, IF('JPN10-15'!A1602="","",'JPN10-15'!A1602),IF($A$20=6, IF(WLTC!B1602="","", WLTC!B1602),IF($A$20=7, IF('New Cycle 1'!A1602="","", 'New Cycle 1'!A1602),IF($A$20=8, IF('New Cycle 2'!A1602="","", 'New Cycle 3'!A1602),IF($A$20=9, IF('New Cycle 3'!A1602="","", 'New Cycle 3'!A1602),"")))))))))</f>
        <v/>
      </c>
      <c r="Q1602" s="32" t="str">
        <f>IF($A$20=1,IF(UDDS!C1602="","",UDDS!C1602),IF($A$20=2,IF('FTP-75'!C1602="","",'FTP-75'!C1602),IF($A$20=3, IF('US06'!C1602="","",'US06'!C1602),IF($A$20=4, IF(NEDC!B1602="","", NEDC!B1602),IF($A$20=5, IF('JPN10-15'!B1602="","",'JPN10-15'!B1602),IF($A$20=6, IF(WLTC!C1602="","", WLTC!C1602),IF($A$20=7, IF('New Cycle 1'!B1602="","", 'New Cycle 1'!B1602),IF($A$20=8, IF('New Cycle 2'!B1602="","", 'New Cycle 2'!B1602),IF($A$20=9, IF('New Cycle 3'!B1602="","", 'New Cycle 3'!B1602),"")))))))))</f>
        <v/>
      </c>
      <c r="R1602" s="32" t="str">
        <f>IF($A$20=1,IF(UDDS!D1602="","",UDDS!D1602),IF($A$20=2,IF('FTP-75'!D1602="","",'FTP-75'!D1602),IF($A$20=3, IF('US06'!D1602="","",'US06'!D1602),IF($A$20=4, IF(NEDC!C1602="","", NEDC!C1602),IF($A$20=5, IF('JPN10-15'!C1602="","",'JPN10-15'!C1602),IF($A$20=6, IF(WLTC!D1602="","", WLTC!D1602),IF($A$20=7, IF('New Cycle 1'!C1602="","", 'New Cycle 1'!C1602),IF($A$20=8, IF('New Cycle 2'!C1602="","", 'New Cycle 2'!C1602),IF($A$20=9, IF('New Cycle 3'!C1602="","", 'New Cycle 3'!C1602),"")))))))))</f>
        <v/>
      </c>
      <c r="S1602" s="32" t="str">
        <f>IF($A$20=1,IF(UDDS!E1602="","",UDDS!E1602),IF($A$20=2,IF('FTP-75'!E1602="","",'FTP-75'!E1602),IF($A$20=3, IF('US06'!E1602="","",'US06'!E1602),IF($A$20=4, IF(NEDC!D1602="","", NEDC!D1602),IF($A$20=5, IF('JPN10-15'!D1602="","",'JPN10-15'!D1602),IF($A$20=6, IF(WLTC!E1602="","", WLTC!E1602),IF($A$20=7, IF('New Cycle 1'!D1602="","", 'New Cycle 1'!D1602),IF($A$20=8, IF('New Cycle 2'!D1602="","", 'New Cycle 2'!D1602),IF($A$20=9, IF('New Cycle 3'!D1602="","", 'New Cycle 3'!D1602),"")))))))))</f>
        <v/>
      </c>
      <c r="T1602" s="32" t="str">
        <f>IF($A$20=1,IF(UDDS!F1602="","",UDDS!F1602),IF($A$20=2,IF('FTP-75'!F1602="","",'FTP-75'!F1602),IF($A$20=3, IF('US06'!F1602="","",'US06'!F1602),IF($A$20=4, IF(NEDC!E1602="","", NEDC!E1602),IF($A$20=5, IF('JPN10-15'!E1602="","",'JPN10-15'!E1602),IF($A$20=6, IF(WLTC!F1602="","", WLTC!F1602),IF($A$20=7, IF('New Cycle 1'!E1602="","", 'New Cycle 1'!E1602),IF($A$20=8, IF('New Cycle 2'!E1602="","", 'New Cycle 2'!E1602),IF($A$20=9, IF('New Cycle 3'!E1602="","", 'New Cycle 3'!E1602),"")))))))))</f>
        <v/>
      </c>
      <c r="U1602" s="32" t="str">
        <f>IF($A$20=1,IF(UDDS!G1602="","",UDDS!G1602),IF($A$20=2,IF('FTP-75'!G1602="","",'FTP-75'!G1602),IF($A$20=3, IF('US06'!G1602="","",'US06'!G1602),IF($A$20=4, IF(NEDC!F1602="","", NEDC!F1602),IF($A$20=5, IF('JPN10-15'!F1602="","",'JPN10-15'!F1602),IF($A$20=6, IF(WLTC!G1602="","", WLTC!G1602),IF($A$20=7, IF('New Cycle 1'!F1602="","", 'New Cycle 1'!F1602),IF($A$20=8, IF('New Cycle 2'!F1602="","", 'New Cycle 2'!F1602),IF($A$20=9, IF('New Cycle 3'!F1602="","", 'New Cycle 3'!F1602),"")))))))))</f>
        <v/>
      </c>
    </row>
    <row r="1603" spans="16:21" x14ac:dyDescent="0.25">
      <c r="P1603" s="8" t="str">
        <f>IF($A$20=1,IF(UDDS!A1603="","",UDDS!A1603),IF($A$20=2,IF('FTP-75'!A1603="","",'FTP-75'!A1603),IF($A$20=3, IF('US06'!A1603="","",'US06'!A1603),IF($A$20=4, IF(NEDC!A1603="","", NEDC!A1603),IF($A$20=5, IF('JPN10-15'!A1603="","",'JPN10-15'!A1603),IF($A$20=6, IF(WLTC!B1603="","", WLTC!B1603),IF($A$20=7, IF('New Cycle 1'!A1603="","", 'New Cycle 1'!A1603),IF($A$20=8, IF('New Cycle 2'!A1603="","", 'New Cycle 3'!A1603),IF($A$20=9, IF('New Cycle 3'!A1603="","", 'New Cycle 3'!A1603),"")))))))))</f>
        <v/>
      </c>
      <c r="Q1603" s="32" t="str">
        <f>IF($A$20=1,IF(UDDS!C1603="","",UDDS!C1603),IF($A$20=2,IF('FTP-75'!C1603="","",'FTP-75'!C1603),IF($A$20=3, IF('US06'!C1603="","",'US06'!C1603),IF($A$20=4, IF(NEDC!B1603="","", NEDC!B1603),IF($A$20=5, IF('JPN10-15'!B1603="","",'JPN10-15'!B1603),IF($A$20=6, IF(WLTC!C1603="","", WLTC!C1603),IF($A$20=7, IF('New Cycle 1'!B1603="","", 'New Cycle 1'!B1603),IF($A$20=8, IF('New Cycle 2'!B1603="","", 'New Cycle 2'!B1603),IF($A$20=9, IF('New Cycle 3'!B1603="","", 'New Cycle 3'!B1603),"")))))))))</f>
        <v/>
      </c>
      <c r="R1603" s="32" t="str">
        <f>IF($A$20=1,IF(UDDS!D1603="","",UDDS!D1603),IF($A$20=2,IF('FTP-75'!D1603="","",'FTP-75'!D1603),IF($A$20=3, IF('US06'!D1603="","",'US06'!D1603),IF($A$20=4, IF(NEDC!C1603="","", NEDC!C1603),IF($A$20=5, IF('JPN10-15'!C1603="","",'JPN10-15'!C1603),IF($A$20=6, IF(WLTC!D1603="","", WLTC!D1603),IF($A$20=7, IF('New Cycle 1'!C1603="","", 'New Cycle 1'!C1603),IF($A$20=8, IF('New Cycle 2'!C1603="","", 'New Cycle 2'!C1603),IF($A$20=9, IF('New Cycle 3'!C1603="","", 'New Cycle 3'!C1603),"")))))))))</f>
        <v/>
      </c>
      <c r="S1603" s="32" t="str">
        <f>IF($A$20=1,IF(UDDS!E1603="","",UDDS!E1603),IF($A$20=2,IF('FTP-75'!E1603="","",'FTP-75'!E1603),IF($A$20=3, IF('US06'!E1603="","",'US06'!E1603),IF($A$20=4, IF(NEDC!D1603="","", NEDC!D1603),IF($A$20=5, IF('JPN10-15'!D1603="","",'JPN10-15'!D1603),IF($A$20=6, IF(WLTC!E1603="","", WLTC!E1603),IF($A$20=7, IF('New Cycle 1'!D1603="","", 'New Cycle 1'!D1603),IF($A$20=8, IF('New Cycle 2'!D1603="","", 'New Cycle 2'!D1603),IF($A$20=9, IF('New Cycle 3'!D1603="","", 'New Cycle 3'!D1603),"")))))))))</f>
        <v/>
      </c>
      <c r="T1603" s="32" t="str">
        <f>IF($A$20=1,IF(UDDS!F1603="","",UDDS!F1603),IF($A$20=2,IF('FTP-75'!F1603="","",'FTP-75'!F1603),IF($A$20=3, IF('US06'!F1603="","",'US06'!F1603),IF($A$20=4, IF(NEDC!E1603="","", NEDC!E1603),IF($A$20=5, IF('JPN10-15'!E1603="","",'JPN10-15'!E1603),IF($A$20=6, IF(WLTC!F1603="","", WLTC!F1603),IF($A$20=7, IF('New Cycle 1'!E1603="","", 'New Cycle 1'!E1603),IF($A$20=8, IF('New Cycle 2'!E1603="","", 'New Cycle 2'!E1603),IF($A$20=9, IF('New Cycle 3'!E1603="","", 'New Cycle 3'!E1603),"")))))))))</f>
        <v/>
      </c>
      <c r="U1603" s="32" t="str">
        <f>IF($A$20=1,IF(UDDS!G1603="","",UDDS!G1603),IF($A$20=2,IF('FTP-75'!G1603="","",'FTP-75'!G1603),IF($A$20=3, IF('US06'!G1603="","",'US06'!G1603),IF($A$20=4, IF(NEDC!F1603="","", NEDC!F1603),IF($A$20=5, IF('JPN10-15'!F1603="","",'JPN10-15'!F1603),IF($A$20=6, IF(WLTC!G1603="","", WLTC!G1603),IF($A$20=7, IF('New Cycle 1'!F1603="","", 'New Cycle 1'!F1603),IF($A$20=8, IF('New Cycle 2'!F1603="","", 'New Cycle 2'!F1603),IF($A$20=9, IF('New Cycle 3'!F1603="","", 'New Cycle 3'!F1603),"")))))))))</f>
        <v/>
      </c>
    </row>
    <row r="1604" spans="16:21" x14ac:dyDescent="0.25">
      <c r="P1604" s="8" t="str">
        <f>IF($A$20=1,IF(UDDS!A1604="","",UDDS!A1604),IF($A$20=2,IF('FTP-75'!A1604="","",'FTP-75'!A1604),IF($A$20=3, IF('US06'!A1604="","",'US06'!A1604),IF($A$20=4, IF(NEDC!A1604="","", NEDC!A1604),IF($A$20=5, IF('JPN10-15'!A1604="","",'JPN10-15'!A1604),IF($A$20=6, IF(WLTC!B1604="","", WLTC!B1604),IF($A$20=7, IF('New Cycle 1'!A1604="","", 'New Cycle 1'!A1604),IF($A$20=8, IF('New Cycle 2'!A1604="","", 'New Cycle 3'!A1604),IF($A$20=9, IF('New Cycle 3'!A1604="","", 'New Cycle 3'!A1604),"")))))))))</f>
        <v/>
      </c>
      <c r="Q1604" s="32" t="str">
        <f>IF($A$20=1,IF(UDDS!C1604="","",UDDS!C1604),IF($A$20=2,IF('FTP-75'!C1604="","",'FTP-75'!C1604),IF($A$20=3, IF('US06'!C1604="","",'US06'!C1604),IF($A$20=4, IF(NEDC!B1604="","", NEDC!B1604),IF($A$20=5, IF('JPN10-15'!B1604="","",'JPN10-15'!B1604),IF($A$20=6, IF(WLTC!C1604="","", WLTC!C1604),IF($A$20=7, IF('New Cycle 1'!B1604="","", 'New Cycle 1'!B1604),IF($A$20=8, IF('New Cycle 2'!B1604="","", 'New Cycle 2'!B1604),IF($A$20=9, IF('New Cycle 3'!B1604="","", 'New Cycle 3'!B1604),"")))))))))</f>
        <v/>
      </c>
      <c r="R1604" s="32" t="str">
        <f>IF($A$20=1,IF(UDDS!D1604="","",UDDS!D1604),IF($A$20=2,IF('FTP-75'!D1604="","",'FTP-75'!D1604),IF($A$20=3, IF('US06'!D1604="","",'US06'!D1604),IF($A$20=4, IF(NEDC!C1604="","", NEDC!C1604),IF($A$20=5, IF('JPN10-15'!C1604="","",'JPN10-15'!C1604),IF($A$20=6, IF(WLTC!D1604="","", WLTC!D1604),IF($A$20=7, IF('New Cycle 1'!C1604="","", 'New Cycle 1'!C1604),IF($A$20=8, IF('New Cycle 2'!C1604="","", 'New Cycle 2'!C1604),IF($A$20=9, IF('New Cycle 3'!C1604="","", 'New Cycle 3'!C1604),"")))))))))</f>
        <v/>
      </c>
      <c r="S1604" s="32" t="str">
        <f>IF($A$20=1,IF(UDDS!E1604="","",UDDS!E1604),IF($A$20=2,IF('FTP-75'!E1604="","",'FTP-75'!E1604),IF($A$20=3, IF('US06'!E1604="","",'US06'!E1604),IF($A$20=4, IF(NEDC!D1604="","", NEDC!D1604),IF($A$20=5, IF('JPN10-15'!D1604="","",'JPN10-15'!D1604),IF($A$20=6, IF(WLTC!E1604="","", WLTC!E1604),IF($A$20=7, IF('New Cycle 1'!D1604="","", 'New Cycle 1'!D1604),IF($A$20=8, IF('New Cycle 2'!D1604="","", 'New Cycle 2'!D1604),IF($A$20=9, IF('New Cycle 3'!D1604="","", 'New Cycle 3'!D1604),"")))))))))</f>
        <v/>
      </c>
      <c r="T1604" s="32" t="str">
        <f>IF($A$20=1,IF(UDDS!F1604="","",UDDS!F1604),IF($A$20=2,IF('FTP-75'!F1604="","",'FTP-75'!F1604),IF($A$20=3, IF('US06'!F1604="","",'US06'!F1604),IF($A$20=4, IF(NEDC!E1604="","", NEDC!E1604),IF($A$20=5, IF('JPN10-15'!E1604="","",'JPN10-15'!E1604),IF($A$20=6, IF(WLTC!F1604="","", WLTC!F1604),IF($A$20=7, IF('New Cycle 1'!E1604="","", 'New Cycle 1'!E1604),IF($A$20=8, IF('New Cycle 2'!E1604="","", 'New Cycle 2'!E1604),IF($A$20=9, IF('New Cycle 3'!E1604="","", 'New Cycle 3'!E1604),"")))))))))</f>
        <v/>
      </c>
      <c r="U1604" s="32" t="str">
        <f>IF($A$20=1,IF(UDDS!G1604="","",UDDS!G1604),IF($A$20=2,IF('FTP-75'!G1604="","",'FTP-75'!G1604),IF($A$20=3, IF('US06'!G1604="","",'US06'!G1604),IF($A$20=4, IF(NEDC!F1604="","", NEDC!F1604),IF($A$20=5, IF('JPN10-15'!F1604="","",'JPN10-15'!F1604),IF($A$20=6, IF(WLTC!G1604="","", WLTC!G1604),IF($A$20=7, IF('New Cycle 1'!F1604="","", 'New Cycle 1'!F1604),IF($A$20=8, IF('New Cycle 2'!F1604="","", 'New Cycle 2'!F1604),IF($A$20=9, IF('New Cycle 3'!F1604="","", 'New Cycle 3'!F1604),"")))))))))</f>
        <v/>
      </c>
    </row>
    <row r="1605" spans="16:21" x14ac:dyDescent="0.25">
      <c r="P1605" s="8" t="str">
        <f>IF($A$20=1,IF(UDDS!A1605="","",UDDS!A1605),IF($A$20=2,IF('FTP-75'!A1605="","",'FTP-75'!A1605),IF($A$20=3, IF('US06'!A1605="","",'US06'!A1605),IF($A$20=4, IF(NEDC!A1605="","", NEDC!A1605),IF($A$20=5, IF('JPN10-15'!A1605="","",'JPN10-15'!A1605),IF($A$20=6, IF(WLTC!B1605="","", WLTC!B1605),IF($A$20=7, IF('New Cycle 1'!A1605="","", 'New Cycle 1'!A1605),IF($A$20=8, IF('New Cycle 2'!A1605="","", 'New Cycle 3'!A1605),IF($A$20=9, IF('New Cycle 3'!A1605="","", 'New Cycle 3'!A1605),"")))))))))</f>
        <v/>
      </c>
      <c r="Q1605" s="32" t="str">
        <f>IF($A$20=1,IF(UDDS!C1605="","",UDDS!C1605),IF($A$20=2,IF('FTP-75'!C1605="","",'FTP-75'!C1605),IF($A$20=3, IF('US06'!C1605="","",'US06'!C1605),IF($A$20=4, IF(NEDC!B1605="","", NEDC!B1605),IF($A$20=5, IF('JPN10-15'!B1605="","",'JPN10-15'!B1605),IF($A$20=6, IF(WLTC!C1605="","", WLTC!C1605),IF($A$20=7, IF('New Cycle 1'!B1605="","", 'New Cycle 1'!B1605),IF($A$20=8, IF('New Cycle 2'!B1605="","", 'New Cycle 2'!B1605),IF($A$20=9, IF('New Cycle 3'!B1605="","", 'New Cycle 3'!B1605),"")))))))))</f>
        <v/>
      </c>
      <c r="R1605" s="32" t="str">
        <f>IF($A$20=1,IF(UDDS!D1605="","",UDDS!D1605),IF($A$20=2,IF('FTP-75'!D1605="","",'FTP-75'!D1605),IF($A$20=3, IF('US06'!D1605="","",'US06'!D1605),IF($A$20=4, IF(NEDC!C1605="","", NEDC!C1605),IF($A$20=5, IF('JPN10-15'!C1605="","",'JPN10-15'!C1605),IF($A$20=6, IF(WLTC!D1605="","", WLTC!D1605),IF($A$20=7, IF('New Cycle 1'!C1605="","", 'New Cycle 1'!C1605),IF($A$20=8, IF('New Cycle 2'!C1605="","", 'New Cycle 2'!C1605),IF($A$20=9, IF('New Cycle 3'!C1605="","", 'New Cycle 3'!C1605),"")))))))))</f>
        <v/>
      </c>
      <c r="S1605" s="32" t="str">
        <f>IF($A$20=1,IF(UDDS!E1605="","",UDDS!E1605),IF($A$20=2,IF('FTP-75'!E1605="","",'FTP-75'!E1605),IF($A$20=3, IF('US06'!E1605="","",'US06'!E1605),IF($A$20=4, IF(NEDC!D1605="","", NEDC!D1605),IF($A$20=5, IF('JPN10-15'!D1605="","",'JPN10-15'!D1605),IF($A$20=6, IF(WLTC!E1605="","", WLTC!E1605),IF($A$20=7, IF('New Cycle 1'!D1605="","", 'New Cycle 1'!D1605),IF($A$20=8, IF('New Cycle 2'!D1605="","", 'New Cycle 2'!D1605),IF($A$20=9, IF('New Cycle 3'!D1605="","", 'New Cycle 3'!D1605),"")))))))))</f>
        <v/>
      </c>
      <c r="T1605" s="32" t="str">
        <f>IF($A$20=1,IF(UDDS!F1605="","",UDDS!F1605),IF($A$20=2,IF('FTP-75'!F1605="","",'FTP-75'!F1605),IF($A$20=3, IF('US06'!F1605="","",'US06'!F1605),IF($A$20=4, IF(NEDC!E1605="","", NEDC!E1605),IF($A$20=5, IF('JPN10-15'!E1605="","",'JPN10-15'!E1605),IF($A$20=6, IF(WLTC!F1605="","", WLTC!F1605),IF($A$20=7, IF('New Cycle 1'!E1605="","", 'New Cycle 1'!E1605),IF($A$20=8, IF('New Cycle 2'!E1605="","", 'New Cycle 2'!E1605),IF($A$20=9, IF('New Cycle 3'!E1605="","", 'New Cycle 3'!E1605),"")))))))))</f>
        <v/>
      </c>
      <c r="U1605" s="32" t="str">
        <f>IF($A$20=1,IF(UDDS!G1605="","",UDDS!G1605),IF($A$20=2,IF('FTP-75'!G1605="","",'FTP-75'!G1605),IF($A$20=3, IF('US06'!G1605="","",'US06'!G1605),IF($A$20=4, IF(NEDC!F1605="","", NEDC!F1605),IF($A$20=5, IF('JPN10-15'!F1605="","",'JPN10-15'!F1605),IF($A$20=6, IF(WLTC!G1605="","", WLTC!G1605),IF($A$20=7, IF('New Cycle 1'!F1605="","", 'New Cycle 1'!F1605),IF($A$20=8, IF('New Cycle 2'!F1605="","", 'New Cycle 2'!F1605),IF($A$20=9, IF('New Cycle 3'!F1605="","", 'New Cycle 3'!F1605),"")))))))))</f>
        <v/>
      </c>
    </row>
    <row r="1606" spans="16:21" x14ac:dyDescent="0.25">
      <c r="P1606" s="8" t="str">
        <f>IF($A$20=1,IF(UDDS!A1606="","",UDDS!A1606),IF($A$20=2,IF('FTP-75'!A1606="","",'FTP-75'!A1606),IF($A$20=3, IF('US06'!A1606="","",'US06'!A1606),IF($A$20=4, IF(NEDC!A1606="","", NEDC!A1606),IF($A$20=5, IF('JPN10-15'!A1606="","",'JPN10-15'!A1606),IF($A$20=6, IF(WLTC!B1606="","", WLTC!B1606),IF($A$20=7, IF('New Cycle 1'!A1606="","", 'New Cycle 1'!A1606),IF($A$20=8, IF('New Cycle 2'!A1606="","", 'New Cycle 3'!A1606),IF($A$20=9, IF('New Cycle 3'!A1606="","", 'New Cycle 3'!A1606),"")))))))))</f>
        <v/>
      </c>
      <c r="Q1606" s="32" t="str">
        <f>IF($A$20=1,IF(UDDS!C1606="","",UDDS!C1606),IF($A$20=2,IF('FTP-75'!C1606="","",'FTP-75'!C1606),IF($A$20=3, IF('US06'!C1606="","",'US06'!C1606),IF($A$20=4, IF(NEDC!B1606="","", NEDC!B1606),IF($A$20=5, IF('JPN10-15'!B1606="","",'JPN10-15'!B1606),IF($A$20=6, IF(WLTC!C1606="","", WLTC!C1606),IF($A$20=7, IF('New Cycle 1'!B1606="","", 'New Cycle 1'!B1606),IF($A$20=8, IF('New Cycle 2'!B1606="","", 'New Cycle 2'!B1606),IF($A$20=9, IF('New Cycle 3'!B1606="","", 'New Cycle 3'!B1606),"")))))))))</f>
        <v/>
      </c>
      <c r="R1606" s="32" t="str">
        <f>IF($A$20=1,IF(UDDS!D1606="","",UDDS!D1606),IF($A$20=2,IF('FTP-75'!D1606="","",'FTP-75'!D1606),IF($A$20=3, IF('US06'!D1606="","",'US06'!D1606),IF($A$20=4, IF(NEDC!C1606="","", NEDC!C1606),IF($A$20=5, IF('JPN10-15'!C1606="","",'JPN10-15'!C1606),IF($A$20=6, IF(WLTC!D1606="","", WLTC!D1606),IF($A$20=7, IF('New Cycle 1'!C1606="","", 'New Cycle 1'!C1606),IF($A$20=8, IF('New Cycle 2'!C1606="","", 'New Cycle 2'!C1606),IF($A$20=9, IF('New Cycle 3'!C1606="","", 'New Cycle 3'!C1606),"")))))))))</f>
        <v/>
      </c>
      <c r="S1606" s="32" t="str">
        <f>IF($A$20=1,IF(UDDS!E1606="","",UDDS!E1606),IF($A$20=2,IF('FTP-75'!E1606="","",'FTP-75'!E1606),IF($A$20=3, IF('US06'!E1606="","",'US06'!E1606),IF($A$20=4, IF(NEDC!D1606="","", NEDC!D1606),IF($A$20=5, IF('JPN10-15'!D1606="","",'JPN10-15'!D1606),IF($A$20=6, IF(WLTC!E1606="","", WLTC!E1606),IF($A$20=7, IF('New Cycle 1'!D1606="","", 'New Cycle 1'!D1606),IF($A$20=8, IF('New Cycle 2'!D1606="","", 'New Cycle 2'!D1606),IF($A$20=9, IF('New Cycle 3'!D1606="","", 'New Cycle 3'!D1606),"")))))))))</f>
        <v/>
      </c>
      <c r="T1606" s="32" t="str">
        <f>IF($A$20=1,IF(UDDS!F1606="","",UDDS!F1606),IF($A$20=2,IF('FTP-75'!F1606="","",'FTP-75'!F1606),IF($A$20=3, IF('US06'!F1606="","",'US06'!F1606),IF($A$20=4, IF(NEDC!E1606="","", NEDC!E1606),IF($A$20=5, IF('JPN10-15'!E1606="","",'JPN10-15'!E1606),IF($A$20=6, IF(WLTC!F1606="","", WLTC!F1606),IF($A$20=7, IF('New Cycle 1'!E1606="","", 'New Cycle 1'!E1606),IF($A$20=8, IF('New Cycle 2'!E1606="","", 'New Cycle 2'!E1606),IF($A$20=9, IF('New Cycle 3'!E1606="","", 'New Cycle 3'!E1606),"")))))))))</f>
        <v/>
      </c>
      <c r="U1606" s="32" t="str">
        <f>IF($A$20=1,IF(UDDS!G1606="","",UDDS!G1606),IF($A$20=2,IF('FTP-75'!G1606="","",'FTP-75'!G1606),IF($A$20=3, IF('US06'!G1606="","",'US06'!G1606),IF($A$20=4, IF(NEDC!F1606="","", NEDC!F1606),IF($A$20=5, IF('JPN10-15'!F1606="","",'JPN10-15'!F1606),IF($A$20=6, IF(WLTC!G1606="","", WLTC!G1606),IF($A$20=7, IF('New Cycle 1'!F1606="","", 'New Cycle 1'!F1606),IF($A$20=8, IF('New Cycle 2'!F1606="","", 'New Cycle 2'!F1606),IF($A$20=9, IF('New Cycle 3'!F1606="","", 'New Cycle 3'!F1606),"")))))))))</f>
        <v/>
      </c>
    </row>
    <row r="1607" spans="16:21" x14ac:dyDescent="0.25">
      <c r="P1607" s="8" t="str">
        <f>IF($A$20=1,IF(UDDS!A1607="","",UDDS!A1607),IF($A$20=2,IF('FTP-75'!A1607="","",'FTP-75'!A1607),IF($A$20=3, IF('US06'!A1607="","",'US06'!A1607),IF($A$20=4, IF(NEDC!A1607="","", NEDC!A1607),IF($A$20=5, IF('JPN10-15'!A1607="","",'JPN10-15'!A1607),IF($A$20=6, IF(WLTC!B1607="","", WLTC!B1607),IF($A$20=7, IF('New Cycle 1'!A1607="","", 'New Cycle 1'!A1607),IF($A$20=8, IF('New Cycle 2'!A1607="","", 'New Cycle 3'!A1607),IF($A$20=9, IF('New Cycle 3'!A1607="","", 'New Cycle 3'!A1607),"")))))))))</f>
        <v/>
      </c>
      <c r="Q1607" s="32" t="str">
        <f>IF($A$20=1,IF(UDDS!C1607="","",UDDS!C1607),IF($A$20=2,IF('FTP-75'!C1607="","",'FTP-75'!C1607),IF($A$20=3, IF('US06'!C1607="","",'US06'!C1607),IF($A$20=4, IF(NEDC!B1607="","", NEDC!B1607),IF($A$20=5, IF('JPN10-15'!B1607="","",'JPN10-15'!B1607),IF($A$20=6, IF(WLTC!C1607="","", WLTC!C1607),IF($A$20=7, IF('New Cycle 1'!B1607="","", 'New Cycle 1'!B1607),IF($A$20=8, IF('New Cycle 2'!B1607="","", 'New Cycle 2'!B1607),IF($A$20=9, IF('New Cycle 3'!B1607="","", 'New Cycle 3'!B1607),"")))))))))</f>
        <v/>
      </c>
      <c r="R1607" s="32" t="str">
        <f>IF($A$20=1,IF(UDDS!D1607="","",UDDS!D1607),IF($A$20=2,IF('FTP-75'!D1607="","",'FTP-75'!D1607),IF($A$20=3, IF('US06'!D1607="","",'US06'!D1607),IF($A$20=4, IF(NEDC!C1607="","", NEDC!C1607),IF($A$20=5, IF('JPN10-15'!C1607="","",'JPN10-15'!C1607),IF($A$20=6, IF(WLTC!D1607="","", WLTC!D1607),IF($A$20=7, IF('New Cycle 1'!C1607="","", 'New Cycle 1'!C1607),IF($A$20=8, IF('New Cycle 2'!C1607="","", 'New Cycle 2'!C1607),IF($A$20=9, IF('New Cycle 3'!C1607="","", 'New Cycle 3'!C1607),"")))))))))</f>
        <v/>
      </c>
      <c r="S1607" s="32" t="str">
        <f>IF($A$20=1,IF(UDDS!E1607="","",UDDS!E1607),IF($A$20=2,IF('FTP-75'!E1607="","",'FTP-75'!E1607),IF($A$20=3, IF('US06'!E1607="","",'US06'!E1607),IF($A$20=4, IF(NEDC!D1607="","", NEDC!D1607),IF($A$20=5, IF('JPN10-15'!D1607="","",'JPN10-15'!D1607),IF($A$20=6, IF(WLTC!E1607="","", WLTC!E1607),IF($A$20=7, IF('New Cycle 1'!D1607="","", 'New Cycle 1'!D1607),IF($A$20=8, IF('New Cycle 2'!D1607="","", 'New Cycle 2'!D1607),IF($A$20=9, IF('New Cycle 3'!D1607="","", 'New Cycle 3'!D1607),"")))))))))</f>
        <v/>
      </c>
      <c r="T1607" s="32" t="str">
        <f>IF($A$20=1,IF(UDDS!F1607="","",UDDS!F1607),IF($A$20=2,IF('FTP-75'!F1607="","",'FTP-75'!F1607),IF($A$20=3, IF('US06'!F1607="","",'US06'!F1607),IF($A$20=4, IF(NEDC!E1607="","", NEDC!E1607),IF($A$20=5, IF('JPN10-15'!E1607="","",'JPN10-15'!E1607),IF($A$20=6, IF(WLTC!F1607="","", WLTC!F1607),IF($A$20=7, IF('New Cycle 1'!E1607="","", 'New Cycle 1'!E1607),IF($A$20=8, IF('New Cycle 2'!E1607="","", 'New Cycle 2'!E1607),IF($A$20=9, IF('New Cycle 3'!E1607="","", 'New Cycle 3'!E1607),"")))))))))</f>
        <v/>
      </c>
      <c r="U1607" s="32" t="str">
        <f>IF($A$20=1,IF(UDDS!G1607="","",UDDS!G1607),IF($A$20=2,IF('FTP-75'!G1607="","",'FTP-75'!G1607),IF($A$20=3, IF('US06'!G1607="","",'US06'!G1607),IF($A$20=4, IF(NEDC!F1607="","", NEDC!F1607),IF($A$20=5, IF('JPN10-15'!F1607="","",'JPN10-15'!F1607),IF($A$20=6, IF(WLTC!G1607="","", WLTC!G1607),IF($A$20=7, IF('New Cycle 1'!F1607="","", 'New Cycle 1'!F1607),IF($A$20=8, IF('New Cycle 2'!F1607="","", 'New Cycle 2'!F1607),IF($A$20=9, IF('New Cycle 3'!F1607="","", 'New Cycle 3'!F1607),"")))))))))</f>
        <v/>
      </c>
    </row>
    <row r="1608" spans="16:21" x14ac:dyDescent="0.25">
      <c r="P1608" s="8" t="str">
        <f>IF($A$20=1,IF(UDDS!A1608="","",UDDS!A1608),IF($A$20=2,IF('FTP-75'!A1608="","",'FTP-75'!A1608),IF($A$20=3, IF('US06'!A1608="","",'US06'!A1608),IF($A$20=4, IF(NEDC!A1608="","", NEDC!A1608),IF($A$20=5, IF('JPN10-15'!A1608="","",'JPN10-15'!A1608),IF($A$20=6, IF(WLTC!B1608="","", WLTC!B1608),IF($A$20=7, IF('New Cycle 1'!A1608="","", 'New Cycle 1'!A1608),IF($A$20=8, IF('New Cycle 2'!A1608="","", 'New Cycle 3'!A1608),IF($A$20=9, IF('New Cycle 3'!A1608="","", 'New Cycle 3'!A1608),"")))))))))</f>
        <v/>
      </c>
      <c r="Q1608" s="32" t="str">
        <f>IF($A$20=1,IF(UDDS!C1608="","",UDDS!C1608),IF($A$20=2,IF('FTP-75'!C1608="","",'FTP-75'!C1608),IF($A$20=3, IF('US06'!C1608="","",'US06'!C1608),IF($A$20=4, IF(NEDC!B1608="","", NEDC!B1608),IF($A$20=5, IF('JPN10-15'!B1608="","",'JPN10-15'!B1608),IF($A$20=6, IF(WLTC!C1608="","", WLTC!C1608),IF($A$20=7, IF('New Cycle 1'!B1608="","", 'New Cycle 1'!B1608),IF($A$20=8, IF('New Cycle 2'!B1608="","", 'New Cycle 2'!B1608),IF($A$20=9, IF('New Cycle 3'!B1608="","", 'New Cycle 3'!B1608),"")))))))))</f>
        <v/>
      </c>
      <c r="R1608" s="32" t="str">
        <f>IF($A$20=1,IF(UDDS!D1608="","",UDDS!D1608),IF($A$20=2,IF('FTP-75'!D1608="","",'FTP-75'!D1608),IF($A$20=3, IF('US06'!D1608="","",'US06'!D1608),IF($A$20=4, IF(NEDC!C1608="","", NEDC!C1608),IF($A$20=5, IF('JPN10-15'!C1608="","",'JPN10-15'!C1608),IF($A$20=6, IF(WLTC!D1608="","", WLTC!D1608),IF($A$20=7, IF('New Cycle 1'!C1608="","", 'New Cycle 1'!C1608),IF($A$20=8, IF('New Cycle 2'!C1608="","", 'New Cycle 2'!C1608),IF($A$20=9, IF('New Cycle 3'!C1608="","", 'New Cycle 3'!C1608),"")))))))))</f>
        <v/>
      </c>
      <c r="S1608" s="32" t="str">
        <f>IF($A$20=1,IF(UDDS!E1608="","",UDDS!E1608),IF($A$20=2,IF('FTP-75'!E1608="","",'FTP-75'!E1608),IF($A$20=3, IF('US06'!E1608="","",'US06'!E1608),IF($A$20=4, IF(NEDC!D1608="","", NEDC!D1608),IF($A$20=5, IF('JPN10-15'!D1608="","",'JPN10-15'!D1608),IF($A$20=6, IF(WLTC!E1608="","", WLTC!E1608),IF($A$20=7, IF('New Cycle 1'!D1608="","", 'New Cycle 1'!D1608),IF($A$20=8, IF('New Cycle 2'!D1608="","", 'New Cycle 2'!D1608),IF($A$20=9, IF('New Cycle 3'!D1608="","", 'New Cycle 3'!D1608),"")))))))))</f>
        <v/>
      </c>
      <c r="T1608" s="32" t="str">
        <f>IF($A$20=1,IF(UDDS!F1608="","",UDDS!F1608),IF($A$20=2,IF('FTP-75'!F1608="","",'FTP-75'!F1608),IF($A$20=3, IF('US06'!F1608="","",'US06'!F1608),IF($A$20=4, IF(NEDC!E1608="","", NEDC!E1608),IF($A$20=5, IF('JPN10-15'!E1608="","",'JPN10-15'!E1608),IF($A$20=6, IF(WLTC!F1608="","", WLTC!F1608),IF($A$20=7, IF('New Cycle 1'!E1608="","", 'New Cycle 1'!E1608),IF($A$20=8, IF('New Cycle 2'!E1608="","", 'New Cycle 2'!E1608),IF($A$20=9, IF('New Cycle 3'!E1608="","", 'New Cycle 3'!E1608),"")))))))))</f>
        <v/>
      </c>
      <c r="U1608" s="32" t="str">
        <f>IF($A$20=1,IF(UDDS!G1608="","",UDDS!G1608),IF($A$20=2,IF('FTP-75'!G1608="","",'FTP-75'!G1608),IF($A$20=3, IF('US06'!G1608="","",'US06'!G1608),IF($A$20=4, IF(NEDC!F1608="","", NEDC!F1608),IF($A$20=5, IF('JPN10-15'!F1608="","",'JPN10-15'!F1608),IF($A$20=6, IF(WLTC!G1608="","", WLTC!G1608),IF($A$20=7, IF('New Cycle 1'!F1608="","", 'New Cycle 1'!F1608),IF($A$20=8, IF('New Cycle 2'!F1608="","", 'New Cycle 2'!F1608),IF($A$20=9, IF('New Cycle 3'!F1608="","", 'New Cycle 3'!F1608),"")))))))))</f>
        <v/>
      </c>
    </row>
    <row r="1609" spans="16:21" x14ac:dyDescent="0.25">
      <c r="P1609" s="8" t="str">
        <f>IF($A$20=1,IF(UDDS!A1609="","",UDDS!A1609),IF($A$20=2,IF('FTP-75'!A1609="","",'FTP-75'!A1609),IF($A$20=3, IF('US06'!A1609="","",'US06'!A1609),IF($A$20=4, IF(NEDC!A1609="","", NEDC!A1609),IF($A$20=5, IF('JPN10-15'!A1609="","",'JPN10-15'!A1609),IF($A$20=6, IF(WLTC!B1609="","", WLTC!B1609),IF($A$20=7, IF('New Cycle 1'!A1609="","", 'New Cycle 1'!A1609),IF($A$20=8, IF('New Cycle 2'!A1609="","", 'New Cycle 3'!A1609),IF($A$20=9, IF('New Cycle 3'!A1609="","", 'New Cycle 3'!A1609),"")))))))))</f>
        <v/>
      </c>
      <c r="Q1609" s="32" t="str">
        <f>IF($A$20=1,IF(UDDS!C1609="","",UDDS!C1609),IF($A$20=2,IF('FTP-75'!C1609="","",'FTP-75'!C1609),IF($A$20=3, IF('US06'!C1609="","",'US06'!C1609),IF($A$20=4, IF(NEDC!B1609="","", NEDC!B1609),IF($A$20=5, IF('JPN10-15'!B1609="","",'JPN10-15'!B1609),IF($A$20=6, IF(WLTC!C1609="","", WLTC!C1609),IF($A$20=7, IF('New Cycle 1'!B1609="","", 'New Cycle 1'!B1609),IF($A$20=8, IF('New Cycle 2'!B1609="","", 'New Cycle 2'!B1609),IF($A$20=9, IF('New Cycle 3'!B1609="","", 'New Cycle 3'!B1609),"")))))))))</f>
        <v/>
      </c>
      <c r="R1609" s="32" t="str">
        <f>IF($A$20=1,IF(UDDS!D1609="","",UDDS!D1609),IF($A$20=2,IF('FTP-75'!D1609="","",'FTP-75'!D1609),IF($A$20=3, IF('US06'!D1609="","",'US06'!D1609),IF($A$20=4, IF(NEDC!C1609="","", NEDC!C1609),IF($A$20=5, IF('JPN10-15'!C1609="","",'JPN10-15'!C1609),IF($A$20=6, IF(WLTC!D1609="","", WLTC!D1609),IF($A$20=7, IF('New Cycle 1'!C1609="","", 'New Cycle 1'!C1609),IF($A$20=8, IF('New Cycle 2'!C1609="","", 'New Cycle 2'!C1609),IF($A$20=9, IF('New Cycle 3'!C1609="","", 'New Cycle 3'!C1609),"")))))))))</f>
        <v/>
      </c>
      <c r="S1609" s="32" t="str">
        <f>IF($A$20=1,IF(UDDS!E1609="","",UDDS!E1609),IF($A$20=2,IF('FTP-75'!E1609="","",'FTP-75'!E1609),IF($A$20=3, IF('US06'!E1609="","",'US06'!E1609),IF($A$20=4, IF(NEDC!D1609="","", NEDC!D1609),IF($A$20=5, IF('JPN10-15'!D1609="","",'JPN10-15'!D1609),IF($A$20=6, IF(WLTC!E1609="","", WLTC!E1609),IF($A$20=7, IF('New Cycle 1'!D1609="","", 'New Cycle 1'!D1609),IF($A$20=8, IF('New Cycle 2'!D1609="","", 'New Cycle 2'!D1609),IF($A$20=9, IF('New Cycle 3'!D1609="","", 'New Cycle 3'!D1609),"")))))))))</f>
        <v/>
      </c>
      <c r="T1609" s="32" t="str">
        <f>IF($A$20=1,IF(UDDS!F1609="","",UDDS!F1609),IF($A$20=2,IF('FTP-75'!F1609="","",'FTP-75'!F1609),IF($A$20=3, IF('US06'!F1609="","",'US06'!F1609),IF($A$20=4, IF(NEDC!E1609="","", NEDC!E1609),IF($A$20=5, IF('JPN10-15'!E1609="","",'JPN10-15'!E1609),IF($A$20=6, IF(WLTC!F1609="","", WLTC!F1609),IF($A$20=7, IF('New Cycle 1'!E1609="","", 'New Cycle 1'!E1609),IF($A$20=8, IF('New Cycle 2'!E1609="","", 'New Cycle 2'!E1609),IF($A$20=9, IF('New Cycle 3'!E1609="","", 'New Cycle 3'!E1609),"")))))))))</f>
        <v/>
      </c>
      <c r="U1609" s="32" t="str">
        <f>IF($A$20=1,IF(UDDS!G1609="","",UDDS!G1609),IF($A$20=2,IF('FTP-75'!G1609="","",'FTP-75'!G1609),IF($A$20=3, IF('US06'!G1609="","",'US06'!G1609),IF($A$20=4, IF(NEDC!F1609="","", NEDC!F1609),IF($A$20=5, IF('JPN10-15'!F1609="","",'JPN10-15'!F1609),IF($A$20=6, IF(WLTC!G1609="","", WLTC!G1609),IF($A$20=7, IF('New Cycle 1'!F1609="","", 'New Cycle 1'!F1609),IF($A$20=8, IF('New Cycle 2'!F1609="","", 'New Cycle 2'!F1609),IF($A$20=9, IF('New Cycle 3'!F1609="","", 'New Cycle 3'!F1609),"")))))))))</f>
        <v/>
      </c>
    </row>
    <row r="1610" spans="16:21" x14ac:dyDescent="0.25">
      <c r="P1610" s="8" t="str">
        <f>IF($A$20=1,IF(UDDS!A1610="","",UDDS!A1610),IF($A$20=2,IF('FTP-75'!A1610="","",'FTP-75'!A1610),IF($A$20=3, IF('US06'!A1610="","",'US06'!A1610),IF($A$20=4, IF(NEDC!A1610="","", NEDC!A1610),IF($A$20=5, IF('JPN10-15'!A1610="","",'JPN10-15'!A1610),IF($A$20=6, IF(WLTC!B1610="","", WLTC!B1610),IF($A$20=7, IF('New Cycle 1'!A1610="","", 'New Cycle 1'!A1610),IF($A$20=8, IF('New Cycle 2'!A1610="","", 'New Cycle 3'!A1610),IF($A$20=9, IF('New Cycle 3'!A1610="","", 'New Cycle 3'!A1610),"")))))))))</f>
        <v/>
      </c>
      <c r="Q1610" s="32" t="str">
        <f>IF($A$20=1,IF(UDDS!C1610="","",UDDS!C1610),IF($A$20=2,IF('FTP-75'!C1610="","",'FTP-75'!C1610),IF($A$20=3, IF('US06'!C1610="","",'US06'!C1610),IF($A$20=4, IF(NEDC!B1610="","", NEDC!B1610),IF($A$20=5, IF('JPN10-15'!B1610="","",'JPN10-15'!B1610),IF($A$20=6, IF(WLTC!C1610="","", WLTC!C1610),IF($A$20=7, IF('New Cycle 1'!B1610="","", 'New Cycle 1'!B1610),IF($A$20=8, IF('New Cycle 2'!B1610="","", 'New Cycle 2'!B1610),IF($A$20=9, IF('New Cycle 3'!B1610="","", 'New Cycle 3'!B1610),"")))))))))</f>
        <v/>
      </c>
      <c r="R1610" s="32" t="str">
        <f>IF($A$20=1,IF(UDDS!D1610="","",UDDS!D1610),IF($A$20=2,IF('FTP-75'!D1610="","",'FTP-75'!D1610),IF($A$20=3, IF('US06'!D1610="","",'US06'!D1610),IF($A$20=4, IF(NEDC!C1610="","", NEDC!C1610),IF($A$20=5, IF('JPN10-15'!C1610="","",'JPN10-15'!C1610),IF($A$20=6, IF(WLTC!D1610="","", WLTC!D1610),IF($A$20=7, IF('New Cycle 1'!C1610="","", 'New Cycle 1'!C1610),IF($A$20=8, IF('New Cycle 2'!C1610="","", 'New Cycle 2'!C1610),IF($A$20=9, IF('New Cycle 3'!C1610="","", 'New Cycle 3'!C1610),"")))))))))</f>
        <v/>
      </c>
      <c r="S1610" s="32" t="str">
        <f>IF($A$20=1,IF(UDDS!E1610="","",UDDS!E1610),IF($A$20=2,IF('FTP-75'!E1610="","",'FTP-75'!E1610),IF($A$20=3, IF('US06'!E1610="","",'US06'!E1610),IF($A$20=4, IF(NEDC!D1610="","", NEDC!D1610),IF($A$20=5, IF('JPN10-15'!D1610="","",'JPN10-15'!D1610),IF($A$20=6, IF(WLTC!E1610="","", WLTC!E1610),IF($A$20=7, IF('New Cycle 1'!D1610="","", 'New Cycle 1'!D1610),IF($A$20=8, IF('New Cycle 2'!D1610="","", 'New Cycle 2'!D1610),IF($A$20=9, IF('New Cycle 3'!D1610="","", 'New Cycle 3'!D1610),"")))))))))</f>
        <v/>
      </c>
      <c r="T1610" s="32" t="str">
        <f>IF($A$20=1,IF(UDDS!F1610="","",UDDS!F1610),IF($A$20=2,IF('FTP-75'!F1610="","",'FTP-75'!F1610),IF($A$20=3, IF('US06'!F1610="","",'US06'!F1610),IF($A$20=4, IF(NEDC!E1610="","", NEDC!E1610),IF($A$20=5, IF('JPN10-15'!E1610="","",'JPN10-15'!E1610),IF($A$20=6, IF(WLTC!F1610="","", WLTC!F1610),IF($A$20=7, IF('New Cycle 1'!E1610="","", 'New Cycle 1'!E1610),IF($A$20=8, IF('New Cycle 2'!E1610="","", 'New Cycle 2'!E1610),IF($A$20=9, IF('New Cycle 3'!E1610="","", 'New Cycle 3'!E1610),"")))))))))</f>
        <v/>
      </c>
      <c r="U1610" s="32" t="str">
        <f>IF($A$20=1,IF(UDDS!G1610="","",UDDS!G1610),IF($A$20=2,IF('FTP-75'!G1610="","",'FTP-75'!G1610),IF($A$20=3, IF('US06'!G1610="","",'US06'!G1610),IF($A$20=4, IF(NEDC!F1610="","", NEDC!F1610),IF($A$20=5, IF('JPN10-15'!F1610="","",'JPN10-15'!F1610),IF($A$20=6, IF(WLTC!G1610="","", WLTC!G1610),IF($A$20=7, IF('New Cycle 1'!F1610="","", 'New Cycle 1'!F1610),IF($A$20=8, IF('New Cycle 2'!F1610="","", 'New Cycle 2'!F1610),IF($A$20=9, IF('New Cycle 3'!F1610="","", 'New Cycle 3'!F1610),"")))))))))</f>
        <v/>
      </c>
    </row>
    <row r="1611" spans="16:21" x14ac:dyDescent="0.25">
      <c r="P1611" s="8" t="str">
        <f>IF($A$20=1,IF(UDDS!A1611="","",UDDS!A1611),IF($A$20=2,IF('FTP-75'!A1611="","",'FTP-75'!A1611),IF($A$20=3, IF('US06'!A1611="","",'US06'!A1611),IF($A$20=4, IF(NEDC!A1611="","", NEDC!A1611),IF($A$20=5, IF('JPN10-15'!A1611="","",'JPN10-15'!A1611),IF($A$20=6, IF(WLTC!B1611="","", WLTC!B1611),IF($A$20=7, IF('New Cycle 1'!A1611="","", 'New Cycle 1'!A1611),IF($A$20=8, IF('New Cycle 2'!A1611="","", 'New Cycle 3'!A1611),IF($A$20=9, IF('New Cycle 3'!A1611="","", 'New Cycle 3'!A1611),"")))))))))</f>
        <v/>
      </c>
      <c r="Q1611" s="32" t="str">
        <f>IF($A$20=1,IF(UDDS!C1611="","",UDDS!C1611),IF($A$20=2,IF('FTP-75'!C1611="","",'FTP-75'!C1611),IF($A$20=3, IF('US06'!C1611="","",'US06'!C1611),IF($A$20=4, IF(NEDC!B1611="","", NEDC!B1611),IF($A$20=5, IF('JPN10-15'!B1611="","",'JPN10-15'!B1611),IF($A$20=6, IF(WLTC!C1611="","", WLTC!C1611),IF($A$20=7, IF('New Cycle 1'!B1611="","", 'New Cycle 1'!B1611),IF($A$20=8, IF('New Cycle 2'!B1611="","", 'New Cycle 2'!B1611),IF($A$20=9, IF('New Cycle 3'!B1611="","", 'New Cycle 3'!B1611),"")))))))))</f>
        <v/>
      </c>
      <c r="R1611" s="32" t="str">
        <f>IF($A$20=1,IF(UDDS!D1611="","",UDDS!D1611),IF($A$20=2,IF('FTP-75'!D1611="","",'FTP-75'!D1611),IF($A$20=3, IF('US06'!D1611="","",'US06'!D1611),IF($A$20=4, IF(NEDC!C1611="","", NEDC!C1611),IF($A$20=5, IF('JPN10-15'!C1611="","",'JPN10-15'!C1611),IF($A$20=6, IF(WLTC!D1611="","", WLTC!D1611),IF($A$20=7, IF('New Cycle 1'!C1611="","", 'New Cycle 1'!C1611),IF($A$20=8, IF('New Cycle 2'!C1611="","", 'New Cycle 2'!C1611),IF($A$20=9, IF('New Cycle 3'!C1611="","", 'New Cycle 3'!C1611),"")))))))))</f>
        <v/>
      </c>
      <c r="S1611" s="32" t="str">
        <f>IF($A$20=1,IF(UDDS!E1611="","",UDDS!E1611),IF($A$20=2,IF('FTP-75'!E1611="","",'FTP-75'!E1611),IF($A$20=3, IF('US06'!E1611="","",'US06'!E1611),IF($A$20=4, IF(NEDC!D1611="","", NEDC!D1611),IF($A$20=5, IF('JPN10-15'!D1611="","",'JPN10-15'!D1611),IF($A$20=6, IF(WLTC!E1611="","", WLTC!E1611),IF($A$20=7, IF('New Cycle 1'!D1611="","", 'New Cycle 1'!D1611),IF($A$20=8, IF('New Cycle 2'!D1611="","", 'New Cycle 2'!D1611),IF($A$20=9, IF('New Cycle 3'!D1611="","", 'New Cycle 3'!D1611),"")))))))))</f>
        <v/>
      </c>
      <c r="T1611" s="32" t="str">
        <f>IF($A$20=1,IF(UDDS!F1611="","",UDDS!F1611),IF($A$20=2,IF('FTP-75'!F1611="","",'FTP-75'!F1611),IF($A$20=3, IF('US06'!F1611="","",'US06'!F1611),IF($A$20=4, IF(NEDC!E1611="","", NEDC!E1611),IF($A$20=5, IF('JPN10-15'!E1611="","",'JPN10-15'!E1611),IF($A$20=6, IF(WLTC!F1611="","", WLTC!F1611),IF($A$20=7, IF('New Cycle 1'!E1611="","", 'New Cycle 1'!E1611),IF($A$20=8, IF('New Cycle 2'!E1611="","", 'New Cycle 2'!E1611),IF($A$20=9, IF('New Cycle 3'!E1611="","", 'New Cycle 3'!E1611),"")))))))))</f>
        <v/>
      </c>
      <c r="U1611" s="32" t="str">
        <f>IF($A$20=1,IF(UDDS!G1611="","",UDDS!G1611),IF($A$20=2,IF('FTP-75'!G1611="","",'FTP-75'!G1611),IF($A$20=3, IF('US06'!G1611="","",'US06'!G1611),IF($A$20=4, IF(NEDC!F1611="","", NEDC!F1611),IF($A$20=5, IF('JPN10-15'!F1611="","",'JPN10-15'!F1611),IF($A$20=6, IF(WLTC!G1611="","", WLTC!G1611),IF($A$20=7, IF('New Cycle 1'!F1611="","", 'New Cycle 1'!F1611),IF($A$20=8, IF('New Cycle 2'!F1611="","", 'New Cycle 2'!F1611),IF($A$20=9, IF('New Cycle 3'!F1611="","", 'New Cycle 3'!F1611),"")))))))))</f>
        <v/>
      </c>
    </row>
    <row r="1612" spans="16:21" x14ac:dyDescent="0.25">
      <c r="P1612" s="8" t="str">
        <f>IF($A$20=1,IF(UDDS!A1612="","",UDDS!A1612),IF($A$20=2,IF('FTP-75'!A1612="","",'FTP-75'!A1612),IF($A$20=3, IF('US06'!A1612="","",'US06'!A1612),IF($A$20=4, IF(NEDC!A1612="","", NEDC!A1612),IF($A$20=5, IF('JPN10-15'!A1612="","",'JPN10-15'!A1612),IF($A$20=6, IF(WLTC!B1612="","", WLTC!B1612),IF($A$20=7, IF('New Cycle 1'!A1612="","", 'New Cycle 1'!A1612),IF($A$20=8, IF('New Cycle 2'!A1612="","", 'New Cycle 3'!A1612),IF($A$20=9, IF('New Cycle 3'!A1612="","", 'New Cycle 3'!A1612),"")))))))))</f>
        <v/>
      </c>
      <c r="Q1612" s="32" t="str">
        <f>IF($A$20=1,IF(UDDS!C1612="","",UDDS!C1612),IF($A$20=2,IF('FTP-75'!C1612="","",'FTP-75'!C1612),IF($A$20=3, IF('US06'!C1612="","",'US06'!C1612),IF($A$20=4, IF(NEDC!B1612="","", NEDC!B1612),IF($A$20=5, IF('JPN10-15'!B1612="","",'JPN10-15'!B1612),IF($A$20=6, IF(WLTC!C1612="","", WLTC!C1612),IF($A$20=7, IF('New Cycle 1'!B1612="","", 'New Cycle 1'!B1612),IF($A$20=8, IF('New Cycle 2'!B1612="","", 'New Cycle 2'!B1612),IF($A$20=9, IF('New Cycle 3'!B1612="","", 'New Cycle 3'!B1612),"")))))))))</f>
        <v/>
      </c>
      <c r="R1612" s="32" t="str">
        <f>IF($A$20=1,IF(UDDS!D1612="","",UDDS!D1612),IF($A$20=2,IF('FTP-75'!D1612="","",'FTP-75'!D1612),IF($A$20=3, IF('US06'!D1612="","",'US06'!D1612),IF($A$20=4, IF(NEDC!C1612="","", NEDC!C1612),IF($A$20=5, IF('JPN10-15'!C1612="","",'JPN10-15'!C1612),IF($A$20=6, IF(WLTC!D1612="","", WLTC!D1612),IF($A$20=7, IF('New Cycle 1'!C1612="","", 'New Cycle 1'!C1612),IF($A$20=8, IF('New Cycle 2'!C1612="","", 'New Cycle 2'!C1612),IF($A$20=9, IF('New Cycle 3'!C1612="","", 'New Cycle 3'!C1612),"")))))))))</f>
        <v/>
      </c>
      <c r="S1612" s="32" t="str">
        <f>IF($A$20=1,IF(UDDS!E1612="","",UDDS!E1612),IF($A$20=2,IF('FTP-75'!E1612="","",'FTP-75'!E1612),IF($A$20=3, IF('US06'!E1612="","",'US06'!E1612),IF($A$20=4, IF(NEDC!D1612="","", NEDC!D1612),IF($A$20=5, IF('JPN10-15'!D1612="","",'JPN10-15'!D1612),IF($A$20=6, IF(WLTC!E1612="","", WLTC!E1612),IF($A$20=7, IF('New Cycle 1'!D1612="","", 'New Cycle 1'!D1612),IF($A$20=8, IF('New Cycle 2'!D1612="","", 'New Cycle 2'!D1612),IF($A$20=9, IF('New Cycle 3'!D1612="","", 'New Cycle 3'!D1612),"")))))))))</f>
        <v/>
      </c>
      <c r="T1612" s="32" t="str">
        <f>IF($A$20=1,IF(UDDS!F1612="","",UDDS!F1612),IF($A$20=2,IF('FTP-75'!F1612="","",'FTP-75'!F1612),IF($A$20=3, IF('US06'!F1612="","",'US06'!F1612),IF($A$20=4, IF(NEDC!E1612="","", NEDC!E1612),IF($A$20=5, IF('JPN10-15'!E1612="","",'JPN10-15'!E1612),IF($A$20=6, IF(WLTC!F1612="","", WLTC!F1612),IF($A$20=7, IF('New Cycle 1'!E1612="","", 'New Cycle 1'!E1612),IF($A$20=8, IF('New Cycle 2'!E1612="","", 'New Cycle 2'!E1612),IF($A$20=9, IF('New Cycle 3'!E1612="","", 'New Cycle 3'!E1612),"")))))))))</f>
        <v/>
      </c>
      <c r="U1612" s="32" t="str">
        <f>IF($A$20=1,IF(UDDS!G1612="","",UDDS!G1612),IF($A$20=2,IF('FTP-75'!G1612="","",'FTP-75'!G1612),IF($A$20=3, IF('US06'!G1612="","",'US06'!G1612),IF($A$20=4, IF(NEDC!F1612="","", NEDC!F1612),IF($A$20=5, IF('JPN10-15'!F1612="","",'JPN10-15'!F1612),IF($A$20=6, IF(WLTC!G1612="","", WLTC!G1612),IF($A$20=7, IF('New Cycle 1'!F1612="","", 'New Cycle 1'!F1612),IF($A$20=8, IF('New Cycle 2'!F1612="","", 'New Cycle 2'!F1612),IF($A$20=9, IF('New Cycle 3'!F1612="","", 'New Cycle 3'!F1612),"")))))))))</f>
        <v/>
      </c>
    </row>
    <row r="1613" spans="16:21" x14ac:dyDescent="0.25">
      <c r="P1613" s="8" t="str">
        <f>IF($A$20=1,IF(UDDS!A1613="","",UDDS!A1613),IF($A$20=2,IF('FTP-75'!A1613="","",'FTP-75'!A1613),IF($A$20=3, IF('US06'!A1613="","",'US06'!A1613),IF($A$20=4, IF(NEDC!A1613="","", NEDC!A1613),IF($A$20=5, IF('JPN10-15'!A1613="","",'JPN10-15'!A1613),IF($A$20=6, IF(WLTC!B1613="","", WLTC!B1613),IF($A$20=7, IF('New Cycle 1'!A1613="","", 'New Cycle 1'!A1613),IF($A$20=8, IF('New Cycle 2'!A1613="","", 'New Cycle 3'!A1613),IF($A$20=9, IF('New Cycle 3'!A1613="","", 'New Cycle 3'!A1613),"")))))))))</f>
        <v/>
      </c>
      <c r="Q1613" s="32" t="str">
        <f>IF($A$20=1,IF(UDDS!C1613="","",UDDS!C1613),IF($A$20=2,IF('FTP-75'!C1613="","",'FTP-75'!C1613),IF($A$20=3, IF('US06'!C1613="","",'US06'!C1613),IF($A$20=4, IF(NEDC!B1613="","", NEDC!B1613),IF($A$20=5, IF('JPN10-15'!B1613="","",'JPN10-15'!B1613),IF($A$20=6, IF(WLTC!C1613="","", WLTC!C1613),IF($A$20=7, IF('New Cycle 1'!B1613="","", 'New Cycle 1'!B1613),IF($A$20=8, IF('New Cycle 2'!B1613="","", 'New Cycle 2'!B1613),IF($A$20=9, IF('New Cycle 3'!B1613="","", 'New Cycle 3'!B1613),"")))))))))</f>
        <v/>
      </c>
      <c r="R1613" s="32" t="str">
        <f>IF($A$20=1,IF(UDDS!D1613="","",UDDS!D1613),IF($A$20=2,IF('FTP-75'!D1613="","",'FTP-75'!D1613),IF($A$20=3, IF('US06'!D1613="","",'US06'!D1613),IF($A$20=4, IF(NEDC!C1613="","", NEDC!C1613),IF($A$20=5, IF('JPN10-15'!C1613="","",'JPN10-15'!C1613),IF($A$20=6, IF(WLTC!D1613="","", WLTC!D1613),IF($A$20=7, IF('New Cycle 1'!C1613="","", 'New Cycle 1'!C1613),IF($A$20=8, IF('New Cycle 2'!C1613="","", 'New Cycle 2'!C1613),IF($A$20=9, IF('New Cycle 3'!C1613="","", 'New Cycle 3'!C1613),"")))))))))</f>
        <v/>
      </c>
      <c r="S1613" s="32" t="str">
        <f>IF($A$20=1,IF(UDDS!E1613="","",UDDS!E1613),IF($A$20=2,IF('FTP-75'!E1613="","",'FTP-75'!E1613),IF($A$20=3, IF('US06'!E1613="","",'US06'!E1613),IF($A$20=4, IF(NEDC!D1613="","", NEDC!D1613),IF($A$20=5, IF('JPN10-15'!D1613="","",'JPN10-15'!D1613),IF($A$20=6, IF(WLTC!E1613="","", WLTC!E1613),IF($A$20=7, IF('New Cycle 1'!D1613="","", 'New Cycle 1'!D1613),IF($A$20=8, IF('New Cycle 2'!D1613="","", 'New Cycle 2'!D1613),IF($A$20=9, IF('New Cycle 3'!D1613="","", 'New Cycle 3'!D1613),"")))))))))</f>
        <v/>
      </c>
      <c r="T1613" s="32" t="str">
        <f>IF($A$20=1,IF(UDDS!F1613="","",UDDS!F1613),IF($A$20=2,IF('FTP-75'!F1613="","",'FTP-75'!F1613),IF($A$20=3, IF('US06'!F1613="","",'US06'!F1613),IF($A$20=4, IF(NEDC!E1613="","", NEDC!E1613),IF($A$20=5, IF('JPN10-15'!E1613="","",'JPN10-15'!E1613),IF($A$20=6, IF(WLTC!F1613="","", WLTC!F1613),IF($A$20=7, IF('New Cycle 1'!E1613="","", 'New Cycle 1'!E1613),IF($A$20=8, IF('New Cycle 2'!E1613="","", 'New Cycle 2'!E1613),IF($A$20=9, IF('New Cycle 3'!E1613="","", 'New Cycle 3'!E1613),"")))))))))</f>
        <v/>
      </c>
      <c r="U1613" s="32" t="str">
        <f>IF($A$20=1,IF(UDDS!G1613="","",UDDS!G1613),IF($A$20=2,IF('FTP-75'!G1613="","",'FTP-75'!G1613),IF($A$20=3, IF('US06'!G1613="","",'US06'!G1613),IF($A$20=4, IF(NEDC!F1613="","", NEDC!F1613),IF($A$20=5, IF('JPN10-15'!F1613="","",'JPN10-15'!F1613),IF($A$20=6, IF(WLTC!G1613="","", WLTC!G1613),IF($A$20=7, IF('New Cycle 1'!F1613="","", 'New Cycle 1'!F1613),IF($A$20=8, IF('New Cycle 2'!F1613="","", 'New Cycle 2'!F1613),IF($A$20=9, IF('New Cycle 3'!F1613="","", 'New Cycle 3'!F1613),"")))))))))</f>
        <v/>
      </c>
    </row>
    <row r="1614" spans="16:21" x14ac:dyDescent="0.25">
      <c r="P1614" s="8" t="str">
        <f>IF($A$20=1,IF(UDDS!A1614="","",UDDS!A1614),IF($A$20=2,IF('FTP-75'!A1614="","",'FTP-75'!A1614),IF($A$20=3, IF('US06'!A1614="","",'US06'!A1614),IF($A$20=4, IF(NEDC!A1614="","", NEDC!A1614),IF($A$20=5, IF('JPN10-15'!A1614="","",'JPN10-15'!A1614),IF($A$20=6, IF(WLTC!B1614="","", WLTC!B1614),IF($A$20=7, IF('New Cycle 1'!A1614="","", 'New Cycle 1'!A1614),IF($A$20=8, IF('New Cycle 2'!A1614="","", 'New Cycle 3'!A1614),IF($A$20=9, IF('New Cycle 3'!A1614="","", 'New Cycle 3'!A1614),"")))))))))</f>
        <v/>
      </c>
      <c r="Q1614" s="32" t="str">
        <f>IF($A$20=1,IF(UDDS!C1614="","",UDDS!C1614),IF($A$20=2,IF('FTP-75'!C1614="","",'FTP-75'!C1614),IF($A$20=3, IF('US06'!C1614="","",'US06'!C1614),IF($A$20=4, IF(NEDC!B1614="","", NEDC!B1614),IF($A$20=5, IF('JPN10-15'!B1614="","",'JPN10-15'!B1614),IF($A$20=6, IF(WLTC!C1614="","", WLTC!C1614),IF($A$20=7, IF('New Cycle 1'!B1614="","", 'New Cycle 1'!B1614),IF($A$20=8, IF('New Cycle 2'!B1614="","", 'New Cycle 2'!B1614),IF($A$20=9, IF('New Cycle 3'!B1614="","", 'New Cycle 3'!B1614),"")))))))))</f>
        <v/>
      </c>
      <c r="R1614" s="32" t="str">
        <f>IF($A$20=1,IF(UDDS!D1614="","",UDDS!D1614),IF($A$20=2,IF('FTP-75'!D1614="","",'FTP-75'!D1614),IF($A$20=3, IF('US06'!D1614="","",'US06'!D1614),IF($A$20=4, IF(NEDC!C1614="","", NEDC!C1614),IF($A$20=5, IF('JPN10-15'!C1614="","",'JPN10-15'!C1614),IF($A$20=6, IF(WLTC!D1614="","", WLTC!D1614),IF($A$20=7, IF('New Cycle 1'!C1614="","", 'New Cycle 1'!C1614),IF($A$20=8, IF('New Cycle 2'!C1614="","", 'New Cycle 2'!C1614),IF($A$20=9, IF('New Cycle 3'!C1614="","", 'New Cycle 3'!C1614),"")))))))))</f>
        <v/>
      </c>
      <c r="S1614" s="32" t="str">
        <f>IF($A$20=1,IF(UDDS!E1614="","",UDDS!E1614),IF($A$20=2,IF('FTP-75'!E1614="","",'FTP-75'!E1614),IF($A$20=3, IF('US06'!E1614="","",'US06'!E1614),IF($A$20=4, IF(NEDC!D1614="","", NEDC!D1614),IF($A$20=5, IF('JPN10-15'!D1614="","",'JPN10-15'!D1614),IF($A$20=6, IF(WLTC!E1614="","", WLTC!E1614),IF($A$20=7, IF('New Cycle 1'!D1614="","", 'New Cycle 1'!D1614),IF($A$20=8, IF('New Cycle 2'!D1614="","", 'New Cycle 2'!D1614),IF($A$20=9, IF('New Cycle 3'!D1614="","", 'New Cycle 3'!D1614),"")))))))))</f>
        <v/>
      </c>
      <c r="T1614" s="32" t="str">
        <f>IF($A$20=1,IF(UDDS!F1614="","",UDDS!F1614),IF($A$20=2,IF('FTP-75'!F1614="","",'FTP-75'!F1614),IF($A$20=3, IF('US06'!F1614="","",'US06'!F1614),IF($A$20=4, IF(NEDC!E1614="","", NEDC!E1614),IF($A$20=5, IF('JPN10-15'!E1614="","",'JPN10-15'!E1614),IF($A$20=6, IF(WLTC!F1614="","", WLTC!F1614),IF($A$20=7, IF('New Cycle 1'!E1614="","", 'New Cycle 1'!E1614),IF($A$20=8, IF('New Cycle 2'!E1614="","", 'New Cycle 2'!E1614),IF($A$20=9, IF('New Cycle 3'!E1614="","", 'New Cycle 3'!E1614),"")))))))))</f>
        <v/>
      </c>
      <c r="U1614" s="32" t="str">
        <f>IF($A$20=1,IF(UDDS!G1614="","",UDDS!G1614),IF($A$20=2,IF('FTP-75'!G1614="","",'FTP-75'!G1614),IF($A$20=3, IF('US06'!G1614="","",'US06'!G1614),IF($A$20=4, IF(NEDC!F1614="","", NEDC!F1614),IF($A$20=5, IF('JPN10-15'!F1614="","",'JPN10-15'!F1614),IF($A$20=6, IF(WLTC!G1614="","", WLTC!G1614),IF($A$20=7, IF('New Cycle 1'!F1614="","", 'New Cycle 1'!F1614),IF($A$20=8, IF('New Cycle 2'!F1614="","", 'New Cycle 2'!F1614),IF($A$20=9, IF('New Cycle 3'!F1614="","", 'New Cycle 3'!F1614),"")))))))))</f>
        <v/>
      </c>
    </row>
    <row r="1615" spans="16:21" x14ac:dyDescent="0.25">
      <c r="P1615" s="8" t="str">
        <f>IF($A$20=1,IF(UDDS!A1615="","",UDDS!A1615),IF($A$20=2,IF('FTP-75'!A1615="","",'FTP-75'!A1615),IF($A$20=3, IF('US06'!A1615="","",'US06'!A1615),IF($A$20=4, IF(NEDC!A1615="","", NEDC!A1615),IF($A$20=5, IF('JPN10-15'!A1615="","",'JPN10-15'!A1615),IF($A$20=6, IF(WLTC!B1615="","", WLTC!B1615),IF($A$20=7, IF('New Cycle 1'!A1615="","", 'New Cycle 1'!A1615),IF($A$20=8, IF('New Cycle 2'!A1615="","", 'New Cycle 3'!A1615),IF($A$20=9, IF('New Cycle 3'!A1615="","", 'New Cycle 3'!A1615),"")))))))))</f>
        <v/>
      </c>
      <c r="Q1615" s="32" t="str">
        <f>IF($A$20=1,IF(UDDS!C1615="","",UDDS!C1615),IF($A$20=2,IF('FTP-75'!C1615="","",'FTP-75'!C1615),IF($A$20=3, IF('US06'!C1615="","",'US06'!C1615),IF($A$20=4, IF(NEDC!B1615="","", NEDC!B1615),IF($A$20=5, IF('JPN10-15'!B1615="","",'JPN10-15'!B1615),IF($A$20=6, IF(WLTC!C1615="","", WLTC!C1615),IF($A$20=7, IF('New Cycle 1'!B1615="","", 'New Cycle 1'!B1615),IF($A$20=8, IF('New Cycle 2'!B1615="","", 'New Cycle 2'!B1615),IF($A$20=9, IF('New Cycle 3'!B1615="","", 'New Cycle 3'!B1615),"")))))))))</f>
        <v/>
      </c>
      <c r="R1615" s="32" t="str">
        <f>IF($A$20=1,IF(UDDS!D1615="","",UDDS!D1615),IF($A$20=2,IF('FTP-75'!D1615="","",'FTP-75'!D1615),IF($A$20=3, IF('US06'!D1615="","",'US06'!D1615),IF($A$20=4, IF(NEDC!C1615="","", NEDC!C1615),IF($A$20=5, IF('JPN10-15'!C1615="","",'JPN10-15'!C1615),IF($A$20=6, IF(WLTC!D1615="","", WLTC!D1615),IF($A$20=7, IF('New Cycle 1'!C1615="","", 'New Cycle 1'!C1615),IF($A$20=8, IF('New Cycle 2'!C1615="","", 'New Cycle 2'!C1615),IF($A$20=9, IF('New Cycle 3'!C1615="","", 'New Cycle 3'!C1615),"")))))))))</f>
        <v/>
      </c>
      <c r="S1615" s="32" t="str">
        <f>IF($A$20=1,IF(UDDS!E1615="","",UDDS!E1615),IF($A$20=2,IF('FTP-75'!E1615="","",'FTP-75'!E1615),IF($A$20=3, IF('US06'!E1615="","",'US06'!E1615),IF($A$20=4, IF(NEDC!D1615="","", NEDC!D1615),IF($A$20=5, IF('JPN10-15'!D1615="","",'JPN10-15'!D1615),IF($A$20=6, IF(WLTC!E1615="","", WLTC!E1615),IF($A$20=7, IF('New Cycle 1'!D1615="","", 'New Cycle 1'!D1615),IF($A$20=8, IF('New Cycle 2'!D1615="","", 'New Cycle 2'!D1615),IF($A$20=9, IF('New Cycle 3'!D1615="","", 'New Cycle 3'!D1615),"")))))))))</f>
        <v/>
      </c>
      <c r="T1615" s="32" t="str">
        <f>IF($A$20=1,IF(UDDS!F1615="","",UDDS!F1615),IF($A$20=2,IF('FTP-75'!F1615="","",'FTP-75'!F1615),IF($A$20=3, IF('US06'!F1615="","",'US06'!F1615),IF($A$20=4, IF(NEDC!E1615="","", NEDC!E1615),IF($A$20=5, IF('JPN10-15'!E1615="","",'JPN10-15'!E1615),IF($A$20=6, IF(WLTC!F1615="","", WLTC!F1615),IF($A$20=7, IF('New Cycle 1'!E1615="","", 'New Cycle 1'!E1615),IF($A$20=8, IF('New Cycle 2'!E1615="","", 'New Cycle 2'!E1615),IF($A$20=9, IF('New Cycle 3'!E1615="","", 'New Cycle 3'!E1615),"")))))))))</f>
        <v/>
      </c>
      <c r="U1615" s="32" t="str">
        <f>IF($A$20=1,IF(UDDS!G1615="","",UDDS!G1615),IF($A$20=2,IF('FTP-75'!G1615="","",'FTP-75'!G1615),IF($A$20=3, IF('US06'!G1615="","",'US06'!G1615),IF($A$20=4, IF(NEDC!F1615="","", NEDC!F1615),IF($A$20=5, IF('JPN10-15'!F1615="","",'JPN10-15'!F1615),IF($A$20=6, IF(WLTC!G1615="","", WLTC!G1615),IF($A$20=7, IF('New Cycle 1'!F1615="","", 'New Cycle 1'!F1615),IF($A$20=8, IF('New Cycle 2'!F1615="","", 'New Cycle 2'!F1615),IF($A$20=9, IF('New Cycle 3'!F1615="","", 'New Cycle 3'!F1615),"")))))))))</f>
        <v/>
      </c>
    </row>
    <row r="1616" spans="16:21" x14ac:dyDescent="0.25">
      <c r="P1616" s="8" t="str">
        <f>IF($A$20=1,IF(UDDS!A1616="","",UDDS!A1616),IF($A$20=2,IF('FTP-75'!A1616="","",'FTP-75'!A1616),IF($A$20=3, IF('US06'!A1616="","",'US06'!A1616),IF($A$20=4, IF(NEDC!A1616="","", NEDC!A1616),IF($A$20=5, IF('JPN10-15'!A1616="","",'JPN10-15'!A1616),IF($A$20=6, IF(WLTC!B1616="","", WLTC!B1616),IF($A$20=7, IF('New Cycle 1'!A1616="","", 'New Cycle 1'!A1616),IF($A$20=8, IF('New Cycle 2'!A1616="","", 'New Cycle 3'!A1616),IF($A$20=9, IF('New Cycle 3'!A1616="","", 'New Cycle 3'!A1616),"")))))))))</f>
        <v/>
      </c>
      <c r="Q1616" s="32" t="str">
        <f>IF($A$20=1,IF(UDDS!C1616="","",UDDS!C1616),IF($A$20=2,IF('FTP-75'!C1616="","",'FTP-75'!C1616),IF($A$20=3, IF('US06'!C1616="","",'US06'!C1616),IF($A$20=4, IF(NEDC!B1616="","", NEDC!B1616),IF($A$20=5, IF('JPN10-15'!B1616="","",'JPN10-15'!B1616),IF($A$20=6, IF(WLTC!C1616="","", WLTC!C1616),IF($A$20=7, IF('New Cycle 1'!B1616="","", 'New Cycle 1'!B1616),IF($A$20=8, IF('New Cycle 2'!B1616="","", 'New Cycle 2'!B1616),IF($A$20=9, IF('New Cycle 3'!B1616="","", 'New Cycle 3'!B1616),"")))))))))</f>
        <v/>
      </c>
      <c r="R1616" s="32" t="str">
        <f>IF($A$20=1,IF(UDDS!D1616="","",UDDS!D1616),IF($A$20=2,IF('FTP-75'!D1616="","",'FTP-75'!D1616),IF($A$20=3, IF('US06'!D1616="","",'US06'!D1616),IF($A$20=4, IF(NEDC!C1616="","", NEDC!C1616),IF($A$20=5, IF('JPN10-15'!C1616="","",'JPN10-15'!C1616),IF($A$20=6, IF(WLTC!D1616="","", WLTC!D1616),IF($A$20=7, IF('New Cycle 1'!C1616="","", 'New Cycle 1'!C1616),IF($A$20=8, IF('New Cycle 2'!C1616="","", 'New Cycle 2'!C1616),IF($A$20=9, IF('New Cycle 3'!C1616="","", 'New Cycle 3'!C1616),"")))))))))</f>
        <v/>
      </c>
      <c r="S1616" s="32" t="str">
        <f>IF($A$20=1,IF(UDDS!E1616="","",UDDS!E1616),IF($A$20=2,IF('FTP-75'!E1616="","",'FTP-75'!E1616),IF($A$20=3, IF('US06'!E1616="","",'US06'!E1616),IF($A$20=4, IF(NEDC!D1616="","", NEDC!D1616),IF($A$20=5, IF('JPN10-15'!D1616="","",'JPN10-15'!D1616),IF($A$20=6, IF(WLTC!E1616="","", WLTC!E1616),IF($A$20=7, IF('New Cycle 1'!D1616="","", 'New Cycle 1'!D1616),IF($A$20=8, IF('New Cycle 2'!D1616="","", 'New Cycle 2'!D1616),IF($A$20=9, IF('New Cycle 3'!D1616="","", 'New Cycle 3'!D1616),"")))))))))</f>
        <v/>
      </c>
      <c r="T1616" s="32" t="str">
        <f>IF($A$20=1,IF(UDDS!F1616="","",UDDS!F1616),IF($A$20=2,IF('FTP-75'!F1616="","",'FTP-75'!F1616),IF($A$20=3, IF('US06'!F1616="","",'US06'!F1616),IF($A$20=4, IF(NEDC!E1616="","", NEDC!E1616),IF($A$20=5, IF('JPN10-15'!E1616="","",'JPN10-15'!E1616),IF($A$20=6, IF(WLTC!F1616="","", WLTC!F1616),IF($A$20=7, IF('New Cycle 1'!E1616="","", 'New Cycle 1'!E1616),IF($A$20=8, IF('New Cycle 2'!E1616="","", 'New Cycle 2'!E1616),IF($A$20=9, IF('New Cycle 3'!E1616="","", 'New Cycle 3'!E1616),"")))))))))</f>
        <v/>
      </c>
      <c r="U1616" s="32" t="str">
        <f>IF($A$20=1,IF(UDDS!G1616="","",UDDS!G1616),IF($A$20=2,IF('FTP-75'!G1616="","",'FTP-75'!G1616),IF($A$20=3, IF('US06'!G1616="","",'US06'!G1616),IF($A$20=4, IF(NEDC!F1616="","", NEDC!F1616),IF($A$20=5, IF('JPN10-15'!F1616="","",'JPN10-15'!F1616),IF($A$20=6, IF(WLTC!G1616="","", WLTC!G1616),IF($A$20=7, IF('New Cycle 1'!F1616="","", 'New Cycle 1'!F1616),IF($A$20=8, IF('New Cycle 2'!F1616="","", 'New Cycle 2'!F1616),IF($A$20=9, IF('New Cycle 3'!F1616="","", 'New Cycle 3'!F1616),"")))))))))</f>
        <v/>
      </c>
    </row>
    <row r="1617" spans="16:21" x14ac:dyDescent="0.25">
      <c r="P1617" s="8" t="str">
        <f>IF($A$20=1,IF(UDDS!A1617="","",UDDS!A1617),IF($A$20=2,IF('FTP-75'!A1617="","",'FTP-75'!A1617),IF($A$20=3, IF('US06'!A1617="","",'US06'!A1617),IF($A$20=4, IF(NEDC!A1617="","", NEDC!A1617),IF($A$20=5, IF('JPN10-15'!A1617="","",'JPN10-15'!A1617),IF($A$20=6, IF(WLTC!B1617="","", WLTC!B1617),IF($A$20=7, IF('New Cycle 1'!A1617="","", 'New Cycle 1'!A1617),IF($A$20=8, IF('New Cycle 2'!A1617="","", 'New Cycle 3'!A1617),IF($A$20=9, IF('New Cycle 3'!A1617="","", 'New Cycle 3'!A1617),"")))))))))</f>
        <v/>
      </c>
      <c r="Q1617" s="32" t="str">
        <f>IF($A$20=1,IF(UDDS!C1617="","",UDDS!C1617),IF($A$20=2,IF('FTP-75'!C1617="","",'FTP-75'!C1617),IF($A$20=3, IF('US06'!C1617="","",'US06'!C1617),IF($A$20=4, IF(NEDC!B1617="","", NEDC!B1617),IF($A$20=5, IF('JPN10-15'!B1617="","",'JPN10-15'!B1617),IF($A$20=6, IF(WLTC!C1617="","", WLTC!C1617),IF($A$20=7, IF('New Cycle 1'!B1617="","", 'New Cycle 1'!B1617),IF($A$20=8, IF('New Cycle 2'!B1617="","", 'New Cycle 2'!B1617),IF($A$20=9, IF('New Cycle 3'!B1617="","", 'New Cycle 3'!B1617),"")))))))))</f>
        <v/>
      </c>
      <c r="R1617" s="32" t="str">
        <f>IF($A$20=1,IF(UDDS!D1617="","",UDDS!D1617),IF($A$20=2,IF('FTP-75'!D1617="","",'FTP-75'!D1617),IF($A$20=3, IF('US06'!D1617="","",'US06'!D1617),IF($A$20=4, IF(NEDC!C1617="","", NEDC!C1617),IF($A$20=5, IF('JPN10-15'!C1617="","",'JPN10-15'!C1617),IF($A$20=6, IF(WLTC!D1617="","", WLTC!D1617),IF($A$20=7, IF('New Cycle 1'!C1617="","", 'New Cycle 1'!C1617),IF($A$20=8, IF('New Cycle 2'!C1617="","", 'New Cycle 2'!C1617),IF($A$20=9, IF('New Cycle 3'!C1617="","", 'New Cycle 3'!C1617),"")))))))))</f>
        <v/>
      </c>
      <c r="S1617" s="32" t="str">
        <f>IF($A$20=1,IF(UDDS!E1617="","",UDDS!E1617),IF($A$20=2,IF('FTP-75'!E1617="","",'FTP-75'!E1617),IF($A$20=3, IF('US06'!E1617="","",'US06'!E1617),IF($A$20=4, IF(NEDC!D1617="","", NEDC!D1617),IF($A$20=5, IF('JPN10-15'!D1617="","",'JPN10-15'!D1617),IF($A$20=6, IF(WLTC!E1617="","", WLTC!E1617),IF($A$20=7, IF('New Cycle 1'!D1617="","", 'New Cycle 1'!D1617),IF($A$20=8, IF('New Cycle 2'!D1617="","", 'New Cycle 2'!D1617),IF($A$20=9, IF('New Cycle 3'!D1617="","", 'New Cycle 3'!D1617),"")))))))))</f>
        <v/>
      </c>
      <c r="T1617" s="32" t="str">
        <f>IF($A$20=1,IF(UDDS!F1617="","",UDDS!F1617),IF($A$20=2,IF('FTP-75'!F1617="","",'FTP-75'!F1617),IF($A$20=3, IF('US06'!F1617="","",'US06'!F1617),IF($A$20=4, IF(NEDC!E1617="","", NEDC!E1617),IF($A$20=5, IF('JPN10-15'!E1617="","",'JPN10-15'!E1617),IF($A$20=6, IF(WLTC!F1617="","", WLTC!F1617),IF($A$20=7, IF('New Cycle 1'!E1617="","", 'New Cycle 1'!E1617),IF($A$20=8, IF('New Cycle 2'!E1617="","", 'New Cycle 2'!E1617),IF($A$20=9, IF('New Cycle 3'!E1617="","", 'New Cycle 3'!E1617),"")))))))))</f>
        <v/>
      </c>
      <c r="U1617" s="32" t="str">
        <f>IF($A$20=1,IF(UDDS!G1617="","",UDDS!G1617),IF($A$20=2,IF('FTP-75'!G1617="","",'FTP-75'!G1617),IF($A$20=3, IF('US06'!G1617="","",'US06'!G1617),IF($A$20=4, IF(NEDC!F1617="","", NEDC!F1617),IF($A$20=5, IF('JPN10-15'!F1617="","",'JPN10-15'!F1617),IF($A$20=6, IF(WLTC!G1617="","", WLTC!G1617),IF($A$20=7, IF('New Cycle 1'!F1617="","", 'New Cycle 1'!F1617),IF($A$20=8, IF('New Cycle 2'!F1617="","", 'New Cycle 2'!F1617),IF($A$20=9, IF('New Cycle 3'!F1617="","", 'New Cycle 3'!F1617),"")))))))))</f>
        <v/>
      </c>
    </row>
    <row r="1618" spans="16:21" x14ac:dyDescent="0.25">
      <c r="P1618" s="8" t="str">
        <f>IF($A$20=1,IF(UDDS!A1618="","",UDDS!A1618),IF($A$20=2,IF('FTP-75'!A1618="","",'FTP-75'!A1618),IF($A$20=3, IF('US06'!A1618="","",'US06'!A1618),IF($A$20=4, IF(NEDC!A1618="","", NEDC!A1618),IF($A$20=5, IF('JPN10-15'!A1618="","",'JPN10-15'!A1618),IF($A$20=6, IF(WLTC!B1618="","", WLTC!B1618),IF($A$20=7, IF('New Cycle 1'!A1618="","", 'New Cycle 1'!A1618),IF($A$20=8, IF('New Cycle 2'!A1618="","", 'New Cycle 3'!A1618),IF($A$20=9, IF('New Cycle 3'!A1618="","", 'New Cycle 3'!A1618),"")))))))))</f>
        <v/>
      </c>
      <c r="Q1618" s="32" t="str">
        <f>IF($A$20=1,IF(UDDS!C1618="","",UDDS!C1618),IF($A$20=2,IF('FTP-75'!C1618="","",'FTP-75'!C1618),IF($A$20=3, IF('US06'!C1618="","",'US06'!C1618),IF($A$20=4, IF(NEDC!B1618="","", NEDC!B1618),IF($A$20=5, IF('JPN10-15'!B1618="","",'JPN10-15'!B1618),IF($A$20=6, IF(WLTC!C1618="","", WLTC!C1618),IF($A$20=7, IF('New Cycle 1'!B1618="","", 'New Cycle 1'!B1618),IF($A$20=8, IF('New Cycle 2'!B1618="","", 'New Cycle 2'!B1618),IF($A$20=9, IF('New Cycle 3'!B1618="","", 'New Cycle 3'!B1618),"")))))))))</f>
        <v/>
      </c>
      <c r="R1618" s="32" t="str">
        <f>IF($A$20=1,IF(UDDS!D1618="","",UDDS!D1618),IF($A$20=2,IF('FTP-75'!D1618="","",'FTP-75'!D1618),IF($A$20=3, IF('US06'!D1618="","",'US06'!D1618),IF($A$20=4, IF(NEDC!C1618="","", NEDC!C1618),IF($A$20=5, IF('JPN10-15'!C1618="","",'JPN10-15'!C1618),IF($A$20=6, IF(WLTC!D1618="","", WLTC!D1618),IF($A$20=7, IF('New Cycle 1'!C1618="","", 'New Cycle 1'!C1618),IF($A$20=8, IF('New Cycle 2'!C1618="","", 'New Cycle 2'!C1618),IF($A$20=9, IF('New Cycle 3'!C1618="","", 'New Cycle 3'!C1618),"")))))))))</f>
        <v/>
      </c>
      <c r="S1618" s="32" t="str">
        <f>IF($A$20=1,IF(UDDS!E1618="","",UDDS!E1618),IF($A$20=2,IF('FTP-75'!E1618="","",'FTP-75'!E1618),IF($A$20=3, IF('US06'!E1618="","",'US06'!E1618),IF($A$20=4, IF(NEDC!D1618="","", NEDC!D1618),IF($A$20=5, IF('JPN10-15'!D1618="","",'JPN10-15'!D1618),IF($A$20=6, IF(WLTC!E1618="","", WLTC!E1618),IF($A$20=7, IF('New Cycle 1'!D1618="","", 'New Cycle 1'!D1618),IF($A$20=8, IF('New Cycle 2'!D1618="","", 'New Cycle 2'!D1618),IF($A$20=9, IF('New Cycle 3'!D1618="","", 'New Cycle 3'!D1618),"")))))))))</f>
        <v/>
      </c>
      <c r="T1618" s="32" t="str">
        <f>IF($A$20=1,IF(UDDS!F1618="","",UDDS!F1618),IF($A$20=2,IF('FTP-75'!F1618="","",'FTP-75'!F1618),IF($A$20=3, IF('US06'!F1618="","",'US06'!F1618),IF($A$20=4, IF(NEDC!E1618="","", NEDC!E1618),IF($A$20=5, IF('JPN10-15'!E1618="","",'JPN10-15'!E1618),IF($A$20=6, IF(WLTC!F1618="","", WLTC!F1618),IF($A$20=7, IF('New Cycle 1'!E1618="","", 'New Cycle 1'!E1618),IF($A$20=8, IF('New Cycle 2'!E1618="","", 'New Cycle 2'!E1618),IF($A$20=9, IF('New Cycle 3'!E1618="","", 'New Cycle 3'!E1618),"")))))))))</f>
        <v/>
      </c>
      <c r="U1618" s="32" t="str">
        <f>IF($A$20=1,IF(UDDS!G1618="","",UDDS!G1618),IF($A$20=2,IF('FTP-75'!G1618="","",'FTP-75'!G1618),IF($A$20=3, IF('US06'!G1618="","",'US06'!G1618),IF($A$20=4, IF(NEDC!F1618="","", NEDC!F1618),IF($A$20=5, IF('JPN10-15'!F1618="","",'JPN10-15'!F1618),IF($A$20=6, IF(WLTC!G1618="","", WLTC!G1618),IF($A$20=7, IF('New Cycle 1'!F1618="","", 'New Cycle 1'!F1618),IF($A$20=8, IF('New Cycle 2'!F1618="","", 'New Cycle 2'!F1618),IF($A$20=9, IF('New Cycle 3'!F1618="","", 'New Cycle 3'!F1618),"")))))))))</f>
        <v/>
      </c>
    </row>
    <row r="1619" spans="16:21" x14ac:dyDescent="0.25">
      <c r="P1619" s="8" t="str">
        <f>IF($A$20=1,IF(UDDS!A1619="","",UDDS!A1619),IF($A$20=2,IF('FTP-75'!A1619="","",'FTP-75'!A1619),IF($A$20=3, IF('US06'!A1619="","",'US06'!A1619),IF($A$20=4, IF(NEDC!A1619="","", NEDC!A1619),IF($A$20=5, IF('JPN10-15'!A1619="","",'JPN10-15'!A1619),IF($A$20=6, IF(WLTC!B1619="","", WLTC!B1619),IF($A$20=7, IF('New Cycle 1'!A1619="","", 'New Cycle 1'!A1619),IF($A$20=8, IF('New Cycle 2'!A1619="","", 'New Cycle 3'!A1619),IF($A$20=9, IF('New Cycle 3'!A1619="","", 'New Cycle 3'!A1619),"")))))))))</f>
        <v/>
      </c>
      <c r="Q1619" s="32" t="str">
        <f>IF($A$20=1,IF(UDDS!C1619="","",UDDS!C1619),IF($A$20=2,IF('FTP-75'!C1619="","",'FTP-75'!C1619),IF($A$20=3, IF('US06'!C1619="","",'US06'!C1619),IF($A$20=4, IF(NEDC!B1619="","", NEDC!B1619),IF($A$20=5, IF('JPN10-15'!B1619="","",'JPN10-15'!B1619),IF($A$20=6, IF(WLTC!C1619="","", WLTC!C1619),IF($A$20=7, IF('New Cycle 1'!B1619="","", 'New Cycle 1'!B1619),IF($A$20=8, IF('New Cycle 2'!B1619="","", 'New Cycle 2'!B1619),IF($A$20=9, IF('New Cycle 3'!B1619="","", 'New Cycle 3'!B1619),"")))))))))</f>
        <v/>
      </c>
      <c r="R1619" s="32" t="str">
        <f>IF($A$20=1,IF(UDDS!D1619="","",UDDS!D1619),IF($A$20=2,IF('FTP-75'!D1619="","",'FTP-75'!D1619),IF($A$20=3, IF('US06'!D1619="","",'US06'!D1619),IF($A$20=4, IF(NEDC!C1619="","", NEDC!C1619),IF($A$20=5, IF('JPN10-15'!C1619="","",'JPN10-15'!C1619),IF($A$20=6, IF(WLTC!D1619="","", WLTC!D1619),IF($A$20=7, IF('New Cycle 1'!C1619="","", 'New Cycle 1'!C1619),IF($A$20=8, IF('New Cycle 2'!C1619="","", 'New Cycle 2'!C1619),IF($A$20=9, IF('New Cycle 3'!C1619="","", 'New Cycle 3'!C1619),"")))))))))</f>
        <v/>
      </c>
      <c r="S1619" s="32" t="str">
        <f>IF($A$20=1,IF(UDDS!E1619="","",UDDS!E1619),IF($A$20=2,IF('FTP-75'!E1619="","",'FTP-75'!E1619),IF($A$20=3, IF('US06'!E1619="","",'US06'!E1619),IF($A$20=4, IF(NEDC!D1619="","", NEDC!D1619),IF($A$20=5, IF('JPN10-15'!D1619="","",'JPN10-15'!D1619),IF($A$20=6, IF(WLTC!E1619="","", WLTC!E1619),IF($A$20=7, IF('New Cycle 1'!D1619="","", 'New Cycle 1'!D1619),IF($A$20=8, IF('New Cycle 2'!D1619="","", 'New Cycle 2'!D1619),IF($A$20=9, IF('New Cycle 3'!D1619="","", 'New Cycle 3'!D1619),"")))))))))</f>
        <v/>
      </c>
      <c r="T1619" s="32" t="str">
        <f>IF($A$20=1,IF(UDDS!F1619="","",UDDS!F1619),IF($A$20=2,IF('FTP-75'!F1619="","",'FTP-75'!F1619),IF($A$20=3, IF('US06'!F1619="","",'US06'!F1619),IF($A$20=4, IF(NEDC!E1619="","", NEDC!E1619),IF($A$20=5, IF('JPN10-15'!E1619="","",'JPN10-15'!E1619),IF($A$20=6, IF(WLTC!F1619="","", WLTC!F1619),IF($A$20=7, IF('New Cycle 1'!E1619="","", 'New Cycle 1'!E1619),IF($A$20=8, IF('New Cycle 2'!E1619="","", 'New Cycle 2'!E1619),IF($A$20=9, IF('New Cycle 3'!E1619="","", 'New Cycle 3'!E1619),"")))))))))</f>
        <v/>
      </c>
      <c r="U1619" s="32" t="str">
        <f>IF($A$20=1,IF(UDDS!G1619="","",UDDS!G1619),IF($A$20=2,IF('FTP-75'!G1619="","",'FTP-75'!G1619),IF($A$20=3, IF('US06'!G1619="","",'US06'!G1619),IF($A$20=4, IF(NEDC!F1619="","", NEDC!F1619),IF($A$20=5, IF('JPN10-15'!F1619="","",'JPN10-15'!F1619),IF($A$20=6, IF(WLTC!G1619="","", WLTC!G1619),IF($A$20=7, IF('New Cycle 1'!F1619="","", 'New Cycle 1'!F1619),IF($A$20=8, IF('New Cycle 2'!F1619="","", 'New Cycle 2'!F1619),IF($A$20=9, IF('New Cycle 3'!F1619="","", 'New Cycle 3'!F1619),"")))))))))</f>
        <v/>
      </c>
    </row>
    <row r="1620" spans="16:21" x14ac:dyDescent="0.25">
      <c r="P1620" s="8" t="str">
        <f>IF($A$20=1,IF(UDDS!A1620="","",UDDS!A1620),IF($A$20=2,IF('FTP-75'!A1620="","",'FTP-75'!A1620),IF($A$20=3, IF('US06'!A1620="","",'US06'!A1620),IF($A$20=4, IF(NEDC!A1620="","", NEDC!A1620),IF($A$20=5, IF('JPN10-15'!A1620="","",'JPN10-15'!A1620),IF($A$20=6, IF(WLTC!B1620="","", WLTC!B1620),IF($A$20=7, IF('New Cycle 1'!A1620="","", 'New Cycle 1'!A1620),IF($A$20=8, IF('New Cycle 2'!A1620="","", 'New Cycle 3'!A1620),IF($A$20=9, IF('New Cycle 3'!A1620="","", 'New Cycle 3'!A1620),"")))))))))</f>
        <v/>
      </c>
      <c r="Q1620" s="32" t="str">
        <f>IF($A$20=1,IF(UDDS!C1620="","",UDDS!C1620),IF($A$20=2,IF('FTP-75'!C1620="","",'FTP-75'!C1620),IF($A$20=3, IF('US06'!C1620="","",'US06'!C1620),IF($A$20=4, IF(NEDC!B1620="","", NEDC!B1620),IF($A$20=5, IF('JPN10-15'!B1620="","",'JPN10-15'!B1620),IF($A$20=6, IF(WLTC!C1620="","", WLTC!C1620),IF($A$20=7, IF('New Cycle 1'!B1620="","", 'New Cycle 1'!B1620),IF($A$20=8, IF('New Cycle 2'!B1620="","", 'New Cycle 2'!B1620),IF($A$20=9, IF('New Cycle 3'!B1620="","", 'New Cycle 3'!B1620),"")))))))))</f>
        <v/>
      </c>
      <c r="R1620" s="32" t="str">
        <f>IF($A$20=1,IF(UDDS!D1620="","",UDDS!D1620),IF($A$20=2,IF('FTP-75'!D1620="","",'FTP-75'!D1620),IF($A$20=3, IF('US06'!D1620="","",'US06'!D1620),IF($A$20=4, IF(NEDC!C1620="","", NEDC!C1620),IF($A$20=5, IF('JPN10-15'!C1620="","",'JPN10-15'!C1620),IF($A$20=6, IF(WLTC!D1620="","", WLTC!D1620),IF($A$20=7, IF('New Cycle 1'!C1620="","", 'New Cycle 1'!C1620),IF($A$20=8, IF('New Cycle 2'!C1620="","", 'New Cycle 2'!C1620),IF($A$20=9, IF('New Cycle 3'!C1620="","", 'New Cycle 3'!C1620),"")))))))))</f>
        <v/>
      </c>
      <c r="S1620" s="32" t="str">
        <f>IF($A$20=1,IF(UDDS!E1620="","",UDDS!E1620),IF($A$20=2,IF('FTP-75'!E1620="","",'FTP-75'!E1620),IF($A$20=3, IF('US06'!E1620="","",'US06'!E1620),IF($A$20=4, IF(NEDC!D1620="","", NEDC!D1620),IF($A$20=5, IF('JPN10-15'!D1620="","",'JPN10-15'!D1620),IF($A$20=6, IF(WLTC!E1620="","", WLTC!E1620),IF($A$20=7, IF('New Cycle 1'!D1620="","", 'New Cycle 1'!D1620),IF($A$20=8, IF('New Cycle 2'!D1620="","", 'New Cycle 2'!D1620),IF($A$20=9, IF('New Cycle 3'!D1620="","", 'New Cycle 3'!D1620),"")))))))))</f>
        <v/>
      </c>
      <c r="T1620" s="32" t="str">
        <f>IF($A$20=1,IF(UDDS!F1620="","",UDDS!F1620),IF($A$20=2,IF('FTP-75'!F1620="","",'FTP-75'!F1620),IF($A$20=3, IF('US06'!F1620="","",'US06'!F1620),IF($A$20=4, IF(NEDC!E1620="","", NEDC!E1620),IF($A$20=5, IF('JPN10-15'!E1620="","",'JPN10-15'!E1620),IF($A$20=6, IF(WLTC!F1620="","", WLTC!F1620),IF($A$20=7, IF('New Cycle 1'!E1620="","", 'New Cycle 1'!E1620),IF($A$20=8, IF('New Cycle 2'!E1620="","", 'New Cycle 2'!E1620),IF($A$20=9, IF('New Cycle 3'!E1620="","", 'New Cycle 3'!E1620),"")))))))))</f>
        <v/>
      </c>
      <c r="U1620" s="32" t="str">
        <f>IF($A$20=1,IF(UDDS!G1620="","",UDDS!G1620),IF($A$20=2,IF('FTP-75'!G1620="","",'FTP-75'!G1620),IF($A$20=3, IF('US06'!G1620="","",'US06'!G1620),IF($A$20=4, IF(NEDC!F1620="","", NEDC!F1620),IF($A$20=5, IF('JPN10-15'!F1620="","",'JPN10-15'!F1620),IF($A$20=6, IF(WLTC!G1620="","", WLTC!G1620),IF($A$20=7, IF('New Cycle 1'!F1620="","", 'New Cycle 1'!F1620),IF($A$20=8, IF('New Cycle 2'!F1620="","", 'New Cycle 2'!F1620),IF($A$20=9, IF('New Cycle 3'!F1620="","", 'New Cycle 3'!F1620),"")))))))))</f>
        <v/>
      </c>
    </row>
    <row r="1621" spans="16:21" x14ac:dyDescent="0.25">
      <c r="P1621" s="8" t="str">
        <f>IF($A$20=1,IF(UDDS!A1621="","",UDDS!A1621),IF($A$20=2,IF('FTP-75'!A1621="","",'FTP-75'!A1621),IF($A$20=3, IF('US06'!A1621="","",'US06'!A1621),IF($A$20=4, IF(NEDC!A1621="","", NEDC!A1621),IF($A$20=5, IF('JPN10-15'!A1621="","",'JPN10-15'!A1621),IF($A$20=6, IF(WLTC!B1621="","", WLTC!B1621),IF($A$20=7, IF('New Cycle 1'!A1621="","", 'New Cycle 1'!A1621),IF($A$20=8, IF('New Cycle 2'!A1621="","", 'New Cycle 3'!A1621),IF($A$20=9, IF('New Cycle 3'!A1621="","", 'New Cycle 3'!A1621),"")))))))))</f>
        <v/>
      </c>
      <c r="Q1621" s="32" t="str">
        <f>IF($A$20=1,IF(UDDS!C1621="","",UDDS!C1621),IF($A$20=2,IF('FTP-75'!C1621="","",'FTP-75'!C1621),IF($A$20=3, IF('US06'!C1621="","",'US06'!C1621),IF($A$20=4, IF(NEDC!B1621="","", NEDC!B1621),IF($A$20=5, IF('JPN10-15'!B1621="","",'JPN10-15'!B1621),IF($A$20=6, IF(WLTC!C1621="","", WLTC!C1621),IF($A$20=7, IF('New Cycle 1'!B1621="","", 'New Cycle 1'!B1621),IF($A$20=8, IF('New Cycle 2'!B1621="","", 'New Cycle 2'!B1621),IF($A$20=9, IF('New Cycle 3'!B1621="","", 'New Cycle 3'!B1621),"")))))))))</f>
        <v/>
      </c>
      <c r="R1621" s="32" t="str">
        <f>IF($A$20=1,IF(UDDS!D1621="","",UDDS!D1621),IF($A$20=2,IF('FTP-75'!D1621="","",'FTP-75'!D1621),IF($A$20=3, IF('US06'!D1621="","",'US06'!D1621),IF($A$20=4, IF(NEDC!C1621="","", NEDC!C1621),IF($A$20=5, IF('JPN10-15'!C1621="","",'JPN10-15'!C1621),IF($A$20=6, IF(WLTC!D1621="","", WLTC!D1621),IF($A$20=7, IF('New Cycle 1'!C1621="","", 'New Cycle 1'!C1621),IF($A$20=8, IF('New Cycle 2'!C1621="","", 'New Cycle 2'!C1621),IF($A$20=9, IF('New Cycle 3'!C1621="","", 'New Cycle 3'!C1621),"")))))))))</f>
        <v/>
      </c>
      <c r="S1621" s="32" t="str">
        <f>IF($A$20=1,IF(UDDS!E1621="","",UDDS!E1621),IF($A$20=2,IF('FTP-75'!E1621="","",'FTP-75'!E1621),IF($A$20=3, IF('US06'!E1621="","",'US06'!E1621),IF($A$20=4, IF(NEDC!D1621="","", NEDC!D1621),IF($A$20=5, IF('JPN10-15'!D1621="","",'JPN10-15'!D1621),IF($A$20=6, IF(WLTC!E1621="","", WLTC!E1621),IF($A$20=7, IF('New Cycle 1'!D1621="","", 'New Cycle 1'!D1621),IF($A$20=8, IF('New Cycle 2'!D1621="","", 'New Cycle 2'!D1621),IF($A$20=9, IF('New Cycle 3'!D1621="","", 'New Cycle 3'!D1621),"")))))))))</f>
        <v/>
      </c>
      <c r="T1621" s="32" t="str">
        <f>IF($A$20=1,IF(UDDS!F1621="","",UDDS!F1621),IF($A$20=2,IF('FTP-75'!F1621="","",'FTP-75'!F1621),IF($A$20=3, IF('US06'!F1621="","",'US06'!F1621),IF($A$20=4, IF(NEDC!E1621="","", NEDC!E1621),IF($A$20=5, IF('JPN10-15'!E1621="","",'JPN10-15'!E1621),IF($A$20=6, IF(WLTC!F1621="","", WLTC!F1621),IF($A$20=7, IF('New Cycle 1'!E1621="","", 'New Cycle 1'!E1621),IF($A$20=8, IF('New Cycle 2'!E1621="","", 'New Cycle 2'!E1621),IF($A$20=9, IF('New Cycle 3'!E1621="","", 'New Cycle 3'!E1621),"")))))))))</f>
        <v/>
      </c>
      <c r="U1621" s="32" t="str">
        <f>IF($A$20=1,IF(UDDS!G1621="","",UDDS!G1621),IF($A$20=2,IF('FTP-75'!G1621="","",'FTP-75'!G1621),IF($A$20=3, IF('US06'!G1621="","",'US06'!G1621),IF($A$20=4, IF(NEDC!F1621="","", NEDC!F1621),IF($A$20=5, IF('JPN10-15'!F1621="","",'JPN10-15'!F1621),IF($A$20=6, IF(WLTC!G1621="","", WLTC!G1621),IF($A$20=7, IF('New Cycle 1'!F1621="","", 'New Cycle 1'!F1621),IF($A$20=8, IF('New Cycle 2'!F1621="","", 'New Cycle 2'!F1621),IF($A$20=9, IF('New Cycle 3'!F1621="","", 'New Cycle 3'!F1621),"")))))))))</f>
        <v/>
      </c>
    </row>
    <row r="1622" spans="16:21" x14ac:dyDescent="0.25">
      <c r="P1622" s="8" t="str">
        <f>IF($A$20=1,IF(UDDS!A1622="","",UDDS!A1622),IF($A$20=2,IF('FTP-75'!A1622="","",'FTP-75'!A1622),IF($A$20=3, IF('US06'!A1622="","",'US06'!A1622),IF($A$20=4, IF(NEDC!A1622="","", NEDC!A1622),IF($A$20=5, IF('JPN10-15'!A1622="","",'JPN10-15'!A1622),IF($A$20=6, IF(WLTC!B1622="","", WLTC!B1622),IF($A$20=7, IF('New Cycle 1'!A1622="","", 'New Cycle 1'!A1622),IF($A$20=8, IF('New Cycle 2'!A1622="","", 'New Cycle 3'!A1622),IF($A$20=9, IF('New Cycle 3'!A1622="","", 'New Cycle 3'!A1622),"")))))))))</f>
        <v/>
      </c>
      <c r="Q1622" s="32" t="str">
        <f>IF($A$20=1,IF(UDDS!C1622="","",UDDS!C1622),IF($A$20=2,IF('FTP-75'!C1622="","",'FTP-75'!C1622),IF($A$20=3, IF('US06'!C1622="","",'US06'!C1622),IF($A$20=4, IF(NEDC!B1622="","", NEDC!B1622),IF($A$20=5, IF('JPN10-15'!B1622="","",'JPN10-15'!B1622),IF($A$20=6, IF(WLTC!C1622="","", WLTC!C1622),IF($A$20=7, IF('New Cycle 1'!B1622="","", 'New Cycle 1'!B1622),IF($A$20=8, IF('New Cycle 2'!B1622="","", 'New Cycle 2'!B1622),IF($A$20=9, IF('New Cycle 3'!B1622="","", 'New Cycle 3'!B1622),"")))))))))</f>
        <v/>
      </c>
      <c r="R1622" s="32" t="str">
        <f>IF($A$20=1,IF(UDDS!D1622="","",UDDS!D1622),IF($A$20=2,IF('FTP-75'!D1622="","",'FTP-75'!D1622),IF($A$20=3, IF('US06'!D1622="","",'US06'!D1622),IF($A$20=4, IF(NEDC!C1622="","", NEDC!C1622),IF($A$20=5, IF('JPN10-15'!C1622="","",'JPN10-15'!C1622),IF($A$20=6, IF(WLTC!D1622="","", WLTC!D1622),IF($A$20=7, IF('New Cycle 1'!C1622="","", 'New Cycle 1'!C1622),IF($A$20=8, IF('New Cycle 2'!C1622="","", 'New Cycle 2'!C1622),IF($A$20=9, IF('New Cycle 3'!C1622="","", 'New Cycle 3'!C1622),"")))))))))</f>
        <v/>
      </c>
      <c r="S1622" s="32" t="str">
        <f>IF($A$20=1,IF(UDDS!E1622="","",UDDS!E1622),IF($A$20=2,IF('FTP-75'!E1622="","",'FTP-75'!E1622),IF($A$20=3, IF('US06'!E1622="","",'US06'!E1622),IF($A$20=4, IF(NEDC!D1622="","", NEDC!D1622),IF($A$20=5, IF('JPN10-15'!D1622="","",'JPN10-15'!D1622),IF($A$20=6, IF(WLTC!E1622="","", WLTC!E1622),IF($A$20=7, IF('New Cycle 1'!D1622="","", 'New Cycle 1'!D1622),IF($A$20=8, IF('New Cycle 2'!D1622="","", 'New Cycle 2'!D1622),IF($A$20=9, IF('New Cycle 3'!D1622="","", 'New Cycle 3'!D1622),"")))))))))</f>
        <v/>
      </c>
      <c r="T1622" s="32" t="str">
        <f>IF($A$20=1,IF(UDDS!F1622="","",UDDS!F1622),IF($A$20=2,IF('FTP-75'!F1622="","",'FTP-75'!F1622),IF($A$20=3, IF('US06'!F1622="","",'US06'!F1622),IF($A$20=4, IF(NEDC!E1622="","", NEDC!E1622),IF($A$20=5, IF('JPN10-15'!E1622="","",'JPN10-15'!E1622),IF($A$20=6, IF(WLTC!F1622="","", WLTC!F1622),IF($A$20=7, IF('New Cycle 1'!E1622="","", 'New Cycle 1'!E1622),IF($A$20=8, IF('New Cycle 2'!E1622="","", 'New Cycle 2'!E1622),IF($A$20=9, IF('New Cycle 3'!E1622="","", 'New Cycle 3'!E1622),"")))))))))</f>
        <v/>
      </c>
      <c r="U1622" s="32" t="str">
        <f>IF($A$20=1,IF(UDDS!G1622="","",UDDS!G1622),IF($A$20=2,IF('FTP-75'!G1622="","",'FTP-75'!G1622),IF($A$20=3, IF('US06'!G1622="","",'US06'!G1622),IF($A$20=4, IF(NEDC!F1622="","", NEDC!F1622),IF($A$20=5, IF('JPN10-15'!F1622="","",'JPN10-15'!F1622),IF($A$20=6, IF(WLTC!G1622="","", WLTC!G1622),IF($A$20=7, IF('New Cycle 1'!F1622="","", 'New Cycle 1'!F1622),IF($A$20=8, IF('New Cycle 2'!F1622="","", 'New Cycle 2'!F1622),IF($A$20=9, IF('New Cycle 3'!F1622="","", 'New Cycle 3'!F1622),"")))))))))</f>
        <v/>
      </c>
    </row>
    <row r="1623" spans="16:21" x14ac:dyDescent="0.25">
      <c r="P1623" s="8" t="str">
        <f>IF($A$20=1,IF(UDDS!A1623="","",UDDS!A1623),IF($A$20=2,IF('FTP-75'!A1623="","",'FTP-75'!A1623),IF($A$20=3, IF('US06'!A1623="","",'US06'!A1623),IF($A$20=4, IF(NEDC!A1623="","", NEDC!A1623),IF($A$20=5, IF('JPN10-15'!A1623="","",'JPN10-15'!A1623),IF($A$20=6, IF(WLTC!B1623="","", WLTC!B1623),IF($A$20=7, IF('New Cycle 1'!A1623="","", 'New Cycle 1'!A1623),IF($A$20=8, IF('New Cycle 2'!A1623="","", 'New Cycle 3'!A1623),IF($A$20=9, IF('New Cycle 3'!A1623="","", 'New Cycle 3'!A1623),"")))))))))</f>
        <v/>
      </c>
      <c r="Q1623" s="32" t="str">
        <f>IF($A$20=1,IF(UDDS!C1623="","",UDDS!C1623),IF($A$20=2,IF('FTP-75'!C1623="","",'FTP-75'!C1623),IF($A$20=3, IF('US06'!C1623="","",'US06'!C1623),IF($A$20=4, IF(NEDC!B1623="","", NEDC!B1623),IF($A$20=5, IF('JPN10-15'!B1623="","",'JPN10-15'!B1623),IF($A$20=6, IF(WLTC!C1623="","", WLTC!C1623),IF($A$20=7, IF('New Cycle 1'!B1623="","", 'New Cycle 1'!B1623),IF($A$20=8, IF('New Cycle 2'!B1623="","", 'New Cycle 2'!B1623),IF($A$20=9, IF('New Cycle 3'!B1623="","", 'New Cycle 3'!B1623),"")))))))))</f>
        <v/>
      </c>
      <c r="R1623" s="32" t="str">
        <f>IF($A$20=1,IF(UDDS!D1623="","",UDDS!D1623),IF($A$20=2,IF('FTP-75'!D1623="","",'FTP-75'!D1623),IF($A$20=3, IF('US06'!D1623="","",'US06'!D1623),IF($A$20=4, IF(NEDC!C1623="","", NEDC!C1623),IF($A$20=5, IF('JPN10-15'!C1623="","",'JPN10-15'!C1623),IF($A$20=6, IF(WLTC!D1623="","", WLTC!D1623),IF($A$20=7, IF('New Cycle 1'!C1623="","", 'New Cycle 1'!C1623),IF($A$20=8, IF('New Cycle 2'!C1623="","", 'New Cycle 2'!C1623),IF($A$20=9, IF('New Cycle 3'!C1623="","", 'New Cycle 3'!C1623),"")))))))))</f>
        <v/>
      </c>
      <c r="S1623" s="32" t="str">
        <f>IF($A$20=1,IF(UDDS!E1623="","",UDDS!E1623),IF($A$20=2,IF('FTP-75'!E1623="","",'FTP-75'!E1623),IF($A$20=3, IF('US06'!E1623="","",'US06'!E1623),IF($A$20=4, IF(NEDC!D1623="","", NEDC!D1623),IF($A$20=5, IF('JPN10-15'!D1623="","",'JPN10-15'!D1623),IF($A$20=6, IF(WLTC!E1623="","", WLTC!E1623),IF($A$20=7, IF('New Cycle 1'!D1623="","", 'New Cycle 1'!D1623),IF($A$20=8, IF('New Cycle 2'!D1623="","", 'New Cycle 2'!D1623),IF($A$20=9, IF('New Cycle 3'!D1623="","", 'New Cycle 3'!D1623),"")))))))))</f>
        <v/>
      </c>
      <c r="T1623" s="32" t="str">
        <f>IF($A$20=1,IF(UDDS!F1623="","",UDDS!F1623),IF($A$20=2,IF('FTP-75'!F1623="","",'FTP-75'!F1623),IF($A$20=3, IF('US06'!F1623="","",'US06'!F1623),IF($A$20=4, IF(NEDC!E1623="","", NEDC!E1623),IF($A$20=5, IF('JPN10-15'!E1623="","",'JPN10-15'!E1623),IF($A$20=6, IF(WLTC!F1623="","", WLTC!F1623),IF($A$20=7, IF('New Cycle 1'!E1623="","", 'New Cycle 1'!E1623),IF($A$20=8, IF('New Cycle 2'!E1623="","", 'New Cycle 2'!E1623),IF($A$20=9, IF('New Cycle 3'!E1623="","", 'New Cycle 3'!E1623),"")))))))))</f>
        <v/>
      </c>
      <c r="U1623" s="32" t="str">
        <f>IF($A$20=1,IF(UDDS!G1623="","",UDDS!G1623),IF($A$20=2,IF('FTP-75'!G1623="","",'FTP-75'!G1623),IF($A$20=3, IF('US06'!G1623="","",'US06'!G1623),IF($A$20=4, IF(NEDC!F1623="","", NEDC!F1623),IF($A$20=5, IF('JPN10-15'!F1623="","",'JPN10-15'!F1623),IF($A$20=6, IF(WLTC!G1623="","", WLTC!G1623),IF($A$20=7, IF('New Cycle 1'!F1623="","", 'New Cycle 1'!F1623),IF($A$20=8, IF('New Cycle 2'!F1623="","", 'New Cycle 2'!F1623),IF($A$20=9, IF('New Cycle 3'!F1623="","", 'New Cycle 3'!F1623),"")))))))))</f>
        <v/>
      </c>
    </row>
    <row r="1624" spans="16:21" x14ac:dyDescent="0.25">
      <c r="P1624" s="8" t="str">
        <f>IF($A$20=1,IF(UDDS!A1624="","",UDDS!A1624),IF($A$20=2,IF('FTP-75'!A1624="","",'FTP-75'!A1624),IF($A$20=3, IF('US06'!A1624="","",'US06'!A1624),IF($A$20=4, IF(NEDC!A1624="","", NEDC!A1624),IF($A$20=5, IF('JPN10-15'!A1624="","",'JPN10-15'!A1624),IF($A$20=6, IF(WLTC!B1624="","", WLTC!B1624),IF($A$20=7, IF('New Cycle 1'!A1624="","", 'New Cycle 1'!A1624),IF($A$20=8, IF('New Cycle 2'!A1624="","", 'New Cycle 3'!A1624),IF($A$20=9, IF('New Cycle 3'!A1624="","", 'New Cycle 3'!A1624),"")))))))))</f>
        <v/>
      </c>
      <c r="Q1624" s="32" t="str">
        <f>IF($A$20=1,IF(UDDS!C1624="","",UDDS!C1624),IF($A$20=2,IF('FTP-75'!C1624="","",'FTP-75'!C1624),IF($A$20=3, IF('US06'!C1624="","",'US06'!C1624),IF($A$20=4, IF(NEDC!B1624="","", NEDC!B1624),IF($A$20=5, IF('JPN10-15'!B1624="","",'JPN10-15'!B1624),IF($A$20=6, IF(WLTC!C1624="","", WLTC!C1624),IF($A$20=7, IF('New Cycle 1'!B1624="","", 'New Cycle 1'!B1624),IF($A$20=8, IF('New Cycle 2'!B1624="","", 'New Cycle 2'!B1624),IF($A$20=9, IF('New Cycle 3'!B1624="","", 'New Cycle 3'!B1624),"")))))))))</f>
        <v/>
      </c>
      <c r="R1624" s="32" t="str">
        <f>IF($A$20=1,IF(UDDS!D1624="","",UDDS!D1624),IF($A$20=2,IF('FTP-75'!D1624="","",'FTP-75'!D1624),IF($A$20=3, IF('US06'!D1624="","",'US06'!D1624),IF($A$20=4, IF(NEDC!C1624="","", NEDC!C1624),IF($A$20=5, IF('JPN10-15'!C1624="","",'JPN10-15'!C1624),IF($A$20=6, IF(WLTC!D1624="","", WLTC!D1624),IF($A$20=7, IF('New Cycle 1'!C1624="","", 'New Cycle 1'!C1624),IF($A$20=8, IF('New Cycle 2'!C1624="","", 'New Cycle 2'!C1624),IF($A$20=9, IF('New Cycle 3'!C1624="","", 'New Cycle 3'!C1624),"")))))))))</f>
        <v/>
      </c>
      <c r="S1624" s="32" t="str">
        <f>IF($A$20=1,IF(UDDS!E1624="","",UDDS!E1624),IF($A$20=2,IF('FTP-75'!E1624="","",'FTP-75'!E1624),IF($A$20=3, IF('US06'!E1624="","",'US06'!E1624),IF($A$20=4, IF(NEDC!D1624="","", NEDC!D1624),IF($A$20=5, IF('JPN10-15'!D1624="","",'JPN10-15'!D1624),IF($A$20=6, IF(WLTC!E1624="","", WLTC!E1624),IF($A$20=7, IF('New Cycle 1'!D1624="","", 'New Cycle 1'!D1624),IF($A$20=8, IF('New Cycle 2'!D1624="","", 'New Cycle 2'!D1624),IF($A$20=9, IF('New Cycle 3'!D1624="","", 'New Cycle 3'!D1624),"")))))))))</f>
        <v/>
      </c>
      <c r="T1624" s="32" t="str">
        <f>IF($A$20=1,IF(UDDS!F1624="","",UDDS!F1624),IF($A$20=2,IF('FTP-75'!F1624="","",'FTP-75'!F1624),IF($A$20=3, IF('US06'!F1624="","",'US06'!F1624),IF($A$20=4, IF(NEDC!E1624="","", NEDC!E1624),IF($A$20=5, IF('JPN10-15'!E1624="","",'JPN10-15'!E1624),IF($A$20=6, IF(WLTC!F1624="","", WLTC!F1624),IF($A$20=7, IF('New Cycle 1'!E1624="","", 'New Cycle 1'!E1624),IF($A$20=8, IF('New Cycle 2'!E1624="","", 'New Cycle 2'!E1624),IF($A$20=9, IF('New Cycle 3'!E1624="","", 'New Cycle 3'!E1624),"")))))))))</f>
        <v/>
      </c>
      <c r="U1624" s="32" t="str">
        <f>IF($A$20=1,IF(UDDS!G1624="","",UDDS!G1624),IF($A$20=2,IF('FTP-75'!G1624="","",'FTP-75'!G1624),IF($A$20=3, IF('US06'!G1624="","",'US06'!G1624),IF($A$20=4, IF(NEDC!F1624="","", NEDC!F1624),IF($A$20=5, IF('JPN10-15'!F1624="","",'JPN10-15'!F1624),IF($A$20=6, IF(WLTC!G1624="","", WLTC!G1624),IF($A$20=7, IF('New Cycle 1'!F1624="","", 'New Cycle 1'!F1624),IF($A$20=8, IF('New Cycle 2'!F1624="","", 'New Cycle 2'!F1624),IF($A$20=9, IF('New Cycle 3'!F1624="","", 'New Cycle 3'!F1624),"")))))))))</f>
        <v/>
      </c>
    </row>
    <row r="1625" spans="16:21" x14ac:dyDescent="0.25">
      <c r="P1625" s="8" t="str">
        <f>IF($A$20=1,IF(UDDS!A1625="","",UDDS!A1625),IF($A$20=2,IF('FTP-75'!A1625="","",'FTP-75'!A1625),IF($A$20=3, IF('US06'!A1625="","",'US06'!A1625),IF($A$20=4, IF(NEDC!A1625="","", NEDC!A1625),IF($A$20=5, IF('JPN10-15'!A1625="","",'JPN10-15'!A1625),IF($A$20=6, IF(WLTC!B1625="","", WLTC!B1625),IF($A$20=7, IF('New Cycle 1'!A1625="","", 'New Cycle 1'!A1625),IF($A$20=8, IF('New Cycle 2'!A1625="","", 'New Cycle 3'!A1625),IF($A$20=9, IF('New Cycle 3'!A1625="","", 'New Cycle 3'!A1625),"")))))))))</f>
        <v/>
      </c>
      <c r="Q1625" s="32" t="str">
        <f>IF($A$20=1,IF(UDDS!C1625="","",UDDS!C1625),IF($A$20=2,IF('FTP-75'!C1625="","",'FTP-75'!C1625),IF($A$20=3, IF('US06'!C1625="","",'US06'!C1625),IF($A$20=4, IF(NEDC!B1625="","", NEDC!B1625),IF($A$20=5, IF('JPN10-15'!B1625="","",'JPN10-15'!B1625),IF($A$20=6, IF(WLTC!C1625="","", WLTC!C1625),IF($A$20=7, IF('New Cycle 1'!B1625="","", 'New Cycle 1'!B1625),IF($A$20=8, IF('New Cycle 2'!B1625="","", 'New Cycle 2'!B1625),IF($A$20=9, IF('New Cycle 3'!B1625="","", 'New Cycle 3'!B1625),"")))))))))</f>
        <v/>
      </c>
      <c r="R1625" s="32" t="str">
        <f>IF($A$20=1,IF(UDDS!D1625="","",UDDS!D1625),IF($A$20=2,IF('FTP-75'!D1625="","",'FTP-75'!D1625),IF($A$20=3, IF('US06'!D1625="","",'US06'!D1625),IF($A$20=4, IF(NEDC!C1625="","", NEDC!C1625),IF($A$20=5, IF('JPN10-15'!C1625="","",'JPN10-15'!C1625),IF($A$20=6, IF(WLTC!D1625="","", WLTC!D1625),IF($A$20=7, IF('New Cycle 1'!C1625="","", 'New Cycle 1'!C1625),IF($A$20=8, IF('New Cycle 2'!C1625="","", 'New Cycle 2'!C1625),IF($A$20=9, IF('New Cycle 3'!C1625="","", 'New Cycle 3'!C1625),"")))))))))</f>
        <v/>
      </c>
      <c r="S1625" s="32" t="str">
        <f>IF($A$20=1,IF(UDDS!E1625="","",UDDS!E1625),IF($A$20=2,IF('FTP-75'!E1625="","",'FTP-75'!E1625),IF($A$20=3, IF('US06'!E1625="","",'US06'!E1625),IF($A$20=4, IF(NEDC!D1625="","", NEDC!D1625),IF($A$20=5, IF('JPN10-15'!D1625="","",'JPN10-15'!D1625),IF($A$20=6, IF(WLTC!E1625="","", WLTC!E1625),IF($A$20=7, IF('New Cycle 1'!D1625="","", 'New Cycle 1'!D1625),IF($A$20=8, IF('New Cycle 2'!D1625="","", 'New Cycle 2'!D1625),IF($A$20=9, IF('New Cycle 3'!D1625="","", 'New Cycle 3'!D1625),"")))))))))</f>
        <v/>
      </c>
      <c r="T1625" s="32" t="str">
        <f>IF($A$20=1,IF(UDDS!F1625="","",UDDS!F1625),IF($A$20=2,IF('FTP-75'!F1625="","",'FTP-75'!F1625),IF($A$20=3, IF('US06'!F1625="","",'US06'!F1625),IF($A$20=4, IF(NEDC!E1625="","", NEDC!E1625),IF($A$20=5, IF('JPN10-15'!E1625="","",'JPN10-15'!E1625),IF($A$20=6, IF(WLTC!F1625="","", WLTC!F1625),IF($A$20=7, IF('New Cycle 1'!E1625="","", 'New Cycle 1'!E1625),IF($A$20=8, IF('New Cycle 2'!E1625="","", 'New Cycle 2'!E1625),IF($A$20=9, IF('New Cycle 3'!E1625="","", 'New Cycle 3'!E1625),"")))))))))</f>
        <v/>
      </c>
      <c r="U1625" s="32" t="str">
        <f>IF($A$20=1,IF(UDDS!G1625="","",UDDS!G1625),IF($A$20=2,IF('FTP-75'!G1625="","",'FTP-75'!G1625),IF($A$20=3, IF('US06'!G1625="","",'US06'!G1625),IF($A$20=4, IF(NEDC!F1625="","", NEDC!F1625),IF($A$20=5, IF('JPN10-15'!F1625="","",'JPN10-15'!F1625),IF($A$20=6, IF(WLTC!G1625="","", WLTC!G1625),IF($A$20=7, IF('New Cycle 1'!F1625="","", 'New Cycle 1'!F1625),IF($A$20=8, IF('New Cycle 2'!F1625="","", 'New Cycle 2'!F1625),IF($A$20=9, IF('New Cycle 3'!F1625="","", 'New Cycle 3'!F1625),"")))))))))</f>
        <v/>
      </c>
    </row>
    <row r="1626" spans="16:21" x14ac:dyDescent="0.25">
      <c r="P1626" s="8" t="str">
        <f>IF($A$20=1,IF(UDDS!A1626="","",UDDS!A1626),IF($A$20=2,IF('FTP-75'!A1626="","",'FTP-75'!A1626),IF($A$20=3, IF('US06'!A1626="","",'US06'!A1626),IF($A$20=4, IF(NEDC!A1626="","", NEDC!A1626),IF($A$20=5, IF('JPN10-15'!A1626="","",'JPN10-15'!A1626),IF($A$20=6, IF(WLTC!B1626="","", WLTC!B1626),IF($A$20=7, IF('New Cycle 1'!A1626="","", 'New Cycle 1'!A1626),IF($A$20=8, IF('New Cycle 2'!A1626="","", 'New Cycle 3'!A1626),IF($A$20=9, IF('New Cycle 3'!A1626="","", 'New Cycle 3'!A1626),"")))))))))</f>
        <v/>
      </c>
      <c r="Q1626" s="32" t="str">
        <f>IF($A$20=1,IF(UDDS!C1626="","",UDDS!C1626),IF($A$20=2,IF('FTP-75'!C1626="","",'FTP-75'!C1626),IF($A$20=3, IF('US06'!C1626="","",'US06'!C1626),IF($A$20=4, IF(NEDC!B1626="","", NEDC!B1626),IF($A$20=5, IF('JPN10-15'!B1626="","",'JPN10-15'!B1626),IF($A$20=6, IF(WLTC!C1626="","", WLTC!C1626),IF($A$20=7, IF('New Cycle 1'!B1626="","", 'New Cycle 1'!B1626),IF($A$20=8, IF('New Cycle 2'!B1626="","", 'New Cycle 2'!B1626),IF($A$20=9, IF('New Cycle 3'!B1626="","", 'New Cycle 3'!B1626),"")))))))))</f>
        <v/>
      </c>
      <c r="R1626" s="32" t="str">
        <f>IF($A$20=1,IF(UDDS!D1626="","",UDDS!D1626),IF($A$20=2,IF('FTP-75'!D1626="","",'FTP-75'!D1626),IF($A$20=3, IF('US06'!D1626="","",'US06'!D1626),IF($A$20=4, IF(NEDC!C1626="","", NEDC!C1626),IF($A$20=5, IF('JPN10-15'!C1626="","",'JPN10-15'!C1626),IF($A$20=6, IF(WLTC!D1626="","", WLTC!D1626),IF($A$20=7, IF('New Cycle 1'!C1626="","", 'New Cycle 1'!C1626),IF($A$20=8, IF('New Cycle 2'!C1626="","", 'New Cycle 2'!C1626),IF($A$20=9, IF('New Cycle 3'!C1626="","", 'New Cycle 3'!C1626),"")))))))))</f>
        <v/>
      </c>
      <c r="S1626" s="32" t="str">
        <f>IF($A$20=1,IF(UDDS!E1626="","",UDDS!E1626),IF($A$20=2,IF('FTP-75'!E1626="","",'FTP-75'!E1626),IF($A$20=3, IF('US06'!E1626="","",'US06'!E1626),IF($A$20=4, IF(NEDC!D1626="","", NEDC!D1626),IF($A$20=5, IF('JPN10-15'!D1626="","",'JPN10-15'!D1626),IF($A$20=6, IF(WLTC!E1626="","", WLTC!E1626),IF($A$20=7, IF('New Cycle 1'!D1626="","", 'New Cycle 1'!D1626),IF($A$20=8, IF('New Cycle 2'!D1626="","", 'New Cycle 2'!D1626),IF($A$20=9, IF('New Cycle 3'!D1626="","", 'New Cycle 3'!D1626),"")))))))))</f>
        <v/>
      </c>
      <c r="T1626" s="32" t="str">
        <f>IF($A$20=1,IF(UDDS!F1626="","",UDDS!F1626),IF($A$20=2,IF('FTP-75'!F1626="","",'FTP-75'!F1626),IF($A$20=3, IF('US06'!F1626="","",'US06'!F1626),IF($A$20=4, IF(NEDC!E1626="","", NEDC!E1626),IF($A$20=5, IF('JPN10-15'!E1626="","",'JPN10-15'!E1626),IF($A$20=6, IF(WLTC!F1626="","", WLTC!F1626),IF($A$20=7, IF('New Cycle 1'!E1626="","", 'New Cycle 1'!E1626),IF($A$20=8, IF('New Cycle 2'!E1626="","", 'New Cycle 2'!E1626),IF($A$20=9, IF('New Cycle 3'!E1626="","", 'New Cycle 3'!E1626),"")))))))))</f>
        <v/>
      </c>
      <c r="U1626" s="32" t="str">
        <f>IF($A$20=1,IF(UDDS!G1626="","",UDDS!G1626),IF($A$20=2,IF('FTP-75'!G1626="","",'FTP-75'!G1626),IF($A$20=3, IF('US06'!G1626="","",'US06'!G1626),IF($A$20=4, IF(NEDC!F1626="","", NEDC!F1626),IF($A$20=5, IF('JPN10-15'!F1626="","",'JPN10-15'!F1626),IF($A$20=6, IF(WLTC!G1626="","", WLTC!G1626),IF($A$20=7, IF('New Cycle 1'!F1626="","", 'New Cycle 1'!F1626),IF($A$20=8, IF('New Cycle 2'!F1626="","", 'New Cycle 2'!F1626),IF($A$20=9, IF('New Cycle 3'!F1626="","", 'New Cycle 3'!F1626),"")))))))))</f>
        <v/>
      </c>
    </row>
    <row r="1627" spans="16:21" x14ac:dyDescent="0.25">
      <c r="P1627" s="8" t="str">
        <f>IF($A$20=1,IF(UDDS!A1627="","",UDDS!A1627),IF($A$20=2,IF('FTP-75'!A1627="","",'FTP-75'!A1627),IF($A$20=3, IF('US06'!A1627="","",'US06'!A1627),IF($A$20=4, IF(NEDC!A1627="","", NEDC!A1627),IF($A$20=5, IF('JPN10-15'!A1627="","",'JPN10-15'!A1627),IF($A$20=6, IF(WLTC!B1627="","", WLTC!B1627),IF($A$20=7, IF('New Cycle 1'!A1627="","", 'New Cycle 1'!A1627),IF($A$20=8, IF('New Cycle 2'!A1627="","", 'New Cycle 3'!A1627),IF($A$20=9, IF('New Cycle 3'!A1627="","", 'New Cycle 3'!A1627),"")))))))))</f>
        <v/>
      </c>
      <c r="Q1627" s="32" t="str">
        <f>IF($A$20=1,IF(UDDS!C1627="","",UDDS!C1627),IF($A$20=2,IF('FTP-75'!C1627="","",'FTP-75'!C1627),IF($A$20=3, IF('US06'!C1627="","",'US06'!C1627),IF($A$20=4, IF(NEDC!B1627="","", NEDC!B1627),IF($A$20=5, IF('JPN10-15'!B1627="","",'JPN10-15'!B1627),IF($A$20=6, IF(WLTC!C1627="","", WLTC!C1627),IF($A$20=7, IF('New Cycle 1'!B1627="","", 'New Cycle 1'!B1627),IF($A$20=8, IF('New Cycle 2'!B1627="","", 'New Cycle 2'!B1627),IF($A$20=9, IF('New Cycle 3'!B1627="","", 'New Cycle 3'!B1627),"")))))))))</f>
        <v/>
      </c>
      <c r="R1627" s="32" t="str">
        <f>IF($A$20=1,IF(UDDS!D1627="","",UDDS!D1627),IF($A$20=2,IF('FTP-75'!D1627="","",'FTP-75'!D1627),IF($A$20=3, IF('US06'!D1627="","",'US06'!D1627),IF($A$20=4, IF(NEDC!C1627="","", NEDC!C1627),IF($A$20=5, IF('JPN10-15'!C1627="","",'JPN10-15'!C1627),IF($A$20=6, IF(WLTC!D1627="","", WLTC!D1627),IF($A$20=7, IF('New Cycle 1'!C1627="","", 'New Cycle 1'!C1627),IF($A$20=8, IF('New Cycle 2'!C1627="","", 'New Cycle 2'!C1627),IF($A$20=9, IF('New Cycle 3'!C1627="","", 'New Cycle 3'!C1627),"")))))))))</f>
        <v/>
      </c>
      <c r="S1627" s="32" t="str">
        <f>IF($A$20=1,IF(UDDS!E1627="","",UDDS!E1627),IF($A$20=2,IF('FTP-75'!E1627="","",'FTP-75'!E1627),IF($A$20=3, IF('US06'!E1627="","",'US06'!E1627),IF($A$20=4, IF(NEDC!D1627="","", NEDC!D1627),IF($A$20=5, IF('JPN10-15'!D1627="","",'JPN10-15'!D1627),IF($A$20=6, IF(WLTC!E1627="","", WLTC!E1627),IF($A$20=7, IF('New Cycle 1'!D1627="","", 'New Cycle 1'!D1627),IF($A$20=8, IF('New Cycle 2'!D1627="","", 'New Cycle 2'!D1627),IF($A$20=9, IF('New Cycle 3'!D1627="","", 'New Cycle 3'!D1627),"")))))))))</f>
        <v/>
      </c>
      <c r="T1627" s="32" t="str">
        <f>IF($A$20=1,IF(UDDS!F1627="","",UDDS!F1627),IF($A$20=2,IF('FTP-75'!F1627="","",'FTP-75'!F1627),IF($A$20=3, IF('US06'!F1627="","",'US06'!F1627),IF($A$20=4, IF(NEDC!E1627="","", NEDC!E1627),IF($A$20=5, IF('JPN10-15'!E1627="","",'JPN10-15'!E1627),IF($A$20=6, IF(WLTC!F1627="","", WLTC!F1627),IF($A$20=7, IF('New Cycle 1'!E1627="","", 'New Cycle 1'!E1627),IF($A$20=8, IF('New Cycle 2'!E1627="","", 'New Cycle 2'!E1627),IF($A$20=9, IF('New Cycle 3'!E1627="","", 'New Cycle 3'!E1627),"")))))))))</f>
        <v/>
      </c>
      <c r="U1627" s="32" t="str">
        <f>IF($A$20=1,IF(UDDS!G1627="","",UDDS!G1627),IF($A$20=2,IF('FTP-75'!G1627="","",'FTP-75'!G1627),IF($A$20=3, IF('US06'!G1627="","",'US06'!G1627),IF($A$20=4, IF(NEDC!F1627="","", NEDC!F1627),IF($A$20=5, IF('JPN10-15'!F1627="","",'JPN10-15'!F1627),IF($A$20=6, IF(WLTC!G1627="","", WLTC!G1627),IF($A$20=7, IF('New Cycle 1'!F1627="","", 'New Cycle 1'!F1627),IF($A$20=8, IF('New Cycle 2'!F1627="","", 'New Cycle 2'!F1627),IF($A$20=9, IF('New Cycle 3'!F1627="","", 'New Cycle 3'!F1627),"")))))))))</f>
        <v/>
      </c>
    </row>
    <row r="1628" spans="16:21" x14ac:dyDescent="0.25">
      <c r="P1628" s="8" t="str">
        <f>IF($A$20=1,IF(UDDS!A1628="","",UDDS!A1628),IF($A$20=2,IF('FTP-75'!A1628="","",'FTP-75'!A1628),IF($A$20=3, IF('US06'!A1628="","",'US06'!A1628),IF($A$20=4, IF(NEDC!A1628="","", NEDC!A1628),IF($A$20=5, IF('JPN10-15'!A1628="","",'JPN10-15'!A1628),IF($A$20=6, IF(WLTC!B1628="","", WLTC!B1628),IF($A$20=7, IF('New Cycle 1'!A1628="","", 'New Cycle 1'!A1628),IF($A$20=8, IF('New Cycle 2'!A1628="","", 'New Cycle 3'!A1628),IF($A$20=9, IF('New Cycle 3'!A1628="","", 'New Cycle 3'!A1628),"")))))))))</f>
        <v/>
      </c>
      <c r="Q1628" s="32" t="str">
        <f>IF($A$20=1,IF(UDDS!C1628="","",UDDS!C1628),IF($A$20=2,IF('FTP-75'!C1628="","",'FTP-75'!C1628),IF($A$20=3, IF('US06'!C1628="","",'US06'!C1628),IF($A$20=4, IF(NEDC!B1628="","", NEDC!B1628),IF($A$20=5, IF('JPN10-15'!B1628="","",'JPN10-15'!B1628),IF($A$20=6, IF(WLTC!C1628="","", WLTC!C1628),IF($A$20=7, IF('New Cycle 1'!B1628="","", 'New Cycle 1'!B1628),IF($A$20=8, IF('New Cycle 2'!B1628="","", 'New Cycle 2'!B1628),IF($A$20=9, IF('New Cycle 3'!B1628="","", 'New Cycle 3'!B1628),"")))))))))</f>
        <v/>
      </c>
      <c r="R1628" s="32" t="str">
        <f>IF($A$20=1,IF(UDDS!D1628="","",UDDS!D1628),IF($A$20=2,IF('FTP-75'!D1628="","",'FTP-75'!D1628),IF($A$20=3, IF('US06'!D1628="","",'US06'!D1628),IF($A$20=4, IF(NEDC!C1628="","", NEDC!C1628),IF($A$20=5, IF('JPN10-15'!C1628="","",'JPN10-15'!C1628),IF($A$20=6, IF(WLTC!D1628="","", WLTC!D1628),IF($A$20=7, IF('New Cycle 1'!C1628="","", 'New Cycle 1'!C1628),IF($A$20=8, IF('New Cycle 2'!C1628="","", 'New Cycle 2'!C1628),IF($A$20=9, IF('New Cycle 3'!C1628="","", 'New Cycle 3'!C1628),"")))))))))</f>
        <v/>
      </c>
      <c r="S1628" s="32" t="str">
        <f>IF($A$20=1,IF(UDDS!E1628="","",UDDS!E1628),IF($A$20=2,IF('FTP-75'!E1628="","",'FTP-75'!E1628),IF($A$20=3, IF('US06'!E1628="","",'US06'!E1628),IF($A$20=4, IF(NEDC!D1628="","", NEDC!D1628),IF($A$20=5, IF('JPN10-15'!D1628="","",'JPN10-15'!D1628),IF($A$20=6, IF(WLTC!E1628="","", WLTC!E1628),IF($A$20=7, IF('New Cycle 1'!D1628="","", 'New Cycle 1'!D1628),IF($A$20=8, IF('New Cycle 2'!D1628="","", 'New Cycle 2'!D1628),IF($A$20=9, IF('New Cycle 3'!D1628="","", 'New Cycle 3'!D1628),"")))))))))</f>
        <v/>
      </c>
      <c r="T1628" s="32" t="str">
        <f>IF($A$20=1,IF(UDDS!F1628="","",UDDS!F1628),IF($A$20=2,IF('FTP-75'!F1628="","",'FTP-75'!F1628),IF($A$20=3, IF('US06'!F1628="","",'US06'!F1628),IF($A$20=4, IF(NEDC!E1628="","", NEDC!E1628),IF($A$20=5, IF('JPN10-15'!E1628="","",'JPN10-15'!E1628),IF($A$20=6, IF(WLTC!F1628="","", WLTC!F1628),IF($A$20=7, IF('New Cycle 1'!E1628="","", 'New Cycle 1'!E1628),IF($A$20=8, IF('New Cycle 2'!E1628="","", 'New Cycle 2'!E1628),IF($A$20=9, IF('New Cycle 3'!E1628="","", 'New Cycle 3'!E1628),"")))))))))</f>
        <v/>
      </c>
      <c r="U1628" s="32" t="str">
        <f>IF($A$20=1,IF(UDDS!G1628="","",UDDS!G1628),IF($A$20=2,IF('FTP-75'!G1628="","",'FTP-75'!G1628),IF($A$20=3, IF('US06'!G1628="","",'US06'!G1628),IF($A$20=4, IF(NEDC!F1628="","", NEDC!F1628),IF($A$20=5, IF('JPN10-15'!F1628="","",'JPN10-15'!F1628),IF($A$20=6, IF(WLTC!G1628="","", WLTC!G1628),IF($A$20=7, IF('New Cycle 1'!F1628="","", 'New Cycle 1'!F1628),IF($A$20=8, IF('New Cycle 2'!F1628="","", 'New Cycle 2'!F1628),IF($A$20=9, IF('New Cycle 3'!F1628="","", 'New Cycle 3'!F1628),"")))))))))</f>
        <v/>
      </c>
    </row>
    <row r="1629" spans="16:21" x14ac:dyDescent="0.25">
      <c r="P1629" s="8" t="str">
        <f>IF($A$20=1,IF(UDDS!A1629="","",UDDS!A1629),IF($A$20=2,IF('FTP-75'!A1629="","",'FTP-75'!A1629),IF($A$20=3, IF('US06'!A1629="","",'US06'!A1629),IF($A$20=4, IF(NEDC!A1629="","", NEDC!A1629),IF($A$20=5, IF('JPN10-15'!A1629="","",'JPN10-15'!A1629),IF($A$20=6, IF(WLTC!B1629="","", WLTC!B1629),IF($A$20=7, IF('New Cycle 1'!A1629="","", 'New Cycle 1'!A1629),IF($A$20=8, IF('New Cycle 2'!A1629="","", 'New Cycle 3'!A1629),IF($A$20=9, IF('New Cycle 3'!A1629="","", 'New Cycle 3'!A1629),"")))))))))</f>
        <v/>
      </c>
      <c r="Q1629" s="32" t="str">
        <f>IF($A$20=1,IF(UDDS!C1629="","",UDDS!C1629),IF($A$20=2,IF('FTP-75'!C1629="","",'FTP-75'!C1629),IF($A$20=3, IF('US06'!C1629="","",'US06'!C1629),IF($A$20=4, IF(NEDC!B1629="","", NEDC!B1629),IF($A$20=5, IF('JPN10-15'!B1629="","",'JPN10-15'!B1629),IF($A$20=6, IF(WLTC!C1629="","", WLTC!C1629),IF($A$20=7, IF('New Cycle 1'!B1629="","", 'New Cycle 1'!B1629),IF($A$20=8, IF('New Cycle 2'!B1629="","", 'New Cycle 2'!B1629),IF($A$20=9, IF('New Cycle 3'!B1629="","", 'New Cycle 3'!B1629),"")))))))))</f>
        <v/>
      </c>
      <c r="R1629" s="32" t="str">
        <f>IF($A$20=1,IF(UDDS!D1629="","",UDDS!D1629),IF($A$20=2,IF('FTP-75'!D1629="","",'FTP-75'!D1629),IF($A$20=3, IF('US06'!D1629="","",'US06'!D1629),IF($A$20=4, IF(NEDC!C1629="","", NEDC!C1629),IF($A$20=5, IF('JPN10-15'!C1629="","",'JPN10-15'!C1629),IF($A$20=6, IF(WLTC!D1629="","", WLTC!D1629),IF($A$20=7, IF('New Cycle 1'!C1629="","", 'New Cycle 1'!C1629),IF($A$20=8, IF('New Cycle 2'!C1629="","", 'New Cycle 2'!C1629),IF($A$20=9, IF('New Cycle 3'!C1629="","", 'New Cycle 3'!C1629),"")))))))))</f>
        <v/>
      </c>
      <c r="S1629" s="32" t="str">
        <f>IF($A$20=1,IF(UDDS!E1629="","",UDDS!E1629),IF($A$20=2,IF('FTP-75'!E1629="","",'FTP-75'!E1629),IF($A$20=3, IF('US06'!E1629="","",'US06'!E1629),IF($A$20=4, IF(NEDC!D1629="","", NEDC!D1629),IF($A$20=5, IF('JPN10-15'!D1629="","",'JPN10-15'!D1629),IF($A$20=6, IF(WLTC!E1629="","", WLTC!E1629),IF($A$20=7, IF('New Cycle 1'!D1629="","", 'New Cycle 1'!D1629),IF($A$20=8, IF('New Cycle 2'!D1629="","", 'New Cycle 2'!D1629),IF($A$20=9, IF('New Cycle 3'!D1629="","", 'New Cycle 3'!D1629),"")))))))))</f>
        <v/>
      </c>
      <c r="T1629" s="32" t="str">
        <f>IF($A$20=1,IF(UDDS!F1629="","",UDDS!F1629),IF($A$20=2,IF('FTP-75'!F1629="","",'FTP-75'!F1629),IF($A$20=3, IF('US06'!F1629="","",'US06'!F1629),IF($A$20=4, IF(NEDC!E1629="","", NEDC!E1629),IF($A$20=5, IF('JPN10-15'!E1629="","",'JPN10-15'!E1629),IF($A$20=6, IF(WLTC!F1629="","", WLTC!F1629),IF($A$20=7, IF('New Cycle 1'!E1629="","", 'New Cycle 1'!E1629),IF($A$20=8, IF('New Cycle 2'!E1629="","", 'New Cycle 2'!E1629),IF($A$20=9, IF('New Cycle 3'!E1629="","", 'New Cycle 3'!E1629),"")))))))))</f>
        <v/>
      </c>
      <c r="U1629" s="32" t="str">
        <f>IF($A$20=1,IF(UDDS!G1629="","",UDDS!G1629),IF($A$20=2,IF('FTP-75'!G1629="","",'FTP-75'!G1629),IF($A$20=3, IF('US06'!G1629="","",'US06'!G1629),IF($A$20=4, IF(NEDC!F1629="","", NEDC!F1629),IF($A$20=5, IF('JPN10-15'!F1629="","",'JPN10-15'!F1629),IF($A$20=6, IF(WLTC!G1629="","", WLTC!G1629),IF($A$20=7, IF('New Cycle 1'!F1629="","", 'New Cycle 1'!F1629),IF($A$20=8, IF('New Cycle 2'!F1629="","", 'New Cycle 2'!F1629),IF($A$20=9, IF('New Cycle 3'!F1629="","", 'New Cycle 3'!F1629),"")))))))))</f>
        <v/>
      </c>
    </row>
    <row r="1630" spans="16:21" x14ac:dyDescent="0.25">
      <c r="P1630" s="8" t="str">
        <f>IF($A$20=1,IF(UDDS!A1630="","",UDDS!A1630),IF($A$20=2,IF('FTP-75'!A1630="","",'FTP-75'!A1630),IF($A$20=3, IF('US06'!A1630="","",'US06'!A1630),IF($A$20=4, IF(NEDC!A1630="","", NEDC!A1630),IF($A$20=5, IF('JPN10-15'!A1630="","",'JPN10-15'!A1630),IF($A$20=6, IF(WLTC!B1630="","", WLTC!B1630),IF($A$20=7, IF('New Cycle 1'!A1630="","", 'New Cycle 1'!A1630),IF($A$20=8, IF('New Cycle 2'!A1630="","", 'New Cycle 3'!A1630),IF($A$20=9, IF('New Cycle 3'!A1630="","", 'New Cycle 3'!A1630),"")))))))))</f>
        <v/>
      </c>
      <c r="Q1630" s="32" t="str">
        <f>IF($A$20=1,IF(UDDS!C1630="","",UDDS!C1630),IF($A$20=2,IF('FTP-75'!C1630="","",'FTP-75'!C1630),IF($A$20=3, IF('US06'!C1630="","",'US06'!C1630),IF($A$20=4, IF(NEDC!B1630="","", NEDC!B1630),IF($A$20=5, IF('JPN10-15'!B1630="","",'JPN10-15'!B1630),IF($A$20=6, IF(WLTC!C1630="","", WLTC!C1630),IF($A$20=7, IF('New Cycle 1'!B1630="","", 'New Cycle 1'!B1630),IF($A$20=8, IF('New Cycle 2'!B1630="","", 'New Cycle 2'!B1630),IF($A$20=9, IF('New Cycle 3'!B1630="","", 'New Cycle 3'!B1630),"")))))))))</f>
        <v/>
      </c>
      <c r="R1630" s="32" t="str">
        <f>IF($A$20=1,IF(UDDS!D1630="","",UDDS!D1630),IF($A$20=2,IF('FTP-75'!D1630="","",'FTP-75'!D1630),IF($A$20=3, IF('US06'!D1630="","",'US06'!D1630),IF($A$20=4, IF(NEDC!C1630="","", NEDC!C1630),IF($A$20=5, IF('JPN10-15'!C1630="","",'JPN10-15'!C1630),IF($A$20=6, IF(WLTC!D1630="","", WLTC!D1630),IF($A$20=7, IF('New Cycle 1'!C1630="","", 'New Cycle 1'!C1630),IF($A$20=8, IF('New Cycle 2'!C1630="","", 'New Cycle 2'!C1630),IF($A$20=9, IF('New Cycle 3'!C1630="","", 'New Cycle 3'!C1630),"")))))))))</f>
        <v/>
      </c>
      <c r="S1630" s="32" t="str">
        <f>IF($A$20=1,IF(UDDS!E1630="","",UDDS!E1630),IF($A$20=2,IF('FTP-75'!E1630="","",'FTP-75'!E1630),IF($A$20=3, IF('US06'!E1630="","",'US06'!E1630),IF($A$20=4, IF(NEDC!D1630="","", NEDC!D1630),IF($A$20=5, IF('JPN10-15'!D1630="","",'JPN10-15'!D1630),IF($A$20=6, IF(WLTC!E1630="","", WLTC!E1630),IF($A$20=7, IF('New Cycle 1'!D1630="","", 'New Cycle 1'!D1630),IF($A$20=8, IF('New Cycle 2'!D1630="","", 'New Cycle 2'!D1630),IF($A$20=9, IF('New Cycle 3'!D1630="","", 'New Cycle 3'!D1630),"")))))))))</f>
        <v/>
      </c>
      <c r="T1630" s="32" t="str">
        <f>IF($A$20=1,IF(UDDS!F1630="","",UDDS!F1630),IF($A$20=2,IF('FTP-75'!F1630="","",'FTP-75'!F1630),IF($A$20=3, IF('US06'!F1630="","",'US06'!F1630),IF($A$20=4, IF(NEDC!E1630="","", NEDC!E1630),IF($A$20=5, IF('JPN10-15'!E1630="","",'JPN10-15'!E1630),IF($A$20=6, IF(WLTC!F1630="","", WLTC!F1630),IF($A$20=7, IF('New Cycle 1'!E1630="","", 'New Cycle 1'!E1630),IF($A$20=8, IF('New Cycle 2'!E1630="","", 'New Cycle 2'!E1630),IF($A$20=9, IF('New Cycle 3'!E1630="","", 'New Cycle 3'!E1630),"")))))))))</f>
        <v/>
      </c>
      <c r="U1630" s="32" t="str">
        <f>IF($A$20=1,IF(UDDS!G1630="","",UDDS!G1630),IF($A$20=2,IF('FTP-75'!G1630="","",'FTP-75'!G1630),IF($A$20=3, IF('US06'!G1630="","",'US06'!G1630),IF($A$20=4, IF(NEDC!F1630="","", NEDC!F1630),IF($A$20=5, IF('JPN10-15'!F1630="","",'JPN10-15'!F1630),IF($A$20=6, IF(WLTC!G1630="","", WLTC!G1630),IF($A$20=7, IF('New Cycle 1'!F1630="","", 'New Cycle 1'!F1630),IF($A$20=8, IF('New Cycle 2'!F1630="","", 'New Cycle 2'!F1630),IF($A$20=9, IF('New Cycle 3'!F1630="","", 'New Cycle 3'!F1630),"")))))))))</f>
        <v/>
      </c>
    </row>
    <row r="1631" spans="16:21" x14ac:dyDescent="0.25">
      <c r="P1631" s="8" t="str">
        <f>IF($A$20=1,IF(UDDS!A1631="","",UDDS!A1631),IF($A$20=2,IF('FTP-75'!A1631="","",'FTP-75'!A1631),IF($A$20=3, IF('US06'!A1631="","",'US06'!A1631),IF($A$20=4, IF(NEDC!A1631="","", NEDC!A1631),IF($A$20=5, IF('JPN10-15'!A1631="","",'JPN10-15'!A1631),IF($A$20=6, IF(WLTC!B1631="","", WLTC!B1631),IF($A$20=7, IF('New Cycle 1'!A1631="","", 'New Cycle 1'!A1631),IF($A$20=8, IF('New Cycle 2'!A1631="","", 'New Cycle 3'!A1631),IF($A$20=9, IF('New Cycle 3'!A1631="","", 'New Cycle 3'!A1631),"")))))))))</f>
        <v/>
      </c>
      <c r="Q1631" s="32" t="str">
        <f>IF($A$20=1,IF(UDDS!C1631="","",UDDS!C1631),IF($A$20=2,IF('FTP-75'!C1631="","",'FTP-75'!C1631),IF($A$20=3, IF('US06'!C1631="","",'US06'!C1631),IF($A$20=4, IF(NEDC!B1631="","", NEDC!B1631),IF($A$20=5, IF('JPN10-15'!B1631="","",'JPN10-15'!B1631),IF($A$20=6, IF(WLTC!C1631="","", WLTC!C1631),IF($A$20=7, IF('New Cycle 1'!B1631="","", 'New Cycle 1'!B1631),IF($A$20=8, IF('New Cycle 2'!B1631="","", 'New Cycle 2'!B1631),IF($A$20=9, IF('New Cycle 3'!B1631="","", 'New Cycle 3'!B1631),"")))))))))</f>
        <v/>
      </c>
      <c r="R1631" s="32" t="str">
        <f>IF($A$20=1,IF(UDDS!D1631="","",UDDS!D1631),IF($A$20=2,IF('FTP-75'!D1631="","",'FTP-75'!D1631),IF($A$20=3, IF('US06'!D1631="","",'US06'!D1631),IF($A$20=4, IF(NEDC!C1631="","", NEDC!C1631),IF($A$20=5, IF('JPN10-15'!C1631="","",'JPN10-15'!C1631),IF($A$20=6, IF(WLTC!D1631="","", WLTC!D1631),IF($A$20=7, IF('New Cycle 1'!C1631="","", 'New Cycle 1'!C1631),IF($A$20=8, IF('New Cycle 2'!C1631="","", 'New Cycle 2'!C1631),IF($A$20=9, IF('New Cycle 3'!C1631="","", 'New Cycle 3'!C1631),"")))))))))</f>
        <v/>
      </c>
      <c r="S1631" s="32" t="str">
        <f>IF($A$20=1,IF(UDDS!E1631="","",UDDS!E1631),IF($A$20=2,IF('FTP-75'!E1631="","",'FTP-75'!E1631),IF($A$20=3, IF('US06'!E1631="","",'US06'!E1631),IF($A$20=4, IF(NEDC!D1631="","", NEDC!D1631),IF($A$20=5, IF('JPN10-15'!D1631="","",'JPN10-15'!D1631),IF($A$20=6, IF(WLTC!E1631="","", WLTC!E1631),IF($A$20=7, IF('New Cycle 1'!D1631="","", 'New Cycle 1'!D1631),IF($A$20=8, IF('New Cycle 2'!D1631="","", 'New Cycle 2'!D1631),IF($A$20=9, IF('New Cycle 3'!D1631="","", 'New Cycle 3'!D1631),"")))))))))</f>
        <v/>
      </c>
      <c r="T1631" s="32" t="str">
        <f>IF($A$20=1,IF(UDDS!F1631="","",UDDS!F1631),IF($A$20=2,IF('FTP-75'!F1631="","",'FTP-75'!F1631),IF($A$20=3, IF('US06'!F1631="","",'US06'!F1631),IF($A$20=4, IF(NEDC!E1631="","", NEDC!E1631),IF($A$20=5, IF('JPN10-15'!E1631="","",'JPN10-15'!E1631),IF($A$20=6, IF(WLTC!F1631="","", WLTC!F1631),IF($A$20=7, IF('New Cycle 1'!E1631="","", 'New Cycle 1'!E1631),IF($A$20=8, IF('New Cycle 2'!E1631="","", 'New Cycle 2'!E1631),IF($A$20=9, IF('New Cycle 3'!E1631="","", 'New Cycle 3'!E1631),"")))))))))</f>
        <v/>
      </c>
      <c r="U1631" s="32" t="str">
        <f>IF($A$20=1,IF(UDDS!G1631="","",UDDS!G1631),IF($A$20=2,IF('FTP-75'!G1631="","",'FTP-75'!G1631),IF($A$20=3, IF('US06'!G1631="","",'US06'!G1631),IF($A$20=4, IF(NEDC!F1631="","", NEDC!F1631),IF($A$20=5, IF('JPN10-15'!F1631="","",'JPN10-15'!F1631),IF($A$20=6, IF(WLTC!G1631="","", WLTC!G1631),IF($A$20=7, IF('New Cycle 1'!F1631="","", 'New Cycle 1'!F1631),IF($A$20=8, IF('New Cycle 2'!F1631="","", 'New Cycle 2'!F1631),IF($A$20=9, IF('New Cycle 3'!F1631="","", 'New Cycle 3'!F1631),"")))))))))</f>
        <v/>
      </c>
    </row>
    <row r="1632" spans="16:21" x14ac:dyDescent="0.25">
      <c r="P1632" s="8" t="str">
        <f>IF($A$20=1,IF(UDDS!A1632="","",UDDS!A1632),IF($A$20=2,IF('FTP-75'!A1632="","",'FTP-75'!A1632),IF($A$20=3, IF('US06'!A1632="","",'US06'!A1632),IF($A$20=4, IF(NEDC!A1632="","", NEDC!A1632),IF($A$20=5, IF('JPN10-15'!A1632="","",'JPN10-15'!A1632),IF($A$20=6, IF(WLTC!B1632="","", WLTC!B1632),IF($A$20=7, IF('New Cycle 1'!A1632="","", 'New Cycle 1'!A1632),IF($A$20=8, IF('New Cycle 2'!A1632="","", 'New Cycle 3'!A1632),IF($A$20=9, IF('New Cycle 3'!A1632="","", 'New Cycle 3'!A1632),"")))))))))</f>
        <v/>
      </c>
      <c r="Q1632" s="32" t="str">
        <f>IF($A$20=1,IF(UDDS!C1632="","",UDDS!C1632),IF($A$20=2,IF('FTP-75'!C1632="","",'FTP-75'!C1632),IF($A$20=3, IF('US06'!C1632="","",'US06'!C1632),IF($A$20=4, IF(NEDC!B1632="","", NEDC!B1632),IF($A$20=5, IF('JPN10-15'!B1632="","",'JPN10-15'!B1632),IF($A$20=6, IF(WLTC!C1632="","", WLTC!C1632),IF($A$20=7, IF('New Cycle 1'!B1632="","", 'New Cycle 1'!B1632),IF($A$20=8, IF('New Cycle 2'!B1632="","", 'New Cycle 2'!B1632),IF($A$20=9, IF('New Cycle 3'!B1632="","", 'New Cycle 3'!B1632),"")))))))))</f>
        <v/>
      </c>
      <c r="R1632" s="32" t="str">
        <f>IF($A$20=1,IF(UDDS!D1632="","",UDDS!D1632),IF($A$20=2,IF('FTP-75'!D1632="","",'FTP-75'!D1632),IF($A$20=3, IF('US06'!D1632="","",'US06'!D1632),IF($A$20=4, IF(NEDC!C1632="","", NEDC!C1632),IF($A$20=5, IF('JPN10-15'!C1632="","",'JPN10-15'!C1632),IF($A$20=6, IF(WLTC!D1632="","", WLTC!D1632),IF($A$20=7, IF('New Cycle 1'!C1632="","", 'New Cycle 1'!C1632),IF($A$20=8, IF('New Cycle 2'!C1632="","", 'New Cycle 2'!C1632),IF($A$20=9, IF('New Cycle 3'!C1632="","", 'New Cycle 3'!C1632),"")))))))))</f>
        <v/>
      </c>
      <c r="S1632" s="32" t="str">
        <f>IF($A$20=1,IF(UDDS!E1632="","",UDDS!E1632),IF($A$20=2,IF('FTP-75'!E1632="","",'FTP-75'!E1632),IF($A$20=3, IF('US06'!E1632="","",'US06'!E1632),IF($A$20=4, IF(NEDC!D1632="","", NEDC!D1632),IF($A$20=5, IF('JPN10-15'!D1632="","",'JPN10-15'!D1632),IF($A$20=6, IF(WLTC!E1632="","", WLTC!E1632),IF($A$20=7, IF('New Cycle 1'!D1632="","", 'New Cycle 1'!D1632),IF($A$20=8, IF('New Cycle 2'!D1632="","", 'New Cycle 2'!D1632),IF($A$20=9, IF('New Cycle 3'!D1632="","", 'New Cycle 3'!D1632),"")))))))))</f>
        <v/>
      </c>
      <c r="T1632" s="32" t="str">
        <f>IF($A$20=1,IF(UDDS!F1632="","",UDDS!F1632),IF($A$20=2,IF('FTP-75'!F1632="","",'FTP-75'!F1632),IF($A$20=3, IF('US06'!F1632="","",'US06'!F1632),IF($A$20=4, IF(NEDC!E1632="","", NEDC!E1632),IF($A$20=5, IF('JPN10-15'!E1632="","",'JPN10-15'!E1632),IF($A$20=6, IF(WLTC!F1632="","", WLTC!F1632),IF($A$20=7, IF('New Cycle 1'!E1632="","", 'New Cycle 1'!E1632),IF($A$20=8, IF('New Cycle 2'!E1632="","", 'New Cycle 2'!E1632),IF($A$20=9, IF('New Cycle 3'!E1632="","", 'New Cycle 3'!E1632),"")))))))))</f>
        <v/>
      </c>
      <c r="U1632" s="32" t="str">
        <f>IF($A$20=1,IF(UDDS!G1632="","",UDDS!G1632),IF($A$20=2,IF('FTP-75'!G1632="","",'FTP-75'!G1632),IF($A$20=3, IF('US06'!G1632="","",'US06'!G1632),IF($A$20=4, IF(NEDC!F1632="","", NEDC!F1632),IF($A$20=5, IF('JPN10-15'!F1632="","",'JPN10-15'!F1632),IF($A$20=6, IF(WLTC!G1632="","", WLTC!G1632),IF($A$20=7, IF('New Cycle 1'!F1632="","", 'New Cycle 1'!F1632),IF($A$20=8, IF('New Cycle 2'!F1632="","", 'New Cycle 2'!F1632),IF($A$20=9, IF('New Cycle 3'!F1632="","", 'New Cycle 3'!F1632),"")))))))))</f>
        <v/>
      </c>
    </row>
    <row r="1633" spans="16:21" x14ac:dyDescent="0.25">
      <c r="P1633" s="8" t="str">
        <f>IF($A$20=1,IF(UDDS!A1633="","",UDDS!A1633),IF($A$20=2,IF('FTP-75'!A1633="","",'FTP-75'!A1633),IF($A$20=3, IF('US06'!A1633="","",'US06'!A1633),IF($A$20=4, IF(NEDC!A1633="","", NEDC!A1633),IF($A$20=5, IF('JPN10-15'!A1633="","",'JPN10-15'!A1633),IF($A$20=6, IF(WLTC!B1633="","", WLTC!B1633),IF($A$20=7, IF('New Cycle 1'!A1633="","", 'New Cycle 1'!A1633),IF($A$20=8, IF('New Cycle 2'!A1633="","", 'New Cycle 3'!A1633),IF($A$20=9, IF('New Cycle 3'!A1633="","", 'New Cycle 3'!A1633),"")))))))))</f>
        <v/>
      </c>
      <c r="Q1633" s="32" t="str">
        <f>IF($A$20=1,IF(UDDS!C1633="","",UDDS!C1633),IF($A$20=2,IF('FTP-75'!C1633="","",'FTP-75'!C1633),IF($A$20=3, IF('US06'!C1633="","",'US06'!C1633),IF($A$20=4, IF(NEDC!B1633="","", NEDC!B1633),IF($A$20=5, IF('JPN10-15'!B1633="","",'JPN10-15'!B1633),IF($A$20=6, IF(WLTC!C1633="","", WLTC!C1633),IF($A$20=7, IF('New Cycle 1'!B1633="","", 'New Cycle 1'!B1633),IF($A$20=8, IF('New Cycle 2'!B1633="","", 'New Cycle 2'!B1633),IF($A$20=9, IF('New Cycle 3'!B1633="","", 'New Cycle 3'!B1633),"")))))))))</f>
        <v/>
      </c>
      <c r="R1633" s="32" t="str">
        <f>IF($A$20=1,IF(UDDS!D1633="","",UDDS!D1633),IF($A$20=2,IF('FTP-75'!D1633="","",'FTP-75'!D1633),IF($A$20=3, IF('US06'!D1633="","",'US06'!D1633),IF($A$20=4, IF(NEDC!C1633="","", NEDC!C1633),IF($A$20=5, IF('JPN10-15'!C1633="","",'JPN10-15'!C1633),IF($A$20=6, IF(WLTC!D1633="","", WLTC!D1633),IF($A$20=7, IF('New Cycle 1'!C1633="","", 'New Cycle 1'!C1633),IF($A$20=8, IF('New Cycle 2'!C1633="","", 'New Cycle 2'!C1633),IF($A$20=9, IF('New Cycle 3'!C1633="","", 'New Cycle 3'!C1633),"")))))))))</f>
        <v/>
      </c>
      <c r="S1633" s="32" t="str">
        <f>IF($A$20=1,IF(UDDS!E1633="","",UDDS!E1633),IF($A$20=2,IF('FTP-75'!E1633="","",'FTP-75'!E1633),IF($A$20=3, IF('US06'!E1633="","",'US06'!E1633),IF($A$20=4, IF(NEDC!D1633="","", NEDC!D1633),IF($A$20=5, IF('JPN10-15'!D1633="","",'JPN10-15'!D1633),IF($A$20=6, IF(WLTC!E1633="","", WLTC!E1633),IF($A$20=7, IF('New Cycle 1'!D1633="","", 'New Cycle 1'!D1633),IF($A$20=8, IF('New Cycle 2'!D1633="","", 'New Cycle 2'!D1633),IF($A$20=9, IF('New Cycle 3'!D1633="","", 'New Cycle 3'!D1633),"")))))))))</f>
        <v/>
      </c>
      <c r="T1633" s="32" t="str">
        <f>IF($A$20=1,IF(UDDS!F1633="","",UDDS!F1633),IF($A$20=2,IF('FTP-75'!F1633="","",'FTP-75'!F1633),IF($A$20=3, IF('US06'!F1633="","",'US06'!F1633),IF($A$20=4, IF(NEDC!E1633="","", NEDC!E1633),IF($A$20=5, IF('JPN10-15'!E1633="","",'JPN10-15'!E1633),IF($A$20=6, IF(WLTC!F1633="","", WLTC!F1633),IF($A$20=7, IF('New Cycle 1'!E1633="","", 'New Cycle 1'!E1633),IF($A$20=8, IF('New Cycle 2'!E1633="","", 'New Cycle 2'!E1633),IF($A$20=9, IF('New Cycle 3'!E1633="","", 'New Cycle 3'!E1633),"")))))))))</f>
        <v/>
      </c>
      <c r="U1633" s="32" t="str">
        <f>IF($A$20=1,IF(UDDS!G1633="","",UDDS!G1633),IF($A$20=2,IF('FTP-75'!G1633="","",'FTP-75'!G1633),IF($A$20=3, IF('US06'!G1633="","",'US06'!G1633),IF($A$20=4, IF(NEDC!F1633="","", NEDC!F1633),IF($A$20=5, IF('JPN10-15'!F1633="","",'JPN10-15'!F1633),IF($A$20=6, IF(WLTC!G1633="","", WLTC!G1633),IF($A$20=7, IF('New Cycle 1'!F1633="","", 'New Cycle 1'!F1633),IF($A$20=8, IF('New Cycle 2'!F1633="","", 'New Cycle 2'!F1633),IF($A$20=9, IF('New Cycle 3'!F1633="","", 'New Cycle 3'!F1633),"")))))))))</f>
        <v/>
      </c>
    </row>
    <row r="1634" spans="16:21" x14ac:dyDescent="0.25">
      <c r="P1634" s="8" t="str">
        <f>IF($A$20=1,IF(UDDS!A1634="","",UDDS!A1634),IF($A$20=2,IF('FTP-75'!A1634="","",'FTP-75'!A1634),IF($A$20=3, IF('US06'!A1634="","",'US06'!A1634),IF($A$20=4, IF(NEDC!A1634="","", NEDC!A1634),IF($A$20=5, IF('JPN10-15'!A1634="","",'JPN10-15'!A1634),IF($A$20=6, IF(WLTC!B1634="","", WLTC!B1634),IF($A$20=7, IF('New Cycle 1'!A1634="","", 'New Cycle 1'!A1634),IF($A$20=8, IF('New Cycle 2'!A1634="","", 'New Cycle 3'!A1634),IF($A$20=9, IF('New Cycle 3'!A1634="","", 'New Cycle 3'!A1634),"")))))))))</f>
        <v/>
      </c>
      <c r="Q1634" s="32" t="str">
        <f>IF($A$20=1,IF(UDDS!C1634="","",UDDS!C1634),IF($A$20=2,IF('FTP-75'!C1634="","",'FTP-75'!C1634),IF($A$20=3, IF('US06'!C1634="","",'US06'!C1634),IF($A$20=4, IF(NEDC!B1634="","", NEDC!B1634),IF($A$20=5, IF('JPN10-15'!B1634="","",'JPN10-15'!B1634),IF($A$20=6, IF(WLTC!C1634="","", WLTC!C1634),IF($A$20=7, IF('New Cycle 1'!B1634="","", 'New Cycle 1'!B1634),IF($A$20=8, IF('New Cycle 2'!B1634="","", 'New Cycle 2'!B1634),IF($A$20=9, IF('New Cycle 3'!B1634="","", 'New Cycle 3'!B1634),"")))))))))</f>
        <v/>
      </c>
      <c r="R1634" s="32" t="str">
        <f>IF($A$20=1,IF(UDDS!D1634="","",UDDS!D1634),IF($A$20=2,IF('FTP-75'!D1634="","",'FTP-75'!D1634),IF($A$20=3, IF('US06'!D1634="","",'US06'!D1634),IF($A$20=4, IF(NEDC!C1634="","", NEDC!C1634),IF($A$20=5, IF('JPN10-15'!C1634="","",'JPN10-15'!C1634),IF($A$20=6, IF(WLTC!D1634="","", WLTC!D1634),IF($A$20=7, IF('New Cycle 1'!C1634="","", 'New Cycle 1'!C1634),IF($A$20=8, IF('New Cycle 2'!C1634="","", 'New Cycle 2'!C1634),IF($A$20=9, IF('New Cycle 3'!C1634="","", 'New Cycle 3'!C1634),"")))))))))</f>
        <v/>
      </c>
      <c r="S1634" s="32" t="str">
        <f>IF($A$20=1,IF(UDDS!E1634="","",UDDS!E1634),IF($A$20=2,IF('FTP-75'!E1634="","",'FTP-75'!E1634),IF($A$20=3, IF('US06'!E1634="","",'US06'!E1634),IF($A$20=4, IF(NEDC!D1634="","", NEDC!D1634),IF($A$20=5, IF('JPN10-15'!D1634="","",'JPN10-15'!D1634),IF($A$20=6, IF(WLTC!E1634="","", WLTC!E1634),IF($A$20=7, IF('New Cycle 1'!D1634="","", 'New Cycle 1'!D1634),IF($A$20=8, IF('New Cycle 2'!D1634="","", 'New Cycle 2'!D1634),IF($A$20=9, IF('New Cycle 3'!D1634="","", 'New Cycle 3'!D1634),"")))))))))</f>
        <v/>
      </c>
      <c r="T1634" s="32" t="str">
        <f>IF($A$20=1,IF(UDDS!F1634="","",UDDS!F1634),IF($A$20=2,IF('FTP-75'!F1634="","",'FTP-75'!F1634),IF($A$20=3, IF('US06'!F1634="","",'US06'!F1634),IF($A$20=4, IF(NEDC!E1634="","", NEDC!E1634),IF($A$20=5, IF('JPN10-15'!E1634="","",'JPN10-15'!E1634),IF($A$20=6, IF(WLTC!F1634="","", WLTC!F1634),IF($A$20=7, IF('New Cycle 1'!E1634="","", 'New Cycle 1'!E1634),IF($A$20=8, IF('New Cycle 2'!E1634="","", 'New Cycle 2'!E1634),IF($A$20=9, IF('New Cycle 3'!E1634="","", 'New Cycle 3'!E1634),"")))))))))</f>
        <v/>
      </c>
      <c r="U1634" s="32" t="str">
        <f>IF($A$20=1,IF(UDDS!G1634="","",UDDS!G1634),IF($A$20=2,IF('FTP-75'!G1634="","",'FTP-75'!G1634),IF($A$20=3, IF('US06'!G1634="","",'US06'!G1634),IF($A$20=4, IF(NEDC!F1634="","", NEDC!F1634),IF($A$20=5, IF('JPN10-15'!F1634="","",'JPN10-15'!F1634),IF($A$20=6, IF(WLTC!G1634="","", WLTC!G1634),IF($A$20=7, IF('New Cycle 1'!F1634="","", 'New Cycle 1'!F1634),IF($A$20=8, IF('New Cycle 2'!F1634="","", 'New Cycle 2'!F1634),IF($A$20=9, IF('New Cycle 3'!F1634="","", 'New Cycle 3'!F1634),"")))))))))</f>
        <v/>
      </c>
    </row>
    <row r="1635" spans="16:21" x14ac:dyDescent="0.25">
      <c r="P1635" s="8" t="str">
        <f>IF($A$20=1,IF(UDDS!A1635="","",UDDS!A1635),IF($A$20=2,IF('FTP-75'!A1635="","",'FTP-75'!A1635),IF($A$20=3, IF('US06'!A1635="","",'US06'!A1635),IF($A$20=4, IF(NEDC!A1635="","", NEDC!A1635),IF($A$20=5, IF('JPN10-15'!A1635="","",'JPN10-15'!A1635),IF($A$20=6, IF(WLTC!B1635="","", WLTC!B1635),IF($A$20=7, IF('New Cycle 1'!A1635="","", 'New Cycle 1'!A1635),IF($A$20=8, IF('New Cycle 2'!A1635="","", 'New Cycle 3'!A1635),IF($A$20=9, IF('New Cycle 3'!A1635="","", 'New Cycle 3'!A1635),"")))))))))</f>
        <v/>
      </c>
      <c r="Q1635" s="32" t="str">
        <f>IF($A$20=1,IF(UDDS!C1635="","",UDDS!C1635),IF($A$20=2,IF('FTP-75'!C1635="","",'FTP-75'!C1635),IF($A$20=3, IF('US06'!C1635="","",'US06'!C1635),IF($A$20=4, IF(NEDC!B1635="","", NEDC!B1635),IF($A$20=5, IF('JPN10-15'!B1635="","",'JPN10-15'!B1635),IF($A$20=6, IF(WLTC!C1635="","", WLTC!C1635),IF($A$20=7, IF('New Cycle 1'!B1635="","", 'New Cycle 1'!B1635),IF($A$20=8, IF('New Cycle 2'!B1635="","", 'New Cycle 2'!B1635),IF($A$20=9, IF('New Cycle 3'!B1635="","", 'New Cycle 3'!B1635),"")))))))))</f>
        <v/>
      </c>
      <c r="R1635" s="32" t="str">
        <f>IF($A$20=1,IF(UDDS!D1635="","",UDDS!D1635),IF($A$20=2,IF('FTP-75'!D1635="","",'FTP-75'!D1635),IF($A$20=3, IF('US06'!D1635="","",'US06'!D1635),IF($A$20=4, IF(NEDC!C1635="","", NEDC!C1635),IF($A$20=5, IF('JPN10-15'!C1635="","",'JPN10-15'!C1635),IF($A$20=6, IF(WLTC!D1635="","", WLTC!D1635),IF($A$20=7, IF('New Cycle 1'!C1635="","", 'New Cycle 1'!C1635),IF($A$20=8, IF('New Cycle 2'!C1635="","", 'New Cycle 2'!C1635),IF($A$20=9, IF('New Cycle 3'!C1635="","", 'New Cycle 3'!C1635),"")))))))))</f>
        <v/>
      </c>
      <c r="S1635" s="32" t="str">
        <f>IF($A$20=1,IF(UDDS!E1635="","",UDDS!E1635),IF($A$20=2,IF('FTP-75'!E1635="","",'FTP-75'!E1635),IF($A$20=3, IF('US06'!E1635="","",'US06'!E1635),IF($A$20=4, IF(NEDC!D1635="","", NEDC!D1635),IF($A$20=5, IF('JPN10-15'!D1635="","",'JPN10-15'!D1635),IF($A$20=6, IF(WLTC!E1635="","", WLTC!E1635),IF($A$20=7, IF('New Cycle 1'!D1635="","", 'New Cycle 1'!D1635),IF($A$20=8, IF('New Cycle 2'!D1635="","", 'New Cycle 2'!D1635),IF($A$20=9, IF('New Cycle 3'!D1635="","", 'New Cycle 3'!D1635),"")))))))))</f>
        <v/>
      </c>
      <c r="T1635" s="32" t="str">
        <f>IF($A$20=1,IF(UDDS!F1635="","",UDDS!F1635),IF($A$20=2,IF('FTP-75'!F1635="","",'FTP-75'!F1635),IF($A$20=3, IF('US06'!F1635="","",'US06'!F1635),IF($A$20=4, IF(NEDC!E1635="","", NEDC!E1635),IF($A$20=5, IF('JPN10-15'!E1635="","",'JPN10-15'!E1635),IF($A$20=6, IF(WLTC!F1635="","", WLTC!F1635),IF($A$20=7, IF('New Cycle 1'!E1635="","", 'New Cycle 1'!E1635),IF($A$20=8, IF('New Cycle 2'!E1635="","", 'New Cycle 2'!E1635),IF($A$20=9, IF('New Cycle 3'!E1635="","", 'New Cycle 3'!E1635),"")))))))))</f>
        <v/>
      </c>
      <c r="U1635" s="32" t="str">
        <f>IF($A$20=1,IF(UDDS!G1635="","",UDDS!G1635),IF($A$20=2,IF('FTP-75'!G1635="","",'FTP-75'!G1635),IF($A$20=3, IF('US06'!G1635="","",'US06'!G1635),IF($A$20=4, IF(NEDC!F1635="","", NEDC!F1635),IF($A$20=5, IF('JPN10-15'!F1635="","",'JPN10-15'!F1635),IF($A$20=6, IF(WLTC!G1635="","", WLTC!G1635),IF($A$20=7, IF('New Cycle 1'!F1635="","", 'New Cycle 1'!F1635),IF($A$20=8, IF('New Cycle 2'!F1635="","", 'New Cycle 2'!F1635),IF($A$20=9, IF('New Cycle 3'!F1635="","", 'New Cycle 3'!F1635),"")))))))))</f>
        <v/>
      </c>
    </row>
    <row r="1636" spans="16:21" x14ac:dyDescent="0.25">
      <c r="P1636" s="8" t="str">
        <f>IF($A$20=1,IF(UDDS!A1636="","",UDDS!A1636),IF($A$20=2,IF('FTP-75'!A1636="","",'FTP-75'!A1636),IF($A$20=3, IF('US06'!A1636="","",'US06'!A1636),IF($A$20=4, IF(NEDC!A1636="","", NEDC!A1636),IF($A$20=5, IF('JPN10-15'!A1636="","",'JPN10-15'!A1636),IF($A$20=6, IF(WLTC!B1636="","", WLTC!B1636),IF($A$20=7, IF('New Cycle 1'!A1636="","", 'New Cycle 1'!A1636),IF($A$20=8, IF('New Cycle 2'!A1636="","", 'New Cycle 3'!A1636),IF($A$20=9, IF('New Cycle 3'!A1636="","", 'New Cycle 3'!A1636),"")))))))))</f>
        <v/>
      </c>
      <c r="Q1636" s="32" t="str">
        <f>IF($A$20=1,IF(UDDS!C1636="","",UDDS!C1636),IF($A$20=2,IF('FTP-75'!C1636="","",'FTP-75'!C1636),IF($A$20=3, IF('US06'!C1636="","",'US06'!C1636),IF($A$20=4, IF(NEDC!B1636="","", NEDC!B1636),IF($A$20=5, IF('JPN10-15'!B1636="","",'JPN10-15'!B1636),IF($A$20=6, IF(WLTC!C1636="","", WLTC!C1636),IF($A$20=7, IF('New Cycle 1'!B1636="","", 'New Cycle 1'!B1636),IF($A$20=8, IF('New Cycle 2'!B1636="","", 'New Cycle 2'!B1636),IF($A$20=9, IF('New Cycle 3'!B1636="","", 'New Cycle 3'!B1636),"")))))))))</f>
        <v/>
      </c>
      <c r="R1636" s="32" t="str">
        <f>IF($A$20=1,IF(UDDS!D1636="","",UDDS!D1636),IF($A$20=2,IF('FTP-75'!D1636="","",'FTP-75'!D1636),IF($A$20=3, IF('US06'!D1636="","",'US06'!D1636),IF($A$20=4, IF(NEDC!C1636="","", NEDC!C1636),IF($A$20=5, IF('JPN10-15'!C1636="","",'JPN10-15'!C1636),IF($A$20=6, IF(WLTC!D1636="","", WLTC!D1636),IF($A$20=7, IF('New Cycle 1'!C1636="","", 'New Cycle 1'!C1636),IF($A$20=8, IF('New Cycle 2'!C1636="","", 'New Cycle 2'!C1636),IF($A$20=9, IF('New Cycle 3'!C1636="","", 'New Cycle 3'!C1636),"")))))))))</f>
        <v/>
      </c>
      <c r="S1636" s="32" t="str">
        <f>IF($A$20=1,IF(UDDS!E1636="","",UDDS!E1636),IF($A$20=2,IF('FTP-75'!E1636="","",'FTP-75'!E1636),IF($A$20=3, IF('US06'!E1636="","",'US06'!E1636),IF($A$20=4, IF(NEDC!D1636="","", NEDC!D1636),IF($A$20=5, IF('JPN10-15'!D1636="","",'JPN10-15'!D1636),IF($A$20=6, IF(WLTC!E1636="","", WLTC!E1636),IF($A$20=7, IF('New Cycle 1'!D1636="","", 'New Cycle 1'!D1636),IF($A$20=8, IF('New Cycle 2'!D1636="","", 'New Cycle 2'!D1636),IF($A$20=9, IF('New Cycle 3'!D1636="","", 'New Cycle 3'!D1636),"")))))))))</f>
        <v/>
      </c>
      <c r="T1636" s="32" t="str">
        <f>IF($A$20=1,IF(UDDS!F1636="","",UDDS!F1636),IF($A$20=2,IF('FTP-75'!F1636="","",'FTP-75'!F1636),IF($A$20=3, IF('US06'!F1636="","",'US06'!F1636),IF($A$20=4, IF(NEDC!E1636="","", NEDC!E1636),IF($A$20=5, IF('JPN10-15'!E1636="","",'JPN10-15'!E1636),IF($A$20=6, IF(WLTC!F1636="","", WLTC!F1636),IF($A$20=7, IF('New Cycle 1'!E1636="","", 'New Cycle 1'!E1636),IF($A$20=8, IF('New Cycle 2'!E1636="","", 'New Cycle 2'!E1636),IF($A$20=9, IF('New Cycle 3'!E1636="","", 'New Cycle 3'!E1636),"")))))))))</f>
        <v/>
      </c>
      <c r="U1636" s="32" t="str">
        <f>IF($A$20=1,IF(UDDS!G1636="","",UDDS!G1636),IF($A$20=2,IF('FTP-75'!G1636="","",'FTP-75'!G1636),IF($A$20=3, IF('US06'!G1636="","",'US06'!G1636),IF($A$20=4, IF(NEDC!F1636="","", NEDC!F1636),IF($A$20=5, IF('JPN10-15'!F1636="","",'JPN10-15'!F1636),IF($A$20=6, IF(WLTC!G1636="","", WLTC!G1636),IF($A$20=7, IF('New Cycle 1'!F1636="","", 'New Cycle 1'!F1636),IF($A$20=8, IF('New Cycle 2'!F1636="","", 'New Cycle 2'!F1636),IF($A$20=9, IF('New Cycle 3'!F1636="","", 'New Cycle 3'!F1636),"")))))))))</f>
        <v/>
      </c>
    </row>
    <row r="1637" spans="16:21" x14ac:dyDescent="0.25">
      <c r="P1637" s="8" t="str">
        <f>IF($A$20=1,IF(UDDS!A1637="","",UDDS!A1637),IF($A$20=2,IF('FTP-75'!A1637="","",'FTP-75'!A1637),IF($A$20=3, IF('US06'!A1637="","",'US06'!A1637),IF($A$20=4, IF(NEDC!A1637="","", NEDC!A1637),IF($A$20=5, IF('JPN10-15'!A1637="","",'JPN10-15'!A1637),IF($A$20=6, IF(WLTC!B1637="","", WLTC!B1637),IF($A$20=7, IF('New Cycle 1'!A1637="","", 'New Cycle 1'!A1637),IF($A$20=8, IF('New Cycle 2'!A1637="","", 'New Cycle 3'!A1637),IF($A$20=9, IF('New Cycle 3'!A1637="","", 'New Cycle 3'!A1637),"")))))))))</f>
        <v/>
      </c>
      <c r="Q1637" s="32" t="str">
        <f>IF($A$20=1,IF(UDDS!C1637="","",UDDS!C1637),IF($A$20=2,IF('FTP-75'!C1637="","",'FTP-75'!C1637),IF($A$20=3, IF('US06'!C1637="","",'US06'!C1637),IF($A$20=4, IF(NEDC!B1637="","", NEDC!B1637),IF($A$20=5, IF('JPN10-15'!B1637="","",'JPN10-15'!B1637),IF($A$20=6, IF(WLTC!C1637="","", WLTC!C1637),IF($A$20=7, IF('New Cycle 1'!B1637="","", 'New Cycle 1'!B1637),IF($A$20=8, IF('New Cycle 2'!B1637="","", 'New Cycle 2'!B1637),IF($A$20=9, IF('New Cycle 3'!B1637="","", 'New Cycle 3'!B1637),"")))))))))</f>
        <v/>
      </c>
      <c r="R1637" s="32" t="str">
        <f>IF($A$20=1,IF(UDDS!D1637="","",UDDS!D1637),IF($A$20=2,IF('FTP-75'!D1637="","",'FTP-75'!D1637),IF($A$20=3, IF('US06'!D1637="","",'US06'!D1637),IF($A$20=4, IF(NEDC!C1637="","", NEDC!C1637),IF($A$20=5, IF('JPN10-15'!C1637="","",'JPN10-15'!C1637),IF($A$20=6, IF(WLTC!D1637="","", WLTC!D1637),IF($A$20=7, IF('New Cycle 1'!C1637="","", 'New Cycle 1'!C1637),IF($A$20=8, IF('New Cycle 2'!C1637="","", 'New Cycle 2'!C1637),IF($A$20=9, IF('New Cycle 3'!C1637="","", 'New Cycle 3'!C1637),"")))))))))</f>
        <v/>
      </c>
      <c r="S1637" s="32" t="str">
        <f>IF($A$20=1,IF(UDDS!E1637="","",UDDS!E1637),IF($A$20=2,IF('FTP-75'!E1637="","",'FTP-75'!E1637),IF($A$20=3, IF('US06'!E1637="","",'US06'!E1637),IF($A$20=4, IF(NEDC!D1637="","", NEDC!D1637),IF($A$20=5, IF('JPN10-15'!D1637="","",'JPN10-15'!D1637),IF($A$20=6, IF(WLTC!E1637="","", WLTC!E1637),IF($A$20=7, IF('New Cycle 1'!D1637="","", 'New Cycle 1'!D1637),IF($A$20=8, IF('New Cycle 2'!D1637="","", 'New Cycle 2'!D1637),IF($A$20=9, IF('New Cycle 3'!D1637="","", 'New Cycle 3'!D1637),"")))))))))</f>
        <v/>
      </c>
      <c r="T1637" s="32" t="str">
        <f>IF($A$20=1,IF(UDDS!F1637="","",UDDS!F1637),IF($A$20=2,IF('FTP-75'!F1637="","",'FTP-75'!F1637),IF($A$20=3, IF('US06'!F1637="","",'US06'!F1637),IF($A$20=4, IF(NEDC!E1637="","", NEDC!E1637),IF($A$20=5, IF('JPN10-15'!E1637="","",'JPN10-15'!E1637),IF($A$20=6, IF(WLTC!F1637="","", WLTC!F1637),IF($A$20=7, IF('New Cycle 1'!E1637="","", 'New Cycle 1'!E1637),IF($A$20=8, IF('New Cycle 2'!E1637="","", 'New Cycle 2'!E1637),IF($A$20=9, IF('New Cycle 3'!E1637="","", 'New Cycle 3'!E1637),"")))))))))</f>
        <v/>
      </c>
      <c r="U1637" s="32" t="str">
        <f>IF($A$20=1,IF(UDDS!G1637="","",UDDS!G1637),IF($A$20=2,IF('FTP-75'!G1637="","",'FTP-75'!G1637),IF($A$20=3, IF('US06'!G1637="","",'US06'!G1637),IF($A$20=4, IF(NEDC!F1637="","", NEDC!F1637),IF($A$20=5, IF('JPN10-15'!F1637="","",'JPN10-15'!F1637),IF($A$20=6, IF(WLTC!G1637="","", WLTC!G1637),IF($A$20=7, IF('New Cycle 1'!F1637="","", 'New Cycle 1'!F1637),IF($A$20=8, IF('New Cycle 2'!F1637="","", 'New Cycle 2'!F1637),IF($A$20=9, IF('New Cycle 3'!F1637="","", 'New Cycle 3'!F1637),"")))))))))</f>
        <v/>
      </c>
    </row>
    <row r="1638" spans="16:21" x14ac:dyDescent="0.25">
      <c r="P1638" s="8" t="str">
        <f>IF($A$20=1,IF(UDDS!A1638="","",UDDS!A1638),IF($A$20=2,IF('FTP-75'!A1638="","",'FTP-75'!A1638),IF($A$20=3, IF('US06'!A1638="","",'US06'!A1638),IF($A$20=4, IF(NEDC!A1638="","", NEDC!A1638),IF($A$20=5, IF('JPN10-15'!A1638="","",'JPN10-15'!A1638),IF($A$20=6, IF(WLTC!B1638="","", WLTC!B1638),IF($A$20=7, IF('New Cycle 1'!A1638="","", 'New Cycle 1'!A1638),IF($A$20=8, IF('New Cycle 2'!A1638="","", 'New Cycle 3'!A1638),IF($A$20=9, IF('New Cycle 3'!A1638="","", 'New Cycle 3'!A1638),"")))))))))</f>
        <v/>
      </c>
      <c r="Q1638" s="32" t="str">
        <f>IF($A$20=1,IF(UDDS!C1638="","",UDDS!C1638),IF($A$20=2,IF('FTP-75'!C1638="","",'FTP-75'!C1638),IF($A$20=3, IF('US06'!C1638="","",'US06'!C1638),IF($A$20=4, IF(NEDC!B1638="","", NEDC!B1638),IF($A$20=5, IF('JPN10-15'!B1638="","",'JPN10-15'!B1638),IF($A$20=6, IF(WLTC!C1638="","", WLTC!C1638),IF($A$20=7, IF('New Cycle 1'!B1638="","", 'New Cycle 1'!B1638),IF($A$20=8, IF('New Cycle 2'!B1638="","", 'New Cycle 2'!B1638),IF($A$20=9, IF('New Cycle 3'!B1638="","", 'New Cycle 3'!B1638),"")))))))))</f>
        <v/>
      </c>
      <c r="R1638" s="32" t="str">
        <f>IF($A$20=1,IF(UDDS!D1638="","",UDDS!D1638),IF($A$20=2,IF('FTP-75'!D1638="","",'FTP-75'!D1638),IF($A$20=3, IF('US06'!D1638="","",'US06'!D1638),IF($A$20=4, IF(NEDC!C1638="","", NEDC!C1638),IF($A$20=5, IF('JPN10-15'!C1638="","",'JPN10-15'!C1638),IF($A$20=6, IF(WLTC!D1638="","", WLTC!D1638),IF($A$20=7, IF('New Cycle 1'!C1638="","", 'New Cycle 1'!C1638),IF($A$20=8, IF('New Cycle 2'!C1638="","", 'New Cycle 2'!C1638),IF($A$20=9, IF('New Cycle 3'!C1638="","", 'New Cycle 3'!C1638),"")))))))))</f>
        <v/>
      </c>
      <c r="S1638" s="32" t="str">
        <f>IF($A$20=1,IF(UDDS!E1638="","",UDDS!E1638),IF($A$20=2,IF('FTP-75'!E1638="","",'FTP-75'!E1638),IF($A$20=3, IF('US06'!E1638="","",'US06'!E1638),IF($A$20=4, IF(NEDC!D1638="","", NEDC!D1638),IF($A$20=5, IF('JPN10-15'!D1638="","",'JPN10-15'!D1638),IF($A$20=6, IF(WLTC!E1638="","", WLTC!E1638),IF($A$20=7, IF('New Cycle 1'!D1638="","", 'New Cycle 1'!D1638),IF($A$20=8, IF('New Cycle 2'!D1638="","", 'New Cycle 2'!D1638),IF($A$20=9, IF('New Cycle 3'!D1638="","", 'New Cycle 3'!D1638),"")))))))))</f>
        <v/>
      </c>
      <c r="T1638" s="32" t="str">
        <f>IF($A$20=1,IF(UDDS!F1638="","",UDDS!F1638),IF($A$20=2,IF('FTP-75'!F1638="","",'FTP-75'!F1638),IF($A$20=3, IF('US06'!F1638="","",'US06'!F1638),IF($A$20=4, IF(NEDC!E1638="","", NEDC!E1638),IF($A$20=5, IF('JPN10-15'!E1638="","",'JPN10-15'!E1638),IF($A$20=6, IF(WLTC!F1638="","", WLTC!F1638),IF($A$20=7, IF('New Cycle 1'!E1638="","", 'New Cycle 1'!E1638),IF($A$20=8, IF('New Cycle 2'!E1638="","", 'New Cycle 2'!E1638),IF($A$20=9, IF('New Cycle 3'!E1638="","", 'New Cycle 3'!E1638),"")))))))))</f>
        <v/>
      </c>
      <c r="U1638" s="32" t="str">
        <f>IF($A$20=1,IF(UDDS!G1638="","",UDDS!G1638),IF($A$20=2,IF('FTP-75'!G1638="","",'FTP-75'!G1638),IF($A$20=3, IF('US06'!G1638="","",'US06'!G1638),IF($A$20=4, IF(NEDC!F1638="","", NEDC!F1638),IF($A$20=5, IF('JPN10-15'!F1638="","",'JPN10-15'!F1638),IF($A$20=6, IF(WLTC!G1638="","", WLTC!G1638),IF($A$20=7, IF('New Cycle 1'!F1638="","", 'New Cycle 1'!F1638),IF($A$20=8, IF('New Cycle 2'!F1638="","", 'New Cycle 2'!F1638),IF($A$20=9, IF('New Cycle 3'!F1638="","", 'New Cycle 3'!F1638),"")))))))))</f>
        <v/>
      </c>
    </row>
    <row r="1639" spans="16:21" x14ac:dyDescent="0.25">
      <c r="P1639" s="8" t="str">
        <f>IF($A$20=1,IF(UDDS!A1639="","",UDDS!A1639),IF($A$20=2,IF('FTP-75'!A1639="","",'FTP-75'!A1639),IF($A$20=3, IF('US06'!A1639="","",'US06'!A1639),IF($A$20=4, IF(NEDC!A1639="","", NEDC!A1639),IF($A$20=5, IF('JPN10-15'!A1639="","",'JPN10-15'!A1639),IF($A$20=6, IF(WLTC!B1639="","", WLTC!B1639),IF($A$20=7, IF('New Cycle 1'!A1639="","", 'New Cycle 1'!A1639),IF($A$20=8, IF('New Cycle 2'!A1639="","", 'New Cycle 3'!A1639),IF($A$20=9, IF('New Cycle 3'!A1639="","", 'New Cycle 3'!A1639),"")))))))))</f>
        <v/>
      </c>
      <c r="Q1639" s="32" t="str">
        <f>IF($A$20=1,IF(UDDS!C1639="","",UDDS!C1639),IF($A$20=2,IF('FTP-75'!C1639="","",'FTP-75'!C1639),IF($A$20=3, IF('US06'!C1639="","",'US06'!C1639),IF($A$20=4, IF(NEDC!B1639="","", NEDC!B1639),IF($A$20=5, IF('JPN10-15'!B1639="","",'JPN10-15'!B1639),IF($A$20=6, IF(WLTC!C1639="","", WLTC!C1639),IF($A$20=7, IF('New Cycle 1'!B1639="","", 'New Cycle 1'!B1639),IF($A$20=8, IF('New Cycle 2'!B1639="","", 'New Cycle 2'!B1639),IF($A$20=9, IF('New Cycle 3'!B1639="","", 'New Cycle 3'!B1639),"")))))))))</f>
        <v/>
      </c>
      <c r="R1639" s="32" t="str">
        <f>IF($A$20=1,IF(UDDS!D1639="","",UDDS!D1639),IF($A$20=2,IF('FTP-75'!D1639="","",'FTP-75'!D1639),IF($A$20=3, IF('US06'!D1639="","",'US06'!D1639),IF($A$20=4, IF(NEDC!C1639="","", NEDC!C1639),IF($A$20=5, IF('JPN10-15'!C1639="","",'JPN10-15'!C1639),IF($A$20=6, IF(WLTC!D1639="","", WLTC!D1639),IF($A$20=7, IF('New Cycle 1'!C1639="","", 'New Cycle 1'!C1639),IF($A$20=8, IF('New Cycle 2'!C1639="","", 'New Cycle 2'!C1639),IF($A$20=9, IF('New Cycle 3'!C1639="","", 'New Cycle 3'!C1639),"")))))))))</f>
        <v/>
      </c>
      <c r="S1639" s="32" t="str">
        <f>IF($A$20=1,IF(UDDS!E1639="","",UDDS!E1639),IF($A$20=2,IF('FTP-75'!E1639="","",'FTP-75'!E1639),IF($A$20=3, IF('US06'!E1639="","",'US06'!E1639),IF($A$20=4, IF(NEDC!D1639="","", NEDC!D1639),IF($A$20=5, IF('JPN10-15'!D1639="","",'JPN10-15'!D1639),IF($A$20=6, IF(WLTC!E1639="","", WLTC!E1639),IF($A$20=7, IF('New Cycle 1'!D1639="","", 'New Cycle 1'!D1639),IF($A$20=8, IF('New Cycle 2'!D1639="","", 'New Cycle 2'!D1639),IF($A$20=9, IF('New Cycle 3'!D1639="","", 'New Cycle 3'!D1639),"")))))))))</f>
        <v/>
      </c>
      <c r="T1639" s="32" t="str">
        <f>IF($A$20=1,IF(UDDS!F1639="","",UDDS!F1639),IF($A$20=2,IF('FTP-75'!F1639="","",'FTP-75'!F1639),IF($A$20=3, IF('US06'!F1639="","",'US06'!F1639),IF($A$20=4, IF(NEDC!E1639="","", NEDC!E1639),IF($A$20=5, IF('JPN10-15'!E1639="","",'JPN10-15'!E1639),IF($A$20=6, IF(WLTC!F1639="","", WLTC!F1639),IF($A$20=7, IF('New Cycle 1'!E1639="","", 'New Cycle 1'!E1639),IF($A$20=8, IF('New Cycle 2'!E1639="","", 'New Cycle 2'!E1639),IF($A$20=9, IF('New Cycle 3'!E1639="","", 'New Cycle 3'!E1639),"")))))))))</f>
        <v/>
      </c>
      <c r="U1639" s="32" t="str">
        <f>IF($A$20=1,IF(UDDS!G1639="","",UDDS!G1639),IF($A$20=2,IF('FTP-75'!G1639="","",'FTP-75'!G1639),IF($A$20=3, IF('US06'!G1639="","",'US06'!G1639),IF($A$20=4, IF(NEDC!F1639="","", NEDC!F1639),IF($A$20=5, IF('JPN10-15'!F1639="","",'JPN10-15'!F1639),IF($A$20=6, IF(WLTC!G1639="","", WLTC!G1639),IF($A$20=7, IF('New Cycle 1'!F1639="","", 'New Cycle 1'!F1639),IF($A$20=8, IF('New Cycle 2'!F1639="","", 'New Cycle 2'!F1639),IF($A$20=9, IF('New Cycle 3'!F1639="","", 'New Cycle 3'!F1639),"")))))))))</f>
        <v/>
      </c>
    </row>
    <row r="1640" spans="16:21" x14ac:dyDescent="0.25">
      <c r="P1640" s="8" t="str">
        <f>IF($A$20=1,IF(UDDS!A1640="","",UDDS!A1640),IF($A$20=2,IF('FTP-75'!A1640="","",'FTP-75'!A1640),IF($A$20=3, IF('US06'!A1640="","",'US06'!A1640),IF($A$20=4, IF(NEDC!A1640="","", NEDC!A1640),IF($A$20=5, IF('JPN10-15'!A1640="","",'JPN10-15'!A1640),IF($A$20=6, IF(WLTC!B1640="","", WLTC!B1640),IF($A$20=7, IF('New Cycle 1'!A1640="","", 'New Cycle 1'!A1640),IF($A$20=8, IF('New Cycle 2'!A1640="","", 'New Cycle 3'!A1640),IF($A$20=9, IF('New Cycle 3'!A1640="","", 'New Cycle 3'!A1640),"")))))))))</f>
        <v/>
      </c>
      <c r="Q1640" s="32" t="str">
        <f>IF($A$20=1,IF(UDDS!C1640="","",UDDS!C1640),IF($A$20=2,IF('FTP-75'!C1640="","",'FTP-75'!C1640),IF($A$20=3, IF('US06'!C1640="","",'US06'!C1640),IF($A$20=4, IF(NEDC!B1640="","", NEDC!B1640),IF($A$20=5, IF('JPN10-15'!B1640="","",'JPN10-15'!B1640),IF($A$20=6, IF(WLTC!C1640="","", WLTC!C1640),IF($A$20=7, IF('New Cycle 1'!B1640="","", 'New Cycle 1'!B1640),IF($A$20=8, IF('New Cycle 2'!B1640="","", 'New Cycle 2'!B1640),IF($A$20=9, IF('New Cycle 3'!B1640="","", 'New Cycle 3'!B1640),"")))))))))</f>
        <v/>
      </c>
      <c r="R1640" s="32" t="str">
        <f>IF($A$20=1,IF(UDDS!D1640="","",UDDS!D1640),IF($A$20=2,IF('FTP-75'!D1640="","",'FTP-75'!D1640),IF($A$20=3, IF('US06'!D1640="","",'US06'!D1640),IF($A$20=4, IF(NEDC!C1640="","", NEDC!C1640),IF($A$20=5, IF('JPN10-15'!C1640="","",'JPN10-15'!C1640),IF($A$20=6, IF(WLTC!D1640="","", WLTC!D1640),IF($A$20=7, IF('New Cycle 1'!C1640="","", 'New Cycle 1'!C1640),IF($A$20=8, IF('New Cycle 2'!C1640="","", 'New Cycle 2'!C1640),IF($A$20=9, IF('New Cycle 3'!C1640="","", 'New Cycle 3'!C1640),"")))))))))</f>
        <v/>
      </c>
      <c r="S1640" s="32" t="str">
        <f>IF($A$20=1,IF(UDDS!E1640="","",UDDS!E1640),IF($A$20=2,IF('FTP-75'!E1640="","",'FTP-75'!E1640),IF($A$20=3, IF('US06'!E1640="","",'US06'!E1640),IF($A$20=4, IF(NEDC!D1640="","", NEDC!D1640),IF($A$20=5, IF('JPN10-15'!D1640="","",'JPN10-15'!D1640),IF($A$20=6, IF(WLTC!E1640="","", WLTC!E1640),IF($A$20=7, IF('New Cycle 1'!D1640="","", 'New Cycle 1'!D1640),IF($A$20=8, IF('New Cycle 2'!D1640="","", 'New Cycle 2'!D1640),IF($A$20=9, IF('New Cycle 3'!D1640="","", 'New Cycle 3'!D1640),"")))))))))</f>
        <v/>
      </c>
      <c r="T1640" s="32" t="str">
        <f>IF($A$20=1,IF(UDDS!F1640="","",UDDS!F1640),IF($A$20=2,IF('FTP-75'!F1640="","",'FTP-75'!F1640),IF($A$20=3, IF('US06'!F1640="","",'US06'!F1640),IF($A$20=4, IF(NEDC!E1640="","", NEDC!E1640),IF($A$20=5, IF('JPN10-15'!E1640="","",'JPN10-15'!E1640),IF($A$20=6, IF(WLTC!F1640="","", WLTC!F1640),IF($A$20=7, IF('New Cycle 1'!E1640="","", 'New Cycle 1'!E1640),IF($A$20=8, IF('New Cycle 2'!E1640="","", 'New Cycle 2'!E1640),IF($A$20=9, IF('New Cycle 3'!E1640="","", 'New Cycle 3'!E1640),"")))))))))</f>
        <v/>
      </c>
      <c r="U1640" s="32" t="str">
        <f>IF($A$20=1,IF(UDDS!G1640="","",UDDS!G1640),IF($A$20=2,IF('FTP-75'!G1640="","",'FTP-75'!G1640),IF($A$20=3, IF('US06'!G1640="","",'US06'!G1640),IF($A$20=4, IF(NEDC!F1640="","", NEDC!F1640),IF($A$20=5, IF('JPN10-15'!F1640="","",'JPN10-15'!F1640),IF($A$20=6, IF(WLTC!G1640="","", WLTC!G1640),IF($A$20=7, IF('New Cycle 1'!F1640="","", 'New Cycle 1'!F1640),IF($A$20=8, IF('New Cycle 2'!F1640="","", 'New Cycle 2'!F1640),IF($A$20=9, IF('New Cycle 3'!F1640="","", 'New Cycle 3'!F1640),"")))))))))</f>
        <v/>
      </c>
    </row>
    <row r="1641" spans="16:21" x14ac:dyDescent="0.25">
      <c r="P1641" s="8" t="str">
        <f>IF($A$20=1,IF(UDDS!A1641="","",UDDS!A1641),IF($A$20=2,IF('FTP-75'!A1641="","",'FTP-75'!A1641),IF($A$20=3, IF('US06'!A1641="","",'US06'!A1641),IF($A$20=4, IF(NEDC!A1641="","", NEDC!A1641),IF($A$20=5, IF('JPN10-15'!A1641="","",'JPN10-15'!A1641),IF($A$20=6, IF(WLTC!B1641="","", WLTC!B1641),IF($A$20=7, IF('New Cycle 1'!A1641="","", 'New Cycle 1'!A1641),IF($A$20=8, IF('New Cycle 2'!A1641="","", 'New Cycle 3'!A1641),IF($A$20=9, IF('New Cycle 3'!A1641="","", 'New Cycle 3'!A1641),"")))))))))</f>
        <v/>
      </c>
      <c r="Q1641" s="32" t="str">
        <f>IF($A$20=1,IF(UDDS!C1641="","",UDDS!C1641),IF($A$20=2,IF('FTP-75'!C1641="","",'FTP-75'!C1641),IF($A$20=3, IF('US06'!C1641="","",'US06'!C1641),IF($A$20=4, IF(NEDC!B1641="","", NEDC!B1641),IF($A$20=5, IF('JPN10-15'!B1641="","",'JPN10-15'!B1641),IF($A$20=6, IF(WLTC!C1641="","", WLTC!C1641),IF($A$20=7, IF('New Cycle 1'!B1641="","", 'New Cycle 1'!B1641),IF($A$20=8, IF('New Cycle 2'!B1641="","", 'New Cycle 2'!B1641),IF($A$20=9, IF('New Cycle 3'!B1641="","", 'New Cycle 3'!B1641),"")))))))))</f>
        <v/>
      </c>
      <c r="R1641" s="32" t="str">
        <f>IF($A$20=1,IF(UDDS!D1641="","",UDDS!D1641),IF($A$20=2,IF('FTP-75'!D1641="","",'FTP-75'!D1641),IF($A$20=3, IF('US06'!D1641="","",'US06'!D1641),IF($A$20=4, IF(NEDC!C1641="","", NEDC!C1641),IF($A$20=5, IF('JPN10-15'!C1641="","",'JPN10-15'!C1641),IF($A$20=6, IF(WLTC!D1641="","", WLTC!D1641),IF($A$20=7, IF('New Cycle 1'!C1641="","", 'New Cycle 1'!C1641),IF($A$20=8, IF('New Cycle 2'!C1641="","", 'New Cycle 2'!C1641),IF($A$20=9, IF('New Cycle 3'!C1641="","", 'New Cycle 3'!C1641),"")))))))))</f>
        <v/>
      </c>
      <c r="S1641" s="32" t="str">
        <f>IF($A$20=1,IF(UDDS!E1641="","",UDDS!E1641),IF($A$20=2,IF('FTP-75'!E1641="","",'FTP-75'!E1641),IF($A$20=3, IF('US06'!E1641="","",'US06'!E1641),IF($A$20=4, IF(NEDC!D1641="","", NEDC!D1641),IF($A$20=5, IF('JPN10-15'!D1641="","",'JPN10-15'!D1641),IF($A$20=6, IF(WLTC!E1641="","", WLTC!E1641),IF($A$20=7, IF('New Cycle 1'!D1641="","", 'New Cycle 1'!D1641),IF($A$20=8, IF('New Cycle 2'!D1641="","", 'New Cycle 2'!D1641),IF($A$20=9, IF('New Cycle 3'!D1641="","", 'New Cycle 3'!D1641),"")))))))))</f>
        <v/>
      </c>
      <c r="T1641" s="32" t="str">
        <f>IF($A$20=1,IF(UDDS!F1641="","",UDDS!F1641),IF($A$20=2,IF('FTP-75'!F1641="","",'FTP-75'!F1641),IF($A$20=3, IF('US06'!F1641="","",'US06'!F1641),IF($A$20=4, IF(NEDC!E1641="","", NEDC!E1641),IF($A$20=5, IF('JPN10-15'!E1641="","",'JPN10-15'!E1641),IF($A$20=6, IF(WLTC!F1641="","", WLTC!F1641),IF($A$20=7, IF('New Cycle 1'!E1641="","", 'New Cycle 1'!E1641),IF($A$20=8, IF('New Cycle 2'!E1641="","", 'New Cycle 2'!E1641),IF($A$20=9, IF('New Cycle 3'!E1641="","", 'New Cycle 3'!E1641),"")))))))))</f>
        <v/>
      </c>
      <c r="U1641" s="32" t="str">
        <f>IF($A$20=1,IF(UDDS!G1641="","",UDDS!G1641),IF($A$20=2,IF('FTP-75'!G1641="","",'FTP-75'!G1641),IF($A$20=3, IF('US06'!G1641="","",'US06'!G1641),IF($A$20=4, IF(NEDC!F1641="","", NEDC!F1641),IF($A$20=5, IF('JPN10-15'!F1641="","",'JPN10-15'!F1641),IF($A$20=6, IF(WLTC!G1641="","", WLTC!G1641),IF($A$20=7, IF('New Cycle 1'!F1641="","", 'New Cycle 1'!F1641),IF($A$20=8, IF('New Cycle 2'!F1641="","", 'New Cycle 2'!F1641),IF($A$20=9, IF('New Cycle 3'!F1641="","", 'New Cycle 3'!F1641),"")))))))))</f>
        <v/>
      </c>
    </row>
    <row r="1642" spans="16:21" x14ac:dyDescent="0.25">
      <c r="P1642" s="8" t="str">
        <f>IF($A$20=1,IF(UDDS!A1642="","",UDDS!A1642),IF($A$20=2,IF('FTP-75'!A1642="","",'FTP-75'!A1642),IF($A$20=3, IF('US06'!A1642="","",'US06'!A1642),IF($A$20=4, IF(NEDC!A1642="","", NEDC!A1642),IF($A$20=5, IF('JPN10-15'!A1642="","",'JPN10-15'!A1642),IF($A$20=6, IF(WLTC!B1642="","", WLTC!B1642),IF($A$20=7, IF('New Cycle 1'!A1642="","", 'New Cycle 1'!A1642),IF($A$20=8, IF('New Cycle 2'!A1642="","", 'New Cycle 3'!A1642),IF($A$20=9, IF('New Cycle 3'!A1642="","", 'New Cycle 3'!A1642),"")))))))))</f>
        <v/>
      </c>
      <c r="Q1642" s="32" t="str">
        <f>IF($A$20=1,IF(UDDS!C1642="","",UDDS!C1642),IF($A$20=2,IF('FTP-75'!C1642="","",'FTP-75'!C1642),IF($A$20=3, IF('US06'!C1642="","",'US06'!C1642),IF($A$20=4, IF(NEDC!B1642="","", NEDC!B1642),IF($A$20=5, IF('JPN10-15'!B1642="","",'JPN10-15'!B1642),IF($A$20=6, IF(WLTC!C1642="","", WLTC!C1642),IF($A$20=7, IF('New Cycle 1'!B1642="","", 'New Cycle 1'!B1642),IF($A$20=8, IF('New Cycle 2'!B1642="","", 'New Cycle 2'!B1642),IF($A$20=9, IF('New Cycle 3'!B1642="","", 'New Cycle 3'!B1642),"")))))))))</f>
        <v/>
      </c>
      <c r="R1642" s="32" t="str">
        <f>IF($A$20=1,IF(UDDS!D1642="","",UDDS!D1642),IF($A$20=2,IF('FTP-75'!D1642="","",'FTP-75'!D1642),IF($A$20=3, IF('US06'!D1642="","",'US06'!D1642),IF($A$20=4, IF(NEDC!C1642="","", NEDC!C1642),IF($A$20=5, IF('JPN10-15'!C1642="","",'JPN10-15'!C1642),IF($A$20=6, IF(WLTC!D1642="","", WLTC!D1642),IF($A$20=7, IF('New Cycle 1'!C1642="","", 'New Cycle 1'!C1642),IF($A$20=8, IF('New Cycle 2'!C1642="","", 'New Cycle 2'!C1642),IF($A$20=9, IF('New Cycle 3'!C1642="","", 'New Cycle 3'!C1642),"")))))))))</f>
        <v/>
      </c>
      <c r="S1642" s="32" t="str">
        <f>IF($A$20=1,IF(UDDS!E1642="","",UDDS!E1642),IF($A$20=2,IF('FTP-75'!E1642="","",'FTP-75'!E1642),IF($A$20=3, IF('US06'!E1642="","",'US06'!E1642),IF($A$20=4, IF(NEDC!D1642="","", NEDC!D1642),IF($A$20=5, IF('JPN10-15'!D1642="","",'JPN10-15'!D1642),IF($A$20=6, IF(WLTC!E1642="","", WLTC!E1642),IF($A$20=7, IF('New Cycle 1'!D1642="","", 'New Cycle 1'!D1642),IF($A$20=8, IF('New Cycle 2'!D1642="","", 'New Cycle 2'!D1642),IF($A$20=9, IF('New Cycle 3'!D1642="","", 'New Cycle 3'!D1642),"")))))))))</f>
        <v/>
      </c>
      <c r="T1642" s="32" t="str">
        <f>IF($A$20=1,IF(UDDS!F1642="","",UDDS!F1642),IF($A$20=2,IF('FTP-75'!F1642="","",'FTP-75'!F1642),IF($A$20=3, IF('US06'!F1642="","",'US06'!F1642),IF($A$20=4, IF(NEDC!E1642="","", NEDC!E1642),IF($A$20=5, IF('JPN10-15'!E1642="","",'JPN10-15'!E1642),IF($A$20=6, IF(WLTC!F1642="","", WLTC!F1642),IF($A$20=7, IF('New Cycle 1'!E1642="","", 'New Cycle 1'!E1642),IF($A$20=8, IF('New Cycle 2'!E1642="","", 'New Cycle 2'!E1642),IF($A$20=9, IF('New Cycle 3'!E1642="","", 'New Cycle 3'!E1642),"")))))))))</f>
        <v/>
      </c>
      <c r="U1642" s="32" t="str">
        <f>IF($A$20=1,IF(UDDS!G1642="","",UDDS!G1642),IF($A$20=2,IF('FTP-75'!G1642="","",'FTP-75'!G1642),IF($A$20=3, IF('US06'!G1642="","",'US06'!G1642),IF($A$20=4, IF(NEDC!F1642="","", NEDC!F1642),IF($A$20=5, IF('JPN10-15'!F1642="","",'JPN10-15'!F1642),IF($A$20=6, IF(WLTC!G1642="","", WLTC!G1642),IF($A$20=7, IF('New Cycle 1'!F1642="","", 'New Cycle 1'!F1642),IF($A$20=8, IF('New Cycle 2'!F1642="","", 'New Cycle 2'!F1642),IF($A$20=9, IF('New Cycle 3'!F1642="","", 'New Cycle 3'!F1642),"")))))))))</f>
        <v/>
      </c>
    </row>
    <row r="1643" spans="16:21" x14ac:dyDescent="0.25">
      <c r="P1643" s="8" t="str">
        <f>IF($A$20=1,IF(UDDS!A1643="","",UDDS!A1643),IF($A$20=2,IF('FTP-75'!A1643="","",'FTP-75'!A1643),IF($A$20=3, IF('US06'!A1643="","",'US06'!A1643),IF($A$20=4, IF(NEDC!A1643="","", NEDC!A1643),IF($A$20=5, IF('JPN10-15'!A1643="","",'JPN10-15'!A1643),IF($A$20=6, IF(WLTC!B1643="","", WLTC!B1643),IF($A$20=7, IF('New Cycle 1'!A1643="","", 'New Cycle 1'!A1643),IF($A$20=8, IF('New Cycle 2'!A1643="","", 'New Cycle 3'!A1643),IF($A$20=9, IF('New Cycle 3'!A1643="","", 'New Cycle 3'!A1643),"")))))))))</f>
        <v/>
      </c>
      <c r="Q1643" s="32" t="str">
        <f>IF($A$20=1,IF(UDDS!C1643="","",UDDS!C1643),IF($A$20=2,IF('FTP-75'!C1643="","",'FTP-75'!C1643),IF($A$20=3, IF('US06'!C1643="","",'US06'!C1643),IF($A$20=4, IF(NEDC!B1643="","", NEDC!B1643),IF($A$20=5, IF('JPN10-15'!B1643="","",'JPN10-15'!B1643),IF($A$20=6, IF(WLTC!C1643="","", WLTC!C1643),IF($A$20=7, IF('New Cycle 1'!B1643="","", 'New Cycle 1'!B1643),IF($A$20=8, IF('New Cycle 2'!B1643="","", 'New Cycle 2'!B1643),IF($A$20=9, IF('New Cycle 3'!B1643="","", 'New Cycle 3'!B1643),"")))))))))</f>
        <v/>
      </c>
      <c r="R1643" s="32" t="str">
        <f>IF($A$20=1,IF(UDDS!D1643="","",UDDS!D1643),IF($A$20=2,IF('FTP-75'!D1643="","",'FTP-75'!D1643),IF($A$20=3, IF('US06'!D1643="","",'US06'!D1643),IF($A$20=4, IF(NEDC!C1643="","", NEDC!C1643),IF($A$20=5, IF('JPN10-15'!C1643="","",'JPN10-15'!C1643),IF($A$20=6, IF(WLTC!D1643="","", WLTC!D1643),IF($A$20=7, IF('New Cycle 1'!C1643="","", 'New Cycle 1'!C1643),IF($A$20=8, IF('New Cycle 2'!C1643="","", 'New Cycle 2'!C1643),IF($A$20=9, IF('New Cycle 3'!C1643="","", 'New Cycle 3'!C1643),"")))))))))</f>
        <v/>
      </c>
      <c r="S1643" s="32" t="str">
        <f>IF($A$20=1,IF(UDDS!E1643="","",UDDS!E1643),IF($A$20=2,IF('FTP-75'!E1643="","",'FTP-75'!E1643),IF($A$20=3, IF('US06'!E1643="","",'US06'!E1643),IF($A$20=4, IF(NEDC!D1643="","", NEDC!D1643),IF($A$20=5, IF('JPN10-15'!D1643="","",'JPN10-15'!D1643),IF($A$20=6, IF(WLTC!E1643="","", WLTC!E1643),IF($A$20=7, IF('New Cycle 1'!D1643="","", 'New Cycle 1'!D1643),IF($A$20=8, IF('New Cycle 2'!D1643="","", 'New Cycle 2'!D1643),IF($A$20=9, IF('New Cycle 3'!D1643="","", 'New Cycle 3'!D1643),"")))))))))</f>
        <v/>
      </c>
      <c r="T1643" s="32" t="str">
        <f>IF($A$20=1,IF(UDDS!F1643="","",UDDS!F1643),IF($A$20=2,IF('FTP-75'!F1643="","",'FTP-75'!F1643),IF($A$20=3, IF('US06'!F1643="","",'US06'!F1643),IF($A$20=4, IF(NEDC!E1643="","", NEDC!E1643),IF($A$20=5, IF('JPN10-15'!E1643="","",'JPN10-15'!E1643),IF($A$20=6, IF(WLTC!F1643="","", WLTC!F1643),IF($A$20=7, IF('New Cycle 1'!E1643="","", 'New Cycle 1'!E1643),IF($A$20=8, IF('New Cycle 2'!E1643="","", 'New Cycle 2'!E1643),IF($A$20=9, IF('New Cycle 3'!E1643="","", 'New Cycle 3'!E1643),"")))))))))</f>
        <v/>
      </c>
      <c r="U1643" s="32" t="str">
        <f>IF($A$20=1,IF(UDDS!G1643="","",UDDS!G1643),IF($A$20=2,IF('FTP-75'!G1643="","",'FTP-75'!G1643),IF($A$20=3, IF('US06'!G1643="","",'US06'!G1643),IF($A$20=4, IF(NEDC!F1643="","", NEDC!F1643),IF($A$20=5, IF('JPN10-15'!F1643="","",'JPN10-15'!F1643),IF($A$20=6, IF(WLTC!G1643="","", WLTC!G1643),IF($A$20=7, IF('New Cycle 1'!F1643="","", 'New Cycle 1'!F1643),IF($A$20=8, IF('New Cycle 2'!F1643="","", 'New Cycle 2'!F1643),IF($A$20=9, IF('New Cycle 3'!F1643="","", 'New Cycle 3'!F1643),"")))))))))</f>
        <v/>
      </c>
    </row>
    <row r="1644" spans="16:21" x14ac:dyDescent="0.25">
      <c r="P1644" s="8" t="str">
        <f>IF($A$20=1,IF(UDDS!A1644="","",UDDS!A1644),IF($A$20=2,IF('FTP-75'!A1644="","",'FTP-75'!A1644),IF($A$20=3, IF('US06'!A1644="","",'US06'!A1644),IF($A$20=4, IF(NEDC!A1644="","", NEDC!A1644),IF($A$20=5, IF('JPN10-15'!A1644="","",'JPN10-15'!A1644),IF($A$20=6, IF(WLTC!B1644="","", WLTC!B1644),IF($A$20=7, IF('New Cycle 1'!A1644="","", 'New Cycle 1'!A1644),IF($A$20=8, IF('New Cycle 2'!A1644="","", 'New Cycle 3'!A1644),IF($A$20=9, IF('New Cycle 3'!A1644="","", 'New Cycle 3'!A1644),"")))))))))</f>
        <v/>
      </c>
      <c r="Q1644" s="32" t="str">
        <f>IF($A$20=1,IF(UDDS!C1644="","",UDDS!C1644),IF($A$20=2,IF('FTP-75'!C1644="","",'FTP-75'!C1644),IF($A$20=3, IF('US06'!C1644="","",'US06'!C1644),IF($A$20=4, IF(NEDC!B1644="","", NEDC!B1644),IF($A$20=5, IF('JPN10-15'!B1644="","",'JPN10-15'!B1644),IF($A$20=6, IF(WLTC!C1644="","", WLTC!C1644),IF($A$20=7, IF('New Cycle 1'!B1644="","", 'New Cycle 1'!B1644),IF($A$20=8, IF('New Cycle 2'!B1644="","", 'New Cycle 2'!B1644),IF($A$20=9, IF('New Cycle 3'!B1644="","", 'New Cycle 3'!B1644),"")))))))))</f>
        <v/>
      </c>
      <c r="R1644" s="32" t="str">
        <f>IF($A$20=1,IF(UDDS!D1644="","",UDDS!D1644),IF($A$20=2,IF('FTP-75'!D1644="","",'FTP-75'!D1644),IF($A$20=3, IF('US06'!D1644="","",'US06'!D1644),IF($A$20=4, IF(NEDC!C1644="","", NEDC!C1644),IF($A$20=5, IF('JPN10-15'!C1644="","",'JPN10-15'!C1644),IF($A$20=6, IF(WLTC!D1644="","", WLTC!D1644),IF($A$20=7, IF('New Cycle 1'!C1644="","", 'New Cycle 1'!C1644),IF($A$20=8, IF('New Cycle 2'!C1644="","", 'New Cycle 2'!C1644),IF($A$20=9, IF('New Cycle 3'!C1644="","", 'New Cycle 3'!C1644),"")))))))))</f>
        <v/>
      </c>
      <c r="S1644" s="32" t="str">
        <f>IF($A$20=1,IF(UDDS!E1644="","",UDDS!E1644),IF($A$20=2,IF('FTP-75'!E1644="","",'FTP-75'!E1644),IF($A$20=3, IF('US06'!E1644="","",'US06'!E1644),IF($A$20=4, IF(NEDC!D1644="","", NEDC!D1644),IF($A$20=5, IF('JPN10-15'!D1644="","",'JPN10-15'!D1644),IF($A$20=6, IF(WLTC!E1644="","", WLTC!E1644),IF($A$20=7, IF('New Cycle 1'!D1644="","", 'New Cycle 1'!D1644),IF($A$20=8, IF('New Cycle 2'!D1644="","", 'New Cycle 2'!D1644),IF($A$20=9, IF('New Cycle 3'!D1644="","", 'New Cycle 3'!D1644),"")))))))))</f>
        <v/>
      </c>
      <c r="T1644" s="32" t="str">
        <f>IF($A$20=1,IF(UDDS!F1644="","",UDDS!F1644),IF($A$20=2,IF('FTP-75'!F1644="","",'FTP-75'!F1644),IF($A$20=3, IF('US06'!F1644="","",'US06'!F1644),IF($A$20=4, IF(NEDC!E1644="","", NEDC!E1644),IF($A$20=5, IF('JPN10-15'!E1644="","",'JPN10-15'!E1644),IF($A$20=6, IF(WLTC!F1644="","", WLTC!F1644),IF($A$20=7, IF('New Cycle 1'!E1644="","", 'New Cycle 1'!E1644),IF($A$20=8, IF('New Cycle 2'!E1644="","", 'New Cycle 2'!E1644),IF($A$20=9, IF('New Cycle 3'!E1644="","", 'New Cycle 3'!E1644),"")))))))))</f>
        <v/>
      </c>
      <c r="U1644" s="32" t="str">
        <f>IF($A$20=1,IF(UDDS!G1644="","",UDDS!G1644),IF($A$20=2,IF('FTP-75'!G1644="","",'FTP-75'!G1644),IF($A$20=3, IF('US06'!G1644="","",'US06'!G1644),IF($A$20=4, IF(NEDC!F1644="","", NEDC!F1644),IF($A$20=5, IF('JPN10-15'!F1644="","",'JPN10-15'!F1644),IF($A$20=6, IF(WLTC!G1644="","", WLTC!G1644),IF($A$20=7, IF('New Cycle 1'!F1644="","", 'New Cycle 1'!F1644),IF($A$20=8, IF('New Cycle 2'!F1644="","", 'New Cycle 2'!F1644),IF($A$20=9, IF('New Cycle 3'!F1644="","", 'New Cycle 3'!F1644),"")))))))))</f>
        <v/>
      </c>
    </row>
    <row r="1645" spans="16:21" x14ac:dyDescent="0.25">
      <c r="P1645" s="8" t="str">
        <f>IF($A$20=1,IF(UDDS!A1645="","",UDDS!A1645),IF($A$20=2,IF('FTP-75'!A1645="","",'FTP-75'!A1645),IF($A$20=3, IF('US06'!A1645="","",'US06'!A1645),IF($A$20=4, IF(NEDC!A1645="","", NEDC!A1645),IF($A$20=5, IF('JPN10-15'!A1645="","",'JPN10-15'!A1645),IF($A$20=6, IF(WLTC!B1645="","", WLTC!B1645),IF($A$20=7, IF('New Cycle 1'!A1645="","", 'New Cycle 1'!A1645),IF($A$20=8, IF('New Cycle 2'!A1645="","", 'New Cycle 3'!A1645),IF($A$20=9, IF('New Cycle 3'!A1645="","", 'New Cycle 3'!A1645),"")))))))))</f>
        <v/>
      </c>
      <c r="Q1645" s="32" t="str">
        <f>IF($A$20=1,IF(UDDS!C1645="","",UDDS!C1645),IF($A$20=2,IF('FTP-75'!C1645="","",'FTP-75'!C1645),IF($A$20=3, IF('US06'!C1645="","",'US06'!C1645),IF($A$20=4, IF(NEDC!B1645="","", NEDC!B1645),IF($A$20=5, IF('JPN10-15'!B1645="","",'JPN10-15'!B1645),IF($A$20=6, IF(WLTC!C1645="","", WLTC!C1645),IF($A$20=7, IF('New Cycle 1'!B1645="","", 'New Cycle 1'!B1645),IF($A$20=8, IF('New Cycle 2'!B1645="","", 'New Cycle 2'!B1645),IF($A$20=9, IF('New Cycle 3'!B1645="","", 'New Cycle 3'!B1645),"")))))))))</f>
        <v/>
      </c>
      <c r="R1645" s="32" t="str">
        <f>IF($A$20=1,IF(UDDS!D1645="","",UDDS!D1645),IF($A$20=2,IF('FTP-75'!D1645="","",'FTP-75'!D1645),IF($A$20=3, IF('US06'!D1645="","",'US06'!D1645),IF($A$20=4, IF(NEDC!C1645="","", NEDC!C1645),IF($A$20=5, IF('JPN10-15'!C1645="","",'JPN10-15'!C1645),IF($A$20=6, IF(WLTC!D1645="","", WLTC!D1645),IF($A$20=7, IF('New Cycle 1'!C1645="","", 'New Cycle 1'!C1645),IF($A$20=8, IF('New Cycle 2'!C1645="","", 'New Cycle 2'!C1645),IF($A$20=9, IF('New Cycle 3'!C1645="","", 'New Cycle 3'!C1645),"")))))))))</f>
        <v/>
      </c>
      <c r="S1645" s="32" t="str">
        <f>IF($A$20=1,IF(UDDS!E1645="","",UDDS!E1645),IF($A$20=2,IF('FTP-75'!E1645="","",'FTP-75'!E1645),IF($A$20=3, IF('US06'!E1645="","",'US06'!E1645),IF($A$20=4, IF(NEDC!D1645="","", NEDC!D1645),IF($A$20=5, IF('JPN10-15'!D1645="","",'JPN10-15'!D1645),IF($A$20=6, IF(WLTC!E1645="","", WLTC!E1645),IF($A$20=7, IF('New Cycle 1'!D1645="","", 'New Cycle 1'!D1645),IF($A$20=8, IF('New Cycle 2'!D1645="","", 'New Cycle 2'!D1645),IF($A$20=9, IF('New Cycle 3'!D1645="","", 'New Cycle 3'!D1645),"")))))))))</f>
        <v/>
      </c>
      <c r="T1645" s="32" t="str">
        <f>IF($A$20=1,IF(UDDS!F1645="","",UDDS!F1645),IF($A$20=2,IF('FTP-75'!F1645="","",'FTP-75'!F1645),IF($A$20=3, IF('US06'!F1645="","",'US06'!F1645),IF($A$20=4, IF(NEDC!E1645="","", NEDC!E1645),IF($A$20=5, IF('JPN10-15'!E1645="","",'JPN10-15'!E1645),IF($A$20=6, IF(WLTC!F1645="","", WLTC!F1645),IF($A$20=7, IF('New Cycle 1'!E1645="","", 'New Cycle 1'!E1645),IF($A$20=8, IF('New Cycle 2'!E1645="","", 'New Cycle 2'!E1645),IF($A$20=9, IF('New Cycle 3'!E1645="","", 'New Cycle 3'!E1645),"")))))))))</f>
        <v/>
      </c>
      <c r="U1645" s="32" t="str">
        <f>IF($A$20=1,IF(UDDS!G1645="","",UDDS!G1645),IF($A$20=2,IF('FTP-75'!G1645="","",'FTP-75'!G1645),IF($A$20=3, IF('US06'!G1645="","",'US06'!G1645),IF($A$20=4, IF(NEDC!F1645="","", NEDC!F1645),IF($A$20=5, IF('JPN10-15'!F1645="","",'JPN10-15'!F1645),IF($A$20=6, IF(WLTC!G1645="","", WLTC!G1645),IF($A$20=7, IF('New Cycle 1'!F1645="","", 'New Cycle 1'!F1645),IF($A$20=8, IF('New Cycle 2'!F1645="","", 'New Cycle 2'!F1645),IF($A$20=9, IF('New Cycle 3'!F1645="","", 'New Cycle 3'!F1645),"")))))))))</f>
        <v/>
      </c>
    </row>
    <row r="1646" spans="16:21" x14ac:dyDescent="0.25">
      <c r="P1646" s="8" t="str">
        <f>IF($A$20=1,IF(UDDS!A1646="","",UDDS!A1646),IF($A$20=2,IF('FTP-75'!A1646="","",'FTP-75'!A1646),IF($A$20=3, IF('US06'!A1646="","",'US06'!A1646),IF($A$20=4, IF(NEDC!A1646="","", NEDC!A1646),IF($A$20=5, IF('JPN10-15'!A1646="","",'JPN10-15'!A1646),IF($A$20=6, IF(WLTC!B1646="","", WLTC!B1646),IF($A$20=7, IF('New Cycle 1'!A1646="","", 'New Cycle 1'!A1646),IF($A$20=8, IF('New Cycle 2'!A1646="","", 'New Cycle 3'!A1646),IF($A$20=9, IF('New Cycle 3'!A1646="","", 'New Cycle 3'!A1646),"")))))))))</f>
        <v/>
      </c>
      <c r="Q1646" s="32" t="str">
        <f>IF($A$20=1,IF(UDDS!C1646="","",UDDS!C1646),IF($A$20=2,IF('FTP-75'!C1646="","",'FTP-75'!C1646),IF($A$20=3, IF('US06'!C1646="","",'US06'!C1646),IF($A$20=4, IF(NEDC!B1646="","", NEDC!B1646),IF($A$20=5, IF('JPN10-15'!B1646="","",'JPN10-15'!B1646),IF($A$20=6, IF(WLTC!C1646="","", WLTC!C1646),IF($A$20=7, IF('New Cycle 1'!B1646="","", 'New Cycle 1'!B1646),IF($A$20=8, IF('New Cycle 2'!B1646="","", 'New Cycle 2'!B1646),IF($A$20=9, IF('New Cycle 3'!B1646="","", 'New Cycle 3'!B1646),"")))))))))</f>
        <v/>
      </c>
      <c r="R1646" s="32" t="str">
        <f>IF($A$20=1,IF(UDDS!D1646="","",UDDS!D1646),IF($A$20=2,IF('FTP-75'!D1646="","",'FTP-75'!D1646),IF($A$20=3, IF('US06'!D1646="","",'US06'!D1646),IF($A$20=4, IF(NEDC!C1646="","", NEDC!C1646),IF($A$20=5, IF('JPN10-15'!C1646="","",'JPN10-15'!C1646),IF($A$20=6, IF(WLTC!D1646="","", WLTC!D1646),IF($A$20=7, IF('New Cycle 1'!C1646="","", 'New Cycle 1'!C1646),IF($A$20=8, IF('New Cycle 2'!C1646="","", 'New Cycle 2'!C1646),IF($A$20=9, IF('New Cycle 3'!C1646="","", 'New Cycle 3'!C1646),"")))))))))</f>
        <v/>
      </c>
      <c r="S1646" s="32" t="str">
        <f>IF($A$20=1,IF(UDDS!E1646="","",UDDS!E1646),IF($A$20=2,IF('FTP-75'!E1646="","",'FTP-75'!E1646),IF($A$20=3, IF('US06'!E1646="","",'US06'!E1646),IF($A$20=4, IF(NEDC!D1646="","", NEDC!D1646),IF($A$20=5, IF('JPN10-15'!D1646="","",'JPN10-15'!D1646),IF($A$20=6, IF(WLTC!E1646="","", WLTC!E1646),IF($A$20=7, IF('New Cycle 1'!D1646="","", 'New Cycle 1'!D1646),IF($A$20=8, IF('New Cycle 2'!D1646="","", 'New Cycle 2'!D1646),IF($A$20=9, IF('New Cycle 3'!D1646="","", 'New Cycle 3'!D1646),"")))))))))</f>
        <v/>
      </c>
      <c r="T1646" s="32" t="str">
        <f>IF($A$20=1,IF(UDDS!F1646="","",UDDS!F1646),IF($A$20=2,IF('FTP-75'!F1646="","",'FTP-75'!F1646),IF($A$20=3, IF('US06'!F1646="","",'US06'!F1646),IF($A$20=4, IF(NEDC!E1646="","", NEDC!E1646),IF($A$20=5, IF('JPN10-15'!E1646="","",'JPN10-15'!E1646),IF($A$20=6, IF(WLTC!F1646="","", WLTC!F1646),IF($A$20=7, IF('New Cycle 1'!E1646="","", 'New Cycle 1'!E1646),IF($A$20=8, IF('New Cycle 2'!E1646="","", 'New Cycle 2'!E1646),IF($A$20=9, IF('New Cycle 3'!E1646="","", 'New Cycle 3'!E1646),"")))))))))</f>
        <v/>
      </c>
      <c r="U1646" s="32" t="str">
        <f>IF($A$20=1,IF(UDDS!G1646="","",UDDS!G1646),IF($A$20=2,IF('FTP-75'!G1646="","",'FTP-75'!G1646),IF($A$20=3, IF('US06'!G1646="","",'US06'!G1646),IF($A$20=4, IF(NEDC!F1646="","", NEDC!F1646),IF($A$20=5, IF('JPN10-15'!F1646="","",'JPN10-15'!F1646),IF($A$20=6, IF(WLTC!G1646="","", WLTC!G1646),IF($A$20=7, IF('New Cycle 1'!F1646="","", 'New Cycle 1'!F1646),IF($A$20=8, IF('New Cycle 2'!F1646="","", 'New Cycle 2'!F1646),IF($A$20=9, IF('New Cycle 3'!F1646="","", 'New Cycle 3'!F1646),"")))))))))</f>
        <v/>
      </c>
    </row>
    <row r="1647" spans="16:21" x14ac:dyDescent="0.25">
      <c r="P1647" s="8" t="str">
        <f>IF($A$20=1,IF(UDDS!A1647="","",UDDS!A1647),IF($A$20=2,IF('FTP-75'!A1647="","",'FTP-75'!A1647),IF($A$20=3, IF('US06'!A1647="","",'US06'!A1647),IF($A$20=4, IF(NEDC!A1647="","", NEDC!A1647),IF($A$20=5, IF('JPN10-15'!A1647="","",'JPN10-15'!A1647),IF($A$20=6, IF(WLTC!B1647="","", WLTC!B1647),IF($A$20=7, IF('New Cycle 1'!A1647="","", 'New Cycle 1'!A1647),IF($A$20=8, IF('New Cycle 2'!A1647="","", 'New Cycle 3'!A1647),IF($A$20=9, IF('New Cycle 3'!A1647="","", 'New Cycle 3'!A1647),"")))))))))</f>
        <v/>
      </c>
      <c r="Q1647" s="32" t="str">
        <f>IF($A$20=1,IF(UDDS!C1647="","",UDDS!C1647),IF($A$20=2,IF('FTP-75'!C1647="","",'FTP-75'!C1647),IF($A$20=3, IF('US06'!C1647="","",'US06'!C1647),IF($A$20=4, IF(NEDC!B1647="","", NEDC!B1647),IF($A$20=5, IF('JPN10-15'!B1647="","",'JPN10-15'!B1647),IF($A$20=6, IF(WLTC!C1647="","", WLTC!C1647),IF($A$20=7, IF('New Cycle 1'!B1647="","", 'New Cycle 1'!B1647),IF($A$20=8, IF('New Cycle 2'!B1647="","", 'New Cycle 2'!B1647),IF($A$20=9, IF('New Cycle 3'!B1647="","", 'New Cycle 3'!B1647),"")))))))))</f>
        <v/>
      </c>
      <c r="R1647" s="32" t="str">
        <f>IF($A$20=1,IF(UDDS!D1647="","",UDDS!D1647),IF($A$20=2,IF('FTP-75'!D1647="","",'FTP-75'!D1647),IF($A$20=3, IF('US06'!D1647="","",'US06'!D1647),IF($A$20=4, IF(NEDC!C1647="","", NEDC!C1647),IF($A$20=5, IF('JPN10-15'!C1647="","",'JPN10-15'!C1647),IF($A$20=6, IF(WLTC!D1647="","", WLTC!D1647),IF($A$20=7, IF('New Cycle 1'!C1647="","", 'New Cycle 1'!C1647),IF($A$20=8, IF('New Cycle 2'!C1647="","", 'New Cycle 2'!C1647),IF($A$20=9, IF('New Cycle 3'!C1647="","", 'New Cycle 3'!C1647),"")))))))))</f>
        <v/>
      </c>
      <c r="S1647" s="32" t="str">
        <f>IF($A$20=1,IF(UDDS!E1647="","",UDDS!E1647),IF($A$20=2,IF('FTP-75'!E1647="","",'FTP-75'!E1647),IF($A$20=3, IF('US06'!E1647="","",'US06'!E1647),IF($A$20=4, IF(NEDC!D1647="","", NEDC!D1647),IF($A$20=5, IF('JPN10-15'!D1647="","",'JPN10-15'!D1647),IF($A$20=6, IF(WLTC!E1647="","", WLTC!E1647),IF($A$20=7, IF('New Cycle 1'!D1647="","", 'New Cycle 1'!D1647),IF($A$20=8, IF('New Cycle 2'!D1647="","", 'New Cycle 2'!D1647),IF($A$20=9, IF('New Cycle 3'!D1647="","", 'New Cycle 3'!D1647),"")))))))))</f>
        <v/>
      </c>
      <c r="T1647" s="32" t="str">
        <f>IF($A$20=1,IF(UDDS!F1647="","",UDDS!F1647),IF($A$20=2,IF('FTP-75'!F1647="","",'FTP-75'!F1647),IF($A$20=3, IF('US06'!F1647="","",'US06'!F1647),IF($A$20=4, IF(NEDC!E1647="","", NEDC!E1647),IF($A$20=5, IF('JPN10-15'!E1647="","",'JPN10-15'!E1647),IF($A$20=6, IF(WLTC!F1647="","", WLTC!F1647),IF($A$20=7, IF('New Cycle 1'!E1647="","", 'New Cycle 1'!E1647),IF($A$20=8, IF('New Cycle 2'!E1647="","", 'New Cycle 2'!E1647),IF($A$20=9, IF('New Cycle 3'!E1647="","", 'New Cycle 3'!E1647),"")))))))))</f>
        <v/>
      </c>
      <c r="U1647" s="32" t="str">
        <f>IF($A$20=1,IF(UDDS!G1647="","",UDDS!G1647),IF($A$20=2,IF('FTP-75'!G1647="","",'FTP-75'!G1647),IF($A$20=3, IF('US06'!G1647="","",'US06'!G1647),IF($A$20=4, IF(NEDC!F1647="","", NEDC!F1647),IF($A$20=5, IF('JPN10-15'!F1647="","",'JPN10-15'!F1647),IF($A$20=6, IF(WLTC!G1647="","", WLTC!G1647),IF($A$20=7, IF('New Cycle 1'!F1647="","", 'New Cycle 1'!F1647),IF($A$20=8, IF('New Cycle 2'!F1647="","", 'New Cycle 2'!F1647),IF($A$20=9, IF('New Cycle 3'!F1647="","", 'New Cycle 3'!F1647),"")))))))))</f>
        <v/>
      </c>
    </row>
    <row r="1648" spans="16:21" x14ac:dyDescent="0.25">
      <c r="P1648" s="8" t="str">
        <f>IF($A$20=1,IF(UDDS!A1648="","",UDDS!A1648),IF($A$20=2,IF('FTP-75'!A1648="","",'FTP-75'!A1648),IF($A$20=3, IF('US06'!A1648="","",'US06'!A1648),IF($A$20=4, IF(NEDC!A1648="","", NEDC!A1648),IF($A$20=5, IF('JPN10-15'!A1648="","",'JPN10-15'!A1648),IF($A$20=6, IF(WLTC!B1648="","", WLTC!B1648),IF($A$20=7, IF('New Cycle 1'!A1648="","", 'New Cycle 1'!A1648),IF($A$20=8, IF('New Cycle 2'!A1648="","", 'New Cycle 3'!A1648),IF($A$20=9, IF('New Cycle 3'!A1648="","", 'New Cycle 3'!A1648),"")))))))))</f>
        <v/>
      </c>
      <c r="Q1648" s="32" t="str">
        <f>IF($A$20=1,IF(UDDS!C1648="","",UDDS!C1648),IF($A$20=2,IF('FTP-75'!C1648="","",'FTP-75'!C1648),IF($A$20=3, IF('US06'!C1648="","",'US06'!C1648),IF($A$20=4, IF(NEDC!B1648="","", NEDC!B1648),IF($A$20=5, IF('JPN10-15'!B1648="","",'JPN10-15'!B1648),IF($A$20=6, IF(WLTC!C1648="","", WLTC!C1648),IF($A$20=7, IF('New Cycle 1'!B1648="","", 'New Cycle 1'!B1648),IF($A$20=8, IF('New Cycle 2'!B1648="","", 'New Cycle 2'!B1648),IF($A$20=9, IF('New Cycle 3'!B1648="","", 'New Cycle 3'!B1648),"")))))))))</f>
        <v/>
      </c>
      <c r="R1648" s="32" t="str">
        <f>IF($A$20=1,IF(UDDS!D1648="","",UDDS!D1648),IF($A$20=2,IF('FTP-75'!D1648="","",'FTP-75'!D1648),IF($A$20=3, IF('US06'!D1648="","",'US06'!D1648),IF($A$20=4, IF(NEDC!C1648="","", NEDC!C1648),IF($A$20=5, IF('JPN10-15'!C1648="","",'JPN10-15'!C1648),IF($A$20=6, IF(WLTC!D1648="","", WLTC!D1648),IF($A$20=7, IF('New Cycle 1'!C1648="","", 'New Cycle 1'!C1648),IF($A$20=8, IF('New Cycle 2'!C1648="","", 'New Cycle 2'!C1648),IF($A$20=9, IF('New Cycle 3'!C1648="","", 'New Cycle 3'!C1648),"")))))))))</f>
        <v/>
      </c>
      <c r="S1648" s="32" t="str">
        <f>IF($A$20=1,IF(UDDS!E1648="","",UDDS!E1648),IF($A$20=2,IF('FTP-75'!E1648="","",'FTP-75'!E1648),IF($A$20=3, IF('US06'!E1648="","",'US06'!E1648),IF($A$20=4, IF(NEDC!D1648="","", NEDC!D1648),IF($A$20=5, IF('JPN10-15'!D1648="","",'JPN10-15'!D1648),IF($A$20=6, IF(WLTC!E1648="","", WLTC!E1648),IF($A$20=7, IF('New Cycle 1'!D1648="","", 'New Cycle 1'!D1648),IF($A$20=8, IF('New Cycle 2'!D1648="","", 'New Cycle 2'!D1648),IF($A$20=9, IF('New Cycle 3'!D1648="","", 'New Cycle 3'!D1648),"")))))))))</f>
        <v/>
      </c>
      <c r="T1648" s="32" t="str">
        <f>IF($A$20=1,IF(UDDS!F1648="","",UDDS!F1648),IF($A$20=2,IF('FTP-75'!F1648="","",'FTP-75'!F1648),IF($A$20=3, IF('US06'!F1648="","",'US06'!F1648),IF($A$20=4, IF(NEDC!E1648="","", NEDC!E1648),IF($A$20=5, IF('JPN10-15'!E1648="","",'JPN10-15'!E1648),IF($A$20=6, IF(WLTC!F1648="","", WLTC!F1648),IF($A$20=7, IF('New Cycle 1'!E1648="","", 'New Cycle 1'!E1648),IF($A$20=8, IF('New Cycle 2'!E1648="","", 'New Cycle 2'!E1648),IF($A$20=9, IF('New Cycle 3'!E1648="","", 'New Cycle 3'!E1648),"")))))))))</f>
        <v/>
      </c>
      <c r="U1648" s="32" t="str">
        <f>IF($A$20=1,IF(UDDS!G1648="","",UDDS!G1648),IF($A$20=2,IF('FTP-75'!G1648="","",'FTP-75'!G1648),IF($A$20=3, IF('US06'!G1648="","",'US06'!G1648),IF($A$20=4, IF(NEDC!F1648="","", NEDC!F1648),IF($A$20=5, IF('JPN10-15'!F1648="","",'JPN10-15'!F1648),IF($A$20=6, IF(WLTC!G1648="","", WLTC!G1648),IF($A$20=7, IF('New Cycle 1'!F1648="","", 'New Cycle 1'!F1648),IF($A$20=8, IF('New Cycle 2'!F1648="","", 'New Cycle 2'!F1648),IF($A$20=9, IF('New Cycle 3'!F1648="","", 'New Cycle 3'!F1648),"")))))))))</f>
        <v/>
      </c>
    </row>
    <row r="1649" spans="16:21" x14ac:dyDescent="0.25">
      <c r="P1649" s="8" t="str">
        <f>IF($A$20=1,IF(UDDS!A1649="","",UDDS!A1649),IF($A$20=2,IF('FTP-75'!A1649="","",'FTP-75'!A1649),IF($A$20=3, IF('US06'!A1649="","",'US06'!A1649),IF($A$20=4, IF(NEDC!A1649="","", NEDC!A1649),IF($A$20=5, IF('JPN10-15'!A1649="","",'JPN10-15'!A1649),IF($A$20=6, IF(WLTC!B1649="","", WLTC!B1649),IF($A$20=7, IF('New Cycle 1'!A1649="","", 'New Cycle 1'!A1649),IF($A$20=8, IF('New Cycle 2'!A1649="","", 'New Cycle 3'!A1649),IF($A$20=9, IF('New Cycle 3'!A1649="","", 'New Cycle 3'!A1649),"")))))))))</f>
        <v/>
      </c>
      <c r="Q1649" s="32" t="str">
        <f>IF($A$20=1,IF(UDDS!C1649="","",UDDS!C1649),IF($A$20=2,IF('FTP-75'!C1649="","",'FTP-75'!C1649),IF($A$20=3, IF('US06'!C1649="","",'US06'!C1649),IF($A$20=4, IF(NEDC!B1649="","", NEDC!B1649),IF($A$20=5, IF('JPN10-15'!B1649="","",'JPN10-15'!B1649),IF($A$20=6, IF(WLTC!C1649="","", WLTC!C1649),IF($A$20=7, IF('New Cycle 1'!B1649="","", 'New Cycle 1'!B1649),IF($A$20=8, IF('New Cycle 2'!B1649="","", 'New Cycle 2'!B1649),IF($A$20=9, IF('New Cycle 3'!B1649="","", 'New Cycle 3'!B1649),"")))))))))</f>
        <v/>
      </c>
      <c r="R1649" s="32" t="str">
        <f>IF($A$20=1,IF(UDDS!D1649="","",UDDS!D1649),IF($A$20=2,IF('FTP-75'!D1649="","",'FTP-75'!D1649),IF($A$20=3, IF('US06'!D1649="","",'US06'!D1649),IF($A$20=4, IF(NEDC!C1649="","", NEDC!C1649),IF($A$20=5, IF('JPN10-15'!C1649="","",'JPN10-15'!C1649),IF($A$20=6, IF(WLTC!D1649="","", WLTC!D1649),IF($A$20=7, IF('New Cycle 1'!C1649="","", 'New Cycle 1'!C1649),IF($A$20=8, IF('New Cycle 2'!C1649="","", 'New Cycle 2'!C1649),IF($A$20=9, IF('New Cycle 3'!C1649="","", 'New Cycle 3'!C1649),"")))))))))</f>
        <v/>
      </c>
      <c r="S1649" s="32" t="str">
        <f>IF($A$20=1,IF(UDDS!E1649="","",UDDS!E1649),IF($A$20=2,IF('FTP-75'!E1649="","",'FTP-75'!E1649),IF($A$20=3, IF('US06'!E1649="","",'US06'!E1649),IF($A$20=4, IF(NEDC!D1649="","", NEDC!D1649),IF($A$20=5, IF('JPN10-15'!D1649="","",'JPN10-15'!D1649),IF($A$20=6, IF(WLTC!E1649="","", WLTC!E1649),IF($A$20=7, IF('New Cycle 1'!D1649="","", 'New Cycle 1'!D1649),IF($A$20=8, IF('New Cycle 2'!D1649="","", 'New Cycle 2'!D1649),IF($A$20=9, IF('New Cycle 3'!D1649="","", 'New Cycle 3'!D1649),"")))))))))</f>
        <v/>
      </c>
      <c r="T1649" s="32" t="str">
        <f>IF($A$20=1,IF(UDDS!F1649="","",UDDS!F1649),IF($A$20=2,IF('FTP-75'!F1649="","",'FTP-75'!F1649),IF($A$20=3, IF('US06'!F1649="","",'US06'!F1649),IF($A$20=4, IF(NEDC!E1649="","", NEDC!E1649),IF($A$20=5, IF('JPN10-15'!E1649="","",'JPN10-15'!E1649),IF($A$20=6, IF(WLTC!F1649="","", WLTC!F1649),IF($A$20=7, IF('New Cycle 1'!E1649="","", 'New Cycle 1'!E1649),IF($A$20=8, IF('New Cycle 2'!E1649="","", 'New Cycle 2'!E1649),IF($A$20=9, IF('New Cycle 3'!E1649="","", 'New Cycle 3'!E1649),"")))))))))</f>
        <v/>
      </c>
      <c r="U1649" s="32" t="str">
        <f>IF($A$20=1,IF(UDDS!G1649="","",UDDS!G1649),IF($A$20=2,IF('FTP-75'!G1649="","",'FTP-75'!G1649),IF($A$20=3, IF('US06'!G1649="","",'US06'!G1649),IF($A$20=4, IF(NEDC!F1649="","", NEDC!F1649),IF($A$20=5, IF('JPN10-15'!F1649="","",'JPN10-15'!F1649),IF($A$20=6, IF(WLTC!G1649="","", WLTC!G1649),IF($A$20=7, IF('New Cycle 1'!F1649="","", 'New Cycle 1'!F1649),IF($A$20=8, IF('New Cycle 2'!F1649="","", 'New Cycle 2'!F1649),IF($A$20=9, IF('New Cycle 3'!F1649="","", 'New Cycle 3'!F1649),"")))))))))</f>
        <v/>
      </c>
    </row>
    <row r="1650" spans="16:21" x14ac:dyDescent="0.25">
      <c r="P1650" s="8" t="str">
        <f>IF($A$20=1,IF(UDDS!A1650="","",UDDS!A1650),IF($A$20=2,IF('FTP-75'!A1650="","",'FTP-75'!A1650),IF($A$20=3, IF('US06'!A1650="","",'US06'!A1650),IF($A$20=4, IF(NEDC!A1650="","", NEDC!A1650),IF($A$20=5, IF('JPN10-15'!A1650="","",'JPN10-15'!A1650),IF($A$20=6, IF(WLTC!B1650="","", WLTC!B1650),IF($A$20=7, IF('New Cycle 1'!A1650="","", 'New Cycle 1'!A1650),IF($A$20=8, IF('New Cycle 2'!A1650="","", 'New Cycle 3'!A1650),IF($A$20=9, IF('New Cycle 3'!A1650="","", 'New Cycle 3'!A1650),"")))))))))</f>
        <v/>
      </c>
      <c r="Q1650" s="32" t="str">
        <f>IF($A$20=1,IF(UDDS!C1650="","",UDDS!C1650),IF($A$20=2,IF('FTP-75'!C1650="","",'FTP-75'!C1650),IF($A$20=3, IF('US06'!C1650="","",'US06'!C1650),IF($A$20=4, IF(NEDC!B1650="","", NEDC!B1650),IF($A$20=5, IF('JPN10-15'!B1650="","",'JPN10-15'!B1650),IF($A$20=6, IF(WLTC!C1650="","", WLTC!C1650),IF($A$20=7, IF('New Cycle 1'!B1650="","", 'New Cycle 1'!B1650),IF($A$20=8, IF('New Cycle 2'!B1650="","", 'New Cycle 2'!B1650),IF($A$20=9, IF('New Cycle 3'!B1650="","", 'New Cycle 3'!B1650),"")))))))))</f>
        <v/>
      </c>
      <c r="R1650" s="32" t="str">
        <f>IF($A$20=1,IF(UDDS!D1650="","",UDDS!D1650),IF($A$20=2,IF('FTP-75'!D1650="","",'FTP-75'!D1650),IF($A$20=3, IF('US06'!D1650="","",'US06'!D1650),IF($A$20=4, IF(NEDC!C1650="","", NEDC!C1650),IF($A$20=5, IF('JPN10-15'!C1650="","",'JPN10-15'!C1650),IF($A$20=6, IF(WLTC!D1650="","", WLTC!D1650),IF($A$20=7, IF('New Cycle 1'!C1650="","", 'New Cycle 1'!C1650),IF($A$20=8, IF('New Cycle 2'!C1650="","", 'New Cycle 2'!C1650),IF($A$20=9, IF('New Cycle 3'!C1650="","", 'New Cycle 3'!C1650),"")))))))))</f>
        <v/>
      </c>
      <c r="S1650" s="32" t="str">
        <f>IF($A$20=1,IF(UDDS!E1650="","",UDDS!E1650),IF($A$20=2,IF('FTP-75'!E1650="","",'FTP-75'!E1650),IF($A$20=3, IF('US06'!E1650="","",'US06'!E1650),IF($A$20=4, IF(NEDC!D1650="","", NEDC!D1650),IF($A$20=5, IF('JPN10-15'!D1650="","",'JPN10-15'!D1650),IF($A$20=6, IF(WLTC!E1650="","", WLTC!E1650),IF($A$20=7, IF('New Cycle 1'!D1650="","", 'New Cycle 1'!D1650),IF($A$20=8, IF('New Cycle 2'!D1650="","", 'New Cycle 2'!D1650),IF($A$20=9, IF('New Cycle 3'!D1650="","", 'New Cycle 3'!D1650),"")))))))))</f>
        <v/>
      </c>
      <c r="T1650" s="32" t="str">
        <f>IF($A$20=1,IF(UDDS!F1650="","",UDDS!F1650),IF($A$20=2,IF('FTP-75'!F1650="","",'FTP-75'!F1650),IF($A$20=3, IF('US06'!F1650="","",'US06'!F1650),IF($A$20=4, IF(NEDC!E1650="","", NEDC!E1650),IF($A$20=5, IF('JPN10-15'!E1650="","",'JPN10-15'!E1650),IF($A$20=6, IF(WLTC!F1650="","", WLTC!F1650),IF($A$20=7, IF('New Cycle 1'!E1650="","", 'New Cycle 1'!E1650),IF($A$20=8, IF('New Cycle 2'!E1650="","", 'New Cycle 2'!E1650),IF($A$20=9, IF('New Cycle 3'!E1650="","", 'New Cycle 3'!E1650),"")))))))))</f>
        <v/>
      </c>
      <c r="U1650" s="32" t="str">
        <f>IF($A$20=1,IF(UDDS!G1650="","",UDDS!G1650),IF($A$20=2,IF('FTP-75'!G1650="","",'FTP-75'!G1650),IF($A$20=3, IF('US06'!G1650="","",'US06'!G1650),IF($A$20=4, IF(NEDC!F1650="","", NEDC!F1650),IF($A$20=5, IF('JPN10-15'!F1650="","",'JPN10-15'!F1650),IF($A$20=6, IF(WLTC!G1650="","", WLTC!G1650),IF($A$20=7, IF('New Cycle 1'!F1650="","", 'New Cycle 1'!F1650),IF($A$20=8, IF('New Cycle 2'!F1650="","", 'New Cycle 2'!F1650),IF($A$20=9, IF('New Cycle 3'!F1650="","", 'New Cycle 3'!F1650),"")))))))))</f>
        <v/>
      </c>
    </row>
    <row r="1651" spans="16:21" x14ac:dyDescent="0.25">
      <c r="P1651" s="8" t="str">
        <f>IF($A$20=1,IF(UDDS!A1651="","",UDDS!A1651),IF($A$20=2,IF('FTP-75'!A1651="","",'FTP-75'!A1651),IF($A$20=3, IF('US06'!A1651="","",'US06'!A1651),IF($A$20=4, IF(NEDC!A1651="","", NEDC!A1651),IF($A$20=5, IF('JPN10-15'!A1651="","",'JPN10-15'!A1651),IF($A$20=6, IF(WLTC!B1651="","", WLTC!B1651),IF($A$20=7, IF('New Cycle 1'!A1651="","", 'New Cycle 1'!A1651),IF($A$20=8, IF('New Cycle 2'!A1651="","", 'New Cycle 3'!A1651),IF($A$20=9, IF('New Cycle 3'!A1651="","", 'New Cycle 3'!A1651),"")))))))))</f>
        <v/>
      </c>
      <c r="Q1651" s="32" t="str">
        <f>IF($A$20=1,IF(UDDS!C1651="","",UDDS!C1651),IF($A$20=2,IF('FTP-75'!C1651="","",'FTP-75'!C1651),IF($A$20=3, IF('US06'!C1651="","",'US06'!C1651),IF($A$20=4, IF(NEDC!B1651="","", NEDC!B1651),IF($A$20=5, IF('JPN10-15'!B1651="","",'JPN10-15'!B1651),IF($A$20=6, IF(WLTC!C1651="","", WLTC!C1651),IF($A$20=7, IF('New Cycle 1'!B1651="","", 'New Cycle 1'!B1651),IF($A$20=8, IF('New Cycle 2'!B1651="","", 'New Cycle 2'!B1651),IF($A$20=9, IF('New Cycle 3'!B1651="","", 'New Cycle 3'!B1651),"")))))))))</f>
        <v/>
      </c>
      <c r="R1651" s="32" t="str">
        <f>IF($A$20=1,IF(UDDS!D1651="","",UDDS!D1651),IF($A$20=2,IF('FTP-75'!D1651="","",'FTP-75'!D1651),IF($A$20=3, IF('US06'!D1651="","",'US06'!D1651),IF($A$20=4, IF(NEDC!C1651="","", NEDC!C1651),IF($A$20=5, IF('JPN10-15'!C1651="","",'JPN10-15'!C1651),IF($A$20=6, IF(WLTC!D1651="","", WLTC!D1651),IF($A$20=7, IF('New Cycle 1'!C1651="","", 'New Cycle 1'!C1651),IF($A$20=8, IF('New Cycle 2'!C1651="","", 'New Cycle 2'!C1651),IF($A$20=9, IF('New Cycle 3'!C1651="","", 'New Cycle 3'!C1651),"")))))))))</f>
        <v/>
      </c>
      <c r="S1651" s="32" t="str">
        <f>IF($A$20=1,IF(UDDS!E1651="","",UDDS!E1651),IF($A$20=2,IF('FTP-75'!E1651="","",'FTP-75'!E1651),IF($A$20=3, IF('US06'!E1651="","",'US06'!E1651),IF($A$20=4, IF(NEDC!D1651="","", NEDC!D1651),IF($A$20=5, IF('JPN10-15'!D1651="","",'JPN10-15'!D1651),IF($A$20=6, IF(WLTC!E1651="","", WLTC!E1651),IF($A$20=7, IF('New Cycle 1'!D1651="","", 'New Cycle 1'!D1651),IF($A$20=8, IF('New Cycle 2'!D1651="","", 'New Cycle 2'!D1651),IF($A$20=9, IF('New Cycle 3'!D1651="","", 'New Cycle 3'!D1651),"")))))))))</f>
        <v/>
      </c>
      <c r="T1651" s="32" t="str">
        <f>IF($A$20=1,IF(UDDS!F1651="","",UDDS!F1651),IF($A$20=2,IF('FTP-75'!F1651="","",'FTP-75'!F1651),IF($A$20=3, IF('US06'!F1651="","",'US06'!F1651),IF($A$20=4, IF(NEDC!E1651="","", NEDC!E1651),IF($A$20=5, IF('JPN10-15'!E1651="","",'JPN10-15'!E1651),IF($A$20=6, IF(WLTC!F1651="","", WLTC!F1651),IF($A$20=7, IF('New Cycle 1'!E1651="","", 'New Cycle 1'!E1651),IF($A$20=8, IF('New Cycle 2'!E1651="","", 'New Cycle 2'!E1651),IF($A$20=9, IF('New Cycle 3'!E1651="","", 'New Cycle 3'!E1651),"")))))))))</f>
        <v/>
      </c>
      <c r="U1651" s="32" t="str">
        <f>IF($A$20=1,IF(UDDS!G1651="","",UDDS!G1651),IF($A$20=2,IF('FTP-75'!G1651="","",'FTP-75'!G1651),IF($A$20=3, IF('US06'!G1651="","",'US06'!G1651),IF($A$20=4, IF(NEDC!F1651="","", NEDC!F1651),IF($A$20=5, IF('JPN10-15'!F1651="","",'JPN10-15'!F1651),IF($A$20=6, IF(WLTC!G1651="","", WLTC!G1651),IF($A$20=7, IF('New Cycle 1'!F1651="","", 'New Cycle 1'!F1651),IF($A$20=8, IF('New Cycle 2'!F1651="","", 'New Cycle 2'!F1651),IF($A$20=9, IF('New Cycle 3'!F1651="","", 'New Cycle 3'!F1651),"")))))))))</f>
        <v/>
      </c>
    </row>
    <row r="1652" spans="16:21" x14ac:dyDescent="0.25">
      <c r="P1652" s="8" t="str">
        <f>IF($A$20=1,IF(UDDS!A1652="","",UDDS!A1652),IF($A$20=2,IF('FTP-75'!A1652="","",'FTP-75'!A1652),IF($A$20=3, IF('US06'!A1652="","",'US06'!A1652),IF($A$20=4, IF(NEDC!A1652="","", NEDC!A1652),IF($A$20=5, IF('JPN10-15'!A1652="","",'JPN10-15'!A1652),IF($A$20=6, IF(WLTC!B1652="","", WLTC!B1652),IF($A$20=7, IF('New Cycle 1'!A1652="","", 'New Cycle 1'!A1652),IF($A$20=8, IF('New Cycle 2'!A1652="","", 'New Cycle 3'!A1652),IF($A$20=9, IF('New Cycle 3'!A1652="","", 'New Cycle 3'!A1652),"")))))))))</f>
        <v/>
      </c>
      <c r="Q1652" s="32" t="str">
        <f>IF($A$20=1,IF(UDDS!C1652="","",UDDS!C1652),IF($A$20=2,IF('FTP-75'!C1652="","",'FTP-75'!C1652),IF($A$20=3, IF('US06'!C1652="","",'US06'!C1652),IF($A$20=4, IF(NEDC!B1652="","", NEDC!B1652),IF($A$20=5, IF('JPN10-15'!B1652="","",'JPN10-15'!B1652),IF($A$20=6, IF(WLTC!C1652="","", WLTC!C1652),IF($A$20=7, IF('New Cycle 1'!B1652="","", 'New Cycle 1'!B1652),IF($A$20=8, IF('New Cycle 2'!B1652="","", 'New Cycle 2'!B1652),IF($A$20=9, IF('New Cycle 3'!B1652="","", 'New Cycle 3'!B1652),"")))))))))</f>
        <v/>
      </c>
      <c r="R1652" s="32" t="str">
        <f>IF($A$20=1,IF(UDDS!D1652="","",UDDS!D1652),IF($A$20=2,IF('FTP-75'!D1652="","",'FTP-75'!D1652),IF($A$20=3, IF('US06'!D1652="","",'US06'!D1652),IF($A$20=4, IF(NEDC!C1652="","", NEDC!C1652),IF($A$20=5, IF('JPN10-15'!C1652="","",'JPN10-15'!C1652),IF($A$20=6, IF(WLTC!D1652="","", WLTC!D1652),IF($A$20=7, IF('New Cycle 1'!C1652="","", 'New Cycle 1'!C1652),IF($A$20=8, IF('New Cycle 2'!C1652="","", 'New Cycle 2'!C1652),IF($A$20=9, IF('New Cycle 3'!C1652="","", 'New Cycle 3'!C1652),"")))))))))</f>
        <v/>
      </c>
      <c r="S1652" s="32" t="str">
        <f>IF($A$20=1,IF(UDDS!E1652="","",UDDS!E1652),IF($A$20=2,IF('FTP-75'!E1652="","",'FTP-75'!E1652),IF($A$20=3, IF('US06'!E1652="","",'US06'!E1652),IF($A$20=4, IF(NEDC!D1652="","", NEDC!D1652),IF($A$20=5, IF('JPN10-15'!D1652="","",'JPN10-15'!D1652),IF($A$20=6, IF(WLTC!E1652="","", WLTC!E1652),IF($A$20=7, IF('New Cycle 1'!D1652="","", 'New Cycle 1'!D1652),IF($A$20=8, IF('New Cycle 2'!D1652="","", 'New Cycle 2'!D1652),IF($A$20=9, IF('New Cycle 3'!D1652="","", 'New Cycle 3'!D1652),"")))))))))</f>
        <v/>
      </c>
      <c r="T1652" s="32" t="str">
        <f>IF($A$20=1,IF(UDDS!F1652="","",UDDS!F1652),IF($A$20=2,IF('FTP-75'!F1652="","",'FTP-75'!F1652),IF($A$20=3, IF('US06'!F1652="","",'US06'!F1652),IF($A$20=4, IF(NEDC!E1652="","", NEDC!E1652),IF($A$20=5, IF('JPN10-15'!E1652="","",'JPN10-15'!E1652),IF($A$20=6, IF(WLTC!F1652="","", WLTC!F1652),IF($A$20=7, IF('New Cycle 1'!E1652="","", 'New Cycle 1'!E1652),IF($A$20=8, IF('New Cycle 2'!E1652="","", 'New Cycle 2'!E1652),IF($A$20=9, IF('New Cycle 3'!E1652="","", 'New Cycle 3'!E1652),"")))))))))</f>
        <v/>
      </c>
      <c r="U1652" s="32" t="str">
        <f>IF($A$20=1,IF(UDDS!G1652="","",UDDS!G1652),IF($A$20=2,IF('FTP-75'!G1652="","",'FTP-75'!G1652),IF($A$20=3, IF('US06'!G1652="","",'US06'!G1652),IF($A$20=4, IF(NEDC!F1652="","", NEDC!F1652),IF($A$20=5, IF('JPN10-15'!F1652="","",'JPN10-15'!F1652),IF($A$20=6, IF(WLTC!G1652="","", WLTC!G1652),IF($A$20=7, IF('New Cycle 1'!F1652="","", 'New Cycle 1'!F1652),IF($A$20=8, IF('New Cycle 2'!F1652="","", 'New Cycle 2'!F1652),IF($A$20=9, IF('New Cycle 3'!F1652="","", 'New Cycle 3'!F1652),"")))))))))</f>
        <v/>
      </c>
    </row>
    <row r="1653" spans="16:21" x14ac:dyDescent="0.25">
      <c r="P1653" s="8" t="str">
        <f>IF($A$20=1,IF(UDDS!A1653="","",UDDS!A1653),IF($A$20=2,IF('FTP-75'!A1653="","",'FTP-75'!A1653),IF($A$20=3, IF('US06'!A1653="","",'US06'!A1653),IF($A$20=4, IF(NEDC!A1653="","", NEDC!A1653),IF($A$20=5, IF('JPN10-15'!A1653="","",'JPN10-15'!A1653),IF($A$20=6, IF(WLTC!B1653="","", WLTC!B1653),IF($A$20=7, IF('New Cycle 1'!A1653="","", 'New Cycle 1'!A1653),IF($A$20=8, IF('New Cycle 2'!A1653="","", 'New Cycle 3'!A1653),IF($A$20=9, IF('New Cycle 3'!A1653="","", 'New Cycle 3'!A1653),"")))))))))</f>
        <v/>
      </c>
      <c r="Q1653" s="32" t="str">
        <f>IF($A$20=1,IF(UDDS!C1653="","",UDDS!C1653),IF($A$20=2,IF('FTP-75'!C1653="","",'FTP-75'!C1653),IF($A$20=3, IF('US06'!C1653="","",'US06'!C1653),IF($A$20=4, IF(NEDC!B1653="","", NEDC!B1653),IF($A$20=5, IF('JPN10-15'!B1653="","",'JPN10-15'!B1653),IF($A$20=6, IF(WLTC!C1653="","", WLTC!C1653),IF($A$20=7, IF('New Cycle 1'!B1653="","", 'New Cycle 1'!B1653),IF($A$20=8, IF('New Cycle 2'!B1653="","", 'New Cycle 2'!B1653),IF($A$20=9, IF('New Cycle 3'!B1653="","", 'New Cycle 3'!B1653),"")))))))))</f>
        <v/>
      </c>
      <c r="R1653" s="32" t="str">
        <f>IF($A$20=1,IF(UDDS!D1653="","",UDDS!D1653),IF($A$20=2,IF('FTP-75'!D1653="","",'FTP-75'!D1653),IF($A$20=3, IF('US06'!D1653="","",'US06'!D1653),IF($A$20=4, IF(NEDC!C1653="","", NEDC!C1653),IF($A$20=5, IF('JPN10-15'!C1653="","",'JPN10-15'!C1653),IF($A$20=6, IF(WLTC!D1653="","", WLTC!D1653),IF($A$20=7, IF('New Cycle 1'!C1653="","", 'New Cycle 1'!C1653),IF($A$20=8, IF('New Cycle 2'!C1653="","", 'New Cycle 2'!C1653),IF($A$20=9, IF('New Cycle 3'!C1653="","", 'New Cycle 3'!C1653),"")))))))))</f>
        <v/>
      </c>
      <c r="S1653" s="32" t="str">
        <f>IF($A$20=1,IF(UDDS!E1653="","",UDDS!E1653),IF($A$20=2,IF('FTP-75'!E1653="","",'FTP-75'!E1653),IF($A$20=3, IF('US06'!E1653="","",'US06'!E1653),IF($A$20=4, IF(NEDC!D1653="","", NEDC!D1653),IF($A$20=5, IF('JPN10-15'!D1653="","",'JPN10-15'!D1653),IF($A$20=6, IF(WLTC!E1653="","", WLTC!E1653),IF($A$20=7, IF('New Cycle 1'!D1653="","", 'New Cycle 1'!D1653),IF($A$20=8, IF('New Cycle 2'!D1653="","", 'New Cycle 2'!D1653),IF($A$20=9, IF('New Cycle 3'!D1653="","", 'New Cycle 3'!D1653),"")))))))))</f>
        <v/>
      </c>
      <c r="T1653" s="32" t="str">
        <f>IF($A$20=1,IF(UDDS!F1653="","",UDDS!F1653),IF($A$20=2,IF('FTP-75'!F1653="","",'FTP-75'!F1653),IF($A$20=3, IF('US06'!F1653="","",'US06'!F1653),IF($A$20=4, IF(NEDC!E1653="","", NEDC!E1653),IF($A$20=5, IF('JPN10-15'!E1653="","",'JPN10-15'!E1653),IF($A$20=6, IF(WLTC!F1653="","", WLTC!F1653),IF($A$20=7, IF('New Cycle 1'!E1653="","", 'New Cycle 1'!E1653),IF($A$20=8, IF('New Cycle 2'!E1653="","", 'New Cycle 2'!E1653),IF($A$20=9, IF('New Cycle 3'!E1653="","", 'New Cycle 3'!E1653),"")))))))))</f>
        <v/>
      </c>
      <c r="U1653" s="32" t="str">
        <f>IF($A$20=1,IF(UDDS!G1653="","",UDDS!G1653),IF($A$20=2,IF('FTP-75'!G1653="","",'FTP-75'!G1653),IF($A$20=3, IF('US06'!G1653="","",'US06'!G1653),IF($A$20=4, IF(NEDC!F1653="","", NEDC!F1653),IF($A$20=5, IF('JPN10-15'!F1653="","",'JPN10-15'!F1653),IF($A$20=6, IF(WLTC!G1653="","", WLTC!G1653),IF($A$20=7, IF('New Cycle 1'!F1653="","", 'New Cycle 1'!F1653),IF($A$20=8, IF('New Cycle 2'!F1653="","", 'New Cycle 2'!F1653),IF($A$20=9, IF('New Cycle 3'!F1653="","", 'New Cycle 3'!F1653),"")))))))))</f>
        <v/>
      </c>
    </row>
    <row r="1654" spans="16:21" x14ac:dyDescent="0.25">
      <c r="P1654" s="8" t="str">
        <f>IF($A$20=1,IF(UDDS!A1654="","",UDDS!A1654),IF($A$20=2,IF('FTP-75'!A1654="","",'FTP-75'!A1654),IF($A$20=3, IF('US06'!A1654="","",'US06'!A1654),IF($A$20=4, IF(NEDC!A1654="","", NEDC!A1654),IF($A$20=5, IF('JPN10-15'!A1654="","",'JPN10-15'!A1654),IF($A$20=6, IF(WLTC!B1654="","", WLTC!B1654),IF($A$20=7, IF('New Cycle 1'!A1654="","", 'New Cycle 1'!A1654),IF($A$20=8, IF('New Cycle 2'!A1654="","", 'New Cycle 3'!A1654),IF($A$20=9, IF('New Cycle 3'!A1654="","", 'New Cycle 3'!A1654),"")))))))))</f>
        <v/>
      </c>
      <c r="Q1654" s="32" t="str">
        <f>IF($A$20=1,IF(UDDS!C1654="","",UDDS!C1654),IF($A$20=2,IF('FTP-75'!C1654="","",'FTP-75'!C1654),IF($A$20=3, IF('US06'!C1654="","",'US06'!C1654),IF($A$20=4, IF(NEDC!B1654="","", NEDC!B1654),IF($A$20=5, IF('JPN10-15'!B1654="","",'JPN10-15'!B1654),IF($A$20=6, IF(WLTC!C1654="","", WLTC!C1654),IF($A$20=7, IF('New Cycle 1'!B1654="","", 'New Cycle 1'!B1654),IF($A$20=8, IF('New Cycle 2'!B1654="","", 'New Cycle 2'!B1654),IF($A$20=9, IF('New Cycle 3'!B1654="","", 'New Cycle 3'!B1654),"")))))))))</f>
        <v/>
      </c>
      <c r="R1654" s="32" t="str">
        <f>IF($A$20=1,IF(UDDS!D1654="","",UDDS!D1654),IF($A$20=2,IF('FTP-75'!D1654="","",'FTP-75'!D1654),IF($A$20=3, IF('US06'!D1654="","",'US06'!D1654),IF($A$20=4, IF(NEDC!C1654="","", NEDC!C1654),IF($A$20=5, IF('JPN10-15'!C1654="","",'JPN10-15'!C1654),IF($A$20=6, IF(WLTC!D1654="","", WLTC!D1654),IF($A$20=7, IF('New Cycle 1'!C1654="","", 'New Cycle 1'!C1654),IF($A$20=8, IF('New Cycle 2'!C1654="","", 'New Cycle 2'!C1654),IF($A$20=9, IF('New Cycle 3'!C1654="","", 'New Cycle 3'!C1654),"")))))))))</f>
        <v/>
      </c>
      <c r="S1654" s="32" t="str">
        <f>IF($A$20=1,IF(UDDS!E1654="","",UDDS!E1654),IF($A$20=2,IF('FTP-75'!E1654="","",'FTP-75'!E1654),IF($A$20=3, IF('US06'!E1654="","",'US06'!E1654),IF($A$20=4, IF(NEDC!D1654="","", NEDC!D1654),IF($A$20=5, IF('JPN10-15'!D1654="","",'JPN10-15'!D1654),IF($A$20=6, IF(WLTC!E1654="","", WLTC!E1654),IF($A$20=7, IF('New Cycle 1'!D1654="","", 'New Cycle 1'!D1654),IF($A$20=8, IF('New Cycle 2'!D1654="","", 'New Cycle 2'!D1654),IF($A$20=9, IF('New Cycle 3'!D1654="","", 'New Cycle 3'!D1654),"")))))))))</f>
        <v/>
      </c>
      <c r="T1654" s="32" t="str">
        <f>IF($A$20=1,IF(UDDS!F1654="","",UDDS!F1654),IF($A$20=2,IF('FTP-75'!F1654="","",'FTP-75'!F1654),IF($A$20=3, IF('US06'!F1654="","",'US06'!F1654),IF($A$20=4, IF(NEDC!E1654="","", NEDC!E1654),IF($A$20=5, IF('JPN10-15'!E1654="","",'JPN10-15'!E1654),IF($A$20=6, IF(WLTC!F1654="","", WLTC!F1654),IF($A$20=7, IF('New Cycle 1'!E1654="","", 'New Cycle 1'!E1654),IF($A$20=8, IF('New Cycle 2'!E1654="","", 'New Cycle 2'!E1654),IF($A$20=9, IF('New Cycle 3'!E1654="","", 'New Cycle 3'!E1654),"")))))))))</f>
        <v/>
      </c>
      <c r="U1654" s="32" t="str">
        <f>IF($A$20=1,IF(UDDS!G1654="","",UDDS!G1654),IF($A$20=2,IF('FTP-75'!G1654="","",'FTP-75'!G1654),IF($A$20=3, IF('US06'!G1654="","",'US06'!G1654),IF($A$20=4, IF(NEDC!F1654="","", NEDC!F1654),IF($A$20=5, IF('JPN10-15'!F1654="","",'JPN10-15'!F1654),IF($A$20=6, IF(WLTC!G1654="","", WLTC!G1654),IF($A$20=7, IF('New Cycle 1'!F1654="","", 'New Cycle 1'!F1654),IF($A$20=8, IF('New Cycle 2'!F1654="","", 'New Cycle 2'!F1654),IF($A$20=9, IF('New Cycle 3'!F1654="","", 'New Cycle 3'!F1654),"")))))))))</f>
        <v/>
      </c>
    </row>
    <row r="1655" spans="16:21" x14ac:dyDescent="0.25">
      <c r="P1655" s="8" t="str">
        <f>IF($A$20=1,IF(UDDS!A1655="","",UDDS!A1655),IF($A$20=2,IF('FTP-75'!A1655="","",'FTP-75'!A1655),IF($A$20=3, IF('US06'!A1655="","",'US06'!A1655),IF($A$20=4, IF(NEDC!A1655="","", NEDC!A1655),IF($A$20=5, IF('JPN10-15'!A1655="","",'JPN10-15'!A1655),IF($A$20=6, IF(WLTC!B1655="","", WLTC!B1655),IF($A$20=7, IF('New Cycle 1'!A1655="","", 'New Cycle 1'!A1655),IF($A$20=8, IF('New Cycle 2'!A1655="","", 'New Cycle 3'!A1655),IF($A$20=9, IF('New Cycle 3'!A1655="","", 'New Cycle 3'!A1655),"")))))))))</f>
        <v/>
      </c>
      <c r="Q1655" s="32" t="str">
        <f>IF($A$20=1,IF(UDDS!C1655="","",UDDS!C1655),IF($A$20=2,IF('FTP-75'!C1655="","",'FTP-75'!C1655),IF($A$20=3, IF('US06'!C1655="","",'US06'!C1655),IF($A$20=4, IF(NEDC!B1655="","", NEDC!B1655),IF($A$20=5, IF('JPN10-15'!B1655="","",'JPN10-15'!B1655),IF($A$20=6, IF(WLTC!C1655="","", WLTC!C1655),IF($A$20=7, IF('New Cycle 1'!B1655="","", 'New Cycle 1'!B1655),IF($A$20=8, IF('New Cycle 2'!B1655="","", 'New Cycle 2'!B1655),IF($A$20=9, IF('New Cycle 3'!B1655="","", 'New Cycle 3'!B1655),"")))))))))</f>
        <v/>
      </c>
      <c r="R1655" s="32" t="str">
        <f>IF($A$20=1,IF(UDDS!D1655="","",UDDS!D1655),IF($A$20=2,IF('FTP-75'!D1655="","",'FTP-75'!D1655),IF($A$20=3, IF('US06'!D1655="","",'US06'!D1655),IF($A$20=4, IF(NEDC!C1655="","", NEDC!C1655),IF($A$20=5, IF('JPN10-15'!C1655="","",'JPN10-15'!C1655),IF($A$20=6, IF(WLTC!D1655="","", WLTC!D1655),IF($A$20=7, IF('New Cycle 1'!C1655="","", 'New Cycle 1'!C1655),IF($A$20=8, IF('New Cycle 2'!C1655="","", 'New Cycle 2'!C1655),IF($A$20=9, IF('New Cycle 3'!C1655="","", 'New Cycle 3'!C1655),"")))))))))</f>
        <v/>
      </c>
      <c r="S1655" s="32" t="str">
        <f>IF($A$20=1,IF(UDDS!E1655="","",UDDS!E1655),IF($A$20=2,IF('FTP-75'!E1655="","",'FTP-75'!E1655),IF($A$20=3, IF('US06'!E1655="","",'US06'!E1655),IF($A$20=4, IF(NEDC!D1655="","", NEDC!D1655),IF($A$20=5, IF('JPN10-15'!D1655="","",'JPN10-15'!D1655),IF($A$20=6, IF(WLTC!E1655="","", WLTC!E1655),IF($A$20=7, IF('New Cycle 1'!D1655="","", 'New Cycle 1'!D1655),IF($A$20=8, IF('New Cycle 2'!D1655="","", 'New Cycle 2'!D1655),IF($A$20=9, IF('New Cycle 3'!D1655="","", 'New Cycle 3'!D1655),"")))))))))</f>
        <v/>
      </c>
      <c r="T1655" s="32" t="str">
        <f>IF($A$20=1,IF(UDDS!F1655="","",UDDS!F1655),IF($A$20=2,IF('FTP-75'!F1655="","",'FTP-75'!F1655),IF($A$20=3, IF('US06'!F1655="","",'US06'!F1655),IF($A$20=4, IF(NEDC!E1655="","", NEDC!E1655),IF($A$20=5, IF('JPN10-15'!E1655="","",'JPN10-15'!E1655),IF($A$20=6, IF(WLTC!F1655="","", WLTC!F1655),IF($A$20=7, IF('New Cycle 1'!E1655="","", 'New Cycle 1'!E1655),IF($A$20=8, IF('New Cycle 2'!E1655="","", 'New Cycle 2'!E1655),IF($A$20=9, IF('New Cycle 3'!E1655="","", 'New Cycle 3'!E1655),"")))))))))</f>
        <v/>
      </c>
      <c r="U1655" s="32" t="str">
        <f>IF($A$20=1,IF(UDDS!G1655="","",UDDS!G1655),IF($A$20=2,IF('FTP-75'!G1655="","",'FTP-75'!G1655),IF($A$20=3, IF('US06'!G1655="","",'US06'!G1655),IF($A$20=4, IF(NEDC!F1655="","", NEDC!F1655),IF($A$20=5, IF('JPN10-15'!F1655="","",'JPN10-15'!F1655),IF($A$20=6, IF(WLTC!G1655="","", WLTC!G1655),IF($A$20=7, IF('New Cycle 1'!F1655="","", 'New Cycle 1'!F1655),IF($A$20=8, IF('New Cycle 2'!F1655="","", 'New Cycle 2'!F1655),IF($A$20=9, IF('New Cycle 3'!F1655="","", 'New Cycle 3'!F1655),"")))))))))</f>
        <v/>
      </c>
    </row>
    <row r="1656" spans="16:21" x14ac:dyDescent="0.25">
      <c r="P1656" s="8" t="str">
        <f>IF($A$20=1,IF(UDDS!A1656="","",UDDS!A1656),IF($A$20=2,IF('FTP-75'!A1656="","",'FTP-75'!A1656),IF($A$20=3, IF('US06'!A1656="","",'US06'!A1656),IF($A$20=4, IF(NEDC!A1656="","", NEDC!A1656),IF($A$20=5, IF('JPN10-15'!A1656="","",'JPN10-15'!A1656),IF($A$20=6, IF(WLTC!B1656="","", WLTC!B1656),IF($A$20=7, IF('New Cycle 1'!A1656="","", 'New Cycle 1'!A1656),IF($A$20=8, IF('New Cycle 2'!A1656="","", 'New Cycle 3'!A1656),IF($A$20=9, IF('New Cycle 3'!A1656="","", 'New Cycle 3'!A1656),"")))))))))</f>
        <v/>
      </c>
      <c r="Q1656" s="32" t="str">
        <f>IF($A$20=1,IF(UDDS!C1656="","",UDDS!C1656),IF($A$20=2,IF('FTP-75'!C1656="","",'FTP-75'!C1656),IF($A$20=3, IF('US06'!C1656="","",'US06'!C1656),IF($A$20=4, IF(NEDC!B1656="","", NEDC!B1656),IF($A$20=5, IF('JPN10-15'!B1656="","",'JPN10-15'!B1656),IF($A$20=6, IF(WLTC!C1656="","", WLTC!C1656),IF($A$20=7, IF('New Cycle 1'!B1656="","", 'New Cycle 1'!B1656),IF($A$20=8, IF('New Cycle 2'!B1656="","", 'New Cycle 2'!B1656),IF($A$20=9, IF('New Cycle 3'!B1656="","", 'New Cycle 3'!B1656),"")))))))))</f>
        <v/>
      </c>
      <c r="R1656" s="32" t="str">
        <f>IF($A$20=1,IF(UDDS!D1656="","",UDDS!D1656),IF($A$20=2,IF('FTP-75'!D1656="","",'FTP-75'!D1656),IF($A$20=3, IF('US06'!D1656="","",'US06'!D1656),IF($A$20=4, IF(NEDC!C1656="","", NEDC!C1656),IF($A$20=5, IF('JPN10-15'!C1656="","",'JPN10-15'!C1656),IF($A$20=6, IF(WLTC!D1656="","", WLTC!D1656),IF($A$20=7, IF('New Cycle 1'!C1656="","", 'New Cycle 1'!C1656),IF($A$20=8, IF('New Cycle 2'!C1656="","", 'New Cycle 2'!C1656),IF($A$20=9, IF('New Cycle 3'!C1656="","", 'New Cycle 3'!C1656),"")))))))))</f>
        <v/>
      </c>
      <c r="S1656" s="32" t="str">
        <f>IF($A$20=1,IF(UDDS!E1656="","",UDDS!E1656),IF($A$20=2,IF('FTP-75'!E1656="","",'FTP-75'!E1656),IF($A$20=3, IF('US06'!E1656="","",'US06'!E1656),IF($A$20=4, IF(NEDC!D1656="","", NEDC!D1656),IF($A$20=5, IF('JPN10-15'!D1656="","",'JPN10-15'!D1656),IF($A$20=6, IF(WLTC!E1656="","", WLTC!E1656),IF($A$20=7, IF('New Cycle 1'!D1656="","", 'New Cycle 1'!D1656),IF($A$20=8, IF('New Cycle 2'!D1656="","", 'New Cycle 2'!D1656),IF($A$20=9, IF('New Cycle 3'!D1656="","", 'New Cycle 3'!D1656),"")))))))))</f>
        <v/>
      </c>
      <c r="T1656" s="32" t="str">
        <f>IF($A$20=1,IF(UDDS!F1656="","",UDDS!F1656),IF($A$20=2,IF('FTP-75'!F1656="","",'FTP-75'!F1656),IF($A$20=3, IF('US06'!F1656="","",'US06'!F1656),IF($A$20=4, IF(NEDC!E1656="","", NEDC!E1656),IF($A$20=5, IF('JPN10-15'!E1656="","",'JPN10-15'!E1656),IF($A$20=6, IF(WLTC!F1656="","", WLTC!F1656),IF($A$20=7, IF('New Cycle 1'!E1656="","", 'New Cycle 1'!E1656),IF($A$20=8, IF('New Cycle 2'!E1656="","", 'New Cycle 2'!E1656),IF($A$20=9, IF('New Cycle 3'!E1656="","", 'New Cycle 3'!E1656),"")))))))))</f>
        <v/>
      </c>
      <c r="U1656" s="32" t="str">
        <f>IF($A$20=1,IF(UDDS!G1656="","",UDDS!G1656),IF($A$20=2,IF('FTP-75'!G1656="","",'FTP-75'!G1656),IF($A$20=3, IF('US06'!G1656="","",'US06'!G1656),IF($A$20=4, IF(NEDC!F1656="","", NEDC!F1656),IF($A$20=5, IF('JPN10-15'!F1656="","",'JPN10-15'!F1656),IF($A$20=6, IF(WLTC!G1656="","", WLTC!G1656),IF($A$20=7, IF('New Cycle 1'!F1656="","", 'New Cycle 1'!F1656),IF($A$20=8, IF('New Cycle 2'!F1656="","", 'New Cycle 2'!F1656),IF($A$20=9, IF('New Cycle 3'!F1656="","", 'New Cycle 3'!F1656),"")))))))))</f>
        <v/>
      </c>
    </row>
    <row r="1657" spans="16:21" x14ac:dyDescent="0.25">
      <c r="P1657" s="8" t="str">
        <f>IF($A$20=1,IF(UDDS!A1657="","",UDDS!A1657),IF($A$20=2,IF('FTP-75'!A1657="","",'FTP-75'!A1657),IF($A$20=3, IF('US06'!A1657="","",'US06'!A1657),IF($A$20=4, IF(NEDC!A1657="","", NEDC!A1657),IF($A$20=5, IF('JPN10-15'!A1657="","",'JPN10-15'!A1657),IF($A$20=6, IF(WLTC!B1657="","", WLTC!B1657),IF($A$20=7, IF('New Cycle 1'!A1657="","", 'New Cycle 1'!A1657),IF($A$20=8, IF('New Cycle 2'!A1657="","", 'New Cycle 3'!A1657),IF($A$20=9, IF('New Cycle 3'!A1657="","", 'New Cycle 3'!A1657),"")))))))))</f>
        <v/>
      </c>
      <c r="Q1657" s="32" t="str">
        <f>IF($A$20=1,IF(UDDS!C1657="","",UDDS!C1657),IF($A$20=2,IF('FTP-75'!C1657="","",'FTP-75'!C1657),IF($A$20=3, IF('US06'!C1657="","",'US06'!C1657),IF($A$20=4, IF(NEDC!B1657="","", NEDC!B1657),IF($A$20=5, IF('JPN10-15'!B1657="","",'JPN10-15'!B1657),IF($A$20=6, IF(WLTC!C1657="","", WLTC!C1657),IF($A$20=7, IF('New Cycle 1'!B1657="","", 'New Cycle 1'!B1657),IF($A$20=8, IF('New Cycle 2'!B1657="","", 'New Cycle 2'!B1657),IF($A$20=9, IF('New Cycle 3'!B1657="","", 'New Cycle 3'!B1657),"")))))))))</f>
        <v/>
      </c>
      <c r="R1657" s="32" t="str">
        <f>IF($A$20=1,IF(UDDS!D1657="","",UDDS!D1657),IF($A$20=2,IF('FTP-75'!D1657="","",'FTP-75'!D1657),IF($A$20=3, IF('US06'!D1657="","",'US06'!D1657),IF($A$20=4, IF(NEDC!C1657="","", NEDC!C1657),IF($A$20=5, IF('JPN10-15'!C1657="","",'JPN10-15'!C1657),IF($A$20=6, IF(WLTC!D1657="","", WLTC!D1657),IF($A$20=7, IF('New Cycle 1'!C1657="","", 'New Cycle 1'!C1657),IF($A$20=8, IF('New Cycle 2'!C1657="","", 'New Cycle 2'!C1657),IF($A$20=9, IF('New Cycle 3'!C1657="","", 'New Cycle 3'!C1657),"")))))))))</f>
        <v/>
      </c>
      <c r="S1657" s="32" t="str">
        <f>IF($A$20=1,IF(UDDS!E1657="","",UDDS!E1657),IF($A$20=2,IF('FTP-75'!E1657="","",'FTP-75'!E1657),IF($A$20=3, IF('US06'!E1657="","",'US06'!E1657),IF($A$20=4, IF(NEDC!D1657="","", NEDC!D1657),IF($A$20=5, IF('JPN10-15'!D1657="","",'JPN10-15'!D1657),IF($A$20=6, IF(WLTC!E1657="","", WLTC!E1657),IF($A$20=7, IF('New Cycle 1'!D1657="","", 'New Cycle 1'!D1657),IF($A$20=8, IF('New Cycle 2'!D1657="","", 'New Cycle 2'!D1657),IF($A$20=9, IF('New Cycle 3'!D1657="","", 'New Cycle 3'!D1657),"")))))))))</f>
        <v/>
      </c>
      <c r="T1657" s="32" t="str">
        <f>IF($A$20=1,IF(UDDS!F1657="","",UDDS!F1657),IF($A$20=2,IF('FTP-75'!F1657="","",'FTP-75'!F1657),IF($A$20=3, IF('US06'!F1657="","",'US06'!F1657),IF($A$20=4, IF(NEDC!E1657="","", NEDC!E1657),IF($A$20=5, IF('JPN10-15'!E1657="","",'JPN10-15'!E1657),IF($A$20=6, IF(WLTC!F1657="","", WLTC!F1657),IF($A$20=7, IF('New Cycle 1'!E1657="","", 'New Cycle 1'!E1657),IF($A$20=8, IF('New Cycle 2'!E1657="","", 'New Cycle 2'!E1657),IF($A$20=9, IF('New Cycle 3'!E1657="","", 'New Cycle 3'!E1657),"")))))))))</f>
        <v/>
      </c>
      <c r="U1657" s="32" t="str">
        <f>IF($A$20=1,IF(UDDS!G1657="","",UDDS!G1657),IF($A$20=2,IF('FTP-75'!G1657="","",'FTP-75'!G1657),IF($A$20=3, IF('US06'!G1657="","",'US06'!G1657),IF($A$20=4, IF(NEDC!F1657="","", NEDC!F1657),IF($A$20=5, IF('JPN10-15'!F1657="","",'JPN10-15'!F1657),IF($A$20=6, IF(WLTC!G1657="","", WLTC!G1657),IF($A$20=7, IF('New Cycle 1'!F1657="","", 'New Cycle 1'!F1657),IF($A$20=8, IF('New Cycle 2'!F1657="","", 'New Cycle 2'!F1657),IF($A$20=9, IF('New Cycle 3'!F1657="","", 'New Cycle 3'!F1657),"")))))))))</f>
        <v/>
      </c>
    </row>
    <row r="1658" spans="16:21" x14ac:dyDescent="0.25">
      <c r="P1658" s="8" t="str">
        <f>IF($A$20=1,IF(UDDS!A1658="","",UDDS!A1658),IF($A$20=2,IF('FTP-75'!A1658="","",'FTP-75'!A1658),IF($A$20=3, IF('US06'!A1658="","",'US06'!A1658),IF($A$20=4, IF(NEDC!A1658="","", NEDC!A1658),IF($A$20=5, IF('JPN10-15'!A1658="","",'JPN10-15'!A1658),IF($A$20=6, IF(WLTC!B1658="","", WLTC!B1658),IF($A$20=7, IF('New Cycle 1'!A1658="","", 'New Cycle 1'!A1658),IF($A$20=8, IF('New Cycle 2'!A1658="","", 'New Cycle 3'!A1658),IF($A$20=9, IF('New Cycle 3'!A1658="","", 'New Cycle 3'!A1658),"")))))))))</f>
        <v/>
      </c>
      <c r="Q1658" s="32" t="str">
        <f>IF($A$20=1,IF(UDDS!C1658="","",UDDS!C1658),IF($A$20=2,IF('FTP-75'!C1658="","",'FTP-75'!C1658),IF($A$20=3, IF('US06'!C1658="","",'US06'!C1658),IF($A$20=4, IF(NEDC!B1658="","", NEDC!B1658),IF($A$20=5, IF('JPN10-15'!B1658="","",'JPN10-15'!B1658),IF($A$20=6, IF(WLTC!C1658="","", WLTC!C1658),IF($A$20=7, IF('New Cycle 1'!B1658="","", 'New Cycle 1'!B1658),IF($A$20=8, IF('New Cycle 2'!B1658="","", 'New Cycle 2'!B1658),IF($A$20=9, IF('New Cycle 3'!B1658="","", 'New Cycle 3'!B1658),"")))))))))</f>
        <v/>
      </c>
      <c r="R1658" s="32" t="str">
        <f>IF($A$20=1,IF(UDDS!D1658="","",UDDS!D1658),IF($A$20=2,IF('FTP-75'!D1658="","",'FTP-75'!D1658),IF($A$20=3, IF('US06'!D1658="","",'US06'!D1658),IF($A$20=4, IF(NEDC!C1658="","", NEDC!C1658),IF($A$20=5, IF('JPN10-15'!C1658="","",'JPN10-15'!C1658),IF($A$20=6, IF(WLTC!D1658="","", WLTC!D1658),IF($A$20=7, IF('New Cycle 1'!C1658="","", 'New Cycle 1'!C1658),IF($A$20=8, IF('New Cycle 2'!C1658="","", 'New Cycle 2'!C1658),IF($A$20=9, IF('New Cycle 3'!C1658="","", 'New Cycle 3'!C1658),"")))))))))</f>
        <v/>
      </c>
      <c r="S1658" s="32" t="str">
        <f>IF($A$20=1,IF(UDDS!E1658="","",UDDS!E1658),IF($A$20=2,IF('FTP-75'!E1658="","",'FTP-75'!E1658),IF($A$20=3, IF('US06'!E1658="","",'US06'!E1658),IF($A$20=4, IF(NEDC!D1658="","", NEDC!D1658),IF($A$20=5, IF('JPN10-15'!D1658="","",'JPN10-15'!D1658),IF($A$20=6, IF(WLTC!E1658="","", WLTC!E1658),IF($A$20=7, IF('New Cycle 1'!D1658="","", 'New Cycle 1'!D1658),IF($A$20=8, IF('New Cycle 2'!D1658="","", 'New Cycle 2'!D1658),IF($A$20=9, IF('New Cycle 3'!D1658="","", 'New Cycle 3'!D1658),"")))))))))</f>
        <v/>
      </c>
      <c r="T1658" s="32" t="str">
        <f>IF($A$20=1,IF(UDDS!F1658="","",UDDS!F1658),IF($A$20=2,IF('FTP-75'!F1658="","",'FTP-75'!F1658),IF($A$20=3, IF('US06'!F1658="","",'US06'!F1658),IF($A$20=4, IF(NEDC!E1658="","", NEDC!E1658),IF($A$20=5, IF('JPN10-15'!E1658="","",'JPN10-15'!E1658),IF($A$20=6, IF(WLTC!F1658="","", WLTC!F1658),IF($A$20=7, IF('New Cycle 1'!E1658="","", 'New Cycle 1'!E1658),IF($A$20=8, IF('New Cycle 2'!E1658="","", 'New Cycle 2'!E1658),IF($A$20=9, IF('New Cycle 3'!E1658="","", 'New Cycle 3'!E1658),"")))))))))</f>
        <v/>
      </c>
      <c r="U1658" s="32" t="str">
        <f>IF($A$20=1,IF(UDDS!G1658="","",UDDS!G1658),IF($A$20=2,IF('FTP-75'!G1658="","",'FTP-75'!G1658),IF($A$20=3, IF('US06'!G1658="","",'US06'!G1658),IF($A$20=4, IF(NEDC!F1658="","", NEDC!F1658),IF($A$20=5, IF('JPN10-15'!F1658="","",'JPN10-15'!F1658),IF($A$20=6, IF(WLTC!G1658="","", WLTC!G1658),IF($A$20=7, IF('New Cycle 1'!F1658="","", 'New Cycle 1'!F1658),IF($A$20=8, IF('New Cycle 2'!F1658="","", 'New Cycle 2'!F1658),IF($A$20=9, IF('New Cycle 3'!F1658="","", 'New Cycle 3'!F1658),"")))))))))</f>
        <v/>
      </c>
    </row>
    <row r="1659" spans="16:21" x14ac:dyDescent="0.25">
      <c r="P1659" s="8" t="str">
        <f>IF($A$20=1,IF(UDDS!A1659="","",UDDS!A1659),IF($A$20=2,IF('FTP-75'!A1659="","",'FTP-75'!A1659),IF($A$20=3, IF('US06'!A1659="","",'US06'!A1659),IF($A$20=4, IF(NEDC!A1659="","", NEDC!A1659),IF($A$20=5, IF('JPN10-15'!A1659="","",'JPN10-15'!A1659),IF($A$20=6, IF(WLTC!B1659="","", WLTC!B1659),IF($A$20=7, IF('New Cycle 1'!A1659="","", 'New Cycle 1'!A1659),IF($A$20=8, IF('New Cycle 2'!A1659="","", 'New Cycle 3'!A1659),IF($A$20=9, IF('New Cycle 3'!A1659="","", 'New Cycle 3'!A1659),"")))))))))</f>
        <v/>
      </c>
      <c r="Q1659" s="32" t="str">
        <f>IF($A$20=1,IF(UDDS!C1659="","",UDDS!C1659),IF($A$20=2,IF('FTP-75'!C1659="","",'FTP-75'!C1659),IF($A$20=3, IF('US06'!C1659="","",'US06'!C1659),IF($A$20=4, IF(NEDC!B1659="","", NEDC!B1659),IF($A$20=5, IF('JPN10-15'!B1659="","",'JPN10-15'!B1659),IF($A$20=6, IF(WLTC!C1659="","", WLTC!C1659),IF($A$20=7, IF('New Cycle 1'!B1659="","", 'New Cycle 1'!B1659),IF($A$20=8, IF('New Cycle 2'!B1659="","", 'New Cycle 2'!B1659),IF($A$20=9, IF('New Cycle 3'!B1659="","", 'New Cycle 3'!B1659),"")))))))))</f>
        <v/>
      </c>
      <c r="R1659" s="32" t="str">
        <f>IF($A$20=1,IF(UDDS!D1659="","",UDDS!D1659),IF($A$20=2,IF('FTP-75'!D1659="","",'FTP-75'!D1659),IF($A$20=3, IF('US06'!D1659="","",'US06'!D1659),IF($A$20=4, IF(NEDC!C1659="","", NEDC!C1659),IF($A$20=5, IF('JPN10-15'!C1659="","",'JPN10-15'!C1659),IF($A$20=6, IF(WLTC!D1659="","", WLTC!D1659),IF($A$20=7, IF('New Cycle 1'!C1659="","", 'New Cycle 1'!C1659),IF($A$20=8, IF('New Cycle 2'!C1659="","", 'New Cycle 2'!C1659),IF($A$20=9, IF('New Cycle 3'!C1659="","", 'New Cycle 3'!C1659),"")))))))))</f>
        <v/>
      </c>
      <c r="S1659" s="32" t="str">
        <f>IF($A$20=1,IF(UDDS!E1659="","",UDDS!E1659),IF($A$20=2,IF('FTP-75'!E1659="","",'FTP-75'!E1659),IF($A$20=3, IF('US06'!E1659="","",'US06'!E1659),IF($A$20=4, IF(NEDC!D1659="","", NEDC!D1659),IF($A$20=5, IF('JPN10-15'!D1659="","",'JPN10-15'!D1659),IF($A$20=6, IF(WLTC!E1659="","", WLTC!E1659),IF($A$20=7, IF('New Cycle 1'!D1659="","", 'New Cycle 1'!D1659),IF($A$20=8, IF('New Cycle 2'!D1659="","", 'New Cycle 2'!D1659),IF($A$20=9, IF('New Cycle 3'!D1659="","", 'New Cycle 3'!D1659),"")))))))))</f>
        <v/>
      </c>
      <c r="T1659" s="32" t="str">
        <f>IF($A$20=1,IF(UDDS!F1659="","",UDDS!F1659),IF($A$20=2,IF('FTP-75'!F1659="","",'FTP-75'!F1659),IF($A$20=3, IF('US06'!F1659="","",'US06'!F1659),IF($A$20=4, IF(NEDC!E1659="","", NEDC!E1659),IF($A$20=5, IF('JPN10-15'!E1659="","",'JPN10-15'!E1659),IF($A$20=6, IF(WLTC!F1659="","", WLTC!F1659),IF($A$20=7, IF('New Cycle 1'!E1659="","", 'New Cycle 1'!E1659),IF($A$20=8, IF('New Cycle 2'!E1659="","", 'New Cycle 2'!E1659),IF($A$20=9, IF('New Cycle 3'!E1659="","", 'New Cycle 3'!E1659),"")))))))))</f>
        <v/>
      </c>
      <c r="U1659" s="32" t="str">
        <f>IF($A$20=1,IF(UDDS!G1659="","",UDDS!G1659),IF($A$20=2,IF('FTP-75'!G1659="","",'FTP-75'!G1659),IF($A$20=3, IF('US06'!G1659="","",'US06'!G1659),IF($A$20=4, IF(NEDC!F1659="","", NEDC!F1659),IF($A$20=5, IF('JPN10-15'!F1659="","",'JPN10-15'!F1659),IF($A$20=6, IF(WLTC!G1659="","", WLTC!G1659),IF($A$20=7, IF('New Cycle 1'!F1659="","", 'New Cycle 1'!F1659),IF($A$20=8, IF('New Cycle 2'!F1659="","", 'New Cycle 2'!F1659),IF($A$20=9, IF('New Cycle 3'!F1659="","", 'New Cycle 3'!F1659),"")))))))))</f>
        <v/>
      </c>
    </row>
    <row r="1660" spans="16:21" x14ac:dyDescent="0.25">
      <c r="P1660" s="8" t="str">
        <f>IF($A$20=1,IF(UDDS!A1660="","",UDDS!A1660),IF($A$20=2,IF('FTP-75'!A1660="","",'FTP-75'!A1660),IF($A$20=3, IF('US06'!A1660="","",'US06'!A1660),IF($A$20=4, IF(NEDC!A1660="","", NEDC!A1660),IF($A$20=5, IF('JPN10-15'!A1660="","",'JPN10-15'!A1660),IF($A$20=6, IF(WLTC!B1660="","", WLTC!B1660),IF($A$20=7, IF('New Cycle 1'!A1660="","", 'New Cycle 1'!A1660),IF($A$20=8, IF('New Cycle 2'!A1660="","", 'New Cycle 3'!A1660),IF($A$20=9, IF('New Cycle 3'!A1660="","", 'New Cycle 3'!A1660),"")))))))))</f>
        <v/>
      </c>
      <c r="Q1660" s="32" t="str">
        <f>IF($A$20=1,IF(UDDS!C1660="","",UDDS!C1660),IF($A$20=2,IF('FTP-75'!C1660="","",'FTP-75'!C1660),IF($A$20=3, IF('US06'!C1660="","",'US06'!C1660),IF($A$20=4, IF(NEDC!B1660="","", NEDC!B1660),IF($A$20=5, IF('JPN10-15'!B1660="","",'JPN10-15'!B1660),IF($A$20=6, IF(WLTC!C1660="","", WLTC!C1660),IF($A$20=7, IF('New Cycle 1'!B1660="","", 'New Cycle 1'!B1660),IF($A$20=8, IF('New Cycle 2'!B1660="","", 'New Cycle 2'!B1660),IF($A$20=9, IF('New Cycle 3'!B1660="","", 'New Cycle 3'!B1660),"")))))))))</f>
        <v/>
      </c>
      <c r="R1660" s="32" t="str">
        <f>IF($A$20=1,IF(UDDS!D1660="","",UDDS!D1660),IF($A$20=2,IF('FTP-75'!D1660="","",'FTP-75'!D1660),IF($A$20=3, IF('US06'!D1660="","",'US06'!D1660),IF($A$20=4, IF(NEDC!C1660="","", NEDC!C1660),IF($A$20=5, IF('JPN10-15'!C1660="","",'JPN10-15'!C1660),IF($A$20=6, IF(WLTC!D1660="","", WLTC!D1660),IF($A$20=7, IF('New Cycle 1'!C1660="","", 'New Cycle 1'!C1660),IF($A$20=8, IF('New Cycle 2'!C1660="","", 'New Cycle 2'!C1660),IF($A$20=9, IF('New Cycle 3'!C1660="","", 'New Cycle 3'!C1660),"")))))))))</f>
        <v/>
      </c>
      <c r="S1660" s="32" t="str">
        <f>IF($A$20=1,IF(UDDS!E1660="","",UDDS!E1660),IF($A$20=2,IF('FTP-75'!E1660="","",'FTP-75'!E1660),IF($A$20=3, IF('US06'!E1660="","",'US06'!E1660),IF($A$20=4, IF(NEDC!D1660="","", NEDC!D1660),IF($A$20=5, IF('JPN10-15'!D1660="","",'JPN10-15'!D1660),IF($A$20=6, IF(WLTC!E1660="","", WLTC!E1660),IF($A$20=7, IF('New Cycle 1'!D1660="","", 'New Cycle 1'!D1660),IF($A$20=8, IF('New Cycle 2'!D1660="","", 'New Cycle 2'!D1660),IF($A$20=9, IF('New Cycle 3'!D1660="","", 'New Cycle 3'!D1660),"")))))))))</f>
        <v/>
      </c>
      <c r="T1660" s="32" t="str">
        <f>IF($A$20=1,IF(UDDS!F1660="","",UDDS!F1660),IF($A$20=2,IF('FTP-75'!F1660="","",'FTP-75'!F1660),IF($A$20=3, IF('US06'!F1660="","",'US06'!F1660),IF($A$20=4, IF(NEDC!E1660="","", NEDC!E1660),IF($A$20=5, IF('JPN10-15'!E1660="","",'JPN10-15'!E1660),IF($A$20=6, IF(WLTC!F1660="","", WLTC!F1660),IF($A$20=7, IF('New Cycle 1'!E1660="","", 'New Cycle 1'!E1660),IF($A$20=8, IF('New Cycle 2'!E1660="","", 'New Cycle 2'!E1660),IF($A$20=9, IF('New Cycle 3'!E1660="","", 'New Cycle 3'!E1660),"")))))))))</f>
        <v/>
      </c>
      <c r="U1660" s="32" t="str">
        <f>IF($A$20=1,IF(UDDS!G1660="","",UDDS!G1660),IF($A$20=2,IF('FTP-75'!G1660="","",'FTP-75'!G1660),IF($A$20=3, IF('US06'!G1660="","",'US06'!G1660),IF($A$20=4, IF(NEDC!F1660="","", NEDC!F1660),IF($A$20=5, IF('JPN10-15'!F1660="","",'JPN10-15'!F1660),IF($A$20=6, IF(WLTC!G1660="","", WLTC!G1660),IF($A$20=7, IF('New Cycle 1'!F1660="","", 'New Cycle 1'!F1660),IF($A$20=8, IF('New Cycle 2'!F1660="","", 'New Cycle 2'!F1660),IF($A$20=9, IF('New Cycle 3'!F1660="","", 'New Cycle 3'!F1660),"")))))))))</f>
        <v/>
      </c>
    </row>
    <row r="1661" spans="16:21" x14ac:dyDescent="0.25">
      <c r="P1661" s="8" t="str">
        <f>IF($A$20=1,IF(UDDS!A1661="","",UDDS!A1661),IF($A$20=2,IF('FTP-75'!A1661="","",'FTP-75'!A1661),IF($A$20=3, IF('US06'!A1661="","",'US06'!A1661),IF($A$20=4, IF(NEDC!A1661="","", NEDC!A1661),IF($A$20=5, IF('JPN10-15'!A1661="","",'JPN10-15'!A1661),IF($A$20=6, IF(WLTC!B1661="","", WLTC!B1661),IF($A$20=7, IF('New Cycle 1'!A1661="","", 'New Cycle 1'!A1661),IF($A$20=8, IF('New Cycle 2'!A1661="","", 'New Cycle 3'!A1661),IF($A$20=9, IF('New Cycle 3'!A1661="","", 'New Cycle 3'!A1661),"")))))))))</f>
        <v/>
      </c>
      <c r="Q1661" s="32" t="str">
        <f>IF($A$20=1,IF(UDDS!C1661="","",UDDS!C1661),IF($A$20=2,IF('FTP-75'!C1661="","",'FTP-75'!C1661),IF($A$20=3, IF('US06'!C1661="","",'US06'!C1661),IF($A$20=4, IF(NEDC!B1661="","", NEDC!B1661),IF($A$20=5, IF('JPN10-15'!B1661="","",'JPN10-15'!B1661),IF($A$20=6, IF(WLTC!C1661="","", WLTC!C1661),IF($A$20=7, IF('New Cycle 1'!B1661="","", 'New Cycle 1'!B1661),IF($A$20=8, IF('New Cycle 2'!B1661="","", 'New Cycle 2'!B1661),IF($A$20=9, IF('New Cycle 3'!B1661="","", 'New Cycle 3'!B1661),"")))))))))</f>
        <v/>
      </c>
      <c r="R1661" s="32" t="str">
        <f>IF($A$20=1,IF(UDDS!D1661="","",UDDS!D1661),IF($A$20=2,IF('FTP-75'!D1661="","",'FTP-75'!D1661),IF($A$20=3, IF('US06'!D1661="","",'US06'!D1661),IF($A$20=4, IF(NEDC!C1661="","", NEDC!C1661),IF($A$20=5, IF('JPN10-15'!C1661="","",'JPN10-15'!C1661),IF($A$20=6, IF(WLTC!D1661="","", WLTC!D1661),IF($A$20=7, IF('New Cycle 1'!C1661="","", 'New Cycle 1'!C1661),IF($A$20=8, IF('New Cycle 2'!C1661="","", 'New Cycle 2'!C1661),IF($A$20=9, IF('New Cycle 3'!C1661="","", 'New Cycle 3'!C1661),"")))))))))</f>
        <v/>
      </c>
      <c r="S1661" s="32" t="str">
        <f>IF($A$20=1,IF(UDDS!E1661="","",UDDS!E1661),IF($A$20=2,IF('FTP-75'!E1661="","",'FTP-75'!E1661),IF($A$20=3, IF('US06'!E1661="","",'US06'!E1661),IF($A$20=4, IF(NEDC!D1661="","", NEDC!D1661),IF($A$20=5, IF('JPN10-15'!D1661="","",'JPN10-15'!D1661),IF($A$20=6, IF(WLTC!E1661="","", WLTC!E1661),IF($A$20=7, IF('New Cycle 1'!D1661="","", 'New Cycle 1'!D1661),IF($A$20=8, IF('New Cycle 2'!D1661="","", 'New Cycle 2'!D1661),IF($A$20=9, IF('New Cycle 3'!D1661="","", 'New Cycle 3'!D1661),"")))))))))</f>
        <v/>
      </c>
      <c r="T1661" s="32" t="str">
        <f>IF($A$20=1,IF(UDDS!F1661="","",UDDS!F1661),IF($A$20=2,IF('FTP-75'!F1661="","",'FTP-75'!F1661),IF($A$20=3, IF('US06'!F1661="","",'US06'!F1661),IF($A$20=4, IF(NEDC!E1661="","", NEDC!E1661),IF($A$20=5, IF('JPN10-15'!E1661="","",'JPN10-15'!E1661),IF($A$20=6, IF(WLTC!F1661="","", WLTC!F1661),IF($A$20=7, IF('New Cycle 1'!E1661="","", 'New Cycle 1'!E1661),IF($A$20=8, IF('New Cycle 2'!E1661="","", 'New Cycle 2'!E1661),IF($A$20=9, IF('New Cycle 3'!E1661="","", 'New Cycle 3'!E1661),"")))))))))</f>
        <v/>
      </c>
      <c r="U1661" s="32" t="str">
        <f>IF($A$20=1,IF(UDDS!G1661="","",UDDS!G1661),IF($A$20=2,IF('FTP-75'!G1661="","",'FTP-75'!G1661),IF($A$20=3, IF('US06'!G1661="","",'US06'!G1661),IF($A$20=4, IF(NEDC!F1661="","", NEDC!F1661),IF($A$20=5, IF('JPN10-15'!F1661="","",'JPN10-15'!F1661),IF($A$20=6, IF(WLTC!G1661="","", WLTC!G1661),IF($A$20=7, IF('New Cycle 1'!F1661="","", 'New Cycle 1'!F1661),IF($A$20=8, IF('New Cycle 2'!F1661="","", 'New Cycle 2'!F1661),IF($A$20=9, IF('New Cycle 3'!F1661="","", 'New Cycle 3'!F1661),"")))))))))</f>
        <v/>
      </c>
    </row>
    <row r="1662" spans="16:21" x14ac:dyDescent="0.25">
      <c r="P1662" s="8" t="str">
        <f>IF($A$20=1,IF(UDDS!A1662="","",UDDS!A1662),IF($A$20=2,IF('FTP-75'!A1662="","",'FTP-75'!A1662),IF($A$20=3, IF('US06'!A1662="","",'US06'!A1662),IF($A$20=4, IF(NEDC!A1662="","", NEDC!A1662),IF($A$20=5, IF('JPN10-15'!A1662="","",'JPN10-15'!A1662),IF($A$20=6, IF(WLTC!B1662="","", WLTC!B1662),IF($A$20=7, IF('New Cycle 1'!A1662="","", 'New Cycle 1'!A1662),IF($A$20=8, IF('New Cycle 2'!A1662="","", 'New Cycle 3'!A1662),IF($A$20=9, IF('New Cycle 3'!A1662="","", 'New Cycle 3'!A1662),"")))))))))</f>
        <v/>
      </c>
      <c r="Q1662" s="32" t="str">
        <f>IF($A$20=1,IF(UDDS!C1662="","",UDDS!C1662),IF($A$20=2,IF('FTP-75'!C1662="","",'FTP-75'!C1662),IF($A$20=3, IF('US06'!C1662="","",'US06'!C1662),IF($A$20=4, IF(NEDC!B1662="","", NEDC!B1662),IF($A$20=5, IF('JPN10-15'!B1662="","",'JPN10-15'!B1662),IF($A$20=6, IF(WLTC!C1662="","", WLTC!C1662),IF($A$20=7, IF('New Cycle 1'!B1662="","", 'New Cycle 1'!B1662),IF($A$20=8, IF('New Cycle 2'!B1662="","", 'New Cycle 2'!B1662),IF($A$20=9, IF('New Cycle 3'!B1662="","", 'New Cycle 3'!B1662),"")))))))))</f>
        <v/>
      </c>
      <c r="R1662" s="32" t="str">
        <f>IF($A$20=1,IF(UDDS!D1662="","",UDDS!D1662),IF($A$20=2,IF('FTP-75'!D1662="","",'FTP-75'!D1662),IF($A$20=3, IF('US06'!D1662="","",'US06'!D1662),IF($A$20=4, IF(NEDC!C1662="","", NEDC!C1662),IF($A$20=5, IF('JPN10-15'!C1662="","",'JPN10-15'!C1662),IF($A$20=6, IF(WLTC!D1662="","", WLTC!D1662),IF($A$20=7, IF('New Cycle 1'!C1662="","", 'New Cycle 1'!C1662),IF($A$20=8, IF('New Cycle 2'!C1662="","", 'New Cycle 2'!C1662),IF($A$20=9, IF('New Cycle 3'!C1662="","", 'New Cycle 3'!C1662),"")))))))))</f>
        <v/>
      </c>
      <c r="S1662" s="32" t="str">
        <f>IF($A$20=1,IF(UDDS!E1662="","",UDDS!E1662),IF($A$20=2,IF('FTP-75'!E1662="","",'FTP-75'!E1662),IF($A$20=3, IF('US06'!E1662="","",'US06'!E1662),IF($A$20=4, IF(NEDC!D1662="","", NEDC!D1662),IF($A$20=5, IF('JPN10-15'!D1662="","",'JPN10-15'!D1662),IF($A$20=6, IF(WLTC!E1662="","", WLTC!E1662),IF($A$20=7, IF('New Cycle 1'!D1662="","", 'New Cycle 1'!D1662),IF($A$20=8, IF('New Cycle 2'!D1662="","", 'New Cycle 2'!D1662),IF($A$20=9, IF('New Cycle 3'!D1662="","", 'New Cycle 3'!D1662),"")))))))))</f>
        <v/>
      </c>
      <c r="T1662" s="32" t="str">
        <f>IF($A$20=1,IF(UDDS!F1662="","",UDDS!F1662),IF($A$20=2,IF('FTP-75'!F1662="","",'FTP-75'!F1662),IF($A$20=3, IF('US06'!F1662="","",'US06'!F1662),IF($A$20=4, IF(NEDC!E1662="","", NEDC!E1662),IF($A$20=5, IF('JPN10-15'!E1662="","",'JPN10-15'!E1662),IF($A$20=6, IF(WLTC!F1662="","", WLTC!F1662),IF($A$20=7, IF('New Cycle 1'!E1662="","", 'New Cycle 1'!E1662),IF($A$20=8, IF('New Cycle 2'!E1662="","", 'New Cycle 2'!E1662),IF($A$20=9, IF('New Cycle 3'!E1662="","", 'New Cycle 3'!E1662),"")))))))))</f>
        <v/>
      </c>
      <c r="U1662" s="32" t="str">
        <f>IF($A$20=1,IF(UDDS!G1662="","",UDDS!G1662),IF($A$20=2,IF('FTP-75'!G1662="","",'FTP-75'!G1662),IF($A$20=3, IF('US06'!G1662="","",'US06'!G1662),IF($A$20=4, IF(NEDC!F1662="","", NEDC!F1662),IF($A$20=5, IF('JPN10-15'!F1662="","",'JPN10-15'!F1662),IF($A$20=6, IF(WLTC!G1662="","", WLTC!G1662),IF($A$20=7, IF('New Cycle 1'!F1662="","", 'New Cycle 1'!F1662),IF($A$20=8, IF('New Cycle 2'!F1662="","", 'New Cycle 2'!F1662),IF($A$20=9, IF('New Cycle 3'!F1662="","", 'New Cycle 3'!F1662),"")))))))))</f>
        <v/>
      </c>
    </row>
    <row r="1663" spans="16:21" x14ac:dyDescent="0.25">
      <c r="P1663" s="8" t="str">
        <f>IF($A$20=1,IF(UDDS!A1663="","",UDDS!A1663),IF($A$20=2,IF('FTP-75'!A1663="","",'FTP-75'!A1663),IF($A$20=3, IF('US06'!A1663="","",'US06'!A1663),IF($A$20=4, IF(NEDC!A1663="","", NEDC!A1663),IF($A$20=5, IF('JPN10-15'!A1663="","",'JPN10-15'!A1663),IF($A$20=6, IF(WLTC!B1663="","", WLTC!B1663),IF($A$20=7, IF('New Cycle 1'!A1663="","", 'New Cycle 1'!A1663),IF($A$20=8, IF('New Cycle 2'!A1663="","", 'New Cycle 3'!A1663),IF($A$20=9, IF('New Cycle 3'!A1663="","", 'New Cycle 3'!A1663),"")))))))))</f>
        <v/>
      </c>
      <c r="Q1663" s="32" t="str">
        <f>IF($A$20=1,IF(UDDS!C1663="","",UDDS!C1663),IF($A$20=2,IF('FTP-75'!C1663="","",'FTP-75'!C1663),IF($A$20=3, IF('US06'!C1663="","",'US06'!C1663),IF($A$20=4, IF(NEDC!B1663="","", NEDC!B1663),IF($A$20=5, IF('JPN10-15'!B1663="","",'JPN10-15'!B1663),IF($A$20=6, IF(WLTC!C1663="","", WLTC!C1663),IF($A$20=7, IF('New Cycle 1'!B1663="","", 'New Cycle 1'!B1663),IF($A$20=8, IF('New Cycle 2'!B1663="","", 'New Cycle 2'!B1663),IF($A$20=9, IF('New Cycle 3'!B1663="","", 'New Cycle 3'!B1663),"")))))))))</f>
        <v/>
      </c>
      <c r="R1663" s="32" t="str">
        <f>IF($A$20=1,IF(UDDS!D1663="","",UDDS!D1663),IF($A$20=2,IF('FTP-75'!D1663="","",'FTP-75'!D1663),IF($A$20=3, IF('US06'!D1663="","",'US06'!D1663),IF($A$20=4, IF(NEDC!C1663="","", NEDC!C1663),IF($A$20=5, IF('JPN10-15'!C1663="","",'JPN10-15'!C1663),IF($A$20=6, IF(WLTC!D1663="","", WLTC!D1663),IF($A$20=7, IF('New Cycle 1'!C1663="","", 'New Cycle 1'!C1663),IF($A$20=8, IF('New Cycle 2'!C1663="","", 'New Cycle 2'!C1663),IF($A$20=9, IF('New Cycle 3'!C1663="","", 'New Cycle 3'!C1663),"")))))))))</f>
        <v/>
      </c>
      <c r="S1663" s="32" t="str">
        <f>IF($A$20=1,IF(UDDS!E1663="","",UDDS!E1663),IF($A$20=2,IF('FTP-75'!E1663="","",'FTP-75'!E1663),IF($A$20=3, IF('US06'!E1663="","",'US06'!E1663),IF($A$20=4, IF(NEDC!D1663="","", NEDC!D1663),IF($A$20=5, IF('JPN10-15'!D1663="","",'JPN10-15'!D1663),IF($A$20=6, IF(WLTC!E1663="","", WLTC!E1663),IF($A$20=7, IF('New Cycle 1'!D1663="","", 'New Cycle 1'!D1663),IF($A$20=8, IF('New Cycle 2'!D1663="","", 'New Cycle 2'!D1663),IF($A$20=9, IF('New Cycle 3'!D1663="","", 'New Cycle 3'!D1663),"")))))))))</f>
        <v/>
      </c>
      <c r="T1663" s="32" t="str">
        <f>IF($A$20=1,IF(UDDS!F1663="","",UDDS!F1663),IF($A$20=2,IF('FTP-75'!F1663="","",'FTP-75'!F1663),IF($A$20=3, IF('US06'!F1663="","",'US06'!F1663),IF($A$20=4, IF(NEDC!E1663="","", NEDC!E1663),IF($A$20=5, IF('JPN10-15'!E1663="","",'JPN10-15'!E1663),IF($A$20=6, IF(WLTC!F1663="","", WLTC!F1663),IF($A$20=7, IF('New Cycle 1'!E1663="","", 'New Cycle 1'!E1663),IF($A$20=8, IF('New Cycle 2'!E1663="","", 'New Cycle 2'!E1663),IF($A$20=9, IF('New Cycle 3'!E1663="","", 'New Cycle 3'!E1663),"")))))))))</f>
        <v/>
      </c>
      <c r="U1663" s="32" t="str">
        <f>IF($A$20=1,IF(UDDS!G1663="","",UDDS!G1663),IF($A$20=2,IF('FTP-75'!G1663="","",'FTP-75'!G1663),IF($A$20=3, IF('US06'!G1663="","",'US06'!G1663),IF($A$20=4, IF(NEDC!F1663="","", NEDC!F1663),IF($A$20=5, IF('JPN10-15'!F1663="","",'JPN10-15'!F1663),IF($A$20=6, IF(WLTC!G1663="","", WLTC!G1663),IF($A$20=7, IF('New Cycle 1'!F1663="","", 'New Cycle 1'!F1663),IF($A$20=8, IF('New Cycle 2'!F1663="","", 'New Cycle 2'!F1663),IF($A$20=9, IF('New Cycle 3'!F1663="","", 'New Cycle 3'!F1663),"")))))))))</f>
        <v/>
      </c>
    </row>
    <row r="1664" spans="16:21" x14ac:dyDescent="0.25">
      <c r="P1664" s="8" t="str">
        <f>IF($A$20=1,IF(UDDS!A1664="","",UDDS!A1664),IF($A$20=2,IF('FTP-75'!A1664="","",'FTP-75'!A1664),IF($A$20=3, IF('US06'!A1664="","",'US06'!A1664),IF($A$20=4, IF(NEDC!A1664="","", NEDC!A1664),IF($A$20=5, IF('JPN10-15'!A1664="","",'JPN10-15'!A1664),IF($A$20=6, IF(WLTC!B1664="","", WLTC!B1664),IF($A$20=7, IF('New Cycle 1'!A1664="","", 'New Cycle 1'!A1664),IF($A$20=8, IF('New Cycle 2'!A1664="","", 'New Cycle 3'!A1664),IF($A$20=9, IF('New Cycle 3'!A1664="","", 'New Cycle 3'!A1664),"")))))))))</f>
        <v/>
      </c>
      <c r="Q1664" s="32" t="str">
        <f>IF($A$20=1,IF(UDDS!C1664="","",UDDS!C1664),IF($A$20=2,IF('FTP-75'!C1664="","",'FTP-75'!C1664),IF($A$20=3, IF('US06'!C1664="","",'US06'!C1664),IF($A$20=4, IF(NEDC!B1664="","", NEDC!B1664),IF($A$20=5, IF('JPN10-15'!B1664="","",'JPN10-15'!B1664),IF($A$20=6, IF(WLTC!C1664="","", WLTC!C1664),IF($A$20=7, IF('New Cycle 1'!B1664="","", 'New Cycle 1'!B1664),IF($A$20=8, IF('New Cycle 2'!B1664="","", 'New Cycle 2'!B1664),IF($A$20=9, IF('New Cycle 3'!B1664="","", 'New Cycle 3'!B1664),"")))))))))</f>
        <v/>
      </c>
      <c r="R1664" s="32" t="str">
        <f>IF($A$20=1,IF(UDDS!D1664="","",UDDS!D1664),IF($A$20=2,IF('FTP-75'!D1664="","",'FTP-75'!D1664),IF($A$20=3, IF('US06'!D1664="","",'US06'!D1664),IF($A$20=4, IF(NEDC!C1664="","", NEDC!C1664),IF($A$20=5, IF('JPN10-15'!C1664="","",'JPN10-15'!C1664),IF($A$20=6, IF(WLTC!D1664="","", WLTC!D1664),IF($A$20=7, IF('New Cycle 1'!C1664="","", 'New Cycle 1'!C1664),IF($A$20=8, IF('New Cycle 2'!C1664="","", 'New Cycle 2'!C1664),IF($A$20=9, IF('New Cycle 3'!C1664="","", 'New Cycle 3'!C1664),"")))))))))</f>
        <v/>
      </c>
      <c r="S1664" s="32" t="str">
        <f>IF($A$20=1,IF(UDDS!E1664="","",UDDS!E1664),IF($A$20=2,IF('FTP-75'!E1664="","",'FTP-75'!E1664),IF($A$20=3, IF('US06'!E1664="","",'US06'!E1664),IF($A$20=4, IF(NEDC!D1664="","", NEDC!D1664),IF($A$20=5, IF('JPN10-15'!D1664="","",'JPN10-15'!D1664),IF($A$20=6, IF(WLTC!E1664="","", WLTC!E1664),IF($A$20=7, IF('New Cycle 1'!D1664="","", 'New Cycle 1'!D1664),IF($A$20=8, IF('New Cycle 2'!D1664="","", 'New Cycle 2'!D1664),IF($A$20=9, IF('New Cycle 3'!D1664="","", 'New Cycle 3'!D1664),"")))))))))</f>
        <v/>
      </c>
      <c r="T1664" s="32" t="str">
        <f>IF($A$20=1,IF(UDDS!F1664="","",UDDS!F1664),IF($A$20=2,IF('FTP-75'!F1664="","",'FTP-75'!F1664),IF($A$20=3, IF('US06'!F1664="","",'US06'!F1664),IF($A$20=4, IF(NEDC!E1664="","", NEDC!E1664),IF($A$20=5, IF('JPN10-15'!E1664="","",'JPN10-15'!E1664),IF($A$20=6, IF(WLTC!F1664="","", WLTC!F1664),IF($A$20=7, IF('New Cycle 1'!E1664="","", 'New Cycle 1'!E1664),IF($A$20=8, IF('New Cycle 2'!E1664="","", 'New Cycle 2'!E1664),IF($A$20=9, IF('New Cycle 3'!E1664="","", 'New Cycle 3'!E1664),"")))))))))</f>
        <v/>
      </c>
      <c r="U1664" s="32" t="str">
        <f>IF($A$20=1,IF(UDDS!G1664="","",UDDS!G1664),IF($A$20=2,IF('FTP-75'!G1664="","",'FTP-75'!G1664),IF($A$20=3, IF('US06'!G1664="","",'US06'!G1664),IF($A$20=4, IF(NEDC!F1664="","", NEDC!F1664),IF($A$20=5, IF('JPN10-15'!F1664="","",'JPN10-15'!F1664),IF($A$20=6, IF(WLTC!G1664="","", WLTC!G1664),IF($A$20=7, IF('New Cycle 1'!F1664="","", 'New Cycle 1'!F1664),IF($A$20=8, IF('New Cycle 2'!F1664="","", 'New Cycle 2'!F1664),IF($A$20=9, IF('New Cycle 3'!F1664="","", 'New Cycle 3'!F1664),"")))))))))</f>
        <v/>
      </c>
    </row>
    <row r="1665" spans="16:21" x14ac:dyDescent="0.25">
      <c r="P1665" s="8" t="str">
        <f>IF($A$20=1,IF(UDDS!A1665="","",UDDS!A1665),IF($A$20=2,IF('FTP-75'!A1665="","",'FTP-75'!A1665),IF($A$20=3, IF('US06'!A1665="","",'US06'!A1665),IF($A$20=4, IF(NEDC!A1665="","", NEDC!A1665),IF($A$20=5, IF('JPN10-15'!A1665="","",'JPN10-15'!A1665),IF($A$20=6, IF(WLTC!B1665="","", WLTC!B1665),IF($A$20=7, IF('New Cycle 1'!A1665="","", 'New Cycle 1'!A1665),IF($A$20=8, IF('New Cycle 2'!A1665="","", 'New Cycle 3'!A1665),IF($A$20=9, IF('New Cycle 3'!A1665="","", 'New Cycle 3'!A1665),"")))))))))</f>
        <v/>
      </c>
      <c r="Q1665" s="32" t="str">
        <f>IF($A$20=1,IF(UDDS!C1665="","",UDDS!C1665),IF($A$20=2,IF('FTP-75'!C1665="","",'FTP-75'!C1665),IF($A$20=3, IF('US06'!C1665="","",'US06'!C1665),IF($A$20=4, IF(NEDC!B1665="","", NEDC!B1665),IF($A$20=5, IF('JPN10-15'!B1665="","",'JPN10-15'!B1665),IF($A$20=6, IF(WLTC!C1665="","", WLTC!C1665),IF($A$20=7, IF('New Cycle 1'!B1665="","", 'New Cycle 1'!B1665),IF($A$20=8, IF('New Cycle 2'!B1665="","", 'New Cycle 2'!B1665),IF($A$20=9, IF('New Cycle 3'!B1665="","", 'New Cycle 3'!B1665),"")))))))))</f>
        <v/>
      </c>
      <c r="R1665" s="32" t="str">
        <f>IF($A$20=1,IF(UDDS!D1665="","",UDDS!D1665),IF($A$20=2,IF('FTP-75'!D1665="","",'FTP-75'!D1665),IF($A$20=3, IF('US06'!D1665="","",'US06'!D1665),IF($A$20=4, IF(NEDC!C1665="","", NEDC!C1665),IF($A$20=5, IF('JPN10-15'!C1665="","",'JPN10-15'!C1665),IF($A$20=6, IF(WLTC!D1665="","", WLTC!D1665),IF($A$20=7, IF('New Cycle 1'!C1665="","", 'New Cycle 1'!C1665),IF($A$20=8, IF('New Cycle 2'!C1665="","", 'New Cycle 2'!C1665),IF($A$20=9, IF('New Cycle 3'!C1665="","", 'New Cycle 3'!C1665),"")))))))))</f>
        <v/>
      </c>
      <c r="S1665" s="32" t="str">
        <f>IF($A$20=1,IF(UDDS!E1665="","",UDDS!E1665),IF($A$20=2,IF('FTP-75'!E1665="","",'FTP-75'!E1665),IF($A$20=3, IF('US06'!E1665="","",'US06'!E1665),IF($A$20=4, IF(NEDC!D1665="","", NEDC!D1665),IF($A$20=5, IF('JPN10-15'!D1665="","",'JPN10-15'!D1665),IF($A$20=6, IF(WLTC!E1665="","", WLTC!E1665),IF($A$20=7, IF('New Cycle 1'!D1665="","", 'New Cycle 1'!D1665),IF($A$20=8, IF('New Cycle 2'!D1665="","", 'New Cycle 2'!D1665),IF($A$20=9, IF('New Cycle 3'!D1665="","", 'New Cycle 3'!D1665),"")))))))))</f>
        <v/>
      </c>
      <c r="T1665" s="32" t="str">
        <f>IF($A$20=1,IF(UDDS!F1665="","",UDDS!F1665),IF($A$20=2,IF('FTP-75'!F1665="","",'FTP-75'!F1665),IF($A$20=3, IF('US06'!F1665="","",'US06'!F1665),IF($A$20=4, IF(NEDC!E1665="","", NEDC!E1665),IF($A$20=5, IF('JPN10-15'!E1665="","",'JPN10-15'!E1665),IF($A$20=6, IF(WLTC!F1665="","", WLTC!F1665),IF($A$20=7, IF('New Cycle 1'!E1665="","", 'New Cycle 1'!E1665),IF($A$20=8, IF('New Cycle 2'!E1665="","", 'New Cycle 2'!E1665),IF($A$20=9, IF('New Cycle 3'!E1665="","", 'New Cycle 3'!E1665),"")))))))))</f>
        <v/>
      </c>
      <c r="U1665" s="32" t="str">
        <f>IF($A$20=1,IF(UDDS!G1665="","",UDDS!G1665),IF($A$20=2,IF('FTP-75'!G1665="","",'FTP-75'!G1665),IF($A$20=3, IF('US06'!G1665="","",'US06'!G1665),IF($A$20=4, IF(NEDC!F1665="","", NEDC!F1665),IF($A$20=5, IF('JPN10-15'!F1665="","",'JPN10-15'!F1665),IF($A$20=6, IF(WLTC!G1665="","", WLTC!G1665),IF($A$20=7, IF('New Cycle 1'!F1665="","", 'New Cycle 1'!F1665),IF($A$20=8, IF('New Cycle 2'!F1665="","", 'New Cycle 2'!F1665),IF($A$20=9, IF('New Cycle 3'!F1665="","", 'New Cycle 3'!F1665),"")))))))))</f>
        <v/>
      </c>
    </row>
    <row r="1666" spans="16:21" x14ac:dyDescent="0.25">
      <c r="P1666" s="8" t="str">
        <f>IF($A$20=1,IF(UDDS!A1666="","",UDDS!A1666),IF($A$20=2,IF('FTP-75'!A1666="","",'FTP-75'!A1666),IF($A$20=3, IF('US06'!A1666="","",'US06'!A1666),IF($A$20=4, IF(NEDC!A1666="","", NEDC!A1666),IF($A$20=5, IF('JPN10-15'!A1666="","",'JPN10-15'!A1666),IF($A$20=6, IF(WLTC!B1666="","", WLTC!B1666),IF($A$20=7, IF('New Cycle 1'!A1666="","", 'New Cycle 1'!A1666),IF($A$20=8, IF('New Cycle 2'!A1666="","", 'New Cycle 3'!A1666),IF($A$20=9, IF('New Cycle 3'!A1666="","", 'New Cycle 3'!A1666),"")))))))))</f>
        <v/>
      </c>
      <c r="Q1666" s="32" t="str">
        <f>IF($A$20=1,IF(UDDS!C1666="","",UDDS!C1666),IF($A$20=2,IF('FTP-75'!C1666="","",'FTP-75'!C1666),IF($A$20=3, IF('US06'!C1666="","",'US06'!C1666),IF($A$20=4, IF(NEDC!B1666="","", NEDC!B1666),IF($A$20=5, IF('JPN10-15'!B1666="","",'JPN10-15'!B1666),IF($A$20=6, IF(WLTC!C1666="","", WLTC!C1666),IF($A$20=7, IF('New Cycle 1'!B1666="","", 'New Cycle 1'!B1666),IF($A$20=8, IF('New Cycle 2'!B1666="","", 'New Cycle 2'!B1666),IF($A$20=9, IF('New Cycle 3'!B1666="","", 'New Cycle 3'!B1666),"")))))))))</f>
        <v/>
      </c>
      <c r="R1666" s="32" t="str">
        <f>IF($A$20=1,IF(UDDS!D1666="","",UDDS!D1666),IF($A$20=2,IF('FTP-75'!D1666="","",'FTP-75'!D1666),IF($A$20=3, IF('US06'!D1666="","",'US06'!D1666),IF($A$20=4, IF(NEDC!C1666="","", NEDC!C1666),IF($A$20=5, IF('JPN10-15'!C1666="","",'JPN10-15'!C1666),IF($A$20=6, IF(WLTC!D1666="","", WLTC!D1666),IF($A$20=7, IF('New Cycle 1'!C1666="","", 'New Cycle 1'!C1666),IF($A$20=8, IF('New Cycle 2'!C1666="","", 'New Cycle 2'!C1666),IF($A$20=9, IF('New Cycle 3'!C1666="","", 'New Cycle 3'!C1666),"")))))))))</f>
        <v/>
      </c>
      <c r="S1666" s="32" t="str">
        <f>IF($A$20=1,IF(UDDS!E1666="","",UDDS!E1666),IF($A$20=2,IF('FTP-75'!E1666="","",'FTP-75'!E1666),IF($A$20=3, IF('US06'!E1666="","",'US06'!E1666),IF($A$20=4, IF(NEDC!D1666="","", NEDC!D1666),IF($A$20=5, IF('JPN10-15'!D1666="","",'JPN10-15'!D1666),IF($A$20=6, IF(WLTC!E1666="","", WLTC!E1666),IF($A$20=7, IF('New Cycle 1'!D1666="","", 'New Cycle 1'!D1666),IF($A$20=8, IF('New Cycle 2'!D1666="","", 'New Cycle 2'!D1666),IF($A$20=9, IF('New Cycle 3'!D1666="","", 'New Cycle 3'!D1666),"")))))))))</f>
        <v/>
      </c>
      <c r="T1666" s="32" t="str">
        <f>IF($A$20=1,IF(UDDS!F1666="","",UDDS!F1666),IF($A$20=2,IF('FTP-75'!F1666="","",'FTP-75'!F1666),IF($A$20=3, IF('US06'!F1666="","",'US06'!F1666),IF($A$20=4, IF(NEDC!E1666="","", NEDC!E1666),IF($A$20=5, IF('JPN10-15'!E1666="","",'JPN10-15'!E1666),IF($A$20=6, IF(WLTC!F1666="","", WLTC!F1666),IF($A$20=7, IF('New Cycle 1'!E1666="","", 'New Cycle 1'!E1666),IF($A$20=8, IF('New Cycle 2'!E1666="","", 'New Cycle 2'!E1666),IF($A$20=9, IF('New Cycle 3'!E1666="","", 'New Cycle 3'!E1666),"")))))))))</f>
        <v/>
      </c>
      <c r="U1666" s="32" t="str">
        <f>IF($A$20=1,IF(UDDS!G1666="","",UDDS!G1666),IF($A$20=2,IF('FTP-75'!G1666="","",'FTP-75'!G1666),IF($A$20=3, IF('US06'!G1666="","",'US06'!G1666),IF($A$20=4, IF(NEDC!F1666="","", NEDC!F1666),IF($A$20=5, IF('JPN10-15'!F1666="","",'JPN10-15'!F1666),IF($A$20=6, IF(WLTC!G1666="","", WLTC!G1666),IF($A$20=7, IF('New Cycle 1'!F1666="","", 'New Cycle 1'!F1666),IF($A$20=8, IF('New Cycle 2'!F1666="","", 'New Cycle 2'!F1666),IF($A$20=9, IF('New Cycle 3'!F1666="","", 'New Cycle 3'!F1666),"")))))))))</f>
        <v/>
      </c>
    </row>
    <row r="1667" spans="16:21" x14ac:dyDescent="0.25">
      <c r="P1667" s="8" t="str">
        <f>IF($A$20=1,IF(UDDS!A1667="","",UDDS!A1667),IF($A$20=2,IF('FTP-75'!A1667="","",'FTP-75'!A1667),IF($A$20=3, IF('US06'!A1667="","",'US06'!A1667),IF($A$20=4, IF(NEDC!A1667="","", NEDC!A1667),IF($A$20=5, IF('JPN10-15'!A1667="","",'JPN10-15'!A1667),IF($A$20=6, IF(WLTC!B1667="","", WLTC!B1667),IF($A$20=7, IF('New Cycle 1'!A1667="","", 'New Cycle 1'!A1667),IF($A$20=8, IF('New Cycle 2'!A1667="","", 'New Cycle 3'!A1667),IF($A$20=9, IF('New Cycle 3'!A1667="","", 'New Cycle 3'!A1667),"")))))))))</f>
        <v/>
      </c>
      <c r="Q1667" s="32" t="str">
        <f>IF($A$20=1,IF(UDDS!C1667="","",UDDS!C1667),IF($A$20=2,IF('FTP-75'!C1667="","",'FTP-75'!C1667),IF($A$20=3, IF('US06'!C1667="","",'US06'!C1667),IF($A$20=4, IF(NEDC!B1667="","", NEDC!B1667),IF($A$20=5, IF('JPN10-15'!B1667="","",'JPN10-15'!B1667),IF($A$20=6, IF(WLTC!C1667="","", WLTC!C1667),IF($A$20=7, IF('New Cycle 1'!B1667="","", 'New Cycle 1'!B1667),IF($A$20=8, IF('New Cycle 2'!B1667="","", 'New Cycle 2'!B1667),IF($A$20=9, IF('New Cycle 3'!B1667="","", 'New Cycle 3'!B1667),"")))))))))</f>
        <v/>
      </c>
      <c r="R1667" s="32" t="str">
        <f>IF($A$20=1,IF(UDDS!D1667="","",UDDS!D1667),IF($A$20=2,IF('FTP-75'!D1667="","",'FTP-75'!D1667),IF($A$20=3, IF('US06'!D1667="","",'US06'!D1667),IF($A$20=4, IF(NEDC!C1667="","", NEDC!C1667),IF($A$20=5, IF('JPN10-15'!C1667="","",'JPN10-15'!C1667),IF($A$20=6, IF(WLTC!D1667="","", WLTC!D1667),IF($A$20=7, IF('New Cycle 1'!C1667="","", 'New Cycle 1'!C1667),IF($A$20=8, IF('New Cycle 2'!C1667="","", 'New Cycle 2'!C1667),IF($A$20=9, IF('New Cycle 3'!C1667="","", 'New Cycle 3'!C1667),"")))))))))</f>
        <v/>
      </c>
      <c r="S1667" s="32" t="str">
        <f>IF($A$20=1,IF(UDDS!E1667="","",UDDS!E1667),IF($A$20=2,IF('FTP-75'!E1667="","",'FTP-75'!E1667),IF($A$20=3, IF('US06'!E1667="","",'US06'!E1667),IF($A$20=4, IF(NEDC!D1667="","", NEDC!D1667),IF($A$20=5, IF('JPN10-15'!D1667="","",'JPN10-15'!D1667),IF($A$20=6, IF(WLTC!E1667="","", WLTC!E1667),IF($A$20=7, IF('New Cycle 1'!D1667="","", 'New Cycle 1'!D1667),IF($A$20=8, IF('New Cycle 2'!D1667="","", 'New Cycle 2'!D1667),IF($A$20=9, IF('New Cycle 3'!D1667="","", 'New Cycle 3'!D1667),"")))))))))</f>
        <v/>
      </c>
      <c r="T1667" s="32" t="str">
        <f>IF($A$20=1,IF(UDDS!F1667="","",UDDS!F1667),IF($A$20=2,IF('FTP-75'!F1667="","",'FTP-75'!F1667),IF($A$20=3, IF('US06'!F1667="","",'US06'!F1667),IF($A$20=4, IF(NEDC!E1667="","", NEDC!E1667),IF($A$20=5, IF('JPN10-15'!E1667="","",'JPN10-15'!E1667),IF($A$20=6, IF(WLTC!F1667="","", WLTC!F1667),IF($A$20=7, IF('New Cycle 1'!E1667="","", 'New Cycle 1'!E1667),IF($A$20=8, IF('New Cycle 2'!E1667="","", 'New Cycle 2'!E1667),IF($A$20=9, IF('New Cycle 3'!E1667="","", 'New Cycle 3'!E1667),"")))))))))</f>
        <v/>
      </c>
      <c r="U1667" s="32" t="str">
        <f>IF($A$20=1,IF(UDDS!G1667="","",UDDS!G1667),IF($A$20=2,IF('FTP-75'!G1667="","",'FTP-75'!G1667),IF($A$20=3, IF('US06'!G1667="","",'US06'!G1667),IF($A$20=4, IF(NEDC!F1667="","", NEDC!F1667),IF($A$20=5, IF('JPN10-15'!F1667="","",'JPN10-15'!F1667),IF($A$20=6, IF(WLTC!G1667="","", WLTC!G1667),IF($A$20=7, IF('New Cycle 1'!F1667="","", 'New Cycle 1'!F1667),IF($A$20=8, IF('New Cycle 2'!F1667="","", 'New Cycle 2'!F1667),IF($A$20=9, IF('New Cycle 3'!F1667="","", 'New Cycle 3'!F1667),"")))))))))</f>
        <v/>
      </c>
    </row>
    <row r="1668" spans="16:21" x14ac:dyDescent="0.25">
      <c r="P1668" s="8" t="str">
        <f>IF($A$20=1,IF(UDDS!A1668="","",UDDS!A1668),IF($A$20=2,IF('FTP-75'!A1668="","",'FTP-75'!A1668),IF($A$20=3, IF('US06'!A1668="","",'US06'!A1668),IF($A$20=4, IF(NEDC!A1668="","", NEDC!A1668),IF($A$20=5, IF('JPN10-15'!A1668="","",'JPN10-15'!A1668),IF($A$20=6, IF(WLTC!B1668="","", WLTC!B1668),IF($A$20=7, IF('New Cycle 1'!A1668="","", 'New Cycle 1'!A1668),IF($A$20=8, IF('New Cycle 2'!A1668="","", 'New Cycle 3'!A1668),IF($A$20=9, IF('New Cycle 3'!A1668="","", 'New Cycle 3'!A1668),"")))))))))</f>
        <v/>
      </c>
      <c r="Q1668" s="32" t="str">
        <f>IF($A$20=1,IF(UDDS!C1668="","",UDDS!C1668),IF($A$20=2,IF('FTP-75'!C1668="","",'FTP-75'!C1668),IF($A$20=3, IF('US06'!C1668="","",'US06'!C1668),IF($A$20=4, IF(NEDC!B1668="","", NEDC!B1668),IF($A$20=5, IF('JPN10-15'!B1668="","",'JPN10-15'!B1668),IF($A$20=6, IF(WLTC!C1668="","", WLTC!C1668),IF($A$20=7, IF('New Cycle 1'!B1668="","", 'New Cycle 1'!B1668),IF($A$20=8, IF('New Cycle 2'!B1668="","", 'New Cycle 2'!B1668),IF($A$20=9, IF('New Cycle 3'!B1668="","", 'New Cycle 3'!B1668),"")))))))))</f>
        <v/>
      </c>
      <c r="R1668" s="32" t="str">
        <f>IF($A$20=1,IF(UDDS!D1668="","",UDDS!D1668),IF($A$20=2,IF('FTP-75'!D1668="","",'FTP-75'!D1668),IF($A$20=3, IF('US06'!D1668="","",'US06'!D1668),IF($A$20=4, IF(NEDC!C1668="","", NEDC!C1668),IF($A$20=5, IF('JPN10-15'!C1668="","",'JPN10-15'!C1668),IF($A$20=6, IF(WLTC!D1668="","", WLTC!D1668),IF($A$20=7, IF('New Cycle 1'!C1668="","", 'New Cycle 1'!C1668),IF($A$20=8, IF('New Cycle 2'!C1668="","", 'New Cycle 2'!C1668),IF($A$20=9, IF('New Cycle 3'!C1668="","", 'New Cycle 3'!C1668),"")))))))))</f>
        <v/>
      </c>
      <c r="S1668" s="32" t="str">
        <f>IF($A$20=1,IF(UDDS!E1668="","",UDDS!E1668),IF($A$20=2,IF('FTP-75'!E1668="","",'FTP-75'!E1668),IF($A$20=3, IF('US06'!E1668="","",'US06'!E1668),IF($A$20=4, IF(NEDC!D1668="","", NEDC!D1668),IF($A$20=5, IF('JPN10-15'!D1668="","",'JPN10-15'!D1668),IF($A$20=6, IF(WLTC!E1668="","", WLTC!E1668),IF($A$20=7, IF('New Cycle 1'!D1668="","", 'New Cycle 1'!D1668),IF($A$20=8, IF('New Cycle 2'!D1668="","", 'New Cycle 2'!D1668),IF($A$20=9, IF('New Cycle 3'!D1668="","", 'New Cycle 3'!D1668),"")))))))))</f>
        <v/>
      </c>
      <c r="T1668" s="32" t="str">
        <f>IF($A$20=1,IF(UDDS!F1668="","",UDDS!F1668),IF($A$20=2,IF('FTP-75'!F1668="","",'FTP-75'!F1668),IF($A$20=3, IF('US06'!F1668="","",'US06'!F1668),IF($A$20=4, IF(NEDC!E1668="","", NEDC!E1668),IF($A$20=5, IF('JPN10-15'!E1668="","",'JPN10-15'!E1668),IF($A$20=6, IF(WLTC!F1668="","", WLTC!F1668),IF($A$20=7, IF('New Cycle 1'!E1668="","", 'New Cycle 1'!E1668),IF($A$20=8, IF('New Cycle 2'!E1668="","", 'New Cycle 2'!E1668),IF($A$20=9, IF('New Cycle 3'!E1668="","", 'New Cycle 3'!E1668),"")))))))))</f>
        <v/>
      </c>
      <c r="U1668" s="32" t="str">
        <f>IF($A$20=1,IF(UDDS!G1668="","",UDDS!G1668),IF($A$20=2,IF('FTP-75'!G1668="","",'FTP-75'!G1668),IF($A$20=3, IF('US06'!G1668="","",'US06'!G1668),IF($A$20=4, IF(NEDC!F1668="","", NEDC!F1668),IF($A$20=5, IF('JPN10-15'!F1668="","",'JPN10-15'!F1668),IF($A$20=6, IF(WLTC!G1668="","", WLTC!G1668),IF($A$20=7, IF('New Cycle 1'!F1668="","", 'New Cycle 1'!F1668),IF($A$20=8, IF('New Cycle 2'!F1668="","", 'New Cycle 2'!F1668),IF($A$20=9, IF('New Cycle 3'!F1668="","", 'New Cycle 3'!F1668),"")))))))))</f>
        <v/>
      </c>
    </row>
    <row r="1669" spans="16:21" x14ac:dyDescent="0.25">
      <c r="P1669" s="8" t="str">
        <f>IF($A$20=1,IF(UDDS!A1669="","",UDDS!A1669),IF($A$20=2,IF('FTP-75'!A1669="","",'FTP-75'!A1669),IF($A$20=3, IF('US06'!A1669="","",'US06'!A1669),IF($A$20=4, IF(NEDC!A1669="","", NEDC!A1669),IF($A$20=5, IF('JPN10-15'!A1669="","",'JPN10-15'!A1669),IF($A$20=6, IF(WLTC!B1669="","", WLTC!B1669),IF($A$20=7, IF('New Cycle 1'!A1669="","", 'New Cycle 1'!A1669),IF($A$20=8, IF('New Cycle 2'!A1669="","", 'New Cycle 3'!A1669),IF($A$20=9, IF('New Cycle 3'!A1669="","", 'New Cycle 3'!A1669),"")))))))))</f>
        <v/>
      </c>
      <c r="Q1669" s="32" t="str">
        <f>IF($A$20=1,IF(UDDS!C1669="","",UDDS!C1669),IF($A$20=2,IF('FTP-75'!C1669="","",'FTP-75'!C1669),IF($A$20=3, IF('US06'!C1669="","",'US06'!C1669),IF($A$20=4, IF(NEDC!B1669="","", NEDC!B1669),IF($A$20=5, IF('JPN10-15'!B1669="","",'JPN10-15'!B1669),IF($A$20=6, IF(WLTC!C1669="","", WLTC!C1669),IF($A$20=7, IF('New Cycle 1'!B1669="","", 'New Cycle 1'!B1669),IF($A$20=8, IF('New Cycle 2'!B1669="","", 'New Cycle 2'!B1669),IF($A$20=9, IF('New Cycle 3'!B1669="","", 'New Cycle 3'!B1669),"")))))))))</f>
        <v/>
      </c>
      <c r="R1669" s="32" t="str">
        <f>IF($A$20=1,IF(UDDS!D1669="","",UDDS!D1669),IF($A$20=2,IF('FTP-75'!D1669="","",'FTP-75'!D1669),IF($A$20=3, IF('US06'!D1669="","",'US06'!D1669),IF($A$20=4, IF(NEDC!C1669="","", NEDC!C1669),IF($A$20=5, IF('JPN10-15'!C1669="","",'JPN10-15'!C1669),IF($A$20=6, IF(WLTC!D1669="","", WLTC!D1669),IF($A$20=7, IF('New Cycle 1'!C1669="","", 'New Cycle 1'!C1669),IF($A$20=8, IF('New Cycle 2'!C1669="","", 'New Cycle 2'!C1669),IF($A$20=9, IF('New Cycle 3'!C1669="","", 'New Cycle 3'!C1669),"")))))))))</f>
        <v/>
      </c>
      <c r="S1669" s="32" t="str">
        <f>IF($A$20=1,IF(UDDS!E1669="","",UDDS!E1669),IF($A$20=2,IF('FTP-75'!E1669="","",'FTP-75'!E1669),IF($A$20=3, IF('US06'!E1669="","",'US06'!E1669),IF($A$20=4, IF(NEDC!D1669="","", NEDC!D1669),IF($A$20=5, IF('JPN10-15'!D1669="","",'JPN10-15'!D1669),IF($A$20=6, IF(WLTC!E1669="","", WLTC!E1669),IF($A$20=7, IF('New Cycle 1'!D1669="","", 'New Cycle 1'!D1669),IF($A$20=8, IF('New Cycle 2'!D1669="","", 'New Cycle 2'!D1669),IF($A$20=9, IF('New Cycle 3'!D1669="","", 'New Cycle 3'!D1669),"")))))))))</f>
        <v/>
      </c>
      <c r="T1669" s="32" t="str">
        <f>IF($A$20=1,IF(UDDS!F1669="","",UDDS!F1669),IF($A$20=2,IF('FTP-75'!F1669="","",'FTP-75'!F1669),IF($A$20=3, IF('US06'!F1669="","",'US06'!F1669),IF($A$20=4, IF(NEDC!E1669="","", NEDC!E1669),IF($A$20=5, IF('JPN10-15'!E1669="","",'JPN10-15'!E1669),IF($A$20=6, IF(WLTC!F1669="","", WLTC!F1669),IF($A$20=7, IF('New Cycle 1'!E1669="","", 'New Cycle 1'!E1669),IF($A$20=8, IF('New Cycle 2'!E1669="","", 'New Cycle 2'!E1669),IF($A$20=9, IF('New Cycle 3'!E1669="","", 'New Cycle 3'!E1669),"")))))))))</f>
        <v/>
      </c>
      <c r="U1669" s="32" t="str">
        <f>IF($A$20=1,IF(UDDS!G1669="","",UDDS!G1669),IF($A$20=2,IF('FTP-75'!G1669="","",'FTP-75'!G1669),IF($A$20=3, IF('US06'!G1669="","",'US06'!G1669),IF($A$20=4, IF(NEDC!F1669="","", NEDC!F1669),IF($A$20=5, IF('JPN10-15'!F1669="","",'JPN10-15'!F1669),IF($A$20=6, IF(WLTC!G1669="","", WLTC!G1669),IF($A$20=7, IF('New Cycle 1'!F1669="","", 'New Cycle 1'!F1669),IF($A$20=8, IF('New Cycle 2'!F1669="","", 'New Cycle 2'!F1669),IF($A$20=9, IF('New Cycle 3'!F1669="","", 'New Cycle 3'!F1669),"")))))))))</f>
        <v/>
      </c>
    </row>
    <row r="1670" spans="16:21" x14ac:dyDescent="0.25">
      <c r="P1670" s="8" t="str">
        <f>IF($A$20=1,IF(UDDS!A1670="","",UDDS!A1670),IF($A$20=2,IF('FTP-75'!A1670="","",'FTP-75'!A1670),IF($A$20=3, IF('US06'!A1670="","",'US06'!A1670),IF($A$20=4, IF(NEDC!A1670="","", NEDC!A1670),IF($A$20=5, IF('JPN10-15'!A1670="","",'JPN10-15'!A1670),IF($A$20=6, IF(WLTC!B1670="","", WLTC!B1670),IF($A$20=7, IF('New Cycle 1'!A1670="","", 'New Cycle 1'!A1670),IF($A$20=8, IF('New Cycle 2'!A1670="","", 'New Cycle 3'!A1670),IF($A$20=9, IF('New Cycle 3'!A1670="","", 'New Cycle 3'!A1670),"")))))))))</f>
        <v/>
      </c>
      <c r="Q1670" s="32" t="str">
        <f>IF($A$20=1,IF(UDDS!C1670="","",UDDS!C1670),IF($A$20=2,IF('FTP-75'!C1670="","",'FTP-75'!C1670),IF($A$20=3, IF('US06'!C1670="","",'US06'!C1670),IF($A$20=4, IF(NEDC!B1670="","", NEDC!B1670),IF($A$20=5, IF('JPN10-15'!B1670="","",'JPN10-15'!B1670),IF($A$20=6, IF(WLTC!C1670="","", WLTC!C1670),IF($A$20=7, IF('New Cycle 1'!B1670="","", 'New Cycle 1'!B1670),IF($A$20=8, IF('New Cycle 2'!B1670="","", 'New Cycle 2'!B1670),IF($A$20=9, IF('New Cycle 3'!B1670="","", 'New Cycle 3'!B1670),"")))))))))</f>
        <v/>
      </c>
      <c r="R1670" s="32" t="str">
        <f>IF($A$20=1,IF(UDDS!D1670="","",UDDS!D1670),IF($A$20=2,IF('FTP-75'!D1670="","",'FTP-75'!D1670),IF($A$20=3, IF('US06'!D1670="","",'US06'!D1670),IF($A$20=4, IF(NEDC!C1670="","", NEDC!C1670),IF($A$20=5, IF('JPN10-15'!C1670="","",'JPN10-15'!C1670),IF($A$20=6, IF(WLTC!D1670="","", WLTC!D1670),IF($A$20=7, IF('New Cycle 1'!C1670="","", 'New Cycle 1'!C1670),IF($A$20=8, IF('New Cycle 2'!C1670="","", 'New Cycle 2'!C1670),IF($A$20=9, IF('New Cycle 3'!C1670="","", 'New Cycle 3'!C1670),"")))))))))</f>
        <v/>
      </c>
      <c r="S1670" s="32" t="str">
        <f>IF($A$20=1,IF(UDDS!E1670="","",UDDS!E1670),IF($A$20=2,IF('FTP-75'!E1670="","",'FTP-75'!E1670),IF($A$20=3, IF('US06'!E1670="","",'US06'!E1670),IF($A$20=4, IF(NEDC!D1670="","", NEDC!D1670),IF($A$20=5, IF('JPN10-15'!D1670="","",'JPN10-15'!D1670),IF($A$20=6, IF(WLTC!E1670="","", WLTC!E1670),IF($A$20=7, IF('New Cycle 1'!D1670="","", 'New Cycle 1'!D1670),IF($A$20=8, IF('New Cycle 2'!D1670="","", 'New Cycle 2'!D1670),IF($A$20=9, IF('New Cycle 3'!D1670="","", 'New Cycle 3'!D1670),"")))))))))</f>
        <v/>
      </c>
      <c r="T1670" s="32" t="str">
        <f>IF($A$20=1,IF(UDDS!F1670="","",UDDS!F1670),IF($A$20=2,IF('FTP-75'!F1670="","",'FTP-75'!F1670),IF($A$20=3, IF('US06'!F1670="","",'US06'!F1670),IF($A$20=4, IF(NEDC!E1670="","", NEDC!E1670),IF($A$20=5, IF('JPN10-15'!E1670="","",'JPN10-15'!E1670),IF($A$20=6, IF(WLTC!F1670="","", WLTC!F1670),IF($A$20=7, IF('New Cycle 1'!E1670="","", 'New Cycle 1'!E1670),IF($A$20=8, IF('New Cycle 2'!E1670="","", 'New Cycle 2'!E1670),IF($A$20=9, IF('New Cycle 3'!E1670="","", 'New Cycle 3'!E1670),"")))))))))</f>
        <v/>
      </c>
      <c r="U1670" s="32" t="str">
        <f>IF($A$20=1,IF(UDDS!G1670="","",UDDS!G1670),IF($A$20=2,IF('FTP-75'!G1670="","",'FTP-75'!G1670),IF($A$20=3, IF('US06'!G1670="","",'US06'!G1670),IF($A$20=4, IF(NEDC!F1670="","", NEDC!F1670),IF($A$20=5, IF('JPN10-15'!F1670="","",'JPN10-15'!F1670),IF($A$20=6, IF(WLTC!G1670="","", WLTC!G1670),IF($A$20=7, IF('New Cycle 1'!F1670="","", 'New Cycle 1'!F1670),IF($A$20=8, IF('New Cycle 2'!F1670="","", 'New Cycle 2'!F1670),IF($A$20=9, IF('New Cycle 3'!F1670="","", 'New Cycle 3'!F1670),"")))))))))</f>
        <v/>
      </c>
    </row>
    <row r="1671" spans="16:21" x14ac:dyDescent="0.25">
      <c r="P1671" s="8" t="str">
        <f>IF($A$20=1,IF(UDDS!A1671="","",UDDS!A1671),IF($A$20=2,IF('FTP-75'!A1671="","",'FTP-75'!A1671),IF($A$20=3, IF('US06'!A1671="","",'US06'!A1671),IF($A$20=4, IF(NEDC!A1671="","", NEDC!A1671),IF($A$20=5, IF('JPN10-15'!A1671="","",'JPN10-15'!A1671),IF($A$20=6, IF(WLTC!B1671="","", WLTC!B1671),IF($A$20=7, IF('New Cycle 1'!A1671="","", 'New Cycle 1'!A1671),IF($A$20=8, IF('New Cycle 2'!A1671="","", 'New Cycle 3'!A1671),IF($A$20=9, IF('New Cycle 3'!A1671="","", 'New Cycle 3'!A1671),"")))))))))</f>
        <v/>
      </c>
      <c r="Q1671" s="32" t="str">
        <f>IF($A$20=1,IF(UDDS!C1671="","",UDDS!C1671),IF($A$20=2,IF('FTP-75'!C1671="","",'FTP-75'!C1671),IF($A$20=3, IF('US06'!C1671="","",'US06'!C1671),IF($A$20=4, IF(NEDC!B1671="","", NEDC!B1671),IF($A$20=5, IF('JPN10-15'!B1671="","",'JPN10-15'!B1671),IF($A$20=6, IF(WLTC!C1671="","", WLTC!C1671),IF($A$20=7, IF('New Cycle 1'!B1671="","", 'New Cycle 1'!B1671),IF($A$20=8, IF('New Cycle 2'!B1671="","", 'New Cycle 2'!B1671),IF($A$20=9, IF('New Cycle 3'!B1671="","", 'New Cycle 3'!B1671),"")))))))))</f>
        <v/>
      </c>
      <c r="R1671" s="32" t="str">
        <f>IF($A$20=1,IF(UDDS!D1671="","",UDDS!D1671),IF($A$20=2,IF('FTP-75'!D1671="","",'FTP-75'!D1671),IF($A$20=3, IF('US06'!D1671="","",'US06'!D1671),IF($A$20=4, IF(NEDC!C1671="","", NEDC!C1671),IF($A$20=5, IF('JPN10-15'!C1671="","",'JPN10-15'!C1671),IF($A$20=6, IF(WLTC!D1671="","", WLTC!D1671),IF($A$20=7, IF('New Cycle 1'!C1671="","", 'New Cycle 1'!C1671),IF($A$20=8, IF('New Cycle 2'!C1671="","", 'New Cycle 2'!C1671),IF($A$20=9, IF('New Cycle 3'!C1671="","", 'New Cycle 3'!C1671),"")))))))))</f>
        <v/>
      </c>
      <c r="S1671" s="32" t="str">
        <f>IF($A$20=1,IF(UDDS!E1671="","",UDDS!E1671),IF($A$20=2,IF('FTP-75'!E1671="","",'FTP-75'!E1671),IF($A$20=3, IF('US06'!E1671="","",'US06'!E1671),IF($A$20=4, IF(NEDC!D1671="","", NEDC!D1671),IF($A$20=5, IF('JPN10-15'!D1671="","",'JPN10-15'!D1671),IF($A$20=6, IF(WLTC!E1671="","", WLTC!E1671),IF($A$20=7, IF('New Cycle 1'!D1671="","", 'New Cycle 1'!D1671),IF($A$20=8, IF('New Cycle 2'!D1671="","", 'New Cycle 2'!D1671),IF($A$20=9, IF('New Cycle 3'!D1671="","", 'New Cycle 3'!D1671),"")))))))))</f>
        <v/>
      </c>
      <c r="T1671" s="32" t="str">
        <f>IF($A$20=1,IF(UDDS!F1671="","",UDDS!F1671),IF($A$20=2,IF('FTP-75'!F1671="","",'FTP-75'!F1671),IF($A$20=3, IF('US06'!F1671="","",'US06'!F1671),IF($A$20=4, IF(NEDC!E1671="","", NEDC!E1671),IF($A$20=5, IF('JPN10-15'!E1671="","",'JPN10-15'!E1671),IF($A$20=6, IF(WLTC!F1671="","", WLTC!F1671),IF($A$20=7, IF('New Cycle 1'!E1671="","", 'New Cycle 1'!E1671),IF($A$20=8, IF('New Cycle 2'!E1671="","", 'New Cycle 2'!E1671),IF($A$20=9, IF('New Cycle 3'!E1671="","", 'New Cycle 3'!E1671),"")))))))))</f>
        <v/>
      </c>
      <c r="U1671" s="32" t="str">
        <f>IF($A$20=1,IF(UDDS!G1671="","",UDDS!G1671),IF($A$20=2,IF('FTP-75'!G1671="","",'FTP-75'!G1671),IF($A$20=3, IF('US06'!G1671="","",'US06'!G1671),IF($A$20=4, IF(NEDC!F1671="","", NEDC!F1671),IF($A$20=5, IF('JPN10-15'!F1671="","",'JPN10-15'!F1671),IF($A$20=6, IF(WLTC!G1671="","", WLTC!G1671),IF($A$20=7, IF('New Cycle 1'!F1671="","", 'New Cycle 1'!F1671),IF($A$20=8, IF('New Cycle 2'!F1671="","", 'New Cycle 2'!F1671),IF($A$20=9, IF('New Cycle 3'!F1671="","", 'New Cycle 3'!F1671),"")))))))))</f>
        <v/>
      </c>
    </row>
    <row r="1672" spans="16:21" x14ac:dyDescent="0.25">
      <c r="P1672" s="8" t="str">
        <f>IF($A$20=1,IF(UDDS!A1672="","",UDDS!A1672),IF($A$20=2,IF('FTP-75'!A1672="","",'FTP-75'!A1672),IF($A$20=3, IF('US06'!A1672="","",'US06'!A1672),IF($A$20=4, IF(NEDC!A1672="","", NEDC!A1672),IF($A$20=5, IF('JPN10-15'!A1672="","",'JPN10-15'!A1672),IF($A$20=6, IF(WLTC!B1672="","", WLTC!B1672),IF($A$20=7, IF('New Cycle 1'!A1672="","", 'New Cycle 1'!A1672),IF($A$20=8, IF('New Cycle 2'!A1672="","", 'New Cycle 3'!A1672),IF($A$20=9, IF('New Cycle 3'!A1672="","", 'New Cycle 3'!A1672),"")))))))))</f>
        <v/>
      </c>
      <c r="Q1672" s="32" t="str">
        <f>IF($A$20=1,IF(UDDS!C1672="","",UDDS!C1672),IF($A$20=2,IF('FTP-75'!C1672="","",'FTP-75'!C1672),IF($A$20=3, IF('US06'!C1672="","",'US06'!C1672),IF($A$20=4, IF(NEDC!B1672="","", NEDC!B1672),IF($A$20=5, IF('JPN10-15'!B1672="","",'JPN10-15'!B1672),IF($A$20=6, IF(WLTC!C1672="","", WLTC!C1672),IF($A$20=7, IF('New Cycle 1'!B1672="","", 'New Cycle 1'!B1672),IF($A$20=8, IF('New Cycle 2'!B1672="","", 'New Cycle 2'!B1672),IF($A$20=9, IF('New Cycle 3'!B1672="","", 'New Cycle 3'!B1672),"")))))))))</f>
        <v/>
      </c>
      <c r="R1672" s="32" t="str">
        <f>IF($A$20=1,IF(UDDS!D1672="","",UDDS!D1672),IF($A$20=2,IF('FTP-75'!D1672="","",'FTP-75'!D1672),IF($A$20=3, IF('US06'!D1672="","",'US06'!D1672),IF($A$20=4, IF(NEDC!C1672="","", NEDC!C1672),IF($A$20=5, IF('JPN10-15'!C1672="","",'JPN10-15'!C1672),IF($A$20=6, IF(WLTC!D1672="","", WLTC!D1672),IF($A$20=7, IF('New Cycle 1'!C1672="","", 'New Cycle 1'!C1672),IF($A$20=8, IF('New Cycle 2'!C1672="","", 'New Cycle 2'!C1672),IF($A$20=9, IF('New Cycle 3'!C1672="","", 'New Cycle 3'!C1672),"")))))))))</f>
        <v/>
      </c>
      <c r="S1672" s="32" t="str">
        <f>IF($A$20=1,IF(UDDS!E1672="","",UDDS!E1672),IF($A$20=2,IF('FTP-75'!E1672="","",'FTP-75'!E1672),IF($A$20=3, IF('US06'!E1672="","",'US06'!E1672),IF($A$20=4, IF(NEDC!D1672="","", NEDC!D1672),IF($A$20=5, IF('JPN10-15'!D1672="","",'JPN10-15'!D1672),IF($A$20=6, IF(WLTC!E1672="","", WLTC!E1672),IF($A$20=7, IF('New Cycle 1'!D1672="","", 'New Cycle 1'!D1672),IF($A$20=8, IF('New Cycle 2'!D1672="","", 'New Cycle 2'!D1672),IF($A$20=9, IF('New Cycle 3'!D1672="","", 'New Cycle 3'!D1672),"")))))))))</f>
        <v/>
      </c>
      <c r="T1672" s="32" t="str">
        <f>IF($A$20=1,IF(UDDS!F1672="","",UDDS!F1672),IF($A$20=2,IF('FTP-75'!F1672="","",'FTP-75'!F1672),IF($A$20=3, IF('US06'!F1672="","",'US06'!F1672),IF($A$20=4, IF(NEDC!E1672="","", NEDC!E1672),IF($A$20=5, IF('JPN10-15'!E1672="","",'JPN10-15'!E1672),IF($A$20=6, IF(WLTC!F1672="","", WLTC!F1672),IF($A$20=7, IF('New Cycle 1'!E1672="","", 'New Cycle 1'!E1672),IF($A$20=8, IF('New Cycle 2'!E1672="","", 'New Cycle 2'!E1672),IF($A$20=9, IF('New Cycle 3'!E1672="","", 'New Cycle 3'!E1672),"")))))))))</f>
        <v/>
      </c>
      <c r="U1672" s="32" t="str">
        <f>IF($A$20=1,IF(UDDS!G1672="","",UDDS!G1672),IF($A$20=2,IF('FTP-75'!G1672="","",'FTP-75'!G1672),IF($A$20=3, IF('US06'!G1672="","",'US06'!G1672),IF($A$20=4, IF(NEDC!F1672="","", NEDC!F1672),IF($A$20=5, IF('JPN10-15'!F1672="","",'JPN10-15'!F1672),IF($A$20=6, IF(WLTC!G1672="","", WLTC!G1672),IF($A$20=7, IF('New Cycle 1'!F1672="","", 'New Cycle 1'!F1672),IF($A$20=8, IF('New Cycle 2'!F1672="","", 'New Cycle 2'!F1672),IF($A$20=9, IF('New Cycle 3'!F1672="","", 'New Cycle 3'!F1672),"")))))))))</f>
        <v/>
      </c>
    </row>
    <row r="1673" spans="16:21" x14ac:dyDescent="0.25">
      <c r="P1673" s="8" t="str">
        <f>IF($A$20=1,IF(UDDS!A1673="","",UDDS!A1673),IF($A$20=2,IF('FTP-75'!A1673="","",'FTP-75'!A1673),IF($A$20=3, IF('US06'!A1673="","",'US06'!A1673),IF($A$20=4, IF(NEDC!A1673="","", NEDC!A1673),IF($A$20=5, IF('JPN10-15'!A1673="","",'JPN10-15'!A1673),IF($A$20=6, IF(WLTC!B1673="","", WLTC!B1673),IF($A$20=7, IF('New Cycle 1'!A1673="","", 'New Cycle 1'!A1673),IF($A$20=8, IF('New Cycle 2'!A1673="","", 'New Cycle 3'!A1673),IF($A$20=9, IF('New Cycle 3'!A1673="","", 'New Cycle 3'!A1673),"")))))))))</f>
        <v/>
      </c>
      <c r="Q1673" s="32" t="str">
        <f>IF($A$20=1,IF(UDDS!C1673="","",UDDS!C1673),IF($A$20=2,IF('FTP-75'!C1673="","",'FTP-75'!C1673),IF($A$20=3, IF('US06'!C1673="","",'US06'!C1673),IF($A$20=4, IF(NEDC!B1673="","", NEDC!B1673),IF($A$20=5, IF('JPN10-15'!B1673="","",'JPN10-15'!B1673),IF($A$20=6, IF(WLTC!C1673="","", WLTC!C1673),IF($A$20=7, IF('New Cycle 1'!B1673="","", 'New Cycle 1'!B1673),IF($A$20=8, IF('New Cycle 2'!B1673="","", 'New Cycle 2'!B1673),IF($A$20=9, IF('New Cycle 3'!B1673="","", 'New Cycle 3'!B1673),"")))))))))</f>
        <v/>
      </c>
      <c r="R1673" s="32" t="str">
        <f>IF($A$20=1,IF(UDDS!D1673="","",UDDS!D1673),IF($A$20=2,IF('FTP-75'!D1673="","",'FTP-75'!D1673),IF($A$20=3, IF('US06'!D1673="","",'US06'!D1673),IF($A$20=4, IF(NEDC!C1673="","", NEDC!C1673),IF($A$20=5, IF('JPN10-15'!C1673="","",'JPN10-15'!C1673),IF($A$20=6, IF(WLTC!D1673="","", WLTC!D1673),IF($A$20=7, IF('New Cycle 1'!C1673="","", 'New Cycle 1'!C1673),IF($A$20=8, IF('New Cycle 2'!C1673="","", 'New Cycle 2'!C1673),IF($A$20=9, IF('New Cycle 3'!C1673="","", 'New Cycle 3'!C1673),"")))))))))</f>
        <v/>
      </c>
      <c r="S1673" s="32" t="str">
        <f>IF($A$20=1,IF(UDDS!E1673="","",UDDS!E1673),IF($A$20=2,IF('FTP-75'!E1673="","",'FTP-75'!E1673),IF($A$20=3, IF('US06'!E1673="","",'US06'!E1673),IF($A$20=4, IF(NEDC!D1673="","", NEDC!D1673),IF($A$20=5, IF('JPN10-15'!D1673="","",'JPN10-15'!D1673),IF($A$20=6, IF(WLTC!E1673="","", WLTC!E1673),IF($A$20=7, IF('New Cycle 1'!D1673="","", 'New Cycle 1'!D1673),IF($A$20=8, IF('New Cycle 2'!D1673="","", 'New Cycle 2'!D1673),IF($A$20=9, IF('New Cycle 3'!D1673="","", 'New Cycle 3'!D1673),"")))))))))</f>
        <v/>
      </c>
      <c r="T1673" s="32" t="str">
        <f>IF($A$20=1,IF(UDDS!F1673="","",UDDS!F1673),IF($A$20=2,IF('FTP-75'!F1673="","",'FTP-75'!F1673),IF($A$20=3, IF('US06'!F1673="","",'US06'!F1673),IF($A$20=4, IF(NEDC!E1673="","", NEDC!E1673),IF($A$20=5, IF('JPN10-15'!E1673="","",'JPN10-15'!E1673),IF($A$20=6, IF(WLTC!F1673="","", WLTC!F1673),IF($A$20=7, IF('New Cycle 1'!E1673="","", 'New Cycle 1'!E1673),IF($A$20=8, IF('New Cycle 2'!E1673="","", 'New Cycle 2'!E1673),IF($A$20=9, IF('New Cycle 3'!E1673="","", 'New Cycle 3'!E1673),"")))))))))</f>
        <v/>
      </c>
      <c r="U1673" s="32" t="str">
        <f>IF($A$20=1,IF(UDDS!G1673="","",UDDS!G1673),IF($A$20=2,IF('FTP-75'!G1673="","",'FTP-75'!G1673),IF($A$20=3, IF('US06'!G1673="","",'US06'!G1673),IF($A$20=4, IF(NEDC!F1673="","", NEDC!F1673),IF($A$20=5, IF('JPN10-15'!F1673="","",'JPN10-15'!F1673),IF($A$20=6, IF(WLTC!G1673="","", WLTC!G1673),IF($A$20=7, IF('New Cycle 1'!F1673="","", 'New Cycle 1'!F1673),IF($A$20=8, IF('New Cycle 2'!F1673="","", 'New Cycle 2'!F1673),IF($A$20=9, IF('New Cycle 3'!F1673="","", 'New Cycle 3'!F1673),"")))))))))</f>
        <v/>
      </c>
    </row>
    <row r="1674" spans="16:21" x14ac:dyDescent="0.25">
      <c r="P1674" s="8" t="str">
        <f>IF($A$20=1,IF(UDDS!A1674="","",UDDS!A1674),IF($A$20=2,IF('FTP-75'!A1674="","",'FTP-75'!A1674),IF($A$20=3, IF('US06'!A1674="","",'US06'!A1674),IF($A$20=4, IF(NEDC!A1674="","", NEDC!A1674),IF($A$20=5, IF('JPN10-15'!A1674="","",'JPN10-15'!A1674),IF($A$20=6, IF(WLTC!B1674="","", WLTC!B1674),IF($A$20=7, IF('New Cycle 1'!A1674="","", 'New Cycle 1'!A1674),IF($A$20=8, IF('New Cycle 2'!A1674="","", 'New Cycle 3'!A1674),IF($A$20=9, IF('New Cycle 3'!A1674="","", 'New Cycle 3'!A1674),"")))))))))</f>
        <v/>
      </c>
      <c r="Q1674" s="32" t="str">
        <f>IF($A$20=1,IF(UDDS!C1674="","",UDDS!C1674),IF($A$20=2,IF('FTP-75'!C1674="","",'FTP-75'!C1674),IF($A$20=3, IF('US06'!C1674="","",'US06'!C1674),IF($A$20=4, IF(NEDC!B1674="","", NEDC!B1674),IF($A$20=5, IF('JPN10-15'!B1674="","",'JPN10-15'!B1674),IF($A$20=6, IF(WLTC!C1674="","", WLTC!C1674),IF($A$20=7, IF('New Cycle 1'!B1674="","", 'New Cycle 1'!B1674),IF($A$20=8, IF('New Cycle 2'!B1674="","", 'New Cycle 2'!B1674),IF($A$20=9, IF('New Cycle 3'!B1674="","", 'New Cycle 3'!B1674),"")))))))))</f>
        <v/>
      </c>
      <c r="R1674" s="32" t="str">
        <f>IF($A$20=1,IF(UDDS!D1674="","",UDDS!D1674),IF($A$20=2,IF('FTP-75'!D1674="","",'FTP-75'!D1674),IF($A$20=3, IF('US06'!D1674="","",'US06'!D1674),IF($A$20=4, IF(NEDC!C1674="","", NEDC!C1674),IF($A$20=5, IF('JPN10-15'!C1674="","",'JPN10-15'!C1674),IF($A$20=6, IF(WLTC!D1674="","", WLTC!D1674),IF($A$20=7, IF('New Cycle 1'!C1674="","", 'New Cycle 1'!C1674),IF($A$20=8, IF('New Cycle 2'!C1674="","", 'New Cycle 2'!C1674),IF($A$20=9, IF('New Cycle 3'!C1674="","", 'New Cycle 3'!C1674),"")))))))))</f>
        <v/>
      </c>
      <c r="S1674" s="32" t="str">
        <f>IF($A$20=1,IF(UDDS!E1674="","",UDDS!E1674),IF($A$20=2,IF('FTP-75'!E1674="","",'FTP-75'!E1674),IF($A$20=3, IF('US06'!E1674="","",'US06'!E1674),IF($A$20=4, IF(NEDC!D1674="","", NEDC!D1674),IF($A$20=5, IF('JPN10-15'!D1674="","",'JPN10-15'!D1674),IF($A$20=6, IF(WLTC!E1674="","", WLTC!E1674),IF($A$20=7, IF('New Cycle 1'!D1674="","", 'New Cycle 1'!D1674),IF($A$20=8, IF('New Cycle 2'!D1674="","", 'New Cycle 2'!D1674),IF($A$20=9, IF('New Cycle 3'!D1674="","", 'New Cycle 3'!D1674),"")))))))))</f>
        <v/>
      </c>
      <c r="T1674" s="32" t="str">
        <f>IF($A$20=1,IF(UDDS!F1674="","",UDDS!F1674),IF($A$20=2,IF('FTP-75'!F1674="","",'FTP-75'!F1674),IF($A$20=3, IF('US06'!F1674="","",'US06'!F1674),IF($A$20=4, IF(NEDC!E1674="","", NEDC!E1674),IF($A$20=5, IF('JPN10-15'!E1674="","",'JPN10-15'!E1674),IF($A$20=6, IF(WLTC!F1674="","", WLTC!F1674),IF($A$20=7, IF('New Cycle 1'!E1674="","", 'New Cycle 1'!E1674),IF($A$20=8, IF('New Cycle 2'!E1674="","", 'New Cycle 2'!E1674),IF($A$20=9, IF('New Cycle 3'!E1674="","", 'New Cycle 3'!E1674),"")))))))))</f>
        <v/>
      </c>
      <c r="U1674" s="32" t="str">
        <f>IF($A$20=1,IF(UDDS!G1674="","",UDDS!G1674),IF($A$20=2,IF('FTP-75'!G1674="","",'FTP-75'!G1674),IF($A$20=3, IF('US06'!G1674="","",'US06'!G1674),IF($A$20=4, IF(NEDC!F1674="","", NEDC!F1674),IF($A$20=5, IF('JPN10-15'!F1674="","",'JPN10-15'!F1674),IF($A$20=6, IF(WLTC!G1674="","", WLTC!G1674),IF($A$20=7, IF('New Cycle 1'!F1674="","", 'New Cycle 1'!F1674),IF($A$20=8, IF('New Cycle 2'!F1674="","", 'New Cycle 2'!F1674),IF($A$20=9, IF('New Cycle 3'!F1674="","", 'New Cycle 3'!F1674),"")))))))))</f>
        <v/>
      </c>
    </row>
    <row r="1675" spans="16:21" x14ac:dyDescent="0.25">
      <c r="P1675" s="8" t="str">
        <f>IF($A$20=1,IF(UDDS!A1675="","",UDDS!A1675),IF($A$20=2,IF('FTP-75'!A1675="","",'FTP-75'!A1675),IF($A$20=3, IF('US06'!A1675="","",'US06'!A1675),IF($A$20=4, IF(NEDC!A1675="","", NEDC!A1675),IF($A$20=5, IF('JPN10-15'!A1675="","",'JPN10-15'!A1675),IF($A$20=6, IF(WLTC!B1675="","", WLTC!B1675),IF($A$20=7, IF('New Cycle 1'!A1675="","", 'New Cycle 1'!A1675),IF($A$20=8, IF('New Cycle 2'!A1675="","", 'New Cycle 3'!A1675),IF($A$20=9, IF('New Cycle 3'!A1675="","", 'New Cycle 3'!A1675),"")))))))))</f>
        <v/>
      </c>
      <c r="Q1675" s="32" t="str">
        <f>IF($A$20=1,IF(UDDS!C1675="","",UDDS!C1675),IF($A$20=2,IF('FTP-75'!C1675="","",'FTP-75'!C1675),IF($A$20=3, IF('US06'!C1675="","",'US06'!C1675),IF($A$20=4, IF(NEDC!B1675="","", NEDC!B1675),IF($A$20=5, IF('JPN10-15'!B1675="","",'JPN10-15'!B1675),IF($A$20=6, IF(WLTC!C1675="","", WLTC!C1675),IF($A$20=7, IF('New Cycle 1'!B1675="","", 'New Cycle 1'!B1675),IF($A$20=8, IF('New Cycle 2'!B1675="","", 'New Cycle 2'!B1675),IF($A$20=9, IF('New Cycle 3'!B1675="","", 'New Cycle 3'!B1675),"")))))))))</f>
        <v/>
      </c>
      <c r="R1675" s="32" t="str">
        <f>IF($A$20=1,IF(UDDS!D1675="","",UDDS!D1675),IF($A$20=2,IF('FTP-75'!D1675="","",'FTP-75'!D1675),IF($A$20=3, IF('US06'!D1675="","",'US06'!D1675),IF($A$20=4, IF(NEDC!C1675="","", NEDC!C1675),IF($A$20=5, IF('JPN10-15'!C1675="","",'JPN10-15'!C1675),IF($A$20=6, IF(WLTC!D1675="","", WLTC!D1675),IF($A$20=7, IF('New Cycle 1'!C1675="","", 'New Cycle 1'!C1675),IF($A$20=8, IF('New Cycle 2'!C1675="","", 'New Cycle 2'!C1675),IF($A$20=9, IF('New Cycle 3'!C1675="","", 'New Cycle 3'!C1675),"")))))))))</f>
        <v/>
      </c>
      <c r="S1675" s="32" t="str">
        <f>IF($A$20=1,IF(UDDS!E1675="","",UDDS!E1675),IF($A$20=2,IF('FTP-75'!E1675="","",'FTP-75'!E1675),IF($A$20=3, IF('US06'!E1675="","",'US06'!E1675),IF($A$20=4, IF(NEDC!D1675="","", NEDC!D1675),IF($A$20=5, IF('JPN10-15'!D1675="","",'JPN10-15'!D1675),IF($A$20=6, IF(WLTC!E1675="","", WLTC!E1675),IF($A$20=7, IF('New Cycle 1'!D1675="","", 'New Cycle 1'!D1675),IF($A$20=8, IF('New Cycle 2'!D1675="","", 'New Cycle 2'!D1675),IF($A$20=9, IF('New Cycle 3'!D1675="","", 'New Cycle 3'!D1675),"")))))))))</f>
        <v/>
      </c>
      <c r="T1675" s="32" t="str">
        <f>IF($A$20=1,IF(UDDS!F1675="","",UDDS!F1675),IF($A$20=2,IF('FTP-75'!F1675="","",'FTP-75'!F1675),IF($A$20=3, IF('US06'!F1675="","",'US06'!F1675),IF($A$20=4, IF(NEDC!E1675="","", NEDC!E1675),IF($A$20=5, IF('JPN10-15'!E1675="","",'JPN10-15'!E1675),IF($A$20=6, IF(WLTC!F1675="","", WLTC!F1675),IF($A$20=7, IF('New Cycle 1'!E1675="","", 'New Cycle 1'!E1675),IF($A$20=8, IF('New Cycle 2'!E1675="","", 'New Cycle 2'!E1675),IF($A$20=9, IF('New Cycle 3'!E1675="","", 'New Cycle 3'!E1675),"")))))))))</f>
        <v/>
      </c>
      <c r="U1675" s="32" t="str">
        <f>IF($A$20=1,IF(UDDS!G1675="","",UDDS!G1675),IF($A$20=2,IF('FTP-75'!G1675="","",'FTP-75'!G1675),IF($A$20=3, IF('US06'!G1675="","",'US06'!G1675),IF($A$20=4, IF(NEDC!F1675="","", NEDC!F1675),IF($A$20=5, IF('JPN10-15'!F1675="","",'JPN10-15'!F1675),IF($A$20=6, IF(WLTC!G1675="","", WLTC!G1675),IF($A$20=7, IF('New Cycle 1'!F1675="","", 'New Cycle 1'!F1675),IF($A$20=8, IF('New Cycle 2'!F1675="","", 'New Cycle 2'!F1675),IF($A$20=9, IF('New Cycle 3'!F1675="","", 'New Cycle 3'!F1675),"")))))))))</f>
        <v/>
      </c>
    </row>
    <row r="1676" spans="16:21" x14ac:dyDescent="0.25">
      <c r="P1676" s="8" t="str">
        <f>IF($A$20=1,IF(UDDS!A1676="","",UDDS!A1676),IF($A$20=2,IF('FTP-75'!A1676="","",'FTP-75'!A1676),IF($A$20=3, IF('US06'!A1676="","",'US06'!A1676),IF($A$20=4, IF(NEDC!A1676="","", NEDC!A1676),IF($A$20=5, IF('JPN10-15'!A1676="","",'JPN10-15'!A1676),IF($A$20=6, IF(WLTC!B1676="","", WLTC!B1676),IF($A$20=7, IF('New Cycle 1'!A1676="","", 'New Cycle 1'!A1676),IF($A$20=8, IF('New Cycle 2'!A1676="","", 'New Cycle 3'!A1676),IF($A$20=9, IF('New Cycle 3'!A1676="","", 'New Cycle 3'!A1676),"")))))))))</f>
        <v/>
      </c>
      <c r="Q1676" s="32" t="str">
        <f>IF($A$20=1,IF(UDDS!C1676="","",UDDS!C1676),IF($A$20=2,IF('FTP-75'!C1676="","",'FTP-75'!C1676),IF($A$20=3, IF('US06'!C1676="","",'US06'!C1676),IF($A$20=4, IF(NEDC!B1676="","", NEDC!B1676),IF($A$20=5, IF('JPN10-15'!B1676="","",'JPN10-15'!B1676),IF($A$20=6, IF(WLTC!C1676="","", WLTC!C1676),IF($A$20=7, IF('New Cycle 1'!B1676="","", 'New Cycle 1'!B1676),IF($A$20=8, IF('New Cycle 2'!B1676="","", 'New Cycle 2'!B1676),IF($A$20=9, IF('New Cycle 3'!B1676="","", 'New Cycle 3'!B1676),"")))))))))</f>
        <v/>
      </c>
      <c r="R1676" s="32" t="str">
        <f>IF($A$20=1,IF(UDDS!D1676="","",UDDS!D1676),IF($A$20=2,IF('FTP-75'!D1676="","",'FTP-75'!D1676),IF($A$20=3, IF('US06'!D1676="","",'US06'!D1676),IF($A$20=4, IF(NEDC!C1676="","", NEDC!C1676),IF($A$20=5, IF('JPN10-15'!C1676="","",'JPN10-15'!C1676),IF($A$20=6, IF(WLTC!D1676="","", WLTC!D1676),IF($A$20=7, IF('New Cycle 1'!C1676="","", 'New Cycle 1'!C1676),IF($A$20=8, IF('New Cycle 2'!C1676="","", 'New Cycle 2'!C1676),IF($A$20=9, IF('New Cycle 3'!C1676="","", 'New Cycle 3'!C1676),"")))))))))</f>
        <v/>
      </c>
      <c r="S1676" s="32" t="str">
        <f>IF($A$20=1,IF(UDDS!E1676="","",UDDS!E1676),IF($A$20=2,IF('FTP-75'!E1676="","",'FTP-75'!E1676),IF($A$20=3, IF('US06'!E1676="","",'US06'!E1676),IF($A$20=4, IF(NEDC!D1676="","", NEDC!D1676),IF($A$20=5, IF('JPN10-15'!D1676="","",'JPN10-15'!D1676),IF($A$20=6, IF(WLTC!E1676="","", WLTC!E1676),IF($A$20=7, IF('New Cycle 1'!D1676="","", 'New Cycle 1'!D1676),IF($A$20=8, IF('New Cycle 2'!D1676="","", 'New Cycle 2'!D1676),IF($A$20=9, IF('New Cycle 3'!D1676="","", 'New Cycle 3'!D1676),"")))))))))</f>
        <v/>
      </c>
      <c r="T1676" s="32" t="str">
        <f>IF($A$20=1,IF(UDDS!F1676="","",UDDS!F1676),IF($A$20=2,IF('FTP-75'!F1676="","",'FTP-75'!F1676),IF($A$20=3, IF('US06'!F1676="","",'US06'!F1676),IF($A$20=4, IF(NEDC!E1676="","", NEDC!E1676),IF($A$20=5, IF('JPN10-15'!E1676="","",'JPN10-15'!E1676),IF($A$20=6, IF(WLTC!F1676="","", WLTC!F1676),IF($A$20=7, IF('New Cycle 1'!E1676="","", 'New Cycle 1'!E1676),IF($A$20=8, IF('New Cycle 2'!E1676="","", 'New Cycle 2'!E1676),IF($A$20=9, IF('New Cycle 3'!E1676="","", 'New Cycle 3'!E1676),"")))))))))</f>
        <v/>
      </c>
      <c r="U1676" s="32" t="str">
        <f>IF($A$20=1,IF(UDDS!G1676="","",UDDS!G1676),IF($A$20=2,IF('FTP-75'!G1676="","",'FTP-75'!G1676),IF($A$20=3, IF('US06'!G1676="","",'US06'!G1676),IF($A$20=4, IF(NEDC!F1676="","", NEDC!F1676),IF($A$20=5, IF('JPN10-15'!F1676="","",'JPN10-15'!F1676),IF($A$20=6, IF(WLTC!G1676="","", WLTC!G1676),IF($A$20=7, IF('New Cycle 1'!F1676="","", 'New Cycle 1'!F1676),IF($A$20=8, IF('New Cycle 2'!F1676="","", 'New Cycle 2'!F1676),IF($A$20=9, IF('New Cycle 3'!F1676="","", 'New Cycle 3'!F1676),"")))))))))</f>
        <v/>
      </c>
    </row>
    <row r="1677" spans="16:21" x14ac:dyDescent="0.25">
      <c r="P1677" s="8" t="str">
        <f>IF($A$20=1,IF(UDDS!A1677="","",UDDS!A1677),IF($A$20=2,IF('FTP-75'!A1677="","",'FTP-75'!A1677),IF($A$20=3, IF('US06'!A1677="","",'US06'!A1677),IF($A$20=4, IF(NEDC!A1677="","", NEDC!A1677),IF($A$20=5, IF('JPN10-15'!A1677="","",'JPN10-15'!A1677),IF($A$20=6, IF(WLTC!B1677="","", WLTC!B1677),IF($A$20=7, IF('New Cycle 1'!A1677="","", 'New Cycle 1'!A1677),IF($A$20=8, IF('New Cycle 2'!A1677="","", 'New Cycle 3'!A1677),IF($A$20=9, IF('New Cycle 3'!A1677="","", 'New Cycle 3'!A1677),"")))))))))</f>
        <v/>
      </c>
      <c r="Q1677" s="32" t="str">
        <f>IF($A$20=1,IF(UDDS!C1677="","",UDDS!C1677),IF($A$20=2,IF('FTP-75'!C1677="","",'FTP-75'!C1677),IF($A$20=3, IF('US06'!C1677="","",'US06'!C1677),IF($A$20=4, IF(NEDC!B1677="","", NEDC!B1677),IF($A$20=5, IF('JPN10-15'!B1677="","",'JPN10-15'!B1677),IF($A$20=6, IF(WLTC!C1677="","", WLTC!C1677),IF($A$20=7, IF('New Cycle 1'!B1677="","", 'New Cycle 1'!B1677),IF($A$20=8, IF('New Cycle 2'!B1677="","", 'New Cycle 2'!B1677),IF($A$20=9, IF('New Cycle 3'!B1677="","", 'New Cycle 3'!B1677),"")))))))))</f>
        <v/>
      </c>
      <c r="R1677" s="32" t="str">
        <f>IF($A$20=1,IF(UDDS!D1677="","",UDDS!D1677),IF($A$20=2,IF('FTP-75'!D1677="","",'FTP-75'!D1677),IF($A$20=3, IF('US06'!D1677="","",'US06'!D1677),IF($A$20=4, IF(NEDC!C1677="","", NEDC!C1677),IF($A$20=5, IF('JPN10-15'!C1677="","",'JPN10-15'!C1677),IF($A$20=6, IF(WLTC!D1677="","", WLTC!D1677),IF($A$20=7, IF('New Cycle 1'!C1677="","", 'New Cycle 1'!C1677),IF($A$20=8, IF('New Cycle 2'!C1677="","", 'New Cycle 2'!C1677),IF($A$20=9, IF('New Cycle 3'!C1677="","", 'New Cycle 3'!C1677),"")))))))))</f>
        <v/>
      </c>
      <c r="S1677" s="32" t="str">
        <f>IF($A$20=1,IF(UDDS!E1677="","",UDDS!E1677),IF($A$20=2,IF('FTP-75'!E1677="","",'FTP-75'!E1677),IF($A$20=3, IF('US06'!E1677="","",'US06'!E1677),IF($A$20=4, IF(NEDC!D1677="","", NEDC!D1677),IF($A$20=5, IF('JPN10-15'!D1677="","",'JPN10-15'!D1677),IF($A$20=6, IF(WLTC!E1677="","", WLTC!E1677),IF($A$20=7, IF('New Cycle 1'!D1677="","", 'New Cycle 1'!D1677),IF($A$20=8, IF('New Cycle 2'!D1677="","", 'New Cycle 2'!D1677),IF($A$20=9, IF('New Cycle 3'!D1677="","", 'New Cycle 3'!D1677),"")))))))))</f>
        <v/>
      </c>
      <c r="T1677" s="32" t="str">
        <f>IF($A$20=1,IF(UDDS!F1677="","",UDDS!F1677),IF($A$20=2,IF('FTP-75'!F1677="","",'FTP-75'!F1677),IF($A$20=3, IF('US06'!F1677="","",'US06'!F1677),IF($A$20=4, IF(NEDC!E1677="","", NEDC!E1677),IF($A$20=5, IF('JPN10-15'!E1677="","",'JPN10-15'!E1677),IF($A$20=6, IF(WLTC!F1677="","", WLTC!F1677),IF($A$20=7, IF('New Cycle 1'!E1677="","", 'New Cycle 1'!E1677),IF($A$20=8, IF('New Cycle 2'!E1677="","", 'New Cycle 2'!E1677),IF($A$20=9, IF('New Cycle 3'!E1677="","", 'New Cycle 3'!E1677),"")))))))))</f>
        <v/>
      </c>
      <c r="U1677" s="32" t="str">
        <f>IF($A$20=1,IF(UDDS!G1677="","",UDDS!G1677),IF($A$20=2,IF('FTP-75'!G1677="","",'FTP-75'!G1677),IF($A$20=3, IF('US06'!G1677="","",'US06'!G1677),IF($A$20=4, IF(NEDC!F1677="","", NEDC!F1677),IF($A$20=5, IF('JPN10-15'!F1677="","",'JPN10-15'!F1677),IF($A$20=6, IF(WLTC!G1677="","", WLTC!G1677),IF($A$20=7, IF('New Cycle 1'!F1677="","", 'New Cycle 1'!F1677),IF($A$20=8, IF('New Cycle 2'!F1677="","", 'New Cycle 2'!F1677),IF($A$20=9, IF('New Cycle 3'!F1677="","", 'New Cycle 3'!F1677),"")))))))))</f>
        <v/>
      </c>
    </row>
    <row r="1678" spans="16:21" x14ac:dyDescent="0.25">
      <c r="P1678" s="8" t="str">
        <f>IF($A$20=1,IF(UDDS!A1678="","",UDDS!A1678),IF($A$20=2,IF('FTP-75'!A1678="","",'FTP-75'!A1678),IF($A$20=3, IF('US06'!A1678="","",'US06'!A1678),IF($A$20=4, IF(NEDC!A1678="","", NEDC!A1678),IF($A$20=5, IF('JPN10-15'!A1678="","",'JPN10-15'!A1678),IF($A$20=6, IF(WLTC!B1678="","", WLTC!B1678),IF($A$20=7, IF('New Cycle 1'!A1678="","", 'New Cycle 1'!A1678),IF($A$20=8, IF('New Cycle 2'!A1678="","", 'New Cycle 3'!A1678),IF($A$20=9, IF('New Cycle 3'!A1678="","", 'New Cycle 3'!A1678),"")))))))))</f>
        <v/>
      </c>
      <c r="Q1678" s="32" t="str">
        <f>IF($A$20=1,IF(UDDS!C1678="","",UDDS!C1678),IF($A$20=2,IF('FTP-75'!C1678="","",'FTP-75'!C1678),IF($A$20=3, IF('US06'!C1678="","",'US06'!C1678),IF($A$20=4, IF(NEDC!B1678="","", NEDC!B1678),IF($A$20=5, IF('JPN10-15'!B1678="","",'JPN10-15'!B1678),IF($A$20=6, IF(WLTC!C1678="","", WLTC!C1678),IF($A$20=7, IF('New Cycle 1'!B1678="","", 'New Cycle 1'!B1678),IF($A$20=8, IF('New Cycle 2'!B1678="","", 'New Cycle 2'!B1678),IF($A$20=9, IF('New Cycle 3'!B1678="","", 'New Cycle 3'!B1678),"")))))))))</f>
        <v/>
      </c>
      <c r="R1678" s="32" t="str">
        <f>IF($A$20=1,IF(UDDS!D1678="","",UDDS!D1678),IF($A$20=2,IF('FTP-75'!D1678="","",'FTP-75'!D1678),IF($A$20=3, IF('US06'!D1678="","",'US06'!D1678),IF($A$20=4, IF(NEDC!C1678="","", NEDC!C1678),IF($A$20=5, IF('JPN10-15'!C1678="","",'JPN10-15'!C1678),IF($A$20=6, IF(WLTC!D1678="","", WLTC!D1678),IF($A$20=7, IF('New Cycle 1'!C1678="","", 'New Cycle 1'!C1678),IF($A$20=8, IF('New Cycle 2'!C1678="","", 'New Cycle 2'!C1678),IF($A$20=9, IF('New Cycle 3'!C1678="","", 'New Cycle 3'!C1678),"")))))))))</f>
        <v/>
      </c>
      <c r="S1678" s="32" t="str">
        <f>IF($A$20=1,IF(UDDS!E1678="","",UDDS!E1678),IF($A$20=2,IF('FTP-75'!E1678="","",'FTP-75'!E1678),IF($A$20=3, IF('US06'!E1678="","",'US06'!E1678),IF($A$20=4, IF(NEDC!D1678="","", NEDC!D1678),IF($A$20=5, IF('JPN10-15'!D1678="","",'JPN10-15'!D1678),IF($A$20=6, IF(WLTC!E1678="","", WLTC!E1678),IF($A$20=7, IF('New Cycle 1'!D1678="","", 'New Cycle 1'!D1678),IF($A$20=8, IF('New Cycle 2'!D1678="","", 'New Cycle 2'!D1678),IF($A$20=9, IF('New Cycle 3'!D1678="","", 'New Cycle 3'!D1678),"")))))))))</f>
        <v/>
      </c>
      <c r="T1678" s="32" t="str">
        <f>IF($A$20=1,IF(UDDS!F1678="","",UDDS!F1678),IF($A$20=2,IF('FTP-75'!F1678="","",'FTP-75'!F1678),IF($A$20=3, IF('US06'!F1678="","",'US06'!F1678),IF($A$20=4, IF(NEDC!E1678="","", NEDC!E1678),IF($A$20=5, IF('JPN10-15'!E1678="","",'JPN10-15'!E1678),IF($A$20=6, IF(WLTC!F1678="","", WLTC!F1678),IF($A$20=7, IF('New Cycle 1'!E1678="","", 'New Cycle 1'!E1678),IF($A$20=8, IF('New Cycle 2'!E1678="","", 'New Cycle 2'!E1678),IF($A$20=9, IF('New Cycle 3'!E1678="","", 'New Cycle 3'!E1678),"")))))))))</f>
        <v/>
      </c>
      <c r="U1678" s="32" t="str">
        <f>IF($A$20=1,IF(UDDS!G1678="","",UDDS!G1678),IF($A$20=2,IF('FTP-75'!G1678="","",'FTP-75'!G1678),IF($A$20=3, IF('US06'!G1678="","",'US06'!G1678),IF($A$20=4, IF(NEDC!F1678="","", NEDC!F1678),IF($A$20=5, IF('JPN10-15'!F1678="","",'JPN10-15'!F1678),IF($A$20=6, IF(WLTC!G1678="","", WLTC!G1678),IF($A$20=7, IF('New Cycle 1'!F1678="","", 'New Cycle 1'!F1678),IF($A$20=8, IF('New Cycle 2'!F1678="","", 'New Cycle 2'!F1678),IF($A$20=9, IF('New Cycle 3'!F1678="","", 'New Cycle 3'!F1678),"")))))))))</f>
        <v/>
      </c>
    </row>
    <row r="1679" spans="16:21" x14ac:dyDescent="0.25">
      <c r="P1679" s="8" t="str">
        <f>IF($A$20=1,IF(UDDS!A1679="","",UDDS!A1679),IF($A$20=2,IF('FTP-75'!A1679="","",'FTP-75'!A1679),IF($A$20=3, IF('US06'!A1679="","",'US06'!A1679),IF($A$20=4, IF(NEDC!A1679="","", NEDC!A1679),IF($A$20=5, IF('JPN10-15'!A1679="","",'JPN10-15'!A1679),IF($A$20=6, IF(WLTC!B1679="","", WLTC!B1679),IF($A$20=7, IF('New Cycle 1'!A1679="","", 'New Cycle 1'!A1679),IF($A$20=8, IF('New Cycle 2'!A1679="","", 'New Cycle 3'!A1679),IF($A$20=9, IF('New Cycle 3'!A1679="","", 'New Cycle 3'!A1679),"")))))))))</f>
        <v/>
      </c>
      <c r="Q1679" s="32" t="str">
        <f>IF($A$20=1,IF(UDDS!C1679="","",UDDS!C1679),IF($A$20=2,IF('FTP-75'!C1679="","",'FTP-75'!C1679),IF($A$20=3, IF('US06'!C1679="","",'US06'!C1679),IF($A$20=4, IF(NEDC!B1679="","", NEDC!B1679),IF($A$20=5, IF('JPN10-15'!B1679="","",'JPN10-15'!B1679),IF($A$20=6, IF(WLTC!C1679="","", WLTC!C1679),IF($A$20=7, IF('New Cycle 1'!B1679="","", 'New Cycle 1'!B1679),IF($A$20=8, IF('New Cycle 2'!B1679="","", 'New Cycle 2'!B1679),IF($A$20=9, IF('New Cycle 3'!B1679="","", 'New Cycle 3'!B1679),"")))))))))</f>
        <v/>
      </c>
      <c r="R1679" s="32" t="str">
        <f>IF($A$20=1,IF(UDDS!D1679="","",UDDS!D1679),IF($A$20=2,IF('FTP-75'!D1679="","",'FTP-75'!D1679),IF($A$20=3, IF('US06'!D1679="","",'US06'!D1679),IF($A$20=4, IF(NEDC!C1679="","", NEDC!C1679),IF($A$20=5, IF('JPN10-15'!C1679="","",'JPN10-15'!C1679),IF($A$20=6, IF(WLTC!D1679="","", WLTC!D1679),IF($A$20=7, IF('New Cycle 1'!C1679="","", 'New Cycle 1'!C1679),IF($A$20=8, IF('New Cycle 2'!C1679="","", 'New Cycle 2'!C1679),IF($A$20=9, IF('New Cycle 3'!C1679="","", 'New Cycle 3'!C1679),"")))))))))</f>
        <v/>
      </c>
      <c r="S1679" s="32" t="str">
        <f>IF($A$20=1,IF(UDDS!E1679="","",UDDS!E1679),IF($A$20=2,IF('FTP-75'!E1679="","",'FTP-75'!E1679),IF($A$20=3, IF('US06'!E1679="","",'US06'!E1679),IF($A$20=4, IF(NEDC!D1679="","", NEDC!D1679),IF($A$20=5, IF('JPN10-15'!D1679="","",'JPN10-15'!D1679),IF($A$20=6, IF(WLTC!E1679="","", WLTC!E1679),IF($A$20=7, IF('New Cycle 1'!D1679="","", 'New Cycle 1'!D1679),IF($A$20=8, IF('New Cycle 2'!D1679="","", 'New Cycle 2'!D1679),IF($A$20=9, IF('New Cycle 3'!D1679="","", 'New Cycle 3'!D1679),"")))))))))</f>
        <v/>
      </c>
      <c r="T1679" s="32" t="str">
        <f>IF($A$20=1,IF(UDDS!F1679="","",UDDS!F1679),IF($A$20=2,IF('FTP-75'!F1679="","",'FTP-75'!F1679),IF($A$20=3, IF('US06'!F1679="","",'US06'!F1679),IF($A$20=4, IF(NEDC!E1679="","", NEDC!E1679),IF($A$20=5, IF('JPN10-15'!E1679="","",'JPN10-15'!E1679),IF($A$20=6, IF(WLTC!F1679="","", WLTC!F1679),IF($A$20=7, IF('New Cycle 1'!E1679="","", 'New Cycle 1'!E1679),IF($A$20=8, IF('New Cycle 2'!E1679="","", 'New Cycle 2'!E1679),IF($A$20=9, IF('New Cycle 3'!E1679="","", 'New Cycle 3'!E1679),"")))))))))</f>
        <v/>
      </c>
      <c r="U1679" s="32" t="str">
        <f>IF($A$20=1,IF(UDDS!G1679="","",UDDS!G1679),IF($A$20=2,IF('FTP-75'!G1679="","",'FTP-75'!G1679),IF($A$20=3, IF('US06'!G1679="","",'US06'!G1679),IF($A$20=4, IF(NEDC!F1679="","", NEDC!F1679),IF($A$20=5, IF('JPN10-15'!F1679="","",'JPN10-15'!F1679),IF($A$20=6, IF(WLTC!G1679="","", WLTC!G1679),IF($A$20=7, IF('New Cycle 1'!F1679="","", 'New Cycle 1'!F1679),IF($A$20=8, IF('New Cycle 2'!F1679="","", 'New Cycle 2'!F1679),IF($A$20=9, IF('New Cycle 3'!F1679="","", 'New Cycle 3'!F1679),"")))))))))</f>
        <v/>
      </c>
    </row>
    <row r="1680" spans="16:21" x14ac:dyDescent="0.25">
      <c r="P1680" s="8" t="str">
        <f>IF($A$20=1,IF(UDDS!A1680="","",UDDS!A1680),IF($A$20=2,IF('FTP-75'!A1680="","",'FTP-75'!A1680),IF($A$20=3, IF('US06'!A1680="","",'US06'!A1680),IF($A$20=4, IF(NEDC!A1680="","", NEDC!A1680),IF($A$20=5, IF('JPN10-15'!A1680="","",'JPN10-15'!A1680),IF($A$20=6, IF(WLTC!B1680="","", WLTC!B1680),IF($A$20=7, IF('New Cycle 1'!A1680="","", 'New Cycle 1'!A1680),IF($A$20=8, IF('New Cycle 2'!A1680="","", 'New Cycle 3'!A1680),IF($A$20=9, IF('New Cycle 3'!A1680="","", 'New Cycle 3'!A1680),"")))))))))</f>
        <v/>
      </c>
      <c r="Q1680" s="32" t="str">
        <f>IF($A$20=1,IF(UDDS!C1680="","",UDDS!C1680),IF($A$20=2,IF('FTP-75'!C1680="","",'FTP-75'!C1680),IF($A$20=3, IF('US06'!C1680="","",'US06'!C1680),IF($A$20=4, IF(NEDC!B1680="","", NEDC!B1680),IF($A$20=5, IF('JPN10-15'!B1680="","",'JPN10-15'!B1680),IF($A$20=6, IF(WLTC!C1680="","", WLTC!C1680),IF($A$20=7, IF('New Cycle 1'!B1680="","", 'New Cycle 1'!B1680),IF($A$20=8, IF('New Cycle 2'!B1680="","", 'New Cycle 2'!B1680),IF($A$20=9, IF('New Cycle 3'!B1680="","", 'New Cycle 3'!B1680),"")))))))))</f>
        <v/>
      </c>
      <c r="R1680" s="32" t="str">
        <f>IF($A$20=1,IF(UDDS!D1680="","",UDDS!D1680),IF($A$20=2,IF('FTP-75'!D1680="","",'FTP-75'!D1680),IF($A$20=3, IF('US06'!D1680="","",'US06'!D1680),IF($A$20=4, IF(NEDC!C1680="","", NEDC!C1680),IF($A$20=5, IF('JPN10-15'!C1680="","",'JPN10-15'!C1680),IF($A$20=6, IF(WLTC!D1680="","", WLTC!D1680),IF($A$20=7, IF('New Cycle 1'!C1680="","", 'New Cycle 1'!C1680),IF($A$20=8, IF('New Cycle 2'!C1680="","", 'New Cycle 2'!C1680),IF($A$20=9, IF('New Cycle 3'!C1680="","", 'New Cycle 3'!C1680),"")))))))))</f>
        <v/>
      </c>
      <c r="S1680" s="32" t="str">
        <f>IF($A$20=1,IF(UDDS!E1680="","",UDDS!E1680),IF($A$20=2,IF('FTP-75'!E1680="","",'FTP-75'!E1680),IF($A$20=3, IF('US06'!E1680="","",'US06'!E1680),IF($A$20=4, IF(NEDC!D1680="","", NEDC!D1680),IF($A$20=5, IF('JPN10-15'!D1680="","",'JPN10-15'!D1680),IF($A$20=6, IF(WLTC!E1680="","", WLTC!E1680),IF($A$20=7, IF('New Cycle 1'!D1680="","", 'New Cycle 1'!D1680),IF($A$20=8, IF('New Cycle 2'!D1680="","", 'New Cycle 2'!D1680),IF($A$20=9, IF('New Cycle 3'!D1680="","", 'New Cycle 3'!D1680),"")))))))))</f>
        <v/>
      </c>
      <c r="T1680" s="32" t="str">
        <f>IF($A$20=1,IF(UDDS!F1680="","",UDDS!F1680),IF($A$20=2,IF('FTP-75'!F1680="","",'FTP-75'!F1680),IF($A$20=3, IF('US06'!F1680="","",'US06'!F1680),IF($A$20=4, IF(NEDC!E1680="","", NEDC!E1680),IF($A$20=5, IF('JPN10-15'!E1680="","",'JPN10-15'!E1680),IF($A$20=6, IF(WLTC!F1680="","", WLTC!F1680),IF($A$20=7, IF('New Cycle 1'!E1680="","", 'New Cycle 1'!E1680),IF($A$20=8, IF('New Cycle 2'!E1680="","", 'New Cycle 2'!E1680),IF($A$20=9, IF('New Cycle 3'!E1680="","", 'New Cycle 3'!E1680),"")))))))))</f>
        <v/>
      </c>
      <c r="U1680" s="32" t="str">
        <f>IF($A$20=1,IF(UDDS!G1680="","",UDDS!G1680),IF($A$20=2,IF('FTP-75'!G1680="","",'FTP-75'!G1680),IF($A$20=3, IF('US06'!G1680="","",'US06'!G1680),IF($A$20=4, IF(NEDC!F1680="","", NEDC!F1680),IF($A$20=5, IF('JPN10-15'!F1680="","",'JPN10-15'!F1680),IF($A$20=6, IF(WLTC!G1680="","", WLTC!G1680),IF($A$20=7, IF('New Cycle 1'!F1680="","", 'New Cycle 1'!F1680),IF($A$20=8, IF('New Cycle 2'!F1680="","", 'New Cycle 2'!F1680),IF($A$20=9, IF('New Cycle 3'!F1680="","", 'New Cycle 3'!F1680),"")))))))))</f>
        <v/>
      </c>
    </row>
    <row r="1681" spans="16:21" x14ac:dyDescent="0.25">
      <c r="P1681" s="8" t="str">
        <f>IF($A$20=1,IF(UDDS!A1681="","",UDDS!A1681),IF($A$20=2,IF('FTP-75'!A1681="","",'FTP-75'!A1681),IF($A$20=3, IF('US06'!A1681="","",'US06'!A1681),IF($A$20=4, IF(NEDC!A1681="","", NEDC!A1681),IF($A$20=5, IF('JPN10-15'!A1681="","",'JPN10-15'!A1681),IF($A$20=6, IF(WLTC!B1681="","", WLTC!B1681),IF($A$20=7, IF('New Cycle 1'!A1681="","", 'New Cycle 1'!A1681),IF($A$20=8, IF('New Cycle 2'!A1681="","", 'New Cycle 3'!A1681),IF($A$20=9, IF('New Cycle 3'!A1681="","", 'New Cycle 3'!A1681),"")))))))))</f>
        <v/>
      </c>
      <c r="Q1681" s="32" t="str">
        <f>IF($A$20=1,IF(UDDS!C1681="","",UDDS!C1681),IF($A$20=2,IF('FTP-75'!C1681="","",'FTP-75'!C1681),IF($A$20=3, IF('US06'!C1681="","",'US06'!C1681),IF($A$20=4, IF(NEDC!B1681="","", NEDC!B1681),IF($A$20=5, IF('JPN10-15'!B1681="","",'JPN10-15'!B1681),IF($A$20=6, IF(WLTC!C1681="","", WLTC!C1681),IF($A$20=7, IF('New Cycle 1'!B1681="","", 'New Cycle 1'!B1681),IF($A$20=8, IF('New Cycle 2'!B1681="","", 'New Cycle 2'!B1681),IF($A$20=9, IF('New Cycle 3'!B1681="","", 'New Cycle 3'!B1681),"")))))))))</f>
        <v/>
      </c>
      <c r="R1681" s="32" t="str">
        <f>IF($A$20=1,IF(UDDS!D1681="","",UDDS!D1681),IF($A$20=2,IF('FTP-75'!D1681="","",'FTP-75'!D1681),IF($A$20=3, IF('US06'!D1681="","",'US06'!D1681),IF($A$20=4, IF(NEDC!C1681="","", NEDC!C1681),IF($A$20=5, IF('JPN10-15'!C1681="","",'JPN10-15'!C1681),IF($A$20=6, IF(WLTC!D1681="","", WLTC!D1681),IF($A$20=7, IF('New Cycle 1'!C1681="","", 'New Cycle 1'!C1681),IF($A$20=8, IF('New Cycle 2'!C1681="","", 'New Cycle 2'!C1681),IF($A$20=9, IF('New Cycle 3'!C1681="","", 'New Cycle 3'!C1681),"")))))))))</f>
        <v/>
      </c>
      <c r="S1681" s="32" t="str">
        <f>IF($A$20=1,IF(UDDS!E1681="","",UDDS!E1681),IF($A$20=2,IF('FTP-75'!E1681="","",'FTP-75'!E1681),IF($A$20=3, IF('US06'!E1681="","",'US06'!E1681),IF($A$20=4, IF(NEDC!D1681="","", NEDC!D1681),IF($A$20=5, IF('JPN10-15'!D1681="","",'JPN10-15'!D1681),IF($A$20=6, IF(WLTC!E1681="","", WLTC!E1681),IF($A$20=7, IF('New Cycle 1'!D1681="","", 'New Cycle 1'!D1681),IF($A$20=8, IF('New Cycle 2'!D1681="","", 'New Cycle 2'!D1681),IF($A$20=9, IF('New Cycle 3'!D1681="","", 'New Cycle 3'!D1681),"")))))))))</f>
        <v/>
      </c>
      <c r="T1681" s="32" t="str">
        <f>IF($A$20=1,IF(UDDS!F1681="","",UDDS!F1681),IF($A$20=2,IF('FTP-75'!F1681="","",'FTP-75'!F1681),IF($A$20=3, IF('US06'!F1681="","",'US06'!F1681),IF($A$20=4, IF(NEDC!E1681="","", NEDC!E1681),IF($A$20=5, IF('JPN10-15'!E1681="","",'JPN10-15'!E1681),IF($A$20=6, IF(WLTC!F1681="","", WLTC!F1681),IF($A$20=7, IF('New Cycle 1'!E1681="","", 'New Cycle 1'!E1681),IF($A$20=8, IF('New Cycle 2'!E1681="","", 'New Cycle 2'!E1681),IF($A$20=9, IF('New Cycle 3'!E1681="","", 'New Cycle 3'!E1681),"")))))))))</f>
        <v/>
      </c>
      <c r="U1681" s="32" t="str">
        <f>IF($A$20=1,IF(UDDS!G1681="","",UDDS!G1681),IF($A$20=2,IF('FTP-75'!G1681="","",'FTP-75'!G1681),IF($A$20=3, IF('US06'!G1681="","",'US06'!G1681),IF($A$20=4, IF(NEDC!F1681="","", NEDC!F1681),IF($A$20=5, IF('JPN10-15'!F1681="","",'JPN10-15'!F1681),IF($A$20=6, IF(WLTC!G1681="","", WLTC!G1681),IF($A$20=7, IF('New Cycle 1'!F1681="","", 'New Cycle 1'!F1681),IF($A$20=8, IF('New Cycle 2'!F1681="","", 'New Cycle 2'!F1681),IF($A$20=9, IF('New Cycle 3'!F1681="","", 'New Cycle 3'!F1681),"")))))))))</f>
        <v/>
      </c>
    </row>
    <row r="1682" spans="16:21" x14ac:dyDescent="0.25">
      <c r="P1682" s="8" t="str">
        <f>IF($A$20=1,IF(UDDS!A1682="","",UDDS!A1682),IF($A$20=2,IF('FTP-75'!A1682="","",'FTP-75'!A1682),IF($A$20=3, IF('US06'!A1682="","",'US06'!A1682),IF($A$20=4, IF(NEDC!A1682="","", NEDC!A1682),IF($A$20=5, IF('JPN10-15'!A1682="","",'JPN10-15'!A1682),IF($A$20=6, IF(WLTC!B1682="","", WLTC!B1682),IF($A$20=7, IF('New Cycle 1'!A1682="","", 'New Cycle 1'!A1682),IF($A$20=8, IF('New Cycle 2'!A1682="","", 'New Cycle 3'!A1682),IF($A$20=9, IF('New Cycle 3'!A1682="","", 'New Cycle 3'!A1682),"")))))))))</f>
        <v/>
      </c>
      <c r="Q1682" s="32" t="str">
        <f>IF($A$20=1,IF(UDDS!C1682="","",UDDS!C1682),IF($A$20=2,IF('FTP-75'!C1682="","",'FTP-75'!C1682),IF($A$20=3, IF('US06'!C1682="","",'US06'!C1682),IF($A$20=4, IF(NEDC!B1682="","", NEDC!B1682),IF($A$20=5, IF('JPN10-15'!B1682="","",'JPN10-15'!B1682),IF($A$20=6, IF(WLTC!C1682="","", WLTC!C1682),IF($A$20=7, IF('New Cycle 1'!B1682="","", 'New Cycle 1'!B1682),IF($A$20=8, IF('New Cycle 2'!B1682="","", 'New Cycle 2'!B1682),IF($A$20=9, IF('New Cycle 3'!B1682="","", 'New Cycle 3'!B1682),"")))))))))</f>
        <v/>
      </c>
      <c r="R1682" s="32" t="str">
        <f>IF($A$20=1,IF(UDDS!D1682="","",UDDS!D1682),IF($A$20=2,IF('FTP-75'!D1682="","",'FTP-75'!D1682),IF($A$20=3, IF('US06'!D1682="","",'US06'!D1682),IF($A$20=4, IF(NEDC!C1682="","", NEDC!C1682),IF($A$20=5, IF('JPN10-15'!C1682="","",'JPN10-15'!C1682),IF($A$20=6, IF(WLTC!D1682="","", WLTC!D1682),IF($A$20=7, IF('New Cycle 1'!C1682="","", 'New Cycle 1'!C1682),IF($A$20=8, IF('New Cycle 2'!C1682="","", 'New Cycle 2'!C1682),IF($A$20=9, IF('New Cycle 3'!C1682="","", 'New Cycle 3'!C1682),"")))))))))</f>
        <v/>
      </c>
      <c r="S1682" s="32" t="str">
        <f>IF($A$20=1,IF(UDDS!E1682="","",UDDS!E1682),IF($A$20=2,IF('FTP-75'!E1682="","",'FTP-75'!E1682),IF($A$20=3, IF('US06'!E1682="","",'US06'!E1682),IF($A$20=4, IF(NEDC!D1682="","", NEDC!D1682),IF($A$20=5, IF('JPN10-15'!D1682="","",'JPN10-15'!D1682),IF($A$20=6, IF(WLTC!E1682="","", WLTC!E1682),IF($A$20=7, IF('New Cycle 1'!D1682="","", 'New Cycle 1'!D1682),IF($A$20=8, IF('New Cycle 2'!D1682="","", 'New Cycle 2'!D1682),IF($A$20=9, IF('New Cycle 3'!D1682="","", 'New Cycle 3'!D1682),"")))))))))</f>
        <v/>
      </c>
      <c r="T1682" s="32" t="str">
        <f>IF($A$20=1,IF(UDDS!F1682="","",UDDS!F1682),IF($A$20=2,IF('FTP-75'!F1682="","",'FTP-75'!F1682),IF($A$20=3, IF('US06'!F1682="","",'US06'!F1682),IF($A$20=4, IF(NEDC!E1682="","", NEDC!E1682),IF($A$20=5, IF('JPN10-15'!E1682="","",'JPN10-15'!E1682),IF($A$20=6, IF(WLTC!F1682="","", WLTC!F1682),IF($A$20=7, IF('New Cycle 1'!E1682="","", 'New Cycle 1'!E1682),IF($A$20=8, IF('New Cycle 2'!E1682="","", 'New Cycle 2'!E1682),IF($A$20=9, IF('New Cycle 3'!E1682="","", 'New Cycle 3'!E1682),"")))))))))</f>
        <v/>
      </c>
      <c r="U1682" s="32" t="str">
        <f>IF($A$20=1,IF(UDDS!G1682="","",UDDS!G1682),IF($A$20=2,IF('FTP-75'!G1682="","",'FTP-75'!G1682),IF($A$20=3, IF('US06'!G1682="","",'US06'!G1682),IF($A$20=4, IF(NEDC!F1682="","", NEDC!F1682),IF($A$20=5, IF('JPN10-15'!F1682="","",'JPN10-15'!F1682),IF($A$20=6, IF(WLTC!G1682="","", WLTC!G1682),IF($A$20=7, IF('New Cycle 1'!F1682="","", 'New Cycle 1'!F1682),IF($A$20=8, IF('New Cycle 2'!F1682="","", 'New Cycle 2'!F1682),IF($A$20=9, IF('New Cycle 3'!F1682="","", 'New Cycle 3'!F1682),"")))))))))</f>
        <v/>
      </c>
    </row>
    <row r="1683" spans="16:21" x14ac:dyDescent="0.25">
      <c r="P1683" s="8" t="str">
        <f>IF($A$20=1,IF(UDDS!A1683="","",UDDS!A1683),IF($A$20=2,IF('FTP-75'!A1683="","",'FTP-75'!A1683),IF($A$20=3, IF('US06'!A1683="","",'US06'!A1683),IF($A$20=4, IF(NEDC!A1683="","", NEDC!A1683),IF($A$20=5, IF('JPN10-15'!A1683="","",'JPN10-15'!A1683),IF($A$20=6, IF(WLTC!B1683="","", WLTC!B1683),IF($A$20=7, IF('New Cycle 1'!A1683="","", 'New Cycle 1'!A1683),IF($A$20=8, IF('New Cycle 2'!A1683="","", 'New Cycle 3'!A1683),IF($A$20=9, IF('New Cycle 3'!A1683="","", 'New Cycle 3'!A1683),"")))))))))</f>
        <v/>
      </c>
      <c r="Q1683" s="32" t="str">
        <f>IF($A$20=1,IF(UDDS!C1683="","",UDDS!C1683),IF($A$20=2,IF('FTP-75'!C1683="","",'FTP-75'!C1683),IF($A$20=3, IF('US06'!C1683="","",'US06'!C1683),IF($A$20=4, IF(NEDC!B1683="","", NEDC!B1683),IF($A$20=5, IF('JPN10-15'!B1683="","",'JPN10-15'!B1683),IF($A$20=6, IF(WLTC!C1683="","", WLTC!C1683),IF($A$20=7, IF('New Cycle 1'!B1683="","", 'New Cycle 1'!B1683),IF($A$20=8, IF('New Cycle 2'!B1683="","", 'New Cycle 2'!B1683),IF($A$20=9, IF('New Cycle 3'!B1683="","", 'New Cycle 3'!B1683),"")))))))))</f>
        <v/>
      </c>
      <c r="R1683" s="32" t="str">
        <f>IF($A$20=1,IF(UDDS!D1683="","",UDDS!D1683),IF($A$20=2,IF('FTP-75'!D1683="","",'FTP-75'!D1683),IF($A$20=3, IF('US06'!D1683="","",'US06'!D1683),IF($A$20=4, IF(NEDC!C1683="","", NEDC!C1683),IF($A$20=5, IF('JPN10-15'!C1683="","",'JPN10-15'!C1683),IF($A$20=6, IF(WLTC!D1683="","", WLTC!D1683),IF($A$20=7, IF('New Cycle 1'!C1683="","", 'New Cycle 1'!C1683),IF($A$20=8, IF('New Cycle 2'!C1683="","", 'New Cycle 2'!C1683),IF($A$20=9, IF('New Cycle 3'!C1683="","", 'New Cycle 3'!C1683),"")))))))))</f>
        <v/>
      </c>
      <c r="S1683" s="32" t="str">
        <f>IF($A$20=1,IF(UDDS!E1683="","",UDDS!E1683),IF($A$20=2,IF('FTP-75'!E1683="","",'FTP-75'!E1683),IF($A$20=3, IF('US06'!E1683="","",'US06'!E1683),IF($A$20=4, IF(NEDC!D1683="","", NEDC!D1683),IF($A$20=5, IF('JPN10-15'!D1683="","",'JPN10-15'!D1683),IF($A$20=6, IF(WLTC!E1683="","", WLTC!E1683),IF($A$20=7, IF('New Cycle 1'!D1683="","", 'New Cycle 1'!D1683),IF($A$20=8, IF('New Cycle 2'!D1683="","", 'New Cycle 2'!D1683),IF($A$20=9, IF('New Cycle 3'!D1683="","", 'New Cycle 3'!D1683),"")))))))))</f>
        <v/>
      </c>
      <c r="T1683" s="32" t="str">
        <f>IF($A$20=1,IF(UDDS!F1683="","",UDDS!F1683),IF($A$20=2,IF('FTP-75'!F1683="","",'FTP-75'!F1683),IF($A$20=3, IF('US06'!F1683="","",'US06'!F1683),IF($A$20=4, IF(NEDC!E1683="","", NEDC!E1683),IF($A$20=5, IF('JPN10-15'!E1683="","",'JPN10-15'!E1683),IF($A$20=6, IF(WLTC!F1683="","", WLTC!F1683),IF($A$20=7, IF('New Cycle 1'!E1683="","", 'New Cycle 1'!E1683),IF($A$20=8, IF('New Cycle 2'!E1683="","", 'New Cycle 2'!E1683),IF($A$20=9, IF('New Cycle 3'!E1683="","", 'New Cycle 3'!E1683),"")))))))))</f>
        <v/>
      </c>
      <c r="U1683" s="32" t="str">
        <f>IF($A$20=1,IF(UDDS!G1683="","",UDDS!G1683),IF($A$20=2,IF('FTP-75'!G1683="","",'FTP-75'!G1683),IF($A$20=3, IF('US06'!G1683="","",'US06'!G1683),IF($A$20=4, IF(NEDC!F1683="","", NEDC!F1683),IF($A$20=5, IF('JPN10-15'!F1683="","",'JPN10-15'!F1683),IF($A$20=6, IF(WLTC!G1683="","", WLTC!G1683),IF($A$20=7, IF('New Cycle 1'!F1683="","", 'New Cycle 1'!F1683),IF($A$20=8, IF('New Cycle 2'!F1683="","", 'New Cycle 2'!F1683),IF($A$20=9, IF('New Cycle 3'!F1683="","", 'New Cycle 3'!F1683),"")))))))))</f>
        <v/>
      </c>
    </row>
    <row r="1684" spans="16:21" x14ac:dyDescent="0.25">
      <c r="P1684" s="8" t="str">
        <f>IF($A$20=1,IF(UDDS!A1684="","",UDDS!A1684),IF($A$20=2,IF('FTP-75'!A1684="","",'FTP-75'!A1684),IF($A$20=3, IF('US06'!A1684="","",'US06'!A1684),IF($A$20=4, IF(NEDC!A1684="","", NEDC!A1684),IF($A$20=5, IF('JPN10-15'!A1684="","",'JPN10-15'!A1684),IF($A$20=6, IF(WLTC!B1684="","", WLTC!B1684),IF($A$20=7, IF('New Cycle 1'!A1684="","", 'New Cycle 1'!A1684),IF($A$20=8, IF('New Cycle 2'!A1684="","", 'New Cycle 3'!A1684),IF($A$20=9, IF('New Cycle 3'!A1684="","", 'New Cycle 3'!A1684),"")))))))))</f>
        <v/>
      </c>
      <c r="Q1684" s="32" t="str">
        <f>IF($A$20=1,IF(UDDS!C1684="","",UDDS!C1684),IF($A$20=2,IF('FTP-75'!C1684="","",'FTP-75'!C1684),IF($A$20=3, IF('US06'!C1684="","",'US06'!C1684),IF($A$20=4, IF(NEDC!B1684="","", NEDC!B1684),IF($A$20=5, IF('JPN10-15'!B1684="","",'JPN10-15'!B1684),IF($A$20=6, IF(WLTC!C1684="","", WLTC!C1684),IF($A$20=7, IF('New Cycle 1'!B1684="","", 'New Cycle 1'!B1684),IF($A$20=8, IF('New Cycle 2'!B1684="","", 'New Cycle 2'!B1684),IF($A$20=9, IF('New Cycle 3'!B1684="","", 'New Cycle 3'!B1684),"")))))))))</f>
        <v/>
      </c>
      <c r="R1684" s="32" t="str">
        <f>IF($A$20=1,IF(UDDS!D1684="","",UDDS!D1684),IF($A$20=2,IF('FTP-75'!D1684="","",'FTP-75'!D1684),IF($A$20=3, IF('US06'!D1684="","",'US06'!D1684),IF($A$20=4, IF(NEDC!C1684="","", NEDC!C1684),IF($A$20=5, IF('JPN10-15'!C1684="","",'JPN10-15'!C1684),IF($A$20=6, IF(WLTC!D1684="","", WLTC!D1684),IF($A$20=7, IF('New Cycle 1'!C1684="","", 'New Cycle 1'!C1684),IF($A$20=8, IF('New Cycle 2'!C1684="","", 'New Cycle 2'!C1684),IF($A$20=9, IF('New Cycle 3'!C1684="","", 'New Cycle 3'!C1684),"")))))))))</f>
        <v/>
      </c>
      <c r="S1684" s="32" t="str">
        <f>IF($A$20=1,IF(UDDS!E1684="","",UDDS!E1684),IF($A$20=2,IF('FTP-75'!E1684="","",'FTP-75'!E1684),IF($A$20=3, IF('US06'!E1684="","",'US06'!E1684),IF($A$20=4, IF(NEDC!D1684="","", NEDC!D1684),IF($A$20=5, IF('JPN10-15'!D1684="","",'JPN10-15'!D1684),IF($A$20=6, IF(WLTC!E1684="","", WLTC!E1684),IF($A$20=7, IF('New Cycle 1'!D1684="","", 'New Cycle 1'!D1684),IF($A$20=8, IF('New Cycle 2'!D1684="","", 'New Cycle 2'!D1684),IF($A$20=9, IF('New Cycle 3'!D1684="","", 'New Cycle 3'!D1684),"")))))))))</f>
        <v/>
      </c>
      <c r="T1684" s="32" t="str">
        <f>IF($A$20=1,IF(UDDS!F1684="","",UDDS!F1684),IF($A$20=2,IF('FTP-75'!F1684="","",'FTP-75'!F1684),IF($A$20=3, IF('US06'!F1684="","",'US06'!F1684),IF($A$20=4, IF(NEDC!E1684="","", NEDC!E1684),IF($A$20=5, IF('JPN10-15'!E1684="","",'JPN10-15'!E1684),IF($A$20=6, IF(WLTC!F1684="","", WLTC!F1684),IF($A$20=7, IF('New Cycle 1'!E1684="","", 'New Cycle 1'!E1684),IF($A$20=8, IF('New Cycle 2'!E1684="","", 'New Cycle 2'!E1684),IF($A$20=9, IF('New Cycle 3'!E1684="","", 'New Cycle 3'!E1684),"")))))))))</f>
        <v/>
      </c>
      <c r="U1684" s="32" t="str">
        <f>IF($A$20=1,IF(UDDS!G1684="","",UDDS!G1684),IF($A$20=2,IF('FTP-75'!G1684="","",'FTP-75'!G1684),IF($A$20=3, IF('US06'!G1684="","",'US06'!G1684),IF($A$20=4, IF(NEDC!F1684="","", NEDC!F1684),IF($A$20=5, IF('JPN10-15'!F1684="","",'JPN10-15'!F1684),IF($A$20=6, IF(WLTC!G1684="","", WLTC!G1684),IF($A$20=7, IF('New Cycle 1'!F1684="","", 'New Cycle 1'!F1684),IF($A$20=8, IF('New Cycle 2'!F1684="","", 'New Cycle 2'!F1684),IF($A$20=9, IF('New Cycle 3'!F1684="","", 'New Cycle 3'!F1684),"")))))))))</f>
        <v/>
      </c>
    </row>
    <row r="1685" spans="16:21" x14ac:dyDescent="0.25">
      <c r="P1685" s="8" t="str">
        <f>IF($A$20=1,IF(UDDS!A1685="","",UDDS!A1685),IF($A$20=2,IF('FTP-75'!A1685="","",'FTP-75'!A1685),IF($A$20=3, IF('US06'!A1685="","",'US06'!A1685),IF($A$20=4, IF(NEDC!A1685="","", NEDC!A1685),IF($A$20=5, IF('JPN10-15'!A1685="","",'JPN10-15'!A1685),IF($A$20=6, IF(WLTC!B1685="","", WLTC!B1685),IF($A$20=7, IF('New Cycle 1'!A1685="","", 'New Cycle 1'!A1685),IF($A$20=8, IF('New Cycle 2'!A1685="","", 'New Cycle 3'!A1685),IF($A$20=9, IF('New Cycle 3'!A1685="","", 'New Cycle 3'!A1685),"")))))))))</f>
        <v/>
      </c>
      <c r="Q1685" s="32" t="str">
        <f>IF($A$20=1,IF(UDDS!C1685="","",UDDS!C1685),IF($A$20=2,IF('FTP-75'!C1685="","",'FTP-75'!C1685),IF($A$20=3, IF('US06'!C1685="","",'US06'!C1685),IF($A$20=4, IF(NEDC!B1685="","", NEDC!B1685),IF($A$20=5, IF('JPN10-15'!B1685="","",'JPN10-15'!B1685),IF($A$20=6, IF(WLTC!C1685="","", WLTC!C1685),IF($A$20=7, IF('New Cycle 1'!B1685="","", 'New Cycle 1'!B1685),IF($A$20=8, IF('New Cycle 2'!B1685="","", 'New Cycle 2'!B1685),IF($A$20=9, IF('New Cycle 3'!B1685="","", 'New Cycle 3'!B1685),"")))))))))</f>
        <v/>
      </c>
      <c r="R1685" s="32" t="str">
        <f>IF($A$20=1,IF(UDDS!D1685="","",UDDS!D1685),IF($A$20=2,IF('FTP-75'!D1685="","",'FTP-75'!D1685),IF($A$20=3, IF('US06'!D1685="","",'US06'!D1685),IF($A$20=4, IF(NEDC!C1685="","", NEDC!C1685),IF($A$20=5, IF('JPN10-15'!C1685="","",'JPN10-15'!C1685),IF($A$20=6, IF(WLTC!D1685="","", WLTC!D1685),IF($A$20=7, IF('New Cycle 1'!C1685="","", 'New Cycle 1'!C1685),IF($A$20=8, IF('New Cycle 2'!C1685="","", 'New Cycle 2'!C1685),IF($A$20=9, IF('New Cycle 3'!C1685="","", 'New Cycle 3'!C1685),"")))))))))</f>
        <v/>
      </c>
      <c r="S1685" s="32" t="str">
        <f>IF($A$20=1,IF(UDDS!E1685="","",UDDS!E1685),IF($A$20=2,IF('FTP-75'!E1685="","",'FTP-75'!E1685),IF($A$20=3, IF('US06'!E1685="","",'US06'!E1685),IF($A$20=4, IF(NEDC!D1685="","", NEDC!D1685),IF($A$20=5, IF('JPN10-15'!D1685="","",'JPN10-15'!D1685),IF($A$20=6, IF(WLTC!E1685="","", WLTC!E1685),IF($A$20=7, IF('New Cycle 1'!D1685="","", 'New Cycle 1'!D1685),IF($A$20=8, IF('New Cycle 2'!D1685="","", 'New Cycle 2'!D1685),IF($A$20=9, IF('New Cycle 3'!D1685="","", 'New Cycle 3'!D1685),"")))))))))</f>
        <v/>
      </c>
      <c r="T1685" s="32" t="str">
        <f>IF($A$20=1,IF(UDDS!F1685="","",UDDS!F1685),IF($A$20=2,IF('FTP-75'!F1685="","",'FTP-75'!F1685),IF($A$20=3, IF('US06'!F1685="","",'US06'!F1685),IF($A$20=4, IF(NEDC!E1685="","", NEDC!E1685),IF($A$20=5, IF('JPN10-15'!E1685="","",'JPN10-15'!E1685),IF($A$20=6, IF(WLTC!F1685="","", WLTC!F1685),IF($A$20=7, IF('New Cycle 1'!E1685="","", 'New Cycle 1'!E1685),IF($A$20=8, IF('New Cycle 2'!E1685="","", 'New Cycle 2'!E1685),IF($A$20=9, IF('New Cycle 3'!E1685="","", 'New Cycle 3'!E1685),"")))))))))</f>
        <v/>
      </c>
      <c r="U1685" s="32" t="str">
        <f>IF($A$20=1,IF(UDDS!G1685="","",UDDS!G1685),IF($A$20=2,IF('FTP-75'!G1685="","",'FTP-75'!G1685),IF($A$20=3, IF('US06'!G1685="","",'US06'!G1685),IF($A$20=4, IF(NEDC!F1685="","", NEDC!F1685),IF($A$20=5, IF('JPN10-15'!F1685="","",'JPN10-15'!F1685),IF($A$20=6, IF(WLTC!G1685="","", WLTC!G1685),IF($A$20=7, IF('New Cycle 1'!F1685="","", 'New Cycle 1'!F1685),IF($A$20=8, IF('New Cycle 2'!F1685="","", 'New Cycle 2'!F1685),IF($A$20=9, IF('New Cycle 3'!F1685="","", 'New Cycle 3'!F1685),"")))))))))</f>
        <v/>
      </c>
    </row>
    <row r="1686" spans="16:21" x14ac:dyDescent="0.25">
      <c r="P1686" s="8" t="str">
        <f>IF($A$20=1,IF(UDDS!A1686="","",UDDS!A1686),IF($A$20=2,IF('FTP-75'!A1686="","",'FTP-75'!A1686),IF($A$20=3, IF('US06'!A1686="","",'US06'!A1686),IF($A$20=4, IF(NEDC!A1686="","", NEDC!A1686),IF($A$20=5, IF('JPN10-15'!A1686="","",'JPN10-15'!A1686),IF($A$20=6, IF(WLTC!B1686="","", WLTC!B1686),IF($A$20=7, IF('New Cycle 1'!A1686="","", 'New Cycle 1'!A1686),IF($A$20=8, IF('New Cycle 2'!A1686="","", 'New Cycle 3'!A1686),IF($A$20=9, IF('New Cycle 3'!A1686="","", 'New Cycle 3'!A1686),"")))))))))</f>
        <v/>
      </c>
      <c r="Q1686" s="32" t="str">
        <f>IF($A$20=1,IF(UDDS!C1686="","",UDDS!C1686),IF($A$20=2,IF('FTP-75'!C1686="","",'FTP-75'!C1686),IF($A$20=3, IF('US06'!C1686="","",'US06'!C1686),IF($A$20=4, IF(NEDC!B1686="","", NEDC!B1686),IF($A$20=5, IF('JPN10-15'!B1686="","",'JPN10-15'!B1686),IF($A$20=6, IF(WLTC!C1686="","", WLTC!C1686),IF($A$20=7, IF('New Cycle 1'!B1686="","", 'New Cycle 1'!B1686),IF($A$20=8, IF('New Cycle 2'!B1686="","", 'New Cycle 2'!B1686),IF($A$20=9, IF('New Cycle 3'!B1686="","", 'New Cycle 3'!B1686),"")))))))))</f>
        <v/>
      </c>
      <c r="R1686" s="32" t="str">
        <f>IF($A$20=1,IF(UDDS!D1686="","",UDDS!D1686),IF($A$20=2,IF('FTP-75'!D1686="","",'FTP-75'!D1686),IF($A$20=3, IF('US06'!D1686="","",'US06'!D1686),IF($A$20=4, IF(NEDC!C1686="","", NEDC!C1686),IF($A$20=5, IF('JPN10-15'!C1686="","",'JPN10-15'!C1686),IF($A$20=6, IF(WLTC!D1686="","", WLTC!D1686),IF($A$20=7, IF('New Cycle 1'!C1686="","", 'New Cycle 1'!C1686),IF($A$20=8, IF('New Cycle 2'!C1686="","", 'New Cycle 2'!C1686),IF($A$20=9, IF('New Cycle 3'!C1686="","", 'New Cycle 3'!C1686),"")))))))))</f>
        <v/>
      </c>
      <c r="S1686" s="32" t="str">
        <f>IF($A$20=1,IF(UDDS!E1686="","",UDDS!E1686),IF($A$20=2,IF('FTP-75'!E1686="","",'FTP-75'!E1686),IF($A$20=3, IF('US06'!E1686="","",'US06'!E1686),IF($A$20=4, IF(NEDC!D1686="","", NEDC!D1686),IF($A$20=5, IF('JPN10-15'!D1686="","",'JPN10-15'!D1686),IF($A$20=6, IF(WLTC!E1686="","", WLTC!E1686),IF($A$20=7, IF('New Cycle 1'!D1686="","", 'New Cycle 1'!D1686),IF($A$20=8, IF('New Cycle 2'!D1686="","", 'New Cycle 2'!D1686),IF($A$20=9, IF('New Cycle 3'!D1686="","", 'New Cycle 3'!D1686),"")))))))))</f>
        <v/>
      </c>
      <c r="T1686" s="32" t="str">
        <f>IF($A$20=1,IF(UDDS!F1686="","",UDDS!F1686),IF($A$20=2,IF('FTP-75'!F1686="","",'FTP-75'!F1686),IF($A$20=3, IF('US06'!F1686="","",'US06'!F1686),IF($A$20=4, IF(NEDC!E1686="","", NEDC!E1686),IF($A$20=5, IF('JPN10-15'!E1686="","",'JPN10-15'!E1686),IF($A$20=6, IF(WLTC!F1686="","", WLTC!F1686),IF($A$20=7, IF('New Cycle 1'!E1686="","", 'New Cycle 1'!E1686),IF($A$20=8, IF('New Cycle 2'!E1686="","", 'New Cycle 2'!E1686),IF($A$20=9, IF('New Cycle 3'!E1686="","", 'New Cycle 3'!E1686),"")))))))))</f>
        <v/>
      </c>
      <c r="U1686" s="32" t="str">
        <f>IF($A$20=1,IF(UDDS!G1686="","",UDDS!G1686),IF($A$20=2,IF('FTP-75'!G1686="","",'FTP-75'!G1686),IF($A$20=3, IF('US06'!G1686="","",'US06'!G1686),IF($A$20=4, IF(NEDC!F1686="","", NEDC!F1686),IF($A$20=5, IF('JPN10-15'!F1686="","",'JPN10-15'!F1686),IF($A$20=6, IF(WLTC!G1686="","", WLTC!G1686),IF($A$20=7, IF('New Cycle 1'!F1686="","", 'New Cycle 1'!F1686),IF($A$20=8, IF('New Cycle 2'!F1686="","", 'New Cycle 2'!F1686),IF($A$20=9, IF('New Cycle 3'!F1686="","", 'New Cycle 3'!F1686),"")))))))))</f>
        <v/>
      </c>
    </row>
    <row r="1687" spans="16:21" x14ac:dyDescent="0.25">
      <c r="P1687" s="8" t="str">
        <f>IF($A$20=1,IF(UDDS!A1687="","",UDDS!A1687),IF($A$20=2,IF('FTP-75'!A1687="","",'FTP-75'!A1687),IF($A$20=3, IF('US06'!A1687="","",'US06'!A1687),IF($A$20=4, IF(NEDC!A1687="","", NEDC!A1687),IF($A$20=5, IF('JPN10-15'!A1687="","",'JPN10-15'!A1687),IF($A$20=6, IF(WLTC!B1687="","", WLTC!B1687),IF($A$20=7, IF('New Cycle 1'!A1687="","", 'New Cycle 1'!A1687),IF($A$20=8, IF('New Cycle 2'!A1687="","", 'New Cycle 3'!A1687),IF($A$20=9, IF('New Cycle 3'!A1687="","", 'New Cycle 3'!A1687),"")))))))))</f>
        <v/>
      </c>
      <c r="Q1687" s="32" t="str">
        <f>IF($A$20=1,IF(UDDS!C1687="","",UDDS!C1687),IF($A$20=2,IF('FTP-75'!C1687="","",'FTP-75'!C1687),IF($A$20=3, IF('US06'!C1687="","",'US06'!C1687),IF($A$20=4, IF(NEDC!B1687="","", NEDC!B1687),IF($A$20=5, IF('JPN10-15'!B1687="","",'JPN10-15'!B1687),IF($A$20=6, IF(WLTC!C1687="","", WLTC!C1687),IF($A$20=7, IF('New Cycle 1'!B1687="","", 'New Cycle 1'!B1687),IF($A$20=8, IF('New Cycle 2'!B1687="","", 'New Cycle 2'!B1687),IF($A$20=9, IF('New Cycle 3'!B1687="","", 'New Cycle 3'!B1687),"")))))))))</f>
        <v/>
      </c>
      <c r="R1687" s="32" t="str">
        <f>IF($A$20=1,IF(UDDS!D1687="","",UDDS!D1687),IF($A$20=2,IF('FTP-75'!D1687="","",'FTP-75'!D1687),IF($A$20=3, IF('US06'!D1687="","",'US06'!D1687),IF($A$20=4, IF(NEDC!C1687="","", NEDC!C1687),IF($A$20=5, IF('JPN10-15'!C1687="","",'JPN10-15'!C1687),IF($A$20=6, IF(WLTC!D1687="","", WLTC!D1687),IF($A$20=7, IF('New Cycle 1'!C1687="","", 'New Cycle 1'!C1687),IF($A$20=8, IF('New Cycle 2'!C1687="","", 'New Cycle 2'!C1687),IF($A$20=9, IF('New Cycle 3'!C1687="","", 'New Cycle 3'!C1687),"")))))))))</f>
        <v/>
      </c>
      <c r="S1687" s="32" t="str">
        <f>IF($A$20=1,IF(UDDS!E1687="","",UDDS!E1687),IF($A$20=2,IF('FTP-75'!E1687="","",'FTP-75'!E1687),IF($A$20=3, IF('US06'!E1687="","",'US06'!E1687),IF($A$20=4, IF(NEDC!D1687="","", NEDC!D1687),IF($A$20=5, IF('JPN10-15'!D1687="","",'JPN10-15'!D1687),IF($A$20=6, IF(WLTC!E1687="","", WLTC!E1687),IF($A$20=7, IF('New Cycle 1'!D1687="","", 'New Cycle 1'!D1687),IF($A$20=8, IF('New Cycle 2'!D1687="","", 'New Cycle 2'!D1687),IF($A$20=9, IF('New Cycle 3'!D1687="","", 'New Cycle 3'!D1687),"")))))))))</f>
        <v/>
      </c>
      <c r="T1687" s="32" t="str">
        <f>IF($A$20=1,IF(UDDS!F1687="","",UDDS!F1687),IF($A$20=2,IF('FTP-75'!F1687="","",'FTP-75'!F1687),IF($A$20=3, IF('US06'!F1687="","",'US06'!F1687),IF($A$20=4, IF(NEDC!E1687="","", NEDC!E1687),IF($A$20=5, IF('JPN10-15'!E1687="","",'JPN10-15'!E1687),IF($A$20=6, IF(WLTC!F1687="","", WLTC!F1687),IF($A$20=7, IF('New Cycle 1'!E1687="","", 'New Cycle 1'!E1687),IF($A$20=8, IF('New Cycle 2'!E1687="","", 'New Cycle 2'!E1687),IF($A$20=9, IF('New Cycle 3'!E1687="","", 'New Cycle 3'!E1687),"")))))))))</f>
        <v/>
      </c>
      <c r="U1687" s="32" t="str">
        <f>IF($A$20=1,IF(UDDS!G1687="","",UDDS!G1687),IF($A$20=2,IF('FTP-75'!G1687="","",'FTP-75'!G1687),IF($A$20=3, IF('US06'!G1687="","",'US06'!G1687),IF($A$20=4, IF(NEDC!F1687="","", NEDC!F1687),IF($A$20=5, IF('JPN10-15'!F1687="","",'JPN10-15'!F1687),IF($A$20=6, IF(WLTC!G1687="","", WLTC!G1687),IF($A$20=7, IF('New Cycle 1'!F1687="","", 'New Cycle 1'!F1687),IF($A$20=8, IF('New Cycle 2'!F1687="","", 'New Cycle 2'!F1687),IF($A$20=9, IF('New Cycle 3'!F1687="","", 'New Cycle 3'!F1687),"")))))))))</f>
        <v/>
      </c>
    </row>
    <row r="1688" spans="16:21" x14ac:dyDescent="0.25">
      <c r="P1688" s="8" t="str">
        <f>IF($A$20=1,IF(UDDS!A1688="","",UDDS!A1688),IF($A$20=2,IF('FTP-75'!A1688="","",'FTP-75'!A1688),IF($A$20=3, IF('US06'!A1688="","",'US06'!A1688),IF($A$20=4, IF(NEDC!A1688="","", NEDC!A1688),IF($A$20=5, IF('JPN10-15'!A1688="","",'JPN10-15'!A1688),IF($A$20=6, IF(WLTC!B1688="","", WLTC!B1688),IF($A$20=7, IF('New Cycle 1'!A1688="","", 'New Cycle 1'!A1688),IF($A$20=8, IF('New Cycle 2'!A1688="","", 'New Cycle 3'!A1688),IF($A$20=9, IF('New Cycle 3'!A1688="","", 'New Cycle 3'!A1688),"")))))))))</f>
        <v/>
      </c>
      <c r="Q1688" s="32" t="str">
        <f>IF($A$20=1,IF(UDDS!C1688="","",UDDS!C1688),IF($A$20=2,IF('FTP-75'!C1688="","",'FTP-75'!C1688),IF($A$20=3, IF('US06'!C1688="","",'US06'!C1688),IF($A$20=4, IF(NEDC!B1688="","", NEDC!B1688),IF($A$20=5, IF('JPN10-15'!B1688="","",'JPN10-15'!B1688),IF($A$20=6, IF(WLTC!C1688="","", WLTC!C1688),IF($A$20=7, IF('New Cycle 1'!B1688="","", 'New Cycle 1'!B1688),IF($A$20=8, IF('New Cycle 2'!B1688="","", 'New Cycle 2'!B1688),IF($A$20=9, IF('New Cycle 3'!B1688="","", 'New Cycle 3'!B1688),"")))))))))</f>
        <v/>
      </c>
      <c r="R1688" s="32" t="str">
        <f>IF($A$20=1,IF(UDDS!D1688="","",UDDS!D1688),IF($A$20=2,IF('FTP-75'!D1688="","",'FTP-75'!D1688),IF($A$20=3, IF('US06'!D1688="","",'US06'!D1688),IF($A$20=4, IF(NEDC!C1688="","", NEDC!C1688),IF($A$20=5, IF('JPN10-15'!C1688="","",'JPN10-15'!C1688),IF($A$20=6, IF(WLTC!D1688="","", WLTC!D1688),IF($A$20=7, IF('New Cycle 1'!C1688="","", 'New Cycle 1'!C1688),IF($A$20=8, IF('New Cycle 2'!C1688="","", 'New Cycle 2'!C1688),IF($A$20=9, IF('New Cycle 3'!C1688="","", 'New Cycle 3'!C1688),"")))))))))</f>
        <v/>
      </c>
      <c r="S1688" s="32" t="str">
        <f>IF($A$20=1,IF(UDDS!E1688="","",UDDS!E1688),IF($A$20=2,IF('FTP-75'!E1688="","",'FTP-75'!E1688),IF($A$20=3, IF('US06'!E1688="","",'US06'!E1688),IF($A$20=4, IF(NEDC!D1688="","", NEDC!D1688),IF($A$20=5, IF('JPN10-15'!D1688="","",'JPN10-15'!D1688),IF($A$20=6, IF(WLTC!E1688="","", WLTC!E1688),IF($A$20=7, IF('New Cycle 1'!D1688="","", 'New Cycle 1'!D1688),IF($A$20=8, IF('New Cycle 2'!D1688="","", 'New Cycle 2'!D1688),IF($A$20=9, IF('New Cycle 3'!D1688="","", 'New Cycle 3'!D1688),"")))))))))</f>
        <v/>
      </c>
      <c r="T1688" s="32" t="str">
        <f>IF($A$20=1,IF(UDDS!F1688="","",UDDS!F1688),IF($A$20=2,IF('FTP-75'!F1688="","",'FTP-75'!F1688),IF($A$20=3, IF('US06'!F1688="","",'US06'!F1688),IF($A$20=4, IF(NEDC!E1688="","", NEDC!E1688),IF($A$20=5, IF('JPN10-15'!E1688="","",'JPN10-15'!E1688),IF($A$20=6, IF(WLTC!F1688="","", WLTC!F1688),IF($A$20=7, IF('New Cycle 1'!E1688="","", 'New Cycle 1'!E1688),IF($A$20=8, IF('New Cycle 2'!E1688="","", 'New Cycle 2'!E1688),IF($A$20=9, IF('New Cycle 3'!E1688="","", 'New Cycle 3'!E1688),"")))))))))</f>
        <v/>
      </c>
      <c r="U1688" s="32" t="str">
        <f>IF($A$20=1,IF(UDDS!G1688="","",UDDS!G1688),IF($A$20=2,IF('FTP-75'!G1688="","",'FTP-75'!G1688),IF($A$20=3, IF('US06'!G1688="","",'US06'!G1688),IF($A$20=4, IF(NEDC!F1688="","", NEDC!F1688),IF($A$20=5, IF('JPN10-15'!F1688="","",'JPN10-15'!F1688),IF($A$20=6, IF(WLTC!G1688="","", WLTC!G1688),IF($A$20=7, IF('New Cycle 1'!F1688="","", 'New Cycle 1'!F1688),IF($A$20=8, IF('New Cycle 2'!F1688="","", 'New Cycle 2'!F1688),IF($A$20=9, IF('New Cycle 3'!F1688="","", 'New Cycle 3'!F1688),"")))))))))</f>
        <v/>
      </c>
    </row>
    <row r="1689" spans="16:21" x14ac:dyDescent="0.25">
      <c r="P1689" s="8" t="str">
        <f>IF($A$20=1,IF(UDDS!A1689="","",UDDS!A1689),IF($A$20=2,IF('FTP-75'!A1689="","",'FTP-75'!A1689),IF($A$20=3, IF('US06'!A1689="","",'US06'!A1689),IF($A$20=4, IF(NEDC!A1689="","", NEDC!A1689),IF($A$20=5, IF('JPN10-15'!A1689="","",'JPN10-15'!A1689),IF($A$20=6, IF(WLTC!B1689="","", WLTC!B1689),IF($A$20=7, IF('New Cycle 1'!A1689="","", 'New Cycle 1'!A1689),IF($A$20=8, IF('New Cycle 2'!A1689="","", 'New Cycle 3'!A1689),IF($A$20=9, IF('New Cycle 3'!A1689="","", 'New Cycle 3'!A1689),"")))))))))</f>
        <v/>
      </c>
      <c r="Q1689" s="32" t="str">
        <f>IF($A$20=1,IF(UDDS!C1689="","",UDDS!C1689),IF($A$20=2,IF('FTP-75'!C1689="","",'FTP-75'!C1689),IF($A$20=3, IF('US06'!C1689="","",'US06'!C1689),IF($A$20=4, IF(NEDC!B1689="","", NEDC!B1689),IF($A$20=5, IF('JPN10-15'!B1689="","",'JPN10-15'!B1689),IF($A$20=6, IF(WLTC!C1689="","", WLTC!C1689),IF($A$20=7, IF('New Cycle 1'!B1689="","", 'New Cycle 1'!B1689),IF($A$20=8, IF('New Cycle 2'!B1689="","", 'New Cycle 2'!B1689),IF($A$20=9, IF('New Cycle 3'!B1689="","", 'New Cycle 3'!B1689),"")))))))))</f>
        <v/>
      </c>
      <c r="R1689" s="32" t="str">
        <f>IF($A$20=1,IF(UDDS!D1689="","",UDDS!D1689),IF($A$20=2,IF('FTP-75'!D1689="","",'FTP-75'!D1689),IF($A$20=3, IF('US06'!D1689="","",'US06'!D1689),IF($A$20=4, IF(NEDC!C1689="","", NEDC!C1689),IF($A$20=5, IF('JPN10-15'!C1689="","",'JPN10-15'!C1689),IF($A$20=6, IF(WLTC!D1689="","", WLTC!D1689),IF($A$20=7, IF('New Cycle 1'!C1689="","", 'New Cycle 1'!C1689),IF($A$20=8, IF('New Cycle 2'!C1689="","", 'New Cycle 2'!C1689),IF($A$20=9, IF('New Cycle 3'!C1689="","", 'New Cycle 3'!C1689),"")))))))))</f>
        <v/>
      </c>
      <c r="S1689" s="32" t="str">
        <f>IF($A$20=1,IF(UDDS!E1689="","",UDDS!E1689),IF($A$20=2,IF('FTP-75'!E1689="","",'FTP-75'!E1689),IF($A$20=3, IF('US06'!E1689="","",'US06'!E1689),IF($A$20=4, IF(NEDC!D1689="","", NEDC!D1689),IF($A$20=5, IF('JPN10-15'!D1689="","",'JPN10-15'!D1689),IF($A$20=6, IF(WLTC!E1689="","", WLTC!E1689),IF($A$20=7, IF('New Cycle 1'!D1689="","", 'New Cycle 1'!D1689),IF($A$20=8, IF('New Cycle 2'!D1689="","", 'New Cycle 2'!D1689),IF($A$20=9, IF('New Cycle 3'!D1689="","", 'New Cycle 3'!D1689),"")))))))))</f>
        <v/>
      </c>
      <c r="T1689" s="32" t="str">
        <f>IF($A$20=1,IF(UDDS!F1689="","",UDDS!F1689),IF($A$20=2,IF('FTP-75'!F1689="","",'FTP-75'!F1689),IF($A$20=3, IF('US06'!F1689="","",'US06'!F1689),IF($A$20=4, IF(NEDC!E1689="","", NEDC!E1689),IF($A$20=5, IF('JPN10-15'!E1689="","",'JPN10-15'!E1689),IF($A$20=6, IF(WLTC!F1689="","", WLTC!F1689),IF($A$20=7, IF('New Cycle 1'!E1689="","", 'New Cycle 1'!E1689),IF($A$20=8, IF('New Cycle 2'!E1689="","", 'New Cycle 2'!E1689),IF($A$20=9, IF('New Cycle 3'!E1689="","", 'New Cycle 3'!E1689),"")))))))))</f>
        <v/>
      </c>
      <c r="U1689" s="32" t="str">
        <f>IF($A$20=1,IF(UDDS!G1689="","",UDDS!G1689),IF($A$20=2,IF('FTP-75'!G1689="","",'FTP-75'!G1689),IF($A$20=3, IF('US06'!G1689="","",'US06'!G1689),IF($A$20=4, IF(NEDC!F1689="","", NEDC!F1689),IF($A$20=5, IF('JPN10-15'!F1689="","",'JPN10-15'!F1689),IF($A$20=6, IF(WLTC!G1689="","", WLTC!G1689),IF($A$20=7, IF('New Cycle 1'!F1689="","", 'New Cycle 1'!F1689),IF($A$20=8, IF('New Cycle 2'!F1689="","", 'New Cycle 2'!F1689),IF($A$20=9, IF('New Cycle 3'!F1689="","", 'New Cycle 3'!F1689),"")))))))))</f>
        <v/>
      </c>
    </row>
    <row r="1690" spans="16:21" x14ac:dyDescent="0.25">
      <c r="P1690" s="8" t="str">
        <f>IF($A$20=1,IF(UDDS!A1690="","",UDDS!A1690),IF($A$20=2,IF('FTP-75'!A1690="","",'FTP-75'!A1690),IF($A$20=3, IF('US06'!A1690="","",'US06'!A1690),IF($A$20=4, IF(NEDC!A1690="","", NEDC!A1690),IF($A$20=5, IF('JPN10-15'!A1690="","",'JPN10-15'!A1690),IF($A$20=6, IF(WLTC!B1690="","", WLTC!B1690),IF($A$20=7, IF('New Cycle 1'!A1690="","", 'New Cycle 1'!A1690),IF($A$20=8, IF('New Cycle 2'!A1690="","", 'New Cycle 3'!A1690),IF($A$20=9, IF('New Cycle 3'!A1690="","", 'New Cycle 3'!A1690),"")))))))))</f>
        <v/>
      </c>
      <c r="Q1690" s="32" t="str">
        <f>IF($A$20=1,IF(UDDS!C1690="","",UDDS!C1690),IF($A$20=2,IF('FTP-75'!C1690="","",'FTP-75'!C1690),IF($A$20=3, IF('US06'!C1690="","",'US06'!C1690),IF($A$20=4, IF(NEDC!B1690="","", NEDC!B1690),IF($A$20=5, IF('JPN10-15'!B1690="","",'JPN10-15'!B1690),IF($A$20=6, IF(WLTC!C1690="","", WLTC!C1690),IF($A$20=7, IF('New Cycle 1'!B1690="","", 'New Cycle 1'!B1690),IF($A$20=8, IF('New Cycle 2'!B1690="","", 'New Cycle 2'!B1690),IF($A$20=9, IF('New Cycle 3'!B1690="","", 'New Cycle 3'!B1690),"")))))))))</f>
        <v/>
      </c>
      <c r="R1690" s="32" t="str">
        <f>IF($A$20=1,IF(UDDS!D1690="","",UDDS!D1690),IF($A$20=2,IF('FTP-75'!D1690="","",'FTP-75'!D1690),IF($A$20=3, IF('US06'!D1690="","",'US06'!D1690),IF($A$20=4, IF(NEDC!C1690="","", NEDC!C1690),IF($A$20=5, IF('JPN10-15'!C1690="","",'JPN10-15'!C1690),IF($A$20=6, IF(WLTC!D1690="","", WLTC!D1690),IF($A$20=7, IF('New Cycle 1'!C1690="","", 'New Cycle 1'!C1690),IF($A$20=8, IF('New Cycle 2'!C1690="","", 'New Cycle 2'!C1690),IF($A$20=9, IF('New Cycle 3'!C1690="","", 'New Cycle 3'!C1690),"")))))))))</f>
        <v/>
      </c>
      <c r="S1690" s="32" t="str">
        <f>IF($A$20=1,IF(UDDS!E1690="","",UDDS!E1690),IF($A$20=2,IF('FTP-75'!E1690="","",'FTP-75'!E1690),IF($A$20=3, IF('US06'!E1690="","",'US06'!E1690),IF($A$20=4, IF(NEDC!D1690="","", NEDC!D1690),IF($A$20=5, IF('JPN10-15'!D1690="","",'JPN10-15'!D1690),IF($A$20=6, IF(WLTC!E1690="","", WLTC!E1690),IF($A$20=7, IF('New Cycle 1'!D1690="","", 'New Cycle 1'!D1690),IF($A$20=8, IF('New Cycle 2'!D1690="","", 'New Cycle 2'!D1690),IF($A$20=9, IF('New Cycle 3'!D1690="","", 'New Cycle 3'!D1690),"")))))))))</f>
        <v/>
      </c>
      <c r="T1690" s="32" t="str">
        <f>IF($A$20=1,IF(UDDS!F1690="","",UDDS!F1690),IF($A$20=2,IF('FTP-75'!F1690="","",'FTP-75'!F1690),IF($A$20=3, IF('US06'!F1690="","",'US06'!F1690),IF($A$20=4, IF(NEDC!E1690="","", NEDC!E1690),IF($A$20=5, IF('JPN10-15'!E1690="","",'JPN10-15'!E1690),IF($A$20=6, IF(WLTC!F1690="","", WLTC!F1690),IF($A$20=7, IF('New Cycle 1'!E1690="","", 'New Cycle 1'!E1690),IF($A$20=8, IF('New Cycle 2'!E1690="","", 'New Cycle 2'!E1690),IF($A$20=9, IF('New Cycle 3'!E1690="","", 'New Cycle 3'!E1690),"")))))))))</f>
        <v/>
      </c>
      <c r="U1690" s="32" t="str">
        <f>IF($A$20=1,IF(UDDS!G1690="","",UDDS!G1690),IF($A$20=2,IF('FTP-75'!G1690="","",'FTP-75'!G1690),IF($A$20=3, IF('US06'!G1690="","",'US06'!G1690),IF($A$20=4, IF(NEDC!F1690="","", NEDC!F1690),IF($A$20=5, IF('JPN10-15'!F1690="","",'JPN10-15'!F1690),IF($A$20=6, IF(WLTC!G1690="","", WLTC!G1690),IF($A$20=7, IF('New Cycle 1'!F1690="","", 'New Cycle 1'!F1690),IF($A$20=8, IF('New Cycle 2'!F1690="","", 'New Cycle 2'!F1690),IF($A$20=9, IF('New Cycle 3'!F1690="","", 'New Cycle 3'!F1690),"")))))))))</f>
        <v/>
      </c>
    </row>
    <row r="1691" spans="16:21" x14ac:dyDescent="0.25">
      <c r="P1691" s="8" t="str">
        <f>IF($A$20=1,IF(UDDS!A1691="","",UDDS!A1691),IF($A$20=2,IF('FTP-75'!A1691="","",'FTP-75'!A1691),IF($A$20=3, IF('US06'!A1691="","",'US06'!A1691),IF($A$20=4, IF(NEDC!A1691="","", NEDC!A1691),IF($A$20=5, IF('JPN10-15'!A1691="","",'JPN10-15'!A1691),IF($A$20=6, IF(WLTC!B1691="","", WLTC!B1691),IF($A$20=7, IF('New Cycle 1'!A1691="","", 'New Cycle 1'!A1691),IF($A$20=8, IF('New Cycle 2'!A1691="","", 'New Cycle 3'!A1691),IF($A$20=9, IF('New Cycle 3'!A1691="","", 'New Cycle 3'!A1691),"")))))))))</f>
        <v/>
      </c>
      <c r="Q1691" s="32" t="str">
        <f>IF($A$20=1,IF(UDDS!C1691="","",UDDS!C1691),IF($A$20=2,IF('FTP-75'!C1691="","",'FTP-75'!C1691),IF($A$20=3, IF('US06'!C1691="","",'US06'!C1691),IF($A$20=4, IF(NEDC!B1691="","", NEDC!B1691),IF($A$20=5, IF('JPN10-15'!B1691="","",'JPN10-15'!B1691),IF($A$20=6, IF(WLTC!C1691="","", WLTC!C1691),IF($A$20=7, IF('New Cycle 1'!B1691="","", 'New Cycle 1'!B1691),IF($A$20=8, IF('New Cycle 2'!B1691="","", 'New Cycle 2'!B1691),IF($A$20=9, IF('New Cycle 3'!B1691="","", 'New Cycle 3'!B1691),"")))))))))</f>
        <v/>
      </c>
      <c r="R1691" s="32" t="str">
        <f>IF($A$20=1,IF(UDDS!D1691="","",UDDS!D1691),IF($A$20=2,IF('FTP-75'!D1691="","",'FTP-75'!D1691),IF($A$20=3, IF('US06'!D1691="","",'US06'!D1691),IF($A$20=4, IF(NEDC!C1691="","", NEDC!C1691),IF($A$20=5, IF('JPN10-15'!C1691="","",'JPN10-15'!C1691),IF($A$20=6, IF(WLTC!D1691="","", WLTC!D1691),IF($A$20=7, IF('New Cycle 1'!C1691="","", 'New Cycle 1'!C1691),IF($A$20=8, IF('New Cycle 2'!C1691="","", 'New Cycle 2'!C1691),IF($A$20=9, IF('New Cycle 3'!C1691="","", 'New Cycle 3'!C1691),"")))))))))</f>
        <v/>
      </c>
      <c r="S1691" s="32" t="str">
        <f>IF($A$20=1,IF(UDDS!E1691="","",UDDS!E1691),IF($A$20=2,IF('FTP-75'!E1691="","",'FTP-75'!E1691),IF($A$20=3, IF('US06'!E1691="","",'US06'!E1691),IF($A$20=4, IF(NEDC!D1691="","", NEDC!D1691),IF($A$20=5, IF('JPN10-15'!D1691="","",'JPN10-15'!D1691),IF($A$20=6, IF(WLTC!E1691="","", WLTC!E1691),IF($A$20=7, IF('New Cycle 1'!D1691="","", 'New Cycle 1'!D1691),IF($A$20=8, IF('New Cycle 2'!D1691="","", 'New Cycle 2'!D1691),IF($A$20=9, IF('New Cycle 3'!D1691="","", 'New Cycle 3'!D1691),"")))))))))</f>
        <v/>
      </c>
      <c r="T1691" s="32" t="str">
        <f>IF($A$20=1,IF(UDDS!F1691="","",UDDS!F1691),IF($A$20=2,IF('FTP-75'!F1691="","",'FTP-75'!F1691),IF($A$20=3, IF('US06'!F1691="","",'US06'!F1691),IF($A$20=4, IF(NEDC!E1691="","", NEDC!E1691),IF($A$20=5, IF('JPN10-15'!E1691="","",'JPN10-15'!E1691),IF($A$20=6, IF(WLTC!F1691="","", WLTC!F1691),IF($A$20=7, IF('New Cycle 1'!E1691="","", 'New Cycle 1'!E1691),IF($A$20=8, IF('New Cycle 2'!E1691="","", 'New Cycle 2'!E1691),IF($A$20=9, IF('New Cycle 3'!E1691="","", 'New Cycle 3'!E1691),"")))))))))</f>
        <v/>
      </c>
      <c r="U1691" s="32" t="str">
        <f>IF($A$20=1,IF(UDDS!G1691="","",UDDS!G1691),IF($A$20=2,IF('FTP-75'!G1691="","",'FTP-75'!G1691),IF($A$20=3, IF('US06'!G1691="","",'US06'!G1691),IF($A$20=4, IF(NEDC!F1691="","", NEDC!F1691),IF($A$20=5, IF('JPN10-15'!F1691="","",'JPN10-15'!F1691),IF($A$20=6, IF(WLTC!G1691="","", WLTC!G1691),IF($A$20=7, IF('New Cycle 1'!F1691="","", 'New Cycle 1'!F1691),IF($A$20=8, IF('New Cycle 2'!F1691="","", 'New Cycle 2'!F1691),IF($A$20=9, IF('New Cycle 3'!F1691="","", 'New Cycle 3'!F1691),"")))))))))</f>
        <v/>
      </c>
    </row>
    <row r="1692" spans="16:21" x14ac:dyDescent="0.25">
      <c r="P1692" s="8" t="str">
        <f>IF($A$20=1,IF(UDDS!A1692="","",UDDS!A1692),IF($A$20=2,IF('FTP-75'!A1692="","",'FTP-75'!A1692),IF($A$20=3, IF('US06'!A1692="","",'US06'!A1692),IF($A$20=4, IF(NEDC!A1692="","", NEDC!A1692),IF($A$20=5, IF('JPN10-15'!A1692="","",'JPN10-15'!A1692),IF($A$20=6, IF(WLTC!B1692="","", WLTC!B1692),IF($A$20=7, IF('New Cycle 1'!A1692="","", 'New Cycle 1'!A1692),IF($A$20=8, IF('New Cycle 2'!A1692="","", 'New Cycle 3'!A1692),IF($A$20=9, IF('New Cycle 3'!A1692="","", 'New Cycle 3'!A1692),"")))))))))</f>
        <v/>
      </c>
      <c r="Q1692" s="32" t="str">
        <f>IF($A$20=1,IF(UDDS!C1692="","",UDDS!C1692),IF($A$20=2,IF('FTP-75'!C1692="","",'FTP-75'!C1692),IF($A$20=3, IF('US06'!C1692="","",'US06'!C1692),IF($A$20=4, IF(NEDC!B1692="","", NEDC!B1692),IF($A$20=5, IF('JPN10-15'!B1692="","",'JPN10-15'!B1692),IF($A$20=6, IF(WLTC!C1692="","", WLTC!C1692),IF($A$20=7, IF('New Cycle 1'!B1692="","", 'New Cycle 1'!B1692),IF($A$20=8, IF('New Cycle 2'!B1692="","", 'New Cycle 2'!B1692),IF($A$20=9, IF('New Cycle 3'!B1692="","", 'New Cycle 3'!B1692),"")))))))))</f>
        <v/>
      </c>
      <c r="R1692" s="32" t="str">
        <f>IF($A$20=1,IF(UDDS!D1692="","",UDDS!D1692),IF($A$20=2,IF('FTP-75'!D1692="","",'FTP-75'!D1692),IF($A$20=3, IF('US06'!D1692="","",'US06'!D1692),IF($A$20=4, IF(NEDC!C1692="","", NEDC!C1692),IF($A$20=5, IF('JPN10-15'!C1692="","",'JPN10-15'!C1692),IF($A$20=6, IF(WLTC!D1692="","", WLTC!D1692),IF($A$20=7, IF('New Cycle 1'!C1692="","", 'New Cycle 1'!C1692),IF($A$20=8, IF('New Cycle 2'!C1692="","", 'New Cycle 2'!C1692),IF($A$20=9, IF('New Cycle 3'!C1692="","", 'New Cycle 3'!C1692),"")))))))))</f>
        <v/>
      </c>
      <c r="S1692" s="32" t="str">
        <f>IF($A$20=1,IF(UDDS!E1692="","",UDDS!E1692),IF($A$20=2,IF('FTP-75'!E1692="","",'FTP-75'!E1692),IF($A$20=3, IF('US06'!E1692="","",'US06'!E1692),IF($A$20=4, IF(NEDC!D1692="","", NEDC!D1692),IF($A$20=5, IF('JPN10-15'!D1692="","",'JPN10-15'!D1692),IF($A$20=6, IF(WLTC!E1692="","", WLTC!E1692),IF($A$20=7, IF('New Cycle 1'!D1692="","", 'New Cycle 1'!D1692),IF($A$20=8, IF('New Cycle 2'!D1692="","", 'New Cycle 2'!D1692),IF($A$20=9, IF('New Cycle 3'!D1692="","", 'New Cycle 3'!D1692),"")))))))))</f>
        <v/>
      </c>
      <c r="T1692" s="32" t="str">
        <f>IF($A$20=1,IF(UDDS!F1692="","",UDDS!F1692),IF($A$20=2,IF('FTP-75'!F1692="","",'FTP-75'!F1692),IF($A$20=3, IF('US06'!F1692="","",'US06'!F1692),IF($A$20=4, IF(NEDC!E1692="","", NEDC!E1692),IF($A$20=5, IF('JPN10-15'!E1692="","",'JPN10-15'!E1692),IF($A$20=6, IF(WLTC!F1692="","", WLTC!F1692),IF($A$20=7, IF('New Cycle 1'!E1692="","", 'New Cycle 1'!E1692),IF($A$20=8, IF('New Cycle 2'!E1692="","", 'New Cycle 2'!E1692),IF($A$20=9, IF('New Cycle 3'!E1692="","", 'New Cycle 3'!E1692),"")))))))))</f>
        <v/>
      </c>
      <c r="U1692" s="32" t="str">
        <f>IF($A$20=1,IF(UDDS!G1692="","",UDDS!G1692),IF($A$20=2,IF('FTP-75'!G1692="","",'FTP-75'!G1692),IF($A$20=3, IF('US06'!G1692="","",'US06'!G1692),IF($A$20=4, IF(NEDC!F1692="","", NEDC!F1692),IF($A$20=5, IF('JPN10-15'!F1692="","",'JPN10-15'!F1692),IF($A$20=6, IF(WLTC!G1692="","", WLTC!G1692),IF($A$20=7, IF('New Cycle 1'!F1692="","", 'New Cycle 1'!F1692),IF($A$20=8, IF('New Cycle 2'!F1692="","", 'New Cycle 2'!F1692),IF($A$20=9, IF('New Cycle 3'!F1692="","", 'New Cycle 3'!F1692),"")))))))))</f>
        <v/>
      </c>
    </row>
    <row r="1693" spans="16:21" x14ac:dyDescent="0.25">
      <c r="P1693" s="8" t="str">
        <f>IF($A$20=1,IF(UDDS!A1693="","",UDDS!A1693),IF($A$20=2,IF('FTP-75'!A1693="","",'FTP-75'!A1693),IF($A$20=3, IF('US06'!A1693="","",'US06'!A1693),IF($A$20=4, IF(NEDC!A1693="","", NEDC!A1693),IF($A$20=5, IF('JPN10-15'!A1693="","",'JPN10-15'!A1693),IF($A$20=6, IF(WLTC!B1693="","", WLTC!B1693),IF($A$20=7, IF('New Cycle 1'!A1693="","", 'New Cycle 1'!A1693),IF($A$20=8, IF('New Cycle 2'!A1693="","", 'New Cycle 3'!A1693),IF($A$20=9, IF('New Cycle 3'!A1693="","", 'New Cycle 3'!A1693),"")))))))))</f>
        <v/>
      </c>
      <c r="Q1693" s="32" t="str">
        <f>IF($A$20=1,IF(UDDS!C1693="","",UDDS!C1693),IF($A$20=2,IF('FTP-75'!C1693="","",'FTP-75'!C1693),IF($A$20=3, IF('US06'!C1693="","",'US06'!C1693),IF($A$20=4, IF(NEDC!B1693="","", NEDC!B1693),IF($A$20=5, IF('JPN10-15'!B1693="","",'JPN10-15'!B1693),IF($A$20=6, IF(WLTC!C1693="","", WLTC!C1693),IF($A$20=7, IF('New Cycle 1'!B1693="","", 'New Cycle 1'!B1693),IF($A$20=8, IF('New Cycle 2'!B1693="","", 'New Cycle 2'!B1693),IF($A$20=9, IF('New Cycle 3'!B1693="","", 'New Cycle 3'!B1693),"")))))))))</f>
        <v/>
      </c>
      <c r="R1693" s="32" t="str">
        <f>IF($A$20=1,IF(UDDS!D1693="","",UDDS!D1693),IF($A$20=2,IF('FTP-75'!D1693="","",'FTP-75'!D1693),IF($A$20=3, IF('US06'!D1693="","",'US06'!D1693),IF($A$20=4, IF(NEDC!C1693="","", NEDC!C1693),IF($A$20=5, IF('JPN10-15'!C1693="","",'JPN10-15'!C1693),IF($A$20=6, IF(WLTC!D1693="","", WLTC!D1693),IF($A$20=7, IF('New Cycle 1'!C1693="","", 'New Cycle 1'!C1693),IF($A$20=8, IF('New Cycle 2'!C1693="","", 'New Cycle 2'!C1693),IF($A$20=9, IF('New Cycle 3'!C1693="","", 'New Cycle 3'!C1693),"")))))))))</f>
        <v/>
      </c>
      <c r="S1693" s="32" t="str">
        <f>IF($A$20=1,IF(UDDS!E1693="","",UDDS!E1693),IF($A$20=2,IF('FTP-75'!E1693="","",'FTP-75'!E1693),IF($A$20=3, IF('US06'!E1693="","",'US06'!E1693),IF($A$20=4, IF(NEDC!D1693="","", NEDC!D1693),IF($A$20=5, IF('JPN10-15'!D1693="","",'JPN10-15'!D1693),IF($A$20=6, IF(WLTC!E1693="","", WLTC!E1693),IF($A$20=7, IF('New Cycle 1'!D1693="","", 'New Cycle 1'!D1693),IF($A$20=8, IF('New Cycle 2'!D1693="","", 'New Cycle 2'!D1693),IF($A$20=9, IF('New Cycle 3'!D1693="","", 'New Cycle 3'!D1693),"")))))))))</f>
        <v/>
      </c>
      <c r="T1693" s="32" t="str">
        <f>IF($A$20=1,IF(UDDS!F1693="","",UDDS!F1693),IF($A$20=2,IF('FTP-75'!F1693="","",'FTP-75'!F1693),IF($A$20=3, IF('US06'!F1693="","",'US06'!F1693),IF($A$20=4, IF(NEDC!E1693="","", NEDC!E1693),IF($A$20=5, IF('JPN10-15'!E1693="","",'JPN10-15'!E1693),IF($A$20=6, IF(WLTC!F1693="","", WLTC!F1693),IF($A$20=7, IF('New Cycle 1'!E1693="","", 'New Cycle 1'!E1693),IF($A$20=8, IF('New Cycle 2'!E1693="","", 'New Cycle 2'!E1693),IF($A$20=9, IF('New Cycle 3'!E1693="","", 'New Cycle 3'!E1693),"")))))))))</f>
        <v/>
      </c>
      <c r="U1693" s="32" t="str">
        <f>IF($A$20=1,IF(UDDS!G1693="","",UDDS!G1693),IF($A$20=2,IF('FTP-75'!G1693="","",'FTP-75'!G1693),IF($A$20=3, IF('US06'!G1693="","",'US06'!G1693),IF($A$20=4, IF(NEDC!F1693="","", NEDC!F1693),IF($A$20=5, IF('JPN10-15'!F1693="","",'JPN10-15'!F1693),IF($A$20=6, IF(WLTC!G1693="","", WLTC!G1693),IF($A$20=7, IF('New Cycle 1'!F1693="","", 'New Cycle 1'!F1693),IF($A$20=8, IF('New Cycle 2'!F1693="","", 'New Cycle 2'!F1693),IF($A$20=9, IF('New Cycle 3'!F1693="","", 'New Cycle 3'!F1693),"")))))))))</f>
        <v/>
      </c>
    </row>
    <row r="1694" spans="16:21" x14ac:dyDescent="0.25">
      <c r="P1694" s="8" t="str">
        <f>IF($A$20=1,IF(UDDS!A1694="","",UDDS!A1694),IF($A$20=2,IF('FTP-75'!A1694="","",'FTP-75'!A1694),IF($A$20=3, IF('US06'!A1694="","",'US06'!A1694),IF($A$20=4, IF(NEDC!A1694="","", NEDC!A1694),IF($A$20=5, IF('JPN10-15'!A1694="","",'JPN10-15'!A1694),IF($A$20=6, IF(WLTC!B1694="","", WLTC!B1694),IF($A$20=7, IF('New Cycle 1'!A1694="","", 'New Cycle 1'!A1694),IF($A$20=8, IF('New Cycle 2'!A1694="","", 'New Cycle 3'!A1694),IF($A$20=9, IF('New Cycle 3'!A1694="","", 'New Cycle 3'!A1694),"")))))))))</f>
        <v/>
      </c>
      <c r="Q1694" s="32" t="str">
        <f>IF($A$20=1,IF(UDDS!C1694="","",UDDS!C1694),IF($A$20=2,IF('FTP-75'!C1694="","",'FTP-75'!C1694),IF($A$20=3, IF('US06'!C1694="","",'US06'!C1694),IF($A$20=4, IF(NEDC!B1694="","", NEDC!B1694),IF($A$20=5, IF('JPN10-15'!B1694="","",'JPN10-15'!B1694),IF($A$20=6, IF(WLTC!C1694="","", WLTC!C1694),IF($A$20=7, IF('New Cycle 1'!B1694="","", 'New Cycle 1'!B1694),IF($A$20=8, IF('New Cycle 2'!B1694="","", 'New Cycle 2'!B1694),IF($A$20=9, IF('New Cycle 3'!B1694="","", 'New Cycle 3'!B1694),"")))))))))</f>
        <v/>
      </c>
      <c r="R1694" s="32" t="str">
        <f>IF($A$20=1,IF(UDDS!D1694="","",UDDS!D1694),IF($A$20=2,IF('FTP-75'!D1694="","",'FTP-75'!D1694),IF($A$20=3, IF('US06'!D1694="","",'US06'!D1694),IF($A$20=4, IF(NEDC!C1694="","", NEDC!C1694),IF($A$20=5, IF('JPN10-15'!C1694="","",'JPN10-15'!C1694),IF($A$20=6, IF(WLTC!D1694="","", WLTC!D1694),IF($A$20=7, IF('New Cycle 1'!C1694="","", 'New Cycle 1'!C1694),IF($A$20=8, IF('New Cycle 2'!C1694="","", 'New Cycle 2'!C1694),IF($A$20=9, IF('New Cycle 3'!C1694="","", 'New Cycle 3'!C1694),"")))))))))</f>
        <v/>
      </c>
      <c r="S1694" s="32" t="str">
        <f>IF($A$20=1,IF(UDDS!E1694="","",UDDS!E1694),IF($A$20=2,IF('FTP-75'!E1694="","",'FTP-75'!E1694),IF($A$20=3, IF('US06'!E1694="","",'US06'!E1694),IF($A$20=4, IF(NEDC!D1694="","", NEDC!D1694),IF($A$20=5, IF('JPN10-15'!D1694="","",'JPN10-15'!D1694),IF($A$20=6, IF(WLTC!E1694="","", WLTC!E1694),IF($A$20=7, IF('New Cycle 1'!D1694="","", 'New Cycle 1'!D1694),IF($A$20=8, IF('New Cycle 2'!D1694="","", 'New Cycle 2'!D1694),IF($A$20=9, IF('New Cycle 3'!D1694="","", 'New Cycle 3'!D1694),"")))))))))</f>
        <v/>
      </c>
      <c r="T1694" s="32" t="str">
        <f>IF($A$20=1,IF(UDDS!F1694="","",UDDS!F1694),IF($A$20=2,IF('FTP-75'!F1694="","",'FTP-75'!F1694),IF($A$20=3, IF('US06'!F1694="","",'US06'!F1694),IF($A$20=4, IF(NEDC!E1694="","", NEDC!E1694),IF($A$20=5, IF('JPN10-15'!E1694="","",'JPN10-15'!E1694),IF($A$20=6, IF(WLTC!F1694="","", WLTC!F1694),IF($A$20=7, IF('New Cycle 1'!E1694="","", 'New Cycle 1'!E1694),IF($A$20=8, IF('New Cycle 2'!E1694="","", 'New Cycle 2'!E1694),IF($A$20=9, IF('New Cycle 3'!E1694="","", 'New Cycle 3'!E1694),"")))))))))</f>
        <v/>
      </c>
      <c r="U1694" s="32" t="str">
        <f>IF($A$20=1,IF(UDDS!G1694="","",UDDS!G1694),IF($A$20=2,IF('FTP-75'!G1694="","",'FTP-75'!G1694),IF($A$20=3, IF('US06'!G1694="","",'US06'!G1694),IF($A$20=4, IF(NEDC!F1694="","", NEDC!F1694),IF($A$20=5, IF('JPN10-15'!F1694="","",'JPN10-15'!F1694),IF($A$20=6, IF(WLTC!G1694="","", WLTC!G1694),IF($A$20=7, IF('New Cycle 1'!F1694="","", 'New Cycle 1'!F1694),IF($A$20=8, IF('New Cycle 2'!F1694="","", 'New Cycle 2'!F1694),IF($A$20=9, IF('New Cycle 3'!F1694="","", 'New Cycle 3'!F1694),"")))))))))</f>
        <v/>
      </c>
    </row>
    <row r="1695" spans="16:21" x14ac:dyDescent="0.25">
      <c r="P1695" s="8" t="str">
        <f>IF($A$20=1,IF(UDDS!A1695="","",UDDS!A1695),IF($A$20=2,IF('FTP-75'!A1695="","",'FTP-75'!A1695),IF($A$20=3, IF('US06'!A1695="","",'US06'!A1695),IF($A$20=4, IF(NEDC!A1695="","", NEDC!A1695),IF($A$20=5, IF('JPN10-15'!A1695="","",'JPN10-15'!A1695),IF($A$20=6, IF(WLTC!B1695="","", WLTC!B1695),IF($A$20=7, IF('New Cycle 1'!A1695="","", 'New Cycle 1'!A1695),IF($A$20=8, IF('New Cycle 2'!A1695="","", 'New Cycle 3'!A1695),IF($A$20=9, IF('New Cycle 3'!A1695="","", 'New Cycle 3'!A1695),"")))))))))</f>
        <v/>
      </c>
      <c r="Q1695" s="32" t="str">
        <f>IF($A$20=1,IF(UDDS!C1695="","",UDDS!C1695),IF($A$20=2,IF('FTP-75'!C1695="","",'FTP-75'!C1695),IF($A$20=3, IF('US06'!C1695="","",'US06'!C1695),IF($A$20=4, IF(NEDC!B1695="","", NEDC!B1695),IF($A$20=5, IF('JPN10-15'!B1695="","",'JPN10-15'!B1695),IF($A$20=6, IF(WLTC!C1695="","", WLTC!C1695),IF($A$20=7, IF('New Cycle 1'!B1695="","", 'New Cycle 1'!B1695),IF($A$20=8, IF('New Cycle 2'!B1695="","", 'New Cycle 2'!B1695),IF($A$20=9, IF('New Cycle 3'!B1695="","", 'New Cycle 3'!B1695),"")))))))))</f>
        <v/>
      </c>
      <c r="R1695" s="32" t="str">
        <f>IF($A$20=1,IF(UDDS!D1695="","",UDDS!D1695),IF($A$20=2,IF('FTP-75'!D1695="","",'FTP-75'!D1695),IF($A$20=3, IF('US06'!D1695="","",'US06'!D1695),IF($A$20=4, IF(NEDC!C1695="","", NEDC!C1695),IF($A$20=5, IF('JPN10-15'!C1695="","",'JPN10-15'!C1695),IF($A$20=6, IF(WLTC!D1695="","", WLTC!D1695),IF($A$20=7, IF('New Cycle 1'!C1695="","", 'New Cycle 1'!C1695),IF($A$20=8, IF('New Cycle 2'!C1695="","", 'New Cycle 2'!C1695),IF($A$20=9, IF('New Cycle 3'!C1695="","", 'New Cycle 3'!C1695),"")))))))))</f>
        <v/>
      </c>
      <c r="S1695" s="32" t="str">
        <f>IF($A$20=1,IF(UDDS!E1695="","",UDDS!E1695),IF($A$20=2,IF('FTP-75'!E1695="","",'FTP-75'!E1695),IF($A$20=3, IF('US06'!E1695="","",'US06'!E1695),IF($A$20=4, IF(NEDC!D1695="","", NEDC!D1695),IF($A$20=5, IF('JPN10-15'!D1695="","",'JPN10-15'!D1695),IF($A$20=6, IF(WLTC!E1695="","", WLTC!E1695),IF($A$20=7, IF('New Cycle 1'!D1695="","", 'New Cycle 1'!D1695),IF($A$20=8, IF('New Cycle 2'!D1695="","", 'New Cycle 2'!D1695),IF($A$20=9, IF('New Cycle 3'!D1695="","", 'New Cycle 3'!D1695),"")))))))))</f>
        <v/>
      </c>
      <c r="T1695" s="32" t="str">
        <f>IF($A$20=1,IF(UDDS!F1695="","",UDDS!F1695),IF($A$20=2,IF('FTP-75'!F1695="","",'FTP-75'!F1695),IF($A$20=3, IF('US06'!F1695="","",'US06'!F1695),IF($A$20=4, IF(NEDC!E1695="","", NEDC!E1695),IF($A$20=5, IF('JPN10-15'!E1695="","",'JPN10-15'!E1695),IF($A$20=6, IF(WLTC!F1695="","", WLTC!F1695),IF($A$20=7, IF('New Cycle 1'!E1695="","", 'New Cycle 1'!E1695),IF($A$20=8, IF('New Cycle 2'!E1695="","", 'New Cycle 2'!E1695),IF($A$20=9, IF('New Cycle 3'!E1695="","", 'New Cycle 3'!E1695),"")))))))))</f>
        <v/>
      </c>
      <c r="U1695" s="32" t="str">
        <f>IF($A$20=1,IF(UDDS!G1695="","",UDDS!G1695),IF($A$20=2,IF('FTP-75'!G1695="","",'FTP-75'!G1695),IF($A$20=3, IF('US06'!G1695="","",'US06'!G1695),IF($A$20=4, IF(NEDC!F1695="","", NEDC!F1695),IF($A$20=5, IF('JPN10-15'!F1695="","",'JPN10-15'!F1695),IF($A$20=6, IF(WLTC!G1695="","", WLTC!G1695),IF($A$20=7, IF('New Cycle 1'!F1695="","", 'New Cycle 1'!F1695),IF($A$20=8, IF('New Cycle 2'!F1695="","", 'New Cycle 2'!F1695),IF($A$20=9, IF('New Cycle 3'!F1695="","", 'New Cycle 3'!F1695),"")))))))))</f>
        <v/>
      </c>
    </row>
    <row r="1696" spans="16:21" x14ac:dyDescent="0.25">
      <c r="P1696" s="8" t="str">
        <f>IF($A$20=1,IF(UDDS!A1696="","",UDDS!A1696),IF($A$20=2,IF('FTP-75'!A1696="","",'FTP-75'!A1696),IF($A$20=3, IF('US06'!A1696="","",'US06'!A1696),IF($A$20=4, IF(NEDC!A1696="","", NEDC!A1696),IF($A$20=5, IF('JPN10-15'!A1696="","",'JPN10-15'!A1696),IF($A$20=6, IF(WLTC!B1696="","", WLTC!B1696),IF($A$20=7, IF('New Cycle 1'!A1696="","", 'New Cycle 1'!A1696),IF($A$20=8, IF('New Cycle 2'!A1696="","", 'New Cycle 3'!A1696),IF($A$20=9, IF('New Cycle 3'!A1696="","", 'New Cycle 3'!A1696),"")))))))))</f>
        <v/>
      </c>
      <c r="Q1696" s="32" t="str">
        <f>IF($A$20=1,IF(UDDS!C1696="","",UDDS!C1696),IF($A$20=2,IF('FTP-75'!C1696="","",'FTP-75'!C1696),IF($A$20=3, IF('US06'!C1696="","",'US06'!C1696),IF($A$20=4, IF(NEDC!B1696="","", NEDC!B1696),IF($A$20=5, IF('JPN10-15'!B1696="","",'JPN10-15'!B1696),IF($A$20=6, IF(WLTC!C1696="","", WLTC!C1696),IF($A$20=7, IF('New Cycle 1'!B1696="","", 'New Cycle 1'!B1696),IF($A$20=8, IF('New Cycle 2'!B1696="","", 'New Cycle 2'!B1696),IF($A$20=9, IF('New Cycle 3'!B1696="","", 'New Cycle 3'!B1696),"")))))))))</f>
        <v/>
      </c>
      <c r="R1696" s="32" t="str">
        <f>IF($A$20=1,IF(UDDS!D1696="","",UDDS!D1696),IF($A$20=2,IF('FTP-75'!D1696="","",'FTP-75'!D1696),IF($A$20=3, IF('US06'!D1696="","",'US06'!D1696),IF($A$20=4, IF(NEDC!C1696="","", NEDC!C1696),IF($A$20=5, IF('JPN10-15'!C1696="","",'JPN10-15'!C1696),IF($A$20=6, IF(WLTC!D1696="","", WLTC!D1696),IF($A$20=7, IF('New Cycle 1'!C1696="","", 'New Cycle 1'!C1696),IF($A$20=8, IF('New Cycle 2'!C1696="","", 'New Cycle 2'!C1696),IF($A$20=9, IF('New Cycle 3'!C1696="","", 'New Cycle 3'!C1696),"")))))))))</f>
        <v/>
      </c>
      <c r="S1696" s="32" t="str">
        <f>IF($A$20=1,IF(UDDS!E1696="","",UDDS!E1696),IF($A$20=2,IF('FTP-75'!E1696="","",'FTP-75'!E1696),IF($A$20=3, IF('US06'!E1696="","",'US06'!E1696),IF($A$20=4, IF(NEDC!D1696="","", NEDC!D1696),IF($A$20=5, IF('JPN10-15'!D1696="","",'JPN10-15'!D1696),IF($A$20=6, IF(WLTC!E1696="","", WLTC!E1696),IF($A$20=7, IF('New Cycle 1'!D1696="","", 'New Cycle 1'!D1696),IF($A$20=8, IF('New Cycle 2'!D1696="","", 'New Cycle 2'!D1696),IF($A$20=9, IF('New Cycle 3'!D1696="","", 'New Cycle 3'!D1696),"")))))))))</f>
        <v/>
      </c>
      <c r="T1696" s="32" t="str">
        <f>IF($A$20=1,IF(UDDS!F1696="","",UDDS!F1696),IF($A$20=2,IF('FTP-75'!F1696="","",'FTP-75'!F1696),IF($A$20=3, IF('US06'!F1696="","",'US06'!F1696),IF($A$20=4, IF(NEDC!E1696="","", NEDC!E1696),IF($A$20=5, IF('JPN10-15'!E1696="","",'JPN10-15'!E1696),IF($A$20=6, IF(WLTC!F1696="","", WLTC!F1696),IF($A$20=7, IF('New Cycle 1'!E1696="","", 'New Cycle 1'!E1696),IF($A$20=8, IF('New Cycle 2'!E1696="","", 'New Cycle 2'!E1696),IF($A$20=9, IF('New Cycle 3'!E1696="","", 'New Cycle 3'!E1696),"")))))))))</f>
        <v/>
      </c>
      <c r="U1696" s="32" t="str">
        <f>IF($A$20=1,IF(UDDS!G1696="","",UDDS!G1696),IF($A$20=2,IF('FTP-75'!G1696="","",'FTP-75'!G1696),IF($A$20=3, IF('US06'!G1696="","",'US06'!G1696),IF($A$20=4, IF(NEDC!F1696="","", NEDC!F1696),IF($A$20=5, IF('JPN10-15'!F1696="","",'JPN10-15'!F1696),IF($A$20=6, IF(WLTC!G1696="","", WLTC!G1696),IF($A$20=7, IF('New Cycle 1'!F1696="","", 'New Cycle 1'!F1696),IF($A$20=8, IF('New Cycle 2'!F1696="","", 'New Cycle 2'!F1696),IF($A$20=9, IF('New Cycle 3'!F1696="","", 'New Cycle 3'!F1696),"")))))))))</f>
        <v/>
      </c>
    </row>
    <row r="1697" spans="16:21" x14ac:dyDescent="0.25">
      <c r="P1697" s="8" t="str">
        <f>IF($A$20=1,IF(UDDS!A1697="","",UDDS!A1697),IF($A$20=2,IF('FTP-75'!A1697="","",'FTP-75'!A1697),IF($A$20=3, IF('US06'!A1697="","",'US06'!A1697),IF($A$20=4, IF(NEDC!A1697="","", NEDC!A1697),IF($A$20=5, IF('JPN10-15'!A1697="","",'JPN10-15'!A1697),IF($A$20=6, IF(WLTC!B1697="","", WLTC!B1697),IF($A$20=7, IF('New Cycle 1'!A1697="","", 'New Cycle 1'!A1697),IF($A$20=8, IF('New Cycle 2'!A1697="","", 'New Cycle 3'!A1697),IF($A$20=9, IF('New Cycle 3'!A1697="","", 'New Cycle 3'!A1697),"")))))))))</f>
        <v/>
      </c>
      <c r="Q1697" s="32" t="str">
        <f>IF($A$20=1,IF(UDDS!C1697="","",UDDS!C1697),IF($A$20=2,IF('FTP-75'!C1697="","",'FTP-75'!C1697),IF($A$20=3, IF('US06'!C1697="","",'US06'!C1697),IF($A$20=4, IF(NEDC!B1697="","", NEDC!B1697),IF($A$20=5, IF('JPN10-15'!B1697="","",'JPN10-15'!B1697),IF($A$20=6, IF(WLTC!C1697="","", WLTC!C1697),IF($A$20=7, IF('New Cycle 1'!B1697="","", 'New Cycle 1'!B1697),IF($A$20=8, IF('New Cycle 2'!B1697="","", 'New Cycle 2'!B1697),IF($A$20=9, IF('New Cycle 3'!B1697="","", 'New Cycle 3'!B1697),"")))))))))</f>
        <v/>
      </c>
      <c r="R1697" s="32" t="str">
        <f>IF($A$20=1,IF(UDDS!D1697="","",UDDS!D1697),IF($A$20=2,IF('FTP-75'!D1697="","",'FTP-75'!D1697),IF($A$20=3, IF('US06'!D1697="","",'US06'!D1697),IF($A$20=4, IF(NEDC!C1697="","", NEDC!C1697),IF($A$20=5, IF('JPN10-15'!C1697="","",'JPN10-15'!C1697),IF($A$20=6, IF(WLTC!D1697="","", WLTC!D1697),IF($A$20=7, IF('New Cycle 1'!C1697="","", 'New Cycle 1'!C1697),IF($A$20=8, IF('New Cycle 2'!C1697="","", 'New Cycle 2'!C1697),IF($A$20=9, IF('New Cycle 3'!C1697="","", 'New Cycle 3'!C1697),"")))))))))</f>
        <v/>
      </c>
      <c r="S1697" s="32" t="str">
        <f>IF($A$20=1,IF(UDDS!E1697="","",UDDS!E1697),IF($A$20=2,IF('FTP-75'!E1697="","",'FTP-75'!E1697),IF($A$20=3, IF('US06'!E1697="","",'US06'!E1697),IF($A$20=4, IF(NEDC!D1697="","", NEDC!D1697),IF($A$20=5, IF('JPN10-15'!D1697="","",'JPN10-15'!D1697),IF($A$20=6, IF(WLTC!E1697="","", WLTC!E1697),IF($A$20=7, IF('New Cycle 1'!D1697="","", 'New Cycle 1'!D1697),IF($A$20=8, IF('New Cycle 2'!D1697="","", 'New Cycle 2'!D1697),IF($A$20=9, IF('New Cycle 3'!D1697="","", 'New Cycle 3'!D1697),"")))))))))</f>
        <v/>
      </c>
      <c r="T1697" s="32" t="str">
        <f>IF($A$20=1,IF(UDDS!F1697="","",UDDS!F1697),IF($A$20=2,IF('FTP-75'!F1697="","",'FTP-75'!F1697),IF($A$20=3, IF('US06'!F1697="","",'US06'!F1697),IF($A$20=4, IF(NEDC!E1697="","", NEDC!E1697),IF($A$20=5, IF('JPN10-15'!E1697="","",'JPN10-15'!E1697),IF($A$20=6, IF(WLTC!F1697="","", WLTC!F1697),IF($A$20=7, IF('New Cycle 1'!E1697="","", 'New Cycle 1'!E1697),IF($A$20=8, IF('New Cycle 2'!E1697="","", 'New Cycle 2'!E1697),IF($A$20=9, IF('New Cycle 3'!E1697="","", 'New Cycle 3'!E1697),"")))))))))</f>
        <v/>
      </c>
      <c r="U1697" s="32" t="str">
        <f>IF($A$20=1,IF(UDDS!G1697="","",UDDS!G1697),IF($A$20=2,IF('FTP-75'!G1697="","",'FTP-75'!G1697),IF($A$20=3, IF('US06'!G1697="","",'US06'!G1697),IF($A$20=4, IF(NEDC!F1697="","", NEDC!F1697),IF($A$20=5, IF('JPN10-15'!F1697="","",'JPN10-15'!F1697),IF($A$20=6, IF(WLTC!G1697="","", WLTC!G1697),IF($A$20=7, IF('New Cycle 1'!F1697="","", 'New Cycle 1'!F1697),IF($A$20=8, IF('New Cycle 2'!F1697="","", 'New Cycle 2'!F1697),IF($A$20=9, IF('New Cycle 3'!F1697="","", 'New Cycle 3'!F1697),"")))))))))</f>
        <v/>
      </c>
    </row>
    <row r="1698" spans="16:21" x14ac:dyDescent="0.25">
      <c r="P1698" s="8" t="str">
        <f>IF($A$20=1,IF(UDDS!A1698="","",UDDS!A1698),IF($A$20=2,IF('FTP-75'!A1698="","",'FTP-75'!A1698),IF($A$20=3, IF('US06'!A1698="","",'US06'!A1698),IF($A$20=4, IF(NEDC!A1698="","", NEDC!A1698),IF($A$20=5, IF('JPN10-15'!A1698="","",'JPN10-15'!A1698),IF($A$20=6, IF(WLTC!B1698="","", WLTC!B1698),IF($A$20=7, IF('New Cycle 1'!A1698="","", 'New Cycle 1'!A1698),IF($A$20=8, IF('New Cycle 2'!A1698="","", 'New Cycle 3'!A1698),IF($A$20=9, IF('New Cycle 3'!A1698="","", 'New Cycle 3'!A1698),"")))))))))</f>
        <v/>
      </c>
      <c r="Q1698" s="32" t="str">
        <f>IF($A$20=1,IF(UDDS!C1698="","",UDDS!C1698),IF($A$20=2,IF('FTP-75'!C1698="","",'FTP-75'!C1698),IF($A$20=3, IF('US06'!C1698="","",'US06'!C1698),IF($A$20=4, IF(NEDC!B1698="","", NEDC!B1698),IF($A$20=5, IF('JPN10-15'!B1698="","",'JPN10-15'!B1698),IF($A$20=6, IF(WLTC!C1698="","", WLTC!C1698),IF($A$20=7, IF('New Cycle 1'!B1698="","", 'New Cycle 1'!B1698),IF($A$20=8, IF('New Cycle 2'!B1698="","", 'New Cycle 2'!B1698),IF($A$20=9, IF('New Cycle 3'!B1698="","", 'New Cycle 3'!B1698),"")))))))))</f>
        <v/>
      </c>
      <c r="R1698" s="32" t="str">
        <f>IF($A$20=1,IF(UDDS!D1698="","",UDDS!D1698),IF($A$20=2,IF('FTP-75'!D1698="","",'FTP-75'!D1698),IF($A$20=3, IF('US06'!D1698="","",'US06'!D1698),IF($A$20=4, IF(NEDC!C1698="","", NEDC!C1698),IF($A$20=5, IF('JPN10-15'!C1698="","",'JPN10-15'!C1698),IF($A$20=6, IF(WLTC!D1698="","", WLTC!D1698),IF($A$20=7, IF('New Cycle 1'!C1698="","", 'New Cycle 1'!C1698),IF($A$20=8, IF('New Cycle 2'!C1698="","", 'New Cycle 2'!C1698),IF($A$20=9, IF('New Cycle 3'!C1698="","", 'New Cycle 3'!C1698),"")))))))))</f>
        <v/>
      </c>
      <c r="S1698" s="32" t="str">
        <f>IF($A$20=1,IF(UDDS!E1698="","",UDDS!E1698),IF($A$20=2,IF('FTP-75'!E1698="","",'FTP-75'!E1698),IF($A$20=3, IF('US06'!E1698="","",'US06'!E1698),IF($A$20=4, IF(NEDC!D1698="","", NEDC!D1698),IF($A$20=5, IF('JPN10-15'!D1698="","",'JPN10-15'!D1698),IF($A$20=6, IF(WLTC!E1698="","", WLTC!E1698),IF($A$20=7, IF('New Cycle 1'!D1698="","", 'New Cycle 1'!D1698),IF($A$20=8, IF('New Cycle 2'!D1698="","", 'New Cycle 2'!D1698),IF($A$20=9, IF('New Cycle 3'!D1698="","", 'New Cycle 3'!D1698),"")))))))))</f>
        <v/>
      </c>
      <c r="T1698" s="32" t="str">
        <f>IF($A$20=1,IF(UDDS!F1698="","",UDDS!F1698),IF($A$20=2,IF('FTP-75'!F1698="","",'FTP-75'!F1698),IF($A$20=3, IF('US06'!F1698="","",'US06'!F1698),IF($A$20=4, IF(NEDC!E1698="","", NEDC!E1698),IF($A$20=5, IF('JPN10-15'!E1698="","",'JPN10-15'!E1698),IF($A$20=6, IF(WLTC!F1698="","", WLTC!F1698),IF($A$20=7, IF('New Cycle 1'!E1698="","", 'New Cycle 1'!E1698),IF($A$20=8, IF('New Cycle 2'!E1698="","", 'New Cycle 2'!E1698),IF($A$20=9, IF('New Cycle 3'!E1698="","", 'New Cycle 3'!E1698),"")))))))))</f>
        <v/>
      </c>
      <c r="U1698" s="32" t="str">
        <f>IF($A$20=1,IF(UDDS!G1698="","",UDDS!G1698),IF($A$20=2,IF('FTP-75'!G1698="","",'FTP-75'!G1698),IF($A$20=3, IF('US06'!G1698="","",'US06'!G1698),IF($A$20=4, IF(NEDC!F1698="","", NEDC!F1698),IF($A$20=5, IF('JPN10-15'!F1698="","",'JPN10-15'!F1698),IF($A$20=6, IF(WLTC!G1698="","", WLTC!G1698),IF($A$20=7, IF('New Cycle 1'!F1698="","", 'New Cycle 1'!F1698),IF($A$20=8, IF('New Cycle 2'!F1698="","", 'New Cycle 2'!F1698),IF($A$20=9, IF('New Cycle 3'!F1698="","", 'New Cycle 3'!F1698),"")))))))))</f>
        <v/>
      </c>
    </row>
    <row r="1699" spans="16:21" x14ac:dyDescent="0.25">
      <c r="P1699" s="8" t="str">
        <f>IF($A$20=1,IF(UDDS!A1699="","",UDDS!A1699),IF($A$20=2,IF('FTP-75'!A1699="","",'FTP-75'!A1699),IF($A$20=3, IF('US06'!A1699="","",'US06'!A1699),IF($A$20=4, IF(NEDC!A1699="","", NEDC!A1699),IF($A$20=5, IF('JPN10-15'!A1699="","",'JPN10-15'!A1699),IF($A$20=6, IF(WLTC!B1699="","", WLTC!B1699),IF($A$20=7, IF('New Cycle 1'!A1699="","", 'New Cycle 1'!A1699),IF($A$20=8, IF('New Cycle 2'!A1699="","", 'New Cycle 3'!A1699),IF($A$20=9, IF('New Cycle 3'!A1699="","", 'New Cycle 3'!A1699),"")))))))))</f>
        <v/>
      </c>
      <c r="Q1699" s="32" t="str">
        <f>IF($A$20=1,IF(UDDS!C1699="","",UDDS!C1699),IF($A$20=2,IF('FTP-75'!C1699="","",'FTP-75'!C1699),IF($A$20=3, IF('US06'!C1699="","",'US06'!C1699),IF($A$20=4, IF(NEDC!B1699="","", NEDC!B1699),IF($A$20=5, IF('JPN10-15'!B1699="","",'JPN10-15'!B1699),IF($A$20=6, IF(WLTC!C1699="","", WLTC!C1699),IF($A$20=7, IF('New Cycle 1'!B1699="","", 'New Cycle 1'!B1699),IF($A$20=8, IF('New Cycle 2'!B1699="","", 'New Cycle 2'!B1699),IF($A$20=9, IF('New Cycle 3'!B1699="","", 'New Cycle 3'!B1699),"")))))))))</f>
        <v/>
      </c>
      <c r="R1699" s="32" t="str">
        <f>IF($A$20=1,IF(UDDS!D1699="","",UDDS!D1699),IF($A$20=2,IF('FTP-75'!D1699="","",'FTP-75'!D1699),IF($A$20=3, IF('US06'!D1699="","",'US06'!D1699),IF($A$20=4, IF(NEDC!C1699="","", NEDC!C1699),IF($A$20=5, IF('JPN10-15'!C1699="","",'JPN10-15'!C1699),IF($A$20=6, IF(WLTC!D1699="","", WLTC!D1699),IF($A$20=7, IF('New Cycle 1'!C1699="","", 'New Cycle 1'!C1699),IF($A$20=8, IF('New Cycle 2'!C1699="","", 'New Cycle 2'!C1699),IF($A$20=9, IF('New Cycle 3'!C1699="","", 'New Cycle 3'!C1699),"")))))))))</f>
        <v/>
      </c>
      <c r="S1699" s="32" t="str">
        <f>IF($A$20=1,IF(UDDS!E1699="","",UDDS!E1699),IF($A$20=2,IF('FTP-75'!E1699="","",'FTP-75'!E1699),IF($A$20=3, IF('US06'!E1699="","",'US06'!E1699),IF($A$20=4, IF(NEDC!D1699="","", NEDC!D1699),IF($A$20=5, IF('JPN10-15'!D1699="","",'JPN10-15'!D1699),IF($A$20=6, IF(WLTC!E1699="","", WLTC!E1699),IF($A$20=7, IF('New Cycle 1'!D1699="","", 'New Cycle 1'!D1699),IF($A$20=8, IF('New Cycle 2'!D1699="","", 'New Cycle 2'!D1699),IF($A$20=9, IF('New Cycle 3'!D1699="","", 'New Cycle 3'!D1699),"")))))))))</f>
        <v/>
      </c>
      <c r="T1699" s="32" t="str">
        <f>IF($A$20=1,IF(UDDS!F1699="","",UDDS!F1699),IF($A$20=2,IF('FTP-75'!F1699="","",'FTP-75'!F1699),IF($A$20=3, IF('US06'!F1699="","",'US06'!F1699),IF($A$20=4, IF(NEDC!E1699="","", NEDC!E1699),IF($A$20=5, IF('JPN10-15'!E1699="","",'JPN10-15'!E1699),IF($A$20=6, IF(WLTC!F1699="","", WLTC!F1699),IF($A$20=7, IF('New Cycle 1'!E1699="","", 'New Cycle 1'!E1699),IF($A$20=8, IF('New Cycle 2'!E1699="","", 'New Cycle 2'!E1699),IF($A$20=9, IF('New Cycle 3'!E1699="","", 'New Cycle 3'!E1699),"")))))))))</f>
        <v/>
      </c>
      <c r="U1699" s="32" t="str">
        <f>IF($A$20=1,IF(UDDS!G1699="","",UDDS!G1699),IF($A$20=2,IF('FTP-75'!G1699="","",'FTP-75'!G1699),IF($A$20=3, IF('US06'!G1699="","",'US06'!G1699),IF($A$20=4, IF(NEDC!F1699="","", NEDC!F1699),IF($A$20=5, IF('JPN10-15'!F1699="","",'JPN10-15'!F1699),IF($A$20=6, IF(WLTC!G1699="","", WLTC!G1699),IF($A$20=7, IF('New Cycle 1'!F1699="","", 'New Cycle 1'!F1699),IF($A$20=8, IF('New Cycle 2'!F1699="","", 'New Cycle 2'!F1699),IF($A$20=9, IF('New Cycle 3'!F1699="","", 'New Cycle 3'!F1699),"")))))))))</f>
        <v/>
      </c>
    </row>
    <row r="1700" spans="16:21" x14ac:dyDescent="0.25">
      <c r="P1700" s="8" t="str">
        <f>IF($A$20=1,IF(UDDS!A1700="","",UDDS!A1700),IF($A$20=2,IF('FTP-75'!A1700="","",'FTP-75'!A1700),IF($A$20=3, IF('US06'!A1700="","",'US06'!A1700),IF($A$20=4, IF(NEDC!A1700="","", NEDC!A1700),IF($A$20=5, IF('JPN10-15'!A1700="","",'JPN10-15'!A1700),IF($A$20=6, IF(WLTC!B1700="","", WLTC!B1700),IF($A$20=7, IF('New Cycle 1'!A1700="","", 'New Cycle 1'!A1700),IF($A$20=8, IF('New Cycle 2'!A1700="","", 'New Cycle 3'!A1700),IF($A$20=9, IF('New Cycle 3'!A1700="","", 'New Cycle 3'!A1700),"")))))))))</f>
        <v/>
      </c>
      <c r="Q1700" s="32" t="str">
        <f>IF($A$20=1,IF(UDDS!C1700="","",UDDS!C1700),IF($A$20=2,IF('FTP-75'!C1700="","",'FTP-75'!C1700),IF($A$20=3, IF('US06'!C1700="","",'US06'!C1700),IF($A$20=4, IF(NEDC!B1700="","", NEDC!B1700),IF($A$20=5, IF('JPN10-15'!B1700="","",'JPN10-15'!B1700),IF($A$20=6, IF(WLTC!C1700="","", WLTC!C1700),IF($A$20=7, IF('New Cycle 1'!B1700="","", 'New Cycle 1'!B1700),IF($A$20=8, IF('New Cycle 2'!B1700="","", 'New Cycle 2'!B1700),IF($A$20=9, IF('New Cycle 3'!B1700="","", 'New Cycle 3'!B1700),"")))))))))</f>
        <v/>
      </c>
      <c r="R1700" s="32" t="str">
        <f>IF($A$20=1,IF(UDDS!D1700="","",UDDS!D1700),IF($A$20=2,IF('FTP-75'!D1700="","",'FTP-75'!D1700),IF($A$20=3, IF('US06'!D1700="","",'US06'!D1700),IF($A$20=4, IF(NEDC!C1700="","", NEDC!C1700),IF($A$20=5, IF('JPN10-15'!C1700="","",'JPN10-15'!C1700),IF($A$20=6, IF(WLTC!D1700="","", WLTC!D1700),IF($A$20=7, IF('New Cycle 1'!C1700="","", 'New Cycle 1'!C1700),IF($A$20=8, IF('New Cycle 2'!C1700="","", 'New Cycle 2'!C1700),IF($A$20=9, IF('New Cycle 3'!C1700="","", 'New Cycle 3'!C1700),"")))))))))</f>
        <v/>
      </c>
      <c r="S1700" s="32" t="str">
        <f>IF($A$20=1,IF(UDDS!E1700="","",UDDS!E1700),IF($A$20=2,IF('FTP-75'!E1700="","",'FTP-75'!E1700),IF($A$20=3, IF('US06'!E1700="","",'US06'!E1700),IF($A$20=4, IF(NEDC!D1700="","", NEDC!D1700),IF($A$20=5, IF('JPN10-15'!D1700="","",'JPN10-15'!D1700),IF($A$20=6, IF(WLTC!E1700="","", WLTC!E1700),IF($A$20=7, IF('New Cycle 1'!D1700="","", 'New Cycle 1'!D1700),IF($A$20=8, IF('New Cycle 2'!D1700="","", 'New Cycle 2'!D1700),IF($A$20=9, IF('New Cycle 3'!D1700="","", 'New Cycle 3'!D1700),"")))))))))</f>
        <v/>
      </c>
      <c r="T1700" s="32" t="str">
        <f>IF($A$20=1,IF(UDDS!F1700="","",UDDS!F1700),IF($A$20=2,IF('FTP-75'!F1700="","",'FTP-75'!F1700),IF($A$20=3, IF('US06'!F1700="","",'US06'!F1700),IF($A$20=4, IF(NEDC!E1700="","", NEDC!E1700),IF($A$20=5, IF('JPN10-15'!E1700="","",'JPN10-15'!E1700),IF($A$20=6, IF(WLTC!F1700="","", WLTC!F1700),IF($A$20=7, IF('New Cycle 1'!E1700="","", 'New Cycle 1'!E1700),IF($A$20=8, IF('New Cycle 2'!E1700="","", 'New Cycle 2'!E1700),IF($A$20=9, IF('New Cycle 3'!E1700="","", 'New Cycle 3'!E1700),"")))))))))</f>
        <v/>
      </c>
      <c r="U1700" s="32" t="str">
        <f>IF($A$20=1,IF(UDDS!G1700="","",UDDS!G1700),IF($A$20=2,IF('FTP-75'!G1700="","",'FTP-75'!G1700),IF($A$20=3, IF('US06'!G1700="","",'US06'!G1700),IF($A$20=4, IF(NEDC!F1700="","", NEDC!F1700),IF($A$20=5, IF('JPN10-15'!F1700="","",'JPN10-15'!F1700),IF($A$20=6, IF(WLTC!G1700="","", WLTC!G1700),IF($A$20=7, IF('New Cycle 1'!F1700="","", 'New Cycle 1'!F1700),IF($A$20=8, IF('New Cycle 2'!F1700="","", 'New Cycle 2'!F1700),IF($A$20=9, IF('New Cycle 3'!F1700="","", 'New Cycle 3'!F1700),"")))))))))</f>
        <v/>
      </c>
    </row>
    <row r="1701" spans="16:21" x14ac:dyDescent="0.25">
      <c r="P1701" s="8" t="str">
        <f>IF($A$20=1,IF(UDDS!A1701="","",UDDS!A1701),IF($A$20=2,IF('FTP-75'!A1701="","",'FTP-75'!A1701),IF($A$20=3, IF('US06'!A1701="","",'US06'!A1701),IF($A$20=4, IF(NEDC!A1701="","", NEDC!A1701),IF($A$20=5, IF('JPN10-15'!A1701="","",'JPN10-15'!A1701),IF($A$20=6, IF(WLTC!B1701="","", WLTC!B1701),IF($A$20=7, IF('New Cycle 1'!A1701="","", 'New Cycle 1'!A1701),IF($A$20=8, IF('New Cycle 2'!A1701="","", 'New Cycle 3'!A1701),IF($A$20=9, IF('New Cycle 3'!A1701="","", 'New Cycle 3'!A1701),"")))))))))</f>
        <v/>
      </c>
      <c r="Q1701" s="32" t="str">
        <f>IF($A$20=1,IF(UDDS!C1701="","",UDDS!C1701),IF($A$20=2,IF('FTP-75'!C1701="","",'FTP-75'!C1701),IF($A$20=3, IF('US06'!C1701="","",'US06'!C1701),IF($A$20=4, IF(NEDC!B1701="","", NEDC!B1701),IF($A$20=5, IF('JPN10-15'!B1701="","",'JPN10-15'!B1701),IF($A$20=6, IF(WLTC!C1701="","", WLTC!C1701),IF($A$20=7, IF('New Cycle 1'!B1701="","", 'New Cycle 1'!B1701),IF($A$20=8, IF('New Cycle 2'!B1701="","", 'New Cycle 2'!B1701),IF($A$20=9, IF('New Cycle 3'!B1701="","", 'New Cycle 3'!B1701),"")))))))))</f>
        <v/>
      </c>
      <c r="R1701" s="32" t="str">
        <f>IF($A$20=1,IF(UDDS!D1701="","",UDDS!D1701),IF($A$20=2,IF('FTP-75'!D1701="","",'FTP-75'!D1701),IF($A$20=3, IF('US06'!D1701="","",'US06'!D1701),IF($A$20=4, IF(NEDC!C1701="","", NEDC!C1701),IF($A$20=5, IF('JPN10-15'!C1701="","",'JPN10-15'!C1701),IF($A$20=6, IF(WLTC!D1701="","", WLTC!D1701),IF($A$20=7, IF('New Cycle 1'!C1701="","", 'New Cycle 1'!C1701),IF($A$20=8, IF('New Cycle 2'!C1701="","", 'New Cycle 2'!C1701),IF($A$20=9, IF('New Cycle 3'!C1701="","", 'New Cycle 3'!C1701),"")))))))))</f>
        <v/>
      </c>
      <c r="S1701" s="32" t="str">
        <f>IF($A$20=1,IF(UDDS!E1701="","",UDDS!E1701),IF($A$20=2,IF('FTP-75'!E1701="","",'FTP-75'!E1701),IF($A$20=3, IF('US06'!E1701="","",'US06'!E1701),IF($A$20=4, IF(NEDC!D1701="","", NEDC!D1701),IF($A$20=5, IF('JPN10-15'!D1701="","",'JPN10-15'!D1701),IF($A$20=6, IF(WLTC!E1701="","", WLTC!E1701),IF($A$20=7, IF('New Cycle 1'!D1701="","", 'New Cycle 1'!D1701),IF($A$20=8, IF('New Cycle 2'!D1701="","", 'New Cycle 2'!D1701),IF($A$20=9, IF('New Cycle 3'!D1701="","", 'New Cycle 3'!D1701),"")))))))))</f>
        <v/>
      </c>
      <c r="T1701" s="32" t="str">
        <f>IF($A$20=1,IF(UDDS!F1701="","",UDDS!F1701),IF($A$20=2,IF('FTP-75'!F1701="","",'FTP-75'!F1701),IF($A$20=3, IF('US06'!F1701="","",'US06'!F1701),IF($A$20=4, IF(NEDC!E1701="","", NEDC!E1701),IF($A$20=5, IF('JPN10-15'!E1701="","",'JPN10-15'!E1701),IF($A$20=6, IF(WLTC!F1701="","", WLTC!F1701),IF($A$20=7, IF('New Cycle 1'!E1701="","", 'New Cycle 1'!E1701),IF($A$20=8, IF('New Cycle 2'!E1701="","", 'New Cycle 2'!E1701),IF($A$20=9, IF('New Cycle 3'!E1701="","", 'New Cycle 3'!E1701),"")))))))))</f>
        <v/>
      </c>
      <c r="U1701" s="32" t="str">
        <f>IF($A$20=1,IF(UDDS!G1701="","",UDDS!G1701),IF($A$20=2,IF('FTP-75'!G1701="","",'FTP-75'!G1701),IF($A$20=3, IF('US06'!G1701="","",'US06'!G1701),IF($A$20=4, IF(NEDC!F1701="","", NEDC!F1701),IF($A$20=5, IF('JPN10-15'!F1701="","",'JPN10-15'!F1701),IF($A$20=6, IF(WLTC!G1701="","", WLTC!G1701),IF($A$20=7, IF('New Cycle 1'!F1701="","", 'New Cycle 1'!F1701),IF($A$20=8, IF('New Cycle 2'!F1701="","", 'New Cycle 2'!F1701),IF($A$20=9, IF('New Cycle 3'!F1701="","", 'New Cycle 3'!F1701),"")))))))))</f>
        <v/>
      </c>
    </row>
    <row r="1702" spans="16:21" x14ac:dyDescent="0.25">
      <c r="P1702" s="8" t="str">
        <f>IF($A$20=1,IF(UDDS!A1702="","",UDDS!A1702),IF($A$20=2,IF('FTP-75'!A1702="","",'FTP-75'!A1702),IF($A$20=3, IF('US06'!A1702="","",'US06'!A1702),IF($A$20=4, IF(NEDC!A1702="","", NEDC!A1702),IF($A$20=5, IF('JPN10-15'!A1702="","",'JPN10-15'!A1702),IF($A$20=6, IF(WLTC!B1702="","", WLTC!B1702),IF($A$20=7, IF('New Cycle 1'!A1702="","", 'New Cycle 1'!A1702),IF($A$20=8, IF('New Cycle 2'!A1702="","", 'New Cycle 3'!A1702),IF($A$20=9, IF('New Cycle 3'!A1702="","", 'New Cycle 3'!A1702),"")))))))))</f>
        <v/>
      </c>
      <c r="Q1702" s="32" t="str">
        <f>IF($A$20=1,IF(UDDS!C1702="","",UDDS!C1702),IF($A$20=2,IF('FTP-75'!C1702="","",'FTP-75'!C1702),IF($A$20=3, IF('US06'!C1702="","",'US06'!C1702),IF($A$20=4, IF(NEDC!B1702="","", NEDC!B1702),IF($A$20=5, IF('JPN10-15'!B1702="","",'JPN10-15'!B1702),IF($A$20=6, IF(WLTC!C1702="","", WLTC!C1702),IF($A$20=7, IF('New Cycle 1'!B1702="","", 'New Cycle 1'!B1702),IF($A$20=8, IF('New Cycle 2'!B1702="","", 'New Cycle 2'!B1702),IF($A$20=9, IF('New Cycle 3'!B1702="","", 'New Cycle 3'!B1702),"")))))))))</f>
        <v/>
      </c>
      <c r="R1702" s="32" t="str">
        <f>IF($A$20=1,IF(UDDS!D1702="","",UDDS!D1702),IF($A$20=2,IF('FTP-75'!D1702="","",'FTP-75'!D1702),IF($A$20=3, IF('US06'!D1702="","",'US06'!D1702),IF($A$20=4, IF(NEDC!C1702="","", NEDC!C1702),IF($A$20=5, IF('JPN10-15'!C1702="","",'JPN10-15'!C1702),IF($A$20=6, IF(WLTC!D1702="","", WLTC!D1702),IF($A$20=7, IF('New Cycle 1'!C1702="","", 'New Cycle 1'!C1702),IF($A$20=8, IF('New Cycle 2'!C1702="","", 'New Cycle 2'!C1702),IF($A$20=9, IF('New Cycle 3'!C1702="","", 'New Cycle 3'!C1702),"")))))))))</f>
        <v/>
      </c>
      <c r="S1702" s="32" t="str">
        <f>IF($A$20=1,IF(UDDS!E1702="","",UDDS!E1702),IF($A$20=2,IF('FTP-75'!E1702="","",'FTP-75'!E1702),IF($A$20=3, IF('US06'!E1702="","",'US06'!E1702),IF($A$20=4, IF(NEDC!D1702="","", NEDC!D1702),IF($A$20=5, IF('JPN10-15'!D1702="","",'JPN10-15'!D1702),IF($A$20=6, IF(WLTC!E1702="","", WLTC!E1702),IF($A$20=7, IF('New Cycle 1'!D1702="","", 'New Cycle 1'!D1702),IF($A$20=8, IF('New Cycle 2'!D1702="","", 'New Cycle 2'!D1702),IF($A$20=9, IF('New Cycle 3'!D1702="","", 'New Cycle 3'!D1702),"")))))))))</f>
        <v/>
      </c>
      <c r="T1702" s="32" t="str">
        <f>IF($A$20=1,IF(UDDS!F1702="","",UDDS!F1702),IF($A$20=2,IF('FTP-75'!F1702="","",'FTP-75'!F1702),IF($A$20=3, IF('US06'!F1702="","",'US06'!F1702),IF($A$20=4, IF(NEDC!E1702="","", NEDC!E1702),IF($A$20=5, IF('JPN10-15'!E1702="","",'JPN10-15'!E1702),IF($A$20=6, IF(WLTC!F1702="","", WLTC!F1702),IF($A$20=7, IF('New Cycle 1'!E1702="","", 'New Cycle 1'!E1702),IF($A$20=8, IF('New Cycle 2'!E1702="","", 'New Cycle 2'!E1702),IF($A$20=9, IF('New Cycle 3'!E1702="","", 'New Cycle 3'!E1702),"")))))))))</f>
        <v/>
      </c>
      <c r="U1702" s="32" t="str">
        <f>IF($A$20=1,IF(UDDS!G1702="","",UDDS!G1702),IF($A$20=2,IF('FTP-75'!G1702="","",'FTP-75'!G1702),IF($A$20=3, IF('US06'!G1702="","",'US06'!G1702),IF($A$20=4, IF(NEDC!F1702="","", NEDC!F1702),IF($A$20=5, IF('JPN10-15'!F1702="","",'JPN10-15'!F1702),IF($A$20=6, IF(WLTC!G1702="","", WLTC!G1702),IF($A$20=7, IF('New Cycle 1'!F1702="","", 'New Cycle 1'!F1702),IF($A$20=8, IF('New Cycle 2'!F1702="","", 'New Cycle 2'!F1702),IF($A$20=9, IF('New Cycle 3'!F1702="","", 'New Cycle 3'!F1702),"")))))))))</f>
        <v/>
      </c>
    </row>
    <row r="1703" spans="16:21" x14ac:dyDescent="0.25">
      <c r="P1703" s="8" t="str">
        <f>IF($A$20=1,IF(UDDS!A1703="","",UDDS!A1703),IF($A$20=2,IF('FTP-75'!A1703="","",'FTP-75'!A1703),IF($A$20=3, IF('US06'!A1703="","",'US06'!A1703),IF($A$20=4, IF(NEDC!A1703="","", NEDC!A1703),IF($A$20=5, IF('JPN10-15'!A1703="","",'JPN10-15'!A1703),IF($A$20=6, IF(WLTC!B1703="","", WLTC!B1703),IF($A$20=7, IF('New Cycle 1'!A1703="","", 'New Cycle 1'!A1703),IF($A$20=8, IF('New Cycle 2'!A1703="","", 'New Cycle 3'!A1703),IF($A$20=9, IF('New Cycle 3'!A1703="","", 'New Cycle 3'!A1703),"")))))))))</f>
        <v/>
      </c>
      <c r="Q1703" s="32" t="str">
        <f>IF($A$20=1,IF(UDDS!C1703="","",UDDS!C1703),IF($A$20=2,IF('FTP-75'!C1703="","",'FTP-75'!C1703),IF($A$20=3, IF('US06'!C1703="","",'US06'!C1703),IF($A$20=4, IF(NEDC!B1703="","", NEDC!B1703),IF($A$20=5, IF('JPN10-15'!B1703="","",'JPN10-15'!B1703),IF($A$20=6, IF(WLTC!C1703="","", WLTC!C1703),IF($A$20=7, IF('New Cycle 1'!B1703="","", 'New Cycle 1'!B1703),IF($A$20=8, IF('New Cycle 2'!B1703="","", 'New Cycle 2'!B1703),IF($A$20=9, IF('New Cycle 3'!B1703="","", 'New Cycle 3'!B1703),"")))))))))</f>
        <v/>
      </c>
      <c r="R1703" s="32" t="str">
        <f>IF($A$20=1,IF(UDDS!D1703="","",UDDS!D1703),IF($A$20=2,IF('FTP-75'!D1703="","",'FTP-75'!D1703),IF($A$20=3, IF('US06'!D1703="","",'US06'!D1703),IF($A$20=4, IF(NEDC!C1703="","", NEDC!C1703),IF($A$20=5, IF('JPN10-15'!C1703="","",'JPN10-15'!C1703),IF($A$20=6, IF(WLTC!D1703="","", WLTC!D1703),IF($A$20=7, IF('New Cycle 1'!C1703="","", 'New Cycle 1'!C1703),IF($A$20=8, IF('New Cycle 2'!C1703="","", 'New Cycle 2'!C1703),IF($A$20=9, IF('New Cycle 3'!C1703="","", 'New Cycle 3'!C1703),"")))))))))</f>
        <v/>
      </c>
      <c r="S1703" s="32" t="str">
        <f>IF($A$20=1,IF(UDDS!E1703="","",UDDS!E1703),IF($A$20=2,IF('FTP-75'!E1703="","",'FTP-75'!E1703),IF($A$20=3, IF('US06'!E1703="","",'US06'!E1703),IF($A$20=4, IF(NEDC!D1703="","", NEDC!D1703),IF($A$20=5, IF('JPN10-15'!D1703="","",'JPN10-15'!D1703),IF($A$20=6, IF(WLTC!E1703="","", WLTC!E1703),IF($A$20=7, IF('New Cycle 1'!D1703="","", 'New Cycle 1'!D1703),IF($A$20=8, IF('New Cycle 2'!D1703="","", 'New Cycle 2'!D1703),IF($A$20=9, IF('New Cycle 3'!D1703="","", 'New Cycle 3'!D1703),"")))))))))</f>
        <v/>
      </c>
      <c r="T1703" s="32" t="str">
        <f>IF($A$20=1,IF(UDDS!F1703="","",UDDS!F1703),IF($A$20=2,IF('FTP-75'!F1703="","",'FTP-75'!F1703),IF($A$20=3, IF('US06'!F1703="","",'US06'!F1703),IF($A$20=4, IF(NEDC!E1703="","", NEDC!E1703),IF($A$20=5, IF('JPN10-15'!E1703="","",'JPN10-15'!E1703),IF($A$20=6, IF(WLTC!F1703="","", WLTC!F1703),IF($A$20=7, IF('New Cycle 1'!E1703="","", 'New Cycle 1'!E1703),IF($A$20=8, IF('New Cycle 2'!E1703="","", 'New Cycle 2'!E1703),IF($A$20=9, IF('New Cycle 3'!E1703="","", 'New Cycle 3'!E1703),"")))))))))</f>
        <v/>
      </c>
      <c r="U1703" s="32" t="str">
        <f>IF($A$20=1,IF(UDDS!G1703="","",UDDS!G1703),IF($A$20=2,IF('FTP-75'!G1703="","",'FTP-75'!G1703),IF($A$20=3, IF('US06'!G1703="","",'US06'!G1703),IF($A$20=4, IF(NEDC!F1703="","", NEDC!F1703),IF($A$20=5, IF('JPN10-15'!F1703="","",'JPN10-15'!F1703),IF($A$20=6, IF(WLTC!G1703="","", WLTC!G1703),IF($A$20=7, IF('New Cycle 1'!F1703="","", 'New Cycle 1'!F1703),IF($A$20=8, IF('New Cycle 2'!F1703="","", 'New Cycle 2'!F1703),IF($A$20=9, IF('New Cycle 3'!F1703="","", 'New Cycle 3'!F1703),"")))))))))</f>
        <v/>
      </c>
    </row>
    <row r="1704" spans="16:21" x14ac:dyDescent="0.25">
      <c r="P1704" s="8" t="str">
        <f>IF($A$20=1,IF(UDDS!A1704="","",UDDS!A1704),IF($A$20=2,IF('FTP-75'!A1704="","",'FTP-75'!A1704),IF($A$20=3, IF('US06'!A1704="","",'US06'!A1704),IF($A$20=4, IF(NEDC!A1704="","", NEDC!A1704),IF($A$20=5, IF('JPN10-15'!A1704="","",'JPN10-15'!A1704),IF($A$20=6, IF(WLTC!B1704="","", WLTC!B1704),IF($A$20=7, IF('New Cycle 1'!A1704="","", 'New Cycle 1'!A1704),IF($A$20=8, IF('New Cycle 2'!A1704="","", 'New Cycle 3'!A1704),IF($A$20=9, IF('New Cycle 3'!A1704="","", 'New Cycle 3'!A1704),"")))))))))</f>
        <v/>
      </c>
      <c r="Q1704" s="32" t="str">
        <f>IF($A$20=1,IF(UDDS!C1704="","",UDDS!C1704),IF($A$20=2,IF('FTP-75'!C1704="","",'FTP-75'!C1704),IF($A$20=3, IF('US06'!C1704="","",'US06'!C1704),IF($A$20=4, IF(NEDC!B1704="","", NEDC!B1704),IF($A$20=5, IF('JPN10-15'!B1704="","",'JPN10-15'!B1704),IF($A$20=6, IF(WLTC!C1704="","", WLTC!C1704),IF($A$20=7, IF('New Cycle 1'!B1704="","", 'New Cycle 1'!B1704),IF($A$20=8, IF('New Cycle 2'!B1704="","", 'New Cycle 2'!B1704),IF($A$20=9, IF('New Cycle 3'!B1704="","", 'New Cycle 3'!B1704),"")))))))))</f>
        <v/>
      </c>
      <c r="R1704" s="32" t="str">
        <f>IF($A$20=1,IF(UDDS!D1704="","",UDDS!D1704),IF($A$20=2,IF('FTP-75'!D1704="","",'FTP-75'!D1704),IF($A$20=3, IF('US06'!D1704="","",'US06'!D1704),IF($A$20=4, IF(NEDC!C1704="","", NEDC!C1704),IF($A$20=5, IF('JPN10-15'!C1704="","",'JPN10-15'!C1704),IF($A$20=6, IF(WLTC!D1704="","", WLTC!D1704),IF($A$20=7, IF('New Cycle 1'!C1704="","", 'New Cycle 1'!C1704),IF($A$20=8, IF('New Cycle 2'!C1704="","", 'New Cycle 2'!C1704),IF($A$20=9, IF('New Cycle 3'!C1704="","", 'New Cycle 3'!C1704),"")))))))))</f>
        <v/>
      </c>
      <c r="S1704" s="32" t="str">
        <f>IF($A$20=1,IF(UDDS!E1704="","",UDDS!E1704),IF($A$20=2,IF('FTP-75'!E1704="","",'FTP-75'!E1704),IF($A$20=3, IF('US06'!E1704="","",'US06'!E1704),IF($A$20=4, IF(NEDC!D1704="","", NEDC!D1704),IF($A$20=5, IF('JPN10-15'!D1704="","",'JPN10-15'!D1704),IF($A$20=6, IF(WLTC!E1704="","", WLTC!E1704),IF($A$20=7, IF('New Cycle 1'!D1704="","", 'New Cycle 1'!D1704),IF($A$20=8, IF('New Cycle 2'!D1704="","", 'New Cycle 2'!D1704),IF($A$20=9, IF('New Cycle 3'!D1704="","", 'New Cycle 3'!D1704),"")))))))))</f>
        <v/>
      </c>
      <c r="T1704" s="32" t="str">
        <f>IF($A$20=1,IF(UDDS!F1704="","",UDDS!F1704),IF($A$20=2,IF('FTP-75'!F1704="","",'FTP-75'!F1704),IF($A$20=3, IF('US06'!F1704="","",'US06'!F1704),IF($A$20=4, IF(NEDC!E1704="","", NEDC!E1704),IF($A$20=5, IF('JPN10-15'!E1704="","",'JPN10-15'!E1704),IF($A$20=6, IF(WLTC!F1704="","", WLTC!F1704),IF($A$20=7, IF('New Cycle 1'!E1704="","", 'New Cycle 1'!E1704),IF($A$20=8, IF('New Cycle 2'!E1704="","", 'New Cycle 2'!E1704),IF($A$20=9, IF('New Cycle 3'!E1704="","", 'New Cycle 3'!E1704),"")))))))))</f>
        <v/>
      </c>
      <c r="U1704" s="32" t="str">
        <f>IF($A$20=1,IF(UDDS!G1704="","",UDDS!G1704),IF($A$20=2,IF('FTP-75'!G1704="","",'FTP-75'!G1704),IF($A$20=3, IF('US06'!G1704="","",'US06'!G1704),IF($A$20=4, IF(NEDC!F1704="","", NEDC!F1704),IF($A$20=5, IF('JPN10-15'!F1704="","",'JPN10-15'!F1704),IF($A$20=6, IF(WLTC!G1704="","", WLTC!G1704),IF($A$20=7, IF('New Cycle 1'!F1704="","", 'New Cycle 1'!F1704),IF($A$20=8, IF('New Cycle 2'!F1704="","", 'New Cycle 2'!F1704),IF($A$20=9, IF('New Cycle 3'!F1704="","", 'New Cycle 3'!F1704),"")))))))))</f>
        <v/>
      </c>
    </row>
    <row r="1705" spans="16:21" x14ac:dyDescent="0.25">
      <c r="P1705" s="8" t="str">
        <f>IF($A$20=1,IF(UDDS!A1705="","",UDDS!A1705),IF($A$20=2,IF('FTP-75'!A1705="","",'FTP-75'!A1705),IF($A$20=3, IF('US06'!A1705="","",'US06'!A1705),IF($A$20=4, IF(NEDC!A1705="","", NEDC!A1705),IF($A$20=5, IF('JPN10-15'!A1705="","",'JPN10-15'!A1705),IF($A$20=6, IF(WLTC!B1705="","", WLTC!B1705),IF($A$20=7, IF('New Cycle 1'!A1705="","", 'New Cycle 1'!A1705),IF($A$20=8, IF('New Cycle 2'!A1705="","", 'New Cycle 3'!A1705),IF($A$20=9, IF('New Cycle 3'!A1705="","", 'New Cycle 3'!A1705),"")))))))))</f>
        <v/>
      </c>
      <c r="Q1705" s="32" t="str">
        <f>IF($A$20=1,IF(UDDS!C1705="","",UDDS!C1705),IF($A$20=2,IF('FTP-75'!C1705="","",'FTP-75'!C1705),IF($A$20=3, IF('US06'!C1705="","",'US06'!C1705),IF($A$20=4, IF(NEDC!B1705="","", NEDC!B1705),IF($A$20=5, IF('JPN10-15'!B1705="","",'JPN10-15'!B1705),IF($A$20=6, IF(WLTC!C1705="","", WLTC!C1705),IF($A$20=7, IF('New Cycle 1'!B1705="","", 'New Cycle 1'!B1705),IF($A$20=8, IF('New Cycle 2'!B1705="","", 'New Cycle 2'!B1705),IF($A$20=9, IF('New Cycle 3'!B1705="","", 'New Cycle 3'!B1705),"")))))))))</f>
        <v/>
      </c>
      <c r="R1705" s="32" t="str">
        <f>IF($A$20=1,IF(UDDS!D1705="","",UDDS!D1705),IF($A$20=2,IF('FTP-75'!D1705="","",'FTP-75'!D1705),IF($A$20=3, IF('US06'!D1705="","",'US06'!D1705),IF($A$20=4, IF(NEDC!C1705="","", NEDC!C1705),IF($A$20=5, IF('JPN10-15'!C1705="","",'JPN10-15'!C1705),IF($A$20=6, IF(WLTC!D1705="","", WLTC!D1705),IF($A$20=7, IF('New Cycle 1'!C1705="","", 'New Cycle 1'!C1705),IF($A$20=8, IF('New Cycle 2'!C1705="","", 'New Cycle 2'!C1705),IF($A$20=9, IF('New Cycle 3'!C1705="","", 'New Cycle 3'!C1705),"")))))))))</f>
        <v/>
      </c>
      <c r="S1705" s="32" t="str">
        <f>IF($A$20=1,IF(UDDS!E1705="","",UDDS!E1705),IF($A$20=2,IF('FTP-75'!E1705="","",'FTP-75'!E1705),IF($A$20=3, IF('US06'!E1705="","",'US06'!E1705),IF($A$20=4, IF(NEDC!D1705="","", NEDC!D1705),IF($A$20=5, IF('JPN10-15'!D1705="","",'JPN10-15'!D1705),IF($A$20=6, IF(WLTC!E1705="","", WLTC!E1705),IF($A$20=7, IF('New Cycle 1'!D1705="","", 'New Cycle 1'!D1705),IF($A$20=8, IF('New Cycle 2'!D1705="","", 'New Cycle 2'!D1705),IF($A$20=9, IF('New Cycle 3'!D1705="","", 'New Cycle 3'!D1705),"")))))))))</f>
        <v/>
      </c>
      <c r="T1705" s="32" t="str">
        <f>IF($A$20=1,IF(UDDS!F1705="","",UDDS!F1705),IF($A$20=2,IF('FTP-75'!F1705="","",'FTP-75'!F1705),IF($A$20=3, IF('US06'!F1705="","",'US06'!F1705),IF($A$20=4, IF(NEDC!E1705="","", NEDC!E1705),IF($A$20=5, IF('JPN10-15'!E1705="","",'JPN10-15'!E1705),IF($A$20=6, IF(WLTC!F1705="","", WLTC!F1705),IF($A$20=7, IF('New Cycle 1'!E1705="","", 'New Cycle 1'!E1705),IF($A$20=8, IF('New Cycle 2'!E1705="","", 'New Cycle 2'!E1705),IF($A$20=9, IF('New Cycle 3'!E1705="","", 'New Cycle 3'!E1705),"")))))))))</f>
        <v/>
      </c>
      <c r="U1705" s="32" t="str">
        <f>IF($A$20=1,IF(UDDS!G1705="","",UDDS!G1705),IF($A$20=2,IF('FTP-75'!G1705="","",'FTP-75'!G1705),IF($A$20=3, IF('US06'!G1705="","",'US06'!G1705),IF($A$20=4, IF(NEDC!F1705="","", NEDC!F1705),IF($A$20=5, IF('JPN10-15'!F1705="","",'JPN10-15'!F1705),IF($A$20=6, IF(WLTC!G1705="","", WLTC!G1705),IF($A$20=7, IF('New Cycle 1'!F1705="","", 'New Cycle 1'!F1705),IF($A$20=8, IF('New Cycle 2'!F1705="","", 'New Cycle 2'!F1705),IF($A$20=9, IF('New Cycle 3'!F1705="","", 'New Cycle 3'!F1705),"")))))))))</f>
        <v/>
      </c>
    </row>
    <row r="1706" spans="16:21" x14ac:dyDescent="0.25">
      <c r="P1706" s="8" t="str">
        <f>IF($A$20=1,IF(UDDS!A1706="","",UDDS!A1706),IF($A$20=2,IF('FTP-75'!A1706="","",'FTP-75'!A1706),IF($A$20=3, IF('US06'!A1706="","",'US06'!A1706),IF($A$20=4, IF(NEDC!A1706="","", NEDC!A1706),IF($A$20=5, IF('JPN10-15'!A1706="","",'JPN10-15'!A1706),IF($A$20=6, IF(WLTC!B1706="","", WLTC!B1706),IF($A$20=7, IF('New Cycle 1'!A1706="","", 'New Cycle 1'!A1706),IF($A$20=8, IF('New Cycle 2'!A1706="","", 'New Cycle 3'!A1706),IF($A$20=9, IF('New Cycle 3'!A1706="","", 'New Cycle 3'!A1706),"")))))))))</f>
        <v/>
      </c>
      <c r="Q1706" s="32" t="str">
        <f>IF($A$20=1,IF(UDDS!C1706="","",UDDS!C1706),IF($A$20=2,IF('FTP-75'!C1706="","",'FTP-75'!C1706),IF($A$20=3, IF('US06'!C1706="","",'US06'!C1706),IF($A$20=4, IF(NEDC!B1706="","", NEDC!B1706),IF($A$20=5, IF('JPN10-15'!B1706="","",'JPN10-15'!B1706),IF($A$20=6, IF(WLTC!C1706="","", WLTC!C1706),IF($A$20=7, IF('New Cycle 1'!B1706="","", 'New Cycle 1'!B1706),IF($A$20=8, IF('New Cycle 2'!B1706="","", 'New Cycle 2'!B1706),IF($A$20=9, IF('New Cycle 3'!B1706="","", 'New Cycle 3'!B1706),"")))))))))</f>
        <v/>
      </c>
      <c r="R1706" s="32" t="str">
        <f>IF($A$20=1,IF(UDDS!D1706="","",UDDS!D1706),IF($A$20=2,IF('FTP-75'!D1706="","",'FTP-75'!D1706),IF($A$20=3, IF('US06'!D1706="","",'US06'!D1706),IF($A$20=4, IF(NEDC!C1706="","", NEDC!C1706),IF($A$20=5, IF('JPN10-15'!C1706="","",'JPN10-15'!C1706),IF($A$20=6, IF(WLTC!D1706="","", WLTC!D1706),IF($A$20=7, IF('New Cycle 1'!C1706="","", 'New Cycle 1'!C1706),IF($A$20=8, IF('New Cycle 2'!C1706="","", 'New Cycle 2'!C1706),IF($A$20=9, IF('New Cycle 3'!C1706="","", 'New Cycle 3'!C1706),"")))))))))</f>
        <v/>
      </c>
      <c r="S1706" s="32" t="str">
        <f>IF($A$20=1,IF(UDDS!E1706="","",UDDS!E1706),IF($A$20=2,IF('FTP-75'!E1706="","",'FTP-75'!E1706),IF($A$20=3, IF('US06'!E1706="","",'US06'!E1706),IF($A$20=4, IF(NEDC!D1706="","", NEDC!D1706),IF($A$20=5, IF('JPN10-15'!D1706="","",'JPN10-15'!D1706),IF($A$20=6, IF(WLTC!E1706="","", WLTC!E1706),IF($A$20=7, IF('New Cycle 1'!D1706="","", 'New Cycle 1'!D1706),IF($A$20=8, IF('New Cycle 2'!D1706="","", 'New Cycle 2'!D1706),IF($A$20=9, IF('New Cycle 3'!D1706="","", 'New Cycle 3'!D1706),"")))))))))</f>
        <v/>
      </c>
      <c r="T1706" s="32" t="str">
        <f>IF($A$20=1,IF(UDDS!F1706="","",UDDS!F1706),IF($A$20=2,IF('FTP-75'!F1706="","",'FTP-75'!F1706),IF($A$20=3, IF('US06'!F1706="","",'US06'!F1706),IF($A$20=4, IF(NEDC!E1706="","", NEDC!E1706),IF($A$20=5, IF('JPN10-15'!E1706="","",'JPN10-15'!E1706),IF($A$20=6, IF(WLTC!F1706="","", WLTC!F1706),IF($A$20=7, IF('New Cycle 1'!E1706="","", 'New Cycle 1'!E1706),IF($A$20=8, IF('New Cycle 2'!E1706="","", 'New Cycle 2'!E1706),IF($A$20=9, IF('New Cycle 3'!E1706="","", 'New Cycle 3'!E1706),"")))))))))</f>
        <v/>
      </c>
      <c r="U1706" s="32" t="str">
        <f>IF($A$20=1,IF(UDDS!G1706="","",UDDS!G1706),IF($A$20=2,IF('FTP-75'!G1706="","",'FTP-75'!G1706),IF($A$20=3, IF('US06'!G1706="","",'US06'!G1706),IF($A$20=4, IF(NEDC!F1706="","", NEDC!F1706),IF($A$20=5, IF('JPN10-15'!F1706="","",'JPN10-15'!F1706),IF($A$20=6, IF(WLTC!G1706="","", WLTC!G1706),IF($A$20=7, IF('New Cycle 1'!F1706="","", 'New Cycle 1'!F1706),IF($A$20=8, IF('New Cycle 2'!F1706="","", 'New Cycle 2'!F1706),IF($A$20=9, IF('New Cycle 3'!F1706="","", 'New Cycle 3'!F1706),"")))))))))</f>
        <v/>
      </c>
    </row>
    <row r="1707" spans="16:21" x14ac:dyDescent="0.25">
      <c r="P1707" s="8" t="str">
        <f>IF($A$20=1,IF(UDDS!A1707="","",UDDS!A1707),IF($A$20=2,IF('FTP-75'!A1707="","",'FTP-75'!A1707),IF($A$20=3, IF('US06'!A1707="","",'US06'!A1707),IF($A$20=4, IF(NEDC!A1707="","", NEDC!A1707),IF($A$20=5, IF('JPN10-15'!A1707="","",'JPN10-15'!A1707),IF($A$20=6, IF(WLTC!B1707="","", WLTC!B1707),IF($A$20=7, IF('New Cycle 1'!A1707="","", 'New Cycle 1'!A1707),IF($A$20=8, IF('New Cycle 2'!A1707="","", 'New Cycle 3'!A1707),IF($A$20=9, IF('New Cycle 3'!A1707="","", 'New Cycle 3'!A1707),"")))))))))</f>
        <v/>
      </c>
      <c r="Q1707" s="32" t="str">
        <f>IF($A$20=1,IF(UDDS!C1707="","",UDDS!C1707),IF($A$20=2,IF('FTP-75'!C1707="","",'FTP-75'!C1707),IF($A$20=3, IF('US06'!C1707="","",'US06'!C1707),IF($A$20=4, IF(NEDC!B1707="","", NEDC!B1707),IF($A$20=5, IF('JPN10-15'!B1707="","",'JPN10-15'!B1707),IF($A$20=6, IF(WLTC!C1707="","", WLTC!C1707),IF($A$20=7, IF('New Cycle 1'!B1707="","", 'New Cycle 1'!B1707),IF($A$20=8, IF('New Cycle 2'!B1707="","", 'New Cycle 2'!B1707),IF($A$20=9, IF('New Cycle 3'!B1707="","", 'New Cycle 3'!B1707),"")))))))))</f>
        <v/>
      </c>
      <c r="R1707" s="32" t="str">
        <f>IF($A$20=1,IF(UDDS!D1707="","",UDDS!D1707),IF($A$20=2,IF('FTP-75'!D1707="","",'FTP-75'!D1707),IF($A$20=3, IF('US06'!D1707="","",'US06'!D1707),IF($A$20=4, IF(NEDC!C1707="","", NEDC!C1707),IF($A$20=5, IF('JPN10-15'!C1707="","",'JPN10-15'!C1707),IF($A$20=6, IF(WLTC!D1707="","", WLTC!D1707),IF($A$20=7, IF('New Cycle 1'!C1707="","", 'New Cycle 1'!C1707),IF($A$20=8, IF('New Cycle 2'!C1707="","", 'New Cycle 2'!C1707),IF($A$20=9, IF('New Cycle 3'!C1707="","", 'New Cycle 3'!C1707),"")))))))))</f>
        <v/>
      </c>
      <c r="S1707" s="32" t="str">
        <f>IF($A$20=1,IF(UDDS!E1707="","",UDDS!E1707),IF($A$20=2,IF('FTP-75'!E1707="","",'FTP-75'!E1707),IF($A$20=3, IF('US06'!E1707="","",'US06'!E1707),IF($A$20=4, IF(NEDC!D1707="","", NEDC!D1707),IF($A$20=5, IF('JPN10-15'!D1707="","",'JPN10-15'!D1707),IF($A$20=6, IF(WLTC!E1707="","", WLTC!E1707),IF($A$20=7, IF('New Cycle 1'!D1707="","", 'New Cycle 1'!D1707),IF($A$20=8, IF('New Cycle 2'!D1707="","", 'New Cycle 2'!D1707),IF($A$20=9, IF('New Cycle 3'!D1707="","", 'New Cycle 3'!D1707),"")))))))))</f>
        <v/>
      </c>
      <c r="T1707" s="32" t="str">
        <f>IF($A$20=1,IF(UDDS!F1707="","",UDDS!F1707),IF($A$20=2,IF('FTP-75'!F1707="","",'FTP-75'!F1707),IF($A$20=3, IF('US06'!F1707="","",'US06'!F1707),IF($A$20=4, IF(NEDC!E1707="","", NEDC!E1707),IF($A$20=5, IF('JPN10-15'!E1707="","",'JPN10-15'!E1707),IF($A$20=6, IF(WLTC!F1707="","", WLTC!F1707),IF($A$20=7, IF('New Cycle 1'!E1707="","", 'New Cycle 1'!E1707),IF($A$20=8, IF('New Cycle 2'!E1707="","", 'New Cycle 2'!E1707),IF($A$20=9, IF('New Cycle 3'!E1707="","", 'New Cycle 3'!E1707),"")))))))))</f>
        <v/>
      </c>
      <c r="U1707" s="32" t="str">
        <f>IF($A$20=1,IF(UDDS!G1707="","",UDDS!G1707),IF($A$20=2,IF('FTP-75'!G1707="","",'FTP-75'!G1707),IF($A$20=3, IF('US06'!G1707="","",'US06'!G1707),IF($A$20=4, IF(NEDC!F1707="","", NEDC!F1707),IF($A$20=5, IF('JPN10-15'!F1707="","",'JPN10-15'!F1707),IF($A$20=6, IF(WLTC!G1707="","", WLTC!G1707),IF($A$20=7, IF('New Cycle 1'!F1707="","", 'New Cycle 1'!F1707),IF($A$20=8, IF('New Cycle 2'!F1707="","", 'New Cycle 2'!F1707),IF($A$20=9, IF('New Cycle 3'!F1707="","", 'New Cycle 3'!F1707),"")))))))))</f>
        <v/>
      </c>
    </row>
    <row r="1708" spans="16:21" x14ac:dyDescent="0.25">
      <c r="P1708" s="8" t="str">
        <f>IF($A$20=1,IF(UDDS!A1708="","",UDDS!A1708),IF($A$20=2,IF('FTP-75'!A1708="","",'FTP-75'!A1708),IF($A$20=3, IF('US06'!A1708="","",'US06'!A1708),IF($A$20=4, IF(NEDC!A1708="","", NEDC!A1708),IF($A$20=5, IF('JPN10-15'!A1708="","",'JPN10-15'!A1708),IF($A$20=6, IF(WLTC!B1708="","", WLTC!B1708),IF($A$20=7, IF('New Cycle 1'!A1708="","", 'New Cycle 1'!A1708),IF($A$20=8, IF('New Cycle 2'!A1708="","", 'New Cycle 3'!A1708),IF($A$20=9, IF('New Cycle 3'!A1708="","", 'New Cycle 3'!A1708),"")))))))))</f>
        <v/>
      </c>
      <c r="Q1708" s="32" t="str">
        <f>IF($A$20=1,IF(UDDS!C1708="","",UDDS!C1708),IF($A$20=2,IF('FTP-75'!C1708="","",'FTP-75'!C1708),IF($A$20=3, IF('US06'!C1708="","",'US06'!C1708),IF($A$20=4, IF(NEDC!B1708="","", NEDC!B1708),IF($A$20=5, IF('JPN10-15'!B1708="","",'JPN10-15'!B1708),IF($A$20=6, IF(WLTC!C1708="","", WLTC!C1708),IF($A$20=7, IF('New Cycle 1'!B1708="","", 'New Cycle 1'!B1708),IF($A$20=8, IF('New Cycle 2'!B1708="","", 'New Cycle 2'!B1708),IF($A$20=9, IF('New Cycle 3'!B1708="","", 'New Cycle 3'!B1708),"")))))))))</f>
        <v/>
      </c>
      <c r="R1708" s="32" t="str">
        <f>IF($A$20=1,IF(UDDS!D1708="","",UDDS!D1708),IF($A$20=2,IF('FTP-75'!D1708="","",'FTP-75'!D1708),IF($A$20=3, IF('US06'!D1708="","",'US06'!D1708),IF($A$20=4, IF(NEDC!C1708="","", NEDC!C1708),IF($A$20=5, IF('JPN10-15'!C1708="","",'JPN10-15'!C1708),IF($A$20=6, IF(WLTC!D1708="","", WLTC!D1708),IF($A$20=7, IF('New Cycle 1'!C1708="","", 'New Cycle 1'!C1708),IF($A$20=8, IF('New Cycle 2'!C1708="","", 'New Cycle 2'!C1708),IF($A$20=9, IF('New Cycle 3'!C1708="","", 'New Cycle 3'!C1708),"")))))))))</f>
        <v/>
      </c>
      <c r="S1708" s="32" t="str">
        <f>IF($A$20=1,IF(UDDS!E1708="","",UDDS!E1708),IF($A$20=2,IF('FTP-75'!E1708="","",'FTP-75'!E1708),IF($A$20=3, IF('US06'!E1708="","",'US06'!E1708),IF($A$20=4, IF(NEDC!D1708="","", NEDC!D1708),IF($A$20=5, IF('JPN10-15'!D1708="","",'JPN10-15'!D1708),IF($A$20=6, IF(WLTC!E1708="","", WLTC!E1708),IF($A$20=7, IF('New Cycle 1'!D1708="","", 'New Cycle 1'!D1708),IF($A$20=8, IF('New Cycle 2'!D1708="","", 'New Cycle 2'!D1708),IF($A$20=9, IF('New Cycle 3'!D1708="","", 'New Cycle 3'!D1708),"")))))))))</f>
        <v/>
      </c>
      <c r="T1708" s="32" t="str">
        <f>IF($A$20=1,IF(UDDS!F1708="","",UDDS!F1708),IF($A$20=2,IF('FTP-75'!F1708="","",'FTP-75'!F1708),IF($A$20=3, IF('US06'!F1708="","",'US06'!F1708),IF($A$20=4, IF(NEDC!E1708="","", NEDC!E1708),IF($A$20=5, IF('JPN10-15'!E1708="","",'JPN10-15'!E1708),IF($A$20=6, IF(WLTC!F1708="","", WLTC!F1708),IF($A$20=7, IF('New Cycle 1'!E1708="","", 'New Cycle 1'!E1708),IF($A$20=8, IF('New Cycle 2'!E1708="","", 'New Cycle 2'!E1708),IF($A$20=9, IF('New Cycle 3'!E1708="","", 'New Cycle 3'!E1708),"")))))))))</f>
        <v/>
      </c>
      <c r="U1708" s="32" t="str">
        <f>IF($A$20=1,IF(UDDS!G1708="","",UDDS!G1708),IF($A$20=2,IF('FTP-75'!G1708="","",'FTP-75'!G1708),IF($A$20=3, IF('US06'!G1708="","",'US06'!G1708),IF($A$20=4, IF(NEDC!F1708="","", NEDC!F1708),IF($A$20=5, IF('JPN10-15'!F1708="","",'JPN10-15'!F1708),IF($A$20=6, IF(WLTC!G1708="","", WLTC!G1708),IF($A$20=7, IF('New Cycle 1'!F1708="","", 'New Cycle 1'!F1708),IF($A$20=8, IF('New Cycle 2'!F1708="","", 'New Cycle 2'!F1708),IF($A$20=9, IF('New Cycle 3'!F1708="","", 'New Cycle 3'!F1708),"")))))))))</f>
        <v/>
      </c>
    </row>
    <row r="1709" spans="16:21" x14ac:dyDescent="0.25">
      <c r="P1709" s="8" t="str">
        <f>IF($A$20=1,IF(UDDS!A1709="","",UDDS!A1709),IF($A$20=2,IF('FTP-75'!A1709="","",'FTP-75'!A1709),IF($A$20=3, IF('US06'!A1709="","",'US06'!A1709),IF($A$20=4, IF(NEDC!A1709="","", NEDC!A1709),IF($A$20=5, IF('JPN10-15'!A1709="","",'JPN10-15'!A1709),IF($A$20=6, IF(WLTC!B1709="","", WLTC!B1709),IF($A$20=7, IF('New Cycle 1'!A1709="","", 'New Cycle 1'!A1709),IF($A$20=8, IF('New Cycle 2'!A1709="","", 'New Cycle 3'!A1709),IF($A$20=9, IF('New Cycle 3'!A1709="","", 'New Cycle 3'!A1709),"")))))))))</f>
        <v/>
      </c>
      <c r="Q1709" s="32" t="str">
        <f>IF($A$20=1,IF(UDDS!C1709="","",UDDS!C1709),IF($A$20=2,IF('FTP-75'!C1709="","",'FTP-75'!C1709),IF($A$20=3, IF('US06'!C1709="","",'US06'!C1709),IF($A$20=4, IF(NEDC!B1709="","", NEDC!B1709),IF($A$20=5, IF('JPN10-15'!B1709="","",'JPN10-15'!B1709),IF($A$20=6, IF(WLTC!C1709="","", WLTC!C1709),IF($A$20=7, IF('New Cycle 1'!B1709="","", 'New Cycle 1'!B1709),IF($A$20=8, IF('New Cycle 2'!B1709="","", 'New Cycle 2'!B1709),IF($A$20=9, IF('New Cycle 3'!B1709="","", 'New Cycle 3'!B1709),"")))))))))</f>
        <v/>
      </c>
      <c r="R1709" s="32" t="str">
        <f>IF($A$20=1,IF(UDDS!D1709="","",UDDS!D1709),IF($A$20=2,IF('FTP-75'!D1709="","",'FTP-75'!D1709),IF($A$20=3, IF('US06'!D1709="","",'US06'!D1709),IF($A$20=4, IF(NEDC!C1709="","", NEDC!C1709),IF($A$20=5, IF('JPN10-15'!C1709="","",'JPN10-15'!C1709),IF($A$20=6, IF(WLTC!D1709="","", WLTC!D1709),IF($A$20=7, IF('New Cycle 1'!C1709="","", 'New Cycle 1'!C1709),IF($A$20=8, IF('New Cycle 2'!C1709="","", 'New Cycle 2'!C1709),IF($A$20=9, IF('New Cycle 3'!C1709="","", 'New Cycle 3'!C1709),"")))))))))</f>
        <v/>
      </c>
      <c r="S1709" s="32" t="str">
        <f>IF($A$20=1,IF(UDDS!E1709="","",UDDS!E1709),IF($A$20=2,IF('FTP-75'!E1709="","",'FTP-75'!E1709),IF($A$20=3, IF('US06'!E1709="","",'US06'!E1709),IF($A$20=4, IF(NEDC!D1709="","", NEDC!D1709),IF($A$20=5, IF('JPN10-15'!D1709="","",'JPN10-15'!D1709),IF($A$20=6, IF(WLTC!E1709="","", WLTC!E1709),IF($A$20=7, IF('New Cycle 1'!D1709="","", 'New Cycle 1'!D1709),IF($A$20=8, IF('New Cycle 2'!D1709="","", 'New Cycle 2'!D1709),IF($A$20=9, IF('New Cycle 3'!D1709="","", 'New Cycle 3'!D1709),"")))))))))</f>
        <v/>
      </c>
      <c r="T1709" s="32" t="str">
        <f>IF($A$20=1,IF(UDDS!F1709="","",UDDS!F1709),IF($A$20=2,IF('FTP-75'!F1709="","",'FTP-75'!F1709),IF($A$20=3, IF('US06'!F1709="","",'US06'!F1709),IF($A$20=4, IF(NEDC!E1709="","", NEDC!E1709),IF($A$20=5, IF('JPN10-15'!E1709="","",'JPN10-15'!E1709),IF($A$20=6, IF(WLTC!F1709="","", WLTC!F1709),IF($A$20=7, IF('New Cycle 1'!E1709="","", 'New Cycle 1'!E1709),IF($A$20=8, IF('New Cycle 2'!E1709="","", 'New Cycle 2'!E1709),IF($A$20=9, IF('New Cycle 3'!E1709="","", 'New Cycle 3'!E1709),"")))))))))</f>
        <v/>
      </c>
      <c r="U1709" s="32" t="str">
        <f>IF($A$20=1,IF(UDDS!G1709="","",UDDS!G1709),IF($A$20=2,IF('FTP-75'!G1709="","",'FTP-75'!G1709),IF($A$20=3, IF('US06'!G1709="","",'US06'!G1709),IF($A$20=4, IF(NEDC!F1709="","", NEDC!F1709),IF($A$20=5, IF('JPN10-15'!F1709="","",'JPN10-15'!F1709),IF($A$20=6, IF(WLTC!G1709="","", WLTC!G1709),IF($A$20=7, IF('New Cycle 1'!F1709="","", 'New Cycle 1'!F1709),IF($A$20=8, IF('New Cycle 2'!F1709="","", 'New Cycle 2'!F1709),IF($A$20=9, IF('New Cycle 3'!F1709="","", 'New Cycle 3'!F1709),"")))))))))</f>
        <v/>
      </c>
    </row>
    <row r="1710" spans="16:21" x14ac:dyDescent="0.25">
      <c r="P1710" s="8" t="str">
        <f>IF($A$20=1,IF(UDDS!A1710="","",UDDS!A1710),IF($A$20=2,IF('FTP-75'!A1710="","",'FTP-75'!A1710),IF($A$20=3, IF('US06'!A1710="","",'US06'!A1710),IF($A$20=4, IF(NEDC!A1710="","", NEDC!A1710),IF($A$20=5, IF('JPN10-15'!A1710="","",'JPN10-15'!A1710),IF($A$20=6, IF(WLTC!B1710="","", WLTC!B1710),IF($A$20=7, IF('New Cycle 1'!A1710="","", 'New Cycle 1'!A1710),IF($A$20=8, IF('New Cycle 2'!A1710="","", 'New Cycle 3'!A1710),IF($A$20=9, IF('New Cycle 3'!A1710="","", 'New Cycle 3'!A1710),"")))))))))</f>
        <v/>
      </c>
      <c r="Q1710" s="32" t="str">
        <f>IF($A$20=1,IF(UDDS!C1710="","",UDDS!C1710),IF($A$20=2,IF('FTP-75'!C1710="","",'FTP-75'!C1710),IF($A$20=3, IF('US06'!C1710="","",'US06'!C1710),IF($A$20=4, IF(NEDC!B1710="","", NEDC!B1710),IF($A$20=5, IF('JPN10-15'!B1710="","",'JPN10-15'!B1710),IF($A$20=6, IF(WLTC!C1710="","", WLTC!C1710),IF($A$20=7, IF('New Cycle 1'!B1710="","", 'New Cycle 1'!B1710),IF($A$20=8, IF('New Cycle 2'!B1710="","", 'New Cycle 2'!B1710),IF($A$20=9, IF('New Cycle 3'!B1710="","", 'New Cycle 3'!B1710),"")))))))))</f>
        <v/>
      </c>
      <c r="R1710" s="32" t="str">
        <f>IF($A$20=1,IF(UDDS!D1710="","",UDDS!D1710),IF($A$20=2,IF('FTP-75'!D1710="","",'FTP-75'!D1710),IF($A$20=3, IF('US06'!D1710="","",'US06'!D1710),IF($A$20=4, IF(NEDC!C1710="","", NEDC!C1710),IF($A$20=5, IF('JPN10-15'!C1710="","",'JPN10-15'!C1710),IF($A$20=6, IF(WLTC!D1710="","", WLTC!D1710),IF($A$20=7, IF('New Cycle 1'!C1710="","", 'New Cycle 1'!C1710),IF($A$20=8, IF('New Cycle 2'!C1710="","", 'New Cycle 2'!C1710),IF($A$20=9, IF('New Cycle 3'!C1710="","", 'New Cycle 3'!C1710),"")))))))))</f>
        <v/>
      </c>
      <c r="S1710" s="32" t="str">
        <f>IF($A$20=1,IF(UDDS!E1710="","",UDDS!E1710),IF($A$20=2,IF('FTP-75'!E1710="","",'FTP-75'!E1710),IF($A$20=3, IF('US06'!E1710="","",'US06'!E1710),IF($A$20=4, IF(NEDC!D1710="","", NEDC!D1710),IF($A$20=5, IF('JPN10-15'!D1710="","",'JPN10-15'!D1710),IF($A$20=6, IF(WLTC!E1710="","", WLTC!E1710),IF($A$20=7, IF('New Cycle 1'!D1710="","", 'New Cycle 1'!D1710),IF($A$20=8, IF('New Cycle 2'!D1710="","", 'New Cycle 2'!D1710),IF($A$20=9, IF('New Cycle 3'!D1710="","", 'New Cycle 3'!D1710),"")))))))))</f>
        <v/>
      </c>
      <c r="T1710" s="32" t="str">
        <f>IF($A$20=1,IF(UDDS!F1710="","",UDDS!F1710),IF($A$20=2,IF('FTP-75'!F1710="","",'FTP-75'!F1710),IF($A$20=3, IF('US06'!F1710="","",'US06'!F1710),IF($A$20=4, IF(NEDC!E1710="","", NEDC!E1710),IF($A$20=5, IF('JPN10-15'!E1710="","",'JPN10-15'!E1710),IF($A$20=6, IF(WLTC!F1710="","", WLTC!F1710),IF($A$20=7, IF('New Cycle 1'!E1710="","", 'New Cycle 1'!E1710),IF($A$20=8, IF('New Cycle 2'!E1710="","", 'New Cycle 2'!E1710),IF($A$20=9, IF('New Cycle 3'!E1710="","", 'New Cycle 3'!E1710),"")))))))))</f>
        <v/>
      </c>
      <c r="U1710" s="32" t="str">
        <f>IF($A$20=1,IF(UDDS!G1710="","",UDDS!G1710),IF($A$20=2,IF('FTP-75'!G1710="","",'FTP-75'!G1710),IF($A$20=3, IF('US06'!G1710="","",'US06'!G1710),IF($A$20=4, IF(NEDC!F1710="","", NEDC!F1710),IF($A$20=5, IF('JPN10-15'!F1710="","",'JPN10-15'!F1710),IF($A$20=6, IF(WLTC!G1710="","", WLTC!G1710),IF($A$20=7, IF('New Cycle 1'!F1710="","", 'New Cycle 1'!F1710),IF($A$20=8, IF('New Cycle 2'!F1710="","", 'New Cycle 2'!F1710),IF($A$20=9, IF('New Cycle 3'!F1710="","", 'New Cycle 3'!F1710),"")))))))))</f>
        <v/>
      </c>
    </row>
    <row r="1711" spans="16:21" x14ac:dyDescent="0.25">
      <c r="P1711" s="8" t="str">
        <f>IF($A$20=1,IF(UDDS!A1711="","",UDDS!A1711),IF($A$20=2,IF('FTP-75'!A1711="","",'FTP-75'!A1711),IF($A$20=3, IF('US06'!A1711="","",'US06'!A1711),IF($A$20=4, IF(NEDC!A1711="","", NEDC!A1711),IF($A$20=5, IF('JPN10-15'!A1711="","",'JPN10-15'!A1711),IF($A$20=6, IF(WLTC!B1711="","", WLTC!B1711),IF($A$20=7, IF('New Cycle 1'!A1711="","", 'New Cycle 1'!A1711),IF($A$20=8, IF('New Cycle 2'!A1711="","", 'New Cycle 3'!A1711),IF($A$20=9, IF('New Cycle 3'!A1711="","", 'New Cycle 3'!A1711),"")))))))))</f>
        <v/>
      </c>
      <c r="Q1711" s="32" t="str">
        <f>IF($A$20=1,IF(UDDS!C1711="","",UDDS!C1711),IF($A$20=2,IF('FTP-75'!C1711="","",'FTP-75'!C1711),IF($A$20=3, IF('US06'!C1711="","",'US06'!C1711),IF($A$20=4, IF(NEDC!B1711="","", NEDC!B1711),IF($A$20=5, IF('JPN10-15'!B1711="","",'JPN10-15'!B1711),IF($A$20=6, IF(WLTC!C1711="","", WLTC!C1711),IF($A$20=7, IF('New Cycle 1'!B1711="","", 'New Cycle 1'!B1711),IF($A$20=8, IF('New Cycle 2'!B1711="","", 'New Cycle 2'!B1711),IF($A$20=9, IF('New Cycle 3'!B1711="","", 'New Cycle 3'!B1711),"")))))))))</f>
        <v/>
      </c>
      <c r="R1711" s="32" t="str">
        <f>IF($A$20=1,IF(UDDS!D1711="","",UDDS!D1711),IF($A$20=2,IF('FTP-75'!D1711="","",'FTP-75'!D1711),IF($A$20=3, IF('US06'!D1711="","",'US06'!D1711),IF($A$20=4, IF(NEDC!C1711="","", NEDC!C1711),IF($A$20=5, IF('JPN10-15'!C1711="","",'JPN10-15'!C1711),IF($A$20=6, IF(WLTC!D1711="","", WLTC!D1711),IF($A$20=7, IF('New Cycle 1'!C1711="","", 'New Cycle 1'!C1711),IF($A$20=8, IF('New Cycle 2'!C1711="","", 'New Cycle 2'!C1711),IF($A$20=9, IF('New Cycle 3'!C1711="","", 'New Cycle 3'!C1711),"")))))))))</f>
        <v/>
      </c>
      <c r="S1711" s="32" t="str">
        <f>IF($A$20=1,IF(UDDS!E1711="","",UDDS!E1711),IF($A$20=2,IF('FTP-75'!E1711="","",'FTP-75'!E1711),IF($A$20=3, IF('US06'!E1711="","",'US06'!E1711),IF($A$20=4, IF(NEDC!D1711="","", NEDC!D1711),IF($A$20=5, IF('JPN10-15'!D1711="","",'JPN10-15'!D1711),IF($A$20=6, IF(WLTC!E1711="","", WLTC!E1711),IF($A$20=7, IF('New Cycle 1'!D1711="","", 'New Cycle 1'!D1711),IF($A$20=8, IF('New Cycle 2'!D1711="","", 'New Cycle 2'!D1711),IF($A$20=9, IF('New Cycle 3'!D1711="","", 'New Cycle 3'!D1711),"")))))))))</f>
        <v/>
      </c>
      <c r="T1711" s="32" t="str">
        <f>IF($A$20=1,IF(UDDS!F1711="","",UDDS!F1711),IF($A$20=2,IF('FTP-75'!F1711="","",'FTP-75'!F1711),IF($A$20=3, IF('US06'!F1711="","",'US06'!F1711),IF($A$20=4, IF(NEDC!E1711="","", NEDC!E1711),IF($A$20=5, IF('JPN10-15'!E1711="","",'JPN10-15'!E1711),IF($A$20=6, IF(WLTC!F1711="","", WLTC!F1711),IF($A$20=7, IF('New Cycle 1'!E1711="","", 'New Cycle 1'!E1711),IF($A$20=8, IF('New Cycle 2'!E1711="","", 'New Cycle 2'!E1711),IF($A$20=9, IF('New Cycle 3'!E1711="","", 'New Cycle 3'!E1711),"")))))))))</f>
        <v/>
      </c>
      <c r="U1711" s="32" t="str">
        <f>IF($A$20=1,IF(UDDS!G1711="","",UDDS!G1711),IF($A$20=2,IF('FTP-75'!G1711="","",'FTP-75'!G1711),IF($A$20=3, IF('US06'!G1711="","",'US06'!G1711),IF($A$20=4, IF(NEDC!F1711="","", NEDC!F1711),IF($A$20=5, IF('JPN10-15'!F1711="","",'JPN10-15'!F1711),IF($A$20=6, IF(WLTC!G1711="","", WLTC!G1711),IF($A$20=7, IF('New Cycle 1'!F1711="","", 'New Cycle 1'!F1711),IF($A$20=8, IF('New Cycle 2'!F1711="","", 'New Cycle 2'!F1711),IF($A$20=9, IF('New Cycle 3'!F1711="","", 'New Cycle 3'!F1711),"")))))))))</f>
        <v/>
      </c>
    </row>
    <row r="1712" spans="16:21" x14ac:dyDescent="0.25">
      <c r="P1712" s="8" t="str">
        <f>IF($A$20=1,IF(UDDS!A1712="","",UDDS!A1712),IF($A$20=2,IF('FTP-75'!A1712="","",'FTP-75'!A1712),IF($A$20=3, IF('US06'!A1712="","",'US06'!A1712),IF($A$20=4, IF(NEDC!A1712="","", NEDC!A1712),IF($A$20=5, IF('JPN10-15'!A1712="","",'JPN10-15'!A1712),IF($A$20=6, IF(WLTC!B1712="","", WLTC!B1712),IF($A$20=7, IF('New Cycle 1'!A1712="","", 'New Cycle 1'!A1712),IF($A$20=8, IF('New Cycle 2'!A1712="","", 'New Cycle 3'!A1712),IF($A$20=9, IF('New Cycle 3'!A1712="","", 'New Cycle 3'!A1712),"")))))))))</f>
        <v/>
      </c>
      <c r="Q1712" s="32" t="str">
        <f>IF($A$20=1,IF(UDDS!C1712="","",UDDS!C1712),IF($A$20=2,IF('FTP-75'!C1712="","",'FTP-75'!C1712),IF($A$20=3, IF('US06'!C1712="","",'US06'!C1712),IF($A$20=4, IF(NEDC!B1712="","", NEDC!B1712),IF($A$20=5, IF('JPN10-15'!B1712="","",'JPN10-15'!B1712),IF($A$20=6, IF(WLTC!C1712="","", WLTC!C1712),IF($A$20=7, IF('New Cycle 1'!B1712="","", 'New Cycle 1'!B1712),IF($A$20=8, IF('New Cycle 2'!B1712="","", 'New Cycle 2'!B1712),IF($A$20=9, IF('New Cycle 3'!B1712="","", 'New Cycle 3'!B1712),"")))))))))</f>
        <v/>
      </c>
      <c r="R1712" s="32" t="str">
        <f>IF($A$20=1,IF(UDDS!D1712="","",UDDS!D1712),IF($A$20=2,IF('FTP-75'!D1712="","",'FTP-75'!D1712),IF($A$20=3, IF('US06'!D1712="","",'US06'!D1712),IF($A$20=4, IF(NEDC!C1712="","", NEDC!C1712),IF($A$20=5, IF('JPN10-15'!C1712="","",'JPN10-15'!C1712),IF($A$20=6, IF(WLTC!D1712="","", WLTC!D1712),IF($A$20=7, IF('New Cycle 1'!C1712="","", 'New Cycle 1'!C1712),IF($A$20=8, IF('New Cycle 2'!C1712="","", 'New Cycle 2'!C1712),IF($A$20=9, IF('New Cycle 3'!C1712="","", 'New Cycle 3'!C1712),"")))))))))</f>
        <v/>
      </c>
      <c r="S1712" s="32" t="str">
        <f>IF($A$20=1,IF(UDDS!E1712="","",UDDS!E1712),IF($A$20=2,IF('FTP-75'!E1712="","",'FTP-75'!E1712),IF($A$20=3, IF('US06'!E1712="","",'US06'!E1712),IF($A$20=4, IF(NEDC!D1712="","", NEDC!D1712),IF($A$20=5, IF('JPN10-15'!D1712="","",'JPN10-15'!D1712),IF($A$20=6, IF(WLTC!E1712="","", WLTC!E1712),IF($A$20=7, IF('New Cycle 1'!D1712="","", 'New Cycle 1'!D1712),IF($A$20=8, IF('New Cycle 2'!D1712="","", 'New Cycle 2'!D1712),IF($A$20=9, IF('New Cycle 3'!D1712="","", 'New Cycle 3'!D1712),"")))))))))</f>
        <v/>
      </c>
      <c r="T1712" s="32" t="str">
        <f>IF($A$20=1,IF(UDDS!F1712="","",UDDS!F1712),IF($A$20=2,IF('FTP-75'!F1712="","",'FTP-75'!F1712),IF($A$20=3, IF('US06'!F1712="","",'US06'!F1712),IF($A$20=4, IF(NEDC!E1712="","", NEDC!E1712),IF($A$20=5, IF('JPN10-15'!E1712="","",'JPN10-15'!E1712),IF($A$20=6, IF(WLTC!F1712="","", WLTC!F1712),IF($A$20=7, IF('New Cycle 1'!E1712="","", 'New Cycle 1'!E1712),IF($A$20=8, IF('New Cycle 2'!E1712="","", 'New Cycle 2'!E1712),IF($A$20=9, IF('New Cycle 3'!E1712="","", 'New Cycle 3'!E1712),"")))))))))</f>
        <v/>
      </c>
      <c r="U1712" s="32" t="str">
        <f>IF($A$20=1,IF(UDDS!G1712="","",UDDS!G1712),IF($A$20=2,IF('FTP-75'!G1712="","",'FTP-75'!G1712),IF($A$20=3, IF('US06'!G1712="","",'US06'!G1712),IF($A$20=4, IF(NEDC!F1712="","", NEDC!F1712),IF($A$20=5, IF('JPN10-15'!F1712="","",'JPN10-15'!F1712),IF($A$20=6, IF(WLTC!G1712="","", WLTC!G1712),IF($A$20=7, IF('New Cycle 1'!F1712="","", 'New Cycle 1'!F1712),IF($A$20=8, IF('New Cycle 2'!F1712="","", 'New Cycle 2'!F1712),IF($A$20=9, IF('New Cycle 3'!F1712="","", 'New Cycle 3'!F1712),"")))))))))</f>
        <v/>
      </c>
    </row>
    <row r="1713" spans="16:21" x14ac:dyDescent="0.25">
      <c r="P1713" s="8" t="str">
        <f>IF($A$20=1,IF(UDDS!A1713="","",UDDS!A1713),IF($A$20=2,IF('FTP-75'!A1713="","",'FTP-75'!A1713),IF($A$20=3, IF('US06'!A1713="","",'US06'!A1713),IF($A$20=4, IF(NEDC!A1713="","", NEDC!A1713),IF($A$20=5, IF('JPN10-15'!A1713="","",'JPN10-15'!A1713),IF($A$20=6, IF(WLTC!B1713="","", WLTC!B1713),IF($A$20=7, IF('New Cycle 1'!A1713="","", 'New Cycle 1'!A1713),IF($A$20=8, IF('New Cycle 2'!A1713="","", 'New Cycle 3'!A1713),IF($A$20=9, IF('New Cycle 3'!A1713="","", 'New Cycle 3'!A1713),"")))))))))</f>
        <v/>
      </c>
      <c r="Q1713" s="32" t="str">
        <f>IF($A$20=1,IF(UDDS!C1713="","",UDDS!C1713),IF($A$20=2,IF('FTP-75'!C1713="","",'FTP-75'!C1713),IF($A$20=3, IF('US06'!C1713="","",'US06'!C1713),IF($A$20=4, IF(NEDC!B1713="","", NEDC!B1713),IF($A$20=5, IF('JPN10-15'!B1713="","",'JPN10-15'!B1713),IF($A$20=6, IF(WLTC!C1713="","", WLTC!C1713),IF($A$20=7, IF('New Cycle 1'!B1713="","", 'New Cycle 1'!B1713),IF($A$20=8, IF('New Cycle 2'!B1713="","", 'New Cycle 2'!B1713),IF($A$20=9, IF('New Cycle 3'!B1713="","", 'New Cycle 3'!B1713),"")))))))))</f>
        <v/>
      </c>
      <c r="R1713" s="32" t="str">
        <f>IF($A$20=1,IF(UDDS!D1713="","",UDDS!D1713),IF($A$20=2,IF('FTP-75'!D1713="","",'FTP-75'!D1713),IF($A$20=3, IF('US06'!D1713="","",'US06'!D1713),IF($A$20=4, IF(NEDC!C1713="","", NEDC!C1713),IF($A$20=5, IF('JPN10-15'!C1713="","",'JPN10-15'!C1713),IF($A$20=6, IF(WLTC!D1713="","", WLTC!D1713),IF($A$20=7, IF('New Cycle 1'!C1713="","", 'New Cycle 1'!C1713),IF($A$20=8, IF('New Cycle 2'!C1713="","", 'New Cycle 2'!C1713),IF($A$20=9, IF('New Cycle 3'!C1713="","", 'New Cycle 3'!C1713),"")))))))))</f>
        <v/>
      </c>
      <c r="S1713" s="32" t="str">
        <f>IF($A$20=1,IF(UDDS!E1713="","",UDDS!E1713),IF($A$20=2,IF('FTP-75'!E1713="","",'FTP-75'!E1713),IF($A$20=3, IF('US06'!E1713="","",'US06'!E1713),IF($A$20=4, IF(NEDC!D1713="","", NEDC!D1713),IF($A$20=5, IF('JPN10-15'!D1713="","",'JPN10-15'!D1713),IF($A$20=6, IF(WLTC!E1713="","", WLTC!E1713),IF($A$20=7, IF('New Cycle 1'!D1713="","", 'New Cycle 1'!D1713),IF($A$20=8, IF('New Cycle 2'!D1713="","", 'New Cycle 2'!D1713),IF($A$20=9, IF('New Cycle 3'!D1713="","", 'New Cycle 3'!D1713),"")))))))))</f>
        <v/>
      </c>
      <c r="T1713" s="32" t="str">
        <f>IF($A$20=1,IF(UDDS!F1713="","",UDDS!F1713),IF($A$20=2,IF('FTP-75'!F1713="","",'FTP-75'!F1713),IF($A$20=3, IF('US06'!F1713="","",'US06'!F1713),IF($A$20=4, IF(NEDC!E1713="","", NEDC!E1713),IF($A$20=5, IF('JPN10-15'!E1713="","",'JPN10-15'!E1713),IF($A$20=6, IF(WLTC!F1713="","", WLTC!F1713),IF($A$20=7, IF('New Cycle 1'!E1713="","", 'New Cycle 1'!E1713),IF($A$20=8, IF('New Cycle 2'!E1713="","", 'New Cycle 2'!E1713),IF($A$20=9, IF('New Cycle 3'!E1713="","", 'New Cycle 3'!E1713),"")))))))))</f>
        <v/>
      </c>
      <c r="U1713" s="32" t="str">
        <f>IF($A$20=1,IF(UDDS!G1713="","",UDDS!G1713),IF($A$20=2,IF('FTP-75'!G1713="","",'FTP-75'!G1713),IF($A$20=3, IF('US06'!G1713="","",'US06'!G1713),IF($A$20=4, IF(NEDC!F1713="","", NEDC!F1713),IF($A$20=5, IF('JPN10-15'!F1713="","",'JPN10-15'!F1713),IF($A$20=6, IF(WLTC!G1713="","", WLTC!G1713),IF($A$20=7, IF('New Cycle 1'!F1713="","", 'New Cycle 1'!F1713),IF($A$20=8, IF('New Cycle 2'!F1713="","", 'New Cycle 2'!F1713),IF($A$20=9, IF('New Cycle 3'!F1713="","", 'New Cycle 3'!F1713),"")))))))))</f>
        <v/>
      </c>
    </row>
    <row r="1714" spans="16:21" x14ac:dyDescent="0.25">
      <c r="P1714" s="8" t="str">
        <f>IF($A$20=1,IF(UDDS!A1714="","",UDDS!A1714),IF($A$20=2,IF('FTP-75'!A1714="","",'FTP-75'!A1714),IF($A$20=3, IF('US06'!A1714="","",'US06'!A1714),IF($A$20=4, IF(NEDC!A1714="","", NEDC!A1714),IF($A$20=5, IF('JPN10-15'!A1714="","",'JPN10-15'!A1714),IF($A$20=6, IF(WLTC!B1714="","", WLTC!B1714),IF($A$20=7, IF('New Cycle 1'!A1714="","", 'New Cycle 1'!A1714),IF($A$20=8, IF('New Cycle 2'!A1714="","", 'New Cycle 3'!A1714),IF($A$20=9, IF('New Cycle 3'!A1714="","", 'New Cycle 3'!A1714),"")))))))))</f>
        <v/>
      </c>
      <c r="Q1714" s="32" t="str">
        <f>IF($A$20=1,IF(UDDS!C1714="","",UDDS!C1714),IF($A$20=2,IF('FTP-75'!C1714="","",'FTP-75'!C1714),IF($A$20=3, IF('US06'!C1714="","",'US06'!C1714),IF($A$20=4, IF(NEDC!B1714="","", NEDC!B1714),IF($A$20=5, IF('JPN10-15'!B1714="","",'JPN10-15'!B1714),IF($A$20=6, IF(WLTC!C1714="","", WLTC!C1714),IF($A$20=7, IF('New Cycle 1'!B1714="","", 'New Cycle 1'!B1714),IF($A$20=8, IF('New Cycle 2'!B1714="","", 'New Cycle 2'!B1714),IF($A$20=9, IF('New Cycle 3'!B1714="","", 'New Cycle 3'!B1714),"")))))))))</f>
        <v/>
      </c>
      <c r="R1714" s="32" t="str">
        <f>IF($A$20=1,IF(UDDS!D1714="","",UDDS!D1714),IF($A$20=2,IF('FTP-75'!D1714="","",'FTP-75'!D1714),IF($A$20=3, IF('US06'!D1714="","",'US06'!D1714),IF($A$20=4, IF(NEDC!C1714="","", NEDC!C1714),IF($A$20=5, IF('JPN10-15'!C1714="","",'JPN10-15'!C1714),IF($A$20=6, IF(WLTC!D1714="","", WLTC!D1714),IF($A$20=7, IF('New Cycle 1'!C1714="","", 'New Cycle 1'!C1714),IF($A$20=8, IF('New Cycle 2'!C1714="","", 'New Cycle 2'!C1714),IF($A$20=9, IF('New Cycle 3'!C1714="","", 'New Cycle 3'!C1714),"")))))))))</f>
        <v/>
      </c>
      <c r="S1714" s="32" t="str">
        <f>IF($A$20=1,IF(UDDS!E1714="","",UDDS!E1714),IF($A$20=2,IF('FTP-75'!E1714="","",'FTP-75'!E1714),IF($A$20=3, IF('US06'!E1714="","",'US06'!E1714),IF($A$20=4, IF(NEDC!D1714="","", NEDC!D1714),IF($A$20=5, IF('JPN10-15'!D1714="","",'JPN10-15'!D1714),IF($A$20=6, IF(WLTC!E1714="","", WLTC!E1714),IF($A$20=7, IF('New Cycle 1'!D1714="","", 'New Cycle 1'!D1714),IF($A$20=8, IF('New Cycle 2'!D1714="","", 'New Cycle 2'!D1714),IF($A$20=9, IF('New Cycle 3'!D1714="","", 'New Cycle 3'!D1714),"")))))))))</f>
        <v/>
      </c>
      <c r="T1714" s="32" t="str">
        <f>IF($A$20=1,IF(UDDS!F1714="","",UDDS!F1714),IF($A$20=2,IF('FTP-75'!F1714="","",'FTP-75'!F1714),IF($A$20=3, IF('US06'!F1714="","",'US06'!F1714),IF($A$20=4, IF(NEDC!E1714="","", NEDC!E1714),IF($A$20=5, IF('JPN10-15'!E1714="","",'JPN10-15'!E1714),IF($A$20=6, IF(WLTC!F1714="","", WLTC!F1714),IF($A$20=7, IF('New Cycle 1'!E1714="","", 'New Cycle 1'!E1714),IF($A$20=8, IF('New Cycle 2'!E1714="","", 'New Cycle 2'!E1714),IF($A$20=9, IF('New Cycle 3'!E1714="","", 'New Cycle 3'!E1714),"")))))))))</f>
        <v/>
      </c>
      <c r="U1714" s="32" t="str">
        <f>IF($A$20=1,IF(UDDS!G1714="","",UDDS!G1714),IF($A$20=2,IF('FTP-75'!G1714="","",'FTP-75'!G1714),IF($A$20=3, IF('US06'!G1714="","",'US06'!G1714),IF($A$20=4, IF(NEDC!F1714="","", NEDC!F1714),IF($A$20=5, IF('JPN10-15'!F1714="","",'JPN10-15'!F1714),IF($A$20=6, IF(WLTC!G1714="","", WLTC!G1714),IF($A$20=7, IF('New Cycle 1'!F1714="","", 'New Cycle 1'!F1714),IF($A$20=8, IF('New Cycle 2'!F1714="","", 'New Cycle 2'!F1714),IF($A$20=9, IF('New Cycle 3'!F1714="","", 'New Cycle 3'!F1714),"")))))))))</f>
        <v/>
      </c>
    </row>
    <row r="1715" spans="16:21" x14ac:dyDescent="0.25">
      <c r="P1715" s="8" t="str">
        <f>IF($A$20=1,IF(UDDS!A1715="","",UDDS!A1715),IF($A$20=2,IF('FTP-75'!A1715="","",'FTP-75'!A1715),IF($A$20=3, IF('US06'!A1715="","",'US06'!A1715),IF($A$20=4, IF(NEDC!A1715="","", NEDC!A1715),IF($A$20=5, IF('JPN10-15'!A1715="","",'JPN10-15'!A1715),IF($A$20=6, IF(WLTC!B1715="","", WLTC!B1715),IF($A$20=7, IF('New Cycle 1'!A1715="","", 'New Cycle 1'!A1715),IF($A$20=8, IF('New Cycle 2'!A1715="","", 'New Cycle 3'!A1715),IF($A$20=9, IF('New Cycle 3'!A1715="","", 'New Cycle 3'!A1715),"")))))))))</f>
        <v/>
      </c>
      <c r="Q1715" s="32" t="str">
        <f>IF($A$20=1,IF(UDDS!C1715="","",UDDS!C1715),IF($A$20=2,IF('FTP-75'!C1715="","",'FTP-75'!C1715),IF($A$20=3, IF('US06'!C1715="","",'US06'!C1715),IF($A$20=4, IF(NEDC!B1715="","", NEDC!B1715),IF($A$20=5, IF('JPN10-15'!B1715="","",'JPN10-15'!B1715),IF($A$20=6, IF(WLTC!C1715="","", WLTC!C1715),IF($A$20=7, IF('New Cycle 1'!B1715="","", 'New Cycle 1'!B1715),IF($A$20=8, IF('New Cycle 2'!B1715="","", 'New Cycle 2'!B1715),IF($A$20=9, IF('New Cycle 3'!B1715="","", 'New Cycle 3'!B1715),"")))))))))</f>
        <v/>
      </c>
      <c r="R1715" s="32" t="str">
        <f>IF($A$20=1,IF(UDDS!D1715="","",UDDS!D1715),IF($A$20=2,IF('FTP-75'!D1715="","",'FTP-75'!D1715),IF($A$20=3, IF('US06'!D1715="","",'US06'!D1715),IF($A$20=4, IF(NEDC!C1715="","", NEDC!C1715),IF($A$20=5, IF('JPN10-15'!C1715="","",'JPN10-15'!C1715),IF($A$20=6, IF(WLTC!D1715="","", WLTC!D1715),IF($A$20=7, IF('New Cycle 1'!C1715="","", 'New Cycle 1'!C1715),IF($A$20=8, IF('New Cycle 2'!C1715="","", 'New Cycle 2'!C1715),IF($A$20=9, IF('New Cycle 3'!C1715="","", 'New Cycle 3'!C1715),"")))))))))</f>
        <v/>
      </c>
      <c r="S1715" s="32" t="str">
        <f>IF($A$20=1,IF(UDDS!E1715="","",UDDS!E1715),IF($A$20=2,IF('FTP-75'!E1715="","",'FTP-75'!E1715),IF($A$20=3, IF('US06'!E1715="","",'US06'!E1715),IF($A$20=4, IF(NEDC!D1715="","", NEDC!D1715),IF($A$20=5, IF('JPN10-15'!D1715="","",'JPN10-15'!D1715),IF($A$20=6, IF(WLTC!E1715="","", WLTC!E1715),IF($A$20=7, IF('New Cycle 1'!D1715="","", 'New Cycle 1'!D1715),IF($A$20=8, IF('New Cycle 2'!D1715="","", 'New Cycle 2'!D1715),IF($A$20=9, IF('New Cycle 3'!D1715="","", 'New Cycle 3'!D1715),"")))))))))</f>
        <v/>
      </c>
      <c r="T1715" s="32" t="str">
        <f>IF($A$20=1,IF(UDDS!F1715="","",UDDS!F1715),IF($A$20=2,IF('FTP-75'!F1715="","",'FTP-75'!F1715),IF($A$20=3, IF('US06'!F1715="","",'US06'!F1715),IF($A$20=4, IF(NEDC!E1715="","", NEDC!E1715),IF($A$20=5, IF('JPN10-15'!E1715="","",'JPN10-15'!E1715),IF($A$20=6, IF(WLTC!F1715="","", WLTC!F1715),IF($A$20=7, IF('New Cycle 1'!E1715="","", 'New Cycle 1'!E1715),IF($A$20=8, IF('New Cycle 2'!E1715="","", 'New Cycle 2'!E1715),IF($A$20=9, IF('New Cycle 3'!E1715="","", 'New Cycle 3'!E1715),"")))))))))</f>
        <v/>
      </c>
      <c r="U1715" s="32" t="str">
        <f>IF($A$20=1,IF(UDDS!G1715="","",UDDS!G1715),IF($A$20=2,IF('FTP-75'!G1715="","",'FTP-75'!G1715),IF($A$20=3, IF('US06'!G1715="","",'US06'!G1715),IF($A$20=4, IF(NEDC!F1715="","", NEDC!F1715),IF($A$20=5, IF('JPN10-15'!F1715="","",'JPN10-15'!F1715),IF($A$20=6, IF(WLTC!G1715="","", WLTC!G1715),IF($A$20=7, IF('New Cycle 1'!F1715="","", 'New Cycle 1'!F1715),IF($A$20=8, IF('New Cycle 2'!F1715="","", 'New Cycle 2'!F1715),IF($A$20=9, IF('New Cycle 3'!F1715="","", 'New Cycle 3'!F1715),"")))))))))</f>
        <v/>
      </c>
    </row>
    <row r="1716" spans="16:21" x14ac:dyDescent="0.25">
      <c r="P1716" s="8" t="str">
        <f>IF($A$20=1,IF(UDDS!A1716="","",UDDS!A1716),IF($A$20=2,IF('FTP-75'!A1716="","",'FTP-75'!A1716),IF($A$20=3, IF('US06'!A1716="","",'US06'!A1716),IF($A$20=4, IF(NEDC!A1716="","", NEDC!A1716),IF($A$20=5, IF('JPN10-15'!A1716="","",'JPN10-15'!A1716),IF($A$20=6, IF(WLTC!B1716="","", WLTC!B1716),IF($A$20=7, IF('New Cycle 1'!A1716="","", 'New Cycle 1'!A1716),IF($A$20=8, IF('New Cycle 2'!A1716="","", 'New Cycle 3'!A1716),IF($A$20=9, IF('New Cycle 3'!A1716="","", 'New Cycle 3'!A1716),"")))))))))</f>
        <v/>
      </c>
      <c r="Q1716" s="32" t="str">
        <f>IF($A$20=1,IF(UDDS!C1716="","",UDDS!C1716),IF($A$20=2,IF('FTP-75'!C1716="","",'FTP-75'!C1716),IF($A$20=3, IF('US06'!C1716="","",'US06'!C1716),IF($A$20=4, IF(NEDC!B1716="","", NEDC!B1716),IF($A$20=5, IF('JPN10-15'!B1716="","",'JPN10-15'!B1716),IF($A$20=6, IF(WLTC!C1716="","", WLTC!C1716),IF($A$20=7, IF('New Cycle 1'!B1716="","", 'New Cycle 1'!B1716),IF($A$20=8, IF('New Cycle 2'!B1716="","", 'New Cycle 2'!B1716),IF($A$20=9, IF('New Cycle 3'!B1716="","", 'New Cycle 3'!B1716),"")))))))))</f>
        <v/>
      </c>
      <c r="R1716" s="32" t="str">
        <f>IF($A$20=1,IF(UDDS!D1716="","",UDDS!D1716),IF($A$20=2,IF('FTP-75'!D1716="","",'FTP-75'!D1716),IF($A$20=3, IF('US06'!D1716="","",'US06'!D1716),IF($A$20=4, IF(NEDC!C1716="","", NEDC!C1716),IF($A$20=5, IF('JPN10-15'!C1716="","",'JPN10-15'!C1716),IF($A$20=6, IF(WLTC!D1716="","", WLTC!D1716),IF($A$20=7, IF('New Cycle 1'!C1716="","", 'New Cycle 1'!C1716),IF($A$20=8, IF('New Cycle 2'!C1716="","", 'New Cycle 2'!C1716),IF($A$20=9, IF('New Cycle 3'!C1716="","", 'New Cycle 3'!C1716),"")))))))))</f>
        <v/>
      </c>
      <c r="S1716" s="32" t="str">
        <f>IF($A$20=1,IF(UDDS!E1716="","",UDDS!E1716),IF($A$20=2,IF('FTP-75'!E1716="","",'FTP-75'!E1716),IF($A$20=3, IF('US06'!E1716="","",'US06'!E1716),IF($A$20=4, IF(NEDC!D1716="","", NEDC!D1716),IF($A$20=5, IF('JPN10-15'!D1716="","",'JPN10-15'!D1716),IF($A$20=6, IF(WLTC!E1716="","", WLTC!E1716),IF($A$20=7, IF('New Cycle 1'!D1716="","", 'New Cycle 1'!D1716),IF($A$20=8, IF('New Cycle 2'!D1716="","", 'New Cycle 2'!D1716),IF($A$20=9, IF('New Cycle 3'!D1716="","", 'New Cycle 3'!D1716),"")))))))))</f>
        <v/>
      </c>
      <c r="T1716" s="32" t="str">
        <f>IF($A$20=1,IF(UDDS!F1716="","",UDDS!F1716),IF($A$20=2,IF('FTP-75'!F1716="","",'FTP-75'!F1716),IF($A$20=3, IF('US06'!F1716="","",'US06'!F1716),IF($A$20=4, IF(NEDC!E1716="","", NEDC!E1716),IF($A$20=5, IF('JPN10-15'!E1716="","",'JPN10-15'!E1716),IF($A$20=6, IF(WLTC!F1716="","", WLTC!F1716),IF($A$20=7, IF('New Cycle 1'!E1716="","", 'New Cycle 1'!E1716),IF($A$20=8, IF('New Cycle 2'!E1716="","", 'New Cycle 2'!E1716),IF($A$20=9, IF('New Cycle 3'!E1716="","", 'New Cycle 3'!E1716),"")))))))))</f>
        <v/>
      </c>
      <c r="U1716" s="32" t="str">
        <f>IF($A$20=1,IF(UDDS!G1716="","",UDDS!G1716),IF($A$20=2,IF('FTP-75'!G1716="","",'FTP-75'!G1716),IF($A$20=3, IF('US06'!G1716="","",'US06'!G1716),IF($A$20=4, IF(NEDC!F1716="","", NEDC!F1716),IF($A$20=5, IF('JPN10-15'!F1716="","",'JPN10-15'!F1716),IF($A$20=6, IF(WLTC!G1716="","", WLTC!G1716),IF($A$20=7, IF('New Cycle 1'!F1716="","", 'New Cycle 1'!F1716),IF($A$20=8, IF('New Cycle 2'!F1716="","", 'New Cycle 2'!F1716),IF($A$20=9, IF('New Cycle 3'!F1716="","", 'New Cycle 3'!F1716),"")))))))))</f>
        <v/>
      </c>
    </row>
    <row r="1717" spans="16:21" x14ac:dyDescent="0.25">
      <c r="P1717" s="8" t="str">
        <f>IF($A$20=1,IF(UDDS!A1717="","",UDDS!A1717),IF($A$20=2,IF('FTP-75'!A1717="","",'FTP-75'!A1717),IF($A$20=3, IF('US06'!A1717="","",'US06'!A1717),IF($A$20=4, IF(NEDC!A1717="","", NEDC!A1717),IF($A$20=5, IF('JPN10-15'!A1717="","",'JPN10-15'!A1717),IF($A$20=6, IF(WLTC!B1717="","", WLTC!B1717),IF($A$20=7, IF('New Cycle 1'!A1717="","", 'New Cycle 1'!A1717),IF($A$20=8, IF('New Cycle 2'!A1717="","", 'New Cycle 3'!A1717),IF($A$20=9, IF('New Cycle 3'!A1717="","", 'New Cycle 3'!A1717),"")))))))))</f>
        <v/>
      </c>
      <c r="Q1717" s="32" t="str">
        <f>IF($A$20=1,IF(UDDS!C1717="","",UDDS!C1717),IF($A$20=2,IF('FTP-75'!C1717="","",'FTP-75'!C1717),IF($A$20=3, IF('US06'!C1717="","",'US06'!C1717),IF($A$20=4, IF(NEDC!B1717="","", NEDC!B1717),IF($A$20=5, IF('JPN10-15'!B1717="","",'JPN10-15'!B1717),IF($A$20=6, IF(WLTC!C1717="","", WLTC!C1717),IF($A$20=7, IF('New Cycle 1'!B1717="","", 'New Cycle 1'!B1717),IF($A$20=8, IF('New Cycle 2'!B1717="","", 'New Cycle 2'!B1717),IF($A$20=9, IF('New Cycle 3'!B1717="","", 'New Cycle 3'!B1717),"")))))))))</f>
        <v/>
      </c>
      <c r="R1717" s="32" t="str">
        <f>IF($A$20=1,IF(UDDS!D1717="","",UDDS!D1717),IF($A$20=2,IF('FTP-75'!D1717="","",'FTP-75'!D1717),IF($A$20=3, IF('US06'!D1717="","",'US06'!D1717),IF($A$20=4, IF(NEDC!C1717="","", NEDC!C1717),IF($A$20=5, IF('JPN10-15'!C1717="","",'JPN10-15'!C1717),IF($A$20=6, IF(WLTC!D1717="","", WLTC!D1717),IF($A$20=7, IF('New Cycle 1'!C1717="","", 'New Cycle 1'!C1717),IF($A$20=8, IF('New Cycle 2'!C1717="","", 'New Cycle 2'!C1717),IF($A$20=9, IF('New Cycle 3'!C1717="","", 'New Cycle 3'!C1717),"")))))))))</f>
        <v/>
      </c>
      <c r="S1717" s="32" t="str">
        <f>IF($A$20=1,IF(UDDS!E1717="","",UDDS!E1717),IF($A$20=2,IF('FTP-75'!E1717="","",'FTP-75'!E1717),IF($A$20=3, IF('US06'!E1717="","",'US06'!E1717),IF($A$20=4, IF(NEDC!D1717="","", NEDC!D1717),IF($A$20=5, IF('JPN10-15'!D1717="","",'JPN10-15'!D1717),IF($A$20=6, IF(WLTC!E1717="","", WLTC!E1717),IF($A$20=7, IF('New Cycle 1'!D1717="","", 'New Cycle 1'!D1717),IF($A$20=8, IF('New Cycle 2'!D1717="","", 'New Cycle 2'!D1717),IF($A$20=9, IF('New Cycle 3'!D1717="","", 'New Cycle 3'!D1717),"")))))))))</f>
        <v/>
      </c>
      <c r="T1717" s="32" t="str">
        <f>IF($A$20=1,IF(UDDS!F1717="","",UDDS!F1717),IF($A$20=2,IF('FTP-75'!F1717="","",'FTP-75'!F1717),IF($A$20=3, IF('US06'!F1717="","",'US06'!F1717),IF($A$20=4, IF(NEDC!E1717="","", NEDC!E1717),IF($A$20=5, IF('JPN10-15'!E1717="","",'JPN10-15'!E1717),IF($A$20=6, IF(WLTC!F1717="","", WLTC!F1717),IF($A$20=7, IF('New Cycle 1'!E1717="","", 'New Cycle 1'!E1717),IF($A$20=8, IF('New Cycle 2'!E1717="","", 'New Cycle 2'!E1717),IF($A$20=9, IF('New Cycle 3'!E1717="","", 'New Cycle 3'!E1717),"")))))))))</f>
        <v/>
      </c>
      <c r="U1717" s="32" t="str">
        <f>IF($A$20=1,IF(UDDS!G1717="","",UDDS!G1717),IF($A$20=2,IF('FTP-75'!G1717="","",'FTP-75'!G1717),IF($A$20=3, IF('US06'!G1717="","",'US06'!G1717),IF($A$20=4, IF(NEDC!F1717="","", NEDC!F1717),IF($A$20=5, IF('JPN10-15'!F1717="","",'JPN10-15'!F1717),IF($A$20=6, IF(WLTC!G1717="","", WLTC!G1717),IF($A$20=7, IF('New Cycle 1'!F1717="","", 'New Cycle 1'!F1717),IF($A$20=8, IF('New Cycle 2'!F1717="","", 'New Cycle 2'!F1717),IF($A$20=9, IF('New Cycle 3'!F1717="","", 'New Cycle 3'!F1717),"")))))))))</f>
        <v/>
      </c>
    </row>
    <row r="1718" spans="16:21" x14ac:dyDescent="0.25">
      <c r="P1718" s="8" t="str">
        <f>IF($A$20=1,IF(UDDS!A1718="","",UDDS!A1718),IF($A$20=2,IF('FTP-75'!A1718="","",'FTP-75'!A1718),IF($A$20=3, IF('US06'!A1718="","",'US06'!A1718),IF($A$20=4, IF(NEDC!A1718="","", NEDC!A1718),IF($A$20=5, IF('JPN10-15'!A1718="","",'JPN10-15'!A1718),IF($A$20=6, IF(WLTC!B1718="","", WLTC!B1718),IF($A$20=7, IF('New Cycle 1'!A1718="","", 'New Cycle 1'!A1718),IF($A$20=8, IF('New Cycle 2'!A1718="","", 'New Cycle 3'!A1718),IF($A$20=9, IF('New Cycle 3'!A1718="","", 'New Cycle 3'!A1718),"")))))))))</f>
        <v/>
      </c>
      <c r="Q1718" s="32" t="str">
        <f>IF($A$20=1,IF(UDDS!C1718="","",UDDS!C1718),IF($A$20=2,IF('FTP-75'!C1718="","",'FTP-75'!C1718),IF($A$20=3, IF('US06'!C1718="","",'US06'!C1718),IF($A$20=4, IF(NEDC!B1718="","", NEDC!B1718),IF($A$20=5, IF('JPN10-15'!B1718="","",'JPN10-15'!B1718),IF($A$20=6, IF(WLTC!C1718="","", WLTC!C1718),IF($A$20=7, IF('New Cycle 1'!B1718="","", 'New Cycle 1'!B1718),IF($A$20=8, IF('New Cycle 2'!B1718="","", 'New Cycle 2'!B1718),IF($A$20=9, IF('New Cycle 3'!B1718="","", 'New Cycle 3'!B1718),"")))))))))</f>
        <v/>
      </c>
      <c r="R1718" s="32" t="str">
        <f>IF($A$20=1,IF(UDDS!D1718="","",UDDS!D1718),IF($A$20=2,IF('FTP-75'!D1718="","",'FTP-75'!D1718),IF($A$20=3, IF('US06'!D1718="","",'US06'!D1718),IF($A$20=4, IF(NEDC!C1718="","", NEDC!C1718),IF($A$20=5, IF('JPN10-15'!C1718="","",'JPN10-15'!C1718),IF($A$20=6, IF(WLTC!D1718="","", WLTC!D1718),IF($A$20=7, IF('New Cycle 1'!C1718="","", 'New Cycle 1'!C1718),IF($A$20=8, IF('New Cycle 2'!C1718="","", 'New Cycle 2'!C1718),IF($A$20=9, IF('New Cycle 3'!C1718="","", 'New Cycle 3'!C1718),"")))))))))</f>
        <v/>
      </c>
      <c r="S1718" s="32" t="str">
        <f>IF($A$20=1,IF(UDDS!E1718="","",UDDS!E1718),IF($A$20=2,IF('FTP-75'!E1718="","",'FTP-75'!E1718),IF($A$20=3, IF('US06'!E1718="","",'US06'!E1718),IF($A$20=4, IF(NEDC!D1718="","", NEDC!D1718),IF($A$20=5, IF('JPN10-15'!D1718="","",'JPN10-15'!D1718),IF($A$20=6, IF(WLTC!E1718="","", WLTC!E1718),IF($A$20=7, IF('New Cycle 1'!D1718="","", 'New Cycle 1'!D1718),IF($A$20=8, IF('New Cycle 2'!D1718="","", 'New Cycle 2'!D1718),IF($A$20=9, IF('New Cycle 3'!D1718="","", 'New Cycle 3'!D1718),"")))))))))</f>
        <v/>
      </c>
      <c r="T1718" s="32" t="str">
        <f>IF($A$20=1,IF(UDDS!F1718="","",UDDS!F1718),IF($A$20=2,IF('FTP-75'!F1718="","",'FTP-75'!F1718),IF($A$20=3, IF('US06'!F1718="","",'US06'!F1718),IF($A$20=4, IF(NEDC!E1718="","", NEDC!E1718),IF($A$20=5, IF('JPN10-15'!E1718="","",'JPN10-15'!E1718),IF($A$20=6, IF(WLTC!F1718="","", WLTC!F1718),IF($A$20=7, IF('New Cycle 1'!E1718="","", 'New Cycle 1'!E1718),IF($A$20=8, IF('New Cycle 2'!E1718="","", 'New Cycle 2'!E1718),IF($A$20=9, IF('New Cycle 3'!E1718="","", 'New Cycle 3'!E1718),"")))))))))</f>
        <v/>
      </c>
      <c r="U1718" s="32" t="str">
        <f>IF($A$20=1,IF(UDDS!G1718="","",UDDS!G1718),IF($A$20=2,IF('FTP-75'!G1718="","",'FTP-75'!G1718),IF($A$20=3, IF('US06'!G1718="","",'US06'!G1718),IF($A$20=4, IF(NEDC!F1718="","", NEDC!F1718),IF($A$20=5, IF('JPN10-15'!F1718="","",'JPN10-15'!F1718),IF($A$20=6, IF(WLTC!G1718="","", WLTC!G1718),IF($A$20=7, IF('New Cycle 1'!F1718="","", 'New Cycle 1'!F1718),IF($A$20=8, IF('New Cycle 2'!F1718="","", 'New Cycle 2'!F1718),IF($A$20=9, IF('New Cycle 3'!F1718="","", 'New Cycle 3'!F1718),"")))))))))</f>
        <v/>
      </c>
    </row>
    <row r="1719" spans="16:21" x14ac:dyDescent="0.25">
      <c r="P1719" s="8" t="str">
        <f>IF($A$20=1,IF(UDDS!A1719="","",UDDS!A1719),IF($A$20=2,IF('FTP-75'!A1719="","",'FTP-75'!A1719),IF($A$20=3, IF('US06'!A1719="","",'US06'!A1719),IF($A$20=4, IF(NEDC!A1719="","", NEDC!A1719),IF($A$20=5, IF('JPN10-15'!A1719="","",'JPN10-15'!A1719),IF($A$20=6, IF(WLTC!B1719="","", WLTC!B1719),IF($A$20=7, IF('New Cycle 1'!A1719="","", 'New Cycle 1'!A1719),IF($A$20=8, IF('New Cycle 2'!A1719="","", 'New Cycle 3'!A1719),IF($A$20=9, IF('New Cycle 3'!A1719="","", 'New Cycle 3'!A1719),"")))))))))</f>
        <v/>
      </c>
      <c r="Q1719" s="32" t="str">
        <f>IF($A$20=1,IF(UDDS!C1719="","",UDDS!C1719),IF($A$20=2,IF('FTP-75'!C1719="","",'FTP-75'!C1719),IF($A$20=3, IF('US06'!C1719="","",'US06'!C1719),IF($A$20=4, IF(NEDC!B1719="","", NEDC!B1719),IF($A$20=5, IF('JPN10-15'!B1719="","",'JPN10-15'!B1719),IF($A$20=6, IF(WLTC!C1719="","", WLTC!C1719),IF($A$20=7, IF('New Cycle 1'!B1719="","", 'New Cycle 1'!B1719),IF($A$20=8, IF('New Cycle 2'!B1719="","", 'New Cycle 2'!B1719),IF($A$20=9, IF('New Cycle 3'!B1719="","", 'New Cycle 3'!B1719),"")))))))))</f>
        <v/>
      </c>
      <c r="R1719" s="32" t="str">
        <f>IF($A$20=1,IF(UDDS!D1719="","",UDDS!D1719),IF($A$20=2,IF('FTP-75'!D1719="","",'FTP-75'!D1719),IF($A$20=3, IF('US06'!D1719="","",'US06'!D1719),IF($A$20=4, IF(NEDC!C1719="","", NEDC!C1719),IF($A$20=5, IF('JPN10-15'!C1719="","",'JPN10-15'!C1719),IF($A$20=6, IF(WLTC!D1719="","", WLTC!D1719),IF($A$20=7, IF('New Cycle 1'!C1719="","", 'New Cycle 1'!C1719),IF($A$20=8, IF('New Cycle 2'!C1719="","", 'New Cycle 2'!C1719),IF($A$20=9, IF('New Cycle 3'!C1719="","", 'New Cycle 3'!C1719),"")))))))))</f>
        <v/>
      </c>
      <c r="S1719" s="32" t="str">
        <f>IF($A$20=1,IF(UDDS!E1719="","",UDDS!E1719),IF($A$20=2,IF('FTP-75'!E1719="","",'FTP-75'!E1719),IF($A$20=3, IF('US06'!E1719="","",'US06'!E1719),IF($A$20=4, IF(NEDC!D1719="","", NEDC!D1719),IF($A$20=5, IF('JPN10-15'!D1719="","",'JPN10-15'!D1719),IF($A$20=6, IF(WLTC!E1719="","", WLTC!E1719),IF($A$20=7, IF('New Cycle 1'!D1719="","", 'New Cycle 1'!D1719),IF($A$20=8, IF('New Cycle 2'!D1719="","", 'New Cycle 2'!D1719),IF($A$20=9, IF('New Cycle 3'!D1719="","", 'New Cycle 3'!D1719),"")))))))))</f>
        <v/>
      </c>
      <c r="T1719" s="32" t="str">
        <f>IF($A$20=1,IF(UDDS!F1719="","",UDDS!F1719),IF($A$20=2,IF('FTP-75'!F1719="","",'FTP-75'!F1719),IF($A$20=3, IF('US06'!F1719="","",'US06'!F1719),IF($A$20=4, IF(NEDC!E1719="","", NEDC!E1719),IF($A$20=5, IF('JPN10-15'!E1719="","",'JPN10-15'!E1719),IF($A$20=6, IF(WLTC!F1719="","", WLTC!F1719),IF($A$20=7, IF('New Cycle 1'!E1719="","", 'New Cycle 1'!E1719),IF($A$20=8, IF('New Cycle 2'!E1719="","", 'New Cycle 2'!E1719),IF($A$20=9, IF('New Cycle 3'!E1719="","", 'New Cycle 3'!E1719),"")))))))))</f>
        <v/>
      </c>
      <c r="U1719" s="32" t="str">
        <f>IF($A$20=1,IF(UDDS!G1719="","",UDDS!G1719),IF($A$20=2,IF('FTP-75'!G1719="","",'FTP-75'!G1719),IF($A$20=3, IF('US06'!G1719="","",'US06'!G1719),IF($A$20=4, IF(NEDC!F1719="","", NEDC!F1719),IF($A$20=5, IF('JPN10-15'!F1719="","",'JPN10-15'!F1719),IF($A$20=6, IF(WLTC!G1719="","", WLTC!G1719),IF($A$20=7, IF('New Cycle 1'!F1719="","", 'New Cycle 1'!F1719),IF($A$20=8, IF('New Cycle 2'!F1719="","", 'New Cycle 2'!F1719),IF($A$20=9, IF('New Cycle 3'!F1719="","", 'New Cycle 3'!F1719),"")))))))))</f>
        <v/>
      </c>
    </row>
    <row r="1720" spans="16:21" x14ac:dyDescent="0.25">
      <c r="P1720" s="8" t="str">
        <f>IF($A$20=1,IF(UDDS!A1720="","",UDDS!A1720),IF($A$20=2,IF('FTP-75'!A1720="","",'FTP-75'!A1720),IF($A$20=3, IF('US06'!A1720="","",'US06'!A1720),IF($A$20=4, IF(NEDC!A1720="","", NEDC!A1720),IF($A$20=5, IF('JPN10-15'!A1720="","",'JPN10-15'!A1720),IF($A$20=6, IF(WLTC!B1720="","", WLTC!B1720),IF($A$20=7, IF('New Cycle 1'!A1720="","", 'New Cycle 1'!A1720),IF($A$20=8, IF('New Cycle 2'!A1720="","", 'New Cycle 3'!A1720),IF($A$20=9, IF('New Cycle 3'!A1720="","", 'New Cycle 3'!A1720),"")))))))))</f>
        <v/>
      </c>
      <c r="Q1720" s="32" t="str">
        <f>IF($A$20=1,IF(UDDS!C1720="","",UDDS!C1720),IF($A$20=2,IF('FTP-75'!C1720="","",'FTP-75'!C1720),IF($A$20=3, IF('US06'!C1720="","",'US06'!C1720),IF($A$20=4, IF(NEDC!B1720="","", NEDC!B1720),IF($A$20=5, IF('JPN10-15'!B1720="","",'JPN10-15'!B1720),IF($A$20=6, IF(WLTC!C1720="","", WLTC!C1720),IF($A$20=7, IF('New Cycle 1'!B1720="","", 'New Cycle 1'!B1720),IF($A$20=8, IF('New Cycle 2'!B1720="","", 'New Cycle 2'!B1720),IF($A$20=9, IF('New Cycle 3'!B1720="","", 'New Cycle 3'!B1720),"")))))))))</f>
        <v/>
      </c>
      <c r="R1720" s="32" t="str">
        <f>IF($A$20=1,IF(UDDS!D1720="","",UDDS!D1720),IF($A$20=2,IF('FTP-75'!D1720="","",'FTP-75'!D1720),IF($A$20=3, IF('US06'!D1720="","",'US06'!D1720),IF($A$20=4, IF(NEDC!C1720="","", NEDC!C1720),IF($A$20=5, IF('JPN10-15'!C1720="","",'JPN10-15'!C1720),IF($A$20=6, IF(WLTC!D1720="","", WLTC!D1720),IF($A$20=7, IF('New Cycle 1'!C1720="","", 'New Cycle 1'!C1720),IF($A$20=8, IF('New Cycle 2'!C1720="","", 'New Cycle 2'!C1720),IF($A$20=9, IF('New Cycle 3'!C1720="","", 'New Cycle 3'!C1720),"")))))))))</f>
        <v/>
      </c>
      <c r="S1720" s="32" t="str">
        <f>IF($A$20=1,IF(UDDS!E1720="","",UDDS!E1720),IF($A$20=2,IF('FTP-75'!E1720="","",'FTP-75'!E1720),IF($A$20=3, IF('US06'!E1720="","",'US06'!E1720),IF($A$20=4, IF(NEDC!D1720="","", NEDC!D1720),IF($A$20=5, IF('JPN10-15'!D1720="","",'JPN10-15'!D1720),IF($A$20=6, IF(WLTC!E1720="","", WLTC!E1720),IF($A$20=7, IF('New Cycle 1'!D1720="","", 'New Cycle 1'!D1720),IF($A$20=8, IF('New Cycle 2'!D1720="","", 'New Cycle 2'!D1720),IF($A$20=9, IF('New Cycle 3'!D1720="","", 'New Cycle 3'!D1720),"")))))))))</f>
        <v/>
      </c>
      <c r="T1720" s="32" t="str">
        <f>IF($A$20=1,IF(UDDS!F1720="","",UDDS!F1720),IF($A$20=2,IF('FTP-75'!F1720="","",'FTP-75'!F1720),IF($A$20=3, IF('US06'!F1720="","",'US06'!F1720),IF($A$20=4, IF(NEDC!E1720="","", NEDC!E1720),IF($A$20=5, IF('JPN10-15'!E1720="","",'JPN10-15'!E1720),IF($A$20=6, IF(WLTC!F1720="","", WLTC!F1720),IF($A$20=7, IF('New Cycle 1'!E1720="","", 'New Cycle 1'!E1720),IF($A$20=8, IF('New Cycle 2'!E1720="","", 'New Cycle 2'!E1720),IF($A$20=9, IF('New Cycle 3'!E1720="","", 'New Cycle 3'!E1720),"")))))))))</f>
        <v/>
      </c>
      <c r="U1720" s="32" t="str">
        <f>IF($A$20=1,IF(UDDS!G1720="","",UDDS!G1720),IF($A$20=2,IF('FTP-75'!G1720="","",'FTP-75'!G1720),IF($A$20=3, IF('US06'!G1720="","",'US06'!G1720),IF($A$20=4, IF(NEDC!F1720="","", NEDC!F1720),IF($A$20=5, IF('JPN10-15'!F1720="","",'JPN10-15'!F1720),IF($A$20=6, IF(WLTC!G1720="","", WLTC!G1720),IF($A$20=7, IF('New Cycle 1'!F1720="","", 'New Cycle 1'!F1720),IF($A$20=8, IF('New Cycle 2'!F1720="","", 'New Cycle 2'!F1720),IF($A$20=9, IF('New Cycle 3'!F1720="","", 'New Cycle 3'!F1720),"")))))))))</f>
        <v/>
      </c>
    </row>
    <row r="1721" spans="16:21" x14ac:dyDescent="0.25">
      <c r="P1721" s="8" t="str">
        <f>IF($A$20=1,IF(UDDS!A1721="","",UDDS!A1721),IF($A$20=2,IF('FTP-75'!A1721="","",'FTP-75'!A1721),IF($A$20=3, IF('US06'!A1721="","",'US06'!A1721),IF($A$20=4, IF(NEDC!A1721="","", NEDC!A1721),IF($A$20=5, IF('JPN10-15'!A1721="","",'JPN10-15'!A1721),IF($A$20=6, IF(WLTC!B1721="","", WLTC!B1721),IF($A$20=7, IF('New Cycle 1'!A1721="","", 'New Cycle 1'!A1721),IF($A$20=8, IF('New Cycle 2'!A1721="","", 'New Cycle 3'!A1721),IF($A$20=9, IF('New Cycle 3'!A1721="","", 'New Cycle 3'!A1721),"")))))))))</f>
        <v/>
      </c>
      <c r="Q1721" s="32" t="str">
        <f>IF($A$20=1,IF(UDDS!C1721="","",UDDS!C1721),IF($A$20=2,IF('FTP-75'!C1721="","",'FTP-75'!C1721),IF($A$20=3, IF('US06'!C1721="","",'US06'!C1721),IF($A$20=4, IF(NEDC!B1721="","", NEDC!B1721),IF($A$20=5, IF('JPN10-15'!B1721="","",'JPN10-15'!B1721),IF($A$20=6, IF(WLTC!C1721="","", WLTC!C1721),IF($A$20=7, IF('New Cycle 1'!B1721="","", 'New Cycle 1'!B1721),IF($A$20=8, IF('New Cycle 2'!B1721="","", 'New Cycle 2'!B1721),IF($A$20=9, IF('New Cycle 3'!B1721="","", 'New Cycle 3'!B1721),"")))))))))</f>
        <v/>
      </c>
      <c r="R1721" s="32" t="str">
        <f>IF($A$20=1,IF(UDDS!D1721="","",UDDS!D1721),IF($A$20=2,IF('FTP-75'!D1721="","",'FTP-75'!D1721),IF($A$20=3, IF('US06'!D1721="","",'US06'!D1721),IF($A$20=4, IF(NEDC!C1721="","", NEDC!C1721),IF($A$20=5, IF('JPN10-15'!C1721="","",'JPN10-15'!C1721),IF($A$20=6, IF(WLTC!D1721="","", WLTC!D1721),IF($A$20=7, IF('New Cycle 1'!C1721="","", 'New Cycle 1'!C1721),IF($A$20=8, IF('New Cycle 2'!C1721="","", 'New Cycle 2'!C1721),IF($A$20=9, IF('New Cycle 3'!C1721="","", 'New Cycle 3'!C1721),"")))))))))</f>
        <v/>
      </c>
      <c r="S1721" s="32" t="str">
        <f>IF($A$20=1,IF(UDDS!E1721="","",UDDS!E1721),IF($A$20=2,IF('FTP-75'!E1721="","",'FTP-75'!E1721),IF($A$20=3, IF('US06'!E1721="","",'US06'!E1721),IF($A$20=4, IF(NEDC!D1721="","", NEDC!D1721),IF($A$20=5, IF('JPN10-15'!D1721="","",'JPN10-15'!D1721),IF($A$20=6, IF(WLTC!E1721="","", WLTC!E1721),IF($A$20=7, IF('New Cycle 1'!D1721="","", 'New Cycle 1'!D1721),IF($A$20=8, IF('New Cycle 2'!D1721="","", 'New Cycle 2'!D1721),IF($A$20=9, IF('New Cycle 3'!D1721="","", 'New Cycle 3'!D1721),"")))))))))</f>
        <v/>
      </c>
      <c r="T1721" s="32" t="str">
        <f>IF($A$20=1,IF(UDDS!F1721="","",UDDS!F1721),IF($A$20=2,IF('FTP-75'!F1721="","",'FTP-75'!F1721),IF($A$20=3, IF('US06'!F1721="","",'US06'!F1721),IF($A$20=4, IF(NEDC!E1721="","", NEDC!E1721),IF($A$20=5, IF('JPN10-15'!E1721="","",'JPN10-15'!E1721),IF($A$20=6, IF(WLTC!F1721="","", WLTC!F1721),IF($A$20=7, IF('New Cycle 1'!E1721="","", 'New Cycle 1'!E1721),IF($A$20=8, IF('New Cycle 2'!E1721="","", 'New Cycle 2'!E1721),IF($A$20=9, IF('New Cycle 3'!E1721="","", 'New Cycle 3'!E1721),"")))))))))</f>
        <v/>
      </c>
      <c r="U1721" s="32" t="str">
        <f>IF($A$20=1,IF(UDDS!G1721="","",UDDS!G1721),IF($A$20=2,IF('FTP-75'!G1721="","",'FTP-75'!G1721),IF($A$20=3, IF('US06'!G1721="","",'US06'!G1721),IF($A$20=4, IF(NEDC!F1721="","", NEDC!F1721),IF($A$20=5, IF('JPN10-15'!F1721="","",'JPN10-15'!F1721),IF($A$20=6, IF(WLTC!G1721="","", WLTC!G1721),IF($A$20=7, IF('New Cycle 1'!F1721="","", 'New Cycle 1'!F1721),IF($A$20=8, IF('New Cycle 2'!F1721="","", 'New Cycle 2'!F1721),IF($A$20=9, IF('New Cycle 3'!F1721="","", 'New Cycle 3'!F1721),"")))))))))</f>
        <v/>
      </c>
    </row>
    <row r="1722" spans="16:21" x14ac:dyDescent="0.25">
      <c r="P1722" s="8" t="str">
        <f>IF($A$20=1,IF(UDDS!A1722="","",UDDS!A1722),IF($A$20=2,IF('FTP-75'!A1722="","",'FTP-75'!A1722),IF($A$20=3, IF('US06'!A1722="","",'US06'!A1722),IF($A$20=4, IF(NEDC!A1722="","", NEDC!A1722),IF($A$20=5, IF('JPN10-15'!A1722="","",'JPN10-15'!A1722),IF($A$20=6, IF(WLTC!B1722="","", WLTC!B1722),IF($A$20=7, IF('New Cycle 1'!A1722="","", 'New Cycle 1'!A1722),IF($A$20=8, IF('New Cycle 2'!A1722="","", 'New Cycle 3'!A1722),IF($A$20=9, IF('New Cycle 3'!A1722="","", 'New Cycle 3'!A1722),"")))))))))</f>
        <v/>
      </c>
      <c r="Q1722" s="32" t="str">
        <f>IF($A$20=1,IF(UDDS!C1722="","",UDDS!C1722),IF($A$20=2,IF('FTP-75'!C1722="","",'FTP-75'!C1722),IF($A$20=3, IF('US06'!C1722="","",'US06'!C1722),IF($A$20=4, IF(NEDC!B1722="","", NEDC!B1722),IF($A$20=5, IF('JPN10-15'!B1722="","",'JPN10-15'!B1722),IF($A$20=6, IF(WLTC!C1722="","", WLTC!C1722),IF($A$20=7, IF('New Cycle 1'!B1722="","", 'New Cycle 1'!B1722),IF($A$20=8, IF('New Cycle 2'!B1722="","", 'New Cycle 2'!B1722),IF($A$20=9, IF('New Cycle 3'!B1722="","", 'New Cycle 3'!B1722),"")))))))))</f>
        <v/>
      </c>
      <c r="R1722" s="32" t="str">
        <f>IF($A$20=1,IF(UDDS!D1722="","",UDDS!D1722),IF($A$20=2,IF('FTP-75'!D1722="","",'FTP-75'!D1722),IF($A$20=3, IF('US06'!D1722="","",'US06'!D1722),IF($A$20=4, IF(NEDC!C1722="","", NEDC!C1722),IF($A$20=5, IF('JPN10-15'!C1722="","",'JPN10-15'!C1722),IF($A$20=6, IF(WLTC!D1722="","", WLTC!D1722),IF($A$20=7, IF('New Cycle 1'!C1722="","", 'New Cycle 1'!C1722),IF($A$20=8, IF('New Cycle 2'!C1722="","", 'New Cycle 2'!C1722),IF($A$20=9, IF('New Cycle 3'!C1722="","", 'New Cycle 3'!C1722),"")))))))))</f>
        <v/>
      </c>
      <c r="S1722" s="32" t="str">
        <f>IF($A$20=1,IF(UDDS!E1722="","",UDDS!E1722),IF($A$20=2,IF('FTP-75'!E1722="","",'FTP-75'!E1722),IF($A$20=3, IF('US06'!E1722="","",'US06'!E1722),IF($A$20=4, IF(NEDC!D1722="","", NEDC!D1722),IF($A$20=5, IF('JPN10-15'!D1722="","",'JPN10-15'!D1722),IF($A$20=6, IF(WLTC!E1722="","", WLTC!E1722),IF($A$20=7, IF('New Cycle 1'!D1722="","", 'New Cycle 1'!D1722),IF($A$20=8, IF('New Cycle 2'!D1722="","", 'New Cycle 2'!D1722),IF($A$20=9, IF('New Cycle 3'!D1722="","", 'New Cycle 3'!D1722),"")))))))))</f>
        <v/>
      </c>
      <c r="T1722" s="32" t="str">
        <f>IF($A$20=1,IF(UDDS!F1722="","",UDDS!F1722),IF($A$20=2,IF('FTP-75'!F1722="","",'FTP-75'!F1722),IF($A$20=3, IF('US06'!F1722="","",'US06'!F1722),IF($A$20=4, IF(NEDC!E1722="","", NEDC!E1722),IF($A$20=5, IF('JPN10-15'!E1722="","",'JPN10-15'!E1722),IF($A$20=6, IF(WLTC!F1722="","", WLTC!F1722),IF($A$20=7, IF('New Cycle 1'!E1722="","", 'New Cycle 1'!E1722),IF($A$20=8, IF('New Cycle 2'!E1722="","", 'New Cycle 2'!E1722),IF($A$20=9, IF('New Cycle 3'!E1722="","", 'New Cycle 3'!E1722),"")))))))))</f>
        <v/>
      </c>
      <c r="U1722" s="32" t="str">
        <f>IF($A$20=1,IF(UDDS!G1722="","",UDDS!G1722),IF($A$20=2,IF('FTP-75'!G1722="","",'FTP-75'!G1722),IF($A$20=3, IF('US06'!G1722="","",'US06'!G1722),IF($A$20=4, IF(NEDC!F1722="","", NEDC!F1722),IF($A$20=5, IF('JPN10-15'!F1722="","",'JPN10-15'!F1722),IF($A$20=6, IF(WLTC!G1722="","", WLTC!G1722),IF($A$20=7, IF('New Cycle 1'!F1722="","", 'New Cycle 1'!F1722),IF($A$20=8, IF('New Cycle 2'!F1722="","", 'New Cycle 2'!F1722),IF($A$20=9, IF('New Cycle 3'!F1722="","", 'New Cycle 3'!F1722),"")))))))))</f>
        <v/>
      </c>
    </row>
    <row r="1723" spans="16:21" x14ac:dyDescent="0.25">
      <c r="P1723" s="8" t="str">
        <f>IF($A$20=1,IF(UDDS!A1723="","",UDDS!A1723),IF($A$20=2,IF('FTP-75'!A1723="","",'FTP-75'!A1723),IF($A$20=3, IF('US06'!A1723="","",'US06'!A1723),IF($A$20=4, IF(NEDC!A1723="","", NEDC!A1723),IF($A$20=5, IF('JPN10-15'!A1723="","",'JPN10-15'!A1723),IF($A$20=6, IF(WLTC!B1723="","", WLTC!B1723),IF($A$20=7, IF('New Cycle 1'!A1723="","", 'New Cycle 1'!A1723),IF($A$20=8, IF('New Cycle 2'!A1723="","", 'New Cycle 3'!A1723),IF($A$20=9, IF('New Cycle 3'!A1723="","", 'New Cycle 3'!A1723),"")))))))))</f>
        <v/>
      </c>
      <c r="Q1723" s="32" t="str">
        <f>IF($A$20=1,IF(UDDS!C1723="","",UDDS!C1723),IF($A$20=2,IF('FTP-75'!C1723="","",'FTP-75'!C1723),IF($A$20=3, IF('US06'!C1723="","",'US06'!C1723),IF($A$20=4, IF(NEDC!B1723="","", NEDC!B1723),IF($A$20=5, IF('JPN10-15'!B1723="","",'JPN10-15'!B1723),IF($A$20=6, IF(WLTC!C1723="","", WLTC!C1723),IF($A$20=7, IF('New Cycle 1'!B1723="","", 'New Cycle 1'!B1723),IF($A$20=8, IF('New Cycle 2'!B1723="","", 'New Cycle 2'!B1723),IF($A$20=9, IF('New Cycle 3'!B1723="","", 'New Cycle 3'!B1723),"")))))))))</f>
        <v/>
      </c>
      <c r="R1723" s="32" t="str">
        <f>IF($A$20=1,IF(UDDS!D1723="","",UDDS!D1723),IF($A$20=2,IF('FTP-75'!D1723="","",'FTP-75'!D1723),IF($A$20=3, IF('US06'!D1723="","",'US06'!D1723),IF($A$20=4, IF(NEDC!C1723="","", NEDC!C1723),IF($A$20=5, IF('JPN10-15'!C1723="","",'JPN10-15'!C1723),IF($A$20=6, IF(WLTC!D1723="","", WLTC!D1723),IF($A$20=7, IF('New Cycle 1'!C1723="","", 'New Cycle 1'!C1723),IF($A$20=8, IF('New Cycle 2'!C1723="","", 'New Cycle 2'!C1723),IF($A$20=9, IF('New Cycle 3'!C1723="","", 'New Cycle 3'!C1723),"")))))))))</f>
        <v/>
      </c>
      <c r="S1723" s="32" t="str">
        <f>IF($A$20=1,IF(UDDS!E1723="","",UDDS!E1723),IF($A$20=2,IF('FTP-75'!E1723="","",'FTP-75'!E1723),IF($A$20=3, IF('US06'!E1723="","",'US06'!E1723),IF($A$20=4, IF(NEDC!D1723="","", NEDC!D1723),IF($A$20=5, IF('JPN10-15'!D1723="","",'JPN10-15'!D1723),IF($A$20=6, IF(WLTC!E1723="","", WLTC!E1723),IF($A$20=7, IF('New Cycle 1'!D1723="","", 'New Cycle 1'!D1723),IF($A$20=8, IF('New Cycle 2'!D1723="","", 'New Cycle 2'!D1723),IF($A$20=9, IF('New Cycle 3'!D1723="","", 'New Cycle 3'!D1723),"")))))))))</f>
        <v/>
      </c>
      <c r="T1723" s="32" t="str">
        <f>IF($A$20=1,IF(UDDS!F1723="","",UDDS!F1723),IF($A$20=2,IF('FTP-75'!F1723="","",'FTP-75'!F1723),IF($A$20=3, IF('US06'!F1723="","",'US06'!F1723),IF($A$20=4, IF(NEDC!E1723="","", NEDC!E1723),IF($A$20=5, IF('JPN10-15'!E1723="","",'JPN10-15'!E1723),IF($A$20=6, IF(WLTC!F1723="","", WLTC!F1723),IF($A$20=7, IF('New Cycle 1'!E1723="","", 'New Cycle 1'!E1723),IF($A$20=8, IF('New Cycle 2'!E1723="","", 'New Cycle 2'!E1723),IF($A$20=9, IF('New Cycle 3'!E1723="","", 'New Cycle 3'!E1723),"")))))))))</f>
        <v/>
      </c>
      <c r="U1723" s="32" t="str">
        <f>IF($A$20=1,IF(UDDS!G1723="","",UDDS!G1723),IF($A$20=2,IF('FTP-75'!G1723="","",'FTP-75'!G1723),IF($A$20=3, IF('US06'!G1723="","",'US06'!G1723),IF($A$20=4, IF(NEDC!F1723="","", NEDC!F1723),IF($A$20=5, IF('JPN10-15'!F1723="","",'JPN10-15'!F1723),IF($A$20=6, IF(WLTC!G1723="","", WLTC!G1723),IF($A$20=7, IF('New Cycle 1'!F1723="","", 'New Cycle 1'!F1723),IF($A$20=8, IF('New Cycle 2'!F1723="","", 'New Cycle 2'!F1723),IF($A$20=9, IF('New Cycle 3'!F1723="","", 'New Cycle 3'!F1723),"")))))))))</f>
        <v/>
      </c>
    </row>
    <row r="1724" spans="16:21" x14ac:dyDescent="0.25">
      <c r="P1724" s="8" t="str">
        <f>IF($A$20=1,IF(UDDS!A1724="","",UDDS!A1724),IF($A$20=2,IF('FTP-75'!A1724="","",'FTP-75'!A1724),IF($A$20=3, IF('US06'!A1724="","",'US06'!A1724),IF($A$20=4, IF(NEDC!A1724="","", NEDC!A1724),IF($A$20=5, IF('JPN10-15'!A1724="","",'JPN10-15'!A1724),IF($A$20=6, IF(WLTC!B1724="","", WLTC!B1724),IF($A$20=7, IF('New Cycle 1'!A1724="","", 'New Cycle 1'!A1724),IF($A$20=8, IF('New Cycle 2'!A1724="","", 'New Cycle 3'!A1724),IF($A$20=9, IF('New Cycle 3'!A1724="","", 'New Cycle 3'!A1724),"")))))))))</f>
        <v/>
      </c>
      <c r="Q1724" s="32" t="str">
        <f>IF($A$20=1,IF(UDDS!C1724="","",UDDS!C1724),IF($A$20=2,IF('FTP-75'!C1724="","",'FTP-75'!C1724),IF($A$20=3, IF('US06'!C1724="","",'US06'!C1724),IF($A$20=4, IF(NEDC!B1724="","", NEDC!B1724),IF($A$20=5, IF('JPN10-15'!B1724="","",'JPN10-15'!B1724),IF($A$20=6, IF(WLTC!C1724="","", WLTC!C1724),IF($A$20=7, IF('New Cycle 1'!B1724="","", 'New Cycle 1'!B1724),IF($A$20=8, IF('New Cycle 2'!B1724="","", 'New Cycle 2'!B1724),IF($A$20=9, IF('New Cycle 3'!B1724="","", 'New Cycle 3'!B1724),"")))))))))</f>
        <v/>
      </c>
      <c r="R1724" s="32" t="str">
        <f>IF($A$20=1,IF(UDDS!D1724="","",UDDS!D1724),IF($A$20=2,IF('FTP-75'!D1724="","",'FTP-75'!D1724),IF($A$20=3, IF('US06'!D1724="","",'US06'!D1724),IF($A$20=4, IF(NEDC!C1724="","", NEDC!C1724),IF($A$20=5, IF('JPN10-15'!C1724="","",'JPN10-15'!C1724),IF($A$20=6, IF(WLTC!D1724="","", WLTC!D1724),IF($A$20=7, IF('New Cycle 1'!C1724="","", 'New Cycle 1'!C1724),IF($A$20=8, IF('New Cycle 2'!C1724="","", 'New Cycle 2'!C1724),IF($A$20=9, IF('New Cycle 3'!C1724="","", 'New Cycle 3'!C1724),"")))))))))</f>
        <v/>
      </c>
      <c r="S1724" s="32" t="str">
        <f>IF($A$20=1,IF(UDDS!E1724="","",UDDS!E1724),IF($A$20=2,IF('FTP-75'!E1724="","",'FTP-75'!E1724),IF($A$20=3, IF('US06'!E1724="","",'US06'!E1724),IF($A$20=4, IF(NEDC!D1724="","", NEDC!D1724),IF($A$20=5, IF('JPN10-15'!D1724="","",'JPN10-15'!D1724),IF($A$20=6, IF(WLTC!E1724="","", WLTC!E1724),IF($A$20=7, IF('New Cycle 1'!D1724="","", 'New Cycle 1'!D1724),IF($A$20=8, IF('New Cycle 2'!D1724="","", 'New Cycle 2'!D1724),IF($A$20=9, IF('New Cycle 3'!D1724="","", 'New Cycle 3'!D1724),"")))))))))</f>
        <v/>
      </c>
      <c r="T1724" s="32" t="str">
        <f>IF($A$20=1,IF(UDDS!F1724="","",UDDS!F1724),IF($A$20=2,IF('FTP-75'!F1724="","",'FTP-75'!F1724),IF($A$20=3, IF('US06'!F1724="","",'US06'!F1724),IF($A$20=4, IF(NEDC!E1724="","", NEDC!E1724),IF($A$20=5, IF('JPN10-15'!E1724="","",'JPN10-15'!E1724),IF($A$20=6, IF(WLTC!F1724="","", WLTC!F1724),IF($A$20=7, IF('New Cycle 1'!E1724="","", 'New Cycle 1'!E1724),IF($A$20=8, IF('New Cycle 2'!E1724="","", 'New Cycle 2'!E1724),IF($A$20=9, IF('New Cycle 3'!E1724="","", 'New Cycle 3'!E1724),"")))))))))</f>
        <v/>
      </c>
      <c r="U1724" s="32" t="str">
        <f>IF($A$20=1,IF(UDDS!G1724="","",UDDS!G1724),IF($A$20=2,IF('FTP-75'!G1724="","",'FTP-75'!G1724),IF($A$20=3, IF('US06'!G1724="","",'US06'!G1724),IF($A$20=4, IF(NEDC!F1724="","", NEDC!F1724),IF($A$20=5, IF('JPN10-15'!F1724="","",'JPN10-15'!F1724),IF($A$20=6, IF(WLTC!G1724="","", WLTC!G1724),IF($A$20=7, IF('New Cycle 1'!F1724="","", 'New Cycle 1'!F1724),IF($A$20=8, IF('New Cycle 2'!F1724="","", 'New Cycle 2'!F1724),IF($A$20=9, IF('New Cycle 3'!F1724="","", 'New Cycle 3'!F1724),"")))))))))</f>
        <v/>
      </c>
    </row>
    <row r="1725" spans="16:21" x14ac:dyDescent="0.25">
      <c r="P1725" s="8" t="str">
        <f>IF($A$20=1,IF(UDDS!A1725="","",UDDS!A1725),IF($A$20=2,IF('FTP-75'!A1725="","",'FTP-75'!A1725),IF($A$20=3, IF('US06'!A1725="","",'US06'!A1725),IF($A$20=4, IF(NEDC!A1725="","", NEDC!A1725),IF($A$20=5, IF('JPN10-15'!A1725="","",'JPN10-15'!A1725),IF($A$20=6, IF(WLTC!B1725="","", WLTC!B1725),IF($A$20=7, IF('New Cycle 1'!A1725="","", 'New Cycle 1'!A1725),IF($A$20=8, IF('New Cycle 2'!A1725="","", 'New Cycle 3'!A1725),IF($A$20=9, IF('New Cycle 3'!A1725="","", 'New Cycle 3'!A1725),"")))))))))</f>
        <v/>
      </c>
      <c r="Q1725" s="32" t="str">
        <f>IF($A$20=1,IF(UDDS!C1725="","",UDDS!C1725),IF($A$20=2,IF('FTP-75'!C1725="","",'FTP-75'!C1725),IF($A$20=3, IF('US06'!C1725="","",'US06'!C1725),IF($A$20=4, IF(NEDC!B1725="","", NEDC!B1725),IF($A$20=5, IF('JPN10-15'!B1725="","",'JPN10-15'!B1725),IF($A$20=6, IF(WLTC!C1725="","", WLTC!C1725),IF($A$20=7, IF('New Cycle 1'!B1725="","", 'New Cycle 1'!B1725),IF($A$20=8, IF('New Cycle 2'!B1725="","", 'New Cycle 2'!B1725),IF($A$20=9, IF('New Cycle 3'!B1725="","", 'New Cycle 3'!B1725),"")))))))))</f>
        <v/>
      </c>
      <c r="R1725" s="32" t="str">
        <f>IF($A$20=1,IF(UDDS!D1725="","",UDDS!D1725),IF($A$20=2,IF('FTP-75'!D1725="","",'FTP-75'!D1725),IF($A$20=3, IF('US06'!D1725="","",'US06'!D1725),IF($A$20=4, IF(NEDC!C1725="","", NEDC!C1725),IF($A$20=5, IF('JPN10-15'!C1725="","",'JPN10-15'!C1725),IF($A$20=6, IF(WLTC!D1725="","", WLTC!D1725),IF($A$20=7, IF('New Cycle 1'!C1725="","", 'New Cycle 1'!C1725),IF($A$20=8, IF('New Cycle 2'!C1725="","", 'New Cycle 2'!C1725),IF($A$20=9, IF('New Cycle 3'!C1725="","", 'New Cycle 3'!C1725),"")))))))))</f>
        <v/>
      </c>
      <c r="S1725" s="32" t="str">
        <f>IF($A$20=1,IF(UDDS!E1725="","",UDDS!E1725),IF($A$20=2,IF('FTP-75'!E1725="","",'FTP-75'!E1725),IF($A$20=3, IF('US06'!E1725="","",'US06'!E1725),IF($A$20=4, IF(NEDC!D1725="","", NEDC!D1725),IF($A$20=5, IF('JPN10-15'!D1725="","",'JPN10-15'!D1725),IF($A$20=6, IF(WLTC!E1725="","", WLTC!E1725),IF($A$20=7, IF('New Cycle 1'!D1725="","", 'New Cycle 1'!D1725),IF($A$20=8, IF('New Cycle 2'!D1725="","", 'New Cycle 2'!D1725),IF($A$20=9, IF('New Cycle 3'!D1725="","", 'New Cycle 3'!D1725),"")))))))))</f>
        <v/>
      </c>
      <c r="T1725" s="32" t="str">
        <f>IF($A$20=1,IF(UDDS!F1725="","",UDDS!F1725),IF($A$20=2,IF('FTP-75'!F1725="","",'FTP-75'!F1725),IF($A$20=3, IF('US06'!F1725="","",'US06'!F1725),IF($A$20=4, IF(NEDC!E1725="","", NEDC!E1725),IF($A$20=5, IF('JPN10-15'!E1725="","",'JPN10-15'!E1725),IF($A$20=6, IF(WLTC!F1725="","", WLTC!F1725),IF($A$20=7, IF('New Cycle 1'!E1725="","", 'New Cycle 1'!E1725),IF($A$20=8, IF('New Cycle 2'!E1725="","", 'New Cycle 2'!E1725),IF($A$20=9, IF('New Cycle 3'!E1725="","", 'New Cycle 3'!E1725),"")))))))))</f>
        <v/>
      </c>
      <c r="U1725" s="32" t="str">
        <f>IF($A$20=1,IF(UDDS!G1725="","",UDDS!G1725),IF($A$20=2,IF('FTP-75'!G1725="","",'FTP-75'!G1725),IF($A$20=3, IF('US06'!G1725="","",'US06'!G1725),IF($A$20=4, IF(NEDC!F1725="","", NEDC!F1725),IF($A$20=5, IF('JPN10-15'!F1725="","",'JPN10-15'!F1725),IF($A$20=6, IF(WLTC!G1725="","", WLTC!G1725),IF($A$20=7, IF('New Cycle 1'!F1725="","", 'New Cycle 1'!F1725),IF($A$20=8, IF('New Cycle 2'!F1725="","", 'New Cycle 2'!F1725),IF($A$20=9, IF('New Cycle 3'!F1725="","", 'New Cycle 3'!F1725),"")))))))))</f>
        <v/>
      </c>
    </row>
    <row r="1726" spans="16:21" x14ac:dyDescent="0.25">
      <c r="P1726" s="8" t="str">
        <f>IF($A$20=1,IF(UDDS!A1726="","",UDDS!A1726),IF($A$20=2,IF('FTP-75'!A1726="","",'FTP-75'!A1726),IF($A$20=3, IF('US06'!A1726="","",'US06'!A1726),IF($A$20=4, IF(NEDC!A1726="","", NEDC!A1726),IF($A$20=5, IF('JPN10-15'!A1726="","",'JPN10-15'!A1726),IF($A$20=6, IF(WLTC!B1726="","", WLTC!B1726),IF($A$20=7, IF('New Cycle 1'!A1726="","", 'New Cycle 1'!A1726),IF($A$20=8, IF('New Cycle 2'!A1726="","", 'New Cycle 3'!A1726),IF($A$20=9, IF('New Cycle 3'!A1726="","", 'New Cycle 3'!A1726),"")))))))))</f>
        <v/>
      </c>
      <c r="Q1726" s="32" t="str">
        <f>IF($A$20=1,IF(UDDS!C1726="","",UDDS!C1726),IF($A$20=2,IF('FTP-75'!C1726="","",'FTP-75'!C1726),IF($A$20=3, IF('US06'!C1726="","",'US06'!C1726),IF($A$20=4, IF(NEDC!B1726="","", NEDC!B1726),IF($A$20=5, IF('JPN10-15'!B1726="","",'JPN10-15'!B1726),IF($A$20=6, IF(WLTC!C1726="","", WLTC!C1726),IF($A$20=7, IF('New Cycle 1'!B1726="","", 'New Cycle 1'!B1726),IF($A$20=8, IF('New Cycle 2'!B1726="","", 'New Cycle 2'!B1726),IF($A$20=9, IF('New Cycle 3'!B1726="","", 'New Cycle 3'!B1726),"")))))))))</f>
        <v/>
      </c>
      <c r="R1726" s="32" t="str">
        <f>IF($A$20=1,IF(UDDS!D1726="","",UDDS!D1726),IF($A$20=2,IF('FTP-75'!D1726="","",'FTP-75'!D1726),IF($A$20=3, IF('US06'!D1726="","",'US06'!D1726),IF($A$20=4, IF(NEDC!C1726="","", NEDC!C1726),IF($A$20=5, IF('JPN10-15'!C1726="","",'JPN10-15'!C1726),IF($A$20=6, IF(WLTC!D1726="","", WLTC!D1726),IF($A$20=7, IF('New Cycle 1'!C1726="","", 'New Cycle 1'!C1726),IF($A$20=8, IF('New Cycle 2'!C1726="","", 'New Cycle 2'!C1726),IF($A$20=9, IF('New Cycle 3'!C1726="","", 'New Cycle 3'!C1726),"")))))))))</f>
        <v/>
      </c>
      <c r="S1726" s="32" t="str">
        <f>IF($A$20=1,IF(UDDS!E1726="","",UDDS!E1726),IF($A$20=2,IF('FTP-75'!E1726="","",'FTP-75'!E1726),IF($A$20=3, IF('US06'!E1726="","",'US06'!E1726),IF($A$20=4, IF(NEDC!D1726="","", NEDC!D1726),IF($A$20=5, IF('JPN10-15'!D1726="","",'JPN10-15'!D1726),IF($A$20=6, IF(WLTC!E1726="","", WLTC!E1726),IF($A$20=7, IF('New Cycle 1'!D1726="","", 'New Cycle 1'!D1726),IF($A$20=8, IF('New Cycle 2'!D1726="","", 'New Cycle 2'!D1726),IF($A$20=9, IF('New Cycle 3'!D1726="","", 'New Cycle 3'!D1726),"")))))))))</f>
        <v/>
      </c>
      <c r="T1726" s="32" t="str">
        <f>IF($A$20=1,IF(UDDS!F1726="","",UDDS!F1726),IF($A$20=2,IF('FTP-75'!F1726="","",'FTP-75'!F1726),IF($A$20=3, IF('US06'!F1726="","",'US06'!F1726),IF($A$20=4, IF(NEDC!E1726="","", NEDC!E1726),IF($A$20=5, IF('JPN10-15'!E1726="","",'JPN10-15'!E1726),IF($A$20=6, IF(WLTC!F1726="","", WLTC!F1726),IF($A$20=7, IF('New Cycle 1'!E1726="","", 'New Cycle 1'!E1726),IF($A$20=8, IF('New Cycle 2'!E1726="","", 'New Cycle 2'!E1726),IF($A$20=9, IF('New Cycle 3'!E1726="","", 'New Cycle 3'!E1726),"")))))))))</f>
        <v/>
      </c>
      <c r="U1726" s="32" t="str">
        <f>IF($A$20=1,IF(UDDS!G1726="","",UDDS!G1726),IF($A$20=2,IF('FTP-75'!G1726="","",'FTP-75'!G1726),IF($A$20=3, IF('US06'!G1726="","",'US06'!G1726),IF($A$20=4, IF(NEDC!F1726="","", NEDC!F1726),IF($A$20=5, IF('JPN10-15'!F1726="","",'JPN10-15'!F1726),IF($A$20=6, IF(WLTC!G1726="","", WLTC!G1726),IF($A$20=7, IF('New Cycle 1'!F1726="","", 'New Cycle 1'!F1726),IF($A$20=8, IF('New Cycle 2'!F1726="","", 'New Cycle 2'!F1726),IF($A$20=9, IF('New Cycle 3'!F1726="","", 'New Cycle 3'!F1726),"")))))))))</f>
        <v/>
      </c>
    </row>
    <row r="1727" spans="16:21" x14ac:dyDescent="0.25">
      <c r="P1727" s="8" t="str">
        <f>IF($A$20=1,IF(UDDS!A1727="","",UDDS!A1727),IF($A$20=2,IF('FTP-75'!A1727="","",'FTP-75'!A1727),IF($A$20=3, IF('US06'!A1727="","",'US06'!A1727),IF($A$20=4, IF(NEDC!A1727="","", NEDC!A1727),IF($A$20=5, IF('JPN10-15'!A1727="","",'JPN10-15'!A1727),IF($A$20=6, IF(WLTC!B1727="","", WLTC!B1727),IF($A$20=7, IF('New Cycle 1'!A1727="","", 'New Cycle 1'!A1727),IF($A$20=8, IF('New Cycle 2'!A1727="","", 'New Cycle 3'!A1727),IF($A$20=9, IF('New Cycle 3'!A1727="","", 'New Cycle 3'!A1727),"")))))))))</f>
        <v/>
      </c>
      <c r="Q1727" s="32" t="str">
        <f>IF($A$20=1,IF(UDDS!C1727="","",UDDS!C1727),IF($A$20=2,IF('FTP-75'!C1727="","",'FTP-75'!C1727),IF($A$20=3, IF('US06'!C1727="","",'US06'!C1727),IF($A$20=4, IF(NEDC!B1727="","", NEDC!B1727),IF($A$20=5, IF('JPN10-15'!B1727="","",'JPN10-15'!B1727),IF($A$20=6, IF(WLTC!C1727="","", WLTC!C1727),IF($A$20=7, IF('New Cycle 1'!B1727="","", 'New Cycle 1'!B1727),IF($A$20=8, IF('New Cycle 2'!B1727="","", 'New Cycle 2'!B1727),IF($A$20=9, IF('New Cycle 3'!B1727="","", 'New Cycle 3'!B1727),"")))))))))</f>
        <v/>
      </c>
      <c r="R1727" s="32" t="str">
        <f>IF($A$20=1,IF(UDDS!D1727="","",UDDS!D1727),IF($A$20=2,IF('FTP-75'!D1727="","",'FTP-75'!D1727),IF($A$20=3, IF('US06'!D1727="","",'US06'!D1727),IF($A$20=4, IF(NEDC!C1727="","", NEDC!C1727),IF($A$20=5, IF('JPN10-15'!C1727="","",'JPN10-15'!C1727),IF($A$20=6, IF(WLTC!D1727="","", WLTC!D1727),IF($A$20=7, IF('New Cycle 1'!C1727="","", 'New Cycle 1'!C1727),IF($A$20=8, IF('New Cycle 2'!C1727="","", 'New Cycle 2'!C1727),IF($A$20=9, IF('New Cycle 3'!C1727="","", 'New Cycle 3'!C1727),"")))))))))</f>
        <v/>
      </c>
      <c r="S1727" s="32" t="str">
        <f>IF($A$20=1,IF(UDDS!E1727="","",UDDS!E1727),IF($A$20=2,IF('FTP-75'!E1727="","",'FTP-75'!E1727),IF($A$20=3, IF('US06'!E1727="","",'US06'!E1727),IF($A$20=4, IF(NEDC!D1727="","", NEDC!D1727),IF($A$20=5, IF('JPN10-15'!D1727="","",'JPN10-15'!D1727),IF($A$20=6, IF(WLTC!E1727="","", WLTC!E1727),IF($A$20=7, IF('New Cycle 1'!D1727="","", 'New Cycle 1'!D1727),IF($A$20=8, IF('New Cycle 2'!D1727="","", 'New Cycle 2'!D1727),IF($A$20=9, IF('New Cycle 3'!D1727="","", 'New Cycle 3'!D1727),"")))))))))</f>
        <v/>
      </c>
      <c r="T1727" s="32" t="str">
        <f>IF($A$20=1,IF(UDDS!F1727="","",UDDS!F1727),IF($A$20=2,IF('FTP-75'!F1727="","",'FTP-75'!F1727),IF($A$20=3, IF('US06'!F1727="","",'US06'!F1727),IF($A$20=4, IF(NEDC!E1727="","", NEDC!E1727),IF($A$20=5, IF('JPN10-15'!E1727="","",'JPN10-15'!E1727),IF($A$20=6, IF(WLTC!F1727="","", WLTC!F1727),IF($A$20=7, IF('New Cycle 1'!E1727="","", 'New Cycle 1'!E1727),IF($A$20=8, IF('New Cycle 2'!E1727="","", 'New Cycle 2'!E1727),IF($A$20=9, IF('New Cycle 3'!E1727="","", 'New Cycle 3'!E1727),"")))))))))</f>
        <v/>
      </c>
      <c r="U1727" s="32" t="str">
        <f>IF($A$20=1,IF(UDDS!G1727="","",UDDS!G1727),IF($A$20=2,IF('FTP-75'!G1727="","",'FTP-75'!G1727),IF($A$20=3, IF('US06'!G1727="","",'US06'!G1727),IF($A$20=4, IF(NEDC!F1727="","", NEDC!F1727),IF($A$20=5, IF('JPN10-15'!F1727="","",'JPN10-15'!F1727),IF($A$20=6, IF(WLTC!G1727="","", WLTC!G1727),IF($A$20=7, IF('New Cycle 1'!F1727="","", 'New Cycle 1'!F1727),IF($A$20=8, IF('New Cycle 2'!F1727="","", 'New Cycle 2'!F1727),IF($A$20=9, IF('New Cycle 3'!F1727="","", 'New Cycle 3'!F1727),"")))))))))</f>
        <v/>
      </c>
    </row>
    <row r="1728" spans="16:21" x14ac:dyDescent="0.25">
      <c r="P1728" s="8" t="str">
        <f>IF($A$20=1,IF(UDDS!A1728="","",UDDS!A1728),IF($A$20=2,IF('FTP-75'!A1728="","",'FTP-75'!A1728),IF($A$20=3, IF('US06'!A1728="","",'US06'!A1728),IF($A$20=4, IF(NEDC!A1728="","", NEDC!A1728),IF($A$20=5, IF('JPN10-15'!A1728="","",'JPN10-15'!A1728),IF($A$20=6, IF(WLTC!B1728="","", WLTC!B1728),IF($A$20=7, IF('New Cycle 1'!A1728="","", 'New Cycle 1'!A1728),IF($A$20=8, IF('New Cycle 2'!A1728="","", 'New Cycle 3'!A1728),IF($A$20=9, IF('New Cycle 3'!A1728="","", 'New Cycle 3'!A1728),"")))))))))</f>
        <v/>
      </c>
      <c r="Q1728" s="32" t="str">
        <f>IF($A$20=1,IF(UDDS!C1728="","",UDDS!C1728),IF($A$20=2,IF('FTP-75'!C1728="","",'FTP-75'!C1728),IF($A$20=3, IF('US06'!C1728="","",'US06'!C1728),IF($A$20=4, IF(NEDC!B1728="","", NEDC!B1728),IF($A$20=5, IF('JPN10-15'!B1728="","",'JPN10-15'!B1728),IF($A$20=6, IF(WLTC!C1728="","", WLTC!C1728),IF($A$20=7, IF('New Cycle 1'!B1728="","", 'New Cycle 1'!B1728),IF($A$20=8, IF('New Cycle 2'!B1728="","", 'New Cycle 2'!B1728),IF($A$20=9, IF('New Cycle 3'!B1728="","", 'New Cycle 3'!B1728),"")))))))))</f>
        <v/>
      </c>
      <c r="R1728" s="32" t="str">
        <f>IF($A$20=1,IF(UDDS!D1728="","",UDDS!D1728),IF($A$20=2,IF('FTP-75'!D1728="","",'FTP-75'!D1728),IF($A$20=3, IF('US06'!D1728="","",'US06'!D1728),IF($A$20=4, IF(NEDC!C1728="","", NEDC!C1728),IF($A$20=5, IF('JPN10-15'!C1728="","",'JPN10-15'!C1728),IF($A$20=6, IF(WLTC!D1728="","", WLTC!D1728),IF($A$20=7, IF('New Cycle 1'!C1728="","", 'New Cycle 1'!C1728),IF($A$20=8, IF('New Cycle 2'!C1728="","", 'New Cycle 2'!C1728),IF($A$20=9, IF('New Cycle 3'!C1728="","", 'New Cycle 3'!C1728),"")))))))))</f>
        <v/>
      </c>
      <c r="S1728" s="32" t="str">
        <f>IF($A$20=1,IF(UDDS!E1728="","",UDDS!E1728),IF($A$20=2,IF('FTP-75'!E1728="","",'FTP-75'!E1728),IF($A$20=3, IF('US06'!E1728="","",'US06'!E1728),IF($A$20=4, IF(NEDC!D1728="","", NEDC!D1728),IF($A$20=5, IF('JPN10-15'!D1728="","",'JPN10-15'!D1728),IF($A$20=6, IF(WLTC!E1728="","", WLTC!E1728),IF($A$20=7, IF('New Cycle 1'!D1728="","", 'New Cycle 1'!D1728),IF($A$20=8, IF('New Cycle 2'!D1728="","", 'New Cycle 2'!D1728),IF($A$20=9, IF('New Cycle 3'!D1728="","", 'New Cycle 3'!D1728),"")))))))))</f>
        <v/>
      </c>
      <c r="T1728" s="32" t="str">
        <f>IF($A$20=1,IF(UDDS!F1728="","",UDDS!F1728),IF($A$20=2,IF('FTP-75'!F1728="","",'FTP-75'!F1728),IF($A$20=3, IF('US06'!F1728="","",'US06'!F1728),IF($A$20=4, IF(NEDC!E1728="","", NEDC!E1728),IF($A$20=5, IF('JPN10-15'!E1728="","",'JPN10-15'!E1728),IF($A$20=6, IF(WLTC!F1728="","", WLTC!F1728),IF($A$20=7, IF('New Cycle 1'!E1728="","", 'New Cycle 1'!E1728),IF($A$20=8, IF('New Cycle 2'!E1728="","", 'New Cycle 2'!E1728),IF($A$20=9, IF('New Cycle 3'!E1728="","", 'New Cycle 3'!E1728),"")))))))))</f>
        <v/>
      </c>
      <c r="U1728" s="32" t="str">
        <f>IF($A$20=1,IF(UDDS!G1728="","",UDDS!G1728),IF($A$20=2,IF('FTP-75'!G1728="","",'FTP-75'!G1728),IF($A$20=3, IF('US06'!G1728="","",'US06'!G1728),IF($A$20=4, IF(NEDC!F1728="","", NEDC!F1728),IF($A$20=5, IF('JPN10-15'!F1728="","",'JPN10-15'!F1728),IF($A$20=6, IF(WLTC!G1728="","", WLTC!G1728),IF($A$20=7, IF('New Cycle 1'!F1728="","", 'New Cycle 1'!F1728),IF($A$20=8, IF('New Cycle 2'!F1728="","", 'New Cycle 2'!F1728),IF($A$20=9, IF('New Cycle 3'!F1728="","", 'New Cycle 3'!F1728),"")))))))))</f>
        <v/>
      </c>
    </row>
    <row r="1729" spans="16:21" x14ac:dyDescent="0.25">
      <c r="P1729" s="8" t="str">
        <f>IF($A$20=1,IF(UDDS!A1729="","",UDDS!A1729),IF($A$20=2,IF('FTP-75'!A1729="","",'FTP-75'!A1729),IF($A$20=3, IF('US06'!A1729="","",'US06'!A1729),IF($A$20=4, IF(NEDC!A1729="","", NEDC!A1729),IF($A$20=5, IF('JPN10-15'!A1729="","",'JPN10-15'!A1729),IF($A$20=6, IF(WLTC!B1729="","", WLTC!B1729),IF($A$20=7, IF('New Cycle 1'!A1729="","", 'New Cycle 1'!A1729),IF($A$20=8, IF('New Cycle 2'!A1729="","", 'New Cycle 3'!A1729),IF($A$20=9, IF('New Cycle 3'!A1729="","", 'New Cycle 3'!A1729),"")))))))))</f>
        <v/>
      </c>
      <c r="Q1729" s="32" t="str">
        <f>IF($A$20=1,IF(UDDS!C1729="","",UDDS!C1729),IF($A$20=2,IF('FTP-75'!C1729="","",'FTP-75'!C1729),IF($A$20=3, IF('US06'!C1729="","",'US06'!C1729),IF($A$20=4, IF(NEDC!B1729="","", NEDC!B1729),IF($A$20=5, IF('JPN10-15'!B1729="","",'JPN10-15'!B1729),IF($A$20=6, IF(WLTC!C1729="","", WLTC!C1729),IF($A$20=7, IF('New Cycle 1'!B1729="","", 'New Cycle 1'!B1729),IF($A$20=8, IF('New Cycle 2'!B1729="","", 'New Cycle 2'!B1729),IF($A$20=9, IF('New Cycle 3'!B1729="","", 'New Cycle 3'!B1729),"")))))))))</f>
        <v/>
      </c>
      <c r="R1729" s="32" t="str">
        <f>IF($A$20=1,IF(UDDS!D1729="","",UDDS!D1729),IF($A$20=2,IF('FTP-75'!D1729="","",'FTP-75'!D1729),IF($A$20=3, IF('US06'!D1729="","",'US06'!D1729),IF($A$20=4, IF(NEDC!C1729="","", NEDC!C1729),IF($A$20=5, IF('JPN10-15'!C1729="","",'JPN10-15'!C1729),IF($A$20=6, IF(WLTC!D1729="","", WLTC!D1729),IF($A$20=7, IF('New Cycle 1'!C1729="","", 'New Cycle 1'!C1729),IF($A$20=8, IF('New Cycle 2'!C1729="","", 'New Cycle 2'!C1729),IF($A$20=9, IF('New Cycle 3'!C1729="","", 'New Cycle 3'!C1729),"")))))))))</f>
        <v/>
      </c>
      <c r="S1729" s="32" t="str">
        <f>IF($A$20=1,IF(UDDS!E1729="","",UDDS!E1729),IF($A$20=2,IF('FTP-75'!E1729="","",'FTP-75'!E1729),IF($A$20=3, IF('US06'!E1729="","",'US06'!E1729),IF($A$20=4, IF(NEDC!D1729="","", NEDC!D1729),IF($A$20=5, IF('JPN10-15'!D1729="","",'JPN10-15'!D1729),IF($A$20=6, IF(WLTC!E1729="","", WLTC!E1729),IF($A$20=7, IF('New Cycle 1'!D1729="","", 'New Cycle 1'!D1729),IF($A$20=8, IF('New Cycle 2'!D1729="","", 'New Cycle 2'!D1729),IF($A$20=9, IF('New Cycle 3'!D1729="","", 'New Cycle 3'!D1729),"")))))))))</f>
        <v/>
      </c>
      <c r="T1729" s="32" t="str">
        <f>IF($A$20=1,IF(UDDS!F1729="","",UDDS!F1729),IF($A$20=2,IF('FTP-75'!F1729="","",'FTP-75'!F1729),IF($A$20=3, IF('US06'!F1729="","",'US06'!F1729),IF($A$20=4, IF(NEDC!E1729="","", NEDC!E1729),IF($A$20=5, IF('JPN10-15'!E1729="","",'JPN10-15'!E1729),IF($A$20=6, IF(WLTC!F1729="","", WLTC!F1729),IF($A$20=7, IF('New Cycle 1'!E1729="","", 'New Cycle 1'!E1729),IF($A$20=8, IF('New Cycle 2'!E1729="","", 'New Cycle 2'!E1729),IF($A$20=9, IF('New Cycle 3'!E1729="","", 'New Cycle 3'!E1729),"")))))))))</f>
        <v/>
      </c>
      <c r="U1729" s="32" t="str">
        <f>IF($A$20=1,IF(UDDS!G1729="","",UDDS!G1729),IF($A$20=2,IF('FTP-75'!G1729="","",'FTP-75'!G1729),IF($A$20=3, IF('US06'!G1729="","",'US06'!G1729),IF($A$20=4, IF(NEDC!F1729="","", NEDC!F1729),IF($A$20=5, IF('JPN10-15'!F1729="","",'JPN10-15'!F1729),IF($A$20=6, IF(WLTC!G1729="","", WLTC!G1729),IF($A$20=7, IF('New Cycle 1'!F1729="","", 'New Cycle 1'!F1729),IF($A$20=8, IF('New Cycle 2'!F1729="","", 'New Cycle 2'!F1729),IF($A$20=9, IF('New Cycle 3'!F1729="","", 'New Cycle 3'!F1729),"")))))))))</f>
        <v/>
      </c>
    </row>
    <row r="1730" spans="16:21" x14ac:dyDescent="0.25">
      <c r="P1730" s="8" t="str">
        <f>IF($A$20=1,IF(UDDS!A1730="","",UDDS!A1730),IF($A$20=2,IF('FTP-75'!A1730="","",'FTP-75'!A1730),IF($A$20=3, IF('US06'!A1730="","",'US06'!A1730),IF($A$20=4, IF(NEDC!A1730="","", NEDC!A1730),IF($A$20=5, IF('JPN10-15'!A1730="","",'JPN10-15'!A1730),IF($A$20=6, IF(WLTC!B1730="","", WLTC!B1730),IF($A$20=7, IF('New Cycle 1'!A1730="","", 'New Cycle 1'!A1730),IF($A$20=8, IF('New Cycle 2'!A1730="","", 'New Cycle 3'!A1730),IF($A$20=9, IF('New Cycle 3'!A1730="","", 'New Cycle 3'!A1730),"")))))))))</f>
        <v/>
      </c>
      <c r="Q1730" s="32" t="str">
        <f>IF($A$20=1,IF(UDDS!C1730="","",UDDS!C1730),IF($A$20=2,IF('FTP-75'!C1730="","",'FTP-75'!C1730),IF($A$20=3, IF('US06'!C1730="","",'US06'!C1730),IF($A$20=4, IF(NEDC!B1730="","", NEDC!B1730),IF($A$20=5, IF('JPN10-15'!B1730="","",'JPN10-15'!B1730),IF($A$20=6, IF(WLTC!C1730="","", WLTC!C1730),IF($A$20=7, IF('New Cycle 1'!B1730="","", 'New Cycle 1'!B1730),IF($A$20=8, IF('New Cycle 2'!B1730="","", 'New Cycle 2'!B1730),IF($A$20=9, IF('New Cycle 3'!B1730="","", 'New Cycle 3'!B1730),"")))))))))</f>
        <v/>
      </c>
      <c r="R1730" s="32" t="str">
        <f>IF($A$20=1,IF(UDDS!D1730="","",UDDS!D1730),IF($A$20=2,IF('FTP-75'!D1730="","",'FTP-75'!D1730),IF($A$20=3, IF('US06'!D1730="","",'US06'!D1730),IF($A$20=4, IF(NEDC!C1730="","", NEDC!C1730),IF($A$20=5, IF('JPN10-15'!C1730="","",'JPN10-15'!C1730),IF($A$20=6, IF(WLTC!D1730="","", WLTC!D1730),IF($A$20=7, IF('New Cycle 1'!C1730="","", 'New Cycle 1'!C1730),IF($A$20=8, IF('New Cycle 2'!C1730="","", 'New Cycle 2'!C1730),IF($A$20=9, IF('New Cycle 3'!C1730="","", 'New Cycle 3'!C1730),"")))))))))</f>
        <v/>
      </c>
      <c r="S1730" s="32" t="str">
        <f>IF($A$20=1,IF(UDDS!E1730="","",UDDS!E1730),IF($A$20=2,IF('FTP-75'!E1730="","",'FTP-75'!E1730),IF($A$20=3, IF('US06'!E1730="","",'US06'!E1730),IF($A$20=4, IF(NEDC!D1730="","", NEDC!D1730),IF($A$20=5, IF('JPN10-15'!D1730="","",'JPN10-15'!D1730),IF($A$20=6, IF(WLTC!E1730="","", WLTC!E1730),IF($A$20=7, IF('New Cycle 1'!D1730="","", 'New Cycle 1'!D1730),IF($A$20=8, IF('New Cycle 2'!D1730="","", 'New Cycle 2'!D1730),IF($A$20=9, IF('New Cycle 3'!D1730="","", 'New Cycle 3'!D1730),"")))))))))</f>
        <v/>
      </c>
      <c r="T1730" s="32" t="str">
        <f>IF($A$20=1,IF(UDDS!F1730="","",UDDS!F1730),IF($A$20=2,IF('FTP-75'!F1730="","",'FTP-75'!F1730),IF($A$20=3, IF('US06'!F1730="","",'US06'!F1730),IF($A$20=4, IF(NEDC!E1730="","", NEDC!E1730),IF($A$20=5, IF('JPN10-15'!E1730="","",'JPN10-15'!E1730),IF($A$20=6, IF(WLTC!F1730="","", WLTC!F1730),IF($A$20=7, IF('New Cycle 1'!E1730="","", 'New Cycle 1'!E1730),IF($A$20=8, IF('New Cycle 2'!E1730="","", 'New Cycle 2'!E1730),IF($A$20=9, IF('New Cycle 3'!E1730="","", 'New Cycle 3'!E1730),"")))))))))</f>
        <v/>
      </c>
      <c r="U1730" s="32" t="str">
        <f>IF($A$20=1,IF(UDDS!G1730="","",UDDS!G1730),IF($A$20=2,IF('FTP-75'!G1730="","",'FTP-75'!G1730),IF($A$20=3, IF('US06'!G1730="","",'US06'!G1730),IF($A$20=4, IF(NEDC!F1730="","", NEDC!F1730),IF($A$20=5, IF('JPN10-15'!F1730="","",'JPN10-15'!F1730),IF($A$20=6, IF(WLTC!G1730="","", WLTC!G1730),IF($A$20=7, IF('New Cycle 1'!F1730="","", 'New Cycle 1'!F1730),IF($A$20=8, IF('New Cycle 2'!F1730="","", 'New Cycle 2'!F1730),IF($A$20=9, IF('New Cycle 3'!F1730="","", 'New Cycle 3'!F1730),"")))))))))</f>
        <v/>
      </c>
    </row>
    <row r="1731" spans="16:21" x14ac:dyDescent="0.25">
      <c r="P1731" s="8" t="str">
        <f>IF($A$20=1,IF(UDDS!A1731="","",UDDS!A1731),IF($A$20=2,IF('FTP-75'!A1731="","",'FTP-75'!A1731),IF($A$20=3, IF('US06'!A1731="","",'US06'!A1731),IF($A$20=4, IF(NEDC!A1731="","", NEDC!A1731),IF($A$20=5, IF('JPN10-15'!A1731="","",'JPN10-15'!A1731),IF($A$20=6, IF(WLTC!B1731="","", WLTC!B1731),IF($A$20=7, IF('New Cycle 1'!A1731="","", 'New Cycle 1'!A1731),IF($A$20=8, IF('New Cycle 2'!A1731="","", 'New Cycle 3'!A1731),IF($A$20=9, IF('New Cycle 3'!A1731="","", 'New Cycle 3'!A1731),"")))))))))</f>
        <v/>
      </c>
      <c r="Q1731" s="32" t="str">
        <f>IF($A$20=1,IF(UDDS!C1731="","",UDDS!C1731),IF($A$20=2,IF('FTP-75'!C1731="","",'FTP-75'!C1731),IF($A$20=3, IF('US06'!C1731="","",'US06'!C1731),IF($A$20=4, IF(NEDC!B1731="","", NEDC!B1731),IF($A$20=5, IF('JPN10-15'!B1731="","",'JPN10-15'!B1731),IF($A$20=6, IF(WLTC!C1731="","", WLTC!C1731),IF($A$20=7, IF('New Cycle 1'!B1731="","", 'New Cycle 1'!B1731),IF($A$20=8, IF('New Cycle 2'!B1731="","", 'New Cycle 2'!B1731),IF($A$20=9, IF('New Cycle 3'!B1731="","", 'New Cycle 3'!B1731),"")))))))))</f>
        <v/>
      </c>
      <c r="R1731" s="32" t="str">
        <f>IF($A$20=1,IF(UDDS!D1731="","",UDDS!D1731),IF($A$20=2,IF('FTP-75'!D1731="","",'FTP-75'!D1731),IF($A$20=3, IF('US06'!D1731="","",'US06'!D1731),IF($A$20=4, IF(NEDC!C1731="","", NEDC!C1731),IF($A$20=5, IF('JPN10-15'!C1731="","",'JPN10-15'!C1731),IF($A$20=6, IF(WLTC!D1731="","", WLTC!D1731),IF($A$20=7, IF('New Cycle 1'!C1731="","", 'New Cycle 1'!C1731),IF($A$20=8, IF('New Cycle 2'!C1731="","", 'New Cycle 2'!C1731),IF($A$20=9, IF('New Cycle 3'!C1731="","", 'New Cycle 3'!C1731),"")))))))))</f>
        <v/>
      </c>
      <c r="S1731" s="32" t="str">
        <f>IF($A$20=1,IF(UDDS!E1731="","",UDDS!E1731),IF($A$20=2,IF('FTP-75'!E1731="","",'FTP-75'!E1731),IF($A$20=3, IF('US06'!E1731="","",'US06'!E1731),IF($A$20=4, IF(NEDC!D1731="","", NEDC!D1731),IF($A$20=5, IF('JPN10-15'!D1731="","",'JPN10-15'!D1731),IF($A$20=6, IF(WLTC!E1731="","", WLTC!E1731),IF($A$20=7, IF('New Cycle 1'!D1731="","", 'New Cycle 1'!D1731),IF($A$20=8, IF('New Cycle 2'!D1731="","", 'New Cycle 2'!D1731),IF($A$20=9, IF('New Cycle 3'!D1731="","", 'New Cycle 3'!D1731),"")))))))))</f>
        <v/>
      </c>
      <c r="T1731" s="32" t="str">
        <f>IF($A$20=1,IF(UDDS!F1731="","",UDDS!F1731),IF($A$20=2,IF('FTP-75'!F1731="","",'FTP-75'!F1731),IF($A$20=3, IF('US06'!F1731="","",'US06'!F1731),IF($A$20=4, IF(NEDC!E1731="","", NEDC!E1731),IF($A$20=5, IF('JPN10-15'!E1731="","",'JPN10-15'!E1731),IF($A$20=6, IF(WLTC!F1731="","", WLTC!F1731),IF($A$20=7, IF('New Cycle 1'!E1731="","", 'New Cycle 1'!E1731),IF($A$20=8, IF('New Cycle 2'!E1731="","", 'New Cycle 2'!E1731),IF($A$20=9, IF('New Cycle 3'!E1731="","", 'New Cycle 3'!E1731),"")))))))))</f>
        <v/>
      </c>
      <c r="U1731" s="32" t="str">
        <f>IF($A$20=1,IF(UDDS!G1731="","",UDDS!G1731),IF($A$20=2,IF('FTP-75'!G1731="","",'FTP-75'!G1731),IF($A$20=3, IF('US06'!G1731="","",'US06'!G1731),IF($A$20=4, IF(NEDC!F1731="","", NEDC!F1731),IF($A$20=5, IF('JPN10-15'!F1731="","",'JPN10-15'!F1731),IF($A$20=6, IF(WLTC!G1731="","", WLTC!G1731),IF($A$20=7, IF('New Cycle 1'!F1731="","", 'New Cycle 1'!F1731),IF($A$20=8, IF('New Cycle 2'!F1731="","", 'New Cycle 2'!F1731),IF($A$20=9, IF('New Cycle 3'!F1731="","", 'New Cycle 3'!F1731),"")))))))))</f>
        <v/>
      </c>
    </row>
    <row r="1732" spans="16:21" x14ac:dyDescent="0.25">
      <c r="P1732" s="8" t="str">
        <f>IF($A$20=1,IF(UDDS!A1732="","",UDDS!A1732),IF($A$20=2,IF('FTP-75'!A1732="","",'FTP-75'!A1732),IF($A$20=3, IF('US06'!A1732="","",'US06'!A1732),IF($A$20=4, IF(NEDC!A1732="","", NEDC!A1732),IF($A$20=5, IF('JPN10-15'!A1732="","",'JPN10-15'!A1732),IF($A$20=6, IF(WLTC!B1732="","", WLTC!B1732),IF($A$20=7, IF('New Cycle 1'!A1732="","", 'New Cycle 1'!A1732),IF($A$20=8, IF('New Cycle 2'!A1732="","", 'New Cycle 3'!A1732),IF($A$20=9, IF('New Cycle 3'!A1732="","", 'New Cycle 3'!A1732),"")))))))))</f>
        <v/>
      </c>
      <c r="Q1732" s="32" t="str">
        <f>IF($A$20=1,IF(UDDS!C1732="","",UDDS!C1732),IF($A$20=2,IF('FTP-75'!C1732="","",'FTP-75'!C1732),IF($A$20=3, IF('US06'!C1732="","",'US06'!C1732),IF($A$20=4, IF(NEDC!B1732="","", NEDC!B1732),IF($A$20=5, IF('JPN10-15'!B1732="","",'JPN10-15'!B1732),IF($A$20=6, IF(WLTC!C1732="","", WLTC!C1732),IF($A$20=7, IF('New Cycle 1'!B1732="","", 'New Cycle 1'!B1732),IF($A$20=8, IF('New Cycle 2'!B1732="","", 'New Cycle 2'!B1732),IF($A$20=9, IF('New Cycle 3'!B1732="","", 'New Cycle 3'!B1732),"")))))))))</f>
        <v/>
      </c>
      <c r="R1732" s="32" t="str">
        <f>IF($A$20=1,IF(UDDS!D1732="","",UDDS!D1732),IF($A$20=2,IF('FTP-75'!D1732="","",'FTP-75'!D1732),IF($A$20=3, IF('US06'!D1732="","",'US06'!D1732),IF($A$20=4, IF(NEDC!C1732="","", NEDC!C1732),IF($A$20=5, IF('JPN10-15'!C1732="","",'JPN10-15'!C1732),IF($A$20=6, IF(WLTC!D1732="","", WLTC!D1732),IF($A$20=7, IF('New Cycle 1'!C1732="","", 'New Cycle 1'!C1732),IF($A$20=8, IF('New Cycle 2'!C1732="","", 'New Cycle 2'!C1732),IF($A$20=9, IF('New Cycle 3'!C1732="","", 'New Cycle 3'!C1732),"")))))))))</f>
        <v/>
      </c>
      <c r="S1732" s="32" t="str">
        <f>IF($A$20=1,IF(UDDS!E1732="","",UDDS!E1732),IF($A$20=2,IF('FTP-75'!E1732="","",'FTP-75'!E1732),IF($A$20=3, IF('US06'!E1732="","",'US06'!E1732),IF($A$20=4, IF(NEDC!D1732="","", NEDC!D1732),IF($A$20=5, IF('JPN10-15'!D1732="","",'JPN10-15'!D1732),IF($A$20=6, IF(WLTC!E1732="","", WLTC!E1732),IF($A$20=7, IF('New Cycle 1'!D1732="","", 'New Cycle 1'!D1732),IF($A$20=8, IF('New Cycle 2'!D1732="","", 'New Cycle 2'!D1732),IF($A$20=9, IF('New Cycle 3'!D1732="","", 'New Cycle 3'!D1732),"")))))))))</f>
        <v/>
      </c>
      <c r="T1732" s="32" t="str">
        <f>IF($A$20=1,IF(UDDS!F1732="","",UDDS!F1732),IF($A$20=2,IF('FTP-75'!F1732="","",'FTP-75'!F1732),IF($A$20=3, IF('US06'!F1732="","",'US06'!F1732),IF($A$20=4, IF(NEDC!E1732="","", NEDC!E1732),IF($A$20=5, IF('JPN10-15'!E1732="","",'JPN10-15'!E1732),IF($A$20=6, IF(WLTC!F1732="","", WLTC!F1732),IF($A$20=7, IF('New Cycle 1'!E1732="","", 'New Cycle 1'!E1732),IF($A$20=8, IF('New Cycle 2'!E1732="","", 'New Cycle 2'!E1732),IF($A$20=9, IF('New Cycle 3'!E1732="","", 'New Cycle 3'!E1732),"")))))))))</f>
        <v/>
      </c>
      <c r="U1732" s="32" t="str">
        <f>IF($A$20=1,IF(UDDS!G1732="","",UDDS!G1732),IF($A$20=2,IF('FTP-75'!G1732="","",'FTP-75'!G1732),IF($A$20=3, IF('US06'!G1732="","",'US06'!G1732),IF($A$20=4, IF(NEDC!F1732="","", NEDC!F1732),IF($A$20=5, IF('JPN10-15'!F1732="","",'JPN10-15'!F1732),IF($A$20=6, IF(WLTC!G1732="","", WLTC!G1732),IF($A$20=7, IF('New Cycle 1'!F1732="","", 'New Cycle 1'!F1732),IF($A$20=8, IF('New Cycle 2'!F1732="","", 'New Cycle 2'!F1732),IF($A$20=9, IF('New Cycle 3'!F1732="","", 'New Cycle 3'!F1732),"")))))))))</f>
        <v/>
      </c>
    </row>
    <row r="1733" spans="16:21" x14ac:dyDescent="0.25">
      <c r="P1733" s="8" t="str">
        <f>IF($A$20=1,IF(UDDS!A1733="","",UDDS!A1733),IF($A$20=2,IF('FTP-75'!A1733="","",'FTP-75'!A1733),IF($A$20=3, IF('US06'!A1733="","",'US06'!A1733),IF($A$20=4, IF(NEDC!A1733="","", NEDC!A1733),IF($A$20=5, IF('JPN10-15'!A1733="","",'JPN10-15'!A1733),IF($A$20=6, IF(WLTC!B1733="","", WLTC!B1733),IF($A$20=7, IF('New Cycle 1'!A1733="","", 'New Cycle 1'!A1733),IF($A$20=8, IF('New Cycle 2'!A1733="","", 'New Cycle 3'!A1733),IF($A$20=9, IF('New Cycle 3'!A1733="","", 'New Cycle 3'!A1733),"")))))))))</f>
        <v/>
      </c>
      <c r="Q1733" s="32" t="str">
        <f>IF($A$20=1,IF(UDDS!C1733="","",UDDS!C1733),IF($A$20=2,IF('FTP-75'!C1733="","",'FTP-75'!C1733),IF($A$20=3, IF('US06'!C1733="","",'US06'!C1733),IF($A$20=4, IF(NEDC!B1733="","", NEDC!B1733),IF($A$20=5, IF('JPN10-15'!B1733="","",'JPN10-15'!B1733),IF($A$20=6, IF(WLTC!C1733="","", WLTC!C1733),IF($A$20=7, IF('New Cycle 1'!B1733="","", 'New Cycle 1'!B1733),IF($A$20=8, IF('New Cycle 2'!B1733="","", 'New Cycle 2'!B1733),IF($A$20=9, IF('New Cycle 3'!B1733="","", 'New Cycle 3'!B1733),"")))))))))</f>
        <v/>
      </c>
      <c r="R1733" s="32" t="str">
        <f>IF($A$20=1,IF(UDDS!D1733="","",UDDS!D1733),IF($A$20=2,IF('FTP-75'!D1733="","",'FTP-75'!D1733),IF($A$20=3, IF('US06'!D1733="","",'US06'!D1733),IF($A$20=4, IF(NEDC!C1733="","", NEDC!C1733),IF($A$20=5, IF('JPN10-15'!C1733="","",'JPN10-15'!C1733),IF($A$20=6, IF(WLTC!D1733="","", WLTC!D1733),IF($A$20=7, IF('New Cycle 1'!C1733="","", 'New Cycle 1'!C1733),IF($A$20=8, IF('New Cycle 2'!C1733="","", 'New Cycle 2'!C1733),IF($A$20=9, IF('New Cycle 3'!C1733="","", 'New Cycle 3'!C1733),"")))))))))</f>
        <v/>
      </c>
      <c r="S1733" s="32" t="str">
        <f>IF($A$20=1,IF(UDDS!E1733="","",UDDS!E1733),IF($A$20=2,IF('FTP-75'!E1733="","",'FTP-75'!E1733),IF($A$20=3, IF('US06'!E1733="","",'US06'!E1733),IF($A$20=4, IF(NEDC!D1733="","", NEDC!D1733),IF($A$20=5, IF('JPN10-15'!D1733="","",'JPN10-15'!D1733),IF($A$20=6, IF(WLTC!E1733="","", WLTC!E1733),IF($A$20=7, IF('New Cycle 1'!D1733="","", 'New Cycle 1'!D1733),IF($A$20=8, IF('New Cycle 2'!D1733="","", 'New Cycle 2'!D1733),IF($A$20=9, IF('New Cycle 3'!D1733="","", 'New Cycle 3'!D1733),"")))))))))</f>
        <v/>
      </c>
      <c r="T1733" s="32" t="str">
        <f>IF($A$20=1,IF(UDDS!F1733="","",UDDS!F1733),IF($A$20=2,IF('FTP-75'!F1733="","",'FTP-75'!F1733),IF($A$20=3, IF('US06'!F1733="","",'US06'!F1733),IF($A$20=4, IF(NEDC!E1733="","", NEDC!E1733),IF($A$20=5, IF('JPN10-15'!E1733="","",'JPN10-15'!E1733),IF($A$20=6, IF(WLTC!F1733="","", WLTC!F1733),IF($A$20=7, IF('New Cycle 1'!E1733="","", 'New Cycle 1'!E1733),IF($A$20=8, IF('New Cycle 2'!E1733="","", 'New Cycle 2'!E1733),IF($A$20=9, IF('New Cycle 3'!E1733="","", 'New Cycle 3'!E1733),"")))))))))</f>
        <v/>
      </c>
      <c r="U1733" s="32" t="str">
        <f>IF($A$20=1,IF(UDDS!G1733="","",UDDS!G1733),IF($A$20=2,IF('FTP-75'!G1733="","",'FTP-75'!G1733),IF($A$20=3, IF('US06'!G1733="","",'US06'!G1733),IF($A$20=4, IF(NEDC!F1733="","", NEDC!F1733),IF($A$20=5, IF('JPN10-15'!F1733="","",'JPN10-15'!F1733),IF($A$20=6, IF(WLTC!G1733="","", WLTC!G1733),IF($A$20=7, IF('New Cycle 1'!F1733="","", 'New Cycle 1'!F1733),IF($A$20=8, IF('New Cycle 2'!F1733="","", 'New Cycle 2'!F1733),IF($A$20=9, IF('New Cycle 3'!F1733="","", 'New Cycle 3'!F1733),"")))))))))</f>
        <v/>
      </c>
    </row>
    <row r="1734" spans="16:21" x14ac:dyDescent="0.25">
      <c r="P1734" s="8" t="str">
        <f>IF($A$20=1,IF(UDDS!A1734="","",UDDS!A1734),IF($A$20=2,IF('FTP-75'!A1734="","",'FTP-75'!A1734),IF($A$20=3, IF('US06'!A1734="","",'US06'!A1734),IF($A$20=4, IF(NEDC!A1734="","", NEDC!A1734),IF($A$20=5, IF('JPN10-15'!A1734="","",'JPN10-15'!A1734),IF($A$20=6, IF(WLTC!B1734="","", WLTC!B1734),IF($A$20=7, IF('New Cycle 1'!A1734="","", 'New Cycle 1'!A1734),IF($A$20=8, IF('New Cycle 2'!A1734="","", 'New Cycle 3'!A1734),IF($A$20=9, IF('New Cycle 3'!A1734="","", 'New Cycle 3'!A1734),"")))))))))</f>
        <v/>
      </c>
      <c r="Q1734" s="32" t="str">
        <f>IF($A$20=1,IF(UDDS!C1734="","",UDDS!C1734),IF($A$20=2,IF('FTP-75'!C1734="","",'FTP-75'!C1734),IF($A$20=3, IF('US06'!C1734="","",'US06'!C1734),IF($A$20=4, IF(NEDC!B1734="","", NEDC!B1734),IF($A$20=5, IF('JPN10-15'!B1734="","",'JPN10-15'!B1734),IF($A$20=6, IF(WLTC!C1734="","", WLTC!C1734),IF($A$20=7, IF('New Cycle 1'!B1734="","", 'New Cycle 1'!B1734),IF($A$20=8, IF('New Cycle 2'!B1734="","", 'New Cycle 2'!B1734),IF($A$20=9, IF('New Cycle 3'!B1734="","", 'New Cycle 3'!B1734),"")))))))))</f>
        <v/>
      </c>
      <c r="R1734" s="32" t="str">
        <f>IF($A$20=1,IF(UDDS!D1734="","",UDDS!D1734),IF($A$20=2,IF('FTP-75'!D1734="","",'FTP-75'!D1734),IF($A$20=3, IF('US06'!D1734="","",'US06'!D1734),IF($A$20=4, IF(NEDC!C1734="","", NEDC!C1734),IF($A$20=5, IF('JPN10-15'!C1734="","",'JPN10-15'!C1734),IF($A$20=6, IF(WLTC!D1734="","", WLTC!D1734),IF($A$20=7, IF('New Cycle 1'!C1734="","", 'New Cycle 1'!C1734),IF($A$20=8, IF('New Cycle 2'!C1734="","", 'New Cycle 2'!C1734),IF($A$20=9, IF('New Cycle 3'!C1734="","", 'New Cycle 3'!C1734),"")))))))))</f>
        <v/>
      </c>
      <c r="S1734" s="32" t="str">
        <f>IF($A$20=1,IF(UDDS!E1734="","",UDDS!E1734),IF($A$20=2,IF('FTP-75'!E1734="","",'FTP-75'!E1734),IF($A$20=3, IF('US06'!E1734="","",'US06'!E1734),IF($A$20=4, IF(NEDC!D1734="","", NEDC!D1734),IF($A$20=5, IF('JPN10-15'!D1734="","",'JPN10-15'!D1734),IF($A$20=6, IF(WLTC!E1734="","", WLTC!E1734),IF($A$20=7, IF('New Cycle 1'!D1734="","", 'New Cycle 1'!D1734),IF($A$20=8, IF('New Cycle 2'!D1734="","", 'New Cycle 2'!D1734),IF($A$20=9, IF('New Cycle 3'!D1734="","", 'New Cycle 3'!D1734),"")))))))))</f>
        <v/>
      </c>
      <c r="T1734" s="32" t="str">
        <f>IF($A$20=1,IF(UDDS!F1734="","",UDDS!F1734),IF($A$20=2,IF('FTP-75'!F1734="","",'FTP-75'!F1734),IF($A$20=3, IF('US06'!F1734="","",'US06'!F1734),IF($A$20=4, IF(NEDC!E1734="","", NEDC!E1734),IF($A$20=5, IF('JPN10-15'!E1734="","",'JPN10-15'!E1734),IF($A$20=6, IF(WLTC!F1734="","", WLTC!F1734),IF($A$20=7, IF('New Cycle 1'!E1734="","", 'New Cycle 1'!E1734),IF($A$20=8, IF('New Cycle 2'!E1734="","", 'New Cycle 2'!E1734),IF($A$20=9, IF('New Cycle 3'!E1734="","", 'New Cycle 3'!E1734),"")))))))))</f>
        <v/>
      </c>
      <c r="U1734" s="32" t="str">
        <f>IF($A$20=1,IF(UDDS!G1734="","",UDDS!G1734),IF($A$20=2,IF('FTP-75'!G1734="","",'FTP-75'!G1734),IF($A$20=3, IF('US06'!G1734="","",'US06'!G1734),IF($A$20=4, IF(NEDC!F1734="","", NEDC!F1734),IF($A$20=5, IF('JPN10-15'!F1734="","",'JPN10-15'!F1734),IF($A$20=6, IF(WLTC!G1734="","", WLTC!G1734),IF($A$20=7, IF('New Cycle 1'!F1734="","", 'New Cycle 1'!F1734),IF($A$20=8, IF('New Cycle 2'!F1734="","", 'New Cycle 2'!F1734),IF($A$20=9, IF('New Cycle 3'!F1734="","", 'New Cycle 3'!F1734),"")))))))))</f>
        <v/>
      </c>
    </row>
    <row r="1735" spans="16:21" x14ac:dyDescent="0.25">
      <c r="P1735" s="8" t="str">
        <f>IF($A$20=1,IF(UDDS!A1735="","",UDDS!A1735),IF($A$20=2,IF('FTP-75'!A1735="","",'FTP-75'!A1735),IF($A$20=3, IF('US06'!A1735="","",'US06'!A1735),IF($A$20=4, IF(NEDC!A1735="","", NEDC!A1735),IF($A$20=5, IF('JPN10-15'!A1735="","",'JPN10-15'!A1735),IF($A$20=6, IF(WLTC!B1735="","", WLTC!B1735),IF($A$20=7, IF('New Cycle 1'!A1735="","", 'New Cycle 1'!A1735),IF($A$20=8, IF('New Cycle 2'!A1735="","", 'New Cycle 3'!A1735),IF($A$20=9, IF('New Cycle 3'!A1735="","", 'New Cycle 3'!A1735),"")))))))))</f>
        <v/>
      </c>
      <c r="Q1735" s="32" t="str">
        <f>IF($A$20=1,IF(UDDS!C1735="","",UDDS!C1735),IF($A$20=2,IF('FTP-75'!C1735="","",'FTP-75'!C1735),IF($A$20=3, IF('US06'!C1735="","",'US06'!C1735),IF($A$20=4, IF(NEDC!B1735="","", NEDC!B1735),IF($A$20=5, IF('JPN10-15'!B1735="","",'JPN10-15'!B1735),IF($A$20=6, IF(WLTC!C1735="","", WLTC!C1735),IF($A$20=7, IF('New Cycle 1'!B1735="","", 'New Cycle 1'!B1735),IF($A$20=8, IF('New Cycle 2'!B1735="","", 'New Cycle 2'!B1735),IF($A$20=9, IF('New Cycle 3'!B1735="","", 'New Cycle 3'!B1735),"")))))))))</f>
        <v/>
      </c>
      <c r="R1735" s="32" t="str">
        <f>IF($A$20=1,IF(UDDS!D1735="","",UDDS!D1735),IF($A$20=2,IF('FTP-75'!D1735="","",'FTP-75'!D1735),IF($A$20=3, IF('US06'!D1735="","",'US06'!D1735),IF($A$20=4, IF(NEDC!C1735="","", NEDC!C1735),IF($A$20=5, IF('JPN10-15'!C1735="","",'JPN10-15'!C1735),IF($A$20=6, IF(WLTC!D1735="","", WLTC!D1735),IF($A$20=7, IF('New Cycle 1'!C1735="","", 'New Cycle 1'!C1735),IF($A$20=8, IF('New Cycle 2'!C1735="","", 'New Cycle 2'!C1735),IF($A$20=9, IF('New Cycle 3'!C1735="","", 'New Cycle 3'!C1735),"")))))))))</f>
        <v/>
      </c>
      <c r="S1735" s="32" t="str">
        <f>IF($A$20=1,IF(UDDS!E1735="","",UDDS!E1735),IF($A$20=2,IF('FTP-75'!E1735="","",'FTP-75'!E1735),IF($A$20=3, IF('US06'!E1735="","",'US06'!E1735),IF($A$20=4, IF(NEDC!D1735="","", NEDC!D1735),IF($A$20=5, IF('JPN10-15'!D1735="","",'JPN10-15'!D1735),IF($A$20=6, IF(WLTC!E1735="","", WLTC!E1735),IF($A$20=7, IF('New Cycle 1'!D1735="","", 'New Cycle 1'!D1735),IF($A$20=8, IF('New Cycle 2'!D1735="","", 'New Cycle 2'!D1735),IF($A$20=9, IF('New Cycle 3'!D1735="","", 'New Cycle 3'!D1735),"")))))))))</f>
        <v/>
      </c>
      <c r="T1735" s="32" t="str">
        <f>IF($A$20=1,IF(UDDS!F1735="","",UDDS!F1735),IF($A$20=2,IF('FTP-75'!F1735="","",'FTP-75'!F1735),IF($A$20=3, IF('US06'!F1735="","",'US06'!F1735),IF($A$20=4, IF(NEDC!E1735="","", NEDC!E1735),IF($A$20=5, IF('JPN10-15'!E1735="","",'JPN10-15'!E1735),IF($A$20=6, IF(WLTC!F1735="","", WLTC!F1735),IF($A$20=7, IF('New Cycle 1'!E1735="","", 'New Cycle 1'!E1735),IF($A$20=8, IF('New Cycle 2'!E1735="","", 'New Cycle 2'!E1735),IF($A$20=9, IF('New Cycle 3'!E1735="","", 'New Cycle 3'!E1735),"")))))))))</f>
        <v/>
      </c>
      <c r="U1735" s="32" t="str">
        <f>IF($A$20=1,IF(UDDS!G1735="","",UDDS!G1735),IF($A$20=2,IF('FTP-75'!G1735="","",'FTP-75'!G1735),IF($A$20=3, IF('US06'!G1735="","",'US06'!G1735),IF($A$20=4, IF(NEDC!F1735="","", NEDC!F1735),IF($A$20=5, IF('JPN10-15'!F1735="","",'JPN10-15'!F1735),IF($A$20=6, IF(WLTC!G1735="","", WLTC!G1735),IF($A$20=7, IF('New Cycle 1'!F1735="","", 'New Cycle 1'!F1735),IF($A$20=8, IF('New Cycle 2'!F1735="","", 'New Cycle 2'!F1735),IF($A$20=9, IF('New Cycle 3'!F1735="","", 'New Cycle 3'!F1735),"")))))))))</f>
        <v/>
      </c>
    </row>
    <row r="1736" spans="16:21" x14ac:dyDescent="0.25">
      <c r="P1736" s="8" t="str">
        <f>IF($A$20=1,IF(UDDS!A1736="","",UDDS!A1736),IF($A$20=2,IF('FTP-75'!A1736="","",'FTP-75'!A1736),IF($A$20=3, IF('US06'!A1736="","",'US06'!A1736),IF($A$20=4, IF(NEDC!A1736="","", NEDC!A1736),IF($A$20=5, IF('JPN10-15'!A1736="","",'JPN10-15'!A1736),IF($A$20=6, IF(WLTC!B1736="","", WLTC!B1736),IF($A$20=7, IF('New Cycle 1'!A1736="","", 'New Cycle 1'!A1736),IF($A$20=8, IF('New Cycle 2'!A1736="","", 'New Cycle 3'!A1736),IF($A$20=9, IF('New Cycle 3'!A1736="","", 'New Cycle 3'!A1736),"")))))))))</f>
        <v/>
      </c>
      <c r="Q1736" s="32" t="str">
        <f>IF($A$20=1,IF(UDDS!C1736="","",UDDS!C1736),IF($A$20=2,IF('FTP-75'!C1736="","",'FTP-75'!C1736),IF($A$20=3, IF('US06'!C1736="","",'US06'!C1736),IF($A$20=4, IF(NEDC!B1736="","", NEDC!B1736),IF($A$20=5, IF('JPN10-15'!B1736="","",'JPN10-15'!B1736),IF($A$20=6, IF(WLTC!C1736="","", WLTC!C1736),IF($A$20=7, IF('New Cycle 1'!B1736="","", 'New Cycle 1'!B1736),IF($A$20=8, IF('New Cycle 2'!B1736="","", 'New Cycle 2'!B1736),IF($A$20=9, IF('New Cycle 3'!B1736="","", 'New Cycle 3'!B1736),"")))))))))</f>
        <v/>
      </c>
      <c r="R1736" s="32" t="str">
        <f>IF($A$20=1,IF(UDDS!D1736="","",UDDS!D1736),IF($A$20=2,IF('FTP-75'!D1736="","",'FTP-75'!D1736),IF($A$20=3, IF('US06'!D1736="","",'US06'!D1736),IF($A$20=4, IF(NEDC!C1736="","", NEDC!C1736),IF($A$20=5, IF('JPN10-15'!C1736="","",'JPN10-15'!C1736),IF($A$20=6, IF(WLTC!D1736="","", WLTC!D1736),IF($A$20=7, IF('New Cycle 1'!C1736="","", 'New Cycle 1'!C1736),IF($A$20=8, IF('New Cycle 2'!C1736="","", 'New Cycle 2'!C1736),IF($A$20=9, IF('New Cycle 3'!C1736="","", 'New Cycle 3'!C1736),"")))))))))</f>
        <v/>
      </c>
      <c r="S1736" s="32" t="str">
        <f>IF($A$20=1,IF(UDDS!E1736="","",UDDS!E1736),IF($A$20=2,IF('FTP-75'!E1736="","",'FTP-75'!E1736),IF($A$20=3, IF('US06'!E1736="","",'US06'!E1736),IF($A$20=4, IF(NEDC!D1736="","", NEDC!D1736),IF($A$20=5, IF('JPN10-15'!D1736="","",'JPN10-15'!D1736),IF($A$20=6, IF(WLTC!E1736="","", WLTC!E1736),IF($A$20=7, IF('New Cycle 1'!D1736="","", 'New Cycle 1'!D1736),IF($A$20=8, IF('New Cycle 2'!D1736="","", 'New Cycle 2'!D1736),IF($A$20=9, IF('New Cycle 3'!D1736="","", 'New Cycle 3'!D1736),"")))))))))</f>
        <v/>
      </c>
      <c r="T1736" s="32" t="str">
        <f>IF($A$20=1,IF(UDDS!F1736="","",UDDS!F1736),IF($A$20=2,IF('FTP-75'!F1736="","",'FTP-75'!F1736),IF($A$20=3, IF('US06'!F1736="","",'US06'!F1736),IF($A$20=4, IF(NEDC!E1736="","", NEDC!E1736),IF($A$20=5, IF('JPN10-15'!E1736="","",'JPN10-15'!E1736),IF($A$20=6, IF(WLTC!F1736="","", WLTC!F1736),IF($A$20=7, IF('New Cycle 1'!E1736="","", 'New Cycle 1'!E1736),IF($A$20=8, IF('New Cycle 2'!E1736="","", 'New Cycle 2'!E1736),IF($A$20=9, IF('New Cycle 3'!E1736="","", 'New Cycle 3'!E1736),"")))))))))</f>
        <v/>
      </c>
      <c r="U1736" s="32" t="str">
        <f>IF($A$20=1,IF(UDDS!G1736="","",UDDS!G1736),IF($A$20=2,IF('FTP-75'!G1736="","",'FTP-75'!G1736),IF($A$20=3, IF('US06'!G1736="","",'US06'!G1736),IF($A$20=4, IF(NEDC!F1736="","", NEDC!F1736),IF($A$20=5, IF('JPN10-15'!F1736="","",'JPN10-15'!F1736),IF($A$20=6, IF(WLTC!G1736="","", WLTC!G1736),IF($A$20=7, IF('New Cycle 1'!F1736="","", 'New Cycle 1'!F1736),IF($A$20=8, IF('New Cycle 2'!F1736="","", 'New Cycle 2'!F1736),IF($A$20=9, IF('New Cycle 3'!F1736="","", 'New Cycle 3'!F1736),"")))))))))</f>
        <v/>
      </c>
    </row>
    <row r="1737" spans="16:21" x14ac:dyDescent="0.25">
      <c r="P1737" s="8" t="str">
        <f>IF($A$20=1,IF(UDDS!A1737="","",UDDS!A1737),IF($A$20=2,IF('FTP-75'!A1737="","",'FTP-75'!A1737),IF($A$20=3, IF('US06'!A1737="","",'US06'!A1737),IF($A$20=4, IF(NEDC!A1737="","", NEDC!A1737),IF($A$20=5, IF('JPN10-15'!A1737="","",'JPN10-15'!A1737),IF($A$20=6, IF(WLTC!B1737="","", WLTC!B1737),IF($A$20=7, IF('New Cycle 1'!A1737="","", 'New Cycle 1'!A1737),IF($A$20=8, IF('New Cycle 2'!A1737="","", 'New Cycle 3'!A1737),IF($A$20=9, IF('New Cycle 3'!A1737="","", 'New Cycle 3'!A1737),"")))))))))</f>
        <v/>
      </c>
      <c r="Q1737" s="32" t="str">
        <f>IF($A$20=1,IF(UDDS!C1737="","",UDDS!C1737),IF($A$20=2,IF('FTP-75'!C1737="","",'FTP-75'!C1737),IF($A$20=3, IF('US06'!C1737="","",'US06'!C1737),IF($A$20=4, IF(NEDC!B1737="","", NEDC!B1737),IF($A$20=5, IF('JPN10-15'!B1737="","",'JPN10-15'!B1737),IF($A$20=6, IF(WLTC!C1737="","", WLTC!C1737),IF($A$20=7, IF('New Cycle 1'!B1737="","", 'New Cycle 1'!B1737),IF($A$20=8, IF('New Cycle 2'!B1737="","", 'New Cycle 2'!B1737),IF($A$20=9, IF('New Cycle 3'!B1737="","", 'New Cycle 3'!B1737),"")))))))))</f>
        <v/>
      </c>
      <c r="R1737" s="32" t="str">
        <f>IF($A$20=1,IF(UDDS!D1737="","",UDDS!D1737),IF($A$20=2,IF('FTP-75'!D1737="","",'FTP-75'!D1737),IF($A$20=3, IF('US06'!D1737="","",'US06'!D1737),IF($A$20=4, IF(NEDC!C1737="","", NEDC!C1737),IF($A$20=5, IF('JPN10-15'!C1737="","",'JPN10-15'!C1737),IF($A$20=6, IF(WLTC!D1737="","", WLTC!D1737),IF($A$20=7, IF('New Cycle 1'!C1737="","", 'New Cycle 1'!C1737),IF($A$20=8, IF('New Cycle 2'!C1737="","", 'New Cycle 2'!C1737),IF($A$20=9, IF('New Cycle 3'!C1737="","", 'New Cycle 3'!C1737),"")))))))))</f>
        <v/>
      </c>
      <c r="S1737" s="32" t="str">
        <f>IF($A$20=1,IF(UDDS!E1737="","",UDDS!E1737),IF($A$20=2,IF('FTP-75'!E1737="","",'FTP-75'!E1737),IF($A$20=3, IF('US06'!E1737="","",'US06'!E1737),IF($A$20=4, IF(NEDC!D1737="","", NEDC!D1737),IF($A$20=5, IF('JPN10-15'!D1737="","",'JPN10-15'!D1737),IF($A$20=6, IF(WLTC!E1737="","", WLTC!E1737),IF($A$20=7, IF('New Cycle 1'!D1737="","", 'New Cycle 1'!D1737),IF($A$20=8, IF('New Cycle 2'!D1737="","", 'New Cycle 2'!D1737),IF($A$20=9, IF('New Cycle 3'!D1737="","", 'New Cycle 3'!D1737),"")))))))))</f>
        <v/>
      </c>
      <c r="T1737" s="32" t="str">
        <f>IF($A$20=1,IF(UDDS!F1737="","",UDDS!F1737),IF($A$20=2,IF('FTP-75'!F1737="","",'FTP-75'!F1737),IF($A$20=3, IF('US06'!F1737="","",'US06'!F1737),IF($A$20=4, IF(NEDC!E1737="","", NEDC!E1737),IF($A$20=5, IF('JPN10-15'!E1737="","",'JPN10-15'!E1737),IF($A$20=6, IF(WLTC!F1737="","", WLTC!F1737),IF($A$20=7, IF('New Cycle 1'!E1737="","", 'New Cycle 1'!E1737),IF($A$20=8, IF('New Cycle 2'!E1737="","", 'New Cycle 2'!E1737),IF($A$20=9, IF('New Cycle 3'!E1737="","", 'New Cycle 3'!E1737),"")))))))))</f>
        <v/>
      </c>
      <c r="U1737" s="32" t="str">
        <f>IF($A$20=1,IF(UDDS!G1737="","",UDDS!G1737),IF($A$20=2,IF('FTP-75'!G1737="","",'FTP-75'!G1737),IF($A$20=3, IF('US06'!G1737="","",'US06'!G1737),IF($A$20=4, IF(NEDC!F1737="","", NEDC!F1737),IF($A$20=5, IF('JPN10-15'!F1737="","",'JPN10-15'!F1737),IF($A$20=6, IF(WLTC!G1737="","", WLTC!G1737),IF($A$20=7, IF('New Cycle 1'!F1737="","", 'New Cycle 1'!F1737),IF($A$20=8, IF('New Cycle 2'!F1737="","", 'New Cycle 2'!F1737),IF($A$20=9, IF('New Cycle 3'!F1737="","", 'New Cycle 3'!F1737),"")))))))))</f>
        <v/>
      </c>
    </row>
    <row r="1738" spans="16:21" x14ac:dyDescent="0.25">
      <c r="P1738" s="8" t="str">
        <f>IF($A$20=1,IF(UDDS!A1738="","",UDDS!A1738),IF($A$20=2,IF('FTP-75'!A1738="","",'FTP-75'!A1738),IF($A$20=3, IF('US06'!A1738="","",'US06'!A1738),IF($A$20=4, IF(NEDC!A1738="","", NEDC!A1738),IF($A$20=5, IF('JPN10-15'!A1738="","",'JPN10-15'!A1738),IF($A$20=6, IF(WLTC!B1738="","", WLTC!B1738),IF($A$20=7, IF('New Cycle 1'!A1738="","", 'New Cycle 1'!A1738),IF($A$20=8, IF('New Cycle 2'!A1738="","", 'New Cycle 3'!A1738),IF($A$20=9, IF('New Cycle 3'!A1738="","", 'New Cycle 3'!A1738),"")))))))))</f>
        <v/>
      </c>
      <c r="Q1738" s="32" t="str">
        <f>IF($A$20=1,IF(UDDS!C1738="","",UDDS!C1738),IF($A$20=2,IF('FTP-75'!C1738="","",'FTP-75'!C1738),IF($A$20=3, IF('US06'!C1738="","",'US06'!C1738),IF($A$20=4, IF(NEDC!B1738="","", NEDC!B1738),IF($A$20=5, IF('JPN10-15'!B1738="","",'JPN10-15'!B1738),IF($A$20=6, IF(WLTC!C1738="","", WLTC!C1738),IF($A$20=7, IF('New Cycle 1'!B1738="","", 'New Cycle 1'!B1738),IF($A$20=8, IF('New Cycle 2'!B1738="","", 'New Cycle 2'!B1738),IF($A$20=9, IF('New Cycle 3'!B1738="","", 'New Cycle 3'!B1738),"")))))))))</f>
        <v/>
      </c>
      <c r="R1738" s="32" t="str">
        <f>IF($A$20=1,IF(UDDS!D1738="","",UDDS!D1738),IF($A$20=2,IF('FTP-75'!D1738="","",'FTP-75'!D1738),IF($A$20=3, IF('US06'!D1738="","",'US06'!D1738),IF($A$20=4, IF(NEDC!C1738="","", NEDC!C1738),IF($A$20=5, IF('JPN10-15'!C1738="","",'JPN10-15'!C1738),IF($A$20=6, IF(WLTC!D1738="","", WLTC!D1738),IF($A$20=7, IF('New Cycle 1'!C1738="","", 'New Cycle 1'!C1738),IF($A$20=8, IF('New Cycle 2'!C1738="","", 'New Cycle 2'!C1738),IF($A$20=9, IF('New Cycle 3'!C1738="","", 'New Cycle 3'!C1738),"")))))))))</f>
        <v/>
      </c>
      <c r="S1738" s="32" t="str">
        <f>IF($A$20=1,IF(UDDS!E1738="","",UDDS!E1738),IF($A$20=2,IF('FTP-75'!E1738="","",'FTP-75'!E1738),IF($A$20=3, IF('US06'!E1738="","",'US06'!E1738),IF($A$20=4, IF(NEDC!D1738="","", NEDC!D1738),IF($A$20=5, IF('JPN10-15'!D1738="","",'JPN10-15'!D1738),IF($A$20=6, IF(WLTC!E1738="","", WLTC!E1738),IF($A$20=7, IF('New Cycle 1'!D1738="","", 'New Cycle 1'!D1738),IF($A$20=8, IF('New Cycle 2'!D1738="","", 'New Cycle 2'!D1738),IF($A$20=9, IF('New Cycle 3'!D1738="","", 'New Cycle 3'!D1738),"")))))))))</f>
        <v/>
      </c>
      <c r="T1738" s="32" t="str">
        <f>IF($A$20=1,IF(UDDS!F1738="","",UDDS!F1738),IF($A$20=2,IF('FTP-75'!F1738="","",'FTP-75'!F1738),IF($A$20=3, IF('US06'!F1738="","",'US06'!F1738),IF($A$20=4, IF(NEDC!E1738="","", NEDC!E1738),IF($A$20=5, IF('JPN10-15'!E1738="","",'JPN10-15'!E1738),IF($A$20=6, IF(WLTC!F1738="","", WLTC!F1738),IF($A$20=7, IF('New Cycle 1'!E1738="","", 'New Cycle 1'!E1738),IF($A$20=8, IF('New Cycle 2'!E1738="","", 'New Cycle 2'!E1738),IF($A$20=9, IF('New Cycle 3'!E1738="","", 'New Cycle 3'!E1738),"")))))))))</f>
        <v/>
      </c>
      <c r="U1738" s="32" t="str">
        <f>IF($A$20=1,IF(UDDS!G1738="","",UDDS!G1738),IF($A$20=2,IF('FTP-75'!G1738="","",'FTP-75'!G1738),IF($A$20=3, IF('US06'!G1738="","",'US06'!G1738),IF($A$20=4, IF(NEDC!F1738="","", NEDC!F1738),IF($A$20=5, IF('JPN10-15'!F1738="","",'JPN10-15'!F1738),IF($A$20=6, IF(WLTC!G1738="","", WLTC!G1738),IF($A$20=7, IF('New Cycle 1'!F1738="","", 'New Cycle 1'!F1738),IF($A$20=8, IF('New Cycle 2'!F1738="","", 'New Cycle 2'!F1738),IF($A$20=9, IF('New Cycle 3'!F1738="","", 'New Cycle 3'!F1738),"")))))))))</f>
        <v/>
      </c>
    </row>
    <row r="1739" spans="16:21" x14ac:dyDescent="0.25">
      <c r="P1739" s="8" t="str">
        <f>IF($A$20=1,IF(UDDS!A1739="","",UDDS!A1739),IF($A$20=2,IF('FTP-75'!A1739="","",'FTP-75'!A1739),IF($A$20=3, IF('US06'!A1739="","",'US06'!A1739),IF($A$20=4, IF(NEDC!A1739="","", NEDC!A1739),IF($A$20=5, IF('JPN10-15'!A1739="","",'JPN10-15'!A1739),IF($A$20=6, IF(WLTC!B1739="","", WLTC!B1739),IF($A$20=7, IF('New Cycle 1'!A1739="","", 'New Cycle 1'!A1739),IF($A$20=8, IF('New Cycle 2'!A1739="","", 'New Cycle 3'!A1739),IF($A$20=9, IF('New Cycle 3'!A1739="","", 'New Cycle 3'!A1739),"")))))))))</f>
        <v/>
      </c>
      <c r="Q1739" s="32" t="str">
        <f>IF($A$20=1,IF(UDDS!C1739="","",UDDS!C1739),IF($A$20=2,IF('FTP-75'!C1739="","",'FTP-75'!C1739),IF($A$20=3, IF('US06'!C1739="","",'US06'!C1739),IF($A$20=4, IF(NEDC!B1739="","", NEDC!B1739),IF($A$20=5, IF('JPN10-15'!B1739="","",'JPN10-15'!B1739),IF($A$20=6, IF(WLTC!C1739="","", WLTC!C1739),IF($A$20=7, IF('New Cycle 1'!B1739="","", 'New Cycle 1'!B1739),IF($A$20=8, IF('New Cycle 2'!B1739="","", 'New Cycle 2'!B1739),IF($A$20=9, IF('New Cycle 3'!B1739="","", 'New Cycle 3'!B1739),"")))))))))</f>
        <v/>
      </c>
      <c r="R1739" s="32" t="str">
        <f>IF($A$20=1,IF(UDDS!D1739="","",UDDS!D1739),IF($A$20=2,IF('FTP-75'!D1739="","",'FTP-75'!D1739),IF($A$20=3, IF('US06'!D1739="","",'US06'!D1739),IF($A$20=4, IF(NEDC!C1739="","", NEDC!C1739),IF($A$20=5, IF('JPN10-15'!C1739="","",'JPN10-15'!C1739),IF($A$20=6, IF(WLTC!D1739="","", WLTC!D1739),IF($A$20=7, IF('New Cycle 1'!C1739="","", 'New Cycle 1'!C1739),IF($A$20=8, IF('New Cycle 2'!C1739="","", 'New Cycle 2'!C1739),IF($A$20=9, IF('New Cycle 3'!C1739="","", 'New Cycle 3'!C1739),"")))))))))</f>
        <v/>
      </c>
      <c r="S1739" s="32" t="str">
        <f>IF($A$20=1,IF(UDDS!E1739="","",UDDS!E1739),IF($A$20=2,IF('FTP-75'!E1739="","",'FTP-75'!E1739),IF($A$20=3, IF('US06'!E1739="","",'US06'!E1739),IF($A$20=4, IF(NEDC!D1739="","", NEDC!D1739),IF($A$20=5, IF('JPN10-15'!D1739="","",'JPN10-15'!D1739),IF($A$20=6, IF(WLTC!E1739="","", WLTC!E1739),IF($A$20=7, IF('New Cycle 1'!D1739="","", 'New Cycle 1'!D1739),IF($A$20=8, IF('New Cycle 2'!D1739="","", 'New Cycle 2'!D1739),IF($A$20=9, IF('New Cycle 3'!D1739="","", 'New Cycle 3'!D1739),"")))))))))</f>
        <v/>
      </c>
      <c r="T1739" s="32" t="str">
        <f>IF($A$20=1,IF(UDDS!F1739="","",UDDS!F1739),IF($A$20=2,IF('FTP-75'!F1739="","",'FTP-75'!F1739),IF($A$20=3, IF('US06'!F1739="","",'US06'!F1739),IF($A$20=4, IF(NEDC!E1739="","", NEDC!E1739),IF($A$20=5, IF('JPN10-15'!E1739="","",'JPN10-15'!E1739),IF($A$20=6, IF(WLTC!F1739="","", WLTC!F1739),IF($A$20=7, IF('New Cycle 1'!E1739="","", 'New Cycle 1'!E1739),IF($A$20=8, IF('New Cycle 2'!E1739="","", 'New Cycle 2'!E1739),IF($A$20=9, IF('New Cycle 3'!E1739="","", 'New Cycle 3'!E1739),"")))))))))</f>
        <v/>
      </c>
      <c r="U1739" s="32" t="str">
        <f>IF($A$20=1,IF(UDDS!G1739="","",UDDS!G1739),IF($A$20=2,IF('FTP-75'!G1739="","",'FTP-75'!G1739),IF($A$20=3, IF('US06'!G1739="","",'US06'!G1739),IF($A$20=4, IF(NEDC!F1739="","", NEDC!F1739),IF($A$20=5, IF('JPN10-15'!F1739="","",'JPN10-15'!F1739),IF($A$20=6, IF(WLTC!G1739="","", WLTC!G1739),IF($A$20=7, IF('New Cycle 1'!F1739="","", 'New Cycle 1'!F1739),IF($A$20=8, IF('New Cycle 2'!F1739="","", 'New Cycle 2'!F1739),IF($A$20=9, IF('New Cycle 3'!F1739="","", 'New Cycle 3'!F1739),"")))))))))</f>
        <v/>
      </c>
    </row>
    <row r="1740" spans="16:21" x14ac:dyDescent="0.25">
      <c r="P1740" s="8" t="str">
        <f>IF($A$20=1,IF(UDDS!A1740="","",UDDS!A1740),IF($A$20=2,IF('FTP-75'!A1740="","",'FTP-75'!A1740),IF($A$20=3, IF('US06'!A1740="","",'US06'!A1740),IF($A$20=4, IF(NEDC!A1740="","", NEDC!A1740),IF($A$20=5, IF('JPN10-15'!A1740="","",'JPN10-15'!A1740),IF($A$20=6, IF(WLTC!B1740="","", WLTC!B1740),IF($A$20=7, IF('New Cycle 1'!A1740="","", 'New Cycle 1'!A1740),IF($A$20=8, IF('New Cycle 2'!A1740="","", 'New Cycle 3'!A1740),IF($A$20=9, IF('New Cycle 3'!A1740="","", 'New Cycle 3'!A1740),"")))))))))</f>
        <v/>
      </c>
      <c r="Q1740" s="32" t="str">
        <f>IF($A$20=1,IF(UDDS!C1740="","",UDDS!C1740),IF($A$20=2,IF('FTP-75'!C1740="","",'FTP-75'!C1740),IF($A$20=3, IF('US06'!C1740="","",'US06'!C1740),IF($A$20=4, IF(NEDC!B1740="","", NEDC!B1740),IF($A$20=5, IF('JPN10-15'!B1740="","",'JPN10-15'!B1740),IF($A$20=6, IF(WLTC!C1740="","", WLTC!C1740),IF($A$20=7, IF('New Cycle 1'!B1740="","", 'New Cycle 1'!B1740),IF($A$20=8, IF('New Cycle 2'!B1740="","", 'New Cycle 2'!B1740),IF($A$20=9, IF('New Cycle 3'!B1740="","", 'New Cycle 3'!B1740),"")))))))))</f>
        <v/>
      </c>
      <c r="R1740" s="32" t="str">
        <f>IF($A$20=1,IF(UDDS!D1740="","",UDDS!D1740),IF($A$20=2,IF('FTP-75'!D1740="","",'FTP-75'!D1740),IF($A$20=3, IF('US06'!D1740="","",'US06'!D1740),IF($A$20=4, IF(NEDC!C1740="","", NEDC!C1740),IF($A$20=5, IF('JPN10-15'!C1740="","",'JPN10-15'!C1740),IF($A$20=6, IF(WLTC!D1740="","", WLTC!D1740),IF($A$20=7, IF('New Cycle 1'!C1740="","", 'New Cycle 1'!C1740),IF($A$20=8, IF('New Cycle 2'!C1740="","", 'New Cycle 2'!C1740),IF($A$20=9, IF('New Cycle 3'!C1740="","", 'New Cycle 3'!C1740),"")))))))))</f>
        <v/>
      </c>
      <c r="S1740" s="32" t="str">
        <f>IF($A$20=1,IF(UDDS!E1740="","",UDDS!E1740),IF($A$20=2,IF('FTP-75'!E1740="","",'FTP-75'!E1740),IF($A$20=3, IF('US06'!E1740="","",'US06'!E1740),IF($A$20=4, IF(NEDC!D1740="","", NEDC!D1740),IF($A$20=5, IF('JPN10-15'!D1740="","",'JPN10-15'!D1740),IF($A$20=6, IF(WLTC!E1740="","", WLTC!E1740),IF($A$20=7, IF('New Cycle 1'!D1740="","", 'New Cycle 1'!D1740),IF($A$20=8, IF('New Cycle 2'!D1740="","", 'New Cycle 2'!D1740),IF($A$20=9, IF('New Cycle 3'!D1740="","", 'New Cycle 3'!D1740),"")))))))))</f>
        <v/>
      </c>
      <c r="T1740" s="32" t="str">
        <f>IF($A$20=1,IF(UDDS!F1740="","",UDDS!F1740),IF($A$20=2,IF('FTP-75'!F1740="","",'FTP-75'!F1740),IF($A$20=3, IF('US06'!F1740="","",'US06'!F1740),IF($A$20=4, IF(NEDC!E1740="","", NEDC!E1740),IF($A$20=5, IF('JPN10-15'!E1740="","",'JPN10-15'!E1740),IF($A$20=6, IF(WLTC!F1740="","", WLTC!F1740),IF($A$20=7, IF('New Cycle 1'!E1740="","", 'New Cycle 1'!E1740),IF($A$20=8, IF('New Cycle 2'!E1740="","", 'New Cycle 2'!E1740),IF($A$20=9, IF('New Cycle 3'!E1740="","", 'New Cycle 3'!E1740),"")))))))))</f>
        <v/>
      </c>
      <c r="U1740" s="32" t="str">
        <f>IF($A$20=1,IF(UDDS!G1740="","",UDDS!G1740),IF($A$20=2,IF('FTP-75'!G1740="","",'FTP-75'!G1740),IF($A$20=3, IF('US06'!G1740="","",'US06'!G1740),IF($A$20=4, IF(NEDC!F1740="","", NEDC!F1740),IF($A$20=5, IF('JPN10-15'!F1740="","",'JPN10-15'!F1740),IF($A$20=6, IF(WLTC!G1740="","", WLTC!G1740),IF($A$20=7, IF('New Cycle 1'!F1740="","", 'New Cycle 1'!F1740),IF($A$20=8, IF('New Cycle 2'!F1740="","", 'New Cycle 2'!F1740),IF($A$20=9, IF('New Cycle 3'!F1740="","", 'New Cycle 3'!F1740),"")))))))))</f>
        <v/>
      </c>
    </row>
    <row r="1741" spans="16:21" x14ac:dyDescent="0.25">
      <c r="P1741" s="8" t="str">
        <f>IF($A$20=1,IF(UDDS!A1741="","",UDDS!A1741),IF($A$20=2,IF('FTP-75'!A1741="","",'FTP-75'!A1741),IF($A$20=3, IF('US06'!A1741="","",'US06'!A1741),IF($A$20=4, IF(NEDC!A1741="","", NEDC!A1741),IF($A$20=5, IF('JPN10-15'!A1741="","",'JPN10-15'!A1741),IF($A$20=6, IF(WLTC!B1741="","", WLTC!B1741),IF($A$20=7, IF('New Cycle 1'!A1741="","", 'New Cycle 1'!A1741),IF($A$20=8, IF('New Cycle 2'!A1741="","", 'New Cycle 3'!A1741),IF($A$20=9, IF('New Cycle 3'!A1741="","", 'New Cycle 3'!A1741),"")))))))))</f>
        <v/>
      </c>
      <c r="Q1741" s="32" t="str">
        <f>IF($A$20=1,IF(UDDS!C1741="","",UDDS!C1741),IF($A$20=2,IF('FTP-75'!C1741="","",'FTP-75'!C1741),IF($A$20=3, IF('US06'!C1741="","",'US06'!C1741),IF($A$20=4, IF(NEDC!B1741="","", NEDC!B1741),IF($A$20=5, IF('JPN10-15'!B1741="","",'JPN10-15'!B1741),IF($A$20=6, IF(WLTC!C1741="","", WLTC!C1741),IF($A$20=7, IF('New Cycle 1'!B1741="","", 'New Cycle 1'!B1741),IF($A$20=8, IF('New Cycle 2'!B1741="","", 'New Cycle 2'!B1741),IF($A$20=9, IF('New Cycle 3'!B1741="","", 'New Cycle 3'!B1741),"")))))))))</f>
        <v/>
      </c>
      <c r="R1741" s="32" t="str">
        <f>IF($A$20=1,IF(UDDS!D1741="","",UDDS!D1741),IF($A$20=2,IF('FTP-75'!D1741="","",'FTP-75'!D1741),IF($A$20=3, IF('US06'!D1741="","",'US06'!D1741),IF($A$20=4, IF(NEDC!C1741="","", NEDC!C1741),IF($A$20=5, IF('JPN10-15'!C1741="","",'JPN10-15'!C1741),IF($A$20=6, IF(WLTC!D1741="","", WLTC!D1741),IF($A$20=7, IF('New Cycle 1'!C1741="","", 'New Cycle 1'!C1741),IF($A$20=8, IF('New Cycle 2'!C1741="","", 'New Cycle 2'!C1741),IF($A$20=9, IF('New Cycle 3'!C1741="","", 'New Cycle 3'!C1741),"")))))))))</f>
        <v/>
      </c>
      <c r="S1741" s="32" t="str">
        <f>IF($A$20=1,IF(UDDS!E1741="","",UDDS!E1741),IF($A$20=2,IF('FTP-75'!E1741="","",'FTP-75'!E1741),IF($A$20=3, IF('US06'!E1741="","",'US06'!E1741),IF($A$20=4, IF(NEDC!D1741="","", NEDC!D1741),IF($A$20=5, IF('JPN10-15'!D1741="","",'JPN10-15'!D1741),IF($A$20=6, IF(WLTC!E1741="","", WLTC!E1741),IF($A$20=7, IF('New Cycle 1'!D1741="","", 'New Cycle 1'!D1741),IF($A$20=8, IF('New Cycle 2'!D1741="","", 'New Cycle 2'!D1741),IF($A$20=9, IF('New Cycle 3'!D1741="","", 'New Cycle 3'!D1741),"")))))))))</f>
        <v/>
      </c>
      <c r="T1741" s="32" t="str">
        <f>IF($A$20=1,IF(UDDS!F1741="","",UDDS!F1741),IF($A$20=2,IF('FTP-75'!F1741="","",'FTP-75'!F1741),IF($A$20=3, IF('US06'!F1741="","",'US06'!F1741),IF($A$20=4, IF(NEDC!E1741="","", NEDC!E1741),IF($A$20=5, IF('JPN10-15'!E1741="","",'JPN10-15'!E1741),IF($A$20=6, IF(WLTC!F1741="","", WLTC!F1741),IF($A$20=7, IF('New Cycle 1'!E1741="","", 'New Cycle 1'!E1741),IF($A$20=8, IF('New Cycle 2'!E1741="","", 'New Cycle 2'!E1741),IF($A$20=9, IF('New Cycle 3'!E1741="","", 'New Cycle 3'!E1741),"")))))))))</f>
        <v/>
      </c>
      <c r="U1741" s="32" t="str">
        <f>IF($A$20=1,IF(UDDS!G1741="","",UDDS!G1741),IF($A$20=2,IF('FTP-75'!G1741="","",'FTP-75'!G1741),IF($A$20=3, IF('US06'!G1741="","",'US06'!G1741),IF($A$20=4, IF(NEDC!F1741="","", NEDC!F1741),IF($A$20=5, IF('JPN10-15'!F1741="","",'JPN10-15'!F1741),IF($A$20=6, IF(WLTC!G1741="","", WLTC!G1741),IF($A$20=7, IF('New Cycle 1'!F1741="","", 'New Cycle 1'!F1741),IF($A$20=8, IF('New Cycle 2'!F1741="","", 'New Cycle 2'!F1741),IF($A$20=9, IF('New Cycle 3'!F1741="","", 'New Cycle 3'!F1741),"")))))))))</f>
        <v/>
      </c>
    </row>
    <row r="1742" spans="16:21" x14ac:dyDescent="0.25">
      <c r="P1742" s="8" t="str">
        <f>IF($A$20=1,IF(UDDS!A1742="","",UDDS!A1742),IF($A$20=2,IF('FTP-75'!A1742="","",'FTP-75'!A1742),IF($A$20=3, IF('US06'!A1742="","",'US06'!A1742),IF($A$20=4, IF(NEDC!A1742="","", NEDC!A1742),IF($A$20=5, IF('JPN10-15'!A1742="","",'JPN10-15'!A1742),IF($A$20=6, IF(WLTC!B1742="","", WLTC!B1742),IF($A$20=7, IF('New Cycle 1'!A1742="","", 'New Cycle 1'!A1742),IF($A$20=8, IF('New Cycle 2'!A1742="","", 'New Cycle 3'!A1742),IF($A$20=9, IF('New Cycle 3'!A1742="","", 'New Cycle 3'!A1742),"")))))))))</f>
        <v/>
      </c>
      <c r="Q1742" s="32" t="str">
        <f>IF($A$20=1,IF(UDDS!C1742="","",UDDS!C1742),IF($A$20=2,IF('FTP-75'!C1742="","",'FTP-75'!C1742),IF($A$20=3, IF('US06'!C1742="","",'US06'!C1742),IF($A$20=4, IF(NEDC!B1742="","", NEDC!B1742),IF($A$20=5, IF('JPN10-15'!B1742="","",'JPN10-15'!B1742),IF($A$20=6, IF(WLTC!C1742="","", WLTC!C1742),IF($A$20=7, IF('New Cycle 1'!B1742="","", 'New Cycle 1'!B1742),IF($A$20=8, IF('New Cycle 2'!B1742="","", 'New Cycle 2'!B1742),IF($A$20=9, IF('New Cycle 3'!B1742="","", 'New Cycle 3'!B1742),"")))))))))</f>
        <v/>
      </c>
      <c r="R1742" s="32" t="str">
        <f>IF($A$20=1,IF(UDDS!D1742="","",UDDS!D1742),IF($A$20=2,IF('FTP-75'!D1742="","",'FTP-75'!D1742),IF($A$20=3, IF('US06'!D1742="","",'US06'!D1742),IF($A$20=4, IF(NEDC!C1742="","", NEDC!C1742),IF($A$20=5, IF('JPN10-15'!C1742="","",'JPN10-15'!C1742),IF($A$20=6, IF(WLTC!D1742="","", WLTC!D1742),IF($A$20=7, IF('New Cycle 1'!C1742="","", 'New Cycle 1'!C1742),IF($A$20=8, IF('New Cycle 2'!C1742="","", 'New Cycle 2'!C1742),IF($A$20=9, IF('New Cycle 3'!C1742="","", 'New Cycle 3'!C1742),"")))))))))</f>
        <v/>
      </c>
      <c r="S1742" s="32" t="str">
        <f>IF($A$20=1,IF(UDDS!E1742="","",UDDS!E1742),IF($A$20=2,IF('FTP-75'!E1742="","",'FTP-75'!E1742),IF($A$20=3, IF('US06'!E1742="","",'US06'!E1742),IF($A$20=4, IF(NEDC!D1742="","", NEDC!D1742),IF($A$20=5, IF('JPN10-15'!D1742="","",'JPN10-15'!D1742),IF($A$20=6, IF(WLTC!E1742="","", WLTC!E1742),IF($A$20=7, IF('New Cycle 1'!D1742="","", 'New Cycle 1'!D1742),IF($A$20=8, IF('New Cycle 2'!D1742="","", 'New Cycle 2'!D1742),IF($A$20=9, IF('New Cycle 3'!D1742="","", 'New Cycle 3'!D1742),"")))))))))</f>
        <v/>
      </c>
      <c r="T1742" s="32" t="str">
        <f>IF($A$20=1,IF(UDDS!F1742="","",UDDS!F1742),IF($A$20=2,IF('FTP-75'!F1742="","",'FTP-75'!F1742),IF($A$20=3, IF('US06'!F1742="","",'US06'!F1742),IF($A$20=4, IF(NEDC!E1742="","", NEDC!E1742),IF($A$20=5, IF('JPN10-15'!E1742="","",'JPN10-15'!E1742),IF($A$20=6, IF(WLTC!F1742="","", WLTC!F1742),IF($A$20=7, IF('New Cycle 1'!E1742="","", 'New Cycle 1'!E1742),IF($A$20=8, IF('New Cycle 2'!E1742="","", 'New Cycle 2'!E1742),IF($A$20=9, IF('New Cycle 3'!E1742="","", 'New Cycle 3'!E1742),"")))))))))</f>
        <v/>
      </c>
      <c r="U1742" s="32" t="str">
        <f>IF($A$20=1,IF(UDDS!G1742="","",UDDS!G1742),IF($A$20=2,IF('FTP-75'!G1742="","",'FTP-75'!G1742),IF($A$20=3, IF('US06'!G1742="","",'US06'!G1742),IF($A$20=4, IF(NEDC!F1742="","", NEDC!F1742),IF($A$20=5, IF('JPN10-15'!F1742="","",'JPN10-15'!F1742),IF($A$20=6, IF(WLTC!G1742="","", WLTC!G1742),IF($A$20=7, IF('New Cycle 1'!F1742="","", 'New Cycle 1'!F1742),IF($A$20=8, IF('New Cycle 2'!F1742="","", 'New Cycle 2'!F1742),IF($A$20=9, IF('New Cycle 3'!F1742="","", 'New Cycle 3'!F1742),"")))))))))</f>
        <v/>
      </c>
    </row>
    <row r="1743" spans="16:21" x14ac:dyDescent="0.25">
      <c r="P1743" s="8" t="str">
        <f>IF($A$20=1,IF(UDDS!A1743="","",UDDS!A1743),IF($A$20=2,IF('FTP-75'!A1743="","",'FTP-75'!A1743),IF($A$20=3, IF('US06'!A1743="","",'US06'!A1743),IF($A$20=4, IF(NEDC!A1743="","", NEDC!A1743),IF($A$20=5, IF('JPN10-15'!A1743="","",'JPN10-15'!A1743),IF($A$20=6, IF(WLTC!B1743="","", WLTC!B1743),IF($A$20=7, IF('New Cycle 1'!A1743="","", 'New Cycle 1'!A1743),IF($A$20=8, IF('New Cycle 2'!A1743="","", 'New Cycle 3'!A1743),IF($A$20=9, IF('New Cycle 3'!A1743="","", 'New Cycle 3'!A1743),"")))))))))</f>
        <v/>
      </c>
      <c r="Q1743" s="32" t="str">
        <f>IF($A$20=1,IF(UDDS!C1743="","",UDDS!C1743),IF($A$20=2,IF('FTP-75'!C1743="","",'FTP-75'!C1743),IF($A$20=3, IF('US06'!C1743="","",'US06'!C1743),IF($A$20=4, IF(NEDC!B1743="","", NEDC!B1743),IF($A$20=5, IF('JPN10-15'!B1743="","",'JPN10-15'!B1743),IF($A$20=6, IF(WLTC!C1743="","", WLTC!C1743),IF($A$20=7, IF('New Cycle 1'!B1743="","", 'New Cycle 1'!B1743),IF($A$20=8, IF('New Cycle 2'!B1743="","", 'New Cycle 2'!B1743),IF($A$20=9, IF('New Cycle 3'!B1743="","", 'New Cycle 3'!B1743),"")))))))))</f>
        <v/>
      </c>
      <c r="R1743" s="32" t="str">
        <f>IF($A$20=1,IF(UDDS!D1743="","",UDDS!D1743),IF($A$20=2,IF('FTP-75'!D1743="","",'FTP-75'!D1743),IF($A$20=3, IF('US06'!D1743="","",'US06'!D1743),IF($A$20=4, IF(NEDC!C1743="","", NEDC!C1743),IF($A$20=5, IF('JPN10-15'!C1743="","",'JPN10-15'!C1743),IF($A$20=6, IF(WLTC!D1743="","", WLTC!D1743),IF($A$20=7, IF('New Cycle 1'!C1743="","", 'New Cycle 1'!C1743),IF($A$20=8, IF('New Cycle 2'!C1743="","", 'New Cycle 2'!C1743),IF($A$20=9, IF('New Cycle 3'!C1743="","", 'New Cycle 3'!C1743),"")))))))))</f>
        <v/>
      </c>
      <c r="S1743" s="32" t="str">
        <f>IF($A$20=1,IF(UDDS!E1743="","",UDDS!E1743),IF($A$20=2,IF('FTP-75'!E1743="","",'FTP-75'!E1743),IF($A$20=3, IF('US06'!E1743="","",'US06'!E1743),IF($A$20=4, IF(NEDC!D1743="","", NEDC!D1743),IF($A$20=5, IF('JPN10-15'!D1743="","",'JPN10-15'!D1743),IF($A$20=6, IF(WLTC!E1743="","", WLTC!E1743),IF($A$20=7, IF('New Cycle 1'!D1743="","", 'New Cycle 1'!D1743),IF($A$20=8, IF('New Cycle 2'!D1743="","", 'New Cycle 2'!D1743),IF($A$20=9, IF('New Cycle 3'!D1743="","", 'New Cycle 3'!D1743),"")))))))))</f>
        <v/>
      </c>
      <c r="T1743" s="32" t="str">
        <f>IF($A$20=1,IF(UDDS!F1743="","",UDDS!F1743),IF($A$20=2,IF('FTP-75'!F1743="","",'FTP-75'!F1743),IF($A$20=3, IF('US06'!F1743="","",'US06'!F1743),IF($A$20=4, IF(NEDC!E1743="","", NEDC!E1743),IF($A$20=5, IF('JPN10-15'!E1743="","",'JPN10-15'!E1743),IF($A$20=6, IF(WLTC!F1743="","", WLTC!F1743),IF($A$20=7, IF('New Cycle 1'!E1743="","", 'New Cycle 1'!E1743),IF($A$20=8, IF('New Cycle 2'!E1743="","", 'New Cycle 2'!E1743),IF($A$20=9, IF('New Cycle 3'!E1743="","", 'New Cycle 3'!E1743),"")))))))))</f>
        <v/>
      </c>
      <c r="U1743" s="32" t="str">
        <f>IF($A$20=1,IF(UDDS!G1743="","",UDDS!G1743),IF($A$20=2,IF('FTP-75'!G1743="","",'FTP-75'!G1743),IF($A$20=3, IF('US06'!G1743="","",'US06'!G1743),IF($A$20=4, IF(NEDC!F1743="","", NEDC!F1743),IF($A$20=5, IF('JPN10-15'!F1743="","",'JPN10-15'!F1743),IF($A$20=6, IF(WLTC!G1743="","", WLTC!G1743),IF($A$20=7, IF('New Cycle 1'!F1743="","", 'New Cycle 1'!F1743),IF($A$20=8, IF('New Cycle 2'!F1743="","", 'New Cycle 2'!F1743),IF($A$20=9, IF('New Cycle 3'!F1743="","", 'New Cycle 3'!F1743),"")))))))))</f>
        <v/>
      </c>
    </row>
    <row r="1744" spans="16:21" x14ac:dyDescent="0.25">
      <c r="P1744" s="8" t="str">
        <f>IF($A$20=1,IF(UDDS!A1744="","",UDDS!A1744),IF($A$20=2,IF('FTP-75'!A1744="","",'FTP-75'!A1744),IF($A$20=3, IF('US06'!A1744="","",'US06'!A1744),IF($A$20=4, IF(NEDC!A1744="","", NEDC!A1744),IF($A$20=5, IF('JPN10-15'!A1744="","",'JPN10-15'!A1744),IF($A$20=6, IF(WLTC!B1744="","", WLTC!B1744),IF($A$20=7, IF('New Cycle 1'!A1744="","", 'New Cycle 1'!A1744),IF($A$20=8, IF('New Cycle 2'!A1744="","", 'New Cycle 3'!A1744),IF($A$20=9, IF('New Cycle 3'!A1744="","", 'New Cycle 3'!A1744),"")))))))))</f>
        <v/>
      </c>
      <c r="Q1744" s="32" t="str">
        <f>IF($A$20=1,IF(UDDS!C1744="","",UDDS!C1744),IF($A$20=2,IF('FTP-75'!C1744="","",'FTP-75'!C1744),IF($A$20=3, IF('US06'!C1744="","",'US06'!C1744),IF($A$20=4, IF(NEDC!B1744="","", NEDC!B1744),IF($A$20=5, IF('JPN10-15'!B1744="","",'JPN10-15'!B1744),IF($A$20=6, IF(WLTC!C1744="","", WLTC!C1744),IF($A$20=7, IF('New Cycle 1'!B1744="","", 'New Cycle 1'!B1744),IF($A$20=8, IF('New Cycle 2'!B1744="","", 'New Cycle 2'!B1744),IF($A$20=9, IF('New Cycle 3'!B1744="","", 'New Cycle 3'!B1744),"")))))))))</f>
        <v/>
      </c>
      <c r="R1744" s="32" t="str">
        <f>IF($A$20=1,IF(UDDS!D1744="","",UDDS!D1744),IF($A$20=2,IF('FTP-75'!D1744="","",'FTP-75'!D1744),IF($A$20=3, IF('US06'!D1744="","",'US06'!D1744),IF($A$20=4, IF(NEDC!C1744="","", NEDC!C1744),IF($A$20=5, IF('JPN10-15'!C1744="","",'JPN10-15'!C1744),IF($A$20=6, IF(WLTC!D1744="","", WLTC!D1744),IF($A$20=7, IF('New Cycle 1'!C1744="","", 'New Cycle 1'!C1744),IF($A$20=8, IF('New Cycle 2'!C1744="","", 'New Cycle 2'!C1744),IF($A$20=9, IF('New Cycle 3'!C1744="","", 'New Cycle 3'!C1744),"")))))))))</f>
        <v/>
      </c>
      <c r="S1744" s="32" t="str">
        <f>IF($A$20=1,IF(UDDS!E1744="","",UDDS!E1744),IF($A$20=2,IF('FTP-75'!E1744="","",'FTP-75'!E1744),IF($A$20=3, IF('US06'!E1744="","",'US06'!E1744),IF($A$20=4, IF(NEDC!D1744="","", NEDC!D1744),IF($A$20=5, IF('JPN10-15'!D1744="","",'JPN10-15'!D1744),IF($A$20=6, IF(WLTC!E1744="","", WLTC!E1744),IF($A$20=7, IF('New Cycle 1'!D1744="","", 'New Cycle 1'!D1744),IF($A$20=8, IF('New Cycle 2'!D1744="","", 'New Cycle 2'!D1744),IF($A$20=9, IF('New Cycle 3'!D1744="","", 'New Cycle 3'!D1744),"")))))))))</f>
        <v/>
      </c>
      <c r="T1744" s="32" t="str">
        <f>IF($A$20=1,IF(UDDS!F1744="","",UDDS!F1744),IF($A$20=2,IF('FTP-75'!F1744="","",'FTP-75'!F1744),IF($A$20=3, IF('US06'!F1744="","",'US06'!F1744),IF($A$20=4, IF(NEDC!E1744="","", NEDC!E1744),IF($A$20=5, IF('JPN10-15'!E1744="","",'JPN10-15'!E1744),IF($A$20=6, IF(WLTC!F1744="","", WLTC!F1744),IF($A$20=7, IF('New Cycle 1'!E1744="","", 'New Cycle 1'!E1744),IF($A$20=8, IF('New Cycle 2'!E1744="","", 'New Cycle 2'!E1744),IF($A$20=9, IF('New Cycle 3'!E1744="","", 'New Cycle 3'!E1744),"")))))))))</f>
        <v/>
      </c>
      <c r="U1744" s="32" t="str">
        <f>IF($A$20=1,IF(UDDS!G1744="","",UDDS!G1744),IF($A$20=2,IF('FTP-75'!G1744="","",'FTP-75'!G1744),IF($A$20=3, IF('US06'!G1744="","",'US06'!G1744),IF($A$20=4, IF(NEDC!F1744="","", NEDC!F1744),IF($A$20=5, IF('JPN10-15'!F1744="","",'JPN10-15'!F1744),IF($A$20=6, IF(WLTC!G1744="","", WLTC!G1744),IF($A$20=7, IF('New Cycle 1'!F1744="","", 'New Cycle 1'!F1744),IF($A$20=8, IF('New Cycle 2'!F1744="","", 'New Cycle 2'!F1744),IF($A$20=9, IF('New Cycle 3'!F1744="","", 'New Cycle 3'!F1744),"")))))))))</f>
        <v/>
      </c>
    </row>
    <row r="1745" spans="16:21" x14ac:dyDescent="0.25">
      <c r="P1745" s="8" t="str">
        <f>IF($A$20=1,IF(UDDS!A1745="","",UDDS!A1745),IF($A$20=2,IF('FTP-75'!A1745="","",'FTP-75'!A1745),IF($A$20=3, IF('US06'!A1745="","",'US06'!A1745),IF($A$20=4, IF(NEDC!A1745="","", NEDC!A1745),IF($A$20=5, IF('JPN10-15'!A1745="","",'JPN10-15'!A1745),IF($A$20=6, IF(WLTC!B1745="","", WLTC!B1745),IF($A$20=7, IF('New Cycle 1'!A1745="","", 'New Cycle 1'!A1745),IF($A$20=8, IF('New Cycle 2'!A1745="","", 'New Cycle 3'!A1745),IF($A$20=9, IF('New Cycle 3'!A1745="","", 'New Cycle 3'!A1745),"")))))))))</f>
        <v/>
      </c>
      <c r="Q1745" s="32" t="str">
        <f>IF($A$20=1,IF(UDDS!C1745="","",UDDS!C1745),IF($A$20=2,IF('FTP-75'!C1745="","",'FTP-75'!C1745),IF($A$20=3, IF('US06'!C1745="","",'US06'!C1745),IF($A$20=4, IF(NEDC!B1745="","", NEDC!B1745),IF($A$20=5, IF('JPN10-15'!B1745="","",'JPN10-15'!B1745),IF($A$20=6, IF(WLTC!C1745="","", WLTC!C1745),IF($A$20=7, IF('New Cycle 1'!B1745="","", 'New Cycle 1'!B1745),IF($A$20=8, IF('New Cycle 2'!B1745="","", 'New Cycle 2'!B1745),IF($A$20=9, IF('New Cycle 3'!B1745="","", 'New Cycle 3'!B1745),"")))))))))</f>
        <v/>
      </c>
      <c r="R1745" s="32" t="str">
        <f>IF($A$20=1,IF(UDDS!D1745="","",UDDS!D1745),IF($A$20=2,IF('FTP-75'!D1745="","",'FTP-75'!D1745),IF($A$20=3, IF('US06'!D1745="","",'US06'!D1745),IF($A$20=4, IF(NEDC!C1745="","", NEDC!C1745),IF($A$20=5, IF('JPN10-15'!C1745="","",'JPN10-15'!C1745),IF($A$20=6, IF(WLTC!D1745="","", WLTC!D1745),IF($A$20=7, IF('New Cycle 1'!C1745="","", 'New Cycle 1'!C1745),IF($A$20=8, IF('New Cycle 2'!C1745="","", 'New Cycle 2'!C1745),IF($A$20=9, IF('New Cycle 3'!C1745="","", 'New Cycle 3'!C1745),"")))))))))</f>
        <v/>
      </c>
      <c r="S1745" s="32" t="str">
        <f>IF($A$20=1,IF(UDDS!E1745="","",UDDS!E1745),IF($A$20=2,IF('FTP-75'!E1745="","",'FTP-75'!E1745),IF($A$20=3, IF('US06'!E1745="","",'US06'!E1745),IF($A$20=4, IF(NEDC!D1745="","", NEDC!D1745),IF($A$20=5, IF('JPN10-15'!D1745="","",'JPN10-15'!D1745),IF($A$20=6, IF(WLTC!E1745="","", WLTC!E1745),IF($A$20=7, IF('New Cycle 1'!D1745="","", 'New Cycle 1'!D1745),IF($A$20=8, IF('New Cycle 2'!D1745="","", 'New Cycle 2'!D1745),IF($A$20=9, IF('New Cycle 3'!D1745="","", 'New Cycle 3'!D1745),"")))))))))</f>
        <v/>
      </c>
      <c r="T1745" s="32" t="str">
        <f>IF($A$20=1,IF(UDDS!F1745="","",UDDS!F1745),IF($A$20=2,IF('FTP-75'!F1745="","",'FTP-75'!F1745),IF($A$20=3, IF('US06'!F1745="","",'US06'!F1745),IF($A$20=4, IF(NEDC!E1745="","", NEDC!E1745),IF($A$20=5, IF('JPN10-15'!E1745="","",'JPN10-15'!E1745),IF($A$20=6, IF(WLTC!F1745="","", WLTC!F1745),IF($A$20=7, IF('New Cycle 1'!E1745="","", 'New Cycle 1'!E1745),IF($A$20=8, IF('New Cycle 2'!E1745="","", 'New Cycle 2'!E1745),IF($A$20=9, IF('New Cycle 3'!E1745="","", 'New Cycle 3'!E1745),"")))))))))</f>
        <v/>
      </c>
      <c r="U1745" s="32" t="str">
        <f>IF($A$20=1,IF(UDDS!G1745="","",UDDS!G1745),IF($A$20=2,IF('FTP-75'!G1745="","",'FTP-75'!G1745),IF($A$20=3, IF('US06'!G1745="","",'US06'!G1745),IF($A$20=4, IF(NEDC!F1745="","", NEDC!F1745),IF($A$20=5, IF('JPN10-15'!F1745="","",'JPN10-15'!F1745),IF($A$20=6, IF(WLTC!G1745="","", WLTC!G1745),IF($A$20=7, IF('New Cycle 1'!F1745="","", 'New Cycle 1'!F1745),IF($A$20=8, IF('New Cycle 2'!F1745="","", 'New Cycle 2'!F1745),IF($A$20=9, IF('New Cycle 3'!F1745="","", 'New Cycle 3'!F1745),"")))))))))</f>
        <v/>
      </c>
    </row>
    <row r="1746" spans="16:21" x14ac:dyDescent="0.25">
      <c r="P1746" s="8" t="str">
        <f>IF($A$20=1,IF(UDDS!A1746="","",UDDS!A1746),IF($A$20=2,IF('FTP-75'!A1746="","",'FTP-75'!A1746),IF($A$20=3, IF('US06'!A1746="","",'US06'!A1746),IF($A$20=4, IF(NEDC!A1746="","", NEDC!A1746),IF($A$20=5, IF('JPN10-15'!A1746="","",'JPN10-15'!A1746),IF($A$20=6, IF(WLTC!B1746="","", WLTC!B1746),IF($A$20=7, IF('New Cycle 1'!A1746="","", 'New Cycle 1'!A1746),IF($A$20=8, IF('New Cycle 2'!A1746="","", 'New Cycle 3'!A1746),IF($A$20=9, IF('New Cycle 3'!A1746="","", 'New Cycle 3'!A1746),"")))))))))</f>
        <v/>
      </c>
      <c r="Q1746" s="32" t="str">
        <f>IF($A$20=1,IF(UDDS!C1746="","",UDDS!C1746),IF($A$20=2,IF('FTP-75'!C1746="","",'FTP-75'!C1746),IF($A$20=3, IF('US06'!C1746="","",'US06'!C1746),IF($A$20=4, IF(NEDC!B1746="","", NEDC!B1746),IF($A$20=5, IF('JPN10-15'!B1746="","",'JPN10-15'!B1746),IF($A$20=6, IF(WLTC!C1746="","", WLTC!C1746),IF($A$20=7, IF('New Cycle 1'!B1746="","", 'New Cycle 1'!B1746),IF($A$20=8, IF('New Cycle 2'!B1746="","", 'New Cycle 2'!B1746),IF($A$20=9, IF('New Cycle 3'!B1746="","", 'New Cycle 3'!B1746),"")))))))))</f>
        <v/>
      </c>
      <c r="R1746" s="32" t="str">
        <f>IF($A$20=1,IF(UDDS!D1746="","",UDDS!D1746),IF($A$20=2,IF('FTP-75'!D1746="","",'FTP-75'!D1746),IF($A$20=3, IF('US06'!D1746="","",'US06'!D1746),IF($A$20=4, IF(NEDC!C1746="","", NEDC!C1746),IF($A$20=5, IF('JPN10-15'!C1746="","",'JPN10-15'!C1746),IF($A$20=6, IF(WLTC!D1746="","", WLTC!D1746),IF($A$20=7, IF('New Cycle 1'!C1746="","", 'New Cycle 1'!C1746),IF($A$20=8, IF('New Cycle 2'!C1746="","", 'New Cycle 2'!C1746),IF($A$20=9, IF('New Cycle 3'!C1746="","", 'New Cycle 3'!C1746),"")))))))))</f>
        <v/>
      </c>
      <c r="S1746" s="32" t="str">
        <f>IF($A$20=1,IF(UDDS!E1746="","",UDDS!E1746),IF($A$20=2,IF('FTP-75'!E1746="","",'FTP-75'!E1746),IF($A$20=3, IF('US06'!E1746="","",'US06'!E1746),IF($A$20=4, IF(NEDC!D1746="","", NEDC!D1746),IF($A$20=5, IF('JPN10-15'!D1746="","",'JPN10-15'!D1746),IF($A$20=6, IF(WLTC!E1746="","", WLTC!E1746),IF($A$20=7, IF('New Cycle 1'!D1746="","", 'New Cycle 1'!D1746),IF($A$20=8, IF('New Cycle 2'!D1746="","", 'New Cycle 2'!D1746),IF($A$20=9, IF('New Cycle 3'!D1746="","", 'New Cycle 3'!D1746),"")))))))))</f>
        <v/>
      </c>
      <c r="T1746" s="32" t="str">
        <f>IF($A$20=1,IF(UDDS!F1746="","",UDDS!F1746),IF($A$20=2,IF('FTP-75'!F1746="","",'FTP-75'!F1746),IF($A$20=3, IF('US06'!F1746="","",'US06'!F1746),IF($A$20=4, IF(NEDC!E1746="","", NEDC!E1746),IF($A$20=5, IF('JPN10-15'!E1746="","",'JPN10-15'!E1746),IF($A$20=6, IF(WLTC!F1746="","", WLTC!F1746),IF($A$20=7, IF('New Cycle 1'!E1746="","", 'New Cycle 1'!E1746),IF($A$20=8, IF('New Cycle 2'!E1746="","", 'New Cycle 2'!E1746),IF($A$20=9, IF('New Cycle 3'!E1746="","", 'New Cycle 3'!E1746),"")))))))))</f>
        <v/>
      </c>
      <c r="U1746" s="32" t="str">
        <f>IF($A$20=1,IF(UDDS!G1746="","",UDDS!G1746),IF($A$20=2,IF('FTP-75'!G1746="","",'FTP-75'!G1746),IF($A$20=3, IF('US06'!G1746="","",'US06'!G1746),IF($A$20=4, IF(NEDC!F1746="","", NEDC!F1746),IF($A$20=5, IF('JPN10-15'!F1746="","",'JPN10-15'!F1746),IF($A$20=6, IF(WLTC!G1746="","", WLTC!G1746),IF($A$20=7, IF('New Cycle 1'!F1746="","", 'New Cycle 1'!F1746),IF($A$20=8, IF('New Cycle 2'!F1746="","", 'New Cycle 2'!F1746),IF($A$20=9, IF('New Cycle 3'!F1746="","", 'New Cycle 3'!F1746),"")))))))))</f>
        <v/>
      </c>
    </row>
    <row r="1747" spans="16:21" x14ac:dyDescent="0.25">
      <c r="P1747" s="8" t="str">
        <f>IF($A$20=1,IF(UDDS!A1747="","",UDDS!A1747),IF($A$20=2,IF('FTP-75'!A1747="","",'FTP-75'!A1747),IF($A$20=3, IF('US06'!A1747="","",'US06'!A1747),IF($A$20=4, IF(NEDC!A1747="","", NEDC!A1747),IF($A$20=5, IF('JPN10-15'!A1747="","",'JPN10-15'!A1747),IF($A$20=6, IF(WLTC!B1747="","", WLTC!B1747),IF($A$20=7, IF('New Cycle 1'!A1747="","", 'New Cycle 1'!A1747),IF($A$20=8, IF('New Cycle 2'!A1747="","", 'New Cycle 3'!A1747),IF($A$20=9, IF('New Cycle 3'!A1747="","", 'New Cycle 3'!A1747),"")))))))))</f>
        <v/>
      </c>
      <c r="Q1747" s="32" t="str">
        <f>IF($A$20=1,IF(UDDS!C1747="","",UDDS!C1747),IF($A$20=2,IF('FTP-75'!C1747="","",'FTP-75'!C1747),IF($A$20=3, IF('US06'!C1747="","",'US06'!C1747),IF($A$20=4, IF(NEDC!B1747="","", NEDC!B1747),IF($A$20=5, IF('JPN10-15'!B1747="","",'JPN10-15'!B1747),IF($A$20=6, IF(WLTC!C1747="","", WLTC!C1747),IF($A$20=7, IF('New Cycle 1'!B1747="","", 'New Cycle 1'!B1747),IF($A$20=8, IF('New Cycle 2'!B1747="","", 'New Cycle 2'!B1747),IF($A$20=9, IF('New Cycle 3'!B1747="","", 'New Cycle 3'!B1747),"")))))))))</f>
        <v/>
      </c>
      <c r="R1747" s="32" t="str">
        <f>IF($A$20=1,IF(UDDS!D1747="","",UDDS!D1747),IF($A$20=2,IF('FTP-75'!D1747="","",'FTP-75'!D1747),IF($A$20=3, IF('US06'!D1747="","",'US06'!D1747),IF($A$20=4, IF(NEDC!C1747="","", NEDC!C1747),IF($A$20=5, IF('JPN10-15'!C1747="","",'JPN10-15'!C1747),IF($A$20=6, IF(WLTC!D1747="","", WLTC!D1747),IF($A$20=7, IF('New Cycle 1'!C1747="","", 'New Cycle 1'!C1747),IF($A$20=8, IF('New Cycle 2'!C1747="","", 'New Cycle 2'!C1747),IF($A$20=9, IF('New Cycle 3'!C1747="","", 'New Cycle 3'!C1747),"")))))))))</f>
        <v/>
      </c>
      <c r="S1747" s="32" t="str">
        <f>IF($A$20=1,IF(UDDS!E1747="","",UDDS!E1747),IF($A$20=2,IF('FTP-75'!E1747="","",'FTP-75'!E1747),IF($A$20=3, IF('US06'!E1747="","",'US06'!E1747),IF($A$20=4, IF(NEDC!D1747="","", NEDC!D1747),IF($A$20=5, IF('JPN10-15'!D1747="","",'JPN10-15'!D1747),IF($A$20=6, IF(WLTC!E1747="","", WLTC!E1747),IF($A$20=7, IF('New Cycle 1'!D1747="","", 'New Cycle 1'!D1747),IF($A$20=8, IF('New Cycle 2'!D1747="","", 'New Cycle 2'!D1747),IF($A$20=9, IF('New Cycle 3'!D1747="","", 'New Cycle 3'!D1747),"")))))))))</f>
        <v/>
      </c>
      <c r="T1747" s="32" t="str">
        <f>IF($A$20=1,IF(UDDS!F1747="","",UDDS!F1747),IF($A$20=2,IF('FTP-75'!F1747="","",'FTP-75'!F1747),IF($A$20=3, IF('US06'!F1747="","",'US06'!F1747),IF($A$20=4, IF(NEDC!E1747="","", NEDC!E1747),IF($A$20=5, IF('JPN10-15'!E1747="","",'JPN10-15'!E1747),IF($A$20=6, IF(WLTC!F1747="","", WLTC!F1747),IF($A$20=7, IF('New Cycle 1'!E1747="","", 'New Cycle 1'!E1747),IF($A$20=8, IF('New Cycle 2'!E1747="","", 'New Cycle 2'!E1747),IF($A$20=9, IF('New Cycle 3'!E1747="","", 'New Cycle 3'!E1747),"")))))))))</f>
        <v/>
      </c>
      <c r="U1747" s="32" t="str">
        <f>IF($A$20=1,IF(UDDS!G1747="","",UDDS!G1747),IF($A$20=2,IF('FTP-75'!G1747="","",'FTP-75'!G1747),IF($A$20=3, IF('US06'!G1747="","",'US06'!G1747),IF($A$20=4, IF(NEDC!F1747="","", NEDC!F1747),IF($A$20=5, IF('JPN10-15'!F1747="","",'JPN10-15'!F1747),IF($A$20=6, IF(WLTC!G1747="","", WLTC!G1747),IF($A$20=7, IF('New Cycle 1'!F1747="","", 'New Cycle 1'!F1747),IF($A$20=8, IF('New Cycle 2'!F1747="","", 'New Cycle 2'!F1747),IF($A$20=9, IF('New Cycle 3'!F1747="","", 'New Cycle 3'!F1747),"")))))))))</f>
        <v/>
      </c>
    </row>
    <row r="1748" spans="16:21" x14ac:dyDescent="0.25">
      <c r="P1748" s="8" t="str">
        <f>IF($A$20=1,IF(UDDS!A1748="","",UDDS!A1748),IF($A$20=2,IF('FTP-75'!A1748="","",'FTP-75'!A1748),IF($A$20=3, IF('US06'!A1748="","",'US06'!A1748),IF($A$20=4, IF(NEDC!A1748="","", NEDC!A1748),IF($A$20=5, IF('JPN10-15'!A1748="","",'JPN10-15'!A1748),IF($A$20=6, IF(WLTC!B1748="","", WLTC!B1748),IF($A$20=7, IF('New Cycle 1'!A1748="","", 'New Cycle 1'!A1748),IF($A$20=8, IF('New Cycle 2'!A1748="","", 'New Cycle 3'!A1748),IF($A$20=9, IF('New Cycle 3'!A1748="","", 'New Cycle 3'!A1748),"")))))))))</f>
        <v/>
      </c>
      <c r="Q1748" s="32" t="str">
        <f>IF($A$20=1,IF(UDDS!C1748="","",UDDS!C1748),IF($A$20=2,IF('FTP-75'!C1748="","",'FTP-75'!C1748),IF($A$20=3, IF('US06'!C1748="","",'US06'!C1748),IF($A$20=4, IF(NEDC!B1748="","", NEDC!B1748),IF($A$20=5, IF('JPN10-15'!B1748="","",'JPN10-15'!B1748),IF($A$20=6, IF(WLTC!C1748="","", WLTC!C1748),IF($A$20=7, IF('New Cycle 1'!B1748="","", 'New Cycle 1'!B1748),IF($A$20=8, IF('New Cycle 2'!B1748="","", 'New Cycle 2'!B1748),IF($A$20=9, IF('New Cycle 3'!B1748="","", 'New Cycle 3'!B1748),"")))))))))</f>
        <v/>
      </c>
      <c r="R1748" s="32" t="str">
        <f>IF($A$20=1,IF(UDDS!D1748="","",UDDS!D1748),IF($A$20=2,IF('FTP-75'!D1748="","",'FTP-75'!D1748),IF($A$20=3, IF('US06'!D1748="","",'US06'!D1748),IF($A$20=4, IF(NEDC!C1748="","", NEDC!C1748),IF($A$20=5, IF('JPN10-15'!C1748="","",'JPN10-15'!C1748),IF($A$20=6, IF(WLTC!D1748="","", WLTC!D1748),IF($A$20=7, IF('New Cycle 1'!C1748="","", 'New Cycle 1'!C1748),IF($A$20=8, IF('New Cycle 2'!C1748="","", 'New Cycle 2'!C1748),IF($A$20=9, IF('New Cycle 3'!C1748="","", 'New Cycle 3'!C1748),"")))))))))</f>
        <v/>
      </c>
      <c r="S1748" s="32" t="str">
        <f>IF($A$20=1,IF(UDDS!E1748="","",UDDS!E1748),IF($A$20=2,IF('FTP-75'!E1748="","",'FTP-75'!E1748),IF($A$20=3, IF('US06'!E1748="","",'US06'!E1748),IF($A$20=4, IF(NEDC!D1748="","", NEDC!D1748),IF($A$20=5, IF('JPN10-15'!D1748="","",'JPN10-15'!D1748),IF($A$20=6, IF(WLTC!E1748="","", WLTC!E1748),IF($A$20=7, IF('New Cycle 1'!D1748="","", 'New Cycle 1'!D1748),IF($A$20=8, IF('New Cycle 2'!D1748="","", 'New Cycle 2'!D1748),IF($A$20=9, IF('New Cycle 3'!D1748="","", 'New Cycle 3'!D1748),"")))))))))</f>
        <v/>
      </c>
      <c r="T1748" s="32" t="str">
        <f>IF($A$20=1,IF(UDDS!F1748="","",UDDS!F1748),IF($A$20=2,IF('FTP-75'!F1748="","",'FTP-75'!F1748),IF($A$20=3, IF('US06'!F1748="","",'US06'!F1748),IF($A$20=4, IF(NEDC!E1748="","", NEDC!E1748),IF($A$20=5, IF('JPN10-15'!E1748="","",'JPN10-15'!E1748),IF($A$20=6, IF(WLTC!F1748="","", WLTC!F1748),IF($A$20=7, IF('New Cycle 1'!E1748="","", 'New Cycle 1'!E1748),IF($A$20=8, IF('New Cycle 2'!E1748="","", 'New Cycle 2'!E1748),IF($A$20=9, IF('New Cycle 3'!E1748="","", 'New Cycle 3'!E1748),"")))))))))</f>
        <v/>
      </c>
      <c r="U1748" s="32" t="str">
        <f>IF($A$20=1,IF(UDDS!G1748="","",UDDS!G1748),IF($A$20=2,IF('FTP-75'!G1748="","",'FTP-75'!G1748),IF($A$20=3, IF('US06'!G1748="","",'US06'!G1748),IF($A$20=4, IF(NEDC!F1748="","", NEDC!F1748),IF($A$20=5, IF('JPN10-15'!F1748="","",'JPN10-15'!F1748),IF($A$20=6, IF(WLTC!G1748="","", WLTC!G1748),IF($A$20=7, IF('New Cycle 1'!F1748="","", 'New Cycle 1'!F1748),IF($A$20=8, IF('New Cycle 2'!F1748="","", 'New Cycle 2'!F1748),IF($A$20=9, IF('New Cycle 3'!F1748="","", 'New Cycle 3'!F1748),"")))))))))</f>
        <v/>
      </c>
    </row>
    <row r="1749" spans="16:21" x14ac:dyDescent="0.25">
      <c r="P1749" s="8" t="str">
        <f>IF($A$20=1,IF(UDDS!A1749="","",UDDS!A1749),IF($A$20=2,IF('FTP-75'!A1749="","",'FTP-75'!A1749),IF($A$20=3, IF('US06'!A1749="","",'US06'!A1749),IF($A$20=4, IF(NEDC!A1749="","", NEDC!A1749),IF($A$20=5, IF('JPN10-15'!A1749="","",'JPN10-15'!A1749),IF($A$20=6, IF(WLTC!B1749="","", WLTC!B1749),IF($A$20=7, IF('New Cycle 1'!A1749="","", 'New Cycle 1'!A1749),IF($A$20=8, IF('New Cycle 2'!A1749="","", 'New Cycle 3'!A1749),IF($A$20=9, IF('New Cycle 3'!A1749="","", 'New Cycle 3'!A1749),"")))))))))</f>
        <v/>
      </c>
      <c r="Q1749" s="32" t="str">
        <f>IF($A$20=1,IF(UDDS!C1749="","",UDDS!C1749),IF($A$20=2,IF('FTP-75'!C1749="","",'FTP-75'!C1749),IF($A$20=3, IF('US06'!C1749="","",'US06'!C1749),IF($A$20=4, IF(NEDC!B1749="","", NEDC!B1749),IF($A$20=5, IF('JPN10-15'!B1749="","",'JPN10-15'!B1749),IF($A$20=6, IF(WLTC!C1749="","", WLTC!C1749),IF($A$20=7, IF('New Cycle 1'!B1749="","", 'New Cycle 1'!B1749),IF($A$20=8, IF('New Cycle 2'!B1749="","", 'New Cycle 2'!B1749),IF($A$20=9, IF('New Cycle 3'!B1749="","", 'New Cycle 3'!B1749),"")))))))))</f>
        <v/>
      </c>
      <c r="R1749" s="32" t="str">
        <f>IF($A$20=1,IF(UDDS!D1749="","",UDDS!D1749),IF($A$20=2,IF('FTP-75'!D1749="","",'FTP-75'!D1749),IF($A$20=3, IF('US06'!D1749="","",'US06'!D1749),IF($A$20=4, IF(NEDC!C1749="","", NEDC!C1749),IF($A$20=5, IF('JPN10-15'!C1749="","",'JPN10-15'!C1749),IF($A$20=6, IF(WLTC!D1749="","", WLTC!D1749),IF($A$20=7, IF('New Cycle 1'!C1749="","", 'New Cycle 1'!C1749),IF($A$20=8, IF('New Cycle 2'!C1749="","", 'New Cycle 2'!C1749),IF($A$20=9, IF('New Cycle 3'!C1749="","", 'New Cycle 3'!C1749),"")))))))))</f>
        <v/>
      </c>
      <c r="S1749" s="32" t="str">
        <f>IF($A$20=1,IF(UDDS!E1749="","",UDDS!E1749),IF($A$20=2,IF('FTP-75'!E1749="","",'FTP-75'!E1749),IF($A$20=3, IF('US06'!E1749="","",'US06'!E1749),IF($A$20=4, IF(NEDC!D1749="","", NEDC!D1749),IF($A$20=5, IF('JPN10-15'!D1749="","",'JPN10-15'!D1749),IF($A$20=6, IF(WLTC!E1749="","", WLTC!E1749),IF($A$20=7, IF('New Cycle 1'!D1749="","", 'New Cycle 1'!D1749),IF($A$20=8, IF('New Cycle 2'!D1749="","", 'New Cycle 2'!D1749),IF($A$20=9, IF('New Cycle 3'!D1749="","", 'New Cycle 3'!D1749),"")))))))))</f>
        <v/>
      </c>
      <c r="T1749" s="32" t="str">
        <f>IF($A$20=1,IF(UDDS!F1749="","",UDDS!F1749),IF($A$20=2,IF('FTP-75'!F1749="","",'FTP-75'!F1749),IF($A$20=3, IF('US06'!F1749="","",'US06'!F1749),IF($A$20=4, IF(NEDC!E1749="","", NEDC!E1749),IF($A$20=5, IF('JPN10-15'!E1749="","",'JPN10-15'!E1749),IF($A$20=6, IF(WLTC!F1749="","", WLTC!F1749),IF($A$20=7, IF('New Cycle 1'!E1749="","", 'New Cycle 1'!E1749),IF($A$20=8, IF('New Cycle 2'!E1749="","", 'New Cycle 2'!E1749),IF($A$20=9, IF('New Cycle 3'!E1749="","", 'New Cycle 3'!E1749),"")))))))))</f>
        <v/>
      </c>
      <c r="U1749" s="32" t="str">
        <f>IF($A$20=1,IF(UDDS!G1749="","",UDDS!G1749),IF($A$20=2,IF('FTP-75'!G1749="","",'FTP-75'!G1749),IF($A$20=3, IF('US06'!G1749="","",'US06'!G1749),IF($A$20=4, IF(NEDC!F1749="","", NEDC!F1749),IF($A$20=5, IF('JPN10-15'!F1749="","",'JPN10-15'!F1749),IF($A$20=6, IF(WLTC!G1749="","", WLTC!G1749),IF($A$20=7, IF('New Cycle 1'!F1749="","", 'New Cycle 1'!F1749),IF($A$20=8, IF('New Cycle 2'!F1749="","", 'New Cycle 2'!F1749),IF($A$20=9, IF('New Cycle 3'!F1749="","", 'New Cycle 3'!F1749),"")))))))))</f>
        <v/>
      </c>
    </row>
    <row r="1750" spans="16:21" x14ac:dyDescent="0.25">
      <c r="P1750" s="8" t="str">
        <f>IF($A$20=1,IF(UDDS!A1750="","",UDDS!A1750),IF($A$20=2,IF('FTP-75'!A1750="","",'FTP-75'!A1750),IF($A$20=3, IF('US06'!A1750="","",'US06'!A1750),IF($A$20=4, IF(NEDC!A1750="","", NEDC!A1750),IF($A$20=5, IF('JPN10-15'!A1750="","",'JPN10-15'!A1750),IF($A$20=6, IF(WLTC!B1750="","", WLTC!B1750),IF($A$20=7, IF('New Cycle 1'!A1750="","", 'New Cycle 1'!A1750),IF($A$20=8, IF('New Cycle 2'!A1750="","", 'New Cycle 3'!A1750),IF($A$20=9, IF('New Cycle 3'!A1750="","", 'New Cycle 3'!A1750),"")))))))))</f>
        <v/>
      </c>
      <c r="Q1750" s="32" t="str">
        <f>IF($A$20=1,IF(UDDS!C1750="","",UDDS!C1750),IF($A$20=2,IF('FTP-75'!C1750="","",'FTP-75'!C1750),IF($A$20=3, IF('US06'!C1750="","",'US06'!C1750),IF($A$20=4, IF(NEDC!B1750="","", NEDC!B1750),IF($A$20=5, IF('JPN10-15'!B1750="","",'JPN10-15'!B1750),IF($A$20=6, IF(WLTC!C1750="","", WLTC!C1750),IF($A$20=7, IF('New Cycle 1'!B1750="","", 'New Cycle 1'!B1750),IF($A$20=8, IF('New Cycle 2'!B1750="","", 'New Cycle 2'!B1750),IF($A$20=9, IF('New Cycle 3'!B1750="","", 'New Cycle 3'!B1750),"")))))))))</f>
        <v/>
      </c>
      <c r="R1750" s="32" t="str">
        <f>IF($A$20=1,IF(UDDS!D1750="","",UDDS!D1750),IF($A$20=2,IF('FTP-75'!D1750="","",'FTP-75'!D1750),IF($A$20=3, IF('US06'!D1750="","",'US06'!D1750),IF($A$20=4, IF(NEDC!C1750="","", NEDC!C1750),IF($A$20=5, IF('JPN10-15'!C1750="","",'JPN10-15'!C1750),IF($A$20=6, IF(WLTC!D1750="","", WLTC!D1750),IF($A$20=7, IF('New Cycle 1'!C1750="","", 'New Cycle 1'!C1750),IF($A$20=8, IF('New Cycle 2'!C1750="","", 'New Cycle 2'!C1750),IF($A$20=9, IF('New Cycle 3'!C1750="","", 'New Cycle 3'!C1750),"")))))))))</f>
        <v/>
      </c>
      <c r="S1750" s="32" t="str">
        <f>IF($A$20=1,IF(UDDS!E1750="","",UDDS!E1750),IF($A$20=2,IF('FTP-75'!E1750="","",'FTP-75'!E1750),IF($A$20=3, IF('US06'!E1750="","",'US06'!E1750),IF($A$20=4, IF(NEDC!D1750="","", NEDC!D1750),IF($A$20=5, IF('JPN10-15'!D1750="","",'JPN10-15'!D1750),IF($A$20=6, IF(WLTC!E1750="","", WLTC!E1750),IF($A$20=7, IF('New Cycle 1'!D1750="","", 'New Cycle 1'!D1750),IF($A$20=8, IF('New Cycle 2'!D1750="","", 'New Cycle 2'!D1750),IF($A$20=9, IF('New Cycle 3'!D1750="","", 'New Cycle 3'!D1750),"")))))))))</f>
        <v/>
      </c>
      <c r="T1750" s="32" t="str">
        <f>IF($A$20=1,IF(UDDS!F1750="","",UDDS!F1750),IF($A$20=2,IF('FTP-75'!F1750="","",'FTP-75'!F1750),IF($A$20=3, IF('US06'!F1750="","",'US06'!F1750),IF($A$20=4, IF(NEDC!E1750="","", NEDC!E1750),IF($A$20=5, IF('JPN10-15'!E1750="","",'JPN10-15'!E1750),IF($A$20=6, IF(WLTC!F1750="","", WLTC!F1750),IF($A$20=7, IF('New Cycle 1'!E1750="","", 'New Cycle 1'!E1750),IF($A$20=8, IF('New Cycle 2'!E1750="","", 'New Cycle 2'!E1750),IF($A$20=9, IF('New Cycle 3'!E1750="","", 'New Cycle 3'!E1750),"")))))))))</f>
        <v/>
      </c>
      <c r="U1750" s="32" t="str">
        <f>IF($A$20=1,IF(UDDS!G1750="","",UDDS!G1750),IF($A$20=2,IF('FTP-75'!G1750="","",'FTP-75'!G1750),IF($A$20=3, IF('US06'!G1750="","",'US06'!G1750),IF($A$20=4, IF(NEDC!F1750="","", NEDC!F1750),IF($A$20=5, IF('JPN10-15'!F1750="","",'JPN10-15'!F1750),IF($A$20=6, IF(WLTC!G1750="","", WLTC!G1750),IF($A$20=7, IF('New Cycle 1'!F1750="","", 'New Cycle 1'!F1750),IF($A$20=8, IF('New Cycle 2'!F1750="","", 'New Cycle 2'!F1750),IF($A$20=9, IF('New Cycle 3'!F1750="","", 'New Cycle 3'!F1750),"")))))))))</f>
        <v/>
      </c>
    </row>
    <row r="1751" spans="16:21" x14ac:dyDescent="0.25">
      <c r="P1751" s="8" t="str">
        <f>IF($A$20=1,IF(UDDS!A1751="","",UDDS!A1751),IF($A$20=2,IF('FTP-75'!A1751="","",'FTP-75'!A1751),IF($A$20=3, IF('US06'!A1751="","",'US06'!A1751),IF($A$20=4, IF(NEDC!A1751="","", NEDC!A1751),IF($A$20=5, IF('JPN10-15'!A1751="","",'JPN10-15'!A1751),IF($A$20=6, IF(WLTC!B1751="","", WLTC!B1751),IF($A$20=7, IF('New Cycle 1'!A1751="","", 'New Cycle 1'!A1751),IF($A$20=8, IF('New Cycle 2'!A1751="","", 'New Cycle 3'!A1751),IF($A$20=9, IF('New Cycle 3'!A1751="","", 'New Cycle 3'!A1751),"")))))))))</f>
        <v/>
      </c>
      <c r="Q1751" s="32" t="str">
        <f>IF($A$20=1,IF(UDDS!C1751="","",UDDS!C1751),IF($A$20=2,IF('FTP-75'!C1751="","",'FTP-75'!C1751),IF($A$20=3, IF('US06'!C1751="","",'US06'!C1751),IF($A$20=4, IF(NEDC!B1751="","", NEDC!B1751),IF($A$20=5, IF('JPN10-15'!B1751="","",'JPN10-15'!B1751),IF($A$20=6, IF(WLTC!C1751="","", WLTC!C1751),IF($A$20=7, IF('New Cycle 1'!B1751="","", 'New Cycle 1'!B1751),IF($A$20=8, IF('New Cycle 2'!B1751="","", 'New Cycle 2'!B1751),IF($A$20=9, IF('New Cycle 3'!B1751="","", 'New Cycle 3'!B1751),"")))))))))</f>
        <v/>
      </c>
      <c r="R1751" s="32" t="str">
        <f>IF($A$20=1,IF(UDDS!D1751="","",UDDS!D1751),IF($A$20=2,IF('FTP-75'!D1751="","",'FTP-75'!D1751),IF($A$20=3, IF('US06'!D1751="","",'US06'!D1751),IF($A$20=4, IF(NEDC!C1751="","", NEDC!C1751),IF($A$20=5, IF('JPN10-15'!C1751="","",'JPN10-15'!C1751),IF($A$20=6, IF(WLTC!D1751="","", WLTC!D1751),IF($A$20=7, IF('New Cycle 1'!C1751="","", 'New Cycle 1'!C1751),IF($A$20=8, IF('New Cycle 2'!C1751="","", 'New Cycle 2'!C1751),IF($A$20=9, IF('New Cycle 3'!C1751="","", 'New Cycle 3'!C1751),"")))))))))</f>
        <v/>
      </c>
      <c r="S1751" s="32" t="str">
        <f>IF($A$20=1,IF(UDDS!E1751="","",UDDS!E1751),IF($A$20=2,IF('FTP-75'!E1751="","",'FTP-75'!E1751),IF($A$20=3, IF('US06'!E1751="","",'US06'!E1751),IF($A$20=4, IF(NEDC!D1751="","", NEDC!D1751),IF($A$20=5, IF('JPN10-15'!D1751="","",'JPN10-15'!D1751),IF($A$20=6, IF(WLTC!E1751="","", WLTC!E1751),IF($A$20=7, IF('New Cycle 1'!D1751="","", 'New Cycle 1'!D1751),IF($A$20=8, IF('New Cycle 2'!D1751="","", 'New Cycle 2'!D1751),IF($A$20=9, IF('New Cycle 3'!D1751="","", 'New Cycle 3'!D1751),"")))))))))</f>
        <v/>
      </c>
      <c r="T1751" s="32" t="str">
        <f>IF($A$20=1,IF(UDDS!F1751="","",UDDS!F1751),IF($A$20=2,IF('FTP-75'!F1751="","",'FTP-75'!F1751),IF($A$20=3, IF('US06'!F1751="","",'US06'!F1751),IF($A$20=4, IF(NEDC!E1751="","", NEDC!E1751),IF($A$20=5, IF('JPN10-15'!E1751="","",'JPN10-15'!E1751),IF($A$20=6, IF(WLTC!F1751="","", WLTC!F1751),IF($A$20=7, IF('New Cycle 1'!E1751="","", 'New Cycle 1'!E1751),IF($A$20=8, IF('New Cycle 2'!E1751="","", 'New Cycle 2'!E1751),IF($A$20=9, IF('New Cycle 3'!E1751="","", 'New Cycle 3'!E1751),"")))))))))</f>
        <v/>
      </c>
      <c r="U1751" s="32" t="str">
        <f>IF($A$20=1,IF(UDDS!G1751="","",UDDS!G1751),IF($A$20=2,IF('FTP-75'!G1751="","",'FTP-75'!G1751),IF($A$20=3, IF('US06'!G1751="","",'US06'!G1751),IF($A$20=4, IF(NEDC!F1751="","", NEDC!F1751),IF($A$20=5, IF('JPN10-15'!F1751="","",'JPN10-15'!F1751),IF($A$20=6, IF(WLTC!G1751="","", WLTC!G1751),IF($A$20=7, IF('New Cycle 1'!F1751="","", 'New Cycle 1'!F1751),IF($A$20=8, IF('New Cycle 2'!F1751="","", 'New Cycle 2'!F1751),IF($A$20=9, IF('New Cycle 3'!F1751="","", 'New Cycle 3'!F1751),"")))))))))</f>
        <v/>
      </c>
    </row>
    <row r="1752" spans="16:21" x14ac:dyDescent="0.25">
      <c r="P1752" s="8" t="str">
        <f>IF($A$20=1,IF(UDDS!A1752="","",UDDS!A1752),IF($A$20=2,IF('FTP-75'!A1752="","",'FTP-75'!A1752),IF($A$20=3, IF('US06'!A1752="","",'US06'!A1752),IF($A$20=4, IF(NEDC!A1752="","", NEDC!A1752),IF($A$20=5, IF('JPN10-15'!A1752="","",'JPN10-15'!A1752),IF($A$20=6, IF(WLTC!B1752="","", WLTC!B1752),IF($A$20=7, IF('New Cycle 1'!A1752="","", 'New Cycle 1'!A1752),IF($A$20=8, IF('New Cycle 2'!A1752="","", 'New Cycle 3'!A1752),IF($A$20=9, IF('New Cycle 3'!A1752="","", 'New Cycle 3'!A1752),"")))))))))</f>
        <v/>
      </c>
      <c r="Q1752" s="32" t="str">
        <f>IF($A$20=1,IF(UDDS!C1752="","",UDDS!C1752),IF($A$20=2,IF('FTP-75'!C1752="","",'FTP-75'!C1752),IF($A$20=3, IF('US06'!C1752="","",'US06'!C1752),IF($A$20=4, IF(NEDC!B1752="","", NEDC!B1752),IF($A$20=5, IF('JPN10-15'!B1752="","",'JPN10-15'!B1752),IF($A$20=6, IF(WLTC!C1752="","", WLTC!C1752),IF($A$20=7, IF('New Cycle 1'!B1752="","", 'New Cycle 1'!B1752),IF($A$20=8, IF('New Cycle 2'!B1752="","", 'New Cycle 2'!B1752),IF($A$20=9, IF('New Cycle 3'!B1752="","", 'New Cycle 3'!B1752),"")))))))))</f>
        <v/>
      </c>
      <c r="R1752" s="32" t="str">
        <f>IF($A$20=1,IF(UDDS!D1752="","",UDDS!D1752),IF($A$20=2,IF('FTP-75'!D1752="","",'FTP-75'!D1752),IF($A$20=3, IF('US06'!D1752="","",'US06'!D1752),IF($A$20=4, IF(NEDC!C1752="","", NEDC!C1752),IF($A$20=5, IF('JPN10-15'!C1752="","",'JPN10-15'!C1752),IF($A$20=6, IF(WLTC!D1752="","", WLTC!D1752),IF($A$20=7, IF('New Cycle 1'!C1752="","", 'New Cycle 1'!C1752),IF($A$20=8, IF('New Cycle 2'!C1752="","", 'New Cycle 2'!C1752),IF($A$20=9, IF('New Cycle 3'!C1752="","", 'New Cycle 3'!C1752),"")))))))))</f>
        <v/>
      </c>
      <c r="S1752" s="32" t="str">
        <f>IF($A$20=1,IF(UDDS!E1752="","",UDDS!E1752),IF($A$20=2,IF('FTP-75'!E1752="","",'FTP-75'!E1752),IF($A$20=3, IF('US06'!E1752="","",'US06'!E1752),IF($A$20=4, IF(NEDC!D1752="","", NEDC!D1752),IF($A$20=5, IF('JPN10-15'!D1752="","",'JPN10-15'!D1752),IF($A$20=6, IF(WLTC!E1752="","", WLTC!E1752),IF($A$20=7, IF('New Cycle 1'!D1752="","", 'New Cycle 1'!D1752),IF($A$20=8, IF('New Cycle 2'!D1752="","", 'New Cycle 2'!D1752),IF($A$20=9, IF('New Cycle 3'!D1752="","", 'New Cycle 3'!D1752),"")))))))))</f>
        <v/>
      </c>
      <c r="T1752" s="32" t="str">
        <f>IF($A$20=1,IF(UDDS!F1752="","",UDDS!F1752),IF($A$20=2,IF('FTP-75'!F1752="","",'FTP-75'!F1752),IF($A$20=3, IF('US06'!F1752="","",'US06'!F1752),IF($A$20=4, IF(NEDC!E1752="","", NEDC!E1752),IF($A$20=5, IF('JPN10-15'!E1752="","",'JPN10-15'!E1752),IF($A$20=6, IF(WLTC!F1752="","", WLTC!F1752),IF($A$20=7, IF('New Cycle 1'!E1752="","", 'New Cycle 1'!E1752),IF($A$20=8, IF('New Cycle 2'!E1752="","", 'New Cycle 2'!E1752),IF($A$20=9, IF('New Cycle 3'!E1752="","", 'New Cycle 3'!E1752),"")))))))))</f>
        <v/>
      </c>
      <c r="U1752" s="32" t="str">
        <f>IF($A$20=1,IF(UDDS!G1752="","",UDDS!G1752),IF($A$20=2,IF('FTP-75'!G1752="","",'FTP-75'!G1752),IF($A$20=3, IF('US06'!G1752="","",'US06'!G1752),IF($A$20=4, IF(NEDC!F1752="","", NEDC!F1752),IF($A$20=5, IF('JPN10-15'!F1752="","",'JPN10-15'!F1752),IF($A$20=6, IF(WLTC!G1752="","", WLTC!G1752),IF($A$20=7, IF('New Cycle 1'!F1752="","", 'New Cycle 1'!F1752),IF($A$20=8, IF('New Cycle 2'!F1752="","", 'New Cycle 2'!F1752),IF($A$20=9, IF('New Cycle 3'!F1752="","", 'New Cycle 3'!F1752),"")))))))))</f>
        <v/>
      </c>
    </row>
    <row r="1753" spans="16:21" x14ac:dyDescent="0.25">
      <c r="P1753" s="8" t="str">
        <f>IF($A$20=1,IF(UDDS!A1753="","",UDDS!A1753),IF($A$20=2,IF('FTP-75'!A1753="","",'FTP-75'!A1753),IF($A$20=3, IF('US06'!A1753="","",'US06'!A1753),IF($A$20=4, IF(NEDC!A1753="","", NEDC!A1753),IF($A$20=5, IF('JPN10-15'!A1753="","",'JPN10-15'!A1753),IF($A$20=6, IF(WLTC!B1753="","", WLTC!B1753),IF($A$20=7, IF('New Cycle 1'!A1753="","", 'New Cycle 1'!A1753),IF($A$20=8, IF('New Cycle 2'!A1753="","", 'New Cycle 3'!A1753),IF($A$20=9, IF('New Cycle 3'!A1753="","", 'New Cycle 3'!A1753),"")))))))))</f>
        <v/>
      </c>
      <c r="Q1753" s="32" t="str">
        <f>IF($A$20=1,IF(UDDS!C1753="","",UDDS!C1753),IF($A$20=2,IF('FTP-75'!C1753="","",'FTP-75'!C1753),IF($A$20=3, IF('US06'!C1753="","",'US06'!C1753),IF($A$20=4, IF(NEDC!B1753="","", NEDC!B1753),IF($A$20=5, IF('JPN10-15'!B1753="","",'JPN10-15'!B1753),IF($A$20=6, IF(WLTC!C1753="","", WLTC!C1753),IF($A$20=7, IF('New Cycle 1'!B1753="","", 'New Cycle 1'!B1753),IF($A$20=8, IF('New Cycle 2'!B1753="","", 'New Cycle 2'!B1753),IF($A$20=9, IF('New Cycle 3'!B1753="","", 'New Cycle 3'!B1753),"")))))))))</f>
        <v/>
      </c>
      <c r="R1753" s="32" t="str">
        <f>IF($A$20=1,IF(UDDS!D1753="","",UDDS!D1753),IF($A$20=2,IF('FTP-75'!D1753="","",'FTP-75'!D1753),IF($A$20=3, IF('US06'!D1753="","",'US06'!D1753),IF($A$20=4, IF(NEDC!C1753="","", NEDC!C1753),IF($A$20=5, IF('JPN10-15'!C1753="","",'JPN10-15'!C1753),IF($A$20=6, IF(WLTC!D1753="","", WLTC!D1753),IF($A$20=7, IF('New Cycle 1'!C1753="","", 'New Cycle 1'!C1753),IF($A$20=8, IF('New Cycle 2'!C1753="","", 'New Cycle 2'!C1753),IF($A$20=9, IF('New Cycle 3'!C1753="","", 'New Cycle 3'!C1753),"")))))))))</f>
        <v/>
      </c>
      <c r="S1753" s="32" t="str">
        <f>IF($A$20=1,IF(UDDS!E1753="","",UDDS!E1753),IF($A$20=2,IF('FTP-75'!E1753="","",'FTP-75'!E1753),IF($A$20=3, IF('US06'!E1753="","",'US06'!E1753),IF($A$20=4, IF(NEDC!D1753="","", NEDC!D1753),IF($A$20=5, IF('JPN10-15'!D1753="","",'JPN10-15'!D1753),IF($A$20=6, IF(WLTC!E1753="","", WLTC!E1753),IF($A$20=7, IF('New Cycle 1'!D1753="","", 'New Cycle 1'!D1753),IF($A$20=8, IF('New Cycle 2'!D1753="","", 'New Cycle 2'!D1753),IF($A$20=9, IF('New Cycle 3'!D1753="","", 'New Cycle 3'!D1753),"")))))))))</f>
        <v/>
      </c>
      <c r="T1753" s="32" t="str">
        <f>IF($A$20=1,IF(UDDS!F1753="","",UDDS!F1753),IF($A$20=2,IF('FTP-75'!F1753="","",'FTP-75'!F1753),IF($A$20=3, IF('US06'!F1753="","",'US06'!F1753),IF($A$20=4, IF(NEDC!E1753="","", NEDC!E1753),IF($A$20=5, IF('JPN10-15'!E1753="","",'JPN10-15'!E1753),IF($A$20=6, IF(WLTC!F1753="","", WLTC!F1753),IF($A$20=7, IF('New Cycle 1'!E1753="","", 'New Cycle 1'!E1753),IF($A$20=8, IF('New Cycle 2'!E1753="","", 'New Cycle 2'!E1753),IF($A$20=9, IF('New Cycle 3'!E1753="","", 'New Cycle 3'!E1753),"")))))))))</f>
        <v/>
      </c>
      <c r="U1753" s="32" t="str">
        <f>IF($A$20=1,IF(UDDS!G1753="","",UDDS!G1753),IF($A$20=2,IF('FTP-75'!G1753="","",'FTP-75'!G1753),IF($A$20=3, IF('US06'!G1753="","",'US06'!G1753),IF($A$20=4, IF(NEDC!F1753="","", NEDC!F1753),IF($A$20=5, IF('JPN10-15'!F1753="","",'JPN10-15'!F1753),IF($A$20=6, IF(WLTC!G1753="","", WLTC!G1753),IF($A$20=7, IF('New Cycle 1'!F1753="","", 'New Cycle 1'!F1753),IF($A$20=8, IF('New Cycle 2'!F1753="","", 'New Cycle 2'!F1753),IF($A$20=9, IF('New Cycle 3'!F1753="","", 'New Cycle 3'!F1753),"")))))))))</f>
        <v/>
      </c>
    </row>
    <row r="1754" spans="16:21" x14ac:dyDescent="0.25">
      <c r="P1754" s="8" t="str">
        <f>IF($A$20=1,IF(UDDS!A1754="","",UDDS!A1754),IF($A$20=2,IF('FTP-75'!A1754="","",'FTP-75'!A1754),IF($A$20=3, IF('US06'!A1754="","",'US06'!A1754),IF($A$20=4, IF(NEDC!A1754="","", NEDC!A1754),IF($A$20=5, IF('JPN10-15'!A1754="","",'JPN10-15'!A1754),IF($A$20=6, IF(WLTC!B1754="","", WLTC!B1754),IF($A$20=7, IF('New Cycle 1'!A1754="","", 'New Cycle 1'!A1754),IF($A$20=8, IF('New Cycle 2'!A1754="","", 'New Cycle 3'!A1754),IF($A$20=9, IF('New Cycle 3'!A1754="","", 'New Cycle 3'!A1754),"")))))))))</f>
        <v/>
      </c>
      <c r="Q1754" s="32" t="str">
        <f>IF($A$20=1,IF(UDDS!C1754="","",UDDS!C1754),IF($A$20=2,IF('FTP-75'!C1754="","",'FTP-75'!C1754),IF($A$20=3, IF('US06'!C1754="","",'US06'!C1754),IF($A$20=4, IF(NEDC!B1754="","", NEDC!B1754),IF($A$20=5, IF('JPN10-15'!B1754="","",'JPN10-15'!B1754),IF($A$20=6, IF(WLTC!C1754="","", WLTC!C1754),IF($A$20=7, IF('New Cycle 1'!B1754="","", 'New Cycle 1'!B1754),IF($A$20=8, IF('New Cycle 2'!B1754="","", 'New Cycle 2'!B1754),IF($A$20=9, IF('New Cycle 3'!B1754="","", 'New Cycle 3'!B1754),"")))))))))</f>
        <v/>
      </c>
      <c r="R1754" s="32" t="str">
        <f>IF($A$20=1,IF(UDDS!D1754="","",UDDS!D1754),IF($A$20=2,IF('FTP-75'!D1754="","",'FTP-75'!D1754),IF($A$20=3, IF('US06'!D1754="","",'US06'!D1754),IF($A$20=4, IF(NEDC!C1754="","", NEDC!C1754),IF($A$20=5, IF('JPN10-15'!C1754="","",'JPN10-15'!C1754),IF($A$20=6, IF(WLTC!D1754="","", WLTC!D1754),IF($A$20=7, IF('New Cycle 1'!C1754="","", 'New Cycle 1'!C1754),IF($A$20=8, IF('New Cycle 2'!C1754="","", 'New Cycle 2'!C1754),IF($A$20=9, IF('New Cycle 3'!C1754="","", 'New Cycle 3'!C1754),"")))))))))</f>
        <v/>
      </c>
      <c r="S1754" s="32" t="str">
        <f>IF($A$20=1,IF(UDDS!E1754="","",UDDS!E1754),IF($A$20=2,IF('FTP-75'!E1754="","",'FTP-75'!E1754),IF($A$20=3, IF('US06'!E1754="","",'US06'!E1754),IF($A$20=4, IF(NEDC!D1754="","", NEDC!D1754),IF($A$20=5, IF('JPN10-15'!D1754="","",'JPN10-15'!D1754),IF($A$20=6, IF(WLTC!E1754="","", WLTC!E1754),IF($A$20=7, IF('New Cycle 1'!D1754="","", 'New Cycle 1'!D1754),IF($A$20=8, IF('New Cycle 2'!D1754="","", 'New Cycle 2'!D1754),IF($A$20=9, IF('New Cycle 3'!D1754="","", 'New Cycle 3'!D1754),"")))))))))</f>
        <v/>
      </c>
      <c r="T1754" s="32" t="str">
        <f>IF($A$20=1,IF(UDDS!F1754="","",UDDS!F1754),IF($A$20=2,IF('FTP-75'!F1754="","",'FTP-75'!F1754),IF($A$20=3, IF('US06'!F1754="","",'US06'!F1754),IF($A$20=4, IF(NEDC!E1754="","", NEDC!E1754),IF($A$20=5, IF('JPN10-15'!E1754="","",'JPN10-15'!E1754),IF($A$20=6, IF(WLTC!F1754="","", WLTC!F1754),IF($A$20=7, IF('New Cycle 1'!E1754="","", 'New Cycle 1'!E1754),IF($A$20=8, IF('New Cycle 2'!E1754="","", 'New Cycle 2'!E1754),IF($A$20=9, IF('New Cycle 3'!E1754="","", 'New Cycle 3'!E1754),"")))))))))</f>
        <v/>
      </c>
      <c r="U1754" s="32" t="str">
        <f>IF($A$20=1,IF(UDDS!G1754="","",UDDS!G1754),IF($A$20=2,IF('FTP-75'!G1754="","",'FTP-75'!G1754),IF($A$20=3, IF('US06'!G1754="","",'US06'!G1754),IF($A$20=4, IF(NEDC!F1754="","", NEDC!F1754),IF($A$20=5, IF('JPN10-15'!F1754="","",'JPN10-15'!F1754),IF($A$20=6, IF(WLTC!G1754="","", WLTC!G1754),IF($A$20=7, IF('New Cycle 1'!F1754="","", 'New Cycle 1'!F1754),IF($A$20=8, IF('New Cycle 2'!F1754="","", 'New Cycle 2'!F1754),IF($A$20=9, IF('New Cycle 3'!F1754="","", 'New Cycle 3'!F1754),"")))))))))</f>
        <v/>
      </c>
    </row>
    <row r="1755" spans="16:21" x14ac:dyDescent="0.25">
      <c r="P1755" s="8" t="str">
        <f>IF($A$20=1,IF(UDDS!A1755="","",UDDS!A1755),IF($A$20=2,IF('FTP-75'!A1755="","",'FTP-75'!A1755),IF($A$20=3, IF('US06'!A1755="","",'US06'!A1755),IF($A$20=4, IF(NEDC!A1755="","", NEDC!A1755),IF($A$20=5, IF('JPN10-15'!A1755="","",'JPN10-15'!A1755),IF($A$20=6, IF(WLTC!B1755="","", WLTC!B1755),IF($A$20=7, IF('New Cycle 1'!A1755="","", 'New Cycle 1'!A1755),IF($A$20=8, IF('New Cycle 2'!A1755="","", 'New Cycle 3'!A1755),IF($A$20=9, IF('New Cycle 3'!A1755="","", 'New Cycle 3'!A1755),"")))))))))</f>
        <v/>
      </c>
      <c r="Q1755" s="32" t="str">
        <f>IF($A$20=1,IF(UDDS!C1755="","",UDDS!C1755),IF($A$20=2,IF('FTP-75'!C1755="","",'FTP-75'!C1755),IF($A$20=3, IF('US06'!C1755="","",'US06'!C1755),IF($A$20=4, IF(NEDC!B1755="","", NEDC!B1755),IF($A$20=5, IF('JPN10-15'!B1755="","",'JPN10-15'!B1755),IF($A$20=6, IF(WLTC!C1755="","", WLTC!C1755),IF($A$20=7, IF('New Cycle 1'!B1755="","", 'New Cycle 1'!B1755),IF($A$20=8, IF('New Cycle 2'!B1755="","", 'New Cycle 2'!B1755),IF($A$20=9, IF('New Cycle 3'!B1755="","", 'New Cycle 3'!B1755),"")))))))))</f>
        <v/>
      </c>
      <c r="R1755" s="32" t="str">
        <f>IF($A$20=1,IF(UDDS!D1755="","",UDDS!D1755),IF($A$20=2,IF('FTP-75'!D1755="","",'FTP-75'!D1755),IF($A$20=3, IF('US06'!D1755="","",'US06'!D1755),IF($A$20=4, IF(NEDC!C1755="","", NEDC!C1755),IF($A$20=5, IF('JPN10-15'!C1755="","",'JPN10-15'!C1755),IF($A$20=6, IF(WLTC!D1755="","", WLTC!D1755),IF($A$20=7, IF('New Cycle 1'!C1755="","", 'New Cycle 1'!C1755),IF($A$20=8, IF('New Cycle 2'!C1755="","", 'New Cycle 2'!C1755),IF($A$20=9, IF('New Cycle 3'!C1755="","", 'New Cycle 3'!C1755),"")))))))))</f>
        <v/>
      </c>
      <c r="S1755" s="32" t="str">
        <f>IF($A$20=1,IF(UDDS!E1755="","",UDDS!E1755),IF($A$20=2,IF('FTP-75'!E1755="","",'FTP-75'!E1755),IF($A$20=3, IF('US06'!E1755="","",'US06'!E1755),IF($A$20=4, IF(NEDC!D1755="","", NEDC!D1755),IF($A$20=5, IF('JPN10-15'!D1755="","",'JPN10-15'!D1755),IF($A$20=6, IF(WLTC!E1755="","", WLTC!E1755),IF($A$20=7, IF('New Cycle 1'!D1755="","", 'New Cycle 1'!D1755),IF($A$20=8, IF('New Cycle 2'!D1755="","", 'New Cycle 2'!D1755),IF($A$20=9, IF('New Cycle 3'!D1755="","", 'New Cycle 3'!D1755),"")))))))))</f>
        <v/>
      </c>
      <c r="T1755" s="32" t="str">
        <f>IF($A$20=1,IF(UDDS!F1755="","",UDDS!F1755),IF($A$20=2,IF('FTP-75'!F1755="","",'FTP-75'!F1755),IF($A$20=3, IF('US06'!F1755="","",'US06'!F1755),IF($A$20=4, IF(NEDC!E1755="","", NEDC!E1755),IF($A$20=5, IF('JPN10-15'!E1755="","",'JPN10-15'!E1755),IF($A$20=6, IF(WLTC!F1755="","", WLTC!F1755),IF($A$20=7, IF('New Cycle 1'!E1755="","", 'New Cycle 1'!E1755),IF($A$20=8, IF('New Cycle 2'!E1755="","", 'New Cycle 2'!E1755),IF($A$20=9, IF('New Cycle 3'!E1755="","", 'New Cycle 3'!E1755),"")))))))))</f>
        <v/>
      </c>
      <c r="U1755" s="32" t="str">
        <f>IF($A$20=1,IF(UDDS!G1755="","",UDDS!G1755),IF($A$20=2,IF('FTP-75'!G1755="","",'FTP-75'!G1755),IF($A$20=3, IF('US06'!G1755="","",'US06'!G1755),IF($A$20=4, IF(NEDC!F1755="","", NEDC!F1755),IF($A$20=5, IF('JPN10-15'!F1755="","",'JPN10-15'!F1755),IF($A$20=6, IF(WLTC!G1755="","", WLTC!G1755),IF($A$20=7, IF('New Cycle 1'!F1755="","", 'New Cycle 1'!F1755),IF($A$20=8, IF('New Cycle 2'!F1755="","", 'New Cycle 2'!F1755),IF($A$20=9, IF('New Cycle 3'!F1755="","", 'New Cycle 3'!F1755),"")))))))))</f>
        <v/>
      </c>
    </row>
    <row r="1756" spans="16:21" x14ac:dyDescent="0.25">
      <c r="P1756" s="8" t="str">
        <f>IF($A$20=1,IF(UDDS!A1756="","",UDDS!A1756),IF($A$20=2,IF('FTP-75'!A1756="","",'FTP-75'!A1756),IF($A$20=3, IF('US06'!A1756="","",'US06'!A1756),IF($A$20=4, IF(NEDC!A1756="","", NEDC!A1756),IF($A$20=5, IF('JPN10-15'!A1756="","",'JPN10-15'!A1756),IF($A$20=6, IF(WLTC!B1756="","", WLTC!B1756),IF($A$20=7, IF('New Cycle 1'!A1756="","", 'New Cycle 1'!A1756),IF($A$20=8, IF('New Cycle 2'!A1756="","", 'New Cycle 3'!A1756),IF($A$20=9, IF('New Cycle 3'!A1756="","", 'New Cycle 3'!A1756),"")))))))))</f>
        <v/>
      </c>
      <c r="Q1756" s="32" t="str">
        <f>IF($A$20=1,IF(UDDS!C1756="","",UDDS!C1756),IF($A$20=2,IF('FTP-75'!C1756="","",'FTP-75'!C1756),IF($A$20=3, IF('US06'!C1756="","",'US06'!C1756),IF($A$20=4, IF(NEDC!B1756="","", NEDC!B1756),IF($A$20=5, IF('JPN10-15'!B1756="","",'JPN10-15'!B1756),IF($A$20=6, IF(WLTC!C1756="","", WLTC!C1756),IF($A$20=7, IF('New Cycle 1'!B1756="","", 'New Cycle 1'!B1756),IF($A$20=8, IF('New Cycle 2'!B1756="","", 'New Cycle 2'!B1756),IF($A$20=9, IF('New Cycle 3'!B1756="","", 'New Cycle 3'!B1756),"")))))))))</f>
        <v/>
      </c>
      <c r="R1756" s="32" t="str">
        <f>IF($A$20=1,IF(UDDS!D1756="","",UDDS!D1756),IF($A$20=2,IF('FTP-75'!D1756="","",'FTP-75'!D1756),IF($A$20=3, IF('US06'!D1756="","",'US06'!D1756),IF($A$20=4, IF(NEDC!C1756="","", NEDC!C1756),IF($A$20=5, IF('JPN10-15'!C1756="","",'JPN10-15'!C1756),IF($A$20=6, IF(WLTC!D1756="","", WLTC!D1756),IF($A$20=7, IF('New Cycle 1'!C1756="","", 'New Cycle 1'!C1756),IF($A$20=8, IF('New Cycle 2'!C1756="","", 'New Cycle 2'!C1756),IF($A$20=9, IF('New Cycle 3'!C1756="","", 'New Cycle 3'!C1756),"")))))))))</f>
        <v/>
      </c>
      <c r="S1756" s="32" t="str">
        <f>IF($A$20=1,IF(UDDS!E1756="","",UDDS!E1756),IF($A$20=2,IF('FTP-75'!E1756="","",'FTP-75'!E1756),IF($A$20=3, IF('US06'!E1756="","",'US06'!E1756),IF($A$20=4, IF(NEDC!D1756="","", NEDC!D1756),IF($A$20=5, IF('JPN10-15'!D1756="","",'JPN10-15'!D1756),IF($A$20=6, IF(WLTC!E1756="","", WLTC!E1756),IF($A$20=7, IF('New Cycle 1'!D1756="","", 'New Cycle 1'!D1756),IF($A$20=8, IF('New Cycle 2'!D1756="","", 'New Cycle 2'!D1756),IF($A$20=9, IF('New Cycle 3'!D1756="","", 'New Cycle 3'!D1756),"")))))))))</f>
        <v/>
      </c>
      <c r="T1756" s="32" t="str">
        <f>IF($A$20=1,IF(UDDS!F1756="","",UDDS!F1756),IF($A$20=2,IF('FTP-75'!F1756="","",'FTP-75'!F1756),IF($A$20=3, IF('US06'!F1756="","",'US06'!F1756),IF($A$20=4, IF(NEDC!E1756="","", NEDC!E1756),IF($A$20=5, IF('JPN10-15'!E1756="","",'JPN10-15'!E1756),IF($A$20=6, IF(WLTC!F1756="","", WLTC!F1756),IF($A$20=7, IF('New Cycle 1'!E1756="","", 'New Cycle 1'!E1756),IF($A$20=8, IF('New Cycle 2'!E1756="","", 'New Cycle 2'!E1756),IF($A$20=9, IF('New Cycle 3'!E1756="","", 'New Cycle 3'!E1756),"")))))))))</f>
        <v/>
      </c>
      <c r="U1756" s="32" t="str">
        <f>IF($A$20=1,IF(UDDS!G1756="","",UDDS!G1756),IF($A$20=2,IF('FTP-75'!G1756="","",'FTP-75'!G1756),IF($A$20=3, IF('US06'!G1756="","",'US06'!G1756),IF($A$20=4, IF(NEDC!F1756="","", NEDC!F1756),IF($A$20=5, IF('JPN10-15'!F1756="","",'JPN10-15'!F1756),IF($A$20=6, IF(WLTC!G1756="","", WLTC!G1756),IF($A$20=7, IF('New Cycle 1'!F1756="","", 'New Cycle 1'!F1756),IF($A$20=8, IF('New Cycle 2'!F1756="","", 'New Cycle 2'!F1756),IF($A$20=9, IF('New Cycle 3'!F1756="","", 'New Cycle 3'!F1756),"")))))))))</f>
        <v/>
      </c>
    </row>
    <row r="1757" spans="16:21" x14ac:dyDescent="0.25">
      <c r="P1757" s="8" t="str">
        <f>IF($A$20=1,IF(UDDS!A1757="","",UDDS!A1757),IF($A$20=2,IF('FTP-75'!A1757="","",'FTP-75'!A1757),IF($A$20=3, IF('US06'!A1757="","",'US06'!A1757),IF($A$20=4, IF(NEDC!A1757="","", NEDC!A1757),IF($A$20=5, IF('JPN10-15'!A1757="","",'JPN10-15'!A1757),IF($A$20=6, IF(WLTC!B1757="","", WLTC!B1757),IF($A$20=7, IF('New Cycle 1'!A1757="","", 'New Cycle 1'!A1757),IF($A$20=8, IF('New Cycle 2'!A1757="","", 'New Cycle 3'!A1757),IF($A$20=9, IF('New Cycle 3'!A1757="","", 'New Cycle 3'!A1757),"")))))))))</f>
        <v/>
      </c>
      <c r="Q1757" s="32" t="str">
        <f>IF($A$20=1,IF(UDDS!C1757="","",UDDS!C1757),IF($A$20=2,IF('FTP-75'!C1757="","",'FTP-75'!C1757),IF($A$20=3, IF('US06'!C1757="","",'US06'!C1757),IF($A$20=4, IF(NEDC!B1757="","", NEDC!B1757),IF($A$20=5, IF('JPN10-15'!B1757="","",'JPN10-15'!B1757),IF($A$20=6, IF(WLTC!C1757="","", WLTC!C1757),IF($A$20=7, IF('New Cycle 1'!B1757="","", 'New Cycle 1'!B1757),IF($A$20=8, IF('New Cycle 2'!B1757="","", 'New Cycle 2'!B1757),IF($A$20=9, IF('New Cycle 3'!B1757="","", 'New Cycle 3'!B1757),"")))))))))</f>
        <v/>
      </c>
      <c r="R1757" s="32" t="str">
        <f>IF($A$20=1,IF(UDDS!D1757="","",UDDS!D1757),IF($A$20=2,IF('FTP-75'!D1757="","",'FTP-75'!D1757),IF($A$20=3, IF('US06'!D1757="","",'US06'!D1757),IF($A$20=4, IF(NEDC!C1757="","", NEDC!C1757),IF($A$20=5, IF('JPN10-15'!C1757="","",'JPN10-15'!C1757),IF($A$20=6, IF(WLTC!D1757="","", WLTC!D1757),IF($A$20=7, IF('New Cycle 1'!C1757="","", 'New Cycle 1'!C1757),IF($A$20=8, IF('New Cycle 2'!C1757="","", 'New Cycle 2'!C1757),IF($A$20=9, IF('New Cycle 3'!C1757="","", 'New Cycle 3'!C1757),"")))))))))</f>
        <v/>
      </c>
      <c r="S1757" s="32" t="str">
        <f>IF($A$20=1,IF(UDDS!E1757="","",UDDS!E1757),IF($A$20=2,IF('FTP-75'!E1757="","",'FTP-75'!E1757),IF($A$20=3, IF('US06'!E1757="","",'US06'!E1757),IF($A$20=4, IF(NEDC!D1757="","", NEDC!D1757),IF($A$20=5, IF('JPN10-15'!D1757="","",'JPN10-15'!D1757),IF($A$20=6, IF(WLTC!E1757="","", WLTC!E1757),IF($A$20=7, IF('New Cycle 1'!D1757="","", 'New Cycle 1'!D1757),IF($A$20=8, IF('New Cycle 2'!D1757="","", 'New Cycle 2'!D1757),IF($A$20=9, IF('New Cycle 3'!D1757="","", 'New Cycle 3'!D1757),"")))))))))</f>
        <v/>
      </c>
      <c r="T1757" s="32" t="str">
        <f>IF($A$20=1,IF(UDDS!F1757="","",UDDS!F1757),IF($A$20=2,IF('FTP-75'!F1757="","",'FTP-75'!F1757),IF($A$20=3, IF('US06'!F1757="","",'US06'!F1757),IF($A$20=4, IF(NEDC!E1757="","", NEDC!E1757),IF($A$20=5, IF('JPN10-15'!E1757="","",'JPN10-15'!E1757),IF($A$20=6, IF(WLTC!F1757="","", WLTC!F1757),IF($A$20=7, IF('New Cycle 1'!E1757="","", 'New Cycle 1'!E1757),IF($A$20=8, IF('New Cycle 2'!E1757="","", 'New Cycle 2'!E1757),IF($A$20=9, IF('New Cycle 3'!E1757="","", 'New Cycle 3'!E1757),"")))))))))</f>
        <v/>
      </c>
      <c r="U1757" s="32" t="str">
        <f>IF($A$20=1,IF(UDDS!G1757="","",UDDS!G1757),IF($A$20=2,IF('FTP-75'!G1757="","",'FTP-75'!G1757),IF($A$20=3, IF('US06'!G1757="","",'US06'!G1757),IF($A$20=4, IF(NEDC!F1757="","", NEDC!F1757),IF($A$20=5, IF('JPN10-15'!F1757="","",'JPN10-15'!F1757),IF($A$20=6, IF(WLTC!G1757="","", WLTC!G1757),IF($A$20=7, IF('New Cycle 1'!F1757="","", 'New Cycle 1'!F1757),IF($A$20=8, IF('New Cycle 2'!F1757="","", 'New Cycle 2'!F1757),IF($A$20=9, IF('New Cycle 3'!F1757="","", 'New Cycle 3'!F1757),"")))))))))</f>
        <v/>
      </c>
    </row>
    <row r="1758" spans="16:21" x14ac:dyDescent="0.25">
      <c r="P1758" s="8" t="str">
        <f>IF($A$20=1,IF(UDDS!A1758="","",UDDS!A1758),IF($A$20=2,IF('FTP-75'!A1758="","",'FTP-75'!A1758),IF($A$20=3, IF('US06'!A1758="","",'US06'!A1758),IF($A$20=4, IF(NEDC!A1758="","", NEDC!A1758),IF($A$20=5, IF('JPN10-15'!A1758="","",'JPN10-15'!A1758),IF($A$20=6, IF(WLTC!B1758="","", WLTC!B1758),IF($A$20=7, IF('New Cycle 1'!A1758="","", 'New Cycle 1'!A1758),IF($A$20=8, IF('New Cycle 2'!A1758="","", 'New Cycle 3'!A1758),IF($A$20=9, IF('New Cycle 3'!A1758="","", 'New Cycle 3'!A1758),"")))))))))</f>
        <v/>
      </c>
      <c r="Q1758" s="32" t="str">
        <f>IF($A$20=1,IF(UDDS!C1758="","",UDDS!C1758),IF($A$20=2,IF('FTP-75'!C1758="","",'FTP-75'!C1758),IF($A$20=3, IF('US06'!C1758="","",'US06'!C1758),IF($A$20=4, IF(NEDC!B1758="","", NEDC!B1758),IF($A$20=5, IF('JPN10-15'!B1758="","",'JPN10-15'!B1758),IF($A$20=6, IF(WLTC!C1758="","", WLTC!C1758),IF($A$20=7, IF('New Cycle 1'!B1758="","", 'New Cycle 1'!B1758),IF($A$20=8, IF('New Cycle 2'!B1758="","", 'New Cycle 2'!B1758),IF($A$20=9, IF('New Cycle 3'!B1758="","", 'New Cycle 3'!B1758),"")))))))))</f>
        <v/>
      </c>
      <c r="R1758" s="32" t="str">
        <f>IF($A$20=1,IF(UDDS!D1758="","",UDDS!D1758),IF($A$20=2,IF('FTP-75'!D1758="","",'FTP-75'!D1758),IF($A$20=3, IF('US06'!D1758="","",'US06'!D1758),IF($A$20=4, IF(NEDC!C1758="","", NEDC!C1758),IF($A$20=5, IF('JPN10-15'!C1758="","",'JPN10-15'!C1758),IF($A$20=6, IF(WLTC!D1758="","", WLTC!D1758),IF($A$20=7, IF('New Cycle 1'!C1758="","", 'New Cycle 1'!C1758),IF($A$20=8, IF('New Cycle 2'!C1758="","", 'New Cycle 2'!C1758),IF($A$20=9, IF('New Cycle 3'!C1758="","", 'New Cycle 3'!C1758),"")))))))))</f>
        <v/>
      </c>
      <c r="S1758" s="32" t="str">
        <f>IF($A$20=1,IF(UDDS!E1758="","",UDDS!E1758),IF($A$20=2,IF('FTP-75'!E1758="","",'FTP-75'!E1758),IF($A$20=3, IF('US06'!E1758="","",'US06'!E1758),IF($A$20=4, IF(NEDC!D1758="","", NEDC!D1758),IF($A$20=5, IF('JPN10-15'!D1758="","",'JPN10-15'!D1758),IF($A$20=6, IF(WLTC!E1758="","", WLTC!E1758),IF($A$20=7, IF('New Cycle 1'!D1758="","", 'New Cycle 1'!D1758),IF($A$20=8, IF('New Cycle 2'!D1758="","", 'New Cycle 2'!D1758),IF($A$20=9, IF('New Cycle 3'!D1758="","", 'New Cycle 3'!D1758),"")))))))))</f>
        <v/>
      </c>
      <c r="T1758" s="32" t="str">
        <f>IF($A$20=1,IF(UDDS!F1758="","",UDDS!F1758),IF($A$20=2,IF('FTP-75'!F1758="","",'FTP-75'!F1758),IF($A$20=3, IF('US06'!F1758="","",'US06'!F1758),IF($A$20=4, IF(NEDC!E1758="","", NEDC!E1758),IF($A$20=5, IF('JPN10-15'!E1758="","",'JPN10-15'!E1758),IF($A$20=6, IF(WLTC!F1758="","", WLTC!F1758),IF($A$20=7, IF('New Cycle 1'!E1758="","", 'New Cycle 1'!E1758),IF($A$20=8, IF('New Cycle 2'!E1758="","", 'New Cycle 2'!E1758),IF($A$20=9, IF('New Cycle 3'!E1758="","", 'New Cycle 3'!E1758),"")))))))))</f>
        <v/>
      </c>
      <c r="U1758" s="32" t="str">
        <f>IF($A$20=1,IF(UDDS!G1758="","",UDDS!G1758),IF($A$20=2,IF('FTP-75'!G1758="","",'FTP-75'!G1758),IF($A$20=3, IF('US06'!G1758="","",'US06'!G1758),IF($A$20=4, IF(NEDC!F1758="","", NEDC!F1758),IF($A$20=5, IF('JPN10-15'!F1758="","",'JPN10-15'!F1758),IF($A$20=6, IF(WLTC!G1758="","", WLTC!G1758),IF($A$20=7, IF('New Cycle 1'!F1758="","", 'New Cycle 1'!F1758),IF($A$20=8, IF('New Cycle 2'!F1758="","", 'New Cycle 2'!F1758),IF($A$20=9, IF('New Cycle 3'!F1758="","", 'New Cycle 3'!F1758),"")))))))))</f>
        <v/>
      </c>
    </row>
    <row r="1759" spans="16:21" x14ac:dyDescent="0.25">
      <c r="P1759" s="8" t="str">
        <f>IF($A$20=1,IF(UDDS!A1759="","",UDDS!A1759),IF($A$20=2,IF('FTP-75'!A1759="","",'FTP-75'!A1759),IF($A$20=3, IF('US06'!A1759="","",'US06'!A1759),IF($A$20=4, IF(NEDC!A1759="","", NEDC!A1759),IF($A$20=5, IF('JPN10-15'!A1759="","",'JPN10-15'!A1759),IF($A$20=6, IF(WLTC!B1759="","", WLTC!B1759),IF($A$20=7, IF('New Cycle 1'!A1759="","", 'New Cycle 1'!A1759),IF($A$20=8, IF('New Cycle 2'!A1759="","", 'New Cycle 3'!A1759),IF($A$20=9, IF('New Cycle 3'!A1759="","", 'New Cycle 3'!A1759),"")))))))))</f>
        <v/>
      </c>
      <c r="Q1759" s="32" t="str">
        <f>IF($A$20=1,IF(UDDS!C1759="","",UDDS!C1759),IF($A$20=2,IF('FTP-75'!C1759="","",'FTP-75'!C1759),IF($A$20=3, IF('US06'!C1759="","",'US06'!C1759),IF($A$20=4, IF(NEDC!B1759="","", NEDC!B1759),IF($A$20=5, IF('JPN10-15'!B1759="","",'JPN10-15'!B1759),IF($A$20=6, IF(WLTC!C1759="","", WLTC!C1759),IF($A$20=7, IF('New Cycle 1'!B1759="","", 'New Cycle 1'!B1759),IF($A$20=8, IF('New Cycle 2'!B1759="","", 'New Cycle 2'!B1759),IF($A$20=9, IF('New Cycle 3'!B1759="","", 'New Cycle 3'!B1759),"")))))))))</f>
        <v/>
      </c>
      <c r="R1759" s="32" t="str">
        <f>IF($A$20=1,IF(UDDS!D1759="","",UDDS!D1759),IF($A$20=2,IF('FTP-75'!D1759="","",'FTP-75'!D1759),IF($A$20=3, IF('US06'!D1759="","",'US06'!D1759),IF($A$20=4, IF(NEDC!C1759="","", NEDC!C1759),IF($A$20=5, IF('JPN10-15'!C1759="","",'JPN10-15'!C1759),IF($A$20=6, IF(WLTC!D1759="","", WLTC!D1759),IF($A$20=7, IF('New Cycle 1'!C1759="","", 'New Cycle 1'!C1759),IF($A$20=8, IF('New Cycle 2'!C1759="","", 'New Cycle 2'!C1759),IF($A$20=9, IF('New Cycle 3'!C1759="","", 'New Cycle 3'!C1759),"")))))))))</f>
        <v/>
      </c>
      <c r="S1759" s="32" t="str">
        <f>IF($A$20=1,IF(UDDS!E1759="","",UDDS!E1759),IF($A$20=2,IF('FTP-75'!E1759="","",'FTP-75'!E1759),IF($A$20=3, IF('US06'!E1759="","",'US06'!E1759),IF($A$20=4, IF(NEDC!D1759="","", NEDC!D1759),IF($A$20=5, IF('JPN10-15'!D1759="","",'JPN10-15'!D1759),IF($A$20=6, IF(WLTC!E1759="","", WLTC!E1759),IF($A$20=7, IF('New Cycle 1'!D1759="","", 'New Cycle 1'!D1759),IF($A$20=8, IF('New Cycle 2'!D1759="","", 'New Cycle 2'!D1759),IF($A$20=9, IF('New Cycle 3'!D1759="","", 'New Cycle 3'!D1759),"")))))))))</f>
        <v/>
      </c>
      <c r="T1759" s="32" t="str">
        <f>IF($A$20=1,IF(UDDS!F1759="","",UDDS!F1759),IF($A$20=2,IF('FTP-75'!F1759="","",'FTP-75'!F1759),IF($A$20=3, IF('US06'!F1759="","",'US06'!F1759),IF($A$20=4, IF(NEDC!E1759="","", NEDC!E1759),IF($A$20=5, IF('JPN10-15'!E1759="","",'JPN10-15'!E1759),IF($A$20=6, IF(WLTC!F1759="","", WLTC!F1759),IF($A$20=7, IF('New Cycle 1'!E1759="","", 'New Cycle 1'!E1759),IF($A$20=8, IF('New Cycle 2'!E1759="","", 'New Cycle 2'!E1759),IF($A$20=9, IF('New Cycle 3'!E1759="","", 'New Cycle 3'!E1759),"")))))))))</f>
        <v/>
      </c>
      <c r="U1759" s="32" t="str">
        <f>IF($A$20=1,IF(UDDS!G1759="","",UDDS!G1759),IF($A$20=2,IF('FTP-75'!G1759="","",'FTP-75'!G1759),IF($A$20=3, IF('US06'!G1759="","",'US06'!G1759),IF($A$20=4, IF(NEDC!F1759="","", NEDC!F1759),IF($A$20=5, IF('JPN10-15'!F1759="","",'JPN10-15'!F1759),IF($A$20=6, IF(WLTC!G1759="","", WLTC!G1759),IF($A$20=7, IF('New Cycle 1'!F1759="","", 'New Cycle 1'!F1759),IF($A$20=8, IF('New Cycle 2'!F1759="","", 'New Cycle 2'!F1759),IF($A$20=9, IF('New Cycle 3'!F1759="","", 'New Cycle 3'!F1759),"")))))))))</f>
        <v/>
      </c>
    </row>
    <row r="1760" spans="16:21" x14ac:dyDescent="0.25">
      <c r="P1760" s="8" t="str">
        <f>IF($A$20=1,IF(UDDS!A1760="","",UDDS!A1760),IF($A$20=2,IF('FTP-75'!A1760="","",'FTP-75'!A1760),IF($A$20=3, IF('US06'!A1760="","",'US06'!A1760),IF($A$20=4, IF(NEDC!A1760="","", NEDC!A1760),IF($A$20=5, IF('JPN10-15'!A1760="","",'JPN10-15'!A1760),IF($A$20=6, IF(WLTC!B1760="","", WLTC!B1760),IF($A$20=7, IF('New Cycle 1'!A1760="","", 'New Cycle 1'!A1760),IF($A$20=8, IF('New Cycle 2'!A1760="","", 'New Cycle 3'!A1760),IF($A$20=9, IF('New Cycle 3'!A1760="","", 'New Cycle 3'!A1760),"")))))))))</f>
        <v/>
      </c>
      <c r="Q1760" s="32" t="str">
        <f>IF($A$20=1,IF(UDDS!C1760="","",UDDS!C1760),IF($A$20=2,IF('FTP-75'!C1760="","",'FTP-75'!C1760),IF($A$20=3, IF('US06'!C1760="","",'US06'!C1760),IF($A$20=4, IF(NEDC!B1760="","", NEDC!B1760),IF($A$20=5, IF('JPN10-15'!B1760="","",'JPN10-15'!B1760),IF($A$20=6, IF(WLTC!C1760="","", WLTC!C1760),IF($A$20=7, IF('New Cycle 1'!B1760="","", 'New Cycle 1'!B1760),IF($A$20=8, IF('New Cycle 2'!B1760="","", 'New Cycle 2'!B1760),IF($A$20=9, IF('New Cycle 3'!B1760="","", 'New Cycle 3'!B1760),"")))))))))</f>
        <v/>
      </c>
      <c r="R1760" s="32" t="str">
        <f>IF($A$20=1,IF(UDDS!D1760="","",UDDS!D1760),IF($A$20=2,IF('FTP-75'!D1760="","",'FTP-75'!D1760),IF($A$20=3, IF('US06'!D1760="","",'US06'!D1760),IF($A$20=4, IF(NEDC!C1760="","", NEDC!C1760),IF($A$20=5, IF('JPN10-15'!C1760="","",'JPN10-15'!C1760),IF($A$20=6, IF(WLTC!D1760="","", WLTC!D1760),IF($A$20=7, IF('New Cycle 1'!C1760="","", 'New Cycle 1'!C1760),IF($A$20=8, IF('New Cycle 2'!C1760="","", 'New Cycle 2'!C1760),IF($A$20=9, IF('New Cycle 3'!C1760="","", 'New Cycle 3'!C1760),"")))))))))</f>
        <v/>
      </c>
      <c r="S1760" s="32" t="str">
        <f>IF($A$20=1,IF(UDDS!E1760="","",UDDS!E1760),IF($A$20=2,IF('FTP-75'!E1760="","",'FTP-75'!E1760),IF($A$20=3, IF('US06'!E1760="","",'US06'!E1760),IF($A$20=4, IF(NEDC!D1760="","", NEDC!D1760),IF($A$20=5, IF('JPN10-15'!D1760="","",'JPN10-15'!D1760),IF($A$20=6, IF(WLTC!E1760="","", WLTC!E1760),IF($A$20=7, IF('New Cycle 1'!D1760="","", 'New Cycle 1'!D1760),IF($A$20=8, IF('New Cycle 2'!D1760="","", 'New Cycle 2'!D1760),IF($A$20=9, IF('New Cycle 3'!D1760="","", 'New Cycle 3'!D1760),"")))))))))</f>
        <v/>
      </c>
      <c r="T1760" s="32" t="str">
        <f>IF($A$20=1,IF(UDDS!F1760="","",UDDS!F1760),IF($A$20=2,IF('FTP-75'!F1760="","",'FTP-75'!F1760),IF($A$20=3, IF('US06'!F1760="","",'US06'!F1760),IF($A$20=4, IF(NEDC!E1760="","", NEDC!E1760),IF($A$20=5, IF('JPN10-15'!E1760="","",'JPN10-15'!E1760),IF($A$20=6, IF(WLTC!F1760="","", WLTC!F1760),IF($A$20=7, IF('New Cycle 1'!E1760="","", 'New Cycle 1'!E1760),IF($A$20=8, IF('New Cycle 2'!E1760="","", 'New Cycle 2'!E1760),IF($A$20=9, IF('New Cycle 3'!E1760="","", 'New Cycle 3'!E1760),"")))))))))</f>
        <v/>
      </c>
      <c r="U1760" s="32" t="str">
        <f>IF($A$20=1,IF(UDDS!G1760="","",UDDS!G1760),IF($A$20=2,IF('FTP-75'!G1760="","",'FTP-75'!G1760),IF($A$20=3, IF('US06'!G1760="","",'US06'!G1760),IF($A$20=4, IF(NEDC!F1760="","", NEDC!F1760),IF($A$20=5, IF('JPN10-15'!F1760="","",'JPN10-15'!F1760),IF($A$20=6, IF(WLTC!G1760="","", WLTC!G1760),IF($A$20=7, IF('New Cycle 1'!F1760="","", 'New Cycle 1'!F1760),IF($A$20=8, IF('New Cycle 2'!F1760="","", 'New Cycle 2'!F1760),IF($A$20=9, IF('New Cycle 3'!F1760="","", 'New Cycle 3'!F1760),"")))))))))</f>
        <v/>
      </c>
    </row>
    <row r="1761" spans="16:21" x14ac:dyDescent="0.25">
      <c r="P1761" s="8" t="str">
        <f>IF($A$20=1,IF(UDDS!A1761="","",UDDS!A1761),IF($A$20=2,IF('FTP-75'!A1761="","",'FTP-75'!A1761),IF($A$20=3, IF('US06'!A1761="","",'US06'!A1761),IF($A$20=4, IF(NEDC!A1761="","", NEDC!A1761),IF($A$20=5, IF('JPN10-15'!A1761="","",'JPN10-15'!A1761),IF($A$20=6, IF(WLTC!B1761="","", WLTC!B1761),IF($A$20=7, IF('New Cycle 1'!A1761="","", 'New Cycle 1'!A1761),IF($A$20=8, IF('New Cycle 2'!A1761="","", 'New Cycle 3'!A1761),IF($A$20=9, IF('New Cycle 3'!A1761="","", 'New Cycle 3'!A1761),"")))))))))</f>
        <v/>
      </c>
      <c r="Q1761" s="32" t="str">
        <f>IF($A$20=1,IF(UDDS!C1761="","",UDDS!C1761),IF($A$20=2,IF('FTP-75'!C1761="","",'FTP-75'!C1761),IF($A$20=3, IF('US06'!C1761="","",'US06'!C1761),IF($A$20=4, IF(NEDC!B1761="","", NEDC!B1761),IF($A$20=5, IF('JPN10-15'!B1761="","",'JPN10-15'!B1761),IF($A$20=6, IF(WLTC!C1761="","", WLTC!C1761),IF($A$20=7, IF('New Cycle 1'!B1761="","", 'New Cycle 1'!B1761),IF($A$20=8, IF('New Cycle 2'!B1761="","", 'New Cycle 2'!B1761),IF($A$20=9, IF('New Cycle 3'!B1761="","", 'New Cycle 3'!B1761),"")))))))))</f>
        <v/>
      </c>
      <c r="R1761" s="32" t="str">
        <f>IF($A$20=1,IF(UDDS!D1761="","",UDDS!D1761),IF($A$20=2,IF('FTP-75'!D1761="","",'FTP-75'!D1761),IF($A$20=3, IF('US06'!D1761="","",'US06'!D1761),IF($A$20=4, IF(NEDC!C1761="","", NEDC!C1761),IF($A$20=5, IF('JPN10-15'!C1761="","",'JPN10-15'!C1761),IF($A$20=6, IF(WLTC!D1761="","", WLTC!D1761),IF($A$20=7, IF('New Cycle 1'!C1761="","", 'New Cycle 1'!C1761),IF($A$20=8, IF('New Cycle 2'!C1761="","", 'New Cycle 2'!C1761),IF($A$20=9, IF('New Cycle 3'!C1761="","", 'New Cycle 3'!C1761),"")))))))))</f>
        <v/>
      </c>
      <c r="S1761" s="32" t="str">
        <f>IF($A$20=1,IF(UDDS!E1761="","",UDDS!E1761),IF($A$20=2,IF('FTP-75'!E1761="","",'FTP-75'!E1761),IF($A$20=3, IF('US06'!E1761="","",'US06'!E1761),IF($A$20=4, IF(NEDC!D1761="","", NEDC!D1761),IF($A$20=5, IF('JPN10-15'!D1761="","",'JPN10-15'!D1761),IF($A$20=6, IF(WLTC!E1761="","", WLTC!E1761),IF($A$20=7, IF('New Cycle 1'!D1761="","", 'New Cycle 1'!D1761),IF($A$20=8, IF('New Cycle 2'!D1761="","", 'New Cycle 2'!D1761),IF($A$20=9, IF('New Cycle 3'!D1761="","", 'New Cycle 3'!D1761),"")))))))))</f>
        <v/>
      </c>
      <c r="T1761" s="32" t="str">
        <f>IF($A$20=1,IF(UDDS!F1761="","",UDDS!F1761),IF($A$20=2,IF('FTP-75'!F1761="","",'FTP-75'!F1761),IF($A$20=3, IF('US06'!F1761="","",'US06'!F1761),IF($A$20=4, IF(NEDC!E1761="","", NEDC!E1761),IF($A$20=5, IF('JPN10-15'!E1761="","",'JPN10-15'!E1761),IF($A$20=6, IF(WLTC!F1761="","", WLTC!F1761),IF($A$20=7, IF('New Cycle 1'!E1761="","", 'New Cycle 1'!E1761),IF($A$20=8, IF('New Cycle 2'!E1761="","", 'New Cycle 2'!E1761),IF($A$20=9, IF('New Cycle 3'!E1761="","", 'New Cycle 3'!E1761),"")))))))))</f>
        <v/>
      </c>
      <c r="U1761" s="32" t="str">
        <f>IF($A$20=1,IF(UDDS!G1761="","",UDDS!G1761),IF($A$20=2,IF('FTP-75'!G1761="","",'FTP-75'!G1761),IF($A$20=3, IF('US06'!G1761="","",'US06'!G1761),IF($A$20=4, IF(NEDC!F1761="","", NEDC!F1761),IF($A$20=5, IF('JPN10-15'!F1761="","",'JPN10-15'!F1761),IF($A$20=6, IF(WLTC!G1761="","", WLTC!G1761),IF($A$20=7, IF('New Cycle 1'!F1761="","", 'New Cycle 1'!F1761),IF($A$20=8, IF('New Cycle 2'!F1761="","", 'New Cycle 2'!F1761),IF($A$20=9, IF('New Cycle 3'!F1761="","", 'New Cycle 3'!F1761),"")))))))))</f>
        <v/>
      </c>
    </row>
    <row r="1762" spans="16:21" x14ac:dyDescent="0.25">
      <c r="P1762" s="8" t="str">
        <f>IF($A$20=1,IF(UDDS!A1762="","",UDDS!A1762),IF($A$20=2,IF('FTP-75'!A1762="","",'FTP-75'!A1762),IF($A$20=3, IF('US06'!A1762="","",'US06'!A1762),IF($A$20=4, IF(NEDC!A1762="","", NEDC!A1762),IF($A$20=5, IF('JPN10-15'!A1762="","",'JPN10-15'!A1762),IF($A$20=6, IF(WLTC!B1762="","", WLTC!B1762),IF($A$20=7, IF('New Cycle 1'!A1762="","", 'New Cycle 1'!A1762),IF($A$20=8, IF('New Cycle 2'!A1762="","", 'New Cycle 3'!A1762),IF($A$20=9, IF('New Cycle 3'!A1762="","", 'New Cycle 3'!A1762),"")))))))))</f>
        <v/>
      </c>
      <c r="Q1762" s="32" t="str">
        <f>IF($A$20=1,IF(UDDS!C1762="","",UDDS!C1762),IF($A$20=2,IF('FTP-75'!C1762="","",'FTP-75'!C1762),IF($A$20=3, IF('US06'!C1762="","",'US06'!C1762),IF($A$20=4, IF(NEDC!B1762="","", NEDC!B1762),IF($A$20=5, IF('JPN10-15'!B1762="","",'JPN10-15'!B1762),IF($A$20=6, IF(WLTC!C1762="","", WLTC!C1762),IF($A$20=7, IF('New Cycle 1'!B1762="","", 'New Cycle 1'!B1762),IF($A$20=8, IF('New Cycle 2'!B1762="","", 'New Cycle 2'!B1762),IF($A$20=9, IF('New Cycle 3'!B1762="","", 'New Cycle 3'!B1762),"")))))))))</f>
        <v/>
      </c>
      <c r="R1762" s="32" t="str">
        <f>IF($A$20=1,IF(UDDS!D1762="","",UDDS!D1762),IF($A$20=2,IF('FTP-75'!D1762="","",'FTP-75'!D1762),IF($A$20=3, IF('US06'!D1762="","",'US06'!D1762),IF($A$20=4, IF(NEDC!C1762="","", NEDC!C1762),IF($A$20=5, IF('JPN10-15'!C1762="","",'JPN10-15'!C1762),IF($A$20=6, IF(WLTC!D1762="","", WLTC!D1762),IF($A$20=7, IF('New Cycle 1'!C1762="","", 'New Cycle 1'!C1762),IF($A$20=8, IF('New Cycle 2'!C1762="","", 'New Cycle 2'!C1762),IF($A$20=9, IF('New Cycle 3'!C1762="","", 'New Cycle 3'!C1762),"")))))))))</f>
        <v/>
      </c>
      <c r="S1762" s="32" t="str">
        <f>IF($A$20=1,IF(UDDS!E1762="","",UDDS!E1762),IF($A$20=2,IF('FTP-75'!E1762="","",'FTP-75'!E1762),IF($A$20=3, IF('US06'!E1762="","",'US06'!E1762),IF($A$20=4, IF(NEDC!D1762="","", NEDC!D1762),IF($A$20=5, IF('JPN10-15'!D1762="","",'JPN10-15'!D1762),IF($A$20=6, IF(WLTC!E1762="","", WLTC!E1762),IF($A$20=7, IF('New Cycle 1'!D1762="","", 'New Cycle 1'!D1762),IF($A$20=8, IF('New Cycle 2'!D1762="","", 'New Cycle 2'!D1762),IF($A$20=9, IF('New Cycle 3'!D1762="","", 'New Cycle 3'!D1762),"")))))))))</f>
        <v/>
      </c>
      <c r="T1762" s="32" t="str">
        <f>IF($A$20=1,IF(UDDS!F1762="","",UDDS!F1762),IF($A$20=2,IF('FTP-75'!F1762="","",'FTP-75'!F1762),IF($A$20=3, IF('US06'!F1762="","",'US06'!F1762),IF($A$20=4, IF(NEDC!E1762="","", NEDC!E1762),IF($A$20=5, IF('JPN10-15'!E1762="","",'JPN10-15'!E1762),IF($A$20=6, IF(WLTC!F1762="","", WLTC!F1762),IF($A$20=7, IF('New Cycle 1'!E1762="","", 'New Cycle 1'!E1762),IF($A$20=8, IF('New Cycle 2'!E1762="","", 'New Cycle 2'!E1762),IF($A$20=9, IF('New Cycle 3'!E1762="","", 'New Cycle 3'!E1762),"")))))))))</f>
        <v/>
      </c>
      <c r="U1762" s="32" t="str">
        <f>IF($A$20=1,IF(UDDS!G1762="","",UDDS!G1762),IF($A$20=2,IF('FTP-75'!G1762="","",'FTP-75'!G1762),IF($A$20=3, IF('US06'!G1762="","",'US06'!G1762),IF($A$20=4, IF(NEDC!F1762="","", NEDC!F1762),IF($A$20=5, IF('JPN10-15'!F1762="","",'JPN10-15'!F1762),IF($A$20=6, IF(WLTC!G1762="","", WLTC!G1762),IF($A$20=7, IF('New Cycle 1'!F1762="","", 'New Cycle 1'!F1762),IF($A$20=8, IF('New Cycle 2'!F1762="","", 'New Cycle 2'!F1762),IF($A$20=9, IF('New Cycle 3'!F1762="","", 'New Cycle 3'!F1762),"")))))))))</f>
        <v/>
      </c>
    </row>
    <row r="1763" spans="16:21" x14ac:dyDescent="0.25">
      <c r="P1763" s="8" t="str">
        <f>IF($A$20=1,IF(UDDS!A1763="","",UDDS!A1763),IF($A$20=2,IF('FTP-75'!A1763="","",'FTP-75'!A1763),IF($A$20=3, IF('US06'!A1763="","",'US06'!A1763),IF($A$20=4, IF(NEDC!A1763="","", NEDC!A1763),IF($A$20=5, IF('JPN10-15'!A1763="","",'JPN10-15'!A1763),IF($A$20=6, IF(WLTC!B1763="","", WLTC!B1763),IF($A$20=7, IF('New Cycle 1'!A1763="","", 'New Cycle 1'!A1763),IF($A$20=8, IF('New Cycle 2'!A1763="","", 'New Cycle 3'!A1763),IF($A$20=9, IF('New Cycle 3'!A1763="","", 'New Cycle 3'!A1763),"")))))))))</f>
        <v/>
      </c>
      <c r="Q1763" s="32" t="str">
        <f>IF($A$20=1,IF(UDDS!C1763="","",UDDS!C1763),IF($A$20=2,IF('FTP-75'!C1763="","",'FTP-75'!C1763),IF($A$20=3, IF('US06'!C1763="","",'US06'!C1763),IF($A$20=4, IF(NEDC!B1763="","", NEDC!B1763),IF($A$20=5, IF('JPN10-15'!B1763="","",'JPN10-15'!B1763),IF($A$20=6, IF(WLTC!C1763="","", WLTC!C1763),IF($A$20=7, IF('New Cycle 1'!B1763="","", 'New Cycle 1'!B1763),IF($A$20=8, IF('New Cycle 2'!B1763="","", 'New Cycle 2'!B1763),IF($A$20=9, IF('New Cycle 3'!B1763="","", 'New Cycle 3'!B1763),"")))))))))</f>
        <v/>
      </c>
      <c r="R1763" s="32" t="str">
        <f>IF($A$20=1,IF(UDDS!D1763="","",UDDS!D1763),IF($A$20=2,IF('FTP-75'!D1763="","",'FTP-75'!D1763),IF($A$20=3, IF('US06'!D1763="","",'US06'!D1763),IF($A$20=4, IF(NEDC!C1763="","", NEDC!C1763),IF($A$20=5, IF('JPN10-15'!C1763="","",'JPN10-15'!C1763),IF($A$20=6, IF(WLTC!D1763="","", WLTC!D1763),IF($A$20=7, IF('New Cycle 1'!C1763="","", 'New Cycle 1'!C1763),IF($A$20=8, IF('New Cycle 2'!C1763="","", 'New Cycle 2'!C1763),IF($A$20=9, IF('New Cycle 3'!C1763="","", 'New Cycle 3'!C1763),"")))))))))</f>
        <v/>
      </c>
      <c r="S1763" s="32" t="str">
        <f>IF($A$20=1,IF(UDDS!E1763="","",UDDS!E1763),IF($A$20=2,IF('FTP-75'!E1763="","",'FTP-75'!E1763),IF($A$20=3, IF('US06'!E1763="","",'US06'!E1763),IF($A$20=4, IF(NEDC!D1763="","", NEDC!D1763),IF($A$20=5, IF('JPN10-15'!D1763="","",'JPN10-15'!D1763),IF($A$20=6, IF(WLTC!E1763="","", WLTC!E1763),IF($A$20=7, IF('New Cycle 1'!D1763="","", 'New Cycle 1'!D1763),IF($A$20=8, IF('New Cycle 2'!D1763="","", 'New Cycle 2'!D1763),IF($A$20=9, IF('New Cycle 3'!D1763="","", 'New Cycle 3'!D1763),"")))))))))</f>
        <v/>
      </c>
      <c r="T1763" s="32" t="str">
        <f>IF($A$20=1,IF(UDDS!F1763="","",UDDS!F1763),IF($A$20=2,IF('FTP-75'!F1763="","",'FTP-75'!F1763),IF($A$20=3, IF('US06'!F1763="","",'US06'!F1763),IF($A$20=4, IF(NEDC!E1763="","", NEDC!E1763),IF($A$20=5, IF('JPN10-15'!E1763="","",'JPN10-15'!E1763),IF($A$20=6, IF(WLTC!F1763="","", WLTC!F1763),IF($A$20=7, IF('New Cycle 1'!E1763="","", 'New Cycle 1'!E1763),IF($A$20=8, IF('New Cycle 2'!E1763="","", 'New Cycle 2'!E1763),IF($A$20=9, IF('New Cycle 3'!E1763="","", 'New Cycle 3'!E1763),"")))))))))</f>
        <v/>
      </c>
      <c r="U1763" s="32" t="str">
        <f>IF($A$20=1,IF(UDDS!G1763="","",UDDS!G1763),IF($A$20=2,IF('FTP-75'!G1763="","",'FTP-75'!G1763),IF($A$20=3, IF('US06'!G1763="","",'US06'!G1763),IF($A$20=4, IF(NEDC!F1763="","", NEDC!F1763),IF($A$20=5, IF('JPN10-15'!F1763="","",'JPN10-15'!F1763),IF($A$20=6, IF(WLTC!G1763="","", WLTC!G1763),IF($A$20=7, IF('New Cycle 1'!F1763="","", 'New Cycle 1'!F1763),IF($A$20=8, IF('New Cycle 2'!F1763="","", 'New Cycle 2'!F1763),IF($A$20=9, IF('New Cycle 3'!F1763="","", 'New Cycle 3'!F1763),"")))))))))</f>
        <v/>
      </c>
    </row>
    <row r="1764" spans="16:21" x14ac:dyDescent="0.25">
      <c r="P1764" s="8" t="str">
        <f>IF($A$20=1,IF(UDDS!A1764="","",UDDS!A1764),IF($A$20=2,IF('FTP-75'!A1764="","",'FTP-75'!A1764),IF($A$20=3, IF('US06'!A1764="","",'US06'!A1764),IF($A$20=4, IF(NEDC!A1764="","", NEDC!A1764),IF($A$20=5, IF('JPN10-15'!A1764="","",'JPN10-15'!A1764),IF($A$20=6, IF(WLTC!B1764="","", WLTC!B1764),IF($A$20=7, IF('New Cycle 1'!A1764="","", 'New Cycle 1'!A1764),IF($A$20=8, IF('New Cycle 2'!A1764="","", 'New Cycle 3'!A1764),IF($A$20=9, IF('New Cycle 3'!A1764="","", 'New Cycle 3'!A1764),"")))))))))</f>
        <v/>
      </c>
      <c r="Q1764" s="32" t="str">
        <f>IF($A$20=1,IF(UDDS!C1764="","",UDDS!C1764),IF($A$20=2,IF('FTP-75'!C1764="","",'FTP-75'!C1764),IF($A$20=3, IF('US06'!C1764="","",'US06'!C1764),IF($A$20=4, IF(NEDC!B1764="","", NEDC!B1764),IF($A$20=5, IF('JPN10-15'!B1764="","",'JPN10-15'!B1764),IF($A$20=6, IF(WLTC!C1764="","", WLTC!C1764),IF($A$20=7, IF('New Cycle 1'!B1764="","", 'New Cycle 1'!B1764),IF($A$20=8, IF('New Cycle 2'!B1764="","", 'New Cycle 2'!B1764),IF($A$20=9, IF('New Cycle 3'!B1764="","", 'New Cycle 3'!B1764),"")))))))))</f>
        <v/>
      </c>
      <c r="R1764" s="32" t="str">
        <f>IF($A$20=1,IF(UDDS!D1764="","",UDDS!D1764),IF($A$20=2,IF('FTP-75'!D1764="","",'FTP-75'!D1764),IF($A$20=3, IF('US06'!D1764="","",'US06'!D1764),IF($A$20=4, IF(NEDC!C1764="","", NEDC!C1764),IF($A$20=5, IF('JPN10-15'!C1764="","",'JPN10-15'!C1764),IF($A$20=6, IF(WLTC!D1764="","", WLTC!D1764),IF($A$20=7, IF('New Cycle 1'!C1764="","", 'New Cycle 1'!C1764),IF($A$20=8, IF('New Cycle 2'!C1764="","", 'New Cycle 2'!C1764),IF($A$20=9, IF('New Cycle 3'!C1764="","", 'New Cycle 3'!C1764),"")))))))))</f>
        <v/>
      </c>
      <c r="S1764" s="32" t="str">
        <f>IF($A$20=1,IF(UDDS!E1764="","",UDDS!E1764),IF($A$20=2,IF('FTP-75'!E1764="","",'FTP-75'!E1764),IF($A$20=3, IF('US06'!E1764="","",'US06'!E1764),IF($A$20=4, IF(NEDC!D1764="","", NEDC!D1764),IF($A$20=5, IF('JPN10-15'!D1764="","",'JPN10-15'!D1764),IF($A$20=6, IF(WLTC!E1764="","", WLTC!E1764),IF($A$20=7, IF('New Cycle 1'!D1764="","", 'New Cycle 1'!D1764),IF($A$20=8, IF('New Cycle 2'!D1764="","", 'New Cycle 2'!D1764),IF($A$20=9, IF('New Cycle 3'!D1764="","", 'New Cycle 3'!D1764),"")))))))))</f>
        <v/>
      </c>
      <c r="T1764" s="32" t="str">
        <f>IF($A$20=1,IF(UDDS!F1764="","",UDDS!F1764),IF($A$20=2,IF('FTP-75'!F1764="","",'FTP-75'!F1764),IF($A$20=3, IF('US06'!F1764="","",'US06'!F1764),IF($A$20=4, IF(NEDC!E1764="","", NEDC!E1764),IF($A$20=5, IF('JPN10-15'!E1764="","",'JPN10-15'!E1764),IF($A$20=6, IF(WLTC!F1764="","", WLTC!F1764),IF($A$20=7, IF('New Cycle 1'!E1764="","", 'New Cycle 1'!E1764),IF($A$20=8, IF('New Cycle 2'!E1764="","", 'New Cycle 2'!E1764),IF($A$20=9, IF('New Cycle 3'!E1764="","", 'New Cycle 3'!E1764),"")))))))))</f>
        <v/>
      </c>
      <c r="U1764" s="32" t="str">
        <f>IF($A$20=1,IF(UDDS!G1764="","",UDDS!G1764),IF($A$20=2,IF('FTP-75'!G1764="","",'FTP-75'!G1764),IF($A$20=3, IF('US06'!G1764="","",'US06'!G1764),IF($A$20=4, IF(NEDC!F1764="","", NEDC!F1764),IF($A$20=5, IF('JPN10-15'!F1764="","",'JPN10-15'!F1764),IF($A$20=6, IF(WLTC!G1764="","", WLTC!G1764),IF($A$20=7, IF('New Cycle 1'!F1764="","", 'New Cycle 1'!F1764),IF($A$20=8, IF('New Cycle 2'!F1764="","", 'New Cycle 2'!F1764),IF($A$20=9, IF('New Cycle 3'!F1764="","", 'New Cycle 3'!F1764),"")))))))))</f>
        <v/>
      </c>
    </row>
    <row r="1765" spans="16:21" x14ac:dyDescent="0.25">
      <c r="P1765" s="8" t="str">
        <f>IF($A$20=1,IF(UDDS!A1765="","",UDDS!A1765),IF($A$20=2,IF('FTP-75'!A1765="","",'FTP-75'!A1765),IF($A$20=3, IF('US06'!A1765="","",'US06'!A1765),IF($A$20=4, IF(NEDC!A1765="","", NEDC!A1765),IF($A$20=5, IF('JPN10-15'!A1765="","",'JPN10-15'!A1765),IF($A$20=6, IF(WLTC!B1765="","", WLTC!B1765),IF($A$20=7, IF('New Cycle 1'!A1765="","", 'New Cycle 1'!A1765),IF($A$20=8, IF('New Cycle 2'!A1765="","", 'New Cycle 3'!A1765),IF($A$20=9, IF('New Cycle 3'!A1765="","", 'New Cycle 3'!A1765),"")))))))))</f>
        <v/>
      </c>
      <c r="Q1765" s="32" t="str">
        <f>IF($A$20=1,IF(UDDS!C1765="","",UDDS!C1765),IF($A$20=2,IF('FTP-75'!C1765="","",'FTP-75'!C1765),IF($A$20=3, IF('US06'!C1765="","",'US06'!C1765),IF($A$20=4, IF(NEDC!B1765="","", NEDC!B1765),IF($A$20=5, IF('JPN10-15'!B1765="","",'JPN10-15'!B1765),IF($A$20=6, IF(WLTC!C1765="","", WLTC!C1765),IF($A$20=7, IF('New Cycle 1'!B1765="","", 'New Cycle 1'!B1765),IF($A$20=8, IF('New Cycle 2'!B1765="","", 'New Cycle 2'!B1765),IF($A$20=9, IF('New Cycle 3'!B1765="","", 'New Cycle 3'!B1765),"")))))))))</f>
        <v/>
      </c>
      <c r="R1765" s="32" t="str">
        <f>IF($A$20=1,IF(UDDS!D1765="","",UDDS!D1765),IF($A$20=2,IF('FTP-75'!D1765="","",'FTP-75'!D1765),IF($A$20=3, IF('US06'!D1765="","",'US06'!D1765),IF($A$20=4, IF(NEDC!C1765="","", NEDC!C1765),IF($A$20=5, IF('JPN10-15'!C1765="","",'JPN10-15'!C1765),IF($A$20=6, IF(WLTC!D1765="","", WLTC!D1765),IF($A$20=7, IF('New Cycle 1'!C1765="","", 'New Cycle 1'!C1765),IF($A$20=8, IF('New Cycle 2'!C1765="","", 'New Cycle 2'!C1765),IF($A$20=9, IF('New Cycle 3'!C1765="","", 'New Cycle 3'!C1765),"")))))))))</f>
        <v/>
      </c>
      <c r="S1765" s="32" t="str">
        <f>IF($A$20=1,IF(UDDS!E1765="","",UDDS!E1765),IF($A$20=2,IF('FTP-75'!E1765="","",'FTP-75'!E1765),IF($A$20=3, IF('US06'!E1765="","",'US06'!E1765),IF($A$20=4, IF(NEDC!D1765="","", NEDC!D1765),IF($A$20=5, IF('JPN10-15'!D1765="","",'JPN10-15'!D1765),IF($A$20=6, IF(WLTC!E1765="","", WLTC!E1765),IF($A$20=7, IF('New Cycle 1'!D1765="","", 'New Cycle 1'!D1765),IF($A$20=8, IF('New Cycle 2'!D1765="","", 'New Cycle 2'!D1765),IF($A$20=9, IF('New Cycle 3'!D1765="","", 'New Cycle 3'!D1765),"")))))))))</f>
        <v/>
      </c>
      <c r="T1765" s="32" t="str">
        <f>IF($A$20=1,IF(UDDS!F1765="","",UDDS!F1765),IF($A$20=2,IF('FTP-75'!F1765="","",'FTP-75'!F1765),IF($A$20=3, IF('US06'!F1765="","",'US06'!F1765),IF($A$20=4, IF(NEDC!E1765="","", NEDC!E1765),IF($A$20=5, IF('JPN10-15'!E1765="","",'JPN10-15'!E1765),IF($A$20=6, IF(WLTC!F1765="","", WLTC!F1765),IF($A$20=7, IF('New Cycle 1'!E1765="","", 'New Cycle 1'!E1765),IF($A$20=8, IF('New Cycle 2'!E1765="","", 'New Cycle 2'!E1765),IF($A$20=9, IF('New Cycle 3'!E1765="","", 'New Cycle 3'!E1765),"")))))))))</f>
        <v/>
      </c>
      <c r="U1765" s="32" t="str">
        <f>IF($A$20=1,IF(UDDS!G1765="","",UDDS!G1765),IF($A$20=2,IF('FTP-75'!G1765="","",'FTP-75'!G1765),IF($A$20=3, IF('US06'!G1765="","",'US06'!G1765),IF($A$20=4, IF(NEDC!F1765="","", NEDC!F1765),IF($A$20=5, IF('JPN10-15'!F1765="","",'JPN10-15'!F1765),IF($A$20=6, IF(WLTC!G1765="","", WLTC!G1765),IF($A$20=7, IF('New Cycle 1'!F1765="","", 'New Cycle 1'!F1765),IF($A$20=8, IF('New Cycle 2'!F1765="","", 'New Cycle 2'!F1765),IF($A$20=9, IF('New Cycle 3'!F1765="","", 'New Cycle 3'!F1765),"")))))))))</f>
        <v/>
      </c>
    </row>
    <row r="1766" spans="16:21" x14ac:dyDescent="0.25">
      <c r="P1766" s="8" t="str">
        <f>IF($A$20=1,IF(UDDS!A1766="","",UDDS!A1766),IF($A$20=2,IF('FTP-75'!A1766="","",'FTP-75'!A1766),IF($A$20=3, IF('US06'!A1766="","",'US06'!A1766),IF($A$20=4, IF(NEDC!A1766="","", NEDC!A1766),IF($A$20=5, IF('JPN10-15'!A1766="","",'JPN10-15'!A1766),IF($A$20=6, IF(WLTC!B1766="","", WLTC!B1766),IF($A$20=7, IF('New Cycle 1'!A1766="","", 'New Cycle 1'!A1766),IF($A$20=8, IF('New Cycle 2'!A1766="","", 'New Cycle 3'!A1766),IF($A$20=9, IF('New Cycle 3'!A1766="","", 'New Cycle 3'!A1766),"")))))))))</f>
        <v/>
      </c>
      <c r="Q1766" s="32" t="str">
        <f>IF($A$20=1,IF(UDDS!C1766="","",UDDS!C1766),IF($A$20=2,IF('FTP-75'!C1766="","",'FTP-75'!C1766),IF($A$20=3, IF('US06'!C1766="","",'US06'!C1766),IF($A$20=4, IF(NEDC!B1766="","", NEDC!B1766),IF($A$20=5, IF('JPN10-15'!B1766="","",'JPN10-15'!B1766),IF($A$20=6, IF(WLTC!C1766="","", WLTC!C1766),IF($A$20=7, IF('New Cycle 1'!B1766="","", 'New Cycle 1'!B1766),IF($A$20=8, IF('New Cycle 2'!B1766="","", 'New Cycle 2'!B1766),IF($A$20=9, IF('New Cycle 3'!B1766="","", 'New Cycle 3'!B1766),"")))))))))</f>
        <v/>
      </c>
      <c r="R1766" s="32" t="str">
        <f>IF($A$20=1,IF(UDDS!D1766="","",UDDS!D1766),IF($A$20=2,IF('FTP-75'!D1766="","",'FTP-75'!D1766),IF($A$20=3, IF('US06'!D1766="","",'US06'!D1766),IF($A$20=4, IF(NEDC!C1766="","", NEDC!C1766),IF($A$20=5, IF('JPN10-15'!C1766="","",'JPN10-15'!C1766),IF($A$20=6, IF(WLTC!D1766="","", WLTC!D1766),IF($A$20=7, IF('New Cycle 1'!C1766="","", 'New Cycle 1'!C1766),IF($A$20=8, IF('New Cycle 2'!C1766="","", 'New Cycle 2'!C1766),IF($A$20=9, IF('New Cycle 3'!C1766="","", 'New Cycle 3'!C1766),"")))))))))</f>
        <v/>
      </c>
      <c r="S1766" s="32" t="str">
        <f>IF($A$20=1,IF(UDDS!E1766="","",UDDS!E1766),IF($A$20=2,IF('FTP-75'!E1766="","",'FTP-75'!E1766),IF($A$20=3, IF('US06'!E1766="","",'US06'!E1766),IF($A$20=4, IF(NEDC!D1766="","", NEDC!D1766),IF($A$20=5, IF('JPN10-15'!D1766="","",'JPN10-15'!D1766),IF($A$20=6, IF(WLTC!E1766="","", WLTC!E1766),IF($A$20=7, IF('New Cycle 1'!D1766="","", 'New Cycle 1'!D1766),IF($A$20=8, IF('New Cycle 2'!D1766="","", 'New Cycle 2'!D1766),IF($A$20=9, IF('New Cycle 3'!D1766="","", 'New Cycle 3'!D1766),"")))))))))</f>
        <v/>
      </c>
      <c r="T1766" s="32" t="str">
        <f>IF($A$20=1,IF(UDDS!F1766="","",UDDS!F1766),IF($A$20=2,IF('FTP-75'!F1766="","",'FTP-75'!F1766),IF($A$20=3, IF('US06'!F1766="","",'US06'!F1766),IF($A$20=4, IF(NEDC!E1766="","", NEDC!E1766),IF($A$20=5, IF('JPN10-15'!E1766="","",'JPN10-15'!E1766),IF($A$20=6, IF(WLTC!F1766="","", WLTC!F1766),IF($A$20=7, IF('New Cycle 1'!E1766="","", 'New Cycle 1'!E1766),IF($A$20=8, IF('New Cycle 2'!E1766="","", 'New Cycle 2'!E1766),IF($A$20=9, IF('New Cycle 3'!E1766="","", 'New Cycle 3'!E1766),"")))))))))</f>
        <v/>
      </c>
      <c r="U1766" s="32" t="str">
        <f>IF($A$20=1,IF(UDDS!G1766="","",UDDS!G1766),IF($A$20=2,IF('FTP-75'!G1766="","",'FTP-75'!G1766),IF($A$20=3, IF('US06'!G1766="","",'US06'!G1766),IF($A$20=4, IF(NEDC!F1766="","", NEDC!F1766),IF($A$20=5, IF('JPN10-15'!F1766="","",'JPN10-15'!F1766),IF($A$20=6, IF(WLTC!G1766="","", WLTC!G1766),IF($A$20=7, IF('New Cycle 1'!F1766="","", 'New Cycle 1'!F1766),IF($A$20=8, IF('New Cycle 2'!F1766="","", 'New Cycle 2'!F1766),IF($A$20=9, IF('New Cycle 3'!F1766="","", 'New Cycle 3'!F1766),"")))))))))</f>
        <v/>
      </c>
    </row>
    <row r="1767" spans="16:21" x14ac:dyDescent="0.25">
      <c r="P1767" s="8" t="str">
        <f>IF($A$20=1,IF(UDDS!A1767="","",UDDS!A1767),IF($A$20=2,IF('FTP-75'!A1767="","",'FTP-75'!A1767),IF($A$20=3, IF('US06'!A1767="","",'US06'!A1767),IF($A$20=4, IF(NEDC!A1767="","", NEDC!A1767),IF($A$20=5, IF('JPN10-15'!A1767="","",'JPN10-15'!A1767),IF($A$20=6, IF(WLTC!B1767="","", WLTC!B1767),IF($A$20=7, IF('New Cycle 1'!A1767="","", 'New Cycle 1'!A1767),IF($A$20=8, IF('New Cycle 2'!A1767="","", 'New Cycle 3'!A1767),IF($A$20=9, IF('New Cycle 3'!A1767="","", 'New Cycle 3'!A1767),"")))))))))</f>
        <v/>
      </c>
      <c r="Q1767" s="32" t="str">
        <f>IF($A$20=1,IF(UDDS!C1767="","",UDDS!C1767),IF($A$20=2,IF('FTP-75'!C1767="","",'FTP-75'!C1767),IF($A$20=3, IF('US06'!C1767="","",'US06'!C1767),IF($A$20=4, IF(NEDC!B1767="","", NEDC!B1767),IF($A$20=5, IF('JPN10-15'!B1767="","",'JPN10-15'!B1767),IF($A$20=6, IF(WLTC!C1767="","", WLTC!C1767),IF($A$20=7, IF('New Cycle 1'!B1767="","", 'New Cycle 1'!B1767),IF($A$20=8, IF('New Cycle 2'!B1767="","", 'New Cycle 2'!B1767),IF($A$20=9, IF('New Cycle 3'!B1767="","", 'New Cycle 3'!B1767),"")))))))))</f>
        <v/>
      </c>
      <c r="R1767" s="32" t="str">
        <f>IF($A$20=1,IF(UDDS!D1767="","",UDDS!D1767),IF($A$20=2,IF('FTP-75'!D1767="","",'FTP-75'!D1767),IF($A$20=3, IF('US06'!D1767="","",'US06'!D1767),IF($A$20=4, IF(NEDC!C1767="","", NEDC!C1767),IF($A$20=5, IF('JPN10-15'!C1767="","",'JPN10-15'!C1767),IF($A$20=6, IF(WLTC!D1767="","", WLTC!D1767),IF($A$20=7, IF('New Cycle 1'!C1767="","", 'New Cycle 1'!C1767),IF($A$20=8, IF('New Cycle 2'!C1767="","", 'New Cycle 2'!C1767),IF($A$20=9, IF('New Cycle 3'!C1767="","", 'New Cycle 3'!C1767),"")))))))))</f>
        <v/>
      </c>
      <c r="S1767" s="32" t="str">
        <f>IF($A$20=1,IF(UDDS!E1767="","",UDDS!E1767),IF($A$20=2,IF('FTP-75'!E1767="","",'FTP-75'!E1767),IF($A$20=3, IF('US06'!E1767="","",'US06'!E1767),IF($A$20=4, IF(NEDC!D1767="","", NEDC!D1767),IF($A$20=5, IF('JPN10-15'!D1767="","",'JPN10-15'!D1767),IF($A$20=6, IF(WLTC!E1767="","", WLTC!E1767),IF($A$20=7, IF('New Cycle 1'!D1767="","", 'New Cycle 1'!D1767),IF($A$20=8, IF('New Cycle 2'!D1767="","", 'New Cycle 2'!D1767),IF($A$20=9, IF('New Cycle 3'!D1767="","", 'New Cycle 3'!D1767),"")))))))))</f>
        <v/>
      </c>
      <c r="T1767" s="32" t="str">
        <f>IF($A$20=1,IF(UDDS!F1767="","",UDDS!F1767),IF($A$20=2,IF('FTP-75'!F1767="","",'FTP-75'!F1767),IF($A$20=3, IF('US06'!F1767="","",'US06'!F1767),IF($A$20=4, IF(NEDC!E1767="","", NEDC!E1767),IF($A$20=5, IF('JPN10-15'!E1767="","",'JPN10-15'!E1767),IF($A$20=6, IF(WLTC!F1767="","", WLTC!F1767),IF($A$20=7, IF('New Cycle 1'!E1767="","", 'New Cycle 1'!E1767),IF($A$20=8, IF('New Cycle 2'!E1767="","", 'New Cycle 2'!E1767),IF($A$20=9, IF('New Cycle 3'!E1767="","", 'New Cycle 3'!E1767),"")))))))))</f>
        <v/>
      </c>
      <c r="U1767" s="32" t="str">
        <f>IF($A$20=1,IF(UDDS!G1767="","",UDDS!G1767),IF($A$20=2,IF('FTP-75'!G1767="","",'FTP-75'!G1767),IF($A$20=3, IF('US06'!G1767="","",'US06'!G1767),IF($A$20=4, IF(NEDC!F1767="","", NEDC!F1767),IF($A$20=5, IF('JPN10-15'!F1767="","",'JPN10-15'!F1767),IF($A$20=6, IF(WLTC!G1767="","", WLTC!G1767),IF($A$20=7, IF('New Cycle 1'!F1767="","", 'New Cycle 1'!F1767),IF($A$20=8, IF('New Cycle 2'!F1767="","", 'New Cycle 2'!F1767),IF($A$20=9, IF('New Cycle 3'!F1767="","", 'New Cycle 3'!F1767),"")))))))))</f>
        <v/>
      </c>
    </row>
    <row r="1768" spans="16:21" x14ac:dyDescent="0.25">
      <c r="P1768" s="8" t="str">
        <f>IF($A$20=1,IF(UDDS!A1768="","",UDDS!A1768),IF($A$20=2,IF('FTP-75'!A1768="","",'FTP-75'!A1768),IF($A$20=3, IF('US06'!A1768="","",'US06'!A1768),IF($A$20=4, IF(NEDC!A1768="","", NEDC!A1768),IF($A$20=5, IF('JPN10-15'!A1768="","",'JPN10-15'!A1768),IF($A$20=6, IF(WLTC!B1768="","", WLTC!B1768),IF($A$20=7, IF('New Cycle 1'!A1768="","", 'New Cycle 1'!A1768),IF($A$20=8, IF('New Cycle 2'!A1768="","", 'New Cycle 3'!A1768),IF($A$20=9, IF('New Cycle 3'!A1768="","", 'New Cycle 3'!A1768),"")))))))))</f>
        <v/>
      </c>
      <c r="Q1768" s="32" t="str">
        <f>IF($A$20=1,IF(UDDS!C1768="","",UDDS!C1768),IF($A$20=2,IF('FTP-75'!C1768="","",'FTP-75'!C1768),IF($A$20=3, IF('US06'!C1768="","",'US06'!C1768),IF($A$20=4, IF(NEDC!B1768="","", NEDC!B1768),IF($A$20=5, IF('JPN10-15'!B1768="","",'JPN10-15'!B1768),IF($A$20=6, IF(WLTC!C1768="","", WLTC!C1768),IF($A$20=7, IF('New Cycle 1'!B1768="","", 'New Cycle 1'!B1768),IF($A$20=8, IF('New Cycle 2'!B1768="","", 'New Cycle 2'!B1768),IF($A$20=9, IF('New Cycle 3'!B1768="","", 'New Cycle 3'!B1768),"")))))))))</f>
        <v/>
      </c>
      <c r="R1768" s="32" t="str">
        <f>IF($A$20=1,IF(UDDS!D1768="","",UDDS!D1768),IF($A$20=2,IF('FTP-75'!D1768="","",'FTP-75'!D1768),IF($A$20=3, IF('US06'!D1768="","",'US06'!D1768),IF($A$20=4, IF(NEDC!C1768="","", NEDC!C1768),IF($A$20=5, IF('JPN10-15'!C1768="","",'JPN10-15'!C1768),IF($A$20=6, IF(WLTC!D1768="","", WLTC!D1768),IF($A$20=7, IF('New Cycle 1'!C1768="","", 'New Cycle 1'!C1768),IF($A$20=8, IF('New Cycle 2'!C1768="","", 'New Cycle 2'!C1768),IF($A$20=9, IF('New Cycle 3'!C1768="","", 'New Cycle 3'!C1768),"")))))))))</f>
        <v/>
      </c>
      <c r="S1768" s="32" t="str">
        <f>IF($A$20=1,IF(UDDS!E1768="","",UDDS!E1768),IF($A$20=2,IF('FTP-75'!E1768="","",'FTP-75'!E1768),IF($A$20=3, IF('US06'!E1768="","",'US06'!E1768),IF($A$20=4, IF(NEDC!D1768="","", NEDC!D1768),IF($A$20=5, IF('JPN10-15'!D1768="","",'JPN10-15'!D1768),IF($A$20=6, IF(WLTC!E1768="","", WLTC!E1768),IF($A$20=7, IF('New Cycle 1'!D1768="","", 'New Cycle 1'!D1768),IF($A$20=8, IF('New Cycle 2'!D1768="","", 'New Cycle 2'!D1768),IF($A$20=9, IF('New Cycle 3'!D1768="","", 'New Cycle 3'!D1768),"")))))))))</f>
        <v/>
      </c>
      <c r="T1768" s="32" t="str">
        <f>IF($A$20=1,IF(UDDS!F1768="","",UDDS!F1768),IF($A$20=2,IF('FTP-75'!F1768="","",'FTP-75'!F1768),IF($A$20=3, IF('US06'!F1768="","",'US06'!F1768),IF($A$20=4, IF(NEDC!E1768="","", NEDC!E1768),IF($A$20=5, IF('JPN10-15'!E1768="","",'JPN10-15'!E1768),IF($A$20=6, IF(WLTC!F1768="","", WLTC!F1768),IF($A$20=7, IF('New Cycle 1'!E1768="","", 'New Cycle 1'!E1768),IF($A$20=8, IF('New Cycle 2'!E1768="","", 'New Cycle 2'!E1768),IF($A$20=9, IF('New Cycle 3'!E1768="","", 'New Cycle 3'!E1768),"")))))))))</f>
        <v/>
      </c>
      <c r="U1768" s="32" t="str">
        <f>IF($A$20=1,IF(UDDS!G1768="","",UDDS!G1768),IF($A$20=2,IF('FTP-75'!G1768="","",'FTP-75'!G1768),IF($A$20=3, IF('US06'!G1768="","",'US06'!G1768),IF($A$20=4, IF(NEDC!F1768="","", NEDC!F1768),IF($A$20=5, IF('JPN10-15'!F1768="","",'JPN10-15'!F1768),IF($A$20=6, IF(WLTC!G1768="","", WLTC!G1768),IF($A$20=7, IF('New Cycle 1'!F1768="","", 'New Cycle 1'!F1768),IF($A$20=8, IF('New Cycle 2'!F1768="","", 'New Cycle 2'!F1768),IF($A$20=9, IF('New Cycle 3'!F1768="","", 'New Cycle 3'!F1768),"")))))))))</f>
        <v/>
      </c>
    </row>
    <row r="1769" spans="16:21" x14ac:dyDescent="0.25">
      <c r="P1769" s="8" t="str">
        <f>IF($A$20=1,IF(UDDS!A1769="","",UDDS!A1769),IF($A$20=2,IF('FTP-75'!A1769="","",'FTP-75'!A1769),IF($A$20=3, IF('US06'!A1769="","",'US06'!A1769),IF($A$20=4, IF(NEDC!A1769="","", NEDC!A1769),IF($A$20=5, IF('JPN10-15'!A1769="","",'JPN10-15'!A1769),IF($A$20=6, IF(WLTC!B1769="","", WLTC!B1769),IF($A$20=7, IF('New Cycle 1'!A1769="","", 'New Cycle 1'!A1769),IF($A$20=8, IF('New Cycle 2'!A1769="","", 'New Cycle 3'!A1769),IF($A$20=9, IF('New Cycle 3'!A1769="","", 'New Cycle 3'!A1769),"")))))))))</f>
        <v/>
      </c>
      <c r="Q1769" s="32" t="str">
        <f>IF($A$20=1,IF(UDDS!C1769="","",UDDS!C1769),IF($A$20=2,IF('FTP-75'!C1769="","",'FTP-75'!C1769),IF($A$20=3, IF('US06'!C1769="","",'US06'!C1769),IF($A$20=4, IF(NEDC!B1769="","", NEDC!B1769),IF($A$20=5, IF('JPN10-15'!B1769="","",'JPN10-15'!B1769),IF($A$20=6, IF(WLTC!C1769="","", WLTC!C1769),IF($A$20=7, IF('New Cycle 1'!B1769="","", 'New Cycle 1'!B1769),IF($A$20=8, IF('New Cycle 2'!B1769="","", 'New Cycle 2'!B1769),IF($A$20=9, IF('New Cycle 3'!B1769="","", 'New Cycle 3'!B1769),"")))))))))</f>
        <v/>
      </c>
      <c r="R1769" s="32" t="str">
        <f>IF($A$20=1,IF(UDDS!D1769="","",UDDS!D1769),IF($A$20=2,IF('FTP-75'!D1769="","",'FTP-75'!D1769),IF($A$20=3, IF('US06'!D1769="","",'US06'!D1769),IF($A$20=4, IF(NEDC!C1769="","", NEDC!C1769),IF($A$20=5, IF('JPN10-15'!C1769="","",'JPN10-15'!C1769),IF($A$20=6, IF(WLTC!D1769="","", WLTC!D1769),IF($A$20=7, IF('New Cycle 1'!C1769="","", 'New Cycle 1'!C1769),IF($A$20=8, IF('New Cycle 2'!C1769="","", 'New Cycle 2'!C1769),IF($A$20=9, IF('New Cycle 3'!C1769="","", 'New Cycle 3'!C1769),"")))))))))</f>
        <v/>
      </c>
      <c r="S1769" s="32" t="str">
        <f>IF($A$20=1,IF(UDDS!E1769="","",UDDS!E1769),IF($A$20=2,IF('FTP-75'!E1769="","",'FTP-75'!E1769),IF($A$20=3, IF('US06'!E1769="","",'US06'!E1769),IF($A$20=4, IF(NEDC!D1769="","", NEDC!D1769),IF($A$20=5, IF('JPN10-15'!D1769="","",'JPN10-15'!D1769),IF($A$20=6, IF(WLTC!E1769="","", WLTC!E1769),IF($A$20=7, IF('New Cycle 1'!D1769="","", 'New Cycle 1'!D1769),IF($A$20=8, IF('New Cycle 2'!D1769="","", 'New Cycle 2'!D1769),IF($A$20=9, IF('New Cycle 3'!D1769="","", 'New Cycle 3'!D1769),"")))))))))</f>
        <v/>
      </c>
      <c r="T1769" s="32" t="str">
        <f>IF($A$20=1,IF(UDDS!F1769="","",UDDS!F1769),IF($A$20=2,IF('FTP-75'!F1769="","",'FTP-75'!F1769),IF($A$20=3, IF('US06'!F1769="","",'US06'!F1769),IF($A$20=4, IF(NEDC!E1769="","", NEDC!E1769),IF($A$20=5, IF('JPN10-15'!E1769="","",'JPN10-15'!E1769),IF($A$20=6, IF(WLTC!F1769="","", WLTC!F1769),IF($A$20=7, IF('New Cycle 1'!E1769="","", 'New Cycle 1'!E1769),IF($A$20=8, IF('New Cycle 2'!E1769="","", 'New Cycle 2'!E1769),IF($A$20=9, IF('New Cycle 3'!E1769="","", 'New Cycle 3'!E1769),"")))))))))</f>
        <v/>
      </c>
      <c r="U1769" s="32" t="str">
        <f>IF($A$20=1,IF(UDDS!G1769="","",UDDS!G1769),IF($A$20=2,IF('FTP-75'!G1769="","",'FTP-75'!G1769),IF($A$20=3, IF('US06'!G1769="","",'US06'!G1769),IF($A$20=4, IF(NEDC!F1769="","", NEDC!F1769),IF($A$20=5, IF('JPN10-15'!F1769="","",'JPN10-15'!F1769),IF($A$20=6, IF(WLTC!G1769="","", WLTC!G1769),IF($A$20=7, IF('New Cycle 1'!F1769="","", 'New Cycle 1'!F1769),IF($A$20=8, IF('New Cycle 2'!F1769="","", 'New Cycle 2'!F1769),IF($A$20=9, IF('New Cycle 3'!F1769="","", 'New Cycle 3'!F1769),"")))))))))</f>
        <v/>
      </c>
    </row>
    <row r="1770" spans="16:21" x14ac:dyDescent="0.25">
      <c r="P1770" s="8" t="str">
        <f>IF($A$20=1,IF(UDDS!A1770="","",UDDS!A1770),IF($A$20=2,IF('FTP-75'!A1770="","",'FTP-75'!A1770),IF($A$20=3, IF('US06'!A1770="","",'US06'!A1770),IF($A$20=4, IF(NEDC!A1770="","", NEDC!A1770),IF($A$20=5, IF('JPN10-15'!A1770="","",'JPN10-15'!A1770),IF($A$20=6, IF(WLTC!B1770="","", WLTC!B1770),IF($A$20=7, IF('New Cycle 1'!A1770="","", 'New Cycle 1'!A1770),IF($A$20=8, IF('New Cycle 2'!A1770="","", 'New Cycle 3'!A1770),IF($A$20=9, IF('New Cycle 3'!A1770="","", 'New Cycle 3'!A1770),"")))))))))</f>
        <v/>
      </c>
      <c r="Q1770" s="32" t="str">
        <f>IF($A$20=1,IF(UDDS!C1770="","",UDDS!C1770),IF($A$20=2,IF('FTP-75'!C1770="","",'FTP-75'!C1770),IF($A$20=3, IF('US06'!C1770="","",'US06'!C1770),IF($A$20=4, IF(NEDC!B1770="","", NEDC!B1770),IF($A$20=5, IF('JPN10-15'!B1770="","",'JPN10-15'!B1770),IF($A$20=6, IF(WLTC!C1770="","", WLTC!C1770),IF($A$20=7, IF('New Cycle 1'!B1770="","", 'New Cycle 1'!B1770),IF($A$20=8, IF('New Cycle 2'!B1770="","", 'New Cycle 2'!B1770),IF($A$20=9, IF('New Cycle 3'!B1770="","", 'New Cycle 3'!B1770),"")))))))))</f>
        <v/>
      </c>
      <c r="R1770" s="32" t="str">
        <f>IF($A$20=1,IF(UDDS!D1770="","",UDDS!D1770),IF($A$20=2,IF('FTP-75'!D1770="","",'FTP-75'!D1770),IF($A$20=3, IF('US06'!D1770="","",'US06'!D1770),IF($A$20=4, IF(NEDC!C1770="","", NEDC!C1770),IF($A$20=5, IF('JPN10-15'!C1770="","",'JPN10-15'!C1770),IF($A$20=6, IF(WLTC!D1770="","", WLTC!D1770),IF($A$20=7, IF('New Cycle 1'!C1770="","", 'New Cycle 1'!C1770),IF($A$20=8, IF('New Cycle 2'!C1770="","", 'New Cycle 2'!C1770),IF($A$20=9, IF('New Cycle 3'!C1770="","", 'New Cycle 3'!C1770),"")))))))))</f>
        <v/>
      </c>
      <c r="S1770" s="32" t="str">
        <f>IF($A$20=1,IF(UDDS!E1770="","",UDDS!E1770),IF($A$20=2,IF('FTP-75'!E1770="","",'FTP-75'!E1770),IF($A$20=3, IF('US06'!E1770="","",'US06'!E1770),IF($A$20=4, IF(NEDC!D1770="","", NEDC!D1770),IF($A$20=5, IF('JPN10-15'!D1770="","",'JPN10-15'!D1770),IF($A$20=6, IF(WLTC!E1770="","", WLTC!E1770),IF($A$20=7, IF('New Cycle 1'!D1770="","", 'New Cycle 1'!D1770),IF($A$20=8, IF('New Cycle 2'!D1770="","", 'New Cycle 2'!D1770),IF($A$20=9, IF('New Cycle 3'!D1770="","", 'New Cycle 3'!D1770),"")))))))))</f>
        <v/>
      </c>
      <c r="T1770" s="32" t="str">
        <f>IF($A$20=1,IF(UDDS!F1770="","",UDDS!F1770),IF($A$20=2,IF('FTP-75'!F1770="","",'FTP-75'!F1770),IF($A$20=3, IF('US06'!F1770="","",'US06'!F1770),IF($A$20=4, IF(NEDC!E1770="","", NEDC!E1770),IF($A$20=5, IF('JPN10-15'!E1770="","",'JPN10-15'!E1770),IF($A$20=6, IF(WLTC!F1770="","", WLTC!F1770),IF($A$20=7, IF('New Cycle 1'!E1770="","", 'New Cycle 1'!E1770),IF($A$20=8, IF('New Cycle 2'!E1770="","", 'New Cycle 2'!E1770),IF($A$20=9, IF('New Cycle 3'!E1770="","", 'New Cycle 3'!E1770),"")))))))))</f>
        <v/>
      </c>
      <c r="U1770" s="32" t="str">
        <f>IF($A$20=1,IF(UDDS!G1770="","",UDDS!G1770),IF($A$20=2,IF('FTP-75'!G1770="","",'FTP-75'!G1770),IF($A$20=3, IF('US06'!G1770="","",'US06'!G1770),IF($A$20=4, IF(NEDC!F1770="","", NEDC!F1770),IF($A$20=5, IF('JPN10-15'!F1770="","",'JPN10-15'!F1770),IF($A$20=6, IF(WLTC!G1770="","", WLTC!G1770),IF($A$20=7, IF('New Cycle 1'!F1770="","", 'New Cycle 1'!F1770),IF($A$20=8, IF('New Cycle 2'!F1770="","", 'New Cycle 2'!F1770),IF($A$20=9, IF('New Cycle 3'!F1770="","", 'New Cycle 3'!F1770),"")))))))))</f>
        <v/>
      </c>
    </row>
    <row r="1771" spans="16:21" x14ac:dyDescent="0.25">
      <c r="P1771" s="8" t="str">
        <f>IF($A$20=1,IF(UDDS!A1771="","",UDDS!A1771),IF($A$20=2,IF('FTP-75'!A1771="","",'FTP-75'!A1771),IF($A$20=3, IF('US06'!A1771="","",'US06'!A1771),IF($A$20=4, IF(NEDC!A1771="","", NEDC!A1771),IF($A$20=5, IF('JPN10-15'!A1771="","",'JPN10-15'!A1771),IF($A$20=6, IF(WLTC!B1771="","", WLTC!B1771),IF($A$20=7, IF('New Cycle 1'!A1771="","", 'New Cycle 1'!A1771),IF($A$20=8, IF('New Cycle 2'!A1771="","", 'New Cycle 3'!A1771),IF($A$20=9, IF('New Cycle 3'!A1771="","", 'New Cycle 3'!A1771),"")))))))))</f>
        <v/>
      </c>
      <c r="Q1771" s="32" t="str">
        <f>IF($A$20=1,IF(UDDS!C1771="","",UDDS!C1771),IF($A$20=2,IF('FTP-75'!C1771="","",'FTP-75'!C1771),IF($A$20=3, IF('US06'!C1771="","",'US06'!C1771),IF($A$20=4, IF(NEDC!B1771="","", NEDC!B1771),IF($A$20=5, IF('JPN10-15'!B1771="","",'JPN10-15'!B1771),IF($A$20=6, IF(WLTC!C1771="","", WLTC!C1771),IF($A$20=7, IF('New Cycle 1'!B1771="","", 'New Cycle 1'!B1771),IF($A$20=8, IF('New Cycle 2'!B1771="","", 'New Cycle 2'!B1771),IF($A$20=9, IF('New Cycle 3'!B1771="","", 'New Cycle 3'!B1771),"")))))))))</f>
        <v/>
      </c>
      <c r="R1771" s="32" t="str">
        <f>IF($A$20=1,IF(UDDS!D1771="","",UDDS!D1771),IF($A$20=2,IF('FTP-75'!D1771="","",'FTP-75'!D1771),IF($A$20=3, IF('US06'!D1771="","",'US06'!D1771),IF($A$20=4, IF(NEDC!C1771="","", NEDC!C1771),IF($A$20=5, IF('JPN10-15'!C1771="","",'JPN10-15'!C1771),IF($A$20=6, IF(WLTC!D1771="","", WLTC!D1771),IF($A$20=7, IF('New Cycle 1'!C1771="","", 'New Cycle 1'!C1771),IF($A$20=8, IF('New Cycle 2'!C1771="","", 'New Cycle 2'!C1771),IF($A$20=9, IF('New Cycle 3'!C1771="","", 'New Cycle 3'!C1771),"")))))))))</f>
        <v/>
      </c>
      <c r="S1771" s="32" t="str">
        <f>IF($A$20=1,IF(UDDS!E1771="","",UDDS!E1771),IF($A$20=2,IF('FTP-75'!E1771="","",'FTP-75'!E1771),IF($A$20=3, IF('US06'!E1771="","",'US06'!E1771),IF($A$20=4, IF(NEDC!D1771="","", NEDC!D1771),IF($A$20=5, IF('JPN10-15'!D1771="","",'JPN10-15'!D1771),IF($A$20=6, IF(WLTC!E1771="","", WLTC!E1771),IF($A$20=7, IF('New Cycle 1'!D1771="","", 'New Cycle 1'!D1771),IF($A$20=8, IF('New Cycle 2'!D1771="","", 'New Cycle 2'!D1771),IF($A$20=9, IF('New Cycle 3'!D1771="","", 'New Cycle 3'!D1771),"")))))))))</f>
        <v/>
      </c>
      <c r="T1771" s="32" t="str">
        <f>IF($A$20=1,IF(UDDS!F1771="","",UDDS!F1771),IF($A$20=2,IF('FTP-75'!F1771="","",'FTP-75'!F1771),IF($A$20=3, IF('US06'!F1771="","",'US06'!F1771),IF($A$20=4, IF(NEDC!E1771="","", NEDC!E1771),IF($A$20=5, IF('JPN10-15'!E1771="","",'JPN10-15'!E1771),IF($A$20=6, IF(WLTC!F1771="","", WLTC!F1771),IF($A$20=7, IF('New Cycle 1'!E1771="","", 'New Cycle 1'!E1771),IF($A$20=8, IF('New Cycle 2'!E1771="","", 'New Cycle 2'!E1771),IF($A$20=9, IF('New Cycle 3'!E1771="","", 'New Cycle 3'!E1771),"")))))))))</f>
        <v/>
      </c>
      <c r="U1771" s="32" t="str">
        <f>IF($A$20=1,IF(UDDS!G1771="","",UDDS!G1771),IF($A$20=2,IF('FTP-75'!G1771="","",'FTP-75'!G1771),IF($A$20=3, IF('US06'!G1771="","",'US06'!G1771),IF($A$20=4, IF(NEDC!F1771="","", NEDC!F1771),IF($A$20=5, IF('JPN10-15'!F1771="","",'JPN10-15'!F1771),IF($A$20=6, IF(WLTC!G1771="","", WLTC!G1771),IF($A$20=7, IF('New Cycle 1'!F1771="","", 'New Cycle 1'!F1771),IF($A$20=8, IF('New Cycle 2'!F1771="","", 'New Cycle 2'!F1771),IF($A$20=9, IF('New Cycle 3'!F1771="","", 'New Cycle 3'!F1771),"")))))))))</f>
        <v/>
      </c>
    </row>
    <row r="1772" spans="16:21" x14ac:dyDescent="0.25">
      <c r="P1772" s="8" t="str">
        <f>IF($A$20=1,IF(UDDS!A1772="","",UDDS!A1772),IF($A$20=2,IF('FTP-75'!A1772="","",'FTP-75'!A1772),IF($A$20=3, IF('US06'!A1772="","",'US06'!A1772),IF($A$20=4, IF(NEDC!A1772="","", NEDC!A1772),IF($A$20=5, IF('JPN10-15'!A1772="","",'JPN10-15'!A1772),IF($A$20=6, IF(WLTC!B1772="","", WLTC!B1772),IF($A$20=7, IF('New Cycle 1'!A1772="","", 'New Cycle 1'!A1772),IF($A$20=8, IF('New Cycle 2'!A1772="","", 'New Cycle 3'!A1772),IF($A$20=9, IF('New Cycle 3'!A1772="","", 'New Cycle 3'!A1772),"")))))))))</f>
        <v/>
      </c>
      <c r="Q1772" s="32" t="str">
        <f>IF($A$20=1,IF(UDDS!C1772="","",UDDS!C1772),IF($A$20=2,IF('FTP-75'!C1772="","",'FTP-75'!C1772),IF($A$20=3, IF('US06'!C1772="","",'US06'!C1772),IF($A$20=4, IF(NEDC!B1772="","", NEDC!B1772),IF($A$20=5, IF('JPN10-15'!B1772="","",'JPN10-15'!B1772),IF($A$20=6, IF(WLTC!C1772="","", WLTC!C1772),IF($A$20=7, IF('New Cycle 1'!B1772="","", 'New Cycle 1'!B1772),IF($A$20=8, IF('New Cycle 2'!B1772="","", 'New Cycle 2'!B1772),IF($A$20=9, IF('New Cycle 3'!B1772="","", 'New Cycle 3'!B1772),"")))))))))</f>
        <v/>
      </c>
      <c r="R1772" s="32" t="str">
        <f>IF($A$20=1,IF(UDDS!D1772="","",UDDS!D1772),IF($A$20=2,IF('FTP-75'!D1772="","",'FTP-75'!D1772),IF($A$20=3, IF('US06'!D1772="","",'US06'!D1772),IF($A$20=4, IF(NEDC!C1772="","", NEDC!C1772),IF($A$20=5, IF('JPN10-15'!C1772="","",'JPN10-15'!C1772),IF($A$20=6, IF(WLTC!D1772="","", WLTC!D1772),IF($A$20=7, IF('New Cycle 1'!C1772="","", 'New Cycle 1'!C1772),IF($A$20=8, IF('New Cycle 2'!C1772="","", 'New Cycle 2'!C1772),IF($A$20=9, IF('New Cycle 3'!C1772="","", 'New Cycle 3'!C1772),"")))))))))</f>
        <v/>
      </c>
      <c r="S1772" s="32" t="str">
        <f>IF($A$20=1,IF(UDDS!E1772="","",UDDS!E1772),IF($A$20=2,IF('FTP-75'!E1772="","",'FTP-75'!E1772),IF($A$20=3, IF('US06'!E1772="","",'US06'!E1772),IF($A$20=4, IF(NEDC!D1772="","", NEDC!D1772),IF($A$20=5, IF('JPN10-15'!D1772="","",'JPN10-15'!D1772),IF($A$20=6, IF(WLTC!E1772="","", WLTC!E1772),IF($A$20=7, IF('New Cycle 1'!D1772="","", 'New Cycle 1'!D1772),IF($A$20=8, IF('New Cycle 2'!D1772="","", 'New Cycle 2'!D1772),IF($A$20=9, IF('New Cycle 3'!D1772="","", 'New Cycle 3'!D1772),"")))))))))</f>
        <v/>
      </c>
      <c r="T1772" s="32" t="str">
        <f>IF($A$20=1,IF(UDDS!F1772="","",UDDS!F1772),IF($A$20=2,IF('FTP-75'!F1772="","",'FTP-75'!F1772),IF($A$20=3, IF('US06'!F1772="","",'US06'!F1772),IF($A$20=4, IF(NEDC!E1772="","", NEDC!E1772),IF($A$20=5, IF('JPN10-15'!E1772="","",'JPN10-15'!E1772),IF($A$20=6, IF(WLTC!F1772="","", WLTC!F1772),IF($A$20=7, IF('New Cycle 1'!E1772="","", 'New Cycle 1'!E1772),IF($A$20=8, IF('New Cycle 2'!E1772="","", 'New Cycle 2'!E1772),IF($A$20=9, IF('New Cycle 3'!E1772="","", 'New Cycle 3'!E1772),"")))))))))</f>
        <v/>
      </c>
      <c r="U1772" s="32" t="str">
        <f>IF($A$20=1,IF(UDDS!G1772="","",UDDS!G1772),IF($A$20=2,IF('FTP-75'!G1772="","",'FTP-75'!G1772),IF($A$20=3, IF('US06'!G1772="","",'US06'!G1772),IF($A$20=4, IF(NEDC!F1772="","", NEDC!F1772),IF($A$20=5, IF('JPN10-15'!F1772="","",'JPN10-15'!F1772),IF($A$20=6, IF(WLTC!G1772="","", WLTC!G1772),IF($A$20=7, IF('New Cycle 1'!F1772="","", 'New Cycle 1'!F1772),IF($A$20=8, IF('New Cycle 2'!F1772="","", 'New Cycle 2'!F1772),IF($A$20=9, IF('New Cycle 3'!F1772="","", 'New Cycle 3'!F1772),"")))))))))</f>
        <v/>
      </c>
    </row>
    <row r="1773" spans="16:21" x14ac:dyDescent="0.25">
      <c r="P1773" s="8" t="str">
        <f>IF($A$20=1,IF(UDDS!A1773="","",UDDS!A1773),IF($A$20=2,IF('FTP-75'!A1773="","",'FTP-75'!A1773),IF($A$20=3, IF('US06'!A1773="","",'US06'!A1773),IF($A$20=4, IF(NEDC!A1773="","", NEDC!A1773),IF($A$20=5, IF('JPN10-15'!A1773="","",'JPN10-15'!A1773),IF($A$20=6, IF(WLTC!B1773="","", WLTC!B1773),IF($A$20=7, IF('New Cycle 1'!A1773="","", 'New Cycle 1'!A1773),IF($A$20=8, IF('New Cycle 2'!A1773="","", 'New Cycle 3'!A1773),IF($A$20=9, IF('New Cycle 3'!A1773="","", 'New Cycle 3'!A1773),"")))))))))</f>
        <v/>
      </c>
      <c r="Q1773" s="32" t="str">
        <f>IF($A$20=1,IF(UDDS!C1773="","",UDDS!C1773),IF($A$20=2,IF('FTP-75'!C1773="","",'FTP-75'!C1773),IF($A$20=3, IF('US06'!C1773="","",'US06'!C1773),IF($A$20=4, IF(NEDC!B1773="","", NEDC!B1773),IF($A$20=5, IF('JPN10-15'!B1773="","",'JPN10-15'!B1773),IF($A$20=6, IF(WLTC!C1773="","", WLTC!C1773),IF($A$20=7, IF('New Cycle 1'!B1773="","", 'New Cycle 1'!B1773),IF($A$20=8, IF('New Cycle 2'!B1773="","", 'New Cycle 2'!B1773),IF($A$20=9, IF('New Cycle 3'!B1773="","", 'New Cycle 3'!B1773),"")))))))))</f>
        <v/>
      </c>
      <c r="R1773" s="32" t="str">
        <f>IF($A$20=1,IF(UDDS!D1773="","",UDDS!D1773),IF($A$20=2,IF('FTP-75'!D1773="","",'FTP-75'!D1773),IF($A$20=3, IF('US06'!D1773="","",'US06'!D1773),IF($A$20=4, IF(NEDC!C1773="","", NEDC!C1773),IF($A$20=5, IF('JPN10-15'!C1773="","",'JPN10-15'!C1773),IF($A$20=6, IF(WLTC!D1773="","", WLTC!D1773),IF($A$20=7, IF('New Cycle 1'!C1773="","", 'New Cycle 1'!C1773),IF($A$20=8, IF('New Cycle 2'!C1773="","", 'New Cycle 2'!C1773),IF($A$20=9, IF('New Cycle 3'!C1773="","", 'New Cycle 3'!C1773),"")))))))))</f>
        <v/>
      </c>
      <c r="S1773" s="32" t="str">
        <f>IF($A$20=1,IF(UDDS!E1773="","",UDDS!E1773),IF($A$20=2,IF('FTP-75'!E1773="","",'FTP-75'!E1773),IF($A$20=3, IF('US06'!E1773="","",'US06'!E1773),IF($A$20=4, IF(NEDC!D1773="","", NEDC!D1773),IF($A$20=5, IF('JPN10-15'!D1773="","",'JPN10-15'!D1773),IF($A$20=6, IF(WLTC!E1773="","", WLTC!E1773),IF($A$20=7, IF('New Cycle 1'!D1773="","", 'New Cycle 1'!D1773),IF($A$20=8, IF('New Cycle 2'!D1773="","", 'New Cycle 2'!D1773),IF($A$20=9, IF('New Cycle 3'!D1773="","", 'New Cycle 3'!D1773),"")))))))))</f>
        <v/>
      </c>
      <c r="T1773" s="32" t="str">
        <f>IF($A$20=1,IF(UDDS!F1773="","",UDDS!F1773),IF($A$20=2,IF('FTP-75'!F1773="","",'FTP-75'!F1773),IF($A$20=3, IF('US06'!F1773="","",'US06'!F1773),IF($A$20=4, IF(NEDC!E1773="","", NEDC!E1773),IF($A$20=5, IF('JPN10-15'!E1773="","",'JPN10-15'!E1773),IF($A$20=6, IF(WLTC!F1773="","", WLTC!F1773),IF($A$20=7, IF('New Cycle 1'!E1773="","", 'New Cycle 1'!E1773),IF($A$20=8, IF('New Cycle 2'!E1773="","", 'New Cycle 2'!E1773),IF($A$20=9, IF('New Cycle 3'!E1773="","", 'New Cycle 3'!E1773),"")))))))))</f>
        <v/>
      </c>
      <c r="U1773" s="32" t="str">
        <f>IF($A$20=1,IF(UDDS!G1773="","",UDDS!G1773),IF($A$20=2,IF('FTP-75'!G1773="","",'FTP-75'!G1773),IF($A$20=3, IF('US06'!G1773="","",'US06'!G1773),IF($A$20=4, IF(NEDC!F1773="","", NEDC!F1773),IF($A$20=5, IF('JPN10-15'!F1773="","",'JPN10-15'!F1773),IF($A$20=6, IF(WLTC!G1773="","", WLTC!G1773),IF($A$20=7, IF('New Cycle 1'!F1773="","", 'New Cycle 1'!F1773),IF($A$20=8, IF('New Cycle 2'!F1773="","", 'New Cycle 2'!F1773),IF($A$20=9, IF('New Cycle 3'!F1773="","", 'New Cycle 3'!F1773),"")))))))))</f>
        <v/>
      </c>
    </row>
    <row r="1774" spans="16:21" x14ac:dyDescent="0.25">
      <c r="P1774" s="8" t="str">
        <f>IF($A$20=1,IF(UDDS!A1774="","",UDDS!A1774),IF($A$20=2,IF('FTP-75'!A1774="","",'FTP-75'!A1774),IF($A$20=3, IF('US06'!A1774="","",'US06'!A1774),IF($A$20=4, IF(NEDC!A1774="","", NEDC!A1774),IF($A$20=5, IF('JPN10-15'!A1774="","",'JPN10-15'!A1774),IF($A$20=6, IF(WLTC!B1774="","", WLTC!B1774),IF($A$20=7, IF('New Cycle 1'!A1774="","", 'New Cycle 1'!A1774),IF($A$20=8, IF('New Cycle 2'!A1774="","", 'New Cycle 3'!A1774),IF($A$20=9, IF('New Cycle 3'!A1774="","", 'New Cycle 3'!A1774),"")))))))))</f>
        <v/>
      </c>
      <c r="Q1774" s="32" t="str">
        <f>IF($A$20=1,IF(UDDS!C1774="","",UDDS!C1774),IF($A$20=2,IF('FTP-75'!C1774="","",'FTP-75'!C1774),IF($A$20=3, IF('US06'!C1774="","",'US06'!C1774),IF($A$20=4, IF(NEDC!B1774="","", NEDC!B1774),IF($A$20=5, IF('JPN10-15'!B1774="","",'JPN10-15'!B1774),IF($A$20=6, IF(WLTC!C1774="","", WLTC!C1774),IF($A$20=7, IF('New Cycle 1'!B1774="","", 'New Cycle 1'!B1774),IF($A$20=8, IF('New Cycle 2'!B1774="","", 'New Cycle 2'!B1774),IF($A$20=9, IF('New Cycle 3'!B1774="","", 'New Cycle 3'!B1774),"")))))))))</f>
        <v/>
      </c>
      <c r="R1774" s="32" t="str">
        <f>IF($A$20=1,IF(UDDS!D1774="","",UDDS!D1774),IF($A$20=2,IF('FTP-75'!D1774="","",'FTP-75'!D1774),IF($A$20=3, IF('US06'!D1774="","",'US06'!D1774),IF($A$20=4, IF(NEDC!C1774="","", NEDC!C1774),IF($A$20=5, IF('JPN10-15'!C1774="","",'JPN10-15'!C1774),IF($A$20=6, IF(WLTC!D1774="","", WLTC!D1774),IF($A$20=7, IF('New Cycle 1'!C1774="","", 'New Cycle 1'!C1774),IF($A$20=8, IF('New Cycle 2'!C1774="","", 'New Cycle 2'!C1774),IF($A$20=9, IF('New Cycle 3'!C1774="","", 'New Cycle 3'!C1774),"")))))))))</f>
        <v/>
      </c>
      <c r="S1774" s="32" t="str">
        <f>IF($A$20=1,IF(UDDS!E1774="","",UDDS!E1774),IF($A$20=2,IF('FTP-75'!E1774="","",'FTP-75'!E1774),IF($A$20=3, IF('US06'!E1774="","",'US06'!E1774),IF($A$20=4, IF(NEDC!D1774="","", NEDC!D1774),IF($A$20=5, IF('JPN10-15'!D1774="","",'JPN10-15'!D1774),IF($A$20=6, IF(WLTC!E1774="","", WLTC!E1774),IF($A$20=7, IF('New Cycle 1'!D1774="","", 'New Cycle 1'!D1774),IF($A$20=8, IF('New Cycle 2'!D1774="","", 'New Cycle 2'!D1774),IF($A$20=9, IF('New Cycle 3'!D1774="","", 'New Cycle 3'!D1774),"")))))))))</f>
        <v/>
      </c>
      <c r="T1774" s="32" t="str">
        <f>IF($A$20=1,IF(UDDS!F1774="","",UDDS!F1774),IF($A$20=2,IF('FTP-75'!F1774="","",'FTP-75'!F1774),IF($A$20=3, IF('US06'!F1774="","",'US06'!F1774),IF($A$20=4, IF(NEDC!E1774="","", NEDC!E1774),IF($A$20=5, IF('JPN10-15'!E1774="","",'JPN10-15'!E1774),IF($A$20=6, IF(WLTC!F1774="","", WLTC!F1774),IF($A$20=7, IF('New Cycle 1'!E1774="","", 'New Cycle 1'!E1774),IF($A$20=8, IF('New Cycle 2'!E1774="","", 'New Cycle 2'!E1774),IF($A$20=9, IF('New Cycle 3'!E1774="","", 'New Cycle 3'!E1774),"")))))))))</f>
        <v/>
      </c>
      <c r="U1774" s="32" t="str">
        <f>IF($A$20=1,IF(UDDS!G1774="","",UDDS!G1774),IF($A$20=2,IF('FTP-75'!G1774="","",'FTP-75'!G1774),IF($A$20=3, IF('US06'!G1774="","",'US06'!G1774),IF($A$20=4, IF(NEDC!F1774="","", NEDC!F1774),IF($A$20=5, IF('JPN10-15'!F1774="","",'JPN10-15'!F1774),IF($A$20=6, IF(WLTC!G1774="","", WLTC!G1774),IF($A$20=7, IF('New Cycle 1'!F1774="","", 'New Cycle 1'!F1774),IF($A$20=8, IF('New Cycle 2'!F1774="","", 'New Cycle 2'!F1774),IF($A$20=9, IF('New Cycle 3'!F1774="","", 'New Cycle 3'!F1774),"")))))))))</f>
        <v/>
      </c>
    </row>
    <row r="1775" spans="16:21" x14ac:dyDescent="0.25">
      <c r="P1775" s="8" t="str">
        <f>IF($A$20=1,IF(UDDS!A1775="","",UDDS!A1775),IF($A$20=2,IF('FTP-75'!A1775="","",'FTP-75'!A1775),IF($A$20=3, IF('US06'!A1775="","",'US06'!A1775),IF($A$20=4, IF(NEDC!A1775="","", NEDC!A1775),IF($A$20=5, IF('JPN10-15'!A1775="","",'JPN10-15'!A1775),IF($A$20=6, IF(WLTC!B1775="","", WLTC!B1775),IF($A$20=7, IF('New Cycle 1'!A1775="","", 'New Cycle 1'!A1775),IF($A$20=8, IF('New Cycle 2'!A1775="","", 'New Cycle 3'!A1775),IF($A$20=9, IF('New Cycle 3'!A1775="","", 'New Cycle 3'!A1775),"")))))))))</f>
        <v/>
      </c>
      <c r="Q1775" s="32" t="str">
        <f>IF($A$20=1,IF(UDDS!C1775="","",UDDS!C1775),IF($A$20=2,IF('FTP-75'!C1775="","",'FTP-75'!C1775),IF($A$20=3, IF('US06'!C1775="","",'US06'!C1775),IF($A$20=4, IF(NEDC!B1775="","", NEDC!B1775),IF($A$20=5, IF('JPN10-15'!B1775="","",'JPN10-15'!B1775),IF($A$20=6, IF(WLTC!C1775="","", WLTC!C1775),IF($A$20=7, IF('New Cycle 1'!B1775="","", 'New Cycle 1'!B1775),IF($A$20=8, IF('New Cycle 2'!B1775="","", 'New Cycle 2'!B1775),IF($A$20=9, IF('New Cycle 3'!B1775="","", 'New Cycle 3'!B1775),"")))))))))</f>
        <v/>
      </c>
      <c r="R1775" s="32" t="str">
        <f>IF($A$20=1,IF(UDDS!D1775="","",UDDS!D1775),IF($A$20=2,IF('FTP-75'!D1775="","",'FTP-75'!D1775),IF($A$20=3, IF('US06'!D1775="","",'US06'!D1775),IF($A$20=4, IF(NEDC!C1775="","", NEDC!C1775),IF($A$20=5, IF('JPN10-15'!C1775="","",'JPN10-15'!C1775),IF($A$20=6, IF(WLTC!D1775="","", WLTC!D1775),IF($A$20=7, IF('New Cycle 1'!C1775="","", 'New Cycle 1'!C1775),IF($A$20=8, IF('New Cycle 2'!C1775="","", 'New Cycle 2'!C1775),IF($A$20=9, IF('New Cycle 3'!C1775="","", 'New Cycle 3'!C1775),"")))))))))</f>
        <v/>
      </c>
      <c r="S1775" s="32" t="str">
        <f>IF($A$20=1,IF(UDDS!E1775="","",UDDS!E1775),IF($A$20=2,IF('FTP-75'!E1775="","",'FTP-75'!E1775),IF($A$20=3, IF('US06'!E1775="","",'US06'!E1775),IF($A$20=4, IF(NEDC!D1775="","", NEDC!D1775),IF($A$20=5, IF('JPN10-15'!D1775="","",'JPN10-15'!D1775),IF($A$20=6, IF(WLTC!E1775="","", WLTC!E1775),IF($A$20=7, IF('New Cycle 1'!D1775="","", 'New Cycle 1'!D1775),IF($A$20=8, IF('New Cycle 2'!D1775="","", 'New Cycle 2'!D1775),IF($A$20=9, IF('New Cycle 3'!D1775="","", 'New Cycle 3'!D1775),"")))))))))</f>
        <v/>
      </c>
      <c r="T1775" s="32" t="str">
        <f>IF($A$20=1,IF(UDDS!F1775="","",UDDS!F1775),IF($A$20=2,IF('FTP-75'!F1775="","",'FTP-75'!F1775),IF($A$20=3, IF('US06'!F1775="","",'US06'!F1775),IF($A$20=4, IF(NEDC!E1775="","", NEDC!E1775),IF($A$20=5, IF('JPN10-15'!E1775="","",'JPN10-15'!E1775),IF($A$20=6, IF(WLTC!F1775="","", WLTC!F1775),IF($A$20=7, IF('New Cycle 1'!E1775="","", 'New Cycle 1'!E1775),IF($A$20=8, IF('New Cycle 2'!E1775="","", 'New Cycle 2'!E1775),IF($A$20=9, IF('New Cycle 3'!E1775="","", 'New Cycle 3'!E1775),"")))))))))</f>
        <v/>
      </c>
      <c r="U1775" s="32" t="str">
        <f>IF($A$20=1,IF(UDDS!G1775="","",UDDS!G1775),IF($A$20=2,IF('FTP-75'!G1775="","",'FTP-75'!G1775),IF($A$20=3, IF('US06'!G1775="","",'US06'!G1775),IF($A$20=4, IF(NEDC!F1775="","", NEDC!F1775),IF($A$20=5, IF('JPN10-15'!F1775="","",'JPN10-15'!F1775),IF($A$20=6, IF(WLTC!G1775="","", WLTC!G1775),IF($A$20=7, IF('New Cycle 1'!F1775="","", 'New Cycle 1'!F1775),IF($A$20=8, IF('New Cycle 2'!F1775="","", 'New Cycle 2'!F1775),IF($A$20=9, IF('New Cycle 3'!F1775="","", 'New Cycle 3'!F1775),"")))))))))</f>
        <v/>
      </c>
    </row>
    <row r="1776" spans="16:21" x14ac:dyDescent="0.25">
      <c r="P1776" s="8" t="str">
        <f>IF($A$20=1,IF(UDDS!A1776="","",UDDS!A1776),IF($A$20=2,IF('FTP-75'!A1776="","",'FTP-75'!A1776),IF($A$20=3, IF('US06'!A1776="","",'US06'!A1776),IF($A$20=4, IF(NEDC!A1776="","", NEDC!A1776),IF($A$20=5, IF('JPN10-15'!A1776="","",'JPN10-15'!A1776),IF($A$20=6, IF(WLTC!B1776="","", WLTC!B1776),IF($A$20=7, IF('New Cycle 1'!A1776="","", 'New Cycle 1'!A1776),IF($A$20=8, IF('New Cycle 2'!A1776="","", 'New Cycle 3'!A1776),IF($A$20=9, IF('New Cycle 3'!A1776="","", 'New Cycle 3'!A1776),"")))))))))</f>
        <v/>
      </c>
      <c r="Q1776" s="32" t="str">
        <f>IF($A$20=1,IF(UDDS!C1776="","",UDDS!C1776),IF($A$20=2,IF('FTP-75'!C1776="","",'FTP-75'!C1776),IF($A$20=3, IF('US06'!C1776="","",'US06'!C1776),IF($A$20=4, IF(NEDC!B1776="","", NEDC!B1776),IF($A$20=5, IF('JPN10-15'!B1776="","",'JPN10-15'!B1776),IF($A$20=6, IF(WLTC!C1776="","", WLTC!C1776),IF($A$20=7, IF('New Cycle 1'!B1776="","", 'New Cycle 1'!B1776),IF($A$20=8, IF('New Cycle 2'!B1776="","", 'New Cycle 2'!B1776),IF($A$20=9, IF('New Cycle 3'!B1776="","", 'New Cycle 3'!B1776),"")))))))))</f>
        <v/>
      </c>
      <c r="R1776" s="32" t="str">
        <f>IF($A$20=1,IF(UDDS!D1776="","",UDDS!D1776),IF($A$20=2,IF('FTP-75'!D1776="","",'FTP-75'!D1776),IF($A$20=3, IF('US06'!D1776="","",'US06'!D1776),IF($A$20=4, IF(NEDC!C1776="","", NEDC!C1776),IF($A$20=5, IF('JPN10-15'!C1776="","",'JPN10-15'!C1776),IF($A$20=6, IF(WLTC!D1776="","", WLTC!D1776),IF($A$20=7, IF('New Cycle 1'!C1776="","", 'New Cycle 1'!C1776),IF($A$20=8, IF('New Cycle 2'!C1776="","", 'New Cycle 2'!C1776),IF($A$20=9, IF('New Cycle 3'!C1776="","", 'New Cycle 3'!C1776),"")))))))))</f>
        <v/>
      </c>
      <c r="S1776" s="32" t="str">
        <f>IF($A$20=1,IF(UDDS!E1776="","",UDDS!E1776),IF($A$20=2,IF('FTP-75'!E1776="","",'FTP-75'!E1776),IF($A$20=3, IF('US06'!E1776="","",'US06'!E1776),IF($A$20=4, IF(NEDC!D1776="","", NEDC!D1776),IF($A$20=5, IF('JPN10-15'!D1776="","",'JPN10-15'!D1776),IF($A$20=6, IF(WLTC!E1776="","", WLTC!E1776),IF($A$20=7, IF('New Cycle 1'!D1776="","", 'New Cycle 1'!D1776),IF($A$20=8, IF('New Cycle 2'!D1776="","", 'New Cycle 2'!D1776),IF($A$20=9, IF('New Cycle 3'!D1776="","", 'New Cycle 3'!D1776),"")))))))))</f>
        <v/>
      </c>
      <c r="T1776" s="32" t="str">
        <f>IF($A$20=1,IF(UDDS!F1776="","",UDDS!F1776),IF($A$20=2,IF('FTP-75'!F1776="","",'FTP-75'!F1776),IF($A$20=3, IF('US06'!F1776="","",'US06'!F1776),IF($A$20=4, IF(NEDC!E1776="","", NEDC!E1776),IF($A$20=5, IF('JPN10-15'!E1776="","",'JPN10-15'!E1776),IF($A$20=6, IF(WLTC!F1776="","", WLTC!F1776),IF($A$20=7, IF('New Cycle 1'!E1776="","", 'New Cycle 1'!E1776),IF($A$20=8, IF('New Cycle 2'!E1776="","", 'New Cycle 2'!E1776),IF($A$20=9, IF('New Cycle 3'!E1776="","", 'New Cycle 3'!E1776),"")))))))))</f>
        <v/>
      </c>
      <c r="U1776" s="32" t="str">
        <f>IF($A$20=1,IF(UDDS!G1776="","",UDDS!G1776),IF($A$20=2,IF('FTP-75'!G1776="","",'FTP-75'!G1776),IF($A$20=3, IF('US06'!G1776="","",'US06'!G1776),IF($A$20=4, IF(NEDC!F1776="","", NEDC!F1776),IF($A$20=5, IF('JPN10-15'!F1776="","",'JPN10-15'!F1776),IF($A$20=6, IF(WLTC!G1776="","", WLTC!G1776),IF($A$20=7, IF('New Cycle 1'!F1776="","", 'New Cycle 1'!F1776),IF($A$20=8, IF('New Cycle 2'!F1776="","", 'New Cycle 2'!F1776),IF($A$20=9, IF('New Cycle 3'!F1776="","", 'New Cycle 3'!F1776),"")))))))))</f>
        <v/>
      </c>
    </row>
    <row r="1777" spans="16:21" x14ac:dyDescent="0.25">
      <c r="P1777" s="8" t="str">
        <f>IF($A$20=1,IF(UDDS!A1777="","",UDDS!A1777),IF($A$20=2,IF('FTP-75'!A1777="","",'FTP-75'!A1777),IF($A$20=3, IF('US06'!A1777="","",'US06'!A1777),IF($A$20=4, IF(NEDC!A1777="","", NEDC!A1777),IF($A$20=5, IF('JPN10-15'!A1777="","",'JPN10-15'!A1777),IF($A$20=6, IF(WLTC!B1777="","", WLTC!B1777),IF($A$20=7, IF('New Cycle 1'!A1777="","", 'New Cycle 1'!A1777),IF($A$20=8, IF('New Cycle 2'!A1777="","", 'New Cycle 3'!A1777),IF($A$20=9, IF('New Cycle 3'!A1777="","", 'New Cycle 3'!A1777),"")))))))))</f>
        <v/>
      </c>
      <c r="Q1777" s="32" t="str">
        <f>IF($A$20=1,IF(UDDS!C1777="","",UDDS!C1777),IF($A$20=2,IF('FTP-75'!C1777="","",'FTP-75'!C1777),IF($A$20=3, IF('US06'!C1777="","",'US06'!C1777),IF($A$20=4, IF(NEDC!B1777="","", NEDC!B1777),IF($A$20=5, IF('JPN10-15'!B1777="","",'JPN10-15'!B1777),IF($A$20=6, IF(WLTC!C1777="","", WLTC!C1777),IF($A$20=7, IF('New Cycle 1'!B1777="","", 'New Cycle 1'!B1777),IF($A$20=8, IF('New Cycle 2'!B1777="","", 'New Cycle 2'!B1777),IF($A$20=9, IF('New Cycle 3'!B1777="","", 'New Cycle 3'!B1777),"")))))))))</f>
        <v/>
      </c>
      <c r="R1777" s="32" t="str">
        <f>IF($A$20=1,IF(UDDS!D1777="","",UDDS!D1777),IF($A$20=2,IF('FTP-75'!D1777="","",'FTP-75'!D1777),IF($A$20=3, IF('US06'!D1777="","",'US06'!D1777),IF($A$20=4, IF(NEDC!C1777="","", NEDC!C1777),IF($A$20=5, IF('JPN10-15'!C1777="","",'JPN10-15'!C1777),IF($A$20=6, IF(WLTC!D1777="","", WLTC!D1777),IF($A$20=7, IF('New Cycle 1'!C1777="","", 'New Cycle 1'!C1777),IF($A$20=8, IF('New Cycle 2'!C1777="","", 'New Cycle 2'!C1777),IF($A$20=9, IF('New Cycle 3'!C1777="","", 'New Cycle 3'!C1777),"")))))))))</f>
        <v/>
      </c>
      <c r="S1777" s="32" t="str">
        <f>IF($A$20=1,IF(UDDS!E1777="","",UDDS!E1777),IF($A$20=2,IF('FTP-75'!E1777="","",'FTP-75'!E1777),IF($A$20=3, IF('US06'!E1777="","",'US06'!E1777),IF($A$20=4, IF(NEDC!D1777="","", NEDC!D1777),IF($A$20=5, IF('JPN10-15'!D1777="","",'JPN10-15'!D1777),IF($A$20=6, IF(WLTC!E1777="","", WLTC!E1777),IF($A$20=7, IF('New Cycle 1'!D1777="","", 'New Cycle 1'!D1777),IF($A$20=8, IF('New Cycle 2'!D1777="","", 'New Cycle 2'!D1777),IF($A$20=9, IF('New Cycle 3'!D1777="","", 'New Cycle 3'!D1777),"")))))))))</f>
        <v/>
      </c>
      <c r="T1777" s="32" t="str">
        <f>IF($A$20=1,IF(UDDS!F1777="","",UDDS!F1777),IF($A$20=2,IF('FTP-75'!F1777="","",'FTP-75'!F1777),IF($A$20=3, IF('US06'!F1777="","",'US06'!F1777),IF($A$20=4, IF(NEDC!E1777="","", NEDC!E1777),IF($A$20=5, IF('JPN10-15'!E1777="","",'JPN10-15'!E1777),IF($A$20=6, IF(WLTC!F1777="","", WLTC!F1777),IF($A$20=7, IF('New Cycle 1'!E1777="","", 'New Cycle 1'!E1777),IF($A$20=8, IF('New Cycle 2'!E1777="","", 'New Cycle 2'!E1777),IF($A$20=9, IF('New Cycle 3'!E1777="","", 'New Cycle 3'!E1777),"")))))))))</f>
        <v/>
      </c>
      <c r="U1777" s="32" t="str">
        <f>IF($A$20=1,IF(UDDS!G1777="","",UDDS!G1777),IF($A$20=2,IF('FTP-75'!G1777="","",'FTP-75'!G1777),IF($A$20=3, IF('US06'!G1777="","",'US06'!G1777),IF($A$20=4, IF(NEDC!F1777="","", NEDC!F1777),IF($A$20=5, IF('JPN10-15'!F1777="","",'JPN10-15'!F1777),IF($A$20=6, IF(WLTC!G1777="","", WLTC!G1777),IF($A$20=7, IF('New Cycle 1'!F1777="","", 'New Cycle 1'!F1777),IF($A$20=8, IF('New Cycle 2'!F1777="","", 'New Cycle 2'!F1777),IF($A$20=9, IF('New Cycle 3'!F1777="","", 'New Cycle 3'!F1777),"")))))))))</f>
        <v/>
      </c>
    </row>
    <row r="1778" spans="16:21" x14ac:dyDescent="0.25">
      <c r="P1778" s="8" t="str">
        <f>IF($A$20=1,IF(UDDS!A1778="","",UDDS!A1778),IF($A$20=2,IF('FTP-75'!A1778="","",'FTP-75'!A1778),IF($A$20=3, IF('US06'!A1778="","",'US06'!A1778),IF($A$20=4, IF(NEDC!A1778="","", NEDC!A1778),IF($A$20=5, IF('JPN10-15'!A1778="","",'JPN10-15'!A1778),IF($A$20=6, IF(WLTC!B1778="","", WLTC!B1778),IF($A$20=7, IF('New Cycle 1'!A1778="","", 'New Cycle 1'!A1778),IF($A$20=8, IF('New Cycle 2'!A1778="","", 'New Cycle 3'!A1778),IF($A$20=9, IF('New Cycle 3'!A1778="","", 'New Cycle 3'!A1778),"")))))))))</f>
        <v/>
      </c>
      <c r="Q1778" s="32" t="str">
        <f>IF($A$20=1,IF(UDDS!C1778="","",UDDS!C1778),IF($A$20=2,IF('FTP-75'!C1778="","",'FTP-75'!C1778),IF($A$20=3, IF('US06'!C1778="","",'US06'!C1778),IF($A$20=4, IF(NEDC!B1778="","", NEDC!B1778),IF($A$20=5, IF('JPN10-15'!B1778="","",'JPN10-15'!B1778),IF($A$20=6, IF(WLTC!C1778="","", WLTC!C1778),IF($A$20=7, IF('New Cycle 1'!B1778="","", 'New Cycle 1'!B1778),IF($A$20=8, IF('New Cycle 2'!B1778="","", 'New Cycle 2'!B1778),IF($A$20=9, IF('New Cycle 3'!B1778="","", 'New Cycle 3'!B1778),"")))))))))</f>
        <v/>
      </c>
      <c r="R1778" s="32" t="str">
        <f>IF($A$20=1,IF(UDDS!D1778="","",UDDS!D1778),IF($A$20=2,IF('FTP-75'!D1778="","",'FTP-75'!D1778),IF($A$20=3, IF('US06'!D1778="","",'US06'!D1778),IF($A$20=4, IF(NEDC!C1778="","", NEDC!C1778),IF($A$20=5, IF('JPN10-15'!C1778="","",'JPN10-15'!C1778),IF($A$20=6, IF(WLTC!D1778="","", WLTC!D1778),IF($A$20=7, IF('New Cycle 1'!C1778="","", 'New Cycle 1'!C1778),IF($A$20=8, IF('New Cycle 2'!C1778="","", 'New Cycle 2'!C1778),IF($A$20=9, IF('New Cycle 3'!C1778="","", 'New Cycle 3'!C1778),"")))))))))</f>
        <v/>
      </c>
      <c r="S1778" s="32" t="str">
        <f>IF($A$20=1,IF(UDDS!E1778="","",UDDS!E1778),IF($A$20=2,IF('FTP-75'!E1778="","",'FTP-75'!E1778),IF($A$20=3, IF('US06'!E1778="","",'US06'!E1778),IF($A$20=4, IF(NEDC!D1778="","", NEDC!D1778),IF($A$20=5, IF('JPN10-15'!D1778="","",'JPN10-15'!D1778),IF($A$20=6, IF(WLTC!E1778="","", WLTC!E1778),IF($A$20=7, IF('New Cycle 1'!D1778="","", 'New Cycle 1'!D1778),IF($A$20=8, IF('New Cycle 2'!D1778="","", 'New Cycle 2'!D1778),IF($A$20=9, IF('New Cycle 3'!D1778="","", 'New Cycle 3'!D1778),"")))))))))</f>
        <v/>
      </c>
      <c r="T1778" s="32" t="str">
        <f>IF($A$20=1,IF(UDDS!F1778="","",UDDS!F1778),IF($A$20=2,IF('FTP-75'!F1778="","",'FTP-75'!F1778),IF($A$20=3, IF('US06'!F1778="","",'US06'!F1778),IF($A$20=4, IF(NEDC!E1778="","", NEDC!E1778),IF($A$20=5, IF('JPN10-15'!E1778="","",'JPN10-15'!E1778),IF($A$20=6, IF(WLTC!F1778="","", WLTC!F1778),IF($A$20=7, IF('New Cycle 1'!E1778="","", 'New Cycle 1'!E1778),IF($A$20=8, IF('New Cycle 2'!E1778="","", 'New Cycle 2'!E1778),IF($A$20=9, IF('New Cycle 3'!E1778="","", 'New Cycle 3'!E1778),"")))))))))</f>
        <v/>
      </c>
      <c r="U1778" s="32" t="str">
        <f>IF($A$20=1,IF(UDDS!G1778="","",UDDS!G1778),IF($A$20=2,IF('FTP-75'!G1778="","",'FTP-75'!G1778),IF($A$20=3, IF('US06'!G1778="","",'US06'!G1778),IF($A$20=4, IF(NEDC!F1778="","", NEDC!F1778),IF($A$20=5, IF('JPN10-15'!F1778="","",'JPN10-15'!F1778),IF($A$20=6, IF(WLTC!G1778="","", WLTC!G1778),IF($A$20=7, IF('New Cycle 1'!F1778="","", 'New Cycle 1'!F1778),IF($A$20=8, IF('New Cycle 2'!F1778="","", 'New Cycle 2'!F1778),IF($A$20=9, IF('New Cycle 3'!F1778="","", 'New Cycle 3'!F1778),"")))))))))</f>
        <v/>
      </c>
    </row>
    <row r="1779" spans="16:21" x14ac:dyDescent="0.25">
      <c r="P1779" s="8" t="str">
        <f>IF($A$20=1,IF(UDDS!A1779="","",UDDS!A1779),IF($A$20=2,IF('FTP-75'!A1779="","",'FTP-75'!A1779),IF($A$20=3, IF('US06'!A1779="","",'US06'!A1779),IF($A$20=4, IF(NEDC!A1779="","", NEDC!A1779),IF($A$20=5, IF('JPN10-15'!A1779="","",'JPN10-15'!A1779),IF($A$20=6, IF(WLTC!B1779="","", WLTC!B1779),IF($A$20=7, IF('New Cycle 1'!A1779="","", 'New Cycle 1'!A1779),IF($A$20=8, IF('New Cycle 2'!A1779="","", 'New Cycle 3'!A1779),IF($A$20=9, IF('New Cycle 3'!A1779="","", 'New Cycle 3'!A1779),"")))))))))</f>
        <v/>
      </c>
      <c r="Q1779" s="32" t="str">
        <f>IF($A$20=1,IF(UDDS!C1779="","",UDDS!C1779),IF($A$20=2,IF('FTP-75'!C1779="","",'FTP-75'!C1779),IF($A$20=3, IF('US06'!C1779="","",'US06'!C1779),IF($A$20=4, IF(NEDC!B1779="","", NEDC!B1779),IF($A$20=5, IF('JPN10-15'!B1779="","",'JPN10-15'!B1779),IF($A$20=6, IF(WLTC!C1779="","", WLTC!C1779),IF($A$20=7, IF('New Cycle 1'!B1779="","", 'New Cycle 1'!B1779),IF($A$20=8, IF('New Cycle 2'!B1779="","", 'New Cycle 2'!B1779),IF($A$20=9, IF('New Cycle 3'!B1779="","", 'New Cycle 3'!B1779),"")))))))))</f>
        <v/>
      </c>
      <c r="R1779" s="32" t="str">
        <f>IF($A$20=1,IF(UDDS!D1779="","",UDDS!D1779),IF($A$20=2,IF('FTP-75'!D1779="","",'FTP-75'!D1779),IF($A$20=3, IF('US06'!D1779="","",'US06'!D1779),IF($A$20=4, IF(NEDC!C1779="","", NEDC!C1779),IF($A$20=5, IF('JPN10-15'!C1779="","",'JPN10-15'!C1779),IF($A$20=6, IF(WLTC!D1779="","", WLTC!D1779),IF($A$20=7, IF('New Cycle 1'!C1779="","", 'New Cycle 1'!C1779),IF($A$20=8, IF('New Cycle 2'!C1779="","", 'New Cycle 2'!C1779),IF($A$20=9, IF('New Cycle 3'!C1779="","", 'New Cycle 3'!C1779),"")))))))))</f>
        <v/>
      </c>
      <c r="S1779" s="32" t="str">
        <f>IF($A$20=1,IF(UDDS!E1779="","",UDDS!E1779),IF($A$20=2,IF('FTP-75'!E1779="","",'FTP-75'!E1779),IF($A$20=3, IF('US06'!E1779="","",'US06'!E1779),IF($A$20=4, IF(NEDC!D1779="","", NEDC!D1779),IF($A$20=5, IF('JPN10-15'!D1779="","",'JPN10-15'!D1779),IF($A$20=6, IF(WLTC!E1779="","", WLTC!E1779),IF($A$20=7, IF('New Cycle 1'!D1779="","", 'New Cycle 1'!D1779),IF($A$20=8, IF('New Cycle 2'!D1779="","", 'New Cycle 2'!D1779),IF($A$20=9, IF('New Cycle 3'!D1779="","", 'New Cycle 3'!D1779),"")))))))))</f>
        <v/>
      </c>
      <c r="T1779" s="32" t="str">
        <f>IF($A$20=1,IF(UDDS!F1779="","",UDDS!F1779),IF($A$20=2,IF('FTP-75'!F1779="","",'FTP-75'!F1779),IF($A$20=3, IF('US06'!F1779="","",'US06'!F1779),IF($A$20=4, IF(NEDC!E1779="","", NEDC!E1779),IF($A$20=5, IF('JPN10-15'!E1779="","",'JPN10-15'!E1779),IF($A$20=6, IF(WLTC!F1779="","", WLTC!F1779),IF($A$20=7, IF('New Cycle 1'!E1779="","", 'New Cycle 1'!E1779),IF($A$20=8, IF('New Cycle 2'!E1779="","", 'New Cycle 2'!E1779),IF($A$20=9, IF('New Cycle 3'!E1779="","", 'New Cycle 3'!E1779),"")))))))))</f>
        <v/>
      </c>
      <c r="U1779" s="32" t="str">
        <f>IF($A$20=1,IF(UDDS!G1779="","",UDDS!G1779),IF($A$20=2,IF('FTP-75'!G1779="","",'FTP-75'!G1779),IF($A$20=3, IF('US06'!G1779="","",'US06'!G1779),IF($A$20=4, IF(NEDC!F1779="","", NEDC!F1779),IF($A$20=5, IF('JPN10-15'!F1779="","",'JPN10-15'!F1779),IF($A$20=6, IF(WLTC!G1779="","", WLTC!G1779),IF($A$20=7, IF('New Cycle 1'!F1779="","", 'New Cycle 1'!F1779),IF($A$20=8, IF('New Cycle 2'!F1779="","", 'New Cycle 2'!F1779),IF($A$20=9, IF('New Cycle 3'!F1779="","", 'New Cycle 3'!F1779),"")))))))))</f>
        <v/>
      </c>
    </row>
    <row r="1780" spans="16:21" x14ac:dyDescent="0.25">
      <c r="P1780" s="8" t="str">
        <f>IF($A$20=1,IF(UDDS!A1780="","",UDDS!A1780),IF($A$20=2,IF('FTP-75'!A1780="","",'FTP-75'!A1780),IF($A$20=3, IF('US06'!A1780="","",'US06'!A1780),IF($A$20=4, IF(NEDC!A1780="","", NEDC!A1780),IF($A$20=5, IF('JPN10-15'!A1780="","",'JPN10-15'!A1780),IF($A$20=6, IF(WLTC!B1780="","", WLTC!B1780),IF($A$20=7, IF('New Cycle 1'!A1780="","", 'New Cycle 1'!A1780),IF($A$20=8, IF('New Cycle 2'!A1780="","", 'New Cycle 3'!A1780),IF($A$20=9, IF('New Cycle 3'!A1780="","", 'New Cycle 3'!A1780),"")))))))))</f>
        <v/>
      </c>
      <c r="Q1780" s="32" t="str">
        <f>IF($A$20=1,IF(UDDS!C1780="","",UDDS!C1780),IF($A$20=2,IF('FTP-75'!C1780="","",'FTP-75'!C1780),IF($A$20=3, IF('US06'!C1780="","",'US06'!C1780),IF($A$20=4, IF(NEDC!B1780="","", NEDC!B1780),IF($A$20=5, IF('JPN10-15'!B1780="","",'JPN10-15'!B1780),IF($A$20=6, IF(WLTC!C1780="","", WLTC!C1780),IF($A$20=7, IF('New Cycle 1'!B1780="","", 'New Cycle 1'!B1780),IF($A$20=8, IF('New Cycle 2'!B1780="","", 'New Cycle 2'!B1780),IF($A$20=9, IF('New Cycle 3'!B1780="","", 'New Cycle 3'!B1780),"")))))))))</f>
        <v/>
      </c>
      <c r="R1780" s="32" t="str">
        <f>IF($A$20=1,IF(UDDS!D1780="","",UDDS!D1780),IF($A$20=2,IF('FTP-75'!D1780="","",'FTP-75'!D1780),IF($A$20=3, IF('US06'!D1780="","",'US06'!D1780),IF($A$20=4, IF(NEDC!C1780="","", NEDC!C1780),IF($A$20=5, IF('JPN10-15'!C1780="","",'JPN10-15'!C1780),IF($A$20=6, IF(WLTC!D1780="","", WLTC!D1780),IF($A$20=7, IF('New Cycle 1'!C1780="","", 'New Cycle 1'!C1780),IF($A$20=8, IF('New Cycle 2'!C1780="","", 'New Cycle 2'!C1780),IF($A$20=9, IF('New Cycle 3'!C1780="","", 'New Cycle 3'!C1780),"")))))))))</f>
        <v/>
      </c>
      <c r="S1780" s="32" t="str">
        <f>IF($A$20=1,IF(UDDS!E1780="","",UDDS!E1780),IF($A$20=2,IF('FTP-75'!E1780="","",'FTP-75'!E1780),IF($A$20=3, IF('US06'!E1780="","",'US06'!E1780),IF($A$20=4, IF(NEDC!D1780="","", NEDC!D1780),IF($A$20=5, IF('JPN10-15'!D1780="","",'JPN10-15'!D1780),IF($A$20=6, IF(WLTC!E1780="","", WLTC!E1780),IF($A$20=7, IF('New Cycle 1'!D1780="","", 'New Cycle 1'!D1780),IF($A$20=8, IF('New Cycle 2'!D1780="","", 'New Cycle 2'!D1780),IF($A$20=9, IF('New Cycle 3'!D1780="","", 'New Cycle 3'!D1780),"")))))))))</f>
        <v/>
      </c>
      <c r="T1780" s="32" t="str">
        <f>IF($A$20=1,IF(UDDS!F1780="","",UDDS!F1780),IF($A$20=2,IF('FTP-75'!F1780="","",'FTP-75'!F1780),IF($A$20=3, IF('US06'!F1780="","",'US06'!F1780),IF($A$20=4, IF(NEDC!E1780="","", NEDC!E1780),IF($A$20=5, IF('JPN10-15'!E1780="","",'JPN10-15'!E1780),IF($A$20=6, IF(WLTC!F1780="","", WLTC!F1780),IF($A$20=7, IF('New Cycle 1'!E1780="","", 'New Cycle 1'!E1780),IF($A$20=8, IF('New Cycle 2'!E1780="","", 'New Cycle 2'!E1780),IF($A$20=9, IF('New Cycle 3'!E1780="","", 'New Cycle 3'!E1780),"")))))))))</f>
        <v/>
      </c>
      <c r="U1780" s="32" t="str">
        <f>IF($A$20=1,IF(UDDS!G1780="","",UDDS!G1780),IF($A$20=2,IF('FTP-75'!G1780="","",'FTP-75'!G1780),IF($A$20=3, IF('US06'!G1780="","",'US06'!G1780),IF($A$20=4, IF(NEDC!F1780="","", NEDC!F1780),IF($A$20=5, IF('JPN10-15'!F1780="","",'JPN10-15'!F1780),IF($A$20=6, IF(WLTC!G1780="","", WLTC!G1780),IF($A$20=7, IF('New Cycle 1'!F1780="","", 'New Cycle 1'!F1780),IF($A$20=8, IF('New Cycle 2'!F1780="","", 'New Cycle 2'!F1780),IF($A$20=9, IF('New Cycle 3'!F1780="","", 'New Cycle 3'!F1780),"")))))))))</f>
        <v/>
      </c>
    </row>
    <row r="1781" spans="16:21" x14ac:dyDescent="0.25">
      <c r="P1781" s="8" t="str">
        <f>IF($A$20=1,IF(UDDS!A1781="","",UDDS!A1781),IF($A$20=2,IF('FTP-75'!A1781="","",'FTP-75'!A1781),IF($A$20=3, IF('US06'!A1781="","",'US06'!A1781),IF($A$20=4, IF(NEDC!A1781="","", NEDC!A1781),IF($A$20=5, IF('JPN10-15'!A1781="","",'JPN10-15'!A1781),IF($A$20=6, IF(WLTC!B1781="","", WLTC!B1781),IF($A$20=7, IF('New Cycle 1'!A1781="","", 'New Cycle 1'!A1781),IF($A$20=8, IF('New Cycle 2'!A1781="","", 'New Cycle 3'!A1781),IF($A$20=9, IF('New Cycle 3'!A1781="","", 'New Cycle 3'!A1781),"")))))))))</f>
        <v/>
      </c>
      <c r="Q1781" s="32" t="str">
        <f>IF($A$20=1,IF(UDDS!C1781="","",UDDS!C1781),IF($A$20=2,IF('FTP-75'!C1781="","",'FTP-75'!C1781),IF($A$20=3, IF('US06'!C1781="","",'US06'!C1781),IF($A$20=4, IF(NEDC!B1781="","", NEDC!B1781),IF($A$20=5, IF('JPN10-15'!B1781="","",'JPN10-15'!B1781),IF($A$20=6, IF(WLTC!C1781="","", WLTC!C1781),IF($A$20=7, IF('New Cycle 1'!B1781="","", 'New Cycle 1'!B1781),IF($A$20=8, IF('New Cycle 2'!B1781="","", 'New Cycle 2'!B1781),IF($A$20=9, IF('New Cycle 3'!B1781="","", 'New Cycle 3'!B1781),"")))))))))</f>
        <v/>
      </c>
      <c r="R1781" s="32" t="str">
        <f>IF($A$20=1,IF(UDDS!D1781="","",UDDS!D1781),IF($A$20=2,IF('FTP-75'!D1781="","",'FTP-75'!D1781),IF($A$20=3, IF('US06'!D1781="","",'US06'!D1781),IF($A$20=4, IF(NEDC!C1781="","", NEDC!C1781),IF($A$20=5, IF('JPN10-15'!C1781="","",'JPN10-15'!C1781),IF($A$20=6, IF(WLTC!D1781="","", WLTC!D1781),IF($A$20=7, IF('New Cycle 1'!C1781="","", 'New Cycle 1'!C1781),IF($A$20=8, IF('New Cycle 2'!C1781="","", 'New Cycle 2'!C1781),IF($A$20=9, IF('New Cycle 3'!C1781="","", 'New Cycle 3'!C1781),"")))))))))</f>
        <v/>
      </c>
      <c r="S1781" s="32" t="str">
        <f>IF($A$20=1,IF(UDDS!E1781="","",UDDS!E1781),IF($A$20=2,IF('FTP-75'!E1781="","",'FTP-75'!E1781),IF($A$20=3, IF('US06'!E1781="","",'US06'!E1781),IF($A$20=4, IF(NEDC!D1781="","", NEDC!D1781),IF($A$20=5, IF('JPN10-15'!D1781="","",'JPN10-15'!D1781),IF($A$20=6, IF(WLTC!E1781="","", WLTC!E1781),IF($A$20=7, IF('New Cycle 1'!D1781="","", 'New Cycle 1'!D1781),IF($A$20=8, IF('New Cycle 2'!D1781="","", 'New Cycle 2'!D1781),IF($A$20=9, IF('New Cycle 3'!D1781="","", 'New Cycle 3'!D1781),"")))))))))</f>
        <v/>
      </c>
      <c r="T1781" s="32" t="str">
        <f>IF($A$20=1,IF(UDDS!F1781="","",UDDS!F1781),IF($A$20=2,IF('FTP-75'!F1781="","",'FTP-75'!F1781),IF($A$20=3, IF('US06'!F1781="","",'US06'!F1781),IF($A$20=4, IF(NEDC!E1781="","", NEDC!E1781),IF($A$20=5, IF('JPN10-15'!E1781="","",'JPN10-15'!E1781),IF($A$20=6, IF(WLTC!F1781="","", WLTC!F1781),IF($A$20=7, IF('New Cycle 1'!E1781="","", 'New Cycle 1'!E1781),IF($A$20=8, IF('New Cycle 2'!E1781="","", 'New Cycle 2'!E1781),IF($A$20=9, IF('New Cycle 3'!E1781="","", 'New Cycle 3'!E1781),"")))))))))</f>
        <v/>
      </c>
      <c r="U1781" s="32" t="str">
        <f>IF($A$20=1,IF(UDDS!G1781="","",UDDS!G1781),IF($A$20=2,IF('FTP-75'!G1781="","",'FTP-75'!G1781),IF($A$20=3, IF('US06'!G1781="","",'US06'!G1781),IF($A$20=4, IF(NEDC!F1781="","", NEDC!F1781),IF($A$20=5, IF('JPN10-15'!F1781="","",'JPN10-15'!F1781),IF($A$20=6, IF(WLTC!G1781="","", WLTC!G1781),IF($A$20=7, IF('New Cycle 1'!F1781="","", 'New Cycle 1'!F1781),IF($A$20=8, IF('New Cycle 2'!F1781="","", 'New Cycle 2'!F1781),IF($A$20=9, IF('New Cycle 3'!F1781="","", 'New Cycle 3'!F1781),"")))))))))</f>
        <v/>
      </c>
    </row>
    <row r="1782" spans="16:21" x14ac:dyDescent="0.25">
      <c r="P1782" s="8" t="str">
        <f>IF($A$20=1,IF(UDDS!A1782="","",UDDS!A1782),IF($A$20=2,IF('FTP-75'!A1782="","",'FTP-75'!A1782),IF($A$20=3, IF('US06'!A1782="","",'US06'!A1782),IF($A$20=4, IF(NEDC!A1782="","", NEDC!A1782),IF($A$20=5, IF('JPN10-15'!A1782="","",'JPN10-15'!A1782),IF($A$20=6, IF(WLTC!B1782="","", WLTC!B1782),IF($A$20=7, IF('New Cycle 1'!A1782="","", 'New Cycle 1'!A1782),IF($A$20=8, IF('New Cycle 2'!A1782="","", 'New Cycle 3'!A1782),IF($A$20=9, IF('New Cycle 3'!A1782="","", 'New Cycle 3'!A1782),"")))))))))</f>
        <v/>
      </c>
      <c r="Q1782" s="32" t="str">
        <f>IF($A$20=1,IF(UDDS!C1782="","",UDDS!C1782),IF($A$20=2,IF('FTP-75'!C1782="","",'FTP-75'!C1782),IF($A$20=3, IF('US06'!C1782="","",'US06'!C1782),IF($A$20=4, IF(NEDC!B1782="","", NEDC!B1782),IF($A$20=5, IF('JPN10-15'!B1782="","",'JPN10-15'!B1782),IF($A$20=6, IF(WLTC!C1782="","", WLTC!C1782),IF($A$20=7, IF('New Cycle 1'!B1782="","", 'New Cycle 1'!B1782),IF($A$20=8, IF('New Cycle 2'!B1782="","", 'New Cycle 2'!B1782),IF($A$20=9, IF('New Cycle 3'!B1782="","", 'New Cycle 3'!B1782),"")))))))))</f>
        <v/>
      </c>
      <c r="R1782" s="32" t="str">
        <f>IF($A$20=1,IF(UDDS!D1782="","",UDDS!D1782),IF($A$20=2,IF('FTP-75'!D1782="","",'FTP-75'!D1782),IF($A$20=3, IF('US06'!D1782="","",'US06'!D1782),IF($A$20=4, IF(NEDC!C1782="","", NEDC!C1782),IF($A$20=5, IF('JPN10-15'!C1782="","",'JPN10-15'!C1782),IF($A$20=6, IF(WLTC!D1782="","", WLTC!D1782),IF($A$20=7, IF('New Cycle 1'!C1782="","", 'New Cycle 1'!C1782),IF($A$20=8, IF('New Cycle 2'!C1782="","", 'New Cycle 2'!C1782),IF($A$20=9, IF('New Cycle 3'!C1782="","", 'New Cycle 3'!C1782),"")))))))))</f>
        <v/>
      </c>
      <c r="S1782" s="32" t="str">
        <f>IF($A$20=1,IF(UDDS!E1782="","",UDDS!E1782),IF($A$20=2,IF('FTP-75'!E1782="","",'FTP-75'!E1782),IF($A$20=3, IF('US06'!E1782="","",'US06'!E1782),IF($A$20=4, IF(NEDC!D1782="","", NEDC!D1782),IF($A$20=5, IF('JPN10-15'!D1782="","",'JPN10-15'!D1782),IF($A$20=6, IF(WLTC!E1782="","", WLTC!E1782),IF($A$20=7, IF('New Cycle 1'!D1782="","", 'New Cycle 1'!D1782),IF($A$20=8, IF('New Cycle 2'!D1782="","", 'New Cycle 2'!D1782),IF($A$20=9, IF('New Cycle 3'!D1782="","", 'New Cycle 3'!D1782),"")))))))))</f>
        <v/>
      </c>
      <c r="T1782" s="32" t="str">
        <f>IF($A$20=1,IF(UDDS!F1782="","",UDDS!F1782),IF($A$20=2,IF('FTP-75'!F1782="","",'FTP-75'!F1782),IF($A$20=3, IF('US06'!F1782="","",'US06'!F1782),IF($A$20=4, IF(NEDC!E1782="","", NEDC!E1782),IF($A$20=5, IF('JPN10-15'!E1782="","",'JPN10-15'!E1782),IF($A$20=6, IF(WLTC!F1782="","", WLTC!F1782),IF($A$20=7, IF('New Cycle 1'!E1782="","", 'New Cycle 1'!E1782),IF($A$20=8, IF('New Cycle 2'!E1782="","", 'New Cycle 2'!E1782),IF($A$20=9, IF('New Cycle 3'!E1782="","", 'New Cycle 3'!E1782),"")))))))))</f>
        <v/>
      </c>
      <c r="U1782" s="32" t="str">
        <f>IF($A$20=1,IF(UDDS!G1782="","",UDDS!G1782),IF($A$20=2,IF('FTP-75'!G1782="","",'FTP-75'!G1782),IF($A$20=3, IF('US06'!G1782="","",'US06'!G1782),IF($A$20=4, IF(NEDC!F1782="","", NEDC!F1782),IF($A$20=5, IF('JPN10-15'!F1782="","",'JPN10-15'!F1782),IF($A$20=6, IF(WLTC!G1782="","", WLTC!G1782),IF($A$20=7, IF('New Cycle 1'!F1782="","", 'New Cycle 1'!F1782),IF($A$20=8, IF('New Cycle 2'!F1782="","", 'New Cycle 2'!F1782),IF($A$20=9, IF('New Cycle 3'!F1782="","", 'New Cycle 3'!F1782),"")))))))))</f>
        <v/>
      </c>
    </row>
    <row r="1783" spans="16:21" x14ac:dyDescent="0.25">
      <c r="P1783" s="8" t="str">
        <f>IF($A$20=1,IF(UDDS!A1783="","",UDDS!A1783),IF($A$20=2,IF('FTP-75'!A1783="","",'FTP-75'!A1783),IF($A$20=3, IF('US06'!A1783="","",'US06'!A1783),IF($A$20=4, IF(NEDC!A1783="","", NEDC!A1783),IF($A$20=5, IF('JPN10-15'!A1783="","",'JPN10-15'!A1783),IF($A$20=6, IF(WLTC!B1783="","", WLTC!B1783),IF($A$20=7, IF('New Cycle 1'!A1783="","", 'New Cycle 1'!A1783),IF($A$20=8, IF('New Cycle 2'!A1783="","", 'New Cycle 3'!A1783),IF($A$20=9, IF('New Cycle 3'!A1783="","", 'New Cycle 3'!A1783),"")))))))))</f>
        <v/>
      </c>
      <c r="Q1783" s="32" t="str">
        <f>IF($A$20=1,IF(UDDS!C1783="","",UDDS!C1783),IF($A$20=2,IF('FTP-75'!C1783="","",'FTP-75'!C1783),IF($A$20=3, IF('US06'!C1783="","",'US06'!C1783),IF($A$20=4, IF(NEDC!B1783="","", NEDC!B1783),IF($A$20=5, IF('JPN10-15'!B1783="","",'JPN10-15'!B1783),IF($A$20=6, IF(WLTC!C1783="","", WLTC!C1783),IF($A$20=7, IF('New Cycle 1'!B1783="","", 'New Cycle 1'!B1783),IF($A$20=8, IF('New Cycle 2'!B1783="","", 'New Cycle 2'!B1783),IF($A$20=9, IF('New Cycle 3'!B1783="","", 'New Cycle 3'!B1783),"")))))))))</f>
        <v/>
      </c>
      <c r="R1783" s="32" t="str">
        <f>IF($A$20=1,IF(UDDS!D1783="","",UDDS!D1783),IF($A$20=2,IF('FTP-75'!D1783="","",'FTP-75'!D1783),IF($A$20=3, IF('US06'!D1783="","",'US06'!D1783),IF($A$20=4, IF(NEDC!C1783="","", NEDC!C1783),IF($A$20=5, IF('JPN10-15'!C1783="","",'JPN10-15'!C1783),IF($A$20=6, IF(WLTC!D1783="","", WLTC!D1783),IF($A$20=7, IF('New Cycle 1'!C1783="","", 'New Cycle 1'!C1783),IF($A$20=8, IF('New Cycle 2'!C1783="","", 'New Cycle 2'!C1783),IF($A$20=9, IF('New Cycle 3'!C1783="","", 'New Cycle 3'!C1783),"")))))))))</f>
        <v/>
      </c>
      <c r="S1783" s="32" t="str">
        <f>IF($A$20=1,IF(UDDS!E1783="","",UDDS!E1783),IF($A$20=2,IF('FTP-75'!E1783="","",'FTP-75'!E1783),IF($A$20=3, IF('US06'!E1783="","",'US06'!E1783),IF($A$20=4, IF(NEDC!D1783="","", NEDC!D1783),IF($A$20=5, IF('JPN10-15'!D1783="","",'JPN10-15'!D1783),IF($A$20=6, IF(WLTC!E1783="","", WLTC!E1783),IF($A$20=7, IF('New Cycle 1'!D1783="","", 'New Cycle 1'!D1783),IF($A$20=8, IF('New Cycle 2'!D1783="","", 'New Cycle 2'!D1783),IF($A$20=9, IF('New Cycle 3'!D1783="","", 'New Cycle 3'!D1783),"")))))))))</f>
        <v/>
      </c>
      <c r="T1783" s="32" t="str">
        <f>IF($A$20=1,IF(UDDS!F1783="","",UDDS!F1783),IF($A$20=2,IF('FTP-75'!F1783="","",'FTP-75'!F1783),IF($A$20=3, IF('US06'!F1783="","",'US06'!F1783),IF($A$20=4, IF(NEDC!E1783="","", NEDC!E1783),IF($A$20=5, IF('JPN10-15'!E1783="","",'JPN10-15'!E1783),IF($A$20=6, IF(WLTC!F1783="","", WLTC!F1783),IF($A$20=7, IF('New Cycle 1'!E1783="","", 'New Cycle 1'!E1783),IF($A$20=8, IF('New Cycle 2'!E1783="","", 'New Cycle 2'!E1783),IF($A$20=9, IF('New Cycle 3'!E1783="","", 'New Cycle 3'!E1783),"")))))))))</f>
        <v/>
      </c>
      <c r="U1783" s="32" t="str">
        <f>IF($A$20=1,IF(UDDS!G1783="","",UDDS!G1783),IF($A$20=2,IF('FTP-75'!G1783="","",'FTP-75'!G1783),IF($A$20=3, IF('US06'!G1783="","",'US06'!G1783),IF($A$20=4, IF(NEDC!F1783="","", NEDC!F1783),IF($A$20=5, IF('JPN10-15'!F1783="","",'JPN10-15'!F1783),IF($A$20=6, IF(WLTC!G1783="","", WLTC!G1783),IF($A$20=7, IF('New Cycle 1'!F1783="","", 'New Cycle 1'!F1783),IF($A$20=8, IF('New Cycle 2'!F1783="","", 'New Cycle 2'!F1783),IF($A$20=9, IF('New Cycle 3'!F1783="","", 'New Cycle 3'!F1783),"")))))))))</f>
        <v/>
      </c>
    </row>
    <row r="1784" spans="16:21" x14ac:dyDescent="0.25">
      <c r="P1784" s="8" t="str">
        <f>IF($A$20=1,IF(UDDS!A1784="","",UDDS!A1784),IF($A$20=2,IF('FTP-75'!A1784="","",'FTP-75'!A1784),IF($A$20=3, IF('US06'!A1784="","",'US06'!A1784),IF($A$20=4, IF(NEDC!A1784="","", NEDC!A1784),IF($A$20=5, IF('JPN10-15'!A1784="","",'JPN10-15'!A1784),IF($A$20=6, IF(WLTC!B1784="","", WLTC!B1784),IF($A$20=7, IF('New Cycle 1'!A1784="","", 'New Cycle 1'!A1784),IF($A$20=8, IF('New Cycle 2'!A1784="","", 'New Cycle 3'!A1784),IF($A$20=9, IF('New Cycle 3'!A1784="","", 'New Cycle 3'!A1784),"")))))))))</f>
        <v/>
      </c>
      <c r="Q1784" s="32" t="str">
        <f>IF($A$20=1,IF(UDDS!C1784="","",UDDS!C1784),IF($A$20=2,IF('FTP-75'!C1784="","",'FTP-75'!C1784),IF($A$20=3, IF('US06'!C1784="","",'US06'!C1784),IF($A$20=4, IF(NEDC!B1784="","", NEDC!B1784),IF($A$20=5, IF('JPN10-15'!B1784="","",'JPN10-15'!B1784),IF($A$20=6, IF(WLTC!C1784="","", WLTC!C1784),IF($A$20=7, IF('New Cycle 1'!B1784="","", 'New Cycle 1'!B1784),IF($A$20=8, IF('New Cycle 2'!B1784="","", 'New Cycle 2'!B1784),IF($A$20=9, IF('New Cycle 3'!B1784="","", 'New Cycle 3'!B1784),"")))))))))</f>
        <v/>
      </c>
      <c r="R1784" s="32" t="str">
        <f>IF($A$20=1,IF(UDDS!D1784="","",UDDS!D1784),IF($A$20=2,IF('FTP-75'!D1784="","",'FTP-75'!D1784),IF($A$20=3, IF('US06'!D1784="","",'US06'!D1784),IF($A$20=4, IF(NEDC!C1784="","", NEDC!C1784),IF($A$20=5, IF('JPN10-15'!C1784="","",'JPN10-15'!C1784),IF($A$20=6, IF(WLTC!D1784="","", WLTC!D1784),IF($A$20=7, IF('New Cycle 1'!C1784="","", 'New Cycle 1'!C1784),IF($A$20=8, IF('New Cycle 2'!C1784="","", 'New Cycle 2'!C1784),IF($A$20=9, IF('New Cycle 3'!C1784="","", 'New Cycle 3'!C1784),"")))))))))</f>
        <v/>
      </c>
      <c r="S1784" s="32" t="str">
        <f>IF($A$20=1,IF(UDDS!E1784="","",UDDS!E1784),IF($A$20=2,IF('FTP-75'!E1784="","",'FTP-75'!E1784),IF($A$20=3, IF('US06'!E1784="","",'US06'!E1784),IF($A$20=4, IF(NEDC!D1784="","", NEDC!D1784),IF($A$20=5, IF('JPN10-15'!D1784="","",'JPN10-15'!D1784),IF($A$20=6, IF(WLTC!E1784="","", WLTC!E1784),IF($A$20=7, IF('New Cycle 1'!D1784="","", 'New Cycle 1'!D1784),IF($A$20=8, IF('New Cycle 2'!D1784="","", 'New Cycle 2'!D1784),IF($A$20=9, IF('New Cycle 3'!D1784="","", 'New Cycle 3'!D1784),"")))))))))</f>
        <v/>
      </c>
      <c r="T1784" s="32" t="str">
        <f>IF($A$20=1,IF(UDDS!F1784="","",UDDS!F1784),IF($A$20=2,IF('FTP-75'!F1784="","",'FTP-75'!F1784),IF($A$20=3, IF('US06'!F1784="","",'US06'!F1784),IF($A$20=4, IF(NEDC!E1784="","", NEDC!E1784),IF($A$20=5, IF('JPN10-15'!E1784="","",'JPN10-15'!E1784),IF($A$20=6, IF(WLTC!F1784="","", WLTC!F1784),IF($A$20=7, IF('New Cycle 1'!E1784="","", 'New Cycle 1'!E1784),IF($A$20=8, IF('New Cycle 2'!E1784="","", 'New Cycle 2'!E1784),IF($A$20=9, IF('New Cycle 3'!E1784="","", 'New Cycle 3'!E1784),"")))))))))</f>
        <v/>
      </c>
      <c r="U1784" s="32" t="str">
        <f>IF($A$20=1,IF(UDDS!G1784="","",UDDS!G1784),IF($A$20=2,IF('FTP-75'!G1784="","",'FTP-75'!G1784),IF($A$20=3, IF('US06'!G1784="","",'US06'!G1784),IF($A$20=4, IF(NEDC!F1784="","", NEDC!F1784),IF($A$20=5, IF('JPN10-15'!F1784="","",'JPN10-15'!F1784),IF($A$20=6, IF(WLTC!G1784="","", WLTC!G1784),IF($A$20=7, IF('New Cycle 1'!F1784="","", 'New Cycle 1'!F1784),IF($A$20=8, IF('New Cycle 2'!F1784="","", 'New Cycle 2'!F1784),IF($A$20=9, IF('New Cycle 3'!F1784="","", 'New Cycle 3'!F1784),"")))))))))</f>
        <v/>
      </c>
    </row>
    <row r="1785" spans="16:21" x14ac:dyDescent="0.25">
      <c r="P1785" s="8" t="str">
        <f>IF($A$20=1,IF(UDDS!A1785="","",UDDS!A1785),IF($A$20=2,IF('FTP-75'!A1785="","",'FTP-75'!A1785),IF($A$20=3, IF('US06'!A1785="","",'US06'!A1785),IF($A$20=4, IF(NEDC!A1785="","", NEDC!A1785),IF($A$20=5, IF('JPN10-15'!A1785="","",'JPN10-15'!A1785),IF($A$20=6, IF(WLTC!B1785="","", WLTC!B1785),IF($A$20=7, IF('New Cycle 1'!A1785="","", 'New Cycle 1'!A1785),IF($A$20=8, IF('New Cycle 2'!A1785="","", 'New Cycle 3'!A1785),IF($A$20=9, IF('New Cycle 3'!A1785="","", 'New Cycle 3'!A1785),"")))))))))</f>
        <v/>
      </c>
      <c r="Q1785" s="32" t="str">
        <f>IF($A$20=1,IF(UDDS!C1785="","",UDDS!C1785),IF($A$20=2,IF('FTP-75'!C1785="","",'FTP-75'!C1785),IF($A$20=3, IF('US06'!C1785="","",'US06'!C1785),IF($A$20=4, IF(NEDC!B1785="","", NEDC!B1785),IF($A$20=5, IF('JPN10-15'!B1785="","",'JPN10-15'!B1785),IF($A$20=6, IF(WLTC!C1785="","", WLTC!C1785),IF($A$20=7, IF('New Cycle 1'!B1785="","", 'New Cycle 1'!B1785),IF($A$20=8, IF('New Cycle 2'!B1785="","", 'New Cycle 2'!B1785),IF($A$20=9, IF('New Cycle 3'!B1785="","", 'New Cycle 3'!B1785),"")))))))))</f>
        <v/>
      </c>
      <c r="R1785" s="32" t="str">
        <f>IF($A$20=1,IF(UDDS!D1785="","",UDDS!D1785),IF($A$20=2,IF('FTP-75'!D1785="","",'FTP-75'!D1785),IF($A$20=3, IF('US06'!D1785="","",'US06'!D1785),IF($A$20=4, IF(NEDC!C1785="","", NEDC!C1785),IF($A$20=5, IF('JPN10-15'!C1785="","",'JPN10-15'!C1785),IF($A$20=6, IF(WLTC!D1785="","", WLTC!D1785),IF($A$20=7, IF('New Cycle 1'!C1785="","", 'New Cycle 1'!C1785),IF($A$20=8, IF('New Cycle 2'!C1785="","", 'New Cycle 2'!C1785),IF($A$20=9, IF('New Cycle 3'!C1785="","", 'New Cycle 3'!C1785),"")))))))))</f>
        <v/>
      </c>
      <c r="S1785" s="32" t="str">
        <f>IF($A$20=1,IF(UDDS!E1785="","",UDDS!E1785),IF($A$20=2,IF('FTP-75'!E1785="","",'FTP-75'!E1785),IF($A$20=3, IF('US06'!E1785="","",'US06'!E1785),IF($A$20=4, IF(NEDC!D1785="","", NEDC!D1785),IF($A$20=5, IF('JPN10-15'!D1785="","",'JPN10-15'!D1785),IF($A$20=6, IF(WLTC!E1785="","", WLTC!E1785),IF($A$20=7, IF('New Cycle 1'!D1785="","", 'New Cycle 1'!D1785),IF($A$20=8, IF('New Cycle 2'!D1785="","", 'New Cycle 2'!D1785),IF($A$20=9, IF('New Cycle 3'!D1785="","", 'New Cycle 3'!D1785),"")))))))))</f>
        <v/>
      </c>
      <c r="T1785" s="32" t="str">
        <f>IF($A$20=1,IF(UDDS!F1785="","",UDDS!F1785),IF($A$20=2,IF('FTP-75'!F1785="","",'FTP-75'!F1785),IF($A$20=3, IF('US06'!F1785="","",'US06'!F1785),IF($A$20=4, IF(NEDC!E1785="","", NEDC!E1785),IF($A$20=5, IF('JPN10-15'!E1785="","",'JPN10-15'!E1785),IF($A$20=6, IF(WLTC!F1785="","", WLTC!F1785),IF($A$20=7, IF('New Cycle 1'!E1785="","", 'New Cycle 1'!E1785),IF($A$20=8, IF('New Cycle 2'!E1785="","", 'New Cycle 2'!E1785),IF($A$20=9, IF('New Cycle 3'!E1785="","", 'New Cycle 3'!E1785),"")))))))))</f>
        <v/>
      </c>
      <c r="U1785" s="32" t="str">
        <f>IF($A$20=1,IF(UDDS!G1785="","",UDDS!G1785),IF($A$20=2,IF('FTP-75'!G1785="","",'FTP-75'!G1785),IF($A$20=3, IF('US06'!G1785="","",'US06'!G1785),IF($A$20=4, IF(NEDC!F1785="","", NEDC!F1785),IF($A$20=5, IF('JPN10-15'!F1785="","",'JPN10-15'!F1785),IF($A$20=6, IF(WLTC!G1785="","", WLTC!G1785),IF($A$20=7, IF('New Cycle 1'!F1785="","", 'New Cycle 1'!F1785),IF($A$20=8, IF('New Cycle 2'!F1785="","", 'New Cycle 2'!F1785),IF($A$20=9, IF('New Cycle 3'!F1785="","", 'New Cycle 3'!F1785),"")))))))))</f>
        <v/>
      </c>
    </row>
    <row r="1786" spans="16:21" x14ac:dyDescent="0.25">
      <c r="P1786" s="8" t="str">
        <f>IF($A$20=1,IF(UDDS!A1786="","",UDDS!A1786),IF($A$20=2,IF('FTP-75'!A1786="","",'FTP-75'!A1786),IF($A$20=3, IF('US06'!A1786="","",'US06'!A1786),IF($A$20=4, IF(NEDC!A1786="","", NEDC!A1786),IF($A$20=5, IF('JPN10-15'!A1786="","",'JPN10-15'!A1786),IF($A$20=6, IF(WLTC!B1786="","", WLTC!B1786),IF($A$20=7, IF('New Cycle 1'!A1786="","", 'New Cycle 1'!A1786),IF($A$20=8, IF('New Cycle 2'!A1786="","", 'New Cycle 3'!A1786),IF($A$20=9, IF('New Cycle 3'!A1786="","", 'New Cycle 3'!A1786),"")))))))))</f>
        <v/>
      </c>
      <c r="Q1786" s="32" t="str">
        <f>IF($A$20=1,IF(UDDS!C1786="","",UDDS!C1786),IF($A$20=2,IF('FTP-75'!C1786="","",'FTP-75'!C1786),IF($A$20=3, IF('US06'!C1786="","",'US06'!C1786),IF($A$20=4, IF(NEDC!B1786="","", NEDC!B1786),IF($A$20=5, IF('JPN10-15'!B1786="","",'JPN10-15'!B1786),IF($A$20=6, IF(WLTC!C1786="","", WLTC!C1786),IF($A$20=7, IF('New Cycle 1'!B1786="","", 'New Cycle 1'!B1786),IF($A$20=8, IF('New Cycle 2'!B1786="","", 'New Cycle 2'!B1786),IF($A$20=9, IF('New Cycle 3'!B1786="","", 'New Cycle 3'!B1786),"")))))))))</f>
        <v/>
      </c>
      <c r="R1786" s="32" t="str">
        <f>IF($A$20=1,IF(UDDS!D1786="","",UDDS!D1786),IF($A$20=2,IF('FTP-75'!D1786="","",'FTP-75'!D1786),IF($A$20=3, IF('US06'!D1786="","",'US06'!D1786),IF($A$20=4, IF(NEDC!C1786="","", NEDC!C1786),IF($A$20=5, IF('JPN10-15'!C1786="","",'JPN10-15'!C1786),IF($A$20=6, IF(WLTC!D1786="","", WLTC!D1786),IF($A$20=7, IF('New Cycle 1'!C1786="","", 'New Cycle 1'!C1786),IF($A$20=8, IF('New Cycle 2'!C1786="","", 'New Cycle 2'!C1786),IF($A$20=9, IF('New Cycle 3'!C1786="","", 'New Cycle 3'!C1786),"")))))))))</f>
        <v/>
      </c>
      <c r="S1786" s="32" t="str">
        <f>IF($A$20=1,IF(UDDS!E1786="","",UDDS!E1786),IF($A$20=2,IF('FTP-75'!E1786="","",'FTP-75'!E1786),IF($A$20=3, IF('US06'!E1786="","",'US06'!E1786),IF($A$20=4, IF(NEDC!D1786="","", NEDC!D1786),IF($A$20=5, IF('JPN10-15'!D1786="","",'JPN10-15'!D1786),IF($A$20=6, IF(WLTC!E1786="","", WLTC!E1786),IF($A$20=7, IF('New Cycle 1'!D1786="","", 'New Cycle 1'!D1786),IF($A$20=8, IF('New Cycle 2'!D1786="","", 'New Cycle 2'!D1786),IF($A$20=9, IF('New Cycle 3'!D1786="","", 'New Cycle 3'!D1786),"")))))))))</f>
        <v/>
      </c>
      <c r="T1786" s="32" t="str">
        <f>IF($A$20=1,IF(UDDS!F1786="","",UDDS!F1786),IF($A$20=2,IF('FTP-75'!F1786="","",'FTP-75'!F1786),IF($A$20=3, IF('US06'!F1786="","",'US06'!F1786),IF($A$20=4, IF(NEDC!E1786="","", NEDC!E1786),IF($A$20=5, IF('JPN10-15'!E1786="","",'JPN10-15'!E1786),IF($A$20=6, IF(WLTC!F1786="","", WLTC!F1786),IF($A$20=7, IF('New Cycle 1'!E1786="","", 'New Cycle 1'!E1786),IF($A$20=8, IF('New Cycle 2'!E1786="","", 'New Cycle 2'!E1786),IF($A$20=9, IF('New Cycle 3'!E1786="","", 'New Cycle 3'!E1786),"")))))))))</f>
        <v/>
      </c>
      <c r="U1786" s="32" t="str">
        <f>IF($A$20=1,IF(UDDS!G1786="","",UDDS!G1786),IF($A$20=2,IF('FTP-75'!G1786="","",'FTP-75'!G1786),IF($A$20=3, IF('US06'!G1786="","",'US06'!G1786),IF($A$20=4, IF(NEDC!F1786="","", NEDC!F1786),IF($A$20=5, IF('JPN10-15'!F1786="","",'JPN10-15'!F1786),IF($A$20=6, IF(WLTC!G1786="","", WLTC!G1786),IF($A$20=7, IF('New Cycle 1'!F1786="","", 'New Cycle 1'!F1786),IF($A$20=8, IF('New Cycle 2'!F1786="","", 'New Cycle 2'!F1786),IF($A$20=9, IF('New Cycle 3'!F1786="","", 'New Cycle 3'!F1786),"")))))))))</f>
        <v/>
      </c>
    </row>
    <row r="1787" spans="16:21" x14ac:dyDescent="0.25">
      <c r="P1787" s="8" t="str">
        <f>IF($A$20=1,IF(UDDS!A1787="","",UDDS!A1787),IF($A$20=2,IF('FTP-75'!A1787="","",'FTP-75'!A1787),IF($A$20=3, IF('US06'!A1787="","",'US06'!A1787),IF($A$20=4, IF(NEDC!A1787="","", NEDC!A1787),IF($A$20=5, IF('JPN10-15'!A1787="","",'JPN10-15'!A1787),IF($A$20=6, IF(WLTC!B1787="","", WLTC!B1787),IF($A$20=7, IF('New Cycle 1'!A1787="","", 'New Cycle 1'!A1787),IF($A$20=8, IF('New Cycle 2'!A1787="","", 'New Cycle 3'!A1787),IF($A$20=9, IF('New Cycle 3'!A1787="","", 'New Cycle 3'!A1787),"")))))))))</f>
        <v/>
      </c>
      <c r="Q1787" s="32" t="str">
        <f>IF($A$20=1,IF(UDDS!C1787="","",UDDS!C1787),IF($A$20=2,IF('FTP-75'!C1787="","",'FTP-75'!C1787),IF($A$20=3, IF('US06'!C1787="","",'US06'!C1787),IF($A$20=4, IF(NEDC!B1787="","", NEDC!B1787),IF($A$20=5, IF('JPN10-15'!B1787="","",'JPN10-15'!B1787),IF($A$20=6, IF(WLTC!C1787="","", WLTC!C1787),IF($A$20=7, IF('New Cycle 1'!B1787="","", 'New Cycle 1'!B1787),IF($A$20=8, IF('New Cycle 2'!B1787="","", 'New Cycle 2'!B1787),IF($A$20=9, IF('New Cycle 3'!B1787="","", 'New Cycle 3'!B1787),"")))))))))</f>
        <v/>
      </c>
      <c r="R1787" s="32" t="str">
        <f>IF($A$20=1,IF(UDDS!D1787="","",UDDS!D1787),IF($A$20=2,IF('FTP-75'!D1787="","",'FTP-75'!D1787),IF($A$20=3, IF('US06'!D1787="","",'US06'!D1787),IF($A$20=4, IF(NEDC!C1787="","", NEDC!C1787),IF($A$20=5, IF('JPN10-15'!C1787="","",'JPN10-15'!C1787),IF($A$20=6, IF(WLTC!D1787="","", WLTC!D1787),IF($A$20=7, IF('New Cycle 1'!C1787="","", 'New Cycle 1'!C1787),IF($A$20=8, IF('New Cycle 2'!C1787="","", 'New Cycle 2'!C1787),IF($A$20=9, IF('New Cycle 3'!C1787="","", 'New Cycle 3'!C1787),"")))))))))</f>
        <v/>
      </c>
      <c r="S1787" s="32" t="str">
        <f>IF($A$20=1,IF(UDDS!E1787="","",UDDS!E1787),IF($A$20=2,IF('FTP-75'!E1787="","",'FTP-75'!E1787),IF($A$20=3, IF('US06'!E1787="","",'US06'!E1787),IF($A$20=4, IF(NEDC!D1787="","", NEDC!D1787),IF($A$20=5, IF('JPN10-15'!D1787="","",'JPN10-15'!D1787),IF($A$20=6, IF(WLTC!E1787="","", WLTC!E1787),IF($A$20=7, IF('New Cycle 1'!D1787="","", 'New Cycle 1'!D1787),IF($A$20=8, IF('New Cycle 2'!D1787="","", 'New Cycle 2'!D1787),IF($A$20=9, IF('New Cycle 3'!D1787="","", 'New Cycle 3'!D1787),"")))))))))</f>
        <v/>
      </c>
      <c r="T1787" s="32" t="str">
        <f>IF($A$20=1,IF(UDDS!F1787="","",UDDS!F1787),IF($A$20=2,IF('FTP-75'!F1787="","",'FTP-75'!F1787),IF($A$20=3, IF('US06'!F1787="","",'US06'!F1787),IF($A$20=4, IF(NEDC!E1787="","", NEDC!E1787),IF($A$20=5, IF('JPN10-15'!E1787="","",'JPN10-15'!E1787),IF($A$20=6, IF(WLTC!F1787="","", WLTC!F1787),IF($A$20=7, IF('New Cycle 1'!E1787="","", 'New Cycle 1'!E1787),IF($A$20=8, IF('New Cycle 2'!E1787="","", 'New Cycle 2'!E1787),IF($A$20=9, IF('New Cycle 3'!E1787="","", 'New Cycle 3'!E1787),"")))))))))</f>
        <v/>
      </c>
      <c r="U1787" s="32" t="str">
        <f>IF($A$20=1,IF(UDDS!G1787="","",UDDS!G1787),IF($A$20=2,IF('FTP-75'!G1787="","",'FTP-75'!G1787),IF($A$20=3, IF('US06'!G1787="","",'US06'!G1787),IF($A$20=4, IF(NEDC!F1787="","", NEDC!F1787),IF($A$20=5, IF('JPN10-15'!F1787="","",'JPN10-15'!F1787),IF($A$20=6, IF(WLTC!G1787="","", WLTC!G1787),IF($A$20=7, IF('New Cycle 1'!F1787="","", 'New Cycle 1'!F1787),IF($A$20=8, IF('New Cycle 2'!F1787="","", 'New Cycle 2'!F1787),IF($A$20=9, IF('New Cycle 3'!F1787="","", 'New Cycle 3'!F1787),"")))))))))</f>
        <v/>
      </c>
    </row>
    <row r="1788" spans="16:21" x14ac:dyDescent="0.25">
      <c r="P1788" s="8" t="str">
        <f>IF($A$20=1,IF(UDDS!A1788="","",UDDS!A1788),IF($A$20=2,IF('FTP-75'!A1788="","",'FTP-75'!A1788),IF($A$20=3, IF('US06'!A1788="","",'US06'!A1788),IF($A$20=4, IF(NEDC!A1788="","", NEDC!A1788),IF($A$20=5, IF('JPN10-15'!A1788="","",'JPN10-15'!A1788),IF($A$20=6, IF(WLTC!B1788="","", WLTC!B1788),IF($A$20=7, IF('New Cycle 1'!A1788="","", 'New Cycle 1'!A1788),IF($A$20=8, IF('New Cycle 2'!A1788="","", 'New Cycle 3'!A1788),IF($A$20=9, IF('New Cycle 3'!A1788="","", 'New Cycle 3'!A1788),"")))))))))</f>
        <v/>
      </c>
      <c r="Q1788" s="32" t="str">
        <f>IF($A$20=1,IF(UDDS!C1788="","",UDDS!C1788),IF($A$20=2,IF('FTP-75'!C1788="","",'FTP-75'!C1788),IF($A$20=3, IF('US06'!C1788="","",'US06'!C1788),IF($A$20=4, IF(NEDC!B1788="","", NEDC!B1788),IF($A$20=5, IF('JPN10-15'!B1788="","",'JPN10-15'!B1788),IF($A$20=6, IF(WLTC!C1788="","", WLTC!C1788),IF($A$20=7, IF('New Cycle 1'!B1788="","", 'New Cycle 1'!B1788),IF($A$20=8, IF('New Cycle 2'!B1788="","", 'New Cycle 2'!B1788),IF($A$20=9, IF('New Cycle 3'!B1788="","", 'New Cycle 3'!B1788),"")))))))))</f>
        <v/>
      </c>
      <c r="R1788" s="32" t="str">
        <f>IF($A$20=1,IF(UDDS!D1788="","",UDDS!D1788),IF($A$20=2,IF('FTP-75'!D1788="","",'FTP-75'!D1788),IF($A$20=3, IF('US06'!D1788="","",'US06'!D1788),IF($A$20=4, IF(NEDC!C1788="","", NEDC!C1788),IF($A$20=5, IF('JPN10-15'!C1788="","",'JPN10-15'!C1788),IF($A$20=6, IF(WLTC!D1788="","", WLTC!D1788),IF($A$20=7, IF('New Cycle 1'!C1788="","", 'New Cycle 1'!C1788),IF($A$20=8, IF('New Cycle 2'!C1788="","", 'New Cycle 2'!C1788),IF($A$20=9, IF('New Cycle 3'!C1788="","", 'New Cycle 3'!C1788),"")))))))))</f>
        <v/>
      </c>
      <c r="S1788" s="32" t="str">
        <f>IF($A$20=1,IF(UDDS!E1788="","",UDDS!E1788),IF($A$20=2,IF('FTP-75'!E1788="","",'FTP-75'!E1788),IF($A$20=3, IF('US06'!E1788="","",'US06'!E1788),IF($A$20=4, IF(NEDC!D1788="","", NEDC!D1788),IF($A$20=5, IF('JPN10-15'!D1788="","",'JPN10-15'!D1788),IF($A$20=6, IF(WLTC!E1788="","", WLTC!E1788),IF($A$20=7, IF('New Cycle 1'!D1788="","", 'New Cycle 1'!D1788),IF($A$20=8, IF('New Cycle 2'!D1788="","", 'New Cycle 2'!D1788),IF($A$20=9, IF('New Cycle 3'!D1788="","", 'New Cycle 3'!D1788),"")))))))))</f>
        <v/>
      </c>
      <c r="T1788" s="32" t="str">
        <f>IF($A$20=1,IF(UDDS!F1788="","",UDDS!F1788),IF($A$20=2,IF('FTP-75'!F1788="","",'FTP-75'!F1788),IF($A$20=3, IF('US06'!F1788="","",'US06'!F1788),IF($A$20=4, IF(NEDC!E1788="","", NEDC!E1788),IF($A$20=5, IF('JPN10-15'!E1788="","",'JPN10-15'!E1788),IF($A$20=6, IF(WLTC!F1788="","", WLTC!F1788),IF($A$20=7, IF('New Cycle 1'!E1788="","", 'New Cycle 1'!E1788),IF($A$20=8, IF('New Cycle 2'!E1788="","", 'New Cycle 2'!E1788),IF($A$20=9, IF('New Cycle 3'!E1788="","", 'New Cycle 3'!E1788),"")))))))))</f>
        <v/>
      </c>
      <c r="U1788" s="32" t="str">
        <f>IF($A$20=1,IF(UDDS!G1788="","",UDDS!G1788),IF($A$20=2,IF('FTP-75'!G1788="","",'FTP-75'!G1788),IF($A$20=3, IF('US06'!G1788="","",'US06'!G1788),IF($A$20=4, IF(NEDC!F1788="","", NEDC!F1788),IF($A$20=5, IF('JPN10-15'!F1788="","",'JPN10-15'!F1788),IF($A$20=6, IF(WLTC!G1788="","", WLTC!G1788),IF($A$20=7, IF('New Cycle 1'!F1788="","", 'New Cycle 1'!F1788),IF($A$20=8, IF('New Cycle 2'!F1788="","", 'New Cycle 2'!F1788),IF($A$20=9, IF('New Cycle 3'!F1788="","", 'New Cycle 3'!F1788),"")))))))))</f>
        <v/>
      </c>
    </row>
    <row r="1789" spans="16:21" x14ac:dyDescent="0.25">
      <c r="P1789" s="8" t="str">
        <f>IF($A$20=1,IF(UDDS!A1789="","",UDDS!A1789),IF($A$20=2,IF('FTP-75'!A1789="","",'FTP-75'!A1789),IF($A$20=3, IF('US06'!A1789="","",'US06'!A1789),IF($A$20=4, IF(NEDC!A1789="","", NEDC!A1789),IF($A$20=5, IF('JPN10-15'!A1789="","",'JPN10-15'!A1789),IF($A$20=6, IF(WLTC!B1789="","", WLTC!B1789),IF($A$20=7, IF('New Cycle 1'!A1789="","", 'New Cycle 1'!A1789),IF($A$20=8, IF('New Cycle 2'!A1789="","", 'New Cycle 3'!A1789),IF($A$20=9, IF('New Cycle 3'!A1789="","", 'New Cycle 3'!A1789),"")))))))))</f>
        <v/>
      </c>
      <c r="Q1789" s="32" t="str">
        <f>IF($A$20=1,IF(UDDS!C1789="","",UDDS!C1789),IF($A$20=2,IF('FTP-75'!C1789="","",'FTP-75'!C1789),IF($A$20=3, IF('US06'!C1789="","",'US06'!C1789),IF($A$20=4, IF(NEDC!B1789="","", NEDC!B1789),IF($A$20=5, IF('JPN10-15'!B1789="","",'JPN10-15'!B1789),IF($A$20=6, IF(WLTC!C1789="","", WLTC!C1789),IF($A$20=7, IF('New Cycle 1'!B1789="","", 'New Cycle 1'!B1789),IF($A$20=8, IF('New Cycle 2'!B1789="","", 'New Cycle 2'!B1789),IF($A$20=9, IF('New Cycle 3'!B1789="","", 'New Cycle 3'!B1789),"")))))))))</f>
        <v/>
      </c>
      <c r="R1789" s="32" t="str">
        <f>IF($A$20=1,IF(UDDS!D1789="","",UDDS!D1789),IF($A$20=2,IF('FTP-75'!D1789="","",'FTP-75'!D1789),IF($A$20=3, IF('US06'!D1789="","",'US06'!D1789),IF($A$20=4, IF(NEDC!C1789="","", NEDC!C1789),IF($A$20=5, IF('JPN10-15'!C1789="","",'JPN10-15'!C1789),IF($A$20=6, IF(WLTC!D1789="","", WLTC!D1789),IF($A$20=7, IF('New Cycle 1'!C1789="","", 'New Cycle 1'!C1789),IF($A$20=8, IF('New Cycle 2'!C1789="","", 'New Cycle 2'!C1789),IF($A$20=9, IF('New Cycle 3'!C1789="","", 'New Cycle 3'!C1789),"")))))))))</f>
        <v/>
      </c>
      <c r="S1789" s="32" t="str">
        <f>IF($A$20=1,IF(UDDS!E1789="","",UDDS!E1789),IF($A$20=2,IF('FTP-75'!E1789="","",'FTP-75'!E1789),IF($A$20=3, IF('US06'!E1789="","",'US06'!E1789),IF($A$20=4, IF(NEDC!D1789="","", NEDC!D1789),IF($A$20=5, IF('JPN10-15'!D1789="","",'JPN10-15'!D1789),IF($A$20=6, IF(WLTC!E1789="","", WLTC!E1789),IF($A$20=7, IF('New Cycle 1'!D1789="","", 'New Cycle 1'!D1789),IF($A$20=8, IF('New Cycle 2'!D1789="","", 'New Cycle 2'!D1789),IF($A$20=9, IF('New Cycle 3'!D1789="","", 'New Cycle 3'!D1789),"")))))))))</f>
        <v/>
      </c>
      <c r="T1789" s="32" t="str">
        <f>IF($A$20=1,IF(UDDS!F1789="","",UDDS!F1789),IF($A$20=2,IF('FTP-75'!F1789="","",'FTP-75'!F1789),IF($A$20=3, IF('US06'!F1789="","",'US06'!F1789),IF($A$20=4, IF(NEDC!E1789="","", NEDC!E1789),IF($A$20=5, IF('JPN10-15'!E1789="","",'JPN10-15'!E1789),IF($A$20=6, IF(WLTC!F1789="","", WLTC!F1789),IF($A$20=7, IF('New Cycle 1'!E1789="","", 'New Cycle 1'!E1789),IF($A$20=8, IF('New Cycle 2'!E1789="","", 'New Cycle 2'!E1789),IF($A$20=9, IF('New Cycle 3'!E1789="","", 'New Cycle 3'!E1789),"")))))))))</f>
        <v/>
      </c>
      <c r="U1789" s="32" t="str">
        <f>IF($A$20=1,IF(UDDS!G1789="","",UDDS!G1789),IF($A$20=2,IF('FTP-75'!G1789="","",'FTP-75'!G1789),IF($A$20=3, IF('US06'!G1789="","",'US06'!G1789),IF($A$20=4, IF(NEDC!F1789="","", NEDC!F1789),IF($A$20=5, IF('JPN10-15'!F1789="","",'JPN10-15'!F1789),IF($A$20=6, IF(WLTC!G1789="","", WLTC!G1789),IF($A$20=7, IF('New Cycle 1'!F1789="","", 'New Cycle 1'!F1789),IF($A$20=8, IF('New Cycle 2'!F1789="","", 'New Cycle 2'!F1789),IF($A$20=9, IF('New Cycle 3'!F1789="","", 'New Cycle 3'!F1789),"")))))))))</f>
        <v/>
      </c>
    </row>
    <row r="1790" spans="16:21" x14ac:dyDescent="0.25">
      <c r="P1790" s="8" t="str">
        <f>IF($A$20=1,IF(UDDS!A1790="","",UDDS!A1790),IF($A$20=2,IF('FTP-75'!A1790="","",'FTP-75'!A1790),IF($A$20=3, IF('US06'!A1790="","",'US06'!A1790),IF($A$20=4, IF(NEDC!A1790="","", NEDC!A1790),IF($A$20=5, IF('JPN10-15'!A1790="","",'JPN10-15'!A1790),IF($A$20=6, IF(WLTC!B1790="","", WLTC!B1790),IF($A$20=7, IF('New Cycle 1'!A1790="","", 'New Cycle 1'!A1790),IF($A$20=8, IF('New Cycle 2'!A1790="","", 'New Cycle 3'!A1790),IF($A$20=9, IF('New Cycle 3'!A1790="","", 'New Cycle 3'!A1790),"")))))))))</f>
        <v/>
      </c>
      <c r="Q1790" s="32" t="str">
        <f>IF($A$20=1,IF(UDDS!C1790="","",UDDS!C1790),IF($A$20=2,IF('FTP-75'!C1790="","",'FTP-75'!C1790),IF($A$20=3, IF('US06'!C1790="","",'US06'!C1790),IF($A$20=4, IF(NEDC!B1790="","", NEDC!B1790),IF($A$20=5, IF('JPN10-15'!B1790="","",'JPN10-15'!B1790),IF($A$20=6, IF(WLTC!C1790="","", WLTC!C1790),IF($A$20=7, IF('New Cycle 1'!B1790="","", 'New Cycle 1'!B1790),IF($A$20=8, IF('New Cycle 2'!B1790="","", 'New Cycle 2'!B1790),IF($A$20=9, IF('New Cycle 3'!B1790="","", 'New Cycle 3'!B1790),"")))))))))</f>
        <v/>
      </c>
      <c r="R1790" s="32" t="str">
        <f>IF($A$20=1,IF(UDDS!D1790="","",UDDS!D1790),IF($A$20=2,IF('FTP-75'!D1790="","",'FTP-75'!D1790),IF($A$20=3, IF('US06'!D1790="","",'US06'!D1790),IF($A$20=4, IF(NEDC!C1790="","", NEDC!C1790),IF($A$20=5, IF('JPN10-15'!C1790="","",'JPN10-15'!C1790),IF($A$20=6, IF(WLTC!D1790="","", WLTC!D1790),IF($A$20=7, IF('New Cycle 1'!C1790="","", 'New Cycle 1'!C1790),IF($A$20=8, IF('New Cycle 2'!C1790="","", 'New Cycle 2'!C1790),IF($A$20=9, IF('New Cycle 3'!C1790="","", 'New Cycle 3'!C1790),"")))))))))</f>
        <v/>
      </c>
      <c r="S1790" s="32" t="str">
        <f>IF($A$20=1,IF(UDDS!E1790="","",UDDS!E1790),IF($A$20=2,IF('FTP-75'!E1790="","",'FTP-75'!E1790),IF($A$20=3, IF('US06'!E1790="","",'US06'!E1790),IF($A$20=4, IF(NEDC!D1790="","", NEDC!D1790),IF($A$20=5, IF('JPN10-15'!D1790="","",'JPN10-15'!D1790),IF($A$20=6, IF(WLTC!E1790="","", WLTC!E1790),IF($A$20=7, IF('New Cycle 1'!D1790="","", 'New Cycle 1'!D1790),IF($A$20=8, IF('New Cycle 2'!D1790="","", 'New Cycle 2'!D1790),IF($A$20=9, IF('New Cycle 3'!D1790="","", 'New Cycle 3'!D1790),"")))))))))</f>
        <v/>
      </c>
      <c r="T1790" s="32" t="str">
        <f>IF($A$20=1,IF(UDDS!F1790="","",UDDS!F1790),IF($A$20=2,IF('FTP-75'!F1790="","",'FTP-75'!F1790),IF($A$20=3, IF('US06'!F1790="","",'US06'!F1790),IF($A$20=4, IF(NEDC!E1790="","", NEDC!E1790),IF($A$20=5, IF('JPN10-15'!E1790="","",'JPN10-15'!E1790),IF($A$20=6, IF(WLTC!F1790="","", WLTC!F1790),IF($A$20=7, IF('New Cycle 1'!E1790="","", 'New Cycle 1'!E1790),IF($A$20=8, IF('New Cycle 2'!E1790="","", 'New Cycle 2'!E1790),IF($A$20=9, IF('New Cycle 3'!E1790="","", 'New Cycle 3'!E1790),"")))))))))</f>
        <v/>
      </c>
      <c r="U1790" s="32" t="str">
        <f>IF($A$20=1,IF(UDDS!G1790="","",UDDS!G1790),IF($A$20=2,IF('FTP-75'!G1790="","",'FTP-75'!G1790),IF($A$20=3, IF('US06'!G1790="","",'US06'!G1790),IF($A$20=4, IF(NEDC!F1790="","", NEDC!F1790),IF($A$20=5, IF('JPN10-15'!F1790="","",'JPN10-15'!F1790),IF($A$20=6, IF(WLTC!G1790="","", WLTC!G1790),IF($A$20=7, IF('New Cycle 1'!F1790="","", 'New Cycle 1'!F1790),IF($A$20=8, IF('New Cycle 2'!F1790="","", 'New Cycle 2'!F1790),IF($A$20=9, IF('New Cycle 3'!F1790="","", 'New Cycle 3'!F1790),"")))))))))</f>
        <v/>
      </c>
    </row>
    <row r="1791" spans="16:21" x14ac:dyDescent="0.25">
      <c r="P1791" s="8" t="str">
        <f>IF($A$20=1,IF(UDDS!A1791="","",UDDS!A1791),IF($A$20=2,IF('FTP-75'!A1791="","",'FTP-75'!A1791),IF($A$20=3, IF('US06'!A1791="","",'US06'!A1791),IF($A$20=4, IF(NEDC!A1791="","", NEDC!A1791),IF($A$20=5, IF('JPN10-15'!A1791="","",'JPN10-15'!A1791),IF($A$20=6, IF(WLTC!B1791="","", WLTC!B1791),IF($A$20=7, IF('New Cycle 1'!A1791="","", 'New Cycle 1'!A1791),IF($A$20=8, IF('New Cycle 2'!A1791="","", 'New Cycle 3'!A1791),IF($A$20=9, IF('New Cycle 3'!A1791="","", 'New Cycle 3'!A1791),"")))))))))</f>
        <v/>
      </c>
      <c r="Q1791" s="32" t="str">
        <f>IF($A$20=1,IF(UDDS!C1791="","",UDDS!C1791),IF($A$20=2,IF('FTP-75'!C1791="","",'FTP-75'!C1791),IF($A$20=3, IF('US06'!C1791="","",'US06'!C1791),IF($A$20=4, IF(NEDC!B1791="","", NEDC!B1791),IF($A$20=5, IF('JPN10-15'!B1791="","",'JPN10-15'!B1791),IF($A$20=6, IF(WLTC!C1791="","", WLTC!C1791),IF($A$20=7, IF('New Cycle 1'!B1791="","", 'New Cycle 1'!B1791),IF($A$20=8, IF('New Cycle 2'!B1791="","", 'New Cycle 2'!B1791),IF($A$20=9, IF('New Cycle 3'!B1791="","", 'New Cycle 3'!B1791),"")))))))))</f>
        <v/>
      </c>
      <c r="R1791" s="32" t="str">
        <f>IF($A$20=1,IF(UDDS!D1791="","",UDDS!D1791),IF($A$20=2,IF('FTP-75'!D1791="","",'FTP-75'!D1791),IF($A$20=3, IF('US06'!D1791="","",'US06'!D1791),IF($A$20=4, IF(NEDC!C1791="","", NEDC!C1791),IF($A$20=5, IF('JPN10-15'!C1791="","",'JPN10-15'!C1791),IF($A$20=6, IF(WLTC!D1791="","", WLTC!D1791),IF($A$20=7, IF('New Cycle 1'!C1791="","", 'New Cycle 1'!C1791),IF($A$20=8, IF('New Cycle 2'!C1791="","", 'New Cycle 2'!C1791),IF($A$20=9, IF('New Cycle 3'!C1791="","", 'New Cycle 3'!C1791),"")))))))))</f>
        <v/>
      </c>
      <c r="S1791" s="32" t="str">
        <f>IF($A$20=1,IF(UDDS!E1791="","",UDDS!E1791),IF($A$20=2,IF('FTP-75'!E1791="","",'FTP-75'!E1791),IF($A$20=3, IF('US06'!E1791="","",'US06'!E1791),IF($A$20=4, IF(NEDC!D1791="","", NEDC!D1791),IF($A$20=5, IF('JPN10-15'!D1791="","",'JPN10-15'!D1791),IF($A$20=6, IF(WLTC!E1791="","", WLTC!E1791),IF($A$20=7, IF('New Cycle 1'!D1791="","", 'New Cycle 1'!D1791),IF($A$20=8, IF('New Cycle 2'!D1791="","", 'New Cycle 2'!D1791),IF($A$20=9, IF('New Cycle 3'!D1791="","", 'New Cycle 3'!D1791),"")))))))))</f>
        <v/>
      </c>
      <c r="T1791" s="32" t="str">
        <f>IF($A$20=1,IF(UDDS!F1791="","",UDDS!F1791),IF($A$20=2,IF('FTP-75'!F1791="","",'FTP-75'!F1791),IF($A$20=3, IF('US06'!F1791="","",'US06'!F1791),IF($A$20=4, IF(NEDC!E1791="","", NEDC!E1791),IF($A$20=5, IF('JPN10-15'!E1791="","",'JPN10-15'!E1791),IF($A$20=6, IF(WLTC!F1791="","", WLTC!F1791),IF($A$20=7, IF('New Cycle 1'!E1791="","", 'New Cycle 1'!E1791),IF($A$20=8, IF('New Cycle 2'!E1791="","", 'New Cycle 2'!E1791),IF($A$20=9, IF('New Cycle 3'!E1791="","", 'New Cycle 3'!E1791),"")))))))))</f>
        <v/>
      </c>
      <c r="U1791" s="32" t="str">
        <f>IF($A$20=1,IF(UDDS!G1791="","",UDDS!G1791),IF($A$20=2,IF('FTP-75'!G1791="","",'FTP-75'!G1791),IF($A$20=3, IF('US06'!G1791="","",'US06'!G1791),IF($A$20=4, IF(NEDC!F1791="","", NEDC!F1791),IF($A$20=5, IF('JPN10-15'!F1791="","",'JPN10-15'!F1791),IF($A$20=6, IF(WLTC!G1791="","", WLTC!G1791),IF($A$20=7, IF('New Cycle 1'!F1791="","", 'New Cycle 1'!F1791),IF($A$20=8, IF('New Cycle 2'!F1791="","", 'New Cycle 2'!F1791),IF($A$20=9, IF('New Cycle 3'!F1791="","", 'New Cycle 3'!F1791),"")))))))))</f>
        <v/>
      </c>
    </row>
    <row r="1792" spans="16:21" x14ac:dyDescent="0.25">
      <c r="P1792" s="8" t="str">
        <f>IF($A$20=1,IF(UDDS!A1792="","",UDDS!A1792),IF($A$20=2,IF('FTP-75'!A1792="","",'FTP-75'!A1792),IF($A$20=3, IF('US06'!A1792="","",'US06'!A1792),IF($A$20=4, IF(NEDC!A1792="","", NEDC!A1792),IF($A$20=5, IF('JPN10-15'!A1792="","",'JPN10-15'!A1792),IF($A$20=6, IF(WLTC!B1792="","", WLTC!B1792),IF($A$20=7, IF('New Cycle 1'!A1792="","", 'New Cycle 1'!A1792),IF($A$20=8, IF('New Cycle 2'!A1792="","", 'New Cycle 3'!A1792),IF($A$20=9, IF('New Cycle 3'!A1792="","", 'New Cycle 3'!A1792),"")))))))))</f>
        <v/>
      </c>
      <c r="Q1792" s="32" t="str">
        <f>IF($A$20=1,IF(UDDS!C1792="","",UDDS!C1792),IF($A$20=2,IF('FTP-75'!C1792="","",'FTP-75'!C1792),IF($A$20=3, IF('US06'!C1792="","",'US06'!C1792),IF($A$20=4, IF(NEDC!B1792="","", NEDC!B1792),IF($A$20=5, IF('JPN10-15'!B1792="","",'JPN10-15'!B1792),IF($A$20=6, IF(WLTC!C1792="","", WLTC!C1792),IF($A$20=7, IF('New Cycle 1'!B1792="","", 'New Cycle 1'!B1792),IF($A$20=8, IF('New Cycle 2'!B1792="","", 'New Cycle 2'!B1792),IF($A$20=9, IF('New Cycle 3'!B1792="","", 'New Cycle 3'!B1792),"")))))))))</f>
        <v/>
      </c>
      <c r="R1792" s="32" t="str">
        <f>IF($A$20=1,IF(UDDS!D1792="","",UDDS!D1792),IF($A$20=2,IF('FTP-75'!D1792="","",'FTP-75'!D1792),IF($A$20=3, IF('US06'!D1792="","",'US06'!D1792),IF($A$20=4, IF(NEDC!C1792="","", NEDC!C1792),IF($A$20=5, IF('JPN10-15'!C1792="","",'JPN10-15'!C1792),IF($A$20=6, IF(WLTC!D1792="","", WLTC!D1792),IF($A$20=7, IF('New Cycle 1'!C1792="","", 'New Cycle 1'!C1792),IF($A$20=8, IF('New Cycle 2'!C1792="","", 'New Cycle 2'!C1792),IF($A$20=9, IF('New Cycle 3'!C1792="","", 'New Cycle 3'!C1792),"")))))))))</f>
        <v/>
      </c>
      <c r="S1792" s="32" t="str">
        <f>IF($A$20=1,IF(UDDS!E1792="","",UDDS!E1792),IF($A$20=2,IF('FTP-75'!E1792="","",'FTP-75'!E1792),IF($A$20=3, IF('US06'!E1792="","",'US06'!E1792),IF($A$20=4, IF(NEDC!D1792="","", NEDC!D1792),IF($A$20=5, IF('JPN10-15'!D1792="","",'JPN10-15'!D1792),IF($A$20=6, IF(WLTC!E1792="","", WLTC!E1792),IF($A$20=7, IF('New Cycle 1'!D1792="","", 'New Cycle 1'!D1792),IF($A$20=8, IF('New Cycle 2'!D1792="","", 'New Cycle 2'!D1792),IF($A$20=9, IF('New Cycle 3'!D1792="","", 'New Cycle 3'!D1792),"")))))))))</f>
        <v/>
      </c>
      <c r="T1792" s="32" t="str">
        <f>IF($A$20=1,IF(UDDS!F1792="","",UDDS!F1792),IF($A$20=2,IF('FTP-75'!F1792="","",'FTP-75'!F1792),IF($A$20=3, IF('US06'!F1792="","",'US06'!F1792),IF($A$20=4, IF(NEDC!E1792="","", NEDC!E1792),IF($A$20=5, IF('JPN10-15'!E1792="","",'JPN10-15'!E1792),IF($A$20=6, IF(WLTC!F1792="","", WLTC!F1792),IF($A$20=7, IF('New Cycle 1'!E1792="","", 'New Cycle 1'!E1792),IF($A$20=8, IF('New Cycle 2'!E1792="","", 'New Cycle 2'!E1792),IF($A$20=9, IF('New Cycle 3'!E1792="","", 'New Cycle 3'!E1792),"")))))))))</f>
        <v/>
      </c>
      <c r="U1792" s="32" t="str">
        <f>IF($A$20=1,IF(UDDS!G1792="","",UDDS!G1792),IF($A$20=2,IF('FTP-75'!G1792="","",'FTP-75'!G1792),IF($A$20=3, IF('US06'!G1792="","",'US06'!G1792),IF($A$20=4, IF(NEDC!F1792="","", NEDC!F1792),IF($A$20=5, IF('JPN10-15'!F1792="","",'JPN10-15'!F1792),IF($A$20=6, IF(WLTC!G1792="","", WLTC!G1792),IF($A$20=7, IF('New Cycle 1'!F1792="","", 'New Cycle 1'!F1792),IF($A$20=8, IF('New Cycle 2'!F1792="","", 'New Cycle 2'!F1792),IF($A$20=9, IF('New Cycle 3'!F1792="","", 'New Cycle 3'!F1792),"")))))))))</f>
        <v/>
      </c>
    </row>
    <row r="1793" spans="16:21" x14ac:dyDescent="0.25">
      <c r="P1793" s="8" t="str">
        <f>IF($A$20=1,IF(UDDS!A1793="","",UDDS!A1793),IF($A$20=2,IF('FTP-75'!A1793="","",'FTP-75'!A1793),IF($A$20=3, IF('US06'!A1793="","",'US06'!A1793),IF($A$20=4, IF(NEDC!A1793="","", NEDC!A1793),IF($A$20=5, IF('JPN10-15'!A1793="","",'JPN10-15'!A1793),IF($A$20=6, IF(WLTC!B1793="","", WLTC!B1793),IF($A$20=7, IF('New Cycle 1'!A1793="","", 'New Cycle 1'!A1793),IF($A$20=8, IF('New Cycle 2'!A1793="","", 'New Cycle 3'!A1793),IF($A$20=9, IF('New Cycle 3'!A1793="","", 'New Cycle 3'!A1793),"")))))))))</f>
        <v/>
      </c>
      <c r="Q1793" s="32" t="str">
        <f>IF($A$20=1,IF(UDDS!C1793="","",UDDS!C1793),IF($A$20=2,IF('FTP-75'!C1793="","",'FTP-75'!C1793),IF($A$20=3, IF('US06'!C1793="","",'US06'!C1793),IF($A$20=4, IF(NEDC!B1793="","", NEDC!B1793),IF($A$20=5, IF('JPN10-15'!B1793="","",'JPN10-15'!B1793),IF($A$20=6, IF(WLTC!C1793="","", WLTC!C1793),IF($A$20=7, IF('New Cycle 1'!B1793="","", 'New Cycle 1'!B1793),IF($A$20=8, IF('New Cycle 2'!B1793="","", 'New Cycle 2'!B1793),IF($A$20=9, IF('New Cycle 3'!B1793="","", 'New Cycle 3'!B1793),"")))))))))</f>
        <v/>
      </c>
      <c r="R1793" s="32" t="str">
        <f>IF($A$20=1,IF(UDDS!D1793="","",UDDS!D1793),IF($A$20=2,IF('FTP-75'!D1793="","",'FTP-75'!D1793),IF($A$20=3, IF('US06'!D1793="","",'US06'!D1793),IF($A$20=4, IF(NEDC!C1793="","", NEDC!C1793),IF($A$20=5, IF('JPN10-15'!C1793="","",'JPN10-15'!C1793),IF($A$20=6, IF(WLTC!D1793="","", WLTC!D1793),IF($A$20=7, IF('New Cycle 1'!C1793="","", 'New Cycle 1'!C1793),IF($A$20=8, IF('New Cycle 2'!C1793="","", 'New Cycle 2'!C1793),IF($A$20=9, IF('New Cycle 3'!C1793="","", 'New Cycle 3'!C1793),"")))))))))</f>
        <v/>
      </c>
      <c r="S1793" s="32" t="str">
        <f>IF($A$20=1,IF(UDDS!E1793="","",UDDS!E1793),IF($A$20=2,IF('FTP-75'!E1793="","",'FTP-75'!E1793),IF($A$20=3, IF('US06'!E1793="","",'US06'!E1793),IF($A$20=4, IF(NEDC!D1793="","", NEDC!D1793),IF($A$20=5, IF('JPN10-15'!D1793="","",'JPN10-15'!D1793),IF($A$20=6, IF(WLTC!E1793="","", WLTC!E1793),IF($A$20=7, IF('New Cycle 1'!D1793="","", 'New Cycle 1'!D1793),IF($A$20=8, IF('New Cycle 2'!D1793="","", 'New Cycle 2'!D1793),IF($A$20=9, IF('New Cycle 3'!D1793="","", 'New Cycle 3'!D1793),"")))))))))</f>
        <v/>
      </c>
      <c r="T1793" s="32" t="str">
        <f>IF($A$20=1,IF(UDDS!F1793="","",UDDS!F1793),IF($A$20=2,IF('FTP-75'!F1793="","",'FTP-75'!F1793),IF($A$20=3, IF('US06'!F1793="","",'US06'!F1793),IF($A$20=4, IF(NEDC!E1793="","", NEDC!E1793),IF($A$20=5, IF('JPN10-15'!E1793="","",'JPN10-15'!E1793),IF($A$20=6, IF(WLTC!F1793="","", WLTC!F1793),IF($A$20=7, IF('New Cycle 1'!E1793="","", 'New Cycle 1'!E1793),IF($A$20=8, IF('New Cycle 2'!E1793="","", 'New Cycle 2'!E1793),IF($A$20=9, IF('New Cycle 3'!E1793="","", 'New Cycle 3'!E1793),"")))))))))</f>
        <v/>
      </c>
      <c r="U1793" s="32" t="str">
        <f>IF($A$20=1,IF(UDDS!G1793="","",UDDS!G1793),IF($A$20=2,IF('FTP-75'!G1793="","",'FTP-75'!G1793),IF($A$20=3, IF('US06'!G1793="","",'US06'!G1793),IF($A$20=4, IF(NEDC!F1793="","", NEDC!F1793),IF($A$20=5, IF('JPN10-15'!F1793="","",'JPN10-15'!F1793),IF($A$20=6, IF(WLTC!G1793="","", WLTC!G1793),IF($A$20=7, IF('New Cycle 1'!F1793="","", 'New Cycle 1'!F1793),IF($A$20=8, IF('New Cycle 2'!F1793="","", 'New Cycle 2'!F1793),IF($A$20=9, IF('New Cycle 3'!F1793="","", 'New Cycle 3'!F1793),"")))))))))</f>
        <v/>
      </c>
    </row>
    <row r="1794" spans="16:21" x14ac:dyDescent="0.25">
      <c r="P1794" s="8" t="str">
        <f>IF($A$20=1,IF(UDDS!A1794="","",UDDS!A1794),IF($A$20=2,IF('FTP-75'!A1794="","",'FTP-75'!A1794),IF($A$20=3, IF('US06'!A1794="","",'US06'!A1794),IF($A$20=4, IF(NEDC!A1794="","", NEDC!A1794),IF($A$20=5, IF('JPN10-15'!A1794="","",'JPN10-15'!A1794),IF($A$20=6, IF(WLTC!B1794="","", WLTC!B1794),IF($A$20=7, IF('New Cycle 1'!A1794="","", 'New Cycle 1'!A1794),IF($A$20=8, IF('New Cycle 2'!A1794="","", 'New Cycle 3'!A1794),IF($A$20=9, IF('New Cycle 3'!A1794="","", 'New Cycle 3'!A1794),"")))))))))</f>
        <v/>
      </c>
      <c r="Q1794" s="32" t="str">
        <f>IF($A$20=1,IF(UDDS!C1794="","",UDDS!C1794),IF($A$20=2,IF('FTP-75'!C1794="","",'FTP-75'!C1794),IF($A$20=3, IF('US06'!C1794="","",'US06'!C1794),IF($A$20=4, IF(NEDC!B1794="","", NEDC!B1794),IF($A$20=5, IF('JPN10-15'!B1794="","",'JPN10-15'!B1794),IF($A$20=6, IF(WLTC!C1794="","", WLTC!C1794),IF($A$20=7, IF('New Cycle 1'!B1794="","", 'New Cycle 1'!B1794),IF($A$20=8, IF('New Cycle 2'!B1794="","", 'New Cycle 2'!B1794),IF($A$20=9, IF('New Cycle 3'!B1794="","", 'New Cycle 3'!B1794),"")))))))))</f>
        <v/>
      </c>
      <c r="R1794" s="32" t="str">
        <f>IF($A$20=1,IF(UDDS!D1794="","",UDDS!D1794),IF($A$20=2,IF('FTP-75'!D1794="","",'FTP-75'!D1794),IF($A$20=3, IF('US06'!D1794="","",'US06'!D1794),IF($A$20=4, IF(NEDC!C1794="","", NEDC!C1794),IF($A$20=5, IF('JPN10-15'!C1794="","",'JPN10-15'!C1794),IF($A$20=6, IF(WLTC!D1794="","", WLTC!D1794),IF($A$20=7, IF('New Cycle 1'!C1794="","", 'New Cycle 1'!C1794),IF($A$20=8, IF('New Cycle 2'!C1794="","", 'New Cycle 2'!C1794),IF($A$20=9, IF('New Cycle 3'!C1794="","", 'New Cycle 3'!C1794),"")))))))))</f>
        <v/>
      </c>
      <c r="S1794" s="32" t="str">
        <f>IF($A$20=1,IF(UDDS!E1794="","",UDDS!E1794),IF($A$20=2,IF('FTP-75'!E1794="","",'FTP-75'!E1794),IF($A$20=3, IF('US06'!E1794="","",'US06'!E1794),IF($A$20=4, IF(NEDC!D1794="","", NEDC!D1794),IF($A$20=5, IF('JPN10-15'!D1794="","",'JPN10-15'!D1794),IF($A$20=6, IF(WLTC!E1794="","", WLTC!E1794),IF($A$20=7, IF('New Cycle 1'!D1794="","", 'New Cycle 1'!D1794),IF($A$20=8, IF('New Cycle 2'!D1794="","", 'New Cycle 2'!D1794),IF($A$20=9, IF('New Cycle 3'!D1794="","", 'New Cycle 3'!D1794),"")))))))))</f>
        <v/>
      </c>
      <c r="T1794" s="32" t="str">
        <f>IF($A$20=1,IF(UDDS!F1794="","",UDDS!F1794),IF($A$20=2,IF('FTP-75'!F1794="","",'FTP-75'!F1794),IF($A$20=3, IF('US06'!F1794="","",'US06'!F1794),IF($A$20=4, IF(NEDC!E1794="","", NEDC!E1794),IF($A$20=5, IF('JPN10-15'!E1794="","",'JPN10-15'!E1794),IF($A$20=6, IF(WLTC!F1794="","", WLTC!F1794),IF($A$20=7, IF('New Cycle 1'!E1794="","", 'New Cycle 1'!E1794),IF($A$20=8, IF('New Cycle 2'!E1794="","", 'New Cycle 2'!E1794),IF($A$20=9, IF('New Cycle 3'!E1794="","", 'New Cycle 3'!E1794),"")))))))))</f>
        <v/>
      </c>
      <c r="U1794" s="32" t="str">
        <f>IF($A$20=1,IF(UDDS!G1794="","",UDDS!G1794),IF($A$20=2,IF('FTP-75'!G1794="","",'FTP-75'!G1794),IF($A$20=3, IF('US06'!G1794="","",'US06'!G1794),IF($A$20=4, IF(NEDC!F1794="","", NEDC!F1794),IF($A$20=5, IF('JPN10-15'!F1794="","",'JPN10-15'!F1794),IF($A$20=6, IF(WLTC!G1794="","", WLTC!G1794),IF($A$20=7, IF('New Cycle 1'!F1794="","", 'New Cycle 1'!F1794),IF($A$20=8, IF('New Cycle 2'!F1794="","", 'New Cycle 2'!F1794),IF($A$20=9, IF('New Cycle 3'!F1794="","", 'New Cycle 3'!F1794),"")))))))))</f>
        <v/>
      </c>
    </row>
    <row r="1795" spans="16:21" x14ac:dyDescent="0.25">
      <c r="P1795" s="8" t="str">
        <f>IF($A$20=1,IF(UDDS!A1795="","",UDDS!A1795),IF($A$20=2,IF('FTP-75'!A1795="","",'FTP-75'!A1795),IF($A$20=3, IF('US06'!A1795="","",'US06'!A1795),IF($A$20=4, IF(NEDC!A1795="","", NEDC!A1795),IF($A$20=5, IF('JPN10-15'!A1795="","",'JPN10-15'!A1795),IF($A$20=6, IF(WLTC!B1795="","", WLTC!B1795),IF($A$20=7, IF('New Cycle 1'!A1795="","", 'New Cycle 1'!A1795),IF($A$20=8, IF('New Cycle 2'!A1795="","", 'New Cycle 3'!A1795),IF($A$20=9, IF('New Cycle 3'!A1795="","", 'New Cycle 3'!A1795),"")))))))))</f>
        <v/>
      </c>
      <c r="Q1795" s="32" t="str">
        <f>IF($A$20=1,IF(UDDS!C1795="","",UDDS!C1795),IF($A$20=2,IF('FTP-75'!C1795="","",'FTP-75'!C1795),IF($A$20=3, IF('US06'!C1795="","",'US06'!C1795),IF($A$20=4, IF(NEDC!B1795="","", NEDC!B1795),IF($A$20=5, IF('JPN10-15'!B1795="","",'JPN10-15'!B1795),IF($A$20=6, IF(WLTC!C1795="","", WLTC!C1795),IF($A$20=7, IF('New Cycle 1'!B1795="","", 'New Cycle 1'!B1795),IF($A$20=8, IF('New Cycle 2'!B1795="","", 'New Cycle 2'!B1795),IF($A$20=9, IF('New Cycle 3'!B1795="","", 'New Cycle 3'!B1795),"")))))))))</f>
        <v/>
      </c>
      <c r="R1795" s="32" t="str">
        <f>IF($A$20=1,IF(UDDS!D1795="","",UDDS!D1795),IF($A$20=2,IF('FTP-75'!D1795="","",'FTP-75'!D1795),IF($A$20=3, IF('US06'!D1795="","",'US06'!D1795),IF($A$20=4, IF(NEDC!C1795="","", NEDC!C1795),IF($A$20=5, IF('JPN10-15'!C1795="","",'JPN10-15'!C1795),IF($A$20=6, IF(WLTC!D1795="","", WLTC!D1795),IF($A$20=7, IF('New Cycle 1'!C1795="","", 'New Cycle 1'!C1795),IF($A$20=8, IF('New Cycle 2'!C1795="","", 'New Cycle 2'!C1795),IF($A$20=9, IF('New Cycle 3'!C1795="","", 'New Cycle 3'!C1795),"")))))))))</f>
        <v/>
      </c>
      <c r="S1795" s="32" t="str">
        <f>IF($A$20=1,IF(UDDS!E1795="","",UDDS!E1795),IF($A$20=2,IF('FTP-75'!E1795="","",'FTP-75'!E1795),IF($A$20=3, IF('US06'!E1795="","",'US06'!E1795),IF($A$20=4, IF(NEDC!D1795="","", NEDC!D1795),IF($A$20=5, IF('JPN10-15'!D1795="","",'JPN10-15'!D1795),IF($A$20=6, IF(WLTC!E1795="","", WLTC!E1795),IF($A$20=7, IF('New Cycle 1'!D1795="","", 'New Cycle 1'!D1795),IF($A$20=8, IF('New Cycle 2'!D1795="","", 'New Cycle 2'!D1795),IF($A$20=9, IF('New Cycle 3'!D1795="","", 'New Cycle 3'!D1795),"")))))))))</f>
        <v/>
      </c>
      <c r="T1795" s="32" t="str">
        <f>IF($A$20=1,IF(UDDS!F1795="","",UDDS!F1795),IF($A$20=2,IF('FTP-75'!F1795="","",'FTP-75'!F1795),IF($A$20=3, IF('US06'!F1795="","",'US06'!F1795),IF($A$20=4, IF(NEDC!E1795="","", NEDC!E1795),IF($A$20=5, IF('JPN10-15'!E1795="","",'JPN10-15'!E1795),IF($A$20=6, IF(WLTC!F1795="","", WLTC!F1795),IF($A$20=7, IF('New Cycle 1'!E1795="","", 'New Cycle 1'!E1795),IF($A$20=8, IF('New Cycle 2'!E1795="","", 'New Cycle 2'!E1795),IF($A$20=9, IF('New Cycle 3'!E1795="","", 'New Cycle 3'!E1795),"")))))))))</f>
        <v/>
      </c>
      <c r="U1795" s="32" t="str">
        <f>IF($A$20=1,IF(UDDS!G1795="","",UDDS!G1795),IF($A$20=2,IF('FTP-75'!G1795="","",'FTP-75'!G1795),IF($A$20=3, IF('US06'!G1795="","",'US06'!G1795),IF($A$20=4, IF(NEDC!F1795="","", NEDC!F1795),IF($A$20=5, IF('JPN10-15'!F1795="","",'JPN10-15'!F1795),IF($A$20=6, IF(WLTC!G1795="","", WLTC!G1795),IF($A$20=7, IF('New Cycle 1'!F1795="","", 'New Cycle 1'!F1795),IF($A$20=8, IF('New Cycle 2'!F1795="","", 'New Cycle 2'!F1795),IF($A$20=9, IF('New Cycle 3'!F1795="","", 'New Cycle 3'!F1795),"")))))))))</f>
        <v/>
      </c>
    </row>
    <row r="1796" spans="16:21" x14ac:dyDescent="0.25">
      <c r="P1796" s="8" t="str">
        <f>IF($A$20=1,IF(UDDS!A1796="","",UDDS!A1796),IF($A$20=2,IF('FTP-75'!A1796="","",'FTP-75'!A1796),IF($A$20=3, IF('US06'!A1796="","",'US06'!A1796),IF($A$20=4, IF(NEDC!A1796="","", NEDC!A1796),IF($A$20=5, IF('JPN10-15'!A1796="","",'JPN10-15'!A1796),IF($A$20=6, IF(WLTC!B1796="","", WLTC!B1796),IF($A$20=7, IF('New Cycle 1'!A1796="","", 'New Cycle 1'!A1796),IF($A$20=8, IF('New Cycle 2'!A1796="","", 'New Cycle 3'!A1796),IF($A$20=9, IF('New Cycle 3'!A1796="","", 'New Cycle 3'!A1796),"")))))))))</f>
        <v/>
      </c>
      <c r="Q1796" s="32" t="str">
        <f>IF($A$20=1,IF(UDDS!C1796="","",UDDS!C1796),IF($A$20=2,IF('FTP-75'!C1796="","",'FTP-75'!C1796),IF($A$20=3, IF('US06'!C1796="","",'US06'!C1796),IF($A$20=4, IF(NEDC!B1796="","", NEDC!B1796),IF($A$20=5, IF('JPN10-15'!B1796="","",'JPN10-15'!B1796),IF($A$20=6, IF(WLTC!C1796="","", WLTC!C1796),IF($A$20=7, IF('New Cycle 1'!B1796="","", 'New Cycle 1'!B1796),IF($A$20=8, IF('New Cycle 2'!B1796="","", 'New Cycle 2'!B1796),IF($A$20=9, IF('New Cycle 3'!B1796="","", 'New Cycle 3'!B1796),"")))))))))</f>
        <v/>
      </c>
      <c r="R1796" s="32" t="str">
        <f>IF($A$20=1,IF(UDDS!D1796="","",UDDS!D1796),IF($A$20=2,IF('FTP-75'!D1796="","",'FTP-75'!D1796),IF($A$20=3, IF('US06'!D1796="","",'US06'!D1796),IF($A$20=4, IF(NEDC!C1796="","", NEDC!C1796),IF($A$20=5, IF('JPN10-15'!C1796="","",'JPN10-15'!C1796),IF($A$20=6, IF(WLTC!D1796="","", WLTC!D1796),IF($A$20=7, IF('New Cycle 1'!C1796="","", 'New Cycle 1'!C1796),IF($A$20=8, IF('New Cycle 2'!C1796="","", 'New Cycle 2'!C1796),IF($A$20=9, IF('New Cycle 3'!C1796="","", 'New Cycle 3'!C1796),"")))))))))</f>
        <v/>
      </c>
      <c r="S1796" s="32" t="str">
        <f>IF($A$20=1,IF(UDDS!E1796="","",UDDS!E1796),IF($A$20=2,IF('FTP-75'!E1796="","",'FTP-75'!E1796),IF($A$20=3, IF('US06'!E1796="","",'US06'!E1796),IF($A$20=4, IF(NEDC!D1796="","", NEDC!D1796),IF($A$20=5, IF('JPN10-15'!D1796="","",'JPN10-15'!D1796),IF($A$20=6, IF(WLTC!E1796="","", WLTC!E1796),IF($A$20=7, IF('New Cycle 1'!D1796="","", 'New Cycle 1'!D1796),IF($A$20=8, IF('New Cycle 2'!D1796="","", 'New Cycle 2'!D1796),IF($A$20=9, IF('New Cycle 3'!D1796="","", 'New Cycle 3'!D1796),"")))))))))</f>
        <v/>
      </c>
      <c r="T1796" s="32" t="str">
        <f>IF($A$20=1,IF(UDDS!F1796="","",UDDS!F1796),IF($A$20=2,IF('FTP-75'!F1796="","",'FTP-75'!F1796),IF($A$20=3, IF('US06'!F1796="","",'US06'!F1796),IF($A$20=4, IF(NEDC!E1796="","", NEDC!E1796),IF($A$20=5, IF('JPN10-15'!E1796="","",'JPN10-15'!E1796),IF($A$20=6, IF(WLTC!F1796="","", WLTC!F1796),IF($A$20=7, IF('New Cycle 1'!E1796="","", 'New Cycle 1'!E1796),IF($A$20=8, IF('New Cycle 2'!E1796="","", 'New Cycle 2'!E1796),IF($A$20=9, IF('New Cycle 3'!E1796="","", 'New Cycle 3'!E1796),"")))))))))</f>
        <v/>
      </c>
      <c r="U1796" s="32" t="str">
        <f>IF($A$20=1,IF(UDDS!G1796="","",UDDS!G1796),IF($A$20=2,IF('FTP-75'!G1796="","",'FTP-75'!G1796),IF($A$20=3, IF('US06'!G1796="","",'US06'!G1796),IF($A$20=4, IF(NEDC!F1796="","", NEDC!F1796),IF($A$20=5, IF('JPN10-15'!F1796="","",'JPN10-15'!F1796),IF($A$20=6, IF(WLTC!G1796="","", WLTC!G1796),IF($A$20=7, IF('New Cycle 1'!F1796="","", 'New Cycle 1'!F1796),IF($A$20=8, IF('New Cycle 2'!F1796="","", 'New Cycle 2'!F1796),IF($A$20=9, IF('New Cycle 3'!F1796="","", 'New Cycle 3'!F1796),"")))))))))</f>
        <v/>
      </c>
    </row>
    <row r="1797" spans="16:21" x14ac:dyDescent="0.25">
      <c r="P1797" s="8" t="str">
        <f>IF($A$20=1,IF(UDDS!A1797="","",UDDS!A1797),IF($A$20=2,IF('FTP-75'!A1797="","",'FTP-75'!A1797),IF($A$20=3, IF('US06'!A1797="","",'US06'!A1797),IF($A$20=4, IF(NEDC!A1797="","", NEDC!A1797),IF($A$20=5, IF('JPN10-15'!A1797="","",'JPN10-15'!A1797),IF($A$20=6, IF(WLTC!B1797="","", WLTC!B1797),IF($A$20=7, IF('New Cycle 1'!A1797="","", 'New Cycle 1'!A1797),IF($A$20=8, IF('New Cycle 2'!A1797="","", 'New Cycle 3'!A1797),IF($A$20=9, IF('New Cycle 3'!A1797="","", 'New Cycle 3'!A1797),"")))))))))</f>
        <v/>
      </c>
      <c r="Q1797" s="32" t="str">
        <f>IF($A$20=1,IF(UDDS!C1797="","",UDDS!C1797),IF($A$20=2,IF('FTP-75'!C1797="","",'FTP-75'!C1797),IF($A$20=3, IF('US06'!C1797="","",'US06'!C1797),IF($A$20=4, IF(NEDC!B1797="","", NEDC!B1797),IF($A$20=5, IF('JPN10-15'!B1797="","",'JPN10-15'!B1797),IF($A$20=6, IF(WLTC!C1797="","", WLTC!C1797),IF($A$20=7, IF('New Cycle 1'!B1797="","", 'New Cycle 1'!B1797),IF($A$20=8, IF('New Cycle 2'!B1797="","", 'New Cycle 2'!B1797),IF($A$20=9, IF('New Cycle 3'!B1797="","", 'New Cycle 3'!B1797),"")))))))))</f>
        <v/>
      </c>
      <c r="R1797" s="32" t="str">
        <f>IF($A$20=1,IF(UDDS!D1797="","",UDDS!D1797),IF($A$20=2,IF('FTP-75'!D1797="","",'FTP-75'!D1797),IF($A$20=3, IF('US06'!D1797="","",'US06'!D1797),IF($A$20=4, IF(NEDC!C1797="","", NEDC!C1797),IF($A$20=5, IF('JPN10-15'!C1797="","",'JPN10-15'!C1797),IF($A$20=6, IF(WLTC!D1797="","", WLTC!D1797),IF($A$20=7, IF('New Cycle 1'!C1797="","", 'New Cycle 1'!C1797),IF($A$20=8, IF('New Cycle 2'!C1797="","", 'New Cycle 2'!C1797),IF($A$20=9, IF('New Cycle 3'!C1797="","", 'New Cycle 3'!C1797),"")))))))))</f>
        <v/>
      </c>
      <c r="S1797" s="32" t="str">
        <f>IF($A$20=1,IF(UDDS!E1797="","",UDDS!E1797),IF($A$20=2,IF('FTP-75'!E1797="","",'FTP-75'!E1797),IF($A$20=3, IF('US06'!E1797="","",'US06'!E1797),IF($A$20=4, IF(NEDC!D1797="","", NEDC!D1797),IF($A$20=5, IF('JPN10-15'!D1797="","",'JPN10-15'!D1797),IF($A$20=6, IF(WLTC!E1797="","", WLTC!E1797),IF($A$20=7, IF('New Cycle 1'!D1797="","", 'New Cycle 1'!D1797),IF($A$20=8, IF('New Cycle 2'!D1797="","", 'New Cycle 2'!D1797),IF($A$20=9, IF('New Cycle 3'!D1797="","", 'New Cycle 3'!D1797),"")))))))))</f>
        <v/>
      </c>
      <c r="T1797" s="32" t="str">
        <f>IF($A$20=1,IF(UDDS!F1797="","",UDDS!F1797),IF($A$20=2,IF('FTP-75'!F1797="","",'FTP-75'!F1797),IF($A$20=3, IF('US06'!F1797="","",'US06'!F1797),IF($A$20=4, IF(NEDC!E1797="","", NEDC!E1797),IF($A$20=5, IF('JPN10-15'!E1797="","",'JPN10-15'!E1797),IF($A$20=6, IF(WLTC!F1797="","", WLTC!F1797),IF($A$20=7, IF('New Cycle 1'!E1797="","", 'New Cycle 1'!E1797),IF($A$20=8, IF('New Cycle 2'!E1797="","", 'New Cycle 2'!E1797),IF($A$20=9, IF('New Cycle 3'!E1797="","", 'New Cycle 3'!E1797),"")))))))))</f>
        <v/>
      </c>
      <c r="U1797" s="32" t="str">
        <f>IF($A$20=1,IF(UDDS!G1797="","",UDDS!G1797),IF($A$20=2,IF('FTP-75'!G1797="","",'FTP-75'!G1797),IF($A$20=3, IF('US06'!G1797="","",'US06'!G1797),IF($A$20=4, IF(NEDC!F1797="","", NEDC!F1797),IF($A$20=5, IF('JPN10-15'!F1797="","",'JPN10-15'!F1797),IF($A$20=6, IF(WLTC!G1797="","", WLTC!G1797),IF($A$20=7, IF('New Cycle 1'!F1797="","", 'New Cycle 1'!F1797),IF($A$20=8, IF('New Cycle 2'!F1797="","", 'New Cycle 2'!F1797),IF($A$20=9, IF('New Cycle 3'!F1797="","", 'New Cycle 3'!F1797),"")))))))))</f>
        <v/>
      </c>
    </row>
    <row r="1798" spans="16:21" x14ac:dyDescent="0.25">
      <c r="P1798" s="8" t="str">
        <f>IF($A$20=1,IF(UDDS!A1798="","",UDDS!A1798),IF($A$20=2,IF('FTP-75'!A1798="","",'FTP-75'!A1798),IF($A$20=3, IF('US06'!A1798="","",'US06'!A1798),IF($A$20=4, IF(NEDC!A1798="","", NEDC!A1798),IF($A$20=5, IF('JPN10-15'!A1798="","",'JPN10-15'!A1798),IF($A$20=6, IF(WLTC!B1798="","", WLTC!B1798),IF($A$20=7, IF('New Cycle 1'!A1798="","", 'New Cycle 1'!A1798),IF($A$20=8, IF('New Cycle 2'!A1798="","", 'New Cycle 3'!A1798),IF($A$20=9, IF('New Cycle 3'!A1798="","", 'New Cycle 3'!A1798),"")))))))))</f>
        <v/>
      </c>
      <c r="Q1798" s="32" t="str">
        <f>IF($A$20=1,IF(UDDS!C1798="","",UDDS!C1798),IF($A$20=2,IF('FTP-75'!C1798="","",'FTP-75'!C1798),IF($A$20=3, IF('US06'!C1798="","",'US06'!C1798),IF($A$20=4, IF(NEDC!B1798="","", NEDC!B1798),IF($A$20=5, IF('JPN10-15'!B1798="","",'JPN10-15'!B1798),IF($A$20=6, IF(WLTC!C1798="","", WLTC!C1798),IF($A$20=7, IF('New Cycle 1'!B1798="","", 'New Cycle 1'!B1798),IF($A$20=8, IF('New Cycle 2'!B1798="","", 'New Cycle 2'!B1798),IF($A$20=9, IF('New Cycle 3'!B1798="","", 'New Cycle 3'!B1798),"")))))))))</f>
        <v/>
      </c>
      <c r="R1798" s="32" t="str">
        <f>IF($A$20=1,IF(UDDS!D1798="","",UDDS!D1798),IF($A$20=2,IF('FTP-75'!D1798="","",'FTP-75'!D1798),IF($A$20=3, IF('US06'!D1798="","",'US06'!D1798),IF($A$20=4, IF(NEDC!C1798="","", NEDC!C1798),IF($A$20=5, IF('JPN10-15'!C1798="","",'JPN10-15'!C1798),IF($A$20=6, IF(WLTC!D1798="","", WLTC!D1798),IF($A$20=7, IF('New Cycle 1'!C1798="","", 'New Cycle 1'!C1798),IF($A$20=8, IF('New Cycle 2'!C1798="","", 'New Cycle 2'!C1798),IF($A$20=9, IF('New Cycle 3'!C1798="","", 'New Cycle 3'!C1798),"")))))))))</f>
        <v/>
      </c>
      <c r="S1798" s="32" t="str">
        <f>IF($A$20=1,IF(UDDS!E1798="","",UDDS!E1798),IF($A$20=2,IF('FTP-75'!E1798="","",'FTP-75'!E1798),IF($A$20=3, IF('US06'!E1798="","",'US06'!E1798),IF($A$20=4, IF(NEDC!D1798="","", NEDC!D1798),IF($A$20=5, IF('JPN10-15'!D1798="","",'JPN10-15'!D1798),IF($A$20=6, IF(WLTC!E1798="","", WLTC!E1798),IF($A$20=7, IF('New Cycle 1'!D1798="","", 'New Cycle 1'!D1798),IF($A$20=8, IF('New Cycle 2'!D1798="","", 'New Cycle 2'!D1798),IF($A$20=9, IF('New Cycle 3'!D1798="","", 'New Cycle 3'!D1798),"")))))))))</f>
        <v/>
      </c>
      <c r="T1798" s="32" t="str">
        <f>IF($A$20=1,IF(UDDS!F1798="","",UDDS!F1798),IF($A$20=2,IF('FTP-75'!F1798="","",'FTP-75'!F1798),IF($A$20=3, IF('US06'!F1798="","",'US06'!F1798),IF($A$20=4, IF(NEDC!E1798="","", NEDC!E1798),IF($A$20=5, IF('JPN10-15'!E1798="","",'JPN10-15'!E1798),IF($A$20=6, IF(WLTC!F1798="","", WLTC!F1798),IF($A$20=7, IF('New Cycle 1'!E1798="","", 'New Cycle 1'!E1798),IF($A$20=8, IF('New Cycle 2'!E1798="","", 'New Cycle 2'!E1798),IF($A$20=9, IF('New Cycle 3'!E1798="","", 'New Cycle 3'!E1798),"")))))))))</f>
        <v/>
      </c>
      <c r="U1798" s="32" t="str">
        <f>IF($A$20=1,IF(UDDS!G1798="","",UDDS!G1798),IF($A$20=2,IF('FTP-75'!G1798="","",'FTP-75'!G1798),IF($A$20=3, IF('US06'!G1798="","",'US06'!G1798),IF($A$20=4, IF(NEDC!F1798="","", NEDC!F1798),IF($A$20=5, IF('JPN10-15'!F1798="","",'JPN10-15'!F1798),IF($A$20=6, IF(WLTC!G1798="","", WLTC!G1798),IF($A$20=7, IF('New Cycle 1'!F1798="","", 'New Cycle 1'!F1798),IF($A$20=8, IF('New Cycle 2'!F1798="","", 'New Cycle 2'!F1798),IF($A$20=9, IF('New Cycle 3'!F1798="","", 'New Cycle 3'!F1798),"")))))))))</f>
        <v/>
      </c>
    </row>
    <row r="1799" spans="16:21" x14ac:dyDescent="0.25">
      <c r="P1799" s="8" t="str">
        <f>IF($A$20=1,IF(UDDS!A1799="","",UDDS!A1799),IF($A$20=2,IF('FTP-75'!A1799="","",'FTP-75'!A1799),IF($A$20=3, IF('US06'!A1799="","",'US06'!A1799),IF($A$20=4, IF(NEDC!A1799="","", NEDC!A1799),IF($A$20=5, IF('JPN10-15'!A1799="","",'JPN10-15'!A1799),IF($A$20=6, IF(WLTC!B1799="","", WLTC!B1799),IF($A$20=7, IF('New Cycle 1'!A1799="","", 'New Cycle 1'!A1799),IF($A$20=8, IF('New Cycle 2'!A1799="","", 'New Cycle 3'!A1799),IF($A$20=9, IF('New Cycle 3'!A1799="","", 'New Cycle 3'!A1799),"")))))))))</f>
        <v/>
      </c>
      <c r="Q1799" s="32" t="str">
        <f>IF($A$20=1,IF(UDDS!C1799="","",UDDS!C1799),IF($A$20=2,IF('FTP-75'!C1799="","",'FTP-75'!C1799),IF($A$20=3, IF('US06'!C1799="","",'US06'!C1799),IF($A$20=4, IF(NEDC!B1799="","", NEDC!B1799),IF($A$20=5, IF('JPN10-15'!B1799="","",'JPN10-15'!B1799),IF($A$20=6, IF(WLTC!C1799="","", WLTC!C1799),IF($A$20=7, IF('New Cycle 1'!B1799="","", 'New Cycle 1'!B1799),IF($A$20=8, IF('New Cycle 2'!B1799="","", 'New Cycle 2'!B1799),IF($A$20=9, IF('New Cycle 3'!B1799="","", 'New Cycle 3'!B1799),"")))))))))</f>
        <v/>
      </c>
      <c r="R1799" s="32" t="str">
        <f>IF($A$20=1,IF(UDDS!D1799="","",UDDS!D1799),IF($A$20=2,IF('FTP-75'!D1799="","",'FTP-75'!D1799),IF($A$20=3, IF('US06'!D1799="","",'US06'!D1799),IF($A$20=4, IF(NEDC!C1799="","", NEDC!C1799),IF($A$20=5, IF('JPN10-15'!C1799="","",'JPN10-15'!C1799),IF($A$20=6, IF(WLTC!D1799="","", WLTC!D1799),IF($A$20=7, IF('New Cycle 1'!C1799="","", 'New Cycle 1'!C1799),IF($A$20=8, IF('New Cycle 2'!C1799="","", 'New Cycle 2'!C1799),IF($A$20=9, IF('New Cycle 3'!C1799="","", 'New Cycle 3'!C1799),"")))))))))</f>
        <v/>
      </c>
      <c r="S1799" s="32" t="str">
        <f>IF($A$20=1,IF(UDDS!E1799="","",UDDS!E1799),IF($A$20=2,IF('FTP-75'!E1799="","",'FTP-75'!E1799),IF($A$20=3, IF('US06'!E1799="","",'US06'!E1799),IF($A$20=4, IF(NEDC!D1799="","", NEDC!D1799),IF($A$20=5, IF('JPN10-15'!D1799="","",'JPN10-15'!D1799),IF($A$20=6, IF(WLTC!E1799="","", WLTC!E1799),IF($A$20=7, IF('New Cycle 1'!D1799="","", 'New Cycle 1'!D1799),IF($A$20=8, IF('New Cycle 2'!D1799="","", 'New Cycle 2'!D1799),IF($A$20=9, IF('New Cycle 3'!D1799="","", 'New Cycle 3'!D1799),"")))))))))</f>
        <v/>
      </c>
      <c r="T1799" s="32" t="str">
        <f>IF($A$20=1,IF(UDDS!F1799="","",UDDS!F1799),IF($A$20=2,IF('FTP-75'!F1799="","",'FTP-75'!F1799),IF($A$20=3, IF('US06'!F1799="","",'US06'!F1799),IF($A$20=4, IF(NEDC!E1799="","", NEDC!E1799),IF($A$20=5, IF('JPN10-15'!E1799="","",'JPN10-15'!E1799),IF($A$20=6, IF(WLTC!F1799="","", WLTC!F1799),IF($A$20=7, IF('New Cycle 1'!E1799="","", 'New Cycle 1'!E1799),IF($A$20=8, IF('New Cycle 2'!E1799="","", 'New Cycle 2'!E1799),IF($A$20=9, IF('New Cycle 3'!E1799="","", 'New Cycle 3'!E1799),"")))))))))</f>
        <v/>
      </c>
      <c r="U1799" s="32" t="str">
        <f>IF($A$20=1,IF(UDDS!G1799="","",UDDS!G1799),IF($A$20=2,IF('FTP-75'!G1799="","",'FTP-75'!G1799),IF($A$20=3, IF('US06'!G1799="","",'US06'!G1799),IF($A$20=4, IF(NEDC!F1799="","", NEDC!F1799),IF($A$20=5, IF('JPN10-15'!F1799="","",'JPN10-15'!F1799),IF($A$20=6, IF(WLTC!G1799="","", WLTC!G1799),IF($A$20=7, IF('New Cycle 1'!F1799="","", 'New Cycle 1'!F1799),IF($A$20=8, IF('New Cycle 2'!F1799="","", 'New Cycle 2'!F1799),IF($A$20=9, IF('New Cycle 3'!F1799="","", 'New Cycle 3'!F1799),"")))))))))</f>
        <v/>
      </c>
    </row>
    <row r="1800" spans="16:21" x14ac:dyDescent="0.25">
      <c r="P1800" s="8" t="str">
        <f>IF($A$20=1,IF(UDDS!A1800="","",UDDS!A1800),IF($A$20=2,IF('FTP-75'!A1800="","",'FTP-75'!A1800),IF($A$20=3, IF('US06'!A1800="","",'US06'!A1800),IF($A$20=4, IF(NEDC!A1800="","", NEDC!A1800),IF($A$20=5, IF('JPN10-15'!A1800="","",'JPN10-15'!A1800),IF($A$20=6, IF(WLTC!B1800="","", WLTC!B1800),IF($A$20=7, IF('New Cycle 1'!A1800="","", 'New Cycle 1'!A1800),IF($A$20=8, IF('New Cycle 2'!A1800="","", 'New Cycle 3'!A1800),IF($A$20=9, IF('New Cycle 3'!A1800="","", 'New Cycle 3'!A1800),"")))))))))</f>
        <v/>
      </c>
      <c r="Q1800" s="32" t="str">
        <f>IF($A$20=1,IF(UDDS!C1800="","",UDDS!C1800),IF($A$20=2,IF('FTP-75'!C1800="","",'FTP-75'!C1800),IF($A$20=3, IF('US06'!C1800="","",'US06'!C1800),IF($A$20=4, IF(NEDC!B1800="","", NEDC!B1800),IF($A$20=5, IF('JPN10-15'!B1800="","",'JPN10-15'!B1800),IF($A$20=6, IF(WLTC!C1800="","", WLTC!C1800),IF($A$20=7, IF('New Cycle 1'!B1800="","", 'New Cycle 1'!B1800),IF($A$20=8, IF('New Cycle 2'!B1800="","", 'New Cycle 2'!B1800),IF($A$20=9, IF('New Cycle 3'!B1800="","", 'New Cycle 3'!B1800),"")))))))))</f>
        <v/>
      </c>
      <c r="R1800" s="32" t="str">
        <f>IF($A$20=1,IF(UDDS!D1800="","",UDDS!D1800),IF($A$20=2,IF('FTP-75'!D1800="","",'FTP-75'!D1800),IF($A$20=3, IF('US06'!D1800="","",'US06'!D1800),IF($A$20=4, IF(NEDC!C1800="","", NEDC!C1800),IF($A$20=5, IF('JPN10-15'!C1800="","",'JPN10-15'!C1800),IF($A$20=6, IF(WLTC!D1800="","", WLTC!D1800),IF($A$20=7, IF('New Cycle 1'!C1800="","", 'New Cycle 1'!C1800),IF($A$20=8, IF('New Cycle 2'!C1800="","", 'New Cycle 2'!C1800),IF($A$20=9, IF('New Cycle 3'!C1800="","", 'New Cycle 3'!C1800),"")))))))))</f>
        <v/>
      </c>
      <c r="S1800" s="32" t="str">
        <f>IF($A$20=1,IF(UDDS!E1800="","",UDDS!E1800),IF($A$20=2,IF('FTP-75'!E1800="","",'FTP-75'!E1800),IF($A$20=3, IF('US06'!E1800="","",'US06'!E1800),IF($A$20=4, IF(NEDC!D1800="","", NEDC!D1800),IF($A$20=5, IF('JPN10-15'!D1800="","",'JPN10-15'!D1800),IF($A$20=6, IF(WLTC!E1800="","", WLTC!E1800),IF($A$20=7, IF('New Cycle 1'!D1800="","", 'New Cycle 1'!D1800),IF($A$20=8, IF('New Cycle 2'!D1800="","", 'New Cycle 2'!D1800),IF($A$20=9, IF('New Cycle 3'!D1800="","", 'New Cycle 3'!D1800),"")))))))))</f>
        <v/>
      </c>
      <c r="T1800" s="32" t="str">
        <f>IF($A$20=1,IF(UDDS!F1800="","",UDDS!F1800),IF($A$20=2,IF('FTP-75'!F1800="","",'FTP-75'!F1800),IF($A$20=3, IF('US06'!F1800="","",'US06'!F1800),IF($A$20=4, IF(NEDC!E1800="","", NEDC!E1800),IF($A$20=5, IF('JPN10-15'!E1800="","",'JPN10-15'!E1800),IF($A$20=6, IF(WLTC!F1800="","", WLTC!F1800),IF($A$20=7, IF('New Cycle 1'!E1800="","", 'New Cycle 1'!E1800),IF($A$20=8, IF('New Cycle 2'!E1800="","", 'New Cycle 2'!E1800),IF($A$20=9, IF('New Cycle 3'!E1800="","", 'New Cycle 3'!E1800),"")))))))))</f>
        <v/>
      </c>
      <c r="U1800" s="32" t="str">
        <f>IF($A$20=1,IF(UDDS!G1800="","",UDDS!G1800),IF($A$20=2,IF('FTP-75'!G1800="","",'FTP-75'!G1800),IF($A$20=3, IF('US06'!G1800="","",'US06'!G1800),IF($A$20=4, IF(NEDC!F1800="","", NEDC!F1800),IF($A$20=5, IF('JPN10-15'!F1800="","",'JPN10-15'!F1800),IF($A$20=6, IF(WLTC!G1800="","", WLTC!G1800),IF($A$20=7, IF('New Cycle 1'!F1800="","", 'New Cycle 1'!F1800),IF($A$20=8, IF('New Cycle 2'!F1800="","", 'New Cycle 2'!F1800),IF($A$20=9, IF('New Cycle 3'!F1800="","", 'New Cycle 3'!F1800),"")))))))))</f>
        <v/>
      </c>
    </row>
    <row r="1801" spans="16:21" x14ac:dyDescent="0.25">
      <c r="P1801" s="8" t="str">
        <f>IF($A$20=1,IF(UDDS!A1801="","",UDDS!A1801),IF($A$20=2,IF('FTP-75'!A1801="","",'FTP-75'!A1801),IF($A$20=3, IF('US06'!A1801="","",'US06'!A1801),IF($A$20=4, IF(NEDC!A1801="","", NEDC!A1801),IF($A$20=5, IF('JPN10-15'!A1801="","",'JPN10-15'!A1801),IF($A$20=6, IF(WLTC!B1801="","", WLTC!B1801),IF($A$20=7, IF('New Cycle 1'!A1801="","", 'New Cycle 1'!A1801),IF($A$20=8, IF('New Cycle 2'!A1801="","", 'New Cycle 3'!A1801),IF($A$20=9, IF('New Cycle 3'!A1801="","", 'New Cycle 3'!A1801),"")))))))))</f>
        <v/>
      </c>
      <c r="Q1801" s="32" t="str">
        <f>IF($A$20=1,IF(UDDS!C1801="","",UDDS!C1801),IF($A$20=2,IF('FTP-75'!C1801="","",'FTP-75'!C1801),IF($A$20=3, IF('US06'!C1801="","",'US06'!C1801),IF($A$20=4, IF(NEDC!B1801="","", NEDC!B1801),IF($A$20=5, IF('JPN10-15'!B1801="","",'JPN10-15'!B1801),IF($A$20=6, IF(WLTC!C1801="","", WLTC!C1801),IF($A$20=7, IF('New Cycle 1'!B1801="","", 'New Cycle 1'!B1801),IF($A$20=8, IF('New Cycle 2'!B1801="","", 'New Cycle 2'!B1801),IF($A$20=9, IF('New Cycle 3'!B1801="","", 'New Cycle 3'!B1801),"")))))))))</f>
        <v/>
      </c>
      <c r="R1801" s="32" t="str">
        <f>IF($A$20=1,IF(UDDS!D1801="","",UDDS!D1801),IF($A$20=2,IF('FTP-75'!D1801="","",'FTP-75'!D1801),IF($A$20=3, IF('US06'!D1801="","",'US06'!D1801),IF($A$20=4, IF(NEDC!C1801="","", NEDC!C1801),IF($A$20=5, IF('JPN10-15'!C1801="","",'JPN10-15'!C1801),IF($A$20=6, IF(WLTC!D1801="","", WLTC!D1801),IF($A$20=7, IF('New Cycle 1'!C1801="","", 'New Cycle 1'!C1801),IF($A$20=8, IF('New Cycle 2'!C1801="","", 'New Cycle 2'!C1801),IF($A$20=9, IF('New Cycle 3'!C1801="","", 'New Cycle 3'!C1801),"")))))))))</f>
        <v/>
      </c>
      <c r="S1801" s="32" t="str">
        <f>IF($A$20=1,IF(UDDS!E1801="","",UDDS!E1801),IF($A$20=2,IF('FTP-75'!E1801="","",'FTP-75'!E1801),IF($A$20=3, IF('US06'!E1801="","",'US06'!E1801),IF($A$20=4, IF(NEDC!D1801="","", NEDC!D1801),IF($A$20=5, IF('JPN10-15'!D1801="","",'JPN10-15'!D1801),IF($A$20=6, IF(WLTC!E1801="","", WLTC!E1801),IF($A$20=7, IF('New Cycle 1'!D1801="","", 'New Cycle 1'!D1801),IF($A$20=8, IF('New Cycle 2'!D1801="","", 'New Cycle 2'!D1801),IF($A$20=9, IF('New Cycle 3'!D1801="","", 'New Cycle 3'!D1801),"")))))))))</f>
        <v/>
      </c>
      <c r="T1801" s="32" t="str">
        <f>IF($A$20=1,IF(UDDS!F1801="","",UDDS!F1801),IF($A$20=2,IF('FTP-75'!F1801="","",'FTP-75'!F1801),IF($A$20=3, IF('US06'!F1801="","",'US06'!F1801),IF($A$20=4, IF(NEDC!E1801="","", NEDC!E1801),IF($A$20=5, IF('JPN10-15'!E1801="","",'JPN10-15'!E1801),IF($A$20=6, IF(WLTC!F1801="","", WLTC!F1801),IF($A$20=7, IF('New Cycle 1'!E1801="","", 'New Cycle 1'!E1801),IF($A$20=8, IF('New Cycle 2'!E1801="","", 'New Cycle 2'!E1801),IF($A$20=9, IF('New Cycle 3'!E1801="","", 'New Cycle 3'!E1801),"")))))))))</f>
        <v/>
      </c>
      <c r="U1801" s="32" t="str">
        <f>IF($A$20=1,IF(UDDS!G1801="","",UDDS!G1801),IF($A$20=2,IF('FTP-75'!G1801="","",'FTP-75'!G1801),IF($A$20=3, IF('US06'!G1801="","",'US06'!G1801),IF($A$20=4, IF(NEDC!F1801="","", NEDC!F1801),IF($A$20=5, IF('JPN10-15'!F1801="","",'JPN10-15'!F1801),IF($A$20=6, IF(WLTC!G1801="","", WLTC!G1801),IF($A$20=7, IF('New Cycle 1'!F1801="","", 'New Cycle 1'!F1801),IF($A$20=8, IF('New Cycle 2'!F1801="","", 'New Cycle 2'!F1801),IF($A$20=9, IF('New Cycle 3'!F1801="","", 'New Cycle 3'!F1801),"")))))))))</f>
        <v/>
      </c>
    </row>
    <row r="1802" spans="16:21" x14ac:dyDescent="0.25">
      <c r="P1802" s="8" t="str">
        <f>IF($A$20=1,IF(UDDS!A1802="","",UDDS!A1802),IF($A$20=2,IF('FTP-75'!A1802="","",'FTP-75'!A1802),IF($A$20=3, IF('US06'!A1802="","",'US06'!A1802),IF($A$20=4, IF(NEDC!A1802="","", NEDC!A1802),IF($A$20=5, IF('JPN10-15'!A1802="","",'JPN10-15'!A1802),IF($A$20=6, IF(WLTC!B1802="","", WLTC!B1802),IF($A$20=7, IF('New Cycle 1'!A1802="","", 'New Cycle 1'!A1802),IF($A$20=8, IF('New Cycle 2'!A1802="","", 'New Cycle 3'!A1802),IF($A$20=9, IF('New Cycle 3'!A1802="","", 'New Cycle 3'!A1802),"")))))))))</f>
        <v/>
      </c>
      <c r="Q1802" s="32" t="str">
        <f>IF($A$20=1,IF(UDDS!C1802="","",UDDS!C1802),IF($A$20=2,IF('FTP-75'!C1802="","",'FTP-75'!C1802),IF($A$20=3, IF('US06'!C1802="","",'US06'!C1802),IF($A$20=4, IF(NEDC!B1802="","", NEDC!B1802),IF($A$20=5, IF('JPN10-15'!B1802="","",'JPN10-15'!B1802),IF($A$20=6, IF(WLTC!C1802="","", WLTC!C1802),IF($A$20=7, IF('New Cycle 1'!B1802="","", 'New Cycle 1'!B1802),IF($A$20=8, IF('New Cycle 2'!B1802="","", 'New Cycle 2'!B1802),IF($A$20=9, IF('New Cycle 3'!B1802="","", 'New Cycle 3'!B1802),"")))))))))</f>
        <v/>
      </c>
      <c r="R1802" s="32" t="str">
        <f>IF($A$20=1,IF(UDDS!D1802="","",UDDS!D1802),IF($A$20=2,IF('FTP-75'!D1802="","",'FTP-75'!D1802),IF($A$20=3, IF('US06'!D1802="","",'US06'!D1802),IF($A$20=4, IF(NEDC!C1802="","", NEDC!C1802),IF($A$20=5, IF('JPN10-15'!C1802="","",'JPN10-15'!C1802),IF($A$20=6, IF(WLTC!D1802="","", WLTC!D1802),IF($A$20=7, IF('New Cycle 1'!C1802="","", 'New Cycle 1'!C1802),IF($A$20=8, IF('New Cycle 2'!C1802="","", 'New Cycle 2'!C1802),IF($A$20=9, IF('New Cycle 3'!C1802="","", 'New Cycle 3'!C1802),"")))))))))</f>
        <v/>
      </c>
      <c r="S1802" s="32" t="str">
        <f>IF($A$20=1,IF(UDDS!E1802="","",UDDS!E1802),IF($A$20=2,IF('FTP-75'!E1802="","",'FTP-75'!E1802),IF($A$20=3, IF('US06'!E1802="","",'US06'!E1802),IF($A$20=4, IF(NEDC!D1802="","", NEDC!D1802),IF($A$20=5, IF('JPN10-15'!D1802="","",'JPN10-15'!D1802),IF($A$20=6, IF(WLTC!E1802="","", WLTC!E1802),IF($A$20=7, IF('New Cycle 1'!D1802="","", 'New Cycle 1'!D1802),IF($A$20=8, IF('New Cycle 2'!D1802="","", 'New Cycle 2'!D1802),IF($A$20=9, IF('New Cycle 3'!D1802="","", 'New Cycle 3'!D1802),"")))))))))</f>
        <v/>
      </c>
      <c r="T1802" s="32" t="str">
        <f>IF($A$20=1,IF(UDDS!F1802="","",UDDS!F1802),IF($A$20=2,IF('FTP-75'!F1802="","",'FTP-75'!F1802),IF($A$20=3, IF('US06'!F1802="","",'US06'!F1802),IF($A$20=4, IF(NEDC!E1802="","", NEDC!E1802),IF($A$20=5, IF('JPN10-15'!E1802="","",'JPN10-15'!E1802),IF($A$20=6, IF(WLTC!F1802="","", WLTC!F1802),IF($A$20=7, IF('New Cycle 1'!E1802="","", 'New Cycle 1'!E1802),IF($A$20=8, IF('New Cycle 2'!E1802="","", 'New Cycle 2'!E1802),IF($A$20=9, IF('New Cycle 3'!E1802="","", 'New Cycle 3'!E1802),"")))))))))</f>
        <v/>
      </c>
      <c r="U1802" s="32" t="str">
        <f>IF($A$20=1,IF(UDDS!G1802="","",UDDS!G1802),IF($A$20=2,IF('FTP-75'!G1802="","",'FTP-75'!G1802),IF($A$20=3, IF('US06'!G1802="","",'US06'!G1802),IF($A$20=4, IF(NEDC!F1802="","", NEDC!F1802),IF($A$20=5, IF('JPN10-15'!F1802="","",'JPN10-15'!F1802),IF($A$20=6, IF(WLTC!G1802="","", WLTC!G1802),IF($A$20=7, IF('New Cycle 1'!F1802="","", 'New Cycle 1'!F1802),IF($A$20=8, IF('New Cycle 2'!F1802="","", 'New Cycle 2'!F1802),IF($A$20=9, IF('New Cycle 3'!F1802="","", 'New Cycle 3'!F1802),"")))))))))</f>
        <v/>
      </c>
    </row>
    <row r="1803" spans="16:21" x14ac:dyDescent="0.25">
      <c r="P1803" s="8" t="str">
        <f>IF($A$20=1,IF(UDDS!A1803="","",UDDS!A1803),IF($A$20=2,IF('FTP-75'!A1803="","",'FTP-75'!A1803),IF($A$20=3, IF('US06'!A1803="","",'US06'!A1803),IF($A$20=4, IF(NEDC!A1803="","", NEDC!A1803),IF($A$20=5, IF('JPN10-15'!A1803="","",'JPN10-15'!A1803),IF($A$20=6, IF(WLTC!B1803="","", WLTC!B1803),IF($A$20=7, IF('New Cycle 1'!A1803="","", 'New Cycle 1'!A1803),IF($A$20=8, IF('New Cycle 2'!A1803="","", 'New Cycle 3'!A1803),IF($A$20=9, IF('New Cycle 3'!A1803="","", 'New Cycle 3'!A1803),"")))))))))</f>
        <v/>
      </c>
      <c r="Q1803" s="32" t="str">
        <f>IF($A$20=1,IF(UDDS!C1803="","",UDDS!C1803),IF($A$20=2,IF('FTP-75'!C1803="","",'FTP-75'!C1803),IF($A$20=3, IF('US06'!C1803="","",'US06'!C1803),IF($A$20=4, IF(NEDC!B1803="","", NEDC!B1803),IF($A$20=5, IF('JPN10-15'!B1803="","",'JPN10-15'!B1803),IF($A$20=6, IF(WLTC!C1803="","", WLTC!C1803),IF($A$20=7, IF('New Cycle 1'!B1803="","", 'New Cycle 1'!B1803),IF($A$20=8, IF('New Cycle 2'!B1803="","", 'New Cycle 2'!B1803),IF($A$20=9, IF('New Cycle 3'!B1803="","", 'New Cycle 3'!B1803),"")))))))))</f>
        <v/>
      </c>
      <c r="R1803" s="32" t="str">
        <f>IF($A$20=1,IF(UDDS!D1803="","",UDDS!D1803),IF($A$20=2,IF('FTP-75'!D1803="","",'FTP-75'!D1803),IF($A$20=3, IF('US06'!D1803="","",'US06'!D1803),IF($A$20=4, IF(NEDC!C1803="","", NEDC!C1803),IF($A$20=5, IF('JPN10-15'!C1803="","",'JPN10-15'!C1803),IF($A$20=6, IF(WLTC!D1803="","", WLTC!D1803),IF($A$20=7, IF('New Cycle 1'!C1803="","", 'New Cycle 1'!C1803),IF($A$20=8, IF('New Cycle 2'!C1803="","", 'New Cycle 2'!C1803),IF($A$20=9, IF('New Cycle 3'!C1803="","", 'New Cycle 3'!C1803),"")))))))))</f>
        <v/>
      </c>
      <c r="S1803" s="32" t="str">
        <f>IF($A$20=1,IF(UDDS!E1803="","",UDDS!E1803),IF($A$20=2,IF('FTP-75'!E1803="","",'FTP-75'!E1803),IF($A$20=3, IF('US06'!E1803="","",'US06'!E1803),IF($A$20=4, IF(NEDC!D1803="","", NEDC!D1803),IF($A$20=5, IF('JPN10-15'!D1803="","",'JPN10-15'!D1803),IF($A$20=6, IF(WLTC!E1803="","", WLTC!E1803),IF($A$20=7, IF('New Cycle 1'!D1803="","", 'New Cycle 1'!D1803),IF($A$20=8, IF('New Cycle 2'!D1803="","", 'New Cycle 2'!D1803),IF($A$20=9, IF('New Cycle 3'!D1803="","", 'New Cycle 3'!D1803),"")))))))))</f>
        <v/>
      </c>
      <c r="T1803" s="32" t="str">
        <f>IF($A$20=1,IF(UDDS!F1803="","",UDDS!F1803),IF($A$20=2,IF('FTP-75'!F1803="","",'FTP-75'!F1803),IF($A$20=3, IF('US06'!F1803="","",'US06'!F1803),IF($A$20=4, IF(NEDC!E1803="","", NEDC!E1803),IF($A$20=5, IF('JPN10-15'!E1803="","",'JPN10-15'!E1803),IF($A$20=6, IF(WLTC!F1803="","", WLTC!F1803),IF($A$20=7, IF('New Cycle 1'!E1803="","", 'New Cycle 1'!E1803),IF($A$20=8, IF('New Cycle 2'!E1803="","", 'New Cycle 2'!E1803),IF($A$20=9, IF('New Cycle 3'!E1803="","", 'New Cycle 3'!E1803),"")))))))))</f>
        <v/>
      </c>
      <c r="U1803" s="32" t="str">
        <f>IF($A$20=1,IF(UDDS!G1803="","",UDDS!G1803),IF($A$20=2,IF('FTP-75'!G1803="","",'FTP-75'!G1803),IF($A$20=3, IF('US06'!G1803="","",'US06'!G1803),IF($A$20=4, IF(NEDC!F1803="","", NEDC!F1803),IF($A$20=5, IF('JPN10-15'!F1803="","",'JPN10-15'!F1803),IF($A$20=6, IF(WLTC!G1803="","", WLTC!G1803),IF($A$20=7, IF('New Cycle 1'!F1803="","", 'New Cycle 1'!F1803),IF($A$20=8, IF('New Cycle 2'!F1803="","", 'New Cycle 2'!F1803),IF($A$20=9, IF('New Cycle 3'!F1803="","", 'New Cycle 3'!F1803),"")))))))))</f>
        <v/>
      </c>
    </row>
    <row r="1804" spans="16:21" x14ac:dyDescent="0.25">
      <c r="P1804" s="8" t="str">
        <f>IF($A$20=1,IF(UDDS!A1804="","",UDDS!A1804),IF($A$20=2,IF('FTP-75'!A1804="","",'FTP-75'!A1804),IF($A$20=3, IF('US06'!A1804="","",'US06'!A1804),IF($A$20=4, IF(NEDC!A1804="","", NEDC!A1804),IF($A$20=5, IF('JPN10-15'!A1804="","",'JPN10-15'!A1804),IF($A$20=6, IF(WLTC!B1804="","", WLTC!B1804),IF($A$20=7, IF('New Cycle 1'!A1804="","", 'New Cycle 1'!A1804),IF($A$20=8, IF('New Cycle 2'!A1804="","", 'New Cycle 3'!A1804),IF($A$20=9, IF('New Cycle 3'!A1804="","", 'New Cycle 3'!A1804),"")))))))))</f>
        <v/>
      </c>
      <c r="Q1804" s="32" t="str">
        <f>IF($A$20=1,IF(UDDS!C1804="","",UDDS!C1804),IF($A$20=2,IF('FTP-75'!C1804="","",'FTP-75'!C1804),IF($A$20=3, IF('US06'!C1804="","",'US06'!C1804),IF($A$20=4, IF(NEDC!B1804="","", NEDC!B1804),IF($A$20=5, IF('JPN10-15'!B1804="","",'JPN10-15'!B1804),IF($A$20=6, IF(WLTC!C1804="","", WLTC!C1804),IF($A$20=7, IF('New Cycle 1'!B1804="","", 'New Cycle 1'!B1804),IF($A$20=8, IF('New Cycle 2'!B1804="","", 'New Cycle 2'!B1804),IF($A$20=9, IF('New Cycle 3'!B1804="","", 'New Cycle 3'!B1804),"")))))))))</f>
        <v/>
      </c>
      <c r="R1804" s="32" t="str">
        <f>IF($A$20=1,IF(UDDS!D1804="","",UDDS!D1804),IF($A$20=2,IF('FTP-75'!D1804="","",'FTP-75'!D1804),IF($A$20=3, IF('US06'!D1804="","",'US06'!D1804),IF($A$20=4, IF(NEDC!C1804="","", NEDC!C1804),IF($A$20=5, IF('JPN10-15'!C1804="","",'JPN10-15'!C1804),IF($A$20=6, IF(WLTC!D1804="","", WLTC!D1804),IF($A$20=7, IF('New Cycle 1'!C1804="","", 'New Cycle 1'!C1804),IF($A$20=8, IF('New Cycle 2'!C1804="","", 'New Cycle 2'!C1804),IF($A$20=9, IF('New Cycle 3'!C1804="","", 'New Cycle 3'!C1804),"")))))))))</f>
        <v/>
      </c>
      <c r="S1804" s="32" t="str">
        <f>IF($A$20=1,IF(UDDS!E1804="","",UDDS!E1804),IF($A$20=2,IF('FTP-75'!E1804="","",'FTP-75'!E1804),IF($A$20=3, IF('US06'!E1804="","",'US06'!E1804),IF($A$20=4, IF(NEDC!D1804="","", NEDC!D1804),IF($A$20=5, IF('JPN10-15'!D1804="","",'JPN10-15'!D1804),IF($A$20=6, IF(WLTC!E1804="","", WLTC!E1804),IF($A$20=7, IF('New Cycle 1'!D1804="","", 'New Cycle 1'!D1804),IF($A$20=8, IF('New Cycle 2'!D1804="","", 'New Cycle 2'!D1804),IF($A$20=9, IF('New Cycle 3'!D1804="","", 'New Cycle 3'!D1804),"")))))))))</f>
        <v/>
      </c>
      <c r="T1804" s="32" t="str">
        <f>IF($A$20=1,IF(UDDS!F1804="","",UDDS!F1804),IF($A$20=2,IF('FTP-75'!F1804="","",'FTP-75'!F1804),IF($A$20=3, IF('US06'!F1804="","",'US06'!F1804),IF($A$20=4, IF(NEDC!E1804="","", NEDC!E1804),IF($A$20=5, IF('JPN10-15'!E1804="","",'JPN10-15'!E1804),IF($A$20=6, IF(WLTC!F1804="","", WLTC!F1804),IF($A$20=7, IF('New Cycle 1'!E1804="","", 'New Cycle 1'!E1804),IF($A$20=8, IF('New Cycle 2'!E1804="","", 'New Cycle 2'!E1804),IF($A$20=9, IF('New Cycle 3'!E1804="","", 'New Cycle 3'!E1804),"")))))))))</f>
        <v/>
      </c>
      <c r="U1804" s="32" t="str">
        <f>IF($A$20=1,IF(UDDS!G1804="","",UDDS!G1804),IF($A$20=2,IF('FTP-75'!G1804="","",'FTP-75'!G1804),IF($A$20=3, IF('US06'!G1804="","",'US06'!G1804),IF($A$20=4, IF(NEDC!F1804="","", NEDC!F1804),IF($A$20=5, IF('JPN10-15'!F1804="","",'JPN10-15'!F1804),IF($A$20=6, IF(WLTC!G1804="","", WLTC!G1804),IF($A$20=7, IF('New Cycle 1'!F1804="","", 'New Cycle 1'!F1804),IF($A$20=8, IF('New Cycle 2'!F1804="","", 'New Cycle 2'!F1804),IF($A$20=9, IF('New Cycle 3'!F1804="","", 'New Cycle 3'!F1804),"")))))))))</f>
        <v/>
      </c>
    </row>
    <row r="1805" spans="16:21" x14ac:dyDescent="0.25">
      <c r="P1805" s="8" t="str">
        <f>IF($A$20=1,IF(UDDS!A1805="","",UDDS!A1805),IF($A$20=2,IF('FTP-75'!A1805="","",'FTP-75'!A1805),IF($A$20=3, IF('US06'!A1805="","",'US06'!A1805),IF($A$20=4, IF(NEDC!A1805="","", NEDC!A1805),IF($A$20=5, IF('JPN10-15'!A1805="","",'JPN10-15'!A1805),IF($A$20=6, IF(WLTC!B1805="","", WLTC!B1805),IF($A$20=7, IF('New Cycle 1'!A1805="","", 'New Cycle 1'!A1805),IF($A$20=8, IF('New Cycle 2'!A1805="","", 'New Cycle 3'!A1805),IF($A$20=9, IF('New Cycle 3'!A1805="","", 'New Cycle 3'!A1805),"")))))))))</f>
        <v/>
      </c>
      <c r="Q1805" s="32" t="str">
        <f>IF($A$20=1,IF(UDDS!C1805="","",UDDS!C1805),IF($A$20=2,IF('FTP-75'!C1805="","",'FTP-75'!C1805),IF($A$20=3, IF('US06'!C1805="","",'US06'!C1805),IF($A$20=4, IF(NEDC!B1805="","", NEDC!B1805),IF($A$20=5, IF('JPN10-15'!B1805="","",'JPN10-15'!B1805),IF($A$20=6, IF(WLTC!C1805="","", WLTC!C1805),IF($A$20=7, IF('New Cycle 1'!B1805="","", 'New Cycle 1'!B1805),IF($A$20=8, IF('New Cycle 2'!B1805="","", 'New Cycle 2'!B1805),IF($A$20=9, IF('New Cycle 3'!B1805="","", 'New Cycle 3'!B1805),"")))))))))</f>
        <v/>
      </c>
      <c r="R1805" s="32" t="str">
        <f>IF($A$20=1,IF(UDDS!D1805="","",UDDS!D1805),IF($A$20=2,IF('FTP-75'!D1805="","",'FTP-75'!D1805),IF($A$20=3, IF('US06'!D1805="","",'US06'!D1805),IF($A$20=4, IF(NEDC!C1805="","", NEDC!C1805),IF($A$20=5, IF('JPN10-15'!C1805="","",'JPN10-15'!C1805),IF($A$20=6, IF(WLTC!D1805="","", WLTC!D1805),IF($A$20=7, IF('New Cycle 1'!C1805="","", 'New Cycle 1'!C1805),IF($A$20=8, IF('New Cycle 2'!C1805="","", 'New Cycle 2'!C1805),IF($A$20=9, IF('New Cycle 3'!C1805="","", 'New Cycle 3'!C1805),"")))))))))</f>
        <v/>
      </c>
      <c r="S1805" s="32" t="str">
        <f>IF($A$20=1,IF(UDDS!E1805="","",UDDS!E1805),IF($A$20=2,IF('FTP-75'!E1805="","",'FTP-75'!E1805),IF($A$20=3, IF('US06'!E1805="","",'US06'!E1805),IF($A$20=4, IF(NEDC!D1805="","", NEDC!D1805),IF($A$20=5, IF('JPN10-15'!D1805="","",'JPN10-15'!D1805),IF($A$20=6, IF(WLTC!E1805="","", WLTC!E1805),IF($A$20=7, IF('New Cycle 1'!D1805="","", 'New Cycle 1'!D1805),IF($A$20=8, IF('New Cycle 2'!D1805="","", 'New Cycle 2'!D1805),IF($A$20=9, IF('New Cycle 3'!D1805="","", 'New Cycle 3'!D1805),"")))))))))</f>
        <v/>
      </c>
      <c r="T1805" s="32" t="str">
        <f>IF($A$20=1,IF(UDDS!F1805="","",UDDS!F1805),IF($A$20=2,IF('FTP-75'!F1805="","",'FTP-75'!F1805),IF($A$20=3, IF('US06'!F1805="","",'US06'!F1805),IF($A$20=4, IF(NEDC!E1805="","", NEDC!E1805),IF($A$20=5, IF('JPN10-15'!E1805="","",'JPN10-15'!E1805),IF($A$20=6, IF(WLTC!F1805="","", WLTC!F1805),IF($A$20=7, IF('New Cycle 1'!E1805="","", 'New Cycle 1'!E1805),IF($A$20=8, IF('New Cycle 2'!E1805="","", 'New Cycle 2'!E1805),IF($A$20=9, IF('New Cycle 3'!E1805="","", 'New Cycle 3'!E1805),"")))))))))</f>
        <v/>
      </c>
      <c r="U1805" s="32" t="str">
        <f>IF($A$20=1,IF(UDDS!G1805="","",UDDS!G1805),IF($A$20=2,IF('FTP-75'!G1805="","",'FTP-75'!G1805),IF($A$20=3, IF('US06'!G1805="","",'US06'!G1805),IF($A$20=4, IF(NEDC!F1805="","", NEDC!F1805),IF($A$20=5, IF('JPN10-15'!F1805="","",'JPN10-15'!F1805),IF($A$20=6, IF(WLTC!G1805="","", WLTC!G1805),IF($A$20=7, IF('New Cycle 1'!F1805="","", 'New Cycle 1'!F1805),IF($A$20=8, IF('New Cycle 2'!F1805="","", 'New Cycle 2'!F1805),IF($A$20=9, IF('New Cycle 3'!F1805="","", 'New Cycle 3'!F1805),"")))))))))</f>
        <v/>
      </c>
    </row>
    <row r="1806" spans="16:21" x14ac:dyDescent="0.25">
      <c r="P1806" s="8" t="str">
        <f>IF($A$20=1,IF(UDDS!A1806="","",UDDS!A1806),IF($A$20=2,IF('FTP-75'!A1806="","",'FTP-75'!A1806),IF($A$20=3, IF('US06'!A1806="","",'US06'!A1806),IF($A$20=4, IF(NEDC!A1806="","", NEDC!A1806),IF($A$20=5, IF('JPN10-15'!A1806="","",'JPN10-15'!A1806),IF($A$20=6, IF(WLTC!B1806="","", WLTC!B1806),IF($A$20=7, IF('New Cycle 1'!A1806="","", 'New Cycle 1'!A1806),IF($A$20=8, IF('New Cycle 2'!A1806="","", 'New Cycle 3'!A1806),IF($A$20=9, IF('New Cycle 3'!A1806="","", 'New Cycle 3'!A1806),"")))))))))</f>
        <v/>
      </c>
      <c r="Q1806" s="32" t="str">
        <f>IF($A$20=1,IF(UDDS!C1806="","",UDDS!C1806),IF($A$20=2,IF('FTP-75'!C1806="","",'FTP-75'!C1806),IF($A$20=3, IF('US06'!C1806="","",'US06'!C1806),IF($A$20=4, IF(NEDC!B1806="","", NEDC!B1806),IF($A$20=5, IF('JPN10-15'!B1806="","",'JPN10-15'!B1806),IF($A$20=6, IF(WLTC!C1806="","", WLTC!C1806),IF($A$20=7, IF('New Cycle 1'!B1806="","", 'New Cycle 1'!B1806),IF($A$20=8, IF('New Cycle 2'!B1806="","", 'New Cycle 2'!B1806),IF($A$20=9, IF('New Cycle 3'!B1806="","", 'New Cycle 3'!B1806),"")))))))))</f>
        <v/>
      </c>
      <c r="R1806" s="32" t="str">
        <f>IF($A$20=1,IF(UDDS!D1806="","",UDDS!D1806),IF($A$20=2,IF('FTP-75'!D1806="","",'FTP-75'!D1806),IF($A$20=3, IF('US06'!D1806="","",'US06'!D1806),IF($A$20=4, IF(NEDC!C1806="","", NEDC!C1806),IF($A$20=5, IF('JPN10-15'!C1806="","",'JPN10-15'!C1806),IF($A$20=6, IF(WLTC!D1806="","", WLTC!D1806),IF($A$20=7, IF('New Cycle 1'!C1806="","", 'New Cycle 1'!C1806),IF($A$20=8, IF('New Cycle 2'!C1806="","", 'New Cycle 2'!C1806),IF($A$20=9, IF('New Cycle 3'!C1806="","", 'New Cycle 3'!C1806),"")))))))))</f>
        <v/>
      </c>
      <c r="S1806" s="32" t="str">
        <f>IF($A$20=1,IF(UDDS!E1806="","",UDDS!E1806),IF($A$20=2,IF('FTP-75'!E1806="","",'FTP-75'!E1806),IF($A$20=3, IF('US06'!E1806="","",'US06'!E1806),IF($A$20=4, IF(NEDC!D1806="","", NEDC!D1806),IF($A$20=5, IF('JPN10-15'!D1806="","",'JPN10-15'!D1806),IF($A$20=6, IF(WLTC!E1806="","", WLTC!E1806),IF($A$20=7, IF('New Cycle 1'!D1806="","", 'New Cycle 1'!D1806),IF($A$20=8, IF('New Cycle 2'!D1806="","", 'New Cycle 2'!D1806),IF($A$20=9, IF('New Cycle 3'!D1806="","", 'New Cycle 3'!D1806),"")))))))))</f>
        <v/>
      </c>
      <c r="T1806" s="32" t="str">
        <f>IF($A$20=1,IF(UDDS!F1806="","",UDDS!F1806),IF($A$20=2,IF('FTP-75'!F1806="","",'FTP-75'!F1806),IF($A$20=3, IF('US06'!F1806="","",'US06'!F1806),IF($A$20=4, IF(NEDC!E1806="","", NEDC!E1806),IF($A$20=5, IF('JPN10-15'!E1806="","",'JPN10-15'!E1806),IF($A$20=6, IF(WLTC!F1806="","", WLTC!F1806),IF($A$20=7, IF('New Cycle 1'!E1806="","", 'New Cycle 1'!E1806),IF($A$20=8, IF('New Cycle 2'!E1806="","", 'New Cycle 2'!E1806),IF($A$20=9, IF('New Cycle 3'!E1806="","", 'New Cycle 3'!E1806),"")))))))))</f>
        <v/>
      </c>
      <c r="U1806" s="32" t="str">
        <f>IF($A$20=1,IF(UDDS!G1806="","",UDDS!G1806),IF($A$20=2,IF('FTP-75'!G1806="","",'FTP-75'!G1806),IF($A$20=3, IF('US06'!G1806="","",'US06'!G1806),IF($A$20=4, IF(NEDC!F1806="","", NEDC!F1806),IF($A$20=5, IF('JPN10-15'!F1806="","",'JPN10-15'!F1806),IF($A$20=6, IF(WLTC!G1806="","", WLTC!G1806),IF($A$20=7, IF('New Cycle 1'!F1806="","", 'New Cycle 1'!F1806),IF($A$20=8, IF('New Cycle 2'!F1806="","", 'New Cycle 2'!F1806),IF($A$20=9, IF('New Cycle 3'!F1806="","", 'New Cycle 3'!F1806),"")))))))))</f>
        <v/>
      </c>
    </row>
    <row r="1807" spans="16:21" x14ac:dyDescent="0.25">
      <c r="P1807" s="8" t="str">
        <f>IF($A$20=1,IF(UDDS!A1807="","",UDDS!A1807),IF($A$20=2,IF('FTP-75'!A1807="","",'FTP-75'!A1807),IF($A$20=3, IF('US06'!A1807="","",'US06'!A1807),IF($A$20=4, IF(NEDC!A1807="","", NEDC!A1807),IF($A$20=5, IF('JPN10-15'!A1807="","",'JPN10-15'!A1807),IF($A$20=6, IF(WLTC!B1807="","", WLTC!B1807),IF($A$20=7, IF('New Cycle 1'!A1807="","", 'New Cycle 1'!A1807),IF($A$20=8, IF('New Cycle 2'!A1807="","", 'New Cycle 3'!A1807),IF($A$20=9, IF('New Cycle 3'!A1807="","", 'New Cycle 3'!A1807),"")))))))))</f>
        <v/>
      </c>
      <c r="Q1807" s="32" t="str">
        <f>IF($A$20=1,IF(UDDS!C1807="","",UDDS!C1807),IF($A$20=2,IF('FTP-75'!C1807="","",'FTP-75'!C1807),IF($A$20=3, IF('US06'!C1807="","",'US06'!C1807),IF($A$20=4, IF(NEDC!B1807="","", NEDC!B1807),IF($A$20=5, IF('JPN10-15'!B1807="","",'JPN10-15'!B1807),IF($A$20=6, IF(WLTC!C1807="","", WLTC!C1807),IF($A$20=7, IF('New Cycle 1'!B1807="","", 'New Cycle 1'!B1807),IF($A$20=8, IF('New Cycle 2'!B1807="","", 'New Cycle 2'!B1807),IF($A$20=9, IF('New Cycle 3'!B1807="","", 'New Cycle 3'!B1807),"")))))))))</f>
        <v/>
      </c>
      <c r="R1807" s="32" t="str">
        <f>IF($A$20=1,IF(UDDS!D1807="","",UDDS!D1807),IF($A$20=2,IF('FTP-75'!D1807="","",'FTP-75'!D1807),IF($A$20=3, IF('US06'!D1807="","",'US06'!D1807),IF($A$20=4, IF(NEDC!C1807="","", NEDC!C1807),IF($A$20=5, IF('JPN10-15'!C1807="","",'JPN10-15'!C1807),IF($A$20=6, IF(WLTC!D1807="","", WLTC!D1807),IF($A$20=7, IF('New Cycle 1'!C1807="","", 'New Cycle 1'!C1807),IF($A$20=8, IF('New Cycle 2'!C1807="","", 'New Cycle 2'!C1807),IF($A$20=9, IF('New Cycle 3'!C1807="","", 'New Cycle 3'!C1807),"")))))))))</f>
        <v/>
      </c>
      <c r="S1807" s="32" t="str">
        <f>IF($A$20=1,IF(UDDS!E1807="","",UDDS!E1807),IF($A$20=2,IF('FTP-75'!E1807="","",'FTP-75'!E1807),IF($A$20=3, IF('US06'!E1807="","",'US06'!E1807),IF($A$20=4, IF(NEDC!D1807="","", NEDC!D1807),IF($A$20=5, IF('JPN10-15'!D1807="","",'JPN10-15'!D1807),IF($A$20=6, IF(WLTC!E1807="","", WLTC!E1807),IF($A$20=7, IF('New Cycle 1'!D1807="","", 'New Cycle 1'!D1807),IF($A$20=8, IF('New Cycle 2'!D1807="","", 'New Cycle 2'!D1807),IF($A$20=9, IF('New Cycle 3'!D1807="","", 'New Cycle 3'!D1807),"")))))))))</f>
        <v/>
      </c>
      <c r="T1807" s="32" t="str">
        <f>IF($A$20=1,IF(UDDS!F1807="","",UDDS!F1807),IF($A$20=2,IF('FTP-75'!F1807="","",'FTP-75'!F1807),IF($A$20=3, IF('US06'!F1807="","",'US06'!F1807),IF($A$20=4, IF(NEDC!E1807="","", NEDC!E1807),IF($A$20=5, IF('JPN10-15'!E1807="","",'JPN10-15'!E1807),IF($A$20=6, IF(WLTC!F1807="","", WLTC!F1807),IF($A$20=7, IF('New Cycle 1'!E1807="","", 'New Cycle 1'!E1807),IF($A$20=8, IF('New Cycle 2'!E1807="","", 'New Cycle 2'!E1807),IF($A$20=9, IF('New Cycle 3'!E1807="","", 'New Cycle 3'!E1807),"")))))))))</f>
        <v/>
      </c>
      <c r="U1807" s="32" t="str">
        <f>IF($A$20=1,IF(UDDS!G1807="","",UDDS!G1807),IF($A$20=2,IF('FTP-75'!G1807="","",'FTP-75'!G1807),IF($A$20=3, IF('US06'!G1807="","",'US06'!G1807),IF($A$20=4, IF(NEDC!F1807="","", NEDC!F1807),IF($A$20=5, IF('JPN10-15'!F1807="","",'JPN10-15'!F1807),IF($A$20=6, IF(WLTC!G1807="","", WLTC!G1807),IF($A$20=7, IF('New Cycle 1'!F1807="","", 'New Cycle 1'!F1807),IF($A$20=8, IF('New Cycle 2'!F1807="","", 'New Cycle 2'!F1807),IF($A$20=9, IF('New Cycle 3'!F1807="","", 'New Cycle 3'!F1807),"")))))))))</f>
        <v/>
      </c>
    </row>
    <row r="1808" spans="16:21" x14ac:dyDescent="0.25">
      <c r="P1808" s="8" t="str">
        <f>IF($A$20=1,IF(UDDS!A1808="","",UDDS!A1808),IF($A$20=2,IF('FTP-75'!A1808="","",'FTP-75'!A1808),IF($A$20=3, IF('US06'!A1808="","",'US06'!A1808),IF($A$20=4, IF(NEDC!A1808="","", NEDC!A1808),IF($A$20=5, IF('JPN10-15'!A1808="","",'JPN10-15'!A1808),IF($A$20=6, IF(WLTC!B1808="","", WLTC!B1808),IF($A$20=7, IF('New Cycle 1'!A1808="","", 'New Cycle 1'!A1808),IF($A$20=8, IF('New Cycle 2'!A1808="","", 'New Cycle 3'!A1808),IF($A$20=9, IF('New Cycle 3'!A1808="","", 'New Cycle 3'!A1808),"")))))))))</f>
        <v/>
      </c>
      <c r="Q1808" s="32" t="str">
        <f>IF($A$20=1,IF(UDDS!C1808="","",UDDS!C1808),IF($A$20=2,IF('FTP-75'!C1808="","",'FTP-75'!C1808),IF($A$20=3, IF('US06'!C1808="","",'US06'!C1808),IF($A$20=4, IF(NEDC!B1808="","", NEDC!B1808),IF($A$20=5, IF('JPN10-15'!B1808="","",'JPN10-15'!B1808),IF($A$20=6, IF(WLTC!C1808="","", WLTC!C1808),IF($A$20=7, IF('New Cycle 1'!B1808="","", 'New Cycle 1'!B1808),IF($A$20=8, IF('New Cycle 2'!B1808="","", 'New Cycle 2'!B1808),IF($A$20=9, IF('New Cycle 3'!B1808="","", 'New Cycle 3'!B1808),"")))))))))</f>
        <v/>
      </c>
      <c r="R1808" s="32" t="str">
        <f>IF($A$20=1,IF(UDDS!D1808="","",UDDS!D1808),IF($A$20=2,IF('FTP-75'!D1808="","",'FTP-75'!D1808),IF($A$20=3, IF('US06'!D1808="","",'US06'!D1808),IF($A$20=4, IF(NEDC!C1808="","", NEDC!C1808),IF($A$20=5, IF('JPN10-15'!C1808="","",'JPN10-15'!C1808),IF($A$20=6, IF(WLTC!D1808="","", WLTC!D1808),IF($A$20=7, IF('New Cycle 1'!C1808="","", 'New Cycle 1'!C1808),IF($A$20=8, IF('New Cycle 2'!C1808="","", 'New Cycle 2'!C1808),IF($A$20=9, IF('New Cycle 3'!C1808="","", 'New Cycle 3'!C1808),"")))))))))</f>
        <v/>
      </c>
      <c r="S1808" s="32" t="str">
        <f>IF($A$20=1,IF(UDDS!E1808="","",UDDS!E1808),IF($A$20=2,IF('FTP-75'!E1808="","",'FTP-75'!E1808),IF($A$20=3, IF('US06'!E1808="","",'US06'!E1808),IF($A$20=4, IF(NEDC!D1808="","", NEDC!D1808),IF($A$20=5, IF('JPN10-15'!D1808="","",'JPN10-15'!D1808),IF($A$20=6, IF(WLTC!E1808="","", WLTC!E1808),IF($A$20=7, IF('New Cycle 1'!D1808="","", 'New Cycle 1'!D1808),IF($A$20=8, IF('New Cycle 2'!D1808="","", 'New Cycle 2'!D1808),IF($A$20=9, IF('New Cycle 3'!D1808="","", 'New Cycle 3'!D1808),"")))))))))</f>
        <v/>
      </c>
      <c r="T1808" s="32" t="str">
        <f>IF($A$20=1,IF(UDDS!F1808="","",UDDS!F1808),IF($A$20=2,IF('FTP-75'!F1808="","",'FTP-75'!F1808),IF($A$20=3, IF('US06'!F1808="","",'US06'!F1808),IF($A$20=4, IF(NEDC!E1808="","", NEDC!E1808),IF($A$20=5, IF('JPN10-15'!E1808="","",'JPN10-15'!E1808),IF($A$20=6, IF(WLTC!F1808="","", WLTC!F1808),IF($A$20=7, IF('New Cycle 1'!E1808="","", 'New Cycle 1'!E1808),IF($A$20=8, IF('New Cycle 2'!E1808="","", 'New Cycle 2'!E1808),IF($A$20=9, IF('New Cycle 3'!E1808="","", 'New Cycle 3'!E1808),"")))))))))</f>
        <v/>
      </c>
      <c r="U1808" s="32" t="str">
        <f>IF($A$20=1,IF(UDDS!G1808="","",UDDS!G1808),IF($A$20=2,IF('FTP-75'!G1808="","",'FTP-75'!G1808),IF($A$20=3, IF('US06'!G1808="","",'US06'!G1808),IF($A$20=4, IF(NEDC!F1808="","", NEDC!F1808),IF($A$20=5, IF('JPN10-15'!F1808="","",'JPN10-15'!F1808),IF($A$20=6, IF(WLTC!G1808="","", WLTC!G1808),IF($A$20=7, IF('New Cycle 1'!F1808="","", 'New Cycle 1'!F1808),IF($A$20=8, IF('New Cycle 2'!F1808="","", 'New Cycle 2'!F1808),IF($A$20=9, IF('New Cycle 3'!F1808="","", 'New Cycle 3'!F1808),"")))))))))</f>
        <v/>
      </c>
    </row>
    <row r="1809" spans="16:21" x14ac:dyDescent="0.25">
      <c r="P1809" s="8" t="str">
        <f>IF($A$20=1,IF(UDDS!A1809="","",UDDS!A1809),IF($A$20=2,IF('FTP-75'!A1809="","",'FTP-75'!A1809),IF($A$20=3, IF('US06'!A1809="","",'US06'!A1809),IF($A$20=4, IF(NEDC!A1809="","", NEDC!A1809),IF($A$20=5, IF('JPN10-15'!A1809="","",'JPN10-15'!A1809),IF($A$20=6, IF(WLTC!B1809="","", WLTC!B1809),IF($A$20=7, IF('New Cycle 1'!A1809="","", 'New Cycle 1'!A1809),IF($A$20=8, IF('New Cycle 2'!A1809="","", 'New Cycle 3'!A1809),IF($A$20=9, IF('New Cycle 3'!A1809="","", 'New Cycle 3'!A1809),"")))))))))</f>
        <v/>
      </c>
      <c r="Q1809" s="32" t="str">
        <f>IF($A$20=1,IF(UDDS!C1809="","",UDDS!C1809),IF($A$20=2,IF('FTP-75'!C1809="","",'FTP-75'!C1809),IF($A$20=3, IF('US06'!C1809="","",'US06'!C1809),IF($A$20=4, IF(NEDC!B1809="","", NEDC!B1809),IF($A$20=5, IF('JPN10-15'!B1809="","",'JPN10-15'!B1809),IF($A$20=6, IF(WLTC!C1809="","", WLTC!C1809),IF($A$20=7, IF('New Cycle 1'!B1809="","", 'New Cycle 1'!B1809),IF($A$20=8, IF('New Cycle 2'!B1809="","", 'New Cycle 2'!B1809),IF($A$20=9, IF('New Cycle 3'!B1809="","", 'New Cycle 3'!B1809),"")))))))))</f>
        <v/>
      </c>
      <c r="R1809" s="32" t="str">
        <f>IF($A$20=1,IF(UDDS!D1809="","",UDDS!D1809),IF($A$20=2,IF('FTP-75'!D1809="","",'FTP-75'!D1809),IF($A$20=3, IF('US06'!D1809="","",'US06'!D1809),IF($A$20=4, IF(NEDC!C1809="","", NEDC!C1809),IF($A$20=5, IF('JPN10-15'!C1809="","",'JPN10-15'!C1809),IF($A$20=6, IF(WLTC!D1809="","", WLTC!D1809),IF($A$20=7, IF('New Cycle 1'!C1809="","", 'New Cycle 1'!C1809),IF($A$20=8, IF('New Cycle 2'!C1809="","", 'New Cycle 2'!C1809),IF($A$20=9, IF('New Cycle 3'!C1809="","", 'New Cycle 3'!C1809),"")))))))))</f>
        <v/>
      </c>
      <c r="S1809" s="32" t="str">
        <f>IF($A$20=1,IF(UDDS!E1809="","",UDDS!E1809),IF($A$20=2,IF('FTP-75'!E1809="","",'FTP-75'!E1809),IF($A$20=3, IF('US06'!E1809="","",'US06'!E1809),IF($A$20=4, IF(NEDC!D1809="","", NEDC!D1809),IF($A$20=5, IF('JPN10-15'!D1809="","",'JPN10-15'!D1809),IF($A$20=6, IF(WLTC!E1809="","", WLTC!E1809),IF($A$20=7, IF('New Cycle 1'!D1809="","", 'New Cycle 1'!D1809),IF($A$20=8, IF('New Cycle 2'!D1809="","", 'New Cycle 2'!D1809),IF($A$20=9, IF('New Cycle 3'!D1809="","", 'New Cycle 3'!D1809),"")))))))))</f>
        <v/>
      </c>
      <c r="T1809" s="32" t="str">
        <f>IF($A$20=1,IF(UDDS!F1809="","",UDDS!F1809),IF($A$20=2,IF('FTP-75'!F1809="","",'FTP-75'!F1809),IF($A$20=3, IF('US06'!F1809="","",'US06'!F1809),IF($A$20=4, IF(NEDC!E1809="","", NEDC!E1809),IF($A$20=5, IF('JPN10-15'!E1809="","",'JPN10-15'!E1809),IF($A$20=6, IF(WLTC!F1809="","", WLTC!F1809),IF($A$20=7, IF('New Cycle 1'!E1809="","", 'New Cycle 1'!E1809),IF($A$20=8, IF('New Cycle 2'!E1809="","", 'New Cycle 2'!E1809),IF($A$20=9, IF('New Cycle 3'!E1809="","", 'New Cycle 3'!E1809),"")))))))))</f>
        <v/>
      </c>
      <c r="U1809" s="32" t="str">
        <f>IF($A$20=1,IF(UDDS!G1809="","",UDDS!G1809),IF($A$20=2,IF('FTP-75'!G1809="","",'FTP-75'!G1809),IF($A$20=3, IF('US06'!G1809="","",'US06'!G1809),IF($A$20=4, IF(NEDC!F1809="","", NEDC!F1809),IF($A$20=5, IF('JPN10-15'!F1809="","",'JPN10-15'!F1809),IF($A$20=6, IF(WLTC!G1809="","", WLTC!G1809),IF($A$20=7, IF('New Cycle 1'!F1809="","", 'New Cycle 1'!F1809),IF($A$20=8, IF('New Cycle 2'!F1809="","", 'New Cycle 2'!F1809),IF($A$20=9, IF('New Cycle 3'!F1809="","", 'New Cycle 3'!F1809),"")))))))))</f>
        <v/>
      </c>
    </row>
    <row r="1810" spans="16:21" x14ac:dyDescent="0.25">
      <c r="P1810" s="8" t="str">
        <f>IF($A$20=1,IF(UDDS!A1810="","",UDDS!A1810),IF($A$20=2,IF('FTP-75'!A1810="","",'FTP-75'!A1810),IF($A$20=3, IF('US06'!A1810="","",'US06'!A1810),IF($A$20=4, IF(NEDC!A1810="","", NEDC!A1810),IF($A$20=5, IF('JPN10-15'!A1810="","",'JPN10-15'!A1810),IF($A$20=6, IF(WLTC!B1810="","", WLTC!B1810),IF($A$20=7, IF('New Cycle 1'!A1810="","", 'New Cycle 1'!A1810),IF($A$20=8, IF('New Cycle 2'!A1810="","", 'New Cycle 3'!A1810),IF($A$20=9, IF('New Cycle 3'!A1810="","", 'New Cycle 3'!A1810),"")))))))))</f>
        <v/>
      </c>
      <c r="Q1810" s="32" t="str">
        <f>IF($A$20=1,IF(UDDS!C1810="","",UDDS!C1810),IF($A$20=2,IF('FTP-75'!C1810="","",'FTP-75'!C1810),IF($A$20=3, IF('US06'!C1810="","",'US06'!C1810),IF($A$20=4, IF(NEDC!B1810="","", NEDC!B1810),IF($A$20=5, IF('JPN10-15'!B1810="","",'JPN10-15'!B1810),IF($A$20=6, IF(WLTC!C1810="","", WLTC!C1810),IF($A$20=7, IF('New Cycle 1'!B1810="","", 'New Cycle 1'!B1810),IF($A$20=8, IF('New Cycle 2'!B1810="","", 'New Cycle 2'!B1810),IF($A$20=9, IF('New Cycle 3'!B1810="","", 'New Cycle 3'!B1810),"")))))))))</f>
        <v/>
      </c>
      <c r="R1810" s="32" t="str">
        <f>IF($A$20=1,IF(UDDS!D1810="","",UDDS!D1810),IF($A$20=2,IF('FTP-75'!D1810="","",'FTP-75'!D1810),IF($A$20=3, IF('US06'!D1810="","",'US06'!D1810),IF($A$20=4, IF(NEDC!C1810="","", NEDC!C1810),IF($A$20=5, IF('JPN10-15'!C1810="","",'JPN10-15'!C1810),IF($A$20=6, IF(WLTC!D1810="","", WLTC!D1810),IF($A$20=7, IF('New Cycle 1'!C1810="","", 'New Cycle 1'!C1810),IF($A$20=8, IF('New Cycle 2'!C1810="","", 'New Cycle 2'!C1810),IF($A$20=9, IF('New Cycle 3'!C1810="","", 'New Cycle 3'!C1810),"")))))))))</f>
        <v/>
      </c>
      <c r="S1810" s="32" t="str">
        <f>IF($A$20=1,IF(UDDS!E1810="","",UDDS!E1810),IF($A$20=2,IF('FTP-75'!E1810="","",'FTP-75'!E1810),IF($A$20=3, IF('US06'!E1810="","",'US06'!E1810),IF($A$20=4, IF(NEDC!D1810="","", NEDC!D1810),IF($A$20=5, IF('JPN10-15'!D1810="","",'JPN10-15'!D1810),IF($A$20=6, IF(WLTC!E1810="","", WLTC!E1810),IF($A$20=7, IF('New Cycle 1'!D1810="","", 'New Cycle 1'!D1810),IF($A$20=8, IF('New Cycle 2'!D1810="","", 'New Cycle 2'!D1810),IF($A$20=9, IF('New Cycle 3'!D1810="","", 'New Cycle 3'!D1810),"")))))))))</f>
        <v/>
      </c>
      <c r="T1810" s="32" t="str">
        <f>IF($A$20=1,IF(UDDS!F1810="","",UDDS!F1810),IF($A$20=2,IF('FTP-75'!F1810="","",'FTP-75'!F1810),IF($A$20=3, IF('US06'!F1810="","",'US06'!F1810),IF($A$20=4, IF(NEDC!E1810="","", NEDC!E1810),IF($A$20=5, IF('JPN10-15'!E1810="","",'JPN10-15'!E1810),IF($A$20=6, IF(WLTC!F1810="","", WLTC!F1810),IF($A$20=7, IF('New Cycle 1'!E1810="","", 'New Cycle 1'!E1810),IF($A$20=8, IF('New Cycle 2'!E1810="","", 'New Cycle 2'!E1810),IF($A$20=9, IF('New Cycle 3'!E1810="","", 'New Cycle 3'!E1810),"")))))))))</f>
        <v/>
      </c>
      <c r="U1810" s="32" t="str">
        <f>IF($A$20=1,IF(UDDS!G1810="","",UDDS!G1810),IF($A$20=2,IF('FTP-75'!G1810="","",'FTP-75'!G1810),IF($A$20=3, IF('US06'!G1810="","",'US06'!G1810),IF($A$20=4, IF(NEDC!F1810="","", NEDC!F1810),IF($A$20=5, IF('JPN10-15'!F1810="","",'JPN10-15'!F1810),IF($A$20=6, IF(WLTC!G1810="","", WLTC!G1810),IF($A$20=7, IF('New Cycle 1'!F1810="","", 'New Cycle 1'!F1810),IF($A$20=8, IF('New Cycle 2'!F1810="","", 'New Cycle 2'!F1810),IF($A$20=9, IF('New Cycle 3'!F1810="","", 'New Cycle 3'!F1810),"")))))))))</f>
        <v/>
      </c>
    </row>
    <row r="1811" spans="16:21" x14ac:dyDescent="0.25">
      <c r="P1811" s="8" t="str">
        <f>IF($A$20=1,IF(UDDS!A1811="","",UDDS!A1811),IF($A$20=2,IF('FTP-75'!A1811="","",'FTP-75'!A1811),IF($A$20=3, IF('US06'!A1811="","",'US06'!A1811),IF($A$20=4, IF(NEDC!A1811="","", NEDC!A1811),IF($A$20=5, IF('JPN10-15'!A1811="","",'JPN10-15'!A1811),IF($A$20=6, IF(WLTC!B1811="","", WLTC!B1811),IF($A$20=7, IF('New Cycle 1'!A1811="","", 'New Cycle 1'!A1811),IF($A$20=8, IF('New Cycle 2'!A1811="","", 'New Cycle 3'!A1811),IF($A$20=9, IF('New Cycle 3'!A1811="","", 'New Cycle 3'!A1811),"")))))))))</f>
        <v/>
      </c>
      <c r="Q1811" s="32" t="str">
        <f>IF($A$20=1,IF(UDDS!C1811="","",UDDS!C1811),IF($A$20=2,IF('FTP-75'!C1811="","",'FTP-75'!C1811),IF($A$20=3, IF('US06'!C1811="","",'US06'!C1811),IF($A$20=4, IF(NEDC!B1811="","", NEDC!B1811),IF($A$20=5, IF('JPN10-15'!B1811="","",'JPN10-15'!B1811),IF($A$20=6, IF(WLTC!C1811="","", WLTC!C1811),IF($A$20=7, IF('New Cycle 1'!B1811="","", 'New Cycle 1'!B1811),IF($A$20=8, IF('New Cycle 2'!B1811="","", 'New Cycle 2'!B1811),IF($A$20=9, IF('New Cycle 3'!B1811="","", 'New Cycle 3'!B1811),"")))))))))</f>
        <v/>
      </c>
      <c r="R1811" s="32" t="str">
        <f>IF($A$20=1,IF(UDDS!D1811="","",UDDS!D1811),IF($A$20=2,IF('FTP-75'!D1811="","",'FTP-75'!D1811),IF($A$20=3, IF('US06'!D1811="","",'US06'!D1811),IF($A$20=4, IF(NEDC!C1811="","", NEDC!C1811),IF($A$20=5, IF('JPN10-15'!C1811="","",'JPN10-15'!C1811),IF($A$20=6, IF(WLTC!D1811="","", WLTC!D1811),IF($A$20=7, IF('New Cycle 1'!C1811="","", 'New Cycle 1'!C1811),IF($A$20=8, IF('New Cycle 2'!C1811="","", 'New Cycle 2'!C1811),IF($A$20=9, IF('New Cycle 3'!C1811="","", 'New Cycle 3'!C1811),"")))))))))</f>
        <v/>
      </c>
      <c r="S1811" s="32" t="str">
        <f>IF($A$20=1,IF(UDDS!E1811="","",UDDS!E1811),IF($A$20=2,IF('FTP-75'!E1811="","",'FTP-75'!E1811),IF($A$20=3, IF('US06'!E1811="","",'US06'!E1811),IF($A$20=4, IF(NEDC!D1811="","", NEDC!D1811),IF($A$20=5, IF('JPN10-15'!D1811="","",'JPN10-15'!D1811),IF($A$20=6, IF(WLTC!E1811="","", WLTC!E1811),IF($A$20=7, IF('New Cycle 1'!D1811="","", 'New Cycle 1'!D1811),IF($A$20=8, IF('New Cycle 2'!D1811="","", 'New Cycle 2'!D1811),IF($A$20=9, IF('New Cycle 3'!D1811="","", 'New Cycle 3'!D1811),"")))))))))</f>
        <v/>
      </c>
      <c r="T1811" s="32" t="str">
        <f>IF($A$20=1,IF(UDDS!F1811="","",UDDS!F1811),IF($A$20=2,IF('FTP-75'!F1811="","",'FTP-75'!F1811),IF($A$20=3, IF('US06'!F1811="","",'US06'!F1811),IF($A$20=4, IF(NEDC!E1811="","", NEDC!E1811),IF($A$20=5, IF('JPN10-15'!E1811="","",'JPN10-15'!E1811),IF($A$20=6, IF(WLTC!F1811="","", WLTC!F1811),IF($A$20=7, IF('New Cycle 1'!E1811="","", 'New Cycle 1'!E1811),IF($A$20=8, IF('New Cycle 2'!E1811="","", 'New Cycle 2'!E1811),IF($A$20=9, IF('New Cycle 3'!E1811="","", 'New Cycle 3'!E1811),"")))))))))</f>
        <v/>
      </c>
      <c r="U1811" s="32" t="str">
        <f>IF($A$20=1,IF(UDDS!G1811="","",UDDS!G1811),IF($A$20=2,IF('FTP-75'!G1811="","",'FTP-75'!G1811),IF($A$20=3, IF('US06'!G1811="","",'US06'!G1811),IF($A$20=4, IF(NEDC!F1811="","", NEDC!F1811),IF($A$20=5, IF('JPN10-15'!F1811="","",'JPN10-15'!F1811),IF($A$20=6, IF(WLTC!G1811="","", WLTC!G1811),IF($A$20=7, IF('New Cycle 1'!F1811="","", 'New Cycle 1'!F1811),IF($A$20=8, IF('New Cycle 2'!F1811="","", 'New Cycle 2'!F1811),IF($A$20=9, IF('New Cycle 3'!F1811="","", 'New Cycle 3'!F1811),"")))))))))</f>
        <v/>
      </c>
    </row>
    <row r="1812" spans="16:21" x14ac:dyDescent="0.25">
      <c r="P1812" s="8" t="str">
        <f>IF($A$20=1,IF(UDDS!A1812="","",UDDS!A1812),IF($A$20=2,IF('FTP-75'!A1812="","",'FTP-75'!A1812),IF($A$20=3, IF('US06'!A1812="","",'US06'!A1812),IF($A$20=4, IF(NEDC!A1812="","", NEDC!A1812),IF($A$20=5, IF('JPN10-15'!A1812="","",'JPN10-15'!A1812),IF($A$20=6, IF(WLTC!B1812="","", WLTC!B1812),IF($A$20=7, IF('New Cycle 1'!A1812="","", 'New Cycle 1'!A1812),IF($A$20=8, IF('New Cycle 2'!A1812="","", 'New Cycle 3'!A1812),IF($A$20=9, IF('New Cycle 3'!A1812="","", 'New Cycle 3'!A1812),"")))))))))</f>
        <v/>
      </c>
      <c r="Q1812" s="32" t="str">
        <f>IF($A$20=1,IF(UDDS!C1812="","",UDDS!C1812),IF($A$20=2,IF('FTP-75'!C1812="","",'FTP-75'!C1812),IF($A$20=3, IF('US06'!C1812="","",'US06'!C1812),IF($A$20=4, IF(NEDC!B1812="","", NEDC!B1812),IF($A$20=5, IF('JPN10-15'!B1812="","",'JPN10-15'!B1812),IF($A$20=6, IF(WLTC!C1812="","", WLTC!C1812),IF($A$20=7, IF('New Cycle 1'!B1812="","", 'New Cycle 1'!B1812),IF($A$20=8, IF('New Cycle 2'!B1812="","", 'New Cycle 2'!B1812),IF($A$20=9, IF('New Cycle 3'!B1812="","", 'New Cycle 3'!B1812),"")))))))))</f>
        <v/>
      </c>
      <c r="R1812" s="32" t="str">
        <f>IF($A$20=1,IF(UDDS!D1812="","",UDDS!D1812),IF($A$20=2,IF('FTP-75'!D1812="","",'FTP-75'!D1812),IF($A$20=3, IF('US06'!D1812="","",'US06'!D1812),IF($A$20=4, IF(NEDC!C1812="","", NEDC!C1812),IF($A$20=5, IF('JPN10-15'!C1812="","",'JPN10-15'!C1812),IF($A$20=6, IF(WLTC!D1812="","", WLTC!D1812),IF($A$20=7, IF('New Cycle 1'!C1812="","", 'New Cycle 1'!C1812),IF($A$20=8, IF('New Cycle 2'!C1812="","", 'New Cycle 2'!C1812),IF($A$20=9, IF('New Cycle 3'!C1812="","", 'New Cycle 3'!C1812),"")))))))))</f>
        <v/>
      </c>
      <c r="S1812" s="32" t="str">
        <f>IF($A$20=1,IF(UDDS!E1812="","",UDDS!E1812),IF($A$20=2,IF('FTP-75'!E1812="","",'FTP-75'!E1812),IF($A$20=3, IF('US06'!E1812="","",'US06'!E1812),IF($A$20=4, IF(NEDC!D1812="","", NEDC!D1812),IF($A$20=5, IF('JPN10-15'!D1812="","",'JPN10-15'!D1812),IF($A$20=6, IF(WLTC!E1812="","", WLTC!E1812),IF($A$20=7, IF('New Cycle 1'!D1812="","", 'New Cycle 1'!D1812),IF($A$20=8, IF('New Cycle 2'!D1812="","", 'New Cycle 2'!D1812),IF($A$20=9, IF('New Cycle 3'!D1812="","", 'New Cycle 3'!D1812),"")))))))))</f>
        <v/>
      </c>
      <c r="T1812" s="32" t="str">
        <f>IF($A$20=1,IF(UDDS!F1812="","",UDDS!F1812),IF($A$20=2,IF('FTP-75'!F1812="","",'FTP-75'!F1812),IF($A$20=3, IF('US06'!F1812="","",'US06'!F1812),IF($A$20=4, IF(NEDC!E1812="","", NEDC!E1812),IF($A$20=5, IF('JPN10-15'!E1812="","",'JPN10-15'!E1812),IF($A$20=6, IF(WLTC!F1812="","", WLTC!F1812),IF($A$20=7, IF('New Cycle 1'!E1812="","", 'New Cycle 1'!E1812),IF($A$20=8, IF('New Cycle 2'!E1812="","", 'New Cycle 2'!E1812),IF($A$20=9, IF('New Cycle 3'!E1812="","", 'New Cycle 3'!E1812),"")))))))))</f>
        <v/>
      </c>
      <c r="U1812" s="32" t="str">
        <f>IF($A$20=1,IF(UDDS!G1812="","",UDDS!G1812),IF($A$20=2,IF('FTP-75'!G1812="","",'FTP-75'!G1812),IF($A$20=3, IF('US06'!G1812="","",'US06'!G1812),IF($A$20=4, IF(NEDC!F1812="","", NEDC!F1812),IF($A$20=5, IF('JPN10-15'!F1812="","",'JPN10-15'!F1812),IF($A$20=6, IF(WLTC!G1812="","", WLTC!G1812),IF($A$20=7, IF('New Cycle 1'!F1812="","", 'New Cycle 1'!F1812),IF($A$20=8, IF('New Cycle 2'!F1812="","", 'New Cycle 2'!F1812),IF($A$20=9, IF('New Cycle 3'!F1812="","", 'New Cycle 3'!F1812),"")))))))))</f>
        <v/>
      </c>
    </row>
    <row r="1813" spans="16:21" x14ac:dyDescent="0.25">
      <c r="P1813" s="8" t="str">
        <f>IF($A$20=1,IF(UDDS!A1813="","",UDDS!A1813),IF($A$20=2,IF('FTP-75'!A1813="","",'FTP-75'!A1813),IF($A$20=3, IF('US06'!A1813="","",'US06'!A1813),IF($A$20=4, IF(NEDC!A1813="","", NEDC!A1813),IF($A$20=5, IF('JPN10-15'!A1813="","",'JPN10-15'!A1813),IF($A$20=6, IF(WLTC!B1813="","", WLTC!B1813),IF($A$20=7, IF('New Cycle 1'!A1813="","", 'New Cycle 1'!A1813),IF($A$20=8, IF('New Cycle 2'!A1813="","", 'New Cycle 3'!A1813),IF($A$20=9, IF('New Cycle 3'!A1813="","", 'New Cycle 3'!A1813),"")))))))))</f>
        <v/>
      </c>
      <c r="Q1813" s="32" t="str">
        <f>IF($A$20=1,IF(UDDS!C1813="","",UDDS!C1813),IF($A$20=2,IF('FTP-75'!C1813="","",'FTP-75'!C1813),IF($A$20=3, IF('US06'!C1813="","",'US06'!C1813),IF($A$20=4, IF(NEDC!B1813="","", NEDC!B1813),IF($A$20=5, IF('JPN10-15'!B1813="","",'JPN10-15'!B1813),IF($A$20=6, IF(WLTC!C1813="","", WLTC!C1813),IF($A$20=7, IF('New Cycle 1'!B1813="","", 'New Cycle 1'!B1813),IF($A$20=8, IF('New Cycle 2'!B1813="","", 'New Cycle 2'!B1813),IF($A$20=9, IF('New Cycle 3'!B1813="","", 'New Cycle 3'!B1813),"")))))))))</f>
        <v/>
      </c>
      <c r="R1813" s="32" t="str">
        <f>IF($A$20=1,IF(UDDS!D1813="","",UDDS!D1813),IF($A$20=2,IF('FTP-75'!D1813="","",'FTP-75'!D1813),IF($A$20=3, IF('US06'!D1813="","",'US06'!D1813),IF($A$20=4, IF(NEDC!C1813="","", NEDC!C1813),IF($A$20=5, IF('JPN10-15'!C1813="","",'JPN10-15'!C1813),IF($A$20=6, IF(WLTC!D1813="","", WLTC!D1813),IF($A$20=7, IF('New Cycle 1'!C1813="","", 'New Cycle 1'!C1813),IF($A$20=8, IF('New Cycle 2'!C1813="","", 'New Cycle 2'!C1813),IF($A$20=9, IF('New Cycle 3'!C1813="","", 'New Cycle 3'!C1813),"")))))))))</f>
        <v/>
      </c>
      <c r="S1813" s="32" t="str">
        <f>IF($A$20=1,IF(UDDS!E1813="","",UDDS!E1813),IF($A$20=2,IF('FTP-75'!E1813="","",'FTP-75'!E1813),IF($A$20=3, IF('US06'!E1813="","",'US06'!E1813),IF($A$20=4, IF(NEDC!D1813="","", NEDC!D1813),IF($A$20=5, IF('JPN10-15'!D1813="","",'JPN10-15'!D1813),IF($A$20=6, IF(WLTC!E1813="","", WLTC!E1813),IF($A$20=7, IF('New Cycle 1'!D1813="","", 'New Cycle 1'!D1813),IF($A$20=8, IF('New Cycle 2'!D1813="","", 'New Cycle 2'!D1813),IF($A$20=9, IF('New Cycle 3'!D1813="","", 'New Cycle 3'!D1813),"")))))))))</f>
        <v/>
      </c>
      <c r="T1813" s="32" t="str">
        <f>IF($A$20=1,IF(UDDS!F1813="","",UDDS!F1813),IF($A$20=2,IF('FTP-75'!F1813="","",'FTP-75'!F1813),IF($A$20=3, IF('US06'!F1813="","",'US06'!F1813),IF($A$20=4, IF(NEDC!E1813="","", NEDC!E1813),IF($A$20=5, IF('JPN10-15'!E1813="","",'JPN10-15'!E1813),IF($A$20=6, IF(WLTC!F1813="","", WLTC!F1813),IF($A$20=7, IF('New Cycle 1'!E1813="","", 'New Cycle 1'!E1813),IF($A$20=8, IF('New Cycle 2'!E1813="","", 'New Cycle 2'!E1813),IF($A$20=9, IF('New Cycle 3'!E1813="","", 'New Cycle 3'!E1813),"")))))))))</f>
        <v/>
      </c>
      <c r="U1813" s="32" t="str">
        <f>IF($A$20=1,IF(UDDS!G1813="","",UDDS!G1813),IF($A$20=2,IF('FTP-75'!G1813="","",'FTP-75'!G1813),IF($A$20=3, IF('US06'!G1813="","",'US06'!G1813),IF($A$20=4, IF(NEDC!F1813="","", NEDC!F1813),IF($A$20=5, IF('JPN10-15'!F1813="","",'JPN10-15'!F1813),IF($A$20=6, IF(WLTC!G1813="","", WLTC!G1813),IF($A$20=7, IF('New Cycle 1'!F1813="","", 'New Cycle 1'!F1813),IF($A$20=8, IF('New Cycle 2'!F1813="","", 'New Cycle 2'!F1813),IF($A$20=9, IF('New Cycle 3'!F1813="","", 'New Cycle 3'!F1813),"")))))))))</f>
        <v/>
      </c>
    </row>
    <row r="1814" spans="16:21" x14ac:dyDescent="0.25">
      <c r="P1814" s="8" t="str">
        <f>IF($A$20=1,IF(UDDS!A1814="","",UDDS!A1814),IF($A$20=2,IF('FTP-75'!A1814="","",'FTP-75'!A1814),IF($A$20=3, IF('US06'!A1814="","",'US06'!A1814),IF($A$20=4, IF(NEDC!A1814="","", NEDC!A1814),IF($A$20=5, IF('JPN10-15'!A1814="","",'JPN10-15'!A1814),IF($A$20=6, IF(WLTC!B1814="","", WLTC!B1814),IF($A$20=7, IF('New Cycle 1'!A1814="","", 'New Cycle 1'!A1814),IF($A$20=8, IF('New Cycle 2'!A1814="","", 'New Cycle 3'!A1814),IF($A$20=9, IF('New Cycle 3'!A1814="","", 'New Cycle 3'!A1814),"")))))))))</f>
        <v/>
      </c>
      <c r="Q1814" s="32" t="str">
        <f>IF($A$20=1,IF(UDDS!C1814="","",UDDS!C1814),IF($A$20=2,IF('FTP-75'!C1814="","",'FTP-75'!C1814),IF($A$20=3, IF('US06'!C1814="","",'US06'!C1814),IF($A$20=4, IF(NEDC!B1814="","", NEDC!B1814),IF($A$20=5, IF('JPN10-15'!B1814="","",'JPN10-15'!B1814),IF($A$20=6, IF(WLTC!C1814="","", WLTC!C1814),IF($A$20=7, IF('New Cycle 1'!B1814="","", 'New Cycle 1'!B1814),IF($A$20=8, IF('New Cycle 2'!B1814="","", 'New Cycle 2'!B1814),IF($A$20=9, IF('New Cycle 3'!B1814="","", 'New Cycle 3'!B1814),"")))))))))</f>
        <v/>
      </c>
      <c r="R1814" s="32" t="str">
        <f>IF($A$20=1,IF(UDDS!D1814="","",UDDS!D1814),IF($A$20=2,IF('FTP-75'!D1814="","",'FTP-75'!D1814),IF($A$20=3, IF('US06'!D1814="","",'US06'!D1814),IF($A$20=4, IF(NEDC!C1814="","", NEDC!C1814),IF($A$20=5, IF('JPN10-15'!C1814="","",'JPN10-15'!C1814),IF($A$20=6, IF(WLTC!D1814="","", WLTC!D1814),IF($A$20=7, IF('New Cycle 1'!C1814="","", 'New Cycle 1'!C1814),IF($A$20=8, IF('New Cycle 2'!C1814="","", 'New Cycle 2'!C1814),IF($A$20=9, IF('New Cycle 3'!C1814="","", 'New Cycle 3'!C1814),"")))))))))</f>
        <v/>
      </c>
      <c r="S1814" s="32" t="str">
        <f>IF($A$20=1,IF(UDDS!E1814="","",UDDS!E1814),IF($A$20=2,IF('FTP-75'!E1814="","",'FTP-75'!E1814),IF($A$20=3, IF('US06'!E1814="","",'US06'!E1814),IF($A$20=4, IF(NEDC!D1814="","", NEDC!D1814),IF($A$20=5, IF('JPN10-15'!D1814="","",'JPN10-15'!D1814),IF($A$20=6, IF(WLTC!E1814="","", WLTC!E1814),IF($A$20=7, IF('New Cycle 1'!D1814="","", 'New Cycle 1'!D1814),IF($A$20=8, IF('New Cycle 2'!D1814="","", 'New Cycle 2'!D1814),IF($A$20=9, IF('New Cycle 3'!D1814="","", 'New Cycle 3'!D1814),"")))))))))</f>
        <v/>
      </c>
      <c r="T1814" s="32" t="str">
        <f>IF($A$20=1,IF(UDDS!F1814="","",UDDS!F1814),IF($A$20=2,IF('FTP-75'!F1814="","",'FTP-75'!F1814),IF($A$20=3, IF('US06'!F1814="","",'US06'!F1814),IF($A$20=4, IF(NEDC!E1814="","", NEDC!E1814),IF($A$20=5, IF('JPN10-15'!E1814="","",'JPN10-15'!E1814),IF($A$20=6, IF(WLTC!F1814="","", WLTC!F1814),IF($A$20=7, IF('New Cycle 1'!E1814="","", 'New Cycle 1'!E1814),IF($A$20=8, IF('New Cycle 2'!E1814="","", 'New Cycle 2'!E1814),IF($A$20=9, IF('New Cycle 3'!E1814="","", 'New Cycle 3'!E1814),"")))))))))</f>
        <v/>
      </c>
      <c r="U1814" s="32" t="str">
        <f>IF($A$20=1,IF(UDDS!G1814="","",UDDS!G1814),IF($A$20=2,IF('FTP-75'!G1814="","",'FTP-75'!G1814),IF($A$20=3, IF('US06'!G1814="","",'US06'!G1814),IF($A$20=4, IF(NEDC!F1814="","", NEDC!F1814),IF($A$20=5, IF('JPN10-15'!F1814="","",'JPN10-15'!F1814),IF($A$20=6, IF(WLTC!G1814="","", WLTC!G1814),IF($A$20=7, IF('New Cycle 1'!F1814="","", 'New Cycle 1'!F1814),IF($A$20=8, IF('New Cycle 2'!F1814="","", 'New Cycle 2'!F1814),IF($A$20=9, IF('New Cycle 3'!F1814="","", 'New Cycle 3'!F1814),"")))))))))</f>
        <v/>
      </c>
    </row>
    <row r="1815" spans="16:21" x14ac:dyDescent="0.25">
      <c r="P1815" s="8" t="str">
        <f>IF($A$20=1,IF(UDDS!A1815="","",UDDS!A1815),IF($A$20=2,IF('FTP-75'!A1815="","",'FTP-75'!A1815),IF($A$20=3, IF('US06'!A1815="","",'US06'!A1815),IF($A$20=4, IF(NEDC!A1815="","", NEDC!A1815),IF($A$20=5, IF('JPN10-15'!A1815="","",'JPN10-15'!A1815),IF($A$20=6, IF(WLTC!B1815="","", WLTC!B1815),IF($A$20=7, IF('New Cycle 1'!A1815="","", 'New Cycle 1'!A1815),IF($A$20=8, IF('New Cycle 2'!A1815="","", 'New Cycle 3'!A1815),IF($A$20=9, IF('New Cycle 3'!A1815="","", 'New Cycle 3'!A1815),"")))))))))</f>
        <v/>
      </c>
      <c r="Q1815" s="32" t="str">
        <f>IF($A$20=1,IF(UDDS!C1815="","",UDDS!C1815),IF($A$20=2,IF('FTP-75'!C1815="","",'FTP-75'!C1815),IF($A$20=3, IF('US06'!C1815="","",'US06'!C1815),IF($A$20=4, IF(NEDC!B1815="","", NEDC!B1815),IF($A$20=5, IF('JPN10-15'!B1815="","",'JPN10-15'!B1815),IF($A$20=6, IF(WLTC!C1815="","", WLTC!C1815),IF($A$20=7, IF('New Cycle 1'!B1815="","", 'New Cycle 1'!B1815),IF($A$20=8, IF('New Cycle 2'!B1815="","", 'New Cycle 2'!B1815),IF($A$20=9, IF('New Cycle 3'!B1815="","", 'New Cycle 3'!B1815),"")))))))))</f>
        <v/>
      </c>
      <c r="R1815" s="32" t="str">
        <f>IF($A$20=1,IF(UDDS!D1815="","",UDDS!D1815),IF($A$20=2,IF('FTP-75'!D1815="","",'FTP-75'!D1815),IF($A$20=3, IF('US06'!D1815="","",'US06'!D1815),IF($A$20=4, IF(NEDC!C1815="","", NEDC!C1815),IF($A$20=5, IF('JPN10-15'!C1815="","",'JPN10-15'!C1815),IF($A$20=6, IF(WLTC!D1815="","", WLTC!D1815),IF($A$20=7, IF('New Cycle 1'!C1815="","", 'New Cycle 1'!C1815),IF($A$20=8, IF('New Cycle 2'!C1815="","", 'New Cycle 2'!C1815),IF($A$20=9, IF('New Cycle 3'!C1815="","", 'New Cycle 3'!C1815),"")))))))))</f>
        <v/>
      </c>
      <c r="S1815" s="32" t="str">
        <f>IF($A$20=1,IF(UDDS!E1815="","",UDDS!E1815),IF($A$20=2,IF('FTP-75'!E1815="","",'FTP-75'!E1815),IF($A$20=3, IF('US06'!E1815="","",'US06'!E1815),IF($A$20=4, IF(NEDC!D1815="","", NEDC!D1815),IF($A$20=5, IF('JPN10-15'!D1815="","",'JPN10-15'!D1815),IF($A$20=6, IF(WLTC!E1815="","", WLTC!E1815),IF($A$20=7, IF('New Cycle 1'!D1815="","", 'New Cycle 1'!D1815),IF($A$20=8, IF('New Cycle 2'!D1815="","", 'New Cycle 2'!D1815),IF($A$20=9, IF('New Cycle 3'!D1815="","", 'New Cycle 3'!D1815),"")))))))))</f>
        <v/>
      </c>
      <c r="T1815" s="32" t="str">
        <f>IF($A$20=1,IF(UDDS!F1815="","",UDDS!F1815),IF($A$20=2,IF('FTP-75'!F1815="","",'FTP-75'!F1815),IF($A$20=3, IF('US06'!F1815="","",'US06'!F1815),IF($A$20=4, IF(NEDC!E1815="","", NEDC!E1815),IF($A$20=5, IF('JPN10-15'!E1815="","",'JPN10-15'!E1815),IF($A$20=6, IF(WLTC!F1815="","", WLTC!F1815),IF($A$20=7, IF('New Cycle 1'!E1815="","", 'New Cycle 1'!E1815),IF($A$20=8, IF('New Cycle 2'!E1815="","", 'New Cycle 2'!E1815),IF($A$20=9, IF('New Cycle 3'!E1815="","", 'New Cycle 3'!E1815),"")))))))))</f>
        <v/>
      </c>
      <c r="U1815" s="32" t="str">
        <f>IF($A$20=1,IF(UDDS!G1815="","",UDDS!G1815),IF($A$20=2,IF('FTP-75'!G1815="","",'FTP-75'!G1815),IF($A$20=3, IF('US06'!G1815="","",'US06'!G1815),IF($A$20=4, IF(NEDC!F1815="","", NEDC!F1815),IF($A$20=5, IF('JPN10-15'!F1815="","",'JPN10-15'!F1815),IF($A$20=6, IF(WLTC!G1815="","", WLTC!G1815),IF($A$20=7, IF('New Cycle 1'!F1815="","", 'New Cycle 1'!F1815),IF($A$20=8, IF('New Cycle 2'!F1815="","", 'New Cycle 2'!F1815),IF($A$20=9, IF('New Cycle 3'!F1815="","", 'New Cycle 3'!F1815),"")))))))))</f>
        <v/>
      </c>
    </row>
    <row r="1816" spans="16:21" x14ac:dyDescent="0.25">
      <c r="P1816" s="8" t="str">
        <f>IF($A$20=1,IF(UDDS!A1816="","",UDDS!A1816),IF($A$20=2,IF('FTP-75'!A1816="","",'FTP-75'!A1816),IF($A$20=3, IF('US06'!A1816="","",'US06'!A1816),IF($A$20=4, IF(NEDC!A1816="","", NEDC!A1816),IF($A$20=5, IF('JPN10-15'!A1816="","",'JPN10-15'!A1816),IF($A$20=6, IF(WLTC!B1816="","", WLTC!B1816),IF($A$20=7, IF('New Cycle 1'!A1816="","", 'New Cycle 1'!A1816),IF($A$20=8, IF('New Cycle 2'!A1816="","", 'New Cycle 3'!A1816),IF($A$20=9, IF('New Cycle 3'!A1816="","", 'New Cycle 3'!A1816),"")))))))))</f>
        <v/>
      </c>
      <c r="Q1816" s="32" t="str">
        <f>IF($A$20=1,IF(UDDS!C1816="","",UDDS!C1816),IF($A$20=2,IF('FTP-75'!C1816="","",'FTP-75'!C1816),IF($A$20=3, IF('US06'!C1816="","",'US06'!C1816),IF($A$20=4, IF(NEDC!B1816="","", NEDC!B1816),IF($A$20=5, IF('JPN10-15'!B1816="","",'JPN10-15'!B1816),IF($A$20=6, IF(WLTC!C1816="","", WLTC!C1816),IF($A$20=7, IF('New Cycle 1'!B1816="","", 'New Cycle 1'!B1816),IF($A$20=8, IF('New Cycle 2'!B1816="","", 'New Cycle 2'!B1816),IF($A$20=9, IF('New Cycle 3'!B1816="","", 'New Cycle 3'!B1816),"")))))))))</f>
        <v/>
      </c>
      <c r="R1816" s="32" t="str">
        <f>IF($A$20=1,IF(UDDS!D1816="","",UDDS!D1816),IF($A$20=2,IF('FTP-75'!D1816="","",'FTP-75'!D1816),IF($A$20=3, IF('US06'!D1816="","",'US06'!D1816),IF($A$20=4, IF(NEDC!C1816="","", NEDC!C1816),IF($A$20=5, IF('JPN10-15'!C1816="","",'JPN10-15'!C1816),IF($A$20=6, IF(WLTC!D1816="","", WLTC!D1816),IF($A$20=7, IF('New Cycle 1'!C1816="","", 'New Cycle 1'!C1816),IF($A$20=8, IF('New Cycle 2'!C1816="","", 'New Cycle 2'!C1816),IF($A$20=9, IF('New Cycle 3'!C1816="","", 'New Cycle 3'!C1816),"")))))))))</f>
        <v/>
      </c>
      <c r="S1816" s="32" t="str">
        <f>IF($A$20=1,IF(UDDS!E1816="","",UDDS!E1816),IF($A$20=2,IF('FTP-75'!E1816="","",'FTP-75'!E1816),IF($A$20=3, IF('US06'!E1816="","",'US06'!E1816),IF($A$20=4, IF(NEDC!D1816="","", NEDC!D1816),IF($A$20=5, IF('JPN10-15'!D1816="","",'JPN10-15'!D1816),IF($A$20=6, IF(WLTC!E1816="","", WLTC!E1816),IF($A$20=7, IF('New Cycle 1'!D1816="","", 'New Cycle 1'!D1816),IF($A$20=8, IF('New Cycle 2'!D1816="","", 'New Cycle 2'!D1816),IF($A$20=9, IF('New Cycle 3'!D1816="","", 'New Cycle 3'!D1816),"")))))))))</f>
        <v/>
      </c>
      <c r="T1816" s="32" t="str">
        <f>IF($A$20=1,IF(UDDS!F1816="","",UDDS!F1816),IF($A$20=2,IF('FTP-75'!F1816="","",'FTP-75'!F1816),IF($A$20=3, IF('US06'!F1816="","",'US06'!F1816),IF($A$20=4, IF(NEDC!E1816="","", NEDC!E1816),IF($A$20=5, IF('JPN10-15'!E1816="","",'JPN10-15'!E1816),IF($A$20=6, IF(WLTC!F1816="","", WLTC!F1816),IF($A$20=7, IF('New Cycle 1'!E1816="","", 'New Cycle 1'!E1816),IF($A$20=8, IF('New Cycle 2'!E1816="","", 'New Cycle 2'!E1816),IF($A$20=9, IF('New Cycle 3'!E1816="","", 'New Cycle 3'!E1816),"")))))))))</f>
        <v/>
      </c>
      <c r="U1816" s="32" t="str">
        <f>IF($A$20=1,IF(UDDS!G1816="","",UDDS!G1816),IF($A$20=2,IF('FTP-75'!G1816="","",'FTP-75'!G1816),IF($A$20=3, IF('US06'!G1816="","",'US06'!G1816),IF($A$20=4, IF(NEDC!F1816="","", NEDC!F1816),IF($A$20=5, IF('JPN10-15'!F1816="","",'JPN10-15'!F1816),IF($A$20=6, IF(WLTC!G1816="","", WLTC!G1816),IF($A$20=7, IF('New Cycle 1'!F1816="","", 'New Cycle 1'!F1816),IF($A$20=8, IF('New Cycle 2'!F1816="","", 'New Cycle 2'!F1816),IF($A$20=9, IF('New Cycle 3'!F1816="","", 'New Cycle 3'!F1816),"")))))))))</f>
        <v/>
      </c>
    </row>
    <row r="1817" spans="16:21" x14ac:dyDescent="0.25">
      <c r="P1817" s="8" t="str">
        <f>IF($A$20=1,IF(UDDS!A1817="","",UDDS!A1817),IF($A$20=2,IF('FTP-75'!A1817="","",'FTP-75'!A1817),IF($A$20=3, IF('US06'!A1817="","",'US06'!A1817),IF($A$20=4, IF(NEDC!A1817="","", NEDC!A1817),IF($A$20=5, IF('JPN10-15'!A1817="","",'JPN10-15'!A1817),IF($A$20=6, IF(WLTC!B1817="","", WLTC!B1817),IF($A$20=7, IF('New Cycle 1'!A1817="","", 'New Cycle 1'!A1817),IF($A$20=8, IF('New Cycle 2'!A1817="","", 'New Cycle 3'!A1817),IF($A$20=9, IF('New Cycle 3'!A1817="","", 'New Cycle 3'!A1817),"")))))))))</f>
        <v/>
      </c>
      <c r="Q1817" s="32" t="str">
        <f>IF($A$20=1,IF(UDDS!C1817="","",UDDS!C1817),IF($A$20=2,IF('FTP-75'!C1817="","",'FTP-75'!C1817),IF($A$20=3, IF('US06'!C1817="","",'US06'!C1817),IF($A$20=4, IF(NEDC!B1817="","", NEDC!B1817),IF($A$20=5, IF('JPN10-15'!B1817="","",'JPN10-15'!B1817),IF($A$20=6, IF(WLTC!C1817="","", WLTC!C1817),IF($A$20=7, IF('New Cycle 1'!B1817="","", 'New Cycle 1'!B1817),IF($A$20=8, IF('New Cycle 2'!B1817="","", 'New Cycle 2'!B1817),IF($A$20=9, IF('New Cycle 3'!B1817="","", 'New Cycle 3'!B1817),"")))))))))</f>
        <v/>
      </c>
      <c r="R1817" s="32" t="str">
        <f>IF($A$20=1,IF(UDDS!D1817="","",UDDS!D1817),IF($A$20=2,IF('FTP-75'!D1817="","",'FTP-75'!D1817),IF($A$20=3, IF('US06'!D1817="","",'US06'!D1817),IF($A$20=4, IF(NEDC!C1817="","", NEDC!C1817),IF($A$20=5, IF('JPN10-15'!C1817="","",'JPN10-15'!C1817),IF($A$20=6, IF(WLTC!D1817="","", WLTC!D1817),IF($A$20=7, IF('New Cycle 1'!C1817="","", 'New Cycle 1'!C1817),IF($A$20=8, IF('New Cycle 2'!C1817="","", 'New Cycle 2'!C1817),IF($A$20=9, IF('New Cycle 3'!C1817="","", 'New Cycle 3'!C1817),"")))))))))</f>
        <v/>
      </c>
      <c r="S1817" s="32" t="str">
        <f>IF($A$20=1,IF(UDDS!E1817="","",UDDS!E1817),IF($A$20=2,IF('FTP-75'!E1817="","",'FTP-75'!E1817),IF($A$20=3, IF('US06'!E1817="","",'US06'!E1817),IF($A$20=4, IF(NEDC!D1817="","", NEDC!D1817),IF($A$20=5, IF('JPN10-15'!D1817="","",'JPN10-15'!D1817),IF($A$20=6, IF(WLTC!E1817="","", WLTC!E1817),IF($A$20=7, IF('New Cycle 1'!D1817="","", 'New Cycle 1'!D1817),IF($A$20=8, IF('New Cycle 2'!D1817="","", 'New Cycle 2'!D1817),IF($A$20=9, IF('New Cycle 3'!D1817="","", 'New Cycle 3'!D1817),"")))))))))</f>
        <v/>
      </c>
      <c r="T1817" s="32" t="str">
        <f>IF($A$20=1,IF(UDDS!F1817="","",UDDS!F1817),IF($A$20=2,IF('FTP-75'!F1817="","",'FTP-75'!F1817),IF($A$20=3, IF('US06'!F1817="","",'US06'!F1817),IF($A$20=4, IF(NEDC!E1817="","", NEDC!E1817),IF($A$20=5, IF('JPN10-15'!E1817="","",'JPN10-15'!E1817),IF($A$20=6, IF(WLTC!F1817="","", WLTC!F1817),IF($A$20=7, IF('New Cycle 1'!E1817="","", 'New Cycle 1'!E1817),IF($A$20=8, IF('New Cycle 2'!E1817="","", 'New Cycle 2'!E1817),IF($A$20=9, IF('New Cycle 3'!E1817="","", 'New Cycle 3'!E1817),"")))))))))</f>
        <v/>
      </c>
      <c r="U1817" s="32" t="str">
        <f>IF($A$20=1,IF(UDDS!G1817="","",UDDS!G1817),IF($A$20=2,IF('FTP-75'!G1817="","",'FTP-75'!G1817),IF($A$20=3, IF('US06'!G1817="","",'US06'!G1817),IF($A$20=4, IF(NEDC!F1817="","", NEDC!F1817),IF($A$20=5, IF('JPN10-15'!F1817="","",'JPN10-15'!F1817),IF($A$20=6, IF(WLTC!G1817="","", WLTC!G1817),IF($A$20=7, IF('New Cycle 1'!F1817="","", 'New Cycle 1'!F1817),IF($A$20=8, IF('New Cycle 2'!F1817="","", 'New Cycle 2'!F1817),IF($A$20=9, IF('New Cycle 3'!F1817="","", 'New Cycle 3'!F1817),"")))))))))</f>
        <v/>
      </c>
    </row>
    <row r="1818" spans="16:21" x14ac:dyDescent="0.25">
      <c r="P1818" s="8" t="str">
        <f>IF($A$20=1,IF(UDDS!A1818="","",UDDS!A1818),IF($A$20=2,IF('FTP-75'!A1818="","",'FTP-75'!A1818),IF($A$20=3, IF('US06'!A1818="","",'US06'!A1818),IF($A$20=4, IF(NEDC!A1818="","", NEDC!A1818),IF($A$20=5, IF('JPN10-15'!A1818="","",'JPN10-15'!A1818),IF($A$20=6, IF(WLTC!B1818="","", WLTC!B1818),IF($A$20=7, IF('New Cycle 1'!A1818="","", 'New Cycle 1'!A1818),IF($A$20=8, IF('New Cycle 2'!A1818="","", 'New Cycle 3'!A1818),IF($A$20=9, IF('New Cycle 3'!A1818="","", 'New Cycle 3'!A1818),"")))))))))</f>
        <v/>
      </c>
      <c r="Q1818" s="32" t="str">
        <f>IF($A$20=1,IF(UDDS!C1818="","",UDDS!C1818),IF($A$20=2,IF('FTP-75'!C1818="","",'FTP-75'!C1818),IF($A$20=3, IF('US06'!C1818="","",'US06'!C1818),IF($A$20=4, IF(NEDC!B1818="","", NEDC!B1818),IF($A$20=5, IF('JPN10-15'!B1818="","",'JPN10-15'!B1818),IF($A$20=6, IF(WLTC!C1818="","", WLTC!C1818),IF($A$20=7, IF('New Cycle 1'!B1818="","", 'New Cycle 1'!B1818),IF($A$20=8, IF('New Cycle 2'!B1818="","", 'New Cycle 2'!B1818),IF($A$20=9, IF('New Cycle 3'!B1818="","", 'New Cycle 3'!B1818),"")))))))))</f>
        <v/>
      </c>
      <c r="R1818" s="32" t="str">
        <f>IF($A$20=1,IF(UDDS!D1818="","",UDDS!D1818),IF($A$20=2,IF('FTP-75'!D1818="","",'FTP-75'!D1818),IF($A$20=3, IF('US06'!D1818="","",'US06'!D1818),IF($A$20=4, IF(NEDC!C1818="","", NEDC!C1818),IF($A$20=5, IF('JPN10-15'!C1818="","",'JPN10-15'!C1818),IF($A$20=6, IF(WLTC!D1818="","", WLTC!D1818),IF($A$20=7, IF('New Cycle 1'!C1818="","", 'New Cycle 1'!C1818),IF($A$20=8, IF('New Cycle 2'!C1818="","", 'New Cycle 2'!C1818),IF($A$20=9, IF('New Cycle 3'!C1818="","", 'New Cycle 3'!C1818),"")))))))))</f>
        <v/>
      </c>
      <c r="S1818" s="32" t="str">
        <f>IF($A$20=1,IF(UDDS!E1818="","",UDDS!E1818),IF($A$20=2,IF('FTP-75'!E1818="","",'FTP-75'!E1818),IF($A$20=3, IF('US06'!E1818="","",'US06'!E1818),IF($A$20=4, IF(NEDC!D1818="","", NEDC!D1818),IF($A$20=5, IF('JPN10-15'!D1818="","",'JPN10-15'!D1818),IF($A$20=6, IF(WLTC!E1818="","", WLTC!E1818),IF($A$20=7, IF('New Cycle 1'!D1818="","", 'New Cycle 1'!D1818),IF($A$20=8, IF('New Cycle 2'!D1818="","", 'New Cycle 2'!D1818),IF($A$20=9, IF('New Cycle 3'!D1818="","", 'New Cycle 3'!D1818),"")))))))))</f>
        <v/>
      </c>
      <c r="T1818" s="32" t="str">
        <f>IF($A$20=1,IF(UDDS!F1818="","",UDDS!F1818),IF($A$20=2,IF('FTP-75'!F1818="","",'FTP-75'!F1818),IF($A$20=3, IF('US06'!F1818="","",'US06'!F1818),IF($A$20=4, IF(NEDC!E1818="","", NEDC!E1818),IF($A$20=5, IF('JPN10-15'!E1818="","",'JPN10-15'!E1818),IF($A$20=6, IF(WLTC!F1818="","", WLTC!F1818),IF($A$20=7, IF('New Cycle 1'!E1818="","", 'New Cycle 1'!E1818),IF($A$20=8, IF('New Cycle 2'!E1818="","", 'New Cycle 2'!E1818),IF($A$20=9, IF('New Cycle 3'!E1818="","", 'New Cycle 3'!E1818),"")))))))))</f>
        <v/>
      </c>
      <c r="U1818" s="32" t="str">
        <f>IF($A$20=1,IF(UDDS!G1818="","",UDDS!G1818),IF($A$20=2,IF('FTP-75'!G1818="","",'FTP-75'!G1818),IF($A$20=3, IF('US06'!G1818="","",'US06'!G1818),IF($A$20=4, IF(NEDC!F1818="","", NEDC!F1818),IF($A$20=5, IF('JPN10-15'!F1818="","",'JPN10-15'!F1818),IF($A$20=6, IF(WLTC!G1818="","", WLTC!G1818),IF($A$20=7, IF('New Cycle 1'!F1818="","", 'New Cycle 1'!F1818),IF($A$20=8, IF('New Cycle 2'!F1818="","", 'New Cycle 2'!F1818),IF($A$20=9, IF('New Cycle 3'!F1818="","", 'New Cycle 3'!F1818),"")))))))))</f>
        <v/>
      </c>
    </row>
    <row r="1819" spans="16:21" x14ac:dyDescent="0.25">
      <c r="P1819" s="8" t="str">
        <f>IF($A$20=1,IF(UDDS!A1819="","",UDDS!A1819),IF($A$20=2,IF('FTP-75'!A1819="","",'FTP-75'!A1819),IF($A$20=3, IF('US06'!A1819="","",'US06'!A1819),IF($A$20=4, IF(NEDC!A1819="","", NEDC!A1819),IF($A$20=5, IF('JPN10-15'!A1819="","",'JPN10-15'!A1819),IF($A$20=6, IF(WLTC!B1819="","", WLTC!B1819),IF($A$20=7, IF('New Cycle 1'!A1819="","", 'New Cycle 1'!A1819),IF($A$20=8, IF('New Cycle 2'!A1819="","", 'New Cycle 3'!A1819),IF($A$20=9, IF('New Cycle 3'!A1819="","", 'New Cycle 3'!A1819),"")))))))))</f>
        <v/>
      </c>
      <c r="Q1819" s="32" t="str">
        <f>IF($A$20=1,IF(UDDS!C1819="","",UDDS!C1819),IF($A$20=2,IF('FTP-75'!C1819="","",'FTP-75'!C1819),IF($A$20=3, IF('US06'!C1819="","",'US06'!C1819),IF($A$20=4, IF(NEDC!B1819="","", NEDC!B1819),IF($A$20=5, IF('JPN10-15'!B1819="","",'JPN10-15'!B1819),IF($A$20=6, IF(WLTC!C1819="","", WLTC!C1819),IF($A$20=7, IF('New Cycle 1'!B1819="","", 'New Cycle 1'!B1819),IF($A$20=8, IF('New Cycle 2'!B1819="","", 'New Cycle 2'!B1819),IF($A$20=9, IF('New Cycle 3'!B1819="","", 'New Cycle 3'!B1819),"")))))))))</f>
        <v/>
      </c>
      <c r="R1819" s="32" t="str">
        <f>IF($A$20=1,IF(UDDS!D1819="","",UDDS!D1819),IF($A$20=2,IF('FTP-75'!D1819="","",'FTP-75'!D1819),IF($A$20=3, IF('US06'!D1819="","",'US06'!D1819),IF($A$20=4, IF(NEDC!C1819="","", NEDC!C1819),IF($A$20=5, IF('JPN10-15'!C1819="","",'JPN10-15'!C1819),IF($A$20=6, IF(WLTC!D1819="","", WLTC!D1819),IF($A$20=7, IF('New Cycle 1'!C1819="","", 'New Cycle 1'!C1819),IF($A$20=8, IF('New Cycle 2'!C1819="","", 'New Cycle 2'!C1819),IF($A$20=9, IF('New Cycle 3'!C1819="","", 'New Cycle 3'!C1819),"")))))))))</f>
        <v/>
      </c>
      <c r="S1819" s="32" t="str">
        <f>IF($A$20=1,IF(UDDS!E1819="","",UDDS!E1819),IF($A$20=2,IF('FTP-75'!E1819="","",'FTP-75'!E1819),IF($A$20=3, IF('US06'!E1819="","",'US06'!E1819),IF($A$20=4, IF(NEDC!D1819="","", NEDC!D1819),IF($A$20=5, IF('JPN10-15'!D1819="","",'JPN10-15'!D1819),IF($A$20=6, IF(WLTC!E1819="","", WLTC!E1819),IF($A$20=7, IF('New Cycle 1'!D1819="","", 'New Cycle 1'!D1819),IF($A$20=8, IF('New Cycle 2'!D1819="","", 'New Cycle 2'!D1819),IF($A$20=9, IF('New Cycle 3'!D1819="","", 'New Cycle 3'!D1819),"")))))))))</f>
        <v/>
      </c>
      <c r="T1819" s="32" t="str">
        <f>IF($A$20=1,IF(UDDS!F1819="","",UDDS!F1819),IF($A$20=2,IF('FTP-75'!F1819="","",'FTP-75'!F1819),IF($A$20=3, IF('US06'!F1819="","",'US06'!F1819),IF($A$20=4, IF(NEDC!E1819="","", NEDC!E1819),IF($A$20=5, IF('JPN10-15'!E1819="","",'JPN10-15'!E1819),IF($A$20=6, IF(WLTC!F1819="","", WLTC!F1819),IF($A$20=7, IF('New Cycle 1'!E1819="","", 'New Cycle 1'!E1819),IF($A$20=8, IF('New Cycle 2'!E1819="","", 'New Cycle 2'!E1819),IF($A$20=9, IF('New Cycle 3'!E1819="","", 'New Cycle 3'!E1819),"")))))))))</f>
        <v/>
      </c>
      <c r="U1819" s="32" t="str">
        <f>IF($A$20=1,IF(UDDS!G1819="","",UDDS!G1819),IF($A$20=2,IF('FTP-75'!G1819="","",'FTP-75'!G1819),IF($A$20=3, IF('US06'!G1819="","",'US06'!G1819),IF($A$20=4, IF(NEDC!F1819="","", NEDC!F1819),IF($A$20=5, IF('JPN10-15'!F1819="","",'JPN10-15'!F1819),IF($A$20=6, IF(WLTC!G1819="","", WLTC!G1819),IF($A$20=7, IF('New Cycle 1'!F1819="","", 'New Cycle 1'!F1819),IF($A$20=8, IF('New Cycle 2'!F1819="","", 'New Cycle 2'!F1819),IF($A$20=9, IF('New Cycle 3'!F1819="","", 'New Cycle 3'!F1819),"")))))))))</f>
        <v/>
      </c>
    </row>
    <row r="1820" spans="16:21" x14ac:dyDescent="0.25">
      <c r="P1820" s="8" t="str">
        <f>IF($A$20=1,IF(UDDS!A1820="","",UDDS!A1820),IF($A$20=2,IF('FTP-75'!A1820="","",'FTP-75'!A1820),IF($A$20=3, IF('US06'!A1820="","",'US06'!A1820),IF($A$20=4, IF(NEDC!A1820="","", NEDC!A1820),IF($A$20=5, IF('JPN10-15'!A1820="","",'JPN10-15'!A1820),IF($A$20=6, IF(WLTC!B1820="","", WLTC!B1820),IF($A$20=7, IF('New Cycle 1'!A1820="","", 'New Cycle 1'!A1820),IF($A$20=8, IF('New Cycle 2'!A1820="","", 'New Cycle 3'!A1820),IF($A$20=9, IF('New Cycle 3'!A1820="","", 'New Cycle 3'!A1820),"")))))))))</f>
        <v/>
      </c>
      <c r="Q1820" s="32" t="str">
        <f>IF($A$20=1,IF(UDDS!C1820="","",UDDS!C1820),IF($A$20=2,IF('FTP-75'!C1820="","",'FTP-75'!C1820),IF($A$20=3, IF('US06'!C1820="","",'US06'!C1820),IF($A$20=4, IF(NEDC!B1820="","", NEDC!B1820),IF($A$20=5, IF('JPN10-15'!B1820="","",'JPN10-15'!B1820),IF($A$20=6, IF(WLTC!C1820="","", WLTC!C1820),IF($A$20=7, IF('New Cycle 1'!B1820="","", 'New Cycle 1'!B1820),IF($A$20=8, IF('New Cycle 2'!B1820="","", 'New Cycle 2'!B1820),IF($A$20=9, IF('New Cycle 3'!B1820="","", 'New Cycle 3'!B1820),"")))))))))</f>
        <v/>
      </c>
      <c r="R1820" s="32" t="str">
        <f>IF($A$20=1,IF(UDDS!D1820="","",UDDS!D1820),IF($A$20=2,IF('FTP-75'!D1820="","",'FTP-75'!D1820),IF($A$20=3, IF('US06'!D1820="","",'US06'!D1820),IF($A$20=4, IF(NEDC!C1820="","", NEDC!C1820),IF($A$20=5, IF('JPN10-15'!C1820="","",'JPN10-15'!C1820),IF($A$20=6, IF(WLTC!D1820="","", WLTC!D1820),IF($A$20=7, IF('New Cycle 1'!C1820="","", 'New Cycle 1'!C1820),IF($A$20=8, IF('New Cycle 2'!C1820="","", 'New Cycle 2'!C1820),IF($A$20=9, IF('New Cycle 3'!C1820="","", 'New Cycle 3'!C1820),"")))))))))</f>
        <v/>
      </c>
      <c r="S1820" s="32" t="str">
        <f>IF($A$20=1,IF(UDDS!E1820="","",UDDS!E1820),IF($A$20=2,IF('FTP-75'!E1820="","",'FTP-75'!E1820),IF($A$20=3, IF('US06'!E1820="","",'US06'!E1820),IF($A$20=4, IF(NEDC!D1820="","", NEDC!D1820),IF($A$20=5, IF('JPN10-15'!D1820="","",'JPN10-15'!D1820),IF($A$20=6, IF(WLTC!E1820="","", WLTC!E1820),IF($A$20=7, IF('New Cycle 1'!D1820="","", 'New Cycle 1'!D1820),IF($A$20=8, IF('New Cycle 2'!D1820="","", 'New Cycle 2'!D1820),IF($A$20=9, IF('New Cycle 3'!D1820="","", 'New Cycle 3'!D1820),"")))))))))</f>
        <v/>
      </c>
      <c r="T1820" s="32" t="str">
        <f>IF($A$20=1,IF(UDDS!F1820="","",UDDS!F1820),IF($A$20=2,IF('FTP-75'!F1820="","",'FTP-75'!F1820),IF($A$20=3, IF('US06'!F1820="","",'US06'!F1820),IF($A$20=4, IF(NEDC!E1820="","", NEDC!E1820),IF($A$20=5, IF('JPN10-15'!E1820="","",'JPN10-15'!E1820),IF($A$20=6, IF(WLTC!F1820="","", WLTC!F1820),IF($A$20=7, IF('New Cycle 1'!E1820="","", 'New Cycle 1'!E1820),IF($A$20=8, IF('New Cycle 2'!E1820="","", 'New Cycle 2'!E1820),IF($A$20=9, IF('New Cycle 3'!E1820="","", 'New Cycle 3'!E1820),"")))))))))</f>
        <v/>
      </c>
      <c r="U1820" s="32" t="str">
        <f>IF($A$20=1,IF(UDDS!G1820="","",UDDS!G1820),IF($A$20=2,IF('FTP-75'!G1820="","",'FTP-75'!G1820),IF($A$20=3, IF('US06'!G1820="","",'US06'!G1820),IF($A$20=4, IF(NEDC!F1820="","", NEDC!F1820),IF($A$20=5, IF('JPN10-15'!F1820="","",'JPN10-15'!F1820),IF($A$20=6, IF(WLTC!G1820="","", WLTC!G1820),IF($A$20=7, IF('New Cycle 1'!F1820="","", 'New Cycle 1'!F1820),IF($A$20=8, IF('New Cycle 2'!F1820="","", 'New Cycle 2'!F1820),IF($A$20=9, IF('New Cycle 3'!F1820="","", 'New Cycle 3'!F1820),"")))))))))</f>
        <v/>
      </c>
    </row>
    <row r="1821" spans="16:21" x14ac:dyDescent="0.25">
      <c r="P1821" s="8" t="str">
        <f>IF($A$20=1,IF(UDDS!A1821="","",UDDS!A1821),IF($A$20=2,IF('FTP-75'!A1821="","",'FTP-75'!A1821),IF($A$20=3, IF('US06'!A1821="","",'US06'!A1821),IF($A$20=4, IF(NEDC!A1821="","", NEDC!A1821),IF($A$20=5, IF('JPN10-15'!A1821="","",'JPN10-15'!A1821),IF($A$20=6, IF(WLTC!B1821="","", WLTC!B1821),IF($A$20=7, IF('New Cycle 1'!A1821="","", 'New Cycle 1'!A1821),IF($A$20=8, IF('New Cycle 2'!A1821="","", 'New Cycle 3'!A1821),IF($A$20=9, IF('New Cycle 3'!A1821="","", 'New Cycle 3'!A1821),"")))))))))</f>
        <v/>
      </c>
      <c r="Q1821" s="32" t="str">
        <f>IF($A$20=1,IF(UDDS!C1821="","",UDDS!C1821),IF($A$20=2,IF('FTP-75'!C1821="","",'FTP-75'!C1821),IF($A$20=3, IF('US06'!C1821="","",'US06'!C1821),IF($A$20=4, IF(NEDC!B1821="","", NEDC!B1821),IF($A$20=5, IF('JPN10-15'!B1821="","",'JPN10-15'!B1821),IF($A$20=6, IF(WLTC!C1821="","", WLTC!C1821),IF($A$20=7, IF('New Cycle 1'!B1821="","", 'New Cycle 1'!B1821),IF($A$20=8, IF('New Cycle 2'!B1821="","", 'New Cycle 2'!B1821),IF($A$20=9, IF('New Cycle 3'!B1821="","", 'New Cycle 3'!B1821),"")))))))))</f>
        <v/>
      </c>
      <c r="R1821" s="32" t="str">
        <f>IF($A$20=1,IF(UDDS!D1821="","",UDDS!D1821),IF($A$20=2,IF('FTP-75'!D1821="","",'FTP-75'!D1821),IF($A$20=3, IF('US06'!D1821="","",'US06'!D1821),IF($A$20=4, IF(NEDC!C1821="","", NEDC!C1821),IF($A$20=5, IF('JPN10-15'!C1821="","",'JPN10-15'!C1821),IF($A$20=6, IF(WLTC!D1821="","", WLTC!D1821),IF($A$20=7, IF('New Cycle 1'!C1821="","", 'New Cycle 1'!C1821),IF($A$20=8, IF('New Cycle 2'!C1821="","", 'New Cycle 2'!C1821),IF($A$20=9, IF('New Cycle 3'!C1821="","", 'New Cycle 3'!C1821),"")))))))))</f>
        <v/>
      </c>
      <c r="S1821" s="32" t="str">
        <f>IF($A$20=1,IF(UDDS!E1821="","",UDDS!E1821),IF($A$20=2,IF('FTP-75'!E1821="","",'FTP-75'!E1821),IF($A$20=3, IF('US06'!E1821="","",'US06'!E1821),IF($A$20=4, IF(NEDC!D1821="","", NEDC!D1821),IF($A$20=5, IF('JPN10-15'!D1821="","",'JPN10-15'!D1821),IF($A$20=6, IF(WLTC!E1821="","", WLTC!E1821),IF($A$20=7, IF('New Cycle 1'!D1821="","", 'New Cycle 1'!D1821),IF($A$20=8, IF('New Cycle 2'!D1821="","", 'New Cycle 2'!D1821),IF($A$20=9, IF('New Cycle 3'!D1821="","", 'New Cycle 3'!D1821),"")))))))))</f>
        <v/>
      </c>
      <c r="T1821" s="32" t="str">
        <f>IF($A$20=1,IF(UDDS!F1821="","",UDDS!F1821),IF($A$20=2,IF('FTP-75'!F1821="","",'FTP-75'!F1821),IF($A$20=3, IF('US06'!F1821="","",'US06'!F1821),IF($A$20=4, IF(NEDC!E1821="","", NEDC!E1821),IF($A$20=5, IF('JPN10-15'!E1821="","",'JPN10-15'!E1821),IF($A$20=6, IF(WLTC!F1821="","", WLTC!F1821),IF($A$20=7, IF('New Cycle 1'!E1821="","", 'New Cycle 1'!E1821),IF($A$20=8, IF('New Cycle 2'!E1821="","", 'New Cycle 2'!E1821),IF($A$20=9, IF('New Cycle 3'!E1821="","", 'New Cycle 3'!E1821),"")))))))))</f>
        <v/>
      </c>
      <c r="U1821" s="32" t="str">
        <f>IF($A$20=1,IF(UDDS!G1821="","",UDDS!G1821),IF($A$20=2,IF('FTP-75'!G1821="","",'FTP-75'!G1821),IF($A$20=3, IF('US06'!G1821="","",'US06'!G1821),IF($A$20=4, IF(NEDC!F1821="","", NEDC!F1821),IF($A$20=5, IF('JPN10-15'!F1821="","",'JPN10-15'!F1821),IF($A$20=6, IF(WLTC!G1821="","", WLTC!G1821),IF($A$20=7, IF('New Cycle 1'!F1821="","", 'New Cycle 1'!F1821),IF($A$20=8, IF('New Cycle 2'!F1821="","", 'New Cycle 2'!F1821),IF($A$20=9, IF('New Cycle 3'!F1821="","", 'New Cycle 3'!F1821),"")))))))))</f>
        <v/>
      </c>
    </row>
    <row r="1822" spans="16:21" x14ac:dyDescent="0.25">
      <c r="P1822" s="8" t="str">
        <f>IF($A$20=1,IF(UDDS!A1822="","",UDDS!A1822),IF($A$20=2,IF('FTP-75'!A1822="","",'FTP-75'!A1822),IF($A$20=3, IF('US06'!A1822="","",'US06'!A1822),IF($A$20=4, IF(NEDC!A1822="","", NEDC!A1822),IF($A$20=5, IF('JPN10-15'!A1822="","",'JPN10-15'!A1822),IF($A$20=6, IF(WLTC!B1822="","", WLTC!B1822),IF($A$20=7, IF('New Cycle 1'!A1822="","", 'New Cycle 1'!A1822),IF($A$20=8, IF('New Cycle 2'!A1822="","", 'New Cycle 3'!A1822),IF($A$20=9, IF('New Cycle 3'!A1822="","", 'New Cycle 3'!A1822),"")))))))))</f>
        <v/>
      </c>
      <c r="Q1822" s="32" t="str">
        <f>IF($A$20=1,IF(UDDS!C1822="","",UDDS!C1822),IF($A$20=2,IF('FTP-75'!C1822="","",'FTP-75'!C1822),IF($A$20=3, IF('US06'!C1822="","",'US06'!C1822),IF($A$20=4, IF(NEDC!B1822="","", NEDC!B1822),IF($A$20=5, IF('JPN10-15'!B1822="","",'JPN10-15'!B1822),IF($A$20=6, IF(WLTC!C1822="","", WLTC!C1822),IF($A$20=7, IF('New Cycle 1'!B1822="","", 'New Cycle 1'!B1822),IF($A$20=8, IF('New Cycle 2'!B1822="","", 'New Cycle 2'!B1822),IF($A$20=9, IF('New Cycle 3'!B1822="","", 'New Cycle 3'!B1822),"")))))))))</f>
        <v/>
      </c>
      <c r="R1822" s="32" t="str">
        <f>IF($A$20=1,IF(UDDS!D1822="","",UDDS!D1822),IF($A$20=2,IF('FTP-75'!D1822="","",'FTP-75'!D1822),IF($A$20=3, IF('US06'!D1822="","",'US06'!D1822),IF($A$20=4, IF(NEDC!C1822="","", NEDC!C1822),IF($A$20=5, IF('JPN10-15'!C1822="","",'JPN10-15'!C1822),IF($A$20=6, IF(WLTC!D1822="","", WLTC!D1822),IF($A$20=7, IF('New Cycle 1'!C1822="","", 'New Cycle 1'!C1822),IF($A$20=8, IF('New Cycle 2'!C1822="","", 'New Cycle 2'!C1822),IF($A$20=9, IF('New Cycle 3'!C1822="","", 'New Cycle 3'!C1822),"")))))))))</f>
        <v/>
      </c>
      <c r="S1822" s="32" t="str">
        <f>IF($A$20=1,IF(UDDS!E1822="","",UDDS!E1822),IF($A$20=2,IF('FTP-75'!E1822="","",'FTP-75'!E1822),IF($A$20=3, IF('US06'!E1822="","",'US06'!E1822),IF($A$20=4, IF(NEDC!D1822="","", NEDC!D1822),IF($A$20=5, IF('JPN10-15'!D1822="","",'JPN10-15'!D1822),IF($A$20=6, IF(WLTC!E1822="","", WLTC!E1822),IF($A$20=7, IF('New Cycle 1'!D1822="","", 'New Cycle 1'!D1822),IF($A$20=8, IF('New Cycle 2'!D1822="","", 'New Cycle 2'!D1822),IF($A$20=9, IF('New Cycle 3'!D1822="","", 'New Cycle 3'!D1822),"")))))))))</f>
        <v/>
      </c>
      <c r="T1822" s="32" t="str">
        <f>IF($A$20=1,IF(UDDS!F1822="","",UDDS!F1822),IF($A$20=2,IF('FTP-75'!F1822="","",'FTP-75'!F1822),IF($A$20=3, IF('US06'!F1822="","",'US06'!F1822),IF($A$20=4, IF(NEDC!E1822="","", NEDC!E1822),IF($A$20=5, IF('JPN10-15'!E1822="","",'JPN10-15'!E1822),IF($A$20=6, IF(WLTC!F1822="","", WLTC!F1822),IF($A$20=7, IF('New Cycle 1'!E1822="","", 'New Cycle 1'!E1822),IF($A$20=8, IF('New Cycle 2'!E1822="","", 'New Cycle 2'!E1822),IF($A$20=9, IF('New Cycle 3'!E1822="","", 'New Cycle 3'!E1822),"")))))))))</f>
        <v/>
      </c>
      <c r="U1822" s="32" t="str">
        <f>IF($A$20=1,IF(UDDS!G1822="","",UDDS!G1822),IF($A$20=2,IF('FTP-75'!G1822="","",'FTP-75'!G1822),IF($A$20=3, IF('US06'!G1822="","",'US06'!G1822),IF($A$20=4, IF(NEDC!F1822="","", NEDC!F1822),IF($A$20=5, IF('JPN10-15'!F1822="","",'JPN10-15'!F1822),IF($A$20=6, IF(WLTC!G1822="","", WLTC!G1822),IF($A$20=7, IF('New Cycle 1'!F1822="","", 'New Cycle 1'!F1822),IF($A$20=8, IF('New Cycle 2'!F1822="","", 'New Cycle 2'!F1822),IF($A$20=9, IF('New Cycle 3'!F1822="","", 'New Cycle 3'!F1822),"")))))))))</f>
        <v/>
      </c>
    </row>
    <row r="1823" spans="16:21" x14ac:dyDescent="0.25">
      <c r="P1823" s="8" t="str">
        <f>IF($A$20=1,IF(UDDS!A1823="","",UDDS!A1823),IF($A$20=2,IF('FTP-75'!A1823="","",'FTP-75'!A1823),IF($A$20=3, IF('US06'!A1823="","",'US06'!A1823),IF($A$20=4, IF(NEDC!A1823="","", NEDC!A1823),IF($A$20=5, IF('JPN10-15'!A1823="","",'JPN10-15'!A1823),IF($A$20=6, IF(WLTC!B1823="","", WLTC!B1823),IF($A$20=7, IF('New Cycle 1'!A1823="","", 'New Cycle 1'!A1823),IF($A$20=8, IF('New Cycle 2'!A1823="","", 'New Cycle 3'!A1823),IF($A$20=9, IF('New Cycle 3'!A1823="","", 'New Cycle 3'!A1823),"")))))))))</f>
        <v/>
      </c>
      <c r="Q1823" s="32" t="str">
        <f>IF($A$20=1,IF(UDDS!C1823="","",UDDS!C1823),IF($A$20=2,IF('FTP-75'!C1823="","",'FTP-75'!C1823),IF($A$20=3, IF('US06'!C1823="","",'US06'!C1823),IF($A$20=4, IF(NEDC!B1823="","", NEDC!B1823),IF($A$20=5, IF('JPN10-15'!B1823="","",'JPN10-15'!B1823),IF($A$20=6, IF(WLTC!C1823="","", WLTC!C1823),IF($A$20=7, IF('New Cycle 1'!B1823="","", 'New Cycle 1'!B1823),IF($A$20=8, IF('New Cycle 2'!B1823="","", 'New Cycle 2'!B1823),IF($A$20=9, IF('New Cycle 3'!B1823="","", 'New Cycle 3'!B1823),"")))))))))</f>
        <v/>
      </c>
      <c r="R1823" s="32" t="str">
        <f>IF($A$20=1,IF(UDDS!D1823="","",UDDS!D1823),IF($A$20=2,IF('FTP-75'!D1823="","",'FTP-75'!D1823),IF($A$20=3, IF('US06'!D1823="","",'US06'!D1823),IF($A$20=4, IF(NEDC!C1823="","", NEDC!C1823),IF($A$20=5, IF('JPN10-15'!C1823="","",'JPN10-15'!C1823),IF($A$20=6, IF(WLTC!D1823="","", WLTC!D1823),IF($A$20=7, IF('New Cycle 1'!C1823="","", 'New Cycle 1'!C1823),IF($A$20=8, IF('New Cycle 2'!C1823="","", 'New Cycle 2'!C1823),IF($A$20=9, IF('New Cycle 3'!C1823="","", 'New Cycle 3'!C1823),"")))))))))</f>
        <v/>
      </c>
      <c r="S1823" s="32" t="str">
        <f>IF($A$20=1,IF(UDDS!E1823="","",UDDS!E1823),IF($A$20=2,IF('FTP-75'!E1823="","",'FTP-75'!E1823),IF($A$20=3, IF('US06'!E1823="","",'US06'!E1823),IF($A$20=4, IF(NEDC!D1823="","", NEDC!D1823),IF($A$20=5, IF('JPN10-15'!D1823="","",'JPN10-15'!D1823),IF($A$20=6, IF(WLTC!E1823="","", WLTC!E1823),IF($A$20=7, IF('New Cycle 1'!D1823="","", 'New Cycle 1'!D1823),IF($A$20=8, IF('New Cycle 2'!D1823="","", 'New Cycle 2'!D1823),IF($A$20=9, IF('New Cycle 3'!D1823="","", 'New Cycle 3'!D1823),"")))))))))</f>
        <v/>
      </c>
      <c r="T1823" s="32" t="str">
        <f>IF($A$20=1,IF(UDDS!F1823="","",UDDS!F1823),IF($A$20=2,IF('FTP-75'!F1823="","",'FTP-75'!F1823),IF($A$20=3, IF('US06'!F1823="","",'US06'!F1823),IF($A$20=4, IF(NEDC!E1823="","", NEDC!E1823),IF($A$20=5, IF('JPN10-15'!E1823="","",'JPN10-15'!E1823),IF($A$20=6, IF(WLTC!F1823="","", WLTC!F1823),IF($A$20=7, IF('New Cycle 1'!E1823="","", 'New Cycle 1'!E1823),IF($A$20=8, IF('New Cycle 2'!E1823="","", 'New Cycle 2'!E1823),IF($A$20=9, IF('New Cycle 3'!E1823="","", 'New Cycle 3'!E1823),"")))))))))</f>
        <v/>
      </c>
      <c r="U1823" s="32" t="str">
        <f>IF($A$20=1,IF(UDDS!G1823="","",UDDS!G1823),IF($A$20=2,IF('FTP-75'!G1823="","",'FTP-75'!G1823),IF($A$20=3, IF('US06'!G1823="","",'US06'!G1823),IF($A$20=4, IF(NEDC!F1823="","", NEDC!F1823),IF($A$20=5, IF('JPN10-15'!F1823="","",'JPN10-15'!F1823),IF($A$20=6, IF(WLTC!G1823="","", WLTC!G1823),IF($A$20=7, IF('New Cycle 1'!F1823="","", 'New Cycle 1'!F1823),IF($A$20=8, IF('New Cycle 2'!F1823="","", 'New Cycle 2'!F1823),IF($A$20=9, IF('New Cycle 3'!F1823="","", 'New Cycle 3'!F1823),"")))))))))</f>
        <v/>
      </c>
    </row>
    <row r="1824" spans="16:21" x14ac:dyDescent="0.25">
      <c r="P1824" s="8" t="str">
        <f>IF($A$20=1,IF(UDDS!A1824="","",UDDS!A1824),IF($A$20=2,IF('FTP-75'!A1824="","",'FTP-75'!A1824),IF($A$20=3, IF('US06'!A1824="","",'US06'!A1824),IF($A$20=4, IF(NEDC!A1824="","", NEDC!A1824),IF($A$20=5, IF('JPN10-15'!A1824="","",'JPN10-15'!A1824),IF($A$20=6, IF(WLTC!B1824="","", WLTC!B1824),IF($A$20=7, IF('New Cycle 1'!A1824="","", 'New Cycle 1'!A1824),IF($A$20=8, IF('New Cycle 2'!A1824="","", 'New Cycle 3'!A1824),IF($A$20=9, IF('New Cycle 3'!A1824="","", 'New Cycle 3'!A1824),"")))))))))</f>
        <v/>
      </c>
      <c r="Q1824" s="32" t="str">
        <f>IF($A$20=1,IF(UDDS!C1824="","",UDDS!C1824),IF($A$20=2,IF('FTP-75'!C1824="","",'FTP-75'!C1824),IF($A$20=3, IF('US06'!C1824="","",'US06'!C1824),IF($A$20=4, IF(NEDC!B1824="","", NEDC!B1824),IF($A$20=5, IF('JPN10-15'!B1824="","",'JPN10-15'!B1824),IF($A$20=6, IF(WLTC!C1824="","", WLTC!C1824),IF($A$20=7, IF('New Cycle 1'!B1824="","", 'New Cycle 1'!B1824),IF($A$20=8, IF('New Cycle 2'!B1824="","", 'New Cycle 2'!B1824),IF($A$20=9, IF('New Cycle 3'!B1824="","", 'New Cycle 3'!B1824),"")))))))))</f>
        <v/>
      </c>
      <c r="R1824" s="32" t="str">
        <f>IF($A$20=1,IF(UDDS!D1824="","",UDDS!D1824),IF($A$20=2,IF('FTP-75'!D1824="","",'FTP-75'!D1824),IF($A$20=3, IF('US06'!D1824="","",'US06'!D1824),IF($A$20=4, IF(NEDC!C1824="","", NEDC!C1824),IF($A$20=5, IF('JPN10-15'!C1824="","",'JPN10-15'!C1824),IF($A$20=6, IF(WLTC!D1824="","", WLTC!D1824),IF($A$20=7, IF('New Cycle 1'!C1824="","", 'New Cycle 1'!C1824),IF($A$20=8, IF('New Cycle 2'!C1824="","", 'New Cycle 2'!C1824),IF($A$20=9, IF('New Cycle 3'!C1824="","", 'New Cycle 3'!C1824),"")))))))))</f>
        <v/>
      </c>
      <c r="S1824" s="32" t="str">
        <f>IF($A$20=1,IF(UDDS!E1824="","",UDDS!E1824),IF($A$20=2,IF('FTP-75'!E1824="","",'FTP-75'!E1824),IF($A$20=3, IF('US06'!E1824="","",'US06'!E1824),IF($A$20=4, IF(NEDC!D1824="","", NEDC!D1824),IF($A$20=5, IF('JPN10-15'!D1824="","",'JPN10-15'!D1824),IF($A$20=6, IF(WLTC!E1824="","", WLTC!E1824),IF($A$20=7, IF('New Cycle 1'!D1824="","", 'New Cycle 1'!D1824),IF($A$20=8, IF('New Cycle 2'!D1824="","", 'New Cycle 2'!D1824),IF($A$20=9, IF('New Cycle 3'!D1824="","", 'New Cycle 3'!D1824),"")))))))))</f>
        <v/>
      </c>
      <c r="T1824" s="32" t="str">
        <f>IF($A$20=1,IF(UDDS!F1824="","",UDDS!F1824),IF($A$20=2,IF('FTP-75'!F1824="","",'FTP-75'!F1824),IF($A$20=3, IF('US06'!F1824="","",'US06'!F1824),IF($A$20=4, IF(NEDC!E1824="","", NEDC!E1824),IF($A$20=5, IF('JPN10-15'!E1824="","",'JPN10-15'!E1824),IF($A$20=6, IF(WLTC!F1824="","", WLTC!F1824),IF($A$20=7, IF('New Cycle 1'!E1824="","", 'New Cycle 1'!E1824),IF($A$20=8, IF('New Cycle 2'!E1824="","", 'New Cycle 2'!E1824),IF($A$20=9, IF('New Cycle 3'!E1824="","", 'New Cycle 3'!E1824),"")))))))))</f>
        <v/>
      </c>
      <c r="U1824" s="32" t="str">
        <f>IF($A$20=1,IF(UDDS!G1824="","",UDDS!G1824),IF($A$20=2,IF('FTP-75'!G1824="","",'FTP-75'!G1824),IF($A$20=3, IF('US06'!G1824="","",'US06'!G1824),IF($A$20=4, IF(NEDC!F1824="","", NEDC!F1824),IF($A$20=5, IF('JPN10-15'!F1824="","",'JPN10-15'!F1824),IF($A$20=6, IF(WLTC!G1824="","", WLTC!G1824),IF($A$20=7, IF('New Cycle 1'!F1824="","", 'New Cycle 1'!F1824),IF($A$20=8, IF('New Cycle 2'!F1824="","", 'New Cycle 2'!F1824),IF($A$20=9, IF('New Cycle 3'!F1824="","", 'New Cycle 3'!F1824),"")))))))))</f>
        <v/>
      </c>
    </row>
    <row r="1825" spans="16:21" x14ac:dyDescent="0.25">
      <c r="P1825" s="8" t="str">
        <f>IF($A$20=1,IF(UDDS!A1825="","",UDDS!A1825),IF($A$20=2,IF('FTP-75'!A1825="","",'FTP-75'!A1825),IF($A$20=3, IF('US06'!A1825="","",'US06'!A1825),IF($A$20=4, IF(NEDC!A1825="","", NEDC!A1825),IF($A$20=5, IF('JPN10-15'!A1825="","",'JPN10-15'!A1825),IF($A$20=6, IF(WLTC!B1825="","", WLTC!B1825),IF($A$20=7, IF('New Cycle 1'!A1825="","", 'New Cycle 1'!A1825),IF($A$20=8, IF('New Cycle 2'!A1825="","", 'New Cycle 3'!A1825),IF($A$20=9, IF('New Cycle 3'!A1825="","", 'New Cycle 3'!A1825),"")))))))))</f>
        <v/>
      </c>
      <c r="Q1825" s="32" t="str">
        <f>IF($A$20=1,IF(UDDS!C1825="","",UDDS!C1825),IF($A$20=2,IF('FTP-75'!C1825="","",'FTP-75'!C1825),IF($A$20=3, IF('US06'!C1825="","",'US06'!C1825),IF($A$20=4, IF(NEDC!B1825="","", NEDC!B1825),IF($A$20=5, IF('JPN10-15'!B1825="","",'JPN10-15'!B1825),IF($A$20=6, IF(WLTC!C1825="","", WLTC!C1825),IF($A$20=7, IF('New Cycle 1'!B1825="","", 'New Cycle 1'!B1825),IF($A$20=8, IF('New Cycle 2'!B1825="","", 'New Cycle 2'!B1825),IF($A$20=9, IF('New Cycle 3'!B1825="","", 'New Cycle 3'!B1825),"")))))))))</f>
        <v/>
      </c>
      <c r="R1825" s="32" t="str">
        <f>IF($A$20=1,IF(UDDS!D1825="","",UDDS!D1825),IF($A$20=2,IF('FTP-75'!D1825="","",'FTP-75'!D1825),IF($A$20=3, IF('US06'!D1825="","",'US06'!D1825),IF($A$20=4, IF(NEDC!C1825="","", NEDC!C1825),IF($A$20=5, IF('JPN10-15'!C1825="","",'JPN10-15'!C1825),IF($A$20=6, IF(WLTC!D1825="","", WLTC!D1825),IF($A$20=7, IF('New Cycle 1'!C1825="","", 'New Cycle 1'!C1825),IF($A$20=8, IF('New Cycle 2'!C1825="","", 'New Cycle 2'!C1825),IF($A$20=9, IF('New Cycle 3'!C1825="","", 'New Cycle 3'!C1825),"")))))))))</f>
        <v/>
      </c>
      <c r="S1825" s="32" t="str">
        <f>IF($A$20=1,IF(UDDS!E1825="","",UDDS!E1825),IF($A$20=2,IF('FTP-75'!E1825="","",'FTP-75'!E1825),IF($A$20=3, IF('US06'!E1825="","",'US06'!E1825),IF($A$20=4, IF(NEDC!D1825="","", NEDC!D1825),IF($A$20=5, IF('JPN10-15'!D1825="","",'JPN10-15'!D1825),IF($A$20=6, IF(WLTC!E1825="","", WLTC!E1825),IF($A$20=7, IF('New Cycle 1'!D1825="","", 'New Cycle 1'!D1825),IF($A$20=8, IF('New Cycle 2'!D1825="","", 'New Cycle 2'!D1825),IF($A$20=9, IF('New Cycle 3'!D1825="","", 'New Cycle 3'!D1825),"")))))))))</f>
        <v/>
      </c>
      <c r="T1825" s="32" t="str">
        <f>IF($A$20=1,IF(UDDS!F1825="","",UDDS!F1825),IF($A$20=2,IF('FTP-75'!F1825="","",'FTP-75'!F1825),IF($A$20=3, IF('US06'!F1825="","",'US06'!F1825),IF($A$20=4, IF(NEDC!E1825="","", NEDC!E1825),IF($A$20=5, IF('JPN10-15'!E1825="","",'JPN10-15'!E1825),IF($A$20=6, IF(WLTC!F1825="","", WLTC!F1825),IF($A$20=7, IF('New Cycle 1'!E1825="","", 'New Cycle 1'!E1825),IF($A$20=8, IF('New Cycle 2'!E1825="","", 'New Cycle 2'!E1825),IF($A$20=9, IF('New Cycle 3'!E1825="","", 'New Cycle 3'!E1825),"")))))))))</f>
        <v/>
      </c>
      <c r="U1825" s="32" t="str">
        <f>IF($A$20=1,IF(UDDS!G1825="","",UDDS!G1825),IF($A$20=2,IF('FTP-75'!G1825="","",'FTP-75'!G1825),IF($A$20=3, IF('US06'!G1825="","",'US06'!G1825),IF($A$20=4, IF(NEDC!F1825="","", NEDC!F1825),IF($A$20=5, IF('JPN10-15'!F1825="","",'JPN10-15'!F1825),IF($A$20=6, IF(WLTC!G1825="","", WLTC!G1825),IF($A$20=7, IF('New Cycle 1'!F1825="","", 'New Cycle 1'!F1825),IF($A$20=8, IF('New Cycle 2'!F1825="","", 'New Cycle 2'!F1825),IF($A$20=9, IF('New Cycle 3'!F1825="","", 'New Cycle 3'!F1825),"")))))))))</f>
        <v/>
      </c>
    </row>
    <row r="1826" spans="16:21" x14ac:dyDescent="0.25">
      <c r="P1826" s="8" t="str">
        <f>IF($A$20=1,IF(UDDS!A1826="","",UDDS!A1826),IF($A$20=2,IF('FTP-75'!A1826="","",'FTP-75'!A1826),IF($A$20=3, IF('US06'!A1826="","",'US06'!A1826),IF($A$20=4, IF(NEDC!A1826="","", NEDC!A1826),IF($A$20=5, IF('JPN10-15'!A1826="","",'JPN10-15'!A1826),IF($A$20=6, IF(WLTC!B1826="","", WLTC!B1826),IF($A$20=7, IF('New Cycle 1'!A1826="","", 'New Cycle 1'!A1826),IF($A$20=8, IF('New Cycle 2'!A1826="","", 'New Cycle 3'!A1826),IF($A$20=9, IF('New Cycle 3'!A1826="","", 'New Cycle 3'!A1826),"")))))))))</f>
        <v/>
      </c>
      <c r="Q1826" s="32" t="str">
        <f>IF($A$20=1,IF(UDDS!C1826="","",UDDS!C1826),IF($A$20=2,IF('FTP-75'!C1826="","",'FTP-75'!C1826),IF($A$20=3, IF('US06'!C1826="","",'US06'!C1826),IF($A$20=4, IF(NEDC!B1826="","", NEDC!B1826),IF($A$20=5, IF('JPN10-15'!B1826="","",'JPN10-15'!B1826),IF($A$20=6, IF(WLTC!C1826="","", WLTC!C1826),IF($A$20=7, IF('New Cycle 1'!B1826="","", 'New Cycle 1'!B1826),IF($A$20=8, IF('New Cycle 2'!B1826="","", 'New Cycle 2'!B1826),IF($A$20=9, IF('New Cycle 3'!B1826="","", 'New Cycle 3'!B1826),"")))))))))</f>
        <v/>
      </c>
      <c r="R1826" s="32" t="str">
        <f>IF($A$20=1,IF(UDDS!D1826="","",UDDS!D1826),IF($A$20=2,IF('FTP-75'!D1826="","",'FTP-75'!D1826),IF($A$20=3, IF('US06'!D1826="","",'US06'!D1826),IF($A$20=4, IF(NEDC!C1826="","", NEDC!C1826),IF($A$20=5, IF('JPN10-15'!C1826="","",'JPN10-15'!C1826),IF($A$20=6, IF(WLTC!D1826="","", WLTC!D1826),IF($A$20=7, IF('New Cycle 1'!C1826="","", 'New Cycle 1'!C1826),IF($A$20=8, IF('New Cycle 2'!C1826="","", 'New Cycle 2'!C1826),IF($A$20=9, IF('New Cycle 3'!C1826="","", 'New Cycle 3'!C1826),"")))))))))</f>
        <v/>
      </c>
      <c r="S1826" s="32" t="str">
        <f>IF($A$20=1,IF(UDDS!E1826="","",UDDS!E1826),IF($A$20=2,IF('FTP-75'!E1826="","",'FTP-75'!E1826),IF($A$20=3, IF('US06'!E1826="","",'US06'!E1826),IF($A$20=4, IF(NEDC!D1826="","", NEDC!D1826),IF($A$20=5, IF('JPN10-15'!D1826="","",'JPN10-15'!D1826),IF($A$20=6, IF(WLTC!E1826="","", WLTC!E1826),IF($A$20=7, IF('New Cycle 1'!D1826="","", 'New Cycle 1'!D1826),IF($A$20=8, IF('New Cycle 2'!D1826="","", 'New Cycle 2'!D1826),IF($A$20=9, IF('New Cycle 3'!D1826="","", 'New Cycle 3'!D1826),"")))))))))</f>
        <v/>
      </c>
      <c r="T1826" s="32" t="str">
        <f>IF($A$20=1,IF(UDDS!F1826="","",UDDS!F1826),IF($A$20=2,IF('FTP-75'!F1826="","",'FTP-75'!F1826),IF($A$20=3, IF('US06'!F1826="","",'US06'!F1826),IF($A$20=4, IF(NEDC!E1826="","", NEDC!E1826),IF($A$20=5, IF('JPN10-15'!E1826="","",'JPN10-15'!E1826),IF($A$20=6, IF(WLTC!F1826="","", WLTC!F1826),IF($A$20=7, IF('New Cycle 1'!E1826="","", 'New Cycle 1'!E1826),IF($A$20=8, IF('New Cycle 2'!E1826="","", 'New Cycle 2'!E1826),IF($A$20=9, IF('New Cycle 3'!E1826="","", 'New Cycle 3'!E1826),"")))))))))</f>
        <v/>
      </c>
      <c r="U1826" s="32" t="str">
        <f>IF($A$20=1,IF(UDDS!G1826="","",UDDS!G1826),IF($A$20=2,IF('FTP-75'!G1826="","",'FTP-75'!G1826),IF($A$20=3, IF('US06'!G1826="","",'US06'!G1826),IF($A$20=4, IF(NEDC!F1826="","", NEDC!F1826),IF($A$20=5, IF('JPN10-15'!F1826="","",'JPN10-15'!F1826),IF($A$20=6, IF(WLTC!G1826="","", WLTC!G1826),IF($A$20=7, IF('New Cycle 1'!F1826="","", 'New Cycle 1'!F1826),IF($A$20=8, IF('New Cycle 2'!F1826="","", 'New Cycle 2'!F1826),IF($A$20=9, IF('New Cycle 3'!F1826="","", 'New Cycle 3'!F1826),"")))))))))</f>
        <v/>
      </c>
    </row>
    <row r="1827" spans="16:21" x14ac:dyDescent="0.25">
      <c r="P1827" s="8" t="str">
        <f>IF($A$20=1,IF(UDDS!A1827="","",UDDS!A1827),IF($A$20=2,IF('FTP-75'!A1827="","",'FTP-75'!A1827),IF($A$20=3, IF('US06'!A1827="","",'US06'!A1827),IF($A$20=4, IF(NEDC!A1827="","", NEDC!A1827),IF($A$20=5, IF('JPN10-15'!A1827="","",'JPN10-15'!A1827),IF($A$20=6, IF(WLTC!B1827="","", WLTC!B1827),IF($A$20=7, IF('New Cycle 1'!A1827="","", 'New Cycle 1'!A1827),IF($A$20=8, IF('New Cycle 2'!A1827="","", 'New Cycle 3'!A1827),IF($A$20=9, IF('New Cycle 3'!A1827="","", 'New Cycle 3'!A1827),"")))))))))</f>
        <v/>
      </c>
      <c r="Q1827" s="32" t="str">
        <f>IF($A$20=1,IF(UDDS!C1827="","",UDDS!C1827),IF($A$20=2,IF('FTP-75'!C1827="","",'FTP-75'!C1827),IF($A$20=3, IF('US06'!C1827="","",'US06'!C1827),IF($A$20=4, IF(NEDC!B1827="","", NEDC!B1827),IF($A$20=5, IF('JPN10-15'!B1827="","",'JPN10-15'!B1827),IF($A$20=6, IF(WLTC!C1827="","", WLTC!C1827),IF($A$20=7, IF('New Cycle 1'!B1827="","", 'New Cycle 1'!B1827),IF($A$20=8, IF('New Cycle 2'!B1827="","", 'New Cycle 2'!B1827),IF($A$20=9, IF('New Cycle 3'!B1827="","", 'New Cycle 3'!B1827),"")))))))))</f>
        <v/>
      </c>
      <c r="R1827" s="32" t="str">
        <f>IF($A$20=1,IF(UDDS!D1827="","",UDDS!D1827),IF($A$20=2,IF('FTP-75'!D1827="","",'FTP-75'!D1827),IF($A$20=3, IF('US06'!D1827="","",'US06'!D1827),IF($A$20=4, IF(NEDC!C1827="","", NEDC!C1827),IF($A$20=5, IF('JPN10-15'!C1827="","",'JPN10-15'!C1827),IF($A$20=6, IF(WLTC!D1827="","", WLTC!D1827),IF($A$20=7, IF('New Cycle 1'!C1827="","", 'New Cycle 1'!C1827),IF($A$20=8, IF('New Cycle 2'!C1827="","", 'New Cycle 2'!C1827),IF($A$20=9, IF('New Cycle 3'!C1827="","", 'New Cycle 3'!C1827),"")))))))))</f>
        <v/>
      </c>
      <c r="S1827" s="32" t="str">
        <f>IF($A$20=1,IF(UDDS!E1827="","",UDDS!E1827),IF($A$20=2,IF('FTP-75'!E1827="","",'FTP-75'!E1827),IF($A$20=3, IF('US06'!E1827="","",'US06'!E1827),IF($A$20=4, IF(NEDC!D1827="","", NEDC!D1827),IF($A$20=5, IF('JPN10-15'!D1827="","",'JPN10-15'!D1827),IF($A$20=6, IF(WLTC!E1827="","", WLTC!E1827),IF($A$20=7, IF('New Cycle 1'!D1827="","", 'New Cycle 1'!D1827),IF($A$20=8, IF('New Cycle 2'!D1827="","", 'New Cycle 2'!D1827),IF($A$20=9, IF('New Cycle 3'!D1827="","", 'New Cycle 3'!D1827),"")))))))))</f>
        <v/>
      </c>
      <c r="T1827" s="32" t="str">
        <f>IF($A$20=1,IF(UDDS!F1827="","",UDDS!F1827),IF($A$20=2,IF('FTP-75'!F1827="","",'FTP-75'!F1827),IF($A$20=3, IF('US06'!F1827="","",'US06'!F1827),IF($A$20=4, IF(NEDC!E1827="","", NEDC!E1827),IF($A$20=5, IF('JPN10-15'!E1827="","",'JPN10-15'!E1827),IF($A$20=6, IF(WLTC!F1827="","", WLTC!F1827),IF($A$20=7, IF('New Cycle 1'!E1827="","", 'New Cycle 1'!E1827),IF($A$20=8, IF('New Cycle 2'!E1827="","", 'New Cycle 2'!E1827),IF($A$20=9, IF('New Cycle 3'!E1827="","", 'New Cycle 3'!E1827),"")))))))))</f>
        <v/>
      </c>
      <c r="U1827" s="32" t="str">
        <f>IF($A$20=1,IF(UDDS!G1827="","",UDDS!G1827),IF($A$20=2,IF('FTP-75'!G1827="","",'FTP-75'!G1827),IF($A$20=3, IF('US06'!G1827="","",'US06'!G1827),IF($A$20=4, IF(NEDC!F1827="","", NEDC!F1827),IF($A$20=5, IF('JPN10-15'!F1827="","",'JPN10-15'!F1827),IF($A$20=6, IF(WLTC!G1827="","", WLTC!G1827),IF($A$20=7, IF('New Cycle 1'!F1827="","", 'New Cycle 1'!F1827),IF($A$20=8, IF('New Cycle 2'!F1827="","", 'New Cycle 2'!F1827),IF($A$20=9, IF('New Cycle 3'!F1827="","", 'New Cycle 3'!F1827),"")))))))))</f>
        <v/>
      </c>
    </row>
    <row r="1828" spans="16:21" x14ac:dyDescent="0.25">
      <c r="P1828" s="8" t="str">
        <f>IF($A$20=1,IF(UDDS!A1828="","",UDDS!A1828),IF($A$20=2,IF('FTP-75'!A1828="","",'FTP-75'!A1828),IF($A$20=3, IF('US06'!A1828="","",'US06'!A1828),IF($A$20=4, IF(NEDC!A1828="","", NEDC!A1828),IF($A$20=5, IF('JPN10-15'!A1828="","",'JPN10-15'!A1828),IF($A$20=6, IF(WLTC!B1828="","", WLTC!B1828),IF($A$20=7, IF('New Cycle 1'!A1828="","", 'New Cycle 1'!A1828),IF($A$20=8, IF('New Cycle 2'!A1828="","", 'New Cycle 3'!A1828),IF($A$20=9, IF('New Cycle 3'!A1828="","", 'New Cycle 3'!A1828),"")))))))))</f>
        <v/>
      </c>
      <c r="Q1828" s="32" t="str">
        <f>IF($A$20=1,IF(UDDS!C1828="","",UDDS!C1828),IF($A$20=2,IF('FTP-75'!C1828="","",'FTP-75'!C1828),IF($A$20=3, IF('US06'!C1828="","",'US06'!C1828),IF($A$20=4, IF(NEDC!B1828="","", NEDC!B1828),IF($A$20=5, IF('JPN10-15'!B1828="","",'JPN10-15'!B1828),IF($A$20=6, IF(WLTC!C1828="","", WLTC!C1828),IF($A$20=7, IF('New Cycle 1'!B1828="","", 'New Cycle 1'!B1828),IF($A$20=8, IF('New Cycle 2'!B1828="","", 'New Cycle 2'!B1828),IF($A$20=9, IF('New Cycle 3'!B1828="","", 'New Cycle 3'!B1828),"")))))))))</f>
        <v/>
      </c>
      <c r="R1828" s="32" t="str">
        <f>IF($A$20=1,IF(UDDS!D1828="","",UDDS!D1828),IF($A$20=2,IF('FTP-75'!D1828="","",'FTP-75'!D1828),IF($A$20=3, IF('US06'!D1828="","",'US06'!D1828),IF($A$20=4, IF(NEDC!C1828="","", NEDC!C1828),IF($A$20=5, IF('JPN10-15'!C1828="","",'JPN10-15'!C1828),IF($A$20=6, IF(WLTC!D1828="","", WLTC!D1828),IF($A$20=7, IF('New Cycle 1'!C1828="","", 'New Cycle 1'!C1828),IF($A$20=8, IF('New Cycle 2'!C1828="","", 'New Cycle 2'!C1828),IF($A$20=9, IF('New Cycle 3'!C1828="","", 'New Cycle 3'!C1828),"")))))))))</f>
        <v/>
      </c>
      <c r="S1828" s="32" t="str">
        <f>IF($A$20=1,IF(UDDS!E1828="","",UDDS!E1828),IF($A$20=2,IF('FTP-75'!E1828="","",'FTP-75'!E1828),IF($A$20=3, IF('US06'!E1828="","",'US06'!E1828),IF($A$20=4, IF(NEDC!D1828="","", NEDC!D1828),IF($A$20=5, IF('JPN10-15'!D1828="","",'JPN10-15'!D1828),IF($A$20=6, IF(WLTC!E1828="","", WLTC!E1828),IF($A$20=7, IF('New Cycle 1'!D1828="","", 'New Cycle 1'!D1828),IF($A$20=8, IF('New Cycle 2'!D1828="","", 'New Cycle 2'!D1828),IF($A$20=9, IF('New Cycle 3'!D1828="","", 'New Cycle 3'!D1828),"")))))))))</f>
        <v/>
      </c>
      <c r="T1828" s="32" t="str">
        <f>IF($A$20=1,IF(UDDS!F1828="","",UDDS!F1828),IF($A$20=2,IF('FTP-75'!F1828="","",'FTP-75'!F1828),IF($A$20=3, IF('US06'!F1828="","",'US06'!F1828),IF($A$20=4, IF(NEDC!E1828="","", NEDC!E1828),IF($A$20=5, IF('JPN10-15'!E1828="","",'JPN10-15'!E1828),IF($A$20=6, IF(WLTC!F1828="","", WLTC!F1828),IF($A$20=7, IF('New Cycle 1'!E1828="","", 'New Cycle 1'!E1828),IF($A$20=8, IF('New Cycle 2'!E1828="","", 'New Cycle 2'!E1828),IF($A$20=9, IF('New Cycle 3'!E1828="","", 'New Cycle 3'!E1828),"")))))))))</f>
        <v/>
      </c>
      <c r="U1828" s="32" t="str">
        <f>IF($A$20=1,IF(UDDS!G1828="","",UDDS!G1828),IF($A$20=2,IF('FTP-75'!G1828="","",'FTP-75'!G1828),IF($A$20=3, IF('US06'!G1828="","",'US06'!G1828),IF($A$20=4, IF(NEDC!F1828="","", NEDC!F1828),IF($A$20=5, IF('JPN10-15'!F1828="","",'JPN10-15'!F1828),IF($A$20=6, IF(WLTC!G1828="","", WLTC!G1828),IF($A$20=7, IF('New Cycle 1'!F1828="","", 'New Cycle 1'!F1828),IF($A$20=8, IF('New Cycle 2'!F1828="","", 'New Cycle 2'!F1828),IF($A$20=9, IF('New Cycle 3'!F1828="","", 'New Cycle 3'!F1828),"")))))))))</f>
        <v/>
      </c>
    </row>
    <row r="1829" spans="16:21" x14ac:dyDescent="0.25">
      <c r="P1829" s="8" t="str">
        <f>IF($A$20=1,IF(UDDS!A1829="","",UDDS!A1829),IF($A$20=2,IF('FTP-75'!A1829="","",'FTP-75'!A1829),IF($A$20=3, IF('US06'!A1829="","",'US06'!A1829),IF($A$20=4, IF(NEDC!A1829="","", NEDC!A1829),IF($A$20=5, IF('JPN10-15'!A1829="","",'JPN10-15'!A1829),IF($A$20=6, IF(WLTC!B1829="","", WLTC!B1829),IF($A$20=7, IF('New Cycle 1'!A1829="","", 'New Cycle 1'!A1829),IF($A$20=8, IF('New Cycle 2'!A1829="","", 'New Cycle 3'!A1829),IF($A$20=9, IF('New Cycle 3'!A1829="","", 'New Cycle 3'!A1829),"")))))))))</f>
        <v/>
      </c>
      <c r="Q1829" s="32" t="str">
        <f>IF($A$20=1,IF(UDDS!C1829="","",UDDS!C1829),IF($A$20=2,IF('FTP-75'!C1829="","",'FTP-75'!C1829),IF($A$20=3, IF('US06'!C1829="","",'US06'!C1829),IF($A$20=4, IF(NEDC!B1829="","", NEDC!B1829),IF($A$20=5, IF('JPN10-15'!B1829="","",'JPN10-15'!B1829),IF($A$20=6, IF(WLTC!C1829="","", WLTC!C1829),IF($A$20=7, IF('New Cycle 1'!B1829="","", 'New Cycle 1'!B1829),IF($A$20=8, IF('New Cycle 2'!B1829="","", 'New Cycle 2'!B1829),IF($A$20=9, IF('New Cycle 3'!B1829="","", 'New Cycle 3'!B1829),"")))))))))</f>
        <v/>
      </c>
      <c r="R1829" s="32" t="str">
        <f>IF($A$20=1,IF(UDDS!D1829="","",UDDS!D1829),IF($A$20=2,IF('FTP-75'!D1829="","",'FTP-75'!D1829),IF($A$20=3, IF('US06'!D1829="","",'US06'!D1829),IF($A$20=4, IF(NEDC!C1829="","", NEDC!C1829),IF($A$20=5, IF('JPN10-15'!C1829="","",'JPN10-15'!C1829),IF($A$20=6, IF(WLTC!D1829="","", WLTC!D1829),IF($A$20=7, IF('New Cycle 1'!C1829="","", 'New Cycle 1'!C1829),IF($A$20=8, IF('New Cycle 2'!C1829="","", 'New Cycle 2'!C1829),IF($A$20=9, IF('New Cycle 3'!C1829="","", 'New Cycle 3'!C1829),"")))))))))</f>
        <v/>
      </c>
      <c r="S1829" s="32" t="str">
        <f>IF($A$20=1,IF(UDDS!E1829="","",UDDS!E1829),IF($A$20=2,IF('FTP-75'!E1829="","",'FTP-75'!E1829),IF($A$20=3, IF('US06'!E1829="","",'US06'!E1829),IF($A$20=4, IF(NEDC!D1829="","", NEDC!D1829),IF($A$20=5, IF('JPN10-15'!D1829="","",'JPN10-15'!D1829),IF($A$20=6, IF(WLTC!E1829="","", WLTC!E1829),IF($A$20=7, IF('New Cycle 1'!D1829="","", 'New Cycle 1'!D1829),IF($A$20=8, IF('New Cycle 2'!D1829="","", 'New Cycle 2'!D1829),IF($A$20=9, IF('New Cycle 3'!D1829="","", 'New Cycle 3'!D1829),"")))))))))</f>
        <v/>
      </c>
      <c r="T1829" s="32" t="str">
        <f>IF($A$20=1,IF(UDDS!F1829="","",UDDS!F1829),IF($A$20=2,IF('FTP-75'!F1829="","",'FTP-75'!F1829),IF($A$20=3, IF('US06'!F1829="","",'US06'!F1829),IF($A$20=4, IF(NEDC!E1829="","", NEDC!E1829),IF($A$20=5, IF('JPN10-15'!E1829="","",'JPN10-15'!E1829),IF($A$20=6, IF(WLTC!F1829="","", WLTC!F1829),IF($A$20=7, IF('New Cycle 1'!E1829="","", 'New Cycle 1'!E1829),IF($A$20=8, IF('New Cycle 2'!E1829="","", 'New Cycle 2'!E1829),IF($A$20=9, IF('New Cycle 3'!E1829="","", 'New Cycle 3'!E1829),"")))))))))</f>
        <v/>
      </c>
      <c r="U1829" s="32" t="str">
        <f>IF($A$20=1,IF(UDDS!G1829="","",UDDS!G1829),IF($A$20=2,IF('FTP-75'!G1829="","",'FTP-75'!G1829),IF($A$20=3, IF('US06'!G1829="","",'US06'!G1829),IF($A$20=4, IF(NEDC!F1829="","", NEDC!F1829),IF($A$20=5, IF('JPN10-15'!F1829="","",'JPN10-15'!F1829),IF($A$20=6, IF(WLTC!G1829="","", WLTC!G1829),IF($A$20=7, IF('New Cycle 1'!F1829="","", 'New Cycle 1'!F1829),IF($A$20=8, IF('New Cycle 2'!F1829="","", 'New Cycle 2'!F1829),IF($A$20=9, IF('New Cycle 3'!F1829="","", 'New Cycle 3'!F1829),"")))))))))</f>
        <v/>
      </c>
    </row>
    <row r="1830" spans="16:21" x14ac:dyDescent="0.25">
      <c r="P1830" s="8" t="str">
        <f>IF($A$20=1,IF(UDDS!A1830="","",UDDS!A1830),IF($A$20=2,IF('FTP-75'!A1830="","",'FTP-75'!A1830),IF($A$20=3, IF('US06'!A1830="","",'US06'!A1830),IF($A$20=4, IF(NEDC!A1830="","", NEDC!A1830),IF($A$20=5, IF('JPN10-15'!A1830="","",'JPN10-15'!A1830),IF($A$20=6, IF(WLTC!B1830="","", WLTC!B1830),IF($A$20=7, IF('New Cycle 1'!A1830="","", 'New Cycle 1'!A1830),IF($A$20=8, IF('New Cycle 2'!A1830="","", 'New Cycle 3'!A1830),IF($A$20=9, IF('New Cycle 3'!A1830="","", 'New Cycle 3'!A1830),"")))))))))</f>
        <v/>
      </c>
      <c r="Q1830" s="32" t="str">
        <f>IF($A$20=1,IF(UDDS!C1830="","",UDDS!C1830),IF($A$20=2,IF('FTP-75'!C1830="","",'FTP-75'!C1830),IF($A$20=3, IF('US06'!C1830="","",'US06'!C1830),IF($A$20=4, IF(NEDC!B1830="","", NEDC!B1830),IF($A$20=5, IF('JPN10-15'!B1830="","",'JPN10-15'!B1830),IF($A$20=6, IF(WLTC!C1830="","", WLTC!C1830),IF($A$20=7, IF('New Cycle 1'!B1830="","", 'New Cycle 1'!B1830),IF($A$20=8, IF('New Cycle 2'!B1830="","", 'New Cycle 2'!B1830),IF($A$20=9, IF('New Cycle 3'!B1830="","", 'New Cycle 3'!B1830),"")))))))))</f>
        <v/>
      </c>
      <c r="R1830" s="32" t="str">
        <f>IF($A$20=1,IF(UDDS!D1830="","",UDDS!D1830),IF($A$20=2,IF('FTP-75'!D1830="","",'FTP-75'!D1830),IF($A$20=3, IF('US06'!D1830="","",'US06'!D1830),IF($A$20=4, IF(NEDC!C1830="","", NEDC!C1830),IF($A$20=5, IF('JPN10-15'!C1830="","",'JPN10-15'!C1830),IF($A$20=6, IF(WLTC!D1830="","", WLTC!D1830),IF($A$20=7, IF('New Cycle 1'!C1830="","", 'New Cycle 1'!C1830),IF($A$20=8, IF('New Cycle 2'!C1830="","", 'New Cycle 2'!C1830),IF($A$20=9, IF('New Cycle 3'!C1830="","", 'New Cycle 3'!C1830),"")))))))))</f>
        <v/>
      </c>
      <c r="S1830" s="32" t="str">
        <f>IF($A$20=1,IF(UDDS!E1830="","",UDDS!E1830),IF($A$20=2,IF('FTP-75'!E1830="","",'FTP-75'!E1830),IF($A$20=3, IF('US06'!E1830="","",'US06'!E1830),IF($A$20=4, IF(NEDC!D1830="","", NEDC!D1830),IF($A$20=5, IF('JPN10-15'!D1830="","",'JPN10-15'!D1830),IF($A$20=6, IF(WLTC!E1830="","", WLTC!E1830),IF($A$20=7, IF('New Cycle 1'!D1830="","", 'New Cycle 1'!D1830),IF($A$20=8, IF('New Cycle 2'!D1830="","", 'New Cycle 2'!D1830),IF($A$20=9, IF('New Cycle 3'!D1830="","", 'New Cycle 3'!D1830),"")))))))))</f>
        <v/>
      </c>
      <c r="T1830" s="32" t="str">
        <f>IF($A$20=1,IF(UDDS!F1830="","",UDDS!F1830),IF($A$20=2,IF('FTP-75'!F1830="","",'FTP-75'!F1830),IF($A$20=3, IF('US06'!F1830="","",'US06'!F1830),IF($A$20=4, IF(NEDC!E1830="","", NEDC!E1830),IF($A$20=5, IF('JPN10-15'!E1830="","",'JPN10-15'!E1830),IF($A$20=6, IF(WLTC!F1830="","", WLTC!F1830),IF($A$20=7, IF('New Cycle 1'!E1830="","", 'New Cycle 1'!E1830),IF($A$20=8, IF('New Cycle 2'!E1830="","", 'New Cycle 2'!E1830),IF($A$20=9, IF('New Cycle 3'!E1830="","", 'New Cycle 3'!E1830),"")))))))))</f>
        <v/>
      </c>
      <c r="U1830" s="32" t="str">
        <f>IF($A$20=1,IF(UDDS!G1830="","",UDDS!G1830),IF($A$20=2,IF('FTP-75'!G1830="","",'FTP-75'!G1830),IF($A$20=3, IF('US06'!G1830="","",'US06'!G1830),IF($A$20=4, IF(NEDC!F1830="","", NEDC!F1830),IF($A$20=5, IF('JPN10-15'!F1830="","",'JPN10-15'!F1830),IF($A$20=6, IF(WLTC!G1830="","", WLTC!G1830),IF($A$20=7, IF('New Cycle 1'!F1830="","", 'New Cycle 1'!F1830),IF($A$20=8, IF('New Cycle 2'!F1830="","", 'New Cycle 2'!F1830),IF($A$20=9, IF('New Cycle 3'!F1830="","", 'New Cycle 3'!F1830),"")))))))))</f>
        <v/>
      </c>
    </row>
    <row r="1831" spans="16:21" x14ac:dyDescent="0.25">
      <c r="P1831" s="8" t="str">
        <f>IF($A$20=1,IF(UDDS!A1831="","",UDDS!A1831),IF($A$20=2,IF('FTP-75'!A1831="","",'FTP-75'!A1831),IF($A$20=3, IF('US06'!A1831="","",'US06'!A1831),IF($A$20=4, IF(NEDC!A1831="","", NEDC!A1831),IF($A$20=5, IF('JPN10-15'!A1831="","",'JPN10-15'!A1831),IF($A$20=6, IF(WLTC!B1831="","", WLTC!B1831),IF($A$20=7, IF('New Cycle 1'!A1831="","", 'New Cycle 1'!A1831),IF($A$20=8, IF('New Cycle 2'!A1831="","", 'New Cycle 3'!A1831),IF($A$20=9, IF('New Cycle 3'!A1831="","", 'New Cycle 3'!A1831),"")))))))))</f>
        <v/>
      </c>
      <c r="Q1831" s="32" t="str">
        <f>IF($A$20=1,IF(UDDS!C1831="","",UDDS!C1831),IF($A$20=2,IF('FTP-75'!C1831="","",'FTP-75'!C1831),IF($A$20=3, IF('US06'!C1831="","",'US06'!C1831),IF($A$20=4, IF(NEDC!B1831="","", NEDC!B1831),IF($A$20=5, IF('JPN10-15'!B1831="","",'JPN10-15'!B1831),IF($A$20=6, IF(WLTC!C1831="","", WLTC!C1831),IF($A$20=7, IF('New Cycle 1'!B1831="","", 'New Cycle 1'!B1831),IF($A$20=8, IF('New Cycle 2'!B1831="","", 'New Cycle 2'!B1831),IF($A$20=9, IF('New Cycle 3'!B1831="","", 'New Cycle 3'!B1831),"")))))))))</f>
        <v/>
      </c>
      <c r="R1831" s="32" t="str">
        <f>IF($A$20=1,IF(UDDS!D1831="","",UDDS!D1831),IF($A$20=2,IF('FTP-75'!D1831="","",'FTP-75'!D1831),IF($A$20=3, IF('US06'!D1831="","",'US06'!D1831),IF($A$20=4, IF(NEDC!C1831="","", NEDC!C1831),IF($A$20=5, IF('JPN10-15'!C1831="","",'JPN10-15'!C1831),IF($A$20=6, IF(WLTC!D1831="","", WLTC!D1831),IF($A$20=7, IF('New Cycle 1'!C1831="","", 'New Cycle 1'!C1831),IF($A$20=8, IF('New Cycle 2'!C1831="","", 'New Cycle 2'!C1831),IF($A$20=9, IF('New Cycle 3'!C1831="","", 'New Cycle 3'!C1831),"")))))))))</f>
        <v/>
      </c>
      <c r="S1831" s="32" t="str">
        <f>IF($A$20=1,IF(UDDS!E1831="","",UDDS!E1831),IF($A$20=2,IF('FTP-75'!E1831="","",'FTP-75'!E1831),IF($A$20=3, IF('US06'!E1831="","",'US06'!E1831),IF($A$20=4, IF(NEDC!D1831="","", NEDC!D1831),IF($A$20=5, IF('JPN10-15'!D1831="","",'JPN10-15'!D1831),IF($A$20=6, IF(WLTC!E1831="","", WLTC!E1831),IF($A$20=7, IF('New Cycle 1'!D1831="","", 'New Cycle 1'!D1831),IF($A$20=8, IF('New Cycle 2'!D1831="","", 'New Cycle 2'!D1831),IF($A$20=9, IF('New Cycle 3'!D1831="","", 'New Cycle 3'!D1831),"")))))))))</f>
        <v/>
      </c>
      <c r="T1831" s="32" t="str">
        <f>IF($A$20=1,IF(UDDS!F1831="","",UDDS!F1831),IF($A$20=2,IF('FTP-75'!F1831="","",'FTP-75'!F1831),IF($A$20=3, IF('US06'!F1831="","",'US06'!F1831),IF($A$20=4, IF(NEDC!E1831="","", NEDC!E1831),IF($A$20=5, IF('JPN10-15'!E1831="","",'JPN10-15'!E1831),IF($A$20=6, IF(WLTC!F1831="","", WLTC!F1831),IF($A$20=7, IF('New Cycle 1'!E1831="","", 'New Cycle 1'!E1831),IF($A$20=8, IF('New Cycle 2'!E1831="","", 'New Cycle 2'!E1831),IF($A$20=9, IF('New Cycle 3'!E1831="","", 'New Cycle 3'!E1831),"")))))))))</f>
        <v/>
      </c>
      <c r="U1831" s="32" t="str">
        <f>IF($A$20=1,IF(UDDS!G1831="","",UDDS!G1831),IF($A$20=2,IF('FTP-75'!G1831="","",'FTP-75'!G1831),IF($A$20=3, IF('US06'!G1831="","",'US06'!G1831),IF($A$20=4, IF(NEDC!F1831="","", NEDC!F1831),IF($A$20=5, IF('JPN10-15'!F1831="","",'JPN10-15'!F1831),IF($A$20=6, IF(WLTC!G1831="","", WLTC!G1831),IF($A$20=7, IF('New Cycle 1'!F1831="","", 'New Cycle 1'!F1831),IF($A$20=8, IF('New Cycle 2'!F1831="","", 'New Cycle 2'!F1831),IF($A$20=9, IF('New Cycle 3'!F1831="","", 'New Cycle 3'!F1831),"")))))))))</f>
        <v/>
      </c>
    </row>
    <row r="1832" spans="16:21" x14ac:dyDescent="0.25">
      <c r="P1832" s="8" t="str">
        <f>IF($A$20=1,IF(UDDS!A1832="","",UDDS!A1832),IF($A$20=2,IF('FTP-75'!A1832="","",'FTP-75'!A1832),IF($A$20=3, IF('US06'!A1832="","",'US06'!A1832),IF($A$20=4, IF(NEDC!A1832="","", NEDC!A1832),IF($A$20=5, IF('JPN10-15'!A1832="","",'JPN10-15'!A1832),IF($A$20=6, IF(WLTC!B1832="","", WLTC!B1832),IF($A$20=7, IF('New Cycle 1'!A1832="","", 'New Cycle 1'!A1832),IF($A$20=8, IF('New Cycle 2'!A1832="","", 'New Cycle 3'!A1832),IF($A$20=9, IF('New Cycle 3'!A1832="","", 'New Cycle 3'!A1832),"")))))))))</f>
        <v/>
      </c>
      <c r="Q1832" s="32" t="str">
        <f>IF($A$20=1,IF(UDDS!C1832="","",UDDS!C1832),IF($A$20=2,IF('FTP-75'!C1832="","",'FTP-75'!C1832),IF($A$20=3, IF('US06'!C1832="","",'US06'!C1832),IF($A$20=4, IF(NEDC!B1832="","", NEDC!B1832),IF($A$20=5, IF('JPN10-15'!B1832="","",'JPN10-15'!B1832),IF($A$20=6, IF(WLTC!C1832="","", WLTC!C1832),IF($A$20=7, IF('New Cycle 1'!B1832="","", 'New Cycle 1'!B1832),IF($A$20=8, IF('New Cycle 2'!B1832="","", 'New Cycle 2'!B1832),IF($A$20=9, IF('New Cycle 3'!B1832="","", 'New Cycle 3'!B1832),"")))))))))</f>
        <v/>
      </c>
      <c r="R1832" s="32" t="str">
        <f>IF($A$20=1,IF(UDDS!D1832="","",UDDS!D1832),IF($A$20=2,IF('FTP-75'!D1832="","",'FTP-75'!D1832),IF($A$20=3, IF('US06'!D1832="","",'US06'!D1832),IF($A$20=4, IF(NEDC!C1832="","", NEDC!C1832),IF($A$20=5, IF('JPN10-15'!C1832="","",'JPN10-15'!C1832),IF($A$20=6, IF(WLTC!D1832="","", WLTC!D1832),IF($A$20=7, IF('New Cycle 1'!C1832="","", 'New Cycle 1'!C1832),IF($A$20=8, IF('New Cycle 2'!C1832="","", 'New Cycle 2'!C1832),IF($A$20=9, IF('New Cycle 3'!C1832="","", 'New Cycle 3'!C1832),"")))))))))</f>
        <v/>
      </c>
      <c r="S1832" s="32" t="str">
        <f>IF($A$20=1,IF(UDDS!E1832="","",UDDS!E1832),IF($A$20=2,IF('FTP-75'!E1832="","",'FTP-75'!E1832),IF($A$20=3, IF('US06'!E1832="","",'US06'!E1832),IF($A$20=4, IF(NEDC!D1832="","", NEDC!D1832),IF($A$20=5, IF('JPN10-15'!D1832="","",'JPN10-15'!D1832),IF($A$20=6, IF(WLTC!E1832="","", WLTC!E1832),IF($A$20=7, IF('New Cycle 1'!D1832="","", 'New Cycle 1'!D1832),IF($A$20=8, IF('New Cycle 2'!D1832="","", 'New Cycle 2'!D1832),IF($A$20=9, IF('New Cycle 3'!D1832="","", 'New Cycle 3'!D1832),"")))))))))</f>
        <v/>
      </c>
      <c r="T1832" s="32" t="str">
        <f>IF($A$20=1,IF(UDDS!F1832="","",UDDS!F1832),IF($A$20=2,IF('FTP-75'!F1832="","",'FTP-75'!F1832),IF($A$20=3, IF('US06'!F1832="","",'US06'!F1832),IF($A$20=4, IF(NEDC!E1832="","", NEDC!E1832),IF($A$20=5, IF('JPN10-15'!E1832="","",'JPN10-15'!E1832),IF($A$20=6, IF(WLTC!F1832="","", WLTC!F1832),IF($A$20=7, IF('New Cycle 1'!E1832="","", 'New Cycle 1'!E1832),IF($A$20=8, IF('New Cycle 2'!E1832="","", 'New Cycle 2'!E1832),IF($A$20=9, IF('New Cycle 3'!E1832="","", 'New Cycle 3'!E1832),"")))))))))</f>
        <v/>
      </c>
      <c r="U1832" s="32" t="str">
        <f>IF($A$20=1,IF(UDDS!G1832="","",UDDS!G1832),IF($A$20=2,IF('FTP-75'!G1832="","",'FTP-75'!G1832),IF($A$20=3, IF('US06'!G1832="","",'US06'!G1832),IF($A$20=4, IF(NEDC!F1832="","", NEDC!F1832),IF($A$20=5, IF('JPN10-15'!F1832="","",'JPN10-15'!F1832),IF($A$20=6, IF(WLTC!G1832="","", WLTC!G1832),IF($A$20=7, IF('New Cycle 1'!F1832="","", 'New Cycle 1'!F1832),IF($A$20=8, IF('New Cycle 2'!F1832="","", 'New Cycle 2'!F1832),IF($A$20=9, IF('New Cycle 3'!F1832="","", 'New Cycle 3'!F1832),"")))))))))</f>
        <v/>
      </c>
    </row>
    <row r="1833" spans="16:21" x14ac:dyDescent="0.25">
      <c r="P1833" s="8" t="str">
        <f>IF($A$20=1,IF(UDDS!A1833="","",UDDS!A1833),IF($A$20=2,IF('FTP-75'!A1833="","",'FTP-75'!A1833),IF($A$20=3, IF('US06'!A1833="","",'US06'!A1833),IF($A$20=4, IF(NEDC!A1833="","", NEDC!A1833),IF($A$20=5, IF('JPN10-15'!A1833="","",'JPN10-15'!A1833),IF($A$20=6, IF(WLTC!B1833="","", WLTC!B1833),IF($A$20=7, IF('New Cycle 1'!A1833="","", 'New Cycle 1'!A1833),IF($A$20=8, IF('New Cycle 2'!A1833="","", 'New Cycle 3'!A1833),IF($A$20=9, IF('New Cycle 3'!A1833="","", 'New Cycle 3'!A1833),"")))))))))</f>
        <v/>
      </c>
      <c r="Q1833" s="32" t="str">
        <f>IF($A$20=1,IF(UDDS!C1833="","",UDDS!C1833),IF($A$20=2,IF('FTP-75'!C1833="","",'FTP-75'!C1833),IF($A$20=3, IF('US06'!C1833="","",'US06'!C1833),IF($A$20=4, IF(NEDC!B1833="","", NEDC!B1833),IF($A$20=5, IF('JPN10-15'!B1833="","",'JPN10-15'!B1833),IF($A$20=6, IF(WLTC!C1833="","", WLTC!C1833),IF($A$20=7, IF('New Cycle 1'!B1833="","", 'New Cycle 1'!B1833),IF($A$20=8, IF('New Cycle 2'!B1833="","", 'New Cycle 2'!B1833),IF($A$20=9, IF('New Cycle 3'!B1833="","", 'New Cycle 3'!B1833),"")))))))))</f>
        <v/>
      </c>
      <c r="R1833" s="32" t="str">
        <f>IF($A$20=1,IF(UDDS!D1833="","",UDDS!D1833),IF($A$20=2,IF('FTP-75'!D1833="","",'FTP-75'!D1833),IF($A$20=3, IF('US06'!D1833="","",'US06'!D1833),IF($A$20=4, IF(NEDC!C1833="","", NEDC!C1833),IF($A$20=5, IF('JPN10-15'!C1833="","",'JPN10-15'!C1833),IF($A$20=6, IF(WLTC!D1833="","", WLTC!D1833),IF($A$20=7, IF('New Cycle 1'!C1833="","", 'New Cycle 1'!C1833),IF($A$20=8, IF('New Cycle 2'!C1833="","", 'New Cycle 2'!C1833),IF($A$20=9, IF('New Cycle 3'!C1833="","", 'New Cycle 3'!C1833),"")))))))))</f>
        <v/>
      </c>
      <c r="S1833" s="32" t="str">
        <f>IF($A$20=1,IF(UDDS!E1833="","",UDDS!E1833),IF($A$20=2,IF('FTP-75'!E1833="","",'FTP-75'!E1833),IF($A$20=3, IF('US06'!E1833="","",'US06'!E1833),IF($A$20=4, IF(NEDC!D1833="","", NEDC!D1833),IF($A$20=5, IF('JPN10-15'!D1833="","",'JPN10-15'!D1833),IF($A$20=6, IF(WLTC!E1833="","", WLTC!E1833),IF($A$20=7, IF('New Cycle 1'!D1833="","", 'New Cycle 1'!D1833),IF($A$20=8, IF('New Cycle 2'!D1833="","", 'New Cycle 2'!D1833),IF($A$20=9, IF('New Cycle 3'!D1833="","", 'New Cycle 3'!D1833),"")))))))))</f>
        <v/>
      </c>
      <c r="T1833" s="32" t="str">
        <f>IF($A$20=1,IF(UDDS!F1833="","",UDDS!F1833),IF($A$20=2,IF('FTP-75'!F1833="","",'FTP-75'!F1833),IF($A$20=3, IF('US06'!F1833="","",'US06'!F1833),IF($A$20=4, IF(NEDC!E1833="","", NEDC!E1833),IF($A$20=5, IF('JPN10-15'!E1833="","",'JPN10-15'!E1833),IF($A$20=6, IF(WLTC!F1833="","", WLTC!F1833),IF($A$20=7, IF('New Cycle 1'!E1833="","", 'New Cycle 1'!E1833),IF($A$20=8, IF('New Cycle 2'!E1833="","", 'New Cycle 2'!E1833),IF($A$20=9, IF('New Cycle 3'!E1833="","", 'New Cycle 3'!E1833),"")))))))))</f>
        <v/>
      </c>
      <c r="U1833" s="32" t="str">
        <f>IF($A$20=1,IF(UDDS!G1833="","",UDDS!G1833),IF($A$20=2,IF('FTP-75'!G1833="","",'FTP-75'!G1833),IF($A$20=3, IF('US06'!G1833="","",'US06'!G1833),IF($A$20=4, IF(NEDC!F1833="","", NEDC!F1833),IF($A$20=5, IF('JPN10-15'!F1833="","",'JPN10-15'!F1833),IF($A$20=6, IF(WLTC!G1833="","", WLTC!G1833),IF($A$20=7, IF('New Cycle 1'!F1833="","", 'New Cycle 1'!F1833),IF($A$20=8, IF('New Cycle 2'!F1833="","", 'New Cycle 2'!F1833),IF($A$20=9, IF('New Cycle 3'!F1833="","", 'New Cycle 3'!F1833),"")))))))))</f>
        <v/>
      </c>
    </row>
    <row r="1834" spans="16:21" x14ac:dyDescent="0.25">
      <c r="P1834" s="8" t="str">
        <f>IF($A$20=1,IF(UDDS!A1834="","",UDDS!A1834),IF($A$20=2,IF('FTP-75'!A1834="","",'FTP-75'!A1834),IF($A$20=3, IF('US06'!A1834="","",'US06'!A1834),IF($A$20=4, IF(NEDC!A1834="","", NEDC!A1834),IF($A$20=5, IF('JPN10-15'!A1834="","",'JPN10-15'!A1834),IF($A$20=6, IF(WLTC!B1834="","", WLTC!B1834),IF($A$20=7, IF('New Cycle 1'!A1834="","", 'New Cycle 1'!A1834),IF($A$20=8, IF('New Cycle 2'!A1834="","", 'New Cycle 3'!A1834),IF($A$20=9, IF('New Cycle 3'!A1834="","", 'New Cycle 3'!A1834),"")))))))))</f>
        <v/>
      </c>
      <c r="Q1834" s="32" t="str">
        <f>IF($A$20=1,IF(UDDS!C1834="","",UDDS!C1834),IF($A$20=2,IF('FTP-75'!C1834="","",'FTP-75'!C1834),IF($A$20=3, IF('US06'!C1834="","",'US06'!C1834),IF($A$20=4, IF(NEDC!B1834="","", NEDC!B1834),IF($A$20=5, IF('JPN10-15'!B1834="","",'JPN10-15'!B1834),IF($A$20=6, IF(WLTC!C1834="","", WLTC!C1834),IF($A$20=7, IF('New Cycle 1'!B1834="","", 'New Cycle 1'!B1834),IF($A$20=8, IF('New Cycle 2'!B1834="","", 'New Cycle 2'!B1834),IF($A$20=9, IF('New Cycle 3'!B1834="","", 'New Cycle 3'!B1834),"")))))))))</f>
        <v/>
      </c>
      <c r="R1834" s="32" t="str">
        <f>IF($A$20=1,IF(UDDS!D1834="","",UDDS!D1834),IF($A$20=2,IF('FTP-75'!D1834="","",'FTP-75'!D1834),IF($A$20=3, IF('US06'!D1834="","",'US06'!D1834),IF($A$20=4, IF(NEDC!C1834="","", NEDC!C1834),IF($A$20=5, IF('JPN10-15'!C1834="","",'JPN10-15'!C1834),IF($A$20=6, IF(WLTC!D1834="","", WLTC!D1834),IF($A$20=7, IF('New Cycle 1'!C1834="","", 'New Cycle 1'!C1834),IF($A$20=8, IF('New Cycle 2'!C1834="","", 'New Cycle 2'!C1834),IF($A$20=9, IF('New Cycle 3'!C1834="","", 'New Cycle 3'!C1834),"")))))))))</f>
        <v/>
      </c>
      <c r="S1834" s="32" t="str">
        <f>IF($A$20=1,IF(UDDS!E1834="","",UDDS!E1834),IF($A$20=2,IF('FTP-75'!E1834="","",'FTP-75'!E1834),IF($A$20=3, IF('US06'!E1834="","",'US06'!E1834),IF($A$20=4, IF(NEDC!D1834="","", NEDC!D1834),IF($A$20=5, IF('JPN10-15'!D1834="","",'JPN10-15'!D1834),IF($A$20=6, IF(WLTC!E1834="","", WLTC!E1834),IF($A$20=7, IF('New Cycle 1'!D1834="","", 'New Cycle 1'!D1834),IF($A$20=8, IF('New Cycle 2'!D1834="","", 'New Cycle 2'!D1834),IF($A$20=9, IF('New Cycle 3'!D1834="","", 'New Cycle 3'!D1834),"")))))))))</f>
        <v/>
      </c>
      <c r="T1834" s="32" t="str">
        <f>IF($A$20=1,IF(UDDS!F1834="","",UDDS!F1834),IF($A$20=2,IF('FTP-75'!F1834="","",'FTP-75'!F1834),IF($A$20=3, IF('US06'!F1834="","",'US06'!F1834),IF($A$20=4, IF(NEDC!E1834="","", NEDC!E1834),IF($A$20=5, IF('JPN10-15'!E1834="","",'JPN10-15'!E1834),IF($A$20=6, IF(WLTC!F1834="","", WLTC!F1834),IF($A$20=7, IF('New Cycle 1'!E1834="","", 'New Cycle 1'!E1834),IF($A$20=8, IF('New Cycle 2'!E1834="","", 'New Cycle 2'!E1834),IF($A$20=9, IF('New Cycle 3'!E1834="","", 'New Cycle 3'!E1834),"")))))))))</f>
        <v/>
      </c>
      <c r="U1834" s="32" t="str">
        <f>IF($A$20=1,IF(UDDS!G1834="","",UDDS!G1834),IF($A$20=2,IF('FTP-75'!G1834="","",'FTP-75'!G1834),IF($A$20=3, IF('US06'!G1834="","",'US06'!G1834),IF($A$20=4, IF(NEDC!F1834="","", NEDC!F1834),IF($A$20=5, IF('JPN10-15'!F1834="","",'JPN10-15'!F1834),IF($A$20=6, IF(WLTC!G1834="","", WLTC!G1834),IF($A$20=7, IF('New Cycle 1'!F1834="","", 'New Cycle 1'!F1834),IF($A$20=8, IF('New Cycle 2'!F1834="","", 'New Cycle 2'!F1834),IF($A$20=9, IF('New Cycle 3'!F1834="","", 'New Cycle 3'!F1834),"")))))))))</f>
        <v/>
      </c>
    </row>
    <row r="1835" spans="16:21" x14ac:dyDescent="0.25">
      <c r="P1835" s="8" t="str">
        <f>IF($A$20=1,IF(UDDS!A1835="","",UDDS!A1835),IF($A$20=2,IF('FTP-75'!A1835="","",'FTP-75'!A1835),IF($A$20=3, IF('US06'!A1835="","",'US06'!A1835),IF($A$20=4, IF(NEDC!A1835="","", NEDC!A1835),IF($A$20=5, IF('JPN10-15'!A1835="","",'JPN10-15'!A1835),IF($A$20=6, IF(WLTC!B1835="","", WLTC!B1835),IF($A$20=7, IF('New Cycle 1'!A1835="","", 'New Cycle 1'!A1835),IF($A$20=8, IF('New Cycle 2'!A1835="","", 'New Cycle 3'!A1835),IF($A$20=9, IF('New Cycle 3'!A1835="","", 'New Cycle 3'!A1835),"")))))))))</f>
        <v/>
      </c>
      <c r="Q1835" s="32" t="str">
        <f>IF($A$20=1,IF(UDDS!C1835="","",UDDS!C1835),IF($A$20=2,IF('FTP-75'!C1835="","",'FTP-75'!C1835),IF($A$20=3, IF('US06'!C1835="","",'US06'!C1835),IF($A$20=4, IF(NEDC!B1835="","", NEDC!B1835),IF($A$20=5, IF('JPN10-15'!B1835="","",'JPN10-15'!B1835),IF($A$20=6, IF(WLTC!C1835="","", WLTC!C1835),IF($A$20=7, IF('New Cycle 1'!B1835="","", 'New Cycle 1'!B1835),IF($A$20=8, IF('New Cycle 2'!B1835="","", 'New Cycle 2'!B1835),IF($A$20=9, IF('New Cycle 3'!B1835="","", 'New Cycle 3'!B1835),"")))))))))</f>
        <v/>
      </c>
      <c r="R1835" s="32" t="str">
        <f>IF($A$20=1,IF(UDDS!D1835="","",UDDS!D1835),IF($A$20=2,IF('FTP-75'!D1835="","",'FTP-75'!D1835),IF($A$20=3, IF('US06'!D1835="","",'US06'!D1835),IF($A$20=4, IF(NEDC!C1835="","", NEDC!C1835),IF($A$20=5, IF('JPN10-15'!C1835="","",'JPN10-15'!C1835),IF($A$20=6, IF(WLTC!D1835="","", WLTC!D1835),IF($A$20=7, IF('New Cycle 1'!C1835="","", 'New Cycle 1'!C1835),IF($A$20=8, IF('New Cycle 2'!C1835="","", 'New Cycle 2'!C1835),IF($A$20=9, IF('New Cycle 3'!C1835="","", 'New Cycle 3'!C1835),"")))))))))</f>
        <v/>
      </c>
      <c r="S1835" s="32" t="str">
        <f>IF($A$20=1,IF(UDDS!E1835="","",UDDS!E1835),IF($A$20=2,IF('FTP-75'!E1835="","",'FTP-75'!E1835),IF($A$20=3, IF('US06'!E1835="","",'US06'!E1835),IF($A$20=4, IF(NEDC!D1835="","", NEDC!D1835),IF($A$20=5, IF('JPN10-15'!D1835="","",'JPN10-15'!D1835),IF($A$20=6, IF(WLTC!E1835="","", WLTC!E1835),IF($A$20=7, IF('New Cycle 1'!D1835="","", 'New Cycle 1'!D1835),IF($A$20=8, IF('New Cycle 2'!D1835="","", 'New Cycle 2'!D1835),IF($A$20=9, IF('New Cycle 3'!D1835="","", 'New Cycle 3'!D1835),"")))))))))</f>
        <v/>
      </c>
      <c r="T1835" s="32" t="str">
        <f>IF($A$20=1,IF(UDDS!F1835="","",UDDS!F1835),IF($A$20=2,IF('FTP-75'!F1835="","",'FTP-75'!F1835),IF($A$20=3, IF('US06'!F1835="","",'US06'!F1835),IF($A$20=4, IF(NEDC!E1835="","", NEDC!E1835),IF($A$20=5, IF('JPN10-15'!E1835="","",'JPN10-15'!E1835),IF($A$20=6, IF(WLTC!F1835="","", WLTC!F1835),IF($A$20=7, IF('New Cycle 1'!E1835="","", 'New Cycle 1'!E1835),IF($A$20=8, IF('New Cycle 2'!E1835="","", 'New Cycle 2'!E1835),IF($A$20=9, IF('New Cycle 3'!E1835="","", 'New Cycle 3'!E1835),"")))))))))</f>
        <v/>
      </c>
      <c r="U1835" s="32" t="str">
        <f>IF($A$20=1,IF(UDDS!G1835="","",UDDS!G1835),IF($A$20=2,IF('FTP-75'!G1835="","",'FTP-75'!G1835),IF($A$20=3, IF('US06'!G1835="","",'US06'!G1835),IF($A$20=4, IF(NEDC!F1835="","", NEDC!F1835),IF($A$20=5, IF('JPN10-15'!F1835="","",'JPN10-15'!F1835),IF($A$20=6, IF(WLTC!G1835="","", WLTC!G1835),IF($A$20=7, IF('New Cycle 1'!F1835="","", 'New Cycle 1'!F1835),IF($A$20=8, IF('New Cycle 2'!F1835="","", 'New Cycle 2'!F1835),IF($A$20=9, IF('New Cycle 3'!F1835="","", 'New Cycle 3'!F1835),"")))))))))</f>
        <v/>
      </c>
    </row>
    <row r="1836" spans="16:21" x14ac:dyDescent="0.25">
      <c r="P1836" s="8" t="str">
        <f>IF($A$20=1,IF(UDDS!A1836="","",UDDS!A1836),IF($A$20=2,IF('FTP-75'!A1836="","",'FTP-75'!A1836),IF($A$20=3, IF('US06'!A1836="","",'US06'!A1836),IF($A$20=4, IF(NEDC!A1836="","", NEDC!A1836),IF($A$20=5, IF('JPN10-15'!A1836="","",'JPN10-15'!A1836),IF($A$20=6, IF(WLTC!B1836="","", WLTC!B1836),IF($A$20=7, IF('New Cycle 1'!A1836="","", 'New Cycle 1'!A1836),IF($A$20=8, IF('New Cycle 2'!A1836="","", 'New Cycle 3'!A1836),IF($A$20=9, IF('New Cycle 3'!A1836="","", 'New Cycle 3'!A1836),"")))))))))</f>
        <v/>
      </c>
      <c r="Q1836" s="32" t="str">
        <f>IF($A$20=1,IF(UDDS!C1836="","",UDDS!C1836),IF($A$20=2,IF('FTP-75'!C1836="","",'FTP-75'!C1836),IF($A$20=3, IF('US06'!C1836="","",'US06'!C1836),IF($A$20=4, IF(NEDC!B1836="","", NEDC!B1836),IF($A$20=5, IF('JPN10-15'!B1836="","",'JPN10-15'!B1836),IF($A$20=6, IF(WLTC!C1836="","", WLTC!C1836),IF($A$20=7, IF('New Cycle 1'!B1836="","", 'New Cycle 1'!B1836),IF($A$20=8, IF('New Cycle 2'!B1836="","", 'New Cycle 2'!B1836),IF($A$20=9, IF('New Cycle 3'!B1836="","", 'New Cycle 3'!B1836),"")))))))))</f>
        <v/>
      </c>
      <c r="R1836" s="32" t="str">
        <f>IF($A$20=1,IF(UDDS!D1836="","",UDDS!D1836),IF($A$20=2,IF('FTP-75'!D1836="","",'FTP-75'!D1836),IF($A$20=3, IF('US06'!D1836="","",'US06'!D1836),IF($A$20=4, IF(NEDC!C1836="","", NEDC!C1836),IF($A$20=5, IF('JPN10-15'!C1836="","",'JPN10-15'!C1836),IF($A$20=6, IF(WLTC!D1836="","", WLTC!D1836),IF($A$20=7, IF('New Cycle 1'!C1836="","", 'New Cycle 1'!C1836),IF($A$20=8, IF('New Cycle 2'!C1836="","", 'New Cycle 2'!C1836),IF($A$20=9, IF('New Cycle 3'!C1836="","", 'New Cycle 3'!C1836),"")))))))))</f>
        <v/>
      </c>
      <c r="S1836" s="32" t="str">
        <f>IF($A$20=1,IF(UDDS!E1836="","",UDDS!E1836),IF($A$20=2,IF('FTP-75'!E1836="","",'FTP-75'!E1836),IF($A$20=3, IF('US06'!E1836="","",'US06'!E1836),IF($A$20=4, IF(NEDC!D1836="","", NEDC!D1836),IF($A$20=5, IF('JPN10-15'!D1836="","",'JPN10-15'!D1836),IF($A$20=6, IF(WLTC!E1836="","", WLTC!E1836),IF($A$20=7, IF('New Cycle 1'!D1836="","", 'New Cycle 1'!D1836),IF($A$20=8, IF('New Cycle 2'!D1836="","", 'New Cycle 2'!D1836),IF($A$20=9, IF('New Cycle 3'!D1836="","", 'New Cycle 3'!D1836),"")))))))))</f>
        <v/>
      </c>
      <c r="T1836" s="32" t="str">
        <f>IF($A$20=1,IF(UDDS!F1836="","",UDDS!F1836),IF($A$20=2,IF('FTP-75'!F1836="","",'FTP-75'!F1836),IF($A$20=3, IF('US06'!F1836="","",'US06'!F1836),IF($A$20=4, IF(NEDC!E1836="","", NEDC!E1836),IF($A$20=5, IF('JPN10-15'!E1836="","",'JPN10-15'!E1836),IF($A$20=6, IF(WLTC!F1836="","", WLTC!F1836),IF($A$20=7, IF('New Cycle 1'!E1836="","", 'New Cycle 1'!E1836),IF($A$20=8, IF('New Cycle 2'!E1836="","", 'New Cycle 2'!E1836),IF($A$20=9, IF('New Cycle 3'!E1836="","", 'New Cycle 3'!E1836),"")))))))))</f>
        <v/>
      </c>
      <c r="U1836" s="32" t="str">
        <f>IF($A$20=1,IF(UDDS!G1836="","",UDDS!G1836),IF($A$20=2,IF('FTP-75'!G1836="","",'FTP-75'!G1836),IF($A$20=3, IF('US06'!G1836="","",'US06'!G1836),IF($A$20=4, IF(NEDC!F1836="","", NEDC!F1836),IF($A$20=5, IF('JPN10-15'!F1836="","",'JPN10-15'!F1836),IF($A$20=6, IF(WLTC!G1836="","", WLTC!G1836),IF($A$20=7, IF('New Cycle 1'!F1836="","", 'New Cycle 1'!F1836),IF($A$20=8, IF('New Cycle 2'!F1836="","", 'New Cycle 2'!F1836),IF($A$20=9, IF('New Cycle 3'!F1836="","", 'New Cycle 3'!F1836),"")))))))))</f>
        <v/>
      </c>
    </row>
    <row r="1837" spans="16:21" x14ac:dyDescent="0.25">
      <c r="P1837" s="8" t="str">
        <f>IF($A$20=1,IF(UDDS!A1837="","",UDDS!A1837),IF($A$20=2,IF('FTP-75'!A1837="","",'FTP-75'!A1837),IF($A$20=3, IF('US06'!A1837="","",'US06'!A1837),IF($A$20=4, IF(NEDC!A1837="","", NEDC!A1837),IF($A$20=5, IF('JPN10-15'!A1837="","",'JPN10-15'!A1837),IF($A$20=6, IF(WLTC!B1837="","", WLTC!B1837),IF($A$20=7, IF('New Cycle 1'!A1837="","", 'New Cycle 1'!A1837),IF($A$20=8, IF('New Cycle 2'!A1837="","", 'New Cycle 3'!A1837),IF($A$20=9, IF('New Cycle 3'!A1837="","", 'New Cycle 3'!A1837),"")))))))))</f>
        <v/>
      </c>
      <c r="Q1837" s="32" t="str">
        <f>IF($A$20=1,IF(UDDS!C1837="","",UDDS!C1837),IF($A$20=2,IF('FTP-75'!C1837="","",'FTP-75'!C1837),IF($A$20=3, IF('US06'!C1837="","",'US06'!C1837),IF($A$20=4, IF(NEDC!B1837="","", NEDC!B1837),IF($A$20=5, IF('JPN10-15'!B1837="","",'JPN10-15'!B1837),IF($A$20=6, IF(WLTC!C1837="","", WLTC!C1837),IF($A$20=7, IF('New Cycle 1'!B1837="","", 'New Cycle 1'!B1837),IF($A$20=8, IF('New Cycle 2'!B1837="","", 'New Cycle 2'!B1837),IF($A$20=9, IF('New Cycle 3'!B1837="","", 'New Cycle 3'!B1837),"")))))))))</f>
        <v/>
      </c>
      <c r="R1837" s="32" t="str">
        <f>IF($A$20=1,IF(UDDS!D1837="","",UDDS!D1837),IF($A$20=2,IF('FTP-75'!D1837="","",'FTP-75'!D1837),IF($A$20=3, IF('US06'!D1837="","",'US06'!D1837),IF($A$20=4, IF(NEDC!C1837="","", NEDC!C1837),IF($A$20=5, IF('JPN10-15'!C1837="","",'JPN10-15'!C1837),IF($A$20=6, IF(WLTC!D1837="","", WLTC!D1837),IF($A$20=7, IF('New Cycle 1'!C1837="","", 'New Cycle 1'!C1837),IF($A$20=8, IF('New Cycle 2'!C1837="","", 'New Cycle 2'!C1837),IF($A$20=9, IF('New Cycle 3'!C1837="","", 'New Cycle 3'!C1837),"")))))))))</f>
        <v/>
      </c>
      <c r="S1837" s="32" t="str">
        <f>IF($A$20=1,IF(UDDS!E1837="","",UDDS!E1837),IF($A$20=2,IF('FTP-75'!E1837="","",'FTP-75'!E1837),IF($A$20=3, IF('US06'!E1837="","",'US06'!E1837),IF($A$20=4, IF(NEDC!D1837="","", NEDC!D1837),IF($A$20=5, IF('JPN10-15'!D1837="","",'JPN10-15'!D1837),IF($A$20=6, IF(WLTC!E1837="","", WLTC!E1837),IF($A$20=7, IF('New Cycle 1'!D1837="","", 'New Cycle 1'!D1837),IF($A$20=8, IF('New Cycle 2'!D1837="","", 'New Cycle 2'!D1837),IF($A$20=9, IF('New Cycle 3'!D1837="","", 'New Cycle 3'!D1837),"")))))))))</f>
        <v/>
      </c>
      <c r="T1837" s="32" t="str">
        <f>IF($A$20=1,IF(UDDS!F1837="","",UDDS!F1837),IF($A$20=2,IF('FTP-75'!F1837="","",'FTP-75'!F1837),IF($A$20=3, IF('US06'!F1837="","",'US06'!F1837),IF($A$20=4, IF(NEDC!E1837="","", NEDC!E1837),IF($A$20=5, IF('JPN10-15'!E1837="","",'JPN10-15'!E1837),IF($A$20=6, IF(WLTC!F1837="","", WLTC!F1837),IF($A$20=7, IF('New Cycle 1'!E1837="","", 'New Cycle 1'!E1837),IF($A$20=8, IF('New Cycle 2'!E1837="","", 'New Cycle 2'!E1837),IF($A$20=9, IF('New Cycle 3'!E1837="","", 'New Cycle 3'!E1837),"")))))))))</f>
        <v/>
      </c>
      <c r="U1837" s="32" t="str">
        <f>IF($A$20=1,IF(UDDS!G1837="","",UDDS!G1837),IF($A$20=2,IF('FTP-75'!G1837="","",'FTP-75'!G1837),IF($A$20=3, IF('US06'!G1837="","",'US06'!G1837),IF($A$20=4, IF(NEDC!F1837="","", NEDC!F1837),IF($A$20=5, IF('JPN10-15'!F1837="","",'JPN10-15'!F1837),IF($A$20=6, IF(WLTC!G1837="","", WLTC!G1837),IF($A$20=7, IF('New Cycle 1'!F1837="","", 'New Cycle 1'!F1837),IF($A$20=8, IF('New Cycle 2'!F1837="","", 'New Cycle 2'!F1837),IF($A$20=9, IF('New Cycle 3'!F1837="","", 'New Cycle 3'!F1837),"")))))))))</f>
        <v/>
      </c>
    </row>
    <row r="1838" spans="16:21" x14ac:dyDescent="0.25">
      <c r="P1838" s="8" t="str">
        <f>IF($A$20=1,IF(UDDS!A1838="","",UDDS!A1838),IF($A$20=2,IF('FTP-75'!A1838="","",'FTP-75'!A1838),IF($A$20=3, IF('US06'!A1838="","",'US06'!A1838),IF($A$20=4, IF(NEDC!A1838="","", NEDC!A1838),IF($A$20=5, IF('JPN10-15'!A1838="","",'JPN10-15'!A1838),IF($A$20=6, IF(WLTC!B1838="","", WLTC!B1838),IF($A$20=7, IF('New Cycle 1'!A1838="","", 'New Cycle 1'!A1838),IF($A$20=8, IF('New Cycle 2'!A1838="","", 'New Cycle 3'!A1838),IF($A$20=9, IF('New Cycle 3'!A1838="","", 'New Cycle 3'!A1838),"")))))))))</f>
        <v/>
      </c>
      <c r="Q1838" s="32" t="str">
        <f>IF($A$20=1,IF(UDDS!C1838="","",UDDS!C1838),IF($A$20=2,IF('FTP-75'!C1838="","",'FTP-75'!C1838),IF($A$20=3, IF('US06'!C1838="","",'US06'!C1838),IF($A$20=4, IF(NEDC!B1838="","", NEDC!B1838),IF($A$20=5, IF('JPN10-15'!B1838="","",'JPN10-15'!B1838),IF($A$20=6, IF(WLTC!C1838="","", WLTC!C1838),IF($A$20=7, IF('New Cycle 1'!B1838="","", 'New Cycle 1'!B1838),IF($A$20=8, IF('New Cycle 2'!B1838="","", 'New Cycle 2'!B1838),IF($A$20=9, IF('New Cycle 3'!B1838="","", 'New Cycle 3'!B1838),"")))))))))</f>
        <v/>
      </c>
      <c r="R1838" s="32" t="str">
        <f>IF($A$20=1,IF(UDDS!D1838="","",UDDS!D1838),IF($A$20=2,IF('FTP-75'!D1838="","",'FTP-75'!D1838),IF($A$20=3, IF('US06'!D1838="","",'US06'!D1838),IF($A$20=4, IF(NEDC!C1838="","", NEDC!C1838),IF($A$20=5, IF('JPN10-15'!C1838="","",'JPN10-15'!C1838),IF($A$20=6, IF(WLTC!D1838="","", WLTC!D1838),IF($A$20=7, IF('New Cycle 1'!C1838="","", 'New Cycle 1'!C1838),IF($A$20=8, IF('New Cycle 2'!C1838="","", 'New Cycle 2'!C1838),IF($A$20=9, IF('New Cycle 3'!C1838="","", 'New Cycle 3'!C1838),"")))))))))</f>
        <v/>
      </c>
      <c r="S1838" s="32" t="str">
        <f>IF($A$20=1,IF(UDDS!E1838="","",UDDS!E1838),IF($A$20=2,IF('FTP-75'!E1838="","",'FTP-75'!E1838),IF($A$20=3, IF('US06'!E1838="","",'US06'!E1838),IF($A$20=4, IF(NEDC!D1838="","", NEDC!D1838),IF($A$20=5, IF('JPN10-15'!D1838="","",'JPN10-15'!D1838),IF($A$20=6, IF(WLTC!E1838="","", WLTC!E1838),IF($A$20=7, IF('New Cycle 1'!D1838="","", 'New Cycle 1'!D1838),IF($A$20=8, IF('New Cycle 2'!D1838="","", 'New Cycle 2'!D1838),IF($A$20=9, IF('New Cycle 3'!D1838="","", 'New Cycle 3'!D1838),"")))))))))</f>
        <v/>
      </c>
      <c r="T1838" s="32" t="str">
        <f>IF($A$20=1,IF(UDDS!F1838="","",UDDS!F1838),IF($A$20=2,IF('FTP-75'!F1838="","",'FTP-75'!F1838),IF($A$20=3, IF('US06'!F1838="","",'US06'!F1838),IF($A$20=4, IF(NEDC!E1838="","", NEDC!E1838),IF($A$20=5, IF('JPN10-15'!E1838="","",'JPN10-15'!E1838),IF($A$20=6, IF(WLTC!F1838="","", WLTC!F1838),IF($A$20=7, IF('New Cycle 1'!E1838="","", 'New Cycle 1'!E1838),IF($A$20=8, IF('New Cycle 2'!E1838="","", 'New Cycle 2'!E1838),IF($A$20=9, IF('New Cycle 3'!E1838="","", 'New Cycle 3'!E1838),"")))))))))</f>
        <v/>
      </c>
      <c r="U1838" s="32" t="str">
        <f>IF($A$20=1,IF(UDDS!G1838="","",UDDS!G1838),IF($A$20=2,IF('FTP-75'!G1838="","",'FTP-75'!G1838),IF($A$20=3, IF('US06'!G1838="","",'US06'!G1838),IF($A$20=4, IF(NEDC!F1838="","", NEDC!F1838),IF($A$20=5, IF('JPN10-15'!F1838="","",'JPN10-15'!F1838),IF($A$20=6, IF(WLTC!G1838="","", WLTC!G1838),IF($A$20=7, IF('New Cycle 1'!F1838="","", 'New Cycle 1'!F1838),IF($A$20=8, IF('New Cycle 2'!F1838="","", 'New Cycle 2'!F1838),IF($A$20=9, IF('New Cycle 3'!F1838="","", 'New Cycle 3'!F1838),"")))))))))</f>
        <v/>
      </c>
    </row>
    <row r="1839" spans="16:21" x14ac:dyDescent="0.25">
      <c r="P1839" s="8" t="str">
        <f>IF($A$20=1,IF(UDDS!A1839="","",UDDS!A1839),IF($A$20=2,IF('FTP-75'!A1839="","",'FTP-75'!A1839),IF($A$20=3, IF('US06'!A1839="","",'US06'!A1839),IF($A$20=4, IF(NEDC!A1839="","", NEDC!A1839),IF($A$20=5, IF('JPN10-15'!A1839="","",'JPN10-15'!A1839),IF($A$20=6, IF(WLTC!B1839="","", WLTC!B1839),IF($A$20=7, IF('New Cycle 1'!A1839="","", 'New Cycle 1'!A1839),IF($A$20=8, IF('New Cycle 2'!A1839="","", 'New Cycle 3'!A1839),IF($A$20=9, IF('New Cycle 3'!A1839="","", 'New Cycle 3'!A1839),"")))))))))</f>
        <v/>
      </c>
      <c r="Q1839" s="32" t="str">
        <f>IF($A$20=1,IF(UDDS!C1839="","",UDDS!C1839),IF($A$20=2,IF('FTP-75'!C1839="","",'FTP-75'!C1839),IF($A$20=3, IF('US06'!C1839="","",'US06'!C1839),IF($A$20=4, IF(NEDC!B1839="","", NEDC!B1839),IF($A$20=5, IF('JPN10-15'!B1839="","",'JPN10-15'!B1839),IF($A$20=6, IF(WLTC!C1839="","", WLTC!C1839),IF($A$20=7, IF('New Cycle 1'!B1839="","", 'New Cycle 1'!B1839),IF($A$20=8, IF('New Cycle 2'!B1839="","", 'New Cycle 2'!B1839),IF($A$20=9, IF('New Cycle 3'!B1839="","", 'New Cycle 3'!B1839),"")))))))))</f>
        <v/>
      </c>
      <c r="R1839" s="32" t="str">
        <f>IF($A$20=1,IF(UDDS!D1839="","",UDDS!D1839),IF($A$20=2,IF('FTP-75'!D1839="","",'FTP-75'!D1839),IF($A$20=3, IF('US06'!D1839="","",'US06'!D1839),IF($A$20=4, IF(NEDC!C1839="","", NEDC!C1839),IF($A$20=5, IF('JPN10-15'!C1839="","",'JPN10-15'!C1839),IF($A$20=6, IF(WLTC!D1839="","", WLTC!D1839),IF($A$20=7, IF('New Cycle 1'!C1839="","", 'New Cycle 1'!C1839),IF($A$20=8, IF('New Cycle 2'!C1839="","", 'New Cycle 2'!C1839),IF($A$20=9, IF('New Cycle 3'!C1839="","", 'New Cycle 3'!C1839),"")))))))))</f>
        <v/>
      </c>
      <c r="S1839" s="32" t="str">
        <f>IF($A$20=1,IF(UDDS!E1839="","",UDDS!E1839),IF($A$20=2,IF('FTP-75'!E1839="","",'FTP-75'!E1839),IF($A$20=3, IF('US06'!E1839="","",'US06'!E1839),IF($A$20=4, IF(NEDC!D1839="","", NEDC!D1839),IF($A$20=5, IF('JPN10-15'!D1839="","",'JPN10-15'!D1839),IF($A$20=6, IF(WLTC!E1839="","", WLTC!E1839),IF($A$20=7, IF('New Cycle 1'!D1839="","", 'New Cycle 1'!D1839),IF($A$20=8, IF('New Cycle 2'!D1839="","", 'New Cycle 2'!D1839),IF($A$20=9, IF('New Cycle 3'!D1839="","", 'New Cycle 3'!D1839),"")))))))))</f>
        <v/>
      </c>
      <c r="T1839" s="32" t="str">
        <f>IF($A$20=1,IF(UDDS!F1839="","",UDDS!F1839),IF($A$20=2,IF('FTP-75'!F1839="","",'FTP-75'!F1839),IF($A$20=3, IF('US06'!F1839="","",'US06'!F1839),IF($A$20=4, IF(NEDC!E1839="","", NEDC!E1839),IF($A$20=5, IF('JPN10-15'!E1839="","",'JPN10-15'!E1839),IF($A$20=6, IF(WLTC!F1839="","", WLTC!F1839),IF($A$20=7, IF('New Cycle 1'!E1839="","", 'New Cycle 1'!E1839),IF($A$20=8, IF('New Cycle 2'!E1839="","", 'New Cycle 2'!E1839),IF($A$20=9, IF('New Cycle 3'!E1839="","", 'New Cycle 3'!E1839),"")))))))))</f>
        <v/>
      </c>
      <c r="U1839" s="32" t="str">
        <f>IF($A$20=1,IF(UDDS!G1839="","",UDDS!G1839),IF($A$20=2,IF('FTP-75'!G1839="","",'FTP-75'!G1839),IF($A$20=3, IF('US06'!G1839="","",'US06'!G1839),IF($A$20=4, IF(NEDC!F1839="","", NEDC!F1839),IF($A$20=5, IF('JPN10-15'!F1839="","",'JPN10-15'!F1839),IF($A$20=6, IF(WLTC!G1839="","", WLTC!G1839),IF($A$20=7, IF('New Cycle 1'!F1839="","", 'New Cycle 1'!F1839),IF($A$20=8, IF('New Cycle 2'!F1839="","", 'New Cycle 2'!F1839),IF($A$20=9, IF('New Cycle 3'!F1839="","", 'New Cycle 3'!F1839),"")))))))))</f>
        <v/>
      </c>
    </row>
    <row r="1840" spans="16:21" x14ac:dyDescent="0.25">
      <c r="P1840" s="8" t="str">
        <f>IF($A$20=1,IF(UDDS!A1840="","",UDDS!A1840),IF($A$20=2,IF('FTP-75'!A1840="","",'FTP-75'!A1840),IF($A$20=3, IF('US06'!A1840="","",'US06'!A1840),IF($A$20=4, IF(NEDC!A1840="","", NEDC!A1840),IF($A$20=5, IF('JPN10-15'!A1840="","",'JPN10-15'!A1840),IF($A$20=6, IF(WLTC!B1840="","", WLTC!B1840),IF($A$20=7, IF('New Cycle 1'!A1840="","", 'New Cycle 1'!A1840),IF($A$20=8, IF('New Cycle 2'!A1840="","", 'New Cycle 3'!A1840),IF($A$20=9, IF('New Cycle 3'!A1840="","", 'New Cycle 3'!A1840),"")))))))))</f>
        <v/>
      </c>
      <c r="Q1840" s="32" t="str">
        <f>IF($A$20=1,IF(UDDS!C1840="","",UDDS!C1840),IF($A$20=2,IF('FTP-75'!C1840="","",'FTP-75'!C1840),IF($A$20=3, IF('US06'!C1840="","",'US06'!C1840),IF($A$20=4, IF(NEDC!B1840="","", NEDC!B1840),IF($A$20=5, IF('JPN10-15'!B1840="","",'JPN10-15'!B1840),IF($A$20=6, IF(WLTC!C1840="","", WLTC!C1840),IF($A$20=7, IF('New Cycle 1'!B1840="","", 'New Cycle 1'!B1840),IF($A$20=8, IF('New Cycle 2'!B1840="","", 'New Cycle 2'!B1840),IF($A$20=9, IF('New Cycle 3'!B1840="","", 'New Cycle 3'!B1840),"")))))))))</f>
        <v/>
      </c>
      <c r="R1840" s="32" t="str">
        <f>IF($A$20=1,IF(UDDS!D1840="","",UDDS!D1840),IF($A$20=2,IF('FTP-75'!D1840="","",'FTP-75'!D1840),IF($A$20=3, IF('US06'!D1840="","",'US06'!D1840),IF($A$20=4, IF(NEDC!C1840="","", NEDC!C1840),IF($A$20=5, IF('JPN10-15'!C1840="","",'JPN10-15'!C1840),IF($A$20=6, IF(WLTC!D1840="","", WLTC!D1840),IF($A$20=7, IF('New Cycle 1'!C1840="","", 'New Cycle 1'!C1840),IF($A$20=8, IF('New Cycle 2'!C1840="","", 'New Cycle 2'!C1840),IF($A$20=9, IF('New Cycle 3'!C1840="","", 'New Cycle 3'!C1840),"")))))))))</f>
        <v/>
      </c>
      <c r="S1840" s="32" t="str">
        <f>IF($A$20=1,IF(UDDS!E1840="","",UDDS!E1840),IF($A$20=2,IF('FTP-75'!E1840="","",'FTP-75'!E1840),IF($A$20=3, IF('US06'!E1840="","",'US06'!E1840),IF($A$20=4, IF(NEDC!D1840="","", NEDC!D1840),IF($A$20=5, IF('JPN10-15'!D1840="","",'JPN10-15'!D1840),IF($A$20=6, IF(WLTC!E1840="","", WLTC!E1840),IF($A$20=7, IF('New Cycle 1'!D1840="","", 'New Cycle 1'!D1840),IF($A$20=8, IF('New Cycle 2'!D1840="","", 'New Cycle 2'!D1840),IF($A$20=9, IF('New Cycle 3'!D1840="","", 'New Cycle 3'!D1840),"")))))))))</f>
        <v/>
      </c>
      <c r="T1840" s="32" t="str">
        <f>IF($A$20=1,IF(UDDS!F1840="","",UDDS!F1840),IF($A$20=2,IF('FTP-75'!F1840="","",'FTP-75'!F1840),IF($A$20=3, IF('US06'!F1840="","",'US06'!F1840),IF($A$20=4, IF(NEDC!E1840="","", NEDC!E1840),IF($A$20=5, IF('JPN10-15'!E1840="","",'JPN10-15'!E1840),IF($A$20=6, IF(WLTC!F1840="","", WLTC!F1840),IF($A$20=7, IF('New Cycle 1'!E1840="","", 'New Cycle 1'!E1840),IF($A$20=8, IF('New Cycle 2'!E1840="","", 'New Cycle 2'!E1840),IF($A$20=9, IF('New Cycle 3'!E1840="","", 'New Cycle 3'!E1840),"")))))))))</f>
        <v/>
      </c>
      <c r="U1840" s="32" t="str">
        <f>IF($A$20=1,IF(UDDS!G1840="","",UDDS!G1840),IF($A$20=2,IF('FTP-75'!G1840="","",'FTP-75'!G1840),IF($A$20=3, IF('US06'!G1840="","",'US06'!G1840),IF($A$20=4, IF(NEDC!F1840="","", NEDC!F1840),IF($A$20=5, IF('JPN10-15'!F1840="","",'JPN10-15'!F1840),IF($A$20=6, IF(WLTC!G1840="","", WLTC!G1840),IF($A$20=7, IF('New Cycle 1'!F1840="","", 'New Cycle 1'!F1840),IF($A$20=8, IF('New Cycle 2'!F1840="","", 'New Cycle 2'!F1840),IF($A$20=9, IF('New Cycle 3'!F1840="","", 'New Cycle 3'!F1840),"")))))))))</f>
        <v/>
      </c>
    </row>
    <row r="1841" spans="16:21" x14ac:dyDescent="0.25">
      <c r="P1841" s="8" t="str">
        <f>IF($A$20=1,IF(UDDS!A1841="","",UDDS!A1841),IF($A$20=2,IF('FTP-75'!A1841="","",'FTP-75'!A1841),IF($A$20=3, IF('US06'!A1841="","",'US06'!A1841),IF($A$20=4, IF(NEDC!A1841="","", NEDC!A1841),IF($A$20=5, IF('JPN10-15'!A1841="","",'JPN10-15'!A1841),IF($A$20=6, IF(WLTC!B1841="","", WLTC!B1841),IF($A$20=7, IF('New Cycle 1'!A1841="","", 'New Cycle 1'!A1841),IF($A$20=8, IF('New Cycle 2'!A1841="","", 'New Cycle 3'!A1841),IF($A$20=9, IF('New Cycle 3'!A1841="","", 'New Cycle 3'!A1841),"")))))))))</f>
        <v/>
      </c>
      <c r="Q1841" s="32" t="str">
        <f>IF($A$20=1,IF(UDDS!C1841="","",UDDS!C1841),IF($A$20=2,IF('FTP-75'!C1841="","",'FTP-75'!C1841),IF($A$20=3, IF('US06'!C1841="","",'US06'!C1841),IF($A$20=4, IF(NEDC!B1841="","", NEDC!B1841),IF($A$20=5, IF('JPN10-15'!B1841="","",'JPN10-15'!B1841),IF($A$20=6, IF(WLTC!C1841="","", WLTC!C1841),IF($A$20=7, IF('New Cycle 1'!B1841="","", 'New Cycle 1'!B1841),IF($A$20=8, IF('New Cycle 2'!B1841="","", 'New Cycle 2'!B1841),IF($A$20=9, IF('New Cycle 3'!B1841="","", 'New Cycle 3'!B1841),"")))))))))</f>
        <v/>
      </c>
      <c r="R1841" s="32" t="str">
        <f>IF($A$20=1,IF(UDDS!D1841="","",UDDS!D1841),IF($A$20=2,IF('FTP-75'!D1841="","",'FTP-75'!D1841),IF($A$20=3, IF('US06'!D1841="","",'US06'!D1841),IF($A$20=4, IF(NEDC!C1841="","", NEDC!C1841),IF($A$20=5, IF('JPN10-15'!C1841="","",'JPN10-15'!C1841),IF($A$20=6, IF(WLTC!D1841="","", WLTC!D1841),IF($A$20=7, IF('New Cycle 1'!C1841="","", 'New Cycle 1'!C1841),IF($A$20=8, IF('New Cycle 2'!C1841="","", 'New Cycle 2'!C1841),IF($A$20=9, IF('New Cycle 3'!C1841="","", 'New Cycle 3'!C1841),"")))))))))</f>
        <v/>
      </c>
      <c r="S1841" s="32" t="str">
        <f>IF($A$20=1,IF(UDDS!E1841="","",UDDS!E1841),IF($A$20=2,IF('FTP-75'!E1841="","",'FTP-75'!E1841),IF($A$20=3, IF('US06'!E1841="","",'US06'!E1841),IF($A$20=4, IF(NEDC!D1841="","", NEDC!D1841),IF($A$20=5, IF('JPN10-15'!D1841="","",'JPN10-15'!D1841),IF($A$20=6, IF(WLTC!E1841="","", WLTC!E1841),IF($A$20=7, IF('New Cycle 1'!D1841="","", 'New Cycle 1'!D1841),IF($A$20=8, IF('New Cycle 2'!D1841="","", 'New Cycle 2'!D1841),IF($A$20=9, IF('New Cycle 3'!D1841="","", 'New Cycle 3'!D1841),"")))))))))</f>
        <v/>
      </c>
      <c r="T1841" s="32" t="str">
        <f>IF($A$20=1,IF(UDDS!F1841="","",UDDS!F1841),IF($A$20=2,IF('FTP-75'!F1841="","",'FTP-75'!F1841),IF($A$20=3, IF('US06'!F1841="","",'US06'!F1841),IF($A$20=4, IF(NEDC!E1841="","", NEDC!E1841),IF($A$20=5, IF('JPN10-15'!E1841="","",'JPN10-15'!E1841),IF($A$20=6, IF(WLTC!F1841="","", WLTC!F1841),IF($A$20=7, IF('New Cycle 1'!E1841="","", 'New Cycle 1'!E1841),IF($A$20=8, IF('New Cycle 2'!E1841="","", 'New Cycle 2'!E1841),IF($A$20=9, IF('New Cycle 3'!E1841="","", 'New Cycle 3'!E1841),"")))))))))</f>
        <v/>
      </c>
      <c r="U1841" s="32" t="str">
        <f>IF($A$20=1,IF(UDDS!G1841="","",UDDS!G1841),IF($A$20=2,IF('FTP-75'!G1841="","",'FTP-75'!G1841),IF($A$20=3, IF('US06'!G1841="","",'US06'!G1841),IF($A$20=4, IF(NEDC!F1841="","", NEDC!F1841),IF($A$20=5, IF('JPN10-15'!F1841="","",'JPN10-15'!F1841),IF($A$20=6, IF(WLTC!G1841="","", WLTC!G1841),IF($A$20=7, IF('New Cycle 1'!F1841="","", 'New Cycle 1'!F1841),IF($A$20=8, IF('New Cycle 2'!F1841="","", 'New Cycle 2'!F1841),IF($A$20=9, IF('New Cycle 3'!F1841="","", 'New Cycle 3'!F1841),"")))))))))</f>
        <v/>
      </c>
    </row>
    <row r="1842" spans="16:21" x14ac:dyDescent="0.25">
      <c r="P1842" s="8" t="str">
        <f>IF($A$20=1,IF(UDDS!A1842="","",UDDS!A1842),IF($A$20=2,IF('FTP-75'!A1842="","",'FTP-75'!A1842),IF($A$20=3, IF('US06'!A1842="","",'US06'!A1842),IF($A$20=4, IF(NEDC!A1842="","", NEDC!A1842),IF($A$20=5, IF('JPN10-15'!A1842="","",'JPN10-15'!A1842),IF($A$20=6, IF(WLTC!B1842="","", WLTC!B1842),IF($A$20=7, IF('New Cycle 1'!A1842="","", 'New Cycle 1'!A1842),IF($A$20=8, IF('New Cycle 2'!A1842="","", 'New Cycle 3'!A1842),IF($A$20=9, IF('New Cycle 3'!A1842="","", 'New Cycle 3'!A1842),"")))))))))</f>
        <v/>
      </c>
      <c r="Q1842" s="32" t="str">
        <f>IF($A$20=1,IF(UDDS!C1842="","",UDDS!C1842),IF($A$20=2,IF('FTP-75'!C1842="","",'FTP-75'!C1842),IF($A$20=3, IF('US06'!C1842="","",'US06'!C1842),IF($A$20=4, IF(NEDC!B1842="","", NEDC!B1842),IF($A$20=5, IF('JPN10-15'!B1842="","",'JPN10-15'!B1842),IF($A$20=6, IF(WLTC!C1842="","", WLTC!C1842),IF($A$20=7, IF('New Cycle 1'!B1842="","", 'New Cycle 1'!B1842),IF($A$20=8, IF('New Cycle 2'!B1842="","", 'New Cycle 2'!B1842),IF($A$20=9, IF('New Cycle 3'!B1842="","", 'New Cycle 3'!B1842),"")))))))))</f>
        <v/>
      </c>
      <c r="R1842" s="32" t="str">
        <f>IF($A$20=1,IF(UDDS!D1842="","",UDDS!D1842),IF($A$20=2,IF('FTP-75'!D1842="","",'FTP-75'!D1842),IF($A$20=3, IF('US06'!D1842="","",'US06'!D1842),IF($A$20=4, IF(NEDC!C1842="","", NEDC!C1842),IF($A$20=5, IF('JPN10-15'!C1842="","",'JPN10-15'!C1842),IF($A$20=6, IF(WLTC!D1842="","", WLTC!D1842),IF($A$20=7, IF('New Cycle 1'!C1842="","", 'New Cycle 1'!C1842),IF($A$20=8, IF('New Cycle 2'!C1842="","", 'New Cycle 2'!C1842),IF($A$20=9, IF('New Cycle 3'!C1842="","", 'New Cycle 3'!C1842),"")))))))))</f>
        <v/>
      </c>
      <c r="S1842" s="32" t="str">
        <f>IF($A$20=1,IF(UDDS!E1842="","",UDDS!E1842),IF($A$20=2,IF('FTP-75'!E1842="","",'FTP-75'!E1842),IF($A$20=3, IF('US06'!E1842="","",'US06'!E1842),IF($A$20=4, IF(NEDC!D1842="","", NEDC!D1842),IF($A$20=5, IF('JPN10-15'!D1842="","",'JPN10-15'!D1842),IF($A$20=6, IF(WLTC!E1842="","", WLTC!E1842),IF($A$20=7, IF('New Cycle 1'!D1842="","", 'New Cycle 1'!D1842),IF($A$20=8, IF('New Cycle 2'!D1842="","", 'New Cycle 2'!D1842),IF($A$20=9, IF('New Cycle 3'!D1842="","", 'New Cycle 3'!D1842),"")))))))))</f>
        <v/>
      </c>
      <c r="T1842" s="32" t="str">
        <f>IF($A$20=1,IF(UDDS!F1842="","",UDDS!F1842),IF($A$20=2,IF('FTP-75'!F1842="","",'FTP-75'!F1842),IF($A$20=3, IF('US06'!F1842="","",'US06'!F1842),IF($A$20=4, IF(NEDC!E1842="","", NEDC!E1842),IF($A$20=5, IF('JPN10-15'!E1842="","",'JPN10-15'!E1842),IF($A$20=6, IF(WLTC!F1842="","", WLTC!F1842),IF($A$20=7, IF('New Cycle 1'!E1842="","", 'New Cycle 1'!E1842),IF($A$20=8, IF('New Cycle 2'!E1842="","", 'New Cycle 2'!E1842),IF($A$20=9, IF('New Cycle 3'!E1842="","", 'New Cycle 3'!E1842),"")))))))))</f>
        <v/>
      </c>
      <c r="U1842" s="32" t="str">
        <f>IF($A$20=1,IF(UDDS!G1842="","",UDDS!G1842),IF($A$20=2,IF('FTP-75'!G1842="","",'FTP-75'!G1842),IF($A$20=3, IF('US06'!G1842="","",'US06'!G1842),IF($A$20=4, IF(NEDC!F1842="","", NEDC!F1842),IF($A$20=5, IF('JPN10-15'!F1842="","",'JPN10-15'!F1842),IF($A$20=6, IF(WLTC!G1842="","", WLTC!G1842),IF($A$20=7, IF('New Cycle 1'!F1842="","", 'New Cycle 1'!F1842),IF($A$20=8, IF('New Cycle 2'!F1842="","", 'New Cycle 2'!F1842),IF($A$20=9, IF('New Cycle 3'!F1842="","", 'New Cycle 3'!F1842),"")))))))))</f>
        <v/>
      </c>
    </row>
    <row r="1843" spans="16:21" x14ac:dyDescent="0.25">
      <c r="P1843" s="8" t="str">
        <f>IF($A$20=1,IF(UDDS!A1843="","",UDDS!A1843),IF($A$20=2,IF('FTP-75'!A1843="","",'FTP-75'!A1843),IF($A$20=3, IF('US06'!A1843="","",'US06'!A1843),IF($A$20=4, IF(NEDC!A1843="","", NEDC!A1843),IF($A$20=5, IF('JPN10-15'!A1843="","",'JPN10-15'!A1843),IF($A$20=6, IF(WLTC!B1843="","", WLTC!B1843),IF($A$20=7, IF('New Cycle 1'!A1843="","", 'New Cycle 1'!A1843),IF($A$20=8, IF('New Cycle 2'!A1843="","", 'New Cycle 3'!A1843),IF($A$20=9, IF('New Cycle 3'!A1843="","", 'New Cycle 3'!A1843),"")))))))))</f>
        <v/>
      </c>
      <c r="Q1843" s="32" t="str">
        <f>IF($A$20=1,IF(UDDS!C1843="","",UDDS!C1843),IF($A$20=2,IF('FTP-75'!C1843="","",'FTP-75'!C1843),IF($A$20=3, IF('US06'!C1843="","",'US06'!C1843),IF($A$20=4, IF(NEDC!B1843="","", NEDC!B1843),IF($A$20=5, IF('JPN10-15'!B1843="","",'JPN10-15'!B1843),IF($A$20=6, IF(WLTC!C1843="","", WLTC!C1843),IF($A$20=7, IF('New Cycle 1'!B1843="","", 'New Cycle 1'!B1843),IF($A$20=8, IF('New Cycle 2'!B1843="","", 'New Cycle 2'!B1843),IF($A$20=9, IF('New Cycle 3'!B1843="","", 'New Cycle 3'!B1843),"")))))))))</f>
        <v/>
      </c>
      <c r="R1843" s="32" t="str">
        <f>IF($A$20=1,IF(UDDS!D1843="","",UDDS!D1843),IF($A$20=2,IF('FTP-75'!D1843="","",'FTP-75'!D1843),IF($A$20=3, IF('US06'!D1843="","",'US06'!D1843),IF($A$20=4, IF(NEDC!C1843="","", NEDC!C1843),IF($A$20=5, IF('JPN10-15'!C1843="","",'JPN10-15'!C1843),IF($A$20=6, IF(WLTC!D1843="","", WLTC!D1843),IF($A$20=7, IF('New Cycle 1'!C1843="","", 'New Cycle 1'!C1843),IF($A$20=8, IF('New Cycle 2'!C1843="","", 'New Cycle 2'!C1843),IF($A$20=9, IF('New Cycle 3'!C1843="","", 'New Cycle 3'!C1843),"")))))))))</f>
        <v/>
      </c>
      <c r="S1843" s="32" t="str">
        <f>IF($A$20=1,IF(UDDS!E1843="","",UDDS!E1843),IF($A$20=2,IF('FTP-75'!E1843="","",'FTP-75'!E1843),IF($A$20=3, IF('US06'!E1843="","",'US06'!E1843),IF($A$20=4, IF(NEDC!D1843="","", NEDC!D1843),IF($A$20=5, IF('JPN10-15'!D1843="","",'JPN10-15'!D1843),IF($A$20=6, IF(WLTC!E1843="","", WLTC!E1843),IF($A$20=7, IF('New Cycle 1'!D1843="","", 'New Cycle 1'!D1843),IF($A$20=8, IF('New Cycle 2'!D1843="","", 'New Cycle 2'!D1843),IF($A$20=9, IF('New Cycle 3'!D1843="","", 'New Cycle 3'!D1843),"")))))))))</f>
        <v/>
      </c>
      <c r="T1843" s="32" t="str">
        <f>IF($A$20=1,IF(UDDS!F1843="","",UDDS!F1843),IF($A$20=2,IF('FTP-75'!F1843="","",'FTP-75'!F1843),IF($A$20=3, IF('US06'!F1843="","",'US06'!F1843),IF($A$20=4, IF(NEDC!E1843="","", NEDC!E1843),IF($A$20=5, IF('JPN10-15'!E1843="","",'JPN10-15'!E1843),IF($A$20=6, IF(WLTC!F1843="","", WLTC!F1843),IF($A$20=7, IF('New Cycle 1'!E1843="","", 'New Cycle 1'!E1843),IF($A$20=8, IF('New Cycle 2'!E1843="","", 'New Cycle 2'!E1843),IF($A$20=9, IF('New Cycle 3'!E1843="","", 'New Cycle 3'!E1843),"")))))))))</f>
        <v/>
      </c>
      <c r="U1843" s="32" t="str">
        <f>IF($A$20=1,IF(UDDS!G1843="","",UDDS!G1843),IF($A$20=2,IF('FTP-75'!G1843="","",'FTP-75'!G1843),IF($A$20=3, IF('US06'!G1843="","",'US06'!G1843),IF($A$20=4, IF(NEDC!F1843="","", NEDC!F1843),IF($A$20=5, IF('JPN10-15'!F1843="","",'JPN10-15'!F1843),IF($A$20=6, IF(WLTC!G1843="","", WLTC!G1843),IF($A$20=7, IF('New Cycle 1'!F1843="","", 'New Cycle 1'!F1843),IF($A$20=8, IF('New Cycle 2'!F1843="","", 'New Cycle 2'!F1843),IF($A$20=9, IF('New Cycle 3'!F1843="","", 'New Cycle 3'!F1843),"")))))))))</f>
        <v/>
      </c>
    </row>
    <row r="1844" spans="16:21" x14ac:dyDescent="0.25">
      <c r="P1844" s="8" t="str">
        <f>IF($A$20=1,IF(UDDS!A1844="","",UDDS!A1844),IF($A$20=2,IF('FTP-75'!A1844="","",'FTP-75'!A1844),IF($A$20=3, IF('US06'!A1844="","",'US06'!A1844),IF($A$20=4, IF(NEDC!A1844="","", NEDC!A1844),IF($A$20=5, IF('JPN10-15'!A1844="","",'JPN10-15'!A1844),IF($A$20=6, IF(WLTC!B1844="","", WLTC!B1844),IF($A$20=7, IF('New Cycle 1'!A1844="","", 'New Cycle 1'!A1844),IF($A$20=8, IF('New Cycle 2'!A1844="","", 'New Cycle 3'!A1844),IF($A$20=9, IF('New Cycle 3'!A1844="","", 'New Cycle 3'!A1844),"")))))))))</f>
        <v/>
      </c>
      <c r="Q1844" s="32" t="str">
        <f>IF($A$20=1,IF(UDDS!C1844="","",UDDS!C1844),IF($A$20=2,IF('FTP-75'!C1844="","",'FTP-75'!C1844),IF($A$20=3, IF('US06'!C1844="","",'US06'!C1844),IF($A$20=4, IF(NEDC!B1844="","", NEDC!B1844),IF($A$20=5, IF('JPN10-15'!B1844="","",'JPN10-15'!B1844),IF($A$20=6, IF(WLTC!C1844="","", WLTC!C1844),IF($A$20=7, IF('New Cycle 1'!B1844="","", 'New Cycle 1'!B1844),IF($A$20=8, IF('New Cycle 2'!B1844="","", 'New Cycle 2'!B1844),IF($A$20=9, IF('New Cycle 3'!B1844="","", 'New Cycle 3'!B1844),"")))))))))</f>
        <v/>
      </c>
      <c r="R1844" s="32" t="str">
        <f>IF($A$20=1,IF(UDDS!D1844="","",UDDS!D1844),IF($A$20=2,IF('FTP-75'!D1844="","",'FTP-75'!D1844),IF($A$20=3, IF('US06'!D1844="","",'US06'!D1844),IF($A$20=4, IF(NEDC!C1844="","", NEDC!C1844),IF($A$20=5, IF('JPN10-15'!C1844="","",'JPN10-15'!C1844),IF($A$20=6, IF(WLTC!D1844="","", WLTC!D1844),IF($A$20=7, IF('New Cycle 1'!C1844="","", 'New Cycle 1'!C1844),IF($A$20=8, IF('New Cycle 2'!C1844="","", 'New Cycle 2'!C1844),IF($A$20=9, IF('New Cycle 3'!C1844="","", 'New Cycle 3'!C1844),"")))))))))</f>
        <v/>
      </c>
      <c r="S1844" s="32" t="str">
        <f>IF($A$20=1,IF(UDDS!E1844="","",UDDS!E1844),IF($A$20=2,IF('FTP-75'!E1844="","",'FTP-75'!E1844),IF($A$20=3, IF('US06'!E1844="","",'US06'!E1844),IF($A$20=4, IF(NEDC!D1844="","", NEDC!D1844),IF($A$20=5, IF('JPN10-15'!D1844="","",'JPN10-15'!D1844),IF($A$20=6, IF(WLTC!E1844="","", WLTC!E1844),IF($A$20=7, IF('New Cycle 1'!D1844="","", 'New Cycle 1'!D1844),IF($A$20=8, IF('New Cycle 2'!D1844="","", 'New Cycle 2'!D1844),IF($A$20=9, IF('New Cycle 3'!D1844="","", 'New Cycle 3'!D1844),"")))))))))</f>
        <v/>
      </c>
      <c r="T1844" s="32" t="str">
        <f>IF($A$20=1,IF(UDDS!F1844="","",UDDS!F1844),IF($A$20=2,IF('FTP-75'!F1844="","",'FTP-75'!F1844),IF($A$20=3, IF('US06'!F1844="","",'US06'!F1844),IF($A$20=4, IF(NEDC!E1844="","", NEDC!E1844),IF($A$20=5, IF('JPN10-15'!E1844="","",'JPN10-15'!E1844),IF($A$20=6, IF(WLTC!F1844="","", WLTC!F1844),IF($A$20=7, IF('New Cycle 1'!E1844="","", 'New Cycle 1'!E1844),IF($A$20=8, IF('New Cycle 2'!E1844="","", 'New Cycle 2'!E1844),IF($A$20=9, IF('New Cycle 3'!E1844="","", 'New Cycle 3'!E1844),"")))))))))</f>
        <v/>
      </c>
      <c r="U1844" s="32" t="str">
        <f>IF($A$20=1,IF(UDDS!G1844="","",UDDS!G1844),IF($A$20=2,IF('FTP-75'!G1844="","",'FTP-75'!G1844),IF($A$20=3, IF('US06'!G1844="","",'US06'!G1844),IF($A$20=4, IF(NEDC!F1844="","", NEDC!F1844),IF($A$20=5, IF('JPN10-15'!F1844="","",'JPN10-15'!F1844),IF($A$20=6, IF(WLTC!G1844="","", WLTC!G1844),IF($A$20=7, IF('New Cycle 1'!F1844="","", 'New Cycle 1'!F1844),IF($A$20=8, IF('New Cycle 2'!F1844="","", 'New Cycle 2'!F1844),IF($A$20=9, IF('New Cycle 3'!F1844="","", 'New Cycle 3'!F1844),"")))))))))</f>
        <v/>
      </c>
    </row>
    <row r="1845" spans="16:21" x14ac:dyDescent="0.25">
      <c r="P1845" s="8" t="str">
        <f>IF($A$20=1,IF(UDDS!A1845="","",UDDS!A1845),IF($A$20=2,IF('FTP-75'!A1845="","",'FTP-75'!A1845),IF($A$20=3, IF('US06'!A1845="","",'US06'!A1845),IF($A$20=4, IF(NEDC!A1845="","", NEDC!A1845),IF($A$20=5, IF('JPN10-15'!A1845="","",'JPN10-15'!A1845),IF($A$20=6, IF(WLTC!B1845="","", WLTC!B1845),IF($A$20=7, IF('New Cycle 1'!A1845="","", 'New Cycle 1'!A1845),IF($A$20=8, IF('New Cycle 2'!A1845="","", 'New Cycle 3'!A1845),IF($A$20=9, IF('New Cycle 3'!A1845="","", 'New Cycle 3'!A1845),"")))))))))</f>
        <v/>
      </c>
      <c r="Q1845" s="32" t="str">
        <f>IF($A$20=1,IF(UDDS!C1845="","",UDDS!C1845),IF($A$20=2,IF('FTP-75'!C1845="","",'FTP-75'!C1845),IF($A$20=3, IF('US06'!C1845="","",'US06'!C1845),IF($A$20=4, IF(NEDC!B1845="","", NEDC!B1845),IF($A$20=5, IF('JPN10-15'!B1845="","",'JPN10-15'!B1845),IF($A$20=6, IF(WLTC!C1845="","", WLTC!C1845),IF($A$20=7, IF('New Cycle 1'!B1845="","", 'New Cycle 1'!B1845),IF($A$20=8, IF('New Cycle 2'!B1845="","", 'New Cycle 2'!B1845),IF($A$20=9, IF('New Cycle 3'!B1845="","", 'New Cycle 3'!B1845),"")))))))))</f>
        <v/>
      </c>
      <c r="R1845" s="32" t="str">
        <f>IF($A$20=1,IF(UDDS!D1845="","",UDDS!D1845),IF($A$20=2,IF('FTP-75'!D1845="","",'FTP-75'!D1845),IF($A$20=3, IF('US06'!D1845="","",'US06'!D1845),IF($A$20=4, IF(NEDC!C1845="","", NEDC!C1845),IF($A$20=5, IF('JPN10-15'!C1845="","",'JPN10-15'!C1845),IF($A$20=6, IF(WLTC!D1845="","", WLTC!D1845),IF($A$20=7, IF('New Cycle 1'!C1845="","", 'New Cycle 1'!C1845),IF($A$20=8, IF('New Cycle 2'!C1845="","", 'New Cycle 2'!C1845),IF($A$20=9, IF('New Cycle 3'!C1845="","", 'New Cycle 3'!C1845),"")))))))))</f>
        <v/>
      </c>
      <c r="S1845" s="32" t="str">
        <f>IF($A$20=1,IF(UDDS!E1845="","",UDDS!E1845),IF($A$20=2,IF('FTP-75'!E1845="","",'FTP-75'!E1845),IF($A$20=3, IF('US06'!E1845="","",'US06'!E1845),IF($A$20=4, IF(NEDC!D1845="","", NEDC!D1845),IF($A$20=5, IF('JPN10-15'!D1845="","",'JPN10-15'!D1845),IF($A$20=6, IF(WLTC!E1845="","", WLTC!E1845),IF($A$20=7, IF('New Cycle 1'!D1845="","", 'New Cycle 1'!D1845),IF($A$20=8, IF('New Cycle 2'!D1845="","", 'New Cycle 2'!D1845),IF($A$20=9, IF('New Cycle 3'!D1845="","", 'New Cycle 3'!D1845),"")))))))))</f>
        <v/>
      </c>
      <c r="T1845" s="32" t="str">
        <f>IF($A$20=1,IF(UDDS!F1845="","",UDDS!F1845),IF($A$20=2,IF('FTP-75'!F1845="","",'FTP-75'!F1845),IF($A$20=3, IF('US06'!F1845="","",'US06'!F1845),IF($A$20=4, IF(NEDC!E1845="","", NEDC!E1845),IF($A$20=5, IF('JPN10-15'!E1845="","",'JPN10-15'!E1845),IF($A$20=6, IF(WLTC!F1845="","", WLTC!F1845),IF($A$20=7, IF('New Cycle 1'!E1845="","", 'New Cycle 1'!E1845),IF($A$20=8, IF('New Cycle 2'!E1845="","", 'New Cycle 2'!E1845),IF($A$20=9, IF('New Cycle 3'!E1845="","", 'New Cycle 3'!E1845),"")))))))))</f>
        <v/>
      </c>
      <c r="U1845" s="32" t="str">
        <f>IF($A$20=1,IF(UDDS!G1845="","",UDDS!G1845),IF($A$20=2,IF('FTP-75'!G1845="","",'FTP-75'!G1845),IF($A$20=3, IF('US06'!G1845="","",'US06'!G1845),IF($A$20=4, IF(NEDC!F1845="","", NEDC!F1845),IF($A$20=5, IF('JPN10-15'!F1845="","",'JPN10-15'!F1845),IF($A$20=6, IF(WLTC!G1845="","", WLTC!G1845),IF($A$20=7, IF('New Cycle 1'!F1845="","", 'New Cycle 1'!F1845),IF($A$20=8, IF('New Cycle 2'!F1845="","", 'New Cycle 2'!F1845),IF($A$20=9, IF('New Cycle 3'!F1845="","", 'New Cycle 3'!F1845),"")))))))))</f>
        <v/>
      </c>
    </row>
    <row r="1846" spans="16:21" x14ac:dyDescent="0.25">
      <c r="P1846" s="8" t="str">
        <f>IF($A$20=1,IF(UDDS!A1846="","",UDDS!A1846),IF($A$20=2,IF('FTP-75'!A1846="","",'FTP-75'!A1846),IF($A$20=3, IF('US06'!A1846="","",'US06'!A1846),IF($A$20=4, IF(NEDC!A1846="","", NEDC!A1846),IF($A$20=5, IF('JPN10-15'!A1846="","",'JPN10-15'!A1846),IF($A$20=6, IF(WLTC!B1846="","", WLTC!B1846),IF($A$20=7, IF('New Cycle 1'!A1846="","", 'New Cycle 1'!A1846),IF($A$20=8, IF('New Cycle 2'!A1846="","", 'New Cycle 3'!A1846),IF($A$20=9, IF('New Cycle 3'!A1846="","", 'New Cycle 3'!A1846),"")))))))))</f>
        <v/>
      </c>
      <c r="Q1846" s="32" t="str">
        <f>IF($A$20=1,IF(UDDS!C1846="","",UDDS!C1846),IF($A$20=2,IF('FTP-75'!C1846="","",'FTP-75'!C1846),IF($A$20=3, IF('US06'!C1846="","",'US06'!C1846),IF($A$20=4, IF(NEDC!B1846="","", NEDC!B1846),IF($A$20=5, IF('JPN10-15'!B1846="","",'JPN10-15'!B1846),IF($A$20=6, IF(WLTC!C1846="","", WLTC!C1846),IF($A$20=7, IF('New Cycle 1'!B1846="","", 'New Cycle 1'!B1846),IF($A$20=8, IF('New Cycle 2'!B1846="","", 'New Cycle 2'!B1846),IF($A$20=9, IF('New Cycle 3'!B1846="","", 'New Cycle 3'!B1846),"")))))))))</f>
        <v/>
      </c>
      <c r="R1846" s="32" t="str">
        <f>IF($A$20=1,IF(UDDS!D1846="","",UDDS!D1846),IF($A$20=2,IF('FTP-75'!D1846="","",'FTP-75'!D1846),IF($A$20=3, IF('US06'!D1846="","",'US06'!D1846),IF($A$20=4, IF(NEDC!C1846="","", NEDC!C1846),IF($A$20=5, IF('JPN10-15'!C1846="","",'JPN10-15'!C1846),IF($A$20=6, IF(WLTC!D1846="","", WLTC!D1846),IF($A$20=7, IF('New Cycle 1'!C1846="","", 'New Cycle 1'!C1846),IF($A$20=8, IF('New Cycle 2'!C1846="","", 'New Cycle 2'!C1846),IF($A$20=9, IF('New Cycle 3'!C1846="","", 'New Cycle 3'!C1846),"")))))))))</f>
        <v/>
      </c>
      <c r="S1846" s="32" t="str">
        <f>IF($A$20=1,IF(UDDS!E1846="","",UDDS!E1846),IF($A$20=2,IF('FTP-75'!E1846="","",'FTP-75'!E1846),IF($A$20=3, IF('US06'!E1846="","",'US06'!E1846),IF($A$20=4, IF(NEDC!D1846="","", NEDC!D1846),IF($A$20=5, IF('JPN10-15'!D1846="","",'JPN10-15'!D1846),IF($A$20=6, IF(WLTC!E1846="","", WLTC!E1846),IF($A$20=7, IF('New Cycle 1'!D1846="","", 'New Cycle 1'!D1846),IF($A$20=8, IF('New Cycle 2'!D1846="","", 'New Cycle 2'!D1846),IF($A$20=9, IF('New Cycle 3'!D1846="","", 'New Cycle 3'!D1846),"")))))))))</f>
        <v/>
      </c>
      <c r="T1846" s="32" t="str">
        <f>IF($A$20=1,IF(UDDS!F1846="","",UDDS!F1846),IF($A$20=2,IF('FTP-75'!F1846="","",'FTP-75'!F1846),IF($A$20=3, IF('US06'!F1846="","",'US06'!F1846),IF($A$20=4, IF(NEDC!E1846="","", NEDC!E1846),IF($A$20=5, IF('JPN10-15'!E1846="","",'JPN10-15'!E1846),IF($A$20=6, IF(WLTC!F1846="","", WLTC!F1846),IF($A$20=7, IF('New Cycle 1'!E1846="","", 'New Cycle 1'!E1846),IF($A$20=8, IF('New Cycle 2'!E1846="","", 'New Cycle 2'!E1846),IF($A$20=9, IF('New Cycle 3'!E1846="","", 'New Cycle 3'!E1846),"")))))))))</f>
        <v/>
      </c>
      <c r="U1846" s="32" t="str">
        <f>IF($A$20=1,IF(UDDS!G1846="","",UDDS!G1846),IF($A$20=2,IF('FTP-75'!G1846="","",'FTP-75'!G1846),IF($A$20=3, IF('US06'!G1846="","",'US06'!G1846),IF($A$20=4, IF(NEDC!F1846="","", NEDC!F1846),IF($A$20=5, IF('JPN10-15'!F1846="","",'JPN10-15'!F1846),IF($A$20=6, IF(WLTC!G1846="","", WLTC!G1846),IF($A$20=7, IF('New Cycle 1'!F1846="","", 'New Cycle 1'!F1846),IF($A$20=8, IF('New Cycle 2'!F1846="","", 'New Cycle 2'!F1846),IF($A$20=9, IF('New Cycle 3'!F1846="","", 'New Cycle 3'!F1846),"")))))))))</f>
        <v/>
      </c>
    </row>
    <row r="1847" spans="16:21" x14ac:dyDescent="0.25">
      <c r="P1847" s="8" t="str">
        <f>IF($A$20=1,IF(UDDS!A1847="","",UDDS!A1847),IF($A$20=2,IF('FTP-75'!A1847="","",'FTP-75'!A1847),IF($A$20=3, IF('US06'!A1847="","",'US06'!A1847),IF($A$20=4, IF(NEDC!A1847="","", NEDC!A1847),IF($A$20=5, IF('JPN10-15'!A1847="","",'JPN10-15'!A1847),IF($A$20=6, IF(WLTC!B1847="","", WLTC!B1847),IF($A$20=7, IF('New Cycle 1'!A1847="","", 'New Cycle 1'!A1847),IF($A$20=8, IF('New Cycle 2'!A1847="","", 'New Cycle 3'!A1847),IF($A$20=9, IF('New Cycle 3'!A1847="","", 'New Cycle 3'!A1847),"")))))))))</f>
        <v/>
      </c>
      <c r="Q1847" s="32" t="str">
        <f>IF($A$20=1,IF(UDDS!C1847="","",UDDS!C1847),IF($A$20=2,IF('FTP-75'!C1847="","",'FTP-75'!C1847),IF($A$20=3, IF('US06'!C1847="","",'US06'!C1847),IF($A$20=4, IF(NEDC!B1847="","", NEDC!B1847),IF($A$20=5, IF('JPN10-15'!B1847="","",'JPN10-15'!B1847),IF($A$20=6, IF(WLTC!C1847="","", WLTC!C1847),IF($A$20=7, IF('New Cycle 1'!B1847="","", 'New Cycle 1'!B1847),IF($A$20=8, IF('New Cycle 2'!B1847="","", 'New Cycle 2'!B1847),IF($A$20=9, IF('New Cycle 3'!B1847="","", 'New Cycle 3'!B1847),"")))))))))</f>
        <v/>
      </c>
      <c r="R1847" s="32" t="str">
        <f>IF($A$20=1,IF(UDDS!D1847="","",UDDS!D1847),IF($A$20=2,IF('FTP-75'!D1847="","",'FTP-75'!D1847),IF($A$20=3, IF('US06'!D1847="","",'US06'!D1847),IF($A$20=4, IF(NEDC!C1847="","", NEDC!C1847),IF($A$20=5, IF('JPN10-15'!C1847="","",'JPN10-15'!C1847),IF($A$20=6, IF(WLTC!D1847="","", WLTC!D1847),IF($A$20=7, IF('New Cycle 1'!C1847="","", 'New Cycle 1'!C1847),IF($A$20=8, IF('New Cycle 2'!C1847="","", 'New Cycle 2'!C1847),IF($A$20=9, IF('New Cycle 3'!C1847="","", 'New Cycle 3'!C1847),"")))))))))</f>
        <v/>
      </c>
      <c r="S1847" s="32" t="str">
        <f>IF($A$20=1,IF(UDDS!E1847="","",UDDS!E1847),IF($A$20=2,IF('FTP-75'!E1847="","",'FTP-75'!E1847),IF($A$20=3, IF('US06'!E1847="","",'US06'!E1847),IF($A$20=4, IF(NEDC!D1847="","", NEDC!D1847),IF($A$20=5, IF('JPN10-15'!D1847="","",'JPN10-15'!D1847),IF($A$20=6, IF(WLTC!E1847="","", WLTC!E1847),IF($A$20=7, IF('New Cycle 1'!D1847="","", 'New Cycle 1'!D1847),IF($A$20=8, IF('New Cycle 2'!D1847="","", 'New Cycle 2'!D1847),IF($A$20=9, IF('New Cycle 3'!D1847="","", 'New Cycle 3'!D1847),"")))))))))</f>
        <v/>
      </c>
      <c r="T1847" s="32" t="str">
        <f>IF($A$20=1,IF(UDDS!F1847="","",UDDS!F1847),IF($A$20=2,IF('FTP-75'!F1847="","",'FTP-75'!F1847),IF($A$20=3, IF('US06'!F1847="","",'US06'!F1847),IF($A$20=4, IF(NEDC!E1847="","", NEDC!E1847),IF($A$20=5, IF('JPN10-15'!E1847="","",'JPN10-15'!E1847),IF($A$20=6, IF(WLTC!F1847="","", WLTC!F1847),IF($A$20=7, IF('New Cycle 1'!E1847="","", 'New Cycle 1'!E1847),IF($A$20=8, IF('New Cycle 2'!E1847="","", 'New Cycle 2'!E1847),IF($A$20=9, IF('New Cycle 3'!E1847="","", 'New Cycle 3'!E1847),"")))))))))</f>
        <v/>
      </c>
      <c r="U1847" s="32" t="str">
        <f>IF($A$20=1,IF(UDDS!G1847="","",UDDS!G1847),IF($A$20=2,IF('FTP-75'!G1847="","",'FTP-75'!G1847),IF($A$20=3, IF('US06'!G1847="","",'US06'!G1847),IF($A$20=4, IF(NEDC!F1847="","", NEDC!F1847),IF($A$20=5, IF('JPN10-15'!F1847="","",'JPN10-15'!F1847),IF($A$20=6, IF(WLTC!G1847="","", WLTC!G1847),IF($A$20=7, IF('New Cycle 1'!F1847="","", 'New Cycle 1'!F1847),IF($A$20=8, IF('New Cycle 2'!F1847="","", 'New Cycle 2'!F1847),IF($A$20=9, IF('New Cycle 3'!F1847="","", 'New Cycle 3'!F1847),"")))))))))</f>
        <v/>
      </c>
    </row>
    <row r="1848" spans="16:21" x14ac:dyDescent="0.25">
      <c r="P1848" s="8" t="str">
        <f>IF($A$20=1,IF(UDDS!A1848="","",UDDS!A1848),IF($A$20=2,IF('FTP-75'!A1848="","",'FTP-75'!A1848),IF($A$20=3, IF('US06'!A1848="","",'US06'!A1848),IF($A$20=4, IF(NEDC!A1848="","", NEDC!A1848),IF($A$20=5, IF('JPN10-15'!A1848="","",'JPN10-15'!A1848),IF($A$20=6, IF(WLTC!B1848="","", WLTC!B1848),IF($A$20=7, IF('New Cycle 1'!A1848="","", 'New Cycle 1'!A1848),IF($A$20=8, IF('New Cycle 2'!A1848="","", 'New Cycle 3'!A1848),IF($A$20=9, IF('New Cycle 3'!A1848="","", 'New Cycle 3'!A1848),"")))))))))</f>
        <v/>
      </c>
      <c r="Q1848" s="32" t="str">
        <f>IF($A$20=1,IF(UDDS!C1848="","",UDDS!C1848),IF($A$20=2,IF('FTP-75'!C1848="","",'FTP-75'!C1848),IF($A$20=3, IF('US06'!C1848="","",'US06'!C1848),IF($A$20=4, IF(NEDC!B1848="","", NEDC!B1848),IF($A$20=5, IF('JPN10-15'!B1848="","",'JPN10-15'!B1848),IF($A$20=6, IF(WLTC!C1848="","", WLTC!C1848),IF($A$20=7, IF('New Cycle 1'!B1848="","", 'New Cycle 1'!B1848),IF($A$20=8, IF('New Cycle 2'!B1848="","", 'New Cycle 2'!B1848),IF($A$20=9, IF('New Cycle 3'!B1848="","", 'New Cycle 3'!B1848),"")))))))))</f>
        <v/>
      </c>
      <c r="R1848" s="32" t="str">
        <f>IF($A$20=1,IF(UDDS!D1848="","",UDDS!D1848),IF($A$20=2,IF('FTP-75'!D1848="","",'FTP-75'!D1848),IF($A$20=3, IF('US06'!D1848="","",'US06'!D1848),IF($A$20=4, IF(NEDC!C1848="","", NEDC!C1848),IF($A$20=5, IF('JPN10-15'!C1848="","",'JPN10-15'!C1848),IF($A$20=6, IF(WLTC!D1848="","", WLTC!D1848),IF($A$20=7, IF('New Cycle 1'!C1848="","", 'New Cycle 1'!C1848),IF($A$20=8, IF('New Cycle 2'!C1848="","", 'New Cycle 2'!C1848),IF($A$20=9, IF('New Cycle 3'!C1848="","", 'New Cycle 3'!C1848),"")))))))))</f>
        <v/>
      </c>
      <c r="S1848" s="32" t="str">
        <f>IF($A$20=1,IF(UDDS!E1848="","",UDDS!E1848),IF($A$20=2,IF('FTP-75'!E1848="","",'FTP-75'!E1848),IF($A$20=3, IF('US06'!E1848="","",'US06'!E1848),IF($A$20=4, IF(NEDC!D1848="","", NEDC!D1848),IF($A$20=5, IF('JPN10-15'!D1848="","",'JPN10-15'!D1848),IF($A$20=6, IF(WLTC!E1848="","", WLTC!E1848),IF($A$20=7, IF('New Cycle 1'!D1848="","", 'New Cycle 1'!D1848),IF($A$20=8, IF('New Cycle 2'!D1848="","", 'New Cycle 2'!D1848),IF($A$20=9, IF('New Cycle 3'!D1848="","", 'New Cycle 3'!D1848),"")))))))))</f>
        <v/>
      </c>
      <c r="T1848" s="32" t="str">
        <f>IF($A$20=1,IF(UDDS!F1848="","",UDDS!F1848),IF($A$20=2,IF('FTP-75'!F1848="","",'FTP-75'!F1848),IF($A$20=3, IF('US06'!F1848="","",'US06'!F1848),IF($A$20=4, IF(NEDC!E1848="","", NEDC!E1848),IF($A$20=5, IF('JPN10-15'!E1848="","",'JPN10-15'!E1848),IF($A$20=6, IF(WLTC!F1848="","", WLTC!F1848),IF($A$20=7, IF('New Cycle 1'!E1848="","", 'New Cycle 1'!E1848),IF($A$20=8, IF('New Cycle 2'!E1848="","", 'New Cycle 2'!E1848),IF($A$20=9, IF('New Cycle 3'!E1848="","", 'New Cycle 3'!E1848),"")))))))))</f>
        <v/>
      </c>
      <c r="U1848" s="32" t="str">
        <f>IF($A$20=1,IF(UDDS!G1848="","",UDDS!G1848),IF($A$20=2,IF('FTP-75'!G1848="","",'FTP-75'!G1848),IF($A$20=3, IF('US06'!G1848="","",'US06'!G1848),IF($A$20=4, IF(NEDC!F1848="","", NEDC!F1848),IF($A$20=5, IF('JPN10-15'!F1848="","",'JPN10-15'!F1848),IF($A$20=6, IF(WLTC!G1848="","", WLTC!G1848),IF($A$20=7, IF('New Cycle 1'!F1848="","", 'New Cycle 1'!F1848),IF($A$20=8, IF('New Cycle 2'!F1848="","", 'New Cycle 2'!F1848),IF($A$20=9, IF('New Cycle 3'!F1848="","", 'New Cycle 3'!F1848),"")))))))))</f>
        <v/>
      </c>
    </row>
    <row r="1849" spans="16:21" x14ac:dyDescent="0.25">
      <c r="P1849" s="8" t="str">
        <f>IF($A$20=1,IF(UDDS!A1849="","",UDDS!A1849),IF($A$20=2,IF('FTP-75'!A1849="","",'FTP-75'!A1849),IF($A$20=3, IF('US06'!A1849="","",'US06'!A1849),IF($A$20=4, IF(NEDC!A1849="","", NEDC!A1849),IF($A$20=5, IF('JPN10-15'!A1849="","",'JPN10-15'!A1849),IF($A$20=6, IF(WLTC!B1849="","", WLTC!B1849),IF($A$20=7, IF('New Cycle 1'!A1849="","", 'New Cycle 1'!A1849),IF($A$20=8, IF('New Cycle 2'!A1849="","", 'New Cycle 3'!A1849),IF($A$20=9, IF('New Cycle 3'!A1849="","", 'New Cycle 3'!A1849),"")))))))))</f>
        <v/>
      </c>
      <c r="Q1849" s="32" t="str">
        <f>IF($A$20=1,IF(UDDS!C1849="","",UDDS!C1849),IF($A$20=2,IF('FTP-75'!C1849="","",'FTP-75'!C1849),IF($A$20=3, IF('US06'!C1849="","",'US06'!C1849),IF($A$20=4, IF(NEDC!B1849="","", NEDC!B1849),IF($A$20=5, IF('JPN10-15'!B1849="","",'JPN10-15'!B1849),IF($A$20=6, IF(WLTC!C1849="","", WLTC!C1849),IF($A$20=7, IF('New Cycle 1'!B1849="","", 'New Cycle 1'!B1849),IF($A$20=8, IF('New Cycle 2'!B1849="","", 'New Cycle 2'!B1849),IF($A$20=9, IF('New Cycle 3'!B1849="","", 'New Cycle 3'!B1849),"")))))))))</f>
        <v/>
      </c>
      <c r="R1849" s="32" t="str">
        <f>IF($A$20=1,IF(UDDS!D1849="","",UDDS!D1849),IF($A$20=2,IF('FTP-75'!D1849="","",'FTP-75'!D1849),IF($A$20=3, IF('US06'!D1849="","",'US06'!D1849),IF($A$20=4, IF(NEDC!C1849="","", NEDC!C1849),IF($A$20=5, IF('JPN10-15'!C1849="","",'JPN10-15'!C1849),IF($A$20=6, IF(WLTC!D1849="","", WLTC!D1849),IF($A$20=7, IF('New Cycle 1'!C1849="","", 'New Cycle 1'!C1849),IF($A$20=8, IF('New Cycle 2'!C1849="","", 'New Cycle 2'!C1849),IF($A$20=9, IF('New Cycle 3'!C1849="","", 'New Cycle 3'!C1849),"")))))))))</f>
        <v/>
      </c>
      <c r="S1849" s="32" t="str">
        <f>IF($A$20=1,IF(UDDS!E1849="","",UDDS!E1849),IF($A$20=2,IF('FTP-75'!E1849="","",'FTP-75'!E1849),IF($A$20=3, IF('US06'!E1849="","",'US06'!E1849),IF($A$20=4, IF(NEDC!D1849="","", NEDC!D1849),IF($A$20=5, IF('JPN10-15'!D1849="","",'JPN10-15'!D1849),IF($A$20=6, IF(WLTC!E1849="","", WLTC!E1849),IF($A$20=7, IF('New Cycle 1'!D1849="","", 'New Cycle 1'!D1849),IF($A$20=8, IF('New Cycle 2'!D1849="","", 'New Cycle 2'!D1849),IF($A$20=9, IF('New Cycle 3'!D1849="","", 'New Cycle 3'!D1849),"")))))))))</f>
        <v/>
      </c>
      <c r="T1849" s="32" t="str">
        <f>IF($A$20=1,IF(UDDS!F1849="","",UDDS!F1849),IF($A$20=2,IF('FTP-75'!F1849="","",'FTP-75'!F1849),IF($A$20=3, IF('US06'!F1849="","",'US06'!F1849),IF($A$20=4, IF(NEDC!E1849="","", NEDC!E1849),IF($A$20=5, IF('JPN10-15'!E1849="","",'JPN10-15'!E1849),IF($A$20=6, IF(WLTC!F1849="","", WLTC!F1849),IF($A$20=7, IF('New Cycle 1'!E1849="","", 'New Cycle 1'!E1849),IF($A$20=8, IF('New Cycle 2'!E1849="","", 'New Cycle 2'!E1849),IF($A$20=9, IF('New Cycle 3'!E1849="","", 'New Cycle 3'!E1849),"")))))))))</f>
        <v/>
      </c>
      <c r="U1849" s="32" t="str">
        <f>IF($A$20=1,IF(UDDS!G1849="","",UDDS!G1849),IF($A$20=2,IF('FTP-75'!G1849="","",'FTP-75'!G1849),IF($A$20=3, IF('US06'!G1849="","",'US06'!G1849),IF($A$20=4, IF(NEDC!F1849="","", NEDC!F1849),IF($A$20=5, IF('JPN10-15'!F1849="","",'JPN10-15'!F1849),IF($A$20=6, IF(WLTC!G1849="","", WLTC!G1849),IF($A$20=7, IF('New Cycle 1'!F1849="","", 'New Cycle 1'!F1849),IF($A$20=8, IF('New Cycle 2'!F1849="","", 'New Cycle 2'!F1849),IF($A$20=9, IF('New Cycle 3'!F1849="","", 'New Cycle 3'!F1849),"")))))))))</f>
        <v/>
      </c>
    </row>
    <row r="1850" spans="16:21" x14ac:dyDescent="0.25">
      <c r="P1850" s="8" t="str">
        <f>IF($A$20=1,IF(UDDS!A1850="","",UDDS!A1850),IF($A$20=2,IF('FTP-75'!A1850="","",'FTP-75'!A1850),IF($A$20=3, IF('US06'!A1850="","",'US06'!A1850),IF($A$20=4, IF(NEDC!A1850="","", NEDC!A1850),IF($A$20=5, IF('JPN10-15'!A1850="","",'JPN10-15'!A1850),IF($A$20=6, IF(WLTC!B1850="","", WLTC!B1850),IF($A$20=7, IF('New Cycle 1'!A1850="","", 'New Cycle 1'!A1850),IF($A$20=8, IF('New Cycle 2'!A1850="","", 'New Cycle 3'!A1850),IF($A$20=9, IF('New Cycle 3'!A1850="","", 'New Cycle 3'!A1850),"")))))))))</f>
        <v/>
      </c>
      <c r="Q1850" s="32" t="str">
        <f>IF($A$20=1,IF(UDDS!C1850="","",UDDS!C1850),IF($A$20=2,IF('FTP-75'!C1850="","",'FTP-75'!C1850),IF($A$20=3, IF('US06'!C1850="","",'US06'!C1850),IF($A$20=4, IF(NEDC!B1850="","", NEDC!B1850),IF($A$20=5, IF('JPN10-15'!B1850="","",'JPN10-15'!B1850),IF($A$20=6, IF(WLTC!C1850="","", WLTC!C1850),IF($A$20=7, IF('New Cycle 1'!B1850="","", 'New Cycle 1'!B1850),IF($A$20=8, IF('New Cycle 2'!B1850="","", 'New Cycle 2'!B1850),IF($A$20=9, IF('New Cycle 3'!B1850="","", 'New Cycle 3'!B1850),"")))))))))</f>
        <v/>
      </c>
      <c r="R1850" s="32" t="str">
        <f>IF($A$20=1,IF(UDDS!D1850="","",UDDS!D1850),IF($A$20=2,IF('FTP-75'!D1850="","",'FTP-75'!D1850),IF($A$20=3, IF('US06'!D1850="","",'US06'!D1850),IF($A$20=4, IF(NEDC!C1850="","", NEDC!C1850),IF($A$20=5, IF('JPN10-15'!C1850="","",'JPN10-15'!C1850),IF($A$20=6, IF(WLTC!D1850="","", WLTC!D1850),IF($A$20=7, IF('New Cycle 1'!C1850="","", 'New Cycle 1'!C1850),IF($A$20=8, IF('New Cycle 2'!C1850="","", 'New Cycle 2'!C1850),IF($A$20=9, IF('New Cycle 3'!C1850="","", 'New Cycle 3'!C1850),"")))))))))</f>
        <v/>
      </c>
      <c r="S1850" s="32" t="str">
        <f>IF($A$20=1,IF(UDDS!E1850="","",UDDS!E1850),IF($A$20=2,IF('FTP-75'!E1850="","",'FTP-75'!E1850),IF($A$20=3, IF('US06'!E1850="","",'US06'!E1850),IF($A$20=4, IF(NEDC!D1850="","", NEDC!D1850),IF($A$20=5, IF('JPN10-15'!D1850="","",'JPN10-15'!D1850),IF($A$20=6, IF(WLTC!E1850="","", WLTC!E1850),IF($A$20=7, IF('New Cycle 1'!D1850="","", 'New Cycle 1'!D1850),IF($A$20=8, IF('New Cycle 2'!D1850="","", 'New Cycle 2'!D1850),IF($A$20=9, IF('New Cycle 3'!D1850="","", 'New Cycle 3'!D1850),"")))))))))</f>
        <v/>
      </c>
      <c r="T1850" s="32" t="str">
        <f>IF($A$20=1,IF(UDDS!F1850="","",UDDS!F1850),IF($A$20=2,IF('FTP-75'!F1850="","",'FTP-75'!F1850),IF($A$20=3, IF('US06'!F1850="","",'US06'!F1850),IF($A$20=4, IF(NEDC!E1850="","", NEDC!E1850),IF($A$20=5, IF('JPN10-15'!E1850="","",'JPN10-15'!E1850),IF($A$20=6, IF(WLTC!F1850="","", WLTC!F1850),IF($A$20=7, IF('New Cycle 1'!E1850="","", 'New Cycle 1'!E1850),IF($A$20=8, IF('New Cycle 2'!E1850="","", 'New Cycle 2'!E1850),IF($A$20=9, IF('New Cycle 3'!E1850="","", 'New Cycle 3'!E1850),"")))))))))</f>
        <v/>
      </c>
      <c r="U1850" s="32" t="str">
        <f>IF($A$20=1,IF(UDDS!G1850="","",UDDS!G1850),IF($A$20=2,IF('FTP-75'!G1850="","",'FTP-75'!G1850),IF($A$20=3, IF('US06'!G1850="","",'US06'!G1850),IF($A$20=4, IF(NEDC!F1850="","", NEDC!F1850),IF($A$20=5, IF('JPN10-15'!F1850="","",'JPN10-15'!F1850),IF($A$20=6, IF(WLTC!G1850="","", WLTC!G1850),IF($A$20=7, IF('New Cycle 1'!F1850="","", 'New Cycle 1'!F1850),IF($A$20=8, IF('New Cycle 2'!F1850="","", 'New Cycle 2'!F1850),IF($A$20=9, IF('New Cycle 3'!F1850="","", 'New Cycle 3'!F1850),"")))))))))</f>
        <v/>
      </c>
    </row>
    <row r="1851" spans="16:21" x14ac:dyDescent="0.25">
      <c r="P1851" s="8" t="str">
        <f>IF($A$20=1,IF(UDDS!A1851="","",UDDS!A1851),IF($A$20=2,IF('FTP-75'!A1851="","",'FTP-75'!A1851),IF($A$20=3, IF('US06'!A1851="","",'US06'!A1851),IF($A$20=4, IF(NEDC!A1851="","", NEDC!A1851),IF($A$20=5, IF('JPN10-15'!A1851="","",'JPN10-15'!A1851),IF($A$20=6, IF(WLTC!B1851="","", WLTC!B1851),IF($A$20=7, IF('New Cycle 1'!A1851="","", 'New Cycle 1'!A1851),IF($A$20=8, IF('New Cycle 2'!A1851="","", 'New Cycle 3'!A1851),IF($A$20=9, IF('New Cycle 3'!A1851="","", 'New Cycle 3'!A1851),"")))))))))</f>
        <v/>
      </c>
      <c r="Q1851" s="32" t="str">
        <f>IF($A$20=1,IF(UDDS!C1851="","",UDDS!C1851),IF($A$20=2,IF('FTP-75'!C1851="","",'FTP-75'!C1851),IF($A$20=3, IF('US06'!C1851="","",'US06'!C1851),IF($A$20=4, IF(NEDC!B1851="","", NEDC!B1851),IF($A$20=5, IF('JPN10-15'!B1851="","",'JPN10-15'!B1851),IF($A$20=6, IF(WLTC!C1851="","", WLTC!C1851),IF($A$20=7, IF('New Cycle 1'!B1851="","", 'New Cycle 1'!B1851),IF($A$20=8, IF('New Cycle 2'!B1851="","", 'New Cycle 2'!B1851),IF($A$20=9, IF('New Cycle 3'!B1851="","", 'New Cycle 3'!B1851),"")))))))))</f>
        <v/>
      </c>
      <c r="R1851" s="32" t="str">
        <f>IF($A$20=1,IF(UDDS!D1851="","",UDDS!D1851),IF($A$20=2,IF('FTP-75'!D1851="","",'FTP-75'!D1851),IF($A$20=3, IF('US06'!D1851="","",'US06'!D1851),IF($A$20=4, IF(NEDC!C1851="","", NEDC!C1851),IF($A$20=5, IF('JPN10-15'!C1851="","",'JPN10-15'!C1851),IF($A$20=6, IF(WLTC!D1851="","", WLTC!D1851),IF($A$20=7, IF('New Cycle 1'!C1851="","", 'New Cycle 1'!C1851),IF($A$20=8, IF('New Cycle 2'!C1851="","", 'New Cycle 2'!C1851),IF($A$20=9, IF('New Cycle 3'!C1851="","", 'New Cycle 3'!C1851),"")))))))))</f>
        <v/>
      </c>
      <c r="S1851" s="32" t="str">
        <f>IF($A$20=1,IF(UDDS!E1851="","",UDDS!E1851),IF($A$20=2,IF('FTP-75'!E1851="","",'FTP-75'!E1851),IF($A$20=3, IF('US06'!E1851="","",'US06'!E1851),IF($A$20=4, IF(NEDC!D1851="","", NEDC!D1851),IF($A$20=5, IF('JPN10-15'!D1851="","",'JPN10-15'!D1851),IF($A$20=6, IF(WLTC!E1851="","", WLTC!E1851),IF($A$20=7, IF('New Cycle 1'!D1851="","", 'New Cycle 1'!D1851),IF($A$20=8, IF('New Cycle 2'!D1851="","", 'New Cycle 2'!D1851),IF($A$20=9, IF('New Cycle 3'!D1851="","", 'New Cycle 3'!D1851),"")))))))))</f>
        <v/>
      </c>
      <c r="T1851" s="32" t="str">
        <f>IF($A$20=1,IF(UDDS!F1851="","",UDDS!F1851),IF($A$20=2,IF('FTP-75'!F1851="","",'FTP-75'!F1851),IF($A$20=3, IF('US06'!F1851="","",'US06'!F1851),IF($A$20=4, IF(NEDC!E1851="","", NEDC!E1851),IF($A$20=5, IF('JPN10-15'!E1851="","",'JPN10-15'!E1851),IF($A$20=6, IF(WLTC!F1851="","", WLTC!F1851),IF($A$20=7, IF('New Cycle 1'!E1851="","", 'New Cycle 1'!E1851),IF($A$20=8, IF('New Cycle 2'!E1851="","", 'New Cycle 2'!E1851),IF($A$20=9, IF('New Cycle 3'!E1851="","", 'New Cycle 3'!E1851),"")))))))))</f>
        <v/>
      </c>
      <c r="U1851" s="32" t="str">
        <f>IF($A$20=1,IF(UDDS!G1851="","",UDDS!G1851),IF($A$20=2,IF('FTP-75'!G1851="","",'FTP-75'!G1851),IF($A$20=3, IF('US06'!G1851="","",'US06'!G1851),IF($A$20=4, IF(NEDC!F1851="","", NEDC!F1851),IF($A$20=5, IF('JPN10-15'!F1851="","",'JPN10-15'!F1851),IF($A$20=6, IF(WLTC!G1851="","", WLTC!G1851),IF($A$20=7, IF('New Cycle 1'!F1851="","", 'New Cycle 1'!F1851),IF($A$20=8, IF('New Cycle 2'!F1851="","", 'New Cycle 2'!F1851),IF($A$20=9, IF('New Cycle 3'!F1851="","", 'New Cycle 3'!F1851),"")))))))))</f>
        <v/>
      </c>
    </row>
    <row r="1852" spans="16:21" x14ac:dyDescent="0.25">
      <c r="P1852" s="8" t="str">
        <f>IF($A$20=1,IF(UDDS!A1852="","",UDDS!A1852),IF($A$20=2,IF('FTP-75'!A1852="","",'FTP-75'!A1852),IF($A$20=3, IF('US06'!A1852="","",'US06'!A1852),IF($A$20=4, IF(NEDC!A1852="","", NEDC!A1852),IF($A$20=5, IF('JPN10-15'!A1852="","",'JPN10-15'!A1852),IF($A$20=6, IF(WLTC!B1852="","", WLTC!B1852),IF($A$20=7, IF('New Cycle 1'!A1852="","", 'New Cycle 1'!A1852),IF($A$20=8, IF('New Cycle 2'!A1852="","", 'New Cycle 3'!A1852),IF($A$20=9, IF('New Cycle 3'!A1852="","", 'New Cycle 3'!A1852),"")))))))))</f>
        <v/>
      </c>
      <c r="Q1852" s="32" t="str">
        <f>IF($A$20=1,IF(UDDS!C1852="","",UDDS!C1852),IF($A$20=2,IF('FTP-75'!C1852="","",'FTP-75'!C1852),IF($A$20=3, IF('US06'!C1852="","",'US06'!C1852),IF($A$20=4, IF(NEDC!B1852="","", NEDC!B1852),IF($A$20=5, IF('JPN10-15'!B1852="","",'JPN10-15'!B1852),IF($A$20=6, IF(WLTC!C1852="","", WLTC!C1852),IF($A$20=7, IF('New Cycle 1'!B1852="","", 'New Cycle 1'!B1852),IF($A$20=8, IF('New Cycle 2'!B1852="","", 'New Cycle 2'!B1852),IF($A$20=9, IF('New Cycle 3'!B1852="","", 'New Cycle 3'!B1852),"")))))))))</f>
        <v/>
      </c>
      <c r="R1852" s="32" t="str">
        <f>IF($A$20=1,IF(UDDS!D1852="","",UDDS!D1852),IF($A$20=2,IF('FTP-75'!D1852="","",'FTP-75'!D1852),IF($A$20=3, IF('US06'!D1852="","",'US06'!D1852),IF($A$20=4, IF(NEDC!C1852="","", NEDC!C1852),IF($A$20=5, IF('JPN10-15'!C1852="","",'JPN10-15'!C1852),IF($A$20=6, IF(WLTC!D1852="","", WLTC!D1852),IF($A$20=7, IF('New Cycle 1'!C1852="","", 'New Cycle 1'!C1852),IF($A$20=8, IF('New Cycle 2'!C1852="","", 'New Cycle 2'!C1852),IF($A$20=9, IF('New Cycle 3'!C1852="","", 'New Cycle 3'!C1852),"")))))))))</f>
        <v/>
      </c>
      <c r="S1852" s="32" t="str">
        <f>IF($A$20=1,IF(UDDS!E1852="","",UDDS!E1852),IF($A$20=2,IF('FTP-75'!E1852="","",'FTP-75'!E1852),IF($A$20=3, IF('US06'!E1852="","",'US06'!E1852),IF($A$20=4, IF(NEDC!D1852="","", NEDC!D1852),IF($A$20=5, IF('JPN10-15'!D1852="","",'JPN10-15'!D1852),IF($A$20=6, IF(WLTC!E1852="","", WLTC!E1852),IF($A$20=7, IF('New Cycle 1'!D1852="","", 'New Cycle 1'!D1852),IF($A$20=8, IF('New Cycle 2'!D1852="","", 'New Cycle 2'!D1852),IF($A$20=9, IF('New Cycle 3'!D1852="","", 'New Cycle 3'!D1852),"")))))))))</f>
        <v/>
      </c>
      <c r="T1852" s="32" t="str">
        <f>IF($A$20=1,IF(UDDS!F1852="","",UDDS!F1852),IF($A$20=2,IF('FTP-75'!F1852="","",'FTP-75'!F1852),IF($A$20=3, IF('US06'!F1852="","",'US06'!F1852),IF($A$20=4, IF(NEDC!E1852="","", NEDC!E1852),IF($A$20=5, IF('JPN10-15'!E1852="","",'JPN10-15'!E1852),IF($A$20=6, IF(WLTC!F1852="","", WLTC!F1852),IF($A$20=7, IF('New Cycle 1'!E1852="","", 'New Cycle 1'!E1852),IF($A$20=8, IF('New Cycle 2'!E1852="","", 'New Cycle 2'!E1852),IF($A$20=9, IF('New Cycle 3'!E1852="","", 'New Cycle 3'!E1852),"")))))))))</f>
        <v/>
      </c>
      <c r="U1852" s="32" t="str">
        <f>IF($A$20=1,IF(UDDS!G1852="","",UDDS!G1852),IF($A$20=2,IF('FTP-75'!G1852="","",'FTP-75'!G1852),IF($A$20=3, IF('US06'!G1852="","",'US06'!G1852),IF($A$20=4, IF(NEDC!F1852="","", NEDC!F1852),IF($A$20=5, IF('JPN10-15'!F1852="","",'JPN10-15'!F1852),IF($A$20=6, IF(WLTC!G1852="","", WLTC!G1852),IF($A$20=7, IF('New Cycle 1'!F1852="","", 'New Cycle 1'!F1852),IF($A$20=8, IF('New Cycle 2'!F1852="","", 'New Cycle 2'!F1852),IF($A$20=9, IF('New Cycle 3'!F1852="","", 'New Cycle 3'!F1852),"")))))))))</f>
        <v/>
      </c>
    </row>
    <row r="1853" spans="16:21" x14ac:dyDescent="0.25">
      <c r="P1853" s="8" t="str">
        <f>IF($A$20=1,IF(UDDS!A1853="","",UDDS!A1853),IF($A$20=2,IF('FTP-75'!A1853="","",'FTP-75'!A1853),IF($A$20=3, IF('US06'!A1853="","",'US06'!A1853),IF($A$20=4, IF(NEDC!A1853="","", NEDC!A1853),IF($A$20=5, IF('JPN10-15'!A1853="","",'JPN10-15'!A1853),IF($A$20=6, IF(WLTC!B1853="","", WLTC!B1853),IF($A$20=7, IF('New Cycle 1'!A1853="","", 'New Cycle 1'!A1853),IF($A$20=8, IF('New Cycle 2'!A1853="","", 'New Cycle 3'!A1853),IF($A$20=9, IF('New Cycle 3'!A1853="","", 'New Cycle 3'!A1853),"")))))))))</f>
        <v/>
      </c>
      <c r="Q1853" s="32" t="str">
        <f>IF($A$20=1,IF(UDDS!C1853="","",UDDS!C1853),IF($A$20=2,IF('FTP-75'!C1853="","",'FTP-75'!C1853),IF($A$20=3, IF('US06'!C1853="","",'US06'!C1853),IF($A$20=4, IF(NEDC!B1853="","", NEDC!B1853),IF($A$20=5, IF('JPN10-15'!B1853="","",'JPN10-15'!B1853),IF($A$20=6, IF(WLTC!C1853="","", WLTC!C1853),IF($A$20=7, IF('New Cycle 1'!B1853="","", 'New Cycle 1'!B1853),IF($A$20=8, IF('New Cycle 2'!B1853="","", 'New Cycle 2'!B1853),IF($A$20=9, IF('New Cycle 3'!B1853="","", 'New Cycle 3'!B1853),"")))))))))</f>
        <v/>
      </c>
      <c r="R1853" s="32" t="str">
        <f>IF($A$20=1,IF(UDDS!D1853="","",UDDS!D1853),IF($A$20=2,IF('FTP-75'!D1853="","",'FTP-75'!D1853),IF($A$20=3, IF('US06'!D1853="","",'US06'!D1853),IF($A$20=4, IF(NEDC!C1853="","", NEDC!C1853),IF($A$20=5, IF('JPN10-15'!C1853="","",'JPN10-15'!C1853),IF($A$20=6, IF(WLTC!D1853="","", WLTC!D1853),IF($A$20=7, IF('New Cycle 1'!C1853="","", 'New Cycle 1'!C1853),IF($A$20=8, IF('New Cycle 2'!C1853="","", 'New Cycle 2'!C1853),IF($A$20=9, IF('New Cycle 3'!C1853="","", 'New Cycle 3'!C1853),"")))))))))</f>
        <v/>
      </c>
      <c r="S1853" s="32" t="str">
        <f>IF($A$20=1,IF(UDDS!E1853="","",UDDS!E1853),IF($A$20=2,IF('FTP-75'!E1853="","",'FTP-75'!E1853),IF($A$20=3, IF('US06'!E1853="","",'US06'!E1853),IF($A$20=4, IF(NEDC!D1853="","", NEDC!D1853),IF($A$20=5, IF('JPN10-15'!D1853="","",'JPN10-15'!D1853),IF($A$20=6, IF(WLTC!E1853="","", WLTC!E1853),IF($A$20=7, IF('New Cycle 1'!D1853="","", 'New Cycle 1'!D1853),IF($A$20=8, IF('New Cycle 2'!D1853="","", 'New Cycle 2'!D1853),IF($A$20=9, IF('New Cycle 3'!D1853="","", 'New Cycle 3'!D1853),"")))))))))</f>
        <v/>
      </c>
      <c r="T1853" s="32" t="str">
        <f>IF($A$20=1,IF(UDDS!F1853="","",UDDS!F1853),IF($A$20=2,IF('FTP-75'!F1853="","",'FTP-75'!F1853),IF($A$20=3, IF('US06'!F1853="","",'US06'!F1853),IF($A$20=4, IF(NEDC!E1853="","", NEDC!E1853),IF($A$20=5, IF('JPN10-15'!E1853="","",'JPN10-15'!E1853),IF($A$20=6, IF(WLTC!F1853="","", WLTC!F1853),IF($A$20=7, IF('New Cycle 1'!E1853="","", 'New Cycle 1'!E1853),IF($A$20=8, IF('New Cycle 2'!E1853="","", 'New Cycle 2'!E1853),IF($A$20=9, IF('New Cycle 3'!E1853="","", 'New Cycle 3'!E1853),"")))))))))</f>
        <v/>
      </c>
      <c r="U1853" s="32" t="str">
        <f>IF($A$20=1,IF(UDDS!G1853="","",UDDS!G1853),IF($A$20=2,IF('FTP-75'!G1853="","",'FTP-75'!G1853),IF($A$20=3, IF('US06'!G1853="","",'US06'!G1853),IF($A$20=4, IF(NEDC!F1853="","", NEDC!F1853),IF($A$20=5, IF('JPN10-15'!F1853="","",'JPN10-15'!F1853),IF($A$20=6, IF(WLTC!G1853="","", WLTC!G1853),IF($A$20=7, IF('New Cycle 1'!F1853="","", 'New Cycle 1'!F1853),IF($A$20=8, IF('New Cycle 2'!F1853="","", 'New Cycle 2'!F1853),IF($A$20=9, IF('New Cycle 3'!F1853="","", 'New Cycle 3'!F1853),"")))))))))</f>
        <v/>
      </c>
    </row>
    <row r="1854" spans="16:21" x14ac:dyDescent="0.25">
      <c r="P1854" s="8" t="str">
        <f>IF($A$20=1,IF(UDDS!A1854="","",UDDS!A1854),IF($A$20=2,IF('FTP-75'!A1854="","",'FTP-75'!A1854),IF($A$20=3, IF('US06'!A1854="","",'US06'!A1854),IF($A$20=4, IF(NEDC!A1854="","", NEDC!A1854),IF($A$20=5, IF('JPN10-15'!A1854="","",'JPN10-15'!A1854),IF($A$20=6, IF(WLTC!B1854="","", WLTC!B1854),IF($A$20=7, IF('New Cycle 1'!A1854="","", 'New Cycle 1'!A1854),IF($A$20=8, IF('New Cycle 2'!A1854="","", 'New Cycle 3'!A1854),IF($A$20=9, IF('New Cycle 3'!A1854="","", 'New Cycle 3'!A1854),"")))))))))</f>
        <v/>
      </c>
      <c r="Q1854" s="32" t="str">
        <f>IF($A$20=1,IF(UDDS!C1854="","",UDDS!C1854),IF($A$20=2,IF('FTP-75'!C1854="","",'FTP-75'!C1854),IF($A$20=3, IF('US06'!C1854="","",'US06'!C1854),IF($A$20=4, IF(NEDC!B1854="","", NEDC!B1854),IF($A$20=5, IF('JPN10-15'!B1854="","",'JPN10-15'!B1854),IF($A$20=6, IF(WLTC!C1854="","", WLTC!C1854),IF($A$20=7, IF('New Cycle 1'!B1854="","", 'New Cycle 1'!B1854),IF($A$20=8, IF('New Cycle 2'!B1854="","", 'New Cycle 2'!B1854),IF($A$20=9, IF('New Cycle 3'!B1854="","", 'New Cycle 3'!B1854),"")))))))))</f>
        <v/>
      </c>
      <c r="R1854" s="32" t="str">
        <f>IF($A$20=1,IF(UDDS!D1854="","",UDDS!D1854),IF($A$20=2,IF('FTP-75'!D1854="","",'FTP-75'!D1854),IF($A$20=3, IF('US06'!D1854="","",'US06'!D1854),IF($A$20=4, IF(NEDC!C1854="","", NEDC!C1854),IF($A$20=5, IF('JPN10-15'!C1854="","",'JPN10-15'!C1854),IF($A$20=6, IF(WLTC!D1854="","", WLTC!D1854),IF($A$20=7, IF('New Cycle 1'!C1854="","", 'New Cycle 1'!C1854),IF($A$20=8, IF('New Cycle 2'!C1854="","", 'New Cycle 2'!C1854),IF($A$20=9, IF('New Cycle 3'!C1854="","", 'New Cycle 3'!C1854),"")))))))))</f>
        <v/>
      </c>
      <c r="S1854" s="32" t="str">
        <f>IF($A$20=1,IF(UDDS!E1854="","",UDDS!E1854),IF($A$20=2,IF('FTP-75'!E1854="","",'FTP-75'!E1854),IF($A$20=3, IF('US06'!E1854="","",'US06'!E1854),IF($A$20=4, IF(NEDC!D1854="","", NEDC!D1854),IF($A$20=5, IF('JPN10-15'!D1854="","",'JPN10-15'!D1854),IF($A$20=6, IF(WLTC!E1854="","", WLTC!E1854),IF($A$20=7, IF('New Cycle 1'!D1854="","", 'New Cycle 1'!D1854),IF($A$20=8, IF('New Cycle 2'!D1854="","", 'New Cycle 2'!D1854),IF($A$20=9, IF('New Cycle 3'!D1854="","", 'New Cycle 3'!D1854),"")))))))))</f>
        <v/>
      </c>
      <c r="T1854" s="32" t="str">
        <f>IF($A$20=1,IF(UDDS!F1854="","",UDDS!F1854),IF($A$20=2,IF('FTP-75'!F1854="","",'FTP-75'!F1854),IF($A$20=3, IF('US06'!F1854="","",'US06'!F1854),IF($A$20=4, IF(NEDC!E1854="","", NEDC!E1854),IF($A$20=5, IF('JPN10-15'!E1854="","",'JPN10-15'!E1854),IF($A$20=6, IF(WLTC!F1854="","", WLTC!F1854),IF($A$20=7, IF('New Cycle 1'!E1854="","", 'New Cycle 1'!E1854),IF($A$20=8, IF('New Cycle 2'!E1854="","", 'New Cycle 2'!E1854),IF($A$20=9, IF('New Cycle 3'!E1854="","", 'New Cycle 3'!E1854),"")))))))))</f>
        <v/>
      </c>
      <c r="U1854" s="32" t="str">
        <f>IF($A$20=1,IF(UDDS!G1854="","",UDDS!G1854),IF($A$20=2,IF('FTP-75'!G1854="","",'FTP-75'!G1854),IF($A$20=3, IF('US06'!G1854="","",'US06'!G1854),IF($A$20=4, IF(NEDC!F1854="","", NEDC!F1854),IF($A$20=5, IF('JPN10-15'!F1854="","",'JPN10-15'!F1854),IF($A$20=6, IF(WLTC!G1854="","", WLTC!G1854),IF($A$20=7, IF('New Cycle 1'!F1854="","", 'New Cycle 1'!F1854),IF($A$20=8, IF('New Cycle 2'!F1854="","", 'New Cycle 2'!F1854),IF($A$20=9, IF('New Cycle 3'!F1854="","", 'New Cycle 3'!F1854),"")))))))))</f>
        <v/>
      </c>
    </row>
    <row r="1855" spans="16:21" x14ac:dyDescent="0.25">
      <c r="P1855" s="8" t="str">
        <f>IF($A$20=1,IF(UDDS!A1855="","",UDDS!A1855),IF($A$20=2,IF('FTP-75'!A1855="","",'FTP-75'!A1855),IF($A$20=3, IF('US06'!A1855="","",'US06'!A1855),IF($A$20=4, IF(NEDC!A1855="","", NEDC!A1855),IF($A$20=5, IF('JPN10-15'!A1855="","",'JPN10-15'!A1855),IF($A$20=6, IF(WLTC!B1855="","", WLTC!B1855),IF($A$20=7, IF('New Cycle 1'!A1855="","", 'New Cycle 1'!A1855),IF($A$20=8, IF('New Cycle 2'!A1855="","", 'New Cycle 3'!A1855),IF($A$20=9, IF('New Cycle 3'!A1855="","", 'New Cycle 3'!A1855),"")))))))))</f>
        <v/>
      </c>
      <c r="Q1855" s="32" t="str">
        <f>IF($A$20=1,IF(UDDS!C1855="","",UDDS!C1855),IF($A$20=2,IF('FTP-75'!C1855="","",'FTP-75'!C1855),IF($A$20=3, IF('US06'!C1855="","",'US06'!C1855),IF($A$20=4, IF(NEDC!B1855="","", NEDC!B1855),IF($A$20=5, IF('JPN10-15'!B1855="","",'JPN10-15'!B1855),IF($A$20=6, IF(WLTC!C1855="","", WLTC!C1855),IF($A$20=7, IF('New Cycle 1'!B1855="","", 'New Cycle 1'!B1855),IF($A$20=8, IF('New Cycle 2'!B1855="","", 'New Cycle 2'!B1855),IF($A$20=9, IF('New Cycle 3'!B1855="","", 'New Cycle 3'!B1855),"")))))))))</f>
        <v/>
      </c>
      <c r="R1855" s="32" t="str">
        <f>IF($A$20=1,IF(UDDS!D1855="","",UDDS!D1855),IF($A$20=2,IF('FTP-75'!D1855="","",'FTP-75'!D1855),IF($A$20=3, IF('US06'!D1855="","",'US06'!D1855),IF($A$20=4, IF(NEDC!C1855="","", NEDC!C1855),IF($A$20=5, IF('JPN10-15'!C1855="","",'JPN10-15'!C1855),IF($A$20=6, IF(WLTC!D1855="","", WLTC!D1855),IF($A$20=7, IF('New Cycle 1'!C1855="","", 'New Cycle 1'!C1855),IF($A$20=8, IF('New Cycle 2'!C1855="","", 'New Cycle 2'!C1855),IF($A$20=9, IF('New Cycle 3'!C1855="","", 'New Cycle 3'!C1855),"")))))))))</f>
        <v/>
      </c>
      <c r="S1855" s="32" t="str">
        <f>IF($A$20=1,IF(UDDS!E1855="","",UDDS!E1855),IF($A$20=2,IF('FTP-75'!E1855="","",'FTP-75'!E1855),IF($A$20=3, IF('US06'!E1855="","",'US06'!E1855),IF($A$20=4, IF(NEDC!D1855="","", NEDC!D1855),IF($A$20=5, IF('JPN10-15'!D1855="","",'JPN10-15'!D1855),IF($A$20=6, IF(WLTC!E1855="","", WLTC!E1855),IF($A$20=7, IF('New Cycle 1'!D1855="","", 'New Cycle 1'!D1855),IF($A$20=8, IF('New Cycle 2'!D1855="","", 'New Cycle 2'!D1855),IF($A$20=9, IF('New Cycle 3'!D1855="","", 'New Cycle 3'!D1855),"")))))))))</f>
        <v/>
      </c>
      <c r="T1855" s="32" t="str">
        <f>IF($A$20=1,IF(UDDS!F1855="","",UDDS!F1855),IF($A$20=2,IF('FTP-75'!F1855="","",'FTP-75'!F1855),IF($A$20=3, IF('US06'!F1855="","",'US06'!F1855),IF($A$20=4, IF(NEDC!E1855="","", NEDC!E1855),IF($A$20=5, IF('JPN10-15'!E1855="","",'JPN10-15'!E1855),IF($A$20=6, IF(WLTC!F1855="","", WLTC!F1855),IF($A$20=7, IF('New Cycle 1'!E1855="","", 'New Cycle 1'!E1855),IF($A$20=8, IF('New Cycle 2'!E1855="","", 'New Cycle 2'!E1855),IF($A$20=9, IF('New Cycle 3'!E1855="","", 'New Cycle 3'!E1855),"")))))))))</f>
        <v/>
      </c>
      <c r="U1855" s="32" t="str">
        <f>IF($A$20=1,IF(UDDS!G1855="","",UDDS!G1855),IF($A$20=2,IF('FTP-75'!G1855="","",'FTP-75'!G1855),IF($A$20=3, IF('US06'!G1855="","",'US06'!G1855),IF($A$20=4, IF(NEDC!F1855="","", NEDC!F1855),IF($A$20=5, IF('JPN10-15'!F1855="","",'JPN10-15'!F1855),IF($A$20=6, IF(WLTC!G1855="","", WLTC!G1855),IF($A$20=7, IF('New Cycle 1'!F1855="","", 'New Cycle 1'!F1855),IF($A$20=8, IF('New Cycle 2'!F1855="","", 'New Cycle 2'!F1855),IF($A$20=9, IF('New Cycle 3'!F1855="","", 'New Cycle 3'!F1855),"")))))))))</f>
        <v/>
      </c>
    </row>
    <row r="1856" spans="16:21" x14ac:dyDescent="0.25">
      <c r="P1856" s="8" t="str">
        <f>IF($A$20=1,IF(UDDS!A1856="","",UDDS!A1856),IF($A$20=2,IF('FTP-75'!A1856="","",'FTP-75'!A1856),IF($A$20=3, IF('US06'!A1856="","",'US06'!A1856),IF($A$20=4, IF(NEDC!A1856="","", NEDC!A1856),IF($A$20=5, IF('JPN10-15'!A1856="","",'JPN10-15'!A1856),IF($A$20=6, IF(WLTC!B1856="","", WLTC!B1856),IF($A$20=7, IF('New Cycle 1'!A1856="","", 'New Cycle 1'!A1856),IF($A$20=8, IF('New Cycle 2'!A1856="","", 'New Cycle 3'!A1856),IF($A$20=9, IF('New Cycle 3'!A1856="","", 'New Cycle 3'!A1856),"")))))))))</f>
        <v/>
      </c>
      <c r="Q1856" s="32" t="str">
        <f>IF($A$20=1,IF(UDDS!C1856="","",UDDS!C1856),IF($A$20=2,IF('FTP-75'!C1856="","",'FTP-75'!C1856),IF($A$20=3, IF('US06'!C1856="","",'US06'!C1856),IF($A$20=4, IF(NEDC!B1856="","", NEDC!B1856),IF($A$20=5, IF('JPN10-15'!B1856="","",'JPN10-15'!B1856),IF($A$20=6, IF(WLTC!C1856="","", WLTC!C1856),IF($A$20=7, IF('New Cycle 1'!B1856="","", 'New Cycle 1'!B1856),IF($A$20=8, IF('New Cycle 2'!B1856="","", 'New Cycle 2'!B1856),IF($A$20=9, IF('New Cycle 3'!B1856="","", 'New Cycle 3'!B1856),"")))))))))</f>
        <v/>
      </c>
      <c r="R1856" s="32" t="str">
        <f>IF($A$20=1,IF(UDDS!D1856="","",UDDS!D1856),IF($A$20=2,IF('FTP-75'!D1856="","",'FTP-75'!D1856),IF($A$20=3, IF('US06'!D1856="","",'US06'!D1856),IF($A$20=4, IF(NEDC!C1856="","", NEDC!C1856),IF($A$20=5, IF('JPN10-15'!C1856="","",'JPN10-15'!C1856),IF($A$20=6, IF(WLTC!D1856="","", WLTC!D1856),IF($A$20=7, IF('New Cycle 1'!C1856="","", 'New Cycle 1'!C1856),IF($A$20=8, IF('New Cycle 2'!C1856="","", 'New Cycle 2'!C1856),IF($A$20=9, IF('New Cycle 3'!C1856="","", 'New Cycle 3'!C1856),"")))))))))</f>
        <v/>
      </c>
      <c r="S1856" s="32" t="str">
        <f>IF($A$20=1,IF(UDDS!E1856="","",UDDS!E1856),IF($A$20=2,IF('FTP-75'!E1856="","",'FTP-75'!E1856),IF($A$20=3, IF('US06'!E1856="","",'US06'!E1856),IF($A$20=4, IF(NEDC!D1856="","", NEDC!D1856),IF($A$20=5, IF('JPN10-15'!D1856="","",'JPN10-15'!D1856),IF($A$20=6, IF(WLTC!E1856="","", WLTC!E1856),IF($A$20=7, IF('New Cycle 1'!D1856="","", 'New Cycle 1'!D1856),IF($A$20=8, IF('New Cycle 2'!D1856="","", 'New Cycle 2'!D1856),IF($A$20=9, IF('New Cycle 3'!D1856="","", 'New Cycle 3'!D1856),"")))))))))</f>
        <v/>
      </c>
      <c r="T1856" s="32" t="str">
        <f>IF($A$20=1,IF(UDDS!F1856="","",UDDS!F1856),IF($A$20=2,IF('FTP-75'!F1856="","",'FTP-75'!F1856),IF($A$20=3, IF('US06'!F1856="","",'US06'!F1856),IF($A$20=4, IF(NEDC!E1856="","", NEDC!E1856),IF($A$20=5, IF('JPN10-15'!E1856="","",'JPN10-15'!E1856),IF($A$20=6, IF(WLTC!F1856="","", WLTC!F1856),IF($A$20=7, IF('New Cycle 1'!E1856="","", 'New Cycle 1'!E1856),IF($A$20=8, IF('New Cycle 2'!E1856="","", 'New Cycle 2'!E1856),IF($A$20=9, IF('New Cycle 3'!E1856="","", 'New Cycle 3'!E1856),"")))))))))</f>
        <v/>
      </c>
      <c r="U1856" s="32" t="str">
        <f>IF($A$20=1,IF(UDDS!G1856="","",UDDS!G1856),IF($A$20=2,IF('FTP-75'!G1856="","",'FTP-75'!G1856),IF($A$20=3, IF('US06'!G1856="","",'US06'!G1856),IF($A$20=4, IF(NEDC!F1856="","", NEDC!F1856),IF($A$20=5, IF('JPN10-15'!F1856="","",'JPN10-15'!F1856),IF($A$20=6, IF(WLTC!G1856="","", WLTC!G1856),IF($A$20=7, IF('New Cycle 1'!F1856="","", 'New Cycle 1'!F1856),IF($A$20=8, IF('New Cycle 2'!F1856="","", 'New Cycle 2'!F1856),IF($A$20=9, IF('New Cycle 3'!F1856="","", 'New Cycle 3'!F1856),"")))))))))</f>
        <v/>
      </c>
    </row>
    <row r="1857" spans="16:21" x14ac:dyDescent="0.25">
      <c r="P1857" s="8" t="str">
        <f>IF($A$20=1,IF(UDDS!A1857="","",UDDS!A1857),IF($A$20=2,IF('FTP-75'!A1857="","",'FTP-75'!A1857),IF($A$20=3, IF('US06'!A1857="","",'US06'!A1857),IF($A$20=4, IF(NEDC!A1857="","", NEDC!A1857),IF($A$20=5, IF('JPN10-15'!A1857="","",'JPN10-15'!A1857),IF($A$20=6, IF(WLTC!B1857="","", WLTC!B1857),IF($A$20=7, IF('New Cycle 1'!A1857="","", 'New Cycle 1'!A1857),IF($A$20=8, IF('New Cycle 2'!A1857="","", 'New Cycle 3'!A1857),IF($A$20=9, IF('New Cycle 3'!A1857="","", 'New Cycle 3'!A1857),"")))))))))</f>
        <v/>
      </c>
      <c r="Q1857" s="32" t="str">
        <f>IF($A$20=1,IF(UDDS!C1857="","",UDDS!C1857),IF($A$20=2,IF('FTP-75'!C1857="","",'FTP-75'!C1857),IF($A$20=3, IF('US06'!C1857="","",'US06'!C1857),IF($A$20=4, IF(NEDC!B1857="","", NEDC!B1857),IF($A$20=5, IF('JPN10-15'!B1857="","",'JPN10-15'!B1857),IF($A$20=6, IF(WLTC!C1857="","", WLTC!C1857),IF($A$20=7, IF('New Cycle 1'!B1857="","", 'New Cycle 1'!B1857),IF($A$20=8, IF('New Cycle 2'!B1857="","", 'New Cycle 2'!B1857),IF($A$20=9, IF('New Cycle 3'!B1857="","", 'New Cycle 3'!B1857),"")))))))))</f>
        <v/>
      </c>
      <c r="R1857" s="32" t="str">
        <f>IF($A$20=1,IF(UDDS!D1857="","",UDDS!D1857),IF($A$20=2,IF('FTP-75'!D1857="","",'FTP-75'!D1857),IF($A$20=3, IF('US06'!D1857="","",'US06'!D1857),IF($A$20=4, IF(NEDC!C1857="","", NEDC!C1857),IF($A$20=5, IF('JPN10-15'!C1857="","",'JPN10-15'!C1857),IF($A$20=6, IF(WLTC!D1857="","", WLTC!D1857),IF($A$20=7, IF('New Cycle 1'!C1857="","", 'New Cycle 1'!C1857),IF($A$20=8, IF('New Cycle 2'!C1857="","", 'New Cycle 2'!C1857),IF($A$20=9, IF('New Cycle 3'!C1857="","", 'New Cycle 3'!C1857),"")))))))))</f>
        <v/>
      </c>
      <c r="S1857" s="32" t="str">
        <f>IF($A$20=1,IF(UDDS!E1857="","",UDDS!E1857),IF($A$20=2,IF('FTP-75'!E1857="","",'FTP-75'!E1857),IF($A$20=3, IF('US06'!E1857="","",'US06'!E1857),IF($A$20=4, IF(NEDC!D1857="","", NEDC!D1857),IF($A$20=5, IF('JPN10-15'!D1857="","",'JPN10-15'!D1857),IF($A$20=6, IF(WLTC!E1857="","", WLTC!E1857),IF($A$20=7, IF('New Cycle 1'!D1857="","", 'New Cycle 1'!D1857),IF($A$20=8, IF('New Cycle 2'!D1857="","", 'New Cycle 2'!D1857),IF($A$20=9, IF('New Cycle 3'!D1857="","", 'New Cycle 3'!D1857),"")))))))))</f>
        <v/>
      </c>
      <c r="T1857" s="32" t="str">
        <f>IF($A$20=1,IF(UDDS!F1857="","",UDDS!F1857),IF($A$20=2,IF('FTP-75'!F1857="","",'FTP-75'!F1857),IF($A$20=3, IF('US06'!F1857="","",'US06'!F1857),IF($A$20=4, IF(NEDC!E1857="","", NEDC!E1857),IF($A$20=5, IF('JPN10-15'!E1857="","",'JPN10-15'!E1857),IF($A$20=6, IF(WLTC!F1857="","", WLTC!F1857),IF($A$20=7, IF('New Cycle 1'!E1857="","", 'New Cycle 1'!E1857),IF($A$20=8, IF('New Cycle 2'!E1857="","", 'New Cycle 2'!E1857),IF($A$20=9, IF('New Cycle 3'!E1857="","", 'New Cycle 3'!E1857),"")))))))))</f>
        <v/>
      </c>
      <c r="U1857" s="32" t="str">
        <f>IF($A$20=1,IF(UDDS!G1857="","",UDDS!G1857),IF($A$20=2,IF('FTP-75'!G1857="","",'FTP-75'!G1857),IF($A$20=3, IF('US06'!G1857="","",'US06'!G1857),IF($A$20=4, IF(NEDC!F1857="","", NEDC!F1857),IF($A$20=5, IF('JPN10-15'!F1857="","",'JPN10-15'!F1857),IF($A$20=6, IF(WLTC!G1857="","", WLTC!G1857),IF($A$20=7, IF('New Cycle 1'!F1857="","", 'New Cycle 1'!F1857),IF($A$20=8, IF('New Cycle 2'!F1857="","", 'New Cycle 2'!F1857),IF($A$20=9, IF('New Cycle 3'!F1857="","", 'New Cycle 3'!F1857),"")))))))))</f>
        <v/>
      </c>
    </row>
    <row r="1858" spans="16:21" x14ac:dyDescent="0.25">
      <c r="P1858" s="8" t="str">
        <f>IF($A$20=1,IF(UDDS!A1858="","",UDDS!A1858),IF($A$20=2,IF('FTP-75'!A1858="","",'FTP-75'!A1858),IF($A$20=3, IF('US06'!A1858="","",'US06'!A1858),IF($A$20=4, IF(NEDC!A1858="","", NEDC!A1858),IF($A$20=5, IF('JPN10-15'!A1858="","",'JPN10-15'!A1858),IF($A$20=6, IF(WLTC!B1858="","", WLTC!B1858),IF($A$20=7, IF('New Cycle 1'!A1858="","", 'New Cycle 1'!A1858),IF($A$20=8, IF('New Cycle 2'!A1858="","", 'New Cycle 3'!A1858),IF($A$20=9, IF('New Cycle 3'!A1858="","", 'New Cycle 3'!A1858),"")))))))))</f>
        <v/>
      </c>
      <c r="Q1858" s="32" t="str">
        <f>IF($A$20=1,IF(UDDS!C1858="","",UDDS!C1858),IF($A$20=2,IF('FTP-75'!C1858="","",'FTP-75'!C1858),IF($A$20=3, IF('US06'!C1858="","",'US06'!C1858),IF($A$20=4, IF(NEDC!B1858="","", NEDC!B1858),IF($A$20=5, IF('JPN10-15'!B1858="","",'JPN10-15'!B1858),IF($A$20=6, IF(WLTC!C1858="","", WLTC!C1858),IF($A$20=7, IF('New Cycle 1'!B1858="","", 'New Cycle 1'!B1858),IF($A$20=8, IF('New Cycle 2'!B1858="","", 'New Cycle 2'!B1858),IF($A$20=9, IF('New Cycle 3'!B1858="","", 'New Cycle 3'!B1858),"")))))))))</f>
        <v/>
      </c>
      <c r="R1858" s="32" t="str">
        <f>IF($A$20=1,IF(UDDS!D1858="","",UDDS!D1858),IF($A$20=2,IF('FTP-75'!D1858="","",'FTP-75'!D1858),IF($A$20=3, IF('US06'!D1858="","",'US06'!D1858),IF($A$20=4, IF(NEDC!C1858="","", NEDC!C1858),IF($A$20=5, IF('JPN10-15'!C1858="","",'JPN10-15'!C1858),IF($A$20=6, IF(WLTC!D1858="","", WLTC!D1858),IF($A$20=7, IF('New Cycle 1'!C1858="","", 'New Cycle 1'!C1858),IF($A$20=8, IF('New Cycle 2'!C1858="","", 'New Cycle 2'!C1858),IF($A$20=9, IF('New Cycle 3'!C1858="","", 'New Cycle 3'!C1858),"")))))))))</f>
        <v/>
      </c>
      <c r="S1858" s="32" t="str">
        <f>IF($A$20=1,IF(UDDS!E1858="","",UDDS!E1858),IF($A$20=2,IF('FTP-75'!E1858="","",'FTP-75'!E1858),IF($A$20=3, IF('US06'!E1858="","",'US06'!E1858),IF($A$20=4, IF(NEDC!D1858="","", NEDC!D1858),IF($A$20=5, IF('JPN10-15'!D1858="","",'JPN10-15'!D1858),IF($A$20=6, IF(WLTC!E1858="","", WLTC!E1858),IF($A$20=7, IF('New Cycle 1'!D1858="","", 'New Cycle 1'!D1858),IF($A$20=8, IF('New Cycle 2'!D1858="","", 'New Cycle 2'!D1858),IF($A$20=9, IF('New Cycle 3'!D1858="","", 'New Cycle 3'!D1858),"")))))))))</f>
        <v/>
      </c>
      <c r="T1858" s="32" t="str">
        <f>IF($A$20=1,IF(UDDS!F1858="","",UDDS!F1858),IF($A$20=2,IF('FTP-75'!F1858="","",'FTP-75'!F1858),IF($A$20=3, IF('US06'!F1858="","",'US06'!F1858),IF($A$20=4, IF(NEDC!E1858="","", NEDC!E1858),IF($A$20=5, IF('JPN10-15'!E1858="","",'JPN10-15'!E1858),IF($A$20=6, IF(WLTC!F1858="","", WLTC!F1858),IF($A$20=7, IF('New Cycle 1'!E1858="","", 'New Cycle 1'!E1858),IF($A$20=8, IF('New Cycle 2'!E1858="","", 'New Cycle 2'!E1858),IF($A$20=9, IF('New Cycle 3'!E1858="","", 'New Cycle 3'!E1858),"")))))))))</f>
        <v/>
      </c>
      <c r="U1858" s="32" t="str">
        <f>IF($A$20=1,IF(UDDS!G1858="","",UDDS!G1858),IF($A$20=2,IF('FTP-75'!G1858="","",'FTP-75'!G1858),IF($A$20=3, IF('US06'!G1858="","",'US06'!G1858),IF($A$20=4, IF(NEDC!F1858="","", NEDC!F1858),IF($A$20=5, IF('JPN10-15'!F1858="","",'JPN10-15'!F1858),IF($A$20=6, IF(WLTC!G1858="","", WLTC!G1858),IF($A$20=7, IF('New Cycle 1'!F1858="","", 'New Cycle 1'!F1858),IF($A$20=8, IF('New Cycle 2'!F1858="","", 'New Cycle 2'!F1858),IF($A$20=9, IF('New Cycle 3'!F1858="","", 'New Cycle 3'!F1858),"")))))))))</f>
        <v/>
      </c>
    </row>
    <row r="1859" spans="16:21" x14ac:dyDescent="0.25">
      <c r="P1859" s="8" t="str">
        <f>IF($A$20=1,IF(UDDS!A1859="","",UDDS!A1859),IF($A$20=2,IF('FTP-75'!A1859="","",'FTP-75'!A1859),IF($A$20=3, IF('US06'!A1859="","",'US06'!A1859),IF($A$20=4, IF(NEDC!A1859="","", NEDC!A1859),IF($A$20=5, IF('JPN10-15'!A1859="","",'JPN10-15'!A1859),IF($A$20=6, IF(WLTC!B1859="","", WLTC!B1859),IF($A$20=7, IF('New Cycle 1'!A1859="","", 'New Cycle 1'!A1859),IF($A$20=8, IF('New Cycle 2'!A1859="","", 'New Cycle 3'!A1859),IF($A$20=9, IF('New Cycle 3'!A1859="","", 'New Cycle 3'!A1859),"")))))))))</f>
        <v/>
      </c>
      <c r="Q1859" s="32" t="str">
        <f>IF($A$20=1,IF(UDDS!C1859="","",UDDS!C1859),IF($A$20=2,IF('FTP-75'!C1859="","",'FTP-75'!C1859),IF($A$20=3, IF('US06'!C1859="","",'US06'!C1859),IF($A$20=4, IF(NEDC!B1859="","", NEDC!B1859),IF($A$20=5, IF('JPN10-15'!B1859="","",'JPN10-15'!B1859),IF($A$20=6, IF(WLTC!C1859="","", WLTC!C1859),IF($A$20=7, IF('New Cycle 1'!B1859="","", 'New Cycle 1'!B1859),IF($A$20=8, IF('New Cycle 2'!B1859="","", 'New Cycle 2'!B1859),IF($A$20=9, IF('New Cycle 3'!B1859="","", 'New Cycle 3'!B1859),"")))))))))</f>
        <v/>
      </c>
      <c r="R1859" s="32" t="str">
        <f>IF($A$20=1,IF(UDDS!D1859="","",UDDS!D1859),IF($A$20=2,IF('FTP-75'!D1859="","",'FTP-75'!D1859),IF($A$20=3, IF('US06'!D1859="","",'US06'!D1859),IF($A$20=4, IF(NEDC!C1859="","", NEDC!C1859),IF($A$20=5, IF('JPN10-15'!C1859="","",'JPN10-15'!C1859),IF($A$20=6, IF(WLTC!D1859="","", WLTC!D1859),IF($A$20=7, IF('New Cycle 1'!C1859="","", 'New Cycle 1'!C1859),IF($A$20=8, IF('New Cycle 2'!C1859="","", 'New Cycle 2'!C1859),IF($A$20=9, IF('New Cycle 3'!C1859="","", 'New Cycle 3'!C1859),"")))))))))</f>
        <v/>
      </c>
      <c r="S1859" s="32" t="str">
        <f>IF($A$20=1,IF(UDDS!E1859="","",UDDS!E1859),IF($A$20=2,IF('FTP-75'!E1859="","",'FTP-75'!E1859),IF($A$20=3, IF('US06'!E1859="","",'US06'!E1859),IF($A$20=4, IF(NEDC!D1859="","", NEDC!D1859),IF($A$20=5, IF('JPN10-15'!D1859="","",'JPN10-15'!D1859),IF($A$20=6, IF(WLTC!E1859="","", WLTC!E1859),IF($A$20=7, IF('New Cycle 1'!D1859="","", 'New Cycle 1'!D1859),IF($A$20=8, IF('New Cycle 2'!D1859="","", 'New Cycle 2'!D1859),IF($A$20=9, IF('New Cycle 3'!D1859="","", 'New Cycle 3'!D1859),"")))))))))</f>
        <v/>
      </c>
      <c r="T1859" s="32" t="str">
        <f>IF($A$20=1,IF(UDDS!F1859="","",UDDS!F1859),IF($A$20=2,IF('FTP-75'!F1859="","",'FTP-75'!F1859),IF($A$20=3, IF('US06'!F1859="","",'US06'!F1859),IF($A$20=4, IF(NEDC!E1859="","", NEDC!E1859),IF($A$20=5, IF('JPN10-15'!E1859="","",'JPN10-15'!E1859),IF($A$20=6, IF(WLTC!F1859="","", WLTC!F1859),IF($A$20=7, IF('New Cycle 1'!E1859="","", 'New Cycle 1'!E1859),IF($A$20=8, IF('New Cycle 2'!E1859="","", 'New Cycle 2'!E1859),IF($A$20=9, IF('New Cycle 3'!E1859="","", 'New Cycle 3'!E1859),"")))))))))</f>
        <v/>
      </c>
      <c r="U1859" s="32" t="str">
        <f>IF($A$20=1,IF(UDDS!G1859="","",UDDS!G1859),IF($A$20=2,IF('FTP-75'!G1859="","",'FTP-75'!G1859),IF($A$20=3, IF('US06'!G1859="","",'US06'!G1859),IF($A$20=4, IF(NEDC!F1859="","", NEDC!F1859),IF($A$20=5, IF('JPN10-15'!F1859="","",'JPN10-15'!F1859),IF($A$20=6, IF(WLTC!G1859="","", WLTC!G1859),IF($A$20=7, IF('New Cycle 1'!F1859="","", 'New Cycle 1'!F1859),IF($A$20=8, IF('New Cycle 2'!F1859="","", 'New Cycle 2'!F1859),IF($A$20=9, IF('New Cycle 3'!F1859="","", 'New Cycle 3'!F1859),"")))))))))</f>
        <v/>
      </c>
    </row>
    <row r="1860" spans="16:21" x14ac:dyDescent="0.25">
      <c r="P1860" s="8" t="str">
        <f>IF($A$20=1,IF(UDDS!A1860="","",UDDS!A1860),IF($A$20=2,IF('FTP-75'!A1860="","",'FTP-75'!A1860),IF($A$20=3, IF('US06'!A1860="","",'US06'!A1860),IF($A$20=4, IF(NEDC!A1860="","", NEDC!A1860),IF($A$20=5, IF('JPN10-15'!A1860="","",'JPN10-15'!A1860),IF($A$20=6, IF(WLTC!B1860="","", WLTC!B1860),IF($A$20=7, IF('New Cycle 1'!A1860="","", 'New Cycle 1'!A1860),IF($A$20=8, IF('New Cycle 2'!A1860="","", 'New Cycle 3'!A1860),IF($A$20=9, IF('New Cycle 3'!A1860="","", 'New Cycle 3'!A1860),"")))))))))</f>
        <v/>
      </c>
      <c r="Q1860" s="32" t="str">
        <f>IF($A$20=1,IF(UDDS!C1860="","",UDDS!C1860),IF($A$20=2,IF('FTP-75'!C1860="","",'FTP-75'!C1860),IF($A$20=3, IF('US06'!C1860="","",'US06'!C1860),IF($A$20=4, IF(NEDC!B1860="","", NEDC!B1860),IF($A$20=5, IF('JPN10-15'!B1860="","",'JPN10-15'!B1860),IF($A$20=6, IF(WLTC!C1860="","", WLTC!C1860),IF($A$20=7, IF('New Cycle 1'!B1860="","", 'New Cycle 1'!B1860),IF($A$20=8, IF('New Cycle 2'!B1860="","", 'New Cycle 2'!B1860),IF($A$20=9, IF('New Cycle 3'!B1860="","", 'New Cycle 3'!B1860),"")))))))))</f>
        <v/>
      </c>
      <c r="R1860" s="32" t="str">
        <f>IF($A$20=1,IF(UDDS!D1860="","",UDDS!D1860),IF($A$20=2,IF('FTP-75'!D1860="","",'FTP-75'!D1860),IF($A$20=3, IF('US06'!D1860="","",'US06'!D1860),IF($A$20=4, IF(NEDC!C1860="","", NEDC!C1860),IF($A$20=5, IF('JPN10-15'!C1860="","",'JPN10-15'!C1860),IF($A$20=6, IF(WLTC!D1860="","", WLTC!D1860),IF($A$20=7, IF('New Cycle 1'!C1860="","", 'New Cycle 1'!C1860),IF($A$20=8, IF('New Cycle 2'!C1860="","", 'New Cycle 2'!C1860),IF($A$20=9, IF('New Cycle 3'!C1860="","", 'New Cycle 3'!C1860),"")))))))))</f>
        <v/>
      </c>
      <c r="S1860" s="32" t="str">
        <f>IF($A$20=1,IF(UDDS!E1860="","",UDDS!E1860),IF($A$20=2,IF('FTP-75'!E1860="","",'FTP-75'!E1860),IF($A$20=3, IF('US06'!E1860="","",'US06'!E1860),IF($A$20=4, IF(NEDC!D1860="","", NEDC!D1860),IF($A$20=5, IF('JPN10-15'!D1860="","",'JPN10-15'!D1860),IF($A$20=6, IF(WLTC!E1860="","", WLTC!E1860),IF($A$20=7, IF('New Cycle 1'!D1860="","", 'New Cycle 1'!D1860),IF($A$20=8, IF('New Cycle 2'!D1860="","", 'New Cycle 2'!D1860),IF($A$20=9, IF('New Cycle 3'!D1860="","", 'New Cycle 3'!D1860),"")))))))))</f>
        <v/>
      </c>
      <c r="T1860" s="32" t="str">
        <f>IF($A$20=1,IF(UDDS!F1860="","",UDDS!F1860),IF($A$20=2,IF('FTP-75'!F1860="","",'FTP-75'!F1860),IF($A$20=3, IF('US06'!F1860="","",'US06'!F1860),IF($A$20=4, IF(NEDC!E1860="","", NEDC!E1860),IF($A$20=5, IF('JPN10-15'!E1860="","",'JPN10-15'!E1860),IF($A$20=6, IF(WLTC!F1860="","", WLTC!F1860),IF($A$20=7, IF('New Cycle 1'!E1860="","", 'New Cycle 1'!E1860),IF($A$20=8, IF('New Cycle 2'!E1860="","", 'New Cycle 2'!E1860),IF($A$20=9, IF('New Cycle 3'!E1860="","", 'New Cycle 3'!E1860),"")))))))))</f>
        <v/>
      </c>
      <c r="U1860" s="32" t="str">
        <f>IF($A$20=1,IF(UDDS!G1860="","",UDDS!G1860),IF($A$20=2,IF('FTP-75'!G1860="","",'FTP-75'!G1860),IF($A$20=3, IF('US06'!G1860="","",'US06'!G1860),IF($A$20=4, IF(NEDC!F1860="","", NEDC!F1860),IF($A$20=5, IF('JPN10-15'!F1860="","",'JPN10-15'!F1860),IF($A$20=6, IF(WLTC!G1860="","", WLTC!G1860),IF($A$20=7, IF('New Cycle 1'!F1860="","", 'New Cycle 1'!F1860),IF($A$20=8, IF('New Cycle 2'!F1860="","", 'New Cycle 2'!F1860),IF($A$20=9, IF('New Cycle 3'!F1860="","", 'New Cycle 3'!F1860),"")))))))))</f>
        <v/>
      </c>
    </row>
    <row r="1861" spans="16:21" x14ac:dyDescent="0.25">
      <c r="P1861" s="8" t="str">
        <f>IF($A$20=1,IF(UDDS!A1861="","",UDDS!A1861),IF($A$20=2,IF('FTP-75'!A1861="","",'FTP-75'!A1861),IF($A$20=3, IF('US06'!A1861="","",'US06'!A1861),IF($A$20=4, IF(NEDC!A1861="","", NEDC!A1861),IF($A$20=5, IF('JPN10-15'!A1861="","",'JPN10-15'!A1861),IF($A$20=6, IF(WLTC!B1861="","", WLTC!B1861),IF($A$20=7, IF('New Cycle 1'!A1861="","", 'New Cycle 1'!A1861),IF($A$20=8, IF('New Cycle 2'!A1861="","", 'New Cycle 3'!A1861),IF($A$20=9, IF('New Cycle 3'!A1861="","", 'New Cycle 3'!A1861),"")))))))))</f>
        <v/>
      </c>
      <c r="Q1861" s="32" t="str">
        <f>IF($A$20=1,IF(UDDS!C1861="","",UDDS!C1861),IF($A$20=2,IF('FTP-75'!C1861="","",'FTP-75'!C1861),IF($A$20=3, IF('US06'!C1861="","",'US06'!C1861),IF($A$20=4, IF(NEDC!B1861="","", NEDC!B1861),IF($A$20=5, IF('JPN10-15'!B1861="","",'JPN10-15'!B1861),IF($A$20=6, IF(WLTC!C1861="","", WLTC!C1861),IF($A$20=7, IF('New Cycle 1'!B1861="","", 'New Cycle 1'!B1861),IF($A$20=8, IF('New Cycle 2'!B1861="","", 'New Cycle 2'!B1861),IF($A$20=9, IF('New Cycle 3'!B1861="","", 'New Cycle 3'!B1861),"")))))))))</f>
        <v/>
      </c>
      <c r="R1861" s="32" t="str">
        <f>IF($A$20=1,IF(UDDS!D1861="","",UDDS!D1861),IF($A$20=2,IF('FTP-75'!D1861="","",'FTP-75'!D1861),IF($A$20=3, IF('US06'!D1861="","",'US06'!D1861),IF($A$20=4, IF(NEDC!C1861="","", NEDC!C1861),IF($A$20=5, IF('JPN10-15'!C1861="","",'JPN10-15'!C1861),IF($A$20=6, IF(WLTC!D1861="","", WLTC!D1861),IF($A$20=7, IF('New Cycle 1'!C1861="","", 'New Cycle 1'!C1861),IF($A$20=8, IF('New Cycle 2'!C1861="","", 'New Cycle 2'!C1861),IF($A$20=9, IF('New Cycle 3'!C1861="","", 'New Cycle 3'!C1861),"")))))))))</f>
        <v/>
      </c>
      <c r="S1861" s="32" t="str">
        <f>IF($A$20=1,IF(UDDS!E1861="","",UDDS!E1861),IF($A$20=2,IF('FTP-75'!E1861="","",'FTP-75'!E1861),IF($A$20=3, IF('US06'!E1861="","",'US06'!E1861),IF($A$20=4, IF(NEDC!D1861="","", NEDC!D1861),IF($A$20=5, IF('JPN10-15'!D1861="","",'JPN10-15'!D1861),IF($A$20=6, IF(WLTC!E1861="","", WLTC!E1861),IF($A$20=7, IF('New Cycle 1'!D1861="","", 'New Cycle 1'!D1861),IF($A$20=8, IF('New Cycle 2'!D1861="","", 'New Cycle 2'!D1861),IF($A$20=9, IF('New Cycle 3'!D1861="","", 'New Cycle 3'!D1861),"")))))))))</f>
        <v/>
      </c>
      <c r="T1861" s="32" t="str">
        <f>IF($A$20=1,IF(UDDS!F1861="","",UDDS!F1861),IF($A$20=2,IF('FTP-75'!F1861="","",'FTP-75'!F1861),IF($A$20=3, IF('US06'!F1861="","",'US06'!F1861),IF($A$20=4, IF(NEDC!E1861="","", NEDC!E1861),IF($A$20=5, IF('JPN10-15'!E1861="","",'JPN10-15'!E1861),IF($A$20=6, IF(WLTC!F1861="","", WLTC!F1861),IF($A$20=7, IF('New Cycle 1'!E1861="","", 'New Cycle 1'!E1861),IF($A$20=8, IF('New Cycle 2'!E1861="","", 'New Cycle 2'!E1861),IF($A$20=9, IF('New Cycle 3'!E1861="","", 'New Cycle 3'!E1861),"")))))))))</f>
        <v/>
      </c>
      <c r="U1861" s="32" t="str">
        <f>IF($A$20=1,IF(UDDS!G1861="","",UDDS!G1861),IF($A$20=2,IF('FTP-75'!G1861="","",'FTP-75'!G1861),IF($A$20=3, IF('US06'!G1861="","",'US06'!G1861),IF($A$20=4, IF(NEDC!F1861="","", NEDC!F1861),IF($A$20=5, IF('JPN10-15'!F1861="","",'JPN10-15'!F1861),IF($A$20=6, IF(WLTC!G1861="","", WLTC!G1861),IF($A$20=7, IF('New Cycle 1'!F1861="","", 'New Cycle 1'!F1861),IF($A$20=8, IF('New Cycle 2'!F1861="","", 'New Cycle 2'!F1861),IF($A$20=9, IF('New Cycle 3'!F1861="","", 'New Cycle 3'!F1861),"")))))))))</f>
        <v/>
      </c>
    </row>
    <row r="1862" spans="16:21" x14ac:dyDescent="0.25">
      <c r="P1862" s="8" t="str">
        <f>IF($A$20=1,IF(UDDS!A1862="","",UDDS!A1862),IF($A$20=2,IF('FTP-75'!A1862="","",'FTP-75'!A1862),IF($A$20=3, IF('US06'!A1862="","",'US06'!A1862),IF($A$20=4, IF(NEDC!A1862="","", NEDC!A1862),IF($A$20=5, IF('JPN10-15'!A1862="","",'JPN10-15'!A1862),IF($A$20=6, IF(WLTC!B1862="","", WLTC!B1862),IF($A$20=7, IF('New Cycle 1'!A1862="","", 'New Cycle 1'!A1862),IF($A$20=8, IF('New Cycle 2'!A1862="","", 'New Cycle 3'!A1862),IF($A$20=9, IF('New Cycle 3'!A1862="","", 'New Cycle 3'!A1862),"")))))))))</f>
        <v/>
      </c>
      <c r="Q1862" s="32" t="str">
        <f>IF($A$20=1,IF(UDDS!C1862="","",UDDS!C1862),IF($A$20=2,IF('FTP-75'!C1862="","",'FTP-75'!C1862),IF($A$20=3, IF('US06'!C1862="","",'US06'!C1862),IF($A$20=4, IF(NEDC!B1862="","", NEDC!B1862),IF($A$20=5, IF('JPN10-15'!B1862="","",'JPN10-15'!B1862),IF($A$20=6, IF(WLTC!C1862="","", WLTC!C1862),IF($A$20=7, IF('New Cycle 1'!B1862="","", 'New Cycle 1'!B1862),IF($A$20=8, IF('New Cycle 2'!B1862="","", 'New Cycle 2'!B1862),IF($A$20=9, IF('New Cycle 3'!B1862="","", 'New Cycle 3'!B1862),"")))))))))</f>
        <v/>
      </c>
      <c r="R1862" s="32" t="str">
        <f>IF($A$20=1,IF(UDDS!D1862="","",UDDS!D1862),IF($A$20=2,IF('FTP-75'!D1862="","",'FTP-75'!D1862),IF($A$20=3, IF('US06'!D1862="","",'US06'!D1862),IF($A$20=4, IF(NEDC!C1862="","", NEDC!C1862),IF($A$20=5, IF('JPN10-15'!C1862="","",'JPN10-15'!C1862),IF($A$20=6, IF(WLTC!D1862="","", WLTC!D1862),IF($A$20=7, IF('New Cycle 1'!C1862="","", 'New Cycle 1'!C1862),IF($A$20=8, IF('New Cycle 2'!C1862="","", 'New Cycle 2'!C1862),IF($A$20=9, IF('New Cycle 3'!C1862="","", 'New Cycle 3'!C1862),"")))))))))</f>
        <v/>
      </c>
      <c r="S1862" s="32" t="str">
        <f>IF($A$20=1,IF(UDDS!E1862="","",UDDS!E1862),IF($A$20=2,IF('FTP-75'!E1862="","",'FTP-75'!E1862),IF($A$20=3, IF('US06'!E1862="","",'US06'!E1862),IF($A$20=4, IF(NEDC!D1862="","", NEDC!D1862),IF($A$20=5, IF('JPN10-15'!D1862="","",'JPN10-15'!D1862),IF($A$20=6, IF(WLTC!E1862="","", WLTC!E1862),IF($A$20=7, IF('New Cycle 1'!D1862="","", 'New Cycle 1'!D1862),IF($A$20=8, IF('New Cycle 2'!D1862="","", 'New Cycle 2'!D1862),IF($A$20=9, IF('New Cycle 3'!D1862="","", 'New Cycle 3'!D1862),"")))))))))</f>
        <v/>
      </c>
      <c r="T1862" s="32" t="str">
        <f>IF($A$20=1,IF(UDDS!F1862="","",UDDS!F1862),IF($A$20=2,IF('FTP-75'!F1862="","",'FTP-75'!F1862),IF($A$20=3, IF('US06'!F1862="","",'US06'!F1862),IF($A$20=4, IF(NEDC!E1862="","", NEDC!E1862),IF($A$20=5, IF('JPN10-15'!E1862="","",'JPN10-15'!E1862),IF($A$20=6, IF(WLTC!F1862="","", WLTC!F1862),IF($A$20=7, IF('New Cycle 1'!E1862="","", 'New Cycle 1'!E1862),IF($A$20=8, IF('New Cycle 2'!E1862="","", 'New Cycle 2'!E1862),IF($A$20=9, IF('New Cycle 3'!E1862="","", 'New Cycle 3'!E1862),"")))))))))</f>
        <v/>
      </c>
      <c r="U1862" s="32" t="str">
        <f>IF($A$20=1,IF(UDDS!G1862="","",UDDS!G1862),IF($A$20=2,IF('FTP-75'!G1862="","",'FTP-75'!G1862),IF($A$20=3, IF('US06'!G1862="","",'US06'!G1862),IF($A$20=4, IF(NEDC!F1862="","", NEDC!F1862),IF($A$20=5, IF('JPN10-15'!F1862="","",'JPN10-15'!F1862),IF($A$20=6, IF(WLTC!G1862="","", WLTC!G1862),IF($A$20=7, IF('New Cycle 1'!F1862="","", 'New Cycle 1'!F1862),IF($A$20=8, IF('New Cycle 2'!F1862="","", 'New Cycle 2'!F1862),IF($A$20=9, IF('New Cycle 3'!F1862="","", 'New Cycle 3'!F1862),"")))))))))</f>
        <v/>
      </c>
    </row>
    <row r="1863" spans="16:21" x14ac:dyDescent="0.25">
      <c r="P1863" s="8" t="str">
        <f>IF($A$20=1,IF(UDDS!A1863="","",UDDS!A1863),IF($A$20=2,IF('FTP-75'!A1863="","",'FTP-75'!A1863),IF($A$20=3, IF('US06'!A1863="","",'US06'!A1863),IF($A$20=4, IF(NEDC!A1863="","", NEDC!A1863),IF($A$20=5, IF('JPN10-15'!A1863="","",'JPN10-15'!A1863),IF($A$20=6, IF(WLTC!B1863="","", WLTC!B1863),IF($A$20=7, IF('New Cycle 1'!A1863="","", 'New Cycle 1'!A1863),IF($A$20=8, IF('New Cycle 2'!A1863="","", 'New Cycle 3'!A1863),IF($A$20=9, IF('New Cycle 3'!A1863="","", 'New Cycle 3'!A1863),"")))))))))</f>
        <v/>
      </c>
      <c r="Q1863" s="32" t="str">
        <f>IF($A$20=1,IF(UDDS!C1863="","",UDDS!C1863),IF($A$20=2,IF('FTP-75'!C1863="","",'FTP-75'!C1863),IF($A$20=3, IF('US06'!C1863="","",'US06'!C1863),IF($A$20=4, IF(NEDC!B1863="","", NEDC!B1863),IF($A$20=5, IF('JPN10-15'!B1863="","",'JPN10-15'!B1863),IF($A$20=6, IF(WLTC!C1863="","", WLTC!C1863),IF($A$20=7, IF('New Cycle 1'!B1863="","", 'New Cycle 1'!B1863),IF($A$20=8, IF('New Cycle 2'!B1863="","", 'New Cycle 2'!B1863),IF($A$20=9, IF('New Cycle 3'!B1863="","", 'New Cycle 3'!B1863),"")))))))))</f>
        <v/>
      </c>
      <c r="R1863" s="32" t="str">
        <f>IF($A$20=1,IF(UDDS!D1863="","",UDDS!D1863),IF($A$20=2,IF('FTP-75'!D1863="","",'FTP-75'!D1863),IF($A$20=3, IF('US06'!D1863="","",'US06'!D1863),IF($A$20=4, IF(NEDC!C1863="","", NEDC!C1863),IF($A$20=5, IF('JPN10-15'!C1863="","",'JPN10-15'!C1863),IF($A$20=6, IF(WLTC!D1863="","", WLTC!D1863),IF($A$20=7, IF('New Cycle 1'!C1863="","", 'New Cycle 1'!C1863),IF($A$20=8, IF('New Cycle 2'!C1863="","", 'New Cycle 2'!C1863),IF($A$20=9, IF('New Cycle 3'!C1863="","", 'New Cycle 3'!C1863),"")))))))))</f>
        <v/>
      </c>
      <c r="S1863" s="32" t="str">
        <f>IF($A$20=1,IF(UDDS!E1863="","",UDDS!E1863),IF($A$20=2,IF('FTP-75'!E1863="","",'FTP-75'!E1863),IF($A$20=3, IF('US06'!E1863="","",'US06'!E1863),IF($A$20=4, IF(NEDC!D1863="","", NEDC!D1863),IF($A$20=5, IF('JPN10-15'!D1863="","",'JPN10-15'!D1863),IF($A$20=6, IF(WLTC!E1863="","", WLTC!E1863),IF($A$20=7, IF('New Cycle 1'!D1863="","", 'New Cycle 1'!D1863),IF($A$20=8, IF('New Cycle 2'!D1863="","", 'New Cycle 2'!D1863),IF($A$20=9, IF('New Cycle 3'!D1863="","", 'New Cycle 3'!D1863),"")))))))))</f>
        <v/>
      </c>
      <c r="T1863" s="32" t="str">
        <f>IF($A$20=1,IF(UDDS!F1863="","",UDDS!F1863),IF($A$20=2,IF('FTP-75'!F1863="","",'FTP-75'!F1863),IF($A$20=3, IF('US06'!F1863="","",'US06'!F1863),IF($A$20=4, IF(NEDC!E1863="","", NEDC!E1863),IF($A$20=5, IF('JPN10-15'!E1863="","",'JPN10-15'!E1863),IF($A$20=6, IF(WLTC!F1863="","", WLTC!F1863),IF($A$20=7, IF('New Cycle 1'!E1863="","", 'New Cycle 1'!E1863),IF($A$20=8, IF('New Cycle 2'!E1863="","", 'New Cycle 2'!E1863),IF($A$20=9, IF('New Cycle 3'!E1863="","", 'New Cycle 3'!E1863),"")))))))))</f>
        <v/>
      </c>
      <c r="U1863" s="32" t="str">
        <f>IF($A$20=1,IF(UDDS!G1863="","",UDDS!G1863),IF($A$20=2,IF('FTP-75'!G1863="","",'FTP-75'!G1863),IF($A$20=3, IF('US06'!G1863="","",'US06'!G1863),IF($A$20=4, IF(NEDC!F1863="","", NEDC!F1863),IF($A$20=5, IF('JPN10-15'!F1863="","",'JPN10-15'!F1863),IF($A$20=6, IF(WLTC!G1863="","", WLTC!G1863),IF($A$20=7, IF('New Cycle 1'!F1863="","", 'New Cycle 1'!F1863),IF($A$20=8, IF('New Cycle 2'!F1863="","", 'New Cycle 2'!F1863),IF($A$20=9, IF('New Cycle 3'!F1863="","", 'New Cycle 3'!F1863),"")))))))))</f>
        <v/>
      </c>
    </row>
    <row r="1864" spans="16:21" x14ac:dyDescent="0.25">
      <c r="P1864" s="8" t="str">
        <f>IF($A$20=1,IF(UDDS!A1864="","",UDDS!A1864),IF($A$20=2,IF('FTP-75'!A1864="","",'FTP-75'!A1864),IF($A$20=3, IF('US06'!A1864="","",'US06'!A1864),IF($A$20=4, IF(NEDC!A1864="","", NEDC!A1864),IF($A$20=5, IF('JPN10-15'!A1864="","",'JPN10-15'!A1864),IF($A$20=6, IF(WLTC!B1864="","", WLTC!B1864),IF($A$20=7, IF('New Cycle 1'!A1864="","", 'New Cycle 1'!A1864),IF($A$20=8, IF('New Cycle 2'!A1864="","", 'New Cycle 3'!A1864),IF($A$20=9, IF('New Cycle 3'!A1864="","", 'New Cycle 3'!A1864),"")))))))))</f>
        <v/>
      </c>
      <c r="Q1864" s="32" t="str">
        <f>IF($A$20=1,IF(UDDS!C1864="","",UDDS!C1864),IF($A$20=2,IF('FTP-75'!C1864="","",'FTP-75'!C1864),IF($A$20=3, IF('US06'!C1864="","",'US06'!C1864),IF($A$20=4, IF(NEDC!B1864="","", NEDC!B1864),IF($A$20=5, IF('JPN10-15'!B1864="","",'JPN10-15'!B1864),IF($A$20=6, IF(WLTC!C1864="","", WLTC!C1864),IF($A$20=7, IF('New Cycle 1'!B1864="","", 'New Cycle 1'!B1864),IF($A$20=8, IF('New Cycle 2'!B1864="","", 'New Cycle 2'!B1864),IF($A$20=9, IF('New Cycle 3'!B1864="","", 'New Cycle 3'!B1864),"")))))))))</f>
        <v/>
      </c>
      <c r="R1864" s="32" t="str">
        <f>IF($A$20=1,IF(UDDS!D1864="","",UDDS!D1864),IF($A$20=2,IF('FTP-75'!D1864="","",'FTP-75'!D1864),IF($A$20=3, IF('US06'!D1864="","",'US06'!D1864),IF($A$20=4, IF(NEDC!C1864="","", NEDC!C1864),IF($A$20=5, IF('JPN10-15'!C1864="","",'JPN10-15'!C1864),IF($A$20=6, IF(WLTC!D1864="","", WLTC!D1864),IF($A$20=7, IF('New Cycle 1'!C1864="","", 'New Cycle 1'!C1864),IF($A$20=8, IF('New Cycle 2'!C1864="","", 'New Cycle 2'!C1864),IF($A$20=9, IF('New Cycle 3'!C1864="","", 'New Cycle 3'!C1864),"")))))))))</f>
        <v/>
      </c>
      <c r="S1864" s="32" t="str">
        <f>IF($A$20=1,IF(UDDS!E1864="","",UDDS!E1864),IF($A$20=2,IF('FTP-75'!E1864="","",'FTP-75'!E1864),IF($A$20=3, IF('US06'!E1864="","",'US06'!E1864),IF($A$20=4, IF(NEDC!D1864="","", NEDC!D1864),IF($A$20=5, IF('JPN10-15'!D1864="","",'JPN10-15'!D1864),IF($A$20=6, IF(WLTC!E1864="","", WLTC!E1864),IF($A$20=7, IF('New Cycle 1'!D1864="","", 'New Cycle 1'!D1864),IF($A$20=8, IF('New Cycle 2'!D1864="","", 'New Cycle 2'!D1864),IF($A$20=9, IF('New Cycle 3'!D1864="","", 'New Cycle 3'!D1864),"")))))))))</f>
        <v/>
      </c>
      <c r="T1864" s="32" t="str">
        <f>IF($A$20=1,IF(UDDS!F1864="","",UDDS!F1864),IF($A$20=2,IF('FTP-75'!F1864="","",'FTP-75'!F1864),IF($A$20=3, IF('US06'!F1864="","",'US06'!F1864),IF($A$20=4, IF(NEDC!E1864="","", NEDC!E1864),IF($A$20=5, IF('JPN10-15'!E1864="","",'JPN10-15'!E1864),IF($A$20=6, IF(WLTC!F1864="","", WLTC!F1864),IF($A$20=7, IF('New Cycle 1'!E1864="","", 'New Cycle 1'!E1864),IF($A$20=8, IF('New Cycle 2'!E1864="","", 'New Cycle 2'!E1864),IF($A$20=9, IF('New Cycle 3'!E1864="","", 'New Cycle 3'!E1864),"")))))))))</f>
        <v/>
      </c>
      <c r="U1864" s="32" t="str">
        <f>IF($A$20=1,IF(UDDS!G1864="","",UDDS!G1864),IF($A$20=2,IF('FTP-75'!G1864="","",'FTP-75'!G1864),IF($A$20=3, IF('US06'!G1864="","",'US06'!G1864),IF($A$20=4, IF(NEDC!F1864="","", NEDC!F1864),IF($A$20=5, IF('JPN10-15'!F1864="","",'JPN10-15'!F1864),IF($A$20=6, IF(WLTC!G1864="","", WLTC!G1864),IF($A$20=7, IF('New Cycle 1'!F1864="","", 'New Cycle 1'!F1864),IF($A$20=8, IF('New Cycle 2'!F1864="","", 'New Cycle 2'!F1864),IF($A$20=9, IF('New Cycle 3'!F1864="","", 'New Cycle 3'!F1864),"")))))))))</f>
        <v/>
      </c>
    </row>
    <row r="1865" spans="16:21" x14ac:dyDescent="0.25">
      <c r="P1865" s="8" t="str">
        <f>IF($A$20=1,IF(UDDS!A1865="","",UDDS!A1865),IF($A$20=2,IF('FTP-75'!A1865="","",'FTP-75'!A1865),IF($A$20=3, IF('US06'!A1865="","",'US06'!A1865),IF($A$20=4, IF(NEDC!A1865="","", NEDC!A1865),IF($A$20=5, IF('JPN10-15'!A1865="","",'JPN10-15'!A1865),IF($A$20=6, IF(WLTC!B1865="","", WLTC!B1865),IF($A$20=7, IF('New Cycle 1'!A1865="","", 'New Cycle 1'!A1865),IF($A$20=8, IF('New Cycle 2'!A1865="","", 'New Cycle 3'!A1865),IF($A$20=9, IF('New Cycle 3'!A1865="","", 'New Cycle 3'!A1865),"")))))))))</f>
        <v/>
      </c>
      <c r="Q1865" s="32" t="str">
        <f>IF($A$20=1,IF(UDDS!C1865="","",UDDS!C1865),IF($A$20=2,IF('FTP-75'!C1865="","",'FTP-75'!C1865),IF($A$20=3, IF('US06'!C1865="","",'US06'!C1865),IF($A$20=4, IF(NEDC!B1865="","", NEDC!B1865),IF($A$20=5, IF('JPN10-15'!B1865="","",'JPN10-15'!B1865),IF($A$20=6, IF(WLTC!C1865="","", WLTC!C1865),IF($A$20=7, IF('New Cycle 1'!B1865="","", 'New Cycle 1'!B1865),IF($A$20=8, IF('New Cycle 2'!B1865="","", 'New Cycle 2'!B1865),IF($A$20=9, IF('New Cycle 3'!B1865="","", 'New Cycle 3'!B1865),"")))))))))</f>
        <v/>
      </c>
      <c r="R1865" s="32" t="str">
        <f>IF($A$20=1,IF(UDDS!D1865="","",UDDS!D1865),IF($A$20=2,IF('FTP-75'!D1865="","",'FTP-75'!D1865),IF($A$20=3, IF('US06'!D1865="","",'US06'!D1865),IF($A$20=4, IF(NEDC!C1865="","", NEDC!C1865),IF($A$20=5, IF('JPN10-15'!C1865="","",'JPN10-15'!C1865),IF($A$20=6, IF(WLTC!D1865="","", WLTC!D1865),IF($A$20=7, IF('New Cycle 1'!C1865="","", 'New Cycle 1'!C1865),IF($A$20=8, IF('New Cycle 2'!C1865="","", 'New Cycle 2'!C1865),IF($A$20=9, IF('New Cycle 3'!C1865="","", 'New Cycle 3'!C1865),"")))))))))</f>
        <v/>
      </c>
      <c r="S1865" s="32" t="str">
        <f>IF($A$20=1,IF(UDDS!E1865="","",UDDS!E1865),IF($A$20=2,IF('FTP-75'!E1865="","",'FTP-75'!E1865),IF($A$20=3, IF('US06'!E1865="","",'US06'!E1865),IF($A$20=4, IF(NEDC!D1865="","", NEDC!D1865),IF($A$20=5, IF('JPN10-15'!D1865="","",'JPN10-15'!D1865),IF($A$20=6, IF(WLTC!E1865="","", WLTC!E1865),IF($A$20=7, IF('New Cycle 1'!D1865="","", 'New Cycle 1'!D1865),IF($A$20=8, IF('New Cycle 2'!D1865="","", 'New Cycle 2'!D1865),IF($A$20=9, IF('New Cycle 3'!D1865="","", 'New Cycle 3'!D1865),"")))))))))</f>
        <v/>
      </c>
      <c r="T1865" s="32" t="str">
        <f>IF($A$20=1,IF(UDDS!F1865="","",UDDS!F1865),IF($A$20=2,IF('FTP-75'!F1865="","",'FTP-75'!F1865),IF($A$20=3, IF('US06'!F1865="","",'US06'!F1865),IF($A$20=4, IF(NEDC!E1865="","", NEDC!E1865),IF($A$20=5, IF('JPN10-15'!E1865="","",'JPN10-15'!E1865),IF($A$20=6, IF(WLTC!F1865="","", WLTC!F1865),IF($A$20=7, IF('New Cycle 1'!E1865="","", 'New Cycle 1'!E1865),IF($A$20=8, IF('New Cycle 2'!E1865="","", 'New Cycle 2'!E1865),IF($A$20=9, IF('New Cycle 3'!E1865="","", 'New Cycle 3'!E1865),"")))))))))</f>
        <v/>
      </c>
      <c r="U1865" s="32" t="str">
        <f>IF($A$20=1,IF(UDDS!G1865="","",UDDS!G1865),IF($A$20=2,IF('FTP-75'!G1865="","",'FTP-75'!G1865),IF($A$20=3, IF('US06'!G1865="","",'US06'!G1865),IF($A$20=4, IF(NEDC!F1865="","", NEDC!F1865),IF($A$20=5, IF('JPN10-15'!F1865="","",'JPN10-15'!F1865),IF($A$20=6, IF(WLTC!G1865="","", WLTC!G1865),IF($A$20=7, IF('New Cycle 1'!F1865="","", 'New Cycle 1'!F1865),IF($A$20=8, IF('New Cycle 2'!F1865="","", 'New Cycle 2'!F1865),IF($A$20=9, IF('New Cycle 3'!F1865="","", 'New Cycle 3'!F1865),"")))))))))</f>
        <v/>
      </c>
    </row>
    <row r="1866" spans="16:21" x14ac:dyDescent="0.25">
      <c r="P1866" s="8" t="str">
        <f>IF($A$20=1,IF(UDDS!A1866="","",UDDS!A1866),IF($A$20=2,IF('FTP-75'!A1866="","",'FTP-75'!A1866),IF($A$20=3, IF('US06'!A1866="","",'US06'!A1866),IF($A$20=4, IF(NEDC!A1866="","", NEDC!A1866),IF($A$20=5, IF('JPN10-15'!A1866="","",'JPN10-15'!A1866),IF($A$20=6, IF(WLTC!B1866="","", WLTC!B1866),IF($A$20=7, IF('New Cycle 1'!A1866="","", 'New Cycle 1'!A1866),IF($A$20=8, IF('New Cycle 2'!A1866="","", 'New Cycle 3'!A1866),IF($A$20=9, IF('New Cycle 3'!A1866="","", 'New Cycle 3'!A1866),"")))))))))</f>
        <v/>
      </c>
      <c r="Q1866" s="32" t="str">
        <f>IF($A$20=1,IF(UDDS!C1866="","",UDDS!C1866),IF($A$20=2,IF('FTP-75'!C1866="","",'FTP-75'!C1866),IF($A$20=3, IF('US06'!C1866="","",'US06'!C1866),IF($A$20=4, IF(NEDC!B1866="","", NEDC!B1866),IF($A$20=5, IF('JPN10-15'!B1866="","",'JPN10-15'!B1866),IF($A$20=6, IF(WLTC!C1866="","", WLTC!C1866),IF($A$20=7, IF('New Cycle 1'!B1866="","", 'New Cycle 1'!B1866),IF($A$20=8, IF('New Cycle 2'!B1866="","", 'New Cycle 2'!B1866),IF($A$20=9, IF('New Cycle 3'!B1866="","", 'New Cycle 3'!B1866),"")))))))))</f>
        <v/>
      </c>
      <c r="R1866" s="32" t="str">
        <f>IF($A$20=1,IF(UDDS!D1866="","",UDDS!D1866),IF($A$20=2,IF('FTP-75'!D1866="","",'FTP-75'!D1866),IF($A$20=3, IF('US06'!D1866="","",'US06'!D1866),IF($A$20=4, IF(NEDC!C1866="","", NEDC!C1866),IF($A$20=5, IF('JPN10-15'!C1866="","",'JPN10-15'!C1866),IF($A$20=6, IF(WLTC!D1866="","", WLTC!D1866),IF($A$20=7, IF('New Cycle 1'!C1866="","", 'New Cycle 1'!C1866),IF($A$20=8, IF('New Cycle 2'!C1866="","", 'New Cycle 2'!C1866),IF($A$20=9, IF('New Cycle 3'!C1866="","", 'New Cycle 3'!C1866),"")))))))))</f>
        <v/>
      </c>
      <c r="S1866" s="32" t="str">
        <f>IF($A$20=1,IF(UDDS!E1866="","",UDDS!E1866),IF($A$20=2,IF('FTP-75'!E1866="","",'FTP-75'!E1866),IF($A$20=3, IF('US06'!E1866="","",'US06'!E1866),IF($A$20=4, IF(NEDC!D1866="","", NEDC!D1866),IF($A$20=5, IF('JPN10-15'!D1866="","",'JPN10-15'!D1866),IF($A$20=6, IF(WLTC!E1866="","", WLTC!E1866),IF($A$20=7, IF('New Cycle 1'!D1866="","", 'New Cycle 1'!D1866),IF($A$20=8, IF('New Cycle 2'!D1866="","", 'New Cycle 2'!D1866),IF($A$20=9, IF('New Cycle 3'!D1866="","", 'New Cycle 3'!D1866),"")))))))))</f>
        <v/>
      </c>
      <c r="T1866" s="32" t="str">
        <f>IF($A$20=1,IF(UDDS!F1866="","",UDDS!F1866),IF($A$20=2,IF('FTP-75'!F1866="","",'FTP-75'!F1866),IF($A$20=3, IF('US06'!F1866="","",'US06'!F1866),IF($A$20=4, IF(NEDC!E1866="","", NEDC!E1866),IF($A$20=5, IF('JPN10-15'!E1866="","",'JPN10-15'!E1866),IF($A$20=6, IF(WLTC!F1866="","", WLTC!F1866),IF($A$20=7, IF('New Cycle 1'!E1866="","", 'New Cycle 1'!E1866),IF($A$20=8, IF('New Cycle 2'!E1866="","", 'New Cycle 2'!E1866),IF($A$20=9, IF('New Cycle 3'!E1866="","", 'New Cycle 3'!E1866),"")))))))))</f>
        <v/>
      </c>
      <c r="U1866" s="32" t="str">
        <f>IF($A$20=1,IF(UDDS!G1866="","",UDDS!G1866),IF($A$20=2,IF('FTP-75'!G1866="","",'FTP-75'!G1866),IF($A$20=3, IF('US06'!G1866="","",'US06'!G1866),IF($A$20=4, IF(NEDC!F1866="","", NEDC!F1866),IF($A$20=5, IF('JPN10-15'!F1866="","",'JPN10-15'!F1866),IF($A$20=6, IF(WLTC!G1866="","", WLTC!G1866),IF($A$20=7, IF('New Cycle 1'!F1866="","", 'New Cycle 1'!F1866),IF($A$20=8, IF('New Cycle 2'!F1866="","", 'New Cycle 2'!F1866),IF($A$20=9, IF('New Cycle 3'!F1866="","", 'New Cycle 3'!F1866),"")))))))))</f>
        <v/>
      </c>
    </row>
    <row r="1867" spans="16:21" x14ac:dyDescent="0.25">
      <c r="P1867" s="8" t="str">
        <f>IF($A$20=1,IF(UDDS!A1867="","",UDDS!A1867),IF($A$20=2,IF('FTP-75'!A1867="","",'FTP-75'!A1867),IF($A$20=3, IF('US06'!A1867="","",'US06'!A1867),IF($A$20=4, IF(NEDC!A1867="","", NEDC!A1867),IF($A$20=5, IF('JPN10-15'!A1867="","",'JPN10-15'!A1867),IF($A$20=6, IF(WLTC!B1867="","", WLTC!B1867),IF($A$20=7, IF('New Cycle 1'!A1867="","", 'New Cycle 1'!A1867),IF($A$20=8, IF('New Cycle 2'!A1867="","", 'New Cycle 3'!A1867),IF($A$20=9, IF('New Cycle 3'!A1867="","", 'New Cycle 3'!A1867),"")))))))))</f>
        <v/>
      </c>
      <c r="Q1867" s="32" t="str">
        <f>IF($A$20=1,IF(UDDS!C1867="","",UDDS!C1867),IF($A$20=2,IF('FTP-75'!C1867="","",'FTP-75'!C1867),IF($A$20=3, IF('US06'!C1867="","",'US06'!C1867),IF($A$20=4, IF(NEDC!B1867="","", NEDC!B1867),IF($A$20=5, IF('JPN10-15'!B1867="","",'JPN10-15'!B1867),IF($A$20=6, IF(WLTC!C1867="","", WLTC!C1867),IF($A$20=7, IF('New Cycle 1'!B1867="","", 'New Cycle 1'!B1867),IF($A$20=8, IF('New Cycle 2'!B1867="","", 'New Cycle 2'!B1867),IF($A$20=9, IF('New Cycle 3'!B1867="","", 'New Cycle 3'!B1867),"")))))))))</f>
        <v/>
      </c>
      <c r="R1867" s="32" t="str">
        <f>IF($A$20=1,IF(UDDS!D1867="","",UDDS!D1867),IF($A$20=2,IF('FTP-75'!D1867="","",'FTP-75'!D1867),IF($A$20=3, IF('US06'!D1867="","",'US06'!D1867),IF($A$20=4, IF(NEDC!C1867="","", NEDC!C1867),IF($A$20=5, IF('JPN10-15'!C1867="","",'JPN10-15'!C1867),IF($A$20=6, IF(WLTC!D1867="","", WLTC!D1867),IF($A$20=7, IF('New Cycle 1'!C1867="","", 'New Cycle 1'!C1867),IF($A$20=8, IF('New Cycle 2'!C1867="","", 'New Cycle 2'!C1867),IF($A$20=9, IF('New Cycle 3'!C1867="","", 'New Cycle 3'!C1867),"")))))))))</f>
        <v/>
      </c>
      <c r="S1867" s="32" t="str">
        <f>IF($A$20=1,IF(UDDS!E1867="","",UDDS!E1867),IF($A$20=2,IF('FTP-75'!E1867="","",'FTP-75'!E1867),IF($A$20=3, IF('US06'!E1867="","",'US06'!E1867),IF($A$20=4, IF(NEDC!D1867="","", NEDC!D1867),IF($A$20=5, IF('JPN10-15'!D1867="","",'JPN10-15'!D1867),IF($A$20=6, IF(WLTC!E1867="","", WLTC!E1867),IF($A$20=7, IF('New Cycle 1'!D1867="","", 'New Cycle 1'!D1867),IF($A$20=8, IF('New Cycle 2'!D1867="","", 'New Cycle 2'!D1867),IF($A$20=9, IF('New Cycle 3'!D1867="","", 'New Cycle 3'!D1867),"")))))))))</f>
        <v/>
      </c>
      <c r="T1867" s="32" t="str">
        <f>IF($A$20=1,IF(UDDS!F1867="","",UDDS!F1867),IF($A$20=2,IF('FTP-75'!F1867="","",'FTP-75'!F1867),IF($A$20=3, IF('US06'!F1867="","",'US06'!F1867),IF($A$20=4, IF(NEDC!E1867="","", NEDC!E1867),IF($A$20=5, IF('JPN10-15'!E1867="","",'JPN10-15'!E1867),IF($A$20=6, IF(WLTC!F1867="","", WLTC!F1867),IF($A$20=7, IF('New Cycle 1'!E1867="","", 'New Cycle 1'!E1867),IF($A$20=8, IF('New Cycle 2'!E1867="","", 'New Cycle 2'!E1867),IF($A$20=9, IF('New Cycle 3'!E1867="","", 'New Cycle 3'!E1867),"")))))))))</f>
        <v/>
      </c>
      <c r="U1867" s="32" t="str">
        <f>IF($A$20=1,IF(UDDS!G1867="","",UDDS!G1867),IF($A$20=2,IF('FTP-75'!G1867="","",'FTP-75'!G1867),IF($A$20=3, IF('US06'!G1867="","",'US06'!G1867),IF($A$20=4, IF(NEDC!F1867="","", NEDC!F1867),IF($A$20=5, IF('JPN10-15'!F1867="","",'JPN10-15'!F1867),IF($A$20=6, IF(WLTC!G1867="","", WLTC!G1867),IF($A$20=7, IF('New Cycle 1'!F1867="","", 'New Cycle 1'!F1867),IF($A$20=8, IF('New Cycle 2'!F1867="","", 'New Cycle 2'!F1867),IF($A$20=9, IF('New Cycle 3'!F1867="","", 'New Cycle 3'!F1867),"")))))))))</f>
        <v/>
      </c>
    </row>
    <row r="1868" spans="16:21" x14ac:dyDescent="0.25">
      <c r="P1868" s="8" t="str">
        <f>IF($A$20=1,IF(UDDS!A1868="","",UDDS!A1868),IF($A$20=2,IF('FTP-75'!A1868="","",'FTP-75'!A1868),IF($A$20=3, IF('US06'!A1868="","",'US06'!A1868),IF($A$20=4, IF(NEDC!A1868="","", NEDC!A1868),IF($A$20=5, IF('JPN10-15'!A1868="","",'JPN10-15'!A1868),IF($A$20=6, IF(WLTC!B1868="","", WLTC!B1868),IF($A$20=7, IF('New Cycle 1'!A1868="","", 'New Cycle 1'!A1868),IF($A$20=8, IF('New Cycle 2'!A1868="","", 'New Cycle 3'!A1868),IF($A$20=9, IF('New Cycle 3'!A1868="","", 'New Cycle 3'!A1868),"")))))))))</f>
        <v/>
      </c>
      <c r="Q1868" s="32" t="str">
        <f>IF($A$20=1,IF(UDDS!C1868="","",UDDS!C1868),IF($A$20=2,IF('FTP-75'!C1868="","",'FTP-75'!C1868),IF($A$20=3, IF('US06'!C1868="","",'US06'!C1868),IF($A$20=4, IF(NEDC!B1868="","", NEDC!B1868),IF($A$20=5, IF('JPN10-15'!B1868="","",'JPN10-15'!B1868),IF($A$20=6, IF(WLTC!C1868="","", WLTC!C1868),IF($A$20=7, IF('New Cycle 1'!B1868="","", 'New Cycle 1'!B1868),IF($A$20=8, IF('New Cycle 2'!B1868="","", 'New Cycle 2'!B1868),IF($A$20=9, IF('New Cycle 3'!B1868="","", 'New Cycle 3'!B1868),"")))))))))</f>
        <v/>
      </c>
      <c r="R1868" s="32" t="str">
        <f>IF($A$20=1,IF(UDDS!D1868="","",UDDS!D1868),IF($A$20=2,IF('FTP-75'!D1868="","",'FTP-75'!D1868),IF($A$20=3, IF('US06'!D1868="","",'US06'!D1868),IF($A$20=4, IF(NEDC!C1868="","", NEDC!C1868),IF($A$20=5, IF('JPN10-15'!C1868="","",'JPN10-15'!C1868),IF($A$20=6, IF(WLTC!D1868="","", WLTC!D1868),IF($A$20=7, IF('New Cycle 1'!C1868="","", 'New Cycle 1'!C1868),IF($A$20=8, IF('New Cycle 2'!C1868="","", 'New Cycle 2'!C1868),IF($A$20=9, IF('New Cycle 3'!C1868="","", 'New Cycle 3'!C1868),"")))))))))</f>
        <v/>
      </c>
      <c r="S1868" s="32" t="str">
        <f>IF($A$20=1,IF(UDDS!E1868="","",UDDS!E1868),IF($A$20=2,IF('FTP-75'!E1868="","",'FTP-75'!E1868),IF($A$20=3, IF('US06'!E1868="","",'US06'!E1868),IF($A$20=4, IF(NEDC!D1868="","", NEDC!D1868),IF($A$20=5, IF('JPN10-15'!D1868="","",'JPN10-15'!D1868),IF($A$20=6, IF(WLTC!E1868="","", WLTC!E1868),IF($A$20=7, IF('New Cycle 1'!D1868="","", 'New Cycle 1'!D1868),IF($A$20=8, IF('New Cycle 2'!D1868="","", 'New Cycle 2'!D1868),IF($A$20=9, IF('New Cycle 3'!D1868="","", 'New Cycle 3'!D1868),"")))))))))</f>
        <v/>
      </c>
      <c r="T1868" s="32" t="str">
        <f>IF($A$20=1,IF(UDDS!F1868="","",UDDS!F1868),IF($A$20=2,IF('FTP-75'!F1868="","",'FTP-75'!F1868),IF($A$20=3, IF('US06'!F1868="","",'US06'!F1868),IF($A$20=4, IF(NEDC!E1868="","", NEDC!E1868),IF($A$20=5, IF('JPN10-15'!E1868="","",'JPN10-15'!E1868),IF($A$20=6, IF(WLTC!F1868="","", WLTC!F1868),IF($A$20=7, IF('New Cycle 1'!E1868="","", 'New Cycle 1'!E1868),IF($A$20=8, IF('New Cycle 2'!E1868="","", 'New Cycle 2'!E1868),IF($A$20=9, IF('New Cycle 3'!E1868="","", 'New Cycle 3'!E1868),"")))))))))</f>
        <v/>
      </c>
      <c r="U1868" s="32" t="str">
        <f>IF($A$20=1,IF(UDDS!G1868="","",UDDS!G1868),IF($A$20=2,IF('FTP-75'!G1868="","",'FTP-75'!G1868),IF($A$20=3, IF('US06'!G1868="","",'US06'!G1868),IF($A$20=4, IF(NEDC!F1868="","", NEDC!F1868),IF($A$20=5, IF('JPN10-15'!F1868="","",'JPN10-15'!F1868),IF($A$20=6, IF(WLTC!G1868="","", WLTC!G1868),IF($A$20=7, IF('New Cycle 1'!F1868="","", 'New Cycle 1'!F1868),IF($A$20=8, IF('New Cycle 2'!F1868="","", 'New Cycle 2'!F1868),IF($A$20=9, IF('New Cycle 3'!F1868="","", 'New Cycle 3'!F1868),"")))))))))</f>
        <v/>
      </c>
    </row>
    <row r="1869" spans="16:21" x14ac:dyDescent="0.25">
      <c r="P1869" s="8" t="str">
        <f>IF($A$20=1,IF(UDDS!A1869="","",UDDS!A1869),IF($A$20=2,IF('FTP-75'!A1869="","",'FTP-75'!A1869),IF($A$20=3, IF('US06'!A1869="","",'US06'!A1869),IF($A$20=4, IF(NEDC!A1869="","", NEDC!A1869),IF($A$20=5, IF('JPN10-15'!A1869="","",'JPN10-15'!A1869),IF($A$20=6, IF(WLTC!B1869="","", WLTC!B1869),IF($A$20=7, IF('New Cycle 1'!A1869="","", 'New Cycle 1'!A1869),IF($A$20=8, IF('New Cycle 2'!A1869="","", 'New Cycle 3'!A1869),IF($A$20=9, IF('New Cycle 3'!A1869="","", 'New Cycle 3'!A1869),"")))))))))</f>
        <v/>
      </c>
      <c r="Q1869" s="32" t="str">
        <f>IF($A$20=1,IF(UDDS!C1869="","",UDDS!C1869),IF($A$20=2,IF('FTP-75'!C1869="","",'FTP-75'!C1869),IF($A$20=3, IF('US06'!C1869="","",'US06'!C1869),IF($A$20=4, IF(NEDC!B1869="","", NEDC!B1869),IF($A$20=5, IF('JPN10-15'!B1869="","",'JPN10-15'!B1869),IF($A$20=6, IF(WLTC!C1869="","", WLTC!C1869),IF($A$20=7, IF('New Cycle 1'!B1869="","", 'New Cycle 1'!B1869),IF($A$20=8, IF('New Cycle 2'!B1869="","", 'New Cycle 2'!B1869),IF($A$20=9, IF('New Cycle 3'!B1869="","", 'New Cycle 3'!B1869),"")))))))))</f>
        <v/>
      </c>
      <c r="R1869" s="32" t="str">
        <f>IF($A$20=1,IF(UDDS!D1869="","",UDDS!D1869),IF($A$20=2,IF('FTP-75'!D1869="","",'FTP-75'!D1869),IF($A$20=3, IF('US06'!D1869="","",'US06'!D1869),IF($A$20=4, IF(NEDC!C1869="","", NEDC!C1869),IF($A$20=5, IF('JPN10-15'!C1869="","",'JPN10-15'!C1869),IF($A$20=6, IF(WLTC!D1869="","", WLTC!D1869),IF($A$20=7, IF('New Cycle 1'!C1869="","", 'New Cycle 1'!C1869),IF($A$20=8, IF('New Cycle 2'!C1869="","", 'New Cycle 2'!C1869),IF($A$20=9, IF('New Cycle 3'!C1869="","", 'New Cycle 3'!C1869),"")))))))))</f>
        <v/>
      </c>
      <c r="S1869" s="32" t="str">
        <f>IF($A$20=1,IF(UDDS!E1869="","",UDDS!E1869),IF($A$20=2,IF('FTP-75'!E1869="","",'FTP-75'!E1869),IF($A$20=3, IF('US06'!E1869="","",'US06'!E1869),IF($A$20=4, IF(NEDC!D1869="","", NEDC!D1869),IF($A$20=5, IF('JPN10-15'!D1869="","",'JPN10-15'!D1869),IF($A$20=6, IF(WLTC!E1869="","", WLTC!E1869),IF($A$20=7, IF('New Cycle 1'!D1869="","", 'New Cycle 1'!D1869),IF($A$20=8, IF('New Cycle 2'!D1869="","", 'New Cycle 2'!D1869),IF($A$20=9, IF('New Cycle 3'!D1869="","", 'New Cycle 3'!D1869),"")))))))))</f>
        <v/>
      </c>
      <c r="T1869" s="32" t="str">
        <f>IF($A$20=1,IF(UDDS!F1869="","",UDDS!F1869),IF($A$20=2,IF('FTP-75'!F1869="","",'FTP-75'!F1869),IF($A$20=3, IF('US06'!F1869="","",'US06'!F1869),IF($A$20=4, IF(NEDC!E1869="","", NEDC!E1869),IF($A$20=5, IF('JPN10-15'!E1869="","",'JPN10-15'!E1869),IF($A$20=6, IF(WLTC!F1869="","", WLTC!F1869),IF($A$20=7, IF('New Cycle 1'!E1869="","", 'New Cycle 1'!E1869),IF($A$20=8, IF('New Cycle 2'!E1869="","", 'New Cycle 2'!E1869),IF($A$20=9, IF('New Cycle 3'!E1869="","", 'New Cycle 3'!E1869),"")))))))))</f>
        <v/>
      </c>
      <c r="U1869" s="32" t="str">
        <f>IF($A$20=1,IF(UDDS!G1869="","",UDDS!G1869),IF($A$20=2,IF('FTP-75'!G1869="","",'FTP-75'!G1869),IF($A$20=3, IF('US06'!G1869="","",'US06'!G1869),IF($A$20=4, IF(NEDC!F1869="","", NEDC!F1869),IF($A$20=5, IF('JPN10-15'!F1869="","",'JPN10-15'!F1869),IF($A$20=6, IF(WLTC!G1869="","", WLTC!G1869),IF($A$20=7, IF('New Cycle 1'!F1869="","", 'New Cycle 1'!F1869),IF($A$20=8, IF('New Cycle 2'!F1869="","", 'New Cycle 2'!F1869),IF($A$20=9, IF('New Cycle 3'!F1869="","", 'New Cycle 3'!F1869),"")))))))))</f>
        <v/>
      </c>
    </row>
    <row r="1870" spans="16:21" x14ac:dyDescent="0.25">
      <c r="P1870" s="8" t="str">
        <f>IF($A$20=1,IF(UDDS!A1870="","",UDDS!A1870),IF($A$20=2,IF('FTP-75'!A1870="","",'FTP-75'!A1870),IF($A$20=3, IF('US06'!A1870="","",'US06'!A1870),IF($A$20=4, IF(NEDC!A1870="","", NEDC!A1870),IF($A$20=5, IF('JPN10-15'!A1870="","",'JPN10-15'!A1870),IF($A$20=6, IF(WLTC!B1870="","", WLTC!B1870),IF($A$20=7, IF('New Cycle 1'!A1870="","", 'New Cycle 1'!A1870),IF($A$20=8, IF('New Cycle 2'!A1870="","", 'New Cycle 3'!A1870),IF($A$20=9, IF('New Cycle 3'!A1870="","", 'New Cycle 3'!A1870),"")))))))))</f>
        <v/>
      </c>
      <c r="Q1870" s="32" t="str">
        <f>IF($A$20=1,IF(UDDS!C1870="","",UDDS!C1870),IF($A$20=2,IF('FTP-75'!C1870="","",'FTP-75'!C1870),IF($A$20=3, IF('US06'!C1870="","",'US06'!C1870),IF($A$20=4, IF(NEDC!B1870="","", NEDC!B1870),IF($A$20=5, IF('JPN10-15'!B1870="","",'JPN10-15'!B1870),IF($A$20=6, IF(WLTC!C1870="","", WLTC!C1870),IF($A$20=7, IF('New Cycle 1'!B1870="","", 'New Cycle 1'!B1870),IF($A$20=8, IF('New Cycle 2'!B1870="","", 'New Cycle 2'!B1870),IF($A$20=9, IF('New Cycle 3'!B1870="","", 'New Cycle 3'!B1870),"")))))))))</f>
        <v/>
      </c>
      <c r="R1870" s="32" t="str">
        <f>IF($A$20=1,IF(UDDS!D1870="","",UDDS!D1870),IF($A$20=2,IF('FTP-75'!D1870="","",'FTP-75'!D1870),IF($A$20=3, IF('US06'!D1870="","",'US06'!D1870),IF($A$20=4, IF(NEDC!C1870="","", NEDC!C1870),IF($A$20=5, IF('JPN10-15'!C1870="","",'JPN10-15'!C1870),IF($A$20=6, IF(WLTC!D1870="","", WLTC!D1870),IF($A$20=7, IF('New Cycle 1'!C1870="","", 'New Cycle 1'!C1870),IF($A$20=8, IF('New Cycle 2'!C1870="","", 'New Cycle 2'!C1870),IF($A$20=9, IF('New Cycle 3'!C1870="","", 'New Cycle 3'!C1870),"")))))))))</f>
        <v/>
      </c>
      <c r="S1870" s="32" t="str">
        <f>IF($A$20=1,IF(UDDS!E1870="","",UDDS!E1870),IF($A$20=2,IF('FTP-75'!E1870="","",'FTP-75'!E1870),IF($A$20=3, IF('US06'!E1870="","",'US06'!E1870),IF($A$20=4, IF(NEDC!D1870="","", NEDC!D1870),IF($A$20=5, IF('JPN10-15'!D1870="","",'JPN10-15'!D1870),IF($A$20=6, IF(WLTC!E1870="","", WLTC!E1870),IF($A$20=7, IF('New Cycle 1'!D1870="","", 'New Cycle 1'!D1870),IF($A$20=8, IF('New Cycle 2'!D1870="","", 'New Cycle 2'!D1870),IF($A$20=9, IF('New Cycle 3'!D1870="","", 'New Cycle 3'!D1870),"")))))))))</f>
        <v/>
      </c>
      <c r="T1870" s="32" t="str">
        <f>IF($A$20=1,IF(UDDS!F1870="","",UDDS!F1870),IF($A$20=2,IF('FTP-75'!F1870="","",'FTP-75'!F1870),IF($A$20=3, IF('US06'!F1870="","",'US06'!F1870),IF($A$20=4, IF(NEDC!E1870="","", NEDC!E1870),IF($A$20=5, IF('JPN10-15'!E1870="","",'JPN10-15'!E1870),IF($A$20=6, IF(WLTC!F1870="","", WLTC!F1870),IF($A$20=7, IF('New Cycle 1'!E1870="","", 'New Cycle 1'!E1870),IF($A$20=8, IF('New Cycle 2'!E1870="","", 'New Cycle 2'!E1870),IF($A$20=9, IF('New Cycle 3'!E1870="","", 'New Cycle 3'!E1870),"")))))))))</f>
        <v/>
      </c>
      <c r="U1870" s="32" t="str">
        <f>IF($A$20=1,IF(UDDS!G1870="","",UDDS!G1870),IF($A$20=2,IF('FTP-75'!G1870="","",'FTP-75'!G1870),IF($A$20=3, IF('US06'!G1870="","",'US06'!G1870),IF($A$20=4, IF(NEDC!F1870="","", NEDC!F1870),IF($A$20=5, IF('JPN10-15'!F1870="","",'JPN10-15'!F1870),IF($A$20=6, IF(WLTC!G1870="","", WLTC!G1870),IF($A$20=7, IF('New Cycle 1'!F1870="","", 'New Cycle 1'!F1870),IF($A$20=8, IF('New Cycle 2'!F1870="","", 'New Cycle 2'!F1870),IF($A$20=9, IF('New Cycle 3'!F1870="","", 'New Cycle 3'!F1870),"")))))))))</f>
        <v/>
      </c>
    </row>
    <row r="1871" spans="16:21" x14ac:dyDescent="0.25">
      <c r="P1871" s="8" t="str">
        <f>IF($A$20=1,IF(UDDS!A1871="","",UDDS!A1871),IF($A$20=2,IF('FTP-75'!A1871="","",'FTP-75'!A1871),IF($A$20=3, IF('US06'!A1871="","",'US06'!A1871),IF($A$20=4, IF(NEDC!A1871="","", NEDC!A1871),IF($A$20=5, IF('JPN10-15'!A1871="","",'JPN10-15'!A1871),IF($A$20=6, IF(WLTC!B1871="","", WLTC!B1871),IF($A$20=7, IF('New Cycle 1'!A1871="","", 'New Cycle 1'!A1871),IF($A$20=8, IF('New Cycle 2'!A1871="","", 'New Cycle 3'!A1871),IF($A$20=9, IF('New Cycle 3'!A1871="","", 'New Cycle 3'!A1871),"")))))))))</f>
        <v/>
      </c>
      <c r="Q1871" s="32" t="str">
        <f>IF($A$20=1,IF(UDDS!C1871="","",UDDS!C1871),IF($A$20=2,IF('FTP-75'!C1871="","",'FTP-75'!C1871),IF($A$20=3, IF('US06'!C1871="","",'US06'!C1871),IF($A$20=4, IF(NEDC!B1871="","", NEDC!B1871),IF($A$20=5, IF('JPN10-15'!B1871="","",'JPN10-15'!B1871),IF($A$20=6, IF(WLTC!C1871="","", WLTC!C1871),IF($A$20=7, IF('New Cycle 1'!B1871="","", 'New Cycle 1'!B1871),IF($A$20=8, IF('New Cycle 2'!B1871="","", 'New Cycle 2'!B1871),IF($A$20=9, IF('New Cycle 3'!B1871="","", 'New Cycle 3'!B1871),"")))))))))</f>
        <v/>
      </c>
      <c r="R1871" s="32" t="str">
        <f>IF($A$20=1,IF(UDDS!D1871="","",UDDS!D1871),IF($A$20=2,IF('FTP-75'!D1871="","",'FTP-75'!D1871),IF($A$20=3, IF('US06'!D1871="","",'US06'!D1871),IF($A$20=4, IF(NEDC!C1871="","", NEDC!C1871),IF($A$20=5, IF('JPN10-15'!C1871="","",'JPN10-15'!C1871),IF($A$20=6, IF(WLTC!D1871="","", WLTC!D1871),IF($A$20=7, IF('New Cycle 1'!C1871="","", 'New Cycle 1'!C1871),IF($A$20=8, IF('New Cycle 2'!C1871="","", 'New Cycle 2'!C1871),IF($A$20=9, IF('New Cycle 3'!C1871="","", 'New Cycle 3'!C1871),"")))))))))</f>
        <v/>
      </c>
      <c r="S1871" s="32" t="str">
        <f>IF($A$20=1,IF(UDDS!E1871="","",UDDS!E1871),IF($A$20=2,IF('FTP-75'!E1871="","",'FTP-75'!E1871),IF($A$20=3, IF('US06'!E1871="","",'US06'!E1871),IF($A$20=4, IF(NEDC!D1871="","", NEDC!D1871),IF($A$20=5, IF('JPN10-15'!D1871="","",'JPN10-15'!D1871),IF($A$20=6, IF(WLTC!E1871="","", WLTC!E1871),IF($A$20=7, IF('New Cycle 1'!D1871="","", 'New Cycle 1'!D1871),IF($A$20=8, IF('New Cycle 2'!D1871="","", 'New Cycle 2'!D1871),IF($A$20=9, IF('New Cycle 3'!D1871="","", 'New Cycle 3'!D1871),"")))))))))</f>
        <v/>
      </c>
      <c r="T1871" s="32" t="str">
        <f>IF($A$20=1,IF(UDDS!F1871="","",UDDS!F1871),IF($A$20=2,IF('FTP-75'!F1871="","",'FTP-75'!F1871),IF($A$20=3, IF('US06'!F1871="","",'US06'!F1871),IF($A$20=4, IF(NEDC!E1871="","", NEDC!E1871),IF($A$20=5, IF('JPN10-15'!E1871="","",'JPN10-15'!E1871),IF($A$20=6, IF(WLTC!F1871="","", WLTC!F1871),IF($A$20=7, IF('New Cycle 1'!E1871="","", 'New Cycle 1'!E1871),IF($A$20=8, IF('New Cycle 2'!E1871="","", 'New Cycle 2'!E1871),IF($A$20=9, IF('New Cycle 3'!E1871="","", 'New Cycle 3'!E1871),"")))))))))</f>
        <v/>
      </c>
      <c r="U1871" s="32" t="str">
        <f>IF($A$20=1,IF(UDDS!G1871="","",UDDS!G1871),IF($A$20=2,IF('FTP-75'!G1871="","",'FTP-75'!G1871),IF($A$20=3, IF('US06'!G1871="","",'US06'!G1871),IF($A$20=4, IF(NEDC!F1871="","", NEDC!F1871),IF($A$20=5, IF('JPN10-15'!F1871="","",'JPN10-15'!F1871),IF($A$20=6, IF(WLTC!G1871="","", WLTC!G1871),IF($A$20=7, IF('New Cycle 1'!F1871="","", 'New Cycle 1'!F1871),IF($A$20=8, IF('New Cycle 2'!F1871="","", 'New Cycle 2'!F1871),IF($A$20=9, IF('New Cycle 3'!F1871="","", 'New Cycle 3'!F1871),"")))))))))</f>
        <v/>
      </c>
    </row>
    <row r="1872" spans="16:21" x14ac:dyDescent="0.25">
      <c r="P1872" s="8" t="str">
        <f>IF($A$20=1,IF(UDDS!A1872="","",UDDS!A1872),IF($A$20=2,IF('FTP-75'!A1872="","",'FTP-75'!A1872),IF($A$20=3, IF('US06'!A1872="","",'US06'!A1872),IF($A$20=4, IF(NEDC!A1872="","", NEDC!A1872),IF($A$20=5, IF('JPN10-15'!A1872="","",'JPN10-15'!A1872),IF($A$20=6, IF(WLTC!B1872="","", WLTC!B1872),IF($A$20=7, IF('New Cycle 1'!A1872="","", 'New Cycle 1'!A1872),IF($A$20=8, IF('New Cycle 2'!A1872="","", 'New Cycle 3'!A1872),IF($A$20=9, IF('New Cycle 3'!A1872="","", 'New Cycle 3'!A1872),"")))))))))</f>
        <v/>
      </c>
      <c r="Q1872" s="32" t="str">
        <f>IF($A$20=1,IF(UDDS!C1872="","",UDDS!C1872),IF($A$20=2,IF('FTP-75'!C1872="","",'FTP-75'!C1872),IF($A$20=3, IF('US06'!C1872="","",'US06'!C1872),IF($A$20=4, IF(NEDC!B1872="","", NEDC!B1872),IF($A$20=5, IF('JPN10-15'!B1872="","",'JPN10-15'!B1872),IF($A$20=6, IF(WLTC!C1872="","", WLTC!C1872),IF($A$20=7, IF('New Cycle 1'!B1872="","", 'New Cycle 1'!B1872),IF($A$20=8, IF('New Cycle 2'!B1872="","", 'New Cycle 2'!B1872),IF($A$20=9, IF('New Cycle 3'!B1872="","", 'New Cycle 3'!B1872),"")))))))))</f>
        <v/>
      </c>
      <c r="R1872" s="32" t="str">
        <f>IF($A$20=1,IF(UDDS!D1872="","",UDDS!D1872),IF($A$20=2,IF('FTP-75'!D1872="","",'FTP-75'!D1872),IF($A$20=3, IF('US06'!D1872="","",'US06'!D1872),IF($A$20=4, IF(NEDC!C1872="","", NEDC!C1872),IF($A$20=5, IF('JPN10-15'!C1872="","",'JPN10-15'!C1872),IF($A$20=6, IF(WLTC!D1872="","", WLTC!D1872),IF($A$20=7, IF('New Cycle 1'!C1872="","", 'New Cycle 1'!C1872),IF($A$20=8, IF('New Cycle 2'!C1872="","", 'New Cycle 2'!C1872),IF($A$20=9, IF('New Cycle 3'!C1872="","", 'New Cycle 3'!C1872),"")))))))))</f>
        <v/>
      </c>
      <c r="S1872" s="32" t="str">
        <f>IF($A$20=1,IF(UDDS!E1872="","",UDDS!E1872),IF($A$20=2,IF('FTP-75'!E1872="","",'FTP-75'!E1872),IF($A$20=3, IF('US06'!E1872="","",'US06'!E1872),IF($A$20=4, IF(NEDC!D1872="","", NEDC!D1872),IF($A$20=5, IF('JPN10-15'!D1872="","",'JPN10-15'!D1872),IF($A$20=6, IF(WLTC!E1872="","", WLTC!E1872),IF($A$20=7, IF('New Cycle 1'!D1872="","", 'New Cycle 1'!D1872),IF($A$20=8, IF('New Cycle 2'!D1872="","", 'New Cycle 2'!D1872),IF($A$20=9, IF('New Cycle 3'!D1872="","", 'New Cycle 3'!D1872),"")))))))))</f>
        <v/>
      </c>
      <c r="T1872" s="32" t="str">
        <f>IF($A$20=1,IF(UDDS!F1872="","",UDDS!F1872),IF($A$20=2,IF('FTP-75'!F1872="","",'FTP-75'!F1872),IF($A$20=3, IF('US06'!F1872="","",'US06'!F1872),IF($A$20=4, IF(NEDC!E1872="","", NEDC!E1872),IF($A$20=5, IF('JPN10-15'!E1872="","",'JPN10-15'!E1872),IF($A$20=6, IF(WLTC!F1872="","", WLTC!F1872),IF($A$20=7, IF('New Cycle 1'!E1872="","", 'New Cycle 1'!E1872),IF($A$20=8, IF('New Cycle 2'!E1872="","", 'New Cycle 2'!E1872),IF($A$20=9, IF('New Cycle 3'!E1872="","", 'New Cycle 3'!E1872),"")))))))))</f>
        <v/>
      </c>
      <c r="U1872" s="32" t="str">
        <f>IF($A$20=1,IF(UDDS!G1872="","",UDDS!G1872),IF($A$20=2,IF('FTP-75'!G1872="","",'FTP-75'!G1872),IF($A$20=3, IF('US06'!G1872="","",'US06'!G1872),IF($A$20=4, IF(NEDC!F1872="","", NEDC!F1872),IF($A$20=5, IF('JPN10-15'!F1872="","",'JPN10-15'!F1872),IF($A$20=6, IF(WLTC!G1872="","", WLTC!G1872),IF($A$20=7, IF('New Cycle 1'!F1872="","", 'New Cycle 1'!F1872),IF($A$20=8, IF('New Cycle 2'!F1872="","", 'New Cycle 2'!F1872),IF($A$20=9, IF('New Cycle 3'!F1872="","", 'New Cycle 3'!F1872),"")))))))))</f>
        <v/>
      </c>
    </row>
    <row r="1873" spans="16:21" x14ac:dyDescent="0.25">
      <c r="P1873" s="8" t="str">
        <f>IF($A$20=1,IF(UDDS!A1873="","",UDDS!A1873),IF($A$20=2,IF('FTP-75'!A1873="","",'FTP-75'!A1873),IF($A$20=3, IF('US06'!A1873="","",'US06'!A1873),IF($A$20=4, IF(NEDC!A1873="","", NEDC!A1873),IF($A$20=5, IF('JPN10-15'!A1873="","",'JPN10-15'!A1873),IF($A$20=6, IF(WLTC!B1873="","", WLTC!B1873),IF($A$20=7, IF('New Cycle 1'!A1873="","", 'New Cycle 1'!A1873),IF($A$20=8, IF('New Cycle 2'!A1873="","", 'New Cycle 3'!A1873),IF($A$20=9, IF('New Cycle 3'!A1873="","", 'New Cycle 3'!A1873),"")))))))))</f>
        <v/>
      </c>
      <c r="Q1873" s="32" t="str">
        <f>IF($A$20=1,IF(UDDS!C1873="","",UDDS!C1873),IF($A$20=2,IF('FTP-75'!C1873="","",'FTP-75'!C1873),IF($A$20=3, IF('US06'!C1873="","",'US06'!C1873),IF($A$20=4, IF(NEDC!B1873="","", NEDC!B1873),IF($A$20=5, IF('JPN10-15'!B1873="","",'JPN10-15'!B1873),IF($A$20=6, IF(WLTC!C1873="","", WLTC!C1873),IF($A$20=7, IF('New Cycle 1'!B1873="","", 'New Cycle 1'!B1873),IF($A$20=8, IF('New Cycle 2'!B1873="","", 'New Cycle 2'!B1873),IF($A$20=9, IF('New Cycle 3'!B1873="","", 'New Cycle 3'!B1873),"")))))))))</f>
        <v/>
      </c>
      <c r="R1873" s="32" t="str">
        <f>IF($A$20=1,IF(UDDS!D1873="","",UDDS!D1873),IF($A$20=2,IF('FTP-75'!D1873="","",'FTP-75'!D1873),IF($A$20=3, IF('US06'!D1873="","",'US06'!D1873),IF($A$20=4, IF(NEDC!C1873="","", NEDC!C1873),IF($A$20=5, IF('JPN10-15'!C1873="","",'JPN10-15'!C1873),IF($A$20=6, IF(WLTC!D1873="","", WLTC!D1873),IF($A$20=7, IF('New Cycle 1'!C1873="","", 'New Cycle 1'!C1873),IF($A$20=8, IF('New Cycle 2'!C1873="","", 'New Cycle 2'!C1873),IF($A$20=9, IF('New Cycle 3'!C1873="","", 'New Cycle 3'!C1873),"")))))))))</f>
        <v/>
      </c>
      <c r="S1873" s="32" t="str">
        <f>IF($A$20=1,IF(UDDS!E1873="","",UDDS!E1873),IF($A$20=2,IF('FTP-75'!E1873="","",'FTP-75'!E1873),IF($A$20=3, IF('US06'!E1873="","",'US06'!E1873),IF($A$20=4, IF(NEDC!D1873="","", NEDC!D1873),IF($A$20=5, IF('JPN10-15'!D1873="","",'JPN10-15'!D1873),IF($A$20=6, IF(WLTC!E1873="","", WLTC!E1873),IF($A$20=7, IF('New Cycle 1'!D1873="","", 'New Cycle 1'!D1873),IF($A$20=8, IF('New Cycle 2'!D1873="","", 'New Cycle 2'!D1873),IF($A$20=9, IF('New Cycle 3'!D1873="","", 'New Cycle 3'!D1873),"")))))))))</f>
        <v/>
      </c>
      <c r="T1873" s="32" t="str">
        <f>IF($A$20=1,IF(UDDS!F1873="","",UDDS!F1873),IF($A$20=2,IF('FTP-75'!F1873="","",'FTP-75'!F1873),IF($A$20=3, IF('US06'!F1873="","",'US06'!F1873),IF($A$20=4, IF(NEDC!E1873="","", NEDC!E1873),IF($A$20=5, IF('JPN10-15'!E1873="","",'JPN10-15'!E1873),IF($A$20=6, IF(WLTC!F1873="","", WLTC!F1873),IF($A$20=7, IF('New Cycle 1'!E1873="","", 'New Cycle 1'!E1873),IF($A$20=8, IF('New Cycle 2'!E1873="","", 'New Cycle 2'!E1873),IF($A$20=9, IF('New Cycle 3'!E1873="","", 'New Cycle 3'!E1873),"")))))))))</f>
        <v/>
      </c>
      <c r="U1873" s="32" t="str">
        <f>IF($A$20=1,IF(UDDS!G1873="","",UDDS!G1873),IF($A$20=2,IF('FTP-75'!G1873="","",'FTP-75'!G1873),IF($A$20=3, IF('US06'!G1873="","",'US06'!G1873),IF($A$20=4, IF(NEDC!F1873="","", NEDC!F1873),IF($A$20=5, IF('JPN10-15'!F1873="","",'JPN10-15'!F1873),IF($A$20=6, IF(WLTC!G1873="","", WLTC!G1873),IF($A$20=7, IF('New Cycle 1'!F1873="","", 'New Cycle 1'!F1873),IF($A$20=8, IF('New Cycle 2'!F1873="","", 'New Cycle 2'!F1873),IF($A$20=9, IF('New Cycle 3'!F1873="","", 'New Cycle 3'!F1873),"")))))))))</f>
        <v/>
      </c>
    </row>
    <row r="1874" spans="16:21" x14ac:dyDescent="0.25">
      <c r="P1874" s="8" t="str">
        <f>IF($A$20=1,IF(UDDS!A1874="","",UDDS!A1874),IF($A$20=2,IF('FTP-75'!A1874="","",'FTP-75'!A1874),IF($A$20=3, IF('US06'!A1874="","",'US06'!A1874),IF($A$20=4, IF(NEDC!A1874="","", NEDC!A1874),IF($A$20=5, IF('JPN10-15'!A1874="","",'JPN10-15'!A1874),IF($A$20=6, IF(WLTC!B1874="","", WLTC!B1874),IF($A$20=7, IF('New Cycle 1'!A1874="","", 'New Cycle 1'!A1874),IF($A$20=8, IF('New Cycle 2'!A1874="","", 'New Cycle 3'!A1874),IF($A$20=9, IF('New Cycle 3'!A1874="","", 'New Cycle 3'!A1874),"")))))))))</f>
        <v/>
      </c>
      <c r="Q1874" s="32" t="str">
        <f>IF($A$20=1,IF(UDDS!C1874="","",UDDS!C1874),IF($A$20=2,IF('FTP-75'!C1874="","",'FTP-75'!C1874),IF($A$20=3, IF('US06'!C1874="","",'US06'!C1874),IF($A$20=4, IF(NEDC!B1874="","", NEDC!B1874),IF($A$20=5, IF('JPN10-15'!B1874="","",'JPN10-15'!B1874),IF($A$20=6, IF(WLTC!C1874="","", WLTC!C1874),IF($A$20=7, IF('New Cycle 1'!B1874="","", 'New Cycle 1'!B1874),IF($A$20=8, IF('New Cycle 2'!B1874="","", 'New Cycle 2'!B1874),IF($A$20=9, IF('New Cycle 3'!B1874="","", 'New Cycle 3'!B1874),"")))))))))</f>
        <v/>
      </c>
      <c r="R1874" s="32" t="str">
        <f>IF($A$20=1,IF(UDDS!D1874="","",UDDS!D1874),IF($A$20=2,IF('FTP-75'!D1874="","",'FTP-75'!D1874),IF($A$20=3, IF('US06'!D1874="","",'US06'!D1874),IF($A$20=4, IF(NEDC!C1874="","", NEDC!C1874),IF($A$20=5, IF('JPN10-15'!C1874="","",'JPN10-15'!C1874),IF($A$20=6, IF(WLTC!D1874="","", WLTC!D1874),IF($A$20=7, IF('New Cycle 1'!C1874="","", 'New Cycle 1'!C1874),IF($A$20=8, IF('New Cycle 2'!C1874="","", 'New Cycle 2'!C1874),IF($A$20=9, IF('New Cycle 3'!C1874="","", 'New Cycle 3'!C1874),"")))))))))</f>
        <v/>
      </c>
      <c r="S1874" s="32" t="str">
        <f>IF($A$20=1,IF(UDDS!E1874="","",UDDS!E1874),IF($A$20=2,IF('FTP-75'!E1874="","",'FTP-75'!E1874),IF($A$20=3, IF('US06'!E1874="","",'US06'!E1874),IF($A$20=4, IF(NEDC!D1874="","", NEDC!D1874),IF($A$20=5, IF('JPN10-15'!D1874="","",'JPN10-15'!D1874),IF($A$20=6, IF(WLTC!E1874="","", WLTC!E1874),IF($A$20=7, IF('New Cycle 1'!D1874="","", 'New Cycle 1'!D1874),IF($A$20=8, IF('New Cycle 2'!D1874="","", 'New Cycle 2'!D1874),IF($A$20=9, IF('New Cycle 3'!D1874="","", 'New Cycle 3'!D1874),"")))))))))</f>
        <v/>
      </c>
      <c r="T1874" s="32" t="str">
        <f>IF($A$20=1,IF(UDDS!F1874="","",UDDS!F1874),IF($A$20=2,IF('FTP-75'!F1874="","",'FTP-75'!F1874),IF($A$20=3, IF('US06'!F1874="","",'US06'!F1874),IF($A$20=4, IF(NEDC!E1874="","", NEDC!E1874),IF($A$20=5, IF('JPN10-15'!E1874="","",'JPN10-15'!E1874),IF($A$20=6, IF(WLTC!F1874="","", WLTC!F1874),IF($A$20=7, IF('New Cycle 1'!E1874="","", 'New Cycle 1'!E1874),IF($A$20=8, IF('New Cycle 2'!E1874="","", 'New Cycle 2'!E1874),IF($A$20=9, IF('New Cycle 3'!E1874="","", 'New Cycle 3'!E1874),"")))))))))</f>
        <v/>
      </c>
      <c r="U1874" s="32" t="str">
        <f>IF($A$20=1,IF(UDDS!G1874="","",UDDS!G1874),IF($A$20=2,IF('FTP-75'!G1874="","",'FTP-75'!G1874),IF($A$20=3, IF('US06'!G1874="","",'US06'!G1874),IF($A$20=4, IF(NEDC!F1874="","", NEDC!F1874),IF($A$20=5, IF('JPN10-15'!F1874="","",'JPN10-15'!F1874),IF($A$20=6, IF(WLTC!G1874="","", WLTC!G1874),IF($A$20=7, IF('New Cycle 1'!F1874="","", 'New Cycle 1'!F1874),IF($A$20=8, IF('New Cycle 2'!F1874="","", 'New Cycle 2'!F1874),IF($A$20=9, IF('New Cycle 3'!F1874="","", 'New Cycle 3'!F1874),"")))))))))</f>
        <v/>
      </c>
    </row>
    <row r="1875" spans="16:21" x14ac:dyDescent="0.25">
      <c r="P1875" s="8" t="str">
        <f>IF($A$20=1,IF(UDDS!A1875="","",UDDS!A1875),IF($A$20=2,IF('FTP-75'!A1875="","",'FTP-75'!A1875),IF($A$20=3, IF('US06'!A1875="","",'US06'!A1875),IF($A$20=4, IF(NEDC!A1875="","", NEDC!A1875),IF($A$20=5, IF('JPN10-15'!A1875="","",'JPN10-15'!A1875),IF($A$20=6, IF(WLTC!B1875="","", WLTC!B1875),IF($A$20=7, IF('New Cycle 1'!A1875="","", 'New Cycle 1'!A1875),IF($A$20=8, IF('New Cycle 2'!A1875="","", 'New Cycle 3'!A1875),IF($A$20=9, IF('New Cycle 3'!A1875="","", 'New Cycle 3'!A1875),"")))))))))</f>
        <v/>
      </c>
      <c r="Q1875" s="32" t="str">
        <f>IF($A$20=1,IF(UDDS!C1875="","",UDDS!C1875),IF($A$20=2,IF('FTP-75'!C1875="","",'FTP-75'!C1875),IF($A$20=3, IF('US06'!C1875="","",'US06'!C1875),IF($A$20=4, IF(NEDC!B1875="","", NEDC!B1875),IF($A$20=5, IF('JPN10-15'!B1875="","",'JPN10-15'!B1875),IF($A$20=6, IF(WLTC!C1875="","", WLTC!C1875),IF($A$20=7, IF('New Cycle 1'!B1875="","", 'New Cycle 1'!B1875),IF($A$20=8, IF('New Cycle 2'!B1875="","", 'New Cycle 2'!B1875),IF($A$20=9, IF('New Cycle 3'!B1875="","", 'New Cycle 3'!B1875),"")))))))))</f>
        <v/>
      </c>
      <c r="R1875" s="32" t="str">
        <f>IF($A$20=1,IF(UDDS!D1875="","",UDDS!D1875),IF($A$20=2,IF('FTP-75'!D1875="","",'FTP-75'!D1875),IF($A$20=3, IF('US06'!D1875="","",'US06'!D1875),IF($A$20=4, IF(NEDC!C1875="","", NEDC!C1875),IF($A$20=5, IF('JPN10-15'!C1875="","",'JPN10-15'!C1875),IF($A$20=6, IF(WLTC!D1875="","", WLTC!D1875),IF($A$20=7, IF('New Cycle 1'!C1875="","", 'New Cycle 1'!C1875),IF($A$20=8, IF('New Cycle 2'!C1875="","", 'New Cycle 2'!C1875),IF($A$20=9, IF('New Cycle 3'!C1875="","", 'New Cycle 3'!C1875),"")))))))))</f>
        <v/>
      </c>
      <c r="S1875" s="32" t="str">
        <f>IF($A$20=1,IF(UDDS!E1875="","",UDDS!E1875),IF($A$20=2,IF('FTP-75'!E1875="","",'FTP-75'!E1875),IF($A$20=3, IF('US06'!E1875="","",'US06'!E1875),IF($A$20=4, IF(NEDC!D1875="","", NEDC!D1875),IF($A$20=5, IF('JPN10-15'!D1875="","",'JPN10-15'!D1875),IF($A$20=6, IF(WLTC!E1875="","", WLTC!E1875),IF($A$20=7, IF('New Cycle 1'!D1875="","", 'New Cycle 1'!D1875),IF($A$20=8, IF('New Cycle 2'!D1875="","", 'New Cycle 2'!D1875),IF($A$20=9, IF('New Cycle 3'!D1875="","", 'New Cycle 3'!D1875),"")))))))))</f>
        <v/>
      </c>
      <c r="T1875" s="32" t="str">
        <f>IF($A$20=1,IF(UDDS!F1875="","",UDDS!F1875),IF($A$20=2,IF('FTP-75'!F1875="","",'FTP-75'!F1875),IF($A$20=3, IF('US06'!F1875="","",'US06'!F1875),IF($A$20=4, IF(NEDC!E1875="","", NEDC!E1875),IF($A$20=5, IF('JPN10-15'!E1875="","",'JPN10-15'!E1875),IF($A$20=6, IF(WLTC!F1875="","", WLTC!F1875),IF($A$20=7, IF('New Cycle 1'!E1875="","", 'New Cycle 1'!E1875),IF($A$20=8, IF('New Cycle 2'!E1875="","", 'New Cycle 2'!E1875),IF($A$20=9, IF('New Cycle 3'!E1875="","", 'New Cycle 3'!E1875),"")))))))))</f>
        <v/>
      </c>
      <c r="U1875" s="32" t="str">
        <f>IF($A$20=1,IF(UDDS!G1875="","",UDDS!G1875),IF($A$20=2,IF('FTP-75'!G1875="","",'FTP-75'!G1875),IF($A$20=3, IF('US06'!G1875="","",'US06'!G1875),IF($A$20=4, IF(NEDC!F1875="","", NEDC!F1875),IF($A$20=5, IF('JPN10-15'!F1875="","",'JPN10-15'!F1875),IF($A$20=6, IF(WLTC!G1875="","", WLTC!G1875),IF($A$20=7, IF('New Cycle 1'!F1875="","", 'New Cycle 1'!F1875),IF($A$20=8, IF('New Cycle 2'!F1875="","", 'New Cycle 2'!F1875),IF($A$20=9, IF('New Cycle 3'!F1875="","", 'New Cycle 3'!F1875),"")))))))))</f>
        <v/>
      </c>
    </row>
    <row r="1876" spans="16:21" x14ac:dyDescent="0.25">
      <c r="P1876" s="8" t="str">
        <f>IF($A$20=1,IF(UDDS!A1876="","",UDDS!A1876),IF($A$20=2,IF('FTP-75'!A1876="","",'FTP-75'!A1876),IF($A$20=3, IF('US06'!A1876="","",'US06'!A1876),IF($A$20=4, IF(NEDC!A1876="","", NEDC!A1876),IF($A$20=5, IF('JPN10-15'!A1876="","",'JPN10-15'!A1876),IF($A$20=6, IF(WLTC!B1876="","", WLTC!B1876),IF($A$20=7, IF('New Cycle 1'!A1876="","", 'New Cycle 1'!A1876),IF($A$20=8, IF('New Cycle 2'!A1876="","", 'New Cycle 3'!A1876),IF($A$20=9, IF('New Cycle 3'!A1876="","", 'New Cycle 3'!A1876),"")))))))))</f>
        <v/>
      </c>
      <c r="Q1876" s="32" t="str">
        <f>IF($A$20=1,IF(UDDS!C1876="","",UDDS!C1876),IF($A$20=2,IF('FTP-75'!C1876="","",'FTP-75'!C1876),IF($A$20=3, IF('US06'!C1876="","",'US06'!C1876),IF($A$20=4, IF(NEDC!B1876="","", NEDC!B1876),IF($A$20=5, IF('JPN10-15'!B1876="","",'JPN10-15'!B1876),IF($A$20=6, IF(WLTC!C1876="","", WLTC!C1876),IF($A$20=7, IF('New Cycle 1'!B1876="","", 'New Cycle 1'!B1876),IF($A$20=8, IF('New Cycle 2'!B1876="","", 'New Cycle 2'!B1876),IF($A$20=9, IF('New Cycle 3'!B1876="","", 'New Cycle 3'!B1876),"")))))))))</f>
        <v/>
      </c>
      <c r="R1876" s="32" t="str">
        <f>IF($A$20=1,IF(UDDS!D1876="","",UDDS!D1876),IF($A$20=2,IF('FTP-75'!D1876="","",'FTP-75'!D1876),IF($A$20=3, IF('US06'!D1876="","",'US06'!D1876),IF($A$20=4, IF(NEDC!C1876="","", NEDC!C1876),IF($A$20=5, IF('JPN10-15'!C1876="","",'JPN10-15'!C1876),IF($A$20=6, IF(WLTC!D1876="","", WLTC!D1876),IF($A$20=7, IF('New Cycle 1'!C1876="","", 'New Cycle 1'!C1876),IF($A$20=8, IF('New Cycle 2'!C1876="","", 'New Cycle 2'!C1876),IF($A$20=9, IF('New Cycle 3'!C1876="","", 'New Cycle 3'!C1876),"")))))))))</f>
        <v/>
      </c>
      <c r="S1876" s="32" t="str">
        <f>IF($A$20=1,IF(UDDS!E1876="","",UDDS!E1876),IF($A$20=2,IF('FTP-75'!E1876="","",'FTP-75'!E1876),IF($A$20=3, IF('US06'!E1876="","",'US06'!E1876),IF($A$20=4, IF(NEDC!D1876="","", NEDC!D1876),IF($A$20=5, IF('JPN10-15'!D1876="","",'JPN10-15'!D1876),IF($A$20=6, IF(WLTC!E1876="","", WLTC!E1876),IF($A$20=7, IF('New Cycle 1'!D1876="","", 'New Cycle 1'!D1876),IF($A$20=8, IF('New Cycle 2'!D1876="","", 'New Cycle 2'!D1876),IF($A$20=9, IF('New Cycle 3'!D1876="","", 'New Cycle 3'!D1876),"")))))))))</f>
        <v/>
      </c>
      <c r="T1876" s="32" t="str">
        <f>IF($A$20=1,IF(UDDS!F1876="","",UDDS!F1876),IF($A$20=2,IF('FTP-75'!F1876="","",'FTP-75'!F1876),IF($A$20=3, IF('US06'!F1876="","",'US06'!F1876),IF($A$20=4, IF(NEDC!E1876="","", NEDC!E1876),IF($A$20=5, IF('JPN10-15'!E1876="","",'JPN10-15'!E1876),IF($A$20=6, IF(WLTC!F1876="","", WLTC!F1876),IF($A$20=7, IF('New Cycle 1'!E1876="","", 'New Cycle 1'!E1876),IF($A$20=8, IF('New Cycle 2'!E1876="","", 'New Cycle 2'!E1876),IF($A$20=9, IF('New Cycle 3'!E1876="","", 'New Cycle 3'!E1876),"")))))))))</f>
        <v/>
      </c>
      <c r="U1876" s="32" t="str">
        <f>IF($A$20=1,IF(UDDS!G1876="","",UDDS!G1876),IF($A$20=2,IF('FTP-75'!G1876="","",'FTP-75'!G1876),IF($A$20=3, IF('US06'!G1876="","",'US06'!G1876),IF($A$20=4, IF(NEDC!F1876="","", NEDC!F1876),IF($A$20=5, IF('JPN10-15'!F1876="","",'JPN10-15'!F1876),IF($A$20=6, IF(WLTC!G1876="","", WLTC!G1876),IF($A$20=7, IF('New Cycle 1'!F1876="","", 'New Cycle 1'!F1876),IF($A$20=8, IF('New Cycle 2'!F1876="","", 'New Cycle 2'!F1876),IF($A$20=9, IF('New Cycle 3'!F1876="","", 'New Cycle 3'!F1876),"")))))))))</f>
        <v/>
      </c>
    </row>
    <row r="1877" spans="16:21" x14ac:dyDescent="0.25">
      <c r="P1877" s="8" t="str">
        <f>IF($A$20=1,IF(UDDS!A1877="","",UDDS!A1877),IF($A$20=2,IF('FTP-75'!A1877="","",'FTP-75'!A1877),IF($A$20=3, IF('US06'!A1877="","",'US06'!A1877),IF($A$20=4, IF(NEDC!A1877="","", NEDC!A1877),IF($A$20=5, IF('JPN10-15'!A1877="","",'JPN10-15'!A1877),IF($A$20=6, IF(WLTC!B1877="","", WLTC!B1877),IF($A$20=7, IF('New Cycle 1'!A1877="","", 'New Cycle 1'!A1877),IF($A$20=8, IF('New Cycle 2'!A1877="","", 'New Cycle 3'!A1877),IF($A$20=9, IF('New Cycle 3'!A1877="","", 'New Cycle 3'!A1877),"")))))))))</f>
        <v/>
      </c>
      <c r="Q1877" s="32" t="str">
        <f>IF($A$20=1,IF(UDDS!C1877="","",UDDS!C1877),IF($A$20=2,IF('FTP-75'!C1877="","",'FTP-75'!C1877),IF($A$20=3, IF('US06'!C1877="","",'US06'!C1877),IF($A$20=4, IF(NEDC!B1877="","", NEDC!B1877),IF($A$20=5, IF('JPN10-15'!B1877="","",'JPN10-15'!B1877),IF($A$20=6, IF(WLTC!C1877="","", WLTC!C1877),IF($A$20=7, IF('New Cycle 1'!B1877="","", 'New Cycle 1'!B1877),IF($A$20=8, IF('New Cycle 2'!B1877="","", 'New Cycle 2'!B1877),IF($A$20=9, IF('New Cycle 3'!B1877="","", 'New Cycle 3'!B1877),"")))))))))</f>
        <v/>
      </c>
      <c r="R1877" s="32" t="str">
        <f>IF($A$20=1,IF(UDDS!D1877="","",UDDS!D1877),IF($A$20=2,IF('FTP-75'!D1877="","",'FTP-75'!D1877),IF($A$20=3, IF('US06'!D1877="","",'US06'!D1877),IF($A$20=4, IF(NEDC!C1877="","", NEDC!C1877),IF($A$20=5, IF('JPN10-15'!C1877="","",'JPN10-15'!C1877),IF($A$20=6, IF(WLTC!D1877="","", WLTC!D1877),IF($A$20=7, IF('New Cycle 1'!C1877="","", 'New Cycle 1'!C1877),IF($A$20=8, IF('New Cycle 2'!C1877="","", 'New Cycle 2'!C1877),IF($A$20=9, IF('New Cycle 3'!C1877="","", 'New Cycle 3'!C1877),"")))))))))</f>
        <v/>
      </c>
      <c r="S1877" s="32" t="str">
        <f>IF($A$20=1,IF(UDDS!E1877="","",UDDS!E1877),IF($A$20=2,IF('FTP-75'!E1877="","",'FTP-75'!E1877),IF($A$20=3, IF('US06'!E1877="","",'US06'!E1877),IF($A$20=4, IF(NEDC!D1877="","", NEDC!D1877),IF($A$20=5, IF('JPN10-15'!D1877="","",'JPN10-15'!D1877),IF($A$20=6, IF(WLTC!E1877="","", WLTC!E1877),IF($A$20=7, IF('New Cycle 1'!D1877="","", 'New Cycle 1'!D1877),IF($A$20=8, IF('New Cycle 2'!D1877="","", 'New Cycle 2'!D1877),IF($A$20=9, IF('New Cycle 3'!D1877="","", 'New Cycle 3'!D1877),"")))))))))</f>
        <v/>
      </c>
      <c r="T1877" s="32" t="str">
        <f>IF($A$20=1,IF(UDDS!F1877="","",UDDS!F1877),IF($A$20=2,IF('FTP-75'!F1877="","",'FTP-75'!F1877),IF($A$20=3, IF('US06'!F1877="","",'US06'!F1877),IF($A$20=4, IF(NEDC!E1877="","", NEDC!E1877),IF($A$20=5, IF('JPN10-15'!E1877="","",'JPN10-15'!E1877),IF($A$20=6, IF(WLTC!F1877="","", WLTC!F1877),IF($A$20=7, IF('New Cycle 1'!E1877="","", 'New Cycle 1'!E1877),IF($A$20=8, IF('New Cycle 2'!E1877="","", 'New Cycle 2'!E1877),IF($A$20=9, IF('New Cycle 3'!E1877="","", 'New Cycle 3'!E1877),"")))))))))</f>
        <v/>
      </c>
      <c r="U1877" s="32" t="str">
        <f>IF($A$20=1,IF(UDDS!G1877="","",UDDS!G1877),IF($A$20=2,IF('FTP-75'!G1877="","",'FTP-75'!G1877),IF($A$20=3, IF('US06'!G1877="","",'US06'!G1877),IF($A$20=4, IF(NEDC!F1877="","", NEDC!F1877),IF($A$20=5, IF('JPN10-15'!F1877="","",'JPN10-15'!F1877),IF($A$20=6, IF(WLTC!G1877="","", WLTC!G1877),IF($A$20=7, IF('New Cycle 1'!F1877="","", 'New Cycle 1'!F1877),IF($A$20=8, IF('New Cycle 2'!F1877="","", 'New Cycle 2'!F1877),IF($A$20=9, IF('New Cycle 3'!F1877="","", 'New Cycle 3'!F1877),"")))))))))</f>
        <v/>
      </c>
    </row>
  </sheetData>
  <mergeCells count="1">
    <mergeCell ref="M12:M18"/>
  </mergeCells>
  <pageMargins left="0.7" right="0.7" top="0.78740157499999996" bottom="0.78740157499999996"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72"/>
  <sheetViews>
    <sheetView zoomScale="80" zoomScaleNormal="80" workbookViewId="0">
      <selection activeCell="H19" sqref="H19"/>
    </sheetView>
  </sheetViews>
  <sheetFormatPr baseColWidth="10" defaultColWidth="9.140625" defaultRowHeight="15.75" x14ac:dyDescent="0.25"/>
  <cols>
    <col min="1" max="1" width="11" style="31" customWidth="1"/>
    <col min="2" max="2" width="14.5703125" style="31" customWidth="1"/>
    <col min="3" max="3" width="15.140625" style="31" customWidth="1"/>
    <col min="4" max="4" width="7.140625" style="31" customWidth="1"/>
    <col min="5" max="5" width="7.5703125" style="31" customWidth="1"/>
    <col min="6" max="6" width="13.7109375" style="31" customWidth="1"/>
    <col min="7" max="7" width="9.85546875" style="31" customWidth="1"/>
    <col min="8" max="8" width="32.140625" style="31" bestFit="1" customWidth="1"/>
    <col min="9" max="9" width="10.7109375" style="31" customWidth="1"/>
    <col min="10" max="16384" width="9.140625" style="31"/>
  </cols>
  <sheetData>
    <row r="1" spans="1:9" ht="33.75" customHeight="1" thickBot="1" x14ac:dyDescent="0.3">
      <c r="A1" s="117" t="s">
        <v>94</v>
      </c>
      <c r="B1" s="117"/>
      <c r="C1" s="117"/>
      <c r="D1" s="117"/>
      <c r="E1" s="117"/>
      <c r="F1" s="117"/>
      <c r="G1" s="117"/>
    </row>
    <row r="2" spans="1:9" ht="31.5" customHeight="1" x14ac:dyDescent="0.25">
      <c r="A2" s="63" t="s">
        <v>76</v>
      </c>
      <c r="B2" s="87" t="s">
        <v>77</v>
      </c>
      <c r="C2" s="63" t="s">
        <v>78</v>
      </c>
      <c r="D2" s="63" t="s">
        <v>79</v>
      </c>
      <c r="E2" s="63" t="s">
        <v>80</v>
      </c>
      <c r="F2" s="63" t="s">
        <v>81</v>
      </c>
      <c r="G2" s="88" t="s">
        <v>82</v>
      </c>
      <c r="H2" s="115" t="s">
        <v>12</v>
      </c>
      <c r="I2" s="116"/>
    </row>
    <row r="3" spans="1:9" x14ac:dyDescent="0.25">
      <c r="A3" s="55">
        <v>1</v>
      </c>
      <c r="B3" s="64">
        <v>0</v>
      </c>
      <c r="C3" s="65">
        <f>B3*1.6093</f>
        <v>0</v>
      </c>
      <c r="D3" s="66">
        <v>0</v>
      </c>
      <c r="E3" s="65">
        <f>C3/3.6</f>
        <v>0</v>
      </c>
      <c r="F3" s="65">
        <v>0</v>
      </c>
      <c r="G3" s="67">
        <v>0</v>
      </c>
      <c r="H3" s="58" t="s">
        <v>4</v>
      </c>
      <c r="I3" s="59">
        <f>INDEX(G:G,COUNTA(G:G,1))</f>
        <v>11989.910838888876</v>
      </c>
    </row>
    <row r="4" spans="1:9" x14ac:dyDescent="0.25">
      <c r="A4" s="55">
        <v>2</v>
      </c>
      <c r="B4" s="64">
        <v>0</v>
      </c>
      <c r="C4" s="65">
        <f t="shared" ref="C4:C67" si="0">B4*1.6093</f>
        <v>0</v>
      </c>
      <c r="D4" s="66">
        <v>0</v>
      </c>
      <c r="E4" s="65">
        <f t="shared" ref="E4:E67" si="1">C4/3.6</f>
        <v>0</v>
      </c>
      <c r="F4" s="65">
        <f>E4-E3</f>
        <v>0</v>
      </c>
      <c r="G4" s="67">
        <f>E3+(F4/2)+G3</f>
        <v>0</v>
      </c>
      <c r="H4" s="58" t="s">
        <v>5</v>
      </c>
      <c r="I4" s="59">
        <f>COUNT(B3:B1803)</f>
        <v>1370</v>
      </c>
    </row>
    <row r="5" spans="1:9" x14ac:dyDescent="0.25">
      <c r="A5" s="55">
        <v>3</v>
      </c>
      <c r="B5" s="64">
        <v>0</v>
      </c>
      <c r="C5" s="65">
        <f t="shared" si="0"/>
        <v>0</v>
      </c>
      <c r="D5" s="66">
        <v>0</v>
      </c>
      <c r="E5" s="65">
        <f t="shared" si="1"/>
        <v>0</v>
      </c>
      <c r="F5" s="65">
        <f t="shared" ref="F5:F12" si="2">E5-E4</f>
        <v>0</v>
      </c>
      <c r="G5" s="67">
        <f t="shared" ref="G5:G12" si="3">E4+(F5/2)+G4</f>
        <v>0</v>
      </c>
      <c r="H5" s="60" t="s">
        <v>26</v>
      </c>
      <c r="I5" s="59">
        <f>AVERAGE(C3:C1803)</f>
        <v>31.50633505109483</v>
      </c>
    </row>
    <row r="6" spans="1:9" ht="18" x14ac:dyDescent="0.25">
      <c r="A6" s="55">
        <v>4</v>
      </c>
      <c r="B6" s="64">
        <v>0</v>
      </c>
      <c r="C6" s="65">
        <f>B6*1.6093</f>
        <v>0</v>
      </c>
      <c r="D6" s="66">
        <v>0</v>
      </c>
      <c r="E6" s="65">
        <f t="shared" si="1"/>
        <v>0</v>
      </c>
      <c r="F6" s="65">
        <f t="shared" si="2"/>
        <v>0</v>
      </c>
      <c r="G6" s="67">
        <f t="shared" si="3"/>
        <v>0</v>
      </c>
      <c r="H6" s="60" t="s">
        <v>72</v>
      </c>
      <c r="I6" s="59">
        <f>AVERAGEIF(F3:F1803,"&gt;0")</f>
        <v>0.5045497344771237</v>
      </c>
    </row>
    <row r="7" spans="1:9" ht="18" x14ac:dyDescent="0.25">
      <c r="A7" s="55">
        <v>5</v>
      </c>
      <c r="B7" s="64">
        <v>0</v>
      </c>
      <c r="C7" s="65">
        <f t="shared" si="0"/>
        <v>0</v>
      </c>
      <c r="D7" s="66">
        <v>0</v>
      </c>
      <c r="E7" s="65">
        <f t="shared" si="1"/>
        <v>0</v>
      </c>
      <c r="F7" s="65">
        <f t="shared" si="2"/>
        <v>0</v>
      </c>
      <c r="G7" s="67">
        <f t="shared" si="3"/>
        <v>0</v>
      </c>
      <c r="H7" s="60" t="s">
        <v>73</v>
      </c>
      <c r="I7" s="59">
        <f>ABS(AVERAGEIF(F3:F1803,"&lt;0"))</f>
        <v>0.57784222222222204</v>
      </c>
    </row>
    <row r="8" spans="1:9" x14ac:dyDescent="0.25">
      <c r="A8" s="55">
        <v>6</v>
      </c>
      <c r="B8" s="64">
        <v>0</v>
      </c>
      <c r="C8" s="65">
        <f t="shared" si="0"/>
        <v>0</v>
      </c>
      <c r="D8" s="66">
        <v>0</v>
      </c>
      <c r="E8" s="65">
        <f t="shared" si="1"/>
        <v>0</v>
      </c>
      <c r="F8" s="65">
        <f t="shared" si="2"/>
        <v>0</v>
      </c>
      <c r="G8" s="67">
        <f t="shared" si="3"/>
        <v>0</v>
      </c>
      <c r="H8" s="60" t="s">
        <v>13</v>
      </c>
      <c r="I8" s="59">
        <f>MAX(C3:C1803)</f>
        <v>91.247309999999999</v>
      </c>
    </row>
    <row r="9" spans="1:9" ht="18" x14ac:dyDescent="0.25">
      <c r="A9" s="55">
        <v>7</v>
      </c>
      <c r="B9" s="64">
        <v>0</v>
      </c>
      <c r="C9" s="65">
        <f t="shared" si="0"/>
        <v>0</v>
      </c>
      <c r="D9" s="66">
        <v>0</v>
      </c>
      <c r="E9" s="65">
        <f t="shared" si="1"/>
        <v>0</v>
      </c>
      <c r="F9" s="65">
        <f t="shared" si="2"/>
        <v>0</v>
      </c>
      <c r="G9" s="67">
        <f t="shared" si="3"/>
        <v>0</v>
      </c>
      <c r="H9" s="60" t="s">
        <v>74</v>
      </c>
      <c r="I9" s="59">
        <f>MAX(F3:F1803)</f>
        <v>1.4751916666666678</v>
      </c>
    </row>
    <row r="10" spans="1:9" ht="18.75" thickBot="1" x14ac:dyDescent="0.3">
      <c r="A10" s="55">
        <v>8</v>
      </c>
      <c r="B10" s="64">
        <v>0</v>
      </c>
      <c r="C10" s="65">
        <f t="shared" si="0"/>
        <v>0</v>
      </c>
      <c r="D10" s="66">
        <v>0</v>
      </c>
      <c r="E10" s="65">
        <f t="shared" si="1"/>
        <v>0</v>
      </c>
      <c r="F10" s="65">
        <f t="shared" si="2"/>
        <v>0</v>
      </c>
      <c r="G10" s="67">
        <f t="shared" si="3"/>
        <v>0</v>
      </c>
      <c r="H10" s="89" t="s">
        <v>75</v>
      </c>
      <c r="I10" s="62">
        <f>ABS(MIN(F3:F1803))</f>
        <v>1.4751916666666691</v>
      </c>
    </row>
    <row r="11" spans="1:9" x14ac:dyDescent="0.25">
      <c r="A11" s="55">
        <v>9</v>
      </c>
      <c r="B11" s="64">
        <v>0</v>
      </c>
      <c r="C11" s="65">
        <f t="shared" si="0"/>
        <v>0</v>
      </c>
      <c r="D11" s="66">
        <v>0</v>
      </c>
      <c r="E11" s="65">
        <f t="shared" si="1"/>
        <v>0</v>
      </c>
      <c r="F11" s="65">
        <f t="shared" si="2"/>
        <v>0</v>
      </c>
      <c r="G11" s="67">
        <f t="shared" si="3"/>
        <v>0</v>
      </c>
    </row>
    <row r="12" spans="1:9" x14ac:dyDescent="0.25">
      <c r="A12" s="55">
        <v>10</v>
      </c>
      <c r="B12" s="64">
        <v>0</v>
      </c>
      <c r="C12" s="65">
        <f t="shared" si="0"/>
        <v>0</v>
      </c>
      <c r="D12" s="66">
        <v>0</v>
      </c>
      <c r="E12" s="65">
        <f t="shared" si="1"/>
        <v>0</v>
      </c>
      <c r="F12" s="65">
        <f t="shared" si="2"/>
        <v>0</v>
      </c>
      <c r="G12" s="67">
        <f t="shared" si="3"/>
        <v>0</v>
      </c>
    </row>
    <row r="13" spans="1:9" x14ac:dyDescent="0.25">
      <c r="A13" s="55">
        <v>11</v>
      </c>
      <c r="B13" s="64">
        <v>0</v>
      </c>
      <c r="C13" s="65">
        <f t="shared" si="0"/>
        <v>0</v>
      </c>
      <c r="D13" s="66">
        <v>0</v>
      </c>
      <c r="E13" s="65">
        <f t="shared" si="1"/>
        <v>0</v>
      </c>
      <c r="F13" s="65">
        <f t="shared" ref="F13:F76" si="4">E13-E12</f>
        <v>0</v>
      </c>
      <c r="G13" s="67">
        <f t="shared" ref="G13:G76" si="5">E12+(F13/2)+G12</f>
        <v>0</v>
      </c>
    </row>
    <row r="14" spans="1:9" x14ac:dyDescent="0.25">
      <c r="A14" s="55">
        <v>12</v>
      </c>
      <c r="B14" s="64">
        <v>0</v>
      </c>
      <c r="C14" s="65">
        <f t="shared" si="0"/>
        <v>0</v>
      </c>
      <c r="D14" s="66">
        <v>0</v>
      </c>
      <c r="E14" s="65">
        <f t="shared" si="1"/>
        <v>0</v>
      </c>
      <c r="F14" s="65">
        <f t="shared" si="4"/>
        <v>0</v>
      </c>
      <c r="G14" s="67">
        <f t="shared" si="5"/>
        <v>0</v>
      </c>
    </row>
    <row r="15" spans="1:9" x14ac:dyDescent="0.25">
      <c r="A15" s="55">
        <v>13</v>
      </c>
      <c r="B15" s="64">
        <v>0</v>
      </c>
      <c r="C15" s="65">
        <f t="shared" si="0"/>
        <v>0</v>
      </c>
      <c r="D15" s="66">
        <v>0</v>
      </c>
      <c r="E15" s="65">
        <f t="shared" si="1"/>
        <v>0</v>
      </c>
      <c r="F15" s="65">
        <f t="shared" si="4"/>
        <v>0</v>
      </c>
      <c r="G15" s="67">
        <f t="shared" si="5"/>
        <v>0</v>
      </c>
    </row>
    <row r="16" spans="1:9" x14ac:dyDescent="0.25">
      <c r="A16" s="55">
        <v>14</v>
      </c>
      <c r="B16" s="64">
        <v>0</v>
      </c>
      <c r="C16" s="65">
        <f t="shared" si="0"/>
        <v>0</v>
      </c>
      <c r="D16" s="66">
        <v>0</v>
      </c>
      <c r="E16" s="65">
        <f t="shared" si="1"/>
        <v>0</v>
      </c>
      <c r="F16" s="65">
        <f t="shared" si="4"/>
        <v>0</v>
      </c>
      <c r="G16" s="67">
        <f t="shared" si="5"/>
        <v>0</v>
      </c>
    </row>
    <row r="17" spans="1:7" x14ac:dyDescent="0.25">
      <c r="A17" s="55">
        <v>15</v>
      </c>
      <c r="B17" s="64">
        <v>0</v>
      </c>
      <c r="C17" s="65">
        <f t="shared" si="0"/>
        <v>0</v>
      </c>
      <c r="D17" s="66">
        <v>0</v>
      </c>
      <c r="E17" s="65">
        <f t="shared" si="1"/>
        <v>0</v>
      </c>
      <c r="F17" s="65">
        <f t="shared" si="4"/>
        <v>0</v>
      </c>
      <c r="G17" s="67">
        <f t="shared" si="5"/>
        <v>0</v>
      </c>
    </row>
    <row r="18" spans="1:7" x14ac:dyDescent="0.25">
      <c r="A18" s="55">
        <v>16</v>
      </c>
      <c r="B18" s="64">
        <v>0</v>
      </c>
      <c r="C18" s="65">
        <f t="shared" si="0"/>
        <v>0</v>
      </c>
      <c r="D18" s="66">
        <v>0</v>
      </c>
      <c r="E18" s="65">
        <f t="shared" si="1"/>
        <v>0</v>
      </c>
      <c r="F18" s="65">
        <f t="shared" si="4"/>
        <v>0</v>
      </c>
      <c r="G18" s="67">
        <f t="shared" si="5"/>
        <v>0</v>
      </c>
    </row>
    <row r="19" spans="1:7" x14ac:dyDescent="0.25">
      <c r="A19" s="55">
        <v>17</v>
      </c>
      <c r="B19" s="64">
        <v>0</v>
      </c>
      <c r="C19" s="65">
        <f t="shared" si="0"/>
        <v>0</v>
      </c>
      <c r="D19" s="66">
        <v>0</v>
      </c>
      <c r="E19" s="65">
        <f t="shared" si="1"/>
        <v>0</v>
      </c>
      <c r="F19" s="65">
        <f t="shared" si="4"/>
        <v>0</v>
      </c>
      <c r="G19" s="67">
        <f t="shared" si="5"/>
        <v>0</v>
      </c>
    </row>
    <row r="20" spans="1:7" x14ac:dyDescent="0.25">
      <c r="A20" s="55">
        <v>18</v>
      </c>
      <c r="B20" s="64">
        <v>0</v>
      </c>
      <c r="C20" s="65">
        <f t="shared" si="0"/>
        <v>0</v>
      </c>
      <c r="D20" s="66">
        <v>0</v>
      </c>
      <c r="E20" s="65">
        <f t="shared" si="1"/>
        <v>0</v>
      </c>
      <c r="F20" s="65">
        <f t="shared" si="4"/>
        <v>0</v>
      </c>
      <c r="G20" s="67">
        <f t="shared" si="5"/>
        <v>0</v>
      </c>
    </row>
    <row r="21" spans="1:7" x14ac:dyDescent="0.25">
      <c r="A21" s="55">
        <v>19</v>
      </c>
      <c r="B21" s="64">
        <v>0</v>
      </c>
      <c r="C21" s="65">
        <f t="shared" si="0"/>
        <v>0</v>
      </c>
      <c r="D21" s="66">
        <v>0</v>
      </c>
      <c r="E21" s="65">
        <f t="shared" si="1"/>
        <v>0</v>
      </c>
      <c r="F21" s="65">
        <f t="shared" si="4"/>
        <v>0</v>
      </c>
      <c r="G21" s="67">
        <f t="shared" si="5"/>
        <v>0</v>
      </c>
    </row>
    <row r="22" spans="1:7" x14ac:dyDescent="0.25">
      <c r="A22" s="55">
        <v>20</v>
      </c>
      <c r="B22" s="64">
        <v>0</v>
      </c>
      <c r="C22" s="65">
        <f t="shared" si="0"/>
        <v>0</v>
      </c>
      <c r="D22" s="66">
        <v>0</v>
      </c>
      <c r="E22" s="65">
        <f t="shared" si="1"/>
        <v>0</v>
      </c>
      <c r="F22" s="65">
        <f t="shared" si="4"/>
        <v>0</v>
      </c>
      <c r="G22" s="67">
        <f t="shared" si="5"/>
        <v>0</v>
      </c>
    </row>
    <row r="23" spans="1:7" x14ac:dyDescent="0.25">
      <c r="A23" s="55">
        <v>21</v>
      </c>
      <c r="B23" s="64">
        <v>0</v>
      </c>
      <c r="C23" s="65">
        <f t="shared" si="0"/>
        <v>0</v>
      </c>
      <c r="D23" s="66">
        <v>0</v>
      </c>
      <c r="E23" s="65">
        <f t="shared" si="1"/>
        <v>0</v>
      </c>
      <c r="F23" s="65">
        <f t="shared" si="4"/>
        <v>0</v>
      </c>
      <c r="G23" s="67">
        <f t="shared" si="5"/>
        <v>0</v>
      </c>
    </row>
    <row r="24" spans="1:7" x14ac:dyDescent="0.25">
      <c r="A24" s="55">
        <v>22</v>
      </c>
      <c r="B24" s="64">
        <v>3</v>
      </c>
      <c r="C24" s="65">
        <f t="shared" si="0"/>
        <v>4.8278999999999996</v>
      </c>
      <c r="D24" s="66">
        <v>0</v>
      </c>
      <c r="E24" s="65">
        <f t="shared" si="1"/>
        <v>1.3410833333333332</v>
      </c>
      <c r="F24" s="65">
        <f t="shared" si="4"/>
        <v>1.3410833333333332</v>
      </c>
      <c r="G24" s="67">
        <f>E23+(F24/2)+G23</f>
        <v>0.67054166666666659</v>
      </c>
    </row>
    <row r="25" spans="1:7" x14ac:dyDescent="0.25">
      <c r="A25" s="55">
        <v>23</v>
      </c>
      <c r="B25" s="64">
        <v>5.9</v>
      </c>
      <c r="C25" s="65">
        <f t="shared" si="0"/>
        <v>9.4948700000000006</v>
      </c>
      <c r="D25" s="66">
        <v>0</v>
      </c>
      <c r="E25" s="65">
        <f t="shared" si="1"/>
        <v>2.6374638888888891</v>
      </c>
      <c r="F25" s="65">
        <f t="shared" si="4"/>
        <v>1.2963805555555559</v>
      </c>
      <c r="G25" s="67">
        <f t="shared" si="5"/>
        <v>2.6598152777777777</v>
      </c>
    </row>
    <row r="26" spans="1:7" x14ac:dyDescent="0.25">
      <c r="A26" s="55">
        <v>24</v>
      </c>
      <c r="B26" s="64">
        <v>8.6</v>
      </c>
      <c r="C26" s="65">
        <f t="shared" si="0"/>
        <v>13.839979999999999</v>
      </c>
      <c r="D26" s="66">
        <v>0</v>
      </c>
      <c r="E26" s="65">
        <f t="shared" si="1"/>
        <v>3.8444388888888885</v>
      </c>
      <c r="F26" s="65">
        <f t="shared" si="4"/>
        <v>1.2069749999999995</v>
      </c>
      <c r="G26" s="67">
        <f t="shared" si="5"/>
        <v>5.9007666666666667</v>
      </c>
    </row>
    <row r="27" spans="1:7" x14ac:dyDescent="0.25">
      <c r="A27" s="55">
        <v>25</v>
      </c>
      <c r="B27" s="64">
        <v>11.5</v>
      </c>
      <c r="C27" s="65">
        <f t="shared" si="0"/>
        <v>18.50695</v>
      </c>
      <c r="D27" s="66">
        <v>0</v>
      </c>
      <c r="E27" s="65">
        <f t="shared" si="1"/>
        <v>5.1408194444444444</v>
      </c>
      <c r="F27" s="65">
        <f t="shared" si="4"/>
        <v>1.2963805555555559</v>
      </c>
      <c r="G27" s="67">
        <f t="shared" si="5"/>
        <v>10.393395833333333</v>
      </c>
    </row>
    <row r="28" spans="1:7" x14ac:dyDescent="0.25">
      <c r="A28" s="55">
        <v>26</v>
      </c>
      <c r="B28" s="64">
        <v>14.3</v>
      </c>
      <c r="C28" s="65">
        <f t="shared" si="0"/>
        <v>23.012990000000002</v>
      </c>
      <c r="D28" s="66">
        <v>0</v>
      </c>
      <c r="E28" s="65">
        <f t="shared" si="1"/>
        <v>6.3924972222222225</v>
      </c>
      <c r="F28" s="65">
        <f t="shared" si="4"/>
        <v>1.2516777777777781</v>
      </c>
      <c r="G28" s="67">
        <f t="shared" si="5"/>
        <v>16.160054166666669</v>
      </c>
    </row>
    <row r="29" spans="1:7" x14ac:dyDescent="0.25">
      <c r="A29" s="55">
        <v>27</v>
      </c>
      <c r="B29" s="64">
        <v>16.899999999999999</v>
      </c>
      <c r="C29" s="65">
        <f t="shared" si="0"/>
        <v>27.197169999999996</v>
      </c>
      <c r="D29" s="66">
        <v>0</v>
      </c>
      <c r="E29" s="65">
        <f t="shared" si="1"/>
        <v>7.5547694444444433</v>
      </c>
      <c r="F29" s="65">
        <f t="shared" si="4"/>
        <v>1.1622722222222208</v>
      </c>
      <c r="G29" s="67">
        <f t="shared" si="5"/>
        <v>23.133687500000001</v>
      </c>
    </row>
    <row r="30" spans="1:7" x14ac:dyDescent="0.25">
      <c r="A30" s="55">
        <v>28</v>
      </c>
      <c r="B30" s="64">
        <v>17.3</v>
      </c>
      <c r="C30" s="65">
        <f t="shared" si="0"/>
        <v>27.840890000000002</v>
      </c>
      <c r="D30" s="66">
        <v>0</v>
      </c>
      <c r="E30" s="65">
        <f t="shared" si="1"/>
        <v>7.7335805555555561</v>
      </c>
      <c r="F30" s="65">
        <f t="shared" si="4"/>
        <v>0.17881111111111281</v>
      </c>
      <c r="G30" s="67">
        <f t="shared" si="5"/>
        <v>30.777862500000001</v>
      </c>
    </row>
    <row r="31" spans="1:7" x14ac:dyDescent="0.25">
      <c r="A31" s="55">
        <v>29</v>
      </c>
      <c r="B31" s="64">
        <v>18.100000000000001</v>
      </c>
      <c r="C31" s="65">
        <f t="shared" si="0"/>
        <v>29.128330000000002</v>
      </c>
      <c r="D31" s="66">
        <v>0</v>
      </c>
      <c r="E31" s="65">
        <f t="shared" si="1"/>
        <v>8.0912027777777773</v>
      </c>
      <c r="F31" s="65">
        <f t="shared" si="4"/>
        <v>0.35762222222222118</v>
      </c>
      <c r="G31" s="67">
        <f t="shared" si="5"/>
        <v>38.690254166666669</v>
      </c>
    </row>
    <row r="32" spans="1:7" x14ac:dyDescent="0.25">
      <c r="A32" s="55">
        <v>30</v>
      </c>
      <c r="B32" s="64">
        <v>20.7</v>
      </c>
      <c r="C32" s="65">
        <f t="shared" si="0"/>
        <v>33.312509999999996</v>
      </c>
      <c r="D32" s="66">
        <v>0</v>
      </c>
      <c r="E32" s="65">
        <f t="shared" si="1"/>
        <v>9.2534749999999981</v>
      </c>
      <c r="F32" s="65">
        <f t="shared" si="4"/>
        <v>1.1622722222222208</v>
      </c>
      <c r="G32" s="67">
        <f t="shared" si="5"/>
        <v>47.362593055555557</v>
      </c>
    </row>
    <row r="33" spans="1:7" x14ac:dyDescent="0.25">
      <c r="A33" s="55">
        <v>31</v>
      </c>
      <c r="B33" s="64">
        <v>21.7</v>
      </c>
      <c r="C33" s="65">
        <f t="shared" si="0"/>
        <v>34.921810000000001</v>
      </c>
      <c r="D33" s="66">
        <v>0</v>
      </c>
      <c r="E33" s="65">
        <f t="shared" si="1"/>
        <v>9.7005027777777784</v>
      </c>
      <c r="F33" s="65">
        <f t="shared" si="4"/>
        <v>0.44702777777778024</v>
      </c>
      <c r="G33" s="67">
        <f t="shared" si="5"/>
        <v>56.839581944444447</v>
      </c>
    </row>
    <row r="34" spans="1:7" x14ac:dyDescent="0.25">
      <c r="A34" s="55">
        <v>32</v>
      </c>
      <c r="B34" s="64">
        <v>22.4</v>
      </c>
      <c r="C34" s="65">
        <f t="shared" si="0"/>
        <v>36.048319999999997</v>
      </c>
      <c r="D34" s="66">
        <v>0</v>
      </c>
      <c r="E34" s="65">
        <f t="shared" si="1"/>
        <v>10.013422222222221</v>
      </c>
      <c r="F34" s="65">
        <f t="shared" si="4"/>
        <v>0.31291944444444297</v>
      </c>
      <c r="G34" s="67">
        <f t="shared" si="5"/>
        <v>66.696544444444442</v>
      </c>
    </row>
    <row r="35" spans="1:7" x14ac:dyDescent="0.25">
      <c r="A35" s="55">
        <v>33</v>
      </c>
      <c r="B35" s="64">
        <v>22.5</v>
      </c>
      <c r="C35" s="65">
        <f t="shared" si="0"/>
        <v>36.209249999999997</v>
      </c>
      <c r="D35" s="66">
        <v>0</v>
      </c>
      <c r="E35" s="65">
        <f t="shared" si="1"/>
        <v>10.058124999999999</v>
      </c>
      <c r="F35" s="65">
        <f t="shared" si="4"/>
        <v>4.4702777777777314E-2</v>
      </c>
      <c r="G35" s="67">
        <f t="shared" si="5"/>
        <v>76.732318055555552</v>
      </c>
    </row>
    <row r="36" spans="1:7" x14ac:dyDescent="0.25">
      <c r="A36" s="55">
        <v>34</v>
      </c>
      <c r="B36" s="64">
        <v>22.1</v>
      </c>
      <c r="C36" s="65">
        <f t="shared" si="0"/>
        <v>35.565530000000003</v>
      </c>
      <c r="D36" s="66">
        <v>0</v>
      </c>
      <c r="E36" s="65">
        <f t="shared" si="1"/>
        <v>9.8793138888888894</v>
      </c>
      <c r="F36" s="65">
        <f t="shared" si="4"/>
        <v>-0.17881111111110926</v>
      </c>
      <c r="G36" s="67">
        <f t="shared" si="5"/>
        <v>86.701037499999998</v>
      </c>
    </row>
    <row r="37" spans="1:7" x14ac:dyDescent="0.25">
      <c r="A37" s="55">
        <v>35</v>
      </c>
      <c r="B37" s="64">
        <v>21.5</v>
      </c>
      <c r="C37" s="65">
        <f t="shared" si="0"/>
        <v>34.59995</v>
      </c>
      <c r="D37" s="66">
        <v>0</v>
      </c>
      <c r="E37" s="65">
        <f t="shared" si="1"/>
        <v>9.611097222222222</v>
      </c>
      <c r="F37" s="65">
        <f t="shared" si="4"/>
        <v>-0.26821666666666744</v>
      </c>
      <c r="G37" s="67">
        <f t="shared" si="5"/>
        <v>96.446243055555556</v>
      </c>
    </row>
    <row r="38" spans="1:7" x14ac:dyDescent="0.25">
      <c r="A38" s="55">
        <v>36</v>
      </c>
      <c r="B38" s="64">
        <v>20.9</v>
      </c>
      <c r="C38" s="65">
        <f t="shared" si="0"/>
        <v>33.634369999999997</v>
      </c>
      <c r="D38" s="66">
        <v>0</v>
      </c>
      <c r="E38" s="65">
        <f t="shared" si="1"/>
        <v>9.3428805555555545</v>
      </c>
      <c r="F38" s="65">
        <f t="shared" si="4"/>
        <v>-0.26821666666666744</v>
      </c>
      <c r="G38" s="67">
        <f t="shared" si="5"/>
        <v>105.92323194444444</v>
      </c>
    </row>
    <row r="39" spans="1:7" x14ac:dyDescent="0.25">
      <c r="A39" s="55">
        <v>37</v>
      </c>
      <c r="B39" s="64">
        <v>20.399999999999999</v>
      </c>
      <c r="C39" s="65">
        <f t="shared" si="0"/>
        <v>32.829719999999995</v>
      </c>
      <c r="D39" s="66">
        <v>0</v>
      </c>
      <c r="E39" s="65">
        <f t="shared" si="1"/>
        <v>9.1193666666666644</v>
      </c>
      <c r="F39" s="65">
        <f t="shared" si="4"/>
        <v>-0.22351388888889012</v>
      </c>
      <c r="G39" s="67">
        <f t="shared" si="5"/>
        <v>115.15435555555555</v>
      </c>
    </row>
    <row r="40" spans="1:7" x14ac:dyDescent="0.25">
      <c r="A40" s="55">
        <v>38</v>
      </c>
      <c r="B40" s="64">
        <v>19.8</v>
      </c>
      <c r="C40" s="65">
        <f t="shared" si="0"/>
        <v>31.864139999999999</v>
      </c>
      <c r="D40" s="66">
        <v>0</v>
      </c>
      <c r="E40" s="65">
        <f t="shared" si="1"/>
        <v>8.8511499999999987</v>
      </c>
      <c r="F40" s="65">
        <f t="shared" si="4"/>
        <v>-0.26821666666666566</v>
      </c>
      <c r="G40" s="67">
        <f t="shared" si="5"/>
        <v>124.13961388888889</v>
      </c>
    </row>
    <row r="41" spans="1:7" x14ac:dyDescent="0.25">
      <c r="A41" s="55">
        <v>39</v>
      </c>
      <c r="B41" s="64">
        <v>17</v>
      </c>
      <c r="C41" s="65">
        <f t="shared" si="0"/>
        <v>27.3581</v>
      </c>
      <c r="D41" s="66">
        <v>0</v>
      </c>
      <c r="E41" s="65">
        <f t="shared" si="1"/>
        <v>7.5994722222222224</v>
      </c>
      <c r="F41" s="65">
        <f t="shared" si="4"/>
        <v>-1.2516777777777763</v>
      </c>
      <c r="G41" s="67">
        <f t="shared" si="5"/>
        <v>132.364925</v>
      </c>
    </row>
    <row r="42" spans="1:7" x14ac:dyDescent="0.25">
      <c r="A42" s="55">
        <v>40</v>
      </c>
      <c r="B42" s="64">
        <v>14.9</v>
      </c>
      <c r="C42" s="65">
        <f t="shared" si="0"/>
        <v>23.978570000000001</v>
      </c>
      <c r="D42" s="66">
        <v>0</v>
      </c>
      <c r="E42" s="65">
        <f t="shared" si="1"/>
        <v>6.660713888888889</v>
      </c>
      <c r="F42" s="65">
        <f t="shared" si="4"/>
        <v>-0.93875833333333336</v>
      </c>
      <c r="G42" s="67">
        <f t="shared" si="5"/>
        <v>139.49501805555556</v>
      </c>
    </row>
    <row r="43" spans="1:7" x14ac:dyDescent="0.25">
      <c r="A43" s="55">
        <v>41</v>
      </c>
      <c r="B43" s="64">
        <v>14.9</v>
      </c>
      <c r="C43" s="65">
        <f t="shared" si="0"/>
        <v>23.978570000000001</v>
      </c>
      <c r="D43" s="66">
        <v>0</v>
      </c>
      <c r="E43" s="65">
        <f t="shared" si="1"/>
        <v>6.660713888888889</v>
      </c>
      <c r="F43" s="65">
        <f t="shared" si="4"/>
        <v>0</v>
      </c>
      <c r="G43" s="67">
        <f t="shared" si="5"/>
        <v>146.15573194444445</v>
      </c>
    </row>
    <row r="44" spans="1:7" x14ac:dyDescent="0.25">
      <c r="A44" s="55">
        <v>42</v>
      </c>
      <c r="B44" s="64">
        <v>15.2</v>
      </c>
      <c r="C44" s="65">
        <f t="shared" si="0"/>
        <v>24.461359999999999</v>
      </c>
      <c r="D44" s="66">
        <v>0</v>
      </c>
      <c r="E44" s="65">
        <f t="shared" si="1"/>
        <v>6.7948222222222219</v>
      </c>
      <c r="F44" s="65">
        <f t="shared" si="4"/>
        <v>0.13410833333333283</v>
      </c>
      <c r="G44" s="67">
        <f t="shared" si="5"/>
        <v>152.8835</v>
      </c>
    </row>
    <row r="45" spans="1:7" x14ac:dyDescent="0.25">
      <c r="A45" s="55">
        <v>43</v>
      </c>
      <c r="B45" s="64">
        <v>15.5</v>
      </c>
      <c r="C45" s="65">
        <f t="shared" si="0"/>
        <v>24.94415</v>
      </c>
      <c r="D45" s="66">
        <v>0</v>
      </c>
      <c r="E45" s="65">
        <f t="shared" si="1"/>
        <v>6.9289305555555556</v>
      </c>
      <c r="F45" s="65">
        <f t="shared" si="4"/>
        <v>0.13410833333333372</v>
      </c>
      <c r="G45" s="67">
        <f t="shared" si="5"/>
        <v>159.7453763888889</v>
      </c>
    </row>
    <row r="46" spans="1:7" x14ac:dyDescent="0.25">
      <c r="A46" s="55">
        <v>44</v>
      </c>
      <c r="B46" s="64">
        <v>16</v>
      </c>
      <c r="C46" s="65">
        <f t="shared" si="0"/>
        <v>25.748799999999999</v>
      </c>
      <c r="D46" s="66">
        <v>0</v>
      </c>
      <c r="E46" s="65">
        <f t="shared" si="1"/>
        <v>7.1524444444444439</v>
      </c>
      <c r="F46" s="65">
        <f t="shared" si="4"/>
        <v>0.22351388888888835</v>
      </c>
      <c r="G46" s="67">
        <f t="shared" si="5"/>
        <v>166.78606388888889</v>
      </c>
    </row>
    <row r="47" spans="1:7" x14ac:dyDescent="0.25">
      <c r="A47" s="55">
        <v>45</v>
      </c>
      <c r="B47" s="64">
        <v>17.100000000000001</v>
      </c>
      <c r="C47" s="65">
        <f t="shared" si="0"/>
        <v>27.519030000000001</v>
      </c>
      <c r="D47" s="66">
        <v>0</v>
      </c>
      <c r="E47" s="65">
        <f t="shared" si="1"/>
        <v>7.6441749999999997</v>
      </c>
      <c r="F47" s="65">
        <f t="shared" si="4"/>
        <v>0.49173055555555578</v>
      </c>
      <c r="G47" s="67">
        <f t="shared" si="5"/>
        <v>174.18437361111111</v>
      </c>
    </row>
    <row r="48" spans="1:7" x14ac:dyDescent="0.25">
      <c r="A48" s="55">
        <v>46</v>
      </c>
      <c r="B48" s="64">
        <v>19.100000000000001</v>
      </c>
      <c r="C48" s="65">
        <f t="shared" si="0"/>
        <v>30.737630000000003</v>
      </c>
      <c r="D48" s="66">
        <v>0</v>
      </c>
      <c r="E48" s="65">
        <f t="shared" si="1"/>
        <v>8.5382305555555558</v>
      </c>
      <c r="F48" s="65">
        <f t="shared" si="4"/>
        <v>0.89405555555555605</v>
      </c>
      <c r="G48" s="67">
        <f t="shared" si="5"/>
        <v>182.27557638888888</v>
      </c>
    </row>
    <row r="49" spans="1:7" x14ac:dyDescent="0.25">
      <c r="A49" s="55">
        <v>47</v>
      </c>
      <c r="B49" s="64">
        <v>21.1</v>
      </c>
      <c r="C49" s="65">
        <f t="shared" si="0"/>
        <v>33.956229999999998</v>
      </c>
      <c r="D49" s="66">
        <v>0</v>
      </c>
      <c r="E49" s="65">
        <f t="shared" si="1"/>
        <v>9.4322861111111109</v>
      </c>
      <c r="F49" s="65">
        <f t="shared" si="4"/>
        <v>0.89405555555555516</v>
      </c>
      <c r="G49" s="67">
        <f t="shared" si="5"/>
        <v>191.26083472222223</v>
      </c>
    </row>
    <row r="50" spans="1:7" x14ac:dyDescent="0.25">
      <c r="A50" s="55">
        <v>48</v>
      </c>
      <c r="B50" s="64">
        <v>22.7</v>
      </c>
      <c r="C50" s="65">
        <f t="shared" si="0"/>
        <v>36.531109999999998</v>
      </c>
      <c r="D50" s="66">
        <v>0</v>
      </c>
      <c r="E50" s="65">
        <f t="shared" si="1"/>
        <v>10.147530555555555</v>
      </c>
      <c r="F50" s="65">
        <f t="shared" si="4"/>
        <v>0.71524444444444413</v>
      </c>
      <c r="G50" s="67">
        <f t="shared" si="5"/>
        <v>201.05074305555556</v>
      </c>
    </row>
    <row r="51" spans="1:7" x14ac:dyDescent="0.25">
      <c r="A51" s="55">
        <v>49</v>
      </c>
      <c r="B51" s="64">
        <v>22.9</v>
      </c>
      <c r="C51" s="65">
        <f t="shared" si="0"/>
        <v>36.852969999999999</v>
      </c>
      <c r="D51" s="66">
        <v>0</v>
      </c>
      <c r="E51" s="65">
        <f t="shared" si="1"/>
        <v>10.236936111111111</v>
      </c>
      <c r="F51" s="65">
        <f t="shared" si="4"/>
        <v>8.9405555555556404E-2</v>
      </c>
      <c r="G51" s="67">
        <f t="shared" si="5"/>
        <v>211.24297638888891</v>
      </c>
    </row>
    <row r="52" spans="1:7" x14ac:dyDescent="0.25">
      <c r="A52" s="55">
        <v>50</v>
      </c>
      <c r="B52" s="64">
        <v>22.7</v>
      </c>
      <c r="C52" s="65">
        <f t="shared" si="0"/>
        <v>36.531109999999998</v>
      </c>
      <c r="D52" s="66">
        <v>0</v>
      </c>
      <c r="E52" s="65">
        <f t="shared" si="1"/>
        <v>10.147530555555555</v>
      </c>
      <c r="F52" s="65">
        <f t="shared" si="4"/>
        <v>-8.9405555555556404E-2</v>
      </c>
      <c r="G52" s="67">
        <f t="shared" si="5"/>
        <v>221.43520972222223</v>
      </c>
    </row>
    <row r="53" spans="1:7" x14ac:dyDescent="0.25">
      <c r="A53" s="55">
        <v>51</v>
      </c>
      <c r="B53" s="64">
        <v>22.6</v>
      </c>
      <c r="C53" s="65">
        <f t="shared" si="0"/>
        <v>36.370179999999998</v>
      </c>
      <c r="D53" s="66">
        <v>0</v>
      </c>
      <c r="E53" s="65">
        <f t="shared" si="1"/>
        <v>10.102827777777778</v>
      </c>
      <c r="F53" s="65">
        <f t="shared" si="4"/>
        <v>-4.4702777777777314E-2</v>
      </c>
      <c r="G53" s="67">
        <f t="shared" si="5"/>
        <v>231.56038888888889</v>
      </c>
    </row>
    <row r="54" spans="1:7" x14ac:dyDescent="0.25">
      <c r="A54" s="55">
        <v>52</v>
      </c>
      <c r="B54" s="64">
        <v>21.3</v>
      </c>
      <c r="C54" s="65">
        <f t="shared" si="0"/>
        <v>34.278089999999999</v>
      </c>
      <c r="D54" s="66">
        <v>0</v>
      </c>
      <c r="E54" s="65">
        <f t="shared" si="1"/>
        <v>9.5216916666666656</v>
      </c>
      <c r="F54" s="65">
        <f t="shared" si="4"/>
        <v>-0.58113611111111219</v>
      </c>
      <c r="G54" s="67">
        <f t="shared" si="5"/>
        <v>241.37264861111112</v>
      </c>
    </row>
    <row r="55" spans="1:7" x14ac:dyDescent="0.25">
      <c r="A55" s="55">
        <v>53</v>
      </c>
      <c r="B55" s="64">
        <v>19</v>
      </c>
      <c r="C55" s="65">
        <f t="shared" si="0"/>
        <v>30.576699999999999</v>
      </c>
      <c r="D55" s="66">
        <v>0</v>
      </c>
      <c r="E55" s="65">
        <f t="shared" si="1"/>
        <v>8.4935277777777767</v>
      </c>
      <c r="F55" s="65">
        <f t="shared" si="4"/>
        <v>-1.0281638888888889</v>
      </c>
      <c r="G55" s="67">
        <f t="shared" si="5"/>
        <v>250.38025833333333</v>
      </c>
    </row>
    <row r="56" spans="1:7" x14ac:dyDescent="0.25">
      <c r="A56" s="55">
        <v>54</v>
      </c>
      <c r="B56" s="64">
        <v>17.100000000000001</v>
      </c>
      <c r="C56" s="65">
        <f t="shared" si="0"/>
        <v>27.519030000000001</v>
      </c>
      <c r="D56" s="66">
        <v>0</v>
      </c>
      <c r="E56" s="65">
        <f t="shared" si="1"/>
        <v>7.6441749999999997</v>
      </c>
      <c r="F56" s="65">
        <f t="shared" si="4"/>
        <v>-0.84935277777777696</v>
      </c>
      <c r="G56" s="67">
        <f t="shared" si="5"/>
        <v>258.4491097222222</v>
      </c>
    </row>
    <row r="57" spans="1:7" x14ac:dyDescent="0.25">
      <c r="A57" s="55">
        <v>55</v>
      </c>
      <c r="B57" s="64">
        <v>15.8</v>
      </c>
      <c r="C57" s="65">
        <f t="shared" si="0"/>
        <v>25.426940000000002</v>
      </c>
      <c r="D57" s="66">
        <v>0</v>
      </c>
      <c r="E57" s="65">
        <f t="shared" si="1"/>
        <v>7.0630388888888893</v>
      </c>
      <c r="F57" s="65">
        <f t="shared" si="4"/>
        <v>-0.58113611111111041</v>
      </c>
      <c r="G57" s="67">
        <f t="shared" si="5"/>
        <v>265.80271666666664</v>
      </c>
    </row>
    <row r="58" spans="1:7" x14ac:dyDescent="0.25">
      <c r="A58" s="55">
        <v>56</v>
      </c>
      <c r="B58" s="64">
        <v>15.8</v>
      </c>
      <c r="C58" s="65">
        <f t="shared" si="0"/>
        <v>25.426940000000002</v>
      </c>
      <c r="D58" s="66">
        <v>0</v>
      </c>
      <c r="E58" s="65">
        <f t="shared" si="1"/>
        <v>7.0630388888888893</v>
      </c>
      <c r="F58" s="65">
        <f t="shared" si="4"/>
        <v>0</v>
      </c>
      <c r="G58" s="67">
        <f t="shared" si="5"/>
        <v>272.86575555555555</v>
      </c>
    </row>
    <row r="59" spans="1:7" x14ac:dyDescent="0.25">
      <c r="A59" s="55">
        <v>57</v>
      </c>
      <c r="B59" s="64">
        <v>17.7</v>
      </c>
      <c r="C59" s="65">
        <f t="shared" si="0"/>
        <v>28.484609999999996</v>
      </c>
      <c r="D59" s="66">
        <v>0</v>
      </c>
      <c r="E59" s="65">
        <f t="shared" si="1"/>
        <v>7.9123916666666654</v>
      </c>
      <c r="F59" s="65">
        <f t="shared" si="4"/>
        <v>0.84935277777777607</v>
      </c>
      <c r="G59" s="67">
        <f t="shared" si="5"/>
        <v>280.35347083333335</v>
      </c>
    </row>
    <row r="60" spans="1:7" x14ac:dyDescent="0.25">
      <c r="A60" s="55">
        <v>58</v>
      </c>
      <c r="B60" s="64">
        <v>19.8</v>
      </c>
      <c r="C60" s="65">
        <f t="shared" si="0"/>
        <v>31.864139999999999</v>
      </c>
      <c r="D60" s="66">
        <v>0</v>
      </c>
      <c r="E60" s="65">
        <f t="shared" si="1"/>
        <v>8.8511499999999987</v>
      </c>
      <c r="F60" s="65">
        <f t="shared" si="4"/>
        <v>0.93875833333333336</v>
      </c>
      <c r="G60" s="67">
        <f t="shared" si="5"/>
        <v>288.7352416666667</v>
      </c>
    </row>
    <row r="61" spans="1:7" x14ac:dyDescent="0.25">
      <c r="A61" s="55">
        <v>59</v>
      </c>
      <c r="B61" s="64">
        <v>21.6</v>
      </c>
      <c r="C61" s="65">
        <f t="shared" si="0"/>
        <v>34.76088</v>
      </c>
      <c r="D61" s="66">
        <v>0</v>
      </c>
      <c r="E61" s="65">
        <f t="shared" si="1"/>
        <v>9.6557999999999993</v>
      </c>
      <c r="F61" s="65">
        <f t="shared" si="4"/>
        <v>0.80465000000000053</v>
      </c>
      <c r="G61" s="67">
        <f t="shared" si="5"/>
        <v>297.98871666666668</v>
      </c>
    </row>
    <row r="62" spans="1:7" x14ac:dyDescent="0.25">
      <c r="A62" s="55">
        <v>60</v>
      </c>
      <c r="B62" s="64">
        <v>23.2</v>
      </c>
      <c r="C62" s="65">
        <f t="shared" si="0"/>
        <v>37.335760000000001</v>
      </c>
      <c r="D62" s="66">
        <v>0</v>
      </c>
      <c r="E62" s="65">
        <f t="shared" si="1"/>
        <v>10.371044444444445</v>
      </c>
      <c r="F62" s="65">
        <f t="shared" si="4"/>
        <v>0.7152444444444459</v>
      </c>
      <c r="G62" s="67">
        <f t="shared" si="5"/>
        <v>308.00213888888891</v>
      </c>
    </row>
    <row r="63" spans="1:7" x14ac:dyDescent="0.25">
      <c r="A63" s="55">
        <v>61</v>
      </c>
      <c r="B63" s="64">
        <v>24.2</v>
      </c>
      <c r="C63" s="65">
        <f t="shared" si="0"/>
        <v>38.945059999999998</v>
      </c>
      <c r="D63" s="66">
        <v>0</v>
      </c>
      <c r="E63" s="65">
        <f t="shared" si="1"/>
        <v>10.818072222222222</v>
      </c>
      <c r="F63" s="65">
        <f t="shared" si="4"/>
        <v>0.44702777777777669</v>
      </c>
      <c r="G63" s="67">
        <f t="shared" si="5"/>
        <v>318.59669722222225</v>
      </c>
    </row>
    <row r="64" spans="1:7" x14ac:dyDescent="0.25">
      <c r="A64" s="55">
        <v>62</v>
      </c>
      <c r="B64" s="64">
        <v>24.6</v>
      </c>
      <c r="C64" s="65">
        <f t="shared" si="0"/>
        <v>39.58878</v>
      </c>
      <c r="D64" s="66">
        <v>0</v>
      </c>
      <c r="E64" s="65">
        <f t="shared" si="1"/>
        <v>10.996883333333333</v>
      </c>
      <c r="F64" s="65">
        <f t="shared" si="4"/>
        <v>0.17881111111111103</v>
      </c>
      <c r="G64" s="67">
        <f t="shared" si="5"/>
        <v>329.50417500000003</v>
      </c>
    </row>
    <row r="65" spans="1:7" x14ac:dyDescent="0.25">
      <c r="A65" s="55">
        <v>63</v>
      </c>
      <c r="B65" s="64">
        <v>24.9</v>
      </c>
      <c r="C65" s="65">
        <f t="shared" si="0"/>
        <v>40.071569999999994</v>
      </c>
      <c r="D65" s="66">
        <v>0</v>
      </c>
      <c r="E65" s="65">
        <f t="shared" si="1"/>
        <v>11.130991666666665</v>
      </c>
      <c r="F65" s="65">
        <f t="shared" si="4"/>
        <v>0.13410833333333194</v>
      </c>
      <c r="G65" s="67">
        <f t="shared" si="5"/>
        <v>340.56811250000004</v>
      </c>
    </row>
    <row r="66" spans="1:7" x14ac:dyDescent="0.25">
      <c r="A66" s="55">
        <v>64</v>
      </c>
      <c r="B66" s="64">
        <v>25</v>
      </c>
      <c r="C66" s="65">
        <f t="shared" si="0"/>
        <v>40.232500000000002</v>
      </c>
      <c r="D66" s="66">
        <v>0</v>
      </c>
      <c r="E66" s="65">
        <f t="shared" si="1"/>
        <v>11.175694444444444</v>
      </c>
      <c r="F66" s="65">
        <f t="shared" si="4"/>
        <v>4.470277777777909E-2</v>
      </c>
      <c r="G66" s="67">
        <f t="shared" si="5"/>
        <v>351.72145555555562</v>
      </c>
    </row>
    <row r="67" spans="1:7" x14ac:dyDescent="0.25">
      <c r="A67" s="55">
        <v>65</v>
      </c>
      <c r="B67" s="64">
        <v>24.6</v>
      </c>
      <c r="C67" s="65">
        <f t="shared" si="0"/>
        <v>39.58878</v>
      </c>
      <c r="D67" s="66">
        <v>0</v>
      </c>
      <c r="E67" s="65">
        <f t="shared" si="1"/>
        <v>10.996883333333333</v>
      </c>
      <c r="F67" s="65">
        <f t="shared" si="4"/>
        <v>-0.17881111111111103</v>
      </c>
      <c r="G67" s="67">
        <f t="shared" si="5"/>
        <v>362.8077444444445</v>
      </c>
    </row>
    <row r="68" spans="1:7" x14ac:dyDescent="0.25">
      <c r="A68" s="55">
        <v>66</v>
      </c>
      <c r="B68" s="64">
        <v>24.5</v>
      </c>
      <c r="C68" s="65">
        <f t="shared" ref="C68:C131" si="6">B68*1.6093</f>
        <v>39.427849999999999</v>
      </c>
      <c r="D68" s="66">
        <v>0</v>
      </c>
      <c r="E68" s="65">
        <f t="shared" ref="E68:E131" si="7">C68/3.6</f>
        <v>10.952180555555556</v>
      </c>
      <c r="F68" s="65">
        <f t="shared" si="4"/>
        <v>-4.4702777777777314E-2</v>
      </c>
      <c r="G68" s="67">
        <f t="shared" si="5"/>
        <v>373.78227638888893</v>
      </c>
    </row>
    <row r="69" spans="1:7" x14ac:dyDescent="0.25">
      <c r="A69" s="55">
        <v>67</v>
      </c>
      <c r="B69" s="64">
        <v>24.7</v>
      </c>
      <c r="C69" s="65">
        <f t="shared" si="6"/>
        <v>39.74971</v>
      </c>
      <c r="D69" s="66">
        <v>0</v>
      </c>
      <c r="E69" s="65">
        <f t="shared" si="7"/>
        <v>11.04158611111111</v>
      </c>
      <c r="F69" s="65">
        <f t="shared" si="4"/>
        <v>8.9405555555554628E-2</v>
      </c>
      <c r="G69" s="67">
        <f t="shared" si="5"/>
        <v>384.77915972222229</v>
      </c>
    </row>
    <row r="70" spans="1:7" x14ac:dyDescent="0.25">
      <c r="A70" s="55">
        <v>68</v>
      </c>
      <c r="B70" s="64">
        <v>24.8</v>
      </c>
      <c r="C70" s="65">
        <f t="shared" si="6"/>
        <v>39.910640000000001</v>
      </c>
      <c r="D70" s="66">
        <v>0</v>
      </c>
      <c r="E70" s="65">
        <f t="shared" si="7"/>
        <v>11.086288888888889</v>
      </c>
      <c r="F70" s="65">
        <f t="shared" si="4"/>
        <v>4.470277777777909E-2</v>
      </c>
      <c r="G70" s="67">
        <f t="shared" si="5"/>
        <v>395.8430972222223</v>
      </c>
    </row>
    <row r="71" spans="1:7" x14ac:dyDescent="0.25">
      <c r="A71" s="55">
        <v>69</v>
      </c>
      <c r="B71" s="64">
        <v>24.7</v>
      </c>
      <c r="C71" s="65">
        <f t="shared" si="6"/>
        <v>39.74971</v>
      </c>
      <c r="D71" s="66">
        <v>0</v>
      </c>
      <c r="E71" s="65">
        <f t="shared" si="7"/>
        <v>11.04158611111111</v>
      </c>
      <c r="F71" s="65">
        <f t="shared" si="4"/>
        <v>-4.470277777777909E-2</v>
      </c>
      <c r="G71" s="67">
        <f t="shared" si="5"/>
        <v>406.90703472222231</v>
      </c>
    </row>
    <row r="72" spans="1:7" x14ac:dyDescent="0.25">
      <c r="A72" s="55">
        <v>70</v>
      </c>
      <c r="B72" s="64">
        <v>24.6</v>
      </c>
      <c r="C72" s="65">
        <f t="shared" si="6"/>
        <v>39.58878</v>
      </c>
      <c r="D72" s="66">
        <v>0</v>
      </c>
      <c r="E72" s="65">
        <f t="shared" si="7"/>
        <v>10.996883333333333</v>
      </c>
      <c r="F72" s="65">
        <f t="shared" si="4"/>
        <v>-4.4702777777777314E-2</v>
      </c>
      <c r="G72" s="67">
        <f t="shared" si="5"/>
        <v>417.92626944444453</v>
      </c>
    </row>
    <row r="73" spans="1:7" x14ac:dyDescent="0.25">
      <c r="A73" s="55">
        <v>71</v>
      </c>
      <c r="B73" s="64">
        <v>24.6</v>
      </c>
      <c r="C73" s="65">
        <f t="shared" si="6"/>
        <v>39.58878</v>
      </c>
      <c r="D73" s="66">
        <v>0</v>
      </c>
      <c r="E73" s="65">
        <f t="shared" si="7"/>
        <v>10.996883333333333</v>
      </c>
      <c r="F73" s="65">
        <f t="shared" si="4"/>
        <v>0</v>
      </c>
      <c r="G73" s="67">
        <f t="shared" si="5"/>
        <v>428.92315277777789</v>
      </c>
    </row>
    <row r="74" spans="1:7" x14ac:dyDescent="0.25">
      <c r="A74" s="55">
        <v>72</v>
      </c>
      <c r="B74" s="64">
        <v>25.1</v>
      </c>
      <c r="C74" s="65">
        <f t="shared" si="6"/>
        <v>40.393430000000002</v>
      </c>
      <c r="D74" s="66">
        <v>0</v>
      </c>
      <c r="E74" s="65">
        <f t="shared" si="7"/>
        <v>11.220397222222223</v>
      </c>
      <c r="F74" s="65">
        <f t="shared" si="4"/>
        <v>0.22351388888889012</v>
      </c>
      <c r="G74" s="67">
        <f t="shared" si="5"/>
        <v>440.03179305555568</v>
      </c>
    </row>
    <row r="75" spans="1:7" x14ac:dyDescent="0.25">
      <c r="A75" s="55">
        <v>73</v>
      </c>
      <c r="B75" s="64">
        <v>25.6</v>
      </c>
      <c r="C75" s="65">
        <f t="shared" si="6"/>
        <v>41.198080000000004</v>
      </c>
      <c r="D75" s="66">
        <v>0</v>
      </c>
      <c r="E75" s="65">
        <f t="shared" si="7"/>
        <v>11.443911111111111</v>
      </c>
      <c r="F75" s="65">
        <f t="shared" si="4"/>
        <v>0.22351388888888835</v>
      </c>
      <c r="G75" s="67">
        <f t="shared" si="5"/>
        <v>451.36394722222235</v>
      </c>
    </row>
    <row r="76" spans="1:7" x14ac:dyDescent="0.25">
      <c r="A76" s="55">
        <v>74</v>
      </c>
      <c r="B76" s="64">
        <v>25.7</v>
      </c>
      <c r="C76" s="65">
        <f t="shared" si="6"/>
        <v>41.359009999999998</v>
      </c>
      <c r="D76" s="66">
        <v>0</v>
      </c>
      <c r="E76" s="65">
        <f t="shared" si="7"/>
        <v>11.488613888888889</v>
      </c>
      <c r="F76" s="65">
        <f t="shared" si="4"/>
        <v>4.4702777777777314E-2</v>
      </c>
      <c r="G76" s="67">
        <f t="shared" si="5"/>
        <v>462.83020972222232</v>
      </c>
    </row>
    <row r="77" spans="1:7" x14ac:dyDescent="0.25">
      <c r="A77" s="55">
        <v>75</v>
      </c>
      <c r="B77" s="64">
        <v>25.4</v>
      </c>
      <c r="C77" s="65">
        <f t="shared" si="6"/>
        <v>40.876219999999996</v>
      </c>
      <c r="D77" s="66">
        <v>0</v>
      </c>
      <c r="E77" s="65">
        <f t="shared" si="7"/>
        <v>11.354505555555555</v>
      </c>
      <c r="F77" s="65">
        <f t="shared" ref="F77:F140" si="8">E77-E76</f>
        <v>-0.13410833333333372</v>
      </c>
      <c r="G77" s="67">
        <f t="shared" ref="G77:G140" si="9">E76+(F77/2)+G76</f>
        <v>474.25176944444456</v>
      </c>
    </row>
    <row r="78" spans="1:7" x14ac:dyDescent="0.25">
      <c r="A78" s="55">
        <v>76</v>
      </c>
      <c r="B78" s="64">
        <v>24.9</v>
      </c>
      <c r="C78" s="65">
        <f t="shared" si="6"/>
        <v>40.071569999999994</v>
      </c>
      <c r="D78" s="66">
        <v>0</v>
      </c>
      <c r="E78" s="65">
        <f t="shared" si="7"/>
        <v>11.130991666666665</v>
      </c>
      <c r="F78" s="65">
        <f t="shared" si="8"/>
        <v>-0.22351388888889012</v>
      </c>
      <c r="G78" s="67">
        <f t="shared" si="9"/>
        <v>485.49451805555566</v>
      </c>
    </row>
    <row r="79" spans="1:7" x14ac:dyDescent="0.25">
      <c r="A79" s="55">
        <v>77</v>
      </c>
      <c r="B79" s="64">
        <v>25</v>
      </c>
      <c r="C79" s="65">
        <f t="shared" si="6"/>
        <v>40.232500000000002</v>
      </c>
      <c r="D79" s="66">
        <v>0</v>
      </c>
      <c r="E79" s="65">
        <f t="shared" si="7"/>
        <v>11.175694444444444</v>
      </c>
      <c r="F79" s="65">
        <f t="shared" si="8"/>
        <v>4.470277777777909E-2</v>
      </c>
      <c r="G79" s="67">
        <f t="shared" si="9"/>
        <v>496.64786111111124</v>
      </c>
    </row>
    <row r="80" spans="1:7" x14ac:dyDescent="0.25">
      <c r="A80" s="55">
        <v>78</v>
      </c>
      <c r="B80" s="64">
        <v>25.4</v>
      </c>
      <c r="C80" s="65">
        <f t="shared" si="6"/>
        <v>40.876219999999996</v>
      </c>
      <c r="D80" s="66">
        <v>0</v>
      </c>
      <c r="E80" s="65">
        <f t="shared" si="7"/>
        <v>11.354505555555555</v>
      </c>
      <c r="F80" s="65">
        <f t="shared" si="8"/>
        <v>0.17881111111111103</v>
      </c>
      <c r="G80" s="67">
        <f t="shared" si="9"/>
        <v>507.91296111111126</v>
      </c>
    </row>
    <row r="81" spans="1:7" x14ac:dyDescent="0.25">
      <c r="A81" s="55">
        <v>79</v>
      </c>
      <c r="B81" s="64">
        <v>26</v>
      </c>
      <c r="C81" s="65">
        <f t="shared" si="6"/>
        <v>41.841799999999999</v>
      </c>
      <c r="D81" s="66">
        <v>0</v>
      </c>
      <c r="E81" s="65">
        <f t="shared" si="7"/>
        <v>11.622722222222222</v>
      </c>
      <c r="F81" s="65">
        <f t="shared" si="8"/>
        <v>0.26821666666666744</v>
      </c>
      <c r="G81" s="67">
        <f t="shared" si="9"/>
        <v>519.40157500000009</v>
      </c>
    </row>
    <row r="82" spans="1:7" x14ac:dyDescent="0.25">
      <c r="A82" s="55">
        <v>80</v>
      </c>
      <c r="B82" s="64">
        <v>26</v>
      </c>
      <c r="C82" s="65">
        <f t="shared" si="6"/>
        <v>41.841799999999999</v>
      </c>
      <c r="D82" s="66">
        <v>0</v>
      </c>
      <c r="E82" s="65">
        <f t="shared" si="7"/>
        <v>11.622722222222222</v>
      </c>
      <c r="F82" s="65">
        <f t="shared" si="8"/>
        <v>0</v>
      </c>
      <c r="G82" s="67">
        <f t="shared" si="9"/>
        <v>531.02429722222234</v>
      </c>
    </row>
    <row r="83" spans="1:7" x14ac:dyDescent="0.25">
      <c r="A83" s="55">
        <v>81</v>
      </c>
      <c r="B83" s="64">
        <v>25.7</v>
      </c>
      <c r="C83" s="65">
        <f t="shared" si="6"/>
        <v>41.359009999999998</v>
      </c>
      <c r="D83" s="66">
        <v>0</v>
      </c>
      <c r="E83" s="65">
        <f t="shared" si="7"/>
        <v>11.488613888888889</v>
      </c>
      <c r="F83" s="65">
        <f t="shared" si="8"/>
        <v>-0.13410833333333372</v>
      </c>
      <c r="G83" s="67">
        <f t="shared" si="9"/>
        <v>542.57996527777789</v>
      </c>
    </row>
    <row r="84" spans="1:7" x14ac:dyDescent="0.25">
      <c r="A84" s="55">
        <v>82</v>
      </c>
      <c r="B84" s="64">
        <v>26.1</v>
      </c>
      <c r="C84" s="65">
        <f t="shared" si="6"/>
        <v>42.00273</v>
      </c>
      <c r="D84" s="66">
        <v>0</v>
      </c>
      <c r="E84" s="65">
        <f t="shared" si="7"/>
        <v>11.667425</v>
      </c>
      <c r="F84" s="65">
        <f t="shared" si="8"/>
        <v>0.17881111111111103</v>
      </c>
      <c r="G84" s="67">
        <f t="shared" si="9"/>
        <v>554.1579847222223</v>
      </c>
    </row>
    <row r="85" spans="1:7" x14ac:dyDescent="0.25">
      <c r="A85" s="55">
        <v>83</v>
      </c>
      <c r="B85" s="64">
        <v>26.7</v>
      </c>
      <c r="C85" s="65">
        <f t="shared" si="6"/>
        <v>42.968309999999995</v>
      </c>
      <c r="D85" s="66">
        <v>0</v>
      </c>
      <c r="E85" s="65">
        <f t="shared" si="7"/>
        <v>11.935641666666665</v>
      </c>
      <c r="F85" s="65">
        <f t="shared" si="8"/>
        <v>0.26821666666666566</v>
      </c>
      <c r="G85" s="67">
        <f t="shared" si="9"/>
        <v>565.95951805555558</v>
      </c>
    </row>
    <row r="86" spans="1:7" x14ac:dyDescent="0.25">
      <c r="A86" s="55">
        <v>84</v>
      </c>
      <c r="B86" s="64">
        <v>27.5</v>
      </c>
      <c r="C86" s="65">
        <f t="shared" si="6"/>
        <v>44.255749999999999</v>
      </c>
      <c r="D86" s="66">
        <v>0</v>
      </c>
      <c r="E86" s="65">
        <f t="shared" si="7"/>
        <v>12.293263888888887</v>
      </c>
      <c r="F86" s="65">
        <f t="shared" si="8"/>
        <v>0.35762222222222206</v>
      </c>
      <c r="G86" s="67">
        <f t="shared" si="9"/>
        <v>578.07397083333331</v>
      </c>
    </row>
    <row r="87" spans="1:7" x14ac:dyDescent="0.25">
      <c r="A87" s="55">
        <v>85</v>
      </c>
      <c r="B87" s="64">
        <v>28.6</v>
      </c>
      <c r="C87" s="65">
        <f t="shared" si="6"/>
        <v>46.025980000000004</v>
      </c>
      <c r="D87" s="66">
        <v>0</v>
      </c>
      <c r="E87" s="65">
        <f t="shared" si="7"/>
        <v>12.784994444444445</v>
      </c>
      <c r="F87" s="65">
        <f t="shared" si="8"/>
        <v>0.49173055555555756</v>
      </c>
      <c r="G87" s="67">
        <f t="shared" si="9"/>
        <v>590.61309999999992</v>
      </c>
    </row>
    <row r="88" spans="1:7" x14ac:dyDescent="0.25">
      <c r="A88" s="55">
        <v>86</v>
      </c>
      <c r="B88" s="64">
        <v>29.3</v>
      </c>
      <c r="C88" s="65">
        <f t="shared" si="6"/>
        <v>47.15249</v>
      </c>
      <c r="D88" s="66">
        <v>0</v>
      </c>
      <c r="E88" s="65">
        <f t="shared" si="7"/>
        <v>13.097913888888888</v>
      </c>
      <c r="F88" s="65">
        <f t="shared" si="8"/>
        <v>0.31291944444444297</v>
      </c>
      <c r="G88" s="67">
        <f t="shared" si="9"/>
        <v>603.55455416666655</v>
      </c>
    </row>
    <row r="89" spans="1:7" x14ac:dyDescent="0.25">
      <c r="A89" s="55">
        <v>87</v>
      </c>
      <c r="B89" s="64">
        <v>29.8</v>
      </c>
      <c r="C89" s="65">
        <f t="shared" si="6"/>
        <v>47.957140000000003</v>
      </c>
      <c r="D89" s="66">
        <v>0</v>
      </c>
      <c r="E89" s="65">
        <f t="shared" si="7"/>
        <v>13.321427777777778</v>
      </c>
      <c r="F89" s="65">
        <f t="shared" si="8"/>
        <v>0.22351388888889012</v>
      </c>
      <c r="G89" s="67">
        <f t="shared" si="9"/>
        <v>616.7642249999999</v>
      </c>
    </row>
    <row r="90" spans="1:7" x14ac:dyDescent="0.25">
      <c r="A90" s="55">
        <v>88</v>
      </c>
      <c r="B90" s="64">
        <v>30.1</v>
      </c>
      <c r="C90" s="65">
        <f t="shared" si="6"/>
        <v>48.439930000000004</v>
      </c>
      <c r="D90" s="66">
        <v>0</v>
      </c>
      <c r="E90" s="65">
        <f t="shared" si="7"/>
        <v>13.455536111111112</v>
      </c>
      <c r="F90" s="65">
        <f t="shared" si="8"/>
        <v>0.13410833333333372</v>
      </c>
      <c r="G90" s="67">
        <f t="shared" si="9"/>
        <v>630.15270694444439</v>
      </c>
    </row>
    <row r="91" spans="1:7" x14ac:dyDescent="0.25">
      <c r="A91" s="55">
        <v>89</v>
      </c>
      <c r="B91" s="64">
        <v>30.4</v>
      </c>
      <c r="C91" s="65">
        <f t="shared" si="6"/>
        <v>48.922719999999998</v>
      </c>
      <c r="D91" s="66">
        <v>0</v>
      </c>
      <c r="E91" s="65">
        <f t="shared" si="7"/>
        <v>13.589644444444444</v>
      </c>
      <c r="F91" s="65">
        <f t="shared" si="8"/>
        <v>0.13410833333333194</v>
      </c>
      <c r="G91" s="67">
        <f t="shared" si="9"/>
        <v>643.67529722222218</v>
      </c>
    </row>
    <row r="92" spans="1:7" x14ac:dyDescent="0.25">
      <c r="A92" s="55">
        <v>90</v>
      </c>
      <c r="B92" s="64">
        <v>30.7</v>
      </c>
      <c r="C92" s="65">
        <f t="shared" si="6"/>
        <v>49.40551</v>
      </c>
      <c r="D92" s="66">
        <v>0</v>
      </c>
      <c r="E92" s="65">
        <f t="shared" si="7"/>
        <v>13.723752777777777</v>
      </c>
      <c r="F92" s="65">
        <f t="shared" si="8"/>
        <v>0.13410833333333372</v>
      </c>
      <c r="G92" s="67">
        <f t="shared" si="9"/>
        <v>657.33199583333328</v>
      </c>
    </row>
    <row r="93" spans="1:7" x14ac:dyDescent="0.25">
      <c r="A93" s="55">
        <v>91</v>
      </c>
      <c r="B93" s="64">
        <v>30.7</v>
      </c>
      <c r="C93" s="65">
        <f t="shared" si="6"/>
        <v>49.40551</v>
      </c>
      <c r="D93" s="66">
        <v>0</v>
      </c>
      <c r="E93" s="65">
        <f t="shared" si="7"/>
        <v>13.723752777777777</v>
      </c>
      <c r="F93" s="65">
        <f t="shared" si="8"/>
        <v>0</v>
      </c>
      <c r="G93" s="67">
        <f t="shared" si="9"/>
        <v>671.05574861111108</v>
      </c>
    </row>
    <row r="94" spans="1:7" x14ac:dyDescent="0.25">
      <c r="A94" s="55">
        <v>92</v>
      </c>
      <c r="B94" s="64">
        <v>30.5</v>
      </c>
      <c r="C94" s="65">
        <f t="shared" si="6"/>
        <v>49.083649999999999</v>
      </c>
      <c r="D94" s="66">
        <v>0</v>
      </c>
      <c r="E94" s="65">
        <f t="shared" si="7"/>
        <v>13.634347222222221</v>
      </c>
      <c r="F94" s="65">
        <f t="shared" si="8"/>
        <v>-8.9405555555556404E-2</v>
      </c>
      <c r="G94" s="67">
        <f t="shared" si="9"/>
        <v>684.73479861111105</v>
      </c>
    </row>
    <row r="95" spans="1:7" x14ac:dyDescent="0.25">
      <c r="A95" s="55">
        <v>93</v>
      </c>
      <c r="B95" s="64">
        <v>30.4</v>
      </c>
      <c r="C95" s="65">
        <f t="shared" si="6"/>
        <v>48.922719999999998</v>
      </c>
      <c r="D95" s="66">
        <v>0</v>
      </c>
      <c r="E95" s="65">
        <f t="shared" si="7"/>
        <v>13.589644444444444</v>
      </c>
      <c r="F95" s="65">
        <f t="shared" si="8"/>
        <v>-4.4702777777777314E-2</v>
      </c>
      <c r="G95" s="67">
        <f t="shared" si="9"/>
        <v>698.34679444444441</v>
      </c>
    </row>
    <row r="96" spans="1:7" x14ac:dyDescent="0.25">
      <c r="A96" s="55">
        <v>94</v>
      </c>
      <c r="B96" s="64">
        <v>30.3</v>
      </c>
      <c r="C96" s="65">
        <f t="shared" si="6"/>
        <v>48.761789999999998</v>
      </c>
      <c r="D96" s="66">
        <v>0</v>
      </c>
      <c r="E96" s="65">
        <f t="shared" si="7"/>
        <v>13.544941666666666</v>
      </c>
      <c r="F96" s="65">
        <f t="shared" si="8"/>
        <v>-4.4702777777777314E-2</v>
      </c>
      <c r="G96" s="67">
        <f t="shared" si="9"/>
        <v>711.91408749999994</v>
      </c>
    </row>
    <row r="97" spans="1:7" x14ac:dyDescent="0.25">
      <c r="A97" s="55">
        <v>95</v>
      </c>
      <c r="B97" s="64">
        <v>30.4</v>
      </c>
      <c r="C97" s="65">
        <f t="shared" si="6"/>
        <v>48.922719999999998</v>
      </c>
      <c r="D97" s="66">
        <v>0</v>
      </c>
      <c r="E97" s="65">
        <f t="shared" si="7"/>
        <v>13.589644444444444</v>
      </c>
      <c r="F97" s="65">
        <f t="shared" si="8"/>
        <v>4.4702777777777314E-2</v>
      </c>
      <c r="G97" s="67">
        <f t="shared" si="9"/>
        <v>725.48138055555546</v>
      </c>
    </row>
    <row r="98" spans="1:7" x14ac:dyDescent="0.25">
      <c r="A98" s="55">
        <v>96</v>
      </c>
      <c r="B98" s="64">
        <v>30.8</v>
      </c>
      <c r="C98" s="65">
        <f t="shared" si="6"/>
        <v>49.56644</v>
      </c>
      <c r="D98" s="66">
        <v>0</v>
      </c>
      <c r="E98" s="65">
        <f t="shared" si="7"/>
        <v>13.768455555555555</v>
      </c>
      <c r="F98" s="65">
        <f t="shared" si="8"/>
        <v>0.17881111111111103</v>
      </c>
      <c r="G98" s="67">
        <f t="shared" si="9"/>
        <v>739.16043055555542</v>
      </c>
    </row>
    <row r="99" spans="1:7" x14ac:dyDescent="0.25">
      <c r="A99" s="55">
        <v>97</v>
      </c>
      <c r="B99" s="64">
        <v>30.4</v>
      </c>
      <c r="C99" s="65">
        <f t="shared" si="6"/>
        <v>48.922719999999998</v>
      </c>
      <c r="D99" s="66">
        <v>0</v>
      </c>
      <c r="E99" s="65">
        <f t="shared" si="7"/>
        <v>13.589644444444444</v>
      </c>
      <c r="F99" s="65">
        <f t="shared" si="8"/>
        <v>-0.17881111111111103</v>
      </c>
      <c r="G99" s="67">
        <f t="shared" si="9"/>
        <v>752.83948055555538</v>
      </c>
    </row>
    <row r="100" spans="1:7" x14ac:dyDescent="0.25">
      <c r="A100" s="55">
        <v>98</v>
      </c>
      <c r="B100" s="64">
        <v>29.9</v>
      </c>
      <c r="C100" s="65">
        <f t="shared" si="6"/>
        <v>48.118069999999996</v>
      </c>
      <c r="D100" s="66">
        <v>0</v>
      </c>
      <c r="E100" s="65">
        <f t="shared" si="7"/>
        <v>13.366130555555554</v>
      </c>
      <c r="F100" s="65">
        <f t="shared" si="8"/>
        <v>-0.22351388888889012</v>
      </c>
      <c r="G100" s="67">
        <f t="shared" si="9"/>
        <v>766.31736805555533</v>
      </c>
    </row>
    <row r="101" spans="1:7" x14ac:dyDescent="0.25">
      <c r="A101" s="55">
        <v>99</v>
      </c>
      <c r="B101" s="64">
        <v>29.5</v>
      </c>
      <c r="C101" s="65">
        <f t="shared" si="6"/>
        <v>47.474350000000001</v>
      </c>
      <c r="D101" s="66">
        <v>0</v>
      </c>
      <c r="E101" s="65">
        <f t="shared" si="7"/>
        <v>13.187319444444444</v>
      </c>
      <c r="F101" s="65">
        <f t="shared" si="8"/>
        <v>-0.17881111111110926</v>
      </c>
      <c r="G101" s="67">
        <f t="shared" si="9"/>
        <v>779.59409305555528</v>
      </c>
    </row>
    <row r="102" spans="1:7" x14ac:dyDescent="0.25">
      <c r="A102" s="55">
        <v>100</v>
      </c>
      <c r="B102" s="64">
        <v>29.8</v>
      </c>
      <c r="C102" s="65">
        <f t="shared" si="6"/>
        <v>47.957140000000003</v>
      </c>
      <c r="D102" s="66">
        <v>0</v>
      </c>
      <c r="E102" s="65">
        <f t="shared" si="7"/>
        <v>13.321427777777778</v>
      </c>
      <c r="F102" s="65">
        <f t="shared" si="8"/>
        <v>0.13410833333333372</v>
      </c>
      <c r="G102" s="67">
        <f t="shared" si="9"/>
        <v>792.84846666666635</v>
      </c>
    </row>
    <row r="103" spans="1:7" x14ac:dyDescent="0.25">
      <c r="A103" s="55">
        <v>101</v>
      </c>
      <c r="B103" s="64">
        <v>30.3</v>
      </c>
      <c r="C103" s="65">
        <f t="shared" si="6"/>
        <v>48.761789999999998</v>
      </c>
      <c r="D103" s="66">
        <v>0</v>
      </c>
      <c r="E103" s="65">
        <f t="shared" si="7"/>
        <v>13.544941666666666</v>
      </c>
      <c r="F103" s="65">
        <f t="shared" si="8"/>
        <v>0.22351388888888835</v>
      </c>
      <c r="G103" s="67">
        <f t="shared" si="9"/>
        <v>806.28165138888858</v>
      </c>
    </row>
    <row r="104" spans="1:7" x14ac:dyDescent="0.25">
      <c r="A104" s="55">
        <v>102</v>
      </c>
      <c r="B104" s="64">
        <v>30.7</v>
      </c>
      <c r="C104" s="65">
        <f t="shared" si="6"/>
        <v>49.40551</v>
      </c>
      <c r="D104" s="66">
        <v>0</v>
      </c>
      <c r="E104" s="65">
        <f t="shared" si="7"/>
        <v>13.723752777777777</v>
      </c>
      <c r="F104" s="65">
        <f t="shared" si="8"/>
        <v>0.17881111111111103</v>
      </c>
      <c r="G104" s="67">
        <f t="shared" si="9"/>
        <v>819.91599861111081</v>
      </c>
    </row>
    <row r="105" spans="1:7" x14ac:dyDescent="0.25">
      <c r="A105" s="55">
        <v>103</v>
      </c>
      <c r="B105" s="64">
        <v>30.9</v>
      </c>
      <c r="C105" s="65">
        <f t="shared" si="6"/>
        <v>49.727369999999993</v>
      </c>
      <c r="D105" s="66">
        <v>0</v>
      </c>
      <c r="E105" s="65">
        <f t="shared" si="7"/>
        <v>13.81315833333333</v>
      </c>
      <c r="F105" s="65">
        <f t="shared" si="8"/>
        <v>8.9405555555552851E-2</v>
      </c>
      <c r="G105" s="67">
        <f t="shared" si="9"/>
        <v>833.68445416666634</v>
      </c>
    </row>
    <row r="106" spans="1:7" x14ac:dyDescent="0.25">
      <c r="A106" s="55">
        <v>104</v>
      </c>
      <c r="B106" s="64">
        <v>31</v>
      </c>
      <c r="C106" s="65">
        <f t="shared" si="6"/>
        <v>49.888300000000001</v>
      </c>
      <c r="D106" s="66">
        <v>0</v>
      </c>
      <c r="E106" s="65">
        <f t="shared" si="7"/>
        <v>13.857861111111111</v>
      </c>
      <c r="F106" s="65">
        <f t="shared" si="8"/>
        <v>4.4702777777780867E-2</v>
      </c>
      <c r="G106" s="67">
        <f t="shared" si="9"/>
        <v>847.51996388888858</v>
      </c>
    </row>
    <row r="107" spans="1:7" x14ac:dyDescent="0.25">
      <c r="A107" s="55">
        <v>105</v>
      </c>
      <c r="B107" s="64">
        <v>30.9</v>
      </c>
      <c r="C107" s="65">
        <f t="shared" si="6"/>
        <v>49.727369999999993</v>
      </c>
      <c r="D107" s="66">
        <v>0</v>
      </c>
      <c r="E107" s="65">
        <f t="shared" si="7"/>
        <v>13.81315833333333</v>
      </c>
      <c r="F107" s="65">
        <f t="shared" si="8"/>
        <v>-4.4702777777780867E-2</v>
      </c>
      <c r="G107" s="67">
        <f t="shared" si="9"/>
        <v>861.35547361111082</v>
      </c>
    </row>
    <row r="108" spans="1:7" x14ac:dyDescent="0.25">
      <c r="A108" s="55">
        <v>106</v>
      </c>
      <c r="B108" s="64">
        <v>30.4</v>
      </c>
      <c r="C108" s="65">
        <f t="shared" si="6"/>
        <v>48.922719999999998</v>
      </c>
      <c r="D108" s="66">
        <v>0</v>
      </c>
      <c r="E108" s="65">
        <f t="shared" si="7"/>
        <v>13.589644444444444</v>
      </c>
      <c r="F108" s="65">
        <f t="shared" si="8"/>
        <v>-0.22351388888888657</v>
      </c>
      <c r="G108" s="67">
        <f t="shared" si="9"/>
        <v>875.05687499999976</v>
      </c>
    </row>
    <row r="109" spans="1:7" x14ac:dyDescent="0.25">
      <c r="A109" s="55">
        <v>107</v>
      </c>
      <c r="B109" s="64">
        <v>29.8</v>
      </c>
      <c r="C109" s="65">
        <f t="shared" si="6"/>
        <v>47.957140000000003</v>
      </c>
      <c r="D109" s="66">
        <v>0</v>
      </c>
      <c r="E109" s="65">
        <f t="shared" si="7"/>
        <v>13.321427777777778</v>
      </c>
      <c r="F109" s="65">
        <f t="shared" si="8"/>
        <v>-0.26821666666666566</v>
      </c>
      <c r="G109" s="67">
        <f t="shared" si="9"/>
        <v>888.51241111111085</v>
      </c>
    </row>
    <row r="110" spans="1:7" x14ac:dyDescent="0.25">
      <c r="A110" s="55">
        <v>108</v>
      </c>
      <c r="B110" s="64">
        <v>29.9</v>
      </c>
      <c r="C110" s="65">
        <f t="shared" si="6"/>
        <v>48.118069999999996</v>
      </c>
      <c r="D110" s="66">
        <v>0</v>
      </c>
      <c r="E110" s="65">
        <f t="shared" si="7"/>
        <v>13.366130555555554</v>
      </c>
      <c r="F110" s="65">
        <f t="shared" si="8"/>
        <v>4.4702777777775538E-2</v>
      </c>
      <c r="G110" s="67">
        <f t="shared" si="9"/>
        <v>901.8561902777775</v>
      </c>
    </row>
    <row r="111" spans="1:7" x14ac:dyDescent="0.25">
      <c r="A111" s="55">
        <v>109</v>
      </c>
      <c r="B111" s="64">
        <v>30.2</v>
      </c>
      <c r="C111" s="65">
        <f t="shared" si="6"/>
        <v>48.600859999999997</v>
      </c>
      <c r="D111" s="66">
        <v>0</v>
      </c>
      <c r="E111" s="65">
        <f t="shared" si="7"/>
        <v>13.500238888888887</v>
      </c>
      <c r="F111" s="65">
        <f t="shared" si="8"/>
        <v>0.13410833333333372</v>
      </c>
      <c r="G111" s="67">
        <f t="shared" si="9"/>
        <v>915.28937499999972</v>
      </c>
    </row>
    <row r="112" spans="1:7" x14ac:dyDescent="0.25">
      <c r="A112" s="55">
        <v>110</v>
      </c>
      <c r="B112" s="64">
        <v>30.7</v>
      </c>
      <c r="C112" s="65">
        <f t="shared" si="6"/>
        <v>49.40551</v>
      </c>
      <c r="D112" s="66">
        <v>0</v>
      </c>
      <c r="E112" s="65">
        <f t="shared" si="7"/>
        <v>13.723752777777777</v>
      </c>
      <c r="F112" s="65">
        <f t="shared" si="8"/>
        <v>0.22351388888889012</v>
      </c>
      <c r="G112" s="67">
        <f t="shared" si="9"/>
        <v>928.90137083333309</v>
      </c>
    </row>
    <row r="113" spans="1:7" x14ac:dyDescent="0.25">
      <c r="A113" s="55">
        <v>111</v>
      </c>
      <c r="B113" s="64">
        <v>31.2</v>
      </c>
      <c r="C113" s="65">
        <f t="shared" si="6"/>
        <v>50.210159999999995</v>
      </c>
      <c r="D113" s="66">
        <v>0</v>
      </c>
      <c r="E113" s="65">
        <f t="shared" si="7"/>
        <v>13.947266666666664</v>
      </c>
      <c r="F113" s="65">
        <f t="shared" si="8"/>
        <v>0.22351388888888657</v>
      </c>
      <c r="G113" s="67">
        <f t="shared" si="9"/>
        <v>942.73688055555533</v>
      </c>
    </row>
    <row r="114" spans="1:7" x14ac:dyDescent="0.25">
      <c r="A114" s="55">
        <v>112</v>
      </c>
      <c r="B114" s="64">
        <v>31.8</v>
      </c>
      <c r="C114" s="65">
        <f t="shared" si="6"/>
        <v>51.175739999999998</v>
      </c>
      <c r="D114" s="66">
        <v>0</v>
      </c>
      <c r="E114" s="65">
        <f t="shared" si="7"/>
        <v>14.215483333333331</v>
      </c>
      <c r="F114" s="65">
        <f t="shared" si="8"/>
        <v>0.26821666666666744</v>
      </c>
      <c r="G114" s="67">
        <f t="shared" si="9"/>
        <v>956.81825555555531</v>
      </c>
    </row>
    <row r="115" spans="1:7" x14ac:dyDescent="0.25">
      <c r="A115" s="55">
        <v>113</v>
      </c>
      <c r="B115" s="64">
        <v>32.200000000000003</v>
      </c>
      <c r="C115" s="65">
        <f t="shared" si="6"/>
        <v>51.819460000000007</v>
      </c>
      <c r="D115" s="66">
        <v>0</v>
      </c>
      <c r="E115" s="65">
        <f t="shared" si="7"/>
        <v>14.394294444444446</v>
      </c>
      <c r="F115" s="65">
        <f t="shared" si="8"/>
        <v>0.17881111111111458</v>
      </c>
      <c r="G115" s="67">
        <f t="shared" si="9"/>
        <v>971.12314444444416</v>
      </c>
    </row>
    <row r="116" spans="1:7" x14ac:dyDescent="0.25">
      <c r="A116" s="55">
        <v>114</v>
      </c>
      <c r="B116" s="64">
        <v>32.4</v>
      </c>
      <c r="C116" s="65">
        <f t="shared" si="6"/>
        <v>52.141319999999993</v>
      </c>
      <c r="D116" s="66">
        <v>0</v>
      </c>
      <c r="E116" s="65">
        <f t="shared" si="7"/>
        <v>14.483699999999997</v>
      </c>
      <c r="F116" s="65">
        <f t="shared" si="8"/>
        <v>8.9405555555551075E-2</v>
      </c>
      <c r="G116" s="67">
        <f t="shared" si="9"/>
        <v>985.56214166666643</v>
      </c>
    </row>
    <row r="117" spans="1:7" x14ac:dyDescent="0.25">
      <c r="A117" s="55">
        <v>115</v>
      </c>
      <c r="B117" s="64">
        <v>32.200000000000003</v>
      </c>
      <c r="C117" s="65">
        <f t="shared" si="6"/>
        <v>51.819460000000007</v>
      </c>
      <c r="D117" s="66">
        <v>0</v>
      </c>
      <c r="E117" s="65">
        <f t="shared" si="7"/>
        <v>14.394294444444446</v>
      </c>
      <c r="F117" s="65">
        <f t="shared" si="8"/>
        <v>-8.9405555555551075E-2</v>
      </c>
      <c r="G117" s="67">
        <f t="shared" si="9"/>
        <v>1000.0011388888887</v>
      </c>
    </row>
    <row r="118" spans="1:7" x14ac:dyDescent="0.25">
      <c r="A118" s="55">
        <v>116</v>
      </c>
      <c r="B118" s="64">
        <v>31.7</v>
      </c>
      <c r="C118" s="65">
        <f t="shared" si="6"/>
        <v>51.014809999999997</v>
      </c>
      <c r="D118" s="66">
        <v>0</v>
      </c>
      <c r="E118" s="65">
        <f t="shared" si="7"/>
        <v>14.170780555555554</v>
      </c>
      <c r="F118" s="65">
        <f t="shared" si="8"/>
        <v>-0.2235138888888919</v>
      </c>
      <c r="G118" s="67">
        <f t="shared" si="9"/>
        <v>1014.2836763888887</v>
      </c>
    </row>
    <row r="119" spans="1:7" x14ac:dyDescent="0.25">
      <c r="A119" s="55">
        <v>117</v>
      </c>
      <c r="B119" s="64">
        <v>28.6</v>
      </c>
      <c r="C119" s="65">
        <f t="shared" si="6"/>
        <v>46.025980000000004</v>
      </c>
      <c r="D119" s="66">
        <v>0</v>
      </c>
      <c r="E119" s="65">
        <f t="shared" si="7"/>
        <v>12.784994444444445</v>
      </c>
      <c r="F119" s="65">
        <f t="shared" si="8"/>
        <v>-1.3857861111111092</v>
      </c>
      <c r="G119" s="67">
        <f t="shared" si="9"/>
        <v>1027.7615638888888</v>
      </c>
    </row>
    <row r="120" spans="1:7" x14ac:dyDescent="0.25">
      <c r="A120" s="55">
        <v>118</v>
      </c>
      <c r="B120" s="64">
        <v>25.3</v>
      </c>
      <c r="C120" s="65">
        <f t="shared" si="6"/>
        <v>40.715290000000003</v>
      </c>
      <c r="D120" s="66">
        <v>0</v>
      </c>
      <c r="E120" s="65">
        <f t="shared" si="7"/>
        <v>11.309802777777778</v>
      </c>
      <c r="F120" s="65">
        <f t="shared" si="8"/>
        <v>-1.4751916666666673</v>
      </c>
      <c r="G120" s="67">
        <f t="shared" si="9"/>
        <v>1039.8089624999998</v>
      </c>
    </row>
    <row r="121" spans="1:7" x14ac:dyDescent="0.25">
      <c r="A121" s="55">
        <v>119</v>
      </c>
      <c r="B121" s="64">
        <v>22</v>
      </c>
      <c r="C121" s="65">
        <f t="shared" si="6"/>
        <v>35.404600000000002</v>
      </c>
      <c r="D121" s="66">
        <v>0</v>
      </c>
      <c r="E121" s="65">
        <f t="shared" si="7"/>
        <v>9.8346111111111121</v>
      </c>
      <c r="F121" s="65">
        <f t="shared" si="8"/>
        <v>-1.4751916666666656</v>
      </c>
      <c r="G121" s="67">
        <f t="shared" si="9"/>
        <v>1050.3811694444441</v>
      </c>
    </row>
    <row r="122" spans="1:7" x14ac:dyDescent="0.25">
      <c r="A122" s="55">
        <v>120</v>
      </c>
      <c r="B122" s="64">
        <v>18.7</v>
      </c>
      <c r="C122" s="65">
        <f t="shared" si="6"/>
        <v>30.093909999999997</v>
      </c>
      <c r="D122" s="66">
        <v>0</v>
      </c>
      <c r="E122" s="65">
        <f t="shared" si="7"/>
        <v>8.359419444444443</v>
      </c>
      <c r="F122" s="65">
        <f t="shared" si="8"/>
        <v>-1.4751916666666691</v>
      </c>
      <c r="G122" s="67">
        <f t="shared" si="9"/>
        <v>1059.4781847222218</v>
      </c>
    </row>
    <row r="123" spans="1:7" x14ac:dyDescent="0.25">
      <c r="A123" s="55">
        <v>121</v>
      </c>
      <c r="B123" s="64">
        <v>15.4</v>
      </c>
      <c r="C123" s="65">
        <f t="shared" si="6"/>
        <v>24.78322</v>
      </c>
      <c r="D123" s="66">
        <v>0</v>
      </c>
      <c r="E123" s="65">
        <f t="shared" si="7"/>
        <v>6.8842277777777774</v>
      </c>
      <c r="F123" s="65">
        <f t="shared" si="8"/>
        <v>-1.4751916666666656</v>
      </c>
      <c r="G123" s="67">
        <f t="shared" si="9"/>
        <v>1067.1000083333329</v>
      </c>
    </row>
    <row r="124" spans="1:7" x14ac:dyDescent="0.25">
      <c r="A124" s="55">
        <v>122</v>
      </c>
      <c r="B124" s="64">
        <v>12.1</v>
      </c>
      <c r="C124" s="65">
        <f t="shared" si="6"/>
        <v>19.472529999999999</v>
      </c>
      <c r="D124" s="66">
        <v>0</v>
      </c>
      <c r="E124" s="65">
        <f t="shared" si="7"/>
        <v>5.4090361111111109</v>
      </c>
      <c r="F124" s="65">
        <f t="shared" si="8"/>
        <v>-1.4751916666666665</v>
      </c>
      <c r="G124" s="67">
        <f t="shared" si="9"/>
        <v>1073.2466402777773</v>
      </c>
    </row>
    <row r="125" spans="1:7" x14ac:dyDescent="0.25">
      <c r="A125" s="55">
        <v>123</v>
      </c>
      <c r="B125" s="64">
        <v>8.8000000000000007</v>
      </c>
      <c r="C125" s="65">
        <f t="shared" si="6"/>
        <v>14.161840000000002</v>
      </c>
      <c r="D125" s="66">
        <v>0</v>
      </c>
      <c r="E125" s="65">
        <f t="shared" si="7"/>
        <v>3.9338444444444449</v>
      </c>
      <c r="F125" s="65">
        <f t="shared" si="8"/>
        <v>-1.475191666666666</v>
      </c>
      <c r="G125" s="67">
        <f t="shared" si="9"/>
        <v>1077.918080555555</v>
      </c>
    </row>
    <row r="126" spans="1:7" x14ac:dyDescent="0.25">
      <c r="A126" s="55">
        <v>124</v>
      </c>
      <c r="B126" s="64">
        <v>5.5</v>
      </c>
      <c r="C126" s="65">
        <f t="shared" si="6"/>
        <v>8.8511500000000005</v>
      </c>
      <c r="D126" s="66">
        <v>0</v>
      </c>
      <c r="E126" s="65">
        <f t="shared" si="7"/>
        <v>2.458652777777778</v>
      </c>
      <c r="F126" s="65">
        <f t="shared" si="8"/>
        <v>-1.4751916666666669</v>
      </c>
      <c r="G126" s="67">
        <f t="shared" si="9"/>
        <v>1081.114329166666</v>
      </c>
    </row>
    <row r="127" spans="1:7" x14ac:dyDescent="0.25">
      <c r="A127" s="55">
        <v>125</v>
      </c>
      <c r="B127" s="64">
        <v>2.2000000000000002</v>
      </c>
      <c r="C127" s="65">
        <f t="shared" si="6"/>
        <v>3.5404600000000004</v>
      </c>
      <c r="D127" s="66">
        <v>0</v>
      </c>
      <c r="E127" s="65">
        <f t="shared" si="7"/>
        <v>0.98346111111111123</v>
      </c>
      <c r="F127" s="65">
        <f t="shared" si="8"/>
        <v>-1.4751916666666669</v>
      </c>
      <c r="G127" s="67">
        <f t="shared" si="9"/>
        <v>1082.8353861111104</v>
      </c>
    </row>
    <row r="128" spans="1:7" x14ac:dyDescent="0.25">
      <c r="A128" s="55">
        <v>126</v>
      </c>
      <c r="B128" s="64">
        <v>0</v>
      </c>
      <c r="C128" s="65">
        <f t="shared" si="6"/>
        <v>0</v>
      </c>
      <c r="D128" s="66">
        <v>0</v>
      </c>
      <c r="E128" s="65">
        <f t="shared" si="7"/>
        <v>0</v>
      </c>
      <c r="F128" s="65">
        <f t="shared" si="8"/>
        <v>-0.98346111111111123</v>
      </c>
      <c r="G128" s="67">
        <f t="shared" si="9"/>
        <v>1083.3271166666659</v>
      </c>
    </row>
    <row r="129" spans="1:7" x14ac:dyDescent="0.25">
      <c r="A129" s="55">
        <v>127</v>
      </c>
      <c r="B129" s="64">
        <v>0</v>
      </c>
      <c r="C129" s="65">
        <f t="shared" si="6"/>
        <v>0</v>
      </c>
      <c r="D129" s="66">
        <v>0</v>
      </c>
      <c r="E129" s="65">
        <f t="shared" si="7"/>
        <v>0</v>
      </c>
      <c r="F129" s="65">
        <f t="shared" si="8"/>
        <v>0</v>
      </c>
      <c r="G129" s="67">
        <f t="shared" si="9"/>
        <v>1083.3271166666659</v>
      </c>
    </row>
    <row r="130" spans="1:7" x14ac:dyDescent="0.25">
      <c r="A130" s="55">
        <v>128</v>
      </c>
      <c r="B130" s="64">
        <v>0</v>
      </c>
      <c r="C130" s="65">
        <f t="shared" si="6"/>
        <v>0</v>
      </c>
      <c r="D130" s="66">
        <v>0</v>
      </c>
      <c r="E130" s="65">
        <f t="shared" si="7"/>
        <v>0</v>
      </c>
      <c r="F130" s="65">
        <f t="shared" si="8"/>
        <v>0</v>
      </c>
      <c r="G130" s="67">
        <f t="shared" si="9"/>
        <v>1083.3271166666659</v>
      </c>
    </row>
    <row r="131" spans="1:7" x14ac:dyDescent="0.25">
      <c r="A131" s="55">
        <v>129</v>
      </c>
      <c r="B131" s="64">
        <v>0</v>
      </c>
      <c r="C131" s="65">
        <f t="shared" si="6"/>
        <v>0</v>
      </c>
      <c r="D131" s="66">
        <v>0</v>
      </c>
      <c r="E131" s="65">
        <f t="shared" si="7"/>
        <v>0</v>
      </c>
      <c r="F131" s="65">
        <f t="shared" si="8"/>
        <v>0</v>
      </c>
      <c r="G131" s="67">
        <f t="shared" si="9"/>
        <v>1083.3271166666659</v>
      </c>
    </row>
    <row r="132" spans="1:7" x14ac:dyDescent="0.25">
      <c r="A132" s="55">
        <v>130</v>
      </c>
      <c r="B132" s="64">
        <v>0</v>
      </c>
      <c r="C132" s="65">
        <f t="shared" ref="C132:C195" si="10">B132*1.6093</f>
        <v>0</v>
      </c>
      <c r="D132" s="66">
        <v>0</v>
      </c>
      <c r="E132" s="65">
        <f t="shared" ref="E132:E195" si="11">C132/3.6</f>
        <v>0</v>
      </c>
      <c r="F132" s="65">
        <f t="shared" si="8"/>
        <v>0</v>
      </c>
      <c r="G132" s="67">
        <f t="shared" si="9"/>
        <v>1083.3271166666659</v>
      </c>
    </row>
    <row r="133" spans="1:7" x14ac:dyDescent="0.25">
      <c r="A133" s="55">
        <v>131</v>
      </c>
      <c r="B133" s="64">
        <v>0</v>
      </c>
      <c r="C133" s="65">
        <f t="shared" si="10"/>
        <v>0</v>
      </c>
      <c r="D133" s="66">
        <v>0</v>
      </c>
      <c r="E133" s="65">
        <f t="shared" si="11"/>
        <v>0</v>
      </c>
      <c r="F133" s="65">
        <f t="shared" si="8"/>
        <v>0</v>
      </c>
      <c r="G133" s="67">
        <f t="shared" si="9"/>
        <v>1083.3271166666659</v>
      </c>
    </row>
    <row r="134" spans="1:7" x14ac:dyDescent="0.25">
      <c r="A134" s="55">
        <v>132</v>
      </c>
      <c r="B134" s="64">
        <v>0</v>
      </c>
      <c r="C134" s="65">
        <f t="shared" si="10"/>
        <v>0</v>
      </c>
      <c r="D134" s="66">
        <v>0</v>
      </c>
      <c r="E134" s="65">
        <f t="shared" si="11"/>
        <v>0</v>
      </c>
      <c r="F134" s="65">
        <f t="shared" si="8"/>
        <v>0</v>
      </c>
      <c r="G134" s="67">
        <f t="shared" si="9"/>
        <v>1083.3271166666659</v>
      </c>
    </row>
    <row r="135" spans="1:7" x14ac:dyDescent="0.25">
      <c r="A135" s="55">
        <v>133</v>
      </c>
      <c r="B135" s="64">
        <v>0</v>
      </c>
      <c r="C135" s="65">
        <f t="shared" si="10"/>
        <v>0</v>
      </c>
      <c r="D135" s="66">
        <v>0</v>
      </c>
      <c r="E135" s="65">
        <f t="shared" si="11"/>
        <v>0</v>
      </c>
      <c r="F135" s="65">
        <f t="shared" si="8"/>
        <v>0</v>
      </c>
      <c r="G135" s="67">
        <f t="shared" si="9"/>
        <v>1083.3271166666659</v>
      </c>
    </row>
    <row r="136" spans="1:7" x14ac:dyDescent="0.25">
      <c r="A136" s="55">
        <v>134</v>
      </c>
      <c r="B136" s="64">
        <v>0</v>
      </c>
      <c r="C136" s="65">
        <f t="shared" si="10"/>
        <v>0</v>
      </c>
      <c r="D136" s="66">
        <v>0</v>
      </c>
      <c r="E136" s="65">
        <f t="shared" si="11"/>
        <v>0</v>
      </c>
      <c r="F136" s="65">
        <f t="shared" si="8"/>
        <v>0</v>
      </c>
      <c r="G136" s="67">
        <f t="shared" si="9"/>
        <v>1083.3271166666659</v>
      </c>
    </row>
    <row r="137" spans="1:7" x14ac:dyDescent="0.25">
      <c r="A137" s="55">
        <v>135</v>
      </c>
      <c r="B137" s="64">
        <v>0</v>
      </c>
      <c r="C137" s="65">
        <f t="shared" si="10"/>
        <v>0</v>
      </c>
      <c r="D137" s="66">
        <v>0</v>
      </c>
      <c r="E137" s="65">
        <f t="shared" si="11"/>
        <v>0</v>
      </c>
      <c r="F137" s="65">
        <f t="shared" si="8"/>
        <v>0</v>
      </c>
      <c r="G137" s="67">
        <f t="shared" si="9"/>
        <v>1083.3271166666659</v>
      </c>
    </row>
    <row r="138" spans="1:7" x14ac:dyDescent="0.25">
      <c r="A138" s="55">
        <v>136</v>
      </c>
      <c r="B138" s="64">
        <v>0</v>
      </c>
      <c r="C138" s="65">
        <f t="shared" si="10"/>
        <v>0</v>
      </c>
      <c r="D138" s="66">
        <v>0</v>
      </c>
      <c r="E138" s="65">
        <f t="shared" si="11"/>
        <v>0</v>
      </c>
      <c r="F138" s="65">
        <f t="shared" si="8"/>
        <v>0</v>
      </c>
      <c r="G138" s="67">
        <f t="shared" si="9"/>
        <v>1083.3271166666659</v>
      </c>
    </row>
    <row r="139" spans="1:7" x14ac:dyDescent="0.25">
      <c r="A139" s="55">
        <v>137</v>
      </c>
      <c r="B139" s="64">
        <v>0</v>
      </c>
      <c r="C139" s="65">
        <f t="shared" si="10"/>
        <v>0</v>
      </c>
      <c r="D139" s="66">
        <v>0</v>
      </c>
      <c r="E139" s="65">
        <f t="shared" si="11"/>
        <v>0</v>
      </c>
      <c r="F139" s="65">
        <f t="shared" si="8"/>
        <v>0</v>
      </c>
      <c r="G139" s="67">
        <f t="shared" si="9"/>
        <v>1083.3271166666659</v>
      </c>
    </row>
    <row r="140" spans="1:7" x14ac:dyDescent="0.25">
      <c r="A140" s="55">
        <v>138</v>
      </c>
      <c r="B140" s="64">
        <v>0</v>
      </c>
      <c r="C140" s="65">
        <f t="shared" si="10"/>
        <v>0</v>
      </c>
      <c r="D140" s="66">
        <v>0</v>
      </c>
      <c r="E140" s="65">
        <f t="shared" si="11"/>
        <v>0</v>
      </c>
      <c r="F140" s="65">
        <f t="shared" si="8"/>
        <v>0</v>
      </c>
      <c r="G140" s="67">
        <f t="shared" si="9"/>
        <v>1083.3271166666659</v>
      </c>
    </row>
    <row r="141" spans="1:7" x14ac:dyDescent="0.25">
      <c r="A141" s="55">
        <v>139</v>
      </c>
      <c r="B141" s="64">
        <v>0</v>
      </c>
      <c r="C141" s="65">
        <f t="shared" si="10"/>
        <v>0</v>
      </c>
      <c r="D141" s="66">
        <v>0</v>
      </c>
      <c r="E141" s="65">
        <f t="shared" si="11"/>
        <v>0</v>
      </c>
      <c r="F141" s="65">
        <f t="shared" ref="F141:F204" si="12">E141-E140</f>
        <v>0</v>
      </c>
      <c r="G141" s="67">
        <f t="shared" ref="G141:G204" si="13">E140+(F141/2)+G140</f>
        <v>1083.3271166666659</v>
      </c>
    </row>
    <row r="142" spans="1:7" x14ac:dyDescent="0.25">
      <c r="A142" s="55">
        <v>140</v>
      </c>
      <c r="B142" s="64">
        <v>0</v>
      </c>
      <c r="C142" s="65">
        <f t="shared" si="10"/>
        <v>0</v>
      </c>
      <c r="D142" s="66">
        <v>0</v>
      </c>
      <c r="E142" s="65">
        <f t="shared" si="11"/>
        <v>0</v>
      </c>
      <c r="F142" s="65">
        <f t="shared" si="12"/>
        <v>0</v>
      </c>
      <c r="G142" s="67">
        <f t="shared" si="13"/>
        <v>1083.3271166666659</v>
      </c>
    </row>
    <row r="143" spans="1:7" x14ac:dyDescent="0.25">
      <c r="A143" s="55">
        <v>141</v>
      </c>
      <c r="B143" s="64">
        <v>0</v>
      </c>
      <c r="C143" s="65">
        <f t="shared" si="10"/>
        <v>0</v>
      </c>
      <c r="D143" s="66">
        <v>0</v>
      </c>
      <c r="E143" s="65">
        <f t="shared" si="11"/>
        <v>0</v>
      </c>
      <c r="F143" s="65">
        <f t="shared" si="12"/>
        <v>0</v>
      </c>
      <c r="G143" s="67">
        <f t="shared" si="13"/>
        <v>1083.3271166666659</v>
      </c>
    </row>
    <row r="144" spans="1:7" x14ac:dyDescent="0.25">
      <c r="A144" s="55">
        <v>142</v>
      </c>
      <c r="B144" s="64">
        <v>0</v>
      </c>
      <c r="C144" s="65">
        <f t="shared" si="10"/>
        <v>0</v>
      </c>
      <c r="D144" s="66">
        <v>0</v>
      </c>
      <c r="E144" s="65">
        <f t="shared" si="11"/>
        <v>0</v>
      </c>
      <c r="F144" s="65">
        <f t="shared" si="12"/>
        <v>0</v>
      </c>
      <c r="G144" s="67">
        <f t="shared" si="13"/>
        <v>1083.3271166666659</v>
      </c>
    </row>
    <row r="145" spans="1:7" x14ac:dyDescent="0.25">
      <c r="A145" s="55">
        <v>143</v>
      </c>
      <c r="B145" s="64">
        <v>0</v>
      </c>
      <c r="C145" s="65">
        <f t="shared" si="10"/>
        <v>0</v>
      </c>
      <c r="D145" s="66">
        <v>0</v>
      </c>
      <c r="E145" s="65">
        <f t="shared" si="11"/>
        <v>0</v>
      </c>
      <c r="F145" s="65">
        <f t="shared" si="12"/>
        <v>0</v>
      </c>
      <c r="G145" s="67">
        <f t="shared" si="13"/>
        <v>1083.3271166666659</v>
      </c>
    </row>
    <row r="146" spans="1:7" x14ac:dyDescent="0.25">
      <c r="A146" s="55">
        <v>144</v>
      </c>
      <c r="B146" s="64">
        <v>0</v>
      </c>
      <c r="C146" s="65">
        <f t="shared" si="10"/>
        <v>0</v>
      </c>
      <c r="D146" s="66">
        <v>0</v>
      </c>
      <c r="E146" s="65">
        <f t="shared" si="11"/>
        <v>0</v>
      </c>
      <c r="F146" s="65">
        <f t="shared" si="12"/>
        <v>0</v>
      </c>
      <c r="G146" s="67">
        <f t="shared" si="13"/>
        <v>1083.3271166666659</v>
      </c>
    </row>
    <row r="147" spans="1:7" x14ac:dyDescent="0.25">
      <c r="A147" s="55">
        <v>145</v>
      </c>
      <c r="B147" s="64">
        <v>0</v>
      </c>
      <c r="C147" s="65">
        <f t="shared" si="10"/>
        <v>0</v>
      </c>
      <c r="D147" s="66">
        <v>0</v>
      </c>
      <c r="E147" s="65">
        <f t="shared" si="11"/>
        <v>0</v>
      </c>
      <c r="F147" s="65">
        <f t="shared" si="12"/>
        <v>0</v>
      </c>
      <c r="G147" s="67">
        <f t="shared" si="13"/>
        <v>1083.3271166666659</v>
      </c>
    </row>
    <row r="148" spans="1:7" x14ac:dyDescent="0.25">
      <c r="A148" s="55">
        <v>146</v>
      </c>
      <c r="B148" s="64">
        <v>0</v>
      </c>
      <c r="C148" s="65">
        <f t="shared" si="10"/>
        <v>0</v>
      </c>
      <c r="D148" s="66">
        <v>0</v>
      </c>
      <c r="E148" s="65">
        <f t="shared" si="11"/>
        <v>0</v>
      </c>
      <c r="F148" s="65">
        <f t="shared" si="12"/>
        <v>0</v>
      </c>
      <c r="G148" s="67">
        <f t="shared" si="13"/>
        <v>1083.3271166666659</v>
      </c>
    </row>
    <row r="149" spans="1:7" x14ac:dyDescent="0.25">
      <c r="A149" s="55">
        <v>147</v>
      </c>
      <c r="B149" s="64">
        <v>0</v>
      </c>
      <c r="C149" s="65">
        <f t="shared" si="10"/>
        <v>0</v>
      </c>
      <c r="D149" s="66">
        <v>0</v>
      </c>
      <c r="E149" s="65">
        <f t="shared" si="11"/>
        <v>0</v>
      </c>
      <c r="F149" s="65">
        <f t="shared" si="12"/>
        <v>0</v>
      </c>
      <c r="G149" s="67">
        <f t="shared" si="13"/>
        <v>1083.3271166666659</v>
      </c>
    </row>
    <row r="150" spans="1:7" x14ac:dyDescent="0.25">
      <c r="A150" s="55">
        <v>148</v>
      </c>
      <c r="B150" s="64">
        <v>0</v>
      </c>
      <c r="C150" s="65">
        <f t="shared" si="10"/>
        <v>0</v>
      </c>
      <c r="D150" s="66">
        <v>0</v>
      </c>
      <c r="E150" s="65">
        <f t="shared" si="11"/>
        <v>0</v>
      </c>
      <c r="F150" s="65">
        <f t="shared" si="12"/>
        <v>0</v>
      </c>
      <c r="G150" s="67">
        <f t="shared" si="13"/>
        <v>1083.3271166666659</v>
      </c>
    </row>
    <row r="151" spans="1:7" x14ac:dyDescent="0.25">
      <c r="A151" s="55">
        <v>149</v>
      </c>
      <c r="B151" s="64">
        <v>0</v>
      </c>
      <c r="C151" s="65">
        <f t="shared" si="10"/>
        <v>0</v>
      </c>
      <c r="D151" s="66">
        <v>0</v>
      </c>
      <c r="E151" s="65">
        <f t="shared" si="11"/>
        <v>0</v>
      </c>
      <c r="F151" s="65">
        <f t="shared" si="12"/>
        <v>0</v>
      </c>
      <c r="G151" s="67">
        <f t="shared" si="13"/>
        <v>1083.3271166666659</v>
      </c>
    </row>
    <row r="152" spans="1:7" x14ac:dyDescent="0.25">
      <c r="A152" s="55">
        <v>150</v>
      </c>
      <c r="B152" s="64">
        <v>0</v>
      </c>
      <c r="C152" s="65">
        <f t="shared" si="10"/>
        <v>0</v>
      </c>
      <c r="D152" s="66">
        <v>0</v>
      </c>
      <c r="E152" s="65">
        <f t="shared" si="11"/>
        <v>0</v>
      </c>
      <c r="F152" s="65">
        <f t="shared" si="12"/>
        <v>0</v>
      </c>
      <c r="G152" s="67">
        <f t="shared" si="13"/>
        <v>1083.3271166666659</v>
      </c>
    </row>
    <row r="153" spans="1:7" x14ac:dyDescent="0.25">
      <c r="A153" s="55">
        <v>151</v>
      </c>
      <c r="B153" s="64">
        <v>0</v>
      </c>
      <c r="C153" s="65">
        <f t="shared" si="10"/>
        <v>0</v>
      </c>
      <c r="D153" s="66">
        <v>0</v>
      </c>
      <c r="E153" s="65">
        <f t="shared" si="11"/>
        <v>0</v>
      </c>
      <c r="F153" s="65">
        <f t="shared" si="12"/>
        <v>0</v>
      </c>
      <c r="G153" s="67">
        <f t="shared" si="13"/>
        <v>1083.3271166666659</v>
      </c>
    </row>
    <row r="154" spans="1:7" x14ac:dyDescent="0.25">
      <c r="A154" s="55">
        <v>152</v>
      </c>
      <c r="B154" s="64">
        <v>0</v>
      </c>
      <c r="C154" s="65">
        <f t="shared" si="10"/>
        <v>0</v>
      </c>
      <c r="D154" s="66">
        <v>0</v>
      </c>
      <c r="E154" s="65">
        <f t="shared" si="11"/>
        <v>0</v>
      </c>
      <c r="F154" s="65">
        <f t="shared" si="12"/>
        <v>0</v>
      </c>
      <c r="G154" s="67">
        <f t="shared" si="13"/>
        <v>1083.3271166666659</v>
      </c>
    </row>
    <row r="155" spans="1:7" x14ac:dyDescent="0.25">
      <c r="A155" s="55">
        <v>153</v>
      </c>
      <c r="B155" s="64">
        <v>0</v>
      </c>
      <c r="C155" s="65">
        <f t="shared" si="10"/>
        <v>0</v>
      </c>
      <c r="D155" s="66">
        <v>0</v>
      </c>
      <c r="E155" s="65">
        <f t="shared" si="11"/>
        <v>0</v>
      </c>
      <c r="F155" s="65">
        <f t="shared" si="12"/>
        <v>0</v>
      </c>
      <c r="G155" s="67">
        <f t="shared" si="13"/>
        <v>1083.3271166666659</v>
      </c>
    </row>
    <row r="156" spans="1:7" x14ac:dyDescent="0.25">
      <c r="A156" s="55">
        <v>154</v>
      </c>
      <c r="B156" s="64">
        <v>0</v>
      </c>
      <c r="C156" s="65">
        <f t="shared" si="10"/>
        <v>0</v>
      </c>
      <c r="D156" s="66">
        <v>0</v>
      </c>
      <c r="E156" s="65">
        <f t="shared" si="11"/>
        <v>0</v>
      </c>
      <c r="F156" s="65">
        <f t="shared" si="12"/>
        <v>0</v>
      </c>
      <c r="G156" s="67">
        <f t="shared" si="13"/>
        <v>1083.3271166666659</v>
      </c>
    </row>
    <row r="157" spans="1:7" x14ac:dyDescent="0.25">
      <c r="A157" s="55">
        <v>155</v>
      </c>
      <c r="B157" s="64">
        <v>0</v>
      </c>
      <c r="C157" s="65">
        <f t="shared" si="10"/>
        <v>0</v>
      </c>
      <c r="D157" s="66">
        <v>0</v>
      </c>
      <c r="E157" s="65">
        <f t="shared" si="11"/>
        <v>0</v>
      </c>
      <c r="F157" s="65">
        <f t="shared" si="12"/>
        <v>0</v>
      </c>
      <c r="G157" s="67">
        <f t="shared" si="13"/>
        <v>1083.3271166666659</v>
      </c>
    </row>
    <row r="158" spans="1:7" x14ac:dyDescent="0.25">
      <c r="A158" s="55">
        <v>156</v>
      </c>
      <c r="B158" s="64">
        <v>0</v>
      </c>
      <c r="C158" s="65">
        <f t="shared" si="10"/>
        <v>0</v>
      </c>
      <c r="D158" s="66">
        <v>0</v>
      </c>
      <c r="E158" s="65">
        <f t="shared" si="11"/>
        <v>0</v>
      </c>
      <c r="F158" s="65">
        <f t="shared" si="12"/>
        <v>0</v>
      </c>
      <c r="G158" s="67">
        <f t="shared" si="13"/>
        <v>1083.3271166666659</v>
      </c>
    </row>
    <row r="159" spans="1:7" x14ac:dyDescent="0.25">
      <c r="A159" s="55">
        <v>157</v>
      </c>
      <c r="B159" s="64">
        <v>0</v>
      </c>
      <c r="C159" s="65">
        <f t="shared" si="10"/>
        <v>0</v>
      </c>
      <c r="D159" s="66">
        <v>0</v>
      </c>
      <c r="E159" s="65">
        <f t="shared" si="11"/>
        <v>0</v>
      </c>
      <c r="F159" s="65">
        <f t="shared" si="12"/>
        <v>0</v>
      </c>
      <c r="G159" s="67">
        <f t="shared" si="13"/>
        <v>1083.3271166666659</v>
      </c>
    </row>
    <row r="160" spans="1:7" x14ac:dyDescent="0.25">
      <c r="A160" s="55">
        <v>158</v>
      </c>
      <c r="B160" s="64">
        <v>0</v>
      </c>
      <c r="C160" s="65">
        <f t="shared" si="10"/>
        <v>0</v>
      </c>
      <c r="D160" s="66">
        <v>0</v>
      </c>
      <c r="E160" s="65">
        <f t="shared" si="11"/>
        <v>0</v>
      </c>
      <c r="F160" s="65">
        <f t="shared" si="12"/>
        <v>0</v>
      </c>
      <c r="G160" s="67">
        <f t="shared" si="13"/>
        <v>1083.3271166666659</v>
      </c>
    </row>
    <row r="161" spans="1:7" x14ac:dyDescent="0.25">
      <c r="A161" s="55">
        <v>159</v>
      </c>
      <c r="B161" s="64">
        <v>0</v>
      </c>
      <c r="C161" s="65">
        <f t="shared" si="10"/>
        <v>0</v>
      </c>
      <c r="D161" s="66">
        <v>0</v>
      </c>
      <c r="E161" s="65">
        <f t="shared" si="11"/>
        <v>0</v>
      </c>
      <c r="F161" s="65">
        <f t="shared" si="12"/>
        <v>0</v>
      </c>
      <c r="G161" s="67">
        <f t="shared" si="13"/>
        <v>1083.3271166666659</v>
      </c>
    </row>
    <row r="162" spans="1:7" x14ac:dyDescent="0.25">
      <c r="A162" s="55">
        <v>160</v>
      </c>
      <c r="B162" s="64">
        <v>0</v>
      </c>
      <c r="C162" s="65">
        <f t="shared" si="10"/>
        <v>0</v>
      </c>
      <c r="D162" s="66">
        <v>0</v>
      </c>
      <c r="E162" s="65">
        <f t="shared" si="11"/>
        <v>0</v>
      </c>
      <c r="F162" s="65">
        <f t="shared" si="12"/>
        <v>0</v>
      </c>
      <c r="G162" s="67">
        <f t="shared" si="13"/>
        <v>1083.3271166666659</v>
      </c>
    </row>
    <row r="163" spans="1:7" x14ac:dyDescent="0.25">
      <c r="A163" s="55">
        <v>161</v>
      </c>
      <c r="B163" s="64">
        <v>0</v>
      </c>
      <c r="C163" s="65">
        <f t="shared" si="10"/>
        <v>0</v>
      </c>
      <c r="D163" s="66">
        <v>0</v>
      </c>
      <c r="E163" s="65">
        <f t="shared" si="11"/>
        <v>0</v>
      </c>
      <c r="F163" s="65">
        <f t="shared" si="12"/>
        <v>0</v>
      </c>
      <c r="G163" s="67">
        <f t="shared" si="13"/>
        <v>1083.3271166666659</v>
      </c>
    </row>
    <row r="164" spans="1:7" x14ac:dyDescent="0.25">
      <c r="A164" s="55">
        <v>162</v>
      </c>
      <c r="B164" s="64">
        <v>0</v>
      </c>
      <c r="C164" s="65">
        <f t="shared" si="10"/>
        <v>0</v>
      </c>
      <c r="D164" s="66">
        <v>0</v>
      </c>
      <c r="E164" s="65">
        <f t="shared" si="11"/>
        <v>0</v>
      </c>
      <c r="F164" s="65">
        <f t="shared" si="12"/>
        <v>0</v>
      </c>
      <c r="G164" s="67">
        <f t="shared" si="13"/>
        <v>1083.3271166666659</v>
      </c>
    </row>
    <row r="165" spans="1:7" x14ac:dyDescent="0.25">
      <c r="A165" s="55">
        <v>163</v>
      </c>
      <c r="B165" s="64">
        <v>0</v>
      </c>
      <c r="C165" s="65">
        <f t="shared" si="10"/>
        <v>0</v>
      </c>
      <c r="D165" s="66">
        <v>0</v>
      </c>
      <c r="E165" s="65">
        <f t="shared" si="11"/>
        <v>0</v>
      </c>
      <c r="F165" s="65">
        <f t="shared" si="12"/>
        <v>0</v>
      </c>
      <c r="G165" s="67">
        <f t="shared" si="13"/>
        <v>1083.3271166666659</v>
      </c>
    </row>
    <row r="166" spans="1:7" x14ac:dyDescent="0.25">
      <c r="A166" s="55">
        <v>164</v>
      </c>
      <c r="B166" s="64">
        <v>0</v>
      </c>
      <c r="C166" s="65">
        <f t="shared" si="10"/>
        <v>0</v>
      </c>
      <c r="D166" s="66">
        <v>0</v>
      </c>
      <c r="E166" s="65">
        <f t="shared" si="11"/>
        <v>0</v>
      </c>
      <c r="F166" s="65">
        <f t="shared" si="12"/>
        <v>0</v>
      </c>
      <c r="G166" s="67">
        <f t="shared" si="13"/>
        <v>1083.3271166666659</v>
      </c>
    </row>
    <row r="167" spans="1:7" x14ac:dyDescent="0.25">
      <c r="A167" s="55">
        <v>165</v>
      </c>
      <c r="B167" s="64">
        <v>3.3</v>
      </c>
      <c r="C167" s="65">
        <f t="shared" si="10"/>
        <v>5.3106899999999992</v>
      </c>
      <c r="D167" s="66">
        <v>0</v>
      </c>
      <c r="E167" s="65">
        <f t="shared" si="11"/>
        <v>1.4751916666666665</v>
      </c>
      <c r="F167" s="65">
        <f t="shared" si="12"/>
        <v>1.4751916666666665</v>
      </c>
      <c r="G167" s="67">
        <f t="shared" si="13"/>
        <v>1084.0647124999994</v>
      </c>
    </row>
    <row r="168" spans="1:7" x14ac:dyDescent="0.25">
      <c r="A168" s="55">
        <v>166</v>
      </c>
      <c r="B168" s="64">
        <v>6.6</v>
      </c>
      <c r="C168" s="65">
        <f t="shared" si="10"/>
        <v>10.621379999999998</v>
      </c>
      <c r="D168" s="66">
        <v>0</v>
      </c>
      <c r="E168" s="65">
        <f t="shared" si="11"/>
        <v>2.9503833333333329</v>
      </c>
      <c r="F168" s="65">
        <f t="shared" si="12"/>
        <v>1.4751916666666665</v>
      </c>
      <c r="G168" s="67">
        <f t="shared" si="13"/>
        <v>1086.2774999999995</v>
      </c>
    </row>
    <row r="169" spans="1:7" x14ac:dyDescent="0.25">
      <c r="A169" s="55">
        <v>167</v>
      </c>
      <c r="B169" s="64">
        <v>9.9</v>
      </c>
      <c r="C169" s="65">
        <f t="shared" si="10"/>
        <v>15.93207</v>
      </c>
      <c r="D169" s="66">
        <v>0</v>
      </c>
      <c r="E169" s="65">
        <f t="shared" si="11"/>
        <v>4.4255749999999994</v>
      </c>
      <c r="F169" s="65">
        <f t="shared" si="12"/>
        <v>1.4751916666666665</v>
      </c>
      <c r="G169" s="67">
        <f t="shared" si="13"/>
        <v>1089.9654791666662</v>
      </c>
    </row>
    <row r="170" spans="1:7" x14ac:dyDescent="0.25">
      <c r="A170" s="55">
        <v>168</v>
      </c>
      <c r="B170" s="64">
        <v>13.2</v>
      </c>
      <c r="C170" s="65">
        <f t="shared" si="10"/>
        <v>21.242759999999997</v>
      </c>
      <c r="D170" s="66">
        <v>0</v>
      </c>
      <c r="E170" s="65">
        <f t="shared" si="11"/>
        <v>5.9007666666666658</v>
      </c>
      <c r="F170" s="65">
        <f t="shared" si="12"/>
        <v>1.4751916666666665</v>
      </c>
      <c r="G170" s="67">
        <f t="shared" si="13"/>
        <v>1095.1286499999997</v>
      </c>
    </row>
    <row r="171" spans="1:7" x14ac:dyDescent="0.25">
      <c r="A171" s="55">
        <v>169</v>
      </c>
      <c r="B171" s="64">
        <v>16.5</v>
      </c>
      <c r="C171" s="65">
        <f t="shared" si="10"/>
        <v>26.553449999999998</v>
      </c>
      <c r="D171" s="66">
        <v>0</v>
      </c>
      <c r="E171" s="65">
        <f t="shared" si="11"/>
        <v>7.3759583333333323</v>
      </c>
      <c r="F171" s="65">
        <f t="shared" si="12"/>
        <v>1.4751916666666665</v>
      </c>
      <c r="G171" s="67">
        <f t="shared" si="13"/>
        <v>1101.7670124999997</v>
      </c>
    </row>
    <row r="172" spans="1:7" x14ac:dyDescent="0.25">
      <c r="A172" s="55">
        <v>170</v>
      </c>
      <c r="B172" s="64">
        <v>19.8</v>
      </c>
      <c r="C172" s="65">
        <f t="shared" si="10"/>
        <v>31.864139999999999</v>
      </c>
      <c r="D172" s="66">
        <v>0</v>
      </c>
      <c r="E172" s="65">
        <f t="shared" si="11"/>
        <v>8.8511499999999987</v>
      </c>
      <c r="F172" s="65">
        <f t="shared" si="12"/>
        <v>1.4751916666666665</v>
      </c>
      <c r="G172" s="67">
        <f t="shared" si="13"/>
        <v>1109.8805666666665</v>
      </c>
    </row>
    <row r="173" spans="1:7" x14ac:dyDescent="0.25">
      <c r="A173" s="55">
        <v>171</v>
      </c>
      <c r="B173" s="64">
        <v>22.2</v>
      </c>
      <c r="C173" s="65">
        <f t="shared" si="10"/>
        <v>35.726459999999996</v>
      </c>
      <c r="D173" s="66">
        <v>0</v>
      </c>
      <c r="E173" s="65">
        <f t="shared" si="11"/>
        <v>9.9240166666666649</v>
      </c>
      <c r="F173" s="65">
        <f t="shared" si="12"/>
        <v>1.0728666666666662</v>
      </c>
      <c r="G173" s="67">
        <f t="shared" si="13"/>
        <v>1119.2681499999999</v>
      </c>
    </row>
    <row r="174" spans="1:7" x14ac:dyDescent="0.25">
      <c r="A174" s="55">
        <v>172</v>
      </c>
      <c r="B174" s="64">
        <v>24.3</v>
      </c>
      <c r="C174" s="65">
        <f t="shared" si="10"/>
        <v>39.105989999999998</v>
      </c>
      <c r="D174" s="66">
        <v>0</v>
      </c>
      <c r="E174" s="65">
        <f t="shared" si="11"/>
        <v>10.862774999999999</v>
      </c>
      <c r="F174" s="65">
        <f t="shared" si="12"/>
        <v>0.93875833333333425</v>
      </c>
      <c r="G174" s="67">
        <f t="shared" si="13"/>
        <v>1129.6615458333333</v>
      </c>
    </row>
    <row r="175" spans="1:7" x14ac:dyDescent="0.25">
      <c r="A175" s="55">
        <v>173</v>
      </c>
      <c r="B175" s="64">
        <v>25.8</v>
      </c>
      <c r="C175" s="65">
        <f t="shared" si="10"/>
        <v>41.519939999999998</v>
      </c>
      <c r="D175" s="66">
        <v>0</v>
      </c>
      <c r="E175" s="65">
        <f t="shared" si="11"/>
        <v>11.533316666666666</v>
      </c>
      <c r="F175" s="65">
        <f t="shared" si="12"/>
        <v>0.67054166666666681</v>
      </c>
      <c r="G175" s="67">
        <f t="shared" si="13"/>
        <v>1140.8595916666666</v>
      </c>
    </row>
    <row r="176" spans="1:7" x14ac:dyDescent="0.25">
      <c r="A176" s="55">
        <v>174</v>
      </c>
      <c r="B176" s="64">
        <v>26.4</v>
      </c>
      <c r="C176" s="65">
        <f t="shared" si="10"/>
        <v>42.485519999999994</v>
      </c>
      <c r="D176" s="66">
        <v>0</v>
      </c>
      <c r="E176" s="65">
        <f t="shared" si="11"/>
        <v>11.801533333333332</v>
      </c>
      <c r="F176" s="65">
        <f t="shared" si="12"/>
        <v>0.26821666666666566</v>
      </c>
      <c r="G176" s="67">
        <f t="shared" si="13"/>
        <v>1152.5270166666667</v>
      </c>
    </row>
    <row r="177" spans="1:7" x14ac:dyDescent="0.25">
      <c r="A177" s="55">
        <v>175</v>
      </c>
      <c r="B177" s="64">
        <v>25.7</v>
      </c>
      <c r="C177" s="65">
        <f t="shared" si="10"/>
        <v>41.359009999999998</v>
      </c>
      <c r="D177" s="66">
        <v>0</v>
      </c>
      <c r="E177" s="65">
        <f t="shared" si="11"/>
        <v>11.488613888888889</v>
      </c>
      <c r="F177" s="65">
        <f t="shared" si="12"/>
        <v>-0.31291944444444297</v>
      </c>
      <c r="G177" s="67">
        <f t="shared" si="13"/>
        <v>1164.1720902777777</v>
      </c>
    </row>
    <row r="178" spans="1:7" x14ac:dyDescent="0.25">
      <c r="A178" s="55">
        <v>176</v>
      </c>
      <c r="B178" s="64">
        <v>25.1</v>
      </c>
      <c r="C178" s="65">
        <f t="shared" si="10"/>
        <v>40.393430000000002</v>
      </c>
      <c r="D178" s="66">
        <v>0</v>
      </c>
      <c r="E178" s="65">
        <f t="shared" si="11"/>
        <v>11.220397222222223</v>
      </c>
      <c r="F178" s="65">
        <f t="shared" si="12"/>
        <v>-0.26821666666666566</v>
      </c>
      <c r="G178" s="67">
        <f t="shared" si="13"/>
        <v>1175.5265958333332</v>
      </c>
    </row>
    <row r="179" spans="1:7" x14ac:dyDescent="0.25">
      <c r="A179" s="55">
        <v>177</v>
      </c>
      <c r="B179" s="64">
        <v>24.7</v>
      </c>
      <c r="C179" s="65">
        <f t="shared" si="10"/>
        <v>39.74971</v>
      </c>
      <c r="D179" s="66">
        <v>0</v>
      </c>
      <c r="E179" s="65">
        <f t="shared" si="11"/>
        <v>11.04158611111111</v>
      </c>
      <c r="F179" s="65">
        <f t="shared" si="12"/>
        <v>-0.17881111111111281</v>
      </c>
      <c r="G179" s="67">
        <f t="shared" si="13"/>
        <v>1186.6575874999999</v>
      </c>
    </row>
    <row r="180" spans="1:7" x14ac:dyDescent="0.25">
      <c r="A180" s="55">
        <v>178</v>
      </c>
      <c r="B180" s="64">
        <v>25</v>
      </c>
      <c r="C180" s="65">
        <f t="shared" si="10"/>
        <v>40.232500000000002</v>
      </c>
      <c r="D180" s="66">
        <v>0</v>
      </c>
      <c r="E180" s="65">
        <f t="shared" si="11"/>
        <v>11.175694444444444</v>
      </c>
      <c r="F180" s="65">
        <f t="shared" si="12"/>
        <v>0.13410833333333372</v>
      </c>
      <c r="G180" s="67">
        <f t="shared" si="13"/>
        <v>1197.7662277777777</v>
      </c>
    </row>
    <row r="181" spans="1:7" x14ac:dyDescent="0.25">
      <c r="A181" s="55">
        <v>179</v>
      </c>
      <c r="B181" s="64">
        <v>25.2</v>
      </c>
      <c r="C181" s="65">
        <f t="shared" si="10"/>
        <v>40.554359999999996</v>
      </c>
      <c r="D181" s="66">
        <v>0</v>
      </c>
      <c r="E181" s="65">
        <f t="shared" si="11"/>
        <v>11.265099999999999</v>
      </c>
      <c r="F181" s="65">
        <f t="shared" si="12"/>
        <v>8.9405555555554628E-2</v>
      </c>
      <c r="G181" s="67">
        <f t="shared" si="13"/>
        <v>1208.9866249999998</v>
      </c>
    </row>
    <row r="182" spans="1:7" x14ac:dyDescent="0.25">
      <c r="A182" s="55">
        <v>180</v>
      </c>
      <c r="B182" s="64">
        <v>25.4</v>
      </c>
      <c r="C182" s="65">
        <f t="shared" si="10"/>
        <v>40.876219999999996</v>
      </c>
      <c r="D182" s="66">
        <v>0</v>
      </c>
      <c r="E182" s="65">
        <f t="shared" si="11"/>
        <v>11.354505555555555</v>
      </c>
      <c r="F182" s="65">
        <f t="shared" si="12"/>
        <v>8.9405555555556404E-2</v>
      </c>
      <c r="G182" s="67">
        <f t="shared" si="13"/>
        <v>1220.2964277777776</v>
      </c>
    </row>
    <row r="183" spans="1:7" x14ac:dyDescent="0.25">
      <c r="A183" s="55">
        <v>181</v>
      </c>
      <c r="B183" s="64">
        <v>25.8</v>
      </c>
      <c r="C183" s="65">
        <f t="shared" si="10"/>
        <v>41.519939999999998</v>
      </c>
      <c r="D183" s="66">
        <v>0</v>
      </c>
      <c r="E183" s="65">
        <f t="shared" si="11"/>
        <v>11.533316666666666</v>
      </c>
      <c r="F183" s="65">
        <f t="shared" si="12"/>
        <v>0.17881111111111103</v>
      </c>
      <c r="G183" s="67">
        <f t="shared" si="13"/>
        <v>1231.7403388888888</v>
      </c>
    </row>
    <row r="184" spans="1:7" x14ac:dyDescent="0.25">
      <c r="A184" s="55">
        <v>182</v>
      </c>
      <c r="B184" s="64">
        <v>27.2</v>
      </c>
      <c r="C184" s="65">
        <f t="shared" si="10"/>
        <v>43.772959999999998</v>
      </c>
      <c r="D184" s="66">
        <v>0</v>
      </c>
      <c r="E184" s="65">
        <f t="shared" si="11"/>
        <v>12.159155555555554</v>
      </c>
      <c r="F184" s="65">
        <f t="shared" si="12"/>
        <v>0.62583888888888772</v>
      </c>
      <c r="G184" s="67">
        <f t="shared" si="13"/>
        <v>1243.5865749999998</v>
      </c>
    </row>
    <row r="185" spans="1:7" x14ac:dyDescent="0.25">
      <c r="A185" s="55">
        <v>183</v>
      </c>
      <c r="B185" s="64">
        <v>26.5</v>
      </c>
      <c r="C185" s="65">
        <f t="shared" si="10"/>
        <v>42.646450000000002</v>
      </c>
      <c r="D185" s="66">
        <v>0</v>
      </c>
      <c r="E185" s="65">
        <f t="shared" si="11"/>
        <v>11.846236111111111</v>
      </c>
      <c r="F185" s="65">
        <f t="shared" si="12"/>
        <v>-0.31291944444444297</v>
      </c>
      <c r="G185" s="67">
        <f t="shared" si="13"/>
        <v>1255.5892708333331</v>
      </c>
    </row>
    <row r="186" spans="1:7" x14ac:dyDescent="0.25">
      <c r="A186" s="55">
        <v>184</v>
      </c>
      <c r="B186" s="64">
        <v>24</v>
      </c>
      <c r="C186" s="65">
        <f t="shared" si="10"/>
        <v>38.623199999999997</v>
      </c>
      <c r="D186" s="66">
        <v>0</v>
      </c>
      <c r="E186" s="65">
        <f t="shared" si="11"/>
        <v>10.728666666666665</v>
      </c>
      <c r="F186" s="65">
        <f t="shared" si="12"/>
        <v>-1.1175694444444453</v>
      </c>
      <c r="G186" s="67">
        <f t="shared" si="13"/>
        <v>1266.876722222222</v>
      </c>
    </row>
    <row r="187" spans="1:7" x14ac:dyDescent="0.25">
      <c r="A187" s="55">
        <v>185</v>
      </c>
      <c r="B187" s="64">
        <v>22.7</v>
      </c>
      <c r="C187" s="65">
        <f t="shared" si="10"/>
        <v>36.531109999999998</v>
      </c>
      <c r="D187" s="66">
        <v>0</v>
      </c>
      <c r="E187" s="65">
        <f t="shared" si="11"/>
        <v>10.147530555555555</v>
      </c>
      <c r="F187" s="65">
        <f t="shared" si="12"/>
        <v>-0.58113611111111041</v>
      </c>
      <c r="G187" s="67">
        <f t="shared" si="13"/>
        <v>1277.3148208333332</v>
      </c>
    </row>
    <row r="188" spans="1:7" x14ac:dyDescent="0.25">
      <c r="A188" s="55">
        <v>186</v>
      </c>
      <c r="B188" s="64">
        <v>19.399999999999999</v>
      </c>
      <c r="C188" s="65">
        <f t="shared" si="10"/>
        <v>31.220419999999997</v>
      </c>
      <c r="D188" s="66">
        <v>0</v>
      </c>
      <c r="E188" s="65">
        <f t="shared" si="11"/>
        <v>8.6723388888888877</v>
      </c>
      <c r="F188" s="65">
        <f t="shared" si="12"/>
        <v>-1.4751916666666673</v>
      </c>
      <c r="G188" s="67">
        <f t="shared" si="13"/>
        <v>1286.7247555555555</v>
      </c>
    </row>
    <row r="189" spans="1:7" x14ac:dyDescent="0.25">
      <c r="A189" s="55">
        <v>187</v>
      </c>
      <c r="B189" s="64">
        <v>17.7</v>
      </c>
      <c r="C189" s="65">
        <f t="shared" si="10"/>
        <v>28.484609999999996</v>
      </c>
      <c r="D189" s="66">
        <v>0</v>
      </c>
      <c r="E189" s="65">
        <f t="shared" si="11"/>
        <v>7.9123916666666654</v>
      </c>
      <c r="F189" s="65">
        <f t="shared" si="12"/>
        <v>-0.75994722222222233</v>
      </c>
      <c r="G189" s="67">
        <f t="shared" si="13"/>
        <v>1295.0171208333331</v>
      </c>
    </row>
    <row r="190" spans="1:7" x14ac:dyDescent="0.25">
      <c r="A190" s="55">
        <v>188</v>
      </c>
      <c r="B190" s="64">
        <v>17.2</v>
      </c>
      <c r="C190" s="65">
        <f t="shared" si="10"/>
        <v>27.679959999999998</v>
      </c>
      <c r="D190" s="66">
        <v>0</v>
      </c>
      <c r="E190" s="65">
        <f t="shared" si="11"/>
        <v>7.688877777777777</v>
      </c>
      <c r="F190" s="65">
        <f t="shared" si="12"/>
        <v>-0.22351388888888835</v>
      </c>
      <c r="G190" s="67">
        <f t="shared" si="13"/>
        <v>1302.8177555555553</v>
      </c>
    </row>
    <row r="191" spans="1:7" x14ac:dyDescent="0.25">
      <c r="A191" s="55">
        <v>189</v>
      </c>
      <c r="B191" s="64">
        <v>18.100000000000001</v>
      </c>
      <c r="C191" s="65">
        <f t="shared" si="10"/>
        <v>29.128330000000002</v>
      </c>
      <c r="D191" s="66">
        <v>0</v>
      </c>
      <c r="E191" s="65">
        <f t="shared" si="11"/>
        <v>8.0912027777777773</v>
      </c>
      <c r="F191" s="65">
        <f t="shared" si="12"/>
        <v>0.40232500000000027</v>
      </c>
      <c r="G191" s="67">
        <f t="shared" si="13"/>
        <v>1310.7077958333332</v>
      </c>
    </row>
    <row r="192" spans="1:7" x14ac:dyDescent="0.25">
      <c r="A192" s="55">
        <v>190</v>
      </c>
      <c r="B192" s="64">
        <v>18.600000000000001</v>
      </c>
      <c r="C192" s="65">
        <f t="shared" si="10"/>
        <v>29.932980000000001</v>
      </c>
      <c r="D192" s="66">
        <v>0</v>
      </c>
      <c r="E192" s="65">
        <f t="shared" si="11"/>
        <v>8.3147166666666674</v>
      </c>
      <c r="F192" s="65">
        <f t="shared" si="12"/>
        <v>0.22351388888889012</v>
      </c>
      <c r="G192" s="67">
        <f t="shared" si="13"/>
        <v>1318.9107555555554</v>
      </c>
    </row>
    <row r="193" spans="1:7" x14ac:dyDescent="0.25">
      <c r="A193" s="55">
        <v>191</v>
      </c>
      <c r="B193" s="64">
        <v>20</v>
      </c>
      <c r="C193" s="65">
        <f t="shared" si="10"/>
        <v>32.186</v>
      </c>
      <c r="D193" s="66">
        <v>0</v>
      </c>
      <c r="E193" s="65">
        <f t="shared" si="11"/>
        <v>8.9405555555555551</v>
      </c>
      <c r="F193" s="65">
        <f t="shared" si="12"/>
        <v>0.62583888888888772</v>
      </c>
      <c r="G193" s="67">
        <f t="shared" si="13"/>
        <v>1327.5383916666665</v>
      </c>
    </row>
    <row r="194" spans="1:7" x14ac:dyDescent="0.25">
      <c r="A194" s="55">
        <v>192</v>
      </c>
      <c r="B194" s="64">
        <v>22.2</v>
      </c>
      <c r="C194" s="65">
        <f t="shared" si="10"/>
        <v>35.726459999999996</v>
      </c>
      <c r="D194" s="66">
        <v>0</v>
      </c>
      <c r="E194" s="65">
        <f t="shared" si="11"/>
        <v>9.9240166666666649</v>
      </c>
      <c r="F194" s="65">
        <f t="shared" si="12"/>
        <v>0.98346111111110979</v>
      </c>
      <c r="G194" s="67">
        <f t="shared" si="13"/>
        <v>1336.9706777777776</v>
      </c>
    </row>
    <row r="195" spans="1:7" x14ac:dyDescent="0.25">
      <c r="A195" s="55">
        <v>193</v>
      </c>
      <c r="B195" s="64">
        <v>24.5</v>
      </c>
      <c r="C195" s="65">
        <f t="shared" si="10"/>
        <v>39.427849999999999</v>
      </c>
      <c r="D195" s="66">
        <v>0</v>
      </c>
      <c r="E195" s="65">
        <f t="shared" si="11"/>
        <v>10.952180555555556</v>
      </c>
      <c r="F195" s="65">
        <f t="shared" si="12"/>
        <v>1.0281638888888907</v>
      </c>
      <c r="G195" s="67">
        <f t="shared" si="13"/>
        <v>1347.4087763888888</v>
      </c>
    </row>
    <row r="196" spans="1:7" x14ac:dyDescent="0.25">
      <c r="A196" s="55">
        <v>194</v>
      </c>
      <c r="B196" s="64">
        <v>27.3</v>
      </c>
      <c r="C196" s="65">
        <f t="shared" ref="C196:C259" si="14">B196*1.6093</f>
        <v>43.933889999999998</v>
      </c>
      <c r="D196" s="66">
        <v>0</v>
      </c>
      <c r="E196" s="65">
        <f t="shared" ref="E196:E259" si="15">C196/3.6</f>
        <v>12.203858333333333</v>
      </c>
      <c r="F196" s="65">
        <f t="shared" si="12"/>
        <v>1.2516777777777772</v>
      </c>
      <c r="G196" s="67">
        <f t="shared" si="13"/>
        <v>1358.9867958333332</v>
      </c>
    </row>
    <row r="197" spans="1:7" x14ac:dyDescent="0.25">
      <c r="A197" s="55">
        <v>195</v>
      </c>
      <c r="B197" s="64">
        <v>30.5</v>
      </c>
      <c r="C197" s="65">
        <f t="shared" si="14"/>
        <v>49.083649999999999</v>
      </c>
      <c r="D197" s="66">
        <v>0</v>
      </c>
      <c r="E197" s="65">
        <f t="shared" si="15"/>
        <v>13.634347222222221</v>
      </c>
      <c r="F197" s="65">
        <f t="shared" si="12"/>
        <v>1.4304888888888883</v>
      </c>
      <c r="G197" s="67">
        <f t="shared" si="13"/>
        <v>1371.9058986111111</v>
      </c>
    </row>
    <row r="198" spans="1:7" x14ac:dyDescent="0.25">
      <c r="A198" s="55">
        <v>196</v>
      </c>
      <c r="B198" s="64">
        <v>33.5</v>
      </c>
      <c r="C198" s="65">
        <f t="shared" si="14"/>
        <v>53.911549999999998</v>
      </c>
      <c r="D198" s="66">
        <v>0</v>
      </c>
      <c r="E198" s="65">
        <f t="shared" si="15"/>
        <v>14.975430555555555</v>
      </c>
      <c r="F198" s="65">
        <f t="shared" si="12"/>
        <v>1.3410833333333336</v>
      </c>
      <c r="G198" s="67">
        <f t="shared" si="13"/>
        <v>1386.2107874999999</v>
      </c>
    </row>
    <row r="199" spans="1:7" x14ac:dyDescent="0.25">
      <c r="A199" s="55">
        <v>197</v>
      </c>
      <c r="B199" s="64">
        <v>36.200000000000003</v>
      </c>
      <c r="C199" s="65">
        <f t="shared" si="14"/>
        <v>58.256660000000004</v>
      </c>
      <c r="D199" s="66">
        <v>0</v>
      </c>
      <c r="E199" s="65">
        <f t="shared" si="15"/>
        <v>16.182405555555555</v>
      </c>
      <c r="F199" s="65">
        <f t="shared" si="12"/>
        <v>1.2069749999999999</v>
      </c>
      <c r="G199" s="67">
        <f t="shared" si="13"/>
        <v>1401.7897055555554</v>
      </c>
    </row>
    <row r="200" spans="1:7" x14ac:dyDescent="0.25">
      <c r="A200" s="55">
        <v>198</v>
      </c>
      <c r="B200" s="64">
        <v>37.299999999999997</v>
      </c>
      <c r="C200" s="65">
        <f t="shared" si="14"/>
        <v>60.026889999999995</v>
      </c>
      <c r="D200" s="66">
        <v>0</v>
      </c>
      <c r="E200" s="65">
        <f t="shared" si="15"/>
        <v>16.67413611111111</v>
      </c>
      <c r="F200" s="65">
        <f t="shared" si="12"/>
        <v>0.49173055555555578</v>
      </c>
      <c r="G200" s="67">
        <f t="shared" si="13"/>
        <v>1418.2179763888887</v>
      </c>
    </row>
    <row r="201" spans="1:7" x14ac:dyDescent="0.25">
      <c r="A201" s="55">
        <v>199</v>
      </c>
      <c r="B201" s="64">
        <v>39.299999999999997</v>
      </c>
      <c r="C201" s="65">
        <f t="shared" si="14"/>
        <v>63.245489999999997</v>
      </c>
      <c r="D201" s="66">
        <v>0</v>
      </c>
      <c r="E201" s="65">
        <f t="shared" si="15"/>
        <v>17.568191666666664</v>
      </c>
      <c r="F201" s="65">
        <f t="shared" si="12"/>
        <v>0.89405555555555338</v>
      </c>
      <c r="G201" s="67">
        <f t="shared" si="13"/>
        <v>1435.3391402777777</v>
      </c>
    </row>
    <row r="202" spans="1:7" x14ac:dyDescent="0.25">
      <c r="A202" s="55">
        <v>200</v>
      </c>
      <c r="B202" s="64">
        <v>40.5</v>
      </c>
      <c r="C202" s="65">
        <f t="shared" si="14"/>
        <v>65.176649999999995</v>
      </c>
      <c r="D202" s="66">
        <v>0</v>
      </c>
      <c r="E202" s="65">
        <f t="shared" si="15"/>
        <v>18.104624999999999</v>
      </c>
      <c r="F202" s="65">
        <f t="shared" si="12"/>
        <v>0.53643333333333487</v>
      </c>
      <c r="G202" s="67">
        <f t="shared" si="13"/>
        <v>1453.175548611111</v>
      </c>
    </row>
    <row r="203" spans="1:7" x14ac:dyDescent="0.25">
      <c r="A203" s="55">
        <v>201</v>
      </c>
      <c r="B203" s="64">
        <v>42.1</v>
      </c>
      <c r="C203" s="65">
        <f t="shared" si="14"/>
        <v>67.751530000000002</v>
      </c>
      <c r="D203" s="66">
        <v>0</v>
      </c>
      <c r="E203" s="65">
        <f t="shared" si="15"/>
        <v>18.819869444444446</v>
      </c>
      <c r="F203" s="65">
        <f t="shared" si="12"/>
        <v>0.71524444444444768</v>
      </c>
      <c r="G203" s="67">
        <f t="shared" si="13"/>
        <v>1471.6377958333333</v>
      </c>
    </row>
    <row r="204" spans="1:7" x14ac:dyDescent="0.25">
      <c r="A204" s="55">
        <v>202</v>
      </c>
      <c r="B204" s="64">
        <v>43.5</v>
      </c>
      <c r="C204" s="65">
        <f t="shared" si="14"/>
        <v>70.004549999999995</v>
      </c>
      <c r="D204" s="66">
        <v>0</v>
      </c>
      <c r="E204" s="65">
        <f t="shared" si="15"/>
        <v>19.445708333333332</v>
      </c>
      <c r="F204" s="65">
        <f t="shared" si="12"/>
        <v>0.62583888888888595</v>
      </c>
      <c r="G204" s="67">
        <f t="shared" si="13"/>
        <v>1490.7705847222221</v>
      </c>
    </row>
    <row r="205" spans="1:7" x14ac:dyDescent="0.25">
      <c r="A205" s="55">
        <v>203</v>
      </c>
      <c r="B205" s="64">
        <v>45.1</v>
      </c>
      <c r="C205" s="65">
        <f t="shared" si="14"/>
        <v>72.579430000000002</v>
      </c>
      <c r="D205" s="66">
        <v>0</v>
      </c>
      <c r="E205" s="65">
        <f t="shared" si="15"/>
        <v>20.160952777777776</v>
      </c>
      <c r="F205" s="65">
        <f t="shared" ref="F205:F268" si="16">E205-E204</f>
        <v>0.71524444444444413</v>
      </c>
      <c r="G205" s="67">
        <f t="shared" ref="G205:G268" si="17">E204+(F205/2)+G204</f>
        <v>1510.5739152777776</v>
      </c>
    </row>
    <row r="206" spans="1:7" x14ac:dyDescent="0.25">
      <c r="A206" s="55">
        <v>204</v>
      </c>
      <c r="B206" s="64">
        <v>46</v>
      </c>
      <c r="C206" s="65">
        <f t="shared" si="14"/>
        <v>74.027799999999999</v>
      </c>
      <c r="D206" s="66">
        <v>0</v>
      </c>
      <c r="E206" s="65">
        <f t="shared" si="15"/>
        <v>20.563277777777778</v>
      </c>
      <c r="F206" s="65">
        <f t="shared" si="16"/>
        <v>0.40232500000000115</v>
      </c>
      <c r="G206" s="67">
        <f t="shared" si="17"/>
        <v>1530.9360305555554</v>
      </c>
    </row>
    <row r="207" spans="1:7" x14ac:dyDescent="0.25">
      <c r="A207" s="55">
        <v>205</v>
      </c>
      <c r="B207" s="64">
        <v>46.8</v>
      </c>
      <c r="C207" s="65">
        <f t="shared" si="14"/>
        <v>75.315239999999989</v>
      </c>
      <c r="D207" s="66">
        <v>0</v>
      </c>
      <c r="E207" s="65">
        <f t="shared" si="15"/>
        <v>20.920899999999996</v>
      </c>
      <c r="F207" s="65">
        <f t="shared" si="16"/>
        <v>0.35762222222221851</v>
      </c>
      <c r="G207" s="67">
        <f t="shared" si="17"/>
        <v>1551.6781194444443</v>
      </c>
    </row>
    <row r="208" spans="1:7" x14ac:dyDescent="0.25">
      <c r="A208" s="55">
        <v>206</v>
      </c>
      <c r="B208" s="64">
        <v>47.5</v>
      </c>
      <c r="C208" s="65">
        <f t="shared" si="14"/>
        <v>76.441749999999999</v>
      </c>
      <c r="D208" s="66">
        <v>0</v>
      </c>
      <c r="E208" s="65">
        <f t="shared" si="15"/>
        <v>21.233819444444443</v>
      </c>
      <c r="F208" s="65">
        <f t="shared" si="16"/>
        <v>0.31291944444444653</v>
      </c>
      <c r="G208" s="67">
        <f t="shared" si="17"/>
        <v>1572.7554791666664</v>
      </c>
    </row>
    <row r="209" spans="1:7" x14ac:dyDescent="0.25">
      <c r="A209" s="55">
        <v>207</v>
      </c>
      <c r="B209" s="64">
        <v>47.5</v>
      </c>
      <c r="C209" s="65">
        <f t="shared" si="14"/>
        <v>76.441749999999999</v>
      </c>
      <c r="D209" s="66">
        <v>0</v>
      </c>
      <c r="E209" s="65">
        <f t="shared" si="15"/>
        <v>21.233819444444443</v>
      </c>
      <c r="F209" s="65">
        <f t="shared" si="16"/>
        <v>0</v>
      </c>
      <c r="G209" s="67">
        <f t="shared" si="17"/>
        <v>1593.9892986111108</v>
      </c>
    </row>
    <row r="210" spans="1:7" x14ac:dyDescent="0.25">
      <c r="A210" s="55">
        <v>208</v>
      </c>
      <c r="B210" s="64">
        <v>47.3</v>
      </c>
      <c r="C210" s="65">
        <f t="shared" si="14"/>
        <v>76.119889999999998</v>
      </c>
      <c r="D210" s="66">
        <v>0</v>
      </c>
      <c r="E210" s="65">
        <f t="shared" si="15"/>
        <v>21.144413888888888</v>
      </c>
      <c r="F210" s="65">
        <f t="shared" si="16"/>
        <v>-8.9405555555554628E-2</v>
      </c>
      <c r="G210" s="67">
        <f t="shared" si="17"/>
        <v>1615.1784152777775</v>
      </c>
    </row>
    <row r="211" spans="1:7" x14ac:dyDescent="0.25">
      <c r="A211" s="55">
        <v>209</v>
      </c>
      <c r="B211" s="64">
        <v>47.2</v>
      </c>
      <c r="C211" s="65">
        <f t="shared" si="14"/>
        <v>75.958960000000005</v>
      </c>
      <c r="D211" s="66">
        <v>0</v>
      </c>
      <c r="E211" s="65">
        <f t="shared" si="15"/>
        <v>21.099711111111112</v>
      </c>
      <c r="F211" s="65">
        <f t="shared" si="16"/>
        <v>-4.4702777777775538E-2</v>
      </c>
      <c r="G211" s="67">
        <f t="shared" si="17"/>
        <v>1636.3004777777776</v>
      </c>
    </row>
    <row r="212" spans="1:7" x14ac:dyDescent="0.25">
      <c r="A212" s="55">
        <v>210</v>
      </c>
      <c r="B212" s="64">
        <v>47</v>
      </c>
      <c r="C212" s="65">
        <f t="shared" si="14"/>
        <v>75.637100000000004</v>
      </c>
      <c r="D212" s="66">
        <v>0</v>
      </c>
      <c r="E212" s="65">
        <f t="shared" si="15"/>
        <v>21.010305555555558</v>
      </c>
      <c r="F212" s="65">
        <f t="shared" si="16"/>
        <v>-8.9405555555554628E-2</v>
      </c>
      <c r="G212" s="67">
        <f t="shared" si="17"/>
        <v>1657.3554861111108</v>
      </c>
    </row>
    <row r="213" spans="1:7" x14ac:dyDescent="0.25">
      <c r="A213" s="55">
        <v>211</v>
      </c>
      <c r="B213" s="64">
        <v>47</v>
      </c>
      <c r="C213" s="65">
        <f t="shared" si="14"/>
        <v>75.637100000000004</v>
      </c>
      <c r="D213" s="66">
        <v>0</v>
      </c>
      <c r="E213" s="65">
        <f t="shared" si="15"/>
        <v>21.010305555555558</v>
      </c>
      <c r="F213" s="65">
        <f t="shared" si="16"/>
        <v>0</v>
      </c>
      <c r="G213" s="67">
        <f t="shared" si="17"/>
        <v>1678.3657916666664</v>
      </c>
    </row>
    <row r="214" spans="1:7" x14ac:dyDescent="0.25">
      <c r="A214" s="55">
        <v>212</v>
      </c>
      <c r="B214" s="64">
        <v>47</v>
      </c>
      <c r="C214" s="65">
        <f t="shared" si="14"/>
        <v>75.637100000000004</v>
      </c>
      <c r="D214" s="66">
        <v>0</v>
      </c>
      <c r="E214" s="65">
        <f t="shared" si="15"/>
        <v>21.010305555555558</v>
      </c>
      <c r="F214" s="65">
        <f t="shared" si="16"/>
        <v>0</v>
      </c>
      <c r="G214" s="67">
        <f t="shared" si="17"/>
        <v>1699.3760972222219</v>
      </c>
    </row>
    <row r="215" spans="1:7" x14ac:dyDescent="0.25">
      <c r="A215" s="55">
        <v>213</v>
      </c>
      <c r="B215" s="64">
        <v>47</v>
      </c>
      <c r="C215" s="65">
        <f t="shared" si="14"/>
        <v>75.637100000000004</v>
      </c>
      <c r="D215" s="66">
        <v>0</v>
      </c>
      <c r="E215" s="65">
        <f t="shared" si="15"/>
        <v>21.010305555555558</v>
      </c>
      <c r="F215" s="65">
        <f t="shared" si="16"/>
        <v>0</v>
      </c>
      <c r="G215" s="67">
        <f t="shared" si="17"/>
        <v>1720.3864027777774</v>
      </c>
    </row>
    <row r="216" spans="1:7" x14ac:dyDescent="0.25">
      <c r="A216" s="55">
        <v>214</v>
      </c>
      <c r="B216" s="64">
        <v>47</v>
      </c>
      <c r="C216" s="65">
        <f t="shared" si="14"/>
        <v>75.637100000000004</v>
      </c>
      <c r="D216" s="66">
        <v>0</v>
      </c>
      <c r="E216" s="65">
        <f t="shared" si="15"/>
        <v>21.010305555555558</v>
      </c>
      <c r="F216" s="65">
        <f t="shared" si="16"/>
        <v>0</v>
      </c>
      <c r="G216" s="67">
        <f t="shared" si="17"/>
        <v>1741.396708333333</v>
      </c>
    </row>
    <row r="217" spans="1:7" x14ac:dyDescent="0.25">
      <c r="A217" s="55">
        <v>215</v>
      </c>
      <c r="B217" s="64">
        <v>47.2</v>
      </c>
      <c r="C217" s="65">
        <f t="shared" si="14"/>
        <v>75.958960000000005</v>
      </c>
      <c r="D217" s="66">
        <v>0</v>
      </c>
      <c r="E217" s="65">
        <f t="shared" si="15"/>
        <v>21.099711111111112</v>
      </c>
      <c r="F217" s="65">
        <f t="shared" si="16"/>
        <v>8.9405555555554628E-2</v>
      </c>
      <c r="G217" s="67">
        <f t="shared" si="17"/>
        <v>1762.4517166666662</v>
      </c>
    </row>
    <row r="218" spans="1:7" x14ac:dyDescent="0.25">
      <c r="A218" s="55">
        <v>216</v>
      </c>
      <c r="B218" s="64">
        <v>47.4</v>
      </c>
      <c r="C218" s="65">
        <f t="shared" si="14"/>
        <v>76.280819999999991</v>
      </c>
      <c r="D218" s="66">
        <v>0</v>
      </c>
      <c r="E218" s="65">
        <f t="shared" si="15"/>
        <v>21.189116666666663</v>
      </c>
      <c r="F218" s="65">
        <f t="shared" si="16"/>
        <v>8.9405555555551075E-2</v>
      </c>
      <c r="G218" s="67">
        <f t="shared" si="17"/>
        <v>1783.5961305555552</v>
      </c>
    </row>
    <row r="219" spans="1:7" x14ac:dyDescent="0.25">
      <c r="A219" s="55">
        <v>217</v>
      </c>
      <c r="B219" s="64">
        <v>47.9</v>
      </c>
      <c r="C219" s="65">
        <f t="shared" si="14"/>
        <v>77.085470000000001</v>
      </c>
      <c r="D219" s="66">
        <v>0</v>
      </c>
      <c r="E219" s="65">
        <f t="shared" si="15"/>
        <v>21.412630555555555</v>
      </c>
      <c r="F219" s="65">
        <f t="shared" si="16"/>
        <v>0.2235138888888919</v>
      </c>
      <c r="G219" s="67">
        <f t="shared" si="17"/>
        <v>1804.8970041666662</v>
      </c>
    </row>
    <row r="220" spans="1:7" x14ac:dyDescent="0.25">
      <c r="A220" s="55">
        <v>218</v>
      </c>
      <c r="B220" s="64">
        <v>48.5</v>
      </c>
      <c r="C220" s="65">
        <f t="shared" si="14"/>
        <v>78.051050000000004</v>
      </c>
      <c r="D220" s="66">
        <v>0</v>
      </c>
      <c r="E220" s="65">
        <f t="shared" si="15"/>
        <v>21.680847222222223</v>
      </c>
      <c r="F220" s="65">
        <f t="shared" si="16"/>
        <v>0.26821666666666744</v>
      </c>
      <c r="G220" s="67">
        <f t="shared" si="17"/>
        <v>1826.4437430555552</v>
      </c>
    </row>
    <row r="221" spans="1:7" x14ac:dyDescent="0.25">
      <c r="A221" s="55">
        <v>219</v>
      </c>
      <c r="B221" s="64">
        <v>49.1</v>
      </c>
      <c r="C221" s="65">
        <f t="shared" si="14"/>
        <v>79.016630000000006</v>
      </c>
      <c r="D221" s="66">
        <v>0</v>
      </c>
      <c r="E221" s="65">
        <f t="shared" si="15"/>
        <v>21.94906388888889</v>
      </c>
      <c r="F221" s="65">
        <f t="shared" si="16"/>
        <v>0.26821666666666744</v>
      </c>
      <c r="G221" s="67">
        <f t="shared" si="17"/>
        <v>1848.2586986111107</v>
      </c>
    </row>
    <row r="222" spans="1:7" x14ac:dyDescent="0.25">
      <c r="A222" s="55">
        <v>220</v>
      </c>
      <c r="B222" s="64">
        <v>49.5</v>
      </c>
      <c r="C222" s="65">
        <f t="shared" si="14"/>
        <v>79.660349999999994</v>
      </c>
      <c r="D222" s="66">
        <v>0</v>
      </c>
      <c r="E222" s="65">
        <f t="shared" si="15"/>
        <v>22.127875</v>
      </c>
      <c r="F222" s="65">
        <f t="shared" si="16"/>
        <v>0.17881111111110926</v>
      </c>
      <c r="G222" s="67">
        <f t="shared" si="17"/>
        <v>1870.2971680555552</v>
      </c>
    </row>
    <row r="223" spans="1:7" x14ac:dyDescent="0.25">
      <c r="A223" s="55">
        <v>221</v>
      </c>
      <c r="B223" s="64">
        <v>50</v>
      </c>
      <c r="C223" s="65">
        <f t="shared" si="14"/>
        <v>80.465000000000003</v>
      </c>
      <c r="D223" s="66">
        <v>0</v>
      </c>
      <c r="E223" s="65">
        <f t="shared" si="15"/>
        <v>22.351388888888888</v>
      </c>
      <c r="F223" s="65">
        <f t="shared" si="16"/>
        <v>0.22351388888888835</v>
      </c>
      <c r="G223" s="67">
        <f t="shared" si="17"/>
        <v>1892.5367999999996</v>
      </c>
    </row>
    <row r="224" spans="1:7" x14ac:dyDescent="0.25">
      <c r="A224" s="55">
        <v>222</v>
      </c>
      <c r="B224" s="64">
        <v>50.6</v>
      </c>
      <c r="C224" s="65">
        <f t="shared" si="14"/>
        <v>81.430580000000006</v>
      </c>
      <c r="D224" s="66">
        <v>0</v>
      </c>
      <c r="E224" s="65">
        <f t="shared" si="15"/>
        <v>22.619605555555555</v>
      </c>
      <c r="F224" s="65">
        <f t="shared" si="16"/>
        <v>0.26821666666666744</v>
      </c>
      <c r="G224" s="67">
        <f t="shared" si="17"/>
        <v>1915.0222972222218</v>
      </c>
    </row>
    <row r="225" spans="1:7" x14ac:dyDescent="0.25">
      <c r="A225" s="55">
        <v>223</v>
      </c>
      <c r="B225" s="64">
        <v>51</v>
      </c>
      <c r="C225" s="65">
        <f t="shared" si="14"/>
        <v>82.074299999999994</v>
      </c>
      <c r="D225" s="66">
        <v>0</v>
      </c>
      <c r="E225" s="65">
        <f t="shared" si="15"/>
        <v>22.798416666666665</v>
      </c>
      <c r="F225" s="65">
        <f t="shared" si="16"/>
        <v>0.17881111111110926</v>
      </c>
      <c r="G225" s="67">
        <f t="shared" si="17"/>
        <v>1937.7313083333329</v>
      </c>
    </row>
    <row r="226" spans="1:7" x14ac:dyDescent="0.25">
      <c r="A226" s="55">
        <v>224</v>
      </c>
      <c r="B226" s="64">
        <v>51.5</v>
      </c>
      <c r="C226" s="65">
        <f t="shared" si="14"/>
        <v>82.878950000000003</v>
      </c>
      <c r="D226" s="66">
        <v>0</v>
      </c>
      <c r="E226" s="65">
        <f t="shared" si="15"/>
        <v>23.021930555555556</v>
      </c>
      <c r="F226" s="65">
        <f t="shared" si="16"/>
        <v>0.2235138888888919</v>
      </c>
      <c r="G226" s="67">
        <f t="shared" si="17"/>
        <v>1960.641481944444</v>
      </c>
    </row>
    <row r="227" spans="1:7" x14ac:dyDescent="0.25">
      <c r="A227" s="55">
        <v>225</v>
      </c>
      <c r="B227" s="64">
        <v>52.2</v>
      </c>
      <c r="C227" s="65">
        <f t="shared" si="14"/>
        <v>84.005459999999999</v>
      </c>
      <c r="D227" s="66">
        <v>0</v>
      </c>
      <c r="E227" s="65">
        <f t="shared" si="15"/>
        <v>23.334849999999999</v>
      </c>
      <c r="F227" s="65">
        <f t="shared" si="16"/>
        <v>0.31291944444444297</v>
      </c>
      <c r="G227" s="67">
        <f t="shared" si="17"/>
        <v>1983.8198722222216</v>
      </c>
    </row>
    <row r="228" spans="1:7" x14ac:dyDescent="0.25">
      <c r="A228" s="55">
        <v>226</v>
      </c>
      <c r="B228" s="64">
        <v>53.2</v>
      </c>
      <c r="C228" s="65">
        <f t="shared" si="14"/>
        <v>85.614760000000004</v>
      </c>
      <c r="D228" s="66">
        <v>0</v>
      </c>
      <c r="E228" s="65">
        <f t="shared" si="15"/>
        <v>23.78187777777778</v>
      </c>
      <c r="F228" s="65">
        <f t="shared" si="16"/>
        <v>0.44702777777778024</v>
      </c>
      <c r="G228" s="67">
        <f t="shared" si="17"/>
        <v>2007.3782361111105</v>
      </c>
    </row>
    <row r="229" spans="1:7" x14ac:dyDescent="0.25">
      <c r="A229" s="55">
        <v>227</v>
      </c>
      <c r="B229" s="64">
        <v>54.1</v>
      </c>
      <c r="C229" s="65">
        <f t="shared" si="14"/>
        <v>87.063130000000001</v>
      </c>
      <c r="D229" s="66">
        <v>0</v>
      </c>
      <c r="E229" s="65">
        <f t="shared" si="15"/>
        <v>24.184202777777777</v>
      </c>
      <c r="F229" s="65">
        <f t="shared" si="16"/>
        <v>0.4023249999999976</v>
      </c>
      <c r="G229" s="67">
        <f t="shared" si="17"/>
        <v>2031.3612763888882</v>
      </c>
    </row>
    <row r="230" spans="1:7" x14ac:dyDescent="0.25">
      <c r="A230" s="55">
        <v>228</v>
      </c>
      <c r="B230" s="64">
        <v>54.6</v>
      </c>
      <c r="C230" s="65">
        <f t="shared" si="14"/>
        <v>87.867779999999996</v>
      </c>
      <c r="D230" s="66">
        <v>0</v>
      </c>
      <c r="E230" s="65">
        <f t="shared" si="15"/>
        <v>24.407716666666666</v>
      </c>
      <c r="F230" s="65">
        <f t="shared" si="16"/>
        <v>0.22351388888888835</v>
      </c>
      <c r="G230" s="67">
        <f t="shared" si="17"/>
        <v>2055.6572361111103</v>
      </c>
    </row>
    <row r="231" spans="1:7" x14ac:dyDescent="0.25">
      <c r="A231" s="55">
        <v>229</v>
      </c>
      <c r="B231" s="64">
        <v>54.9</v>
      </c>
      <c r="C231" s="65">
        <f t="shared" si="14"/>
        <v>88.350569999999991</v>
      </c>
      <c r="D231" s="66">
        <v>0</v>
      </c>
      <c r="E231" s="65">
        <f t="shared" si="15"/>
        <v>24.541824999999996</v>
      </c>
      <c r="F231" s="65">
        <f t="shared" si="16"/>
        <v>0.13410833333333017</v>
      </c>
      <c r="G231" s="67">
        <f t="shared" si="17"/>
        <v>2080.1320069444437</v>
      </c>
    </row>
    <row r="232" spans="1:7" x14ac:dyDescent="0.25">
      <c r="A232" s="55">
        <v>230</v>
      </c>
      <c r="B232" s="64">
        <v>55</v>
      </c>
      <c r="C232" s="65">
        <f t="shared" si="14"/>
        <v>88.511499999999998</v>
      </c>
      <c r="D232" s="66">
        <v>0</v>
      </c>
      <c r="E232" s="65">
        <f t="shared" si="15"/>
        <v>24.586527777777775</v>
      </c>
      <c r="F232" s="65">
        <f t="shared" si="16"/>
        <v>4.470277777777909E-2</v>
      </c>
      <c r="G232" s="67">
        <f t="shared" si="17"/>
        <v>2104.6961833333326</v>
      </c>
    </row>
    <row r="233" spans="1:7" x14ac:dyDescent="0.25">
      <c r="A233" s="55">
        <v>231</v>
      </c>
      <c r="B233" s="64">
        <v>54.9</v>
      </c>
      <c r="C233" s="65">
        <f t="shared" si="14"/>
        <v>88.350569999999991</v>
      </c>
      <c r="D233" s="66">
        <v>0</v>
      </c>
      <c r="E233" s="65">
        <f t="shared" si="15"/>
        <v>24.541824999999996</v>
      </c>
      <c r="F233" s="65">
        <f t="shared" si="16"/>
        <v>-4.470277777777909E-2</v>
      </c>
      <c r="G233" s="67">
        <f t="shared" si="17"/>
        <v>2129.2603597222214</v>
      </c>
    </row>
    <row r="234" spans="1:7" x14ac:dyDescent="0.25">
      <c r="A234" s="55">
        <v>232</v>
      </c>
      <c r="B234" s="64">
        <v>54.6</v>
      </c>
      <c r="C234" s="65">
        <f t="shared" si="14"/>
        <v>87.867779999999996</v>
      </c>
      <c r="D234" s="66">
        <v>0</v>
      </c>
      <c r="E234" s="65">
        <f t="shared" si="15"/>
        <v>24.407716666666666</v>
      </c>
      <c r="F234" s="65">
        <f t="shared" si="16"/>
        <v>-0.13410833333333017</v>
      </c>
      <c r="G234" s="67">
        <f t="shared" si="17"/>
        <v>2153.7351305555549</v>
      </c>
    </row>
    <row r="235" spans="1:7" x14ac:dyDescent="0.25">
      <c r="A235" s="55">
        <v>233</v>
      </c>
      <c r="B235" s="64">
        <v>54.6</v>
      </c>
      <c r="C235" s="65">
        <f t="shared" si="14"/>
        <v>87.867779999999996</v>
      </c>
      <c r="D235" s="66">
        <v>0</v>
      </c>
      <c r="E235" s="65">
        <f t="shared" si="15"/>
        <v>24.407716666666666</v>
      </c>
      <c r="F235" s="65">
        <f t="shared" si="16"/>
        <v>0</v>
      </c>
      <c r="G235" s="67">
        <f t="shared" si="17"/>
        <v>2178.1428472222215</v>
      </c>
    </row>
    <row r="236" spans="1:7" x14ac:dyDescent="0.25">
      <c r="A236" s="55">
        <v>234</v>
      </c>
      <c r="B236" s="64">
        <v>54.8</v>
      </c>
      <c r="C236" s="65">
        <f t="shared" si="14"/>
        <v>88.189639999999997</v>
      </c>
      <c r="D236" s="66">
        <v>0</v>
      </c>
      <c r="E236" s="65">
        <f t="shared" si="15"/>
        <v>24.49712222222222</v>
      </c>
      <c r="F236" s="65">
        <f t="shared" si="16"/>
        <v>8.9405555555554628E-2</v>
      </c>
      <c r="G236" s="67">
        <f t="shared" si="17"/>
        <v>2202.5952666666658</v>
      </c>
    </row>
    <row r="237" spans="1:7" x14ac:dyDescent="0.25">
      <c r="A237" s="55">
        <v>235</v>
      </c>
      <c r="B237" s="64">
        <v>55.1</v>
      </c>
      <c r="C237" s="65">
        <f t="shared" si="14"/>
        <v>88.672430000000006</v>
      </c>
      <c r="D237" s="66">
        <v>0</v>
      </c>
      <c r="E237" s="65">
        <f t="shared" si="15"/>
        <v>24.631230555555558</v>
      </c>
      <c r="F237" s="65">
        <f t="shared" si="16"/>
        <v>0.13410833333333727</v>
      </c>
      <c r="G237" s="67">
        <f t="shared" si="17"/>
        <v>2227.1594430555547</v>
      </c>
    </row>
    <row r="238" spans="1:7" x14ac:dyDescent="0.25">
      <c r="A238" s="55">
        <v>236</v>
      </c>
      <c r="B238" s="64">
        <v>55.5</v>
      </c>
      <c r="C238" s="65">
        <f t="shared" si="14"/>
        <v>89.316149999999993</v>
      </c>
      <c r="D238" s="66">
        <v>0</v>
      </c>
      <c r="E238" s="65">
        <f t="shared" si="15"/>
        <v>24.810041666666663</v>
      </c>
      <c r="F238" s="65">
        <f t="shared" si="16"/>
        <v>0.1788111111111057</v>
      </c>
      <c r="G238" s="67">
        <f t="shared" si="17"/>
        <v>2251.8800791666658</v>
      </c>
    </row>
    <row r="239" spans="1:7" x14ac:dyDescent="0.25">
      <c r="A239" s="55">
        <v>237</v>
      </c>
      <c r="B239" s="64">
        <v>55.7</v>
      </c>
      <c r="C239" s="65">
        <f t="shared" si="14"/>
        <v>89.638010000000008</v>
      </c>
      <c r="D239" s="66">
        <v>0</v>
      </c>
      <c r="E239" s="65">
        <f t="shared" si="15"/>
        <v>24.899447222222225</v>
      </c>
      <c r="F239" s="65">
        <f t="shared" si="16"/>
        <v>8.9405555555561733E-2</v>
      </c>
      <c r="G239" s="67">
        <f t="shared" si="17"/>
        <v>2276.7348236111102</v>
      </c>
    </row>
    <row r="240" spans="1:7" x14ac:dyDescent="0.25">
      <c r="A240" s="55">
        <v>238</v>
      </c>
      <c r="B240" s="64">
        <v>56.1</v>
      </c>
      <c r="C240" s="65">
        <f t="shared" si="14"/>
        <v>90.281729999999996</v>
      </c>
      <c r="D240" s="66">
        <v>0</v>
      </c>
      <c r="E240" s="65">
        <f t="shared" si="15"/>
        <v>25.078258333333331</v>
      </c>
      <c r="F240" s="65">
        <f t="shared" si="16"/>
        <v>0.1788111111111057</v>
      </c>
      <c r="G240" s="67">
        <f t="shared" si="17"/>
        <v>2301.7236763888882</v>
      </c>
    </row>
    <row r="241" spans="1:7" x14ac:dyDescent="0.25">
      <c r="A241" s="55">
        <v>239</v>
      </c>
      <c r="B241" s="64">
        <v>56.3</v>
      </c>
      <c r="C241" s="65">
        <f t="shared" si="14"/>
        <v>90.603589999999997</v>
      </c>
      <c r="D241" s="66">
        <v>0</v>
      </c>
      <c r="E241" s="65">
        <f t="shared" si="15"/>
        <v>25.167663888888889</v>
      </c>
      <c r="F241" s="65">
        <f t="shared" si="16"/>
        <v>8.940555555555818E-2</v>
      </c>
      <c r="G241" s="67">
        <f t="shared" si="17"/>
        <v>2326.8466374999994</v>
      </c>
    </row>
    <row r="242" spans="1:7" x14ac:dyDescent="0.25">
      <c r="A242" s="55">
        <v>240</v>
      </c>
      <c r="B242" s="64">
        <v>56.6</v>
      </c>
      <c r="C242" s="65">
        <f t="shared" si="14"/>
        <v>91.086380000000005</v>
      </c>
      <c r="D242" s="66">
        <v>0</v>
      </c>
      <c r="E242" s="65">
        <f t="shared" si="15"/>
        <v>25.301772222222223</v>
      </c>
      <c r="F242" s="65">
        <f t="shared" si="16"/>
        <v>0.13410833333333372</v>
      </c>
      <c r="G242" s="67">
        <f t="shared" si="17"/>
        <v>2352.0813555555551</v>
      </c>
    </row>
    <row r="243" spans="1:7" x14ac:dyDescent="0.25">
      <c r="A243" s="55">
        <v>241</v>
      </c>
      <c r="B243" s="64">
        <v>56.7</v>
      </c>
      <c r="C243" s="65">
        <f t="shared" si="14"/>
        <v>91.247309999999999</v>
      </c>
      <c r="D243" s="66">
        <v>0</v>
      </c>
      <c r="E243" s="65">
        <f t="shared" si="15"/>
        <v>25.346474999999998</v>
      </c>
      <c r="F243" s="65">
        <f t="shared" si="16"/>
        <v>4.4702777777775538E-2</v>
      </c>
      <c r="G243" s="67">
        <f t="shared" si="17"/>
        <v>2377.4054791666663</v>
      </c>
    </row>
    <row r="244" spans="1:7" x14ac:dyDescent="0.25">
      <c r="A244" s="55">
        <v>242</v>
      </c>
      <c r="B244" s="64">
        <v>56.7</v>
      </c>
      <c r="C244" s="65">
        <f t="shared" si="14"/>
        <v>91.247309999999999</v>
      </c>
      <c r="D244" s="66">
        <v>0</v>
      </c>
      <c r="E244" s="65">
        <f t="shared" si="15"/>
        <v>25.346474999999998</v>
      </c>
      <c r="F244" s="65">
        <f t="shared" si="16"/>
        <v>0</v>
      </c>
      <c r="G244" s="67">
        <f t="shared" si="17"/>
        <v>2402.7519541666661</v>
      </c>
    </row>
    <row r="245" spans="1:7" x14ac:dyDescent="0.25">
      <c r="A245" s="55">
        <v>243</v>
      </c>
      <c r="B245" s="64">
        <v>56.5</v>
      </c>
      <c r="C245" s="65">
        <f t="shared" si="14"/>
        <v>90.925449999999998</v>
      </c>
      <c r="D245" s="66">
        <v>0</v>
      </c>
      <c r="E245" s="65">
        <f t="shared" si="15"/>
        <v>25.257069444444443</v>
      </c>
      <c r="F245" s="65">
        <f t="shared" si="16"/>
        <v>-8.9405555555554628E-2</v>
      </c>
      <c r="G245" s="67">
        <f t="shared" si="17"/>
        <v>2428.0537263888882</v>
      </c>
    </row>
    <row r="246" spans="1:7" x14ac:dyDescent="0.25">
      <c r="A246" s="55">
        <v>244</v>
      </c>
      <c r="B246" s="64">
        <v>56.5</v>
      </c>
      <c r="C246" s="65">
        <f t="shared" si="14"/>
        <v>90.925449999999998</v>
      </c>
      <c r="D246" s="66">
        <v>0</v>
      </c>
      <c r="E246" s="65">
        <f t="shared" si="15"/>
        <v>25.257069444444443</v>
      </c>
      <c r="F246" s="65">
        <f t="shared" si="16"/>
        <v>0</v>
      </c>
      <c r="G246" s="67">
        <f t="shared" si="17"/>
        <v>2453.3107958333326</v>
      </c>
    </row>
    <row r="247" spans="1:7" x14ac:dyDescent="0.25">
      <c r="A247" s="55">
        <v>245</v>
      </c>
      <c r="B247" s="64">
        <v>56.5</v>
      </c>
      <c r="C247" s="65">
        <f t="shared" si="14"/>
        <v>90.925449999999998</v>
      </c>
      <c r="D247" s="66">
        <v>0</v>
      </c>
      <c r="E247" s="65">
        <f t="shared" si="15"/>
        <v>25.257069444444443</v>
      </c>
      <c r="F247" s="65">
        <f t="shared" si="16"/>
        <v>0</v>
      </c>
      <c r="G247" s="67">
        <f t="shared" si="17"/>
        <v>2478.5678652777769</v>
      </c>
    </row>
    <row r="248" spans="1:7" x14ac:dyDescent="0.25">
      <c r="A248" s="55">
        <v>246</v>
      </c>
      <c r="B248" s="64">
        <v>56.5</v>
      </c>
      <c r="C248" s="65">
        <f t="shared" si="14"/>
        <v>90.925449999999998</v>
      </c>
      <c r="D248" s="66">
        <v>0</v>
      </c>
      <c r="E248" s="65">
        <f t="shared" si="15"/>
        <v>25.257069444444443</v>
      </c>
      <c r="F248" s="65">
        <f t="shared" si="16"/>
        <v>0</v>
      </c>
      <c r="G248" s="67">
        <f t="shared" si="17"/>
        <v>2503.8249347222213</v>
      </c>
    </row>
    <row r="249" spans="1:7" x14ac:dyDescent="0.25">
      <c r="A249" s="55">
        <v>247</v>
      </c>
      <c r="B249" s="64">
        <v>56.5</v>
      </c>
      <c r="C249" s="65">
        <f t="shared" si="14"/>
        <v>90.925449999999998</v>
      </c>
      <c r="D249" s="66">
        <v>0</v>
      </c>
      <c r="E249" s="65">
        <f t="shared" si="15"/>
        <v>25.257069444444443</v>
      </c>
      <c r="F249" s="65">
        <f t="shared" si="16"/>
        <v>0</v>
      </c>
      <c r="G249" s="67">
        <f t="shared" si="17"/>
        <v>2529.0820041666657</v>
      </c>
    </row>
    <row r="250" spans="1:7" x14ac:dyDescent="0.25">
      <c r="A250" s="55">
        <v>248</v>
      </c>
      <c r="B250" s="64">
        <v>56.5</v>
      </c>
      <c r="C250" s="65">
        <f t="shared" si="14"/>
        <v>90.925449999999998</v>
      </c>
      <c r="D250" s="66">
        <v>0</v>
      </c>
      <c r="E250" s="65">
        <f t="shared" si="15"/>
        <v>25.257069444444443</v>
      </c>
      <c r="F250" s="65">
        <f t="shared" si="16"/>
        <v>0</v>
      </c>
      <c r="G250" s="67">
        <f t="shared" si="17"/>
        <v>2554.3390736111101</v>
      </c>
    </row>
    <row r="251" spans="1:7" x14ac:dyDescent="0.25">
      <c r="A251" s="55">
        <v>249</v>
      </c>
      <c r="B251" s="64">
        <v>56.4</v>
      </c>
      <c r="C251" s="65">
        <f t="shared" si="14"/>
        <v>90.76451999999999</v>
      </c>
      <c r="D251" s="66">
        <v>0</v>
      </c>
      <c r="E251" s="65">
        <f t="shared" si="15"/>
        <v>25.212366666666664</v>
      </c>
      <c r="F251" s="65">
        <f t="shared" si="16"/>
        <v>-4.470277777777909E-2</v>
      </c>
      <c r="G251" s="67">
        <f t="shared" si="17"/>
        <v>2579.5737916666658</v>
      </c>
    </row>
    <row r="252" spans="1:7" x14ac:dyDescent="0.25">
      <c r="A252" s="55">
        <v>250</v>
      </c>
      <c r="B252" s="64">
        <v>56.1</v>
      </c>
      <c r="C252" s="65">
        <f t="shared" si="14"/>
        <v>90.281729999999996</v>
      </c>
      <c r="D252" s="66">
        <v>0</v>
      </c>
      <c r="E252" s="65">
        <f t="shared" si="15"/>
        <v>25.078258333333331</v>
      </c>
      <c r="F252" s="65">
        <f t="shared" si="16"/>
        <v>-0.13410833333333372</v>
      </c>
      <c r="G252" s="67">
        <f t="shared" si="17"/>
        <v>2604.7191041666656</v>
      </c>
    </row>
    <row r="253" spans="1:7" x14ac:dyDescent="0.25">
      <c r="A253" s="55">
        <v>251</v>
      </c>
      <c r="B253" s="64">
        <v>55.8</v>
      </c>
      <c r="C253" s="65">
        <f t="shared" si="14"/>
        <v>89.798939999999988</v>
      </c>
      <c r="D253" s="66">
        <v>0</v>
      </c>
      <c r="E253" s="65">
        <f t="shared" si="15"/>
        <v>24.944149999999997</v>
      </c>
      <c r="F253" s="65">
        <f t="shared" si="16"/>
        <v>-0.13410833333333372</v>
      </c>
      <c r="G253" s="67">
        <f t="shared" si="17"/>
        <v>2629.7303083333322</v>
      </c>
    </row>
    <row r="254" spans="1:7" x14ac:dyDescent="0.25">
      <c r="A254" s="55">
        <v>252</v>
      </c>
      <c r="B254" s="64">
        <v>55.1</v>
      </c>
      <c r="C254" s="65">
        <f t="shared" si="14"/>
        <v>88.672430000000006</v>
      </c>
      <c r="D254" s="66">
        <v>0</v>
      </c>
      <c r="E254" s="65">
        <f t="shared" si="15"/>
        <v>24.631230555555558</v>
      </c>
      <c r="F254" s="65">
        <f t="shared" si="16"/>
        <v>-0.31291944444443942</v>
      </c>
      <c r="G254" s="67">
        <f t="shared" si="17"/>
        <v>2654.5179986111102</v>
      </c>
    </row>
    <row r="255" spans="1:7" x14ac:dyDescent="0.25">
      <c r="A255" s="55">
        <v>253</v>
      </c>
      <c r="B255" s="64">
        <v>54.6</v>
      </c>
      <c r="C255" s="65">
        <f t="shared" si="14"/>
        <v>87.867779999999996</v>
      </c>
      <c r="D255" s="66">
        <v>0</v>
      </c>
      <c r="E255" s="65">
        <f t="shared" si="15"/>
        <v>24.407716666666666</v>
      </c>
      <c r="F255" s="65">
        <f t="shared" si="16"/>
        <v>-0.2235138888888919</v>
      </c>
      <c r="G255" s="67">
        <f t="shared" si="17"/>
        <v>2679.0374722222214</v>
      </c>
    </row>
    <row r="256" spans="1:7" x14ac:dyDescent="0.25">
      <c r="A256" s="55">
        <v>254</v>
      </c>
      <c r="B256" s="64">
        <v>54.2</v>
      </c>
      <c r="C256" s="65">
        <f t="shared" si="14"/>
        <v>87.224060000000009</v>
      </c>
      <c r="D256" s="66">
        <v>0</v>
      </c>
      <c r="E256" s="65">
        <f t="shared" si="15"/>
        <v>24.228905555555556</v>
      </c>
      <c r="F256" s="65">
        <f t="shared" si="16"/>
        <v>-0.17881111111110926</v>
      </c>
      <c r="G256" s="67">
        <f t="shared" si="17"/>
        <v>2703.3557833333325</v>
      </c>
    </row>
    <row r="257" spans="1:7" x14ac:dyDescent="0.25">
      <c r="A257" s="55">
        <v>255</v>
      </c>
      <c r="B257" s="64">
        <v>54</v>
      </c>
      <c r="C257" s="65">
        <f t="shared" si="14"/>
        <v>86.902199999999993</v>
      </c>
      <c r="D257" s="66">
        <v>0</v>
      </c>
      <c r="E257" s="65">
        <f t="shared" si="15"/>
        <v>24.139499999999998</v>
      </c>
      <c r="F257" s="65">
        <f t="shared" si="16"/>
        <v>-8.940555555555818E-2</v>
      </c>
      <c r="G257" s="67">
        <f t="shared" si="17"/>
        <v>2727.5399861111105</v>
      </c>
    </row>
    <row r="258" spans="1:7" x14ac:dyDescent="0.25">
      <c r="A258" s="55">
        <v>256</v>
      </c>
      <c r="B258" s="64">
        <v>53.7</v>
      </c>
      <c r="C258" s="65">
        <f t="shared" si="14"/>
        <v>86.419409999999999</v>
      </c>
      <c r="D258" s="66">
        <v>0</v>
      </c>
      <c r="E258" s="65">
        <f t="shared" si="15"/>
        <v>24.005391666666664</v>
      </c>
      <c r="F258" s="65">
        <f t="shared" si="16"/>
        <v>-0.13410833333333372</v>
      </c>
      <c r="G258" s="67">
        <f t="shared" si="17"/>
        <v>2751.6124319444439</v>
      </c>
    </row>
    <row r="259" spans="1:7" x14ac:dyDescent="0.25">
      <c r="A259" s="55">
        <v>257</v>
      </c>
      <c r="B259" s="64">
        <v>53.6</v>
      </c>
      <c r="C259" s="65">
        <f t="shared" si="14"/>
        <v>86.258480000000006</v>
      </c>
      <c r="D259" s="66">
        <v>0</v>
      </c>
      <c r="E259" s="65">
        <f t="shared" si="15"/>
        <v>23.960688888888889</v>
      </c>
      <c r="F259" s="65">
        <f t="shared" si="16"/>
        <v>-4.4702777777775538E-2</v>
      </c>
      <c r="G259" s="67">
        <f t="shared" si="17"/>
        <v>2775.5954722222218</v>
      </c>
    </row>
    <row r="260" spans="1:7" x14ac:dyDescent="0.25">
      <c r="A260" s="55">
        <v>258</v>
      </c>
      <c r="B260" s="64">
        <v>53.9</v>
      </c>
      <c r="C260" s="65">
        <f t="shared" ref="C260:C323" si="18">B260*1.6093</f>
        <v>86.74127</v>
      </c>
      <c r="D260" s="66">
        <v>0</v>
      </c>
      <c r="E260" s="65">
        <f t="shared" ref="E260:E323" si="19">C260/3.6</f>
        <v>24.094797222222223</v>
      </c>
      <c r="F260" s="65">
        <f t="shared" si="16"/>
        <v>0.13410833333333372</v>
      </c>
      <c r="G260" s="67">
        <f t="shared" si="17"/>
        <v>2799.6232152777775</v>
      </c>
    </row>
    <row r="261" spans="1:7" x14ac:dyDescent="0.25">
      <c r="A261" s="55">
        <v>259</v>
      </c>
      <c r="B261" s="64">
        <v>54</v>
      </c>
      <c r="C261" s="65">
        <f t="shared" si="18"/>
        <v>86.902199999999993</v>
      </c>
      <c r="D261" s="66">
        <v>0</v>
      </c>
      <c r="E261" s="65">
        <f t="shared" si="19"/>
        <v>24.139499999999998</v>
      </c>
      <c r="F261" s="65">
        <f t="shared" si="16"/>
        <v>4.4702777777775538E-2</v>
      </c>
      <c r="G261" s="67">
        <f t="shared" si="17"/>
        <v>2823.7403638888886</v>
      </c>
    </row>
    <row r="262" spans="1:7" x14ac:dyDescent="0.25">
      <c r="A262" s="55">
        <v>260</v>
      </c>
      <c r="B262" s="64">
        <v>54.1</v>
      </c>
      <c r="C262" s="65">
        <f t="shared" si="18"/>
        <v>87.063130000000001</v>
      </c>
      <c r="D262" s="66">
        <v>0</v>
      </c>
      <c r="E262" s="65">
        <f t="shared" si="19"/>
        <v>24.184202777777777</v>
      </c>
      <c r="F262" s="65">
        <f t="shared" si="16"/>
        <v>4.470277777777909E-2</v>
      </c>
      <c r="G262" s="67">
        <f t="shared" si="17"/>
        <v>2847.9022152777775</v>
      </c>
    </row>
    <row r="263" spans="1:7" x14ac:dyDescent="0.25">
      <c r="A263" s="55">
        <v>261</v>
      </c>
      <c r="B263" s="64">
        <v>54.1</v>
      </c>
      <c r="C263" s="65">
        <f t="shared" si="18"/>
        <v>87.063130000000001</v>
      </c>
      <c r="D263" s="66">
        <v>0</v>
      </c>
      <c r="E263" s="65">
        <f t="shared" si="19"/>
        <v>24.184202777777777</v>
      </c>
      <c r="F263" s="65">
        <f t="shared" si="16"/>
        <v>0</v>
      </c>
      <c r="G263" s="67">
        <f t="shared" si="17"/>
        <v>2872.0864180555554</v>
      </c>
    </row>
    <row r="264" spans="1:7" x14ac:dyDescent="0.25">
      <c r="A264" s="55">
        <v>262</v>
      </c>
      <c r="B264" s="64">
        <v>53.8</v>
      </c>
      <c r="C264" s="65">
        <f t="shared" si="18"/>
        <v>86.580339999999993</v>
      </c>
      <c r="D264" s="66">
        <v>0</v>
      </c>
      <c r="E264" s="65">
        <f t="shared" si="19"/>
        <v>24.05009444444444</v>
      </c>
      <c r="F264" s="65">
        <f t="shared" si="16"/>
        <v>-0.13410833333333727</v>
      </c>
      <c r="G264" s="67">
        <f t="shared" si="17"/>
        <v>2896.2035666666666</v>
      </c>
    </row>
    <row r="265" spans="1:7" x14ac:dyDescent="0.25">
      <c r="A265" s="55">
        <v>263</v>
      </c>
      <c r="B265" s="64">
        <v>53.4</v>
      </c>
      <c r="C265" s="65">
        <f t="shared" si="18"/>
        <v>85.936619999999991</v>
      </c>
      <c r="D265" s="66">
        <v>0</v>
      </c>
      <c r="E265" s="65">
        <f t="shared" si="19"/>
        <v>23.871283333333331</v>
      </c>
      <c r="F265" s="65">
        <f t="shared" si="16"/>
        <v>-0.17881111111110926</v>
      </c>
      <c r="G265" s="67">
        <f t="shared" si="17"/>
        <v>2920.1642555555554</v>
      </c>
    </row>
    <row r="266" spans="1:7" x14ac:dyDescent="0.25">
      <c r="A266" s="55">
        <v>264</v>
      </c>
      <c r="B266" s="64">
        <v>53</v>
      </c>
      <c r="C266" s="65">
        <f t="shared" si="18"/>
        <v>85.292900000000003</v>
      </c>
      <c r="D266" s="66">
        <v>0</v>
      </c>
      <c r="E266" s="65">
        <f t="shared" si="19"/>
        <v>23.692472222222221</v>
      </c>
      <c r="F266" s="65">
        <f t="shared" si="16"/>
        <v>-0.17881111111110926</v>
      </c>
      <c r="G266" s="67">
        <f t="shared" si="17"/>
        <v>2943.9461333333334</v>
      </c>
    </row>
    <row r="267" spans="1:7" x14ac:dyDescent="0.25">
      <c r="A267" s="55">
        <v>265</v>
      </c>
      <c r="B267" s="64">
        <v>52.6</v>
      </c>
      <c r="C267" s="65">
        <f t="shared" si="18"/>
        <v>84.649180000000001</v>
      </c>
      <c r="D267" s="66">
        <v>0</v>
      </c>
      <c r="E267" s="65">
        <f t="shared" si="19"/>
        <v>23.513661111111112</v>
      </c>
      <c r="F267" s="65">
        <f t="shared" si="16"/>
        <v>-0.17881111111110926</v>
      </c>
      <c r="G267" s="67">
        <f t="shared" si="17"/>
        <v>2967.5491999999999</v>
      </c>
    </row>
    <row r="268" spans="1:7" x14ac:dyDescent="0.25">
      <c r="A268" s="55">
        <v>266</v>
      </c>
      <c r="B268" s="64">
        <v>52.1</v>
      </c>
      <c r="C268" s="65">
        <f t="shared" si="18"/>
        <v>83.844530000000006</v>
      </c>
      <c r="D268" s="66">
        <v>0</v>
      </c>
      <c r="E268" s="65">
        <f t="shared" si="19"/>
        <v>23.290147222222224</v>
      </c>
      <c r="F268" s="65">
        <f t="shared" si="16"/>
        <v>-0.22351388888888835</v>
      </c>
      <c r="G268" s="67">
        <f t="shared" si="17"/>
        <v>2990.9511041666665</v>
      </c>
    </row>
    <row r="269" spans="1:7" x14ac:dyDescent="0.25">
      <c r="A269" s="55">
        <v>267</v>
      </c>
      <c r="B269" s="64">
        <v>52.4</v>
      </c>
      <c r="C269" s="65">
        <f t="shared" si="18"/>
        <v>84.32732</v>
      </c>
      <c r="D269" s="66">
        <v>0</v>
      </c>
      <c r="E269" s="65">
        <f t="shared" si="19"/>
        <v>23.424255555555554</v>
      </c>
      <c r="F269" s="65">
        <f t="shared" ref="F269:F332" si="20">E269-E268</f>
        <v>0.13410833333333017</v>
      </c>
      <c r="G269" s="67">
        <f t="shared" ref="G269:G332" si="21">E268+(F269/2)+G268</f>
        <v>3014.3083055555553</v>
      </c>
    </row>
    <row r="270" spans="1:7" x14ac:dyDescent="0.25">
      <c r="A270" s="55">
        <v>268</v>
      </c>
      <c r="B270" s="64">
        <v>52</v>
      </c>
      <c r="C270" s="65">
        <f t="shared" si="18"/>
        <v>83.683599999999998</v>
      </c>
      <c r="D270" s="66">
        <v>0</v>
      </c>
      <c r="E270" s="65">
        <f t="shared" si="19"/>
        <v>23.245444444444445</v>
      </c>
      <c r="F270" s="65">
        <f t="shared" si="20"/>
        <v>-0.17881111111110926</v>
      </c>
      <c r="G270" s="67">
        <f t="shared" si="21"/>
        <v>3037.6431555555555</v>
      </c>
    </row>
    <row r="271" spans="1:7" x14ac:dyDescent="0.25">
      <c r="A271" s="55">
        <v>269</v>
      </c>
      <c r="B271" s="64">
        <v>51.9</v>
      </c>
      <c r="C271" s="65">
        <f t="shared" si="18"/>
        <v>83.522669999999991</v>
      </c>
      <c r="D271" s="66">
        <v>0</v>
      </c>
      <c r="E271" s="65">
        <f t="shared" si="19"/>
        <v>23.200741666666662</v>
      </c>
      <c r="F271" s="65">
        <f t="shared" si="20"/>
        <v>-4.4702777777782643E-2</v>
      </c>
      <c r="G271" s="67">
        <f t="shared" si="21"/>
        <v>3060.8662486111111</v>
      </c>
    </row>
    <row r="272" spans="1:7" x14ac:dyDescent="0.25">
      <c r="A272" s="55">
        <v>270</v>
      </c>
      <c r="B272" s="64">
        <v>51.7</v>
      </c>
      <c r="C272" s="65">
        <f t="shared" si="18"/>
        <v>83.200810000000004</v>
      </c>
      <c r="D272" s="66">
        <v>0</v>
      </c>
      <c r="E272" s="65">
        <f t="shared" si="19"/>
        <v>23.111336111111111</v>
      </c>
      <c r="F272" s="65">
        <f t="shared" si="20"/>
        <v>-8.9405555555551075E-2</v>
      </c>
      <c r="G272" s="67">
        <f t="shared" si="21"/>
        <v>3084.0222874999999</v>
      </c>
    </row>
    <row r="273" spans="1:7" x14ac:dyDescent="0.25">
      <c r="A273" s="55">
        <v>271</v>
      </c>
      <c r="B273" s="64">
        <v>51.5</v>
      </c>
      <c r="C273" s="65">
        <f t="shared" si="18"/>
        <v>82.878950000000003</v>
      </c>
      <c r="D273" s="66">
        <v>0</v>
      </c>
      <c r="E273" s="65">
        <f t="shared" si="19"/>
        <v>23.021930555555556</v>
      </c>
      <c r="F273" s="65">
        <f t="shared" si="20"/>
        <v>-8.9405555555554628E-2</v>
      </c>
      <c r="G273" s="67">
        <f t="shared" si="21"/>
        <v>3107.0889208333333</v>
      </c>
    </row>
    <row r="274" spans="1:7" x14ac:dyDescent="0.25">
      <c r="A274" s="55">
        <v>272</v>
      </c>
      <c r="B274" s="64">
        <v>51.6</v>
      </c>
      <c r="C274" s="65">
        <f t="shared" si="18"/>
        <v>83.039879999999997</v>
      </c>
      <c r="D274" s="66">
        <v>0</v>
      </c>
      <c r="E274" s="65">
        <f t="shared" si="19"/>
        <v>23.066633333333332</v>
      </c>
      <c r="F274" s="65">
        <f t="shared" si="20"/>
        <v>4.4702777777775538E-2</v>
      </c>
      <c r="G274" s="67">
        <f t="shared" si="21"/>
        <v>3130.1332027777776</v>
      </c>
    </row>
    <row r="275" spans="1:7" x14ac:dyDescent="0.25">
      <c r="A275" s="55">
        <v>273</v>
      </c>
      <c r="B275" s="64">
        <v>51.8</v>
      </c>
      <c r="C275" s="65">
        <f t="shared" si="18"/>
        <v>83.361739999999998</v>
      </c>
      <c r="D275" s="66">
        <v>0</v>
      </c>
      <c r="E275" s="65">
        <f t="shared" si="19"/>
        <v>23.156038888888887</v>
      </c>
      <c r="F275" s="65">
        <f t="shared" si="20"/>
        <v>8.9405555555554628E-2</v>
      </c>
      <c r="G275" s="67">
        <f t="shared" si="21"/>
        <v>3153.2445388888887</v>
      </c>
    </row>
    <row r="276" spans="1:7" x14ac:dyDescent="0.25">
      <c r="A276" s="55">
        <v>274</v>
      </c>
      <c r="B276" s="64">
        <v>52.1</v>
      </c>
      <c r="C276" s="65">
        <f t="shared" si="18"/>
        <v>83.844530000000006</v>
      </c>
      <c r="D276" s="66">
        <v>0</v>
      </c>
      <c r="E276" s="65">
        <f t="shared" si="19"/>
        <v>23.290147222222224</v>
      </c>
      <c r="F276" s="65">
        <f t="shared" si="20"/>
        <v>0.13410833333333727</v>
      </c>
      <c r="G276" s="67">
        <f t="shared" si="21"/>
        <v>3176.4676319444443</v>
      </c>
    </row>
    <row r="277" spans="1:7" x14ac:dyDescent="0.25">
      <c r="A277" s="55">
        <v>275</v>
      </c>
      <c r="B277" s="64">
        <v>52.5</v>
      </c>
      <c r="C277" s="65">
        <f t="shared" si="18"/>
        <v>84.488249999999994</v>
      </c>
      <c r="D277" s="66">
        <v>0</v>
      </c>
      <c r="E277" s="65">
        <f t="shared" si="19"/>
        <v>23.46895833333333</v>
      </c>
      <c r="F277" s="65">
        <f t="shared" si="20"/>
        <v>0.1788111111111057</v>
      </c>
      <c r="G277" s="67">
        <f t="shared" si="21"/>
        <v>3199.8471847222222</v>
      </c>
    </row>
    <row r="278" spans="1:7" x14ac:dyDescent="0.25">
      <c r="A278" s="55">
        <v>276</v>
      </c>
      <c r="B278" s="64">
        <v>53</v>
      </c>
      <c r="C278" s="65">
        <f t="shared" si="18"/>
        <v>85.292900000000003</v>
      </c>
      <c r="D278" s="66">
        <v>0</v>
      </c>
      <c r="E278" s="65">
        <f t="shared" si="19"/>
        <v>23.692472222222221</v>
      </c>
      <c r="F278" s="65">
        <f t="shared" si="20"/>
        <v>0.2235138888888919</v>
      </c>
      <c r="G278" s="67">
        <f t="shared" si="21"/>
        <v>3223.4279000000001</v>
      </c>
    </row>
    <row r="279" spans="1:7" x14ac:dyDescent="0.25">
      <c r="A279" s="55">
        <v>277</v>
      </c>
      <c r="B279" s="64">
        <v>53.5</v>
      </c>
      <c r="C279" s="65">
        <f t="shared" si="18"/>
        <v>86.097549999999998</v>
      </c>
      <c r="D279" s="66">
        <v>0</v>
      </c>
      <c r="E279" s="65">
        <f t="shared" si="19"/>
        <v>23.91598611111111</v>
      </c>
      <c r="F279" s="65">
        <f t="shared" si="20"/>
        <v>0.22351388888888835</v>
      </c>
      <c r="G279" s="67">
        <f t="shared" si="21"/>
        <v>3247.2321291666667</v>
      </c>
    </row>
    <row r="280" spans="1:7" x14ac:dyDescent="0.25">
      <c r="A280" s="55">
        <v>278</v>
      </c>
      <c r="B280" s="64">
        <v>54</v>
      </c>
      <c r="C280" s="65">
        <f t="shared" si="18"/>
        <v>86.902199999999993</v>
      </c>
      <c r="D280" s="66">
        <v>0</v>
      </c>
      <c r="E280" s="65">
        <f t="shared" si="19"/>
        <v>24.139499999999998</v>
      </c>
      <c r="F280" s="65">
        <f t="shared" si="20"/>
        <v>0.22351388888888835</v>
      </c>
      <c r="G280" s="67">
        <f t="shared" si="21"/>
        <v>3271.2598722222224</v>
      </c>
    </row>
    <row r="281" spans="1:7" x14ac:dyDescent="0.25">
      <c r="A281" s="55">
        <v>279</v>
      </c>
      <c r="B281" s="64">
        <v>54.9</v>
      </c>
      <c r="C281" s="65">
        <f t="shared" si="18"/>
        <v>88.350569999999991</v>
      </c>
      <c r="D281" s="66">
        <v>0</v>
      </c>
      <c r="E281" s="65">
        <f t="shared" si="19"/>
        <v>24.541824999999996</v>
      </c>
      <c r="F281" s="65">
        <f t="shared" si="20"/>
        <v>0.4023249999999976</v>
      </c>
      <c r="G281" s="67">
        <f t="shared" si="21"/>
        <v>3295.6005347222222</v>
      </c>
    </row>
    <row r="282" spans="1:7" x14ac:dyDescent="0.25">
      <c r="A282" s="55">
        <v>280</v>
      </c>
      <c r="B282" s="64">
        <v>55.4</v>
      </c>
      <c r="C282" s="65">
        <f t="shared" si="18"/>
        <v>89.15522</v>
      </c>
      <c r="D282" s="66">
        <v>0</v>
      </c>
      <c r="E282" s="65">
        <f t="shared" si="19"/>
        <v>24.765338888888888</v>
      </c>
      <c r="F282" s="65">
        <f t="shared" si="20"/>
        <v>0.2235138888888919</v>
      </c>
      <c r="G282" s="67">
        <f t="shared" si="21"/>
        <v>3320.2541166666665</v>
      </c>
    </row>
    <row r="283" spans="1:7" x14ac:dyDescent="0.25">
      <c r="A283" s="55">
        <v>281</v>
      </c>
      <c r="B283" s="64">
        <v>55.6</v>
      </c>
      <c r="C283" s="65">
        <f t="shared" si="18"/>
        <v>89.477080000000001</v>
      </c>
      <c r="D283" s="66">
        <v>0</v>
      </c>
      <c r="E283" s="65">
        <f t="shared" si="19"/>
        <v>24.854744444444442</v>
      </c>
      <c r="F283" s="65">
        <f t="shared" si="20"/>
        <v>8.9405555555554628E-2</v>
      </c>
      <c r="G283" s="67">
        <f t="shared" si="21"/>
        <v>3345.0641583333331</v>
      </c>
    </row>
    <row r="284" spans="1:7" x14ac:dyDescent="0.25">
      <c r="A284" s="55">
        <v>282</v>
      </c>
      <c r="B284" s="64">
        <v>56</v>
      </c>
      <c r="C284" s="65">
        <f t="shared" si="18"/>
        <v>90.120800000000003</v>
      </c>
      <c r="D284" s="66">
        <v>0</v>
      </c>
      <c r="E284" s="65">
        <f t="shared" si="19"/>
        <v>25.033555555555555</v>
      </c>
      <c r="F284" s="65">
        <f t="shared" si="20"/>
        <v>0.17881111111111281</v>
      </c>
      <c r="G284" s="67">
        <f t="shared" si="21"/>
        <v>3370.0083083333329</v>
      </c>
    </row>
    <row r="285" spans="1:7" x14ac:dyDescent="0.25">
      <c r="A285" s="55">
        <v>283</v>
      </c>
      <c r="B285" s="64">
        <v>56</v>
      </c>
      <c r="C285" s="65">
        <f t="shared" si="18"/>
        <v>90.120800000000003</v>
      </c>
      <c r="D285" s="66">
        <v>0</v>
      </c>
      <c r="E285" s="65">
        <f t="shared" si="19"/>
        <v>25.033555555555555</v>
      </c>
      <c r="F285" s="65">
        <f t="shared" si="20"/>
        <v>0</v>
      </c>
      <c r="G285" s="67">
        <f t="shared" si="21"/>
        <v>3395.0418638888887</v>
      </c>
    </row>
    <row r="286" spans="1:7" x14ac:dyDescent="0.25">
      <c r="A286" s="55">
        <v>284</v>
      </c>
      <c r="B286" s="64">
        <v>55.8</v>
      </c>
      <c r="C286" s="65">
        <f t="shared" si="18"/>
        <v>89.798939999999988</v>
      </c>
      <c r="D286" s="66">
        <v>0</v>
      </c>
      <c r="E286" s="65">
        <f t="shared" si="19"/>
        <v>24.944149999999997</v>
      </c>
      <c r="F286" s="65">
        <f t="shared" si="20"/>
        <v>-8.940555555555818E-2</v>
      </c>
      <c r="G286" s="67">
        <f t="shared" si="21"/>
        <v>3420.0307166666666</v>
      </c>
    </row>
    <row r="287" spans="1:7" x14ac:dyDescent="0.25">
      <c r="A287" s="55">
        <v>285</v>
      </c>
      <c r="B287" s="64">
        <v>55.2</v>
      </c>
      <c r="C287" s="65">
        <f t="shared" si="18"/>
        <v>88.833359999999999</v>
      </c>
      <c r="D287" s="66">
        <v>0</v>
      </c>
      <c r="E287" s="65">
        <f t="shared" si="19"/>
        <v>24.675933333333333</v>
      </c>
      <c r="F287" s="65">
        <f t="shared" si="20"/>
        <v>-0.26821666666666388</v>
      </c>
      <c r="G287" s="67">
        <f t="shared" si="21"/>
        <v>3444.8407583333333</v>
      </c>
    </row>
    <row r="288" spans="1:7" x14ac:dyDescent="0.25">
      <c r="A288" s="55">
        <v>286</v>
      </c>
      <c r="B288" s="64">
        <v>54.5</v>
      </c>
      <c r="C288" s="65">
        <f t="shared" si="18"/>
        <v>87.706850000000003</v>
      </c>
      <c r="D288" s="66">
        <v>0</v>
      </c>
      <c r="E288" s="65">
        <f t="shared" si="19"/>
        <v>24.36301388888889</v>
      </c>
      <c r="F288" s="65">
        <f t="shared" si="20"/>
        <v>-0.31291944444444297</v>
      </c>
      <c r="G288" s="67">
        <f t="shared" si="21"/>
        <v>3469.3602319444444</v>
      </c>
    </row>
    <row r="289" spans="1:7" x14ac:dyDescent="0.25">
      <c r="A289" s="55">
        <v>287</v>
      </c>
      <c r="B289" s="64">
        <v>53.6</v>
      </c>
      <c r="C289" s="65">
        <f t="shared" si="18"/>
        <v>86.258480000000006</v>
      </c>
      <c r="D289" s="66">
        <v>0</v>
      </c>
      <c r="E289" s="65">
        <f t="shared" si="19"/>
        <v>23.960688888888889</v>
      </c>
      <c r="F289" s="65">
        <f t="shared" si="20"/>
        <v>-0.40232500000000115</v>
      </c>
      <c r="G289" s="67">
        <f t="shared" si="21"/>
        <v>3493.5220833333333</v>
      </c>
    </row>
    <row r="290" spans="1:7" x14ac:dyDescent="0.25">
      <c r="A290" s="55">
        <v>288</v>
      </c>
      <c r="B290" s="64">
        <v>52.5</v>
      </c>
      <c r="C290" s="65">
        <f t="shared" si="18"/>
        <v>84.488249999999994</v>
      </c>
      <c r="D290" s="66">
        <v>0</v>
      </c>
      <c r="E290" s="65">
        <f t="shared" si="19"/>
        <v>23.46895833333333</v>
      </c>
      <c r="F290" s="65">
        <f t="shared" si="20"/>
        <v>-0.49173055555555933</v>
      </c>
      <c r="G290" s="67">
        <f t="shared" si="21"/>
        <v>3517.2369069444444</v>
      </c>
    </row>
    <row r="291" spans="1:7" x14ac:dyDescent="0.25">
      <c r="A291" s="55">
        <v>289</v>
      </c>
      <c r="B291" s="64">
        <v>51.5</v>
      </c>
      <c r="C291" s="65">
        <f t="shared" si="18"/>
        <v>82.878950000000003</v>
      </c>
      <c r="D291" s="66">
        <v>0</v>
      </c>
      <c r="E291" s="65">
        <f t="shared" si="19"/>
        <v>23.021930555555556</v>
      </c>
      <c r="F291" s="65">
        <f t="shared" si="20"/>
        <v>-0.44702777777777314</v>
      </c>
      <c r="G291" s="67">
        <f t="shared" si="21"/>
        <v>3540.4823513888887</v>
      </c>
    </row>
    <row r="292" spans="1:7" x14ac:dyDescent="0.25">
      <c r="A292" s="55">
        <v>290</v>
      </c>
      <c r="B292" s="64">
        <v>51.5</v>
      </c>
      <c r="C292" s="65">
        <f t="shared" si="18"/>
        <v>82.878950000000003</v>
      </c>
      <c r="D292" s="66">
        <v>0</v>
      </c>
      <c r="E292" s="65">
        <f t="shared" si="19"/>
        <v>23.021930555555556</v>
      </c>
      <c r="F292" s="65">
        <f t="shared" si="20"/>
        <v>0</v>
      </c>
      <c r="G292" s="67">
        <f t="shared" si="21"/>
        <v>3563.5042819444443</v>
      </c>
    </row>
    <row r="293" spans="1:7" x14ac:dyDescent="0.25">
      <c r="A293" s="55">
        <v>291</v>
      </c>
      <c r="B293" s="64">
        <v>51.5</v>
      </c>
      <c r="C293" s="65">
        <f t="shared" si="18"/>
        <v>82.878950000000003</v>
      </c>
      <c r="D293" s="66">
        <v>0</v>
      </c>
      <c r="E293" s="65">
        <f t="shared" si="19"/>
        <v>23.021930555555556</v>
      </c>
      <c r="F293" s="65">
        <f t="shared" si="20"/>
        <v>0</v>
      </c>
      <c r="G293" s="67">
        <f t="shared" si="21"/>
        <v>3586.5262124999999</v>
      </c>
    </row>
    <row r="294" spans="1:7" x14ac:dyDescent="0.25">
      <c r="A294" s="55">
        <v>292</v>
      </c>
      <c r="B294" s="64">
        <v>51.1</v>
      </c>
      <c r="C294" s="65">
        <f t="shared" si="18"/>
        <v>82.235230000000001</v>
      </c>
      <c r="D294" s="66">
        <v>0</v>
      </c>
      <c r="E294" s="65">
        <f t="shared" si="19"/>
        <v>22.843119444444444</v>
      </c>
      <c r="F294" s="65">
        <f t="shared" si="20"/>
        <v>-0.17881111111111281</v>
      </c>
      <c r="G294" s="67">
        <f t="shared" si="21"/>
        <v>3609.4587375000001</v>
      </c>
    </row>
    <row r="295" spans="1:7" x14ac:dyDescent="0.25">
      <c r="A295" s="55">
        <v>293</v>
      </c>
      <c r="B295" s="64">
        <v>50.1</v>
      </c>
      <c r="C295" s="65">
        <f t="shared" si="18"/>
        <v>80.625929999999997</v>
      </c>
      <c r="D295" s="66">
        <v>0</v>
      </c>
      <c r="E295" s="65">
        <f t="shared" si="19"/>
        <v>22.396091666666667</v>
      </c>
      <c r="F295" s="65">
        <f t="shared" si="20"/>
        <v>-0.44702777777777669</v>
      </c>
      <c r="G295" s="67">
        <f t="shared" si="21"/>
        <v>3632.0783430555557</v>
      </c>
    </row>
    <row r="296" spans="1:7" x14ac:dyDescent="0.25">
      <c r="A296" s="55">
        <v>294</v>
      </c>
      <c r="B296" s="64">
        <v>50</v>
      </c>
      <c r="C296" s="65">
        <f t="shared" si="18"/>
        <v>80.465000000000003</v>
      </c>
      <c r="D296" s="66">
        <v>0</v>
      </c>
      <c r="E296" s="65">
        <f t="shared" si="19"/>
        <v>22.351388888888888</v>
      </c>
      <c r="F296" s="65">
        <f t="shared" si="20"/>
        <v>-4.470277777777909E-2</v>
      </c>
      <c r="G296" s="67">
        <f t="shared" si="21"/>
        <v>3654.4520833333336</v>
      </c>
    </row>
    <row r="297" spans="1:7" x14ac:dyDescent="0.25">
      <c r="A297" s="55">
        <v>295</v>
      </c>
      <c r="B297" s="64">
        <v>50.1</v>
      </c>
      <c r="C297" s="65">
        <f t="shared" si="18"/>
        <v>80.625929999999997</v>
      </c>
      <c r="D297" s="66">
        <v>0</v>
      </c>
      <c r="E297" s="65">
        <f t="shared" si="19"/>
        <v>22.396091666666667</v>
      </c>
      <c r="F297" s="65">
        <f t="shared" si="20"/>
        <v>4.470277777777909E-2</v>
      </c>
      <c r="G297" s="67">
        <f t="shared" si="21"/>
        <v>3676.8258236111114</v>
      </c>
    </row>
    <row r="298" spans="1:7" x14ac:dyDescent="0.25">
      <c r="A298" s="55">
        <v>296</v>
      </c>
      <c r="B298" s="64">
        <v>50</v>
      </c>
      <c r="C298" s="65">
        <f t="shared" si="18"/>
        <v>80.465000000000003</v>
      </c>
      <c r="D298" s="66">
        <v>0</v>
      </c>
      <c r="E298" s="65">
        <f t="shared" si="19"/>
        <v>22.351388888888888</v>
      </c>
      <c r="F298" s="65">
        <f t="shared" si="20"/>
        <v>-4.470277777777909E-2</v>
      </c>
      <c r="G298" s="67">
        <f t="shared" si="21"/>
        <v>3699.1995638888893</v>
      </c>
    </row>
    <row r="299" spans="1:7" x14ac:dyDescent="0.25">
      <c r="A299" s="55">
        <v>297</v>
      </c>
      <c r="B299" s="64">
        <v>49.6</v>
      </c>
      <c r="C299" s="65">
        <f t="shared" si="18"/>
        <v>79.821280000000002</v>
      </c>
      <c r="D299" s="66">
        <v>0</v>
      </c>
      <c r="E299" s="65">
        <f t="shared" si="19"/>
        <v>22.172577777777779</v>
      </c>
      <c r="F299" s="65">
        <f t="shared" si="20"/>
        <v>-0.17881111111110926</v>
      </c>
      <c r="G299" s="67">
        <f t="shared" si="21"/>
        <v>3721.4615472222226</v>
      </c>
    </row>
    <row r="300" spans="1:7" x14ac:dyDescent="0.25">
      <c r="A300" s="55">
        <v>298</v>
      </c>
      <c r="B300" s="64">
        <v>49.5</v>
      </c>
      <c r="C300" s="65">
        <f t="shared" si="18"/>
        <v>79.660349999999994</v>
      </c>
      <c r="D300" s="66">
        <v>0</v>
      </c>
      <c r="E300" s="65">
        <f t="shared" si="19"/>
        <v>22.127875</v>
      </c>
      <c r="F300" s="65">
        <f t="shared" si="20"/>
        <v>-4.470277777777909E-2</v>
      </c>
      <c r="G300" s="67">
        <f t="shared" si="21"/>
        <v>3743.6117736111114</v>
      </c>
    </row>
    <row r="301" spans="1:7" x14ac:dyDescent="0.25">
      <c r="A301" s="55">
        <v>299</v>
      </c>
      <c r="B301" s="64">
        <v>49.5</v>
      </c>
      <c r="C301" s="65">
        <f t="shared" si="18"/>
        <v>79.660349999999994</v>
      </c>
      <c r="D301" s="66">
        <v>0</v>
      </c>
      <c r="E301" s="65">
        <f t="shared" si="19"/>
        <v>22.127875</v>
      </c>
      <c r="F301" s="65">
        <f t="shared" si="20"/>
        <v>0</v>
      </c>
      <c r="G301" s="67">
        <f t="shared" si="21"/>
        <v>3765.7396486111115</v>
      </c>
    </row>
    <row r="302" spans="1:7" x14ac:dyDescent="0.25">
      <c r="A302" s="55">
        <v>300</v>
      </c>
      <c r="B302" s="64">
        <v>49.5</v>
      </c>
      <c r="C302" s="65">
        <f t="shared" si="18"/>
        <v>79.660349999999994</v>
      </c>
      <c r="D302" s="66">
        <v>0</v>
      </c>
      <c r="E302" s="65">
        <f t="shared" si="19"/>
        <v>22.127875</v>
      </c>
      <c r="F302" s="65">
        <f t="shared" si="20"/>
        <v>0</v>
      </c>
      <c r="G302" s="67">
        <f t="shared" si="21"/>
        <v>3787.8675236111117</v>
      </c>
    </row>
    <row r="303" spans="1:7" x14ac:dyDescent="0.25">
      <c r="A303" s="55">
        <v>301</v>
      </c>
      <c r="B303" s="64">
        <v>49.1</v>
      </c>
      <c r="C303" s="65">
        <f t="shared" si="18"/>
        <v>79.016630000000006</v>
      </c>
      <c r="D303" s="66">
        <v>0</v>
      </c>
      <c r="E303" s="65">
        <f t="shared" si="19"/>
        <v>21.94906388888889</v>
      </c>
      <c r="F303" s="65">
        <f t="shared" si="20"/>
        <v>-0.17881111111110926</v>
      </c>
      <c r="G303" s="67">
        <f t="shared" si="21"/>
        <v>3809.9059930555559</v>
      </c>
    </row>
    <row r="304" spans="1:7" x14ac:dyDescent="0.25">
      <c r="A304" s="55">
        <v>302</v>
      </c>
      <c r="B304" s="64">
        <v>48.6</v>
      </c>
      <c r="C304" s="65">
        <f t="shared" si="18"/>
        <v>78.211979999999997</v>
      </c>
      <c r="D304" s="66">
        <v>0</v>
      </c>
      <c r="E304" s="65">
        <f t="shared" si="19"/>
        <v>21.725549999999998</v>
      </c>
      <c r="F304" s="65">
        <f t="shared" si="20"/>
        <v>-0.2235138888888919</v>
      </c>
      <c r="G304" s="67">
        <f t="shared" si="21"/>
        <v>3831.7433000000005</v>
      </c>
    </row>
    <row r="305" spans="1:7" x14ac:dyDescent="0.25">
      <c r="A305" s="55">
        <v>303</v>
      </c>
      <c r="B305" s="64">
        <v>48.1</v>
      </c>
      <c r="C305" s="65">
        <f t="shared" si="18"/>
        <v>77.407330000000002</v>
      </c>
      <c r="D305" s="66">
        <v>0</v>
      </c>
      <c r="E305" s="65">
        <f t="shared" si="19"/>
        <v>21.50203611111111</v>
      </c>
      <c r="F305" s="65">
        <f t="shared" si="20"/>
        <v>-0.22351388888888835</v>
      </c>
      <c r="G305" s="67">
        <f t="shared" si="21"/>
        <v>3853.3570930555561</v>
      </c>
    </row>
    <row r="306" spans="1:7" x14ac:dyDescent="0.25">
      <c r="A306" s="55">
        <v>304</v>
      </c>
      <c r="B306" s="64">
        <v>47.2</v>
      </c>
      <c r="C306" s="65">
        <f t="shared" si="18"/>
        <v>75.958960000000005</v>
      </c>
      <c r="D306" s="66">
        <v>0</v>
      </c>
      <c r="E306" s="65">
        <f t="shared" si="19"/>
        <v>21.099711111111112</v>
      </c>
      <c r="F306" s="65">
        <f t="shared" si="20"/>
        <v>-0.4023249999999976</v>
      </c>
      <c r="G306" s="67">
        <f t="shared" si="21"/>
        <v>3874.6579666666671</v>
      </c>
    </row>
    <row r="307" spans="1:7" x14ac:dyDescent="0.25">
      <c r="A307" s="55">
        <v>305</v>
      </c>
      <c r="B307" s="64">
        <v>46.1</v>
      </c>
      <c r="C307" s="65">
        <f t="shared" si="18"/>
        <v>74.188730000000007</v>
      </c>
      <c r="D307" s="66">
        <v>0</v>
      </c>
      <c r="E307" s="65">
        <f t="shared" si="19"/>
        <v>20.607980555555557</v>
      </c>
      <c r="F307" s="65">
        <f t="shared" si="20"/>
        <v>-0.49173055555555578</v>
      </c>
      <c r="G307" s="67">
        <f t="shared" si="21"/>
        <v>3895.5118125000004</v>
      </c>
    </row>
    <row r="308" spans="1:7" x14ac:dyDescent="0.25">
      <c r="A308" s="55">
        <v>306</v>
      </c>
      <c r="B308" s="64">
        <v>45</v>
      </c>
      <c r="C308" s="65">
        <f t="shared" si="18"/>
        <v>72.418499999999995</v>
      </c>
      <c r="D308" s="66">
        <v>0</v>
      </c>
      <c r="E308" s="65">
        <f t="shared" si="19"/>
        <v>20.116249999999997</v>
      </c>
      <c r="F308" s="65">
        <f t="shared" si="20"/>
        <v>-0.49173055555555933</v>
      </c>
      <c r="G308" s="67">
        <f t="shared" si="21"/>
        <v>3915.8739277777781</v>
      </c>
    </row>
    <row r="309" spans="1:7" x14ac:dyDescent="0.25">
      <c r="A309" s="55">
        <v>307</v>
      </c>
      <c r="B309" s="64">
        <v>43.8</v>
      </c>
      <c r="C309" s="65">
        <f t="shared" si="18"/>
        <v>70.487339999999989</v>
      </c>
      <c r="D309" s="66">
        <v>0</v>
      </c>
      <c r="E309" s="65">
        <f t="shared" si="19"/>
        <v>19.579816666666662</v>
      </c>
      <c r="F309" s="65">
        <f t="shared" si="20"/>
        <v>-0.53643333333333487</v>
      </c>
      <c r="G309" s="67">
        <f t="shared" si="21"/>
        <v>3935.7219611111113</v>
      </c>
    </row>
    <row r="310" spans="1:7" x14ac:dyDescent="0.25">
      <c r="A310" s="55">
        <v>308</v>
      </c>
      <c r="B310" s="64">
        <v>42.6</v>
      </c>
      <c r="C310" s="65">
        <f t="shared" si="18"/>
        <v>68.556179999999998</v>
      </c>
      <c r="D310" s="66">
        <v>0</v>
      </c>
      <c r="E310" s="65">
        <f t="shared" si="19"/>
        <v>19.043383333333331</v>
      </c>
      <c r="F310" s="65">
        <f t="shared" si="20"/>
        <v>-0.53643333333333132</v>
      </c>
      <c r="G310" s="67">
        <f t="shared" si="21"/>
        <v>3955.0335611111113</v>
      </c>
    </row>
    <row r="311" spans="1:7" x14ac:dyDescent="0.25">
      <c r="A311" s="55">
        <v>309</v>
      </c>
      <c r="B311" s="64">
        <v>41.5</v>
      </c>
      <c r="C311" s="65">
        <f t="shared" si="18"/>
        <v>66.78595</v>
      </c>
      <c r="D311" s="66">
        <v>0</v>
      </c>
      <c r="E311" s="65">
        <f t="shared" si="19"/>
        <v>18.551652777777779</v>
      </c>
      <c r="F311" s="65">
        <f t="shared" si="20"/>
        <v>-0.49173055555555223</v>
      </c>
      <c r="G311" s="67">
        <f t="shared" si="21"/>
        <v>3973.8310791666668</v>
      </c>
    </row>
    <row r="312" spans="1:7" x14ac:dyDescent="0.25">
      <c r="A312" s="55">
        <v>310</v>
      </c>
      <c r="B312" s="64">
        <v>40.299999999999997</v>
      </c>
      <c r="C312" s="65">
        <f t="shared" si="18"/>
        <v>64.854789999999994</v>
      </c>
      <c r="D312" s="66">
        <v>0</v>
      </c>
      <c r="E312" s="65">
        <f t="shared" si="19"/>
        <v>18.015219444444444</v>
      </c>
      <c r="F312" s="65">
        <f t="shared" si="20"/>
        <v>-0.53643333333333487</v>
      </c>
      <c r="G312" s="67">
        <f t="shared" si="21"/>
        <v>3992.1145152777781</v>
      </c>
    </row>
    <row r="313" spans="1:7" x14ac:dyDescent="0.25">
      <c r="A313" s="55">
        <v>311</v>
      </c>
      <c r="B313" s="64">
        <v>38.5</v>
      </c>
      <c r="C313" s="65">
        <f t="shared" si="18"/>
        <v>61.95805</v>
      </c>
      <c r="D313" s="66">
        <v>0</v>
      </c>
      <c r="E313" s="65">
        <f t="shared" si="19"/>
        <v>17.210569444444445</v>
      </c>
      <c r="F313" s="65">
        <f t="shared" si="20"/>
        <v>-0.80464999999999876</v>
      </c>
      <c r="G313" s="67">
        <f t="shared" si="21"/>
        <v>4009.7274097222225</v>
      </c>
    </row>
    <row r="314" spans="1:7" x14ac:dyDescent="0.25">
      <c r="A314" s="55">
        <v>312</v>
      </c>
      <c r="B314" s="64">
        <v>37</v>
      </c>
      <c r="C314" s="65">
        <f t="shared" si="18"/>
        <v>59.5441</v>
      </c>
      <c r="D314" s="66">
        <v>0</v>
      </c>
      <c r="E314" s="65">
        <f t="shared" si="19"/>
        <v>16.540027777777777</v>
      </c>
      <c r="F314" s="65">
        <f t="shared" si="20"/>
        <v>-0.67054166666666859</v>
      </c>
      <c r="G314" s="67">
        <f t="shared" si="21"/>
        <v>4026.6027083333338</v>
      </c>
    </row>
    <row r="315" spans="1:7" x14ac:dyDescent="0.25">
      <c r="A315" s="55">
        <v>313</v>
      </c>
      <c r="B315" s="64">
        <v>35.200000000000003</v>
      </c>
      <c r="C315" s="65">
        <f t="shared" si="18"/>
        <v>56.647360000000006</v>
      </c>
      <c r="D315" s="66">
        <v>0</v>
      </c>
      <c r="E315" s="65">
        <f t="shared" si="19"/>
        <v>15.73537777777778</v>
      </c>
      <c r="F315" s="65">
        <f t="shared" si="20"/>
        <v>-0.80464999999999698</v>
      </c>
      <c r="G315" s="67">
        <f t="shared" si="21"/>
        <v>4042.7404111111114</v>
      </c>
    </row>
    <row r="316" spans="1:7" x14ac:dyDescent="0.25">
      <c r="A316" s="55">
        <v>314</v>
      </c>
      <c r="B316" s="64">
        <v>33.799999999999997</v>
      </c>
      <c r="C316" s="65">
        <f t="shared" si="18"/>
        <v>54.394339999999993</v>
      </c>
      <c r="D316" s="66">
        <v>0</v>
      </c>
      <c r="E316" s="65">
        <f t="shared" si="19"/>
        <v>15.109538888888887</v>
      </c>
      <c r="F316" s="65">
        <f t="shared" si="20"/>
        <v>-0.62583888888889305</v>
      </c>
      <c r="G316" s="67">
        <f t="shared" si="21"/>
        <v>4058.1628694444448</v>
      </c>
    </row>
    <row r="317" spans="1:7" x14ac:dyDescent="0.25">
      <c r="A317" s="55">
        <v>315</v>
      </c>
      <c r="B317" s="64">
        <v>32.5</v>
      </c>
      <c r="C317" s="65">
        <f t="shared" si="18"/>
        <v>52.302250000000001</v>
      </c>
      <c r="D317" s="66">
        <v>0</v>
      </c>
      <c r="E317" s="65">
        <f t="shared" si="19"/>
        <v>14.528402777777778</v>
      </c>
      <c r="F317" s="65">
        <f t="shared" si="20"/>
        <v>-0.58113611111110863</v>
      </c>
      <c r="G317" s="67">
        <f t="shared" si="21"/>
        <v>4072.9818402777782</v>
      </c>
    </row>
    <row r="318" spans="1:7" x14ac:dyDescent="0.25">
      <c r="A318" s="55">
        <v>316</v>
      </c>
      <c r="B318" s="64">
        <v>31.5</v>
      </c>
      <c r="C318" s="65">
        <f t="shared" si="18"/>
        <v>50.692949999999996</v>
      </c>
      <c r="D318" s="66">
        <v>0</v>
      </c>
      <c r="E318" s="65">
        <f t="shared" si="19"/>
        <v>14.081374999999998</v>
      </c>
      <c r="F318" s="65">
        <f t="shared" si="20"/>
        <v>-0.44702777777778024</v>
      </c>
      <c r="G318" s="67">
        <f t="shared" si="21"/>
        <v>4087.2867291666671</v>
      </c>
    </row>
    <row r="319" spans="1:7" x14ac:dyDescent="0.25">
      <c r="A319" s="55">
        <v>317</v>
      </c>
      <c r="B319" s="64">
        <v>30.6</v>
      </c>
      <c r="C319" s="65">
        <f t="shared" si="18"/>
        <v>49.244579999999999</v>
      </c>
      <c r="D319" s="66">
        <v>0</v>
      </c>
      <c r="E319" s="65">
        <f t="shared" si="19"/>
        <v>13.67905</v>
      </c>
      <c r="F319" s="65">
        <f t="shared" si="20"/>
        <v>-0.4023249999999976</v>
      </c>
      <c r="G319" s="67">
        <f t="shared" si="21"/>
        <v>4101.1669416666673</v>
      </c>
    </row>
    <row r="320" spans="1:7" x14ac:dyDescent="0.25">
      <c r="A320" s="55">
        <v>318</v>
      </c>
      <c r="B320" s="64">
        <v>30.5</v>
      </c>
      <c r="C320" s="65">
        <f t="shared" si="18"/>
        <v>49.083649999999999</v>
      </c>
      <c r="D320" s="66">
        <v>0</v>
      </c>
      <c r="E320" s="65">
        <f t="shared" si="19"/>
        <v>13.634347222222221</v>
      </c>
      <c r="F320" s="65">
        <f t="shared" si="20"/>
        <v>-4.470277777777909E-2</v>
      </c>
      <c r="G320" s="67">
        <f t="shared" si="21"/>
        <v>4114.8236402777784</v>
      </c>
    </row>
    <row r="321" spans="1:7" x14ac:dyDescent="0.25">
      <c r="A321" s="55">
        <v>319</v>
      </c>
      <c r="B321" s="64">
        <v>30</v>
      </c>
      <c r="C321" s="65">
        <f t="shared" si="18"/>
        <v>48.278999999999996</v>
      </c>
      <c r="D321" s="66">
        <v>0</v>
      </c>
      <c r="E321" s="65">
        <f t="shared" si="19"/>
        <v>13.410833333333333</v>
      </c>
      <c r="F321" s="65">
        <f t="shared" si="20"/>
        <v>-0.22351388888888835</v>
      </c>
      <c r="G321" s="67">
        <f t="shared" si="21"/>
        <v>4128.3462305555558</v>
      </c>
    </row>
    <row r="322" spans="1:7" x14ac:dyDescent="0.25">
      <c r="A322" s="55">
        <v>320</v>
      </c>
      <c r="B322" s="64">
        <v>29</v>
      </c>
      <c r="C322" s="65">
        <f t="shared" si="18"/>
        <v>46.669699999999999</v>
      </c>
      <c r="D322" s="66">
        <v>0</v>
      </c>
      <c r="E322" s="65">
        <f t="shared" si="19"/>
        <v>12.963805555555554</v>
      </c>
      <c r="F322" s="65">
        <f t="shared" si="20"/>
        <v>-0.44702777777777847</v>
      </c>
      <c r="G322" s="67">
        <f t="shared" si="21"/>
        <v>4141.5335500000001</v>
      </c>
    </row>
    <row r="323" spans="1:7" x14ac:dyDescent="0.25">
      <c r="A323" s="55">
        <v>321</v>
      </c>
      <c r="B323" s="64">
        <v>27.5</v>
      </c>
      <c r="C323" s="65">
        <f t="shared" si="18"/>
        <v>44.255749999999999</v>
      </c>
      <c r="D323" s="66">
        <v>0</v>
      </c>
      <c r="E323" s="65">
        <f t="shared" si="19"/>
        <v>12.293263888888887</v>
      </c>
      <c r="F323" s="65">
        <f t="shared" si="20"/>
        <v>-0.67054166666666681</v>
      </c>
      <c r="G323" s="67">
        <f t="shared" si="21"/>
        <v>4154.1620847222221</v>
      </c>
    </row>
    <row r="324" spans="1:7" x14ac:dyDescent="0.25">
      <c r="A324" s="55">
        <v>322</v>
      </c>
      <c r="B324" s="64">
        <v>24.8</v>
      </c>
      <c r="C324" s="65">
        <f t="shared" ref="C324:C387" si="22">B324*1.6093</f>
        <v>39.910640000000001</v>
      </c>
      <c r="D324" s="66">
        <v>0</v>
      </c>
      <c r="E324" s="65">
        <f t="shared" ref="E324:E387" si="23">C324/3.6</f>
        <v>11.086288888888889</v>
      </c>
      <c r="F324" s="65">
        <f t="shared" si="20"/>
        <v>-1.2069749999999981</v>
      </c>
      <c r="G324" s="67">
        <f t="shared" si="21"/>
        <v>4165.8518611111112</v>
      </c>
    </row>
    <row r="325" spans="1:7" x14ac:dyDescent="0.25">
      <c r="A325" s="55">
        <v>323</v>
      </c>
      <c r="B325" s="64">
        <v>21.5</v>
      </c>
      <c r="C325" s="65">
        <f t="shared" si="22"/>
        <v>34.59995</v>
      </c>
      <c r="D325" s="66">
        <v>0</v>
      </c>
      <c r="E325" s="65">
        <f t="shared" si="23"/>
        <v>9.611097222222222</v>
      </c>
      <c r="F325" s="65">
        <f t="shared" si="20"/>
        <v>-1.4751916666666673</v>
      </c>
      <c r="G325" s="67">
        <f t="shared" si="21"/>
        <v>4176.2005541666667</v>
      </c>
    </row>
    <row r="326" spans="1:7" x14ac:dyDescent="0.25">
      <c r="A326" s="55">
        <v>324</v>
      </c>
      <c r="B326" s="64">
        <v>20.100000000000001</v>
      </c>
      <c r="C326" s="65">
        <f t="shared" si="22"/>
        <v>32.34693</v>
      </c>
      <c r="D326" s="66">
        <v>0</v>
      </c>
      <c r="E326" s="65">
        <f t="shared" si="23"/>
        <v>8.9852583333333325</v>
      </c>
      <c r="F326" s="65">
        <f t="shared" si="20"/>
        <v>-0.6258388888888895</v>
      </c>
      <c r="G326" s="67">
        <f t="shared" si="21"/>
        <v>4185.4987319444444</v>
      </c>
    </row>
    <row r="327" spans="1:7" x14ac:dyDescent="0.25">
      <c r="A327" s="55">
        <v>325</v>
      </c>
      <c r="B327" s="64">
        <v>19.100000000000001</v>
      </c>
      <c r="C327" s="65">
        <f t="shared" si="22"/>
        <v>30.737630000000003</v>
      </c>
      <c r="D327" s="66">
        <v>0</v>
      </c>
      <c r="E327" s="65">
        <f t="shared" si="23"/>
        <v>8.5382305555555558</v>
      </c>
      <c r="F327" s="65">
        <f t="shared" si="20"/>
        <v>-0.44702777777777669</v>
      </c>
      <c r="G327" s="67">
        <f t="shared" si="21"/>
        <v>4194.2604763888885</v>
      </c>
    </row>
    <row r="328" spans="1:7" x14ac:dyDescent="0.25">
      <c r="A328" s="55">
        <v>326</v>
      </c>
      <c r="B328" s="64">
        <v>18.5</v>
      </c>
      <c r="C328" s="65">
        <f t="shared" si="22"/>
        <v>29.77205</v>
      </c>
      <c r="D328" s="66">
        <v>0</v>
      </c>
      <c r="E328" s="65">
        <f t="shared" si="23"/>
        <v>8.2700138888888883</v>
      </c>
      <c r="F328" s="65">
        <f t="shared" si="20"/>
        <v>-0.26821666666666744</v>
      </c>
      <c r="G328" s="67">
        <f t="shared" si="21"/>
        <v>4202.6645986111107</v>
      </c>
    </row>
    <row r="329" spans="1:7" x14ac:dyDescent="0.25">
      <c r="A329" s="55">
        <v>327</v>
      </c>
      <c r="B329" s="64">
        <v>17</v>
      </c>
      <c r="C329" s="65">
        <f t="shared" si="22"/>
        <v>27.3581</v>
      </c>
      <c r="D329" s="66">
        <v>0</v>
      </c>
      <c r="E329" s="65">
        <f t="shared" si="23"/>
        <v>7.5994722222222224</v>
      </c>
      <c r="F329" s="65">
        <f t="shared" si="20"/>
        <v>-0.67054166666666593</v>
      </c>
      <c r="G329" s="67">
        <f t="shared" si="21"/>
        <v>4210.5993416666661</v>
      </c>
    </row>
    <row r="330" spans="1:7" x14ac:dyDescent="0.25">
      <c r="A330" s="55">
        <v>328</v>
      </c>
      <c r="B330" s="64">
        <v>15.5</v>
      </c>
      <c r="C330" s="65">
        <f t="shared" si="22"/>
        <v>24.94415</v>
      </c>
      <c r="D330" s="66">
        <v>0</v>
      </c>
      <c r="E330" s="65">
        <f t="shared" si="23"/>
        <v>6.9289305555555556</v>
      </c>
      <c r="F330" s="65">
        <f t="shared" si="20"/>
        <v>-0.67054166666666681</v>
      </c>
      <c r="G330" s="67">
        <f t="shared" si="21"/>
        <v>4217.8635430555551</v>
      </c>
    </row>
    <row r="331" spans="1:7" x14ac:dyDescent="0.25">
      <c r="A331" s="55">
        <v>329</v>
      </c>
      <c r="B331" s="64">
        <v>12.5</v>
      </c>
      <c r="C331" s="65">
        <f t="shared" si="22"/>
        <v>20.116250000000001</v>
      </c>
      <c r="D331" s="66">
        <v>0</v>
      </c>
      <c r="E331" s="65">
        <f t="shared" si="23"/>
        <v>5.587847222222222</v>
      </c>
      <c r="F331" s="65">
        <f t="shared" si="20"/>
        <v>-1.3410833333333336</v>
      </c>
      <c r="G331" s="67">
        <f t="shared" si="21"/>
        <v>4224.1219319444435</v>
      </c>
    </row>
    <row r="332" spans="1:7" x14ac:dyDescent="0.25">
      <c r="A332" s="55">
        <v>330</v>
      </c>
      <c r="B332" s="64">
        <v>10.8</v>
      </c>
      <c r="C332" s="65">
        <f t="shared" si="22"/>
        <v>17.38044</v>
      </c>
      <c r="D332" s="66">
        <v>0</v>
      </c>
      <c r="E332" s="65">
        <f t="shared" si="23"/>
        <v>4.8278999999999996</v>
      </c>
      <c r="F332" s="65">
        <f t="shared" si="20"/>
        <v>-0.75994722222222233</v>
      </c>
      <c r="G332" s="67">
        <f t="shared" si="21"/>
        <v>4229.3298055555542</v>
      </c>
    </row>
    <row r="333" spans="1:7" x14ac:dyDescent="0.25">
      <c r="A333" s="55">
        <v>331</v>
      </c>
      <c r="B333" s="64">
        <v>8</v>
      </c>
      <c r="C333" s="65">
        <f t="shared" si="22"/>
        <v>12.8744</v>
      </c>
      <c r="D333" s="66">
        <v>0</v>
      </c>
      <c r="E333" s="65">
        <f t="shared" si="23"/>
        <v>3.576222222222222</v>
      </c>
      <c r="F333" s="65">
        <f t="shared" ref="F333:F396" si="24">E333-E332</f>
        <v>-1.2516777777777777</v>
      </c>
      <c r="G333" s="67">
        <f t="shared" ref="G333:G396" si="25">E332+(F333/2)+G332</f>
        <v>4233.5318666666653</v>
      </c>
    </row>
    <row r="334" spans="1:7" x14ac:dyDescent="0.25">
      <c r="A334" s="55">
        <v>332</v>
      </c>
      <c r="B334" s="64">
        <v>4.7</v>
      </c>
      <c r="C334" s="65">
        <f t="shared" si="22"/>
        <v>7.5637100000000004</v>
      </c>
      <c r="D334" s="66">
        <v>0</v>
      </c>
      <c r="E334" s="65">
        <f t="shared" si="23"/>
        <v>2.1010305555555555</v>
      </c>
      <c r="F334" s="65">
        <f t="shared" si="24"/>
        <v>-1.4751916666666665</v>
      </c>
      <c r="G334" s="67">
        <f t="shared" si="25"/>
        <v>4236.3704930555541</v>
      </c>
    </row>
    <row r="335" spans="1:7" x14ac:dyDescent="0.25">
      <c r="A335" s="55">
        <v>333</v>
      </c>
      <c r="B335" s="64">
        <v>1.4</v>
      </c>
      <c r="C335" s="65">
        <f t="shared" si="22"/>
        <v>2.2530199999999998</v>
      </c>
      <c r="D335" s="66">
        <v>0</v>
      </c>
      <c r="E335" s="65">
        <f t="shared" si="23"/>
        <v>0.62583888888888883</v>
      </c>
      <c r="F335" s="65">
        <f t="shared" si="24"/>
        <v>-1.4751916666666667</v>
      </c>
      <c r="G335" s="67">
        <f t="shared" si="25"/>
        <v>4237.7339277777764</v>
      </c>
    </row>
    <row r="336" spans="1:7" x14ac:dyDescent="0.25">
      <c r="A336" s="55">
        <v>334</v>
      </c>
      <c r="B336" s="64">
        <v>0</v>
      </c>
      <c r="C336" s="65">
        <f t="shared" si="22"/>
        <v>0</v>
      </c>
      <c r="D336" s="66">
        <v>0</v>
      </c>
      <c r="E336" s="65">
        <f t="shared" si="23"/>
        <v>0</v>
      </c>
      <c r="F336" s="65">
        <f t="shared" si="24"/>
        <v>-0.62583888888888883</v>
      </c>
      <c r="G336" s="67">
        <f t="shared" si="25"/>
        <v>4238.046847222221</v>
      </c>
    </row>
    <row r="337" spans="1:7" x14ac:dyDescent="0.25">
      <c r="A337" s="55">
        <v>335</v>
      </c>
      <c r="B337" s="64">
        <v>0</v>
      </c>
      <c r="C337" s="65">
        <f t="shared" si="22"/>
        <v>0</v>
      </c>
      <c r="D337" s="66">
        <v>0</v>
      </c>
      <c r="E337" s="65">
        <f t="shared" si="23"/>
        <v>0</v>
      </c>
      <c r="F337" s="65">
        <f t="shared" si="24"/>
        <v>0</v>
      </c>
      <c r="G337" s="67">
        <f t="shared" si="25"/>
        <v>4238.046847222221</v>
      </c>
    </row>
    <row r="338" spans="1:7" x14ac:dyDescent="0.25">
      <c r="A338" s="55">
        <v>336</v>
      </c>
      <c r="B338" s="64">
        <v>0</v>
      </c>
      <c r="C338" s="65">
        <f t="shared" si="22"/>
        <v>0</v>
      </c>
      <c r="D338" s="66">
        <v>0</v>
      </c>
      <c r="E338" s="65">
        <f t="shared" si="23"/>
        <v>0</v>
      </c>
      <c r="F338" s="65">
        <f t="shared" si="24"/>
        <v>0</v>
      </c>
      <c r="G338" s="67">
        <f t="shared" si="25"/>
        <v>4238.046847222221</v>
      </c>
    </row>
    <row r="339" spans="1:7" x14ac:dyDescent="0.25">
      <c r="A339" s="55">
        <v>337</v>
      </c>
      <c r="B339" s="64">
        <v>0</v>
      </c>
      <c r="C339" s="65">
        <f t="shared" si="22"/>
        <v>0</v>
      </c>
      <c r="D339" s="66">
        <v>0</v>
      </c>
      <c r="E339" s="65">
        <f t="shared" si="23"/>
        <v>0</v>
      </c>
      <c r="F339" s="65">
        <f t="shared" si="24"/>
        <v>0</v>
      </c>
      <c r="G339" s="67">
        <f t="shared" si="25"/>
        <v>4238.046847222221</v>
      </c>
    </row>
    <row r="340" spans="1:7" x14ac:dyDescent="0.25">
      <c r="A340" s="55">
        <v>338</v>
      </c>
      <c r="B340" s="64">
        <v>0</v>
      </c>
      <c r="C340" s="65">
        <f t="shared" si="22"/>
        <v>0</v>
      </c>
      <c r="D340" s="66">
        <v>0</v>
      </c>
      <c r="E340" s="65">
        <f t="shared" si="23"/>
        <v>0</v>
      </c>
      <c r="F340" s="65">
        <f t="shared" si="24"/>
        <v>0</v>
      </c>
      <c r="G340" s="67">
        <f t="shared" si="25"/>
        <v>4238.046847222221</v>
      </c>
    </row>
    <row r="341" spans="1:7" x14ac:dyDescent="0.25">
      <c r="A341" s="55">
        <v>339</v>
      </c>
      <c r="B341" s="64">
        <v>0</v>
      </c>
      <c r="C341" s="65">
        <f t="shared" si="22"/>
        <v>0</v>
      </c>
      <c r="D341" s="66">
        <v>0</v>
      </c>
      <c r="E341" s="65">
        <f t="shared" si="23"/>
        <v>0</v>
      </c>
      <c r="F341" s="65">
        <f t="shared" si="24"/>
        <v>0</v>
      </c>
      <c r="G341" s="67">
        <f t="shared" si="25"/>
        <v>4238.046847222221</v>
      </c>
    </row>
    <row r="342" spans="1:7" x14ac:dyDescent="0.25">
      <c r="A342" s="55">
        <v>340</v>
      </c>
      <c r="B342" s="64">
        <v>0</v>
      </c>
      <c r="C342" s="65">
        <f t="shared" si="22"/>
        <v>0</v>
      </c>
      <c r="D342" s="66">
        <v>0</v>
      </c>
      <c r="E342" s="65">
        <f t="shared" si="23"/>
        <v>0</v>
      </c>
      <c r="F342" s="65">
        <f t="shared" si="24"/>
        <v>0</v>
      </c>
      <c r="G342" s="67">
        <f t="shared" si="25"/>
        <v>4238.046847222221</v>
      </c>
    </row>
    <row r="343" spans="1:7" x14ac:dyDescent="0.25">
      <c r="A343" s="55">
        <v>341</v>
      </c>
      <c r="B343" s="64">
        <v>0</v>
      </c>
      <c r="C343" s="65">
        <f t="shared" si="22"/>
        <v>0</v>
      </c>
      <c r="D343" s="66">
        <v>0</v>
      </c>
      <c r="E343" s="65">
        <f t="shared" si="23"/>
        <v>0</v>
      </c>
      <c r="F343" s="65">
        <f t="shared" si="24"/>
        <v>0</v>
      </c>
      <c r="G343" s="67">
        <f t="shared" si="25"/>
        <v>4238.046847222221</v>
      </c>
    </row>
    <row r="344" spans="1:7" x14ac:dyDescent="0.25">
      <c r="A344" s="55">
        <v>342</v>
      </c>
      <c r="B344" s="64">
        <v>0</v>
      </c>
      <c r="C344" s="65">
        <f t="shared" si="22"/>
        <v>0</v>
      </c>
      <c r="D344" s="66">
        <v>0</v>
      </c>
      <c r="E344" s="65">
        <f t="shared" si="23"/>
        <v>0</v>
      </c>
      <c r="F344" s="65">
        <f t="shared" si="24"/>
        <v>0</v>
      </c>
      <c r="G344" s="67">
        <f t="shared" si="25"/>
        <v>4238.046847222221</v>
      </c>
    </row>
    <row r="345" spans="1:7" x14ac:dyDescent="0.25">
      <c r="A345" s="55">
        <v>343</v>
      </c>
      <c r="B345" s="64">
        <v>0</v>
      </c>
      <c r="C345" s="65">
        <f t="shared" si="22"/>
        <v>0</v>
      </c>
      <c r="D345" s="66">
        <v>0</v>
      </c>
      <c r="E345" s="65">
        <f t="shared" si="23"/>
        <v>0</v>
      </c>
      <c r="F345" s="65">
        <f t="shared" si="24"/>
        <v>0</v>
      </c>
      <c r="G345" s="67">
        <f t="shared" si="25"/>
        <v>4238.046847222221</v>
      </c>
    </row>
    <row r="346" spans="1:7" x14ac:dyDescent="0.25">
      <c r="A346" s="55">
        <v>344</v>
      </c>
      <c r="B346" s="64">
        <v>0</v>
      </c>
      <c r="C346" s="65">
        <f t="shared" si="22"/>
        <v>0</v>
      </c>
      <c r="D346" s="66">
        <v>0</v>
      </c>
      <c r="E346" s="65">
        <f t="shared" si="23"/>
        <v>0</v>
      </c>
      <c r="F346" s="65">
        <f t="shared" si="24"/>
        <v>0</v>
      </c>
      <c r="G346" s="67">
        <f t="shared" si="25"/>
        <v>4238.046847222221</v>
      </c>
    </row>
    <row r="347" spans="1:7" x14ac:dyDescent="0.25">
      <c r="A347" s="55">
        <v>345</v>
      </c>
      <c r="B347" s="64">
        <v>0</v>
      </c>
      <c r="C347" s="65">
        <f t="shared" si="22"/>
        <v>0</v>
      </c>
      <c r="D347" s="66">
        <v>0</v>
      </c>
      <c r="E347" s="65">
        <f t="shared" si="23"/>
        <v>0</v>
      </c>
      <c r="F347" s="65">
        <f t="shared" si="24"/>
        <v>0</v>
      </c>
      <c r="G347" s="67">
        <f t="shared" si="25"/>
        <v>4238.046847222221</v>
      </c>
    </row>
    <row r="348" spans="1:7" x14ac:dyDescent="0.25">
      <c r="A348" s="55">
        <v>346</v>
      </c>
      <c r="B348" s="64">
        <v>0</v>
      </c>
      <c r="C348" s="65">
        <f t="shared" si="22"/>
        <v>0</v>
      </c>
      <c r="D348" s="66">
        <v>0</v>
      </c>
      <c r="E348" s="65">
        <f t="shared" si="23"/>
        <v>0</v>
      </c>
      <c r="F348" s="65">
        <f t="shared" si="24"/>
        <v>0</v>
      </c>
      <c r="G348" s="67">
        <f t="shared" si="25"/>
        <v>4238.046847222221</v>
      </c>
    </row>
    <row r="349" spans="1:7" x14ac:dyDescent="0.25">
      <c r="A349" s="55">
        <v>347</v>
      </c>
      <c r="B349" s="64">
        <v>0</v>
      </c>
      <c r="C349" s="65">
        <f t="shared" si="22"/>
        <v>0</v>
      </c>
      <c r="D349" s="66">
        <v>0</v>
      </c>
      <c r="E349" s="65">
        <f t="shared" si="23"/>
        <v>0</v>
      </c>
      <c r="F349" s="65">
        <f t="shared" si="24"/>
        <v>0</v>
      </c>
      <c r="G349" s="67">
        <f t="shared" si="25"/>
        <v>4238.046847222221</v>
      </c>
    </row>
    <row r="350" spans="1:7" x14ac:dyDescent="0.25">
      <c r="A350" s="55">
        <v>348</v>
      </c>
      <c r="B350" s="64">
        <v>1</v>
      </c>
      <c r="C350" s="65">
        <f t="shared" si="22"/>
        <v>1.6093</v>
      </c>
      <c r="D350" s="66">
        <v>0</v>
      </c>
      <c r="E350" s="65">
        <f t="shared" si="23"/>
        <v>0.44702777777777775</v>
      </c>
      <c r="F350" s="65">
        <f t="shared" si="24"/>
        <v>0.44702777777777775</v>
      </c>
      <c r="G350" s="67">
        <f t="shared" si="25"/>
        <v>4238.2703611111101</v>
      </c>
    </row>
    <row r="351" spans="1:7" x14ac:dyDescent="0.25">
      <c r="A351" s="55">
        <v>349</v>
      </c>
      <c r="B351" s="64">
        <v>4.3</v>
      </c>
      <c r="C351" s="65">
        <f t="shared" si="22"/>
        <v>6.9199899999999994</v>
      </c>
      <c r="D351" s="66">
        <v>0</v>
      </c>
      <c r="E351" s="65">
        <f t="shared" si="23"/>
        <v>1.9222194444444443</v>
      </c>
      <c r="F351" s="65">
        <f t="shared" si="24"/>
        <v>1.4751916666666665</v>
      </c>
      <c r="G351" s="67">
        <f t="shared" si="25"/>
        <v>4239.4549847222215</v>
      </c>
    </row>
    <row r="352" spans="1:7" x14ac:dyDescent="0.25">
      <c r="A352" s="55">
        <v>350</v>
      </c>
      <c r="B352" s="64">
        <v>7.6</v>
      </c>
      <c r="C352" s="65">
        <f t="shared" si="22"/>
        <v>12.23068</v>
      </c>
      <c r="D352" s="66">
        <v>0</v>
      </c>
      <c r="E352" s="65">
        <f t="shared" si="23"/>
        <v>3.3974111111111109</v>
      </c>
      <c r="F352" s="65">
        <f t="shared" si="24"/>
        <v>1.4751916666666667</v>
      </c>
      <c r="G352" s="67">
        <f t="shared" si="25"/>
        <v>4242.1147999999994</v>
      </c>
    </row>
    <row r="353" spans="1:7" x14ac:dyDescent="0.25">
      <c r="A353" s="55">
        <v>351</v>
      </c>
      <c r="B353" s="64">
        <v>10.9</v>
      </c>
      <c r="C353" s="65">
        <f t="shared" si="22"/>
        <v>17.541370000000001</v>
      </c>
      <c r="D353" s="66">
        <v>0</v>
      </c>
      <c r="E353" s="65">
        <f t="shared" si="23"/>
        <v>4.8726027777777778</v>
      </c>
      <c r="F353" s="65">
        <f t="shared" si="24"/>
        <v>1.4751916666666669</v>
      </c>
      <c r="G353" s="67">
        <f t="shared" si="25"/>
        <v>4246.2498069444437</v>
      </c>
    </row>
    <row r="354" spans="1:7" x14ac:dyDescent="0.25">
      <c r="A354" s="55">
        <v>352</v>
      </c>
      <c r="B354" s="64">
        <v>14.2</v>
      </c>
      <c r="C354" s="65">
        <f t="shared" si="22"/>
        <v>22.852059999999998</v>
      </c>
      <c r="D354" s="66">
        <v>0</v>
      </c>
      <c r="E354" s="65">
        <f t="shared" si="23"/>
        <v>6.3477944444444434</v>
      </c>
      <c r="F354" s="65">
        <f t="shared" si="24"/>
        <v>1.4751916666666656</v>
      </c>
      <c r="G354" s="67">
        <f t="shared" si="25"/>
        <v>4251.8600055555544</v>
      </c>
    </row>
    <row r="355" spans="1:7" x14ac:dyDescent="0.25">
      <c r="A355" s="55">
        <v>353</v>
      </c>
      <c r="B355" s="64">
        <v>17.3</v>
      </c>
      <c r="C355" s="65">
        <f t="shared" si="22"/>
        <v>27.840890000000002</v>
      </c>
      <c r="D355" s="66">
        <v>0</v>
      </c>
      <c r="E355" s="65">
        <f t="shared" si="23"/>
        <v>7.7335805555555561</v>
      </c>
      <c r="F355" s="65">
        <f t="shared" si="24"/>
        <v>1.3857861111111127</v>
      </c>
      <c r="G355" s="67">
        <f t="shared" si="25"/>
        <v>4258.9006930555543</v>
      </c>
    </row>
    <row r="356" spans="1:7" x14ac:dyDescent="0.25">
      <c r="A356" s="55">
        <v>354</v>
      </c>
      <c r="B356" s="64">
        <v>20</v>
      </c>
      <c r="C356" s="65">
        <f t="shared" si="22"/>
        <v>32.186</v>
      </c>
      <c r="D356" s="66">
        <v>0</v>
      </c>
      <c r="E356" s="65">
        <f t="shared" si="23"/>
        <v>8.9405555555555551</v>
      </c>
      <c r="F356" s="65">
        <f t="shared" si="24"/>
        <v>1.206974999999999</v>
      </c>
      <c r="G356" s="67">
        <f t="shared" si="25"/>
        <v>4267.2377611111096</v>
      </c>
    </row>
    <row r="357" spans="1:7" x14ac:dyDescent="0.25">
      <c r="A357" s="55">
        <v>355</v>
      </c>
      <c r="B357" s="64">
        <v>22.5</v>
      </c>
      <c r="C357" s="65">
        <f t="shared" si="22"/>
        <v>36.209249999999997</v>
      </c>
      <c r="D357" s="66">
        <v>0</v>
      </c>
      <c r="E357" s="65">
        <f t="shared" si="23"/>
        <v>10.058124999999999</v>
      </c>
      <c r="F357" s="65">
        <f t="shared" si="24"/>
        <v>1.1175694444444435</v>
      </c>
      <c r="G357" s="67">
        <f t="shared" si="25"/>
        <v>4276.7371013888878</v>
      </c>
    </row>
    <row r="358" spans="1:7" x14ac:dyDescent="0.25">
      <c r="A358" s="55">
        <v>356</v>
      </c>
      <c r="B358" s="64">
        <v>23.7</v>
      </c>
      <c r="C358" s="65">
        <f t="shared" si="22"/>
        <v>38.140409999999996</v>
      </c>
      <c r="D358" s="66">
        <v>0</v>
      </c>
      <c r="E358" s="65">
        <f t="shared" si="23"/>
        <v>10.594558333333332</v>
      </c>
      <c r="F358" s="65">
        <f t="shared" si="24"/>
        <v>0.5364333333333331</v>
      </c>
      <c r="G358" s="67">
        <f t="shared" si="25"/>
        <v>4287.0634430555547</v>
      </c>
    </row>
    <row r="359" spans="1:7" x14ac:dyDescent="0.25">
      <c r="A359" s="55">
        <v>357</v>
      </c>
      <c r="B359" s="64">
        <v>25.2</v>
      </c>
      <c r="C359" s="65">
        <f t="shared" si="22"/>
        <v>40.554359999999996</v>
      </c>
      <c r="D359" s="66">
        <v>0</v>
      </c>
      <c r="E359" s="65">
        <f t="shared" si="23"/>
        <v>11.265099999999999</v>
      </c>
      <c r="F359" s="65">
        <f t="shared" si="24"/>
        <v>0.67054166666666681</v>
      </c>
      <c r="G359" s="67">
        <f t="shared" si="25"/>
        <v>4297.9932722222211</v>
      </c>
    </row>
    <row r="360" spans="1:7" x14ac:dyDescent="0.25">
      <c r="A360" s="55">
        <v>358</v>
      </c>
      <c r="B360" s="64">
        <v>26.6</v>
      </c>
      <c r="C360" s="65">
        <f t="shared" si="22"/>
        <v>42.807380000000002</v>
      </c>
      <c r="D360" s="66">
        <v>0</v>
      </c>
      <c r="E360" s="65">
        <f t="shared" si="23"/>
        <v>11.89093888888889</v>
      </c>
      <c r="F360" s="65">
        <f t="shared" si="24"/>
        <v>0.62583888888889128</v>
      </c>
      <c r="G360" s="67">
        <f t="shared" si="25"/>
        <v>4309.5712916666653</v>
      </c>
    </row>
    <row r="361" spans="1:7" x14ac:dyDescent="0.25">
      <c r="A361" s="55">
        <v>359</v>
      </c>
      <c r="B361" s="64">
        <v>28.1</v>
      </c>
      <c r="C361" s="65">
        <f t="shared" si="22"/>
        <v>45.221330000000002</v>
      </c>
      <c r="D361" s="66">
        <v>0</v>
      </c>
      <c r="E361" s="65">
        <f t="shared" si="23"/>
        <v>12.561480555555555</v>
      </c>
      <c r="F361" s="65">
        <f t="shared" si="24"/>
        <v>0.67054166666666504</v>
      </c>
      <c r="G361" s="67">
        <f t="shared" si="25"/>
        <v>4321.7975013888872</v>
      </c>
    </row>
    <row r="362" spans="1:7" x14ac:dyDescent="0.25">
      <c r="A362" s="55">
        <v>360</v>
      </c>
      <c r="B362" s="64">
        <v>30</v>
      </c>
      <c r="C362" s="65">
        <f t="shared" si="22"/>
        <v>48.278999999999996</v>
      </c>
      <c r="D362" s="66">
        <v>0</v>
      </c>
      <c r="E362" s="65">
        <f t="shared" si="23"/>
        <v>13.410833333333333</v>
      </c>
      <c r="F362" s="65">
        <f t="shared" si="24"/>
        <v>0.84935277777777785</v>
      </c>
      <c r="G362" s="67">
        <f t="shared" si="25"/>
        <v>4334.7836583333319</v>
      </c>
    </row>
    <row r="363" spans="1:7" x14ac:dyDescent="0.25">
      <c r="A363" s="55">
        <v>361</v>
      </c>
      <c r="B363" s="64">
        <v>30.8</v>
      </c>
      <c r="C363" s="65">
        <f t="shared" si="22"/>
        <v>49.56644</v>
      </c>
      <c r="D363" s="66">
        <v>0</v>
      </c>
      <c r="E363" s="65">
        <f t="shared" si="23"/>
        <v>13.768455555555555</v>
      </c>
      <c r="F363" s="65">
        <f t="shared" si="24"/>
        <v>0.35762222222222206</v>
      </c>
      <c r="G363" s="67">
        <f t="shared" si="25"/>
        <v>4348.3733027777762</v>
      </c>
    </row>
    <row r="364" spans="1:7" x14ac:dyDescent="0.25">
      <c r="A364" s="55">
        <v>362</v>
      </c>
      <c r="B364" s="64">
        <v>31.6</v>
      </c>
      <c r="C364" s="65">
        <f t="shared" si="22"/>
        <v>50.853880000000004</v>
      </c>
      <c r="D364" s="66">
        <v>0</v>
      </c>
      <c r="E364" s="65">
        <f t="shared" si="23"/>
        <v>14.126077777777779</v>
      </c>
      <c r="F364" s="65">
        <f t="shared" si="24"/>
        <v>0.35762222222222384</v>
      </c>
      <c r="G364" s="67">
        <f t="shared" si="25"/>
        <v>4362.3205694444432</v>
      </c>
    </row>
    <row r="365" spans="1:7" x14ac:dyDescent="0.25">
      <c r="A365" s="55">
        <v>363</v>
      </c>
      <c r="B365" s="64">
        <v>32.1</v>
      </c>
      <c r="C365" s="65">
        <f t="shared" si="22"/>
        <v>51.658529999999999</v>
      </c>
      <c r="D365" s="66">
        <v>0</v>
      </c>
      <c r="E365" s="65">
        <f t="shared" si="23"/>
        <v>14.349591666666665</v>
      </c>
      <c r="F365" s="65">
        <f t="shared" si="24"/>
        <v>0.22351388888888657</v>
      </c>
      <c r="G365" s="67">
        <f t="shared" si="25"/>
        <v>4376.5584041666652</v>
      </c>
    </row>
    <row r="366" spans="1:7" x14ac:dyDescent="0.25">
      <c r="A366" s="55">
        <v>364</v>
      </c>
      <c r="B366" s="64">
        <v>32.799999999999997</v>
      </c>
      <c r="C366" s="65">
        <f t="shared" si="22"/>
        <v>52.785039999999995</v>
      </c>
      <c r="D366" s="66">
        <v>0</v>
      </c>
      <c r="E366" s="65">
        <f t="shared" si="23"/>
        <v>14.66251111111111</v>
      </c>
      <c r="F366" s="65">
        <f t="shared" si="24"/>
        <v>0.31291944444444475</v>
      </c>
      <c r="G366" s="67">
        <f t="shared" si="25"/>
        <v>4391.0644555555546</v>
      </c>
    </row>
    <row r="367" spans="1:7" x14ac:dyDescent="0.25">
      <c r="A367" s="55">
        <v>365</v>
      </c>
      <c r="B367" s="64">
        <v>33.6</v>
      </c>
      <c r="C367" s="65">
        <f t="shared" si="22"/>
        <v>54.072479999999999</v>
      </c>
      <c r="D367" s="66">
        <v>0</v>
      </c>
      <c r="E367" s="65">
        <f t="shared" si="23"/>
        <v>15.020133333333332</v>
      </c>
      <c r="F367" s="65">
        <f t="shared" si="24"/>
        <v>0.35762222222222206</v>
      </c>
      <c r="G367" s="67">
        <f t="shared" si="25"/>
        <v>4405.9057777777771</v>
      </c>
    </row>
    <row r="368" spans="1:7" x14ac:dyDescent="0.25">
      <c r="A368" s="55">
        <v>366</v>
      </c>
      <c r="B368" s="64">
        <v>34.5</v>
      </c>
      <c r="C368" s="65">
        <f t="shared" si="22"/>
        <v>55.520849999999996</v>
      </c>
      <c r="D368" s="66">
        <v>0</v>
      </c>
      <c r="E368" s="65">
        <f t="shared" si="23"/>
        <v>15.422458333333331</v>
      </c>
      <c r="F368" s="65">
        <f t="shared" si="24"/>
        <v>0.40232499999999938</v>
      </c>
      <c r="G368" s="67">
        <f t="shared" si="25"/>
        <v>4421.1270736111101</v>
      </c>
    </row>
    <row r="369" spans="1:7" x14ac:dyDescent="0.25">
      <c r="A369" s="55">
        <v>367</v>
      </c>
      <c r="B369" s="64">
        <v>34.6</v>
      </c>
      <c r="C369" s="65">
        <f t="shared" si="22"/>
        <v>55.681780000000003</v>
      </c>
      <c r="D369" s="66">
        <v>0</v>
      </c>
      <c r="E369" s="65">
        <f t="shared" si="23"/>
        <v>15.467161111111112</v>
      </c>
      <c r="F369" s="65">
        <f t="shared" si="24"/>
        <v>4.4702777777780867E-2</v>
      </c>
      <c r="G369" s="67">
        <f t="shared" si="25"/>
        <v>4436.5718833333322</v>
      </c>
    </row>
    <row r="370" spans="1:7" x14ac:dyDescent="0.25">
      <c r="A370" s="55">
        <v>368</v>
      </c>
      <c r="B370" s="64">
        <v>34.9</v>
      </c>
      <c r="C370" s="65">
        <f t="shared" si="22"/>
        <v>56.164569999999998</v>
      </c>
      <c r="D370" s="66">
        <v>0</v>
      </c>
      <c r="E370" s="65">
        <f t="shared" si="23"/>
        <v>15.601269444444444</v>
      </c>
      <c r="F370" s="65">
        <f t="shared" si="24"/>
        <v>0.13410833333333194</v>
      </c>
      <c r="G370" s="67">
        <f t="shared" si="25"/>
        <v>4452.1060986111097</v>
      </c>
    </row>
    <row r="371" spans="1:7" x14ac:dyDescent="0.25">
      <c r="A371" s="55">
        <v>369</v>
      </c>
      <c r="B371" s="64">
        <v>34.799999999999997</v>
      </c>
      <c r="C371" s="65">
        <f t="shared" si="22"/>
        <v>56.003639999999997</v>
      </c>
      <c r="D371" s="66">
        <v>0</v>
      </c>
      <c r="E371" s="65">
        <f t="shared" si="23"/>
        <v>15.556566666666665</v>
      </c>
      <c r="F371" s="65">
        <f t="shared" si="24"/>
        <v>-4.470277777777909E-2</v>
      </c>
      <c r="G371" s="67">
        <f t="shared" si="25"/>
        <v>4467.6850166666654</v>
      </c>
    </row>
    <row r="372" spans="1:7" x14ac:dyDescent="0.25">
      <c r="A372" s="55">
        <v>370</v>
      </c>
      <c r="B372" s="64">
        <v>34.5</v>
      </c>
      <c r="C372" s="65">
        <f t="shared" si="22"/>
        <v>55.520849999999996</v>
      </c>
      <c r="D372" s="66">
        <v>0</v>
      </c>
      <c r="E372" s="65">
        <f t="shared" si="23"/>
        <v>15.422458333333331</v>
      </c>
      <c r="F372" s="65">
        <f t="shared" si="24"/>
        <v>-0.13410833333333372</v>
      </c>
      <c r="G372" s="67">
        <f t="shared" si="25"/>
        <v>4483.1745291666657</v>
      </c>
    </row>
    <row r="373" spans="1:7" x14ac:dyDescent="0.25">
      <c r="A373" s="55">
        <v>371</v>
      </c>
      <c r="B373" s="64">
        <v>34.700000000000003</v>
      </c>
      <c r="C373" s="65">
        <f t="shared" si="22"/>
        <v>55.842710000000004</v>
      </c>
      <c r="D373" s="66">
        <v>0</v>
      </c>
      <c r="E373" s="65">
        <f t="shared" si="23"/>
        <v>15.51186388888889</v>
      </c>
      <c r="F373" s="65">
        <f t="shared" si="24"/>
        <v>8.940555555555818E-2</v>
      </c>
      <c r="G373" s="67">
        <f t="shared" si="25"/>
        <v>4498.6416902777764</v>
      </c>
    </row>
    <row r="374" spans="1:7" x14ac:dyDescent="0.25">
      <c r="A374" s="55">
        <v>372</v>
      </c>
      <c r="B374" s="64">
        <v>35.5</v>
      </c>
      <c r="C374" s="65">
        <f t="shared" si="22"/>
        <v>57.13015</v>
      </c>
      <c r="D374" s="66">
        <v>0</v>
      </c>
      <c r="E374" s="65">
        <f t="shared" si="23"/>
        <v>15.869486111111112</v>
      </c>
      <c r="F374" s="65">
        <f t="shared" si="24"/>
        <v>0.35762222222222206</v>
      </c>
      <c r="G374" s="67">
        <f t="shared" si="25"/>
        <v>4514.3323652777763</v>
      </c>
    </row>
    <row r="375" spans="1:7" x14ac:dyDescent="0.25">
      <c r="A375" s="55">
        <v>373</v>
      </c>
      <c r="B375" s="64">
        <v>36</v>
      </c>
      <c r="C375" s="65">
        <f t="shared" si="22"/>
        <v>57.934799999999996</v>
      </c>
      <c r="D375" s="66">
        <v>0</v>
      </c>
      <c r="E375" s="65">
        <f t="shared" si="23"/>
        <v>16.093</v>
      </c>
      <c r="F375" s="65">
        <f t="shared" si="24"/>
        <v>0.22351388888888835</v>
      </c>
      <c r="G375" s="67">
        <f t="shared" si="25"/>
        <v>4530.313608333332</v>
      </c>
    </row>
    <row r="376" spans="1:7" x14ac:dyDescent="0.25">
      <c r="A376" s="55">
        <v>374</v>
      </c>
      <c r="B376" s="64">
        <v>36</v>
      </c>
      <c r="C376" s="65">
        <f t="shared" si="22"/>
        <v>57.934799999999996</v>
      </c>
      <c r="D376" s="66">
        <v>0</v>
      </c>
      <c r="E376" s="65">
        <f t="shared" si="23"/>
        <v>16.093</v>
      </c>
      <c r="F376" s="65">
        <f t="shared" si="24"/>
        <v>0</v>
      </c>
      <c r="G376" s="67">
        <f t="shared" si="25"/>
        <v>4546.4066083333319</v>
      </c>
    </row>
    <row r="377" spans="1:7" x14ac:dyDescent="0.25">
      <c r="A377" s="55">
        <v>375</v>
      </c>
      <c r="B377" s="64">
        <v>36</v>
      </c>
      <c r="C377" s="65">
        <f t="shared" si="22"/>
        <v>57.934799999999996</v>
      </c>
      <c r="D377" s="66">
        <v>0</v>
      </c>
      <c r="E377" s="65">
        <f t="shared" si="23"/>
        <v>16.093</v>
      </c>
      <c r="F377" s="65">
        <f t="shared" si="24"/>
        <v>0</v>
      </c>
      <c r="G377" s="67">
        <f t="shared" si="25"/>
        <v>4562.4996083333317</v>
      </c>
    </row>
    <row r="378" spans="1:7" x14ac:dyDescent="0.25">
      <c r="A378" s="55">
        <v>376</v>
      </c>
      <c r="B378" s="64">
        <v>36</v>
      </c>
      <c r="C378" s="65">
        <f t="shared" si="22"/>
        <v>57.934799999999996</v>
      </c>
      <c r="D378" s="66">
        <v>0</v>
      </c>
      <c r="E378" s="65">
        <f t="shared" si="23"/>
        <v>16.093</v>
      </c>
      <c r="F378" s="65">
        <f t="shared" si="24"/>
        <v>0</v>
      </c>
      <c r="G378" s="67">
        <f t="shared" si="25"/>
        <v>4578.5926083333316</v>
      </c>
    </row>
    <row r="379" spans="1:7" x14ac:dyDescent="0.25">
      <c r="A379" s="55">
        <v>377</v>
      </c>
      <c r="B379" s="64">
        <v>36</v>
      </c>
      <c r="C379" s="65">
        <f t="shared" si="22"/>
        <v>57.934799999999996</v>
      </c>
      <c r="D379" s="66">
        <v>0</v>
      </c>
      <c r="E379" s="65">
        <f t="shared" si="23"/>
        <v>16.093</v>
      </c>
      <c r="F379" s="65">
        <f t="shared" si="24"/>
        <v>0</v>
      </c>
      <c r="G379" s="67">
        <f t="shared" si="25"/>
        <v>4594.6856083333314</v>
      </c>
    </row>
    <row r="380" spans="1:7" x14ac:dyDescent="0.25">
      <c r="A380" s="55">
        <v>378</v>
      </c>
      <c r="B380" s="64">
        <v>36</v>
      </c>
      <c r="C380" s="65">
        <f t="shared" si="22"/>
        <v>57.934799999999996</v>
      </c>
      <c r="D380" s="66">
        <v>0</v>
      </c>
      <c r="E380" s="65">
        <f t="shared" si="23"/>
        <v>16.093</v>
      </c>
      <c r="F380" s="65">
        <f t="shared" si="24"/>
        <v>0</v>
      </c>
      <c r="G380" s="67">
        <f t="shared" si="25"/>
        <v>4610.7786083333312</v>
      </c>
    </row>
    <row r="381" spans="1:7" x14ac:dyDescent="0.25">
      <c r="A381" s="55">
        <v>379</v>
      </c>
      <c r="B381" s="64">
        <v>36.1</v>
      </c>
      <c r="C381" s="65">
        <f t="shared" si="22"/>
        <v>58.095730000000003</v>
      </c>
      <c r="D381" s="66">
        <v>0</v>
      </c>
      <c r="E381" s="65">
        <f t="shared" si="23"/>
        <v>16.137702777777779</v>
      </c>
      <c r="F381" s="65">
        <f t="shared" si="24"/>
        <v>4.470277777777909E-2</v>
      </c>
      <c r="G381" s="67">
        <f t="shared" si="25"/>
        <v>4626.8939597222197</v>
      </c>
    </row>
    <row r="382" spans="1:7" x14ac:dyDescent="0.25">
      <c r="A382" s="55">
        <v>380</v>
      </c>
      <c r="B382" s="64">
        <v>36.4</v>
      </c>
      <c r="C382" s="65">
        <f t="shared" si="22"/>
        <v>58.578519999999997</v>
      </c>
      <c r="D382" s="66">
        <v>0</v>
      </c>
      <c r="E382" s="65">
        <f t="shared" si="23"/>
        <v>16.271811111111109</v>
      </c>
      <c r="F382" s="65">
        <f t="shared" si="24"/>
        <v>0.13410833333333017</v>
      </c>
      <c r="G382" s="67">
        <f t="shared" si="25"/>
        <v>4643.0987166666646</v>
      </c>
    </row>
    <row r="383" spans="1:7" x14ac:dyDescent="0.25">
      <c r="A383" s="55">
        <v>381</v>
      </c>
      <c r="B383" s="64">
        <v>36.5</v>
      </c>
      <c r="C383" s="65">
        <f t="shared" si="22"/>
        <v>58.739449999999998</v>
      </c>
      <c r="D383" s="66">
        <v>0</v>
      </c>
      <c r="E383" s="65">
        <f t="shared" si="23"/>
        <v>16.316513888888888</v>
      </c>
      <c r="F383" s="65">
        <f t="shared" si="24"/>
        <v>4.470277777777909E-2</v>
      </c>
      <c r="G383" s="67">
        <f t="shared" si="25"/>
        <v>4659.3928791666649</v>
      </c>
    </row>
    <row r="384" spans="1:7" x14ac:dyDescent="0.25">
      <c r="A384" s="55">
        <v>382</v>
      </c>
      <c r="B384" s="64">
        <v>36.4</v>
      </c>
      <c r="C384" s="65">
        <f t="shared" si="22"/>
        <v>58.578519999999997</v>
      </c>
      <c r="D384" s="66">
        <v>0</v>
      </c>
      <c r="E384" s="65">
        <f t="shared" si="23"/>
        <v>16.271811111111109</v>
      </c>
      <c r="F384" s="65">
        <f t="shared" si="24"/>
        <v>-4.470277777777909E-2</v>
      </c>
      <c r="G384" s="67">
        <f t="shared" si="25"/>
        <v>4675.6870416666652</v>
      </c>
    </row>
    <row r="385" spans="1:7" x14ac:dyDescent="0.25">
      <c r="A385" s="55">
        <v>383</v>
      </c>
      <c r="B385" s="64">
        <v>36</v>
      </c>
      <c r="C385" s="65">
        <f t="shared" si="22"/>
        <v>57.934799999999996</v>
      </c>
      <c r="D385" s="66">
        <v>0</v>
      </c>
      <c r="E385" s="65">
        <f t="shared" si="23"/>
        <v>16.093</v>
      </c>
      <c r="F385" s="65">
        <f t="shared" si="24"/>
        <v>-0.17881111111110926</v>
      </c>
      <c r="G385" s="67">
        <f t="shared" si="25"/>
        <v>4691.8694472222205</v>
      </c>
    </row>
    <row r="386" spans="1:7" x14ac:dyDescent="0.25">
      <c r="A386" s="55">
        <v>384</v>
      </c>
      <c r="B386" s="64">
        <v>35.1</v>
      </c>
      <c r="C386" s="65">
        <f t="shared" si="22"/>
        <v>56.486429999999999</v>
      </c>
      <c r="D386" s="66">
        <v>0</v>
      </c>
      <c r="E386" s="65">
        <f t="shared" si="23"/>
        <v>15.690674999999999</v>
      </c>
      <c r="F386" s="65">
        <f t="shared" si="24"/>
        <v>-0.40232500000000115</v>
      </c>
      <c r="G386" s="67">
        <f t="shared" si="25"/>
        <v>4707.7612847222208</v>
      </c>
    </row>
    <row r="387" spans="1:7" x14ac:dyDescent="0.25">
      <c r="A387" s="55">
        <v>385</v>
      </c>
      <c r="B387" s="64">
        <v>34.1</v>
      </c>
      <c r="C387" s="65">
        <f t="shared" si="22"/>
        <v>54.877130000000001</v>
      </c>
      <c r="D387" s="66">
        <v>0</v>
      </c>
      <c r="E387" s="65">
        <f t="shared" si="23"/>
        <v>15.243647222222222</v>
      </c>
      <c r="F387" s="65">
        <f t="shared" si="24"/>
        <v>-0.44702777777777669</v>
      </c>
      <c r="G387" s="67">
        <f t="shared" si="25"/>
        <v>4723.2284458333315</v>
      </c>
    </row>
    <row r="388" spans="1:7" x14ac:dyDescent="0.25">
      <c r="A388" s="55">
        <v>386</v>
      </c>
      <c r="B388" s="64">
        <v>33.5</v>
      </c>
      <c r="C388" s="65">
        <f t="shared" ref="C388:C451" si="26">B388*1.6093</f>
        <v>53.911549999999998</v>
      </c>
      <c r="D388" s="66">
        <v>0</v>
      </c>
      <c r="E388" s="65">
        <f t="shared" ref="E388:E451" si="27">C388/3.6</f>
        <v>14.975430555555555</v>
      </c>
      <c r="F388" s="65">
        <f t="shared" si="24"/>
        <v>-0.26821666666666744</v>
      </c>
      <c r="G388" s="67">
        <f t="shared" si="25"/>
        <v>4738.3379847222204</v>
      </c>
    </row>
    <row r="389" spans="1:7" x14ac:dyDescent="0.25">
      <c r="A389" s="55">
        <v>387</v>
      </c>
      <c r="B389" s="64">
        <v>31.4</v>
      </c>
      <c r="C389" s="65">
        <f t="shared" si="26"/>
        <v>50.532019999999996</v>
      </c>
      <c r="D389" s="66">
        <v>0</v>
      </c>
      <c r="E389" s="65">
        <f t="shared" si="27"/>
        <v>14.03667222222222</v>
      </c>
      <c r="F389" s="65">
        <f t="shared" si="24"/>
        <v>-0.93875833333333425</v>
      </c>
      <c r="G389" s="67">
        <f t="shared" si="25"/>
        <v>4752.8440361111097</v>
      </c>
    </row>
    <row r="390" spans="1:7" x14ac:dyDescent="0.25">
      <c r="A390" s="55">
        <v>388</v>
      </c>
      <c r="B390" s="64">
        <v>29</v>
      </c>
      <c r="C390" s="65">
        <f t="shared" si="26"/>
        <v>46.669699999999999</v>
      </c>
      <c r="D390" s="66">
        <v>0</v>
      </c>
      <c r="E390" s="65">
        <f t="shared" si="27"/>
        <v>12.963805555555554</v>
      </c>
      <c r="F390" s="65">
        <f t="shared" si="24"/>
        <v>-1.0728666666666662</v>
      </c>
      <c r="G390" s="67">
        <f t="shared" si="25"/>
        <v>4766.3442749999986</v>
      </c>
    </row>
    <row r="391" spans="1:7" x14ac:dyDescent="0.25">
      <c r="A391" s="55">
        <v>389</v>
      </c>
      <c r="B391" s="64">
        <v>25.7</v>
      </c>
      <c r="C391" s="65">
        <f t="shared" si="26"/>
        <v>41.359009999999998</v>
      </c>
      <c r="D391" s="66">
        <v>0</v>
      </c>
      <c r="E391" s="65">
        <f t="shared" si="27"/>
        <v>11.488613888888889</v>
      </c>
      <c r="F391" s="65">
        <f t="shared" si="24"/>
        <v>-1.4751916666666656</v>
      </c>
      <c r="G391" s="67">
        <f t="shared" si="25"/>
        <v>4778.5704847222205</v>
      </c>
    </row>
    <row r="392" spans="1:7" x14ac:dyDescent="0.25">
      <c r="A392" s="55">
        <v>390</v>
      </c>
      <c r="B392" s="64">
        <v>23</v>
      </c>
      <c r="C392" s="65">
        <f t="shared" si="26"/>
        <v>37.0139</v>
      </c>
      <c r="D392" s="66">
        <v>0</v>
      </c>
      <c r="E392" s="65">
        <f t="shared" si="27"/>
        <v>10.281638888888889</v>
      </c>
      <c r="F392" s="65">
        <f t="shared" si="24"/>
        <v>-1.2069749999999999</v>
      </c>
      <c r="G392" s="67">
        <f t="shared" si="25"/>
        <v>4789.4556111111096</v>
      </c>
    </row>
    <row r="393" spans="1:7" x14ac:dyDescent="0.25">
      <c r="A393" s="55">
        <v>391</v>
      </c>
      <c r="B393" s="64">
        <v>20.3</v>
      </c>
      <c r="C393" s="65">
        <f t="shared" si="26"/>
        <v>32.668790000000001</v>
      </c>
      <c r="D393" s="66">
        <v>0</v>
      </c>
      <c r="E393" s="65">
        <f t="shared" si="27"/>
        <v>9.0746638888888889</v>
      </c>
      <c r="F393" s="65">
        <f t="shared" si="24"/>
        <v>-1.2069749999999999</v>
      </c>
      <c r="G393" s="67">
        <f t="shared" si="25"/>
        <v>4799.1337624999987</v>
      </c>
    </row>
    <row r="394" spans="1:7" x14ac:dyDescent="0.25">
      <c r="A394" s="55">
        <v>392</v>
      </c>
      <c r="B394" s="64">
        <v>17.5</v>
      </c>
      <c r="C394" s="65">
        <f t="shared" si="26"/>
        <v>28.162749999999999</v>
      </c>
      <c r="D394" s="66">
        <v>0</v>
      </c>
      <c r="E394" s="65">
        <f t="shared" si="27"/>
        <v>7.8229861111111108</v>
      </c>
      <c r="F394" s="65">
        <f t="shared" si="24"/>
        <v>-1.2516777777777781</v>
      </c>
      <c r="G394" s="67">
        <f t="shared" si="25"/>
        <v>4807.5825874999991</v>
      </c>
    </row>
    <row r="395" spans="1:7" x14ac:dyDescent="0.25">
      <c r="A395" s="55">
        <v>393</v>
      </c>
      <c r="B395" s="64">
        <v>14.5</v>
      </c>
      <c r="C395" s="65">
        <f t="shared" si="26"/>
        <v>23.334849999999999</v>
      </c>
      <c r="D395" s="66">
        <v>0</v>
      </c>
      <c r="E395" s="65">
        <f t="shared" si="27"/>
        <v>6.4819027777777771</v>
      </c>
      <c r="F395" s="65">
        <f t="shared" si="24"/>
        <v>-1.3410833333333336</v>
      </c>
      <c r="G395" s="67">
        <f t="shared" si="25"/>
        <v>4814.735031944444</v>
      </c>
    </row>
    <row r="396" spans="1:7" x14ac:dyDescent="0.25">
      <c r="A396" s="55">
        <v>394</v>
      </c>
      <c r="B396" s="64">
        <v>12</v>
      </c>
      <c r="C396" s="65">
        <f t="shared" si="26"/>
        <v>19.311599999999999</v>
      </c>
      <c r="D396" s="66">
        <v>0</v>
      </c>
      <c r="E396" s="65">
        <f t="shared" si="27"/>
        <v>5.3643333333333327</v>
      </c>
      <c r="F396" s="65">
        <f t="shared" si="24"/>
        <v>-1.1175694444444444</v>
      </c>
      <c r="G396" s="67">
        <f t="shared" si="25"/>
        <v>4820.6581499999993</v>
      </c>
    </row>
    <row r="397" spans="1:7" x14ac:dyDescent="0.25">
      <c r="A397" s="55">
        <v>395</v>
      </c>
      <c r="B397" s="64">
        <v>8.6999999999999993</v>
      </c>
      <c r="C397" s="65">
        <f t="shared" si="26"/>
        <v>14.000909999999999</v>
      </c>
      <c r="D397" s="66">
        <v>0</v>
      </c>
      <c r="E397" s="65">
        <f t="shared" si="27"/>
        <v>3.8891416666666663</v>
      </c>
      <c r="F397" s="65">
        <f t="shared" ref="F397:F460" si="28">E397-E396</f>
        <v>-1.4751916666666665</v>
      </c>
      <c r="G397" s="67">
        <f t="shared" ref="G397:G460" si="29">E396+(F397/2)+G396</f>
        <v>4825.2848874999991</v>
      </c>
    </row>
    <row r="398" spans="1:7" x14ac:dyDescent="0.25">
      <c r="A398" s="55">
        <v>396</v>
      </c>
      <c r="B398" s="64">
        <v>5.4</v>
      </c>
      <c r="C398" s="65">
        <f t="shared" si="26"/>
        <v>8.6902200000000001</v>
      </c>
      <c r="D398" s="66">
        <v>0</v>
      </c>
      <c r="E398" s="65">
        <f t="shared" si="27"/>
        <v>2.4139499999999998</v>
      </c>
      <c r="F398" s="65">
        <f t="shared" si="28"/>
        <v>-1.4751916666666665</v>
      </c>
      <c r="G398" s="67">
        <f t="shared" si="29"/>
        <v>4828.4364333333324</v>
      </c>
    </row>
    <row r="399" spans="1:7" x14ac:dyDescent="0.25">
      <c r="A399" s="55">
        <v>397</v>
      </c>
      <c r="B399" s="64">
        <v>2.1</v>
      </c>
      <c r="C399" s="65">
        <f t="shared" si="26"/>
        <v>3.3795299999999999</v>
      </c>
      <c r="D399" s="66">
        <v>0</v>
      </c>
      <c r="E399" s="65">
        <f t="shared" si="27"/>
        <v>0.93875833333333325</v>
      </c>
      <c r="F399" s="65">
        <f t="shared" si="28"/>
        <v>-1.4751916666666665</v>
      </c>
      <c r="G399" s="67">
        <f t="shared" si="29"/>
        <v>4830.1127874999993</v>
      </c>
    </row>
    <row r="400" spans="1:7" x14ac:dyDescent="0.25">
      <c r="A400" s="55">
        <v>398</v>
      </c>
      <c r="B400" s="64">
        <v>0</v>
      </c>
      <c r="C400" s="65">
        <f t="shared" si="26"/>
        <v>0</v>
      </c>
      <c r="D400" s="66">
        <v>0</v>
      </c>
      <c r="E400" s="65">
        <f t="shared" si="27"/>
        <v>0</v>
      </c>
      <c r="F400" s="65">
        <f t="shared" si="28"/>
        <v>-0.93875833333333325</v>
      </c>
      <c r="G400" s="67">
        <f t="shared" si="29"/>
        <v>4830.5821666666661</v>
      </c>
    </row>
    <row r="401" spans="1:7" x14ac:dyDescent="0.25">
      <c r="A401" s="55">
        <v>399</v>
      </c>
      <c r="B401" s="64">
        <v>0</v>
      </c>
      <c r="C401" s="65">
        <f t="shared" si="26"/>
        <v>0</v>
      </c>
      <c r="D401" s="66">
        <v>0</v>
      </c>
      <c r="E401" s="65">
        <f t="shared" si="27"/>
        <v>0</v>
      </c>
      <c r="F401" s="65">
        <f t="shared" si="28"/>
        <v>0</v>
      </c>
      <c r="G401" s="67">
        <f t="shared" si="29"/>
        <v>4830.5821666666661</v>
      </c>
    </row>
    <row r="402" spans="1:7" x14ac:dyDescent="0.25">
      <c r="A402" s="55">
        <v>400</v>
      </c>
      <c r="B402" s="64">
        <v>0</v>
      </c>
      <c r="C402" s="65">
        <f t="shared" si="26"/>
        <v>0</v>
      </c>
      <c r="D402" s="66">
        <v>0</v>
      </c>
      <c r="E402" s="65">
        <f t="shared" si="27"/>
        <v>0</v>
      </c>
      <c r="F402" s="65">
        <f t="shared" si="28"/>
        <v>0</v>
      </c>
      <c r="G402" s="67">
        <f t="shared" si="29"/>
        <v>4830.5821666666661</v>
      </c>
    </row>
    <row r="403" spans="1:7" x14ac:dyDescent="0.25">
      <c r="A403" s="55">
        <v>401</v>
      </c>
      <c r="B403" s="64">
        <v>0</v>
      </c>
      <c r="C403" s="65">
        <f t="shared" si="26"/>
        <v>0</v>
      </c>
      <c r="D403" s="66">
        <v>0</v>
      </c>
      <c r="E403" s="65">
        <f t="shared" si="27"/>
        <v>0</v>
      </c>
      <c r="F403" s="65">
        <f t="shared" si="28"/>
        <v>0</v>
      </c>
      <c r="G403" s="67">
        <f t="shared" si="29"/>
        <v>4830.5821666666661</v>
      </c>
    </row>
    <row r="404" spans="1:7" x14ac:dyDescent="0.25">
      <c r="A404" s="55">
        <v>402</v>
      </c>
      <c r="B404" s="64">
        <v>0</v>
      </c>
      <c r="C404" s="65">
        <f t="shared" si="26"/>
        <v>0</v>
      </c>
      <c r="D404" s="66">
        <v>0</v>
      </c>
      <c r="E404" s="65">
        <f t="shared" si="27"/>
        <v>0</v>
      </c>
      <c r="F404" s="65">
        <f t="shared" si="28"/>
        <v>0</v>
      </c>
      <c r="G404" s="67">
        <f t="shared" si="29"/>
        <v>4830.5821666666661</v>
      </c>
    </row>
    <row r="405" spans="1:7" x14ac:dyDescent="0.25">
      <c r="A405" s="55">
        <v>403</v>
      </c>
      <c r="B405" s="64">
        <v>0</v>
      </c>
      <c r="C405" s="65">
        <f t="shared" si="26"/>
        <v>0</v>
      </c>
      <c r="D405" s="66">
        <v>0</v>
      </c>
      <c r="E405" s="65">
        <f t="shared" si="27"/>
        <v>0</v>
      </c>
      <c r="F405" s="65">
        <f t="shared" si="28"/>
        <v>0</v>
      </c>
      <c r="G405" s="67">
        <f t="shared" si="29"/>
        <v>4830.5821666666661</v>
      </c>
    </row>
    <row r="406" spans="1:7" x14ac:dyDescent="0.25">
      <c r="A406" s="55">
        <v>404</v>
      </c>
      <c r="B406" s="64">
        <v>2.6</v>
      </c>
      <c r="C406" s="65">
        <f t="shared" si="26"/>
        <v>4.1841800000000005</v>
      </c>
      <c r="D406" s="66">
        <v>0</v>
      </c>
      <c r="E406" s="65">
        <f t="shared" si="27"/>
        <v>1.1622722222222224</v>
      </c>
      <c r="F406" s="65">
        <f t="shared" si="28"/>
        <v>1.1622722222222224</v>
      </c>
      <c r="G406" s="67">
        <f t="shared" si="29"/>
        <v>4831.1633027777771</v>
      </c>
    </row>
    <row r="407" spans="1:7" x14ac:dyDescent="0.25">
      <c r="A407" s="55">
        <v>405</v>
      </c>
      <c r="B407" s="64">
        <v>5.9</v>
      </c>
      <c r="C407" s="65">
        <f t="shared" si="26"/>
        <v>9.4948700000000006</v>
      </c>
      <c r="D407" s="66">
        <v>0</v>
      </c>
      <c r="E407" s="65">
        <f t="shared" si="27"/>
        <v>2.6374638888888891</v>
      </c>
      <c r="F407" s="65">
        <f t="shared" si="28"/>
        <v>1.4751916666666667</v>
      </c>
      <c r="G407" s="67">
        <f t="shared" si="29"/>
        <v>4833.0631708333331</v>
      </c>
    </row>
    <row r="408" spans="1:7" x14ac:dyDescent="0.25">
      <c r="A408" s="55">
        <v>406</v>
      </c>
      <c r="B408" s="64">
        <v>9.1999999999999993</v>
      </c>
      <c r="C408" s="65">
        <f t="shared" si="26"/>
        <v>14.805559999999998</v>
      </c>
      <c r="D408" s="66">
        <v>0</v>
      </c>
      <c r="E408" s="65">
        <f t="shared" si="27"/>
        <v>4.1126555555555546</v>
      </c>
      <c r="F408" s="65">
        <f t="shared" si="28"/>
        <v>1.4751916666666656</v>
      </c>
      <c r="G408" s="67">
        <f t="shared" si="29"/>
        <v>4836.4382305555555</v>
      </c>
    </row>
    <row r="409" spans="1:7" x14ac:dyDescent="0.25">
      <c r="A409" s="55">
        <v>407</v>
      </c>
      <c r="B409" s="64">
        <v>12.5</v>
      </c>
      <c r="C409" s="65">
        <f t="shared" si="26"/>
        <v>20.116250000000001</v>
      </c>
      <c r="D409" s="66">
        <v>0</v>
      </c>
      <c r="E409" s="65">
        <f t="shared" si="27"/>
        <v>5.587847222222222</v>
      </c>
      <c r="F409" s="65">
        <f t="shared" si="28"/>
        <v>1.4751916666666673</v>
      </c>
      <c r="G409" s="67">
        <f t="shared" si="29"/>
        <v>4841.2884819444444</v>
      </c>
    </row>
    <row r="410" spans="1:7" x14ac:dyDescent="0.25">
      <c r="A410" s="55">
        <v>408</v>
      </c>
      <c r="B410" s="64">
        <v>15.8</v>
      </c>
      <c r="C410" s="65">
        <f t="shared" si="26"/>
        <v>25.426940000000002</v>
      </c>
      <c r="D410" s="66">
        <v>0</v>
      </c>
      <c r="E410" s="65">
        <f t="shared" si="27"/>
        <v>7.0630388888888893</v>
      </c>
      <c r="F410" s="65">
        <f t="shared" si="28"/>
        <v>1.4751916666666673</v>
      </c>
      <c r="G410" s="67">
        <f t="shared" si="29"/>
        <v>4847.6139249999997</v>
      </c>
    </row>
    <row r="411" spans="1:7" x14ac:dyDescent="0.25">
      <c r="A411" s="55">
        <v>409</v>
      </c>
      <c r="B411" s="64">
        <v>19.100000000000001</v>
      </c>
      <c r="C411" s="65">
        <f t="shared" si="26"/>
        <v>30.737630000000003</v>
      </c>
      <c r="D411" s="66">
        <v>0</v>
      </c>
      <c r="E411" s="65">
        <f t="shared" si="27"/>
        <v>8.5382305555555558</v>
      </c>
      <c r="F411" s="65">
        <f t="shared" si="28"/>
        <v>1.4751916666666665</v>
      </c>
      <c r="G411" s="67">
        <f t="shared" si="29"/>
        <v>4855.4145597222223</v>
      </c>
    </row>
    <row r="412" spans="1:7" x14ac:dyDescent="0.25">
      <c r="A412" s="55">
        <v>410</v>
      </c>
      <c r="B412" s="64">
        <v>22.4</v>
      </c>
      <c r="C412" s="65">
        <f t="shared" si="26"/>
        <v>36.048319999999997</v>
      </c>
      <c r="D412" s="66">
        <v>0</v>
      </c>
      <c r="E412" s="65">
        <f t="shared" si="27"/>
        <v>10.013422222222221</v>
      </c>
      <c r="F412" s="65">
        <f t="shared" si="28"/>
        <v>1.4751916666666656</v>
      </c>
      <c r="G412" s="67">
        <f t="shared" si="29"/>
        <v>4864.6903861111114</v>
      </c>
    </row>
    <row r="413" spans="1:7" x14ac:dyDescent="0.25">
      <c r="A413" s="55">
        <v>411</v>
      </c>
      <c r="B413" s="64">
        <v>25</v>
      </c>
      <c r="C413" s="65">
        <f t="shared" si="26"/>
        <v>40.232500000000002</v>
      </c>
      <c r="D413" s="66">
        <v>0</v>
      </c>
      <c r="E413" s="65">
        <f t="shared" si="27"/>
        <v>11.175694444444444</v>
      </c>
      <c r="F413" s="65">
        <f t="shared" si="28"/>
        <v>1.1622722222222226</v>
      </c>
      <c r="G413" s="67">
        <f t="shared" si="29"/>
        <v>4875.2849444444446</v>
      </c>
    </row>
    <row r="414" spans="1:7" x14ac:dyDescent="0.25">
      <c r="A414" s="55">
        <v>412</v>
      </c>
      <c r="B414" s="64">
        <v>25.6</v>
      </c>
      <c r="C414" s="65">
        <f t="shared" si="26"/>
        <v>41.198080000000004</v>
      </c>
      <c r="D414" s="66">
        <v>0</v>
      </c>
      <c r="E414" s="65">
        <f t="shared" si="27"/>
        <v>11.443911111111111</v>
      </c>
      <c r="F414" s="65">
        <f t="shared" si="28"/>
        <v>0.26821666666666744</v>
      </c>
      <c r="G414" s="67">
        <f t="shared" si="29"/>
        <v>4886.5947472222224</v>
      </c>
    </row>
    <row r="415" spans="1:7" x14ac:dyDescent="0.25">
      <c r="A415" s="55">
        <v>413</v>
      </c>
      <c r="B415" s="64">
        <v>27.5</v>
      </c>
      <c r="C415" s="65">
        <f t="shared" si="26"/>
        <v>44.255749999999999</v>
      </c>
      <c r="D415" s="66">
        <v>0</v>
      </c>
      <c r="E415" s="65">
        <f t="shared" si="27"/>
        <v>12.293263888888887</v>
      </c>
      <c r="F415" s="65">
        <f t="shared" si="28"/>
        <v>0.84935277777777607</v>
      </c>
      <c r="G415" s="67">
        <f t="shared" si="29"/>
        <v>4898.4633347222225</v>
      </c>
    </row>
    <row r="416" spans="1:7" x14ac:dyDescent="0.25">
      <c r="A416" s="55">
        <v>414</v>
      </c>
      <c r="B416" s="64">
        <v>29</v>
      </c>
      <c r="C416" s="65">
        <f t="shared" si="26"/>
        <v>46.669699999999999</v>
      </c>
      <c r="D416" s="66">
        <v>0</v>
      </c>
      <c r="E416" s="65">
        <f t="shared" si="27"/>
        <v>12.963805555555554</v>
      </c>
      <c r="F416" s="65">
        <f t="shared" si="28"/>
        <v>0.67054166666666681</v>
      </c>
      <c r="G416" s="67">
        <f t="shared" si="29"/>
        <v>4911.0918694444445</v>
      </c>
    </row>
    <row r="417" spans="1:7" x14ac:dyDescent="0.25">
      <c r="A417" s="55">
        <v>415</v>
      </c>
      <c r="B417" s="64">
        <v>30</v>
      </c>
      <c r="C417" s="65">
        <f t="shared" si="26"/>
        <v>48.278999999999996</v>
      </c>
      <c r="D417" s="66">
        <v>0</v>
      </c>
      <c r="E417" s="65">
        <f t="shared" si="27"/>
        <v>13.410833333333333</v>
      </c>
      <c r="F417" s="65">
        <f t="shared" si="28"/>
        <v>0.44702777777777847</v>
      </c>
      <c r="G417" s="67">
        <f t="shared" si="29"/>
        <v>4924.2791888888887</v>
      </c>
    </row>
    <row r="418" spans="1:7" x14ac:dyDescent="0.25">
      <c r="A418" s="55">
        <v>416</v>
      </c>
      <c r="B418" s="64">
        <v>30.1</v>
      </c>
      <c r="C418" s="65">
        <f t="shared" si="26"/>
        <v>48.439930000000004</v>
      </c>
      <c r="D418" s="66">
        <v>0</v>
      </c>
      <c r="E418" s="65">
        <f t="shared" si="27"/>
        <v>13.455536111111112</v>
      </c>
      <c r="F418" s="65">
        <f t="shared" si="28"/>
        <v>4.470277777777909E-2</v>
      </c>
      <c r="G418" s="67">
        <f t="shared" si="29"/>
        <v>4937.7123736111107</v>
      </c>
    </row>
    <row r="419" spans="1:7" x14ac:dyDescent="0.25">
      <c r="A419" s="55">
        <v>417</v>
      </c>
      <c r="B419" s="64">
        <v>30</v>
      </c>
      <c r="C419" s="65">
        <f t="shared" si="26"/>
        <v>48.278999999999996</v>
      </c>
      <c r="D419" s="66">
        <v>0</v>
      </c>
      <c r="E419" s="65">
        <f t="shared" si="27"/>
        <v>13.410833333333333</v>
      </c>
      <c r="F419" s="65">
        <f t="shared" si="28"/>
        <v>-4.470277777777909E-2</v>
      </c>
      <c r="G419" s="67">
        <f t="shared" si="29"/>
        <v>4951.1455583333327</v>
      </c>
    </row>
    <row r="420" spans="1:7" x14ac:dyDescent="0.25">
      <c r="A420" s="55">
        <v>418</v>
      </c>
      <c r="B420" s="64">
        <v>29.7</v>
      </c>
      <c r="C420" s="65">
        <f t="shared" si="26"/>
        <v>47.796209999999995</v>
      </c>
      <c r="D420" s="66">
        <v>0</v>
      </c>
      <c r="E420" s="65">
        <f t="shared" si="27"/>
        <v>13.276724999999999</v>
      </c>
      <c r="F420" s="65">
        <f t="shared" si="28"/>
        <v>-0.13410833333333372</v>
      </c>
      <c r="G420" s="67">
        <f t="shared" si="29"/>
        <v>4964.4893374999992</v>
      </c>
    </row>
    <row r="421" spans="1:7" x14ac:dyDescent="0.25">
      <c r="A421" s="55">
        <v>419</v>
      </c>
      <c r="B421" s="64">
        <v>29.3</v>
      </c>
      <c r="C421" s="65">
        <f t="shared" si="26"/>
        <v>47.15249</v>
      </c>
      <c r="D421" s="66">
        <v>0</v>
      </c>
      <c r="E421" s="65">
        <f t="shared" si="27"/>
        <v>13.097913888888888</v>
      </c>
      <c r="F421" s="65">
        <f t="shared" si="28"/>
        <v>-0.17881111111111103</v>
      </c>
      <c r="G421" s="67">
        <f t="shared" si="29"/>
        <v>4977.6766569444435</v>
      </c>
    </row>
    <row r="422" spans="1:7" x14ac:dyDescent="0.25">
      <c r="A422" s="55">
        <v>420</v>
      </c>
      <c r="B422" s="64">
        <v>28.8</v>
      </c>
      <c r="C422" s="65">
        <f t="shared" si="26"/>
        <v>46.347839999999998</v>
      </c>
      <c r="D422" s="66">
        <v>0</v>
      </c>
      <c r="E422" s="65">
        <f t="shared" si="27"/>
        <v>12.8744</v>
      </c>
      <c r="F422" s="65">
        <f t="shared" si="28"/>
        <v>-0.22351388888888835</v>
      </c>
      <c r="G422" s="67">
        <f t="shared" si="29"/>
        <v>4990.6628138888882</v>
      </c>
    </row>
    <row r="423" spans="1:7" x14ac:dyDescent="0.25">
      <c r="A423" s="55">
        <v>421</v>
      </c>
      <c r="B423" s="64">
        <v>28</v>
      </c>
      <c r="C423" s="65">
        <f t="shared" si="26"/>
        <v>45.060400000000001</v>
      </c>
      <c r="D423" s="66">
        <v>0</v>
      </c>
      <c r="E423" s="65">
        <f t="shared" si="27"/>
        <v>12.516777777777778</v>
      </c>
      <c r="F423" s="65">
        <f t="shared" si="28"/>
        <v>-0.35762222222222206</v>
      </c>
      <c r="G423" s="67">
        <f t="shared" si="29"/>
        <v>5003.358402777777</v>
      </c>
    </row>
    <row r="424" spans="1:7" x14ac:dyDescent="0.25">
      <c r="A424" s="55">
        <v>422</v>
      </c>
      <c r="B424" s="64">
        <v>25</v>
      </c>
      <c r="C424" s="65">
        <f t="shared" si="26"/>
        <v>40.232500000000002</v>
      </c>
      <c r="D424" s="66">
        <v>0</v>
      </c>
      <c r="E424" s="65">
        <f t="shared" si="27"/>
        <v>11.175694444444444</v>
      </c>
      <c r="F424" s="65">
        <f t="shared" si="28"/>
        <v>-1.3410833333333336</v>
      </c>
      <c r="G424" s="67">
        <f t="shared" si="29"/>
        <v>5015.2046388888884</v>
      </c>
    </row>
    <row r="425" spans="1:7" x14ac:dyDescent="0.25">
      <c r="A425" s="55">
        <v>423</v>
      </c>
      <c r="B425" s="64">
        <v>21.7</v>
      </c>
      <c r="C425" s="65">
        <f t="shared" si="26"/>
        <v>34.921810000000001</v>
      </c>
      <c r="D425" s="66">
        <v>0</v>
      </c>
      <c r="E425" s="65">
        <f t="shared" si="27"/>
        <v>9.7005027777777784</v>
      </c>
      <c r="F425" s="65">
        <f t="shared" si="28"/>
        <v>-1.4751916666666656</v>
      </c>
      <c r="G425" s="67">
        <f t="shared" si="29"/>
        <v>5025.6427374999994</v>
      </c>
    </row>
    <row r="426" spans="1:7" x14ac:dyDescent="0.25">
      <c r="A426" s="55">
        <v>424</v>
      </c>
      <c r="B426" s="64">
        <v>18.399999999999999</v>
      </c>
      <c r="C426" s="65">
        <f t="shared" si="26"/>
        <v>29.611119999999996</v>
      </c>
      <c r="D426" s="66">
        <v>0</v>
      </c>
      <c r="E426" s="65">
        <f t="shared" si="27"/>
        <v>8.2253111111111092</v>
      </c>
      <c r="F426" s="65">
        <f t="shared" si="28"/>
        <v>-1.4751916666666691</v>
      </c>
      <c r="G426" s="67">
        <f t="shared" si="29"/>
        <v>5034.6056444444439</v>
      </c>
    </row>
    <row r="427" spans="1:7" x14ac:dyDescent="0.25">
      <c r="A427" s="55">
        <v>425</v>
      </c>
      <c r="B427" s="64">
        <v>15.1</v>
      </c>
      <c r="C427" s="65">
        <f t="shared" si="26"/>
        <v>24.300429999999999</v>
      </c>
      <c r="D427" s="66">
        <v>0</v>
      </c>
      <c r="E427" s="65">
        <f t="shared" si="27"/>
        <v>6.7501194444444437</v>
      </c>
      <c r="F427" s="65">
        <f t="shared" si="28"/>
        <v>-1.4751916666666656</v>
      </c>
      <c r="G427" s="67">
        <f t="shared" si="29"/>
        <v>5042.093359722222</v>
      </c>
    </row>
    <row r="428" spans="1:7" x14ac:dyDescent="0.25">
      <c r="A428" s="55">
        <v>426</v>
      </c>
      <c r="B428" s="64">
        <v>11.8</v>
      </c>
      <c r="C428" s="65">
        <f t="shared" si="26"/>
        <v>18.989740000000001</v>
      </c>
      <c r="D428" s="66">
        <v>0</v>
      </c>
      <c r="E428" s="65">
        <f t="shared" si="27"/>
        <v>5.2749277777777781</v>
      </c>
      <c r="F428" s="65">
        <f t="shared" si="28"/>
        <v>-1.4751916666666656</v>
      </c>
      <c r="G428" s="67">
        <f t="shared" si="29"/>
        <v>5048.1058833333327</v>
      </c>
    </row>
    <row r="429" spans="1:7" x14ac:dyDescent="0.25">
      <c r="A429" s="55">
        <v>427</v>
      </c>
      <c r="B429" s="64">
        <v>8.5</v>
      </c>
      <c r="C429" s="65">
        <f t="shared" si="26"/>
        <v>13.67905</v>
      </c>
      <c r="D429" s="66">
        <v>0</v>
      </c>
      <c r="E429" s="65">
        <f t="shared" si="27"/>
        <v>3.7997361111111112</v>
      </c>
      <c r="F429" s="65">
        <f t="shared" si="28"/>
        <v>-1.4751916666666669</v>
      </c>
      <c r="G429" s="67">
        <f t="shared" si="29"/>
        <v>5052.643215277777</v>
      </c>
    </row>
    <row r="430" spans="1:7" x14ac:dyDescent="0.25">
      <c r="A430" s="55">
        <v>428</v>
      </c>
      <c r="B430" s="64">
        <v>5.2</v>
      </c>
      <c r="C430" s="65">
        <f t="shared" si="26"/>
        <v>8.3683600000000009</v>
      </c>
      <c r="D430" s="66">
        <v>0</v>
      </c>
      <c r="E430" s="65">
        <f t="shared" si="27"/>
        <v>2.3245444444444447</v>
      </c>
      <c r="F430" s="65">
        <f t="shared" si="28"/>
        <v>-1.4751916666666665</v>
      </c>
      <c r="G430" s="67">
        <f t="shared" si="29"/>
        <v>5055.7053555555549</v>
      </c>
    </row>
    <row r="431" spans="1:7" x14ac:dyDescent="0.25">
      <c r="A431" s="55">
        <v>429</v>
      </c>
      <c r="B431" s="64">
        <v>1.9</v>
      </c>
      <c r="C431" s="65">
        <f t="shared" si="26"/>
        <v>3.0576699999999999</v>
      </c>
      <c r="D431" s="66">
        <v>0</v>
      </c>
      <c r="E431" s="65">
        <f t="shared" si="27"/>
        <v>0.84935277777777773</v>
      </c>
      <c r="F431" s="65">
        <f t="shared" si="28"/>
        <v>-1.4751916666666669</v>
      </c>
      <c r="G431" s="67">
        <f t="shared" si="29"/>
        <v>5057.2923041666663</v>
      </c>
    </row>
    <row r="432" spans="1:7" x14ac:dyDescent="0.25">
      <c r="A432" s="55">
        <v>430</v>
      </c>
      <c r="B432" s="64">
        <v>0</v>
      </c>
      <c r="C432" s="65">
        <f t="shared" si="26"/>
        <v>0</v>
      </c>
      <c r="D432" s="66">
        <v>0</v>
      </c>
      <c r="E432" s="65">
        <f t="shared" si="27"/>
        <v>0</v>
      </c>
      <c r="F432" s="65">
        <f t="shared" si="28"/>
        <v>-0.84935277777777773</v>
      </c>
      <c r="G432" s="67">
        <f t="shared" si="29"/>
        <v>5057.716980555555</v>
      </c>
    </row>
    <row r="433" spans="1:7" x14ac:dyDescent="0.25">
      <c r="A433" s="55">
        <v>431</v>
      </c>
      <c r="B433" s="64">
        <v>0</v>
      </c>
      <c r="C433" s="65">
        <f t="shared" si="26"/>
        <v>0</v>
      </c>
      <c r="D433" s="66">
        <v>0</v>
      </c>
      <c r="E433" s="65">
        <f t="shared" si="27"/>
        <v>0</v>
      </c>
      <c r="F433" s="65">
        <f t="shared" si="28"/>
        <v>0</v>
      </c>
      <c r="G433" s="67">
        <f t="shared" si="29"/>
        <v>5057.716980555555</v>
      </c>
    </row>
    <row r="434" spans="1:7" x14ac:dyDescent="0.25">
      <c r="A434" s="55">
        <v>432</v>
      </c>
      <c r="B434" s="64">
        <v>0</v>
      </c>
      <c r="C434" s="65">
        <f t="shared" si="26"/>
        <v>0</v>
      </c>
      <c r="D434" s="66">
        <v>0</v>
      </c>
      <c r="E434" s="65">
        <f t="shared" si="27"/>
        <v>0</v>
      </c>
      <c r="F434" s="65">
        <f t="shared" si="28"/>
        <v>0</v>
      </c>
      <c r="G434" s="67">
        <f t="shared" si="29"/>
        <v>5057.716980555555</v>
      </c>
    </row>
    <row r="435" spans="1:7" x14ac:dyDescent="0.25">
      <c r="A435" s="55">
        <v>433</v>
      </c>
      <c r="B435" s="64">
        <v>0</v>
      </c>
      <c r="C435" s="65">
        <f t="shared" si="26"/>
        <v>0</v>
      </c>
      <c r="D435" s="66">
        <v>0</v>
      </c>
      <c r="E435" s="65">
        <f t="shared" si="27"/>
        <v>0</v>
      </c>
      <c r="F435" s="65">
        <f t="shared" si="28"/>
        <v>0</v>
      </c>
      <c r="G435" s="67">
        <f t="shared" si="29"/>
        <v>5057.716980555555</v>
      </c>
    </row>
    <row r="436" spans="1:7" x14ac:dyDescent="0.25">
      <c r="A436" s="55">
        <v>434</v>
      </c>
      <c r="B436" s="64">
        <v>0</v>
      </c>
      <c r="C436" s="65">
        <f t="shared" si="26"/>
        <v>0</v>
      </c>
      <c r="D436" s="66">
        <v>0</v>
      </c>
      <c r="E436" s="65">
        <f t="shared" si="27"/>
        <v>0</v>
      </c>
      <c r="F436" s="65">
        <f t="shared" si="28"/>
        <v>0</v>
      </c>
      <c r="G436" s="67">
        <f t="shared" si="29"/>
        <v>5057.716980555555</v>
      </c>
    </row>
    <row r="437" spans="1:7" x14ac:dyDescent="0.25">
      <c r="A437" s="55">
        <v>435</v>
      </c>
      <c r="B437" s="64">
        <v>0</v>
      </c>
      <c r="C437" s="65">
        <f t="shared" si="26"/>
        <v>0</v>
      </c>
      <c r="D437" s="66">
        <v>0</v>
      </c>
      <c r="E437" s="65">
        <f t="shared" si="27"/>
        <v>0</v>
      </c>
      <c r="F437" s="65">
        <f t="shared" si="28"/>
        <v>0</v>
      </c>
      <c r="G437" s="67">
        <f t="shared" si="29"/>
        <v>5057.716980555555</v>
      </c>
    </row>
    <row r="438" spans="1:7" x14ac:dyDescent="0.25">
      <c r="A438" s="55">
        <v>436</v>
      </c>
      <c r="B438" s="64">
        <v>0</v>
      </c>
      <c r="C438" s="65">
        <f t="shared" si="26"/>
        <v>0</v>
      </c>
      <c r="D438" s="66">
        <v>0</v>
      </c>
      <c r="E438" s="65">
        <f t="shared" si="27"/>
        <v>0</v>
      </c>
      <c r="F438" s="65">
        <f t="shared" si="28"/>
        <v>0</v>
      </c>
      <c r="G438" s="67">
        <f t="shared" si="29"/>
        <v>5057.716980555555</v>
      </c>
    </row>
    <row r="439" spans="1:7" x14ac:dyDescent="0.25">
      <c r="A439" s="55">
        <v>437</v>
      </c>
      <c r="B439" s="64">
        <v>0</v>
      </c>
      <c r="C439" s="65">
        <f t="shared" si="26"/>
        <v>0</v>
      </c>
      <c r="D439" s="66">
        <v>0</v>
      </c>
      <c r="E439" s="65">
        <f t="shared" si="27"/>
        <v>0</v>
      </c>
      <c r="F439" s="65">
        <f t="shared" si="28"/>
        <v>0</v>
      </c>
      <c r="G439" s="67">
        <f t="shared" si="29"/>
        <v>5057.716980555555</v>
      </c>
    </row>
    <row r="440" spans="1:7" x14ac:dyDescent="0.25">
      <c r="A440" s="55">
        <v>438</v>
      </c>
      <c r="B440" s="64">
        <v>0</v>
      </c>
      <c r="C440" s="65">
        <f t="shared" si="26"/>
        <v>0</v>
      </c>
      <c r="D440" s="66">
        <v>0</v>
      </c>
      <c r="E440" s="65">
        <f t="shared" si="27"/>
        <v>0</v>
      </c>
      <c r="F440" s="65">
        <f t="shared" si="28"/>
        <v>0</v>
      </c>
      <c r="G440" s="67">
        <f t="shared" si="29"/>
        <v>5057.716980555555</v>
      </c>
    </row>
    <row r="441" spans="1:7" x14ac:dyDescent="0.25">
      <c r="A441" s="55">
        <v>439</v>
      </c>
      <c r="B441" s="64">
        <v>0</v>
      </c>
      <c r="C441" s="65">
        <f t="shared" si="26"/>
        <v>0</v>
      </c>
      <c r="D441" s="66">
        <v>0</v>
      </c>
      <c r="E441" s="65">
        <f t="shared" si="27"/>
        <v>0</v>
      </c>
      <c r="F441" s="65">
        <f t="shared" si="28"/>
        <v>0</v>
      </c>
      <c r="G441" s="67">
        <f t="shared" si="29"/>
        <v>5057.716980555555</v>
      </c>
    </row>
    <row r="442" spans="1:7" x14ac:dyDescent="0.25">
      <c r="A442" s="55">
        <v>440</v>
      </c>
      <c r="B442" s="64">
        <v>0</v>
      </c>
      <c r="C442" s="65">
        <f t="shared" si="26"/>
        <v>0</v>
      </c>
      <c r="D442" s="66">
        <v>0</v>
      </c>
      <c r="E442" s="65">
        <f t="shared" si="27"/>
        <v>0</v>
      </c>
      <c r="F442" s="65">
        <f t="shared" si="28"/>
        <v>0</v>
      </c>
      <c r="G442" s="67">
        <f t="shared" si="29"/>
        <v>5057.716980555555</v>
      </c>
    </row>
    <row r="443" spans="1:7" x14ac:dyDescent="0.25">
      <c r="A443" s="55">
        <v>441</v>
      </c>
      <c r="B443" s="64">
        <v>0</v>
      </c>
      <c r="C443" s="65">
        <f t="shared" si="26"/>
        <v>0</v>
      </c>
      <c r="D443" s="66">
        <v>0</v>
      </c>
      <c r="E443" s="65">
        <f t="shared" si="27"/>
        <v>0</v>
      </c>
      <c r="F443" s="65">
        <f t="shared" si="28"/>
        <v>0</v>
      </c>
      <c r="G443" s="67">
        <f t="shared" si="29"/>
        <v>5057.716980555555</v>
      </c>
    </row>
    <row r="444" spans="1:7" x14ac:dyDescent="0.25">
      <c r="A444" s="55">
        <v>442</v>
      </c>
      <c r="B444" s="64">
        <v>0</v>
      </c>
      <c r="C444" s="65">
        <f t="shared" si="26"/>
        <v>0</v>
      </c>
      <c r="D444" s="66">
        <v>0</v>
      </c>
      <c r="E444" s="65">
        <f t="shared" si="27"/>
        <v>0</v>
      </c>
      <c r="F444" s="65">
        <f t="shared" si="28"/>
        <v>0</v>
      </c>
      <c r="G444" s="67">
        <f t="shared" si="29"/>
        <v>5057.716980555555</v>
      </c>
    </row>
    <row r="445" spans="1:7" x14ac:dyDescent="0.25">
      <c r="A445" s="55">
        <v>443</v>
      </c>
      <c r="B445" s="64">
        <v>0</v>
      </c>
      <c r="C445" s="65">
        <f t="shared" si="26"/>
        <v>0</v>
      </c>
      <c r="D445" s="66">
        <v>0</v>
      </c>
      <c r="E445" s="65">
        <f t="shared" si="27"/>
        <v>0</v>
      </c>
      <c r="F445" s="65">
        <f t="shared" si="28"/>
        <v>0</v>
      </c>
      <c r="G445" s="67">
        <f t="shared" si="29"/>
        <v>5057.716980555555</v>
      </c>
    </row>
    <row r="446" spans="1:7" x14ac:dyDescent="0.25">
      <c r="A446" s="55">
        <v>444</v>
      </c>
      <c r="B446" s="64">
        <v>0</v>
      </c>
      <c r="C446" s="65">
        <f t="shared" si="26"/>
        <v>0</v>
      </c>
      <c r="D446" s="66">
        <v>0</v>
      </c>
      <c r="E446" s="65">
        <f t="shared" si="27"/>
        <v>0</v>
      </c>
      <c r="F446" s="65">
        <f t="shared" si="28"/>
        <v>0</v>
      </c>
      <c r="G446" s="67">
        <f t="shared" si="29"/>
        <v>5057.716980555555</v>
      </c>
    </row>
    <row r="447" spans="1:7" x14ac:dyDescent="0.25">
      <c r="A447" s="55">
        <v>445</v>
      </c>
      <c r="B447" s="64">
        <v>0</v>
      </c>
      <c r="C447" s="65">
        <f t="shared" si="26"/>
        <v>0</v>
      </c>
      <c r="D447" s="66">
        <v>0</v>
      </c>
      <c r="E447" s="65">
        <f t="shared" si="27"/>
        <v>0</v>
      </c>
      <c r="F447" s="65">
        <f t="shared" si="28"/>
        <v>0</v>
      </c>
      <c r="G447" s="67">
        <f t="shared" si="29"/>
        <v>5057.716980555555</v>
      </c>
    </row>
    <row r="448" spans="1:7" x14ac:dyDescent="0.25">
      <c r="A448" s="55">
        <v>446</v>
      </c>
      <c r="B448" s="64">
        <v>0</v>
      </c>
      <c r="C448" s="65">
        <f t="shared" si="26"/>
        <v>0</v>
      </c>
      <c r="D448" s="66">
        <v>0</v>
      </c>
      <c r="E448" s="65">
        <f t="shared" si="27"/>
        <v>0</v>
      </c>
      <c r="F448" s="65">
        <f t="shared" si="28"/>
        <v>0</v>
      </c>
      <c r="G448" s="67">
        <f t="shared" si="29"/>
        <v>5057.716980555555</v>
      </c>
    </row>
    <row r="449" spans="1:7" x14ac:dyDescent="0.25">
      <c r="A449" s="55">
        <v>447</v>
      </c>
      <c r="B449" s="64">
        <v>0</v>
      </c>
      <c r="C449" s="65">
        <f t="shared" si="26"/>
        <v>0</v>
      </c>
      <c r="D449" s="66">
        <v>0</v>
      </c>
      <c r="E449" s="65">
        <f t="shared" si="27"/>
        <v>0</v>
      </c>
      <c r="F449" s="65">
        <f t="shared" si="28"/>
        <v>0</v>
      </c>
      <c r="G449" s="67">
        <f t="shared" si="29"/>
        <v>5057.716980555555</v>
      </c>
    </row>
    <row r="450" spans="1:7" x14ac:dyDescent="0.25">
      <c r="A450" s="55">
        <v>448</v>
      </c>
      <c r="B450" s="64">
        <v>0</v>
      </c>
      <c r="C450" s="65">
        <f t="shared" si="26"/>
        <v>0</v>
      </c>
      <c r="D450" s="66">
        <v>0</v>
      </c>
      <c r="E450" s="65">
        <f t="shared" si="27"/>
        <v>0</v>
      </c>
      <c r="F450" s="65">
        <f t="shared" si="28"/>
        <v>0</v>
      </c>
      <c r="G450" s="67">
        <f t="shared" si="29"/>
        <v>5057.716980555555</v>
      </c>
    </row>
    <row r="451" spans="1:7" x14ac:dyDescent="0.25">
      <c r="A451" s="55">
        <v>449</v>
      </c>
      <c r="B451" s="64">
        <v>3.3</v>
      </c>
      <c r="C451" s="65">
        <f t="shared" si="26"/>
        <v>5.3106899999999992</v>
      </c>
      <c r="D451" s="66">
        <v>0</v>
      </c>
      <c r="E451" s="65">
        <f t="shared" si="27"/>
        <v>1.4751916666666665</v>
      </c>
      <c r="F451" s="65">
        <f t="shared" si="28"/>
        <v>1.4751916666666665</v>
      </c>
      <c r="G451" s="67">
        <f t="shared" si="29"/>
        <v>5058.4545763888882</v>
      </c>
    </row>
    <row r="452" spans="1:7" x14ac:dyDescent="0.25">
      <c r="A452" s="55">
        <v>450</v>
      </c>
      <c r="B452" s="64">
        <v>6.6</v>
      </c>
      <c r="C452" s="65">
        <f t="shared" ref="C452:C515" si="30">B452*1.6093</f>
        <v>10.621379999999998</v>
      </c>
      <c r="D452" s="66">
        <v>0</v>
      </c>
      <c r="E452" s="65">
        <f t="shared" ref="E452:E515" si="31">C452/3.6</f>
        <v>2.9503833333333329</v>
      </c>
      <c r="F452" s="65">
        <f t="shared" si="28"/>
        <v>1.4751916666666665</v>
      </c>
      <c r="G452" s="67">
        <f t="shared" si="29"/>
        <v>5060.6673638888878</v>
      </c>
    </row>
    <row r="453" spans="1:7" x14ac:dyDescent="0.25">
      <c r="A453" s="55">
        <v>451</v>
      </c>
      <c r="B453" s="64">
        <v>9.9</v>
      </c>
      <c r="C453" s="65">
        <f t="shared" si="30"/>
        <v>15.93207</v>
      </c>
      <c r="D453" s="66">
        <v>0</v>
      </c>
      <c r="E453" s="65">
        <f t="shared" si="31"/>
        <v>4.4255749999999994</v>
      </c>
      <c r="F453" s="65">
        <f t="shared" si="28"/>
        <v>1.4751916666666665</v>
      </c>
      <c r="G453" s="67">
        <f t="shared" si="29"/>
        <v>5064.3553430555548</v>
      </c>
    </row>
    <row r="454" spans="1:7" x14ac:dyDescent="0.25">
      <c r="A454" s="55">
        <v>452</v>
      </c>
      <c r="B454" s="64">
        <v>13.2</v>
      </c>
      <c r="C454" s="65">
        <f t="shared" si="30"/>
        <v>21.242759999999997</v>
      </c>
      <c r="D454" s="66">
        <v>0</v>
      </c>
      <c r="E454" s="65">
        <f t="shared" si="31"/>
        <v>5.9007666666666658</v>
      </c>
      <c r="F454" s="65">
        <f t="shared" si="28"/>
        <v>1.4751916666666665</v>
      </c>
      <c r="G454" s="67">
        <f t="shared" si="29"/>
        <v>5069.5185138888883</v>
      </c>
    </row>
    <row r="455" spans="1:7" x14ac:dyDescent="0.25">
      <c r="A455" s="55">
        <v>453</v>
      </c>
      <c r="B455" s="64">
        <v>16.5</v>
      </c>
      <c r="C455" s="65">
        <f t="shared" si="30"/>
        <v>26.553449999999998</v>
      </c>
      <c r="D455" s="66">
        <v>0</v>
      </c>
      <c r="E455" s="65">
        <f t="shared" si="31"/>
        <v>7.3759583333333323</v>
      </c>
      <c r="F455" s="65">
        <f t="shared" si="28"/>
        <v>1.4751916666666665</v>
      </c>
      <c r="G455" s="67">
        <f t="shared" si="29"/>
        <v>5076.1568763888881</v>
      </c>
    </row>
    <row r="456" spans="1:7" x14ac:dyDescent="0.25">
      <c r="A456" s="55">
        <v>454</v>
      </c>
      <c r="B456" s="64">
        <v>19.8</v>
      </c>
      <c r="C456" s="65">
        <f t="shared" si="30"/>
        <v>31.864139999999999</v>
      </c>
      <c r="D456" s="66">
        <v>0</v>
      </c>
      <c r="E456" s="65">
        <f t="shared" si="31"/>
        <v>8.8511499999999987</v>
      </c>
      <c r="F456" s="65">
        <f t="shared" si="28"/>
        <v>1.4751916666666665</v>
      </c>
      <c r="G456" s="67">
        <f t="shared" si="29"/>
        <v>5084.2704305555544</v>
      </c>
    </row>
    <row r="457" spans="1:7" x14ac:dyDescent="0.25">
      <c r="A457" s="55">
        <v>455</v>
      </c>
      <c r="B457" s="64">
        <v>23.1</v>
      </c>
      <c r="C457" s="65">
        <f t="shared" si="30"/>
        <v>37.17483</v>
      </c>
      <c r="D457" s="66">
        <v>0</v>
      </c>
      <c r="E457" s="65">
        <f t="shared" si="31"/>
        <v>10.326341666666666</v>
      </c>
      <c r="F457" s="65">
        <f t="shared" si="28"/>
        <v>1.4751916666666673</v>
      </c>
      <c r="G457" s="67">
        <f t="shared" si="29"/>
        <v>5093.859176388888</v>
      </c>
    </row>
    <row r="458" spans="1:7" x14ac:dyDescent="0.25">
      <c r="A458" s="55">
        <v>456</v>
      </c>
      <c r="B458" s="64">
        <v>26.4</v>
      </c>
      <c r="C458" s="65">
        <f t="shared" si="30"/>
        <v>42.485519999999994</v>
      </c>
      <c r="D458" s="66">
        <v>0</v>
      </c>
      <c r="E458" s="65">
        <f t="shared" si="31"/>
        <v>11.801533333333332</v>
      </c>
      <c r="F458" s="65">
        <f t="shared" si="28"/>
        <v>1.4751916666666656</v>
      </c>
      <c r="G458" s="67">
        <f t="shared" si="29"/>
        <v>5104.9231138888881</v>
      </c>
    </row>
    <row r="459" spans="1:7" x14ac:dyDescent="0.25">
      <c r="A459" s="55">
        <v>457</v>
      </c>
      <c r="B459" s="64">
        <v>27.8</v>
      </c>
      <c r="C459" s="65">
        <f t="shared" si="30"/>
        <v>44.73854</v>
      </c>
      <c r="D459" s="66">
        <v>0</v>
      </c>
      <c r="E459" s="65">
        <f t="shared" si="31"/>
        <v>12.427372222222221</v>
      </c>
      <c r="F459" s="65">
        <f t="shared" si="28"/>
        <v>0.6258388888888895</v>
      </c>
      <c r="G459" s="67">
        <f t="shared" si="29"/>
        <v>5117.037566666666</v>
      </c>
    </row>
    <row r="460" spans="1:7" x14ac:dyDescent="0.25">
      <c r="A460" s="55">
        <v>458</v>
      </c>
      <c r="B460" s="64">
        <v>29.1</v>
      </c>
      <c r="C460" s="65">
        <f t="shared" si="30"/>
        <v>46.830629999999999</v>
      </c>
      <c r="D460" s="66">
        <v>0</v>
      </c>
      <c r="E460" s="65">
        <f t="shared" si="31"/>
        <v>13.008508333333333</v>
      </c>
      <c r="F460" s="65">
        <f t="shared" si="28"/>
        <v>0.58113611111111219</v>
      </c>
      <c r="G460" s="67">
        <f t="shared" si="29"/>
        <v>5129.7555069444434</v>
      </c>
    </row>
    <row r="461" spans="1:7" x14ac:dyDescent="0.25">
      <c r="A461" s="55">
        <v>459</v>
      </c>
      <c r="B461" s="64">
        <v>31.5</v>
      </c>
      <c r="C461" s="65">
        <f t="shared" si="30"/>
        <v>50.692949999999996</v>
      </c>
      <c r="D461" s="66">
        <v>0</v>
      </c>
      <c r="E461" s="65">
        <f t="shared" si="31"/>
        <v>14.081374999999998</v>
      </c>
      <c r="F461" s="65">
        <f t="shared" ref="F461:F524" si="32">E461-E460</f>
        <v>1.0728666666666644</v>
      </c>
      <c r="G461" s="67">
        <f t="shared" ref="G461:G524" si="33">E460+(F461/2)+G460</f>
        <v>5143.3004486111104</v>
      </c>
    </row>
    <row r="462" spans="1:7" x14ac:dyDescent="0.25">
      <c r="A462" s="55">
        <v>460</v>
      </c>
      <c r="B462" s="64">
        <v>33</v>
      </c>
      <c r="C462" s="65">
        <f t="shared" si="30"/>
        <v>53.106899999999996</v>
      </c>
      <c r="D462" s="66">
        <v>0</v>
      </c>
      <c r="E462" s="65">
        <f t="shared" si="31"/>
        <v>14.751916666666665</v>
      </c>
      <c r="F462" s="65">
        <f t="shared" si="32"/>
        <v>0.67054166666666681</v>
      </c>
      <c r="G462" s="67">
        <f t="shared" si="33"/>
        <v>5157.7170944444433</v>
      </c>
    </row>
    <row r="463" spans="1:7" x14ac:dyDescent="0.25">
      <c r="A463" s="55">
        <v>461</v>
      </c>
      <c r="B463" s="64">
        <v>33.6</v>
      </c>
      <c r="C463" s="65">
        <f t="shared" si="30"/>
        <v>54.072479999999999</v>
      </c>
      <c r="D463" s="66">
        <v>0</v>
      </c>
      <c r="E463" s="65">
        <f t="shared" si="31"/>
        <v>15.020133333333332</v>
      </c>
      <c r="F463" s="65">
        <f t="shared" si="32"/>
        <v>0.26821666666666744</v>
      </c>
      <c r="G463" s="67">
        <f t="shared" si="33"/>
        <v>5172.6031194444431</v>
      </c>
    </row>
    <row r="464" spans="1:7" x14ac:dyDescent="0.25">
      <c r="A464" s="55">
        <v>462</v>
      </c>
      <c r="B464" s="64">
        <v>34.799999999999997</v>
      </c>
      <c r="C464" s="65">
        <f t="shared" si="30"/>
        <v>56.003639999999997</v>
      </c>
      <c r="D464" s="66">
        <v>0</v>
      </c>
      <c r="E464" s="65">
        <f t="shared" si="31"/>
        <v>15.556566666666665</v>
      </c>
      <c r="F464" s="65">
        <f t="shared" si="32"/>
        <v>0.5364333333333331</v>
      </c>
      <c r="G464" s="67">
        <f t="shared" si="33"/>
        <v>5187.8914694444429</v>
      </c>
    </row>
    <row r="465" spans="1:7" x14ac:dyDescent="0.25">
      <c r="A465" s="55">
        <v>463</v>
      </c>
      <c r="B465" s="64">
        <v>35.1</v>
      </c>
      <c r="C465" s="65">
        <f t="shared" si="30"/>
        <v>56.486429999999999</v>
      </c>
      <c r="D465" s="66">
        <v>0</v>
      </c>
      <c r="E465" s="65">
        <f t="shared" si="31"/>
        <v>15.690674999999999</v>
      </c>
      <c r="F465" s="65">
        <f t="shared" si="32"/>
        <v>0.13410833333333372</v>
      </c>
      <c r="G465" s="67">
        <f t="shared" si="33"/>
        <v>5203.5150902777759</v>
      </c>
    </row>
    <row r="466" spans="1:7" x14ac:dyDescent="0.25">
      <c r="A466" s="55">
        <v>464</v>
      </c>
      <c r="B466" s="64">
        <v>35.6</v>
      </c>
      <c r="C466" s="65">
        <f t="shared" si="30"/>
        <v>57.291080000000001</v>
      </c>
      <c r="D466" s="66">
        <v>0</v>
      </c>
      <c r="E466" s="65">
        <f t="shared" si="31"/>
        <v>15.914188888888889</v>
      </c>
      <c r="F466" s="65">
        <f t="shared" si="32"/>
        <v>0.22351388888889012</v>
      </c>
      <c r="G466" s="67">
        <f t="shared" si="33"/>
        <v>5219.3175222222208</v>
      </c>
    </row>
    <row r="467" spans="1:7" x14ac:dyDescent="0.25">
      <c r="A467" s="55">
        <v>465</v>
      </c>
      <c r="B467" s="64">
        <v>36.1</v>
      </c>
      <c r="C467" s="65">
        <f t="shared" si="30"/>
        <v>58.095730000000003</v>
      </c>
      <c r="D467" s="66">
        <v>0</v>
      </c>
      <c r="E467" s="65">
        <f t="shared" si="31"/>
        <v>16.137702777777779</v>
      </c>
      <c r="F467" s="65">
        <f t="shared" si="32"/>
        <v>0.22351388888889012</v>
      </c>
      <c r="G467" s="67">
        <f t="shared" si="33"/>
        <v>5235.3434680555538</v>
      </c>
    </row>
    <row r="468" spans="1:7" x14ac:dyDescent="0.25">
      <c r="A468" s="55">
        <v>466</v>
      </c>
      <c r="B468" s="64">
        <v>36</v>
      </c>
      <c r="C468" s="65">
        <f t="shared" si="30"/>
        <v>57.934799999999996</v>
      </c>
      <c r="D468" s="66">
        <v>0</v>
      </c>
      <c r="E468" s="65">
        <f t="shared" si="31"/>
        <v>16.093</v>
      </c>
      <c r="F468" s="65">
        <f t="shared" si="32"/>
        <v>-4.470277777777909E-2</v>
      </c>
      <c r="G468" s="67">
        <f t="shared" si="33"/>
        <v>5251.4588194444423</v>
      </c>
    </row>
    <row r="469" spans="1:7" x14ac:dyDescent="0.25">
      <c r="A469" s="55">
        <v>467</v>
      </c>
      <c r="B469" s="64">
        <v>36.1</v>
      </c>
      <c r="C469" s="65">
        <f t="shared" si="30"/>
        <v>58.095730000000003</v>
      </c>
      <c r="D469" s="66">
        <v>0</v>
      </c>
      <c r="E469" s="65">
        <f t="shared" si="31"/>
        <v>16.137702777777779</v>
      </c>
      <c r="F469" s="65">
        <f t="shared" si="32"/>
        <v>4.470277777777909E-2</v>
      </c>
      <c r="G469" s="67">
        <f t="shared" si="33"/>
        <v>5267.5741708333308</v>
      </c>
    </row>
    <row r="470" spans="1:7" x14ac:dyDescent="0.25">
      <c r="A470" s="55">
        <v>468</v>
      </c>
      <c r="B470" s="64">
        <v>36.200000000000003</v>
      </c>
      <c r="C470" s="65">
        <f t="shared" si="30"/>
        <v>58.256660000000004</v>
      </c>
      <c r="D470" s="66">
        <v>0</v>
      </c>
      <c r="E470" s="65">
        <f t="shared" si="31"/>
        <v>16.182405555555555</v>
      </c>
      <c r="F470" s="65">
        <f t="shared" si="32"/>
        <v>4.4702777777775538E-2</v>
      </c>
      <c r="G470" s="67">
        <f t="shared" si="33"/>
        <v>5283.7342249999974</v>
      </c>
    </row>
    <row r="471" spans="1:7" x14ac:dyDescent="0.25">
      <c r="A471" s="55">
        <v>469</v>
      </c>
      <c r="B471" s="64">
        <v>36</v>
      </c>
      <c r="C471" s="65">
        <f t="shared" si="30"/>
        <v>57.934799999999996</v>
      </c>
      <c r="D471" s="66">
        <v>0</v>
      </c>
      <c r="E471" s="65">
        <f t="shared" si="31"/>
        <v>16.093</v>
      </c>
      <c r="F471" s="65">
        <f t="shared" si="32"/>
        <v>-8.9405555555554628E-2</v>
      </c>
      <c r="G471" s="67">
        <f t="shared" si="33"/>
        <v>5299.8719277777755</v>
      </c>
    </row>
    <row r="472" spans="1:7" x14ac:dyDescent="0.25">
      <c r="A472" s="55">
        <v>470</v>
      </c>
      <c r="B472" s="64">
        <v>35.700000000000003</v>
      </c>
      <c r="C472" s="65">
        <f t="shared" si="30"/>
        <v>57.452010000000001</v>
      </c>
      <c r="D472" s="66">
        <v>0</v>
      </c>
      <c r="E472" s="65">
        <f t="shared" si="31"/>
        <v>15.958891666666666</v>
      </c>
      <c r="F472" s="65">
        <f t="shared" si="32"/>
        <v>-0.13410833333333372</v>
      </c>
      <c r="G472" s="67">
        <f t="shared" si="33"/>
        <v>5315.8978736111085</v>
      </c>
    </row>
    <row r="473" spans="1:7" x14ac:dyDescent="0.25">
      <c r="A473" s="55">
        <v>471</v>
      </c>
      <c r="B473" s="64">
        <v>36</v>
      </c>
      <c r="C473" s="65">
        <f t="shared" si="30"/>
        <v>57.934799999999996</v>
      </c>
      <c r="D473" s="66">
        <v>0</v>
      </c>
      <c r="E473" s="65">
        <f t="shared" si="31"/>
        <v>16.093</v>
      </c>
      <c r="F473" s="65">
        <f t="shared" si="32"/>
        <v>0.13410833333333372</v>
      </c>
      <c r="G473" s="67">
        <f t="shared" si="33"/>
        <v>5331.9238194444415</v>
      </c>
    </row>
    <row r="474" spans="1:7" x14ac:dyDescent="0.25">
      <c r="A474" s="55">
        <v>472</v>
      </c>
      <c r="B474" s="64">
        <v>36</v>
      </c>
      <c r="C474" s="65">
        <f t="shared" si="30"/>
        <v>57.934799999999996</v>
      </c>
      <c r="D474" s="66">
        <v>0</v>
      </c>
      <c r="E474" s="65">
        <f t="shared" si="31"/>
        <v>16.093</v>
      </c>
      <c r="F474" s="65">
        <f t="shared" si="32"/>
        <v>0</v>
      </c>
      <c r="G474" s="67">
        <f t="shared" si="33"/>
        <v>5348.0168194444414</v>
      </c>
    </row>
    <row r="475" spans="1:7" x14ac:dyDescent="0.25">
      <c r="A475" s="55">
        <v>473</v>
      </c>
      <c r="B475" s="64">
        <v>35.6</v>
      </c>
      <c r="C475" s="65">
        <f t="shared" si="30"/>
        <v>57.291080000000001</v>
      </c>
      <c r="D475" s="66">
        <v>0</v>
      </c>
      <c r="E475" s="65">
        <f t="shared" si="31"/>
        <v>15.914188888888889</v>
      </c>
      <c r="F475" s="65">
        <f t="shared" si="32"/>
        <v>-0.17881111111111103</v>
      </c>
      <c r="G475" s="67">
        <f t="shared" si="33"/>
        <v>5364.0204138888857</v>
      </c>
    </row>
    <row r="476" spans="1:7" x14ac:dyDescent="0.25">
      <c r="A476" s="55">
        <v>474</v>
      </c>
      <c r="B476" s="64">
        <v>35.5</v>
      </c>
      <c r="C476" s="65">
        <f t="shared" si="30"/>
        <v>57.13015</v>
      </c>
      <c r="D476" s="66">
        <v>0</v>
      </c>
      <c r="E476" s="65">
        <f t="shared" si="31"/>
        <v>15.869486111111112</v>
      </c>
      <c r="F476" s="65">
        <f t="shared" si="32"/>
        <v>-4.4702777777777314E-2</v>
      </c>
      <c r="G476" s="67">
        <f t="shared" si="33"/>
        <v>5379.912251388886</v>
      </c>
    </row>
    <row r="477" spans="1:7" x14ac:dyDescent="0.25">
      <c r="A477" s="55">
        <v>475</v>
      </c>
      <c r="B477" s="64">
        <v>35.4</v>
      </c>
      <c r="C477" s="65">
        <f t="shared" si="30"/>
        <v>56.969219999999993</v>
      </c>
      <c r="D477" s="66">
        <v>0</v>
      </c>
      <c r="E477" s="65">
        <f t="shared" si="31"/>
        <v>15.824783333333331</v>
      </c>
      <c r="F477" s="65">
        <f t="shared" si="32"/>
        <v>-4.4702777777780867E-2</v>
      </c>
      <c r="G477" s="67">
        <f t="shared" si="33"/>
        <v>5395.7593861111081</v>
      </c>
    </row>
    <row r="478" spans="1:7" x14ac:dyDescent="0.25">
      <c r="A478" s="55">
        <v>476</v>
      </c>
      <c r="B478" s="64">
        <v>35.200000000000003</v>
      </c>
      <c r="C478" s="65">
        <f t="shared" si="30"/>
        <v>56.647360000000006</v>
      </c>
      <c r="D478" s="66">
        <v>0</v>
      </c>
      <c r="E478" s="65">
        <f t="shared" si="31"/>
        <v>15.73537777777778</v>
      </c>
      <c r="F478" s="65">
        <f t="shared" si="32"/>
        <v>-8.9405555555551075E-2</v>
      </c>
      <c r="G478" s="67">
        <f t="shared" si="33"/>
        <v>5411.5394666666634</v>
      </c>
    </row>
    <row r="479" spans="1:7" x14ac:dyDescent="0.25">
      <c r="A479" s="55">
        <v>477</v>
      </c>
      <c r="B479" s="64">
        <v>35.200000000000003</v>
      </c>
      <c r="C479" s="65">
        <f t="shared" si="30"/>
        <v>56.647360000000006</v>
      </c>
      <c r="D479" s="66">
        <v>0</v>
      </c>
      <c r="E479" s="65">
        <f t="shared" si="31"/>
        <v>15.73537777777778</v>
      </c>
      <c r="F479" s="65">
        <f t="shared" si="32"/>
        <v>0</v>
      </c>
      <c r="G479" s="67">
        <f t="shared" si="33"/>
        <v>5427.2748444444414</v>
      </c>
    </row>
    <row r="480" spans="1:7" x14ac:dyDescent="0.25">
      <c r="A480" s="55">
        <v>478</v>
      </c>
      <c r="B480" s="64">
        <v>35.200000000000003</v>
      </c>
      <c r="C480" s="65">
        <f t="shared" si="30"/>
        <v>56.647360000000006</v>
      </c>
      <c r="D480" s="66">
        <v>0</v>
      </c>
      <c r="E480" s="65">
        <f t="shared" si="31"/>
        <v>15.73537777777778</v>
      </c>
      <c r="F480" s="65">
        <f t="shared" si="32"/>
        <v>0</v>
      </c>
      <c r="G480" s="67">
        <f t="shared" si="33"/>
        <v>5443.0102222222195</v>
      </c>
    </row>
    <row r="481" spans="1:7" x14ac:dyDescent="0.25">
      <c r="A481" s="55">
        <v>479</v>
      </c>
      <c r="B481" s="64">
        <v>35.200000000000003</v>
      </c>
      <c r="C481" s="65">
        <f t="shared" si="30"/>
        <v>56.647360000000006</v>
      </c>
      <c r="D481" s="66">
        <v>0</v>
      </c>
      <c r="E481" s="65">
        <f t="shared" si="31"/>
        <v>15.73537777777778</v>
      </c>
      <c r="F481" s="65">
        <f t="shared" si="32"/>
        <v>0</v>
      </c>
      <c r="G481" s="67">
        <f t="shared" si="33"/>
        <v>5458.7455999999975</v>
      </c>
    </row>
    <row r="482" spans="1:7" x14ac:dyDescent="0.25">
      <c r="A482" s="55">
        <v>480</v>
      </c>
      <c r="B482" s="64">
        <v>35.200000000000003</v>
      </c>
      <c r="C482" s="65">
        <f t="shared" si="30"/>
        <v>56.647360000000006</v>
      </c>
      <c r="D482" s="66">
        <v>0</v>
      </c>
      <c r="E482" s="65">
        <f t="shared" si="31"/>
        <v>15.73537777777778</v>
      </c>
      <c r="F482" s="65">
        <f t="shared" si="32"/>
        <v>0</v>
      </c>
      <c r="G482" s="67">
        <f t="shared" si="33"/>
        <v>5474.4809777777755</v>
      </c>
    </row>
    <row r="483" spans="1:7" x14ac:dyDescent="0.25">
      <c r="A483" s="55">
        <v>481</v>
      </c>
      <c r="B483" s="64">
        <v>35.200000000000003</v>
      </c>
      <c r="C483" s="65">
        <f t="shared" si="30"/>
        <v>56.647360000000006</v>
      </c>
      <c r="D483" s="66">
        <v>0</v>
      </c>
      <c r="E483" s="65">
        <f t="shared" si="31"/>
        <v>15.73537777777778</v>
      </c>
      <c r="F483" s="65">
        <f t="shared" si="32"/>
        <v>0</v>
      </c>
      <c r="G483" s="67">
        <f t="shared" si="33"/>
        <v>5490.2163555555535</v>
      </c>
    </row>
    <row r="484" spans="1:7" x14ac:dyDescent="0.25">
      <c r="A484" s="55">
        <v>482</v>
      </c>
      <c r="B484" s="64">
        <v>35</v>
      </c>
      <c r="C484" s="65">
        <f t="shared" si="30"/>
        <v>56.325499999999998</v>
      </c>
      <c r="D484" s="66">
        <v>0</v>
      </c>
      <c r="E484" s="65">
        <f t="shared" si="31"/>
        <v>15.645972222222222</v>
      </c>
      <c r="F484" s="65">
        <f t="shared" si="32"/>
        <v>-8.940555555555818E-2</v>
      </c>
      <c r="G484" s="67">
        <f t="shared" si="33"/>
        <v>5505.9070305555533</v>
      </c>
    </row>
    <row r="485" spans="1:7" x14ac:dyDescent="0.25">
      <c r="A485" s="55">
        <v>483</v>
      </c>
      <c r="B485" s="64">
        <v>35.1</v>
      </c>
      <c r="C485" s="65">
        <f t="shared" si="30"/>
        <v>56.486429999999999</v>
      </c>
      <c r="D485" s="66">
        <v>0</v>
      </c>
      <c r="E485" s="65">
        <f t="shared" si="31"/>
        <v>15.690674999999999</v>
      </c>
      <c r="F485" s="65">
        <f t="shared" si="32"/>
        <v>4.4702777777777314E-2</v>
      </c>
      <c r="G485" s="67">
        <f t="shared" si="33"/>
        <v>5521.5753541666645</v>
      </c>
    </row>
    <row r="486" spans="1:7" x14ac:dyDescent="0.25">
      <c r="A486" s="55">
        <v>484</v>
      </c>
      <c r="B486" s="64">
        <v>35.200000000000003</v>
      </c>
      <c r="C486" s="65">
        <f t="shared" si="30"/>
        <v>56.647360000000006</v>
      </c>
      <c r="D486" s="66">
        <v>0</v>
      </c>
      <c r="E486" s="65">
        <f t="shared" si="31"/>
        <v>15.73537777777778</v>
      </c>
      <c r="F486" s="65">
        <f t="shared" si="32"/>
        <v>4.4702777777780867E-2</v>
      </c>
      <c r="G486" s="67">
        <f t="shared" si="33"/>
        <v>5537.288380555553</v>
      </c>
    </row>
    <row r="487" spans="1:7" x14ac:dyDescent="0.25">
      <c r="A487" s="55">
        <v>485</v>
      </c>
      <c r="B487" s="64">
        <v>35.5</v>
      </c>
      <c r="C487" s="65">
        <f t="shared" si="30"/>
        <v>57.13015</v>
      </c>
      <c r="D487" s="66">
        <v>0</v>
      </c>
      <c r="E487" s="65">
        <f t="shared" si="31"/>
        <v>15.869486111111112</v>
      </c>
      <c r="F487" s="65">
        <f t="shared" si="32"/>
        <v>0.13410833333333194</v>
      </c>
      <c r="G487" s="67">
        <f t="shared" si="33"/>
        <v>5553.0908124999978</v>
      </c>
    </row>
    <row r="488" spans="1:7" x14ac:dyDescent="0.25">
      <c r="A488" s="55">
        <v>486</v>
      </c>
      <c r="B488" s="64">
        <v>35.200000000000003</v>
      </c>
      <c r="C488" s="65">
        <f t="shared" si="30"/>
        <v>56.647360000000006</v>
      </c>
      <c r="D488" s="66">
        <v>0</v>
      </c>
      <c r="E488" s="65">
        <f t="shared" si="31"/>
        <v>15.73537777777778</v>
      </c>
      <c r="F488" s="65">
        <f t="shared" si="32"/>
        <v>-0.13410833333333194</v>
      </c>
      <c r="G488" s="67">
        <f t="shared" si="33"/>
        <v>5568.8932444444426</v>
      </c>
    </row>
    <row r="489" spans="1:7" x14ac:dyDescent="0.25">
      <c r="A489" s="55">
        <v>487</v>
      </c>
      <c r="B489" s="64">
        <v>35</v>
      </c>
      <c r="C489" s="65">
        <f t="shared" si="30"/>
        <v>56.325499999999998</v>
      </c>
      <c r="D489" s="66">
        <v>0</v>
      </c>
      <c r="E489" s="65">
        <f t="shared" si="31"/>
        <v>15.645972222222222</v>
      </c>
      <c r="F489" s="65">
        <f t="shared" si="32"/>
        <v>-8.940555555555818E-2</v>
      </c>
      <c r="G489" s="67">
        <f t="shared" si="33"/>
        <v>5584.5839194444425</v>
      </c>
    </row>
    <row r="490" spans="1:7" x14ac:dyDescent="0.25">
      <c r="A490" s="55">
        <v>488</v>
      </c>
      <c r="B490" s="64">
        <v>35</v>
      </c>
      <c r="C490" s="65">
        <f t="shared" si="30"/>
        <v>56.325499999999998</v>
      </c>
      <c r="D490" s="66">
        <v>0</v>
      </c>
      <c r="E490" s="65">
        <f t="shared" si="31"/>
        <v>15.645972222222222</v>
      </c>
      <c r="F490" s="65">
        <f t="shared" si="32"/>
        <v>0</v>
      </c>
      <c r="G490" s="67">
        <f t="shared" si="33"/>
        <v>5600.229891666665</v>
      </c>
    </row>
    <row r="491" spans="1:7" x14ac:dyDescent="0.25">
      <c r="A491" s="55">
        <v>489</v>
      </c>
      <c r="B491" s="64">
        <v>35</v>
      </c>
      <c r="C491" s="65">
        <f t="shared" si="30"/>
        <v>56.325499999999998</v>
      </c>
      <c r="D491" s="66">
        <v>0</v>
      </c>
      <c r="E491" s="65">
        <f t="shared" si="31"/>
        <v>15.645972222222222</v>
      </c>
      <c r="F491" s="65">
        <f t="shared" si="32"/>
        <v>0</v>
      </c>
      <c r="G491" s="67">
        <f t="shared" si="33"/>
        <v>5615.8758638888876</v>
      </c>
    </row>
    <row r="492" spans="1:7" x14ac:dyDescent="0.25">
      <c r="A492" s="55">
        <v>490</v>
      </c>
      <c r="B492" s="64">
        <v>34.799999999999997</v>
      </c>
      <c r="C492" s="65">
        <f t="shared" si="30"/>
        <v>56.003639999999997</v>
      </c>
      <c r="D492" s="66">
        <v>0</v>
      </c>
      <c r="E492" s="65">
        <f t="shared" si="31"/>
        <v>15.556566666666665</v>
      </c>
      <c r="F492" s="65">
        <f t="shared" si="32"/>
        <v>-8.9405555555556404E-2</v>
      </c>
      <c r="G492" s="67">
        <f t="shared" si="33"/>
        <v>5631.4771333333319</v>
      </c>
    </row>
    <row r="493" spans="1:7" x14ac:dyDescent="0.25">
      <c r="A493" s="55">
        <v>491</v>
      </c>
      <c r="B493" s="64">
        <v>34.6</v>
      </c>
      <c r="C493" s="65">
        <f t="shared" si="30"/>
        <v>55.681780000000003</v>
      </c>
      <c r="D493" s="66">
        <v>0</v>
      </c>
      <c r="E493" s="65">
        <f t="shared" si="31"/>
        <v>15.467161111111112</v>
      </c>
      <c r="F493" s="65">
        <f t="shared" si="32"/>
        <v>-8.9405555555552851E-2</v>
      </c>
      <c r="G493" s="67">
        <f t="shared" si="33"/>
        <v>5646.9889972222209</v>
      </c>
    </row>
    <row r="494" spans="1:7" x14ac:dyDescent="0.25">
      <c r="A494" s="55">
        <v>492</v>
      </c>
      <c r="B494" s="64">
        <v>34.5</v>
      </c>
      <c r="C494" s="65">
        <f t="shared" si="30"/>
        <v>55.520849999999996</v>
      </c>
      <c r="D494" s="66">
        <v>0</v>
      </c>
      <c r="E494" s="65">
        <f t="shared" si="31"/>
        <v>15.422458333333331</v>
      </c>
      <c r="F494" s="65">
        <f t="shared" si="32"/>
        <v>-4.4702777777780867E-2</v>
      </c>
      <c r="G494" s="67">
        <f t="shared" si="33"/>
        <v>5662.4338069444429</v>
      </c>
    </row>
    <row r="495" spans="1:7" x14ac:dyDescent="0.25">
      <c r="A495" s="55">
        <v>493</v>
      </c>
      <c r="B495" s="64">
        <v>33.5</v>
      </c>
      <c r="C495" s="65">
        <f t="shared" si="30"/>
        <v>53.911549999999998</v>
      </c>
      <c r="D495" s="66">
        <v>0</v>
      </c>
      <c r="E495" s="65">
        <f t="shared" si="31"/>
        <v>14.975430555555555</v>
      </c>
      <c r="F495" s="65">
        <f t="shared" si="32"/>
        <v>-0.44702777777777669</v>
      </c>
      <c r="G495" s="67">
        <f t="shared" si="33"/>
        <v>5677.6327513888873</v>
      </c>
    </row>
    <row r="496" spans="1:7" x14ac:dyDescent="0.25">
      <c r="A496" s="55">
        <v>494</v>
      </c>
      <c r="B496" s="64">
        <v>32</v>
      </c>
      <c r="C496" s="65">
        <f t="shared" si="30"/>
        <v>51.497599999999998</v>
      </c>
      <c r="D496" s="66">
        <v>0</v>
      </c>
      <c r="E496" s="65">
        <f t="shared" si="31"/>
        <v>14.304888888888888</v>
      </c>
      <c r="F496" s="65">
        <f t="shared" si="32"/>
        <v>-0.67054166666666681</v>
      </c>
      <c r="G496" s="67">
        <f t="shared" si="33"/>
        <v>5692.2729111111094</v>
      </c>
    </row>
    <row r="497" spans="1:7" x14ac:dyDescent="0.25">
      <c r="A497" s="55">
        <v>495</v>
      </c>
      <c r="B497" s="64">
        <v>30.1</v>
      </c>
      <c r="C497" s="65">
        <f t="shared" si="30"/>
        <v>48.439930000000004</v>
      </c>
      <c r="D497" s="66">
        <v>0</v>
      </c>
      <c r="E497" s="65">
        <f t="shared" si="31"/>
        <v>13.455536111111112</v>
      </c>
      <c r="F497" s="65">
        <f t="shared" si="32"/>
        <v>-0.84935277777777607</v>
      </c>
      <c r="G497" s="67">
        <f t="shared" si="33"/>
        <v>5706.1531236111095</v>
      </c>
    </row>
    <row r="498" spans="1:7" x14ac:dyDescent="0.25">
      <c r="A498" s="55">
        <v>496</v>
      </c>
      <c r="B498" s="64">
        <v>28</v>
      </c>
      <c r="C498" s="65">
        <f t="shared" si="30"/>
        <v>45.060400000000001</v>
      </c>
      <c r="D498" s="66">
        <v>0</v>
      </c>
      <c r="E498" s="65">
        <f t="shared" si="31"/>
        <v>12.516777777777778</v>
      </c>
      <c r="F498" s="65">
        <f t="shared" si="32"/>
        <v>-0.93875833333333425</v>
      </c>
      <c r="G498" s="67">
        <f t="shared" si="33"/>
        <v>5719.1392805555543</v>
      </c>
    </row>
    <row r="499" spans="1:7" x14ac:dyDescent="0.25">
      <c r="A499" s="55">
        <v>497</v>
      </c>
      <c r="B499" s="64">
        <v>25.5</v>
      </c>
      <c r="C499" s="65">
        <f t="shared" si="30"/>
        <v>41.037149999999997</v>
      </c>
      <c r="D499" s="66">
        <v>0</v>
      </c>
      <c r="E499" s="65">
        <f t="shared" si="31"/>
        <v>11.399208333333332</v>
      </c>
      <c r="F499" s="65">
        <f t="shared" si="32"/>
        <v>-1.1175694444444453</v>
      </c>
      <c r="G499" s="67">
        <f t="shared" si="33"/>
        <v>5731.0972736111098</v>
      </c>
    </row>
    <row r="500" spans="1:7" x14ac:dyDescent="0.25">
      <c r="A500" s="55">
        <v>498</v>
      </c>
      <c r="B500" s="64">
        <v>22.5</v>
      </c>
      <c r="C500" s="65">
        <f t="shared" si="30"/>
        <v>36.209249999999997</v>
      </c>
      <c r="D500" s="66">
        <v>0</v>
      </c>
      <c r="E500" s="65">
        <f t="shared" si="31"/>
        <v>10.058124999999999</v>
      </c>
      <c r="F500" s="65">
        <f t="shared" si="32"/>
        <v>-1.3410833333333336</v>
      </c>
      <c r="G500" s="67">
        <f t="shared" si="33"/>
        <v>5741.8259402777767</v>
      </c>
    </row>
    <row r="501" spans="1:7" x14ac:dyDescent="0.25">
      <c r="A501" s="55">
        <v>499</v>
      </c>
      <c r="B501" s="64">
        <v>19.8</v>
      </c>
      <c r="C501" s="65">
        <f t="shared" si="30"/>
        <v>31.864139999999999</v>
      </c>
      <c r="D501" s="66">
        <v>0</v>
      </c>
      <c r="E501" s="65">
        <f t="shared" si="31"/>
        <v>8.8511499999999987</v>
      </c>
      <c r="F501" s="65">
        <f t="shared" si="32"/>
        <v>-1.2069749999999999</v>
      </c>
      <c r="G501" s="67">
        <f t="shared" si="33"/>
        <v>5751.2805777777767</v>
      </c>
    </row>
    <row r="502" spans="1:7" x14ac:dyDescent="0.25">
      <c r="A502" s="55">
        <v>500</v>
      </c>
      <c r="B502" s="64">
        <v>16.5</v>
      </c>
      <c r="C502" s="65">
        <f t="shared" si="30"/>
        <v>26.553449999999998</v>
      </c>
      <c r="D502" s="66">
        <v>0</v>
      </c>
      <c r="E502" s="65">
        <f t="shared" si="31"/>
        <v>7.3759583333333323</v>
      </c>
      <c r="F502" s="65">
        <f t="shared" si="32"/>
        <v>-1.4751916666666665</v>
      </c>
      <c r="G502" s="67">
        <f t="shared" si="33"/>
        <v>5759.394131944443</v>
      </c>
    </row>
    <row r="503" spans="1:7" x14ac:dyDescent="0.25">
      <c r="A503" s="55">
        <v>501</v>
      </c>
      <c r="B503" s="64">
        <v>13.2</v>
      </c>
      <c r="C503" s="65">
        <f t="shared" si="30"/>
        <v>21.242759999999997</v>
      </c>
      <c r="D503" s="66">
        <v>0</v>
      </c>
      <c r="E503" s="65">
        <f t="shared" si="31"/>
        <v>5.9007666666666658</v>
      </c>
      <c r="F503" s="65">
        <f t="shared" si="32"/>
        <v>-1.4751916666666665</v>
      </c>
      <c r="G503" s="67">
        <f t="shared" si="33"/>
        <v>5766.0324944444428</v>
      </c>
    </row>
    <row r="504" spans="1:7" x14ac:dyDescent="0.25">
      <c r="A504" s="55">
        <v>502</v>
      </c>
      <c r="B504" s="64">
        <v>10.3</v>
      </c>
      <c r="C504" s="65">
        <f t="shared" si="30"/>
        <v>16.575790000000001</v>
      </c>
      <c r="D504" s="66">
        <v>0</v>
      </c>
      <c r="E504" s="65">
        <f t="shared" si="31"/>
        <v>4.6043861111111113</v>
      </c>
      <c r="F504" s="65">
        <f t="shared" si="32"/>
        <v>-1.2963805555555545</v>
      </c>
      <c r="G504" s="67">
        <f t="shared" si="33"/>
        <v>5771.2850708333317</v>
      </c>
    </row>
    <row r="505" spans="1:7" x14ac:dyDescent="0.25">
      <c r="A505" s="55">
        <v>503</v>
      </c>
      <c r="B505" s="64">
        <v>7.2</v>
      </c>
      <c r="C505" s="65">
        <f t="shared" si="30"/>
        <v>11.586959999999999</v>
      </c>
      <c r="D505" s="66">
        <v>0</v>
      </c>
      <c r="E505" s="65">
        <f t="shared" si="31"/>
        <v>3.2185999999999999</v>
      </c>
      <c r="F505" s="65">
        <f t="shared" si="32"/>
        <v>-1.3857861111111114</v>
      </c>
      <c r="G505" s="67">
        <f t="shared" si="33"/>
        <v>5775.1965638888869</v>
      </c>
    </row>
    <row r="506" spans="1:7" x14ac:dyDescent="0.25">
      <c r="A506" s="55">
        <v>504</v>
      </c>
      <c r="B506" s="64">
        <v>4</v>
      </c>
      <c r="C506" s="65">
        <f t="shared" si="30"/>
        <v>6.4371999999999998</v>
      </c>
      <c r="D506" s="66">
        <v>0</v>
      </c>
      <c r="E506" s="65">
        <f t="shared" si="31"/>
        <v>1.788111111111111</v>
      </c>
      <c r="F506" s="65">
        <f t="shared" si="32"/>
        <v>-1.4304888888888889</v>
      </c>
      <c r="G506" s="67">
        <f t="shared" si="33"/>
        <v>5777.6999194444425</v>
      </c>
    </row>
    <row r="507" spans="1:7" x14ac:dyDescent="0.25">
      <c r="A507" s="55">
        <v>505</v>
      </c>
      <c r="B507" s="64">
        <v>1</v>
      </c>
      <c r="C507" s="65">
        <f t="shared" si="30"/>
        <v>1.6093</v>
      </c>
      <c r="D507" s="66">
        <v>0</v>
      </c>
      <c r="E507" s="65">
        <f t="shared" si="31"/>
        <v>0.44702777777777775</v>
      </c>
      <c r="F507" s="65">
        <f t="shared" si="32"/>
        <v>-1.3410833333333332</v>
      </c>
      <c r="G507" s="67">
        <f t="shared" si="33"/>
        <v>5778.8174888888871</v>
      </c>
    </row>
    <row r="508" spans="1:7" x14ac:dyDescent="0.25">
      <c r="A508" s="55">
        <v>506</v>
      </c>
      <c r="B508" s="64">
        <v>0</v>
      </c>
      <c r="C508" s="65">
        <f t="shared" si="30"/>
        <v>0</v>
      </c>
      <c r="D508" s="66">
        <v>0</v>
      </c>
      <c r="E508" s="65">
        <f t="shared" si="31"/>
        <v>0</v>
      </c>
      <c r="F508" s="65">
        <f t="shared" si="32"/>
        <v>-0.44702777777777775</v>
      </c>
      <c r="G508" s="67">
        <f t="shared" si="33"/>
        <v>5779.0410027777762</v>
      </c>
    </row>
    <row r="509" spans="1:7" x14ac:dyDescent="0.25">
      <c r="A509" s="55">
        <v>507</v>
      </c>
      <c r="B509" s="64">
        <v>0</v>
      </c>
      <c r="C509" s="65">
        <f t="shared" si="30"/>
        <v>0</v>
      </c>
      <c r="D509" s="66">
        <v>0</v>
      </c>
      <c r="E509" s="65">
        <f t="shared" si="31"/>
        <v>0</v>
      </c>
      <c r="F509" s="65">
        <f t="shared" si="32"/>
        <v>0</v>
      </c>
      <c r="G509" s="67">
        <f t="shared" si="33"/>
        <v>5779.0410027777762</v>
      </c>
    </row>
    <row r="510" spans="1:7" x14ac:dyDescent="0.25">
      <c r="A510" s="55">
        <v>508</v>
      </c>
      <c r="B510" s="64">
        <v>0</v>
      </c>
      <c r="C510" s="65">
        <f t="shared" si="30"/>
        <v>0</v>
      </c>
      <c r="D510" s="66">
        <v>0</v>
      </c>
      <c r="E510" s="65">
        <f t="shared" si="31"/>
        <v>0</v>
      </c>
      <c r="F510" s="65">
        <f t="shared" si="32"/>
        <v>0</v>
      </c>
      <c r="G510" s="67">
        <f t="shared" si="33"/>
        <v>5779.0410027777762</v>
      </c>
    </row>
    <row r="511" spans="1:7" x14ac:dyDescent="0.25">
      <c r="A511" s="55">
        <v>509</v>
      </c>
      <c r="B511" s="64">
        <v>0</v>
      </c>
      <c r="C511" s="65">
        <f t="shared" si="30"/>
        <v>0</v>
      </c>
      <c r="D511" s="66">
        <v>0</v>
      </c>
      <c r="E511" s="65">
        <f t="shared" si="31"/>
        <v>0</v>
      </c>
      <c r="F511" s="65">
        <f t="shared" si="32"/>
        <v>0</v>
      </c>
      <c r="G511" s="67">
        <f t="shared" si="33"/>
        <v>5779.0410027777762</v>
      </c>
    </row>
    <row r="512" spans="1:7" x14ac:dyDescent="0.25">
      <c r="A512" s="55">
        <v>510</v>
      </c>
      <c r="B512" s="64">
        <v>0</v>
      </c>
      <c r="C512" s="65">
        <f t="shared" si="30"/>
        <v>0</v>
      </c>
      <c r="D512" s="66">
        <v>0</v>
      </c>
      <c r="E512" s="65">
        <f t="shared" si="31"/>
        <v>0</v>
      </c>
      <c r="F512" s="65">
        <f t="shared" si="32"/>
        <v>0</v>
      </c>
      <c r="G512" s="67">
        <f t="shared" si="33"/>
        <v>5779.0410027777762</v>
      </c>
    </row>
    <row r="513" spans="1:7" x14ac:dyDescent="0.25">
      <c r="A513" s="55">
        <v>511</v>
      </c>
      <c r="B513" s="64">
        <v>0</v>
      </c>
      <c r="C513" s="65">
        <f t="shared" si="30"/>
        <v>0</v>
      </c>
      <c r="D513" s="66">
        <v>0</v>
      </c>
      <c r="E513" s="65">
        <f t="shared" si="31"/>
        <v>0</v>
      </c>
      <c r="F513" s="65">
        <f t="shared" si="32"/>
        <v>0</v>
      </c>
      <c r="G513" s="67">
        <f t="shared" si="33"/>
        <v>5779.0410027777762</v>
      </c>
    </row>
    <row r="514" spans="1:7" x14ac:dyDescent="0.25">
      <c r="A514" s="55">
        <v>512</v>
      </c>
      <c r="B514" s="64">
        <v>1.2</v>
      </c>
      <c r="C514" s="65">
        <f t="shared" si="30"/>
        <v>1.9311599999999998</v>
      </c>
      <c r="D514" s="66">
        <v>0</v>
      </c>
      <c r="E514" s="65">
        <f t="shared" si="31"/>
        <v>0.53643333333333321</v>
      </c>
      <c r="F514" s="65">
        <f t="shared" si="32"/>
        <v>0.53643333333333321</v>
      </c>
      <c r="G514" s="67">
        <f t="shared" si="33"/>
        <v>5779.3092194444425</v>
      </c>
    </row>
    <row r="515" spans="1:7" x14ac:dyDescent="0.25">
      <c r="A515" s="55">
        <v>513</v>
      </c>
      <c r="B515" s="64">
        <v>3.5</v>
      </c>
      <c r="C515" s="65">
        <f t="shared" si="30"/>
        <v>5.6325500000000002</v>
      </c>
      <c r="D515" s="66">
        <v>0</v>
      </c>
      <c r="E515" s="65">
        <f t="shared" si="31"/>
        <v>1.5645972222222222</v>
      </c>
      <c r="F515" s="65">
        <f t="shared" si="32"/>
        <v>1.0281638888888889</v>
      </c>
      <c r="G515" s="67">
        <f t="shared" si="33"/>
        <v>5780.3597347222203</v>
      </c>
    </row>
    <row r="516" spans="1:7" x14ac:dyDescent="0.25">
      <c r="A516" s="55">
        <v>514</v>
      </c>
      <c r="B516" s="64">
        <v>5.5</v>
      </c>
      <c r="C516" s="65">
        <f t="shared" ref="C516:C579" si="34">B516*1.6093</f>
        <v>8.8511500000000005</v>
      </c>
      <c r="D516" s="66">
        <v>0</v>
      </c>
      <c r="E516" s="65">
        <f t="shared" ref="E516:E579" si="35">C516/3.6</f>
        <v>2.458652777777778</v>
      </c>
      <c r="F516" s="65">
        <f t="shared" si="32"/>
        <v>0.89405555555555583</v>
      </c>
      <c r="G516" s="67">
        <f t="shared" si="33"/>
        <v>5782.3713597222204</v>
      </c>
    </row>
    <row r="517" spans="1:7" x14ac:dyDescent="0.25">
      <c r="A517" s="55">
        <v>515</v>
      </c>
      <c r="B517" s="64">
        <v>6.5</v>
      </c>
      <c r="C517" s="65">
        <f t="shared" si="34"/>
        <v>10.46045</v>
      </c>
      <c r="D517" s="66">
        <v>0</v>
      </c>
      <c r="E517" s="65">
        <f t="shared" si="35"/>
        <v>2.9056805555555556</v>
      </c>
      <c r="F517" s="65">
        <f t="shared" si="32"/>
        <v>0.44702777777777758</v>
      </c>
      <c r="G517" s="67">
        <f t="shared" si="33"/>
        <v>5785.0535263888869</v>
      </c>
    </row>
    <row r="518" spans="1:7" x14ac:dyDescent="0.25">
      <c r="A518" s="55">
        <v>516</v>
      </c>
      <c r="B518" s="64">
        <v>8.5</v>
      </c>
      <c r="C518" s="65">
        <f t="shared" si="34"/>
        <v>13.67905</v>
      </c>
      <c r="D518" s="66">
        <v>0</v>
      </c>
      <c r="E518" s="65">
        <f t="shared" si="35"/>
        <v>3.7997361111111112</v>
      </c>
      <c r="F518" s="65">
        <f t="shared" si="32"/>
        <v>0.8940555555555556</v>
      </c>
      <c r="G518" s="67">
        <f t="shared" si="33"/>
        <v>5788.4062347222198</v>
      </c>
    </row>
    <row r="519" spans="1:7" x14ac:dyDescent="0.25">
      <c r="A519" s="55">
        <v>517</v>
      </c>
      <c r="B519" s="64">
        <v>9.6</v>
      </c>
      <c r="C519" s="65">
        <f t="shared" si="34"/>
        <v>15.449279999999998</v>
      </c>
      <c r="D519" s="66">
        <v>0</v>
      </c>
      <c r="E519" s="65">
        <f t="shared" si="35"/>
        <v>4.2914666666666657</v>
      </c>
      <c r="F519" s="65">
        <f t="shared" si="32"/>
        <v>0.49173055555555445</v>
      </c>
      <c r="G519" s="67">
        <f t="shared" si="33"/>
        <v>5792.4518361111086</v>
      </c>
    </row>
    <row r="520" spans="1:7" x14ac:dyDescent="0.25">
      <c r="A520" s="55">
        <v>518</v>
      </c>
      <c r="B520" s="64">
        <v>10.5</v>
      </c>
      <c r="C520" s="65">
        <f t="shared" si="34"/>
        <v>16.897649999999999</v>
      </c>
      <c r="D520" s="66">
        <v>0</v>
      </c>
      <c r="E520" s="65">
        <f t="shared" si="35"/>
        <v>4.6937916666666659</v>
      </c>
      <c r="F520" s="65">
        <f t="shared" si="32"/>
        <v>0.40232500000000027</v>
      </c>
      <c r="G520" s="67">
        <f t="shared" si="33"/>
        <v>5796.9444652777756</v>
      </c>
    </row>
    <row r="521" spans="1:7" x14ac:dyDescent="0.25">
      <c r="A521" s="55">
        <v>519</v>
      </c>
      <c r="B521" s="64">
        <v>11.9</v>
      </c>
      <c r="C521" s="65">
        <f t="shared" si="34"/>
        <v>19.150670000000002</v>
      </c>
      <c r="D521" s="66">
        <v>0</v>
      </c>
      <c r="E521" s="65">
        <f t="shared" si="35"/>
        <v>5.3196305555555563</v>
      </c>
      <c r="F521" s="65">
        <f t="shared" si="32"/>
        <v>0.62583888888889039</v>
      </c>
      <c r="G521" s="67">
        <f t="shared" si="33"/>
        <v>5801.9511763888868</v>
      </c>
    </row>
    <row r="522" spans="1:7" x14ac:dyDescent="0.25">
      <c r="A522" s="55">
        <v>520</v>
      </c>
      <c r="B522" s="64">
        <v>14</v>
      </c>
      <c r="C522" s="65">
        <f t="shared" si="34"/>
        <v>22.530200000000001</v>
      </c>
      <c r="D522" s="66">
        <v>0</v>
      </c>
      <c r="E522" s="65">
        <f t="shared" si="35"/>
        <v>6.2583888888888888</v>
      </c>
      <c r="F522" s="65">
        <f t="shared" si="32"/>
        <v>0.93875833333333247</v>
      </c>
      <c r="G522" s="67">
        <f t="shared" si="33"/>
        <v>5807.7401861111093</v>
      </c>
    </row>
    <row r="523" spans="1:7" x14ac:dyDescent="0.25">
      <c r="A523" s="55">
        <v>521</v>
      </c>
      <c r="B523" s="64">
        <v>16</v>
      </c>
      <c r="C523" s="65">
        <f t="shared" si="34"/>
        <v>25.748799999999999</v>
      </c>
      <c r="D523" s="66">
        <v>0</v>
      </c>
      <c r="E523" s="65">
        <f t="shared" si="35"/>
        <v>7.1524444444444439</v>
      </c>
      <c r="F523" s="65">
        <f t="shared" si="32"/>
        <v>0.89405555555555516</v>
      </c>
      <c r="G523" s="67">
        <f t="shared" si="33"/>
        <v>5814.445602777776</v>
      </c>
    </row>
    <row r="524" spans="1:7" x14ac:dyDescent="0.25">
      <c r="A524" s="55">
        <v>522</v>
      </c>
      <c r="B524" s="64">
        <v>17.7</v>
      </c>
      <c r="C524" s="65">
        <f t="shared" si="34"/>
        <v>28.484609999999996</v>
      </c>
      <c r="D524" s="66">
        <v>0</v>
      </c>
      <c r="E524" s="65">
        <f t="shared" si="35"/>
        <v>7.9123916666666654</v>
      </c>
      <c r="F524" s="65">
        <f t="shared" si="32"/>
        <v>0.75994722222222144</v>
      </c>
      <c r="G524" s="67">
        <f t="shared" si="33"/>
        <v>5821.9780208333314</v>
      </c>
    </row>
    <row r="525" spans="1:7" x14ac:dyDescent="0.25">
      <c r="A525" s="55">
        <v>523</v>
      </c>
      <c r="B525" s="64">
        <v>19</v>
      </c>
      <c r="C525" s="65">
        <f t="shared" si="34"/>
        <v>30.576699999999999</v>
      </c>
      <c r="D525" s="66">
        <v>0</v>
      </c>
      <c r="E525" s="65">
        <f t="shared" si="35"/>
        <v>8.4935277777777767</v>
      </c>
      <c r="F525" s="65">
        <f t="shared" ref="F525:F588" si="36">E525-E524</f>
        <v>0.5811361111111113</v>
      </c>
      <c r="G525" s="67">
        <f t="shared" ref="G525:G588" si="37">E524+(F525/2)+G524</f>
        <v>5830.180980555554</v>
      </c>
    </row>
    <row r="526" spans="1:7" x14ac:dyDescent="0.25">
      <c r="A526" s="55">
        <v>524</v>
      </c>
      <c r="B526" s="64">
        <v>20.100000000000001</v>
      </c>
      <c r="C526" s="65">
        <f t="shared" si="34"/>
        <v>32.34693</v>
      </c>
      <c r="D526" s="66">
        <v>0</v>
      </c>
      <c r="E526" s="65">
        <f t="shared" si="35"/>
        <v>8.9852583333333325</v>
      </c>
      <c r="F526" s="65">
        <f t="shared" si="36"/>
        <v>0.49173055555555578</v>
      </c>
      <c r="G526" s="67">
        <f t="shared" si="37"/>
        <v>5838.9203736111094</v>
      </c>
    </row>
    <row r="527" spans="1:7" x14ac:dyDescent="0.25">
      <c r="A527" s="55">
        <v>525</v>
      </c>
      <c r="B527" s="64">
        <v>21</v>
      </c>
      <c r="C527" s="65">
        <f t="shared" si="34"/>
        <v>33.795299999999997</v>
      </c>
      <c r="D527" s="66">
        <v>0</v>
      </c>
      <c r="E527" s="65">
        <f t="shared" si="35"/>
        <v>9.3875833333333318</v>
      </c>
      <c r="F527" s="65">
        <f t="shared" si="36"/>
        <v>0.40232499999999938</v>
      </c>
      <c r="G527" s="67">
        <f t="shared" si="37"/>
        <v>5848.106794444443</v>
      </c>
    </row>
    <row r="528" spans="1:7" x14ac:dyDescent="0.25">
      <c r="A528" s="55">
        <v>526</v>
      </c>
      <c r="B528" s="64">
        <v>22</v>
      </c>
      <c r="C528" s="65">
        <f t="shared" si="34"/>
        <v>35.404600000000002</v>
      </c>
      <c r="D528" s="66">
        <v>0</v>
      </c>
      <c r="E528" s="65">
        <f t="shared" si="35"/>
        <v>9.8346111111111121</v>
      </c>
      <c r="F528" s="65">
        <f t="shared" si="36"/>
        <v>0.44702777777778024</v>
      </c>
      <c r="G528" s="67">
        <f t="shared" si="37"/>
        <v>5857.7178916666653</v>
      </c>
    </row>
    <row r="529" spans="1:7" x14ac:dyDescent="0.25">
      <c r="A529" s="55">
        <v>527</v>
      </c>
      <c r="B529" s="64">
        <v>23</v>
      </c>
      <c r="C529" s="65">
        <f t="shared" si="34"/>
        <v>37.0139</v>
      </c>
      <c r="D529" s="66">
        <v>0</v>
      </c>
      <c r="E529" s="65">
        <f t="shared" si="35"/>
        <v>10.281638888888889</v>
      </c>
      <c r="F529" s="65">
        <f t="shared" si="36"/>
        <v>0.44702777777777669</v>
      </c>
      <c r="G529" s="67">
        <f t="shared" si="37"/>
        <v>5867.7760166666649</v>
      </c>
    </row>
    <row r="530" spans="1:7" x14ac:dyDescent="0.25">
      <c r="A530" s="55">
        <v>528</v>
      </c>
      <c r="B530" s="64">
        <v>23.8</v>
      </c>
      <c r="C530" s="65">
        <f t="shared" si="34"/>
        <v>38.301340000000003</v>
      </c>
      <c r="D530" s="66">
        <v>0</v>
      </c>
      <c r="E530" s="65">
        <f t="shared" si="35"/>
        <v>10.639261111111113</v>
      </c>
      <c r="F530" s="65">
        <f t="shared" si="36"/>
        <v>0.35762222222222384</v>
      </c>
      <c r="G530" s="67">
        <f t="shared" si="37"/>
        <v>5878.2364666666645</v>
      </c>
    </row>
    <row r="531" spans="1:7" x14ac:dyDescent="0.25">
      <c r="A531" s="55">
        <v>529</v>
      </c>
      <c r="B531" s="64">
        <v>24.5</v>
      </c>
      <c r="C531" s="65">
        <f t="shared" si="34"/>
        <v>39.427849999999999</v>
      </c>
      <c r="D531" s="66">
        <v>0</v>
      </c>
      <c r="E531" s="65">
        <f t="shared" si="35"/>
        <v>10.952180555555556</v>
      </c>
      <c r="F531" s="65">
        <f t="shared" si="36"/>
        <v>0.31291944444444297</v>
      </c>
      <c r="G531" s="67">
        <f t="shared" si="37"/>
        <v>5889.0321874999981</v>
      </c>
    </row>
    <row r="532" spans="1:7" x14ac:dyDescent="0.25">
      <c r="A532" s="55">
        <v>530</v>
      </c>
      <c r="B532" s="64">
        <v>24.9</v>
      </c>
      <c r="C532" s="65">
        <f t="shared" si="34"/>
        <v>40.071569999999994</v>
      </c>
      <c r="D532" s="66">
        <v>0</v>
      </c>
      <c r="E532" s="65">
        <f t="shared" si="35"/>
        <v>11.130991666666665</v>
      </c>
      <c r="F532" s="65">
        <f t="shared" si="36"/>
        <v>0.17881111111110926</v>
      </c>
      <c r="G532" s="67">
        <f t="shared" si="37"/>
        <v>5900.0737736111096</v>
      </c>
    </row>
    <row r="533" spans="1:7" x14ac:dyDescent="0.25">
      <c r="A533" s="55">
        <v>531</v>
      </c>
      <c r="B533" s="64">
        <v>25</v>
      </c>
      <c r="C533" s="65">
        <f t="shared" si="34"/>
        <v>40.232500000000002</v>
      </c>
      <c r="D533" s="66">
        <v>0</v>
      </c>
      <c r="E533" s="65">
        <f t="shared" si="35"/>
        <v>11.175694444444444</v>
      </c>
      <c r="F533" s="65">
        <f t="shared" si="36"/>
        <v>4.470277777777909E-2</v>
      </c>
      <c r="G533" s="67">
        <f t="shared" si="37"/>
        <v>5911.2271166666651</v>
      </c>
    </row>
    <row r="534" spans="1:7" x14ac:dyDescent="0.25">
      <c r="A534" s="55">
        <v>532</v>
      </c>
      <c r="B534" s="64">
        <v>25</v>
      </c>
      <c r="C534" s="65">
        <f t="shared" si="34"/>
        <v>40.232500000000002</v>
      </c>
      <c r="D534" s="66">
        <v>0</v>
      </c>
      <c r="E534" s="65">
        <f t="shared" si="35"/>
        <v>11.175694444444444</v>
      </c>
      <c r="F534" s="65">
        <f t="shared" si="36"/>
        <v>0</v>
      </c>
      <c r="G534" s="67">
        <f t="shared" si="37"/>
        <v>5922.4028111111093</v>
      </c>
    </row>
    <row r="535" spans="1:7" x14ac:dyDescent="0.25">
      <c r="A535" s="55">
        <v>533</v>
      </c>
      <c r="B535" s="64">
        <v>25</v>
      </c>
      <c r="C535" s="65">
        <f t="shared" si="34"/>
        <v>40.232500000000002</v>
      </c>
      <c r="D535" s="66">
        <v>0</v>
      </c>
      <c r="E535" s="65">
        <f t="shared" si="35"/>
        <v>11.175694444444444</v>
      </c>
      <c r="F535" s="65">
        <f t="shared" si="36"/>
        <v>0</v>
      </c>
      <c r="G535" s="67">
        <f t="shared" si="37"/>
        <v>5933.5785055555534</v>
      </c>
    </row>
    <row r="536" spans="1:7" x14ac:dyDescent="0.25">
      <c r="A536" s="55">
        <v>534</v>
      </c>
      <c r="B536" s="64">
        <v>25</v>
      </c>
      <c r="C536" s="65">
        <f t="shared" si="34"/>
        <v>40.232500000000002</v>
      </c>
      <c r="D536" s="66">
        <v>0</v>
      </c>
      <c r="E536" s="65">
        <f t="shared" si="35"/>
        <v>11.175694444444444</v>
      </c>
      <c r="F536" s="65">
        <f t="shared" si="36"/>
        <v>0</v>
      </c>
      <c r="G536" s="67">
        <f t="shared" si="37"/>
        <v>5944.7541999999976</v>
      </c>
    </row>
    <row r="537" spans="1:7" x14ac:dyDescent="0.25">
      <c r="A537" s="55">
        <v>535</v>
      </c>
      <c r="B537" s="64">
        <v>25</v>
      </c>
      <c r="C537" s="65">
        <f t="shared" si="34"/>
        <v>40.232500000000002</v>
      </c>
      <c r="D537" s="66">
        <v>0</v>
      </c>
      <c r="E537" s="65">
        <f t="shared" si="35"/>
        <v>11.175694444444444</v>
      </c>
      <c r="F537" s="65">
        <f t="shared" si="36"/>
        <v>0</v>
      </c>
      <c r="G537" s="67">
        <f t="shared" si="37"/>
        <v>5955.9298944444417</v>
      </c>
    </row>
    <row r="538" spans="1:7" x14ac:dyDescent="0.25">
      <c r="A538" s="55">
        <v>536</v>
      </c>
      <c r="B538" s="64">
        <v>25</v>
      </c>
      <c r="C538" s="65">
        <f t="shared" si="34"/>
        <v>40.232500000000002</v>
      </c>
      <c r="D538" s="66">
        <v>0</v>
      </c>
      <c r="E538" s="65">
        <f t="shared" si="35"/>
        <v>11.175694444444444</v>
      </c>
      <c r="F538" s="65">
        <f t="shared" si="36"/>
        <v>0</v>
      </c>
      <c r="G538" s="67">
        <f t="shared" si="37"/>
        <v>5967.1055888888859</v>
      </c>
    </row>
    <row r="539" spans="1:7" x14ac:dyDescent="0.25">
      <c r="A539" s="55">
        <v>537</v>
      </c>
      <c r="B539" s="64">
        <v>25.6</v>
      </c>
      <c r="C539" s="65">
        <f t="shared" si="34"/>
        <v>41.198080000000004</v>
      </c>
      <c r="D539" s="66">
        <v>0</v>
      </c>
      <c r="E539" s="65">
        <f t="shared" si="35"/>
        <v>11.443911111111111</v>
      </c>
      <c r="F539" s="65">
        <f t="shared" si="36"/>
        <v>0.26821666666666744</v>
      </c>
      <c r="G539" s="67">
        <f t="shared" si="37"/>
        <v>5978.4153916666637</v>
      </c>
    </row>
    <row r="540" spans="1:7" x14ac:dyDescent="0.25">
      <c r="A540" s="55">
        <v>538</v>
      </c>
      <c r="B540" s="64">
        <v>25.8</v>
      </c>
      <c r="C540" s="65">
        <f t="shared" si="34"/>
        <v>41.519939999999998</v>
      </c>
      <c r="D540" s="66">
        <v>0</v>
      </c>
      <c r="E540" s="65">
        <f t="shared" si="35"/>
        <v>11.533316666666666</v>
      </c>
      <c r="F540" s="65">
        <f t="shared" si="36"/>
        <v>8.9405555555554628E-2</v>
      </c>
      <c r="G540" s="67">
        <f t="shared" si="37"/>
        <v>5989.9040055555524</v>
      </c>
    </row>
    <row r="541" spans="1:7" x14ac:dyDescent="0.25">
      <c r="A541" s="55">
        <v>539</v>
      </c>
      <c r="B541" s="64">
        <v>26</v>
      </c>
      <c r="C541" s="65">
        <f t="shared" si="34"/>
        <v>41.841799999999999</v>
      </c>
      <c r="D541" s="66">
        <v>0</v>
      </c>
      <c r="E541" s="65">
        <f t="shared" si="35"/>
        <v>11.622722222222222</v>
      </c>
      <c r="F541" s="65">
        <f t="shared" si="36"/>
        <v>8.9405555555556404E-2</v>
      </c>
      <c r="G541" s="67">
        <f t="shared" si="37"/>
        <v>6001.4820249999966</v>
      </c>
    </row>
    <row r="542" spans="1:7" x14ac:dyDescent="0.25">
      <c r="A542" s="55">
        <v>540</v>
      </c>
      <c r="B542" s="64">
        <v>25.6</v>
      </c>
      <c r="C542" s="65">
        <f t="shared" si="34"/>
        <v>41.198080000000004</v>
      </c>
      <c r="D542" s="66">
        <v>0</v>
      </c>
      <c r="E542" s="65">
        <f t="shared" si="35"/>
        <v>11.443911111111111</v>
      </c>
      <c r="F542" s="65">
        <f t="shared" si="36"/>
        <v>-0.17881111111111103</v>
      </c>
      <c r="G542" s="67">
        <f t="shared" si="37"/>
        <v>6013.0153416666635</v>
      </c>
    </row>
    <row r="543" spans="1:7" x14ac:dyDescent="0.25">
      <c r="A543" s="55">
        <v>541</v>
      </c>
      <c r="B543" s="64">
        <v>25.2</v>
      </c>
      <c r="C543" s="65">
        <f t="shared" si="34"/>
        <v>40.554359999999996</v>
      </c>
      <c r="D543" s="66">
        <v>0</v>
      </c>
      <c r="E543" s="65">
        <f t="shared" si="35"/>
        <v>11.265099999999999</v>
      </c>
      <c r="F543" s="65">
        <f t="shared" si="36"/>
        <v>-0.17881111111111281</v>
      </c>
      <c r="G543" s="67">
        <f t="shared" si="37"/>
        <v>6024.3698472222195</v>
      </c>
    </row>
    <row r="544" spans="1:7" x14ac:dyDescent="0.25">
      <c r="A544" s="55">
        <v>542</v>
      </c>
      <c r="B544" s="64">
        <v>25</v>
      </c>
      <c r="C544" s="65">
        <f t="shared" si="34"/>
        <v>40.232500000000002</v>
      </c>
      <c r="D544" s="66">
        <v>0</v>
      </c>
      <c r="E544" s="65">
        <f t="shared" si="35"/>
        <v>11.175694444444444</v>
      </c>
      <c r="F544" s="65">
        <f t="shared" si="36"/>
        <v>-8.9405555555554628E-2</v>
      </c>
      <c r="G544" s="67">
        <f t="shared" si="37"/>
        <v>6035.5902444444419</v>
      </c>
    </row>
    <row r="545" spans="1:7" x14ac:dyDescent="0.25">
      <c r="A545" s="55">
        <v>543</v>
      </c>
      <c r="B545" s="64">
        <v>25</v>
      </c>
      <c r="C545" s="65">
        <f t="shared" si="34"/>
        <v>40.232500000000002</v>
      </c>
      <c r="D545" s="66">
        <v>0</v>
      </c>
      <c r="E545" s="65">
        <f t="shared" si="35"/>
        <v>11.175694444444444</v>
      </c>
      <c r="F545" s="65">
        <f t="shared" si="36"/>
        <v>0</v>
      </c>
      <c r="G545" s="67">
        <f t="shared" si="37"/>
        <v>6046.765938888886</v>
      </c>
    </row>
    <row r="546" spans="1:7" x14ac:dyDescent="0.25">
      <c r="A546" s="55">
        <v>544</v>
      </c>
      <c r="B546" s="64">
        <v>25</v>
      </c>
      <c r="C546" s="65">
        <f t="shared" si="34"/>
        <v>40.232500000000002</v>
      </c>
      <c r="D546" s="66">
        <v>0</v>
      </c>
      <c r="E546" s="65">
        <f t="shared" si="35"/>
        <v>11.175694444444444</v>
      </c>
      <c r="F546" s="65">
        <f t="shared" si="36"/>
        <v>0</v>
      </c>
      <c r="G546" s="67">
        <f t="shared" si="37"/>
        <v>6057.9416333333302</v>
      </c>
    </row>
    <row r="547" spans="1:7" x14ac:dyDescent="0.25">
      <c r="A547" s="55">
        <v>545</v>
      </c>
      <c r="B547" s="64">
        <v>24.4</v>
      </c>
      <c r="C547" s="65">
        <f t="shared" si="34"/>
        <v>39.266919999999999</v>
      </c>
      <c r="D547" s="66">
        <v>0</v>
      </c>
      <c r="E547" s="65">
        <f t="shared" si="35"/>
        <v>10.907477777777776</v>
      </c>
      <c r="F547" s="65">
        <f t="shared" si="36"/>
        <v>-0.26821666666666744</v>
      </c>
      <c r="G547" s="67">
        <f t="shared" si="37"/>
        <v>6068.9832194444416</v>
      </c>
    </row>
    <row r="548" spans="1:7" x14ac:dyDescent="0.25">
      <c r="A548" s="55">
        <v>546</v>
      </c>
      <c r="B548" s="64">
        <v>23.1</v>
      </c>
      <c r="C548" s="65">
        <f t="shared" si="34"/>
        <v>37.17483</v>
      </c>
      <c r="D548" s="66">
        <v>0</v>
      </c>
      <c r="E548" s="65">
        <f t="shared" si="35"/>
        <v>10.326341666666666</v>
      </c>
      <c r="F548" s="65">
        <f t="shared" si="36"/>
        <v>-0.58113611111111041</v>
      </c>
      <c r="G548" s="67">
        <f t="shared" si="37"/>
        <v>6079.6001291666635</v>
      </c>
    </row>
    <row r="549" spans="1:7" x14ac:dyDescent="0.25">
      <c r="A549" s="55">
        <v>547</v>
      </c>
      <c r="B549" s="64">
        <v>19.8</v>
      </c>
      <c r="C549" s="65">
        <f t="shared" si="34"/>
        <v>31.864139999999999</v>
      </c>
      <c r="D549" s="66">
        <v>0</v>
      </c>
      <c r="E549" s="65">
        <f t="shared" si="35"/>
        <v>8.8511499999999987</v>
      </c>
      <c r="F549" s="65">
        <f t="shared" si="36"/>
        <v>-1.4751916666666673</v>
      </c>
      <c r="G549" s="67">
        <f t="shared" si="37"/>
        <v>6089.1888749999971</v>
      </c>
    </row>
    <row r="550" spans="1:7" x14ac:dyDescent="0.25">
      <c r="A550" s="55">
        <v>548</v>
      </c>
      <c r="B550" s="64">
        <v>16.5</v>
      </c>
      <c r="C550" s="65">
        <f t="shared" si="34"/>
        <v>26.553449999999998</v>
      </c>
      <c r="D550" s="66">
        <v>0</v>
      </c>
      <c r="E550" s="65">
        <f t="shared" si="35"/>
        <v>7.3759583333333323</v>
      </c>
      <c r="F550" s="65">
        <f t="shared" si="36"/>
        <v>-1.4751916666666665</v>
      </c>
      <c r="G550" s="67">
        <f t="shared" si="37"/>
        <v>6097.3024291666634</v>
      </c>
    </row>
    <row r="551" spans="1:7" x14ac:dyDescent="0.25">
      <c r="A551" s="55">
        <v>549</v>
      </c>
      <c r="B551" s="64">
        <v>13.2</v>
      </c>
      <c r="C551" s="65">
        <f t="shared" si="34"/>
        <v>21.242759999999997</v>
      </c>
      <c r="D551" s="66">
        <v>0</v>
      </c>
      <c r="E551" s="65">
        <f t="shared" si="35"/>
        <v>5.9007666666666658</v>
      </c>
      <c r="F551" s="65">
        <f t="shared" si="36"/>
        <v>-1.4751916666666665</v>
      </c>
      <c r="G551" s="67">
        <f t="shared" si="37"/>
        <v>6103.9407916666632</v>
      </c>
    </row>
    <row r="552" spans="1:7" x14ac:dyDescent="0.25">
      <c r="A552" s="55">
        <v>550</v>
      </c>
      <c r="B552" s="64">
        <v>9.9</v>
      </c>
      <c r="C552" s="65">
        <f t="shared" si="34"/>
        <v>15.93207</v>
      </c>
      <c r="D552" s="66">
        <v>0</v>
      </c>
      <c r="E552" s="65">
        <f t="shared" si="35"/>
        <v>4.4255749999999994</v>
      </c>
      <c r="F552" s="65">
        <f t="shared" si="36"/>
        <v>-1.4751916666666665</v>
      </c>
      <c r="G552" s="67">
        <f t="shared" si="37"/>
        <v>6109.1039624999967</v>
      </c>
    </row>
    <row r="553" spans="1:7" x14ac:dyDescent="0.25">
      <c r="A553" s="55">
        <v>551</v>
      </c>
      <c r="B553" s="64">
        <v>6.6</v>
      </c>
      <c r="C553" s="65">
        <f t="shared" si="34"/>
        <v>10.621379999999998</v>
      </c>
      <c r="D553" s="66">
        <v>0</v>
      </c>
      <c r="E553" s="65">
        <f t="shared" si="35"/>
        <v>2.9503833333333329</v>
      </c>
      <c r="F553" s="65">
        <f t="shared" si="36"/>
        <v>-1.4751916666666665</v>
      </c>
      <c r="G553" s="67">
        <f t="shared" si="37"/>
        <v>6112.7919416666637</v>
      </c>
    </row>
    <row r="554" spans="1:7" x14ac:dyDescent="0.25">
      <c r="A554" s="55">
        <v>552</v>
      </c>
      <c r="B554" s="64">
        <v>3.3</v>
      </c>
      <c r="C554" s="65">
        <f t="shared" si="34"/>
        <v>5.3106899999999992</v>
      </c>
      <c r="D554" s="66">
        <v>0</v>
      </c>
      <c r="E554" s="65">
        <f t="shared" si="35"/>
        <v>1.4751916666666665</v>
      </c>
      <c r="F554" s="65">
        <f t="shared" si="36"/>
        <v>-1.4751916666666665</v>
      </c>
      <c r="G554" s="67">
        <f t="shared" si="37"/>
        <v>6115.0047291666633</v>
      </c>
    </row>
    <row r="555" spans="1:7" x14ac:dyDescent="0.25">
      <c r="A555" s="55">
        <v>553</v>
      </c>
      <c r="B555" s="64">
        <v>0</v>
      </c>
      <c r="C555" s="65">
        <f t="shared" si="34"/>
        <v>0</v>
      </c>
      <c r="D555" s="66">
        <v>0</v>
      </c>
      <c r="E555" s="65">
        <f t="shared" si="35"/>
        <v>0</v>
      </c>
      <c r="F555" s="65">
        <f t="shared" si="36"/>
        <v>-1.4751916666666665</v>
      </c>
      <c r="G555" s="67">
        <f t="shared" si="37"/>
        <v>6115.7423249999965</v>
      </c>
    </row>
    <row r="556" spans="1:7" x14ac:dyDescent="0.25">
      <c r="A556" s="55">
        <v>554</v>
      </c>
      <c r="B556" s="64">
        <v>0</v>
      </c>
      <c r="C556" s="65">
        <f t="shared" si="34"/>
        <v>0</v>
      </c>
      <c r="D556" s="66">
        <v>0</v>
      </c>
      <c r="E556" s="65">
        <f t="shared" si="35"/>
        <v>0</v>
      </c>
      <c r="F556" s="65">
        <f t="shared" si="36"/>
        <v>0</v>
      </c>
      <c r="G556" s="67">
        <f t="shared" si="37"/>
        <v>6115.7423249999965</v>
      </c>
    </row>
    <row r="557" spans="1:7" x14ac:dyDescent="0.25">
      <c r="A557" s="55">
        <v>555</v>
      </c>
      <c r="B557" s="64">
        <v>0</v>
      </c>
      <c r="C557" s="65">
        <f t="shared" si="34"/>
        <v>0</v>
      </c>
      <c r="D557" s="66">
        <v>0</v>
      </c>
      <c r="E557" s="65">
        <f t="shared" si="35"/>
        <v>0</v>
      </c>
      <c r="F557" s="65">
        <f t="shared" si="36"/>
        <v>0</v>
      </c>
      <c r="G557" s="67">
        <f t="shared" si="37"/>
        <v>6115.7423249999965</v>
      </c>
    </row>
    <row r="558" spans="1:7" x14ac:dyDescent="0.25">
      <c r="A558" s="55">
        <v>556</v>
      </c>
      <c r="B558" s="64">
        <v>0</v>
      </c>
      <c r="C558" s="65">
        <f t="shared" si="34"/>
        <v>0</v>
      </c>
      <c r="D558" s="66">
        <v>0</v>
      </c>
      <c r="E558" s="65">
        <f t="shared" si="35"/>
        <v>0</v>
      </c>
      <c r="F558" s="65">
        <f t="shared" si="36"/>
        <v>0</v>
      </c>
      <c r="G558" s="67">
        <f t="shared" si="37"/>
        <v>6115.7423249999965</v>
      </c>
    </row>
    <row r="559" spans="1:7" x14ac:dyDescent="0.25">
      <c r="A559" s="55">
        <v>557</v>
      </c>
      <c r="B559" s="64">
        <v>0</v>
      </c>
      <c r="C559" s="65">
        <f t="shared" si="34"/>
        <v>0</v>
      </c>
      <c r="D559" s="66">
        <v>0</v>
      </c>
      <c r="E559" s="65">
        <f t="shared" si="35"/>
        <v>0</v>
      </c>
      <c r="F559" s="65">
        <f t="shared" si="36"/>
        <v>0</v>
      </c>
      <c r="G559" s="67">
        <f t="shared" si="37"/>
        <v>6115.7423249999965</v>
      </c>
    </row>
    <row r="560" spans="1:7" x14ac:dyDescent="0.25">
      <c r="A560" s="55">
        <v>558</v>
      </c>
      <c r="B560" s="64">
        <v>0</v>
      </c>
      <c r="C560" s="65">
        <f t="shared" si="34"/>
        <v>0</v>
      </c>
      <c r="D560" s="66">
        <v>0</v>
      </c>
      <c r="E560" s="65">
        <f t="shared" si="35"/>
        <v>0</v>
      </c>
      <c r="F560" s="65">
        <f t="shared" si="36"/>
        <v>0</v>
      </c>
      <c r="G560" s="67">
        <f t="shared" si="37"/>
        <v>6115.7423249999965</v>
      </c>
    </row>
    <row r="561" spans="1:7" x14ac:dyDescent="0.25">
      <c r="A561" s="55">
        <v>559</v>
      </c>
      <c r="B561" s="64">
        <v>0</v>
      </c>
      <c r="C561" s="65">
        <f t="shared" si="34"/>
        <v>0</v>
      </c>
      <c r="D561" s="66">
        <v>0</v>
      </c>
      <c r="E561" s="65">
        <f t="shared" si="35"/>
        <v>0</v>
      </c>
      <c r="F561" s="65">
        <f t="shared" si="36"/>
        <v>0</v>
      </c>
      <c r="G561" s="67">
        <f t="shared" si="37"/>
        <v>6115.7423249999965</v>
      </c>
    </row>
    <row r="562" spans="1:7" x14ac:dyDescent="0.25">
      <c r="A562" s="55">
        <v>560</v>
      </c>
      <c r="B562" s="64">
        <v>0</v>
      </c>
      <c r="C562" s="65">
        <f t="shared" si="34"/>
        <v>0</v>
      </c>
      <c r="D562" s="66">
        <v>0</v>
      </c>
      <c r="E562" s="65">
        <f t="shared" si="35"/>
        <v>0</v>
      </c>
      <c r="F562" s="65">
        <f t="shared" si="36"/>
        <v>0</v>
      </c>
      <c r="G562" s="67">
        <f t="shared" si="37"/>
        <v>6115.7423249999965</v>
      </c>
    </row>
    <row r="563" spans="1:7" x14ac:dyDescent="0.25">
      <c r="A563" s="55">
        <v>561</v>
      </c>
      <c r="B563" s="64">
        <v>0</v>
      </c>
      <c r="C563" s="65">
        <f t="shared" si="34"/>
        <v>0</v>
      </c>
      <c r="D563" s="66">
        <v>0</v>
      </c>
      <c r="E563" s="65">
        <f t="shared" si="35"/>
        <v>0</v>
      </c>
      <c r="F563" s="65">
        <f t="shared" si="36"/>
        <v>0</v>
      </c>
      <c r="G563" s="67">
        <f t="shared" si="37"/>
        <v>6115.7423249999965</v>
      </c>
    </row>
    <row r="564" spans="1:7" x14ac:dyDescent="0.25">
      <c r="A564" s="55">
        <v>562</v>
      </c>
      <c r="B564" s="64">
        <v>0</v>
      </c>
      <c r="C564" s="65">
        <f t="shared" si="34"/>
        <v>0</v>
      </c>
      <c r="D564" s="66">
        <v>0</v>
      </c>
      <c r="E564" s="65">
        <f t="shared" si="35"/>
        <v>0</v>
      </c>
      <c r="F564" s="65">
        <f t="shared" si="36"/>
        <v>0</v>
      </c>
      <c r="G564" s="67">
        <f t="shared" si="37"/>
        <v>6115.7423249999965</v>
      </c>
    </row>
    <row r="565" spans="1:7" x14ac:dyDescent="0.25">
      <c r="A565" s="55">
        <v>563</v>
      </c>
      <c r="B565" s="64">
        <v>0</v>
      </c>
      <c r="C565" s="65">
        <f t="shared" si="34"/>
        <v>0</v>
      </c>
      <c r="D565" s="66">
        <v>0</v>
      </c>
      <c r="E565" s="65">
        <f t="shared" si="35"/>
        <v>0</v>
      </c>
      <c r="F565" s="65">
        <f t="shared" si="36"/>
        <v>0</v>
      </c>
      <c r="G565" s="67">
        <f t="shared" si="37"/>
        <v>6115.7423249999965</v>
      </c>
    </row>
    <row r="566" spans="1:7" x14ac:dyDescent="0.25">
      <c r="A566" s="55">
        <v>564</v>
      </c>
      <c r="B566" s="64">
        <v>0</v>
      </c>
      <c r="C566" s="65">
        <f t="shared" si="34"/>
        <v>0</v>
      </c>
      <c r="D566" s="66">
        <v>0</v>
      </c>
      <c r="E566" s="65">
        <f t="shared" si="35"/>
        <v>0</v>
      </c>
      <c r="F566" s="65">
        <f t="shared" si="36"/>
        <v>0</v>
      </c>
      <c r="G566" s="67">
        <f t="shared" si="37"/>
        <v>6115.7423249999965</v>
      </c>
    </row>
    <row r="567" spans="1:7" x14ac:dyDescent="0.25">
      <c r="A567" s="55">
        <v>565</v>
      </c>
      <c r="B567" s="64">
        <v>0</v>
      </c>
      <c r="C567" s="65">
        <f t="shared" si="34"/>
        <v>0</v>
      </c>
      <c r="D567" s="66">
        <v>0</v>
      </c>
      <c r="E567" s="65">
        <f t="shared" si="35"/>
        <v>0</v>
      </c>
      <c r="F567" s="65">
        <f t="shared" si="36"/>
        <v>0</v>
      </c>
      <c r="G567" s="67">
        <f t="shared" si="37"/>
        <v>6115.7423249999965</v>
      </c>
    </row>
    <row r="568" spans="1:7" x14ac:dyDescent="0.25">
      <c r="A568" s="55">
        <v>566</v>
      </c>
      <c r="B568" s="64">
        <v>0</v>
      </c>
      <c r="C568" s="65">
        <f t="shared" si="34"/>
        <v>0</v>
      </c>
      <c r="D568" s="66">
        <v>0</v>
      </c>
      <c r="E568" s="65">
        <f t="shared" si="35"/>
        <v>0</v>
      </c>
      <c r="F568" s="65">
        <f t="shared" si="36"/>
        <v>0</v>
      </c>
      <c r="G568" s="67">
        <f t="shared" si="37"/>
        <v>6115.7423249999965</v>
      </c>
    </row>
    <row r="569" spans="1:7" x14ac:dyDescent="0.25">
      <c r="A569" s="55">
        <v>567</v>
      </c>
      <c r="B569" s="64">
        <v>0</v>
      </c>
      <c r="C569" s="65">
        <f t="shared" si="34"/>
        <v>0</v>
      </c>
      <c r="D569" s="66">
        <v>0</v>
      </c>
      <c r="E569" s="65">
        <f t="shared" si="35"/>
        <v>0</v>
      </c>
      <c r="F569" s="65">
        <f t="shared" si="36"/>
        <v>0</v>
      </c>
      <c r="G569" s="67">
        <f t="shared" si="37"/>
        <v>6115.7423249999965</v>
      </c>
    </row>
    <row r="570" spans="1:7" x14ac:dyDescent="0.25">
      <c r="A570" s="55">
        <v>568</v>
      </c>
      <c r="B570" s="64">
        <v>0</v>
      </c>
      <c r="C570" s="65">
        <f t="shared" si="34"/>
        <v>0</v>
      </c>
      <c r="D570" s="66">
        <v>0</v>
      </c>
      <c r="E570" s="65">
        <f t="shared" si="35"/>
        <v>0</v>
      </c>
      <c r="F570" s="65">
        <f t="shared" si="36"/>
        <v>0</v>
      </c>
      <c r="G570" s="67">
        <f t="shared" si="37"/>
        <v>6115.7423249999965</v>
      </c>
    </row>
    <row r="571" spans="1:7" x14ac:dyDescent="0.25">
      <c r="A571" s="55">
        <v>569</v>
      </c>
      <c r="B571" s="64">
        <v>0</v>
      </c>
      <c r="C571" s="65">
        <f t="shared" si="34"/>
        <v>0</v>
      </c>
      <c r="D571" s="66">
        <v>0</v>
      </c>
      <c r="E571" s="65">
        <f t="shared" si="35"/>
        <v>0</v>
      </c>
      <c r="F571" s="65">
        <f t="shared" si="36"/>
        <v>0</v>
      </c>
      <c r="G571" s="67">
        <f t="shared" si="37"/>
        <v>6115.7423249999965</v>
      </c>
    </row>
    <row r="572" spans="1:7" x14ac:dyDescent="0.25">
      <c r="A572" s="55">
        <v>570</v>
      </c>
      <c r="B572" s="64">
        <v>3.3</v>
      </c>
      <c r="C572" s="65">
        <f t="shared" si="34"/>
        <v>5.3106899999999992</v>
      </c>
      <c r="D572" s="66">
        <v>0</v>
      </c>
      <c r="E572" s="65">
        <f t="shared" si="35"/>
        <v>1.4751916666666665</v>
      </c>
      <c r="F572" s="65">
        <f t="shared" si="36"/>
        <v>1.4751916666666665</v>
      </c>
      <c r="G572" s="67">
        <f t="shared" si="37"/>
        <v>6116.4799208333297</v>
      </c>
    </row>
    <row r="573" spans="1:7" x14ac:dyDescent="0.25">
      <c r="A573" s="55">
        <v>571</v>
      </c>
      <c r="B573" s="64">
        <v>6.6</v>
      </c>
      <c r="C573" s="65">
        <f t="shared" si="34"/>
        <v>10.621379999999998</v>
      </c>
      <c r="D573" s="66">
        <v>0</v>
      </c>
      <c r="E573" s="65">
        <f t="shared" si="35"/>
        <v>2.9503833333333329</v>
      </c>
      <c r="F573" s="65">
        <f t="shared" si="36"/>
        <v>1.4751916666666665</v>
      </c>
      <c r="G573" s="67">
        <f t="shared" si="37"/>
        <v>6118.6927083333294</v>
      </c>
    </row>
    <row r="574" spans="1:7" x14ac:dyDescent="0.25">
      <c r="A574" s="55">
        <v>572</v>
      </c>
      <c r="B574" s="64">
        <v>9.9</v>
      </c>
      <c r="C574" s="65">
        <f t="shared" si="34"/>
        <v>15.93207</v>
      </c>
      <c r="D574" s="66">
        <v>0</v>
      </c>
      <c r="E574" s="65">
        <f t="shared" si="35"/>
        <v>4.4255749999999994</v>
      </c>
      <c r="F574" s="65">
        <f t="shared" si="36"/>
        <v>1.4751916666666665</v>
      </c>
      <c r="G574" s="67">
        <f t="shared" si="37"/>
        <v>6122.3806874999964</v>
      </c>
    </row>
    <row r="575" spans="1:7" x14ac:dyDescent="0.25">
      <c r="A575" s="55">
        <v>573</v>
      </c>
      <c r="B575" s="64">
        <v>13</v>
      </c>
      <c r="C575" s="65">
        <f t="shared" si="34"/>
        <v>20.9209</v>
      </c>
      <c r="D575" s="66">
        <v>0</v>
      </c>
      <c r="E575" s="65">
        <f t="shared" si="35"/>
        <v>5.8113611111111112</v>
      </c>
      <c r="F575" s="65">
        <f t="shared" si="36"/>
        <v>1.3857861111111118</v>
      </c>
      <c r="G575" s="67">
        <f t="shared" si="37"/>
        <v>6127.4991555555516</v>
      </c>
    </row>
    <row r="576" spans="1:7" x14ac:dyDescent="0.25">
      <c r="A576" s="55">
        <v>574</v>
      </c>
      <c r="B576" s="64">
        <v>14.6</v>
      </c>
      <c r="C576" s="65">
        <f t="shared" si="34"/>
        <v>23.49578</v>
      </c>
      <c r="D576" s="66">
        <v>0</v>
      </c>
      <c r="E576" s="65">
        <f t="shared" si="35"/>
        <v>6.5266055555555553</v>
      </c>
      <c r="F576" s="65">
        <f t="shared" si="36"/>
        <v>0.71524444444444413</v>
      </c>
      <c r="G576" s="67">
        <f t="shared" si="37"/>
        <v>6133.6681388888846</v>
      </c>
    </row>
    <row r="577" spans="1:7" x14ac:dyDescent="0.25">
      <c r="A577" s="55">
        <v>575</v>
      </c>
      <c r="B577" s="64">
        <v>16</v>
      </c>
      <c r="C577" s="65">
        <f t="shared" si="34"/>
        <v>25.748799999999999</v>
      </c>
      <c r="D577" s="66">
        <v>0</v>
      </c>
      <c r="E577" s="65">
        <f t="shared" si="35"/>
        <v>7.1524444444444439</v>
      </c>
      <c r="F577" s="65">
        <f t="shared" si="36"/>
        <v>0.62583888888888861</v>
      </c>
      <c r="G577" s="67">
        <f t="shared" si="37"/>
        <v>6140.507663888885</v>
      </c>
    </row>
    <row r="578" spans="1:7" x14ac:dyDescent="0.25">
      <c r="A578" s="55">
        <v>576</v>
      </c>
      <c r="B578" s="64">
        <v>17</v>
      </c>
      <c r="C578" s="65">
        <f t="shared" si="34"/>
        <v>27.3581</v>
      </c>
      <c r="D578" s="66">
        <v>0</v>
      </c>
      <c r="E578" s="65">
        <f t="shared" si="35"/>
        <v>7.5994722222222224</v>
      </c>
      <c r="F578" s="65">
        <f t="shared" si="36"/>
        <v>0.44702777777777847</v>
      </c>
      <c r="G578" s="67">
        <f t="shared" si="37"/>
        <v>6147.883622222218</v>
      </c>
    </row>
    <row r="579" spans="1:7" x14ac:dyDescent="0.25">
      <c r="A579" s="55">
        <v>577</v>
      </c>
      <c r="B579" s="64">
        <v>17</v>
      </c>
      <c r="C579" s="65">
        <f t="shared" si="34"/>
        <v>27.3581</v>
      </c>
      <c r="D579" s="66">
        <v>0</v>
      </c>
      <c r="E579" s="65">
        <f t="shared" si="35"/>
        <v>7.5994722222222224</v>
      </c>
      <c r="F579" s="65">
        <f t="shared" si="36"/>
        <v>0</v>
      </c>
      <c r="G579" s="67">
        <f t="shared" si="37"/>
        <v>6155.4830944444402</v>
      </c>
    </row>
    <row r="580" spans="1:7" x14ac:dyDescent="0.25">
      <c r="A580" s="55">
        <v>578</v>
      </c>
      <c r="B580" s="64">
        <v>17</v>
      </c>
      <c r="C580" s="65">
        <f t="shared" ref="C580:C643" si="38">B580*1.6093</f>
        <v>27.3581</v>
      </c>
      <c r="D580" s="66">
        <v>0</v>
      </c>
      <c r="E580" s="65">
        <f t="shared" ref="E580:E643" si="39">C580/3.6</f>
        <v>7.5994722222222224</v>
      </c>
      <c r="F580" s="65">
        <f t="shared" si="36"/>
        <v>0</v>
      </c>
      <c r="G580" s="67">
        <f t="shared" si="37"/>
        <v>6163.0825666666624</v>
      </c>
    </row>
    <row r="581" spans="1:7" x14ac:dyDescent="0.25">
      <c r="A581" s="55">
        <v>579</v>
      </c>
      <c r="B581" s="64">
        <v>17.5</v>
      </c>
      <c r="C581" s="65">
        <f t="shared" si="38"/>
        <v>28.162749999999999</v>
      </c>
      <c r="D581" s="66">
        <v>0</v>
      </c>
      <c r="E581" s="65">
        <f t="shared" si="39"/>
        <v>7.8229861111111108</v>
      </c>
      <c r="F581" s="65">
        <f t="shared" si="36"/>
        <v>0.22351388888888835</v>
      </c>
      <c r="G581" s="67">
        <f t="shared" si="37"/>
        <v>6170.7937958333287</v>
      </c>
    </row>
    <row r="582" spans="1:7" x14ac:dyDescent="0.25">
      <c r="A582" s="55">
        <v>580</v>
      </c>
      <c r="B582" s="64">
        <v>17.7</v>
      </c>
      <c r="C582" s="65">
        <f t="shared" si="38"/>
        <v>28.484609999999996</v>
      </c>
      <c r="D582" s="66">
        <v>0</v>
      </c>
      <c r="E582" s="65">
        <f t="shared" si="39"/>
        <v>7.9123916666666654</v>
      </c>
      <c r="F582" s="65">
        <f t="shared" si="36"/>
        <v>8.9405555555554628E-2</v>
      </c>
      <c r="G582" s="67">
        <f t="shared" si="37"/>
        <v>6178.6614847222172</v>
      </c>
    </row>
    <row r="583" spans="1:7" x14ac:dyDescent="0.25">
      <c r="A583" s="55">
        <v>581</v>
      </c>
      <c r="B583" s="64">
        <v>17.7</v>
      </c>
      <c r="C583" s="65">
        <f t="shared" si="38"/>
        <v>28.484609999999996</v>
      </c>
      <c r="D583" s="66">
        <v>0</v>
      </c>
      <c r="E583" s="65">
        <f t="shared" si="39"/>
        <v>7.9123916666666654</v>
      </c>
      <c r="F583" s="65">
        <f t="shared" si="36"/>
        <v>0</v>
      </c>
      <c r="G583" s="67">
        <f t="shared" si="37"/>
        <v>6186.5738763888839</v>
      </c>
    </row>
    <row r="584" spans="1:7" x14ac:dyDescent="0.25">
      <c r="A584" s="55">
        <v>582</v>
      </c>
      <c r="B584" s="64">
        <v>17.5</v>
      </c>
      <c r="C584" s="65">
        <f t="shared" si="38"/>
        <v>28.162749999999999</v>
      </c>
      <c r="D584" s="66">
        <v>0</v>
      </c>
      <c r="E584" s="65">
        <f t="shared" si="39"/>
        <v>7.8229861111111108</v>
      </c>
      <c r="F584" s="65">
        <f t="shared" si="36"/>
        <v>-8.9405555555554628E-2</v>
      </c>
      <c r="G584" s="67">
        <f t="shared" si="37"/>
        <v>6194.4415652777725</v>
      </c>
    </row>
    <row r="585" spans="1:7" x14ac:dyDescent="0.25">
      <c r="A585" s="55">
        <v>583</v>
      </c>
      <c r="B585" s="64">
        <v>17</v>
      </c>
      <c r="C585" s="65">
        <f t="shared" si="38"/>
        <v>27.3581</v>
      </c>
      <c r="D585" s="66">
        <v>0</v>
      </c>
      <c r="E585" s="65">
        <f t="shared" si="39"/>
        <v>7.5994722222222224</v>
      </c>
      <c r="F585" s="65">
        <f t="shared" si="36"/>
        <v>-0.22351388888888835</v>
      </c>
      <c r="G585" s="67">
        <f t="shared" si="37"/>
        <v>6202.1527944444388</v>
      </c>
    </row>
    <row r="586" spans="1:7" x14ac:dyDescent="0.25">
      <c r="A586" s="55">
        <v>584</v>
      </c>
      <c r="B586" s="64">
        <v>16.899999999999999</v>
      </c>
      <c r="C586" s="65">
        <f t="shared" si="38"/>
        <v>27.197169999999996</v>
      </c>
      <c r="D586" s="66">
        <v>0</v>
      </c>
      <c r="E586" s="65">
        <f t="shared" si="39"/>
        <v>7.5547694444444433</v>
      </c>
      <c r="F586" s="65">
        <f t="shared" si="36"/>
        <v>-4.470277777777909E-2</v>
      </c>
      <c r="G586" s="67">
        <f t="shared" si="37"/>
        <v>6209.7299152777723</v>
      </c>
    </row>
    <row r="587" spans="1:7" x14ac:dyDescent="0.25">
      <c r="A587" s="55">
        <v>585</v>
      </c>
      <c r="B587" s="64">
        <v>16.600000000000001</v>
      </c>
      <c r="C587" s="65">
        <f t="shared" si="38"/>
        <v>26.714380000000002</v>
      </c>
      <c r="D587" s="66">
        <v>0</v>
      </c>
      <c r="E587" s="65">
        <f t="shared" si="39"/>
        <v>7.4206611111111114</v>
      </c>
      <c r="F587" s="65">
        <f t="shared" si="36"/>
        <v>-0.13410833333333194</v>
      </c>
      <c r="G587" s="67">
        <f t="shared" si="37"/>
        <v>6217.2176305555504</v>
      </c>
    </row>
    <row r="588" spans="1:7" x14ac:dyDescent="0.25">
      <c r="A588" s="55">
        <v>586</v>
      </c>
      <c r="B588" s="64">
        <v>17</v>
      </c>
      <c r="C588" s="65">
        <f t="shared" si="38"/>
        <v>27.3581</v>
      </c>
      <c r="D588" s="66">
        <v>0</v>
      </c>
      <c r="E588" s="65">
        <f t="shared" si="39"/>
        <v>7.5994722222222224</v>
      </c>
      <c r="F588" s="65">
        <f t="shared" si="36"/>
        <v>0.17881111111111103</v>
      </c>
      <c r="G588" s="67">
        <f t="shared" si="37"/>
        <v>6224.7276972222171</v>
      </c>
    </row>
    <row r="589" spans="1:7" x14ac:dyDescent="0.25">
      <c r="A589" s="55">
        <v>587</v>
      </c>
      <c r="B589" s="64">
        <v>17.100000000000001</v>
      </c>
      <c r="C589" s="65">
        <f t="shared" si="38"/>
        <v>27.519030000000001</v>
      </c>
      <c r="D589" s="66">
        <v>0</v>
      </c>
      <c r="E589" s="65">
        <f t="shared" si="39"/>
        <v>7.6441749999999997</v>
      </c>
      <c r="F589" s="65">
        <f t="shared" ref="F589:F652" si="40">E589-E588</f>
        <v>4.4702777777777314E-2</v>
      </c>
      <c r="G589" s="67">
        <f t="shared" ref="G589:G652" si="41">E588+(F589/2)+G588</f>
        <v>6232.3495208333279</v>
      </c>
    </row>
    <row r="590" spans="1:7" x14ac:dyDescent="0.25">
      <c r="A590" s="55">
        <v>588</v>
      </c>
      <c r="B590" s="64">
        <v>17</v>
      </c>
      <c r="C590" s="65">
        <f t="shared" si="38"/>
        <v>27.3581</v>
      </c>
      <c r="D590" s="66">
        <v>0</v>
      </c>
      <c r="E590" s="65">
        <f t="shared" si="39"/>
        <v>7.5994722222222224</v>
      </c>
      <c r="F590" s="65">
        <f t="shared" si="40"/>
        <v>-4.4702777777777314E-2</v>
      </c>
      <c r="G590" s="67">
        <f t="shared" si="41"/>
        <v>6239.9713444444387</v>
      </c>
    </row>
    <row r="591" spans="1:7" x14ac:dyDescent="0.25">
      <c r="A591" s="55">
        <v>589</v>
      </c>
      <c r="B591" s="64">
        <v>16.600000000000001</v>
      </c>
      <c r="C591" s="65">
        <f t="shared" si="38"/>
        <v>26.714380000000002</v>
      </c>
      <c r="D591" s="66">
        <v>0</v>
      </c>
      <c r="E591" s="65">
        <f t="shared" si="39"/>
        <v>7.4206611111111114</v>
      </c>
      <c r="F591" s="65">
        <f t="shared" si="40"/>
        <v>-0.17881111111111103</v>
      </c>
      <c r="G591" s="67">
        <f t="shared" si="41"/>
        <v>6247.4814111111054</v>
      </c>
    </row>
    <row r="592" spans="1:7" x14ac:dyDescent="0.25">
      <c r="A592" s="55">
        <v>590</v>
      </c>
      <c r="B592" s="64">
        <v>16.5</v>
      </c>
      <c r="C592" s="65">
        <f t="shared" si="38"/>
        <v>26.553449999999998</v>
      </c>
      <c r="D592" s="66">
        <v>0</v>
      </c>
      <c r="E592" s="65">
        <f t="shared" si="39"/>
        <v>7.3759583333333323</v>
      </c>
      <c r="F592" s="65">
        <f t="shared" si="40"/>
        <v>-4.470277777777909E-2</v>
      </c>
      <c r="G592" s="67">
        <f t="shared" si="41"/>
        <v>6254.8797208333281</v>
      </c>
    </row>
    <row r="593" spans="1:7" x14ac:dyDescent="0.25">
      <c r="A593" s="55">
        <v>591</v>
      </c>
      <c r="B593" s="64">
        <v>16.5</v>
      </c>
      <c r="C593" s="65">
        <f t="shared" si="38"/>
        <v>26.553449999999998</v>
      </c>
      <c r="D593" s="66">
        <v>0</v>
      </c>
      <c r="E593" s="65">
        <f t="shared" si="39"/>
        <v>7.3759583333333323</v>
      </c>
      <c r="F593" s="65">
        <f t="shared" si="40"/>
        <v>0</v>
      </c>
      <c r="G593" s="67">
        <f t="shared" si="41"/>
        <v>6262.2556791666611</v>
      </c>
    </row>
    <row r="594" spans="1:7" x14ac:dyDescent="0.25">
      <c r="A594" s="55">
        <v>592</v>
      </c>
      <c r="B594" s="64">
        <v>16.600000000000001</v>
      </c>
      <c r="C594" s="65">
        <f t="shared" si="38"/>
        <v>26.714380000000002</v>
      </c>
      <c r="D594" s="66">
        <v>0</v>
      </c>
      <c r="E594" s="65">
        <f t="shared" si="39"/>
        <v>7.4206611111111114</v>
      </c>
      <c r="F594" s="65">
        <f t="shared" si="40"/>
        <v>4.470277777777909E-2</v>
      </c>
      <c r="G594" s="67">
        <f t="shared" si="41"/>
        <v>6269.6539888888838</v>
      </c>
    </row>
    <row r="595" spans="1:7" x14ac:dyDescent="0.25">
      <c r="A595" s="55">
        <v>593</v>
      </c>
      <c r="B595" s="64">
        <v>17</v>
      </c>
      <c r="C595" s="65">
        <f t="shared" si="38"/>
        <v>27.3581</v>
      </c>
      <c r="D595" s="66">
        <v>0</v>
      </c>
      <c r="E595" s="65">
        <f t="shared" si="39"/>
        <v>7.5994722222222224</v>
      </c>
      <c r="F595" s="65">
        <f t="shared" si="40"/>
        <v>0.17881111111111103</v>
      </c>
      <c r="G595" s="67">
        <f t="shared" si="41"/>
        <v>6277.1640555555505</v>
      </c>
    </row>
    <row r="596" spans="1:7" x14ac:dyDescent="0.25">
      <c r="A596" s="55">
        <v>594</v>
      </c>
      <c r="B596" s="64">
        <v>17.600000000000001</v>
      </c>
      <c r="C596" s="65">
        <f t="shared" si="38"/>
        <v>28.323680000000003</v>
      </c>
      <c r="D596" s="66">
        <v>0</v>
      </c>
      <c r="E596" s="65">
        <f t="shared" si="39"/>
        <v>7.8676888888888898</v>
      </c>
      <c r="F596" s="65">
        <f t="shared" si="40"/>
        <v>0.26821666666666744</v>
      </c>
      <c r="G596" s="67">
        <f t="shared" si="41"/>
        <v>6284.8976361111063</v>
      </c>
    </row>
    <row r="597" spans="1:7" x14ac:dyDescent="0.25">
      <c r="A597" s="55">
        <v>595</v>
      </c>
      <c r="B597" s="64">
        <v>18.5</v>
      </c>
      <c r="C597" s="65">
        <f t="shared" si="38"/>
        <v>29.77205</v>
      </c>
      <c r="D597" s="66">
        <v>0</v>
      </c>
      <c r="E597" s="65">
        <f t="shared" si="39"/>
        <v>8.2700138888888883</v>
      </c>
      <c r="F597" s="65">
        <f t="shared" si="40"/>
        <v>0.40232499999999849</v>
      </c>
      <c r="G597" s="67">
        <f t="shared" si="41"/>
        <v>6292.9664874999953</v>
      </c>
    </row>
    <row r="598" spans="1:7" x14ac:dyDescent="0.25">
      <c r="A598" s="55">
        <v>596</v>
      </c>
      <c r="B598" s="64">
        <v>19.2</v>
      </c>
      <c r="C598" s="65">
        <f t="shared" si="38"/>
        <v>30.898559999999996</v>
      </c>
      <c r="D598" s="66">
        <v>0</v>
      </c>
      <c r="E598" s="65">
        <f t="shared" si="39"/>
        <v>8.5829333333333313</v>
      </c>
      <c r="F598" s="65">
        <f t="shared" si="40"/>
        <v>0.31291944444444297</v>
      </c>
      <c r="G598" s="67">
        <f t="shared" si="41"/>
        <v>6301.3929611111062</v>
      </c>
    </row>
    <row r="599" spans="1:7" x14ac:dyDescent="0.25">
      <c r="A599" s="55">
        <v>597</v>
      </c>
      <c r="B599" s="64">
        <v>20.2</v>
      </c>
      <c r="C599" s="65">
        <f t="shared" si="38"/>
        <v>32.507860000000001</v>
      </c>
      <c r="D599" s="66">
        <v>0</v>
      </c>
      <c r="E599" s="65">
        <f t="shared" si="39"/>
        <v>9.0299611111111115</v>
      </c>
      <c r="F599" s="65">
        <f t="shared" si="40"/>
        <v>0.44702777777778024</v>
      </c>
      <c r="G599" s="67">
        <f t="shared" si="41"/>
        <v>6310.1994083333284</v>
      </c>
    </row>
    <row r="600" spans="1:7" x14ac:dyDescent="0.25">
      <c r="A600" s="55">
        <v>598</v>
      </c>
      <c r="B600" s="64">
        <v>21</v>
      </c>
      <c r="C600" s="65">
        <f t="shared" si="38"/>
        <v>33.795299999999997</v>
      </c>
      <c r="D600" s="66">
        <v>0</v>
      </c>
      <c r="E600" s="65">
        <f t="shared" si="39"/>
        <v>9.3875833333333318</v>
      </c>
      <c r="F600" s="65">
        <f t="shared" si="40"/>
        <v>0.35762222222222029</v>
      </c>
      <c r="G600" s="67">
        <f t="shared" si="41"/>
        <v>6319.4081805555506</v>
      </c>
    </row>
    <row r="601" spans="1:7" x14ac:dyDescent="0.25">
      <c r="A601" s="55">
        <v>599</v>
      </c>
      <c r="B601" s="64">
        <v>21.1</v>
      </c>
      <c r="C601" s="65">
        <f t="shared" si="38"/>
        <v>33.956229999999998</v>
      </c>
      <c r="D601" s="66">
        <v>0</v>
      </c>
      <c r="E601" s="65">
        <f t="shared" si="39"/>
        <v>9.4322861111111109</v>
      </c>
      <c r="F601" s="65">
        <f t="shared" si="40"/>
        <v>4.470277777777909E-2</v>
      </c>
      <c r="G601" s="67">
        <f t="shared" si="41"/>
        <v>6328.8181152777724</v>
      </c>
    </row>
    <row r="602" spans="1:7" x14ac:dyDescent="0.25">
      <c r="A602" s="55">
        <v>600</v>
      </c>
      <c r="B602" s="64">
        <v>21.2</v>
      </c>
      <c r="C602" s="65">
        <f t="shared" si="38"/>
        <v>34.117159999999998</v>
      </c>
      <c r="D602" s="66">
        <v>0</v>
      </c>
      <c r="E602" s="65">
        <f t="shared" si="39"/>
        <v>9.4769888888888882</v>
      </c>
      <c r="F602" s="65">
        <f t="shared" si="40"/>
        <v>4.4702777777777314E-2</v>
      </c>
      <c r="G602" s="67">
        <f t="shared" si="41"/>
        <v>6338.2727527777724</v>
      </c>
    </row>
    <row r="603" spans="1:7" x14ac:dyDescent="0.25">
      <c r="A603" s="55">
        <v>601</v>
      </c>
      <c r="B603" s="64">
        <v>21.6</v>
      </c>
      <c r="C603" s="65">
        <f t="shared" si="38"/>
        <v>34.76088</v>
      </c>
      <c r="D603" s="66">
        <v>0</v>
      </c>
      <c r="E603" s="65">
        <f t="shared" si="39"/>
        <v>9.6557999999999993</v>
      </c>
      <c r="F603" s="65">
        <f t="shared" si="40"/>
        <v>0.17881111111111103</v>
      </c>
      <c r="G603" s="67">
        <f t="shared" si="41"/>
        <v>6347.8391472222165</v>
      </c>
    </row>
    <row r="604" spans="1:7" x14ac:dyDescent="0.25">
      <c r="A604" s="55">
        <v>602</v>
      </c>
      <c r="B604" s="64">
        <v>22</v>
      </c>
      <c r="C604" s="65">
        <f t="shared" si="38"/>
        <v>35.404600000000002</v>
      </c>
      <c r="D604" s="66">
        <v>0</v>
      </c>
      <c r="E604" s="65">
        <f t="shared" si="39"/>
        <v>9.8346111111111121</v>
      </c>
      <c r="F604" s="65">
        <f t="shared" si="40"/>
        <v>0.17881111111111281</v>
      </c>
      <c r="G604" s="67">
        <f t="shared" si="41"/>
        <v>6357.5843527777724</v>
      </c>
    </row>
    <row r="605" spans="1:7" x14ac:dyDescent="0.25">
      <c r="A605" s="55">
        <v>603</v>
      </c>
      <c r="B605" s="64">
        <v>22.4</v>
      </c>
      <c r="C605" s="65">
        <f t="shared" si="38"/>
        <v>36.048319999999997</v>
      </c>
      <c r="D605" s="66">
        <v>0</v>
      </c>
      <c r="E605" s="65">
        <f t="shared" si="39"/>
        <v>10.013422222222221</v>
      </c>
      <c r="F605" s="65">
        <f t="shared" si="40"/>
        <v>0.17881111111110926</v>
      </c>
      <c r="G605" s="67">
        <f t="shared" si="41"/>
        <v>6367.5083694444393</v>
      </c>
    </row>
    <row r="606" spans="1:7" x14ac:dyDescent="0.25">
      <c r="A606" s="55">
        <v>604</v>
      </c>
      <c r="B606" s="64">
        <v>22.5</v>
      </c>
      <c r="C606" s="65">
        <f t="shared" si="38"/>
        <v>36.209249999999997</v>
      </c>
      <c r="D606" s="66">
        <v>0</v>
      </c>
      <c r="E606" s="65">
        <f t="shared" si="39"/>
        <v>10.058124999999999</v>
      </c>
      <c r="F606" s="65">
        <f t="shared" si="40"/>
        <v>4.4702777777777314E-2</v>
      </c>
      <c r="G606" s="67">
        <f t="shared" si="41"/>
        <v>6377.5441430555502</v>
      </c>
    </row>
    <row r="607" spans="1:7" x14ac:dyDescent="0.25">
      <c r="A607" s="55">
        <v>605</v>
      </c>
      <c r="B607" s="64">
        <v>22.5</v>
      </c>
      <c r="C607" s="65">
        <f t="shared" si="38"/>
        <v>36.209249999999997</v>
      </c>
      <c r="D607" s="66">
        <v>0</v>
      </c>
      <c r="E607" s="65">
        <f t="shared" si="39"/>
        <v>10.058124999999999</v>
      </c>
      <c r="F607" s="65">
        <f t="shared" si="40"/>
        <v>0</v>
      </c>
      <c r="G607" s="67">
        <f t="shared" si="41"/>
        <v>6387.6022680555498</v>
      </c>
    </row>
    <row r="608" spans="1:7" x14ac:dyDescent="0.25">
      <c r="A608" s="55">
        <v>606</v>
      </c>
      <c r="B608" s="64">
        <v>22.5</v>
      </c>
      <c r="C608" s="65">
        <f t="shared" si="38"/>
        <v>36.209249999999997</v>
      </c>
      <c r="D608" s="66">
        <v>0</v>
      </c>
      <c r="E608" s="65">
        <f t="shared" si="39"/>
        <v>10.058124999999999</v>
      </c>
      <c r="F608" s="65">
        <f t="shared" si="40"/>
        <v>0</v>
      </c>
      <c r="G608" s="67">
        <f t="shared" si="41"/>
        <v>6397.6603930555493</v>
      </c>
    </row>
    <row r="609" spans="1:7" x14ac:dyDescent="0.25">
      <c r="A609" s="55">
        <v>607</v>
      </c>
      <c r="B609" s="64">
        <v>22.7</v>
      </c>
      <c r="C609" s="65">
        <f t="shared" si="38"/>
        <v>36.531109999999998</v>
      </c>
      <c r="D609" s="66">
        <v>0</v>
      </c>
      <c r="E609" s="65">
        <f t="shared" si="39"/>
        <v>10.147530555555555</v>
      </c>
      <c r="F609" s="65">
        <f t="shared" si="40"/>
        <v>8.9405555555556404E-2</v>
      </c>
      <c r="G609" s="67">
        <f t="shared" si="41"/>
        <v>6407.7632208333271</v>
      </c>
    </row>
    <row r="610" spans="1:7" x14ac:dyDescent="0.25">
      <c r="A610" s="55">
        <v>608</v>
      </c>
      <c r="B610" s="64">
        <v>23.7</v>
      </c>
      <c r="C610" s="65">
        <f t="shared" si="38"/>
        <v>38.140409999999996</v>
      </c>
      <c r="D610" s="66">
        <v>0</v>
      </c>
      <c r="E610" s="65">
        <f t="shared" si="39"/>
        <v>10.594558333333332</v>
      </c>
      <c r="F610" s="65">
        <f t="shared" si="40"/>
        <v>0.44702777777777669</v>
      </c>
      <c r="G610" s="67">
        <f t="shared" si="41"/>
        <v>6418.1342652777712</v>
      </c>
    </row>
    <row r="611" spans="1:7" x14ac:dyDescent="0.25">
      <c r="A611" s="55">
        <v>609</v>
      </c>
      <c r="B611" s="64">
        <v>25.1</v>
      </c>
      <c r="C611" s="65">
        <f t="shared" si="38"/>
        <v>40.393430000000002</v>
      </c>
      <c r="D611" s="66">
        <v>0</v>
      </c>
      <c r="E611" s="65">
        <f t="shared" si="39"/>
        <v>11.220397222222223</v>
      </c>
      <c r="F611" s="65">
        <f t="shared" si="40"/>
        <v>0.62583888888889128</v>
      </c>
      <c r="G611" s="67">
        <f t="shared" si="41"/>
        <v>6429.041743055549</v>
      </c>
    </row>
    <row r="612" spans="1:7" x14ac:dyDescent="0.25">
      <c r="A612" s="55">
        <v>610</v>
      </c>
      <c r="B612" s="64">
        <v>26</v>
      </c>
      <c r="C612" s="65">
        <f t="shared" si="38"/>
        <v>41.841799999999999</v>
      </c>
      <c r="D612" s="66">
        <v>0</v>
      </c>
      <c r="E612" s="65">
        <f t="shared" si="39"/>
        <v>11.622722222222222</v>
      </c>
      <c r="F612" s="65">
        <f t="shared" si="40"/>
        <v>0.40232499999999938</v>
      </c>
      <c r="G612" s="67">
        <f t="shared" si="41"/>
        <v>6440.4633027777709</v>
      </c>
    </row>
    <row r="613" spans="1:7" x14ac:dyDescent="0.25">
      <c r="A613" s="55">
        <v>611</v>
      </c>
      <c r="B613" s="64">
        <v>26.5</v>
      </c>
      <c r="C613" s="65">
        <f t="shared" si="38"/>
        <v>42.646450000000002</v>
      </c>
      <c r="D613" s="66">
        <v>0</v>
      </c>
      <c r="E613" s="65">
        <f t="shared" si="39"/>
        <v>11.846236111111111</v>
      </c>
      <c r="F613" s="65">
        <f t="shared" si="40"/>
        <v>0.22351388888888835</v>
      </c>
      <c r="G613" s="67">
        <f t="shared" si="41"/>
        <v>6452.1977819444373</v>
      </c>
    </row>
    <row r="614" spans="1:7" x14ac:dyDescent="0.25">
      <c r="A614" s="55">
        <v>612</v>
      </c>
      <c r="B614" s="64">
        <v>27</v>
      </c>
      <c r="C614" s="65">
        <f t="shared" si="38"/>
        <v>43.451099999999997</v>
      </c>
      <c r="D614" s="66">
        <v>0</v>
      </c>
      <c r="E614" s="65">
        <f t="shared" si="39"/>
        <v>12.069749999999999</v>
      </c>
      <c r="F614" s="65">
        <f t="shared" si="40"/>
        <v>0.22351388888888835</v>
      </c>
      <c r="G614" s="67">
        <f t="shared" si="41"/>
        <v>6464.1557749999929</v>
      </c>
    </row>
    <row r="615" spans="1:7" x14ac:dyDescent="0.25">
      <c r="A615" s="55">
        <v>613</v>
      </c>
      <c r="B615" s="64">
        <v>26.1</v>
      </c>
      <c r="C615" s="65">
        <f t="shared" si="38"/>
        <v>42.00273</v>
      </c>
      <c r="D615" s="66">
        <v>0</v>
      </c>
      <c r="E615" s="65">
        <f t="shared" si="39"/>
        <v>11.667425</v>
      </c>
      <c r="F615" s="65">
        <f t="shared" si="40"/>
        <v>-0.40232499999999938</v>
      </c>
      <c r="G615" s="67">
        <f t="shared" si="41"/>
        <v>6476.024362499993</v>
      </c>
    </row>
    <row r="616" spans="1:7" x14ac:dyDescent="0.25">
      <c r="A616" s="55">
        <v>614</v>
      </c>
      <c r="B616" s="64">
        <v>22.8</v>
      </c>
      <c r="C616" s="65">
        <f t="shared" si="38"/>
        <v>36.692039999999999</v>
      </c>
      <c r="D616" s="66">
        <v>0</v>
      </c>
      <c r="E616" s="65">
        <f t="shared" si="39"/>
        <v>10.192233333333332</v>
      </c>
      <c r="F616" s="65">
        <f t="shared" si="40"/>
        <v>-1.4751916666666673</v>
      </c>
      <c r="G616" s="67">
        <f t="shared" si="41"/>
        <v>6486.9541916666594</v>
      </c>
    </row>
    <row r="617" spans="1:7" x14ac:dyDescent="0.25">
      <c r="A617" s="55">
        <v>615</v>
      </c>
      <c r="B617" s="64">
        <v>19.5</v>
      </c>
      <c r="C617" s="65">
        <f t="shared" si="38"/>
        <v>31.381349999999998</v>
      </c>
      <c r="D617" s="66">
        <v>0</v>
      </c>
      <c r="E617" s="65">
        <f t="shared" si="39"/>
        <v>8.717041666666665</v>
      </c>
      <c r="F617" s="65">
        <f t="shared" si="40"/>
        <v>-1.4751916666666673</v>
      </c>
      <c r="G617" s="67">
        <f t="shared" si="41"/>
        <v>6496.4088291666594</v>
      </c>
    </row>
    <row r="618" spans="1:7" x14ac:dyDescent="0.25">
      <c r="A618" s="55">
        <v>616</v>
      </c>
      <c r="B618" s="64">
        <v>16.2</v>
      </c>
      <c r="C618" s="65">
        <f t="shared" si="38"/>
        <v>26.070659999999997</v>
      </c>
      <c r="D618" s="66">
        <v>0</v>
      </c>
      <c r="E618" s="65">
        <f t="shared" si="39"/>
        <v>7.2418499999999986</v>
      </c>
      <c r="F618" s="65">
        <f t="shared" si="40"/>
        <v>-1.4751916666666665</v>
      </c>
      <c r="G618" s="67">
        <f t="shared" si="41"/>
        <v>6504.388274999993</v>
      </c>
    </row>
    <row r="619" spans="1:7" x14ac:dyDescent="0.25">
      <c r="A619" s="55">
        <v>617</v>
      </c>
      <c r="B619" s="64">
        <v>12.9</v>
      </c>
      <c r="C619" s="65">
        <f t="shared" si="38"/>
        <v>20.759969999999999</v>
      </c>
      <c r="D619" s="66">
        <v>0</v>
      </c>
      <c r="E619" s="65">
        <f t="shared" si="39"/>
        <v>5.766658333333333</v>
      </c>
      <c r="F619" s="65">
        <f t="shared" si="40"/>
        <v>-1.4751916666666656</v>
      </c>
      <c r="G619" s="67">
        <f t="shared" si="41"/>
        <v>6510.8925291666592</v>
      </c>
    </row>
    <row r="620" spans="1:7" x14ac:dyDescent="0.25">
      <c r="A620" s="55">
        <v>618</v>
      </c>
      <c r="B620" s="64">
        <v>9.6</v>
      </c>
      <c r="C620" s="65">
        <f t="shared" si="38"/>
        <v>15.449279999999998</v>
      </c>
      <c r="D620" s="66">
        <v>0</v>
      </c>
      <c r="E620" s="65">
        <f t="shared" si="39"/>
        <v>4.2914666666666657</v>
      </c>
      <c r="F620" s="65">
        <f t="shared" si="40"/>
        <v>-1.4751916666666673</v>
      </c>
      <c r="G620" s="67">
        <f t="shared" si="41"/>
        <v>6515.921591666659</v>
      </c>
    </row>
    <row r="621" spans="1:7" x14ac:dyDescent="0.25">
      <c r="A621" s="55">
        <v>619</v>
      </c>
      <c r="B621" s="64">
        <v>6.3</v>
      </c>
      <c r="C621" s="65">
        <f t="shared" si="38"/>
        <v>10.138589999999999</v>
      </c>
      <c r="D621" s="66">
        <v>0</v>
      </c>
      <c r="E621" s="65">
        <f t="shared" si="39"/>
        <v>2.8162749999999996</v>
      </c>
      <c r="F621" s="65">
        <f t="shared" si="40"/>
        <v>-1.475191666666666</v>
      </c>
      <c r="G621" s="67">
        <f t="shared" si="41"/>
        <v>6519.4754624999923</v>
      </c>
    </row>
    <row r="622" spans="1:7" x14ac:dyDescent="0.25">
      <c r="A622" s="55">
        <v>620</v>
      </c>
      <c r="B622" s="64">
        <v>3</v>
      </c>
      <c r="C622" s="65">
        <f t="shared" si="38"/>
        <v>4.8278999999999996</v>
      </c>
      <c r="D622" s="66">
        <v>0</v>
      </c>
      <c r="E622" s="65">
        <f t="shared" si="39"/>
        <v>1.3410833333333332</v>
      </c>
      <c r="F622" s="65">
        <f t="shared" si="40"/>
        <v>-1.4751916666666665</v>
      </c>
      <c r="G622" s="67">
        <f t="shared" si="41"/>
        <v>6521.5541416666592</v>
      </c>
    </row>
    <row r="623" spans="1:7" x14ac:dyDescent="0.25">
      <c r="A623" s="55">
        <v>621</v>
      </c>
      <c r="B623" s="64">
        <v>0</v>
      </c>
      <c r="C623" s="65">
        <f t="shared" si="38"/>
        <v>0</v>
      </c>
      <c r="D623" s="66">
        <v>0</v>
      </c>
      <c r="E623" s="65">
        <f t="shared" si="39"/>
        <v>0</v>
      </c>
      <c r="F623" s="65">
        <f t="shared" si="40"/>
        <v>-1.3410833333333332</v>
      </c>
      <c r="G623" s="67">
        <f t="shared" si="41"/>
        <v>6522.2246833333256</v>
      </c>
    </row>
    <row r="624" spans="1:7" x14ac:dyDescent="0.25">
      <c r="A624" s="55">
        <v>622</v>
      </c>
      <c r="B624" s="64">
        <v>0</v>
      </c>
      <c r="C624" s="65">
        <f t="shared" si="38"/>
        <v>0</v>
      </c>
      <c r="D624" s="66">
        <v>0</v>
      </c>
      <c r="E624" s="65">
        <f t="shared" si="39"/>
        <v>0</v>
      </c>
      <c r="F624" s="65">
        <f t="shared" si="40"/>
        <v>0</v>
      </c>
      <c r="G624" s="67">
        <f t="shared" si="41"/>
        <v>6522.2246833333256</v>
      </c>
    </row>
    <row r="625" spans="1:7" x14ac:dyDescent="0.25">
      <c r="A625" s="55">
        <v>623</v>
      </c>
      <c r="B625" s="64">
        <v>0</v>
      </c>
      <c r="C625" s="65">
        <f t="shared" si="38"/>
        <v>0</v>
      </c>
      <c r="D625" s="66">
        <v>0</v>
      </c>
      <c r="E625" s="65">
        <f t="shared" si="39"/>
        <v>0</v>
      </c>
      <c r="F625" s="65">
        <f t="shared" si="40"/>
        <v>0</v>
      </c>
      <c r="G625" s="67">
        <f t="shared" si="41"/>
        <v>6522.2246833333256</v>
      </c>
    </row>
    <row r="626" spans="1:7" x14ac:dyDescent="0.25">
      <c r="A626" s="55">
        <v>624</v>
      </c>
      <c r="B626" s="64">
        <v>0</v>
      </c>
      <c r="C626" s="65">
        <f t="shared" si="38"/>
        <v>0</v>
      </c>
      <c r="D626" s="66">
        <v>0</v>
      </c>
      <c r="E626" s="65">
        <f t="shared" si="39"/>
        <v>0</v>
      </c>
      <c r="F626" s="65">
        <f t="shared" si="40"/>
        <v>0</v>
      </c>
      <c r="G626" s="67">
        <f t="shared" si="41"/>
        <v>6522.2246833333256</v>
      </c>
    </row>
    <row r="627" spans="1:7" x14ac:dyDescent="0.25">
      <c r="A627" s="55">
        <v>625</v>
      </c>
      <c r="B627" s="64">
        <v>0</v>
      </c>
      <c r="C627" s="65">
        <f t="shared" si="38"/>
        <v>0</v>
      </c>
      <c r="D627" s="66">
        <v>0</v>
      </c>
      <c r="E627" s="65">
        <f t="shared" si="39"/>
        <v>0</v>
      </c>
      <c r="F627" s="65">
        <f t="shared" si="40"/>
        <v>0</v>
      </c>
      <c r="G627" s="67">
        <f t="shared" si="41"/>
        <v>6522.2246833333256</v>
      </c>
    </row>
    <row r="628" spans="1:7" x14ac:dyDescent="0.25">
      <c r="A628" s="55">
        <v>626</v>
      </c>
      <c r="B628" s="64">
        <v>0</v>
      </c>
      <c r="C628" s="65">
        <f t="shared" si="38"/>
        <v>0</v>
      </c>
      <c r="D628" s="66">
        <v>0</v>
      </c>
      <c r="E628" s="65">
        <f t="shared" si="39"/>
        <v>0</v>
      </c>
      <c r="F628" s="65">
        <f t="shared" si="40"/>
        <v>0</v>
      </c>
      <c r="G628" s="67">
        <f t="shared" si="41"/>
        <v>6522.2246833333256</v>
      </c>
    </row>
    <row r="629" spans="1:7" x14ac:dyDescent="0.25">
      <c r="A629" s="55">
        <v>627</v>
      </c>
      <c r="B629" s="64">
        <v>0</v>
      </c>
      <c r="C629" s="65">
        <f t="shared" si="38"/>
        <v>0</v>
      </c>
      <c r="D629" s="66">
        <v>0</v>
      </c>
      <c r="E629" s="65">
        <f t="shared" si="39"/>
        <v>0</v>
      </c>
      <c r="F629" s="65">
        <f t="shared" si="40"/>
        <v>0</v>
      </c>
      <c r="G629" s="67">
        <f t="shared" si="41"/>
        <v>6522.2246833333256</v>
      </c>
    </row>
    <row r="630" spans="1:7" x14ac:dyDescent="0.25">
      <c r="A630" s="55">
        <v>628</v>
      </c>
      <c r="B630" s="64">
        <v>0</v>
      </c>
      <c r="C630" s="65">
        <f t="shared" si="38"/>
        <v>0</v>
      </c>
      <c r="D630" s="66">
        <v>0</v>
      </c>
      <c r="E630" s="65">
        <f t="shared" si="39"/>
        <v>0</v>
      </c>
      <c r="F630" s="65">
        <f t="shared" si="40"/>
        <v>0</v>
      </c>
      <c r="G630" s="67">
        <f t="shared" si="41"/>
        <v>6522.2246833333256</v>
      </c>
    </row>
    <row r="631" spans="1:7" x14ac:dyDescent="0.25">
      <c r="A631" s="55">
        <v>629</v>
      </c>
      <c r="B631" s="64">
        <v>0</v>
      </c>
      <c r="C631" s="65">
        <f t="shared" si="38"/>
        <v>0</v>
      </c>
      <c r="D631" s="66">
        <v>0</v>
      </c>
      <c r="E631" s="65">
        <f t="shared" si="39"/>
        <v>0</v>
      </c>
      <c r="F631" s="65">
        <f t="shared" si="40"/>
        <v>0</v>
      </c>
      <c r="G631" s="67">
        <f t="shared" si="41"/>
        <v>6522.2246833333256</v>
      </c>
    </row>
    <row r="632" spans="1:7" x14ac:dyDescent="0.25">
      <c r="A632" s="55">
        <v>630</v>
      </c>
      <c r="B632" s="64">
        <v>0</v>
      </c>
      <c r="C632" s="65">
        <f t="shared" si="38"/>
        <v>0</v>
      </c>
      <c r="D632" s="66">
        <v>0</v>
      </c>
      <c r="E632" s="65">
        <f t="shared" si="39"/>
        <v>0</v>
      </c>
      <c r="F632" s="65">
        <f t="shared" si="40"/>
        <v>0</v>
      </c>
      <c r="G632" s="67">
        <f t="shared" si="41"/>
        <v>6522.2246833333256</v>
      </c>
    </row>
    <row r="633" spans="1:7" x14ac:dyDescent="0.25">
      <c r="A633" s="55">
        <v>631</v>
      </c>
      <c r="B633" s="64">
        <v>0</v>
      </c>
      <c r="C633" s="65">
        <f t="shared" si="38"/>
        <v>0</v>
      </c>
      <c r="D633" s="66">
        <v>0</v>
      </c>
      <c r="E633" s="65">
        <f t="shared" si="39"/>
        <v>0</v>
      </c>
      <c r="F633" s="65">
        <f t="shared" si="40"/>
        <v>0</v>
      </c>
      <c r="G633" s="67">
        <f t="shared" si="41"/>
        <v>6522.2246833333256</v>
      </c>
    </row>
    <row r="634" spans="1:7" x14ac:dyDescent="0.25">
      <c r="A634" s="55">
        <v>632</v>
      </c>
      <c r="B634" s="64">
        <v>0</v>
      </c>
      <c r="C634" s="65">
        <f t="shared" si="38"/>
        <v>0</v>
      </c>
      <c r="D634" s="66">
        <v>0</v>
      </c>
      <c r="E634" s="65">
        <f t="shared" si="39"/>
        <v>0</v>
      </c>
      <c r="F634" s="65">
        <f t="shared" si="40"/>
        <v>0</v>
      </c>
      <c r="G634" s="67">
        <f t="shared" si="41"/>
        <v>6522.2246833333256</v>
      </c>
    </row>
    <row r="635" spans="1:7" x14ac:dyDescent="0.25">
      <c r="A635" s="55">
        <v>633</v>
      </c>
      <c r="B635" s="64">
        <v>0</v>
      </c>
      <c r="C635" s="65">
        <f t="shared" si="38"/>
        <v>0</v>
      </c>
      <c r="D635" s="66">
        <v>0</v>
      </c>
      <c r="E635" s="65">
        <f t="shared" si="39"/>
        <v>0</v>
      </c>
      <c r="F635" s="65">
        <f t="shared" si="40"/>
        <v>0</v>
      </c>
      <c r="G635" s="67">
        <f t="shared" si="41"/>
        <v>6522.2246833333256</v>
      </c>
    </row>
    <row r="636" spans="1:7" x14ac:dyDescent="0.25">
      <c r="A636" s="55">
        <v>634</v>
      </c>
      <c r="B636" s="64">
        <v>0</v>
      </c>
      <c r="C636" s="65">
        <f t="shared" si="38"/>
        <v>0</v>
      </c>
      <c r="D636" s="66">
        <v>0</v>
      </c>
      <c r="E636" s="65">
        <f t="shared" si="39"/>
        <v>0</v>
      </c>
      <c r="F636" s="65">
        <f t="shared" si="40"/>
        <v>0</v>
      </c>
      <c r="G636" s="67">
        <f t="shared" si="41"/>
        <v>6522.2246833333256</v>
      </c>
    </row>
    <row r="637" spans="1:7" x14ac:dyDescent="0.25">
      <c r="A637" s="55">
        <v>635</v>
      </c>
      <c r="B637" s="64">
        <v>0</v>
      </c>
      <c r="C637" s="65">
        <f t="shared" si="38"/>
        <v>0</v>
      </c>
      <c r="D637" s="66">
        <v>0</v>
      </c>
      <c r="E637" s="65">
        <f t="shared" si="39"/>
        <v>0</v>
      </c>
      <c r="F637" s="65">
        <f t="shared" si="40"/>
        <v>0</v>
      </c>
      <c r="G637" s="67">
        <f t="shared" si="41"/>
        <v>6522.2246833333256</v>
      </c>
    </row>
    <row r="638" spans="1:7" x14ac:dyDescent="0.25">
      <c r="A638" s="55">
        <v>636</v>
      </c>
      <c r="B638" s="64">
        <v>0</v>
      </c>
      <c r="C638" s="65">
        <f t="shared" si="38"/>
        <v>0</v>
      </c>
      <c r="D638" s="66">
        <v>0</v>
      </c>
      <c r="E638" s="65">
        <f t="shared" si="39"/>
        <v>0</v>
      </c>
      <c r="F638" s="65">
        <f t="shared" si="40"/>
        <v>0</v>
      </c>
      <c r="G638" s="67">
        <f t="shared" si="41"/>
        <v>6522.2246833333256</v>
      </c>
    </row>
    <row r="639" spans="1:7" x14ac:dyDescent="0.25">
      <c r="A639" s="55">
        <v>637</v>
      </c>
      <c r="B639" s="64">
        <v>0</v>
      </c>
      <c r="C639" s="65">
        <f t="shared" si="38"/>
        <v>0</v>
      </c>
      <c r="D639" s="66">
        <v>0</v>
      </c>
      <c r="E639" s="65">
        <f t="shared" si="39"/>
        <v>0</v>
      </c>
      <c r="F639" s="65">
        <f t="shared" si="40"/>
        <v>0</v>
      </c>
      <c r="G639" s="67">
        <f t="shared" si="41"/>
        <v>6522.2246833333256</v>
      </c>
    </row>
    <row r="640" spans="1:7" x14ac:dyDescent="0.25">
      <c r="A640" s="55">
        <v>638</v>
      </c>
      <c r="B640" s="64">
        <v>0</v>
      </c>
      <c r="C640" s="65">
        <f t="shared" si="38"/>
        <v>0</v>
      </c>
      <c r="D640" s="66">
        <v>0</v>
      </c>
      <c r="E640" s="65">
        <f t="shared" si="39"/>
        <v>0</v>
      </c>
      <c r="F640" s="65">
        <f t="shared" si="40"/>
        <v>0</v>
      </c>
      <c r="G640" s="67">
        <f t="shared" si="41"/>
        <v>6522.2246833333256</v>
      </c>
    </row>
    <row r="641" spans="1:7" x14ac:dyDescent="0.25">
      <c r="A641" s="55">
        <v>639</v>
      </c>
      <c r="B641" s="64">
        <v>0</v>
      </c>
      <c r="C641" s="65">
        <f t="shared" si="38"/>
        <v>0</v>
      </c>
      <c r="D641" s="66">
        <v>0</v>
      </c>
      <c r="E641" s="65">
        <f t="shared" si="39"/>
        <v>0</v>
      </c>
      <c r="F641" s="65">
        <f t="shared" si="40"/>
        <v>0</v>
      </c>
      <c r="G641" s="67">
        <f t="shared" si="41"/>
        <v>6522.2246833333256</v>
      </c>
    </row>
    <row r="642" spans="1:7" x14ac:dyDescent="0.25">
      <c r="A642" s="55">
        <v>640</v>
      </c>
      <c r="B642" s="64">
        <v>0</v>
      </c>
      <c r="C642" s="65">
        <f t="shared" si="38"/>
        <v>0</v>
      </c>
      <c r="D642" s="66">
        <v>0</v>
      </c>
      <c r="E642" s="65">
        <f t="shared" si="39"/>
        <v>0</v>
      </c>
      <c r="F642" s="65">
        <f t="shared" si="40"/>
        <v>0</v>
      </c>
      <c r="G642" s="67">
        <f t="shared" si="41"/>
        <v>6522.2246833333256</v>
      </c>
    </row>
    <row r="643" spans="1:7" x14ac:dyDescent="0.25">
      <c r="A643" s="55">
        <v>641</v>
      </c>
      <c r="B643" s="64">
        <v>0</v>
      </c>
      <c r="C643" s="65">
        <f t="shared" si="38"/>
        <v>0</v>
      </c>
      <c r="D643" s="66">
        <v>0</v>
      </c>
      <c r="E643" s="65">
        <f t="shared" si="39"/>
        <v>0</v>
      </c>
      <c r="F643" s="65">
        <f t="shared" si="40"/>
        <v>0</v>
      </c>
      <c r="G643" s="67">
        <f t="shared" si="41"/>
        <v>6522.2246833333256</v>
      </c>
    </row>
    <row r="644" spans="1:7" x14ac:dyDescent="0.25">
      <c r="A644" s="55">
        <v>642</v>
      </c>
      <c r="B644" s="64">
        <v>0</v>
      </c>
      <c r="C644" s="65">
        <f t="shared" ref="C644:C707" si="42">B644*1.6093</f>
        <v>0</v>
      </c>
      <c r="D644" s="66">
        <v>0</v>
      </c>
      <c r="E644" s="65">
        <f t="shared" ref="E644:E707" si="43">C644/3.6</f>
        <v>0</v>
      </c>
      <c r="F644" s="65">
        <f t="shared" si="40"/>
        <v>0</v>
      </c>
      <c r="G644" s="67">
        <f t="shared" si="41"/>
        <v>6522.2246833333256</v>
      </c>
    </row>
    <row r="645" spans="1:7" x14ac:dyDescent="0.25">
      <c r="A645" s="55">
        <v>643</v>
      </c>
      <c r="B645" s="64">
        <v>0</v>
      </c>
      <c r="C645" s="65">
        <f t="shared" si="42"/>
        <v>0</v>
      </c>
      <c r="D645" s="66">
        <v>0</v>
      </c>
      <c r="E645" s="65">
        <f t="shared" si="43"/>
        <v>0</v>
      </c>
      <c r="F645" s="65">
        <f t="shared" si="40"/>
        <v>0</v>
      </c>
      <c r="G645" s="67">
        <f t="shared" si="41"/>
        <v>6522.2246833333256</v>
      </c>
    </row>
    <row r="646" spans="1:7" x14ac:dyDescent="0.25">
      <c r="A646" s="55">
        <v>644</v>
      </c>
      <c r="B646" s="64">
        <v>0</v>
      </c>
      <c r="C646" s="65">
        <f t="shared" si="42"/>
        <v>0</v>
      </c>
      <c r="D646" s="66">
        <v>0</v>
      </c>
      <c r="E646" s="65">
        <f t="shared" si="43"/>
        <v>0</v>
      </c>
      <c r="F646" s="65">
        <f t="shared" si="40"/>
        <v>0</v>
      </c>
      <c r="G646" s="67">
        <f t="shared" si="41"/>
        <v>6522.2246833333256</v>
      </c>
    </row>
    <row r="647" spans="1:7" x14ac:dyDescent="0.25">
      <c r="A647" s="55">
        <v>645</v>
      </c>
      <c r="B647" s="64">
        <v>0</v>
      </c>
      <c r="C647" s="65">
        <f t="shared" si="42"/>
        <v>0</v>
      </c>
      <c r="D647" s="66">
        <v>0</v>
      </c>
      <c r="E647" s="65">
        <f t="shared" si="43"/>
        <v>0</v>
      </c>
      <c r="F647" s="65">
        <f t="shared" si="40"/>
        <v>0</v>
      </c>
      <c r="G647" s="67">
        <f t="shared" si="41"/>
        <v>6522.2246833333256</v>
      </c>
    </row>
    <row r="648" spans="1:7" x14ac:dyDescent="0.25">
      <c r="A648" s="55">
        <v>646</v>
      </c>
      <c r="B648" s="64">
        <v>0</v>
      </c>
      <c r="C648" s="65">
        <f t="shared" si="42"/>
        <v>0</v>
      </c>
      <c r="D648" s="66">
        <v>0</v>
      </c>
      <c r="E648" s="65">
        <f t="shared" si="43"/>
        <v>0</v>
      </c>
      <c r="F648" s="65">
        <f t="shared" si="40"/>
        <v>0</v>
      </c>
      <c r="G648" s="67">
        <f t="shared" si="41"/>
        <v>6522.2246833333256</v>
      </c>
    </row>
    <row r="649" spans="1:7" x14ac:dyDescent="0.25">
      <c r="A649" s="55">
        <v>647</v>
      </c>
      <c r="B649" s="64">
        <v>2</v>
      </c>
      <c r="C649" s="65">
        <f t="shared" si="42"/>
        <v>3.2185999999999999</v>
      </c>
      <c r="D649" s="66">
        <v>0</v>
      </c>
      <c r="E649" s="65">
        <f t="shared" si="43"/>
        <v>0.89405555555555549</v>
      </c>
      <c r="F649" s="65">
        <f t="shared" si="40"/>
        <v>0.89405555555555549</v>
      </c>
      <c r="G649" s="67">
        <f t="shared" si="41"/>
        <v>6522.6717111111038</v>
      </c>
    </row>
    <row r="650" spans="1:7" x14ac:dyDescent="0.25">
      <c r="A650" s="55">
        <v>648</v>
      </c>
      <c r="B650" s="64">
        <v>4.5</v>
      </c>
      <c r="C650" s="65">
        <f t="shared" si="42"/>
        <v>7.2418499999999995</v>
      </c>
      <c r="D650" s="66">
        <v>0</v>
      </c>
      <c r="E650" s="65">
        <f t="shared" si="43"/>
        <v>2.011625</v>
      </c>
      <c r="F650" s="65">
        <f t="shared" si="40"/>
        <v>1.1175694444444444</v>
      </c>
      <c r="G650" s="67">
        <f t="shared" si="41"/>
        <v>6524.1245513888816</v>
      </c>
    </row>
    <row r="651" spans="1:7" x14ac:dyDescent="0.25">
      <c r="A651" s="55">
        <v>649</v>
      </c>
      <c r="B651" s="64">
        <v>7.8</v>
      </c>
      <c r="C651" s="65">
        <f t="shared" si="42"/>
        <v>12.552539999999999</v>
      </c>
      <c r="D651" s="66">
        <v>0</v>
      </c>
      <c r="E651" s="65">
        <f t="shared" si="43"/>
        <v>3.486816666666666</v>
      </c>
      <c r="F651" s="65">
        <f t="shared" si="40"/>
        <v>1.475191666666666</v>
      </c>
      <c r="G651" s="67">
        <f t="shared" si="41"/>
        <v>6526.8737722222149</v>
      </c>
    </row>
    <row r="652" spans="1:7" x14ac:dyDescent="0.25">
      <c r="A652" s="55">
        <v>650</v>
      </c>
      <c r="B652" s="64">
        <v>10.199999999999999</v>
      </c>
      <c r="C652" s="65">
        <f t="shared" si="42"/>
        <v>16.414859999999997</v>
      </c>
      <c r="D652" s="66">
        <v>0</v>
      </c>
      <c r="E652" s="65">
        <f t="shared" si="43"/>
        <v>4.5596833333333322</v>
      </c>
      <c r="F652" s="65">
        <f t="shared" si="40"/>
        <v>1.0728666666666662</v>
      </c>
      <c r="G652" s="67">
        <f t="shared" si="41"/>
        <v>6530.8970222222151</v>
      </c>
    </row>
    <row r="653" spans="1:7" x14ac:dyDescent="0.25">
      <c r="A653" s="55">
        <v>651</v>
      </c>
      <c r="B653" s="64">
        <v>12.5</v>
      </c>
      <c r="C653" s="65">
        <f t="shared" si="42"/>
        <v>20.116250000000001</v>
      </c>
      <c r="D653" s="66">
        <v>0</v>
      </c>
      <c r="E653" s="65">
        <f t="shared" si="43"/>
        <v>5.587847222222222</v>
      </c>
      <c r="F653" s="65">
        <f t="shared" ref="F653:F716" si="44">E653-E652</f>
        <v>1.0281638888888898</v>
      </c>
      <c r="G653" s="67">
        <f t="shared" ref="G653:G716" si="45">E652+(F653/2)+G652</f>
        <v>6535.9707874999931</v>
      </c>
    </row>
    <row r="654" spans="1:7" x14ac:dyDescent="0.25">
      <c r="A654" s="55">
        <v>652</v>
      </c>
      <c r="B654" s="64">
        <v>14</v>
      </c>
      <c r="C654" s="65">
        <f t="shared" si="42"/>
        <v>22.530200000000001</v>
      </c>
      <c r="D654" s="66">
        <v>0</v>
      </c>
      <c r="E654" s="65">
        <f t="shared" si="43"/>
        <v>6.2583888888888888</v>
      </c>
      <c r="F654" s="65">
        <f t="shared" si="44"/>
        <v>0.67054166666666681</v>
      </c>
      <c r="G654" s="67">
        <f t="shared" si="45"/>
        <v>6541.8939055555484</v>
      </c>
    </row>
    <row r="655" spans="1:7" x14ac:dyDescent="0.25">
      <c r="A655" s="55">
        <v>653</v>
      </c>
      <c r="B655" s="64">
        <v>15.3</v>
      </c>
      <c r="C655" s="65">
        <f t="shared" si="42"/>
        <v>24.62229</v>
      </c>
      <c r="D655" s="66">
        <v>0</v>
      </c>
      <c r="E655" s="65">
        <f t="shared" si="43"/>
        <v>6.8395250000000001</v>
      </c>
      <c r="F655" s="65">
        <f t="shared" si="44"/>
        <v>0.5811361111111113</v>
      </c>
      <c r="G655" s="67">
        <f t="shared" si="45"/>
        <v>6548.4428624999928</v>
      </c>
    </row>
    <row r="656" spans="1:7" x14ac:dyDescent="0.25">
      <c r="A656" s="55">
        <v>654</v>
      </c>
      <c r="B656" s="64">
        <v>17.5</v>
      </c>
      <c r="C656" s="65">
        <f t="shared" si="42"/>
        <v>28.162749999999999</v>
      </c>
      <c r="D656" s="66">
        <v>0</v>
      </c>
      <c r="E656" s="65">
        <f t="shared" si="43"/>
        <v>7.8229861111111108</v>
      </c>
      <c r="F656" s="65">
        <f t="shared" si="44"/>
        <v>0.98346111111111068</v>
      </c>
      <c r="G656" s="67">
        <f t="shared" si="45"/>
        <v>6555.7741180555486</v>
      </c>
    </row>
    <row r="657" spans="1:7" x14ac:dyDescent="0.25">
      <c r="A657" s="55">
        <v>655</v>
      </c>
      <c r="B657" s="64">
        <v>19.600000000000001</v>
      </c>
      <c r="C657" s="65">
        <f t="shared" si="42"/>
        <v>31.542280000000002</v>
      </c>
      <c r="D657" s="66">
        <v>0</v>
      </c>
      <c r="E657" s="65">
        <f t="shared" si="43"/>
        <v>8.7617444444444441</v>
      </c>
      <c r="F657" s="65">
        <f t="shared" si="44"/>
        <v>0.93875833333333336</v>
      </c>
      <c r="G657" s="67">
        <f t="shared" si="45"/>
        <v>6564.0664833333267</v>
      </c>
    </row>
    <row r="658" spans="1:7" x14ac:dyDescent="0.25">
      <c r="A658" s="55">
        <v>656</v>
      </c>
      <c r="B658" s="64">
        <v>21</v>
      </c>
      <c r="C658" s="65">
        <f t="shared" si="42"/>
        <v>33.795299999999997</v>
      </c>
      <c r="D658" s="66">
        <v>0</v>
      </c>
      <c r="E658" s="65">
        <f t="shared" si="43"/>
        <v>9.3875833333333318</v>
      </c>
      <c r="F658" s="65">
        <f t="shared" si="44"/>
        <v>0.62583888888888772</v>
      </c>
      <c r="G658" s="67">
        <f t="shared" si="45"/>
        <v>6573.1411472222153</v>
      </c>
    </row>
    <row r="659" spans="1:7" x14ac:dyDescent="0.25">
      <c r="A659" s="55">
        <v>657</v>
      </c>
      <c r="B659" s="64">
        <v>22.2</v>
      </c>
      <c r="C659" s="65">
        <f t="shared" si="42"/>
        <v>35.726459999999996</v>
      </c>
      <c r="D659" s="66">
        <v>0</v>
      </c>
      <c r="E659" s="65">
        <f t="shared" si="43"/>
        <v>9.9240166666666649</v>
      </c>
      <c r="F659" s="65">
        <f t="shared" si="44"/>
        <v>0.5364333333333331</v>
      </c>
      <c r="G659" s="67">
        <f t="shared" si="45"/>
        <v>6582.7969472222157</v>
      </c>
    </row>
    <row r="660" spans="1:7" x14ac:dyDescent="0.25">
      <c r="A660" s="55">
        <v>658</v>
      </c>
      <c r="B660" s="64">
        <v>23.3</v>
      </c>
      <c r="C660" s="65">
        <f t="shared" si="42"/>
        <v>37.496690000000001</v>
      </c>
      <c r="D660" s="66">
        <v>0</v>
      </c>
      <c r="E660" s="65">
        <f t="shared" si="43"/>
        <v>10.415747222222222</v>
      </c>
      <c r="F660" s="65">
        <f t="shared" si="44"/>
        <v>0.49173055555555756</v>
      </c>
      <c r="G660" s="67">
        <f t="shared" si="45"/>
        <v>6592.9668291666603</v>
      </c>
    </row>
    <row r="661" spans="1:7" x14ac:dyDescent="0.25">
      <c r="A661" s="55">
        <v>659</v>
      </c>
      <c r="B661" s="64">
        <v>24.5</v>
      </c>
      <c r="C661" s="65">
        <f t="shared" si="42"/>
        <v>39.427849999999999</v>
      </c>
      <c r="D661" s="66">
        <v>0</v>
      </c>
      <c r="E661" s="65">
        <f t="shared" si="43"/>
        <v>10.952180555555556</v>
      </c>
      <c r="F661" s="65">
        <f t="shared" si="44"/>
        <v>0.5364333333333331</v>
      </c>
      <c r="G661" s="67">
        <f t="shared" si="45"/>
        <v>6603.650793055549</v>
      </c>
    </row>
    <row r="662" spans="1:7" x14ac:dyDescent="0.25">
      <c r="A662" s="55">
        <v>660</v>
      </c>
      <c r="B662" s="64">
        <v>25.3</v>
      </c>
      <c r="C662" s="65">
        <f t="shared" si="42"/>
        <v>40.715290000000003</v>
      </c>
      <c r="D662" s="66">
        <v>0</v>
      </c>
      <c r="E662" s="65">
        <f t="shared" si="43"/>
        <v>11.309802777777778</v>
      </c>
      <c r="F662" s="65">
        <f t="shared" si="44"/>
        <v>0.35762222222222206</v>
      </c>
      <c r="G662" s="67">
        <f t="shared" si="45"/>
        <v>6614.7817847222159</v>
      </c>
    </row>
    <row r="663" spans="1:7" x14ac:dyDescent="0.25">
      <c r="A663" s="55">
        <v>661</v>
      </c>
      <c r="B663" s="64">
        <v>25.6</v>
      </c>
      <c r="C663" s="65">
        <f t="shared" si="42"/>
        <v>41.198080000000004</v>
      </c>
      <c r="D663" s="66">
        <v>0</v>
      </c>
      <c r="E663" s="65">
        <f t="shared" si="43"/>
        <v>11.443911111111111</v>
      </c>
      <c r="F663" s="65">
        <f t="shared" si="44"/>
        <v>0.13410833333333372</v>
      </c>
      <c r="G663" s="67">
        <f t="shared" si="45"/>
        <v>6626.1586416666605</v>
      </c>
    </row>
    <row r="664" spans="1:7" x14ac:dyDescent="0.25">
      <c r="A664" s="55">
        <v>662</v>
      </c>
      <c r="B664" s="64">
        <v>26</v>
      </c>
      <c r="C664" s="65">
        <f t="shared" si="42"/>
        <v>41.841799999999999</v>
      </c>
      <c r="D664" s="66">
        <v>0</v>
      </c>
      <c r="E664" s="65">
        <f t="shared" si="43"/>
        <v>11.622722222222222</v>
      </c>
      <c r="F664" s="65">
        <f t="shared" si="44"/>
        <v>0.17881111111111103</v>
      </c>
      <c r="G664" s="67">
        <f t="shared" si="45"/>
        <v>6637.6919583333274</v>
      </c>
    </row>
    <row r="665" spans="1:7" x14ac:dyDescent="0.25">
      <c r="A665" s="55">
        <v>663</v>
      </c>
      <c r="B665" s="64">
        <v>26.1</v>
      </c>
      <c r="C665" s="65">
        <f t="shared" si="42"/>
        <v>42.00273</v>
      </c>
      <c r="D665" s="66">
        <v>0</v>
      </c>
      <c r="E665" s="65">
        <f t="shared" si="43"/>
        <v>11.667425</v>
      </c>
      <c r="F665" s="65">
        <f t="shared" si="44"/>
        <v>4.4702777777777314E-2</v>
      </c>
      <c r="G665" s="67">
        <f t="shared" si="45"/>
        <v>6649.3370319444384</v>
      </c>
    </row>
    <row r="666" spans="1:7" x14ac:dyDescent="0.25">
      <c r="A666" s="55">
        <v>664</v>
      </c>
      <c r="B666" s="64">
        <v>26.2</v>
      </c>
      <c r="C666" s="65">
        <f t="shared" si="42"/>
        <v>42.16366</v>
      </c>
      <c r="D666" s="66">
        <v>0</v>
      </c>
      <c r="E666" s="65">
        <f t="shared" si="43"/>
        <v>11.712127777777777</v>
      </c>
      <c r="F666" s="65">
        <f t="shared" si="44"/>
        <v>4.4702777777777314E-2</v>
      </c>
      <c r="G666" s="67">
        <f t="shared" si="45"/>
        <v>6661.0268083333276</v>
      </c>
    </row>
    <row r="667" spans="1:7" x14ac:dyDescent="0.25">
      <c r="A667" s="55">
        <v>665</v>
      </c>
      <c r="B667" s="64">
        <v>26.2</v>
      </c>
      <c r="C667" s="65">
        <f t="shared" si="42"/>
        <v>42.16366</v>
      </c>
      <c r="D667" s="66">
        <v>0</v>
      </c>
      <c r="E667" s="65">
        <f t="shared" si="43"/>
        <v>11.712127777777777</v>
      </c>
      <c r="F667" s="65">
        <f t="shared" si="44"/>
        <v>0</v>
      </c>
      <c r="G667" s="67">
        <f t="shared" si="45"/>
        <v>6672.7389361111054</v>
      </c>
    </row>
    <row r="668" spans="1:7" x14ac:dyDescent="0.25">
      <c r="A668" s="55">
        <v>666</v>
      </c>
      <c r="B668" s="64">
        <v>26.4</v>
      </c>
      <c r="C668" s="65">
        <f t="shared" si="42"/>
        <v>42.485519999999994</v>
      </c>
      <c r="D668" s="66">
        <v>0</v>
      </c>
      <c r="E668" s="65">
        <f t="shared" si="43"/>
        <v>11.801533333333332</v>
      </c>
      <c r="F668" s="65">
        <f t="shared" si="44"/>
        <v>8.9405555555554628E-2</v>
      </c>
      <c r="G668" s="67">
        <f t="shared" si="45"/>
        <v>6684.4957666666614</v>
      </c>
    </row>
    <row r="669" spans="1:7" x14ac:dyDescent="0.25">
      <c r="A669" s="55">
        <v>667</v>
      </c>
      <c r="B669" s="64">
        <v>26.5</v>
      </c>
      <c r="C669" s="65">
        <f t="shared" si="42"/>
        <v>42.646450000000002</v>
      </c>
      <c r="D669" s="66">
        <v>0</v>
      </c>
      <c r="E669" s="65">
        <f t="shared" si="43"/>
        <v>11.846236111111111</v>
      </c>
      <c r="F669" s="65">
        <f t="shared" si="44"/>
        <v>4.470277777777909E-2</v>
      </c>
      <c r="G669" s="67">
        <f t="shared" si="45"/>
        <v>6696.3196513888834</v>
      </c>
    </row>
    <row r="670" spans="1:7" x14ac:dyDescent="0.25">
      <c r="A670" s="55">
        <v>668</v>
      </c>
      <c r="B670" s="64">
        <v>26.5</v>
      </c>
      <c r="C670" s="65">
        <f t="shared" si="42"/>
        <v>42.646450000000002</v>
      </c>
      <c r="D670" s="66">
        <v>0</v>
      </c>
      <c r="E670" s="65">
        <f t="shared" si="43"/>
        <v>11.846236111111111</v>
      </c>
      <c r="F670" s="65">
        <f t="shared" si="44"/>
        <v>0</v>
      </c>
      <c r="G670" s="67">
        <f t="shared" si="45"/>
        <v>6708.1658874999948</v>
      </c>
    </row>
    <row r="671" spans="1:7" x14ac:dyDescent="0.25">
      <c r="A671" s="55">
        <v>669</v>
      </c>
      <c r="B671" s="64">
        <v>26</v>
      </c>
      <c r="C671" s="65">
        <f t="shared" si="42"/>
        <v>41.841799999999999</v>
      </c>
      <c r="D671" s="66">
        <v>0</v>
      </c>
      <c r="E671" s="65">
        <f t="shared" si="43"/>
        <v>11.622722222222222</v>
      </c>
      <c r="F671" s="65">
        <f t="shared" si="44"/>
        <v>-0.22351388888888835</v>
      </c>
      <c r="G671" s="67">
        <f t="shared" si="45"/>
        <v>6719.9003666666613</v>
      </c>
    </row>
    <row r="672" spans="1:7" x14ac:dyDescent="0.25">
      <c r="A672" s="55">
        <v>670</v>
      </c>
      <c r="B672" s="64">
        <v>25.5</v>
      </c>
      <c r="C672" s="65">
        <f t="shared" si="42"/>
        <v>41.037149999999997</v>
      </c>
      <c r="D672" s="66">
        <v>0</v>
      </c>
      <c r="E672" s="65">
        <f t="shared" si="43"/>
        <v>11.399208333333332</v>
      </c>
      <c r="F672" s="65">
        <f t="shared" si="44"/>
        <v>-0.22351388888889012</v>
      </c>
      <c r="G672" s="67">
        <f t="shared" si="45"/>
        <v>6731.4113319444386</v>
      </c>
    </row>
    <row r="673" spans="1:7" x14ac:dyDescent="0.25">
      <c r="A673" s="55">
        <v>671</v>
      </c>
      <c r="B673" s="64">
        <v>23.6</v>
      </c>
      <c r="C673" s="65">
        <f t="shared" si="42"/>
        <v>37.979480000000002</v>
      </c>
      <c r="D673" s="66">
        <v>0</v>
      </c>
      <c r="E673" s="65">
        <f t="shared" si="43"/>
        <v>10.549855555555556</v>
      </c>
      <c r="F673" s="65">
        <f t="shared" si="44"/>
        <v>-0.84935277777777607</v>
      </c>
      <c r="G673" s="67">
        <f t="shared" si="45"/>
        <v>6742.3858638888833</v>
      </c>
    </row>
    <row r="674" spans="1:7" x14ac:dyDescent="0.25">
      <c r="A674" s="55">
        <v>672</v>
      </c>
      <c r="B674" s="64">
        <v>21.4</v>
      </c>
      <c r="C674" s="65">
        <f t="shared" si="42"/>
        <v>34.439019999999999</v>
      </c>
      <c r="D674" s="66">
        <v>0</v>
      </c>
      <c r="E674" s="65">
        <f t="shared" si="43"/>
        <v>9.5663944444444446</v>
      </c>
      <c r="F674" s="65">
        <f t="shared" si="44"/>
        <v>-0.98346111111111156</v>
      </c>
      <c r="G674" s="67">
        <f t="shared" si="45"/>
        <v>6752.4439888888828</v>
      </c>
    </row>
    <row r="675" spans="1:7" x14ac:dyDescent="0.25">
      <c r="A675" s="55">
        <v>673</v>
      </c>
      <c r="B675" s="64">
        <v>18.5</v>
      </c>
      <c r="C675" s="65">
        <f t="shared" si="42"/>
        <v>29.77205</v>
      </c>
      <c r="D675" s="66">
        <v>0</v>
      </c>
      <c r="E675" s="65">
        <f t="shared" si="43"/>
        <v>8.2700138888888883</v>
      </c>
      <c r="F675" s="65">
        <f t="shared" si="44"/>
        <v>-1.2963805555555563</v>
      </c>
      <c r="G675" s="67">
        <f t="shared" si="45"/>
        <v>6761.3621930555491</v>
      </c>
    </row>
    <row r="676" spans="1:7" x14ac:dyDescent="0.25">
      <c r="A676" s="55">
        <v>674</v>
      </c>
      <c r="B676" s="64">
        <v>16.399999999999999</v>
      </c>
      <c r="C676" s="65">
        <f t="shared" si="42"/>
        <v>26.392519999999998</v>
      </c>
      <c r="D676" s="66">
        <v>0</v>
      </c>
      <c r="E676" s="65">
        <f t="shared" si="43"/>
        <v>7.331255555555555</v>
      </c>
      <c r="F676" s="65">
        <f t="shared" si="44"/>
        <v>-0.93875833333333336</v>
      </c>
      <c r="G676" s="67">
        <f t="shared" si="45"/>
        <v>6769.1628277777718</v>
      </c>
    </row>
    <row r="677" spans="1:7" x14ac:dyDescent="0.25">
      <c r="A677" s="55">
        <v>675</v>
      </c>
      <c r="B677" s="64">
        <v>14.5</v>
      </c>
      <c r="C677" s="65">
        <f t="shared" si="42"/>
        <v>23.334849999999999</v>
      </c>
      <c r="D677" s="66">
        <v>0</v>
      </c>
      <c r="E677" s="65">
        <f t="shared" si="43"/>
        <v>6.4819027777777771</v>
      </c>
      <c r="F677" s="65">
        <f t="shared" si="44"/>
        <v>-0.84935277777777785</v>
      </c>
      <c r="G677" s="67">
        <f t="shared" si="45"/>
        <v>6776.069406944438</v>
      </c>
    </row>
    <row r="678" spans="1:7" x14ac:dyDescent="0.25">
      <c r="A678" s="55">
        <v>676</v>
      </c>
      <c r="B678" s="64">
        <v>11.6</v>
      </c>
      <c r="C678" s="65">
        <f t="shared" si="42"/>
        <v>18.66788</v>
      </c>
      <c r="D678" s="66">
        <v>0</v>
      </c>
      <c r="E678" s="65">
        <f t="shared" si="43"/>
        <v>5.1855222222222226</v>
      </c>
      <c r="F678" s="65">
        <f t="shared" si="44"/>
        <v>-1.2963805555555545</v>
      </c>
      <c r="G678" s="67">
        <f t="shared" si="45"/>
        <v>6781.9031194444378</v>
      </c>
    </row>
    <row r="679" spans="1:7" x14ac:dyDescent="0.25">
      <c r="A679" s="55">
        <v>677</v>
      </c>
      <c r="B679" s="64">
        <v>8.6999999999999993</v>
      </c>
      <c r="C679" s="65">
        <f t="shared" si="42"/>
        <v>14.000909999999999</v>
      </c>
      <c r="D679" s="66">
        <v>0</v>
      </c>
      <c r="E679" s="65">
        <f t="shared" si="43"/>
        <v>3.8891416666666663</v>
      </c>
      <c r="F679" s="65">
        <f t="shared" si="44"/>
        <v>-1.2963805555555563</v>
      </c>
      <c r="G679" s="67">
        <f t="shared" si="45"/>
        <v>6786.4404513888821</v>
      </c>
    </row>
    <row r="680" spans="1:7" x14ac:dyDescent="0.25">
      <c r="A680" s="55">
        <v>678</v>
      </c>
      <c r="B680" s="64">
        <v>5.8</v>
      </c>
      <c r="C680" s="65">
        <f t="shared" si="42"/>
        <v>9.3339400000000001</v>
      </c>
      <c r="D680" s="66">
        <v>0</v>
      </c>
      <c r="E680" s="65">
        <f t="shared" si="43"/>
        <v>2.5927611111111113</v>
      </c>
      <c r="F680" s="65">
        <f t="shared" si="44"/>
        <v>-1.296380555555555</v>
      </c>
      <c r="G680" s="67">
        <f t="shared" si="45"/>
        <v>6789.6814027777709</v>
      </c>
    </row>
    <row r="681" spans="1:7" x14ac:dyDescent="0.25">
      <c r="A681" s="55">
        <v>679</v>
      </c>
      <c r="B681" s="64">
        <v>3.5</v>
      </c>
      <c r="C681" s="65">
        <f t="shared" si="42"/>
        <v>5.6325500000000002</v>
      </c>
      <c r="D681" s="66">
        <v>0</v>
      </c>
      <c r="E681" s="65">
        <f t="shared" si="43"/>
        <v>1.5645972222222222</v>
      </c>
      <c r="F681" s="65">
        <f t="shared" si="44"/>
        <v>-1.0281638888888891</v>
      </c>
      <c r="G681" s="67">
        <f t="shared" si="45"/>
        <v>6791.7600819444378</v>
      </c>
    </row>
    <row r="682" spans="1:7" x14ac:dyDescent="0.25">
      <c r="A682" s="55">
        <v>680</v>
      </c>
      <c r="B682" s="64">
        <v>2</v>
      </c>
      <c r="C682" s="65">
        <f t="shared" si="42"/>
        <v>3.2185999999999999</v>
      </c>
      <c r="D682" s="66">
        <v>0</v>
      </c>
      <c r="E682" s="65">
        <f t="shared" si="43"/>
        <v>0.89405555555555549</v>
      </c>
      <c r="F682" s="65">
        <f t="shared" si="44"/>
        <v>-0.6705416666666667</v>
      </c>
      <c r="G682" s="67">
        <f t="shared" si="45"/>
        <v>6792.9894083333265</v>
      </c>
    </row>
    <row r="683" spans="1:7" x14ac:dyDescent="0.25">
      <c r="A683" s="55">
        <v>681</v>
      </c>
      <c r="B683" s="64">
        <v>0</v>
      </c>
      <c r="C683" s="65">
        <f t="shared" si="42"/>
        <v>0</v>
      </c>
      <c r="D683" s="66">
        <v>0</v>
      </c>
      <c r="E683" s="65">
        <f t="shared" si="43"/>
        <v>0</v>
      </c>
      <c r="F683" s="65">
        <f t="shared" si="44"/>
        <v>-0.89405555555555549</v>
      </c>
      <c r="G683" s="67">
        <f t="shared" si="45"/>
        <v>6793.4364361111047</v>
      </c>
    </row>
    <row r="684" spans="1:7" x14ac:dyDescent="0.25">
      <c r="A684" s="55">
        <v>682</v>
      </c>
      <c r="B684" s="64">
        <v>0</v>
      </c>
      <c r="C684" s="65">
        <f t="shared" si="42"/>
        <v>0</v>
      </c>
      <c r="D684" s="66">
        <v>0</v>
      </c>
      <c r="E684" s="65">
        <f t="shared" si="43"/>
        <v>0</v>
      </c>
      <c r="F684" s="65">
        <f t="shared" si="44"/>
        <v>0</v>
      </c>
      <c r="G684" s="67">
        <f t="shared" si="45"/>
        <v>6793.4364361111047</v>
      </c>
    </row>
    <row r="685" spans="1:7" x14ac:dyDescent="0.25">
      <c r="A685" s="55">
        <v>683</v>
      </c>
      <c r="B685" s="64">
        <v>0</v>
      </c>
      <c r="C685" s="65">
        <f t="shared" si="42"/>
        <v>0</v>
      </c>
      <c r="D685" s="66">
        <v>0</v>
      </c>
      <c r="E685" s="65">
        <f t="shared" si="43"/>
        <v>0</v>
      </c>
      <c r="F685" s="65">
        <f t="shared" si="44"/>
        <v>0</v>
      </c>
      <c r="G685" s="67">
        <f t="shared" si="45"/>
        <v>6793.4364361111047</v>
      </c>
    </row>
    <row r="686" spans="1:7" x14ac:dyDescent="0.25">
      <c r="A686" s="55">
        <v>684</v>
      </c>
      <c r="B686" s="64">
        <v>0</v>
      </c>
      <c r="C686" s="65">
        <f t="shared" si="42"/>
        <v>0</v>
      </c>
      <c r="D686" s="66">
        <v>0</v>
      </c>
      <c r="E686" s="65">
        <f t="shared" si="43"/>
        <v>0</v>
      </c>
      <c r="F686" s="65">
        <f t="shared" si="44"/>
        <v>0</v>
      </c>
      <c r="G686" s="67">
        <f t="shared" si="45"/>
        <v>6793.4364361111047</v>
      </c>
    </row>
    <row r="687" spans="1:7" x14ac:dyDescent="0.25">
      <c r="A687" s="55">
        <v>685</v>
      </c>
      <c r="B687" s="64">
        <v>0</v>
      </c>
      <c r="C687" s="65">
        <f t="shared" si="42"/>
        <v>0</v>
      </c>
      <c r="D687" s="66">
        <v>0</v>
      </c>
      <c r="E687" s="65">
        <f t="shared" si="43"/>
        <v>0</v>
      </c>
      <c r="F687" s="65">
        <f t="shared" si="44"/>
        <v>0</v>
      </c>
      <c r="G687" s="67">
        <f t="shared" si="45"/>
        <v>6793.4364361111047</v>
      </c>
    </row>
    <row r="688" spans="1:7" x14ac:dyDescent="0.25">
      <c r="A688" s="55">
        <v>686</v>
      </c>
      <c r="B688" s="64">
        <v>0</v>
      </c>
      <c r="C688" s="65">
        <f t="shared" si="42"/>
        <v>0</v>
      </c>
      <c r="D688" s="66">
        <v>0</v>
      </c>
      <c r="E688" s="65">
        <f t="shared" si="43"/>
        <v>0</v>
      </c>
      <c r="F688" s="65">
        <f t="shared" si="44"/>
        <v>0</v>
      </c>
      <c r="G688" s="67">
        <f t="shared" si="45"/>
        <v>6793.4364361111047</v>
      </c>
    </row>
    <row r="689" spans="1:7" x14ac:dyDescent="0.25">
      <c r="A689" s="55">
        <v>687</v>
      </c>
      <c r="B689" s="64">
        <v>0</v>
      </c>
      <c r="C689" s="65">
        <f t="shared" si="42"/>
        <v>0</v>
      </c>
      <c r="D689" s="66">
        <v>0</v>
      </c>
      <c r="E689" s="65">
        <f t="shared" si="43"/>
        <v>0</v>
      </c>
      <c r="F689" s="65">
        <f t="shared" si="44"/>
        <v>0</v>
      </c>
      <c r="G689" s="67">
        <f t="shared" si="45"/>
        <v>6793.4364361111047</v>
      </c>
    </row>
    <row r="690" spans="1:7" x14ac:dyDescent="0.25">
      <c r="A690" s="55">
        <v>688</v>
      </c>
      <c r="B690" s="64">
        <v>0</v>
      </c>
      <c r="C690" s="65">
        <f t="shared" si="42"/>
        <v>0</v>
      </c>
      <c r="D690" s="66">
        <v>0</v>
      </c>
      <c r="E690" s="65">
        <f t="shared" si="43"/>
        <v>0</v>
      </c>
      <c r="F690" s="65">
        <f t="shared" si="44"/>
        <v>0</v>
      </c>
      <c r="G690" s="67">
        <f t="shared" si="45"/>
        <v>6793.4364361111047</v>
      </c>
    </row>
    <row r="691" spans="1:7" x14ac:dyDescent="0.25">
      <c r="A691" s="55">
        <v>689</v>
      </c>
      <c r="B691" s="64">
        <v>0</v>
      </c>
      <c r="C691" s="65">
        <f t="shared" si="42"/>
        <v>0</v>
      </c>
      <c r="D691" s="66">
        <v>0</v>
      </c>
      <c r="E691" s="65">
        <f t="shared" si="43"/>
        <v>0</v>
      </c>
      <c r="F691" s="65">
        <f t="shared" si="44"/>
        <v>0</v>
      </c>
      <c r="G691" s="67">
        <f t="shared" si="45"/>
        <v>6793.4364361111047</v>
      </c>
    </row>
    <row r="692" spans="1:7" x14ac:dyDescent="0.25">
      <c r="A692" s="55">
        <v>690</v>
      </c>
      <c r="B692" s="64">
        <v>0</v>
      </c>
      <c r="C692" s="65">
        <f t="shared" si="42"/>
        <v>0</v>
      </c>
      <c r="D692" s="66">
        <v>0</v>
      </c>
      <c r="E692" s="65">
        <f t="shared" si="43"/>
        <v>0</v>
      </c>
      <c r="F692" s="65">
        <f t="shared" si="44"/>
        <v>0</v>
      </c>
      <c r="G692" s="67">
        <f t="shared" si="45"/>
        <v>6793.4364361111047</v>
      </c>
    </row>
    <row r="693" spans="1:7" x14ac:dyDescent="0.25">
      <c r="A693" s="55">
        <v>691</v>
      </c>
      <c r="B693" s="64">
        <v>0</v>
      </c>
      <c r="C693" s="65">
        <f t="shared" si="42"/>
        <v>0</v>
      </c>
      <c r="D693" s="66">
        <v>0</v>
      </c>
      <c r="E693" s="65">
        <f t="shared" si="43"/>
        <v>0</v>
      </c>
      <c r="F693" s="65">
        <f t="shared" si="44"/>
        <v>0</v>
      </c>
      <c r="G693" s="67">
        <f t="shared" si="45"/>
        <v>6793.4364361111047</v>
      </c>
    </row>
    <row r="694" spans="1:7" x14ac:dyDescent="0.25">
      <c r="A694" s="55">
        <v>692</v>
      </c>
      <c r="B694" s="64">
        <v>0</v>
      </c>
      <c r="C694" s="65">
        <f t="shared" si="42"/>
        <v>0</v>
      </c>
      <c r="D694" s="66">
        <v>0</v>
      </c>
      <c r="E694" s="65">
        <f t="shared" si="43"/>
        <v>0</v>
      </c>
      <c r="F694" s="65">
        <f t="shared" si="44"/>
        <v>0</v>
      </c>
      <c r="G694" s="67">
        <f t="shared" si="45"/>
        <v>6793.4364361111047</v>
      </c>
    </row>
    <row r="695" spans="1:7" x14ac:dyDescent="0.25">
      <c r="A695" s="55">
        <v>693</v>
      </c>
      <c r="B695" s="64">
        <v>0</v>
      </c>
      <c r="C695" s="65">
        <f t="shared" si="42"/>
        <v>0</v>
      </c>
      <c r="D695" s="66">
        <v>0</v>
      </c>
      <c r="E695" s="65">
        <f t="shared" si="43"/>
        <v>0</v>
      </c>
      <c r="F695" s="65">
        <f t="shared" si="44"/>
        <v>0</v>
      </c>
      <c r="G695" s="67">
        <f t="shared" si="45"/>
        <v>6793.4364361111047</v>
      </c>
    </row>
    <row r="696" spans="1:7" x14ac:dyDescent="0.25">
      <c r="A696" s="55">
        <v>694</v>
      </c>
      <c r="B696" s="64">
        <v>0</v>
      </c>
      <c r="C696" s="65">
        <f t="shared" si="42"/>
        <v>0</v>
      </c>
      <c r="D696" s="66">
        <v>0</v>
      </c>
      <c r="E696" s="65">
        <f t="shared" si="43"/>
        <v>0</v>
      </c>
      <c r="F696" s="65">
        <f t="shared" si="44"/>
        <v>0</v>
      </c>
      <c r="G696" s="67">
        <f t="shared" si="45"/>
        <v>6793.4364361111047</v>
      </c>
    </row>
    <row r="697" spans="1:7" x14ac:dyDescent="0.25">
      <c r="A697" s="55">
        <v>695</v>
      </c>
      <c r="B697" s="64">
        <v>1.4</v>
      </c>
      <c r="C697" s="65">
        <f t="shared" si="42"/>
        <v>2.2530199999999998</v>
      </c>
      <c r="D697" s="66">
        <v>0</v>
      </c>
      <c r="E697" s="65">
        <f t="shared" si="43"/>
        <v>0.62583888888888883</v>
      </c>
      <c r="F697" s="65">
        <f t="shared" si="44"/>
        <v>0.62583888888888883</v>
      </c>
      <c r="G697" s="67">
        <f t="shared" si="45"/>
        <v>6793.7493555555493</v>
      </c>
    </row>
    <row r="698" spans="1:7" x14ac:dyDescent="0.25">
      <c r="A698" s="55">
        <v>696</v>
      </c>
      <c r="B698" s="64">
        <v>3.3</v>
      </c>
      <c r="C698" s="65">
        <f t="shared" si="42"/>
        <v>5.3106899999999992</v>
      </c>
      <c r="D698" s="66">
        <v>0</v>
      </c>
      <c r="E698" s="65">
        <f t="shared" si="43"/>
        <v>1.4751916666666665</v>
      </c>
      <c r="F698" s="65">
        <f t="shared" si="44"/>
        <v>0.84935277777777762</v>
      </c>
      <c r="G698" s="67">
        <f t="shared" si="45"/>
        <v>6794.7998708333271</v>
      </c>
    </row>
    <row r="699" spans="1:7" x14ac:dyDescent="0.25">
      <c r="A699" s="55">
        <v>697</v>
      </c>
      <c r="B699" s="64">
        <v>4.4000000000000004</v>
      </c>
      <c r="C699" s="65">
        <f t="shared" si="42"/>
        <v>7.0809200000000008</v>
      </c>
      <c r="D699" s="66">
        <v>0</v>
      </c>
      <c r="E699" s="65">
        <f t="shared" si="43"/>
        <v>1.9669222222222225</v>
      </c>
      <c r="F699" s="65">
        <f t="shared" si="44"/>
        <v>0.491730555555556</v>
      </c>
      <c r="G699" s="67">
        <f t="shared" si="45"/>
        <v>6796.5209277777712</v>
      </c>
    </row>
    <row r="700" spans="1:7" x14ac:dyDescent="0.25">
      <c r="A700" s="55">
        <v>698</v>
      </c>
      <c r="B700" s="64">
        <v>6.5</v>
      </c>
      <c r="C700" s="65">
        <f t="shared" si="42"/>
        <v>10.46045</v>
      </c>
      <c r="D700" s="66">
        <v>0</v>
      </c>
      <c r="E700" s="65">
        <f t="shared" si="43"/>
        <v>2.9056805555555556</v>
      </c>
      <c r="F700" s="65">
        <f t="shared" si="44"/>
        <v>0.93875833333333314</v>
      </c>
      <c r="G700" s="67">
        <f t="shared" si="45"/>
        <v>6798.95722916666</v>
      </c>
    </row>
    <row r="701" spans="1:7" x14ac:dyDescent="0.25">
      <c r="A701" s="55">
        <v>699</v>
      </c>
      <c r="B701" s="64">
        <v>9.1999999999999993</v>
      </c>
      <c r="C701" s="65">
        <f t="shared" si="42"/>
        <v>14.805559999999998</v>
      </c>
      <c r="D701" s="66">
        <v>0</v>
      </c>
      <c r="E701" s="65">
        <f t="shared" si="43"/>
        <v>4.1126555555555546</v>
      </c>
      <c r="F701" s="65">
        <f t="shared" si="44"/>
        <v>1.206974999999999</v>
      </c>
      <c r="G701" s="67">
        <f t="shared" si="45"/>
        <v>6802.4663972222152</v>
      </c>
    </row>
    <row r="702" spans="1:7" x14ac:dyDescent="0.25">
      <c r="A702" s="55">
        <v>700</v>
      </c>
      <c r="B702" s="64">
        <v>11.3</v>
      </c>
      <c r="C702" s="65">
        <f t="shared" si="42"/>
        <v>18.185089999999999</v>
      </c>
      <c r="D702" s="66">
        <v>0</v>
      </c>
      <c r="E702" s="65">
        <f t="shared" si="43"/>
        <v>5.0514138888888889</v>
      </c>
      <c r="F702" s="65">
        <f t="shared" si="44"/>
        <v>0.93875833333333425</v>
      </c>
      <c r="G702" s="67">
        <f t="shared" si="45"/>
        <v>6807.0484319444377</v>
      </c>
    </row>
    <row r="703" spans="1:7" x14ac:dyDescent="0.25">
      <c r="A703" s="55">
        <v>701</v>
      </c>
      <c r="B703" s="64">
        <v>13.5</v>
      </c>
      <c r="C703" s="65">
        <f t="shared" si="42"/>
        <v>21.725549999999998</v>
      </c>
      <c r="D703" s="66">
        <v>0</v>
      </c>
      <c r="E703" s="65">
        <f t="shared" si="43"/>
        <v>6.0348749999999995</v>
      </c>
      <c r="F703" s="65">
        <f t="shared" si="44"/>
        <v>0.98346111111111068</v>
      </c>
      <c r="G703" s="67">
        <f t="shared" si="45"/>
        <v>6812.5915763888825</v>
      </c>
    </row>
    <row r="704" spans="1:7" x14ac:dyDescent="0.25">
      <c r="A704" s="55">
        <v>702</v>
      </c>
      <c r="B704" s="64">
        <v>14.6</v>
      </c>
      <c r="C704" s="65">
        <f t="shared" si="42"/>
        <v>23.49578</v>
      </c>
      <c r="D704" s="66">
        <v>0</v>
      </c>
      <c r="E704" s="65">
        <f t="shared" si="43"/>
        <v>6.5266055555555553</v>
      </c>
      <c r="F704" s="65">
        <f t="shared" si="44"/>
        <v>0.49173055555555578</v>
      </c>
      <c r="G704" s="67">
        <f t="shared" si="45"/>
        <v>6818.8723166666605</v>
      </c>
    </row>
    <row r="705" spans="1:7" x14ac:dyDescent="0.25">
      <c r="A705" s="55">
        <v>703</v>
      </c>
      <c r="B705" s="64">
        <v>16.399999999999999</v>
      </c>
      <c r="C705" s="65">
        <f t="shared" si="42"/>
        <v>26.392519999999998</v>
      </c>
      <c r="D705" s="66">
        <v>0</v>
      </c>
      <c r="E705" s="65">
        <f t="shared" si="43"/>
        <v>7.331255555555555</v>
      </c>
      <c r="F705" s="65">
        <f t="shared" si="44"/>
        <v>0.80464999999999964</v>
      </c>
      <c r="G705" s="67">
        <f t="shared" si="45"/>
        <v>6825.8012472222163</v>
      </c>
    </row>
    <row r="706" spans="1:7" x14ac:dyDescent="0.25">
      <c r="A706" s="55">
        <v>704</v>
      </c>
      <c r="B706" s="64">
        <v>16.7</v>
      </c>
      <c r="C706" s="65">
        <f t="shared" si="42"/>
        <v>26.875309999999999</v>
      </c>
      <c r="D706" s="66">
        <v>0</v>
      </c>
      <c r="E706" s="65">
        <f t="shared" si="43"/>
        <v>7.4653638888888887</v>
      </c>
      <c r="F706" s="65">
        <f t="shared" si="44"/>
        <v>0.13410833333333372</v>
      </c>
      <c r="G706" s="67">
        <f t="shared" si="45"/>
        <v>6833.1995569444389</v>
      </c>
    </row>
    <row r="707" spans="1:7" x14ac:dyDescent="0.25">
      <c r="A707" s="55">
        <v>705</v>
      </c>
      <c r="B707" s="64">
        <v>16.5</v>
      </c>
      <c r="C707" s="65">
        <f t="shared" si="42"/>
        <v>26.553449999999998</v>
      </c>
      <c r="D707" s="66">
        <v>0</v>
      </c>
      <c r="E707" s="65">
        <f t="shared" si="43"/>
        <v>7.3759583333333323</v>
      </c>
      <c r="F707" s="65">
        <f t="shared" si="44"/>
        <v>-8.9405555555556404E-2</v>
      </c>
      <c r="G707" s="67">
        <f t="shared" si="45"/>
        <v>6840.6202180555501</v>
      </c>
    </row>
    <row r="708" spans="1:7" x14ac:dyDescent="0.25">
      <c r="A708" s="55">
        <v>706</v>
      </c>
      <c r="B708" s="64">
        <v>16.5</v>
      </c>
      <c r="C708" s="65">
        <f t="shared" ref="C708:C771" si="46">B708*1.6093</f>
        <v>26.553449999999998</v>
      </c>
      <c r="D708" s="66">
        <v>0</v>
      </c>
      <c r="E708" s="65">
        <f t="shared" ref="E708:E771" si="47">C708/3.6</f>
        <v>7.3759583333333323</v>
      </c>
      <c r="F708" s="65">
        <f t="shared" si="44"/>
        <v>0</v>
      </c>
      <c r="G708" s="67">
        <f t="shared" si="45"/>
        <v>6847.9961763888832</v>
      </c>
    </row>
    <row r="709" spans="1:7" x14ac:dyDescent="0.25">
      <c r="A709" s="55">
        <v>707</v>
      </c>
      <c r="B709" s="64">
        <v>18.2</v>
      </c>
      <c r="C709" s="65">
        <f t="shared" si="46"/>
        <v>29.289259999999999</v>
      </c>
      <c r="D709" s="66">
        <v>0</v>
      </c>
      <c r="E709" s="65">
        <f t="shared" si="47"/>
        <v>8.1359055555555546</v>
      </c>
      <c r="F709" s="65">
        <f t="shared" si="44"/>
        <v>0.75994722222222233</v>
      </c>
      <c r="G709" s="67">
        <f t="shared" si="45"/>
        <v>6855.7521083333277</v>
      </c>
    </row>
    <row r="710" spans="1:7" x14ac:dyDescent="0.25">
      <c r="A710" s="55">
        <v>708</v>
      </c>
      <c r="B710" s="64">
        <v>19.2</v>
      </c>
      <c r="C710" s="65">
        <f t="shared" si="46"/>
        <v>30.898559999999996</v>
      </c>
      <c r="D710" s="66">
        <v>0</v>
      </c>
      <c r="E710" s="65">
        <f t="shared" si="47"/>
        <v>8.5829333333333313</v>
      </c>
      <c r="F710" s="65">
        <f t="shared" si="44"/>
        <v>0.44702777777777669</v>
      </c>
      <c r="G710" s="67">
        <f t="shared" si="45"/>
        <v>6864.1115277777717</v>
      </c>
    </row>
    <row r="711" spans="1:7" x14ac:dyDescent="0.25">
      <c r="A711" s="55">
        <v>709</v>
      </c>
      <c r="B711" s="64">
        <v>20.100000000000001</v>
      </c>
      <c r="C711" s="65">
        <f t="shared" si="46"/>
        <v>32.34693</v>
      </c>
      <c r="D711" s="66">
        <v>0</v>
      </c>
      <c r="E711" s="65">
        <f t="shared" si="47"/>
        <v>8.9852583333333325</v>
      </c>
      <c r="F711" s="65">
        <f t="shared" si="44"/>
        <v>0.40232500000000115</v>
      </c>
      <c r="G711" s="67">
        <f t="shared" si="45"/>
        <v>6872.8956236111053</v>
      </c>
    </row>
    <row r="712" spans="1:7" x14ac:dyDescent="0.25">
      <c r="A712" s="55">
        <v>710</v>
      </c>
      <c r="B712" s="64">
        <v>21.5</v>
      </c>
      <c r="C712" s="65">
        <f t="shared" si="46"/>
        <v>34.59995</v>
      </c>
      <c r="D712" s="66">
        <v>0</v>
      </c>
      <c r="E712" s="65">
        <f t="shared" si="47"/>
        <v>9.611097222222222</v>
      </c>
      <c r="F712" s="65">
        <f t="shared" si="44"/>
        <v>0.6258388888888895</v>
      </c>
      <c r="G712" s="67">
        <f t="shared" si="45"/>
        <v>6882.193801388883</v>
      </c>
    </row>
    <row r="713" spans="1:7" x14ac:dyDescent="0.25">
      <c r="A713" s="55">
        <v>711</v>
      </c>
      <c r="B713" s="64">
        <v>22.5</v>
      </c>
      <c r="C713" s="65">
        <f t="shared" si="46"/>
        <v>36.209249999999997</v>
      </c>
      <c r="D713" s="66">
        <v>0</v>
      </c>
      <c r="E713" s="65">
        <f t="shared" si="47"/>
        <v>10.058124999999999</v>
      </c>
      <c r="F713" s="65">
        <f t="shared" si="44"/>
        <v>0.44702777777777669</v>
      </c>
      <c r="G713" s="67">
        <f t="shared" si="45"/>
        <v>6892.0284124999944</v>
      </c>
    </row>
    <row r="714" spans="1:7" x14ac:dyDescent="0.25">
      <c r="A714" s="55">
        <v>712</v>
      </c>
      <c r="B714" s="64">
        <v>22.5</v>
      </c>
      <c r="C714" s="65">
        <f t="shared" si="46"/>
        <v>36.209249999999997</v>
      </c>
      <c r="D714" s="66">
        <v>0</v>
      </c>
      <c r="E714" s="65">
        <f t="shared" si="47"/>
        <v>10.058124999999999</v>
      </c>
      <c r="F714" s="65">
        <f t="shared" si="44"/>
        <v>0</v>
      </c>
      <c r="G714" s="67">
        <f t="shared" si="45"/>
        <v>6902.0865374999939</v>
      </c>
    </row>
    <row r="715" spans="1:7" x14ac:dyDescent="0.25">
      <c r="A715" s="55">
        <v>713</v>
      </c>
      <c r="B715" s="64">
        <v>22.1</v>
      </c>
      <c r="C715" s="65">
        <f t="shared" si="46"/>
        <v>35.565530000000003</v>
      </c>
      <c r="D715" s="66">
        <v>0</v>
      </c>
      <c r="E715" s="65">
        <f t="shared" si="47"/>
        <v>9.8793138888888894</v>
      </c>
      <c r="F715" s="65">
        <f t="shared" si="44"/>
        <v>-0.17881111111110926</v>
      </c>
      <c r="G715" s="67">
        <f t="shared" si="45"/>
        <v>6912.055256944438</v>
      </c>
    </row>
    <row r="716" spans="1:7" x14ac:dyDescent="0.25">
      <c r="A716" s="55">
        <v>714</v>
      </c>
      <c r="B716" s="64">
        <v>22.7</v>
      </c>
      <c r="C716" s="65">
        <f t="shared" si="46"/>
        <v>36.531109999999998</v>
      </c>
      <c r="D716" s="66">
        <v>0</v>
      </c>
      <c r="E716" s="65">
        <f t="shared" si="47"/>
        <v>10.147530555555555</v>
      </c>
      <c r="F716" s="65">
        <f t="shared" si="44"/>
        <v>0.26821666666666566</v>
      </c>
      <c r="G716" s="67">
        <f t="shared" si="45"/>
        <v>6922.0686791666603</v>
      </c>
    </row>
    <row r="717" spans="1:7" x14ac:dyDescent="0.25">
      <c r="A717" s="55">
        <v>715</v>
      </c>
      <c r="B717" s="64">
        <v>23.3</v>
      </c>
      <c r="C717" s="65">
        <f t="shared" si="46"/>
        <v>37.496690000000001</v>
      </c>
      <c r="D717" s="66">
        <v>0</v>
      </c>
      <c r="E717" s="65">
        <f t="shared" si="47"/>
        <v>10.415747222222222</v>
      </c>
      <c r="F717" s="65">
        <f t="shared" ref="F717:F780" si="48">E717-E716</f>
        <v>0.26821666666666744</v>
      </c>
      <c r="G717" s="67">
        <f t="shared" ref="G717:G780" si="49">E716+(F717/2)+G716</f>
        <v>6932.350318055549</v>
      </c>
    </row>
    <row r="718" spans="1:7" x14ac:dyDescent="0.25">
      <c r="A718" s="55">
        <v>716</v>
      </c>
      <c r="B718" s="64">
        <v>23.5</v>
      </c>
      <c r="C718" s="65">
        <f t="shared" si="46"/>
        <v>37.818550000000002</v>
      </c>
      <c r="D718" s="66">
        <v>0</v>
      </c>
      <c r="E718" s="65">
        <f t="shared" si="47"/>
        <v>10.505152777777779</v>
      </c>
      <c r="F718" s="65">
        <f t="shared" si="48"/>
        <v>8.9405555555556404E-2</v>
      </c>
      <c r="G718" s="67">
        <f t="shared" si="49"/>
        <v>6942.8107680555486</v>
      </c>
    </row>
    <row r="719" spans="1:7" x14ac:dyDescent="0.25">
      <c r="A719" s="55">
        <v>717</v>
      </c>
      <c r="B719" s="64">
        <v>22.5</v>
      </c>
      <c r="C719" s="65">
        <f t="shared" si="46"/>
        <v>36.209249999999997</v>
      </c>
      <c r="D719" s="66">
        <v>0</v>
      </c>
      <c r="E719" s="65">
        <f t="shared" si="47"/>
        <v>10.058124999999999</v>
      </c>
      <c r="F719" s="65">
        <f t="shared" si="48"/>
        <v>-0.44702777777778024</v>
      </c>
      <c r="G719" s="67">
        <f t="shared" si="49"/>
        <v>6953.0924069444372</v>
      </c>
    </row>
    <row r="720" spans="1:7" x14ac:dyDescent="0.25">
      <c r="A720" s="55">
        <v>718</v>
      </c>
      <c r="B720" s="64">
        <v>21.6</v>
      </c>
      <c r="C720" s="65">
        <f t="shared" si="46"/>
        <v>34.76088</v>
      </c>
      <c r="D720" s="66">
        <v>0</v>
      </c>
      <c r="E720" s="65">
        <f t="shared" si="47"/>
        <v>9.6557999999999993</v>
      </c>
      <c r="F720" s="65">
        <f t="shared" si="48"/>
        <v>-0.40232499999999938</v>
      </c>
      <c r="G720" s="67">
        <f t="shared" si="49"/>
        <v>6962.9493694444373</v>
      </c>
    </row>
    <row r="721" spans="1:7" x14ac:dyDescent="0.25">
      <c r="A721" s="55">
        <v>719</v>
      </c>
      <c r="B721" s="64">
        <v>20.5</v>
      </c>
      <c r="C721" s="65">
        <f t="shared" si="46"/>
        <v>32.990650000000002</v>
      </c>
      <c r="D721" s="66">
        <v>0</v>
      </c>
      <c r="E721" s="65">
        <f t="shared" si="47"/>
        <v>9.1640694444444453</v>
      </c>
      <c r="F721" s="65">
        <f t="shared" si="48"/>
        <v>-0.49173055555555401</v>
      </c>
      <c r="G721" s="67">
        <f t="shared" si="49"/>
        <v>6972.3593041666591</v>
      </c>
    </row>
    <row r="722" spans="1:7" x14ac:dyDescent="0.25">
      <c r="A722" s="55">
        <v>720</v>
      </c>
      <c r="B722" s="64">
        <v>18</v>
      </c>
      <c r="C722" s="65">
        <f t="shared" si="46"/>
        <v>28.967399999999998</v>
      </c>
      <c r="D722" s="66">
        <v>0</v>
      </c>
      <c r="E722" s="65">
        <f t="shared" si="47"/>
        <v>8.0465</v>
      </c>
      <c r="F722" s="65">
        <f t="shared" si="48"/>
        <v>-1.1175694444444453</v>
      </c>
      <c r="G722" s="67">
        <f t="shared" si="49"/>
        <v>6980.9645888888808</v>
      </c>
    </row>
    <row r="723" spans="1:7" x14ac:dyDescent="0.25">
      <c r="A723" s="55">
        <v>721</v>
      </c>
      <c r="B723" s="64">
        <v>15</v>
      </c>
      <c r="C723" s="65">
        <f t="shared" si="46"/>
        <v>24.139499999999998</v>
      </c>
      <c r="D723" s="66">
        <v>0</v>
      </c>
      <c r="E723" s="65">
        <f t="shared" si="47"/>
        <v>6.7054166666666664</v>
      </c>
      <c r="F723" s="65">
        <f t="shared" si="48"/>
        <v>-1.3410833333333336</v>
      </c>
      <c r="G723" s="67">
        <f t="shared" si="49"/>
        <v>6988.3405472222139</v>
      </c>
    </row>
    <row r="724" spans="1:7" x14ac:dyDescent="0.25">
      <c r="A724" s="55">
        <v>722</v>
      </c>
      <c r="B724" s="64">
        <v>12</v>
      </c>
      <c r="C724" s="65">
        <f t="shared" si="46"/>
        <v>19.311599999999999</v>
      </c>
      <c r="D724" s="66">
        <v>0</v>
      </c>
      <c r="E724" s="65">
        <f t="shared" si="47"/>
        <v>5.3643333333333327</v>
      </c>
      <c r="F724" s="65">
        <f t="shared" si="48"/>
        <v>-1.3410833333333336</v>
      </c>
      <c r="G724" s="67">
        <f t="shared" si="49"/>
        <v>6994.3754222222142</v>
      </c>
    </row>
    <row r="725" spans="1:7" x14ac:dyDescent="0.25">
      <c r="A725" s="55">
        <v>723</v>
      </c>
      <c r="B725" s="64">
        <v>9</v>
      </c>
      <c r="C725" s="65">
        <f t="shared" si="46"/>
        <v>14.483699999999999</v>
      </c>
      <c r="D725" s="66">
        <v>0</v>
      </c>
      <c r="E725" s="65">
        <f t="shared" si="47"/>
        <v>4.02325</v>
      </c>
      <c r="F725" s="65">
        <f t="shared" si="48"/>
        <v>-1.3410833333333327</v>
      </c>
      <c r="G725" s="67">
        <f t="shared" si="49"/>
        <v>6999.0692138888808</v>
      </c>
    </row>
    <row r="726" spans="1:7" x14ac:dyDescent="0.25">
      <c r="A726" s="55">
        <v>724</v>
      </c>
      <c r="B726" s="64">
        <v>6.2</v>
      </c>
      <c r="C726" s="65">
        <f t="shared" si="46"/>
        <v>9.9776600000000002</v>
      </c>
      <c r="D726" s="66">
        <v>0</v>
      </c>
      <c r="E726" s="65">
        <f t="shared" si="47"/>
        <v>2.7715722222222223</v>
      </c>
      <c r="F726" s="65">
        <f t="shared" si="48"/>
        <v>-1.2516777777777777</v>
      </c>
      <c r="G726" s="67">
        <f t="shared" si="49"/>
        <v>7002.4666249999918</v>
      </c>
    </row>
    <row r="727" spans="1:7" x14ac:dyDescent="0.25">
      <c r="A727" s="55">
        <v>725</v>
      </c>
      <c r="B727" s="64">
        <v>4.5</v>
      </c>
      <c r="C727" s="65">
        <f t="shared" si="46"/>
        <v>7.2418499999999995</v>
      </c>
      <c r="D727" s="66">
        <v>0</v>
      </c>
      <c r="E727" s="65">
        <f t="shared" si="47"/>
        <v>2.011625</v>
      </c>
      <c r="F727" s="65">
        <f t="shared" si="48"/>
        <v>-0.75994722222222233</v>
      </c>
      <c r="G727" s="67">
        <f t="shared" si="49"/>
        <v>7004.8582236111033</v>
      </c>
    </row>
    <row r="728" spans="1:7" x14ac:dyDescent="0.25">
      <c r="A728" s="55">
        <v>726</v>
      </c>
      <c r="B728" s="64">
        <v>3</v>
      </c>
      <c r="C728" s="65">
        <f t="shared" si="46"/>
        <v>4.8278999999999996</v>
      </c>
      <c r="D728" s="66">
        <v>0</v>
      </c>
      <c r="E728" s="65">
        <f t="shared" si="47"/>
        <v>1.3410833333333332</v>
      </c>
      <c r="F728" s="65">
        <f t="shared" si="48"/>
        <v>-0.67054166666666681</v>
      </c>
      <c r="G728" s="67">
        <f t="shared" si="49"/>
        <v>7006.5345777777702</v>
      </c>
    </row>
    <row r="729" spans="1:7" x14ac:dyDescent="0.25">
      <c r="A729" s="55">
        <v>727</v>
      </c>
      <c r="B729" s="64">
        <v>2.1</v>
      </c>
      <c r="C729" s="65">
        <f t="shared" si="46"/>
        <v>3.3795299999999999</v>
      </c>
      <c r="D729" s="66">
        <v>0</v>
      </c>
      <c r="E729" s="65">
        <f t="shared" si="47"/>
        <v>0.93875833333333325</v>
      </c>
      <c r="F729" s="65">
        <f t="shared" si="48"/>
        <v>-0.40232499999999993</v>
      </c>
      <c r="G729" s="67">
        <f t="shared" si="49"/>
        <v>7007.6744986111034</v>
      </c>
    </row>
    <row r="730" spans="1:7" x14ac:dyDescent="0.25">
      <c r="A730" s="55">
        <v>728</v>
      </c>
      <c r="B730" s="64">
        <v>0.5</v>
      </c>
      <c r="C730" s="65">
        <f t="shared" si="46"/>
        <v>0.80464999999999998</v>
      </c>
      <c r="D730" s="66">
        <v>0</v>
      </c>
      <c r="E730" s="65">
        <f t="shared" si="47"/>
        <v>0.22351388888888887</v>
      </c>
      <c r="F730" s="65">
        <f t="shared" si="48"/>
        <v>-0.71524444444444435</v>
      </c>
      <c r="G730" s="67">
        <f t="shared" si="49"/>
        <v>7008.2556347222144</v>
      </c>
    </row>
    <row r="731" spans="1:7" x14ac:dyDescent="0.25">
      <c r="A731" s="55">
        <v>729</v>
      </c>
      <c r="B731" s="64">
        <v>0.5</v>
      </c>
      <c r="C731" s="65">
        <f t="shared" si="46"/>
        <v>0.80464999999999998</v>
      </c>
      <c r="D731" s="66">
        <v>0</v>
      </c>
      <c r="E731" s="65">
        <f t="shared" si="47"/>
        <v>0.22351388888888887</v>
      </c>
      <c r="F731" s="65">
        <f t="shared" si="48"/>
        <v>0</v>
      </c>
      <c r="G731" s="67">
        <f t="shared" si="49"/>
        <v>7008.4791486111035</v>
      </c>
    </row>
    <row r="732" spans="1:7" x14ac:dyDescent="0.25">
      <c r="A732" s="55">
        <v>730</v>
      </c>
      <c r="B732" s="64">
        <v>3.2</v>
      </c>
      <c r="C732" s="65">
        <f t="shared" si="46"/>
        <v>5.1497600000000006</v>
      </c>
      <c r="D732" s="66">
        <v>0</v>
      </c>
      <c r="E732" s="65">
        <f t="shared" si="47"/>
        <v>1.4304888888888889</v>
      </c>
      <c r="F732" s="65">
        <f t="shared" si="48"/>
        <v>1.2069750000000001</v>
      </c>
      <c r="G732" s="67">
        <f t="shared" si="49"/>
        <v>7009.3061499999922</v>
      </c>
    </row>
    <row r="733" spans="1:7" x14ac:dyDescent="0.25">
      <c r="A733" s="55">
        <v>731</v>
      </c>
      <c r="B733" s="64">
        <v>6.5</v>
      </c>
      <c r="C733" s="65">
        <f t="shared" si="46"/>
        <v>10.46045</v>
      </c>
      <c r="D733" s="66">
        <v>0</v>
      </c>
      <c r="E733" s="65">
        <f t="shared" si="47"/>
        <v>2.9056805555555556</v>
      </c>
      <c r="F733" s="65">
        <f t="shared" si="48"/>
        <v>1.4751916666666667</v>
      </c>
      <c r="G733" s="67">
        <f t="shared" si="49"/>
        <v>7011.4742347222145</v>
      </c>
    </row>
    <row r="734" spans="1:7" x14ac:dyDescent="0.25">
      <c r="A734" s="55">
        <v>732</v>
      </c>
      <c r="B734" s="64">
        <v>9.6</v>
      </c>
      <c r="C734" s="65">
        <f t="shared" si="46"/>
        <v>15.449279999999998</v>
      </c>
      <c r="D734" s="66">
        <v>0</v>
      </c>
      <c r="E734" s="65">
        <f t="shared" si="47"/>
        <v>4.2914666666666657</v>
      </c>
      <c r="F734" s="65">
        <f t="shared" si="48"/>
        <v>1.3857861111111101</v>
      </c>
      <c r="G734" s="67">
        <f t="shared" si="49"/>
        <v>7015.0728083333261</v>
      </c>
    </row>
    <row r="735" spans="1:7" x14ac:dyDescent="0.25">
      <c r="A735" s="55">
        <v>733</v>
      </c>
      <c r="B735" s="64">
        <v>12.5</v>
      </c>
      <c r="C735" s="65">
        <f t="shared" si="46"/>
        <v>20.116250000000001</v>
      </c>
      <c r="D735" s="66">
        <v>0</v>
      </c>
      <c r="E735" s="65">
        <f t="shared" si="47"/>
        <v>5.587847222222222</v>
      </c>
      <c r="F735" s="65">
        <f t="shared" si="48"/>
        <v>1.2963805555555563</v>
      </c>
      <c r="G735" s="67">
        <f t="shared" si="49"/>
        <v>7020.0124652777704</v>
      </c>
    </row>
    <row r="736" spans="1:7" x14ac:dyDescent="0.25">
      <c r="A736" s="55">
        <v>734</v>
      </c>
      <c r="B736" s="64">
        <v>14</v>
      </c>
      <c r="C736" s="65">
        <f t="shared" si="46"/>
        <v>22.530200000000001</v>
      </c>
      <c r="D736" s="66">
        <v>0</v>
      </c>
      <c r="E736" s="65">
        <f t="shared" si="47"/>
        <v>6.2583888888888888</v>
      </c>
      <c r="F736" s="65">
        <f t="shared" si="48"/>
        <v>0.67054166666666681</v>
      </c>
      <c r="G736" s="67">
        <f t="shared" si="49"/>
        <v>7025.9355833333257</v>
      </c>
    </row>
    <row r="737" spans="1:7" x14ac:dyDescent="0.25">
      <c r="A737" s="55">
        <v>735</v>
      </c>
      <c r="B737" s="64">
        <v>16</v>
      </c>
      <c r="C737" s="65">
        <f t="shared" si="46"/>
        <v>25.748799999999999</v>
      </c>
      <c r="D737" s="66">
        <v>0</v>
      </c>
      <c r="E737" s="65">
        <f t="shared" si="47"/>
        <v>7.1524444444444439</v>
      </c>
      <c r="F737" s="65">
        <f t="shared" si="48"/>
        <v>0.89405555555555516</v>
      </c>
      <c r="G737" s="67">
        <f t="shared" si="49"/>
        <v>7032.6409999999923</v>
      </c>
    </row>
    <row r="738" spans="1:7" x14ac:dyDescent="0.25">
      <c r="A738" s="55">
        <v>736</v>
      </c>
      <c r="B738" s="64">
        <v>18</v>
      </c>
      <c r="C738" s="65">
        <f t="shared" si="46"/>
        <v>28.967399999999998</v>
      </c>
      <c r="D738" s="66">
        <v>0</v>
      </c>
      <c r="E738" s="65">
        <f t="shared" si="47"/>
        <v>8.0465</v>
      </c>
      <c r="F738" s="65">
        <f t="shared" si="48"/>
        <v>0.89405555555555605</v>
      </c>
      <c r="G738" s="67">
        <f t="shared" si="49"/>
        <v>7040.2404722222145</v>
      </c>
    </row>
    <row r="739" spans="1:7" x14ac:dyDescent="0.25">
      <c r="A739" s="55">
        <v>737</v>
      </c>
      <c r="B739" s="64">
        <v>19.600000000000001</v>
      </c>
      <c r="C739" s="65">
        <f t="shared" si="46"/>
        <v>31.542280000000002</v>
      </c>
      <c r="D739" s="66">
        <v>0</v>
      </c>
      <c r="E739" s="65">
        <f t="shared" si="47"/>
        <v>8.7617444444444441</v>
      </c>
      <c r="F739" s="65">
        <f t="shared" si="48"/>
        <v>0.71524444444444413</v>
      </c>
      <c r="G739" s="67">
        <f t="shared" si="49"/>
        <v>7048.6445944444367</v>
      </c>
    </row>
    <row r="740" spans="1:7" x14ac:dyDescent="0.25">
      <c r="A740" s="55">
        <v>738</v>
      </c>
      <c r="B740" s="64">
        <v>21.5</v>
      </c>
      <c r="C740" s="65">
        <f t="shared" si="46"/>
        <v>34.59995</v>
      </c>
      <c r="D740" s="66">
        <v>0</v>
      </c>
      <c r="E740" s="65">
        <f t="shared" si="47"/>
        <v>9.611097222222222</v>
      </c>
      <c r="F740" s="65">
        <f t="shared" si="48"/>
        <v>0.84935277777777785</v>
      </c>
      <c r="G740" s="67">
        <f t="shared" si="49"/>
        <v>7057.8310152777703</v>
      </c>
    </row>
    <row r="741" spans="1:7" x14ac:dyDescent="0.25">
      <c r="A741" s="55">
        <v>739</v>
      </c>
      <c r="B741" s="64">
        <v>23.1</v>
      </c>
      <c r="C741" s="65">
        <f t="shared" si="46"/>
        <v>37.17483</v>
      </c>
      <c r="D741" s="66">
        <v>0</v>
      </c>
      <c r="E741" s="65">
        <f t="shared" si="47"/>
        <v>10.326341666666666</v>
      </c>
      <c r="F741" s="65">
        <f t="shared" si="48"/>
        <v>0.71524444444444413</v>
      </c>
      <c r="G741" s="67">
        <f t="shared" si="49"/>
        <v>7067.7997347222145</v>
      </c>
    </row>
    <row r="742" spans="1:7" x14ac:dyDescent="0.25">
      <c r="A742" s="55">
        <v>740</v>
      </c>
      <c r="B742" s="64">
        <v>24.5</v>
      </c>
      <c r="C742" s="65">
        <f t="shared" si="46"/>
        <v>39.427849999999999</v>
      </c>
      <c r="D742" s="66">
        <v>0</v>
      </c>
      <c r="E742" s="65">
        <f t="shared" si="47"/>
        <v>10.952180555555556</v>
      </c>
      <c r="F742" s="65">
        <f t="shared" si="48"/>
        <v>0.6258388888888895</v>
      </c>
      <c r="G742" s="67">
        <f t="shared" si="49"/>
        <v>7078.4389958333259</v>
      </c>
    </row>
    <row r="743" spans="1:7" x14ac:dyDescent="0.25">
      <c r="A743" s="55">
        <v>741</v>
      </c>
      <c r="B743" s="64">
        <v>25.5</v>
      </c>
      <c r="C743" s="65">
        <f t="shared" si="46"/>
        <v>41.037149999999997</v>
      </c>
      <c r="D743" s="66">
        <v>0</v>
      </c>
      <c r="E743" s="65">
        <f t="shared" si="47"/>
        <v>11.399208333333332</v>
      </c>
      <c r="F743" s="65">
        <f t="shared" si="48"/>
        <v>0.44702777777777669</v>
      </c>
      <c r="G743" s="67">
        <f t="shared" si="49"/>
        <v>7089.61469027777</v>
      </c>
    </row>
    <row r="744" spans="1:7" x14ac:dyDescent="0.25">
      <c r="A744" s="55">
        <v>742</v>
      </c>
      <c r="B744" s="64">
        <v>26.5</v>
      </c>
      <c r="C744" s="65">
        <f t="shared" si="46"/>
        <v>42.646450000000002</v>
      </c>
      <c r="D744" s="66">
        <v>0</v>
      </c>
      <c r="E744" s="65">
        <f t="shared" si="47"/>
        <v>11.846236111111111</v>
      </c>
      <c r="F744" s="65">
        <f t="shared" si="48"/>
        <v>0.44702777777777847</v>
      </c>
      <c r="G744" s="67">
        <f t="shared" si="49"/>
        <v>7101.2374124999924</v>
      </c>
    </row>
    <row r="745" spans="1:7" x14ac:dyDescent="0.25">
      <c r="A745" s="55">
        <v>743</v>
      </c>
      <c r="B745" s="64">
        <v>27.1</v>
      </c>
      <c r="C745" s="65">
        <f t="shared" si="46"/>
        <v>43.612030000000004</v>
      </c>
      <c r="D745" s="66">
        <v>0</v>
      </c>
      <c r="E745" s="65">
        <f t="shared" si="47"/>
        <v>12.114452777777778</v>
      </c>
      <c r="F745" s="65">
        <f t="shared" si="48"/>
        <v>0.26821666666666744</v>
      </c>
      <c r="G745" s="67">
        <f t="shared" si="49"/>
        <v>7113.2177569444366</v>
      </c>
    </row>
    <row r="746" spans="1:7" x14ac:dyDescent="0.25">
      <c r="A746" s="55">
        <v>744</v>
      </c>
      <c r="B746" s="64">
        <v>27.6</v>
      </c>
      <c r="C746" s="65">
        <f t="shared" si="46"/>
        <v>44.416679999999999</v>
      </c>
      <c r="D746" s="66">
        <v>0</v>
      </c>
      <c r="E746" s="65">
        <f t="shared" si="47"/>
        <v>12.337966666666667</v>
      </c>
      <c r="F746" s="65">
        <f t="shared" si="48"/>
        <v>0.22351388888888835</v>
      </c>
      <c r="G746" s="67">
        <f t="shared" si="49"/>
        <v>7125.4439666666585</v>
      </c>
    </row>
    <row r="747" spans="1:7" x14ac:dyDescent="0.25">
      <c r="A747" s="55">
        <v>745</v>
      </c>
      <c r="B747" s="64">
        <v>27.9</v>
      </c>
      <c r="C747" s="65">
        <f t="shared" si="46"/>
        <v>44.899469999999994</v>
      </c>
      <c r="D747" s="66">
        <v>0</v>
      </c>
      <c r="E747" s="65">
        <f t="shared" si="47"/>
        <v>12.472074999999998</v>
      </c>
      <c r="F747" s="65">
        <f t="shared" si="48"/>
        <v>0.13410833333333194</v>
      </c>
      <c r="G747" s="67">
        <f t="shared" si="49"/>
        <v>7137.8489874999923</v>
      </c>
    </row>
    <row r="748" spans="1:7" x14ac:dyDescent="0.25">
      <c r="A748" s="55">
        <v>746</v>
      </c>
      <c r="B748" s="64">
        <v>28.3</v>
      </c>
      <c r="C748" s="65">
        <f t="shared" si="46"/>
        <v>45.543190000000003</v>
      </c>
      <c r="D748" s="66">
        <v>0</v>
      </c>
      <c r="E748" s="65">
        <f t="shared" si="47"/>
        <v>12.650886111111111</v>
      </c>
      <c r="F748" s="65">
        <f t="shared" si="48"/>
        <v>0.17881111111111281</v>
      </c>
      <c r="G748" s="67">
        <f t="shared" si="49"/>
        <v>7150.4104680555474</v>
      </c>
    </row>
    <row r="749" spans="1:7" x14ac:dyDescent="0.25">
      <c r="A749" s="55">
        <v>747</v>
      </c>
      <c r="B749" s="64">
        <v>28.6</v>
      </c>
      <c r="C749" s="65">
        <f t="shared" si="46"/>
        <v>46.025980000000004</v>
      </c>
      <c r="D749" s="66">
        <v>0</v>
      </c>
      <c r="E749" s="65">
        <f t="shared" si="47"/>
        <v>12.784994444444445</v>
      </c>
      <c r="F749" s="65">
        <f t="shared" si="48"/>
        <v>0.13410833333333372</v>
      </c>
      <c r="G749" s="67">
        <f t="shared" si="49"/>
        <v>7163.1284083333248</v>
      </c>
    </row>
    <row r="750" spans="1:7" x14ac:dyDescent="0.25">
      <c r="A750" s="55">
        <v>748</v>
      </c>
      <c r="B750" s="64">
        <v>28.6</v>
      </c>
      <c r="C750" s="65">
        <f t="shared" si="46"/>
        <v>46.025980000000004</v>
      </c>
      <c r="D750" s="66">
        <v>0</v>
      </c>
      <c r="E750" s="65">
        <f t="shared" si="47"/>
        <v>12.784994444444445</v>
      </c>
      <c r="F750" s="65">
        <f t="shared" si="48"/>
        <v>0</v>
      </c>
      <c r="G750" s="67">
        <f t="shared" si="49"/>
        <v>7175.9134027777691</v>
      </c>
    </row>
    <row r="751" spans="1:7" x14ac:dyDescent="0.25">
      <c r="A751" s="55">
        <v>749</v>
      </c>
      <c r="B751" s="64">
        <v>28.3</v>
      </c>
      <c r="C751" s="65">
        <f t="shared" si="46"/>
        <v>45.543190000000003</v>
      </c>
      <c r="D751" s="66">
        <v>0</v>
      </c>
      <c r="E751" s="65">
        <f t="shared" si="47"/>
        <v>12.650886111111111</v>
      </c>
      <c r="F751" s="65">
        <f t="shared" si="48"/>
        <v>-0.13410833333333372</v>
      </c>
      <c r="G751" s="67">
        <f t="shared" si="49"/>
        <v>7188.6313430555465</v>
      </c>
    </row>
    <row r="752" spans="1:7" x14ac:dyDescent="0.25">
      <c r="A752" s="55">
        <v>750</v>
      </c>
      <c r="B752" s="64">
        <v>28.2</v>
      </c>
      <c r="C752" s="65">
        <f t="shared" si="46"/>
        <v>45.382259999999995</v>
      </c>
      <c r="D752" s="66">
        <v>0</v>
      </c>
      <c r="E752" s="65">
        <f t="shared" si="47"/>
        <v>12.606183333333332</v>
      </c>
      <c r="F752" s="65">
        <f t="shared" si="48"/>
        <v>-4.470277777777909E-2</v>
      </c>
      <c r="G752" s="67">
        <f t="shared" si="49"/>
        <v>7201.2598777777685</v>
      </c>
    </row>
    <row r="753" spans="1:7" x14ac:dyDescent="0.25">
      <c r="A753" s="55">
        <v>751</v>
      </c>
      <c r="B753" s="64">
        <v>28</v>
      </c>
      <c r="C753" s="65">
        <f t="shared" si="46"/>
        <v>45.060400000000001</v>
      </c>
      <c r="D753" s="66">
        <v>0</v>
      </c>
      <c r="E753" s="65">
        <f t="shared" si="47"/>
        <v>12.516777777777778</v>
      </c>
      <c r="F753" s="65">
        <f t="shared" si="48"/>
        <v>-8.9405555555554628E-2</v>
      </c>
      <c r="G753" s="67">
        <f t="shared" si="49"/>
        <v>7213.8213583333236</v>
      </c>
    </row>
    <row r="754" spans="1:7" x14ac:dyDescent="0.25">
      <c r="A754" s="55">
        <v>752</v>
      </c>
      <c r="B754" s="64">
        <v>27.5</v>
      </c>
      <c r="C754" s="65">
        <f t="shared" si="46"/>
        <v>44.255749999999999</v>
      </c>
      <c r="D754" s="66">
        <v>0</v>
      </c>
      <c r="E754" s="65">
        <f t="shared" si="47"/>
        <v>12.293263888888887</v>
      </c>
      <c r="F754" s="65">
        <f t="shared" si="48"/>
        <v>-0.22351388888889012</v>
      </c>
      <c r="G754" s="67">
        <f t="shared" si="49"/>
        <v>7226.2263791666574</v>
      </c>
    </row>
    <row r="755" spans="1:7" x14ac:dyDescent="0.25">
      <c r="A755" s="55">
        <v>753</v>
      </c>
      <c r="B755" s="64">
        <v>26.8</v>
      </c>
      <c r="C755" s="65">
        <f t="shared" si="46"/>
        <v>43.129240000000003</v>
      </c>
      <c r="D755" s="66">
        <v>0</v>
      </c>
      <c r="E755" s="65">
        <f t="shared" si="47"/>
        <v>11.980344444444444</v>
      </c>
      <c r="F755" s="65">
        <f t="shared" si="48"/>
        <v>-0.31291944444444297</v>
      </c>
      <c r="G755" s="67">
        <f t="shared" si="49"/>
        <v>7238.3631833333238</v>
      </c>
    </row>
    <row r="756" spans="1:7" x14ac:dyDescent="0.25">
      <c r="A756" s="55">
        <v>754</v>
      </c>
      <c r="B756" s="64">
        <v>25.5</v>
      </c>
      <c r="C756" s="65">
        <f t="shared" si="46"/>
        <v>41.037149999999997</v>
      </c>
      <c r="D756" s="66">
        <v>0</v>
      </c>
      <c r="E756" s="65">
        <f t="shared" si="47"/>
        <v>11.399208333333332</v>
      </c>
      <c r="F756" s="65">
        <f t="shared" si="48"/>
        <v>-0.58113611111111219</v>
      </c>
      <c r="G756" s="67">
        <f t="shared" si="49"/>
        <v>7250.052959722213</v>
      </c>
    </row>
    <row r="757" spans="1:7" x14ac:dyDescent="0.25">
      <c r="A757" s="55">
        <v>755</v>
      </c>
      <c r="B757" s="64">
        <v>23.5</v>
      </c>
      <c r="C757" s="65">
        <f t="shared" si="46"/>
        <v>37.818550000000002</v>
      </c>
      <c r="D757" s="66">
        <v>0</v>
      </c>
      <c r="E757" s="65">
        <f t="shared" si="47"/>
        <v>10.505152777777779</v>
      </c>
      <c r="F757" s="65">
        <f t="shared" si="48"/>
        <v>-0.89405555555555338</v>
      </c>
      <c r="G757" s="67">
        <f t="shared" si="49"/>
        <v>7261.005140277769</v>
      </c>
    </row>
    <row r="758" spans="1:7" x14ac:dyDescent="0.25">
      <c r="A758" s="55">
        <v>756</v>
      </c>
      <c r="B758" s="64">
        <v>21.5</v>
      </c>
      <c r="C758" s="65">
        <f t="shared" si="46"/>
        <v>34.59995</v>
      </c>
      <c r="D758" s="66">
        <v>0</v>
      </c>
      <c r="E758" s="65">
        <f t="shared" si="47"/>
        <v>9.611097222222222</v>
      </c>
      <c r="F758" s="65">
        <f t="shared" si="48"/>
        <v>-0.89405555555555694</v>
      </c>
      <c r="G758" s="67">
        <f t="shared" si="49"/>
        <v>7271.0632652777686</v>
      </c>
    </row>
    <row r="759" spans="1:7" x14ac:dyDescent="0.25">
      <c r="A759" s="55">
        <v>757</v>
      </c>
      <c r="B759" s="64">
        <v>19</v>
      </c>
      <c r="C759" s="65">
        <f t="shared" si="46"/>
        <v>30.576699999999999</v>
      </c>
      <c r="D759" s="66">
        <v>0</v>
      </c>
      <c r="E759" s="65">
        <f t="shared" si="47"/>
        <v>8.4935277777777767</v>
      </c>
      <c r="F759" s="65">
        <f t="shared" si="48"/>
        <v>-1.1175694444444453</v>
      </c>
      <c r="G759" s="67">
        <f t="shared" si="49"/>
        <v>7280.1155777777685</v>
      </c>
    </row>
    <row r="760" spans="1:7" x14ac:dyDescent="0.25">
      <c r="A760" s="55">
        <v>758</v>
      </c>
      <c r="B760" s="64">
        <v>16.5</v>
      </c>
      <c r="C760" s="65">
        <f t="shared" si="46"/>
        <v>26.553449999999998</v>
      </c>
      <c r="D760" s="66">
        <v>0</v>
      </c>
      <c r="E760" s="65">
        <f t="shared" si="47"/>
        <v>7.3759583333333323</v>
      </c>
      <c r="F760" s="65">
        <f t="shared" si="48"/>
        <v>-1.1175694444444444</v>
      </c>
      <c r="G760" s="67">
        <f t="shared" si="49"/>
        <v>7288.0503208333239</v>
      </c>
    </row>
    <row r="761" spans="1:7" x14ac:dyDescent="0.25">
      <c r="A761" s="55">
        <v>759</v>
      </c>
      <c r="B761" s="64">
        <v>14.9</v>
      </c>
      <c r="C761" s="65">
        <f t="shared" si="46"/>
        <v>23.978570000000001</v>
      </c>
      <c r="D761" s="66">
        <v>0</v>
      </c>
      <c r="E761" s="65">
        <f t="shared" si="47"/>
        <v>6.660713888888889</v>
      </c>
      <c r="F761" s="65">
        <f t="shared" si="48"/>
        <v>-0.71524444444444324</v>
      </c>
      <c r="G761" s="67">
        <f t="shared" si="49"/>
        <v>7295.0686569444351</v>
      </c>
    </row>
    <row r="762" spans="1:7" x14ac:dyDescent="0.25">
      <c r="A762" s="55">
        <v>760</v>
      </c>
      <c r="B762" s="64">
        <v>12.5</v>
      </c>
      <c r="C762" s="65">
        <f t="shared" si="46"/>
        <v>20.116250000000001</v>
      </c>
      <c r="D762" s="66">
        <v>0</v>
      </c>
      <c r="E762" s="65">
        <f t="shared" si="47"/>
        <v>5.587847222222222</v>
      </c>
      <c r="F762" s="65">
        <f t="shared" si="48"/>
        <v>-1.0728666666666671</v>
      </c>
      <c r="G762" s="67">
        <f t="shared" si="49"/>
        <v>7301.1929374999909</v>
      </c>
    </row>
    <row r="763" spans="1:7" x14ac:dyDescent="0.25">
      <c r="A763" s="55">
        <v>761</v>
      </c>
      <c r="B763" s="64">
        <v>9.4</v>
      </c>
      <c r="C763" s="65">
        <f t="shared" si="46"/>
        <v>15.127420000000001</v>
      </c>
      <c r="D763" s="66">
        <v>0</v>
      </c>
      <c r="E763" s="65">
        <f t="shared" si="47"/>
        <v>4.202061111111111</v>
      </c>
      <c r="F763" s="65">
        <f t="shared" si="48"/>
        <v>-1.3857861111111109</v>
      </c>
      <c r="G763" s="67">
        <f t="shared" si="49"/>
        <v>7306.0878916666579</v>
      </c>
    </row>
    <row r="764" spans="1:7" x14ac:dyDescent="0.25">
      <c r="A764" s="55">
        <v>762</v>
      </c>
      <c r="B764" s="64">
        <v>6.2</v>
      </c>
      <c r="C764" s="65">
        <f t="shared" si="46"/>
        <v>9.9776600000000002</v>
      </c>
      <c r="D764" s="66">
        <v>0</v>
      </c>
      <c r="E764" s="65">
        <f t="shared" si="47"/>
        <v>2.7715722222222223</v>
      </c>
      <c r="F764" s="65">
        <f t="shared" si="48"/>
        <v>-1.4304888888888887</v>
      </c>
      <c r="G764" s="67">
        <f t="shared" si="49"/>
        <v>7309.5747083333245</v>
      </c>
    </row>
    <row r="765" spans="1:7" x14ac:dyDescent="0.25">
      <c r="A765" s="55">
        <v>763</v>
      </c>
      <c r="B765" s="64">
        <v>3</v>
      </c>
      <c r="C765" s="65">
        <f t="shared" si="46"/>
        <v>4.8278999999999996</v>
      </c>
      <c r="D765" s="66">
        <v>0</v>
      </c>
      <c r="E765" s="65">
        <f t="shared" si="47"/>
        <v>1.3410833333333332</v>
      </c>
      <c r="F765" s="65">
        <f t="shared" si="48"/>
        <v>-1.4304888888888891</v>
      </c>
      <c r="G765" s="67">
        <f t="shared" si="49"/>
        <v>7311.6310361111018</v>
      </c>
    </row>
    <row r="766" spans="1:7" x14ac:dyDescent="0.25">
      <c r="A766" s="55">
        <v>764</v>
      </c>
      <c r="B766" s="64">
        <v>1.5</v>
      </c>
      <c r="C766" s="65">
        <f t="shared" si="46"/>
        <v>2.4139499999999998</v>
      </c>
      <c r="D766" s="66">
        <v>0</v>
      </c>
      <c r="E766" s="65">
        <f t="shared" si="47"/>
        <v>0.67054166666666659</v>
      </c>
      <c r="F766" s="65">
        <f t="shared" si="48"/>
        <v>-0.67054166666666659</v>
      </c>
      <c r="G766" s="67">
        <f t="shared" si="49"/>
        <v>7312.6368486111014</v>
      </c>
    </row>
    <row r="767" spans="1:7" x14ac:dyDescent="0.25">
      <c r="A767" s="55">
        <v>765</v>
      </c>
      <c r="B767" s="64">
        <v>1.5</v>
      </c>
      <c r="C767" s="65">
        <f t="shared" si="46"/>
        <v>2.4139499999999998</v>
      </c>
      <c r="D767" s="66">
        <v>0</v>
      </c>
      <c r="E767" s="65">
        <f t="shared" si="47"/>
        <v>0.67054166666666659</v>
      </c>
      <c r="F767" s="65">
        <f t="shared" si="48"/>
        <v>0</v>
      </c>
      <c r="G767" s="67">
        <f t="shared" si="49"/>
        <v>7313.3073902777678</v>
      </c>
    </row>
    <row r="768" spans="1:7" x14ac:dyDescent="0.25">
      <c r="A768" s="55">
        <v>766</v>
      </c>
      <c r="B768" s="64">
        <v>0.5</v>
      </c>
      <c r="C768" s="65">
        <f t="shared" si="46"/>
        <v>0.80464999999999998</v>
      </c>
      <c r="D768" s="66">
        <v>0</v>
      </c>
      <c r="E768" s="65">
        <f t="shared" si="47"/>
        <v>0.22351388888888887</v>
      </c>
      <c r="F768" s="65">
        <f t="shared" si="48"/>
        <v>-0.44702777777777769</v>
      </c>
      <c r="G768" s="67">
        <f t="shared" si="49"/>
        <v>7313.754418055546</v>
      </c>
    </row>
    <row r="769" spans="1:7" x14ac:dyDescent="0.25">
      <c r="A769" s="55">
        <v>767</v>
      </c>
      <c r="B769" s="64">
        <v>0</v>
      </c>
      <c r="C769" s="65">
        <f t="shared" si="46"/>
        <v>0</v>
      </c>
      <c r="D769" s="66">
        <v>0</v>
      </c>
      <c r="E769" s="65">
        <f t="shared" si="47"/>
        <v>0</v>
      </c>
      <c r="F769" s="65">
        <f t="shared" si="48"/>
        <v>-0.22351388888888887</v>
      </c>
      <c r="G769" s="67">
        <f t="shared" si="49"/>
        <v>7313.8661749999901</v>
      </c>
    </row>
    <row r="770" spans="1:7" x14ac:dyDescent="0.25">
      <c r="A770" s="55">
        <v>768</v>
      </c>
      <c r="B770" s="64">
        <v>3</v>
      </c>
      <c r="C770" s="65">
        <f t="shared" si="46"/>
        <v>4.8278999999999996</v>
      </c>
      <c r="D770" s="66">
        <v>0</v>
      </c>
      <c r="E770" s="65">
        <f t="shared" si="47"/>
        <v>1.3410833333333332</v>
      </c>
      <c r="F770" s="65">
        <f t="shared" si="48"/>
        <v>1.3410833333333332</v>
      </c>
      <c r="G770" s="67">
        <f t="shared" si="49"/>
        <v>7314.5367166666565</v>
      </c>
    </row>
    <row r="771" spans="1:7" x14ac:dyDescent="0.25">
      <c r="A771" s="55">
        <v>769</v>
      </c>
      <c r="B771" s="64">
        <v>6.3</v>
      </c>
      <c r="C771" s="65">
        <f t="shared" si="46"/>
        <v>10.138589999999999</v>
      </c>
      <c r="D771" s="66">
        <v>0</v>
      </c>
      <c r="E771" s="65">
        <f t="shared" si="47"/>
        <v>2.8162749999999996</v>
      </c>
      <c r="F771" s="65">
        <f t="shared" si="48"/>
        <v>1.4751916666666665</v>
      </c>
      <c r="G771" s="67">
        <f t="shared" si="49"/>
        <v>7316.6153958333234</v>
      </c>
    </row>
    <row r="772" spans="1:7" x14ac:dyDescent="0.25">
      <c r="A772" s="55">
        <v>770</v>
      </c>
      <c r="B772" s="64">
        <v>9.6</v>
      </c>
      <c r="C772" s="65">
        <f t="shared" ref="C772:C835" si="50">B772*1.6093</f>
        <v>15.449279999999998</v>
      </c>
      <c r="D772" s="66">
        <v>0</v>
      </c>
      <c r="E772" s="65">
        <f t="shared" ref="E772:E835" si="51">C772/3.6</f>
        <v>4.2914666666666657</v>
      </c>
      <c r="F772" s="65">
        <f t="shared" si="48"/>
        <v>1.475191666666666</v>
      </c>
      <c r="G772" s="67">
        <f t="shared" si="49"/>
        <v>7320.1692666666568</v>
      </c>
    </row>
    <row r="773" spans="1:7" x14ac:dyDescent="0.25">
      <c r="A773" s="55">
        <v>771</v>
      </c>
      <c r="B773" s="64">
        <v>12.9</v>
      </c>
      <c r="C773" s="65">
        <f t="shared" si="50"/>
        <v>20.759969999999999</v>
      </c>
      <c r="D773" s="66">
        <v>0</v>
      </c>
      <c r="E773" s="65">
        <f t="shared" si="51"/>
        <v>5.766658333333333</v>
      </c>
      <c r="F773" s="65">
        <f t="shared" si="48"/>
        <v>1.4751916666666673</v>
      </c>
      <c r="G773" s="67">
        <f t="shared" si="49"/>
        <v>7325.1983291666565</v>
      </c>
    </row>
    <row r="774" spans="1:7" x14ac:dyDescent="0.25">
      <c r="A774" s="55">
        <v>772</v>
      </c>
      <c r="B774" s="64">
        <v>15.8</v>
      </c>
      <c r="C774" s="65">
        <f t="shared" si="50"/>
        <v>25.426940000000002</v>
      </c>
      <c r="D774" s="66">
        <v>0</v>
      </c>
      <c r="E774" s="65">
        <f t="shared" si="51"/>
        <v>7.0630388888888893</v>
      </c>
      <c r="F774" s="65">
        <f t="shared" si="48"/>
        <v>1.2963805555555563</v>
      </c>
      <c r="G774" s="67">
        <f t="shared" si="49"/>
        <v>7331.6131777777673</v>
      </c>
    </row>
    <row r="775" spans="1:7" x14ac:dyDescent="0.25">
      <c r="A775" s="55">
        <v>773</v>
      </c>
      <c r="B775" s="64">
        <v>17.5</v>
      </c>
      <c r="C775" s="65">
        <f t="shared" si="50"/>
        <v>28.162749999999999</v>
      </c>
      <c r="D775" s="66">
        <v>0</v>
      </c>
      <c r="E775" s="65">
        <f t="shared" si="51"/>
        <v>7.8229861111111108</v>
      </c>
      <c r="F775" s="65">
        <f t="shared" si="48"/>
        <v>0.75994722222222144</v>
      </c>
      <c r="G775" s="67">
        <f t="shared" si="49"/>
        <v>7339.0561902777672</v>
      </c>
    </row>
    <row r="776" spans="1:7" x14ac:dyDescent="0.25">
      <c r="A776" s="55">
        <v>774</v>
      </c>
      <c r="B776" s="64">
        <v>18.399999999999999</v>
      </c>
      <c r="C776" s="65">
        <f t="shared" si="50"/>
        <v>29.611119999999996</v>
      </c>
      <c r="D776" s="66">
        <v>0</v>
      </c>
      <c r="E776" s="65">
        <f t="shared" si="51"/>
        <v>8.2253111111111092</v>
      </c>
      <c r="F776" s="65">
        <f t="shared" si="48"/>
        <v>0.40232499999999849</v>
      </c>
      <c r="G776" s="67">
        <f t="shared" si="49"/>
        <v>7347.080338888878</v>
      </c>
    </row>
    <row r="777" spans="1:7" x14ac:dyDescent="0.25">
      <c r="A777" s="55">
        <v>775</v>
      </c>
      <c r="B777" s="64">
        <v>19.5</v>
      </c>
      <c r="C777" s="65">
        <f t="shared" si="50"/>
        <v>31.381349999999998</v>
      </c>
      <c r="D777" s="66">
        <v>0</v>
      </c>
      <c r="E777" s="65">
        <f t="shared" si="51"/>
        <v>8.717041666666665</v>
      </c>
      <c r="F777" s="65">
        <f t="shared" si="48"/>
        <v>0.49173055555555578</v>
      </c>
      <c r="G777" s="67">
        <f t="shared" si="49"/>
        <v>7355.5515152777671</v>
      </c>
    </row>
    <row r="778" spans="1:7" x14ac:dyDescent="0.25">
      <c r="A778" s="55">
        <v>776</v>
      </c>
      <c r="B778" s="64">
        <v>20.7</v>
      </c>
      <c r="C778" s="65">
        <f t="shared" si="50"/>
        <v>33.312509999999996</v>
      </c>
      <c r="D778" s="66">
        <v>0</v>
      </c>
      <c r="E778" s="65">
        <f t="shared" si="51"/>
        <v>9.2534749999999981</v>
      </c>
      <c r="F778" s="65">
        <f t="shared" si="48"/>
        <v>0.5364333333333331</v>
      </c>
      <c r="G778" s="67">
        <f t="shared" si="49"/>
        <v>7364.5367736111002</v>
      </c>
    </row>
    <row r="779" spans="1:7" x14ac:dyDescent="0.25">
      <c r="A779" s="55">
        <v>777</v>
      </c>
      <c r="B779" s="64">
        <v>22</v>
      </c>
      <c r="C779" s="65">
        <f t="shared" si="50"/>
        <v>35.404600000000002</v>
      </c>
      <c r="D779" s="66">
        <v>0</v>
      </c>
      <c r="E779" s="65">
        <f t="shared" si="51"/>
        <v>9.8346111111111121</v>
      </c>
      <c r="F779" s="65">
        <f t="shared" si="48"/>
        <v>0.58113611111111396</v>
      </c>
      <c r="G779" s="67">
        <f t="shared" si="49"/>
        <v>7374.0808166666557</v>
      </c>
    </row>
    <row r="780" spans="1:7" x14ac:dyDescent="0.25">
      <c r="A780" s="55">
        <v>778</v>
      </c>
      <c r="B780" s="64">
        <v>23.2</v>
      </c>
      <c r="C780" s="65">
        <f t="shared" si="50"/>
        <v>37.335760000000001</v>
      </c>
      <c r="D780" s="66">
        <v>0</v>
      </c>
      <c r="E780" s="65">
        <f t="shared" si="51"/>
        <v>10.371044444444445</v>
      </c>
      <c r="F780" s="65">
        <f t="shared" si="48"/>
        <v>0.5364333333333331</v>
      </c>
      <c r="G780" s="67">
        <f t="shared" si="49"/>
        <v>7384.1836444444334</v>
      </c>
    </row>
    <row r="781" spans="1:7" x14ac:dyDescent="0.25">
      <c r="A781" s="55">
        <v>779</v>
      </c>
      <c r="B781" s="64">
        <v>25</v>
      </c>
      <c r="C781" s="65">
        <f t="shared" si="50"/>
        <v>40.232500000000002</v>
      </c>
      <c r="D781" s="66">
        <v>0</v>
      </c>
      <c r="E781" s="65">
        <f t="shared" si="51"/>
        <v>11.175694444444444</v>
      </c>
      <c r="F781" s="65">
        <f t="shared" ref="F781:F844" si="52">E781-E780</f>
        <v>0.80464999999999876</v>
      </c>
      <c r="G781" s="67">
        <f t="shared" ref="G781:G844" si="53">E780+(F781/2)+G780</f>
        <v>7394.9570138888776</v>
      </c>
    </row>
    <row r="782" spans="1:7" x14ac:dyDescent="0.25">
      <c r="A782" s="55">
        <v>780</v>
      </c>
      <c r="B782" s="64">
        <v>26.5</v>
      </c>
      <c r="C782" s="65">
        <f t="shared" si="50"/>
        <v>42.646450000000002</v>
      </c>
      <c r="D782" s="66">
        <v>0</v>
      </c>
      <c r="E782" s="65">
        <f t="shared" si="51"/>
        <v>11.846236111111111</v>
      </c>
      <c r="F782" s="65">
        <f t="shared" si="52"/>
        <v>0.67054166666666681</v>
      </c>
      <c r="G782" s="67">
        <f t="shared" si="53"/>
        <v>7406.4679791666549</v>
      </c>
    </row>
    <row r="783" spans="1:7" x14ac:dyDescent="0.25">
      <c r="A783" s="55">
        <v>781</v>
      </c>
      <c r="B783" s="64">
        <v>27.5</v>
      </c>
      <c r="C783" s="65">
        <f t="shared" si="50"/>
        <v>44.255749999999999</v>
      </c>
      <c r="D783" s="66">
        <v>0</v>
      </c>
      <c r="E783" s="65">
        <f t="shared" si="51"/>
        <v>12.293263888888887</v>
      </c>
      <c r="F783" s="65">
        <f t="shared" si="52"/>
        <v>0.44702777777777669</v>
      </c>
      <c r="G783" s="67">
        <f t="shared" si="53"/>
        <v>7418.5377291666546</v>
      </c>
    </row>
    <row r="784" spans="1:7" x14ac:dyDescent="0.25">
      <c r="A784" s="55">
        <v>782</v>
      </c>
      <c r="B784" s="64">
        <v>28</v>
      </c>
      <c r="C784" s="65">
        <f t="shared" si="50"/>
        <v>45.060400000000001</v>
      </c>
      <c r="D784" s="66">
        <v>0</v>
      </c>
      <c r="E784" s="65">
        <f t="shared" si="51"/>
        <v>12.516777777777778</v>
      </c>
      <c r="F784" s="65">
        <f t="shared" si="52"/>
        <v>0.22351388888889012</v>
      </c>
      <c r="G784" s="67">
        <f t="shared" si="53"/>
        <v>7430.9427499999883</v>
      </c>
    </row>
    <row r="785" spans="1:7" x14ac:dyDescent="0.25">
      <c r="A785" s="55">
        <v>783</v>
      </c>
      <c r="B785" s="64">
        <v>28.3</v>
      </c>
      <c r="C785" s="65">
        <f t="shared" si="50"/>
        <v>45.543190000000003</v>
      </c>
      <c r="D785" s="66">
        <v>0</v>
      </c>
      <c r="E785" s="65">
        <f t="shared" si="51"/>
        <v>12.650886111111111</v>
      </c>
      <c r="F785" s="65">
        <f t="shared" si="52"/>
        <v>0.13410833333333372</v>
      </c>
      <c r="G785" s="67">
        <f t="shared" si="53"/>
        <v>7443.526581944433</v>
      </c>
    </row>
    <row r="786" spans="1:7" x14ac:dyDescent="0.25">
      <c r="A786" s="55">
        <v>784</v>
      </c>
      <c r="B786" s="64">
        <v>28.9</v>
      </c>
      <c r="C786" s="65">
        <f t="shared" si="50"/>
        <v>46.508769999999998</v>
      </c>
      <c r="D786" s="66">
        <v>0</v>
      </c>
      <c r="E786" s="65">
        <f t="shared" si="51"/>
        <v>12.919102777777777</v>
      </c>
      <c r="F786" s="65">
        <f t="shared" si="52"/>
        <v>0.26821666666666566</v>
      </c>
      <c r="G786" s="67">
        <f t="shared" si="53"/>
        <v>7456.3115763888773</v>
      </c>
    </row>
    <row r="787" spans="1:7" x14ac:dyDescent="0.25">
      <c r="A787" s="55">
        <v>785</v>
      </c>
      <c r="B787" s="64">
        <v>28.9</v>
      </c>
      <c r="C787" s="65">
        <f t="shared" si="50"/>
        <v>46.508769999999998</v>
      </c>
      <c r="D787" s="66">
        <v>0</v>
      </c>
      <c r="E787" s="65">
        <f t="shared" si="51"/>
        <v>12.919102777777777</v>
      </c>
      <c r="F787" s="65">
        <f t="shared" si="52"/>
        <v>0</v>
      </c>
      <c r="G787" s="67">
        <f t="shared" si="53"/>
        <v>7469.2306791666551</v>
      </c>
    </row>
    <row r="788" spans="1:7" x14ac:dyDescent="0.25">
      <c r="A788" s="55">
        <v>786</v>
      </c>
      <c r="B788" s="64">
        <v>28.9</v>
      </c>
      <c r="C788" s="65">
        <f t="shared" si="50"/>
        <v>46.508769999999998</v>
      </c>
      <c r="D788" s="66">
        <v>0</v>
      </c>
      <c r="E788" s="65">
        <f t="shared" si="51"/>
        <v>12.919102777777777</v>
      </c>
      <c r="F788" s="65">
        <f t="shared" si="52"/>
        <v>0</v>
      </c>
      <c r="G788" s="67">
        <f t="shared" si="53"/>
        <v>7482.149781944433</v>
      </c>
    </row>
    <row r="789" spans="1:7" x14ac:dyDescent="0.25">
      <c r="A789" s="55">
        <v>787</v>
      </c>
      <c r="B789" s="64">
        <v>28.8</v>
      </c>
      <c r="C789" s="65">
        <f t="shared" si="50"/>
        <v>46.347839999999998</v>
      </c>
      <c r="D789" s="66">
        <v>0</v>
      </c>
      <c r="E789" s="65">
        <f t="shared" si="51"/>
        <v>12.8744</v>
      </c>
      <c r="F789" s="65">
        <f t="shared" si="52"/>
        <v>-4.4702777777777314E-2</v>
      </c>
      <c r="G789" s="67">
        <f t="shared" si="53"/>
        <v>7495.0465333333223</v>
      </c>
    </row>
    <row r="790" spans="1:7" x14ac:dyDescent="0.25">
      <c r="A790" s="55">
        <v>788</v>
      </c>
      <c r="B790" s="64">
        <v>28.5</v>
      </c>
      <c r="C790" s="65">
        <f t="shared" si="50"/>
        <v>45.865049999999997</v>
      </c>
      <c r="D790" s="66">
        <v>0</v>
      </c>
      <c r="E790" s="65">
        <f t="shared" si="51"/>
        <v>12.740291666666666</v>
      </c>
      <c r="F790" s="65">
        <f t="shared" si="52"/>
        <v>-0.13410833333333372</v>
      </c>
      <c r="G790" s="67">
        <f t="shared" si="53"/>
        <v>7507.853879166656</v>
      </c>
    </row>
    <row r="791" spans="1:7" x14ac:dyDescent="0.25">
      <c r="A791" s="55">
        <v>789</v>
      </c>
      <c r="B791" s="64">
        <v>28.3</v>
      </c>
      <c r="C791" s="65">
        <f t="shared" si="50"/>
        <v>45.543190000000003</v>
      </c>
      <c r="D791" s="66">
        <v>0</v>
      </c>
      <c r="E791" s="65">
        <f t="shared" si="51"/>
        <v>12.650886111111111</v>
      </c>
      <c r="F791" s="65">
        <f t="shared" si="52"/>
        <v>-8.9405555555554628E-2</v>
      </c>
      <c r="G791" s="67">
        <f t="shared" si="53"/>
        <v>7520.5494680555448</v>
      </c>
    </row>
    <row r="792" spans="1:7" x14ac:dyDescent="0.25">
      <c r="A792" s="55">
        <v>790</v>
      </c>
      <c r="B792" s="64">
        <v>28.3</v>
      </c>
      <c r="C792" s="65">
        <f t="shared" si="50"/>
        <v>45.543190000000003</v>
      </c>
      <c r="D792" s="66">
        <v>0</v>
      </c>
      <c r="E792" s="65">
        <f t="shared" si="51"/>
        <v>12.650886111111111</v>
      </c>
      <c r="F792" s="65">
        <f t="shared" si="52"/>
        <v>0</v>
      </c>
      <c r="G792" s="67">
        <f t="shared" si="53"/>
        <v>7533.2003541666563</v>
      </c>
    </row>
    <row r="793" spans="1:7" x14ac:dyDescent="0.25">
      <c r="A793" s="55">
        <v>791</v>
      </c>
      <c r="B793" s="64">
        <v>28.3</v>
      </c>
      <c r="C793" s="65">
        <f t="shared" si="50"/>
        <v>45.543190000000003</v>
      </c>
      <c r="D793" s="66">
        <v>0</v>
      </c>
      <c r="E793" s="65">
        <f t="shared" si="51"/>
        <v>12.650886111111111</v>
      </c>
      <c r="F793" s="65">
        <f t="shared" si="52"/>
        <v>0</v>
      </c>
      <c r="G793" s="67">
        <f t="shared" si="53"/>
        <v>7545.8512402777678</v>
      </c>
    </row>
    <row r="794" spans="1:7" x14ac:dyDescent="0.25">
      <c r="A794" s="55">
        <v>792</v>
      </c>
      <c r="B794" s="64">
        <v>28.2</v>
      </c>
      <c r="C794" s="65">
        <f t="shared" si="50"/>
        <v>45.382259999999995</v>
      </c>
      <c r="D794" s="66">
        <v>0</v>
      </c>
      <c r="E794" s="65">
        <f t="shared" si="51"/>
        <v>12.606183333333332</v>
      </c>
      <c r="F794" s="65">
        <f t="shared" si="52"/>
        <v>-4.470277777777909E-2</v>
      </c>
      <c r="G794" s="67">
        <f t="shared" si="53"/>
        <v>7558.4797749999898</v>
      </c>
    </row>
    <row r="795" spans="1:7" x14ac:dyDescent="0.25">
      <c r="A795" s="55">
        <v>793</v>
      </c>
      <c r="B795" s="64">
        <v>27.6</v>
      </c>
      <c r="C795" s="65">
        <f t="shared" si="50"/>
        <v>44.416679999999999</v>
      </c>
      <c r="D795" s="66">
        <v>0</v>
      </c>
      <c r="E795" s="65">
        <f t="shared" si="51"/>
        <v>12.337966666666667</v>
      </c>
      <c r="F795" s="65">
        <f t="shared" si="52"/>
        <v>-0.26821666666666566</v>
      </c>
      <c r="G795" s="67">
        <f t="shared" si="53"/>
        <v>7570.9518499999895</v>
      </c>
    </row>
    <row r="796" spans="1:7" x14ac:dyDescent="0.25">
      <c r="A796" s="55">
        <v>794</v>
      </c>
      <c r="B796" s="64">
        <v>27.5</v>
      </c>
      <c r="C796" s="65">
        <f t="shared" si="50"/>
        <v>44.255749999999999</v>
      </c>
      <c r="D796" s="66">
        <v>0</v>
      </c>
      <c r="E796" s="65">
        <f t="shared" si="51"/>
        <v>12.293263888888887</v>
      </c>
      <c r="F796" s="65">
        <f t="shared" si="52"/>
        <v>-4.470277777777909E-2</v>
      </c>
      <c r="G796" s="67">
        <f t="shared" si="53"/>
        <v>7583.2674652777669</v>
      </c>
    </row>
    <row r="797" spans="1:7" x14ac:dyDescent="0.25">
      <c r="A797" s="55">
        <v>795</v>
      </c>
      <c r="B797" s="64">
        <v>27.5</v>
      </c>
      <c r="C797" s="65">
        <f t="shared" si="50"/>
        <v>44.255749999999999</v>
      </c>
      <c r="D797" s="66">
        <v>0</v>
      </c>
      <c r="E797" s="65">
        <f t="shared" si="51"/>
        <v>12.293263888888887</v>
      </c>
      <c r="F797" s="65">
        <f t="shared" si="52"/>
        <v>0</v>
      </c>
      <c r="G797" s="67">
        <f t="shared" si="53"/>
        <v>7595.5607291666556</v>
      </c>
    </row>
    <row r="798" spans="1:7" x14ac:dyDescent="0.25">
      <c r="A798" s="55">
        <v>796</v>
      </c>
      <c r="B798" s="64">
        <v>27.5</v>
      </c>
      <c r="C798" s="65">
        <f t="shared" si="50"/>
        <v>44.255749999999999</v>
      </c>
      <c r="D798" s="66">
        <v>0</v>
      </c>
      <c r="E798" s="65">
        <f t="shared" si="51"/>
        <v>12.293263888888887</v>
      </c>
      <c r="F798" s="65">
        <f t="shared" si="52"/>
        <v>0</v>
      </c>
      <c r="G798" s="67">
        <f t="shared" si="53"/>
        <v>7607.8539930555444</v>
      </c>
    </row>
    <row r="799" spans="1:7" x14ac:dyDescent="0.25">
      <c r="A799" s="55">
        <v>797</v>
      </c>
      <c r="B799" s="64">
        <v>27.5</v>
      </c>
      <c r="C799" s="65">
        <f t="shared" si="50"/>
        <v>44.255749999999999</v>
      </c>
      <c r="D799" s="66">
        <v>0</v>
      </c>
      <c r="E799" s="65">
        <f t="shared" si="51"/>
        <v>12.293263888888887</v>
      </c>
      <c r="F799" s="65">
        <f t="shared" si="52"/>
        <v>0</v>
      </c>
      <c r="G799" s="67">
        <f t="shared" si="53"/>
        <v>7620.1472569444331</v>
      </c>
    </row>
    <row r="800" spans="1:7" x14ac:dyDescent="0.25">
      <c r="A800" s="55">
        <v>798</v>
      </c>
      <c r="B800" s="64">
        <v>27.5</v>
      </c>
      <c r="C800" s="65">
        <f t="shared" si="50"/>
        <v>44.255749999999999</v>
      </c>
      <c r="D800" s="66">
        <v>0</v>
      </c>
      <c r="E800" s="65">
        <f t="shared" si="51"/>
        <v>12.293263888888887</v>
      </c>
      <c r="F800" s="65">
        <f t="shared" si="52"/>
        <v>0</v>
      </c>
      <c r="G800" s="67">
        <f t="shared" si="53"/>
        <v>7632.4405208333219</v>
      </c>
    </row>
    <row r="801" spans="1:7" x14ac:dyDescent="0.25">
      <c r="A801" s="55">
        <v>799</v>
      </c>
      <c r="B801" s="64">
        <v>27.5</v>
      </c>
      <c r="C801" s="65">
        <f t="shared" si="50"/>
        <v>44.255749999999999</v>
      </c>
      <c r="D801" s="66">
        <v>0</v>
      </c>
      <c r="E801" s="65">
        <f t="shared" si="51"/>
        <v>12.293263888888887</v>
      </c>
      <c r="F801" s="65">
        <f t="shared" si="52"/>
        <v>0</v>
      </c>
      <c r="G801" s="67">
        <f t="shared" si="53"/>
        <v>7644.7337847222107</v>
      </c>
    </row>
    <row r="802" spans="1:7" x14ac:dyDescent="0.25">
      <c r="A802" s="55">
        <v>800</v>
      </c>
      <c r="B802" s="64">
        <v>27.6</v>
      </c>
      <c r="C802" s="65">
        <f t="shared" si="50"/>
        <v>44.416679999999999</v>
      </c>
      <c r="D802" s="66">
        <v>0</v>
      </c>
      <c r="E802" s="65">
        <f t="shared" si="51"/>
        <v>12.337966666666667</v>
      </c>
      <c r="F802" s="65">
        <f t="shared" si="52"/>
        <v>4.470277777777909E-2</v>
      </c>
      <c r="G802" s="67">
        <f t="shared" si="53"/>
        <v>7657.0493999999881</v>
      </c>
    </row>
    <row r="803" spans="1:7" x14ac:dyDescent="0.25">
      <c r="A803" s="55">
        <v>801</v>
      </c>
      <c r="B803" s="64">
        <v>28</v>
      </c>
      <c r="C803" s="65">
        <f t="shared" si="50"/>
        <v>45.060400000000001</v>
      </c>
      <c r="D803" s="66">
        <v>0</v>
      </c>
      <c r="E803" s="65">
        <f t="shared" si="51"/>
        <v>12.516777777777778</v>
      </c>
      <c r="F803" s="65">
        <f t="shared" si="52"/>
        <v>0.17881111111111103</v>
      </c>
      <c r="G803" s="67">
        <f t="shared" si="53"/>
        <v>7669.4767722222105</v>
      </c>
    </row>
    <row r="804" spans="1:7" x14ac:dyDescent="0.25">
      <c r="A804" s="55">
        <v>802</v>
      </c>
      <c r="B804" s="64">
        <v>28.5</v>
      </c>
      <c r="C804" s="65">
        <f t="shared" si="50"/>
        <v>45.865049999999997</v>
      </c>
      <c r="D804" s="66">
        <v>0</v>
      </c>
      <c r="E804" s="65">
        <f t="shared" si="51"/>
        <v>12.740291666666666</v>
      </c>
      <c r="F804" s="65">
        <f t="shared" si="52"/>
        <v>0.22351388888888835</v>
      </c>
      <c r="G804" s="67">
        <f t="shared" si="53"/>
        <v>7682.1053069444324</v>
      </c>
    </row>
    <row r="805" spans="1:7" x14ac:dyDescent="0.25">
      <c r="A805" s="55">
        <v>803</v>
      </c>
      <c r="B805" s="64">
        <v>30</v>
      </c>
      <c r="C805" s="65">
        <f t="shared" si="50"/>
        <v>48.278999999999996</v>
      </c>
      <c r="D805" s="66">
        <v>0</v>
      </c>
      <c r="E805" s="65">
        <f t="shared" si="51"/>
        <v>13.410833333333333</v>
      </c>
      <c r="F805" s="65">
        <f t="shared" si="52"/>
        <v>0.67054166666666681</v>
      </c>
      <c r="G805" s="67">
        <f t="shared" si="53"/>
        <v>7695.1808694444326</v>
      </c>
    </row>
    <row r="806" spans="1:7" x14ac:dyDescent="0.25">
      <c r="A806" s="55">
        <v>804</v>
      </c>
      <c r="B806" s="64">
        <v>31</v>
      </c>
      <c r="C806" s="65">
        <f t="shared" si="50"/>
        <v>49.888300000000001</v>
      </c>
      <c r="D806" s="66">
        <v>0</v>
      </c>
      <c r="E806" s="65">
        <f t="shared" si="51"/>
        <v>13.857861111111111</v>
      </c>
      <c r="F806" s="65">
        <f t="shared" si="52"/>
        <v>0.44702777777777847</v>
      </c>
      <c r="G806" s="67">
        <f t="shared" si="53"/>
        <v>7708.815216666655</v>
      </c>
    </row>
    <row r="807" spans="1:7" x14ac:dyDescent="0.25">
      <c r="A807" s="55">
        <v>805</v>
      </c>
      <c r="B807" s="64">
        <v>32</v>
      </c>
      <c r="C807" s="65">
        <f t="shared" si="50"/>
        <v>51.497599999999998</v>
      </c>
      <c r="D807" s="66">
        <v>0</v>
      </c>
      <c r="E807" s="65">
        <f t="shared" si="51"/>
        <v>14.304888888888888</v>
      </c>
      <c r="F807" s="65">
        <f t="shared" si="52"/>
        <v>0.44702777777777669</v>
      </c>
      <c r="G807" s="67">
        <f t="shared" si="53"/>
        <v>7722.8965916666548</v>
      </c>
    </row>
    <row r="808" spans="1:7" x14ac:dyDescent="0.25">
      <c r="A808" s="55">
        <v>806</v>
      </c>
      <c r="B808" s="64">
        <v>33</v>
      </c>
      <c r="C808" s="65">
        <f t="shared" si="50"/>
        <v>53.106899999999996</v>
      </c>
      <c r="D808" s="66">
        <v>0</v>
      </c>
      <c r="E808" s="65">
        <f t="shared" si="51"/>
        <v>14.751916666666665</v>
      </c>
      <c r="F808" s="65">
        <f t="shared" si="52"/>
        <v>0.44702777777777669</v>
      </c>
      <c r="G808" s="67">
        <f t="shared" si="53"/>
        <v>7737.4249944444327</v>
      </c>
    </row>
    <row r="809" spans="1:7" x14ac:dyDescent="0.25">
      <c r="A809" s="55">
        <v>807</v>
      </c>
      <c r="B809" s="64">
        <v>33</v>
      </c>
      <c r="C809" s="65">
        <f t="shared" si="50"/>
        <v>53.106899999999996</v>
      </c>
      <c r="D809" s="66">
        <v>0</v>
      </c>
      <c r="E809" s="65">
        <f t="shared" si="51"/>
        <v>14.751916666666665</v>
      </c>
      <c r="F809" s="65">
        <f t="shared" si="52"/>
        <v>0</v>
      </c>
      <c r="G809" s="67">
        <f t="shared" si="53"/>
        <v>7752.1769111110998</v>
      </c>
    </row>
    <row r="810" spans="1:7" x14ac:dyDescent="0.25">
      <c r="A810" s="55">
        <v>808</v>
      </c>
      <c r="B810" s="64">
        <v>33.6</v>
      </c>
      <c r="C810" s="65">
        <f t="shared" si="50"/>
        <v>54.072479999999999</v>
      </c>
      <c r="D810" s="66">
        <v>0</v>
      </c>
      <c r="E810" s="65">
        <f t="shared" si="51"/>
        <v>15.020133333333332</v>
      </c>
      <c r="F810" s="65">
        <f t="shared" si="52"/>
        <v>0.26821666666666744</v>
      </c>
      <c r="G810" s="67">
        <f t="shared" si="53"/>
        <v>7767.0629361110996</v>
      </c>
    </row>
    <row r="811" spans="1:7" x14ac:dyDescent="0.25">
      <c r="A811" s="55">
        <v>809</v>
      </c>
      <c r="B811" s="64">
        <v>34</v>
      </c>
      <c r="C811" s="65">
        <f t="shared" si="50"/>
        <v>54.716200000000001</v>
      </c>
      <c r="D811" s="66">
        <v>0</v>
      </c>
      <c r="E811" s="65">
        <f t="shared" si="51"/>
        <v>15.198944444444445</v>
      </c>
      <c r="F811" s="65">
        <f t="shared" si="52"/>
        <v>0.17881111111111281</v>
      </c>
      <c r="G811" s="67">
        <f t="shared" si="53"/>
        <v>7782.1724749999885</v>
      </c>
    </row>
    <row r="812" spans="1:7" x14ac:dyDescent="0.25">
      <c r="A812" s="55">
        <v>810</v>
      </c>
      <c r="B812" s="64">
        <v>34.299999999999997</v>
      </c>
      <c r="C812" s="65">
        <f t="shared" si="50"/>
        <v>55.198989999999995</v>
      </c>
      <c r="D812" s="66">
        <v>0</v>
      </c>
      <c r="E812" s="65">
        <f t="shared" si="51"/>
        <v>15.333052777777777</v>
      </c>
      <c r="F812" s="65">
        <f t="shared" si="52"/>
        <v>0.13410833333333194</v>
      </c>
      <c r="G812" s="67">
        <f t="shared" si="53"/>
        <v>7797.4384736110997</v>
      </c>
    </row>
    <row r="813" spans="1:7" x14ac:dyDescent="0.25">
      <c r="A813" s="55">
        <v>811</v>
      </c>
      <c r="B813" s="64">
        <v>34.200000000000003</v>
      </c>
      <c r="C813" s="65">
        <f t="shared" si="50"/>
        <v>55.038060000000002</v>
      </c>
      <c r="D813" s="66">
        <v>0</v>
      </c>
      <c r="E813" s="65">
        <f t="shared" si="51"/>
        <v>15.288349999999999</v>
      </c>
      <c r="F813" s="65">
        <f t="shared" si="52"/>
        <v>-4.4702777777777314E-2</v>
      </c>
      <c r="G813" s="67">
        <f t="shared" si="53"/>
        <v>7812.7491749999881</v>
      </c>
    </row>
    <row r="814" spans="1:7" x14ac:dyDescent="0.25">
      <c r="A814" s="55">
        <v>812</v>
      </c>
      <c r="B814" s="64">
        <v>34</v>
      </c>
      <c r="C814" s="65">
        <f t="shared" si="50"/>
        <v>54.716200000000001</v>
      </c>
      <c r="D814" s="66">
        <v>0</v>
      </c>
      <c r="E814" s="65">
        <f t="shared" si="51"/>
        <v>15.198944444444445</v>
      </c>
      <c r="F814" s="65">
        <f t="shared" si="52"/>
        <v>-8.9405555555554628E-2</v>
      </c>
      <c r="G814" s="67">
        <f t="shared" si="53"/>
        <v>7827.9928222222106</v>
      </c>
    </row>
    <row r="815" spans="1:7" x14ac:dyDescent="0.25">
      <c r="A815" s="55">
        <v>813</v>
      </c>
      <c r="B815" s="64">
        <v>34</v>
      </c>
      <c r="C815" s="65">
        <f t="shared" si="50"/>
        <v>54.716200000000001</v>
      </c>
      <c r="D815" s="66">
        <v>0</v>
      </c>
      <c r="E815" s="65">
        <f t="shared" si="51"/>
        <v>15.198944444444445</v>
      </c>
      <c r="F815" s="65">
        <f t="shared" si="52"/>
        <v>0</v>
      </c>
      <c r="G815" s="67">
        <f t="shared" si="53"/>
        <v>7843.191766666655</v>
      </c>
    </row>
    <row r="816" spans="1:7" x14ac:dyDescent="0.25">
      <c r="A816" s="55">
        <v>814</v>
      </c>
      <c r="B816" s="64">
        <v>33.9</v>
      </c>
      <c r="C816" s="65">
        <f t="shared" si="50"/>
        <v>54.555269999999993</v>
      </c>
      <c r="D816" s="66">
        <v>0</v>
      </c>
      <c r="E816" s="65">
        <f t="shared" si="51"/>
        <v>15.154241666666664</v>
      </c>
      <c r="F816" s="65">
        <f t="shared" si="52"/>
        <v>-4.4702777777780867E-2</v>
      </c>
      <c r="G816" s="67">
        <f t="shared" si="53"/>
        <v>7858.3683597222107</v>
      </c>
    </row>
    <row r="817" spans="1:7" x14ac:dyDescent="0.25">
      <c r="A817" s="55">
        <v>815</v>
      </c>
      <c r="B817" s="64">
        <v>33.6</v>
      </c>
      <c r="C817" s="65">
        <f t="shared" si="50"/>
        <v>54.072479999999999</v>
      </c>
      <c r="D817" s="66">
        <v>0</v>
      </c>
      <c r="E817" s="65">
        <f t="shared" si="51"/>
        <v>15.020133333333332</v>
      </c>
      <c r="F817" s="65">
        <f t="shared" si="52"/>
        <v>-0.13410833333333194</v>
      </c>
      <c r="G817" s="67">
        <f t="shared" si="53"/>
        <v>7873.455547222211</v>
      </c>
    </row>
    <row r="818" spans="1:7" x14ac:dyDescent="0.25">
      <c r="A818" s="55">
        <v>816</v>
      </c>
      <c r="B818" s="64">
        <v>33.1</v>
      </c>
      <c r="C818" s="65">
        <f t="shared" si="50"/>
        <v>53.267830000000004</v>
      </c>
      <c r="D818" s="66">
        <v>0</v>
      </c>
      <c r="E818" s="65">
        <f t="shared" si="51"/>
        <v>14.796619444444445</v>
      </c>
      <c r="F818" s="65">
        <f t="shared" si="52"/>
        <v>-0.22351388888888657</v>
      </c>
      <c r="G818" s="67">
        <f t="shared" si="53"/>
        <v>7888.3639236111003</v>
      </c>
    </row>
    <row r="819" spans="1:7" x14ac:dyDescent="0.25">
      <c r="A819" s="55">
        <v>817</v>
      </c>
      <c r="B819" s="64">
        <v>33</v>
      </c>
      <c r="C819" s="65">
        <f t="shared" si="50"/>
        <v>53.106899999999996</v>
      </c>
      <c r="D819" s="66">
        <v>0</v>
      </c>
      <c r="E819" s="65">
        <f t="shared" si="51"/>
        <v>14.751916666666665</v>
      </c>
      <c r="F819" s="65">
        <f t="shared" si="52"/>
        <v>-4.4702777777780867E-2</v>
      </c>
      <c r="G819" s="67">
        <f t="shared" si="53"/>
        <v>7903.138191666656</v>
      </c>
    </row>
    <row r="820" spans="1:7" x14ac:dyDescent="0.25">
      <c r="A820" s="55">
        <v>818</v>
      </c>
      <c r="B820" s="64">
        <v>32.5</v>
      </c>
      <c r="C820" s="65">
        <f t="shared" si="50"/>
        <v>52.302250000000001</v>
      </c>
      <c r="D820" s="66">
        <v>0</v>
      </c>
      <c r="E820" s="65">
        <f t="shared" si="51"/>
        <v>14.528402777777778</v>
      </c>
      <c r="F820" s="65">
        <f t="shared" si="52"/>
        <v>-0.22351388888888657</v>
      </c>
      <c r="G820" s="67">
        <f t="shared" si="53"/>
        <v>7917.778351388878</v>
      </c>
    </row>
    <row r="821" spans="1:7" x14ac:dyDescent="0.25">
      <c r="A821" s="55">
        <v>819</v>
      </c>
      <c r="B821" s="64">
        <v>32</v>
      </c>
      <c r="C821" s="65">
        <f t="shared" si="50"/>
        <v>51.497599999999998</v>
      </c>
      <c r="D821" s="66">
        <v>0</v>
      </c>
      <c r="E821" s="65">
        <f t="shared" si="51"/>
        <v>14.304888888888888</v>
      </c>
      <c r="F821" s="65">
        <f t="shared" si="52"/>
        <v>-0.22351388888889012</v>
      </c>
      <c r="G821" s="67">
        <f t="shared" si="53"/>
        <v>7932.194997222211</v>
      </c>
    </row>
    <row r="822" spans="1:7" x14ac:dyDescent="0.25">
      <c r="A822" s="55">
        <v>820</v>
      </c>
      <c r="B822" s="64">
        <v>31.9</v>
      </c>
      <c r="C822" s="65">
        <f t="shared" si="50"/>
        <v>51.336669999999998</v>
      </c>
      <c r="D822" s="66">
        <v>0</v>
      </c>
      <c r="E822" s="65">
        <f t="shared" si="51"/>
        <v>14.260186111111111</v>
      </c>
      <c r="F822" s="65">
        <f t="shared" si="52"/>
        <v>-4.4702777777777314E-2</v>
      </c>
      <c r="G822" s="67">
        <f t="shared" si="53"/>
        <v>7946.4775347222112</v>
      </c>
    </row>
    <row r="823" spans="1:7" x14ac:dyDescent="0.25">
      <c r="A823" s="55">
        <v>821</v>
      </c>
      <c r="B823" s="64">
        <v>31.6</v>
      </c>
      <c r="C823" s="65">
        <f t="shared" si="50"/>
        <v>50.853880000000004</v>
      </c>
      <c r="D823" s="66">
        <v>0</v>
      </c>
      <c r="E823" s="65">
        <f t="shared" si="51"/>
        <v>14.126077777777779</v>
      </c>
      <c r="F823" s="65">
        <f t="shared" si="52"/>
        <v>-0.13410833333333194</v>
      </c>
      <c r="G823" s="67">
        <f t="shared" si="53"/>
        <v>7960.670666666656</v>
      </c>
    </row>
    <row r="824" spans="1:7" x14ac:dyDescent="0.25">
      <c r="A824" s="55">
        <v>822</v>
      </c>
      <c r="B824" s="64">
        <v>31.5</v>
      </c>
      <c r="C824" s="65">
        <f t="shared" si="50"/>
        <v>50.692949999999996</v>
      </c>
      <c r="D824" s="66">
        <v>0</v>
      </c>
      <c r="E824" s="65">
        <f t="shared" si="51"/>
        <v>14.081374999999998</v>
      </c>
      <c r="F824" s="65">
        <f t="shared" si="52"/>
        <v>-4.4702777777780867E-2</v>
      </c>
      <c r="G824" s="67">
        <f t="shared" si="53"/>
        <v>7974.7743930555453</v>
      </c>
    </row>
    <row r="825" spans="1:7" x14ac:dyDescent="0.25">
      <c r="A825" s="55">
        <v>823</v>
      </c>
      <c r="B825" s="64">
        <v>30.6</v>
      </c>
      <c r="C825" s="65">
        <f t="shared" si="50"/>
        <v>49.244579999999999</v>
      </c>
      <c r="D825" s="66">
        <v>0</v>
      </c>
      <c r="E825" s="65">
        <f t="shared" si="51"/>
        <v>13.67905</v>
      </c>
      <c r="F825" s="65">
        <f t="shared" si="52"/>
        <v>-0.4023249999999976</v>
      </c>
      <c r="G825" s="67">
        <f t="shared" si="53"/>
        <v>7988.6546055555455</v>
      </c>
    </row>
    <row r="826" spans="1:7" x14ac:dyDescent="0.25">
      <c r="A826" s="55">
        <v>824</v>
      </c>
      <c r="B826" s="64">
        <v>30</v>
      </c>
      <c r="C826" s="65">
        <f t="shared" si="50"/>
        <v>48.278999999999996</v>
      </c>
      <c r="D826" s="66">
        <v>0</v>
      </c>
      <c r="E826" s="65">
        <f t="shared" si="51"/>
        <v>13.410833333333333</v>
      </c>
      <c r="F826" s="65">
        <f t="shared" si="52"/>
        <v>-0.26821666666666744</v>
      </c>
      <c r="G826" s="67">
        <f t="shared" si="53"/>
        <v>8002.1995472222125</v>
      </c>
    </row>
    <row r="827" spans="1:7" x14ac:dyDescent="0.25">
      <c r="A827" s="55">
        <v>825</v>
      </c>
      <c r="B827" s="64">
        <v>29.9</v>
      </c>
      <c r="C827" s="65">
        <f t="shared" si="50"/>
        <v>48.118069999999996</v>
      </c>
      <c r="D827" s="66">
        <v>0</v>
      </c>
      <c r="E827" s="65">
        <f t="shared" si="51"/>
        <v>13.366130555555554</v>
      </c>
      <c r="F827" s="65">
        <f t="shared" si="52"/>
        <v>-4.470277777777909E-2</v>
      </c>
      <c r="G827" s="67">
        <f t="shared" si="53"/>
        <v>8015.5880291666572</v>
      </c>
    </row>
    <row r="828" spans="1:7" x14ac:dyDescent="0.25">
      <c r="A828" s="55">
        <v>826</v>
      </c>
      <c r="B828" s="64">
        <v>29.9</v>
      </c>
      <c r="C828" s="65">
        <f t="shared" si="50"/>
        <v>48.118069999999996</v>
      </c>
      <c r="D828" s="66">
        <v>0</v>
      </c>
      <c r="E828" s="65">
        <f t="shared" si="51"/>
        <v>13.366130555555554</v>
      </c>
      <c r="F828" s="65">
        <f t="shared" si="52"/>
        <v>0</v>
      </c>
      <c r="G828" s="67">
        <f t="shared" si="53"/>
        <v>8028.9541597222124</v>
      </c>
    </row>
    <row r="829" spans="1:7" x14ac:dyDescent="0.25">
      <c r="A829" s="55">
        <v>827</v>
      </c>
      <c r="B829" s="64">
        <v>29.9</v>
      </c>
      <c r="C829" s="65">
        <f t="shared" si="50"/>
        <v>48.118069999999996</v>
      </c>
      <c r="D829" s="66">
        <v>0</v>
      </c>
      <c r="E829" s="65">
        <f t="shared" si="51"/>
        <v>13.366130555555554</v>
      </c>
      <c r="F829" s="65">
        <f t="shared" si="52"/>
        <v>0</v>
      </c>
      <c r="G829" s="67">
        <f t="shared" si="53"/>
        <v>8042.3202902777675</v>
      </c>
    </row>
    <row r="830" spans="1:7" x14ac:dyDescent="0.25">
      <c r="A830" s="55">
        <v>828</v>
      </c>
      <c r="B830" s="64">
        <v>29.9</v>
      </c>
      <c r="C830" s="65">
        <f t="shared" si="50"/>
        <v>48.118069999999996</v>
      </c>
      <c r="D830" s="66">
        <v>0</v>
      </c>
      <c r="E830" s="65">
        <f t="shared" si="51"/>
        <v>13.366130555555554</v>
      </c>
      <c r="F830" s="65">
        <f t="shared" si="52"/>
        <v>0</v>
      </c>
      <c r="G830" s="67">
        <f t="shared" si="53"/>
        <v>8055.6864208333227</v>
      </c>
    </row>
    <row r="831" spans="1:7" x14ac:dyDescent="0.25">
      <c r="A831" s="55">
        <v>829</v>
      </c>
      <c r="B831" s="64">
        <v>29.6</v>
      </c>
      <c r="C831" s="65">
        <f t="shared" si="50"/>
        <v>47.635280000000002</v>
      </c>
      <c r="D831" s="66">
        <v>0</v>
      </c>
      <c r="E831" s="65">
        <f t="shared" si="51"/>
        <v>13.232022222222222</v>
      </c>
      <c r="F831" s="65">
        <f t="shared" si="52"/>
        <v>-0.13410833333333194</v>
      </c>
      <c r="G831" s="67">
        <f t="shared" si="53"/>
        <v>8068.985497222212</v>
      </c>
    </row>
    <row r="832" spans="1:7" x14ac:dyDescent="0.25">
      <c r="A832" s="55">
        <v>830</v>
      </c>
      <c r="B832" s="64">
        <v>29.5</v>
      </c>
      <c r="C832" s="65">
        <f t="shared" si="50"/>
        <v>47.474350000000001</v>
      </c>
      <c r="D832" s="66">
        <v>0</v>
      </c>
      <c r="E832" s="65">
        <f t="shared" si="51"/>
        <v>13.187319444444444</v>
      </c>
      <c r="F832" s="65">
        <f t="shared" si="52"/>
        <v>-4.4702777777777314E-2</v>
      </c>
      <c r="G832" s="67">
        <f t="shared" si="53"/>
        <v>8082.1951680555449</v>
      </c>
    </row>
    <row r="833" spans="1:7" x14ac:dyDescent="0.25">
      <c r="A833" s="55">
        <v>831</v>
      </c>
      <c r="B833" s="64">
        <v>29.5</v>
      </c>
      <c r="C833" s="65">
        <f t="shared" si="50"/>
        <v>47.474350000000001</v>
      </c>
      <c r="D833" s="66">
        <v>0</v>
      </c>
      <c r="E833" s="65">
        <f t="shared" si="51"/>
        <v>13.187319444444444</v>
      </c>
      <c r="F833" s="65">
        <f t="shared" si="52"/>
        <v>0</v>
      </c>
      <c r="G833" s="67">
        <f t="shared" si="53"/>
        <v>8095.3824874999891</v>
      </c>
    </row>
    <row r="834" spans="1:7" x14ac:dyDescent="0.25">
      <c r="A834" s="55">
        <v>832</v>
      </c>
      <c r="B834" s="64">
        <v>29.3</v>
      </c>
      <c r="C834" s="65">
        <f t="shared" si="50"/>
        <v>47.15249</v>
      </c>
      <c r="D834" s="66">
        <v>0</v>
      </c>
      <c r="E834" s="65">
        <f t="shared" si="51"/>
        <v>13.097913888888888</v>
      </c>
      <c r="F834" s="65">
        <f t="shared" si="52"/>
        <v>-8.9405555555556404E-2</v>
      </c>
      <c r="G834" s="67">
        <f t="shared" si="53"/>
        <v>8108.5251041666561</v>
      </c>
    </row>
    <row r="835" spans="1:7" x14ac:dyDescent="0.25">
      <c r="A835" s="55">
        <v>833</v>
      </c>
      <c r="B835" s="64">
        <v>28.9</v>
      </c>
      <c r="C835" s="65">
        <f t="shared" si="50"/>
        <v>46.508769999999998</v>
      </c>
      <c r="D835" s="66">
        <v>0</v>
      </c>
      <c r="E835" s="65">
        <f t="shared" si="51"/>
        <v>12.919102777777777</v>
      </c>
      <c r="F835" s="65">
        <f t="shared" si="52"/>
        <v>-0.17881111111111103</v>
      </c>
      <c r="G835" s="67">
        <f t="shared" si="53"/>
        <v>8121.5336124999894</v>
      </c>
    </row>
    <row r="836" spans="1:7" x14ac:dyDescent="0.25">
      <c r="A836" s="55">
        <v>834</v>
      </c>
      <c r="B836" s="64">
        <v>28.2</v>
      </c>
      <c r="C836" s="65">
        <f t="shared" ref="C836:C899" si="54">B836*1.6093</f>
        <v>45.382259999999995</v>
      </c>
      <c r="D836" s="66">
        <v>0</v>
      </c>
      <c r="E836" s="65">
        <f t="shared" ref="E836:E899" si="55">C836/3.6</f>
        <v>12.606183333333332</v>
      </c>
      <c r="F836" s="65">
        <f t="shared" si="52"/>
        <v>-0.31291944444444475</v>
      </c>
      <c r="G836" s="67">
        <f t="shared" si="53"/>
        <v>8134.296255555545</v>
      </c>
    </row>
    <row r="837" spans="1:7" x14ac:dyDescent="0.25">
      <c r="A837" s="55">
        <v>835</v>
      </c>
      <c r="B837" s="64">
        <v>27.7</v>
      </c>
      <c r="C837" s="65">
        <f t="shared" si="54"/>
        <v>44.57761</v>
      </c>
      <c r="D837" s="66">
        <v>0</v>
      </c>
      <c r="E837" s="65">
        <f t="shared" si="55"/>
        <v>12.382669444444444</v>
      </c>
      <c r="F837" s="65">
        <f t="shared" si="52"/>
        <v>-0.22351388888888835</v>
      </c>
      <c r="G837" s="67">
        <f t="shared" si="53"/>
        <v>8146.7906819444343</v>
      </c>
    </row>
    <row r="838" spans="1:7" x14ac:dyDescent="0.25">
      <c r="A838" s="55">
        <v>836</v>
      </c>
      <c r="B838" s="64">
        <v>27</v>
      </c>
      <c r="C838" s="65">
        <f t="shared" si="54"/>
        <v>43.451099999999997</v>
      </c>
      <c r="D838" s="66">
        <v>0</v>
      </c>
      <c r="E838" s="65">
        <f t="shared" si="55"/>
        <v>12.069749999999999</v>
      </c>
      <c r="F838" s="65">
        <f t="shared" si="52"/>
        <v>-0.31291944444444475</v>
      </c>
      <c r="G838" s="67">
        <f t="shared" si="53"/>
        <v>8159.0168916666562</v>
      </c>
    </row>
    <row r="839" spans="1:7" x14ac:dyDescent="0.25">
      <c r="A839" s="55">
        <v>837</v>
      </c>
      <c r="B839" s="64">
        <v>25.5</v>
      </c>
      <c r="C839" s="65">
        <f t="shared" si="54"/>
        <v>41.037149999999997</v>
      </c>
      <c r="D839" s="66">
        <v>0</v>
      </c>
      <c r="E839" s="65">
        <f t="shared" si="55"/>
        <v>11.399208333333332</v>
      </c>
      <c r="F839" s="65">
        <f t="shared" si="52"/>
        <v>-0.67054166666666681</v>
      </c>
      <c r="G839" s="67">
        <f t="shared" si="53"/>
        <v>8170.7513708333227</v>
      </c>
    </row>
    <row r="840" spans="1:7" x14ac:dyDescent="0.25">
      <c r="A840" s="55">
        <v>838</v>
      </c>
      <c r="B840" s="64">
        <v>23.7</v>
      </c>
      <c r="C840" s="65">
        <f t="shared" si="54"/>
        <v>38.140409999999996</v>
      </c>
      <c r="D840" s="66">
        <v>0</v>
      </c>
      <c r="E840" s="65">
        <f t="shared" si="55"/>
        <v>10.594558333333332</v>
      </c>
      <c r="F840" s="65">
        <f t="shared" si="52"/>
        <v>-0.80465000000000053</v>
      </c>
      <c r="G840" s="67">
        <f t="shared" si="53"/>
        <v>8181.7482541666559</v>
      </c>
    </row>
    <row r="841" spans="1:7" x14ac:dyDescent="0.25">
      <c r="A841" s="55">
        <v>839</v>
      </c>
      <c r="B841" s="64">
        <v>22</v>
      </c>
      <c r="C841" s="65">
        <f t="shared" si="54"/>
        <v>35.404600000000002</v>
      </c>
      <c r="D841" s="66">
        <v>0</v>
      </c>
      <c r="E841" s="65">
        <f t="shared" si="55"/>
        <v>9.8346111111111121</v>
      </c>
      <c r="F841" s="65">
        <f t="shared" si="52"/>
        <v>-0.75994722222221966</v>
      </c>
      <c r="G841" s="67">
        <f t="shared" si="53"/>
        <v>8191.9628388888777</v>
      </c>
    </row>
    <row r="842" spans="1:7" x14ac:dyDescent="0.25">
      <c r="A842" s="55">
        <v>840</v>
      </c>
      <c r="B842" s="64">
        <v>20.5</v>
      </c>
      <c r="C842" s="65">
        <f t="shared" si="54"/>
        <v>32.990650000000002</v>
      </c>
      <c r="D842" s="66">
        <v>0</v>
      </c>
      <c r="E842" s="65">
        <f t="shared" si="55"/>
        <v>9.1640694444444453</v>
      </c>
      <c r="F842" s="65">
        <f t="shared" si="52"/>
        <v>-0.67054166666666681</v>
      </c>
      <c r="G842" s="67">
        <f t="shared" si="53"/>
        <v>8201.4621791666559</v>
      </c>
    </row>
    <row r="843" spans="1:7" x14ac:dyDescent="0.25">
      <c r="A843" s="55">
        <v>841</v>
      </c>
      <c r="B843" s="64">
        <v>19.2</v>
      </c>
      <c r="C843" s="65">
        <f t="shared" si="54"/>
        <v>30.898559999999996</v>
      </c>
      <c r="D843" s="66">
        <v>0</v>
      </c>
      <c r="E843" s="65">
        <f t="shared" si="55"/>
        <v>8.5829333333333313</v>
      </c>
      <c r="F843" s="65">
        <f t="shared" si="52"/>
        <v>-0.58113611111111396</v>
      </c>
      <c r="G843" s="67">
        <f t="shared" si="53"/>
        <v>8210.335680555545</v>
      </c>
    </row>
    <row r="844" spans="1:7" x14ac:dyDescent="0.25">
      <c r="A844" s="55">
        <v>842</v>
      </c>
      <c r="B844" s="64">
        <v>19.2</v>
      </c>
      <c r="C844" s="65">
        <f t="shared" si="54"/>
        <v>30.898559999999996</v>
      </c>
      <c r="D844" s="66">
        <v>0</v>
      </c>
      <c r="E844" s="65">
        <f t="shared" si="55"/>
        <v>8.5829333333333313</v>
      </c>
      <c r="F844" s="65">
        <f t="shared" si="52"/>
        <v>0</v>
      </c>
      <c r="G844" s="67">
        <f t="shared" si="53"/>
        <v>8218.9186138888781</v>
      </c>
    </row>
    <row r="845" spans="1:7" x14ac:dyDescent="0.25">
      <c r="A845" s="55">
        <v>843</v>
      </c>
      <c r="B845" s="64">
        <v>20.100000000000001</v>
      </c>
      <c r="C845" s="65">
        <f t="shared" si="54"/>
        <v>32.34693</v>
      </c>
      <c r="D845" s="66">
        <v>0</v>
      </c>
      <c r="E845" s="65">
        <f t="shared" si="55"/>
        <v>8.9852583333333325</v>
      </c>
      <c r="F845" s="65">
        <f t="shared" ref="F845:F908" si="56">E845-E844</f>
        <v>0.40232500000000115</v>
      </c>
      <c r="G845" s="67">
        <f t="shared" ref="G845:G908" si="57">E844+(F845/2)+G844</f>
        <v>8227.7027097222108</v>
      </c>
    </row>
    <row r="846" spans="1:7" x14ac:dyDescent="0.25">
      <c r="A846" s="55">
        <v>844</v>
      </c>
      <c r="B846" s="64">
        <v>20.9</v>
      </c>
      <c r="C846" s="65">
        <f t="shared" si="54"/>
        <v>33.634369999999997</v>
      </c>
      <c r="D846" s="66">
        <v>0</v>
      </c>
      <c r="E846" s="65">
        <f t="shared" si="55"/>
        <v>9.3428805555555545</v>
      </c>
      <c r="F846" s="65">
        <f t="shared" si="56"/>
        <v>0.35762222222222206</v>
      </c>
      <c r="G846" s="67">
        <f t="shared" si="57"/>
        <v>8236.8667791666558</v>
      </c>
    </row>
    <row r="847" spans="1:7" x14ac:dyDescent="0.25">
      <c r="A847" s="55">
        <v>845</v>
      </c>
      <c r="B847" s="64">
        <v>21.4</v>
      </c>
      <c r="C847" s="65">
        <f t="shared" si="54"/>
        <v>34.439019999999999</v>
      </c>
      <c r="D847" s="66">
        <v>0</v>
      </c>
      <c r="E847" s="65">
        <f t="shared" si="55"/>
        <v>9.5663944444444446</v>
      </c>
      <c r="F847" s="65">
        <f t="shared" si="56"/>
        <v>0.22351388888889012</v>
      </c>
      <c r="G847" s="67">
        <f t="shared" si="57"/>
        <v>8246.3214166666567</v>
      </c>
    </row>
    <row r="848" spans="1:7" x14ac:dyDescent="0.25">
      <c r="A848" s="55">
        <v>846</v>
      </c>
      <c r="B848" s="64">
        <v>22</v>
      </c>
      <c r="C848" s="65">
        <f t="shared" si="54"/>
        <v>35.404600000000002</v>
      </c>
      <c r="D848" s="66">
        <v>0</v>
      </c>
      <c r="E848" s="65">
        <f t="shared" si="55"/>
        <v>9.8346111111111121</v>
      </c>
      <c r="F848" s="65">
        <f t="shared" si="56"/>
        <v>0.26821666666666744</v>
      </c>
      <c r="G848" s="67">
        <f t="shared" si="57"/>
        <v>8256.0219194444344</v>
      </c>
    </row>
    <row r="849" spans="1:7" x14ac:dyDescent="0.25">
      <c r="A849" s="55">
        <v>847</v>
      </c>
      <c r="B849" s="64">
        <v>22.6</v>
      </c>
      <c r="C849" s="65">
        <f t="shared" si="54"/>
        <v>36.370179999999998</v>
      </c>
      <c r="D849" s="66">
        <v>0</v>
      </c>
      <c r="E849" s="65">
        <f t="shared" si="55"/>
        <v>10.102827777777778</v>
      </c>
      <c r="F849" s="65">
        <f t="shared" si="56"/>
        <v>0.26821666666666566</v>
      </c>
      <c r="G849" s="67">
        <f t="shared" si="57"/>
        <v>8265.9906388888794</v>
      </c>
    </row>
    <row r="850" spans="1:7" x14ac:dyDescent="0.25">
      <c r="A850" s="55">
        <v>848</v>
      </c>
      <c r="B850" s="64">
        <v>23.2</v>
      </c>
      <c r="C850" s="65">
        <f t="shared" si="54"/>
        <v>37.335760000000001</v>
      </c>
      <c r="D850" s="66">
        <v>0</v>
      </c>
      <c r="E850" s="65">
        <f t="shared" si="55"/>
        <v>10.371044444444445</v>
      </c>
      <c r="F850" s="65">
        <f t="shared" si="56"/>
        <v>0.26821666666666744</v>
      </c>
      <c r="G850" s="67">
        <f t="shared" si="57"/>
        <v>8276.2275749999899</v>
      </c>
    </row>
    <row r="851" spans="1:7" x14ac:dyDescent="0.25">
      <c r="A851" s="55">
        <v>849</v>
      </c>
      <c r="B851" s="64">
        <v>24</v>
      </c>
      <c r="C851" s="65">
        <f t="shared" si="54"/>
        <v>38.623199999999997</v>
      </c>
      <c r="D851" s="66">
        <v>0</v>
      </c>
      <c r="E851" s="65">
        <f t="shared" si="55"/>
        <v>10.728666666666665</v>
      </c>
      <c r="F851" s="65">
        <f t="shared" si="56"/>
        <v>0.35762222222222029</v>
      </c>
      <c r="G851" s="67">
        <f t="shared" si="57"/>
        <v>8286.7774305555449</v>
      </c>
    </row>
    <row r="852" spans="1:7" x14ac:dyDescent="0.25">
      <c r="A852" s="55">
        <v>850</v>
      </c>
      <c r="B852" s="64">
        <v>25</v>
      </c>
      <c r="C852" s="65">
        <f t="shared" si="54"/>
        <v>40.232500000000002</v>
      </c>
      <c r="D852" s="66">
        <v>0</v>
      </c>
      <c r="E852" s="65">
        <f t="shared" si="55"/>
        <v>11.175694444444444</v>
      </c>
      <c r="F852" s="65">
        <f t="shared" si="56"/>
        <v>0.44702777777777847</v>
      </c>
      <c r="G852" s="67">
        <f t="shared" si="57"/>
        <v>8297.7296111111009</v>
      </c>
    </row>
    <row r="853" spans="1:7" x14ac:dyDescent="0.25">
      <c r="A853" s="55">
        <v>851</v>
      </c>
      <c r="B853" s="64">
        <v>26</v>
      </c>
      <c r="C853" s="65">
        <f t="shared" si="54"/>
        <v>41.841799999999999</v>
      </c>
      <c r="D853" s="66">
        <v>0</v>
      </c>
      <c r="E853" s="65">
        <f t="shared" si="55"/>
        <v>11.622722222222222</v>
      </c>
      <c r="F853" s="65">
        <f t="shared" si="56"/>
        <v>0.44702777777777847</v>
      </c>
      <c r="G853" s="67">
        <f t="shared" si="57"/>
        <v>8309.1288194444351</v>
      </c>
    </row>
    <row r="854" spans="1:7" x14ac:dyDescent="0.25">
      <c r="A854" s="55">
        <v>852</v>
      </c>
      <c r="B854" s="64">
        <v>26.6</v>
      </c>
      <c r="C854" s="65">
        <f t="shared" si="54"/>
        <v>42.807380000000002</v>
      </c>
      <c r="D854" s="66">
        <v>0</v>
      </c>
      <c r="E854" s="65">
        <f t="shared" si="55"/>
        <v>11.89093888888889</v>
      </c>
      <c r="F854" s="65">
        <f t="shared" si="56"/>
        <v>0.26821666666666744</v>
      </c>
      <c r="G854" s="67">
        <f t="shared" si="57"/>
        <v>8320.8856499999911</v>
      </c>
    </row>
    <row r="855" spans="1:7" x14ac:dyDescent="0.25">
      <c r="A855" s="55">
        <v>853</v>
      </c>
      <c r="B855" s="64">
        <v>26.6</v>
      </c>
      <c r="C855" s="65">
        <f t="shared" si="54"/>
        <v>42.807380000000002</v>
      </c>
      <c r="D855" s="66">
        <v>0</v>
      </c>
      <c r="E855" s="65">
        <f t="shared" si="55"/>
        <v>11.89093888888889</v>
      </c>
      <c r="F855" s="65">
        <f t="shared" si="56"/>
        <v>0</v>
      </c>
      <c r="G855" s="67">
        <f t="shared" si="57"/>
        <v>8332.7765888888807</v>
      </c>
    </row>
    <row r="856" spans="1:7" x14ac:dyDescent="0.25">
      <c r="A856" s="55">
        <v>854</v>
      </c>
      <c r="B856" s="64">
        <v>26.8</v>
      </c>
      <c r="C856" s="65">
        <f t="shared" si="54"/>
        <v>43.129240000000003</v>
      </c>
      <c r="D856" s="66">
        <v>0</v>
      </c>
      <c r="E856" s="65">
        <f t="shared" si="55"/>
        <v>11.980344444444444</v>
      </c>
      <c r="F856" s="65">
        <f t="shared" si="56"/>
        <v>8.9405555555554628E-2</v>
      </c>
      <c r="G856" s="67">
        <f t="shared" si="57"/>
        <v>8344.7122305555476</v>
      </c>
    </row>
    <row r="857" spans="1:7" x14ac:dyDescent="0.25">
      <c r="A857" s="55">
        <v>855</v>
      </c>
      <c r="B857" s="64">
        <v>27</v>
      </c>
      <c r="C857" s="65">
        <f t="shared" si="54"/>
        <v>43.451099999999997</v>
      </c>
      <c r="D857" s="66">
        <v>0</v>
      </c>
      <c r="E857" s="65">
        <f t="shared" si="55"/>
        <v>12.069749999999999</v>
      </c>
      <c r="F857" s="65">
        <f t="shared" si="56"/>
        <v>8.9405555555554628E-2</v>
      </c>
      <c r="G857" s="67">
        <f t="shared" si="57"/>
        <v>8356.7372777777691</v>
      </c>
    </row>
    <row r="858" spans="1:7" x14ac:dyDescent="0.25">
      <c r="A858" s="55">
        <v>856</v>
      </c>
      <c r="B858" s="64">
        <v>27.2</v>
      </c>
      <c r="C858" s="65">
        <f t="shared" si="54"/>
        <v>43.772959999999998</v>
      </c>
      <c r="D858" s="66">
        <v>0</v>
      </c>
      <c r="E858" s="65">
        <f t="shared" si="55"/>
        <v>12.159155555555554</v>
      </c>
      <c r="F858" s="65">
        <f t="shared" si="56"/>
        <v>8.9405555555554628E-2</v>
      </c>
      <c r="G858" s="67">
        <f t="shared" si="57"/>
        <v>8368.851730555547</v>
      </c>
    </row>
    <row r="859" spans="1:7" x14ac:dyDescent="0.25">
      <c r="A859" s="55">
        <v>857</v>
      </c>
      <c r="B859" s="64">
        <v>27.8</v>
      </c>
      <c r="C859" s="65">
        <f t="shared" si="54"/>
        <v>44.73854</v>
      </c>
      <c r="D859" s="66">
        <v>0</v>
      </c>
      <c r="E859" s="65">
        <f t="shared" si="55"/>
        <v>12.427372222222221</v>
      </c>
      <c r="F859" s="65">
        <f t="shared" si="56"/>
        <v>0.26821666666666744</v>
      </c>
      <c r="G859" s="67">
        <f t="shared" si="57"/>
        <v>8381.1449944444357</v>
      </c>
    </row>
    <row r="860" spans="1:7" x14ac:dyDescent="0.25">
      <c r="A860" s="55">
        <v>858</v>
      </c>
      <c r="B860" s="64">
        <v>28.1</v>
      </c>
      <c r="C860" s="65">
        <f t="shared" si="54"/>
        <v>45.221330000000002</v>
      </c>
      <c r="D860" s="66">
        <v>0</v>
      </c>
      <c r="E860" s="65">
        <f t="shared" si="55"/>
        <v>12.561480555555555</v>
      </c>
      <c r="F860" s="65">
        <f t="shared" si="56"/>
        <v>0.13410833333333372</v>
      </c>
      <c r="G860" s="67">
        <f t="shared" si="57"/>
        <v>8393.639420833324</v>
      </c>
    </row>
    <row r="861" spans="1:7" x14ac:dyDescent="0.25">
      <c r="A861" s="55">
        <v>859</v>
      </c>
      <c r="B861" s="64">
        <v>28.8</v>
      </c>
      <c r="C861" s="65">
        <f t="shared" si="54"/>
        <v>46.347839999999998</v>
      </c>
      <c r="D861" s="66">
        <v>0</v>
      </c>
      <c r="E861" s="65">
        <f t="shared" si="55"/>
        <v>12.8744</v>
      </c>
      <c r="F861" s="65">
        <f t="shared" si="56"/>
        <v>0.31291944444444475</v>
      </c>
      <c r="G861" s="67">
        <f t="shared" si="57"/>
        <v>8406.3573611111024</v>
      </c>
    </row>
    <row r="862" spans="1:7" x14ac:dyDescent="0.25">
      <c r="A862" s="55">
        <v>860</v>
      </c>
      <c r="B862" s="64">
        <v>28.9</v>
      </c>
      <c r="C862" s="65">
        <f t="shared" si="54"/>
        <v>46.508769999999998</v>
      </c>
      <c r="D862" s="66">
        <v>0</v>
      </c>
      <c r="E862" s="65">
        <f t="shared" si="55"/>
        <v>12.919102777777777</v>
      </c>
      <c r="F862" s="65">
        <f t="shared" si="56"/>
        <v>4.4702777777777314E-2</v>
      </c>
      <c r="G862" s="67">
        <f t="shared" si="57"/>
        <v>8419.2541124999916</v>
      </c>
    </row>
    <row r="863" spans="1:7" x14ac:dyDescent="0.25">
      <c r="A863" s="55">
        <v>861</v>
      </c>
      <c r="B863" s="64">
        <v>29</v>
      </c>
      <c r="C863" s="65">
        <f t="shared" si="54"/>
        <v>46.669699999999999</v>
      </c>
      <c r="D863" s="66">
        <v>0</v>
      </c>
      <c r="E863" s="65">
        <f t="shared" si="55"/>
        <v>12.963805555555554</v>
      </c>
      <c r="F863" s="65">
        <f t="shared" si="56"/>
        <v>4.4702777777777314E-2</v>
      </c>
      <c r="G863" s="67">
        <f t="shared" si="57"/>
        <v>8432.1955666666581</v>
      </c>
    </row>
    <row r="864" spans="1:7" x14ac:dyDescent="0.25">
      <c r="A864" s="55">
        <v>862</v>
      </c>
      <c r="B864" s="64">
        <v>29.1</v>
      </c>
      <c r="C864" s="65">
        <f t="shared" si="54"/>
        <v>46.830629999999999</v>
      </c>
      <c r="D864" s="66">
        <v>0</v>
      </c>
      <c r="E864" s="65">
        <f t="shared" si="55"/>
        <v>13.008508333333333</v>
      </c>
      <c r="F864" s="65">
        <f t="shared" si="56"/>
        <v>4.470277777777909E-2</v>
      </c>
      <c r="G864" s="67">
        <f t="shared" si="57"/>
        <v>8445.1817236111019</v>
      </c>
    </row>
    <row r="865" spans="1:7" x14ac:dyDescent="0.25">
      <c r="A865" s="55">
        <v>863</v>
      </c>
      <c r="B865" s="64">
        <v>29</v>
      </c>
      <c r="C865" s="65">
        <f t="shared" si="54"/>
        <v>46.669699999999999</v>
      </c>
      <c r="D865" s="66">
        <v>0</v>
      </c>
      <c r="E865" s="65">
        <f t="shared" si="55"/>
        <v>12.963805555555554</v>
      </c>
      <c r="F865" s="65">
        <f t="shared" si="56"/>
        <v>-4.470277777777909E-2</v>
      </c>
      <c r="G865" s="67">
        <f t="shared" si="57"/>
        <v>8458.1678805555457</v>
      </c>
    </row>
    <row r="866" spans="1:7" x14ac:dyDescent="0.25">
      <c r="A866" s="55">
        <v>864</v>
      </c>
      <c r="B866" s="64">
        <v>28.1</v>
      </c>
      <c r="C866" s="65">
        <f t="shared" si="54"/>
        <v>45.221330000000002</v>
      </c>
      <c r="D866" s="66">
        <v>0</v>
      </c>
      <c r="E866" s="65">
        <f t="shared" si="55"/>
        <v>12.561480555555555</v>
      </c>
      <c r="F866" s="65">
        <f t="shared" si="56"/>
        <v>-0.40232499999999938</v>
      </c>
      <c r="G866" s="67">
        <f t="shared" si="57"/>
        <v>8470.9305236111013</v>
      </c>
    </row>
    <row r="867" spans="1:7" x14ac:dyDescent="0.25">
      <c r="A867" s="55">
        <v>865</v>
      </c>
      <c r="B867" s="64">
        <v>27.5</v>
      </c>
      <c r="C867" s="65">
        <f t="shared" si="54"/>
        <v>44.255749999999999</v>
      </c>
      <c r="D867" s="66">
        <v>0</v>
      </c>
      <c r="E867" s="65">
        <f t="shared" si="55"/>
        <v>12.293263888888887</v>
      </c>
      <c r="F867" s="65">
        <f t="shared" si="56"/>
        <v>-0.26821666666666744</v>
      </c>
      <c r="G867" s="67">
        <f t="shared" si="57"/>
        <v>8483.3578958333237</v>
      </c>
    </row>
    <row r="868" spans="1:7" x14ac:dyDescent="0.25">
      <c r="A868" s="55">
        <v>866</v>
      </c>
      <c r="B868" s="64">
        <v>27</v>
      </c>
      <c r="C868" s="65">
        <f t="shared" si="54"/>
        <v>43.451099999999997</v>
      </c>
      <c r="D868" s="66">
        <v>0</v>
      </c>
      <c r="E868" s="65">
        <f t="shared" si="55"/>
        <v>12.069749999999999</v>
      </c>
      <c r="F868" s="65">
        <f t="shared" si="56"/>
        <v>-0.22351388888888835</v>
      </c>
      <c r="G868" s="67">
        <f t="shared" si="57"/>
        <v>8495.5394027777675</v>
      </c>
    </row>
    <row r="869" spans="1:7" x14ac:dyDescent="0.25">
      <c r="A869" s="55">
        <v>867</v>
      </c>
      <c r="B869" s="64">
        <v>25.8</v>
      </c>
      <c r="C869" s="65">
        <f t="shared" si="54"/>
        <v>41.519939999999998</v>
      </c>
      <c r="D869" s="66">
        <v>0</v>
      </c>
      <c r="E869" s="65">
        <f t="shared" si="55"/>
        <v>11.533316666666666</v>
      </c>
      <c r="F869" s="65">
        <f t="shared" si="56"/>
        <v>-0.5364333333333331</v>
      </c>
      <c r="G869" s="67">
        <f t="shared" si="57"/>
        <v>8507.3409361111007</v>
      </c>
    </row>
    <row r="870" spans="1:7" x14ac:dyDescent="0.25">
      <c r="A870" s="55">
        <v>868</v>
      </c>
      <c r="B870" s="64">
        <v>25</v>
      </c>
      <c r="C870" s="65">
        <f t="shared" si="54"/>
        <v>40.232500000000002</v>
      </c>
      <c r="D870" s="66">
        <v>0</v>
      </c>
      <c r="E870" s="65">
        <f t="shared" si="55"/>
        <v>11.175694444444444</v>
      </c>
      <c r="F870" s="65">
        <f t="shared" si="56"/>
        <v>-0.35762222222222206</v>
      </c>
      <c r="G870" s="67">
        <f t="shared" si="57"/>
        <v>8518.6954416666558</v>
      </c>
    </row>
    <row r="871" spans="1:7" x14ac:dyDescent="0.25">
      <c r="A871" s="55">
        <v>869</v>
      </c>
      <c r="B871" s="64">
        <v>24.5</v>
      </c>
      <c r="C871" s="65">
        <f t="shared" si="54"/>
        <v>39.427849999999999</v>
      </c>
      <c r="D871" s="66">
        <v>0</v>
      </c>
      <c r="E871" s="65">
        <f t="shared" si="55"/>
        <v>10.952180555555556</v>
      </c>
      <c r="F871" s="65">
        <f t="shared" si="56"/>
        <v>-0.22351388888888835</v>
      </c>
      <c r="G871" s="67">
        <f t="shared" si="57"/>
        <v>8529.759379166655</v>
      </c>
    </row>
    <row r="872" spans="1:7" x14ac:dyDescent="0.25">
      <c r="A872" s="55">
        <v>870</v>
      </c>
      <c r="B872" s="64">
        <v>24.8</v>
      </c>
      <c r="C872" s="65">
        <f t="shared" si="54"/>
        <v>39.910640000000001</v>
      </c>
      <c r="D872" s="66">
        <v>0</v>
      </c>
      <c r="E872" s="65">
        <f t="shared" si="55"/>
        <v>11.086288888888889</v>
      </c>
      <c r="F872" s="65">
        <f t="shared" si="56"/>
        <v>0.13410833333333372</v>
      </c>
      <c r="G872" s="67">
        <f t="shared" si="57"/>
        <v>8540.7786138888769</v>
      </c>
    </row>
    <row r="873" spans="1:7" x14ac:dyDescent="0.25">
      <c r="A873" s="55">
        <v>871</v>
      </c>
      <c r="B873" s="64">
        <v>25.1</v>
      </c>
      <c r="C873" s="65">
        <f t="shared" si="54"/>
        <v>40.393430000000002</v>
      </c>
      <c r="D873" s="66">
        <v>0</v>
      </c>
      <c r="E873" s="65">
        <f t="shared" si="55"/>
        <v>11.220397222222223</v>
      </c>
      <c r="F873" s="65">
        <f t="shared" si="56"/>
        <v>0.13410833333333372</v>
      </c>
      <c r="G873" s="67">
        <f t="shared" si="57"/>
        <v>8551.9319569444324</v>
      </c>
    </row>
    <row r="874" spans="1:7" x14ac:dyDescent="0.25">
      <c r="A874" s="55">
        <v>872</v>
      </c>
      <c r="B874" s="64">
        <v>25.5</v>
      </c>
      <c r="C874" s="65">
        <f t="shared" si="54"/>
        <v>41.037149999999997</v>
      </c>
      <c r="D874" s="66">
        <v>0</v>
      </c>
      <c r="E874" s="65">
        <f t="shared" si="55"/>
        <v>11.399208333333332</v>
      </c>
      <c r="F874" s="65">
        <f t="shared" si="56"/>
        <v>0.17881111111110926</v>
      </c>
      <c r="G874" s="67">
        <f t="shared" si="57"/>
        <v>8563.2417597222102</v>
      </c>
    </row>
    <row r="875" spans="1:7" x14ac:dyDescent="0.25">
      <c r="A875" s="55">
        <v>873</v>
      </c>
      <c r="B875" s="64">
        <v>25.7</v>
      </c>
      <c r="C875" s="65">
        <f t="shared" si="54"/>
        <v>41.359009999999998</v>
      </c>
      <c r="D875" s="66">
        <v>0</v>
      </c>
      <c r="E875" s="65">
        <f t="shared" si="55"/>
        <v>11.488613888888889</v>
      </c>
      <c r="F875" s="65">
        <f t="shared" si="56"/>
        <v>8.9405555555556404E-2</v>
      </c>
      <c r="G875" s="67">
        <f t="shared" si="57"/>
        <v>8574.6856708333216</v>
      </c>
    </row>
    <row r="876" spans="1:7" x14ac:dyDescent="0.25">
      <c r="A876" s="55">
        <v>874</v>
      </c>
      <c r="B876" s="64">
        <v>26.2</v>
      </c>
      <c r="C876" s="65">
        <f t="shared" si="54"/>
        <v>42.16366</v>
      </c>
      <c r="D876" s="66">
        <v>0</v>
      </c>
      <c r="E876" s="65">
        <f t="shared" si="55"/>
        <v>11.712127777777777</v>
      </c>
      <c r="F876" s="65">
        <f t="shared" si="56"/>
        <v>0.22351388888888835</v>
      </c>
      <c r="G876" s="67">
        <f t="shared" si="57"/>
        <v>8586.2860416666554</v>
      </c>
    </row>
    <row r="877" spans="1:7" x14ac:dyDescent="0.25">
      <c r="A877" s="55">
        <v>875</v>
      </c>
      <c r="B877" s="64">
        <v>26.9</v>
      </c>
      <c r="C877" s="65">
        <f t="shared" si="54"/>
        <v>43.290169999999996</v>
      </c>
      <c r="D877" s="66">
        <v>0</v>
      </c>
      <c r="E877" s="65">
        <f t="shared" si="55"/>
        <v>12.02504722222222</v>
      </c>
      <c r="F877" s="65">
        <f t="shared" si="56"/>
        <v>0.31291944444444297</v>
      </c>
      <c r="G877" s="67">
        <f t="shared" si="57"/>
        <v>8598.1546291666546</v>
      </c>
    </row>
    <row r="878" spans="1:7" x14ac:dyDescent="0.25">
      <c r="A878" s="55">
        <v>876</v>
      </c>
      <c r="B878" s="64">
        <v>27.5</v>
      </c>
      <c r="C878" s="65">
        <f t="shared" si="54"/>
        <v>44.255749999999999</v>
      </c>
      <c r="D878" s="66">
        <v>0</v>
      </c>
      <c r="E878" s="65">
        <f t="shared" si="55"/>
        <v>12.293263888888887</v>
      </c>
      <c r="F878" s="65">
        <f t="shared" si="56"/>
        <v>0.26821666666666744</v>
      </c>
      <c r="G878" s="67">
        <f t="shared" si="57"/>
        <v>8610.3137847222097</v>
      </c>
    </row>
    <row r="879" spans="1:7" x14ac:dyDescent="0.25">
      <c r="A879" s="55">
        <v>877</v>
      </c>
      <c r="B879" s="64">
        <v>27.8</v>
      </c>
      <c r="C879" s="65">
        <f t="shared" si="54"/>
        <v>44.73854</v>
      </c>
      <c r="D879" s="66">
        <v>0</v>
      </c>
      <c r="E879" s="65">
        <f t="shared" si="55"/>
        <v>12.427372222222221</v>
      </c>
      <c r="F879" s="65">
        <f t="shared" si="56"/>
        <v>0.13410833333333372</v>
      </c>
      <c r="G879" s="67">
        <f t="shared" si="57"/>
        <v>8622.6741027777643</v>
      </c>
    </row>
    <row r="880" spans="1:7" x14ac:dyDescent="0.25">
      <c r="A880" s="55">
        <v>878</v>
      </c>
      <c r="B880" s="64">
        <v>28.4</v>
      </c>
      <c r="C880" s="65">
        <f t="shared" si="54"/>
        <v>45.704119999999996</v>
      </c>
      <c r="D880" s="66">
        <v>0</v>
      </c>
      <c r="E880" s="65">
        <f t="shared" si="55"/>
        <v>12.695588888888887</v>
      </c>
      <c r="F880" s="65">
        <f t="shared" si="56"/>
        <v>0.26821666666666566</v>
      </c>
      <c r="G880" s="67">
        <f t="shared" si="57"/>
        <v>8635.2355833333204</v>
      </c>
    </row>
    <row r="881" spans="1:7" x14ac:dyDescent="0.25">
      <c r="A881" s="55">
        <v>879</v>
      </c>
      <c r="B881" s="64">
        <v>29</v>
      </c>
      <c r="C881" s="65">
        <f t="shared" si="54"/>
        <v>46.669699999999999</v>
      </c>
      <c r="D881" s="66">
        <v>0</v>
      </c>
      <c r="E881" s="65">
        <f t="shared" si="55"/>
        <v>12.963805555555554</v>
      </c>
      <c r="F881" s="65">
        <f t="shared" si="56"/>
        <v>0.26821666666666744</v>
      </c>
      <c r="G881" s="67">
        <f t="shared" si="57"/>
        <v>8648.0652805555419</v>
      </c>
    </row>
    <row r="882" spans="1:7" x14ac:dyDescent="0.25">
      <c r="A882" s="55">
        <v>880</v>
      </c>
      <c r="B882" s="64">
        <v>29.2</v>
      </c>
      <c r="C882" s="65">
        <f t="shared" si="54"/>
        <v>46.99156</v>
      </c>
      <c r="D882" s="66">
        <v>0</v>
      </c>
      <c r="E882" s="65">
        <f t="shared" si="55"/>
        <v>13.053211111111111</v>
      </c>
      <c r="F882" s="65">
        <f t="shared" si="56"/>
        <v>8.9405555555556404E-2</v>
      </c>
      <c r="G882" s="67">
        <f t="shared" si="57"/>
        <v>8661.0737888888743</v>
      </c>
    </row>
    <row r="883" spans="1:7" x14ac:dyDescent="0.25">
      <c r="A883" s="55">
        <v>881</v>
      </c>
      <c r="B883" s="64">
        <v>29.1</v>
      </c>
      <c r="C883" s="65">
        <f t="shared" si="54"/>
        <v>46.830629999999999</v>
      </c>
      <c r="D883" s="66">
        <v>0</v>
      </c>
      <c r="E883" s="65">
        <f t="shared" si="55"/>
        <v>13.008508333333333</v>
      </c>
      <c r="F883" s="65">
        <f t="shared" si="56"/>
        <v>-4.4702777777777314E-2</v>
      </c>
      <c r="G883" s="67">
        <f t="shared" si="57"/>
        <v>8674.1046486110972</v>
      </c>
    </row>
    <row r="884" spans="1:7" x14ac:dyDescent="0.25">
      <c r="A884" s="55">
        <v>882</v>
      </c>
      <c r="B884" s="64">
        <v>29</v>
      </c>
      <c r="C884" s="65">
        <f t="shared" si="54"/>
        <v>46.669699999999999</v>
      </c>
      <c r="D884" s="66">
        <v>0</v>
      </c>
      <c r="E884" s="65">
        <f t="shared" si="55"/>
        <v>12.963805555555554</v>
      </c>
      <c r="F884" s="65">
        <f t="shared" si="56"/>
        <v>-4.470277777777909E-2</v>
      </c>
      <c r="G884" s="67">
        <f t="shared" si="57"/>
        <v>8687.090805555541</v>
      </c>
    </row>
    <row r="885" spans="1:7" x14ac:dyDescent="0.25">
      <c r="A885" s="55">
        <v>883</v>
      </c>
      <c r="B885" s="64">
        <v>28.9</v>
      </c>
      <c r="C885" s="65">
        <f t="shared" si="54"/>
        <v>46.508769999999998</v>
      </c>
      <c r="D885" s="66">
        <v>0</v>
      </c>
      <c r="E885" s="65">
        <f t="shared" si="55"/>
        <v>12.919102777777777</v>
      </c>
      <c r="F885" s="65">
        <f t="shared" si="56"/>
        <v>-4.4702777777777314E-2</v>
      </c>
      <c r="G885" s="67">
        <f t="shared" si="57"/>
        <v>8700.0322597222075</v>
      </c>
    </row>
    <row r="886" spans="1:7" x14ac:dyDescent="0.25">
      <c r="A886" s="55">
        <v>884</v>
      </c>
      <c r="B886" s="64">
        <v>28.5</v>
      </c>
      <c r="C886" s="65">
        <f t="shared" si="54"/>
        <v>45.865049999999997</v>
      </c>
      <c r="D886" s="66">
        <v>0</v>
      </c>
      <c r="E886" s="65">
        <f t="shared" si="55"/>
        <v>12.740291666666666</v>
      </c>
      <c r="F886" s="65">
        <f t="shared" si="56"/>
        <v>-0.17881111111111103</v>
      </c>
      <c r="G886" s="67">
        <f t="shared" si="57"/>
        <v>8712.861956944429</v>
      </c>
    </row>
    <row r="887" spans="1:7" x14ac:dyDescent="0.25">
      <c r="A887" s="55">
        <v>885</v>
      </c>
      <c r="B887" s="64">
        <v>28.1</v>
      </c>
      <c r="C887" s="65">
        <f t="shared" si="54"/>
        <v>45.221330000000002</v>
      </c>
      <c r="D887" s="66">
        <v>0</v>
      </c>
      <c r="E887" s="65">
        <f t="shared" si="55"/>
        <v>12.561480555555555</v>
      </c>
      <c r="F887" s="65">
        <f t="shared" si="56"/>
        <v>-0.17881111111111103</v>
      </c>
      <c r="G887" s="67">
        <f t="shared" si="57"/>
        <v>8725.5128430555396</v>
      </c>
    </row>
    <row r="888" spans="1:7" x14ac:dyDescent="0.25">
      <c r="A888" s="55">
        <v>886</v>
      </c>
      <c r="B888" s="64">
        <v>28</v>
      </c>
      <c r="C888" s="65">
        <f t="shared" si="54"/>
        <v>45.060400000000001</v>
      </c>
      <c r="D888" s="66">
        <v>0</v>
      </c>
      <c r="E888" s="65">
        <f t="shared" si="55"/>
        <v>12.516777777777778</v>
      </c>
      <c r="F888" s="65">
        <f t="shared" si="56"/>
        <v>-4.4702777777777314E-2</v>
      </c>
      <c r="G888" s="67">
        <f t="shared" si="57"/>
        <v>8738.051972222207</v>
      </c>
    </row>
    <row r="889" spans="1:7" x14ac:dyDescent="0.25">
      <c r="A889" s="55">
        <v>887</v>
      </c>
      <c r="B889" s="64">
        <v>28</v>
      </c>
      <c r="C889" s="65">
        <f t="shared" si="54"/>
        <v>45.060400000000001</v>
      </c>
      <c r="D889" s="66">
        <v>0</v>
      </c>
      <c r="E889" s="65">
        <f t="shared" si="55"/>
        <v>12.516777777777778</v>
      </c>
      <c r="F889" s="65">
        <f t="shared" si="56"/>
        <v>0</v>
      </c>
      <c r="G889" s="67">
        <f t="shared" si="57"/>
        <v>8750.568749999984</v>
      </c>
    </row>
    <row r="890" spans="1:7" x14ac:dyDescent="0.25">
      <c r="A890" s="55">
        <v>888</v>
      </c>
      <c r="B890" s="64">
        <v>27.6</v>
      </c>
      <c r="C890" s="65">
        <f t="shared" si="54"/>
        <v>44.416679999999999</v>
      </c>
      <c r="D890" s="66">
        <v>0</v>
      </c>
      <c r="E890" s="65">
        <f t="shared" si="55"/>
        <v>12.337966666666667</v>
      </c>
      <c r="F890" s="65">
        <f t="shared" si="56"/>
        <v>-0.17881111111111103</v>
      </c>
      <c r="G890" s="67">
        <f t="shared" si="57"/>
        <v>8762.9961222222064</v>
      </c>
    </row>
    <row r="891" spans="1:7" x14ac:dyDescent="0.25">
      <c r="A891" s="55">
        <v>889</v>
      </c>
      <c r="B891" s="64">
        <v>27.2</v>
      </c>
      <c r="C891" s="65">
        <f t="shared" si="54"/>
        <v>43.772959999999998</v>
      </c>
      <c r="D891" s="66">
        <v>0</v>
      </c>
      <c r="E891" s="65">
        <f t="shared" si="55"/>
        <v>12.159155555555554</v>
      </c>
      <c r="F891" s="65">
        <f t="shared" si="56"/>
        <v>-0.17881111111111281</v>
      </c>
      <c r="G891" s="67">
        <f t="shared" si="57"/>
        <v>8775.2446833333179</v>
      </c>
    </row>
    <row r="892" spans="1:7" x14ac:dyDescent="0.25">
      <c r="A892" s="55">
        <v>890</v>
      </c>
      <c r="B892" s="64">
        <v>26.6</v>
      </c>
      <c r="C892" s="65">
        <f t="shared" si="54"/>
        <v>42.807380000000002</v>
      </c>
      <c r="D892" s="66">
        <v>0</v>
      </c>
      <c r="E892" s="65">
        <f t="shared" si="55"/>
        <v>11.89093888888889</v>
      </c>
      <c r="F892" s="65">
        <f t="shared" si="56"/>
        <v>-0.26821666666666388</v>
      </c>
      <c r="G892" s="67">
        <f t="shared" si="57"/>
        <v>8787.2697305555394</v>
      </c>
    </row>
    <row r="893" spans="1:7" x14ac:dyDescent="0.25">
      <c r="A893" s="55">
        <v>891</v>
      </c>
      <c r="B893" s="64">
        <v>27</v>
      </c>
      <c r="C893" s="65">
        <f t="shared" si="54"/>
        <v>43.451099999999997</v>
      </c>
      <c r="D893" s="66">
        <v>0</v>
      </c>
      <c r="E893" s="65">
        <f t="shared" si="55"/>
        <v>12.069749999999999</v>
      </c>
      <c r="F893" s="65">
        <f t="shared" si="56"/>
        <v>0.17881111111110926</v>
      </c>
      <c r="G893" s="67">
        <f t="shared" si="57"/>
        <v>8799.2500749999836</v>
      </c>
    </row>
    <row r="894" spans="1:7" x14ac:dyDescent="0.25">
      <c r="A894" s="55">
        <v>892</v>
      </c>
      <c r="B894" s="64">
        <v>27.5</v>
      </c>
      <c r="C894" s="65">
        <f t="shared" si="54"/>
        <v>44.255749999999999</v>
      </c>
      <c r="D894" s="66">
        <v>0</v>
      </c>
      <c r="E894" s="65">
        <f t="shared" si="55"/>
        <v>12.293263888888887</v>
      </c>
      <c r="F894" s="65">
        <f t="shared" si="56"/>
        <v>0.22351388888888835</v>
      </c>
      <c r="G894" s="67">
        <f t="shared" si="57"/>
        <v>8811.4315819444273</v>
      </c>
    </row>
    <row r="895" spans="1:7" x14ac:dyDescent="0.25">
      <c r="A895" s="55">
        <v>893</v>
      </c>
      <c r="B895" s="64">
        <v>27.8</v>
      </c>
      <c r="C895" s="65">
        <f t="shared" si="54"/>
        <v>44.73854</v>
      </c>
      <c r="D895" s="66">
        <v>0</v>
      </c>
      <c r="E895" s="65">
        <f t="shared" si="55"/>
        <v>12.427372222222221</v>
      </c>
      <c r="F895" s="65">
        <f t="shared" si="56"/>
        <v>0.13410833333333372</v>
      </c>
      <c r="G895" s="67">
        <f t="shared" si="57"/>
        <v>8823.791899999982</v>
      </c>
    </row>
    <row r="896" spans="1:7" x14ac:dyDescent="0.25">
      <c r="A896" s="55">
        <v>894</v>
      </c>
      <c r="B896" s="64">
        <v>28</v>
      </c>
      <c r="C896" s="65">
        <f t="shared" si="54"/>
        <v>45.060400000000001</v>
      </c>
      <c r="D896" s="66">
        <v>0</v>
      </c>
      <c r="E896" s="65">
        <f t="shared" si="55"/>
        <v>12.516777777777778</v>
      </c>
      <c r="F896" s="65">
        <f t="shared" si="56"/>
        <v>8.9405555555556404E-2</v>
      </c>
      <c r="G896" s="67">
        <f t="shared" si="57"/>
        <v>8836.2639749999817</v>
      </c>
    </row>
    <row r="897" spans="1:7" x14ac:dyDescent="0.25">
      <c r="A897" s="55">
        <v>895</v>
      </c>
      <c r="B897" s="64">
        <v>27.8</v>
      </c>
      <c r="C897" s="65">
        <f t="shared" si="54"/>
        <v>44.73854</v>
      </c>
      <c r="D897" s="66">
        <v>0</v>
      </c>
      <c r="E897" s="65">
        <f t="shared" si="55"/>
        <v>12.427372222222221</v>
      </c>
      <c r="F897" s="65">
        <f t="shared" si="56"/>
        <v>-8.9405555555556404E-2</v>
      </c>
      <c r="G897" s="67">
        <f t="shared" si="57"/>
        <v>8848.7360499999813</v>
      </c>
    </row>
    <row r="898" spans="1:7" x14ac:dyDescent="0.25">
      <c r="A898" s="55">
        <v>896</v>
      </c>
      <c r="B898" s="64">
        <v>28</v>
      </c>
      <c r="C898" s="65">
        <f t="shared" si="54"/>
        <v>45.060400000000001</v>
      </c>
      <c r="D898" s="66">
        <v>0</v>
      </c>
      <c r="E898" s="65">
        <f t="shared" si="55"/>
        <v>12.516777777777778</v>
      </c>
      <c r="F898" s="65">
        <f t="shared" si="56"/>
        <v>8.9405555555556404E-2</v>
      </c>
      <c r="G898" s="67">
        <f t="shared" si="57"/>
        <v>8861.208124999981</v>
      </c>
    </row>
    <row r="899" spans="1:7" x14ac:dyDescent="0.25">
      <c r="A899" s="55">
        <v>897</v>
      </c>
      <c r="B899" s="64">
        <v>28</v>
      </c>
      <c r="C899" s="65">
        <f t="shared" si="54"/>
        <v>45.060400000000001</v>
      </c>
      <c r="D899" s="66">
        <v>0</v>
      </c>
      <c r="E899" s="65">
        <f t="shared" si="55"/>
        <v>12.516777777777778</v>
      </c>
      <c r="F899" s="65">
        <f t="shared" si="56"/>
        <v>0</v>
      </c>
      <c r="G899" s="67">
        <f t="shared" si="57"/>
        <v>8873.724902777758</v>
      </c>
    </row>
    <row r="900" spans="1:7" x14ac:dyDescent="0.25">
      <c r="A900" s="55">
        <v>898</v>
      </c>
      <c r="B900" s="64">
        <v>28</v>
      </c>
      <c r="C900" s="65">
        <f t="shared" ref="C900:C963" si="58">B900*1.6093</f>
        <v>45.060400000000001</v>
      </c>
      <c r="D900" s="66">
        <v>0</v>
      </c>
      <c r="E900" s="65">
        <f t="shared" ref="E900:E963" si="59">C900/3.6</f>
        <v>12.516777777777778</v>
      </c>
      <c r="F900" s="65">
        <f t="shared" si="56"/>
        <v>0</v>
      </c>
      <c r="G900" s="67">
        <f t="shared" si="57"/>
        <v>8886.2416805555349</v>
      </c>
    </row>
    <row r="901" spans="1:7" x14ac:dyDescent="0.25">
      <c r="A901" s="55">
        <v>899</v>
      </c>
      <c r="B901" s="64">
        <v>27.7</v>
      </c>
      <c r="C901" s="65">
        <f t="shared" si="58"/>
        <v>44.57761</v>
      </c>
      <c r="D901" s="66">
        <v>0</v>
      </c>
      <c r="E901" s="65">
        <f t="shared" si="59"/>
        <v>12.382669444444444</v>
      </c>
      <c r="F901" s="65">
        <f t="shared" si="56"/>
        <v>-0.13410833333333372</v>
      </c>
      <c r="G901" s="67">
        <f t="shared" si="57"/>
        <v>8898.691404166646</v>
      </c>
    </row>
    <row r="902" spans="1:7" x14ac:dyDescent="0.25">
      <c r="A902" s="55">
        <v>900</v>
      </c>
      <c r="B902" s="64">
        <v>27.4</v>
      </c>
      <c r="C902" s="65">
        <f t="shared" si="58"/>
        <v>44.094819999999999</v>
      </c>
      <c r="D902" s="66">
        <v>0</v>
      </c>
      <c r="E902" s="65">
        <f t="shared" si="59"/>
        <v>12.24856111111111</v>
      </c>
      <c r="F902" s="65">
        <f t="shared" si="56"/>
        <v>-0.13410833333333372</v>
      </c>
      <c r="G902" s="67">
        <f t="shared" si="57"/>
        <v>8911.0070194444233</v>
      </c>
    </row>
    <row r="903" spans="1:7" x14ac:dyDescent="0.25">
      <c r="A903" s="55">
        <v>901</v>
      </c>
      <c r="B903" s="64">
        <v>26.9</v>
      </c>
      <c r="C903" s="65">
        <f t="shared" si="58"/>
        <v>43.290169999999996</v>
      </c>
      <c r="D903" s="66">
        <v>0</v>
      </c>
      <c r="E903" s="65">
        <f t="shared" si="59"/>
        <v>12.02504722222222</v>
      </c>
      <c r="F903" s="65">
        <f t="shared" si="56"/>
        <v>-0.22351388888889012</v>
      </c>
      <c r="G903" s="67">
        <f t="shared" si="57"/>
        <v>8923.1438236110898</v>
      </c>
    </row>
    <row r="904" spans="1:7" x14ac:dyDescent="0.25">
      <c r="A904" s="55">
        <v>902</v>
      </c>
      <c r="B904" s="64">
        <v>26.6</v>
      </c>
      <c r="C904" s="65">
        <f t="shared" si="58"/>
        <v>42.807380000000002</v>
      </c>
      <c r="D904" s="66">
        <v>0</v>
      </c>
      <c r="E904" s="65">
        <f t="shared" si="59"/>
        <v>11.89093888888889</v>
      </c>
      <c r="F904" s="65">
        <f t="shared" si="56"/>
        <v>-0.13410833333333017</v>
      </c>
      <c r="G904" s="67">
        <f t="shared" si="57"/>
        <v>8935.1018166666454</v>
      </c>
    </row>
    <row r="905" spans="1:7" x14ac:dyDescent="0.25">
      <c r="A905" s="55">
        <v>903</v>
      </c>
      <c r="B905" s="64">
        <v>26.5</v>
      </c>
      <c r="C905" s="65">
        <f t="shared" si="58"/>
        <v>42.646450000000002</v>
      </c>
      <c r="D905" s="66">
        <v>0</v>
      </c>
      <c r="E905" s="65">
        <f t="shared" si="59"/>
        <v>11.846236111111111</v>
      </c>
      <c r="F905" s="65">
        <f t="shared" si="56"/>
        <v>-4.470277777777909E-2</v>
      </c>
      <c r="G905" s="67">
        <f t="shared" si="57"/>
        <v>8946.9704041666446</v>
      </c>
    </row>
    <row r="906" spans="1:7" x14ac:dyDescent="0.25">
      <c r="A906" s="55">
        <v>904</v>
      </c>
      <c r="B906" s="64">
        <v>26.5</v>
      </c>
      <c r="C906" s="65">
        <f t="shared" si="58"/>
        <v>42.646450000000002</v>
      </c>
      <c r="D906" s="66">
        <v>0</v>
      </c>
      <c r="E906" s="65">
        <f t="shared" si="59"/>
        <v>11.846236111111111</v>
      </c>
      <c r="F906" s="65">
        <f t="shared" si="56"/>
        <v>0</v>
      </c>
      <c r="G906" s="67">
        <f t="shared" si="57"/>
        <v>8958.8166402777551</v>
      </c>
    </row>
    <row r="907" spans="1:7" x14ac:dyDescent="0.25">
      <c r="A907" s="55">
        <v>905</v>
      </c>
      <c r="B907" s="64">
        <v>26.5</v>
      </c>
      <c r="C907" s="65">
        <f t="shared" si="58"/>
        <v>42.646450000000002</v>
      </c>
      <c r="D907" s="66">
        <v>0</v>
      </c>
      <c r="E907" s="65">
        <f t="shared" si="59"/>
        <v>11.846236111111111</v>
      </c>
      <c r="F907" s="65">
        <f t="shared" si="56"/>
        <v>0</v>
      </c>
      <c r="G907" s="67">
        <f t="shared" si="57"/>
        <v>8970.6628763888657</v>
      </c>
    </row>
    <row r="908" spans="1:7" x14ac:dyDescent="0.25">
      <c r="A908" s="55">
        <v>906</v>
      </c>
      <c r="B908" s="64">
        <v>26.3</v>
      </c>
      <c r="C908" s="65">
        <f t="shared" si="58"/>
        <v>42.324590000000001</v>
      </c>
      <c r="D908" s="66">
        <v>0</v>
      </c>
      <c r="E908" s="65">
        <f t="shared" si="59"/>
        <v>11.756830555555556</v>
      </c>
      <c r="F908" s="65">
        <f t="shared" si="56"/>
        <v>-8.9405555555554628E-2</v>
      </c>
      <c r="G908" s="67">
        <f t="shared" si="57"/>
        <v>8982.464409722199</v>
      </c>
    </row>
    <row r="909" spans="1:7" x14ac:dyDescent="0.25">
      <c r="A909" s="55">
        <v>907</v>
      </c>
      <c r="B909" s="64">
        <v>26.2</v>
      </c>
      <c r="C909" s="65">
        <f t="shared" si="58"/>
        <v>42.16366</v>
      </c>
      <c r="D909" s="66">
        <v>0</v>
      </c>
      <c r="E909" s="65">
        <f t="shared" si="59"/>
        <v>11.712127777777777</v>
      </c>
      <c r="F909" s="65">
        <f t="shared" ref="F909:F972" si="60">E909-E908</f>
        <v>-4.470277777777909E-2</v>
      </c>
      <c r="G909" s="67">
        <f t="shared" ref="G909:G972" si="61">E908+(F909/2)+G908</f>
        <v>8994.1988888888663</v>
      </c>
    </row>
    <row r="910" spans="1:7" x14ac:dyDescent="0.25">
      <c r="A910" s="55">
        <v>908</v>
      </c>
      <c r="B910" s="64">
        <v>26.2</v>
      </c>
      <c r="C910" s="65">
        <f t="shared" si="58"/>
        <v>42.16366</v>
      </c>
      <c r="D910" s="66">
        <v>0</v>
      </c>
      <c r="E910" s="65">
        <f t="shared" si="59"/>
        <v>11.712127777777777</v>
      </c>
      <c r="F910" s="65">
        <f t="shared" si="60"/>
        <v>0</v>
      </c>
      <c r="G910" s="67">
        <f t="shared" si="61"/>
        <v>9005.9110166666433</v>
      </c>
    </row>
    <row r="911" spans="1:7" x14ac:dyDescent="0.25">
      <c r="A911" s="55">
        <v>909</v>
      </c>
      <c r="B911" s="64">
        <v>25.9</v>
      </c>
      <c r="C911" s="65">
        <f t="shared" si="58"/>
        <v>41.680869999999999</v>
      </c>
      <c r="D911" s="66">
        <v>0</v>
      </c>
      <c r="E911" s="65">
        <f t="shared" si="59"/>
        <v>11.578019444444443</v>
      </c>
      <c r="F911" s="65">
        <f t="shared" si="60"/>
        <v>-0.13410833333333372</v>
      </c>
      <c r="G911" s="67">
        <f t="shared" si="61"/>
        <v>9017.5560902777543</v>
      </c>
    </row>
    <row r="912" spans="1:7" x14ac:dyDescent="0.25">
      <c r="A912" s="55">
        <v>910</v>
      </c>
      <c r="B912" s="64">
        <v>25.6</v>
      </c>
      <c r="C912" s="65">
        <f t="shared" si="58"/>
        <v>41.198080000000004</v>
      </c>
      <c r="D912" s="66">
        <v>0</v>
      </c>
      <c r="E912" s="65">
        <f t="shared" si="59"/>
        <v>11.443911111111111</v>
      </c>
      <c r="F912" s="65">
        <f t="shared" si="60"/>
        <v>-0.13410833333333194</v>
      </c>
      <c r="G912" s="67">
        <f t="shared" si="61"/>
        <v>9029.0670555555316</v>
      </c>
    </row>
    <row r="913" spans="1:7" x14ac:dyDescent="0.25">
      <c r="A913" s="55">
        <v>911</v>
      </c>
      <c r="B913" s="64">
        <v>25.6</v>
      </c>
      <c r="C913" s="65">
        <f t="shared" si="58"/>
        <v>41.198080000000004</v>
      </c>
      <c r="D913" s="66">
        <v>0</v>
      </c>
      <c r="E913" s="65">
        <f t="shared" si="59"/>
        <v>11.443911111111111</v>
      </c>
      <c r="F913" s="65">
        <f t="shared" si="60"/>
        <v>0</v>
      </c>
      <c r="G913" s="67">
        <f t="shared" si="61"/>
        <v>9040.5109666666431</v>
      </c>
    </row>
    <row r="914" spans="1:7" x14ac:dyDescent="0.25">
      <c r="A914" s="55">
        <v>912</v>
      </c>
      <c r="B914" s="64">
        <v>25.9</v>
      </c>
      <c r="C914" s="65">
        <f t="shared" si="58"/>
        <v>41.680869999999999</v>
      </c>
      <c r="D914" s="66">
        <v>0</v>
      </c>
      <c r="E914" s="65">
        <f t="shared" si="59"/>
        <v>11.578019444444443</v>
      </c>
      <c r="F914" s="65">
        <f t="shared" si="60"/>
        <v>0.13410833333333194</v>
      </c>
      <c r="G914" s="67">
        <f t="shared" si="61"/>
        <v>9052.0219319444204</v>
      </c>
    </row>
    <row r="915" spans="1:7" x14ac:dyDescent="0.25">
      <c r="A915" s="55">
        <v>913</v>
      </c>
      <c r="B915" s="64">
        <v>25.8</v>
      </c>
      <c r="C915" s="65">
        <f t="shared" si="58"/>
        <v>41.519939999999998</v>
      </c>
      <c r="D915" s="66">
        <v>0</v>
      </c>
      <c r="E915" s="65">
        <f t="shared" si="59"/>
        <v>11.533316666666666</v>
      </c>
      <c r="F915" s="65">
        <f t="shared" si="60"/>
        <v>-4.4702777777777314E-2</v>
      </c>
      <c r="G915" s="67">
        <f t="shared" si="61"/>
        <v>9063.5775999999769</v>
      </c>
    </row>
    <row r="916" spans="1:7" x14ac:dyDescent="0.25">
      <c r="A916" s="55">
        <v>914</v>
      </c>
      <c r="B916" s="64">
        <v>25.5</v>
      </c>
      <c r="C916" s="65">
        <f t="shared" si="58"/>
        <v>41.037149999999997</v>
      </c>
      <c r="D916" s="66">
        <v>0</v>
      </c>
      <c r="E916" s="65">
        <f t="shared" si="59"/>
        <v>11.399208333333332</v>
      </c>
      <c r="F916" s="65">
        <f t="shared" si="60"/>
        <v>-0.13410833333333372</v>
      </c>
      <c r="G916" s="67">
        <f t="shared" si="61"/>
        <v>9075.043862499977</v>
      </c>
    </row>
    <row r="917" spans="1:7" x14ac:dyDescent="0.25">
      <c r="A917" s="55">
        <v>915</v>
      </c>
      <c r="B917" s="64">
        <v>24.6</v>
      </c>
      <c r="C917" s="65">
        <f t="shared" si="58"/>
        <v>39.58878</v>
      </c>
      <c r="D917" s="66">
        <v>0</v>
      </c>
      <c r="E917" s="65">
        <f t="shared" si="59"/>
        <v>10.996883333333333</v>
      </c>
      <c r="F917" s="65">
        <f t="shared" si="60"/>
        <v>-0.40232499999999938</v>
      </c>
      <c r="G917" s="67">
        <f t="shared" si="61"/>
        <v>9086.2419083333098</v>
      </c>
    </row>
    <row r="918" spans="1:7" x14ac:dyDescent="0.25">
      <c r="A918" s="55">
        <v>916</v>
      </c>
      <c r="B918" s="64">
        <v>23.5</v>
      </c>
      <c r="C918" s="65">
        <f t="shared" si="58"/>
        <v>37.818550000000002</v>
      </c>
      <c r="D918" s="66">
        <v>0</v>
      </c>
      <c r="E918" s="65">
        <f t="shared" si="59"/>
        <v>10.505152777777779</v>
      </c>
      <c r="F918" s="65">
        <f t="shared" si="60"/>
        <v>-0.49173055555555401</v>
      </c>
      <c r="G918" s="67">
        <f t="shared" si="61"/>
        <v>9096.9929263888662</v>
      </c>
    </row>
    <row r="919" spans="1:7" x14ac:dyDescent="0.25">
      <c r="A919" s="55">
        <v>917</v>
      </c>
      <c r="B919" s="64">
        <v>22.2</v>
      </c>
      <c r="C919" s="65">
        <f t="shared" si="58"/>
        <v>35.726459999999996</v>
      </c>
      <c r="D919" s="66">
        <v>0</v>
      </c>
      <c r="E919" s="65">
        <f t="shared" si="59"/>
        <v>9.9240166666666649</v>
      </c>
      <c r="F919" s="65">
        <f t="shared" si="60"/>
        <v>-0.58113611111111396</v>
      </c>
      <c r="G919" s="67">
        <f t="shared" si="61"/>
        <v>9107.207511111088</v>
      </c>
    </row>
    <row r="920" spans="1:7" x14ac:dyDescent="0.25">
      <c r="A920" s="55">
        <v>918</v>
      </c>
      <c r="B920" s="64">
        <v>21.6</v>
      </c>
      <c r="C920" s="65">
        <f t="shared" si="58"/>
        <v>34.76088</v>
      </c>
      <c r="D920" s="66">
        <v>0</v>
      </c>
      <c r="E920" s="65">
        <f t="shared" si="59"/>
        <v>9.6557999999999993</v>
      </c>
      <c r="F920" s="65">
        <f t="shared" si="60"/>
        <v>-0.26821666666666566</v>
      </c>
      <c r="G920" s="67">
        <f t="shared" si="61"/>
        <v>9116.9974194444221</v>
      </c>
    </row>
    <row r="921" spans="1:7" x14ac:dyDescent="0.25">
      <c r="A921" s="55">
        <v>919</v>
      </c>
      <c r="B921" s="64">
        <v>21.6</v>
      </c>
      <c r="C921" s="65">
        <f t="shared" si="58"/>
        <v>34.76088</v>
      </c>
      <c r="D921" s="66">
        <v>0</v>
      </c>
      <c r="E921" s="65">
        <f t="shared" si="59"/>
        <v>9.6557999999999993</v>
      </c>
      <c r="F921" s="65">
        <f t="shared" si="60"/>
        <v>0</v>
      </c>
      <c r="G921" s="67">
        <f t="shared" si="61"/>
        <v>9126.6532194444226</v>
      </c>
    </row>
    <row r="922" spans="1:7" x14ac:dyDescent="0.25">
      <c r="A922" s="55">
        <v>920</v>
      </c>
      <c r="B922" s="64">
        <v>21.7</v>
      </c>
      <c r="C922" s="65">
        <f t="shared" si="58"/>
        <v>34.921810000000001</v>
      </c>
      <c r="D922" s="66">
        <v>0</v>
      </c>
      <c r="E922" s="65">
        <f t="shared" si="59"/>
        <v>9.7005027777777784</v>
      </c>
      <c r="F922" s="65">
        <f t="shared" si="60"/>
        <v>4.470277777777909E-2</v>
      </c>
      <c r="G922" s="67">
        <f t="shared" si="61"/>
        <v>9136.3313708333117</v>
      </c>
    </row>
    <row r="923" spans="1:7" x14ac:dyDescent="0.25">
      <c r="A923" s="55">
        <v>921</v>
      </c>
      <c r="B923" s="64">
        <v>22.6</v>
      </c>
      <c r="C923" s="65">
        <f t="shared" si="58"/>
        <v>36.370179999999998</v>
      </c>
      <c r="D923" s="66">
        <v>0</v>
      </c>
      <c r="E923" s="65">
        <f t="shared" si="59"/>
        <v>10.102827777777778</v>
      </c>
      <c r="F923" s="65">
        <f t="shared" si="60"/>
        <v>0.40232499999999938</v>
      </c>
      <c r="G923" s="67">
        <f t="shared" si="61"/>
        <v>9146.2330361110889</v>
      </c>
    </row>
    <row r="924" spans="1:7" x14ac:dyDescent="0.25">
      <c r="A924" s="55">
        <v>922</v>
      </c>
      <c r="B924" s="64">
        <v>23.4</v>
      </c>
      <c r="C924" s="65">
        <f t="shared" si="58"/>
        <v>37.657619999999994</v>
      </c>
      <c r="D924" s="66">
        <v>0</v>
      </c>
      <c r="E924" s="65">
        <f t="shared" si="59"/>
        <v>10.460449999999998</v>
      </c>
      <c r="F924" s="65">
        <f t="shared" si="60"/>
        <v>0.35762222222222029</v>
      </c>
      <c r="G924" s="67">
        <f t="shared" si="61"/>
        <v>9156.5146749999785</v>
      </c>
    </row>
    <row r="925" spans="1:7" x14ac:dyDescent="0.25">
      <c r="A925" s="55">
        <v>923</v>
      </c>
      <c r="B925" s="64">
        <v>24</v>
      </c>
      <c r="C925" s="65">
        <f t="shared" si="58"/>
        <v>38.623199999999997</v>
      </c>
      <c r="D925" s="66">
        <v>0</v>
      </c>
      <c r="E925" s="65">
        <f t="shared" si="59"/>
        <v>10.728666666666665</v>
      </c>
      <c r="F925" s="65">
        <f t="shared" si="60"/>
        <v>0.26821666666666744</v>
      </c>
      <c r="G925" s="67">
        <f t="shared" si="61"/>
        <v>9167.1092333333127</v>
      </c>
    </row>
    <row r="926" spans="1:7" x14ac:dyDescent="0.25">
      <c r="A926" s="55">
        <v>924</v>
      </c>
      <c r="B926" s="64">
        <v>24.2</v>
      </c>
      <c r="C926" s="65">
        <f t="shared" si="58"/>
        <v>38.945059999999998</v>
      </c>
      <c r="D926" s="66">
        <v>0</v>
      </c>
      <c r="E926" s="65">
        <f t="shared" si="59"/>
        <v>10.818072222222222</v>
      </c>
      <c r="F926" s="65">
        <f t="shared" si="60"/>
        <v>8.9405555555556404E-2</v>
      </c>
      <c r="G926" s="67">
        <f t="shared" si="61"/>
        <v>9177.8826027777577</v>
      </c>
    </row>
    <row r="927" spans="1:7" x14ac:dyDescent="0.25">
      <c r="A927" s="55">
        <v>925</v>
      </c>
      <c r="B927" s="64">
        <v>24.4</v>
      </c>
      <c r="C927" s="65">
        <f t="shared" si="58"/>
        <v>39.266919999999999</v>
      </c>
      <c r="D927" s="66">
        <v>0</v>
      </c>
      <c r="E927" s="65">
        <f t="shared" si="59"/>
        <v>10.907477777777776</v>
      </c>
      <c r="F927" s="65">
        <f t="shared" si="60"/>
        <v>8.9405555555554628E-2</v>
      </c>
      <c r="G927" s="67">
        <f t="shared" si="61"/>
        <v>9188.7453777777573</v>
      </c>
    </row>
    <row r="928" spans="1:7" x14ac:dyDescent="0.25">
      <c r="A928" s="55">
        <v>926</v>
      </c>
      <c r="B928" s="64">
        <v>24.9</v>
      </c>
      <c r="C928" s="65">
        <f t="shared" si="58"/>
        <v>40.071569999999994</v>
      </c>
      <c r="D928" s="66">
        <v>0</v>
      </c>
      <c r="E928" s="65">
        <f t="shared" si="59"/>
        <v>11.130991666666665</v>
      </c>
      <c r="F928" s="65">
        <f t="shared" si="60"/>
        <v>0.22351388888888835</v>
      </c>
      <c r="G928" s="67">
        <f t="shared" si="61"/>
        <v>9199.7646124999792</v>
      </c>
    </row>
    <row r="929" spans="1:7" x14ac:dyDescent="0.25">
      <c r="A929" s="55">
        <v>927</v>
      </c>
      <c r="B929" s="64">
        <v>25.1</v>
      </c>
      <c r="C929" s="65">
        <f t="shared" si="58"/>
        <v>40.393430000000002</v>
      </c>
      <c r="D929" s="66">
        <v>0</v>
      </c>
      <c r="E929" s="65">
        <f t="shared" si="59"/>
        <v>11.220397222222223</v>
      </c>
      <c r="F929" s="65">
        <f t="shared" si="60"/>
        <v>8.940555555555818E-2</v>
      </c>
      <c r="G929" s="67">
        <f t="shared" si="61"/>
        <v>9210.9403069444234</v>
      </c>
    </row>
    <row r="930" spans="1:7" x14ac:dyDescent="0.25">
      <c r="A930" s="55">
        <v>928</v>
      </c>
      <c r="B930" s="64">
        <v>25.2</v>
      </c>
      <c r="C930" s="65">
        <f t="shared" si="58"/>
        <v>40.554359999999996</v>
      </c>
      <c r="D930" s="66">
        <v>0</v>
      </c>
      <c r="E930" s="65">
        <f t="shared" si="59"/>
        <v>11.265099999999999</v>
      </c>
      <c r="F930" s="65">
        <f t="shared" si="60"/>
        <v>4.4702777777775538E-2</v>
      </c>
      <c r="G930" s="67">
        <f t="shared" si="61"/>
        <v>9222.1830555555352</v>
      </c>
    </row>
    <row r="931" spans="1:7" x14ac:dyDescent="0.25">
      <c r="A931" s="55">
        <v>929</v>
      </c>
      <c r="B931" s="64">
        <v>25.3</v>
      </c>
      <c r="C931" s="65">
        <f t="shared" si="58"/>
        <v>40.715290000000003</v>
      </c>
      <c r="D931" s="66">
        <v>0</v>
      </c>
      <c r="E931" s="65">
        <f t="shared" si="59"/>
        <v>11.309802777777778</v>
      </c>
      <c r="F931" s="65">
        <f t="shared" si="60"/>
        <v>4.470277777777909E-2</v>
      </c>
      <c r="G931" s="67">
        <f t="shared" si="61"/>
        <v>9233.4705069444244</v>
      </c>
    </row>
    <row r="932" spans="1:7" x14ac:dyDescent="0.25">
      <c r="A932" s="55">
        <v>930</v>
      </c>
      <c r="B932" s="64">
        <v>25.5</v>
      </c>
      <c r="C932" s="65">
        <f t="shared" si="58"/>
        <v>41.037149999999997</v>
      </c>
      <c r="D932" s="66">
        <v>0</v>
      </c>
      <c r="E932" s="65">
        <f t="shared" si="59"/>
        <v>11.399208333333332</v>
      </c>
      <c r="F932" s="65">
        <f t="shared" si="60"/>
        <v>8.9405555555554628E-2</v>
      </c>
      <c r="G932" s="67">
        <f t="shared" si="61"/>
        <v>9244.8250124999795</v>
      </c>
    </row>
    <row r="933" spans="1:7" x14ac:dyDescent="0.25">
      <c r="A933" s="55">
        <v>931</v>
      </c>
      <c r="B933" s="64">
        <v>25.2</v>
      </c>
      <c r="C933" s="65">
        <f t="shared" si="58"/>
        <v>40.554359999999996</v>
      </c>
      <c r="D933" s="66">
        <v>0</v>
      </c>
      <c r="E933" s="65">
        <f t="shared" si="59"/>
        <v>11.265099999999999</v>
      </c>
      <c r="F933" s="65">
        <f t="shared" si="60"/>
        <v>-0.13410833333333372</v>
      </c>
      <c r="G933" s="67">
        <f t="shared" si="61"/>
        <v>9256.1571666666459</v>
      </c>
    </row>
    <row r="934" spans="1:7" x14ac:dyDescent="0.25">
      <c r="A934" s="55">
        <v>932</v>
      </c>
      <c r="B934" s="64">
        <v>25</v>
      </c>
      <c r="C934" s="65">
        <f t="shared" si="58"/>
        <v>40.232500000000002</v>
      </c>
      <c r="D934" s="66">
        <v>0</v>
      </c>
      <c r="E934" s="65">
        <f t="shared" si="59"/>
        <v>11.175694444444444</v>
      </c>
      <c r="F934" s="65">
        <f t="shared" si="60"/>
        <v>-8.9405555555554628E-2</v>
      </c>
      <c r="G934" s="67">
        <f t="shared" si="61"/>
        <v>9267.3775638888674</v>
      </c>
    </row>
    <row r="935" spans="1:7" x14ac:dyDescent="0.25">
      <c r="A935" s="55">
        <v>933</v>
      </c>
      <c r="B935" s="64">
        <v>25</v>
      </c>
      <c r="C935" s="65">
        <f t="shared" si="58"/>
        <v>40.232500000000002</v>
      </c>
      <c r="D935" s="66">
        <v>0</v>
      </c>
      <c r="E935" s="65">
        <f t="shared" si="59"/>
        <v>11.175694444444444</v>
      </c>
      <c r="F935" s="65">
        <f t="shared" si="60"/>
        <v>0</v>
      </c>
      <c r="G935" s="67">
        <f t="shared" si="61"/>
        <v>9278.5532583333115</v>
      </c>
    </row>
    <row r="936" spans="1:7" x14ac:dyDescent="0.25">
      <c r="A936" s="55">
        <v>934</v>
      </c>
      <c r="B936" s="64">
        <v>25</v>
      </c>
      <c r="C936" s="65">
        <f t="shared" si="58"/>
        <v>40.232500000000002</v>
      </c>
      <c r="D936" s="66">
        <v>0</v>
      </c>
      <c r="E936" s="65">
        <f t="shared" si="59"/>
        <v>11.175694444444444</v>
      </c>
      <c r="F936" s="65">
        <f t="shared" si="60"/>
        <v>0</v>
      </c>
      <c r="G936" s="67">
        <f t="shared" si="61"/>
        <v>9289.7289527777557</v>
      </c>
    </row>
    <row r="937" spans="1:7" x14ac:dyDescent="0.25">
      <c r="A937" s="55">
        <v>935</v>
      </c>
      <c r="B937" s="64">
        <v>24.7</v>
      </c>
      <c r="C937" s="65">
        <f t="shared" si="58"/>
        <v>39.74971</v>
      </c>
      <c r="D937" s="66">
        <v>0</v>
      </c>
      <c r="E937" s="65">
        <f t="shared" si="59"/>
        <v>11.04158611111111</v>
      </c>
      <c r="F937" s="65">
        <f t="shared" si="60"/>
        <v>-0.13410833333333372</v>
      </c>
      <c r="G937" s="67">
        <f t="shared" si="61"/>
        <v>9300.8375930555339</v>
      </c>
    </row>
    <row r="938" spans="1:7" x14ac:dyDescent="0.25">
      <c r="A938" s="55">
        <v>936</v>
      </c>
      <c r="B938" s="64">
        <v>24.5</v>
      </c>
      <c r="C938" s="65">
        <f t="shared" si="58"/>
        <v>39.427849999999999</v>
      </c>
      <c r="D938" s="66">
        <v>0</v>
      </c>
      <c r="E938" s="65">
        <f t="shared" si="59"/>
        <v>10.952180555555556</v>
      </c>
      <c r="F938" s="65">
        <f t="shared" si="60"/>
        <v>-8.9405555555554628E-2</v>
      </c>
      <c r="G938" s="67">
        <f t="shared" si="61"/>
        <v>9311.8344763888672</v>
      </c>
    </row>
    <row r="939" spans="1:7" x14ac:dyDescent="0.25">
      <c r="A939" s="55">
        <v>937</v>
      </c>
      <c r="B939" s="64">
        <v>24.3</v>
      </c>
      <c r="C939" s="65">
        <f t="shared" si="58"/>
        <v>39.105989999999998</v>
      </c>
      <c r="D939" s="66">
        <v>0</v>
      </c>
      <c r="E939" s="65">
        <f t="shared" si="59"/>
        <v>10.862774999999999</v>
      </c>
      <c r="F939" s="65">
        <f t="shared" si="60"/>
        <v>-8.9405555555556404E-2</v>
      </c>
      <c r="G939" s="67">
        <f t="shared" si="61"/>
        <v>9322.7419541666441</v>
      </c>
    </row>
    <row r="940" spans="1:7" x14ac:dyDescent="0.25">
      <c r="A940" s="55">
        <v>938</v>
      </c>
      <c r="B940" s="64">
        <v>24.3</v>
      </c>
      <c r="C940" s="65">
        <f t="shared" si="58"/>
        <v>39.105989999999998</v>
      </c>
      <c r="D940" s="66">
        <v>0</v>
      </c>
      <c r="E940" s="65">
        <f t="shared" si="59"/>
        <v>10.862774999999999</v>
      </c>
      <c r="F940" s="65">
        <f t="shared" si="60"/>
        <v>0</v>
      </c>
      <c r="G940" s="67">
        <f t="shared" si="61"/>
        <v>9333.6047291666437</v>
      </c>
    </row>
    <row r="941" spans="1:7" x14ac:dyDescent="0.25">
      <c r="A941" s="55">
        <v>939</v>
      </c>
      <c r="B941" s="64">
        <v>24.5</v>
      </c>
      <c r="C941" s="65">
        <f t="shared" si="58"/>
        <v>39.427849999999999</v>
      </c>
      <c r="D941" s="66">
        <v>0</v>
      </c>
      <c r="E941" s="65">
        <f t="shared" si="59"/>
        <v>10.952180555555556</v>
      </c>
      <c r="F941" s="65">
        <f t="shared" si="60"/>
        <v>8.9405555555556404E-2</v>
      </c>
      <c r="G941" s="67">
        <f t="shared" si="61"/>
        <v>9344.5122069444205</v>
      </c>
    </row>
    <row r="942" spans="1:7" x14ac:dyDescent="0.25">
      <c r="A942" s="55">
        <v>940</v>
      </c>
      <c r="B942" s="64">
        <v>25</v>
      </c>
      <c r="C942" s="65">
        <f t="shared" si="58"/>
        <v>40.232500000000002</v>
      </c>
      <c r="D942" s="66">
        <v>0</v>
      </c>
      <c r="E942" s="65">
        <f t="shared" si="59"/>
        <v>11.175694444444444</v>
      </c>
      <c r="F942" s="65">
        <f t="shared" si="60"/>
        <v>0.22351388888888835</v>
      </c>
      <c r="G942" s="67">
        <f t="shared" si="61"/>
        <v>9355.5761444444197</v>
      </c>
    </row>
    <row r="943" spans="1:7" x14ac:dyDescent="0.25">
      <c r="A943" s="55">
        <v>941</v>
      </c>
      <c r="B943" s="64">
        <v>25</v>
      </c>
      <c r="C943" s="65">
        <f t="shared" si="58"/>
        <v>40.232500000000002</v>
      </c>
      <c r="D943" s="66">
        <v>0</v>
      </c>
      <c r="E943" s="65">
        <f t="shared" si="59"/>
        <v>11.175694444444444</v>
      </c>
      <c r="F943" s="65">
        <f t="shared" si="60"/>
        <v>0</v>
      </c>
      <c r="G943" s="67">
        <f t="shared" si="61"/>
        <v>9366.7518388888639</v>
      </c>
    </row>
    <row r="944" spans="1:7" x14ac:dyDescent="0.25">
      <c r="A944" s="55">
        <v>942</v>
      </c>
      <c r="B944" s="64">
        <v>24.6</v>
      </c>
      <c r="C944" s="65">
        <f t="shared" si="58"/>
        <v>39.58878</v>
      </c>
      <c r="D944" s="66">
        <v>0</v>
      </c>
      <c r="E944" s="65">
        <f t="shared" si="59"/>
        <v>10.996883333333333</v>
      </c>
      <c r="F944" s="65">
        <f t="shared" si="60"/>
        <v>-0.17881111111111103</v>
      </c>
      <c r="G944" s="67">
        <f t="shared" si="61"/>
        <v>9377.8381277777535</v>
      </c>
    </row>
    <row r="945" spans="1:7" x14ac:dyDescent="0.25">
      <c r="A945" s="55">
        <v>943</v>
      </c>
      <c r="B945" s="64">
        <v>24.6</v>
      </c>
      <c r="C945" s="65">
        <f t="shared" si="58"/>
        <v>39.58878</v>
      </c>
      <c r="D945" s="66">
        <v>0</v>
      </c>
      <c r="E945" s="65">
        <f t="shared" si="59"/>
        <v>10.996883333333333</v>
      </c>
      <c r="F945" s="65">
        <f t="shared" si="60"/>
        <v>0</v>
      </c>
      <c r="G945" s="67">
        <f t="shared" si="61"/>
        <v>9388.8350111110867</v>
      </c>
    </row>
    <row r="946" spans="1:7" x14ac:dyDescent="0.25">
      <c r="A946" s="55">
        <v>944</v>
      </c>
      <c r="B946" s="64">
        <v>24.1</v>
      </c>
      <c r="C946" s="65">
        <f t="shared" si="58"/>
        <v>38.784130000000005</v>
      </c>
      <c r="D946" s="66">
        <v>0</v>
      </c>
      <c r="E946" s="65">
        <f t="shared" si="59"/>
        <v>10.773369444444446</v>
      </c>
      <c r="F946" s="65">
        <f t="shared" si="60"/>
        <v>-0.22351388888888657</v>
      </c>
      <c r="G946" s="67">
        <f t="shared" si="61"/>
        <v>9399.720137499975</v>
      </c>
    </row>
    <row r="947" spans="1:7" x14ac:dyDescent="0.25">
      <c r="A947" s="55">
        <v>945</v>
      </c>
      <c r="B947" s="64">
        <v>24.5</v>
      </c>
      <c r="C947" s="65">
        <f t="shared" si="58"/>
        <v>39.427849999999999</v>
      </c>
      <c r="D947" s="66">
        <v>0</v>
      </c>
      <c r="E947" s="65">
        <f t="shared" si="59"/>
        <v>10.952180555555556</v>
      </c>
      <c r="F947" s="65">
        <f t="shared" si="60"/>
        <v>0.17881111111110926</v>
      </c>
      <c r="G947" s="67">
        <f t="shared" si="61"/>
        <v>9410.5829124999746</v>
      </c>
    </row>
    <row r="948" spans="1:7" x14ac:dyDescent="0.25">
      <c r="A948" s="55">
        <v>946</v>
      </c>
      <c r="B948" s="64">
        <v>25.1</v>
      </c>
      <c r="C948" s="65">
        <f t="shared" si="58"/>
        <v>40.393430000000002</v>
      </c>
      <c r="D948" s="66">
        <v>0</v>
      </c>
      <c r="E948" s="65">
        <f t="shared" si="59"/>
        <v>11.220397222222223</v>
      </c>
      <c r="F948" s="65">
        <f t="shared" si="60"/>
        <v>0.26821666666666744</v>
      </c>
      <c r="G948" s="67">
        <f t="shared" si="61"/>
        <v>9421.6692013888642</v>
      </c>
    </row>
    <row r="949" spans="1:7" x14ac:dyDescent="0.25">
      <c r="A949" s="55">
        <v>947</v>
      </c>
      <c r="B949" s="64">
        <v>25.6</v>
      </c>
      <c r="C949" s="65">
        <f t="shared" si="58"/>
        <v>41.198080000000004</v>
      </c>
      <c r="D949" s="66">
        <v>0</v>
      </c>
      <c r="E949" s="65">
        <f t="shared" si="59"/>
        <v>11.443911111111111</v>
      </c>
      <c r="F949" s="65">
        <f t="shared" si="60"/>
        <v>0.22351388888888835</v>
      </c>
      <c r="G949" s="67">
        <f t="shared" si="61"/>
        <v>9433.0013555555306</v>
      </c>
    </row>
    <row r="950" spans="1:7" x14ac:dyDescent="0.25">
      <c r="A950" s="55">
        <v>948</v>
      </c>
      <c r="B950" s="64">
        <v>25.1</v>
      </c>
      <c r="C950" s="65">
        <f t="shared" si="58"/>
        <v>40.393430000000002</v>
      </c>
      <c r="D950" s="66">
        <v>0</v>
      </c>
      <c r="E950" s="65">
        <f t="shared" si="59"/>
        <v>11.220397222222223</v>
      </c>
      <c r="F950" s="65">
        <f t="shared" si="60"/>
        <v>-0.22351388888888835</v>
      </c>
      <c r="G950" s="67">
        <f t="shared" si="61"/>
        <v>9444.333509722197</v>
      </c>
    </row>
    <row r="951" spans="1:7" x14ac:dyDescent="0.25">
      <c r="A951" s="55">
        <v>949</v>
      </c>
      <c r="B951" s="64">
        <v>24</v>
      </c>
      <c r="C951" s="65">
        <f t="shared" si="58"/>
        <v>38.623199999999997</v>
      </c>
      <c r="D951" s="66">
        <v>0</v>
      </c>
      <c r="E951" s="65">
        <f t="shared" si="59"/>
        <v>10.728666666666665</v>
      </c>
      <c r="F951" s="65">
        <f t="shared" si="60"/>
        <v>-0.49173055555555756</v>
      </c>
      <c r="G951" s="67">
        <f t="shared" si="61"/>
        <v>9455.3080416666417</v>
      </c>
    </row>
    <row r="952" spans="1:7" x14ac:dyDescent="0.25">
      <c r="A952" s="55">
        <v>950</v>
      </c>
      <c r="B952" s="64">
        <v>22</v>
      </c>
      <c r="C952" s="65">
        <f t="shared" si="58"/>
        <v>35.404600000000002</v>
      </c>
      <c r="D952" s="66">
        <v>0</v>
      </c>
      <c r="E952" s="65">
        <f t="shared" si="59"/>
        <v>9.8346111111111121</v>
      </c>
      <c r="F952" s="65">
        <f t="shared" si="60"/>
        <v>-0.89405555555555338</v>
      </c>
      <c r="G952" s="67">
        <f t="shared" si="61"/>
        <v>9465.5896805555312</v>
      </c>
    </row>
    <row r="953" spans="1:7" x14ac:dyDescent="0.25">
      <c r="A953" s="55">
        <v>951</v>
      </c>
      <c r="B953" s="64">
        <v>20.100000000000001</v>
      </c>
      <c r="C953" s="65">
        <f t="shared" si="58"/>
        <v>32.34693</v>
      </c>
      <c r="D953" s="66">
        <v>0</v>
      </c>
      <c r="E953" s="65">
        <f t="shared" si="59"/>
        <v>8.9852583333333325</v>
      </c>
      <c r="F953" s="65">
        <f t="shared" si="60"/>
        <v>-0.84935277777777962</v>
      </c>
      <c r="G953" s="67">
        <f t="shared" si="61"/>
        <v>9474.999615277753</v>
      </c>
    </row>
    <row r="954" spans="1:7" x14ac:dyDescent="0.25">
      <c r="A954" s="55">
        <v>952</v>
      </c>
      <c r="B954" s="64">
        <v>16.899999999999999</v>
      </c>
      <c r="C954" s="65">
        <f t="shared" si="58"/>
        <v>27.197169999999996</v>
      </c>
      <c r="D954" s="66">
        <v>0</v>
      </c>
      <c r="E954" s="65">
        <f t="shared" si="59"/>
        <v>7.5547694444444433</v>
      </c>
      <c r="F954" s="65">
        <f t="shared" si="60"/>
        <v>-1.4304888888888891</v>
      </c>
      <c r="G954" s="67">
        <f t="shared" si="61"/>
        <v>9483.2696291666416</v>
      </c>
    </row>
    <row r="955" spans="1:7" x14ac:dyDescent="0.25">
      <c r="A955" s="55">
        <v>953</v>
      </c>
      <c r="B955" s="64">
        <v>13.6</v>
      </c>
      <c r="C955" s="65">
        <f t="shared" si="58"/>
        <v>21.886479999999999</v>
      </c>
      <c r="D955" s="66">
        <v>0</v>
      </c>
      <c r="E955" s="65">
        <f t="shared" si="59"/>
        <v>6.0795777777777769</v>
      </c>
      <c r="F955" s="65">
        <f t="shared" si="60"/>
        <v>-1.4751916666666665</v>
      </c>
      <c r="G955" s="67">
        <f t="shared" si="61"/>
        <v>9490.0868027777524</v>
      </c>
    </row>
    <row r="956" spans="1:7" x14ac:dyDescent="0.25">
      <c r="A956" s="55">
        <v>954</v>
      </c>
      <c r="B956" s="64">
        <v>10.3</v>
      </c>
      <c r="C956" s="65">
        <f t="shared" si="58"/>
        <v>16.575790000000001</v>
      </c>
      <c r="D956" s="66">
        <v>0</v>
      </c>
      <c r="E956" s="65">
        <f t="shared" si="59"/>
        <v>4.6043861111111113</v>
      </c>
      <c r="F956" s="65">
        <f t="shared" si="60"/>
        <v>-1.4751916666666656</v>
      </c>
      <c r="G956" s="67">
        <f t="shared" si="61"/>
        <v>9495.4287847221967</v>
      </c>
    </row>
    <row r="957" spans="1:7" x14ac:dyDescent="0.25">
      <c r="A957" s="55">
        <v>955</v>
      </c>
      <c r="B957" s="64">
        <v>7</v>
      </c>
      <c r="C957" s="65">
        <f t="shared" si="58"/>
        <v>11.2651</v>
      </c>
      <c r="D957" s="66">
        <v>0</v>
      </c>
      <c r="E957" s="65">
        <f t="shared" si="59"/>
        <v>3.1291944444444444</v>
      </c>
      <c r="F957" s="65">
        <f t="shared" si="60"/>
        <v>-1.4751916666666669</v>
      </c>
      <c r="G957" s="67">
        <f t="shared" si="61"/>
        <v>9499.2955749999746</v>
      </c>
    </row>
    <row r="958" spans="1:7" x14ac:dyDescent="0.25">
      <c r="A958" s="55">
        <v>956</v>
      </c>
      <c r="B958" s="64">
        <v>3.7</v>
      </c>
      <c r="C958" s="65">
        <f t="shared" si="58"/>
        <v>5.9544100000000002</v>
      </c>
      <c r="D958" s="66">
        <v>0</v>
      </c>
      <c r="E958" s="65">
        <f t="shared" si="59"/>
        <v>1.6540027777777777</v>
      </c>
      <c r="F958" s="65">
        <f t="shared" si="60"/>
        <v>-1.4751916666666667</v>
      </c>
      <c r="G958" s="67">
        <f t="shared" si="61"/>
        <v>9501.6871736110861</v>
      </c>
    </row>
    <row r="959" spans="1:7" x14ac:dyDescent="0.25">
      <c r="A959" s="55">
        <v>957</v>
      </c>
      <c r="B959" s="64">
        <v>0.4</v>
      </c>
      <c r="C959" s="65">
        <f t="shared" si="58"/>
        <v>0.64372000000000007</v>
      </c>
      <c r="D959" s="66">
        <v>0</v>
      </c>
      <c r="E959" s="65">
        <f t="shared" si="59"/>
        <v>0.17881111111111112</v>
      </c>
      <c r="F959" s="65">
        <f t="shared" si="60"/>
        <v>-1.4751916666666667</v>
      </c>
      <c r="G959" s="67">
        <f t="shared" si="61"/>
        <v>9502.6035805555312</v>
      </c>
    </row>
    <row r="960" spans="1:7" x14ac:dyDescent="0.25">
      <c r="A960" s="55">
        <v>958</v>
      </c>
      <c r="B960" s="64">
        <v>0</v>
      </c>
      <c r="C960" s="65">
        <f t="shared" si="58"/>
        <v>0</v>
      </c>
      <c r="D960" s="66">
        <v>0</v>
      </c>
      <c r="E960" s="65">
        <f t="shared" si="59"/>
        <v>0</v>
      </c>
      <c r="F960" s="65">
        <f t="shared" si="60"/>
        <v>-0.17881111111111112</v>
      </c>
      <c r="G960" s="67">
        <f t="shared" si="61"/>
        <v>9502.6929861110875</v>
      </c>
    </row>
    <row r="961" spans="1:7" x14ac:dyDescent="0.25">
      <c r="A961" s="55">
        <v>959</v>
      </c>
      <c r="B961" s="64">
        <v>0</v>
      </c>
      <c r="C961" s="65">
        <f t="shared" si="58"/>
        <v>0</v>
      </c>
      <c r="D961" s="66">
        <v>0</v>
      </c>
      <c r="E961" s="65">
        <f t="shared" si="59"/>
        <v>0</v>
      </c>
      <c r="F961" s="65">
        <f t="shared" si="60"/>
        <v>0</v>
      </c>
      <c r="G961" s="67">
        <f t="shared" si="61"/>
        <v>9502.6929861110875</v>
      </c>
    </row>
    <row r="962" spans="1:7" x14ac:dyDescent="0.25">
      <c r="A962" s="55">
        <v>960</v>
      </c>
      <c r="B962" s="64">
        <v>0</v>
      </c>
      <c r="C962" s="65">
        <f t="shared" si="58"/>
        <v>0</v>
      </c>
      <c r="D962" s="66">
        <v>0</v>
      </c>
      <c r="E962" s="65">
        <f t="shared" si="59"/>
        <v>0</v>
      </c>
      <c r="F962" s="65">
        <f t="shared" si="60"/>
        <v>0</v>
      </c>
      <c r="G962" s="67">
        <f t="shared" si="61"/>
        <v>9502.6929861110875</v>
      </c>
    </row>
    <row r="963" spans="1:7" x14ac:dyDescent="0.25">
      <c r="A963" s="55">
        <v>961</v>
      </c>
      <c r="B963" s="64">
        <v>2</v>
      </c>
      <c r="C963" s="65">
        <f t="shared" si="58"/>
        <v>3.2185999999999999</v>
      </c>
      <c r="D963" s="66">
        <v>0</v>
      </c>
      <c r="E963" s="65">
        <f t="shared" si="59"/>
        <v>0.89405555555555549</v>
      </c>
      <c r="F963" s="65">
        <f t="shared" si="60"/>
        <v>0.89405555555555549</v>
      </c>
      <c r="G963" s="67">
        <f t="shared" si="61"/>
        <v>9503.1400138888657</v>
      </c>
    </row>
    <row r="964" spans="1:7" x14ac:dyDescent="0.25">
      <c r="A964" s="55">
        <v>962</v>
      </c>
      <c r="B964" s="64">
        <v>5.3</v>
      </c>
      <c r="C964" s="65">
        <f t="shared" ref="C964:C1027" si="62">B964*1.6093</f>
        <v>8.5292899999999996</v>
      </c>
      <c r="D964" s="66">
        <v>0</v>
      </c>
      <c r="E964" s="65">
        <f t="shared" ref="E964:E1027" si="63">C964/3.6</f>
        <v>2.3692472222222221</v>
      </c>
      <c r="F964" s="65">
        <f t="shared" si="60"/>
        <v>1.4751916666666665</v>
      </c>
      <c r="G964" s="67">
        <f t="shared" si="61"/>
        <v>9504.7716652777544</v>
      </c>
    </row>
    <row r="965" spans="1:7" x14ac:dyDescent="0.25">
      <c r="A965" s="55">
        <v>963</v>
      </c>
      <c r="B965" s="64">
        <v>8.6</v>
      </c>
      <c r="C965" s="65">
        <f t="shared" si="62"/>
        <v>13.839979999999999</v>
      </c>
      <c r="D965" s="66">
        <v>0</v>
      </c>
      <c r="E965" s="65">
        <f t="shared" si="63"/>
        <v>3.8444388888888885</v>
      </c>
      <c r="F965" s="65">
        <f t="shared" si="60"/>
        <v>1.4751916666666665</v>
      </c>
      <c r="G965" s="67">
        <f t="shared" si="61"/>
        <v>9507.8785083333096</v>
      </c>
    </row>
    <row r="966" spans="1:7" x14ac:dyDescent="0.25">
      <c r="A966" s="55">
        <v>964</v>
      </c>
      <c r="B966" s="64">
        <v>11.9</v>
      </c>
      <c r="C966" s="65">
        <f t="shared" si="62"/>
        <v>19.150670000000002</v>
      </c>
      <c r="D966" s="66">
        <v>0</v>
      </c>
      <c r="E966" s="65">
        <f t="shared" si="63"/>
        <v>5.3196305555555563</v>
      </c>
      <c r="F966" s="65">
        <f t="shared" si="60"/>
        <v>1.4751916666666678</v>
      </c>
      <c r="G966" s="67">
        <f t="shared" si="61"/>
        <v>9512.4605430555312</v>
      </c>
    </row>
    <row r="967" spans="1:7" x14ac:dyDescent="0.25">
      <c r="A967" s="55">
        <v>965</v>
      </c>
      <c r="B967" s="64">
        <v>15.2</v>
      </c>
      <c r="C967" s="65">
        <f t="shared" si="62"/>
        <v>24.461359999999999</v>
      </c>
      <c r="D967" s="66">
        <v>0</v>
      </c>
      <c r="E967" s="65">
        <f t="shared" si="63"/>
        <v>6.7948222222222219</v>
      </c>
      <c r="F967" s="65">
        <f t="shared" si="60"/>
        <v>1.4751916666666656</v>
      </c>
      <c r="G967" s="67">
        <f t="shared" si="61"/>
        <v>9518.5177694444192</v>
      </c>
    </row>
    <row r="968" spans="1:7" x14ac:dyDescent="0.25">
      <c r="A968" s="55">
        <v>966</v>
      </c>
      <c r="B968" s="64">
        <v>17.5</v>
      </c>
      <c r="C968" s="65">
        <f t="shared" si="62"/>
        <v>28.162749999999999</v>
      </c>
      <c r="D968" s="66">
        <v>0</v>
      </c>
      <c r="E968" s="65">
        <f t="shared" si="63"/>
        <v>7.8229861111111108</v>
      </c>
      <c r="F968" s="65">
        <f t="shared" si="60"/>
        <v>1.0281638888888889</v>
      </c>
      <c r="G968" s="67">
        <f t="shared" si="61"/>
        <v>9525.8266736110854</v>
      </c>
    </row>
    <row r="969" spans="1:7" x14ac:dyDescent="0.25">
      <c r="A969" s="55">
        <v>967</v>
      </c>
      <c r="B969" s="64">
        <v>18.600000000000001</v>
      </c>
      <c r="C969" s="65">
        <f t="shared" si="62"/>
        <v>29.932980000000001</v>
      </c>
      <c r="D969" s="66">
        <v>0</v>
      </c>
      <c r="E969" s="65">
        <f t="shared" si="63"/>
        <v>8.3147166666666674</v>
      </c>
      <c r="F969" s="65">
        <f t="shared" si="60"/>
        <v>0.49173055555555667</v>
      </c>
      <c r="G969" s="67">
        <f t="shared" si="61"/>
        <v>9533.8955249999744</v>
      </c>
    </row>
    <row r="970" spans="1:7" x14ac:dyDescent="0.25">
      <c r="A970" s="55">
        <v>968</v>
      </c>
      <c r="B970" s="64">
        <v>20</v>
      </c>
      <c r="C970" s="65">
        <f t="shared" si="62"/>
        <v>32.186</v>
      </c>
      <c r="D970" s="66">
        <v>0</v>
      </c>
      <c r="E970" s="65">
        <f t="shared" si="63"/>
        <v>8.9405555555555551</v>
      </c>
      <c r="F970" s="65">
        <f t="shared" si="60"/>
        <v>0.62583888888888772</v>
      </c>
      <c r="G970" s="67">
        <f t="shared" si="61"/>
        <v>9542.5231611110848</v>
      </c>
    </row>
    <row r="971" spans="1:7" x14ac:dyDescent="0.25">
      <c r="A971" s="55">
        <v>969</v>
      </c>
      <c r="B971" s="64">
        <v>21.1</v>
      </c>
      <c r="C971" s="65">
        <f t="shared" si="62"/>
        <v>33.956229999999998</v>
      </c>
      <c r="D971" s="66">
        <v>0</v>
      </c>
      <c r="E971" s="65">
        <f t="shared" si="63"/>
        <v>9.4322861111111109</v>
      </c>
      <c r="F971" s="65">
        <f t="shared" si="60"/>
        <v>0.49173055555555578</v>
      </c>
      <c r="G971" s="67">
        <f t="shared" si="61"/>
        <v>9551.7095819444185</v>
      </c>
    </row>
    <row r="972" spans="1:7" x14ac:dyDescent="0.25">
      <c r="A972" s="55">
        <v>970</v>
      </c>
      <c r="B972" s="64">
        <v>22</v>
      </c>
      <c r="C972" s="65">
        <f t="shared" si="62"/>
        <v>35.404600000000002</v>
      </c>
      <c r="D972" s="66">
        <v>0</v>
      </c>
      <c r="E972" s="65">
        <f t="shared" si="63"/>
        <v>9.8346111111111121</v>
      </c>
      <c r="F972" s="65">
        <f t="shared" si="60"/>
        <v>0.40232500000000115</v>
      </c>
      <c r="G972" s="67">
        <f t="shared" si="61"/>
        <v>9561.3430305555303</v>
      </c>
    </row>
    <row r="973" spans="1:7" x14ac:dyDescent="0.25">
      <c r="A973" s="55">
        <v>971</v>
      </c>
      <c r="B973" s="64">
        <v>23</v>
      </c>
      <c r="C973" s="65">
        <f t="shared" si="62"/>
        <v>37.0139</v>
      </c>
      <c r="D973" s="66">
        <v>0</v>
      </c>
      <c r="E973" s="65">
        <f t="shared" si="63"/>
        <v>10.281638888888889</v>
      </c>
      <c r="F973" s="65">
        <f t="shared" ref="F973:F1036" si="64">E973-E972</f>
        <v>0.44702777777777669</v>
      </c>
      <c r="G973" s="67">
        <f t="shared" ref="G973:G1036" si="65">E972+(F973/2)+G972</f>
        <v>9571.4011555555298</v>
      </c>
    </row>
    <row r="974" spans="1:7" x14ac:dyDescent="0.25">
      <c r="A974" s="55">
        <v>972</v>
      </c>
      <c r="B974" s="64">
        <v>24.5</v>
      </c>
      <c r="C974" s="65">
        <f t="shared" si="62"/>
        <v>39.427849999999999</v>
      </c>
      <c r="D974" s="66">
        <v>0</v>
      </c>
      <c r="E974" s="65">
        <f t="shared" si="63"/>
        <v>10.952180555555556</v>
      </c>
      <c r="F974" s="65">
        <f t="shared" si="64"/>
        <v>0.67054166666666681</v>
      </c>
      <c r="G974" s="67">
        <f t="shared" si="65"/>
        <v>9582.0180652777526</v>
      </c>
    </row>
    <row r="975" spans="1:7" x14ac:dyDescent="0.25">
      <c r="A975" s="55">
        <v>973</v>
      </c>
      <c r="B975" s="64">
        <v>26.3</v>
      </c>
      <c r="C975" s="65">
        <f t="shared" si="62"/>
        <v>42.324590000000001</v>
      </c>
      <c r="D975" s="66">
        <v>0</v>
      </c>
      <c r="E975" s="65">
        <f t="shared" si="63"/>
        <v>11.756830555555556</v>
      </c>
      <c r="F975" s="65">
        <f t="shared" si="64"/>
        <v>0.80465000000000053</v>
      </c>
      <c r="G975" s="67">
        <f t="shared" si="65"/>
        <v>9593.3725708333077</v>
      </c>
    </row>
    <row r="976" spans="1:7" x14ac:dyDescent="0.25">
      <c r="A976" s="55">
        <v>974</v>
      </c>
      <c r="B976" s="64">
        <v>27.5</v>
      </c>
      <c r="C976" s="65">
        <f t="shared" si="62"/>
        <v>44.255749999999999</v>
      </c>
      <c r="D976" s="66">
        <v>0</v>
      </c>
      <c r="E976" s="65">
        <f t="shared" si="63"/>
        <v>12.293263888888887</v>
      </c>
      <c r="F976" s="65">
        <f t="shared" si="64"/>
        <v>0.53643333333333132</v>
      </c>
      <c r="G976" s="67">
        <f t="shared" si="65"/>
        <v>9605.3976180555292</v>
      </c>
    </row>
    <row r="977" spans="1:7" x14ac:dyDescent="0.25">
      <c r="A977" s="55">
        <v>975</v>
      </c>
      <c r="B977" s="64">
        <v>28.1</v>
      </c>
      <c r="C977" s="65">
        <f t="shared" si="62"/>
        <v>45.221330000000002</v>
      </c>
      <c r="D977" s="66">
        <v>0</v>
      </c>
      <c r="E977" s="65">
        <f t="shared" si="63"/>
        <v>12.561480555555555</v>
      </c>
      <c r="F977" s="65">
        <f t="shared" si="64"/>
        <v>0.26821666666666744</v>
      </c>
      <c r="G977" s="67">
        <f t="shared" si="65"/>
        <v>9617.8249902777516</v>
      </c>
    </row>
    <row r="978" spans="1:7" x14ac:dyDescent="0.25">
      <c r="A978" s="55">
        <v>976</v>
      </c>
      <c r="B978" s="64">
        <v>28.4</v>
      </c>
      <c r="C978" s="65">
        <f t="shared" si="62"/>
        <v>45.704119999999996</v>
      </c>
      <c r="D978" s="66">
        <v>0</v>
      </c>
      <c r="E978" s="65">
        <f t="shared" si="63"/>
        <v>12.695588888888887</v>
      </c>
      <c r="F978" s="65">
        <f t="shared" si="64"/>
        <v>0.13410833333333194</v>
      </c>
      <c r="G978" s="67">
        <f t="shared" si="65"/>
        <v>9630.4535249999735</v>
      </c>
    </row>
    <row r="979" spans="1:7" x14ac:dyDescent="0.25">
      <c r="A979" s="55">
        <v>977</v>
      </c>
      <c r="B979" s="64">
        <v>28.5</v>
      </c>
      <c r="C979" s="65">
        <f t="shared" si="62"/>
        <v>45.865049999999997</v>
      </c>
      <c r="D979" s="66">
        <v>0</v>
      </c>
      <c r="E979" s="65">
        <f t="shared" si="63"/>
        <v>12.740291666666666</v>
      </c>
      <c r="F979" s="65">
        <f t="shared" si="64"/>
        <v>4.470277777777909E-2</v>
      </c>
      <c r="G979" s="67">
        <f t="shared" si="65"/>
        <v>9643.1714652777518</v>
      </c>
    </row>
    <row r="980" spans="1:7" x14ac:dyDescent="0.25">
      <c r="A980" s="55">
        <v>978</v>
      </c>
      <c r="B980" s="64">
        <v>28.5</v>
      </c>
      <c r="C980" s="65">
        <f t="shared" si="62"/>
        <v>45.865049999999997</v>
      </c>
      <c r="D980" s="66">
        <v>0</v>
      </c>
      <c r="E980" s="65">
        <f t="shared" si="63"/>
        <v>12.740291666666666</v>
      </c>
      <c r="F980" s="65">
        <f t="shared" si="64"/>
        <v>0</v>
      </c>
      <c r="G980" s="67">
        <f t="shared" si="65"/>
        <v>9655.9117569444188</v>
      </c>
    </row>
    <row r="981" spans="1:7" x14ac:dyDescent="0.25">
      <c r="A981" s="55">
        <v>979</v>
      </c>
      <c r="B981" s="64">
        <v>28.5</v>
      </c>
      <c r="C981" s="65">
        <f t="shared" si="62"/>
        <v>45.865049999999997</v>
      </c>
      <c r="D981" s="66">
        <v>0</v>
      </c>
      <c r="E981" s="65">
        <f t="shared" si="63"/>
        <v>12.740291666666666</v>
      </c>
      <c r="F981" s="65">
        <f t="shared" si="64"/>
        <v>0</v>
      </c>
      <c r="G981" s="67">
        <f t="shared" si="65"/>
        <v>9668.6520486110858</v>
      </c>
    </row>
    <row r="982" spans="1:7" x14ac:dyDescent="0.25">
      <c r="A982" s="55">
        <v>980</v>
      </c>
      <c r="B982" s="64">
        <v>27.7</v>
      </c>
      <c r="C982" s="65">
        <f t="shared" si="62"/>
        <v>44.57761</v>
      </c>
      <c r="D982" s="66">
        <v>0</v>
      </c>
      <c r="E982" s="65">
        <f t="shared" si="63"/>
        <v>12.382669444444444</v>
      </c>
      <c r="F982" s="65">
        <f t="shared" si="64"/>
        <v>-0.35762222222222206</v>
      </c>
      <c r="G982" s="67">
        <f t="shared" si="65"/>
        <v>9681.2135291666418</v>
      </c>
    </row>
    <row r="983" spans="1:7" x14ac:dyDescent="0.25">
      <c r="A983" s="55">
        <v>981</v>
      </c>
      <c r="B983" s="64">
        <v>27.5</v>
      </c>
      <c r="C983" s="65">
        <f t="shared" si="62"/>
        <v>44.255749999999999</v>
      </c>
      <c r="D983" s="66">
        <v>0</v>
      </c>
      <c r="E983" s="65">
        <f t="shared" si="63"/>
        <v>12.293263888888887</v>
      </c>
      <c r="F983" s="65">
        <f t="shared" si="64"/>
        <v>-8.9405555555556404E-2</v>
      </c>
      <c r="G983" s="67">
        <f t="shared" si="65"/>
        <v>9693.5514958333079</v>
      </c>
    </row>
    <row r="984" spans="1:7" x14ac:dyDescent="0.25">
      <c r="A984" s="55">
        <v>982</v>
      </c>
      <c r="B984" s="64">
        <v>27.2</v>
      </c>
      <c r="C984" s="65">
        <f t="shared" si="62"/>
        <v>43.772959999999998</v>
      </c>
      <c r="D984" s="66">
        <v>0</v>
      </c>
      <c r="E984" s="65">
        <f t="shared" si="63"/>
        <v>12.159155555555554</v>
      </c>
      <c r="F984" s="65">
        <f t="shared" si="64"/>
        <v>-0.13410833333333372</v>
      </c>
      <c r="G984" s="67">
        <f t="shared" si="65"/>
        <v>9705.7777055555307</v>
      </c>
    </row>
    <row r="985" spans="1:7" x14ac:dyDescent="0.25">
      <c r="A985" s="55">
        <v>983</v>
      </c>
      <c r="B985" s="64">
        <v>26.8</v>
      </c>
      <c r="C985" s="65">
        <f t="shared" si="62"/>
        <v>43.129240000000003</v>
      </c>
      <c r="D985" s="66">
        <v>0</v>
      </c>
      <c r="E985" s="65">
        <f t="shared" si="63"/>
        <v>11.980344444444444</v>
      </c>
      <c r="F985" s="65">
        <f t="shared" si="64"/>
        <v>-0.17881111111110926</v>
      </c>
      <c r="G985" s="67">
        <f t="shared" si="65"/>
        <v>9717.8474555555313</v>
      </c>
    </row>
    <row r="986" spans="1:7" x14ac:dyDescent="0.25">
      <c r="A986" s="55">
        <v>984</v>
      </c>
      <c r="B986" s="64">
        <v>26.5</v>
      </c>
      <c r="C986" s="65">
        <f t="shared" si="62"/>
        <v>42.646450000000002</v>
      </c>
      <c r="D986" s="66">
        <v>0</v>
      </c>
      <c r="E986" s="65">
        <f t="shared" si="63"/>
        <v>11.846236111111111</v>
      </c>
      <c r="F986" s="65">
        <f t="shared" si="64"/>
        <v>-0.13410833333333372</v>
      </c>
      <c r="G986" s="67">
        <f t="shared" si="65"/>
        <v>9729.7607458333096</v>
      </c>
    </row>
    <row r="987" spans="1:7" x14ac:dyDescent="0.25">
      <c r="A987" s="55">
        <v>985</v>
      </c>
      <c r="B987" s="64">
        <v>26</v>
      </c>
      <c r="C987" s="65">
        <f t="shared" si="62"/>
        <v>41.841799999999999</v>
      </c>
      <c r="D987" s="66">
        <v>0</v>
      </c>
      <c r="E987" s="65">
        <f t="shared" si="63"/>
        <v>11.622722222222222</v>
      </c>
      <c r="F987" s="65">
        <f t="shared" si="64"/>
        <v>-0.22351388888888835</v>
      </c>
      <c r="G987" s="67">
        <f t="shared" si="65"/>
        <v>9741.4952249999769</v>
      </c>
    </row>
    <row r="988" spans="1:7" x14ac:dyDescent="0.25">
      <c r="A988" s="55">
        <v>986</v>
      </c>
      <c r="B988" s="64">
        <v>25.7</v>
      </c>
      <c r="C988" s="65">
        <f t="shared" si="62"/>
        <v>41.359009999999998</v>
      </c>
      <c r="D988" s="66">
        <v>0</v>
      </c>
      <c r="E988" s="65">
        <f t="shared" si="63"/>
        <v>11.488613888888889</v>
      </c>
      <c r="F988" s="65">
        <f t="shared" si="64"/>
        <v>-0.13410833333333372</v>
      </c>
      <c r="G988" s="67">
        <f t="shared" si="65"/>
        <v>9753.0508930555334</v>
      </c>
    </row>
    <row r="989" spans="1:7" x14ac:dyDescent="0.25">
      <c r="A989" s="55">
        <v>987</v>
      </c>
      <c r="B989" s="64">
        <v>25.2</v>
      </c>
      <c r="C989" s="65">
        <f t="shared" si="62"/>
        <v>40.554359999999996</v>
      </c>
      <c r="D989" s="66">
        <v>0</v>
      </c>
      <c r="E989" s="65">
        <f t="shared" si="63"/>
        <v>11.265099999999999</v>
      </c>
      <c r="F989" s="65">
        <f t="shared" si="64"/>
        <v>-0.22351388888889012</v>
      </c>
      <c r="G989" s="67">
        <f t="shared" si="65"/>
        <v>9764.4277499999771</v>
      </c>
    </row>
    <row r="990" spans="1:7" x14ac:dyDescent="0.25">
      <c r="A990" s="55">
        <v>988</v>
      </c>
      <c r="B990" s="64">
        <v>24</v>
      </c>
      <c r="C990" s="65">
        <f t="shared" si="62"/>
        <v>38.623199999999997</v>
      </c>
      <c r="D990" s="66">
        <v>0</v>
      </c>
      <c r="E990" s="65">
        <f t="shared" si="63"/>
        <v>10.728666666666665</v>
      </c>
      <c r="F990" s="65">
        <f t="shared" si="64"/>
        <v>-0.5364333333333331</v>
      </c>
      <c r="G990" s="67">
        <f t="shared" si="65"/>
        <v>9775.4246333333103</v>
      </c>
    </row>
    <row r="991" spans="1:7" x14ac:dyDescent="0.25">
      <c r="A991" s="55">
        <v>989</v>
      </c>
      <c r="B991" s="64">
        <v>22</v>
      </c>
      <c r="C991" s="65">
        <f t="shared" si="62"/>
        <v>35.404600000000002</v>
      </c>
      <c r="D991" s="66">
        <v>0</v>
      </c>
      <c r="E991" s="65">
        <f t="shared" si="63"/>
        <v>9.8346111111111121</v>
      </c>
      <c r="F991" s="65">
        <f t="shared" si="64"/>
        <v>-0.89405555555555338</v>
      </c>
      <c r="G991" s="67">
        <f t="shared" si="65"/>
        <v>9785.7062722221999</v>
      </c>
    </row>
    <row r="992" spans="1:7" x14ac:dyDescent="0.25">
      <c r="A992" s="55">
        <v>990</v>
      </c>
      <c r="B992" s="64">
        <v>21.5</v>
      </c>
      <c r="C992" s="65">
        <f t="shared" si="62"/>
        <v>34.59995</v>
      </c>
      <c r="D992" s="66">
        <v>0</v>
      </c>
      <c r="E992" s="65">
        <f t="shared" si="63"/>
        <v>9.611097222222222</v>
      </c>
      <c r="F992" s="65">
        <f t="shared" si="64"/>
        <v>-0.22351388888889012</v>
      </c>
      <c r="G992" s="67">
        <f t="shared" si="65"/>
        <v>9795.4291263888663</v>
      </c>
    </row>
    <row r="993" spans="1:7" x14ac:dyDescent="0.25">
      <c r="A993" s="55">
        <v>991</v>
      </c>
      <c r="B993" s="64">
        <v>21.5</v>
      </c>
      <c r="C993" s="65">
        <f t="shared" si="62"/>
        <v>34.59995</v>
      </c>
      <c r="D993" s="66">
        <v>0</v>
      </c>
      <c r="E993" s="65">
        <f t="shared" si="63"/>
        <v>9.611097222222222</v>
      </c>
      <c r="F993" s="65">
        <f t="shared" si="64"/>
        <v>0</v>
      </c>
      <c r="G993" s="67">
        <f t="shared" si="65"/>
        <v>9805.0402236110876</v>
      </c>
    </row>
    <row r="994" spans="1:7" x14ac:dyDescent="0.25">
      <c r="A994" s="55">
        <v>992</v>
      </c>
      <c r="B994" s="64">
        <v>21.8</v>
      </c>
      <c r="C994" s="65">
        <f t="shared" si="62"/>
        <v>35.082740000000001</v>
      </c>
      <c r="D994" s="66">
        <v>0</v>
      </c>
      <c r="E994" s="65">
        <f t="shared" si="63"/>
        <v>9.7452055555555557</v>
      </c>
      <c r="F994" s="65">
        <f t="shared" si="64"/>
        <v>0.13410833333333372</v>
      </c>
      <c r="G994" s="67">
        <f t="shared" si="65"/>
        <v>9814.7183749999767</v>
      </c>
    </row>
    <row r="995" spans="1:7" x14ac:dyDescent="0.25">
      <c r="A995" s="55">
        <v>993</v>
      </c>
      <c r="B995" s="64">
        <v>22.5</v>
      </c>
      <c r="C995" s="65">
        <f t="shared" si="62"/>
        <v>36.209249999999997</v>
      </c>
      <c r="D995" s="66">
        <v>0</v>
      </c>
      <c r="E995" s="65">
        <f t="shared" si="63"/>
        <v>10.058124999999999</v>
      </c>
      <c r="F995" s="65">
        <f t="shared" si="64"/>
        <v>0.31291944444444297</v>
      </c>
      <c r="G995" s="67">
        <f t="shared" si="65"/>
        <v>9824.620040277754</v>
      </c>
    </row>
    <row r="996" spans="1:7" x14ac:dyDescent="0.25">
      <c r="A996" s="55">
        <v>994</v>
      </c>
      <c r="B996" s="64">
        <v>23</v>
      </c>
      <c r="C996" s="65">
        <f t="shared" si="62"/>
        <v>37.0139</v>
      </c>
      <c r="D996" s="66">
        <v>0</v>
      </c>
      <c r="E996" s="65">
        <f t="shared" si="63"/>
        <v>10.281638888888889</v>
      </c>
      <c r="F996" s="65">
        <f t="shared" si="64"/>
        <v>0.22351388888889012</v>
      </c>
      <c r="G996" s="67">
        <f t="shared" si="65"/>
        <v>9834.7899222221986</v>
      </c>
    </row>
    <row r="997" spans="1:7" x14ac:dyDescent="0.25">
      <c r="A997" s="55">
        <v>995</v>
      </c>
      <c r="B997" s="64">
        <v>22.8</v>
      </c>
      <c r="C997" s="65">
        <f t="shared" si="62"/>
        <v>36.692039999999999</v>
      </c>
      <c r="D997" s="66">
        <v>0</v>
      </c>
      <c r="E997" s="65">
        <f t="shared" si="63"/>
        <v>10.192233333333332</v>
      </c>
      <c r="F997" s="65">
        <f t="shared" si="64"/>
        <v>-8.9405555555556404E-2</v>
      </c>
      <c r="G997" s="67">
        <f t="shared" si="65"/>
        <v>9845.0268583333091</v>
      </c>
    </row>
    <row r="998" spans="1:7" x14ac:dyDescent="0.25">
      <c r="A998" s="55">
        <v>996</v>
      </c>
      <c r="B998" s="64">
        <v>22.8</v>
      </c>
      <c r="C998" s="65">
        <f t="shared" si="62"/>
        <v>36.692039999999999</v>
      </c>
      <c r="D998" s="66">
        <v>0</v>
      </c>
      <c r="E998" s="65">
        <f t="shared" si="63"/>
        <v>10.192233333333332</v>
      </c>
      <c r="F998" s="65">
        <f t="shared" si="64"/>
        <v>0</v>
      </c>
      <c r="G998" s="67">
        <f t="shared" si="65"/>
        <v>9855.2190916666423</v>
      </c>
    </row>
    <row r="999" spans="1:7" x14ac:dyDescent="0.25">
      <c r="A999" s="55">
        <v>997</v>
      </c>
      <c r="B999" s="64">
        <v>23</v>
      </c>
      <c r="C999" s="65">
        <f t="shared" si="62"/>
        <v>37.0139</v>
      </c>
      <c r="D999" s="66">
        <v>0</v>
      </c>
      <c r="E999" s="65">
        <f t="shared" si="63"/>
        <v>10.281638888888889</v>
      </c>
      <c r="F999" s="65">
        <f t="shared" si="64"/>
        <v>8.9405555555556404E-2</v>
      </c>
      <c r="G999" s="67">
        <f t="shared" si="65"/>
        <v>9865.4560277777528</v>
      </c>
    </row>
    <row r="1000" spans="1:7" x14ac:dyDescent="0.25">
      <c r="A1000" s="55">
        <v>998</v>
      </c>
      <c r="B1000" s="64">
        <v>22.7</v>
      </c>
      <c r="C1000" s="65">
        <f t="shared" si="62"/>
        <v>36.531109999999998</v>
      </c>
      <c r="D1000" s="66">
        <v>0</v>
      </c>
      <c r="E1000" s="65">
        <f t="shared" si="63"/>
        <v>10.147530555555555</v>
      </c>
      <c r="F1000" s="65">
        <f t="shared" si="64"/>
        <v>-0.13410833333333372</v>
      </c>
      <c r="G1000" s="67">
        <f t="shared" si="65"/>
        <v>9875.6706124999746</v>
      </c>
    </row>
    <row r="1001" spans="1:7" x14ac:dyDescent="0.25">
      <c r="A1001" s="55">
        <v>999</v>
      </c>
      <c r="B1001" s="64">
        <v>22.7</v>
      </c>
      <c r="C1001" s="65">
        <f t="shared" si="62"/>
        <v>36.531109999999998</v>
      </c>
      <c r="D1001" s="66">
        <v>0</v>
      </c>
      <c r="E1001" s="65">
        <f t="shared" si="63"/>
        <v>10.147530555555555</v>
      </c>
      <c r="F1001" s="65">
        <f t="shared" si="64"/>
        <v>0</v>
      </c>
      <c r="G1001" s="67">
        <f t="shared" si="65"/>
        <v>9885.8181430555305</v>
      </c>
    </row>
    <row r="1002" spans="1:7" x14ac:dyDescent="0.25">
      <c r="A1002" s="55">
        <v>1000</v>
      </c>
      <c r="B1002" s="64">
        <v>22.7</v>
      </c>
      <c r="C1002" s="65">
        <f t="shared" si="62"/>
        <v>36.531109999999998</v>
      </c>
      <c r="D1002" s="66">
        <v>0</v>
      </c>
      <c r="E1002" s="65">
        <f t="shared" si="63"/>
        <v>10.147530555555555</v>
      </c>
      <c r="F1002" s="65">
        <f t="shared" si="64"/>
        <v>0</v>
      </c>
      <c r="G1002" s="67">
        <f t="shared" si="65"/>
        <v>9895.9656736110865</v>
      </c>
    </row>
    <row r="1003" spans="1:7" x14ac:dyDescent="0.25">
      <c r="A1003" s="55">
        <v>1001</v>
      </c>
      <c r="B1003" s="64">
        <v>23.5</v>
      </c>
      <c r="C1003" s="65">
        <f t="shared" si="62"/>
        <v>37.818550000000002</v>
      </c>
      <c r="D1003" s="66">
        <v>0</v>
      </c>
      <c r="E1003" s="65">
        <f t="shared" si="63"/>
        <v>10.505152777777779</v>
      </c>
      <c r="F1003" s="65">
        <f t="shared" si="64"/>
        <v>0.35762222222222384</v>
      </c>
      <c r="G1003" s="67">
        <f t="shared" si="65"/>
        <v>9906.2920152777533</v>
      </c>
    </row>
    <row r="1004" spans="1:7" x14ac:dyDescent="0.25">
      <c r="A1004" s="55">
        <v>1002</v>
      </c>
      <c r="B1004" s="64">
        <v>24</v>
      </c>
      <c r="C1004" s="65">
        <f t="shared" si="62"/>
        <v>38.623199999999997</v>
      </c>
      <c r="D1004" s="66">
        <v>0</v>
      </c>
      <c r="E1004" s="65">
        <f t="shared" si="63"/>
        <v>10.728666666666665</v>
      </c>
      <c r="F1004" s="65">
        <f t="shared" si="64"/>
        <v>0.22351388888888657</v>
      </c>
      <c r="G1004" s="67">
        <f t="shared" si="65"/>
        <v>9916.9089249999761</v>
      </c>
    </row>
    <row r="1005" spans="1:7" x14ac:dyDescent="0.25">
      <c r="A1005" s="55">
        <v>1003</v>
      </c>
      <c r="B1005" s="64">
        <v>24.6</v>
      </c>
      <c r="C1005" s="65">
        <f t="shared" si="62"/>
        <v>39.58878</v>
      </c>
      <c r="D1005" s="66">
        <v>0</v>
      </c>
      <c r="E1005" s="65">
        <f t="shared" si="63"/>
        <v>10.996883333333333</v>
      </c>
      <c r="F1005" s="65">
        <f t="shared" si="64"/>
        <v>0.26821666666666744</v>
      </c>
      <c r="G1005" s="67">
        <f t="shared" si="65"/>
        <v>9927.7716999999757</v>
      </c>
    </row>
    <row r="1006" spans="1:7" x14ac:dyDescent="0.25">
      <c r="A1006" s="55">
        <v>1004</v>
      </c>
      <c r="B1006" s="64">
        <v>24.8</v>
      </c>
      <c r="C1006" s="65">
        <f t="shared" si="62"/>
        <v>39.910640000000001</v>
      </c>
      <c r="D1006" s="66">
        <v>0</v>
      </c>
      <c r="E1006" s="65">
        <f t="shared" si="63"/>
        <v>11.086288888888889</v>
      </c>
      <c r="F1006" s="65">
        <f t="shared" si="64"/>
        <v>8.9405555555556404E-2</v>
      </c>
      <c r="G1006" s="67">
        <f t="shared" si="65"/>
        <v>9938.8132861110862</v>
      </c>
    </row>
    <row r="1007" spans="1:7" x14ac:dyDescent="0.25">
      <c r="A1007" s="55">
        <v>1005</v>
      </c>
      <c r="B1007" s="64">
        <v>25.1</v>
      </c>
      <c r="C1007" s="65">
        <f t="shared" si="62"/>
        <v>40.393430000000002</v>
      </c>
      <c r="D1007" s="66">
        <v>0</v>
      </c>
      <c r="E1007" s="65">
        <f t="shared" si="63"/>
        <v>11.220397222222223</v>
      </c>
      <c r="F1007" s="65">
        <f t="shared" si="64"/>
        <v>0.13410833333333372</v>
      </c>
      <c r="G1007" s="67">
        <f t="shared" si="65"/>
        <v>9949.9666291666417</v>
      </c>
    </row>
    <row r="1008" spans="1:7" x14ac:dyDescent="0.25">
      <c r="A1008" s="55">
        <v>1006</v>
      </c>
      <c r="B1008" s="64">
        <v>25.5</v>
      </c>
      <c r="C1008" s="65">
        <f t="shared" si="62"/>
        <v>41.037149999999997</v>
      </c>
      <c r="D1008" s="66">
        <v>0</v>
      </c>
      <c r="E1008" s="65">
        <f t="shared" si="63"/>
        <v>11.399208333333332</v>
      </c>
      <c r="F1008" s="65">
        <f t="shared" si="64"/>
        <v>0.17881111111110926</v>
      </c>
      <c r="G1008" s="67">
        <f t="shared" si="65"/>
        <v>9961.2764319444195</v>
      </c>
    </row>
    <row r="1009" spans="1:7" x14ac:dyDescent="0.25">
      <c r="A1009" s="55">
        <v>1007</v>
      </c>
      <c r="B1009" s="64">
        <v>25.6</v>
      </c>
      <c r="C1009" s="65">
        <f t="shared" si="62"/>
        <v>41.198080000000004</v>
      </c>
      <c r="D1009" s="66">
        <v>0</v>
      </c>
      <c r="E1009" s="65">
        <f t="shared" si="63"/>
        <v>11.443911111111111</v>
      </c>
      <c r="F1009" s="65">
        <f t="shared" si="64"/>
        <v>4.470277777777909E-2</v>
      </c>
      <c r="G1009" s="67">
        <f t="shared" si="65"/>
        <v>9972.6979916666423</v>
      </c>
    </row>
    <row r="1010" spans="1:7" x14ac:dyDescent="0.25">
      <c r="A1010" s="55">
        <v>1008</v>
      </c>
      <c r="B1010" s="64">
        <v>25.5</v>
      </c>
      <c r="C1010" s="65">
        <f t="shared" si="62"/>
        <v>41.037149999999997</v>
      </c>
      <c r="D1010" s="66">
        <v>0</v>
      </c>
      <c r="E1010" s="65">
        <f t="shared" si="63"/>
        <v>11.399208333333332</v>
      </c>
      <c r="F1010" s="65">
        <f t="shared" si="64"/>
        <v>-4.470277777777909E-2</v>
      </c>
      <c r="G1010" s="67">
        <f t="shared" si="65"/>
        <v>9984.1195513888651</v>
      </c>
    </row>
    <row r="1011" spans="1:7" x14ac:dyDescent="0.25">
      <c r="A1011" s="55">
        <v>1009</v>
      </c>
      <c r="B1011" s="64">
        <v>25</v>
      </c>
      <c r="C1011" s="65">
        <f t="shared" si="62"/>
        <v>40.232500000000002</v>
      </c>
      <c r="D1011" s="66">
        <v>0</v>
      </c>
      <c r="E1011" s="65">
        <f t="shared" si="63"/>
        <v>11.175694444444444</v>
      </c>
      <c r="F1011" s="65">
        <f t="shared" si="64"/>
        <v>-0.22351388888888835</v>
      </c>
      <c r="G1011" s="67">
        <f t="shared" si="65"/>
        <v>9995.4070027777543</v>
      </c>
    </row>
    <row r="1012" spans="1:7" x14ac:dyDescent="0.25">
      <c r="A1012" s="55">
        <v>1010</v>
      </c>
      <c r="B1012" s="64">
        <v>24.1</v>
      </c>
      <c r="C1012" s="65">
        <f t="shared" si="62"/>
        <v>38.784130000000005</v>
      </c>
      <c r="D1012" s="66">
        <v>0</v>
      </c>
      <c r="E1012" s="65">
        <f t="shared" si="63"/>
        <v>10.773369444444446</v>
      </c>
      <c r="F1012" s="65">
        <f t="shared" si="64"/>
        <v>-0.4023249999999976</v>
      </c>
      <c r="G1012" s="67">
        <f t="shared" si="65"/>
        <v>10006.381534722199</v>
      </c>
    </row>
    <row r="1013" spans="1:7" x14ac:dyDescent="0.25">
      <c r="A1013" s="55">
        <v>1011</v>
      </c>
      <c r="B1013" s="64">
        <v>23.7</v>
      </c>
      <c r="C1013" s="65">
        <f t="shared" si="62"/>
        <v>38.140409999999996</v>
      </c>
      <c r="D1013" s="66">
        <v>0</v>
      </c>
      <c r="E1013" s="65">
        <f t="shared" si="63"/>
        <v>10.594558333333332</v>
      </c>
      <c r="F1013" s="65">
        <f t="shared" si="64"/>
        <v>-0.17881111111111458</v>
      </c>
      <c r="G1013" s="67">
        <f t="shared" si="65"/>
        <v>10017.065498611088</v>
      </c>
    </row>
    <row r="1014" spans="1:7" x14ac:dyDescent="0.25">
      <c r="A1014" s="55">
        <v>1012</v>
      </c>
      <c r="B1014" s="64">
        <v>23.2</v>
      </c>
      <c r="C1014" s="65">
        <f t="shared" si="62"/>
        <v>37.335760000000001</v>
      </c>
      <c r="D1014" s="66">
        <v>0</v>
      </c>
      <c r="E1014" s="65">
        <f t="shared" si="63"/>
        <v>10.371044444444445</v>
      </c>
      <c r="F1014" s="65">
        <f t="shared" si="64"/>
        <v>-0.22351388888888657</v>
      </c>
      <c r="G1014" s="67">
        <f t="shared" si="65"/>
        <v>10027.548299999977</v>
      </c>
    </row>
    <row r="1015" spans="1:7" x14ac:dyDescent="0.25">
      <c r="A1015" s="55">
        <v>1013</v>
      </c>
      <c r="B1015" s="64">
        <v>22.9</v>
      </c>
      <c r="C1015" s="65">
        <f t="shared" si="62"/>
        <v>36.852969999999999</v>
      </c>
      <c r="D1015" s="66">
        <v>0</v>
      </c>
      <c r="E1015" s="65">
        <f t="shared" si="63"/>
        <v>10.236936111111111</v>
      </c>
      <c r="F1015" s="65">
        <f t="shared" si="64"/>
        <v>-0.13410833333333372</v>
      </c>
      <c r="G1015" s="67">
        <f t="shared" si="65"/>
        <v>10037.852290277755</v>
      </c>
    </row>
    <row r="1016" spans="1:7" x14ac:dyDescent="0.25">
      <c r="A1016" s="55">
        <v>1014</v>
      </c>
      <c r="B1016" s="64">
        <v>22.5</v>
      </c>
      <c r="C1016" s="65">
        <f t="shared" si="62"/>
        <v>36.209249999999997</v>
      </c>
      <c r="D1016" s="66">
        <v>0</v>
      </c>
      <c r="E1016" s="65">
        <f t="shared" si="63"/>
        <v>10.058124999999999</v>
      </c>
      <c r="F1016" s="65">
        <f t="shared" si="64"/>
        <v>-0.17881111111111281</v>
      </c>
      <c r="G1016" s="67">
        <f t="shared" si="65"/>
        <v>10047.999820833311</v>
      </c>
    </row>
    <row r="1017" spans="1:7" x14ac:dyDescent="0.25">
      <c r="A1017" s="55">
        <v>1015</v>
      </c>
      <c r="B1017" s="64">
        <v>22</v>
      </c>
      <c r="C1017" s="65">
        <f t="shared" si="62"/>
        <v>35.404600000000002</v>
      </c>
      <c r="D1017" s="66">
        <v>0</v>
      </c>
      <c r="E1017" s="65">
        <f t="shared" si="63"/>
        <v>9.8346111111111121</v>
      </c>
      <c r="F1017" s="65">
        <f t="shared" si="64"/>
        <v>-0.22351388888888657</v>
      </c>
      <c r="G1017" s="67">
        <f t="shared" si="65"/>
        <v>10057.946188888867</v>
      </c>
    </row>
    <row r="1018" spans="1:7" x14ac:dyDescent="0.25">
      <c r="A1018" s="55">
        <v>1016</v>
      </c>
      <c r="B1018" s="64">
        <v>21.6</v>
      </c>
      <c r="C1018" s="65">
        <f t="shared" si="62"/>
        <v>34.76088</v>
      </c>
      <c r="D1018" s="66">
        <v>0</v>
      </c>
      <c r="E1018" s="65">
        <f t="shared" si="63"/>
        <v>9.6557999999999993</v>
      </c>
      <c r="F1018" s="65">
        <f t="shared" si="64"/>
        <v>-0.17881111111111281</v>
      </c>
      <c r="G1018" s="67">
        <f t="shared" si="65"/>
        <v>10067.691394444422</v>
      </c>
    </row>
    <row r="1019" spans="1:7" x14ac:dyDescent="0.25">
      <c r="A1019" s="55">
        <v>1017</v>
      </c>
      <c r="B1019" s="64">
        <v>20.5</v>
      </c>
      <c r="C1019" s="65">
        <f t="shared" si="62"/>
        <v>32.990650000000002</v>
      </c>
      <c r="D1019" s="66">
        <v>0</v>
      </c>
      <c r="E1019" s="65">
        <f t="shared" si="63"/>
        <v>9.1640694444444453</v>
      </c>
      <c r="F1019" s="65">
        <f t="shared" si="64"/>
        <v>-0.49173055555555401</v>
      </c>
      <c r="G1019" s="67">
        <f t="shared" si="65"/>
        <v>10077.101329166644</v>
      </c>
    </row>
    <row r="1020" spans="1:7" x14ac:dyDescent="0.25">
      <c r="A1020" s="55">
        <v>1018</v>
      </c>
      <c r="B1020" s="64">
        <v>17.5</v>
      </c>
      <c r="C1020" s="65">
        <f t="shared" si="62"/>
        <v>28.162749999999999</v>
      </c>
      <c r="D1020" s="66">
        <v>0</v>
      </c>
      <c r="E1020" s="65">
        <f t="shared" si="63"/>
        <v>7.8229861111111108</v>
      </c>
      <c r="F1020" s="65">
        <f t="shared" si="64"/>
        <v>-1.3410833333333345</v>
      </c>
      <c r="G1020" s="67">
        <f t="shared" si="65"/>
        <v>10085.594856944423</v>
      </c>
    </row>
    <row r="1021" spans="1:7" x14ac:dyDescent="0.25">
      <c r="A1021" s="55">
        <v>1019</v>
      </c>
      <c r="B1021" s="64">
        <v>14.2</v>
      </c>
      <c r="C1021" s="65">
        <f t="shared" si="62"/>
        <v>22.852059999999998</v>
      </c>
      <c r="D1021" s="66">
        <v>0</v>
      </c>
      <c r="E1021" s="65">
        <f t="shared" si="63"/>
        <v>6.3477944444444434</v>
      </c>
      <c r="F1021" s="65">
        <f t="shared" si="64"/>
        <v>-1.4751916666666673</v>
      </c>
      <c r="G1021" s="67">
        <f t="shared" si="65"/>
        <v>10092.680247222201</v>
      </c>
    </row>
    <row r="1022" spans="1:7" x14ac:dyDescent="0.25">
      <c r="A1022" s="55">
        <v>1020</v>
      </c>
      <c r="B1022" s="64">
        <v>10.9</v>
      </c>
      <c r="C1022" s="65">
        <f t="shared" si="62"/>
        <v>17.541370000000001</v>
      </c>
      <c r="D1022" s="66">
        <v>0</v>
      </c>
      <c r="E1022" s="65">
        <f t="shared" si="63"/>
        <v>4.8726027777777778</v>
      </c>
      <c r="F1022" s="65">
        <f t="shared" si="64"/>
        <v>-1.4751916666666656</v>
      </c>
      <c r="G1022" s="67">
        <f t="shared" si="65"/>
        <v>10098.290445833312</v>
      </c>
    </row>
    <row r="1023" spans="1:7" x14ac:dyDescent="0.25">
      <c r="A1023" s="55">
        <v>1021</v>
      </c>
      <c r="B1023" s="64">
        <v>7.6</v>
      </c>
      <c r="C1023" s="65">
        <f t="shared" si="62"/>
        <v>12.23068</v>
      </c>
      <c r="D1023" s="66">
        <v>0</v>
      </c>
      <c r="E1023" s="65">
        <f t="shared" si="63"/>
        <v>3.3974111111111109</v>
      </c>
      <c r="F1023" s="65">
        <f t="shared" si="64"/>
        <v>-1.4751916666666669</v>
      </c>
      <c r="G1023" s="67">
        <f t="shared" si="65"/>
        <v>10102.425452777758</v>
      </c>
    </row>
    <row r="1024" spans="1:7" x14ac:dyDescent="0.25">
      <c r="A1024" s="55">
        <v>1022</v>
      </c>
      <c r="B1024" s="64">
        <v>4.3</v>
      </c>
      <c r="C1024" s="65">
        <f t="shared" si="62"/>
        <v>6.9199899999999994</v>
      </c>
      <c r="D1024" s="66">
        <v>0</v>
      </c>
      <c r="E1024" s="65">
        <f t="shared" si="63"/>
        <v>1.9222194444444443</v>
      </c>
      <c r="F1024" s="65">
        <f t="shared" si="64"/>
        <v>-1.4751916666666667</v>
      </c>
      <c r="G1024" s="67">
        <f t="shared" si="65"/>
        <v>10105.085268055534</v>
      </c>
    </row>
    <row r="1025" spans="1:7" x14ac:dyDescent="0.25">
      <c r="A1025" s="55">
        <v>1023</v>
      </c>
      <c r="B1025" s="64">
        <v>1</v>
      </c>
      <c r="C1025" s="65">
        <f t="shared" si="62"/>
        <v>1.6093</v>
      </c>
      <c r="D1025" s="66">
        <v>0</v>
      </c>
      <c r="E1025" s="65">
        <f t="shared" si="63"/>
        <v>0.44702777777777775</v>
      </c>
      <c r="F1025" s="65">
        <f t="shared" si="64"/>
        <v>-1.4751916666666665</v>
      </c>
      <c r="G1025" s="67">
        <f t="shared" si="65"/>
        <v>10106.269891666645</v>
      </c>
    </row>
    <row r="1026" spans="1:7" x14ac:dyDescent="0.25">
      <c r="A1026" s="55">
        <v>1024</v>
      </c>
      <c r="B1026" s="64">
        <v>0</v>
      </c>
      <c r="C1026" s="65">
        <f t="shared" si="62"/>
        <v>0</v>
      </c>
      <c r="D1026" s="66">
        <v>0</v>
      </c>
      <c r="E1026" s="65">
        <f t="shared" si="63"/>
        <v>0</v>
      </c>
      <c r="F1026" s="65">
        <f t="shared" si="64"/>
        <v>-0.44702777777777775</v>
      </c>
      <c r="G1026" s="67">
        <f t="shared" si="65"/>
        <v>10106.493405555533</v>
      </c>
    </row>
    <row r="1027" spans="1:7" x14ac:dyDescent="0.25">
      <c r="A1027" s="55">
        <v>1025</v>
      </c>
      <c r="B1027" s="64">
        <v>0</v>
      </c>
      <c r="C1027" s="65">
        <f t="shared" si="62"/>
        <v>0</v>
      </c>
      <c r="D1027" s="66">
        <v>0</v>
      </c>
      <c r="E1027" s="65">
        <f t="shared" si="63"/>
        <v>0</v>
      </c>
      <c r="F1027" s="65">
        <f t="shared" si="64"/>
        <v>0</v>
      </c>
      <c r="G1027" s="67">
        <f t="shared" si="65"/>
        <v>10106.493405555533</v>
      </c>
    </row>
    <row r="1028" spans="1:7" x14ac:dyDescent="0.25">
      <c r="A1028" s="55">
        <v>1026</v>
      </c>
      <c r="B1028" s="64">
        <v>0</v>
      </c>
      <c r="C1028" s="65">
        <f t="shared" ref="C1028:C1091" si="66">B1028*1.6093</f>
        <v>0</v>
      </c>
      <c r="D1028" s="66">
        <v>0</v>
      </c>
      <c r="E1028" s="65">
        <f t="shared" ref="E1028:E1091" si="67">C1028/3.6</f>
        <v>0</v>
      </c>
      <c r="F1028" s="65">
        <f t="shared" si="64"/>
        <v>0</v>
      </c>
      <c r="G1028" s="67">
        <f t="shared" si="65"/>
        <v>10106.493405555533</v>
      </c>
    </row>
    <row r="1029" spans="1:7" x14ac:dyDescent="0.25">
      <c r="A1029" s="55">
        <v>1027</v>
      </c>
      <c r="B1029" s="64">
        <v>0</v>
      </c>
      <c r="C1029" s="65">
        <f t="shared" si="66"/>
        <v>0</v>
      </c>
      <c r="D1029" s="66">
        <v>0</v>
      </c>
      <c r="E1029" s="65">
        <f t="shared" si="67"/>
        <v>0</v>
      </c>
      <c r="F1029" s="65">
        <f t="shared" si="64"/>
        <v>0</v>
      </c>
      <c r="G1029" s="67">
        <f t="shared" si="65"/>
        <v>10106.493405555533</v>
      </c>
    </row>
    <row r="1030" spans="1:7" x14ac:dyDescent="0.25">
      <c r="A1030" s="55">
        <v>1028</v>
      </c>
      <c r="B1030" s="64">
        <v>0</v>
      </c>
      <c r="C1030" s="65">
        <f t="shared" si="66"/>
        <v>0</v>
      </c>
      <c r="D1030" s="66">
        <v>0</v>
      </c>
      <c r="E1030" s="65">
        <f t="shared" si="67"/>
        <v>0</v>
      </c>
      <c r="F1030" s="65">
        <f t="shared" si="64"/>
        <v>0</v>
      </c>
      <c r="G1030" s="67">
        <f t="shared" si="65"/>
        <v>10106.493405555533</v>
      </c>
    </row>
    <row r="1031" spans="1:7" x14ac:dyDescent="0.25">
      <c r="A1031" s="55">
        <v>1029</v>
      </c>
      <c r="B1031" s="64">
        <v>0</v>
      </c>
      <c r="C1031" s="65">
        <f t="shared" si="66"/>
        <v>0</v>
      </c>
      <c r="D1031" s="66">
        <v>0</v>
      </c>
      <c r="E1031" s="65">
        <f t="shared" si="67"/>
        <v>0</v>
      </c>
      <c r="F1031" s="65">
        <f t="shared" si="64"/>
        <v>0</v>
      </c>
      <c r="G1031" s="67">
        <f t="shared" si="65"/>
        <v>10106.493405555533</v>
      </c>
    </row>
    <row r="1032" spans="1:7" x14ac:dyDescent="0.25">
      <c r="A1032" s="55">
        <v>1030</v>
      </c>
      <c r="B1032" s="64">
        <v>0</v>
      </c>
      <c r="C1032" s="65">
        <f t="shared" si="66"/>
        <v>0</v>
      </c>
      <c r="D1032" s="66">
        <v>0</v>
      </c>
      <c r="E1032" s="65">
        <f t="shared" si="67"/>
        <v>0</v>
      </c>
      <c r="F1032" s="65">
        <f t="shared" si="64"/>
        <v>0</v>
      </c>
      <c r="G1032" s="67">
        <f t="shared" si="65"/>
        <v>10106.493405555533</v>
      </c>
    </row>
    <row r="1033" spans="1:7" x14ac:dyDescent="0.25">
      <c r="A1033" s="55">
        <v>1031</v>
      </c>
      <c r="B1033" s="64">
        <v>0</v>
      </c>
      <c r="C1033" s="65">
        <f t="shared" si="66"/>
        <v>0</v>
      </c>
      <c r="D1033" s="66">
        <v>0</v>
      </c>
      <c r="E1033" s="65">
        <f t="shared" si="67"/>
        <v>0</v>
      </c>
      <c r="F1033" s="65">
        <f t="shared" si="64"/>
        <v>0</v>
      </c>
      <c r="G1033" s="67">
        <f t="shared" si="65"/>
        <v>10106.493405555533</v>
      </c>
    </row>
    <row r="1034" spans="1:7" x14ac:dyDescent="0.25">
      <c r="A1034" s="55">
        <v>1032</v>
      </c>
      <c r="B1034" s="64">
        <v>0</v>
      </c>
      <c r="C1034" s="65">
        <f t="shared" si="66"/>
        <v>0</v>
      </c>
      <c r="D1034" s="66">
        <v>0</v>
      </c>
      <c r="E1034" s="65">
        <f t="shared" si="67"/>
        <v>0</v>
      </c>
      <c r="F1034" s="65">
        <f t="shared" si="64"/>
        <v>0</v>
      </c>
      <c r="G1034" s="67">
        <f t="shared" si="65"/>
        <v>10106.493405555533</v>
      </c>
    </row>
    <row r="1035" spans="1:7" x14ac:dyDescent="0.25">
      <c r="A1035" s="55">
        <v>1033</v>
      </c>
      <c r="B1035" s="64">
        <v>0</v>
      </c>
      <c r="C1035" s="65">
        <f t="shared" si="66"/>
        <v>0</v>
      </c>
      <c r="D1035" s="66">
        <v>0</v>
      </c>
      <c r="E1035" s="65">
        <f t="shared" si="67"/>
        <v>0</v>
      </c>
      <c r="F1035" s="65">
        <f t="shared" si="64"/>
        <v>0</v>
      </c>
      <c r="G1035" s="67">
        <f t="shared" si="65"/>
        <v>10106.493405555533</v>
      </c>
    </row>
    <row r="1036" spans="1:7" x14ac:dyDescent="0.25">
      <c r="A1036" s="55">
        <v>1034</v>
      </c>
      <c r="B1036" s="64">
        <v>0</v>
      </c>
      <c r="C1036" s="65">
        <f t="shared" si="66"/>
        <v>0</v>
      </c>
      <c r="D1036" s="66">
        <v>0</v>
      </c>
      <c r="E1036" s="65">
        <f t="shared" si="67"/>
        <v>0</v>
      </c>
      <c r="F1036" s="65">
        <f t="shared" si="64"/>
        <v>0</v>
      </c>
      <c r="G1036" s="67">
        <f t="shared" si="65"/>
        <v>10106.493405555533</v>
      </c>
    </row>
    <row r="1037" spans="1:7" x14ac:dyDescent="0.25">
      <c r="A1037" s="55">
        <v>1035</v>
      </c>
      <c r="B1037" s="64">
        <v>0</v>
      </c>
      <c r="C1037" s="65">
        <f t="shared" si="66"/>
        <v>0</v>
      </c>
      <c r="D1037" s="66">
        <v>0</v>
      </c>
      <c r="E1037" s="65">
        <f t="shared" si="67"/>
        <v>0</v>
      </c>
      <c r="F1037" s="65">
        <f t="shared" ref="F1037:F1100" si="68">E1037-E1036</f>
        <v>0</v>
      </c>
      <c r="G1037" s="67">
        <f t="shared" ref="G1037:G1100" si="69">E1036+(F1037/2)+G1036</f>
        <v>10106.493405555533</v>
      </c>
    </row>
    <row r="1038" spans="1:7" x14ac:dyDescent="0.25">
      <c r="A1038" s="55">
        <v>1036</v>
      </c>
      <c r="B1038" s="64">
        <v>0</v>
      </c>
      <c r="C1038" s="65">
        <f t="shared" si="66"/>
        <v>0</v>
      </c>
      <c r="D1038" s="66">
        <v>0</v>
      </c>
      <c r="E1038" s="65">
        <f t="shared" si="67"/>
        <v>0</v>
      </c>
      <c r="F1038" s="65">
        <f t="shared" si="68"/>
        <v>0</v>
      </c>
      <c r="G1038" s="67">
        <f t="shared" si="69"/>
        <v>10106.493405555533</v>
      </c>
    </row>
    <row r="1039" spans="1:7" x14ac:dyDescent="0.25">
      <c r="A1039" s="55">
        <v>1037</v>
      </c>
      <c r="B1039" s="64">
        <v>0</v>
      </c>
      <c r="C1039" s="65">
        <f t="shared" si="66"/>
        <v>0</v>
      </c>
      <c r="D1039" s="66">
        <v>0</v>
      </c>
      <c r="E1039" s="65">
        <f t="shared" si="67"/>
        <v>0</v>
      </c>
      <c r="F1039" s="65">
        <f t="shared" si="68"/>
        <v>0</v>
      </c>
      <c r="G1039" s="67">
        <f t="shared" si="69"/>
        <v>10106.493405555533</v>
      </c>
    </row>
    <row r="1040" spans="1:7" x14ac:dyDescent="0.25">
      <c r="A1040" s="55">
        <v>1038</v>
      </c>
      <c r="B1040" s="64">
        <v>0</v>
      </c>
      <c r="C1040" s="65">
        <f t="shared" si="66"/>
        <v>0</v>
      </c>
      <c r="D1040" s="66">
        <v>0</v>
      </c>
      <c r="E1040" s="65">
        <f t="shared" si="67"/>
        <v>0</v>
      </c>
      <c r="F1040" s="65">
        <f t="shared" si="68"/>
        <v>0</v>
      </c>
      <c r="G1040" s="67">
        <f t="shared" si="69"/>
        <v>10106.493405555533</v>
      </c>
    </row>
    <row r="1041" spans="1:7" x14ac:dyDescent="0.25">
      <c r="A1041" s="55">
        <v>1039</v>
      </c>
      <c r="B1041" s="64">
        <v>0</v>
      </c>
      <c r="C1041" s="65">
        <f t="shared" si="66"/>
        <v>0</v>
      </c>
      <c r="D1041" s="66">
        <v>0</v>
      </c>
      <c r="E1041" s="65">
        <f t="shared" si="67"/>
        <v>0</v>
      </c>
      <c r="F1041" s="65">
        <f t="shared" si="68"/>
        <v>0</v>
      </c>
      <c r="G1041" s="67">
        <f t="shared" si="69"/>
        <v>10106.493405555533</v>
      </c>
    </row>
    <row r="1042" spans="1:7" x14ac:dyDescent="0.25">
      <c r="A1042" s="55">
        <v>1040</v>
      </c>
      <c r="B1042" s="64">
        <v>0</v>
      </c>
      <c r="C1042" s="65">
        <f t="shared" si="66"/>
        <v>0</v>
      </c>
      <c r="D1042" s="66">
        <v>0</v>
      </c>
      <c r="E1042" s="65">
        <f t="shared" si="67"/>
        <v>0</v>
      </c>
      <c r="F1042" s="65">
        <f t="shared" si="68"/>
        <v>0</v>
      </c>
      <c r="G1042" s="67">
        <f t="shared" si="69"/>
        <v>10106.493405555533</v>
      </c>
    </row>
    <row r="1043" spans="1:7" x14ac:dyDescent="0.25">
      <c r="A1043" s="55">
        <v>1041</v>
      </c>
      <c r="B1043" s="64">
        <v>0</v>
      </c>
      <c r="C1043" s="65">
        <f t="shared" si="66"/>
        <v>0</v>
      </c>
      <c r="D1043" s="66">
        <v>0</v>
      </c>
      <c r="E1043" s="65">
        <f t="shared" si="67"/>
        <v>0</v>
      </c>
      <c r="F1043" s="65">
        <f t="shared" si="68"/>
        <v>0</v>
      </c>
      <c r="G1043" s="67">
        <f t="shared" si="69"/>
        <v>10106.493405555533</v>
      </c>
    </row>
    <row r="1044" spans="1:7" x14ac:dyDescent="0.25">
      <c r="A1044" s="55">
        <v>1042</v>
      </c>
      <c r="B1044" s="64">
        <v>0</v>
      </c>
      <c r="C1044" s="65">
        <f t="shared" si="66"/>
        <v>0</v>
      </c>
      <c r="D1044" s="66">
        <v>0</v>
      </c>
      <c r="E1044" s="65">
        <f t="shared" si="67"/>
        <v>0</v>
      </c>
      <c r="F1044" s="65">
        <f t="shared" si="68"/>
        <v>0</v>
      </c>
      <c r="G1044" s="67">
        <f t="shared" si="69"/>
        <v>10106.493405555533</v>
      </c>
    </row>
    <row r="1045" spans="1:7" x14ac:dyDescent="0.25">
      <c r="A1045" s="55">
        <v>1043</v>
      </c>
      <c r="B1045" s="64">
        <v>0</v>
      </c>
      <c r="C1045" s="65">
        <f t="shared" si="66"/>
        <v>0</v>
      </c>
      <c r="D1045" s="66">
        <v>0</v>
      </c>
      <c r="E1045" s="65">
        <f t="shared" si="67"/>
        <v>0</v>
      </c>
      <c r="F1045" s="65">
        <f t="shared" si="68"/>
        <v>0</v>
      </c>
      <c r="G1045" s="67">
        <f t="shared" si="69"/>
        <v>10106.493405555533</v>
      </c>
    </row>
    <row r="1046" spans="1:7" x14ac:dyDescent="0.25">
      <c r="A1046" s="55">
        <v>1044</v>
      </c>
      <c r="B1046" s="64">
        <v>0</v>
      </c>
      <c r="C1046" s="65">
        <f t="shared" si="66"/>
        <v>0</v>
      </c>
      <c r="D1046" s="66">
        <v>0</v>
      </c>
      <c r="E1046" s="65">
        <f t="shared" si="67"/>
        <v>0</v>
      </c>
      <c r="F1046" s="65">
        <f t="shared" si="68"/>
        <v>0</v>
      </c>
      <c r="G1046" s="67">
        <f t="shared" si="69"/>
        <v>10106.493405555533</v>
      </c>
    </row>
    <row r="1047" spans="1:7" x14ac:dyDescent="0.25">
      <c r="A1047" s="55">
        <v>1045</v>
      </c>
      <c r="B1047" s="64">
        <v>0</v>
      </c>
      <c r="C1047" s="65">
        <f t="shared" si="66"/>
        <v>0</v>
      </c>
      <c r="D1047" s="66">
        <v>0</v>
      </c>
      <c r="E1047" s="65">
        <f t="shared" si="67"/>
        <v>0</v>
      </c>
      <c r="F1047" s="65">
        <f t="shared" si="68"/>
        <v>0</v>
      </c>
      <c r="G1047" s="67">
        <f t="shared" si="69"/>
        <v>10106.493405555533</v>
      </c>
    </row>
    <row r="1048" spans="1:7" x14ac:dyDescent="0.25">
      <c r="A1048" s="55">
        <v>1046</v>
      </c>
      <c r="B1048" s="64">
        <v>0</v>
      </c>
      <c r="C1048" s="65">
        <f t="shared" si="66"/>
        <v>0</v>
      </c>
      <c r="D1048" s="66">
        <v>0</v>
      </c>
      <c r="E1048" s="65">
        <f t="shared" si="67"/>
        <v>0</v>
      </c>
      <c r="F1048" s="65">
        <f t="shared" si="68"/>
        <v>0</v>
      </c>
      <c r="G1048" s="67">
        <f t="shared" si="69"/>
        <v>10106.493405555533</v>
      </c>
    </row>
    <row r="1049" spans="1:7" x14ac:dyDescent="0.25">
      <c r="A1049" s="55">
        <v>1047</v>
      </c>
      <c r="B1049" s="64">
        <v>0</v>
      </c>
      <c r="C1049" s="65">
        <f t="shared" si="66"/>
        <v>0</v>
      </c>
      <c r="D1049" s="66">
        <v>0</v>
      </c>
      <c r="E1049" s="65">
        <f t="shared" si="67"/>
        <v>0</v>
      </c>
      <c r="F1049" s="65">
        <f t="shared" si="68"/>
        <v>0</v>
      </c>
      <c r="G1049" s="67">
        <f t="shared" si="69"/>
        <v>10106.493405555533</v>
      </c>
    </row>
    <row r="1050" spans="1:7" x14ac:dyDescent="0.25">
      <c r="A1050" s="55">
        <v>1048</v>
      </c>
      <c r="B1050" s="64">
        <v>0</v>
      </c>
      <c r="C1050" s="65">
        <f t="shared" si="66"/>
        <v>0</v>
      </c>
      <c r="D1050" s="66">
        <v>0</v>
      </c>
      <c r="E1050" s="65">
        <f t="shared" si="67"/>
        <v>0</v>
      </c>
      <c r="F1050" s="65">
        <f t="shared" si="68"/>
        <v>0</v>
      </c>
      <c r="G1050" s="67">
        <f t="shared" si="69"/>
        <v>10106.493405555533</v>
      </c>
    </row>
    <row r="1051" spans="1:7" x14ac:dyDescent="0.25">
      <c r="A1051" s="55">
        <v>1049</v>
      </c>
      <c r="B1051" s="64">
        <v>0</v>
      </c>
      <c r="C1051" s="65">
        <f t="shared" si="66"/>
        <v>0</v>
      </c>
      <c r="D1051" s="66">
        <v>0</v>
      </c>
      <c r="E1051" s="65">
        <f t="shared" si="67"/>
        <v>0</v>
      </c>
      <c r="F1051" s="65">
        <f t="shared" si="68"/>
        <v>0</v>
      </c>
      <c r="G1051" s="67">
        <f t="shared" si="69"/>
        <v>10106.493405555533</v>
      </c>
    </row>
    <row r="1052" spans="1:7" x14ac:dyDescent="0.25">
      <c r="A1052" s="55">
        <v>1050</v>
      </c>
      <c r="B1052" s="64">
        <v>0</v>
      </c>
      <c r="C1052" s="65">
        <f t="shared" si="66"/>
        <v>0</v>
      </c>
      <c r="D1052" s="66">
        <v>0</v>
      </c>
      <c r="E1052" s="65">
        <f t="shared" si="67"/>
        <v>0</v>
      </c>
      <c r="F1052" s="65">
        <f t="shared" si="68"/>
        <v>0</v>
      </c>
      <c r="G1052" s="67">
        <f t="shared" si="69"/>
        <v>10106.493405555533</v>
      </c>
    </row>
    <row r="1053" spans="1:7" x14ac:dyDescent="0.25">
      <c r="A1053" s="55">
        <v>1051</v>
      </c>
      <c r="B1053" s="64">
        <v>0</v>
      </c>
      <c r="C1053" s="65">
        <f t="shared" si="66"/>
        <v>0</v>
      </c>
      <c r="D1053" s="66">
        <v>0</v>
      </c>
      <c r="E1053" s="65">
        <f t="shared" si="67"/>
        <v>0</v>
      </c>
      <c r="F1053" s="65">
        <f t="shared" si="68"/>
        <v>0</v>
      </c>
      <c r="G1053" s="67">
        <f t="shared" si="69"/>
        <v>10106.493405555533</v>
      </c>
    </row>
    <row r="1054" spans="1:7" x14ac:dyDescent="0.25">
      <c r="A1054" s="55">
        <v>1052</v>
      </c>
      <c r="B1054" s="64">
        <v>0</v>
      </c>
      <c r="C1054" s="65">
        <f t="shared" si="66"/>
        <v>0</v>
      </c>
      <c r="D1054" s="66">
        <v>0</v>
      </c>
      <c r="E1054" s="65">
        <f t="shared" si="67"/>
        <v>0</v>
      </c>
      <c r="F1054" s="65">
        <f t="shared" si="68"/>
        <v>0</v>
      </c>
      <c r="G1054" s="67">
        <f t="shared" si="69"/>
        <v>10106.493405555533</v>
      </c>
    </row>
    <row r="1055" spans="1:7" x14ac:dyDescent="0.25">
      <c r="A1055" s="55">
        <v>1053</v>
      </c>
      <c r="B1055" s="64">
        <v>0</v>
      </c>
      <c r="C1055" s="65">
        <f t="shared" si="66"/>
        <v>0</v>
      </c>
      <c r="D1055" s="66">
        <v>0</v>
      </c>
      <c r="E1055" s="65">
        <f t="shared" si="67"/>
        <v>0</v>
      </c>
      <c r="F1055" s="65">
        <f t="shared" si="68"/>
        <v>0</v>
      </c>
      <c r="G1055" s="67">
        <f t="shared" si="69"/>
        <v>10106.493405555533</v>
      </c>
    </row>
    <row r="1056" spans="1:7" x14ac:dyDescent="0.25">
      <c r="A1056" s="55">
        <v>1054</v>
      </c>
      <c r="B1056" s="64">
        <v>1.2</v>
      </c>
      <c r="C1056" s="65">
        <f t="shared" si="66"/>
        <v>1.9311599999999998</v>
      </c>
      <c r="D1056" s="66">
        <v>0</v>
      </c>
      <c r="E1056" s="65">
        <f t="shared" si="67"/>
        <v>0.53643333333333321</v>
      </c>
      <c r="F1056" s="65">
        <f t="shared" si="68"/>
        <v>0.53643333333333321</v>
      </c>
      <c r="G1056" s="67">
        <f t="shared" si="69"/>
        <v>10106.7616222222</v>
      </c>
    </row>
    <row r="1057" spans="1:7" x14ac:dyDescent="0.25">
      <c r="A1057" s="55">
        <v>1055</v>
      </c>
      <c r="B1057" s="64">
        <v>4</v>
      </c>
      <c r="C1057" s="65">
        <f t="shared" si="66"/>
        <v>6.4371999999999998</v>
      </c>
      <c r="D1057" s="66">
        <v>0</v>
      </c>
      <c r="E1057" s="65">
        <f t="shared" si="67"/>
        <v>1.788111111111111</v>
      </c>
      <c r="F1057" s="65">
        <f t="shared" si="68"/>
        <v>1.2516777777777777</v>
      </c>
      <c r="G1057" s="67">
        <f t="shared" si="69"/>
        <v>10107.923894444422</v>
      </c>
    </row>
    <row r="1058" spans="1:7" x14ac:dyDescent="0.25">
      <c r="A1058" s="55">
        <v>1056</v>
      </c>
      <c r="B1058" s="64">
        <v>7.3</v>
      </c>
      <c r="C1058" s="65">
        <f t="shared" si="66"/>
        <v>11.74789</v>
      </c>
      <c r="D1058" s="66">
        <v>0</v>
      </c>
      <c r="E1058" s="65">
        <f t="shared" si="67"/>
        <v>3.2633027777777777</v>
      </c>
      <c r="F1058" s="65">
        <f t="shared" si="68"/>
        <v>1.4751916666666667</v>
      </c>
      <c r="G1058" s="67">
        <f t="shared" si="69"/>
        <v>10110.449601388867</v>
      </c>
    </row>
    <row r="1059" spans="1:7" x14ac:dyDescent="0.25">
      <c r="A1059" s="55">
        <v>1057</v>
      </c>
      <c r="B1059" s="64">
        <v>10.6</v>
      </c>
      <c r="C1059" s="65">
        <f t="shared" si="66"/>
        <v>17.058579999999999</v>
      </c>
      <c r="D1059" s="66">
        <v>0</v>
      </c>
      <c r="E1059" s="65">
        <f t="shared" si="67"/>
        <v>4.7384944444444441</v>
      </c>
      <c r="F1059" s="65">
        <f t="shared" si="68"/>
        <v>1.4751916666666665</v>
      </c>
      <c r="G1059" s="67">
        <f t="shared" si="69"/>
        <v>10114.450499999979</v>
      </c>
    </row>
    <row r="1060" spans="1:7" x14ac:dyDescent="0.25">
      <c r="A1060" s="55">
        <v>1058</v>
      </c>
      <c r="B1060" s="64">
        <v>13.9</v>
      </c>
      <c r="C1060" s="65">
        <f t="shared" si="66"/>
        <v>22.36927</v>
      </c>
      <c r="D1060" s="66">
        <v>0</v>
      </c>
      <c r="E1060" s="65">
        <f t="shared" si="67"/>
        <v>6.2136861111111106</v>
      </c>
      <c r="F1060" s="65">
        <f t="shared" si="68"/>
        <v>1.4751916666666665</v>
      </c>
      <c r="G1060" s="67">
        <f t="shared" si="69"/>
        <v>10119.926590277757</v>
      </c>
    </row>
    <row r="1061" spans="1:7" x14ac:dyDescent="0.25">
      <c r="A1061" s="55">
        <v>1059</v>
      </c>
      <c r="B1061" s="64">
        <v>17</v>
      </c>
      <c r="C1061" s="65">
        <f t="shared" si="66"/>
        <v>27.3581</v>
      </c>
      <c r="D1061" s="66">
        <v>0</v>
      </c>
      <c r="E1061" s="65">
        <f t="shared" si="67"/>
        <v>7.5994722222222224</v>
      </c>
      <c r="F1061" s="65">
        <f t="shared" si="68"/>
        <v>1.3857861111111118</v>
      </c>
      <c r="G1061" s="67">
        <f t="shared" si="69"/>
        <v>10126.833169444424</v>
      </c>
    </row>
    <row r="1062" spans="1:7" x14ac:dyDescent="0.25">
      <c r="A1062" s="55">
        <v>1060</v>
      </c>
      <c r="B1062" s="64">
        <v>18.5</v>
      </c>
      <c r="C1062" s="65">
        <f t="shared" si="66"/>
        <v>29.77205</v>
      </c>
      <c r="D1062" s="66">
        <v>0</v>
      </c>
      <c r="E1062" s="65">
        <f t="shared" si="67"/>
        <v>8.2700138888888883</v>
      </c>
      <c r="F1062" s="65">
        <f t="shared" si="68"/>
        <v>0.67054166666666593</v>
      </c>
      <c r="G1062" s="67">
        <f t="shared" si="69"/>
        <v>10134.76791249998</v>
      </c>
    </row>
    <row r="1063" spans="1:7" x14ac:dyDescent="0.25">
      <c r="A1063" s="55">
        <v>1061</v>
      </c>
      <c r="B1063" s="64">
        <v>20</v>
      </c>
      <c r="C1063" s="65">
        <f t="shared" si="66"/>
        <v>32.186</v>
      </c>
      <c r="D1063" s="66">
        <v>0</v>
      </c>
      <c r="E1063" s="65">
        <f t="shared" si="67"/>
        <v>8.9405555555555551</v>
      </c>
      <c r="F1063" s="65">
        <f t="shared" si="68"/>
        <v>0.67054166666666681</v>
      </c>
      <c r="G1063" s="67">
        <f t="shared" si="69"/>
        <v>10143.373197222201</v>
      </c>
    </row>
    <row r="1064" spans="1:7" x14ac:dyDescent="0.25">
      <c r="A1064" s="55">
        <v>1062</v>
      </c>
      <c r="B1064" s="64">
        <v>21.8</v>
      </c>
      <c r="C1064" s="65">
        <f t="shared" si="66"/>
        <v>35.082740000000001</v>
      </c>
      <c r="D1064" s="66">
        <v>0</v>
      </c>
      <c r="E1064" s="65">
        <f t="shared" si="67"/>
        <v>9.7452055555555557</v>
      </c>
      <c r="F1064" s="65">
        <f t="shared" si="68"/>
        <v>0.80465000000000053</v>
      </c>
      <c r="G1064" s="67">
        <f t="shared" si="69"/>
        <v>10152.716077777757</v>
      </c>
    </row>
    <row r="1065" spans="1:7" x14ac:dyDescent="0.25">
      <c r="A1065" s="55">
        <v>1063</v>
      </c>
      <c r="B1065" s="64">
        <v>23</v>
      </c>
      <c r="C1065" s="65">
        <f t="shared" si="66"/>
        <v>37.0139</v>
      </c>
      <c r="D1065" s="66">
        <v>0</v>
      </c>
      <c r="E1065" s="65">
        <f t="shared" si="67"/>
        <v>10.281638888888889</v>
      </c>
      <c r="F1065" s="65">
        <f t="shared" si="68"/>
        <v>0.5364333333333331</v>
      </c>
      <c r="G1065" s="67">
        <f t="shared" si="69"/>
        <v>10162.729499999979</v>
      </c>
    </row>
    <row r="1066" spans="1:7" x14ac:dyDescent="0.25">
      <c r="A1066" s="55">
        <v>1064</v>
      </c>
      <c r="B1066" s="64">
        <v>24</v>
      </c>
      <c r="C1066" s="65">
        <f t="shared" si="66"/>
        <v>38.623199999999997</v>
      </c>
      <c r="D1066" s="66">
        <v>0</v>
      </c>
      <c r="E1066" s="65">
        <f t="shared" si="67"/>
        <v>10.728666666666665</v>
      </c>
      <c r="F1066" s="65">
        <f t="shared" si="68"/>
        <v>0.44702777777777669</v>
      </c>
      <c r="G1066" s="67">
        <f t="shared" si="69"/>
        <v>10173.234652777757</v>
      </c>
    </row>
    <row r="1067" spans="1:7" x14ac:dyDescent="0.25">
      <c r="A1067" s="55">
        <v>1065</v>
      </c>
      <c r="B1067" s="64">
        <v>24.8</v>
      </c>
      <c r="C1067" s="65">
        <f t="shared" si="66"/>
        <v>39.910640000000001</v>
      </c>
      <c r="D1067" s="66">
        <v>0</v>
      </c>
      <c r="E1067" s="65">
        <f t="shared" si="67"/>
        <v>11.086288888888889</v>
      </c>
      <c r="F1067" s="65">
        <f t="shared" si="68"/>
        <v>0.35762222222222384</v>
      </c>
      <c r="G1067" s="67">
        <f t="shared" si="69"/>
        <v>10184.142130555534</v>
      </c>
    </row>
    <row r="1068" spans="1:7" x14ac:dyDescent="0.25">
      <c r="A1068" s="55">
        <v>1066</v>
      </c>
      <c r="B1068" s="64">
        <v>25.6</v>
      </c>
      <c r="C1068" s="65">
        <f t="shared" si="66"/>
        <v>41.198080000000004</v>
      </c>
      <c r="D1068" s="66">
        <v>0</v>
      </c>
      <c r="E1068" s="65">
        <f t="shared" si="67"/>
        <v>11.443911111111111</v>
      </c>
      <c r="F1068" s="65">
        <f t="shared" si="68"/>
        <v>0.35762222222222206</v>
      </c>
      <c r="G1068" s="67">
        <f t="shared" si="69"/>
        <v>10195.407230555535</v>
      </c>
    </row>
    <row r="1069" spans="1:7" x14ac:dyDescent="0.25">
      <c r="A1069" s="55">
        <v>1067</v>
      </c>
      <c r="B1069" s="64">
        <v>26.5</v>
      </c>
      <c r="C1069" s="65">
        <f t="shared" si="66"/>
        <v>42.646450000000002</v>
      </c>
      <c r="D1069" s="66">
        <v>0</v>
      </c>
      <c r="E1069" s="65">
        <f t="shared" si="67"/>
        <v>11.846236111111111</v>
      </c>
      <c r="F1069" s="65">
        <f t="shared" si="68"/>
        <v>0.40232499999999938</v>
      </c>
      <c r="G1069" s="67">
        <f t="shared" si="69"/>
        <v>10207.052304166646</v>
      </c>
    </row>
    <row r="1070" spans="1:7" x14ac:dyDescent="0.25">
      <c r="A1070" s="55">
        <v>1068</v>
      </c>
      <c r="B1070" s="64">
        <v>26.8</v>
      </c>
      <c r="C1070" s="65">
        <f t="shared" si="66"/>
        <v>43.129240000000003</v>
      </c>
      <c r="D1070" s="66">
        <v>0</v>
      </c>
      <c r="E1070" s="65">
        <f t="shared" si="67"/>
        <v>11.980344444444444</v>
      </c>
      <c r="F1070" s="65">
        <f t="shared" si="68"/>
        <v>0.13410833333333372</v>
      </c>
      <c r="G1070" s="67">
        <f t="shared" si="69"/>
        <v>10218.965594444424</v>
      </c>
    </row>
    <row r="1071" spans="1:7" x14ac:dyDescent="0.25">
      <c r="A1071" s="55">
        <v>1069</v>
      </c>
      <c r="B1071" s="64">
        <v>27.4</v>
      </c>
      <c r="C1071" s="65">
        <f t="shared" si="66"/>
        <v>44.094819999999999</v>
      </c>
      <c r="D1071" s="66">
        <v>0</v>
      </c>
      <c r="E1071" s="65">
        <f t="shared" si="67"/>
        <v>12.24856111111111</v>
      </c>
      <c r="F1071" s="65">
        <f t="shared" si="68"/>
        <v>0.26821666666666566</v>
      </c>
      <c r="G1071" s="67">
        <f t="shared" si="69"/>
        <v>10231.080047222202</v>
      </c>
    </row>
    <row r="1072" spans="1:7" x14ac:dyDescent="0.25">
      <c r="A1072" s="55">
        <v>1070</v>
      </c>
      <c r="B1072" s="64">
        <v>27.9</v>
      </c>
      <c r="C1072" s="65">
        <f t="shared" si="66"/>
        <v>44.899469999999994</v>
      </c>
      <c r="D1072" s="66">
        <v>0</v>
      </c>
      <c r="E1072" s="65">
        <f t="shared" si="67"/>
        <v>12.472074999999998</v>
      </c>
      <c r="F1072" s="65">
        <f t="shared" si="68"/>
        <v>0.22351388888888835</v>
      </c>
      <c r="G1072" s="67">
        <f t="shared" si="69"/>
        <v>10243.440365277756</v>
      </c>
    </row>
    <row r="1073" spans="1:7" x14ac:dyDescent="0.25">
      <c r="A1073" s="55">
        <v>1071</v>
      </c>
      <c r="B1073" s="64">
        <v>28.3</v>
      </c>
      <c r="C1073" s="65">
        <f t="shared" si="66"/>
        <v>45.543190000000003</v>
      </c>
      <c r="D1073" s="66">
        <v>0</v>
      </c>
      <c r="E1073" s="65">
        <f t="shared" si="67"/>
        <v>12.650886111111111</v>
      </c>
      <c r="F1073" s="65">
        <f t="shared" si="68"/>
        <v>0.17881111111111281</v>
      </c>
      <c r="G1073" s="67">
        <f t="shared" si="69"/>
        <v>10256.001845833312</v>
      </c>
    </row>
    <row r="1074" spans="1:7" x14ac:dyDescent="0.25">
      <c r="A1074" s="55">
        <v>1072</v>
      </c>
      <c r="B1074" s="64">
        <v>28</v>
      </c>
      <c r="C1074" s="65">
        <f t="shared" si="66"/>
        <v>45.060400000000001</v>
      </c>
      <c r="D1074" s="66">
        <v>0</v>
      </c>
      <c r="E1074" s="65">
        <f t="shared" si="67"/>
        <v>12.516777777777778</v>
      </c>
      <c r="F1074" s="65">
        <f t="shared" si="68"/>
        <v>-0.13410833333333372</v>
      </c>
      <c r="G1074" s="67">
        <f t="shared" si="69"/>
        <v>10268.585677777757</v>
      </c>
    </row>
    <row r="1075" spans="1:7" x14ac:dyDescent="0.25">
      <c r="A1075" s="55">
        <v>1073</v>
      </c>
      <c r="B1075" s="64">
        <v>27.5</v>
      </c>
      <c r="C1075" s="65">
        <f t="shared" si="66"/>
        <v>44.255749999999999</v>
      </c>
      <c r="D1075" s="66">
        <v>0</v>
      </c>
      <c r="E1075" s="65">
        <f t="shared" si="67"/>
        <v>12.293263888888887</v>
      </c>
      <c r="F1075" s="65">
        <f t="shared" si="68"/>
        <v>-0.22351388888889012</v>
      </c>
      <c r="G1075" s="67">
        <f t="shared" si="69"/>
        <v>10280.990698611091</v>
      </c>
    </row>
    <row r="1076" spans="1:7" x14ac:dyDescent="0.25">
      <c r="A1076" s="55">
        <v>1074</v>
      </c>
      <c r="B1076" s="64">
        <v>27</v>
      </c>
      <c r="C1076" s="65">
        <f t="shared" si="66"/>
        <v>43.451099999999997</v>
      </c>
      <c r="D1076" s="66">
        <v>0</v>
      </c>
      <c r="E1076" s="65">
        <f t="shared" si="67"/>
        <v>12.069749999999999</v>
      </c>
      <c r="F1076" s="65">
        <f t="shared" si="68"/>
        <v>-0.22351388888888835</v>
      </c>
      <c r="G1076" s="67">
        <f t="shared" si="69"/>
        <v>10293.172205555535</v>
      </c>
    </row>
    <row r="1077" spans="1:7" x14ac:dyDescent="0.25">
      <c r="A1077" s="55">
        <v>1075</v>
      </c>
      <c r="B1077" s="64">
        <v>27</v>
      </c>
      <c r="C1077" s="65">
        <f t="shared" si="66"/>
        <v>43.451099999999997</v>
      </c>
      <c r="D1077" s="66">
        <v>0</v>
      </c>
      <c r="E1077" s="65">
        <f t="shared" si="67"/>
        <v>12.069749999999999</v>
      </c>
      <c r="F1077" s="65">
        <f t="shared" si="68"/>
        <v>0</v>
      </c>
      <c r="G1077" s="67">
        <f t="shared" si="69"/>
        <v>10305.241955555535</v>
      </c>
    </row>
    <row r="1078" spans="1:7" x14ac:dyDescent="0.25">
      <c r="A1078" s="55">
        <v>1076</v>
      </c>
      <c r="B1078" s="64">
        <v>26.3</v>
      </c>
      <c r="C1078" s="65">
        <f t="shared" si="66"/>
        <v>42.324590000000001</v>
      </c>
      <c r="D1078" s="66">
        <v>0</v>
      </c>
      <c r="E1078" s="65">
        <f t="shared" si="67"/>
        <v>11.756830555555556</v>
      </c>
      <c r="F1078" s="65">
        <f t="shared" si="68"/>
        <v>-0.31291944444444297</v>
      </c>
      <c r="G1078" s="67">
        <f t="shared" si="69"/>
        <v>10317.155245833314</v>
      </c>
    </row>
    <row r="1079" spans="1:7" x14ac:dyDescent="0.25">
      <c r="A1079" s="55">
        <v>1077</v>
      </c>
      <c r="B1079" s="64">
        <v>24.5</v>
      </c>
      <c r="C1079" s="65">
        <f t="shared" si="66"/>
        <v>39.427849999999999</v>
      </c>
      <c r="D1079" s="66">
        <v>0</v>
      </c>
      <c r="E1079" s="65">
        <f t="shared" si="67"/>
        <v>10.952180555555556</v>
      </c>
      <c r="F1079" s="65">
        <f t="shared" si="68"/>
        <v>-0.80465000000000053</v>
      </c>
      <c r="G1079" s="67">
        <f t="shared" si="69"/>
        <v>10328.509751388869</v>
      </c>
    </row>
    <row r="1080" spans="1:7" x14ac:dyDescent="0.25">
      <c r="A1080" s="55">
        <v>1078</v>
      </c>
      <c r="B1080" s="64">
        <v>22.5</v>
      </c>
      <c r="C1080" s="65">
        <f t="shared" si="66"/>
        <v>36.209249999999997</v>
      </c>
      <c r="D1080" s="66">
        <v>0</v>
      </c>
      <c r="E1080" s="65">
        <f t="shared" si="67"/>
        <v>10.058124999999999</v>
      </c>
      <c r="F1080" s="65">
        <f t="shared" si="68"/>
        <v>-0.89405555555555694</v>
      </c>
      <c r="G1080" s="67">
        <f t="shared" si="69"/>
        <v>10339.014904166646</v>
      </c>
    </row>
    <row r="1081" spans="1:7" x14ac:dyDescent="0.25">
      <c r="A1081" s="55">
        <v>1079</v>
      </c>
      <c r="B1081" s="64">
        <v>21.5</v>
      </c>
      <c r="C1081" s="65">
        <f t="shared" si="66"/>
        <v>34.59995</v>
      </c>
      <c r="D1081" s="66">
        <v>0</v>
      </c>
      <c r="E1081" s="65">
        <f t="shared" si="67"/>
        <v>9.611097222222222</v>
      </c>
      <c r="F1081" s="65">
        <f t="shared" si="68"/>
        <v>-0.44702777777777669</v>
      </c>
      <c r="G1081" s="67">
        <f t="shared" si="69"/>
        <v>10348.849515277758</v>
      </c>
    </row>
    <row r="1082" spans="1:7" x14ac:dyDescent="0.25">
      <c r="A1082" s="55">
        <v>1080</v>
      </c>
      <c r="B1082" s="64">
        <v>20.6</v>
      </c>
      <c r="C1082" s="65">
        <f t="shared" si="66"/>
        <v>33.151580000000003</v>
      </c>
      <c r="D1082" s="66">
        <v>0</v>
      </c>
      <c r="E1082" s="65">
        <f t="shared" si="67"/>
        <v>9.2087722222222226</v>
      </c>
      <c r="F1082" s="65">
        <f t="shared" si="68"/>
        <v>-0.40232499999999938</v>
      </c>
      <c r="G1082" s="67">
        <f t="shared" si="69"/>
        <v>10358.25944999998</v>
      </c>
    </row>
    <row r="1083" spans="1:7" x14ac:dyDescent="0.25">
      <c r="A1083" s="55">
        <v>1081</v>
      </c>
      <c r="B1083" s="64">
        <v>18</v>
      </c>
      <c r="C1083" s="65">
        <f t="shared" si="66"/>
        <v>28.967399999999998</v>
      </c>
      <c r="D1083" s="66">
        <v>0</v>
      </c>
      <c r="E1083" s="65">
        <f t="shared" si="67"/>
        <v>8.0465</v>
      </c>
      <c r="F1083" s="65">
        <f t="shared" si="68"/>
        <v>-1.1622722222222226</v>
      </c>
      <c r="G1083" s="67">
        <f t="shared" si="69"/>
        <v>10366.88708611109</v>
      </c>
    </row>
    <row r="1084" spans="1:7" x14ac:dyDescent="0.25">
      <c r="A1084" s="55">
        <v>1082</v>
      </c>
      <c r="B1084" s="64">
        <v>15</v>
      </c>
      <c r="C1084" s="65">
        <f t="shared" si="66"/>
        <v>24.139499999999998</v>
      </c>
      <c r="D1084" s="66">
        <v>0</v>
      </c>
      <c r="E1084" s="65">
        <f t="shared" si="67"/>
        <v>6.7054166666666664</v>
      </c>
      <c r="F1084" s="65">
        <f t="shared" si="68"/>
        <v>-1.3410833333333336</v>
      </c>
      <c r="G1084" s="67">
        <f t="shared" si="69"/>
        <v>10374.263044444424</v>
      </c>
    </row>
    <row r="1085" spans="1:7" x14ac:dyDescent="0.25">
      <c r="A1085" s="55">
        <v>1083</v>
      </c>
      <c r="B1085" s="64">
        <v>12.3</v>
      </c>
      <c r="C1085" s="65">
        <f t="shared" si="66"/>
        <v>19.79439</v>
      </c>
      <c r="D1085" s="66">
        <v>0</v>
      </c>
      <c r="E1085" s="65">
        <f t="shared" si="67"/>
        <v>5.4984416666666664</v>
      </c>
      <c r="F1085" s="65">
        <f t="shared" si="68"/>
        <v>-1.2069749999999999</v>
      </c>
      <c r="G1085" s="67">
        <f t="shared" si="69"/>
        <v>10380.364973611091</v>
      </c>
    </row>
    <row r="1086" spans="1:7" x14ac:dyDescent="0.25">
      <c r="A1086" s="55">
        <v>1084</v>
      </c>
      <c r="B1086" s="64">
        <v>11.1</v>
      </c>
      <c r="C1086" s="65">
        <f t="shared" si="66"/>
        <v>17.863229999999998</v>
      </c>
      <c r="D1086" s="66">
        <v>0</v>
      </c>
      <c r="E1086" s="65">
        <f t="shared" si="67"/>
        <v>4.9620083333333325</v>
      </c>
      <c r="F1086" s="65">
        <f t="shared" si="68"/>
        <v>-0.53643333333333398</v>
      </c>
      <c r="G1086" s="67">
        <f t="shared" si="69"/>
        <v>10385.59519861109</v>
      </c>
    </row>
    <row r="1087" spans="1:7" x14ac:dyDescent="0.25">
      <c r="A1087" s="55">
        <v>1085</v>
      </c>
      <c r="B1087" s="64">
        <v>10.6</v>
      </c>
      <c r="C1087" s="65">
        <f t="shared" si="66"/>
        <v>17.058579999999999</v>
      </c>
      <c r="D1087" s="66">
        <v>0</v>
      </c>
      <c r="E1087" s="65">
        <f t="shared" si="67"/>
        <v>4.7384944444444441</v>
      </c>
      <c r="F1087" s="65">
        <f t="shared" si="68"/>
        <v>-0.22351388888888835</v>
      </c>
      <c r="G1087" s="67">
        <f t="shared" si="69"/>
        <v>10390.445449999979</v>
      </c>
    </row>
    <row r="1088" spans="1:7" x14ac:dyDescent="0.25">
      <c r="A1088" s="55">
        <v>1086</v>
      </c>
      <c r="B1088" s="64">
        <v>10</v>
      </c>
      <c r="C1088" s="65">
        <f t="shared" si="66"/>
        <v>16.093</v>
      </c>
      <c r="D1088" s="66">
        <v>0</v>
      </c>
      <c r="E1088" s="65">
        <f t="shared" si="67"/>
        <v>4.4702777777777776</v>
      </c>
      <c r="F1088" s="65">
        <f t="shared" si="68"/>
        <v>-0.26821666666666655</v>
      </c>
      <c r="G1088" s="67">
        <f t="shared" si="69"/>
        <v>10395.049836111089</v>
      </c>
    </row>
    <row r="1089" spans="1:7" x14ac:dyDescent="0.25">
      <c r="A1089" s="55">
        <v>1087</v>
      </c>
      <c r="B1089" s="64">
        <v>9.5</v>
      </c>
      <c r="C1089" s="65">
        <f t="shared" si="66"/>
        <v>15.288349999999999</v>
      </c>
      <c r="D1089" s="66">
        <v>0</v>
      </c>
      <c r="E1089" s="65">
        <f t="shared" si="67"/>
        <v>4.2467638888888883</v>
      </c>
      <c r="F1089" s="65">
        <f t="shared" si="68"/>
        <v>-0.22351388888888923</v>
      </c>
      <c r="G1089" s="67">
        <f t="shared" si="69"/>
        <v>10399.408356944423</v>
      </c>
    </row>
    <row r="1090" spans="1:7" x14ac:dyDescent="0.25">
      <c r="A1090" s="55">
        <v>1088</v>
      </c>
      <c r="B1090" s="64">
        <v>9.1</v>
      </c>
      <c r="C1090" s="65">
        <f t="shared" si="66"/>
        <v>14.644629999999999</v>
      </c>
      <c r="D1090" s="66">
        <v>0</v>
      </c>
      <c r="E1090" s="65">
        <f t="shared" si="67"/>
        <v>4.0679527777777773</v>
      </c>
      <c r="F1090" s="65">
        <f t="shared" si="68"/>
        <v>-0.17881111111111103</v>
      </c>
      <c r="G1090" s="67">
        <f t="shared" si="69"/>
        <v>10403.565715277757</v>
      </c>
    </row>
    <row r="1091" spans="1:7" x14ac:dyDescent="0.25">
      <c r="A1091" s="55">
        <v>1089</v>
      </c>
      <c r="B1091" s="64">
        <v>8.6999999999999993</v>
      </c>
      <c r="C1091" s="65">
        <f t="shared" si="66"/>
        <v>14.000909999999999</v>
      </c>
      <c r="D1091" s="66">
        <v>0</v>
      </c>
      <c r="E1091" s="65">
        <f t="shared" si="67"/>
        <v>3.8891416666666663</v>
      </c>
      <c r="F1091" s="65">
        <f t="shared" si="68"/>
        <v>-0.17881111111111103</v>
      </c>
      <c r="G1091" s="67">
        <f t="shared" si="69"/>
        <v>10407.54426249998</v>
      </c>
    </row>
    <row r="1092" spans="1:7" x14ac:dyDescent="0.25">
      <c r="A1092" s="55">
        <v>1090</v>
      </c>
      <c r="B1092" s="64">
        <v>8.6</v>
      </c>
      <c r="C1092" s="65">
        <f t="shared" ref="C1092:C1155" si="70">B1092*1.6093</f>
        <v>13.839979999999999</v>
      </c>
      <c r="D1092" s="66">
        <v>0</v>
      </c>
      <c r="E1092" s="65">
        <f t="shared" ref="E1092:E1155" si="71">C1092/3.6</f>
        <v>3.8444388888888885</v>
      </c>
      <c r="F1092" s="65">
        <f t="shared" si="68"/>
        <v>-4.4702777777777758E-2</v>
      </c>
      <c r="G1092" s="67">
        <f t="shared" si="69"/>
        <v>10411.411052777758</v>
      </c>
    </row>
    <row r="1093" spans="1:7" x14ac:dyDescent="0.25">
      <c r="A1093" s="55">
        <v>1091</v>
      </c>
      <c r="B1093" s="64">
        <v>8.8000000000000007</v>
      </c>
      <c r="C1093" s="65">
        <f t="shared" si="70"/>
        <v>14.161840000000002</v>
      </c>
      <c r="D1093" s="66">
        <v>0</v>
      </c>
      <c r="E1093" s="65">
        <f t="shared" si="71"/>
        <v>3.9338444444444449</v>
      </c>
      <c r="F1093" s="65">
        <f t="shared" si="68"/>
        <v>8.9405555555556404E-2</v>
      </c>
      <c r="G1093" s="67">
        <f t="shared" si="69"/>
        <v>10415.300194444424</v>
      </c>
    </row>
    <row r="1094" spans="1:7" x14ac:dyDescent="0.25">
      <c r="A1094" s="55">
        <v>1092</v>
      </c>
      <c r="B1094" s="64">
        <v>9</v>
      </c>
      <c r="C1094" s="65">
        <f t="shared" si="70"/>
        <v>14.483699999999999</v>
      </c>
      <c r="D1094" s="66">
        <v>0</v>
      </c>
      <c r="E1094" s="65">
        <f t="shared" si="71"/>
        <v>4.02325</v>
      </c>
      <c r="F1094" s="65">
        <f t="shared" si="68"/>
        <v>8.9405555555555072E-2</v>
      </c>
      <c r="G1094" s="67">
        <f t="shared" si="69"/>
        <v>10419.278741666647</v>
      </c>
    </row>
    <row r="1095" spans="1:7" x14ac:dyDescent="0.25">
      <c r="A1095" s="55">
        <v>1093</v>
      </c>
      <c r="B1095" s="64">
        <v>8.6999999999999993</v>
      </c>
      <c r="C1095" s="65">
        <f t="shared" si="70"/>
        <v>14.000909999999999</v>
      </c>
      <c r="D1095" s="66">
        <v>0</v>
      </c>
      <c r="E1095" s="65">
        <f t="shared" si="71"/>
        <v>3.8891416666666663</v>
      </c>
      <c r="F1095" s="65">
        <f t="shared" si="68"/>
        <v>-0.13410833333333372</v>
      </c>
      <c r="G1095" s="67">
        <f t="shared" si="69"/>
        <v>10423.234937499979</v>
      </c>
    </row>
    <row r="1096" spans="1:7" x14ac:dyDescent="0.25">
      <c r="A1096" s="55">
        <v>1094</v>
      </c>
      <c r="B1096" s="64">
        <v>8.6</v>
      </c>
      <c r="C1096" s="65">
        <f t="shared" si="70"/>
        <v>13.839979999999999</v>
      </c>
      <c r="D1096" s="66">
        <v>0</v>
      </c>
      <c r="E1096" s="65">
        <f t="shared" si="71"/>
        <v>3.8444388888888885</v>
      </c>
      <c r="F1096" s="65">
        <f t="shared" si="68"/>
        <v>-4.4702777777777758E-2</v>
      </c>
      <c r="G1096" s="67">
        <f t="shared" si="69"/>
        <v>10427.101727777757</v>
      </c>
    </row>
    <row r="1097" spans="1:7" x14ac:dyDescent="0.25">
      <c r="A1097" s="55">
        <v>1095</v>
      </c>
      <c r="B1097" s="64">
        <v>8</v>
      </c>
      <c r="C1097" s="65">
        <f t="shared" si="70"/>
        <v>12.8744</v>
      </c>
      <c r="D1097" s="66">
        <v>0</v>
      </c>
      <c r="E1097" s="65">
        <f t="shared" si="71"/>
        <v>3.576222222222222</v>
      </c>
      <c r="F1097" s="65">
        <f t="shared" si="68"/>
        <v>-0.26821666666666655</v>
      </c>
      <c r="G1097" s="67">
        <f t="shared" si="69"/>
        <v>10430.812058333313</v>
      </c>
    </row>
    <row r="1098" spans="1:7" x14ac:dyDescent="0.25">
      <c r="A1098" s="55">
        <v>1096</v>
      </c>
      <c r="B1098" s="64">
        <v>7</v>
      </c>
      <c r="C1098" s="65">
        <f t="shared" si="70"/>
        <v>11.2651</v>
      </c>
      <c r="D1098" s="66">
        <v>0</v>
      </c>
      <c r="E1098" s="65">
        <f t="shared" si="71"/>
        <v>3.1291944444444444</v>
      </c>
      <c r="F1098" s="65">
        <f t="shared" si="68"/>
        <v>-0.44702777777777758</v>
      </c>
      <c r="G1098" s="67">
        <f t="shared" si="69"/>
        <v>10434.164766666647</v>
      </c>
    </row>
    <row r="1099" spans="1:7" x14ac:dyDescent="0.25">
      <c r="A1099" s="55">
        <v>1097</v>
      </c>
      <c r="B1099" s="64">
        <v>5</v>
      </c>
      <c r="C1099" s="65">
        <f t="shared" si="70"/>
        <v>8.0465</v>
      </c>
      <c r="D1099" s="66">
        <v>0</v>
      </c>
      <c r="E1099" s="65">
        <f t="shared" si="71"/>
        <v>2.2351388888888888</v>
      </c>
      <c r="F1099" s="65">
        <f t="shared" si="68"/>
        <v>-0.8940555555555556</v>
      </c>
      <c r="G1099" s="67">
        <f t="shared" si="69"/>
        <v>10436.846933333314</v>
      </c>
    </row>
    <row r="1100" spans="1:7" x14ac:dyDescent="0.25">
      <c r="A1100" s="55">
        <v>1098</v>
      </c>
      <c r="B1100" s="64">
        <v>4.2</v>
      </c>
      <c r="C1100" s="65">
        <f t="shared" si="70"/>
        <v>6.7590599999999998</v>
      </c>
      <c r="D1100" s="66">
        <v>0</v>
      </c>
      <c r="E1100" s="65">
        <f t="shared" si="71"/>
        <v>1.8775166666666665</v>
      </c>
      <c r="F1100" s="65">
        <f t="shared" si="68"/>
        <v>-0.35762222222222229</v>
      </c>
      <c r="G1100" s="67">
        <f t="shared" si="69"/>
        <v>10438.903261111092</v>
      </c>
    </row>
    <row r="1101" spans="1:7" x14ac:dyDescent="0.25">
      <c r="A1101" s="55">
        <v>1099</v>
      </c>
      <c r="B1101" s="64">
        <v>2.6</v>
      </c>
      <c r="C1101" s="65">
        <f t="shared" si="70"/>
        <v>4.1841800000000005</v>
      </c>
      <c r="D1101" s="66">
        <v>0</v>
      </c>
      <c r="E1101" s="65">
        <f t="shared" si="71"/>
        <v>1.1622722222222224</v>
      </c>
      <c r="F1101" s="65">
        <f t="shared" ref="F1101:F1164" si="72">E1101-E1100</f>
        <v>-0.71524444444444413</v>
      </c>
      <c r="G1101" s="67">
        <f t="shared" ref="G1101:G1164" si="73">E1100+(F1101/2)+G1100</f>
        <v>10440.423155555536</v>
      </c>
    </row>
    <row r="1102" spans="1:7" x14ac:dyDescent="0.25">
      <c r="A1102" s="55">
        <v>1100</v>
      </c>
      <c r="B1102" s="64">
        <v>1</v>
      </c>
      <c r="C1102" s="65">
        <f t="shared" si="70"/>
        <v>1.6093</v>
      </c>
      <c r="D1102" s="66">
        <v>0</v>
      </c>
      <c r="E1102" s="65">
        <f t="shared" si="71"/>
        <v>0.44702777777777775</v>
      </c>
      <c r="F1102" s="65">
        <f t="shared" si="72"/>
        <v>-0.71524444444444457</v>
      </c>
      <c r="G1102" s="67">
        <f t="shared" si="73"/>
        <v>10441.227805555536</v>
      </c>
    </row>
    <row r="1103" spans="1:7" x14ac:dyDescent="0.25">
      <c r="A1103" s="55">
        <v>1101</v>
      </c>
      <c r="B1103" s="64">
        <v>0</v>
      </c>
      <c r="C1103" s="65">
        <f t="shared" si="70"/>
        <v>0</v>
      </c>
      <c r="D1103" s="66">
        <v>0</v>
      </c>
      <c r="E1103" s="65">
        <f t="shared" si="71"/>
        <v>0</v>
      </c>
      <c r="F1103" s="65">
        <f t="shared" si="72"/>
        <v>-0.44702777777777775</v>
      </c>
      <c r="G1103" s="67">
        <f t="shared" si="73"/>
        <v>10441.451319444424</v>
      </c>
    </row>
    <row r="1104" spans="1:7" x14ac:dyDescent="0.25">
      <c r="A1104" s="55">
        <v>1102</v>
      </c>
      <c r="B1104" s="64">
        <v>0.1</v>
      </c>
      <c r="C1104" s="65">
        <f t="shared" si="70"/>
        <v>0.16093000000000002</v>
      </c>
      <c r="D1104" s="66">
        <v>0</v>
      </c>
      <c r="E1104" s="65">
        <f t="shared" si="71"/>
        <v>4.4702777777777779E-2</v>
      </c>
      <c r="F1104" s="65">
        <f t="shared" si="72"/>
        <v>4.4702777777777779E-2</v>
      </c>
      <c r="G1104" s="67">
        <f t="shared" si="73"/>
        <v>10441.473670833313</v>
      </c>
    </row>
    <row r="1105" spans="1:7" x14ac:dyDescent="0.25">
      <c r="A1105" s="55">
        <v>1103</v>
      </c>
      <c r="B1105" s="64">
        <v>0.6</v>
      </c>
      <c r="C1105" s="65">
        <f t="shared" si="70"/>
        <v>0.96557999999999988</v>
      </c>
      <c r="D1105" s="66">
        <v>0</v>
      </c>
      <c r="E1105" s="65">
        <f t="shared" si="71"/>
        <v>0.2682166666666666</v>
      </c>
      <c r="F1105" s="65">
        <f t="shared" si="72"/>
        <v>0.22351388888888882</v>
      </c>
      <c r="G1105" s="67">
        <f t="shared" si="73"/>
        <v>10441.630130555535</v>
      </c>
    </row>
    <row r="1106" spans="1:7" x14ac:dyDescent="0.25">
      <c r="A1106" s="55">
        <v>1104</v>
      </c>
      <c r="B1106" s="64">
        <v>1.6</v>
      </c>
      <c r="C1106" s="65">
        <f t="shared" si="70"/>
        <v>2.5748800000000003</v>
      </c>
      <c r="D1106" s="66">
        <v>0</v>
      </c>
      <c r="E1106" s="65">
        <f t="shared" si="71"/>
        <v>0.71524444444444446</v>
      </c>
      <c r="F1106" s="65">
        <f t="shared" si="72"/>
        <v>0.44702777777777786</v>
      </c>
      <c r="G1106" s="67">
        <f t="shared" si="73"/>
        <v>10442.121861111091</v>
      </c>
    </row>
    <row r="1107" spans="1:7" x14ac:dyDescent="0.25">
      <c r="A1107" s="55">
        <v>1105</v>
      </c>
      <c r="B1107" s="64">
        <v>3.6</v>
      </c>
      <c r="C1107" s="65">
        <f t="shared" si="70"/>
        <v>5.7934799999999997</v>
      </c>
      <c r="D1107" s="66">
        <v>0</v>
      </c>
      <c r="E1107" s="65">
        <f t="shared" si="71"/>
        <v>1.6093</v>
      </c>
      <c r="F1107" s="65">
        <f t="shared" si="72"/>
        <v>0.89405555555555549</v>
      </c>
      <c r="G1107" s="67">
        <f t="shared" si="73"/>
        <v>10443.284133333313</v>
      </c>
    </row>
    <row r="1108" spans="1:7" x14ac:dyDescent="0.25">
      <c r="A1108" s="55">
        <v>1106</v>
      </c>
      <c r="B1108" s="64">
        <v>6.9</v>
      </c>
      <c r="C1108" s="65">
        <f t="shared" si="70"/>
        <v>11.10417</v>
      </c>
      <c r="D1108" s="66">
        <v>0</v>
      </c>
      <c r="E1108" s="65">
        <f t="shared" si="71"/>
        <v>3.0844916666666666</v>
      </c>
      <c r="F1108" s="65">
        <f t="shared" si="72"/>
        <v>1.4751916666666667</v>
      </c>
      <c r="G1108" s="67">
        <f t="shared" si="73"/>
        <v>10445.631029166647</v>
      </c>
    </row>
    <row r="1109" spans="1:7" x14ac:dyDescent="0.25">
      <c r="A1109" s="55">
        <v>1107</v>
      </c>
      <c r="B1109" s="64">
        <v>10</v>
      </c>
      <c r="C1109" s="65">
        <f t="shared" si="70"/>
        <v>16.093</v>
      </c>
      <c r="D1109" s="66">
        <v>0</v>
      </c>
      <c r="E1109" s="65">
        <f t="shared" si="71"/>
        <v>4.4702777777777776</v>
      </c>
      <c r="F1109" s="65">
        <f t="shared" si="72"/>
        <v>1.3857861111111109</v>
      </c>
      <c r="G1109" s="67">
        <f t="shared" si="73"/>
        <v>10449.408413888868</v>
      </c>
    </row>
    <row r="1110" spans="1:7" x14ac:dyDescent="0.25">
      <c r="A1110" s="55">
        <v>1108</v>
      </c>
      <c r="B1110" s="64">
        <v>12.8</v>
      </c>
      <c r="C1110" s="65">
        <f t="shared" si="70"/>
        <v>20.599040000000002</v>
      </c>
      <c r="D1110" s="66">
        <v>0</v>
      </c>
      <c r="E1110" s="65">
        <f t="shared" si="71"/>
        <v>5.7219555555555557</v>
      </c>
      <c r="F1110" s="65">
        <f t="shared" si="72"/>
        <v>1.2516777777777781</v>
      </c>
      <c r="G1110" s="67">
        <f t="shared" si="73"/>
        <v>10454.504530555536</v>
      </c>
    </row>
    <row r="1111" spans="1:7" x14ac:dyDescent="0.25">
      <c r="A1111" s="55">
        <v>1109</v>
      </c>
      <c r="B1111" s="64">
        <v>14</v>
      </c>
      <c r="C1111" s="65">
        <f t="shared" si="70"/>
        <v>22.530200000000001</v>
      </c>
      <c r="D1111" s="66">
        <v>0</v>
      </c>
      <c r="E1111" s="65">
        <f t="shared" si="71"/>
        <v>6.2583888888888888</v>
      </c>
      <c r="F1111" s="65">
        <f t="shared" si="72"/>
        <v>0.5364333333333331</v>
      </c>
      <c r="G1111" s="67">
        <f t="shared" si="73"/>
        <v>10460.494702777758</v>
      </c>
    </row>
    <row r="1112" spans="1:7" x14ac:dyDescent="0.25">
      <c r="A1112" s="55">
        <v>1110</v>
      </c>
      <c r="B1112" s="64">
        <v>14.5</v>
      </c>
      <c r="C1112" s="65">
        <f t="shared" si="70"/>
        <v>23.334849999999999</v>
      </c>
      <c r="D1112" s="66">
        <v>0</v>
      </c>
      <c r="E1112" s="65">
        <f t="shared" si="71"/>
        <v>6.4819027777777771</v>
      </c>
      <c r="F1112" s="65">
        <f t="shared" si="72"/>
        <v>0.22351388888888835</v>
      </c>
      <c r="G1112" s="67">
        <f t="shared" si="73"/>
        <v>10466.864848611091</v>
      </c>
    </row>
    <row r="1113" spans="1:7" x14ac:dyDescent="0.25">
      <c r="A1113" s="55">
        <v>1111</v>
      </c>
      <c r="B1113" s="64">
        <v>16</v>
      </c>
      <c r="C1113" s="65">
        <f t="shared" si="70"/>
        <v>25.748799999999999</v>
      </c>
      <c r="D1113" s="66">
        <v>0</v>
      </c>
      <c r="E1113" s="65">
        <f t="shared" si="71"/>
        <v>7.1524444444444439</v>
      </c>
      <c r="F1113" s="65">
        <f t="shared" si="72"/>
        <v>0.67054166666666681</v>
      </c>
      <c r="G1113" s="67">
        <f t="shared" si="73"/>
        <v>10473.682022222201</v>
      </c>
    </row>
    <row r="1114" spans="1:7" x14ac:dyDescent="0.25">
      <c r="A1114" s="55">
        <v>1112</v>
      </c>
      <c r="B1114" s="64">
        <v>18.100000000000001</v>
      </c>
      <c r="C1114" s="65">
        <f t="shared" si="70"/>
        <v>29.128330000000002</v>
      </c>
      <c r="D1114" s="66">
        <v>0</v>
      </c>
      <c r="E1114" s="65">
        <f t="shared" si="71"/>
        <v>8.0912027777777773</v>
      </c>
      <c r="F1114" s="65">
        <f t="shared" si="72"/>
        <v>0.93875833333333336</v>
      </c>
      <c r="G1114" s="67">
        <f t="shared" si="73"/>
        <v>10481.303845833312</v>
      </c>
    </row>
    <row r="1115" spans="1:7" x14ac:dyDescent="0.25">
      <c r="A1115" s="55">
        <v>1113</v>
      </c>
      <c r="B1115" s="64">
        <v>20</v>
      </c>
      <c r="C1115" s="65">
        <f t="shared" si="70"/>
        <v>32.186</v>
      </c>
      <c r="D1115" s="66">
        <v>0</v>
      </c>
      <c r="E1115" s="65">
        <f t="shared" si="71"/>
        <v>8.9405555555555551</v>
      </c>
      <c r="F1115" s="65">
        <f t="shared" si="72"/>
        <v>0.84935277777777785</v>
      </c>
      <c r="G1115" s="67">
        <f t="shared" si="73"/>
        <v>10489.819724999979</v>
      </c>
    </row>
    <row r="1116" spans="1:7" x14ac:dyDescent="0.25">
      <c r="A1116" s="55">
        <v>1114</v>
      </c>
      <c r="B1116" s="64">
        <v>21</v>
      </c>
      <c r="C1116" s="65">
        <f t="shared" si="70"/>
        <v>33.795299999999997</v>
      </c>
      <c r="D1116" s="66">
        <v>0</v>
      </c>
      <c r="E1116" s="65">
        <f t="shared" si="71"/>
        <v>9.3875833333333318</v>
      </c>
      <c r="F1116" s="65">
        <f t="shared" si="72"/>
        <v>0.44702777777777669</v>
      </c>
      <c r="G1116" s="67">
        <f t="shared" si="73"/>
        <v>10498.983794444424</v>
      </c>
    </row>
    <row r="1117" spans="1:7" x14ac:dyDescent="0.25">
      <c r="A1117" s="55">
        <v>1115</v>
      </c>
      <c r="B1117" s="64">
        <v>21.2</v>
      </c>
      <c r="C1117" s="65">
        <f t="shared" si="70"/>
        <v>34.117159999999998</v>
      </c>
      <c r="D1117" s="66">
        <v>0</v>
      </c>
      <c r="E1117" s="65">
        <f t="shared" si="71"/>
        <v>9.4769888888888882</v>
      </c>
      <c r="F1117" s="65">
        <f t="shared" si="72"/>
        <v>8.9405555555556404E-2</v>
      </c>
      <c r="G1117" s="67">
        <f t="shared" si="73"/>
        <v>10508.416080555535</v>
      </c>
    </row>
    <row r="1118" spans="1:7" x14ac:dyDescent="0.25">
      <c r="A1118" s="55">
        <v>1116</v>
      </c>
      <c r="B1118" s="64">
        <v>21.3</v>
      </c>
      <c r="C1118" s="65">
        <f t="shared" si="70"/>
        <v>34.278089999999999</v>
      </c>
      <c r="D1118" s="66">
        <v>0</v>
      </c>
      <c r="E1118" s="65">
        <f t="shared" si="71"/>
        <v>9.5216916666666656</v>
      </c>
      <c r="F1118" s="65">
        <f t="shared" si="72"/>
        <v>4.4702777777777314E-2</v>
      </c>
      <c r="G1118" s="67">
        <f t="shared" si="73"/>
        <v>10517.915420833313</v>
      </c>
    </row>
    <row r="1119" spans="1:7" x14ac:dyDescent="0.25">
      <c r="A1119" s="55">
        <v>1117</v>
      </c>
      <c r="B1119" s="64">
        <v>21.4</v>
      </c>
      <c r="C1119" s="65">
        <f t="shared" si="70"/>
        <v>34.439019999999999</v>
      </c>
      <c r="D1119" s="66">
        <v>0</v>
      </c>
      <c r="E1119" s="65">
        <f t="shared" si="71"/>
        <v>9.5663944444444446</v>
      </c>
      <c r="F1119" s="65">
        <f t="shared" si="72"/>
        <v>4.470277777777909E-2</v>
      </c>
      <c r="G1119" s="67">
        <f t="shared" si="73"/>
        <v>10527.459463888868</v>
      </c>
    </row>
    <row r="1120" spans="1:7" x14ac:dyDescent="0.25">
      <c r="A1120" s="55">
        <v>1118</v>
      </c>
      <c r="B1120" s="64">
        <v>21.7</v>
      </c>
      <c r="C1120" s="65">
        <f t="shared" si="70"/>
        <v>34.921810000000001</v>
      </c>
      <c r="D1120" s="66">
        <v>0</v>
      </c>
      <c r="E1120" s="65">
        <f t="shared" si="71"/>
        <v>9.7005027777777784</v>
      </c>
      <c r="F1120" s="65">
        <f t="shared" si="72"/>
        <v>0.13410833333333372</v>
      </c>
      <c r="G1120" s="67">
        <f t="shared" si="73"/>
        <v>10537.09291249998</v>
      </c>
    </row>
    <row r="1121" spans="1:7" x14ac:dyDescent="0.25">
      <c r="A1121" s="55">
        <v>1119</v>
      </c>
      <c r="B1121" s="64">
        <v>22.5</v>
      </c>
      <c r="C1121" s="65">
        <f t="shared" si="70"/>
        <v>36.209249999999997</v>
      </c>
      <c r="D1121" s="66">
        <v>0</v>
      </c>
      <c r="E1121" s="65">
        <f t="shared" si="71"/>
        <v>10.058124999999999</v>
      </c>
      <c r="F1121" s="65">
        <f t="shared" si="72"/>
        <v>0.35762222222222029</v>
      </c>
      <c r="G1121" s="67">
        <f t="shared" si="73"/>
        <v>10546.972226388869</v>
      </c>
    </row>
    <row r="1122" spans="1:7" x14ac:dyDescent="0.25">
      <c r="A1122" s="55">
        <v>1120</v>
      </c>
      <c r="B1122" s="64">
        <v>23</v>
      </c>
      <c r="C1122" s="65">
        <f t="shared" si="70"/>
        <v>37.0139</v>
      </c>
      <c r="D1122" s="66">
        <v>0</v>
      </c>
      <c r="E1122" s="65">
        <f t="shared" si="71"/>
        <v>10.281638888888889</v>
      </c>
      <c r="F1122" s="65">
        <f t="shared" si="72"/>
        <v>0.22351388888889012</v>
      </c>
      <c r="G1122" s="67">
        <f t="shared" si="73"/>
        <v>10557.142108333313</v>
      </c>
    </row>
    <row r="1123" spans="1:7" x14ac:dyDescent="0.25">
      <c r="A1123" s="55">
        <v>1121</v>
      </c>
      <c r="B1123" s="64">
        <v>23.8</v>
      </c>
      <c r="C1123" s="65">
        <f t="shared" si="70"/>
        <v>38.301340000000003</v>
      </c>
      <c r="D1123" s="66">
        <v>0</v>
      </c>
      <c r="E1123" s="65">
        <f t="shared" si="71"/>
        <v>10.639261111111113</v>
      </c>
      <c r="F1123" s="65">
        <f t="shared" si="72"/>
        <v>0.35762222222222384</v>
      </c>
      <c r="G1123" s="67">
        <f t="shared" si="73"/>
        <v>10567.602558333314</v>
      </c>
    </row>
    <row r="1124" spans="1:7" x14ac:dyDescent="0.25">
      <c r="A1124" s="55">
        <v>1122</v>
      </c>
      <c r="B1124" s="64">
        <v>24.5</v>
      </c>
      <c r="C1124" s="65">
        <f t="shared" si="70"/>
        <v>39.427849999999999</v>
      </c>
      <c r="D1124" s="66">
        <v>0</v>
      </c>
      <c r="E1124" s="65">
        <f t="shared" si="71"/>
        <v>10.952180555555556</v>
      </c>
      <c r="F1124" s="65">
        <f t="shared" si="72"/>
        <v>0.31291944444444297</v>
      </c>
      <c r="G1124" s="67">
        <f t="shared" si="73"/>
        <v>10578.398279166648</v>
      </c>
    </row>
    <row r="1125" spans="1:7" x14ac:dyDescent="0.25">
      <c r="A1125" s="55">
        <v>1123</v>
      </c>
      <c r="B1125" s="64">
        <v>25</v>
      </c>
      <c r="C1125" s="65">
        <f t="shared" si="70"/>
        <v>40.232500000000002</v>
      </c>
      <c r="D1125" s="66">
        <v>0</v>
      </c>
      <c r="E1125" s="65">
        <f t="shared" si="71"/>
        <v>11.175694444444444</v>
      </c>
      <c r="F1125" s="65">
        <f t="shared" si="72"/>
        <v>0.22351388888888835</v>
      </c>
      <c r="G1125" s="67">
        <f t="shared" si="73"/>
        <v>10589.462216666647</v>
      </c>
    </row>
    <row r="1126" spans="1:7" x14ac:dyDescent="0.25">
      <c r="A1126" s="55">
        <v>1124</v>
      </c>
      <c r="B1126" s="64">
        <v>24.9</v>
      </c>
      <c r="C1126" s="65">
        <f t="shared" si="70"/>
        <v>40.071569999999994</v>
      </c>
      <c r="D1126" s="66">
        <v>0</v>
      </c>
      <c r="E1126" s="65">
        <f t="shared" si="71"/>
        <v>11.130991666666665</v>
      </c>
      <c r="F1126" s="65">
        <f t="shared" si="72"/>
        <v>-4.470277777777909E-2</v>
      </c>
      <c r="G1126" s="67">
        <f t="shared" si="73"/>
        <v>10600.615559722202</v>
      </c>
    </row>
    <row r="1127" spans="1:7" x14ac:dyDescent="0.25">
      <c r="A1127" s="55">
        <v>1125</v>
      </c>
      <c r="B1127" s="64">
        <v>24.8</v>
      </c>
      <c r="C1127" s="65">
        <f t="shared" si="70"/>
        <v>39.910640000000001</v>
      </c>
      <c r="D1127" s="66">
        <v>0</v>
      </c>
      <c r="E1127" s="65">
        <f t="shared" si="71"/>
        <v>11.086288888888889</v>
      </c>
      <c r="F1127" s="65">
        <f t="shared" si="72"/>
        <v>-4.4702777777775538E-2</v>
      </c>
      <c r="G1127" s="67">
        <f t="shared" si="73"/>
        <v>10611.724199999981</v>
      </c>
    </row>
    <row r="1128" spans="1:7" x14ac:dyDescent="0.25">
      <c r="A1128" s="55">
        <v>1126</v>
      </c>
      <c r="B1128" s="64">
        <v>25</v>
      </c>
      <c r="C1128" s="65">
        <f t="shared" si="70"/>
        <v>40.232500000000002</v>
      </c>
      <c r="D1128" s="66">
        <v>0</v>
      </c>
      <c r="E1128" s="65">
        <f t="shared" si="71"/>
        <v>11.175694444444444</v>
      </c>
      <c r="F1128" s="65">
        <f t="shared" si="72"/>
        <v>8.9405555555554628E-2</v>
      </c>
      <c r="G1128" s="67">
        <f t="shared" si="73"/>
        <v>10622.855191666647</v>
      </c>
    </row>
    <row r="1129" spans="1:7" x14ac:dyDescent="0.25">
      <c r="A1129" s="55">
        <v>1127</v>
      </c>
      <c r="B1129" s="64">
        <v>25.4</v>
      </c>
      <c r="C1129" s="65">
        <f t="shared" si="70"/>
        <v>40.876219999999996</v>
      </c>
      <c r="D1129" s="66">
        <v>0</v>
      </c>
      <c r="E1129" s="65">
        <f t="shared" si="71"/>
        <v>11.354505555555555</v>
      </c>
      <c r="F1129" s="65">
        <f t="shared" si="72"/>
        <v>0.17881111111111103</v>
      </c>
      <c r="G1129" s="67">
        <f t="shared" si="73"/>
        <v>10634.120291666648</v>
      </c>
    </row>
    <row r="1130" spans="1:7" x14ac:dyDescent="0.25">
      <c r="A1130" s="55">
        <v>1128</v>
      </c>
      <c r="B1130" s="64">
        <v>25.8</v>
      </c>
      <c r="C1130" s="65">
        <f t="shared" si="70"/>
        <v>41.519939999999998</v>
      </c>
      <c r="D1130" s="66">
        <v>0</v>
      </c>
      <c r="E1130" s="65">
        <f t="shared" si="71"/>
        <v>11.533316666666666</v>
      </c>
      <c r="F1130" s="65">
        <f t="shared" si="72"/>
        <v>0.17881111111111103</v>
      </c>
      <c r="G1130" s="67">
        <f t="shared" si="73"/>
        <v>10645.564202777759</v>
      </c>
    </row>
    <row r="1131" spans="1:7" x14ac:dyDescent="0.25">
      <c r="A1131" s="55">
        <v>1129</v>
      </c>
      <c r="B1131" s="64">
        <v>26</v>
      </c>
      <c r="C1131" s="65">
        <f t="shared" si="70"/>
        <v>41.841799999999999</v>
      </c>
      <c r="D1131" s="66">
        <v>0</v>
      </c>
      <c r="E1131" s="65">
        <f t="shared" si="71"/>
        <v>11.622722222222222</v>
      </c>
      <c r="F1131" s="65">
        <f t="shared" si="72"/>
        <v>8.9405555555556404E-2</v>
      </c>
      <c r="G1131" s="67">
        <f t="shared" si="73"/>
        <v>10657.142222222205</v>
      </c>
    </row>
    <row r="1132" spans="1:7" x14ac:dyDescent="0.25">
      <c r="A1132" s="55">
        <v>1130</v>
      </c>
      <c r="B1132" s="64">
        <v>26.4</v>
      </c>
      <c r="C1132" s="65">
        <f t="shared" si="70"/>
        <v>42.485519999999994</v>
      </c>
      <c r="D1132" s="66">
        <v>0</v>
      </c>
      <c r="E1132" s="65">
        <f t="shared" si="71"/>
        <v>11.801533333333332</v>
      </c>
      <c r="F1132" s="65">
        <f t="shared" si="72"/>
        <v>0.17881111111110926</v>
      </c>
      <c r="G1132" s="67">
        <f t="shared" si="73"/>
        <v>10668.854349999981</v>
      </c>
    </row>
    <row r="1133" spans="1:7" x14ac:dyDescent="0.25">
      <c r="A1133" s="55">
        <v>1131</v>
      </c>
      <c r="B1133" s="64">
        <v>26.6</v>
      </c>
      <c r="C1133" s="65">
        <f t="shared" si="70"/>
        <v>42.807380000000002</v>
      </c>
      <c r="D1133" s="66">
        <v>0</v>
      </c>
      <c r="E1133" s="65">
        <f t="shared" si="71"/>
        <v>11.89093888888889</v>
      </c>
      <c r="F1133" s="65">
        <f t="shared" si="72"/>
        <v>8.940555555555818E-2</v>
      </c>
      <c r="G1133" s="67">
        <f t="shared" si="73"/>
        <v>10680.700586111092</v>
      </c>
    </row>
    <row r="1134" spans="1:7" x14ac:dyDescent="0.25">
      <c r="A1134" s="55">
        <v>1132</v>
      </c>
      <c r="B1134" s="64">
        <v>26.9</v>
      </c>
      <c r="C1134" s="65">
        <f t="shared" si="70"/>
        <v>43.290169999999996</v>
      </c>
      <c r="D1134" s="66">
        <v>0</v>
      </c>
      <c r="E1134" s="65">
        <f t="shared" si="71"/>
        <v>12.02504722222222</v>
      </c>
      <c r="F1134" s="65">
        <f t="shared" si="72"/>
        <v>0.13410833333333017</v>
      </c>
      <c r="G1134" s="67">
        <f t="shared" si="73"/>
        <v>10692.658579166648</v>
      </c>
    </row>
    <row r="1135" spans="1:7" x14ac:dyDescent="0.25">
      <c r="A1135" s="55">
        <v>1133</v>
      </c>
      <c r="B1135" s="64">
        <v>27</v>
      </c>
      <c r="C1135" s="65">
        <f t="shared" si="70"/>
        <v>43.451099999999997</v>
      </c>
      <c r="D1135" s="66">
        <v>0</v>
      </c>
      <c r="E1135" s="65">
        <f t="shared" si="71"/>
        <v>12.069749999999999</v>
      </c>
      <c r="F1135" s="65">
        <f t="shared" si="72"/>
        <v>4.470277777777909E-2</v>
      </c>
      <c r="G1135" s="67">
        <f t="shared" si="73"/>
        <v>10704.705977777759</v>
      </c>
    </row>
    <row r="1136" spans="1:7" x14ac:dyDescent="0.25">
      <c r="A1136" s="55">
        <v>1134</v>
      </c>
      <c r="B1136" s="64">
        <v>27</v>
      </c>
      <c r="C1136" s="65">
        <f t="shared" si="70"/>
        <v>43.451099999999997</v>
      </c>
      <c r="D1136" s="66">
        <v>0</v>
      </c>
      <c r="E1136" s="65">
        <f t="shared" si="71"/>
        <v>12.069749999999999</v>
      </c>
      <c r="F1136" s="65">
        <f t="shared" si="72"/>
        <v>0</v>
      </c>
      <c r="G1136" s="67">
        <f t="shared" si="73"/>
        <v>10716.77572777776</v>
      </c>
    </row>
    <row r="1137" spans="1:7" x14ac:dyDescent="0.25">
      <c r="A1137" s="55">
        <v>1135</v>
      </c>
      <c r="B1137" s="64">
        <v>27</v>
      </c>
      <c r="C1137" s="65">
        <f t="shared" si="70"/>
        <v>43.451099999999997</v>
      </c>
      <c r="D1137" s="66">
        <v>0</v>
      </c>
      <c r="E1137" s="65">
        <f t="shared" si="71"/>
        <v>12.069749999999999</v>
      </c>
      <c r="F1137" s="65">
        <f t="shared" si="72"/>
        <v>0</v>
      </c>
      <c r="G1137" s="67">
        <f t="shared" si="73"/>
        <v>10728.845477777761</v>
      </c>
    </row>
    <row r="1138" spans="1:7" x14ac:dyDescent="0.25">
      <c r="A1138" s="55">
        <v>1136</v>
      </c>
      <c r="B1138" s="64">
        <v>26.9</v>
      </c>
      <c r="C1138" s="65">
        <f t="shared" si="70"/>
        <v>43.290169999999996</v>
      </c>
      <c r="D1138" s="66">
        <v>0</v>
      </c>
      <c r="E1138" s="65">
        <f t="shared" si="71"/>
        <v>12.02504722222222</v>
      </c>
      <c r="F1138" s="65">
        <f t="shared" si="72"/>
        <v>-4.470277777777909E-2</v>
      </c>
      <c r="G1138" s="67">
        <f t="shared" si="73"/>
        <v>10740.892876388873</v>
      </c>
    </row>
    <row r="1139" spans="1:7" x14ac:dyDescent="0.25">
      <c r="A1139" s="55">
        <v>1137</v>
      </c>
      <c r="B1139" s="64">
        <v>26.8</v>
      </c>
      <c r="C1139" s="65">
        <f t="shared" si="70"/>
        <v>43.129240000000003</v>
      </c>
      <c r="D1139" s="66">
        <v>0</v>
      </c>
      <c r="E1139" s="65">
        <f t="shared" si="71"/>
        <v>11.980344444444444</v>
      </c>
      <c r="F1139" s="65">
        <f t="shared" si="72"/>
        <v>-4.4702777777775538E-2</v>
      </c>
      <c r="G1139" s="67">
        <f t="shared" si="73"/>
        <v>10752.895572222205</v>
      </c>
    </row>
    <row r="1140" spans="1:7" x14ac:dyDescent="0.25">
      <c r="A1140" s="55">
        <v>1138</v>
      </c>
      <c r="B1140" s="64">
        <v>26.8</v>
      </c>
      <c r="C1140" s="65">
        <f t="shared" si="70"/>
        <v>43.129240000000003</v>
      </c>
      <c r="D1140" s="66">
        <v>0</v>
      </c>
      <c r="E1140" s="65">
        <f t="shared" si="71"/>
        <v>11.980344444444444</v>
      </c>
      <c r="F1140" s="65">
        <f t="shared" si="72"/>
        <v>0</v>
      </c>
      <c r="G1140" s="67">
        <f t="shared" si="73"/>
        <v>10764.87591666665</v>
      </c>
    </row>
    <row r="1141" spans="1:7" x14ac:dyDescent="0.25">
      <c r="A1141" s="55">
        <v>1139</v>
      </c>
      <c r="B1141" s="64">
        <v>26.5</v>
      </c>
      <c r="C1141" s="65">
        <f t="shared" si="70"/>
        <v>42.646450000000002</v>
      </c>
      <c r="D1141" s="66">
        <v>0</v>
      </c>
      <c r="E1141" s="65">
        <f t="shared" si="71"/>
        <v>11.846236111111111</v>
      </c>
      <c r="F1141" s="65">
        <f t="shared" si="72"/>
        <v>-0.13410833333333372</v>
      </c>
      <c r="G1141" s="67">
        <f t="shared" si="73"/>
        <v>10776.789206944428</v>
      </c>
    </row>
    <row r="1142" spans="1:7" x14ac:dyDescent="0.25">
      <c r="A1142" s="55">
        <v>1140</v>
      </c>
      <c r="B1142" s="64">
        <v>26.4</v>
      </c>
      <c r="C1142" s="65">
        <f t="shared" si="70"/>
        <v>42.485519999999994</v>
      </c>
      <c r="D1142" s="66">
        <v>0</v>
      </c>
      <c r="E1142" s="65">
        <f t="shared" si="71"/>
        <v>11.801533333333332</v>
      </c>
      <c r="F1142" s="65">
        <f t="shared" si="72"/>
        <v>-4.470277777777909E-2</v>
      </c>
      <c r="G1142" s="67">
        <f t="shared" si="73"/>
        <v>10788.61309166665</v>
      </c>
    </row>
    <row r="1143" spans="1:7" x14ac:dyDescent="0.25">
      <c r="A1143" s="55">
        <v>1141</v>
      </c>
      <c r="B1143" s="64">
        <v>26</v>
      </c>
      <c r="C1143" s="65">
        <f t="shared" si="70"/>
        <v>41.841799999999999</v>
      </c>
      <c r="D1143" s="66">
        <v>0</v>
      </c>
      <c r="E1143" s="65">
        <f t="shared" si="71"/>
        <v>11.622722222222222</v>
      </c>
      <c r="F1143" s="65">
        <f t="shared" si="72"/>
        <v>-0.17881111111110926</v>
      </c>
      <c r="G1143" s="67">
        <f t="shared" si="73"/>
        <v>10800.325219444427</v>
      </c>
    </row>
    <row r="1144" spans="1:7" x14ac:dyDescent="0.25">
      <c r="A1144" s="55">
        <v>1142</v>
      </c>
      <c r="B1144" s="64">
        <v>25.5</v>
      </c>
      <c r="C1144" s="65">
        <f t="shared" si="70"/>
        <v>41.037149999999997</v>
      </c>
      <c r="D1144" s="66">
        <v>0</v>
      </c>
      <c r="E1144" s="65">
        <f t="shared" si="71"/>
        <v>11.399208333333332</v>
      </c>
      <c r="F1144" s="65">
        <f t="shared" si="72"/>
        <v>-0.22351388888889012</v>
      </c>
      <c r="G1144" s="67">
        <f t="shared" si="73"/>
        <v>10811.836184722204</v>
      </c>
    </row>
    <row r="1145" spans="1:7" x14ac:dyDescent="0.25">
      <c r="A1145" s="55">
        <v>1143</v>
      </c>
      <c r="B1145" s="64">
        <v>24.6</v>
      </c>
      <c r="C1145" s="65">
        <f t="shared" si="70"/>
        <v>39.58878</v>
      </c>
      <c r="D1145" s="66">
        <v>0</v>
      </c>
      <c r="E1145" s="65">
        <f t="shared" si="71"/>
        <v>10.996883333333333</v>
      </c>
      <c r="F1145" s="65">
        <f t="shared" si="72"/>
        <v>-0.40232499999999938</v>
      </c>
      <c r="G1145" s="67">
        <f t="shared" si="73"/>
        <v>10823.034230555537</v>
      </c>
    </row>
    <row r="1146" spans="1:7" x14ac:dyDescent="0.25">
      <c r="A1146" s="55">
        <v>1144</v>
      </c>
      <c r="B1146" s="64">
        <v>23.5</v>
      </c>
      <c r="C1146" s="65">
        <f t="shared" si="70"/>
        <v>37.818550000000002</v>
      </c>
      <c r="D1146" s="66">
        <v>0</v>
      </c>
      <c r="E1146" s="65">
        <f t="shared" si="71"/>
        <v>10.505152777777779</v>
      </c>
      <c r="F1146" s="65">
        <f t="shared" si="72"/>
        <v>-0.49173055555555401</v>
      </c>
      <c r="G1146" s="67">
        <f t="shared" si="73"/>
        <v>10833.785248611093</v>
      </c>
    </row>
    <row r="1147" spans="1:7" x14ac:dyDescent="0.25">
      <c r="A1147" s="55">
        <v>1145</v>
      </c>
      <c r="B1147" s="64">
        <v>21.5</v>
      </c>
      <c r="C1147" s="65">
        <f t="shared" si="70"/>
        <v>34.59995</v>
      </c>
      <c r="D1147" s="66">
        <v>0</v>
      </c>
      <c r="E1147" s="65">
        <f t="shared" si="71"/>
        <v>9.611097222222222</v>
      </c>
      <c r="F1147" s="65">
        <f t="shared" si="72"/>
        <v>-0.89405555555555694</v>
      </c>
      <c r="G1147" s="67">
        <f t="shared" si="73"/>
        <v>10843.843373611093</v>
      </c>
    </row>
    <row r="1148" spans="1:7" x14ac:dyDescent="0.25">
      <c r="A1148" s="55">
        <v>1146</v>
      </c>
      <c r="B1148" s="64">
        <v>20</v>
      </c>
      <c r="C1148" s="65">
        <f t="shared" si="70"/>
        <v>32.186</v>
      </c>
      <c r="D1148" s="66">
        <v>0</v>
      </c>
      <c r="E1148" s="65">
        <f t="shared" si="71"/>
        <v>8.9405555555555551</v>
      </c>
      <c r="F1148" s="65">
        <f t="shared" si="72"/>
        <v>-0.67054166666666681</v>
      </c>
      <c r="G1148" s="67">
        <f t="shared" si="73"/>
        <v>10853.119199999981</v>
      </c>
    </row>
    <row r="1149" spans="1:7" x14ac:dyDescent="0.25">
      <c r="A1149" s="55">
        <v>1147</v>
      </c>
      <c r="B1149" s="64">
        <v>17.5</v>
      </c>
      <c r="C1149" s="65">
        <f t="shared" si="70"/>
        <v>28.162749999999999</v>
      </c>
      <c r="D1149" s="66">
        <v>0</v>
      </c>
      <c r="E1149" s="65">
        <f t="shared" si="71"/>
        <v>7.8229861111111108</v>
      </c>
      <c r="F1149" s="65">
        <f t="shared" si="72"/>
        <v>-1.1175694444444444</v>
      </c>
      <c r="G1149" s="67">
        <f t="shared" si="73"/>
        <v>10861.500970833315</v>
      </c>
    </row>
    <row r="1150" spans="1:7" x14ac:dyDescent="0.25">
      <c r="A1150" s="55">
        <v>1148</v>
      </c>
      <c r="B1150" s="64">
        <v>16</v>
      </c>
      <c r="C1150" s="65">
        <f t="shared" si="70"/>
        <v>25.748799999999999</v>
      </c>
      <c r="D1150" s="66">
        <v>0</v>
      </c>
      <c r="E1150" s="65">
        <f t="shared" si="71"/>
        <v>7.1524444444444439</v>
      </c>
      <c r="F1150" s="65">
        <f t="shared" si="72"/>
        <v>-0.67054166666666681</v>
      </c>
      <c r="G1150" s="67">
        <f t="shared" si="73"/>
        <v>10868.988686111092</v>
      </c>
    </row>
    <row r="1151" spans="1:7" x14ac:dyDescent="0.25">
      <c r="A1151" s="55">
        <v>1149</v>
      </c>
      <c r="B1151" s="64">
        <v>14</v>
      </c>
      <c r="C1151" s="65">
        <f t="shared" si="70"/>
        <v>22.530200000000001</v>
      </c>
      <c r="D1151" s="66">
        <v>0</v>
      </c>
      <c r="E1151" s="65">
        <f t="shared" si="71"/>
        <v>6.2583888888888888</v>
      </c>
      <c r="F1151" s="65">
        <f t="shared" si="72"/>
        <v>-0.89405555555555516</v>
      </c>
      <c r="G1151" s="67">
        <f t="shared" si="73"/>
        <v>10875.694102777758</v>
      </c>
    </row>
    <row r="1152" spans="1:7" x14ac:dyDescent="0.25">
      <c r="A1152" s="55">
        <v>1150</v>
      </c>
      <c r="B1152" s="64">
        <v>10.7</v>
      </c>
      <c r="C1152" s="65">
        <f t="shared" si="70"/>
        <v>17.21951</v>
      </c>
      <c r="D1152" s="66">
        <v>0</v>
      </c>
      <c r="E1152" s="65">
        <f t="shared" si="71"/>
        <v>4.7831972222222223</v>
      </c>
      <c r="F1152" s="65">
        <f t="shared" si="72"/>
        <v>-1.4751916666666665</v>
      </c>
      <c r="G1152" s="67">
        <f t="shared" si="73"/>
        <v>10881.214895833313</v>
      </c>
    </row>
    <row r="1153" spans="1:7" x14ac:dyDescent="0.25">
      <c r="A1153" s="55">
        <v>1151</v>
      </c>
      <c r="B1153" s="64">
        <v>7.4</v>
      </c>
      <c r="C1153" s="65">
        <f t="shared" si="70"/>
        <v>11.90882</v>
      </c>
      <c r="D1153" s="66">
        <v>0</v>
      </c>
      <c r="E1153" s="65">
        <f t="shared" si="71"/>
        <v>3.3080055555555554</v>
      </c>
      <c r="F1153" s="65">
        <f t="shared" si="72"/>
        <v>-1.4751916666666669</v>
      </c>
      <c r="G1153" s="67">
        <f t="shared" si="73"/>
        <v>10885.260497222202</v>
      </c>
    </row>
    <row r="1154" spans="1:7" x14ac:dyDescent="0.25">
      <c r="A1154" s="55">
        <v>1152</v>
      </c>
      <c r="B1154" s="64">
        <v>4.0999999999999996</v>
      </c>
      <c r="C1154" s="65">
        <f t="shared" si="70"/>
        <v>6.5981299999999994</v>
      </c>
      <c r="D1154" s="66">
        <v>0</v>
      </c>
      <c r="E1154" s="65">
        <f t="shared" si="71"/>
        <v>1.8328138888888887</v>
      </c>
      <c r="F1154" s="65">
        <f t="shared" si="72"/>
        <v>-1.4751916666666667</v>
      </c>
      <c r="G1154" s="67">
        <f t="shared" si="73"/>
        <v>10887.830906944424</v>
      </c>
    </row>
    <row r="1155" spans="1:7" x14ac:dyDescent="0.25">
      <c r="A1155" s="55">
        <v>1153</v>
      </c>
      <c r="B1155" s="64">
        <v>0.8</v>
      </c>
      <c r="C1155" s="65">
        <f t="shared" si="70"/>
        <v>1.2874400000000001</v>
      </c>
      <c r="D1155" s="66">
        <v>0</v>
      </c>
      <c r="E1155" s="65">
        <f t="shared" si="71"/>
        <v>0.35762222222222223</v>
      </c>
      <c r="F1155" s="65">
        <f t="shared" si="72"/>
        <v>-1.4751916666666665</v>
      </c>
      <c r="G1155" s="67">
        <f t="shared" si="73"/>
        <v>10888.92612499998</v>
      </c>
    </row>
    <row r="1156" spans="1:7" x14ac:dyDescent="0.25">
      <c r="A1156" s="55">
        <v>1154</v>
      </c>
      <c r="B1156" s="64">
        <v>0</v>
      </c>
      <c r="C1156" s="65">
        <f t="shared" ref="C1156:C1219" si="74">B1156*1.6093</f>
        <v>0</v>
      </c>
      <c r="D1156" s="66">
        <v>0</v>
      </c>
      <c r="E1156" s="65">
        <f t="shared" ref="E1156:E1219" si="75">C1156/3.6</f>
        <v>0</v>
      </c>
      <c r="F1156" s="65">
        <f t="shared" si="72"/>
        <v>-0.35762222222222223</v>
      </c>
      <c r="G1156" s="67">
        <f t="shared" si="73"/>
        <v>10889.104936111091</v>
      </c>
    </row>
    <row r="1157" spans="1:7" x14ac:dyDescent="0.25">
      <c r="A1157" s="55">
        <v>1155</v>
      </c>
      <c r="B1157" s="64">
        <v>0</v>
      </c>
      <c r="C1157" s="65">
        <f t="shared" si="74"/>
        <v>0</v>
      </c>
      <c r="D1157" s="66">
        <v>0</v>
      </c>
      <c r="E1157" s="65">
        <f t="shared" si="75"/>
        <v>0</v>
      </c>
      <c r="F1157" s="65">
        <f t="shared" si="72"/>
        <v>0</v>
      </c>
      <c r="G1157" s="67">
        <f t="shared" si="73"/>
        <v>10889.104936111091</v>
      </c>
    </row>
    <row r="1158" spans="1:7" x14ac:dyDescent="0.25">
      <c r="A1158" s="55">
        <v>1156</v>
      </c>
      <c r="B1158" s="64">
        <v>0</v>
      </c>
      <c r="C1158" s="65">
        <f t="shared" si="74"/>
        <v>0</v>
      </c>
      <c r="D1158" s="66">
        <v>0</v>
      </c>
      <c r="E1158" s="65">
        <f t="shared" si="75"/>
        <v>0</v>
      </c>
      <c r="F1158" s="65">
        <f t="shared" si="72"/>
        <v>0</v>
      </c>
      <c r="G1158" s="67">
        <f t="shared" si="73"/>
        <v>10889.104936111091</v>
      </c>
    </row>
    <row r="1159" spans="1:7" x14ac:dyDescent="0.25">
      <c r="A1159" s="55">
        <v>1157</v>
      </c>
      <c r="B1159" s="64">
        <v>0</v>
      </c>
      <c r="C1159" s="65">
        <f t="shared" si="74"/>
        <v>0</v>
      </c>
      <c r="D1159" s="66">
        <v>0</v>
      </c>
      <c r="E1159" s="65">
        <f t="shared" si="75"/>
        <v>0</v>
      </c>
      <c r="F1159" s="65">
        <f t="shared" si="72"/>
        <v>0</v>
      </c>
      <c r="G1159" s="67">
        <f t="shared" si="73"/>
        <v>10889.104936111091</v>
      </c>
    </row>
    <row r="1160" spans="1:7" x14ac:dyDescent="0.25">
      <c r="A1160" s="55">
        <v>1158</v>
      </c>
      <c r="B1160" s="64">
        <v>0</v>
      </c>
      <c r="C1160" s="65">
        <f t="shared" si="74"/>
        <v>0</v>
      </c>
      <c r="D1160" s="66">
        <v>0</v>
      </c>
      <c r="E1160" s="65">
        <f t="shared" si="75"/>
        <v>0</v>
      </c>
      <c r="F1160" s="65">
        <f t="shared" si="72"/>
        <v>0</v>
      </c>
      <c r="G1160" s="67">
        <f t="shared" si="73"/>
        <v>10889.104936111091</v>
      </c>
    </row>
    <row r="1161" spans="1:7" x14ac:dyDescent="0.25">
      <c r="A1161" s="55">
        <v>1159</v>
      </c>
      <c r="B1161" s="64">
        <v>0</v>
      </c>
      <c r="C1161" s="65">
        <f t="shared" si="74"/>
        <v>0</v>
      </c>
      <c r="D1161" s="66">
        <v>0</v>
      </c>
      <c r="E1161" s="65">
        <f t="shared" si="75"/>
        <v>0</v>
      </c>
      <c r="F1161" s="65">
        <f t="shared" si="72"/>
        <v>0</v>
      </c>
      <c r="G1161" s="67">
        <f t="shared" si="73"/>
        <v>10889.104936111091</v>
      </c>
    </row>
    <row r="1162" spans="1:7" x14ac:dyDescent="0.25">
      <c r="A1162" s="55">
        <v>1160</v>
      </c>
      <c r="B1162" s="64">
        <v>0</v>
      </c>
      <c r="C1162" s="65">
        <f t="shared" si="74"/>
        <v>0</v>
      </c>
      <c r="D1162" s="66">
        <v>0</v>
      </c>
      <c r="E1162" s="65">
        <f t="shared" si="75"/>
        <v>0</v>
      </c>
      <c r="F1162" s="65">
        <f t="shared" si="72"/>
        <v>0</v>
      </c>
      <c r="G1162" s="67">
        <f t="shared" si="73"/>
        <v>10889.104936111091</v>
      </c>
    </row>
    <row r="1163" spans="1:7" x14ac:dyDescent="0.25">
      <c r="A1163" s="55">
        <v>1161</v>
      </c>
      <c r="B1163" s="64">
        <v>0</v>
      </c>
      <c r="C1163" s="65">
        <f t="shared" si="74"/>
        <v>0</v>
      </c>
      <c r="D1163" s="66">
        <v>0</v>
      </c>
      <c r="E1163" s="65">
        <f t="shared" si="75"/>
        <v>0</v>
      </c>
      <c r="F1163" s="65">
        <f t="shared" si="72"/>
        <v>0</v>
      </c>
      <c r="G1163" s="67">
        <f t="shared" si="73"/>
        <v>10889.104936111091</v>
      </c>
    </row>
    <row r="1164" spans="1:7" x14ac:dyDescent="0.25">
      <c r="A1164" s="55">
        <v>1162</v>
      </c>
      <c r="B1164" s="64">
        <v>0</v>
      </c>
      <c r="C1164" s="65">
        <f t="shared" si="74"/>
        <v>0</v>
      </c>
      <c r="D1164" s="66">
        <v>0</v>
      </c>
      <c r="E1164" s="65">
        <f t="shared" si="75"/>
        <v>0</v>
      </c>
      <c r="F1164" s="65">
        <f t="shared" si="72"/>
        <v>0</v>
      </c>
      <c r="G1164" s="67">
        <f t="shared" si="73"/>
        <v>10889.104936111091</v>
      </c>
    </row>
    <row r="1165" spans="1:7" x14ac:dyDescent="0.25">
      <c r="A1165" s="55">
        <v>1163</v>
      </c>
      <c r="B1165" s="64">
        <v>0</v>
      </c>
      <c r="C1165" s="65">
        <f t="shared" si="74"/>
        <v>0</v>
      </c>
      <c r="D1165" s="66">
        <v>0</v>
      </c>
      <c r="E1165" s="65">
        <f t="shared" si="75"/>
        <v>0</v>
      </c>
      <c r="F1165" s="65">
        <f t="shared" ref="F1165:F1228" si="76">E1165-E1164</f>
        <v>0</v>
      </c>
      <c r="G1165" s="67">
        <f t="shared" ref="G1165:G1228" si="77">E1164+(F1165/2)+G1164</f>
        <v>10889.104936111091</v>
      </c>
    </row>
    <row r="1166" spans="1:7" x14ac:dyDescent="0.25">
      <c r="A1166" s="55">
        <v>1164</v>
      </c>
      <c r="B1166" s="64">
        <v>0</v>
      </c>
      <c r="C1166" s="65">
        <f t="shared" si="74"/>
        <v>0</v>
      </c>
      <c r="D1166" s="66">
        <v>0</v>
      </c>
      <c r="E1166" s="65">
        <f t="shared" si="75"/>
        <v>0</v>
      </c>
      <c r="F1166" s="65">
        <f t="shared" si="76"/>
        <v>0</v>
      </c>
      <c r="G1166" s="67">
        <f t="shared" si="77"/>
        <v>10889.104936111091</v>
      </c>
    </row>
    <row r="1167" spans="1:7" x14ac:dyDescent="0.25">
      <c r="A1167" s="55">
        <v>1165</v>
      </c>
      <c r="B1167" s="64">
        <v>0</v>
      </c>
      <c r="C1167" s="65">
        <f t="shared" si="74"/>
        <v>0</v>
      </c>
      <c r="D1167" s="66">
        <v>0</v>
      </c>
      <c r="E1167" s="65">
        <f t="shared" si="75"/>
        <v>0</v>
      </c>
      <c r="F1167" s="65">
        <f t="shared" si="76"/>
        <v>0</v>
      </c>
      <c r="G1167" s="67">
        <f t="shared" si="77"/>
        <v>10889.104936111091</v>
      </c>
    </row>
    <row r="1168" spans="1:7" x14ac:dyDescent="0.25">
      <c r="A1168" s="55">
        <v>1166</v>
      </c>
      <c r="B1168" s="64">
        <v>0</v>
      </c>
      <c r="C1168" s="65">
        <f t="shared" si="74"/>
        <v>0</v>
      </c>
      <c r="D1168" s="66">
        <v>0</v>
      </c>
      <c r="E1168" s="65">
        <f t="shared" si="75"/>
        <v>0</v>
      </c>
      <c r="F1168" s="65">
        <f t="shared" si="76"/>
        <v>0</v>
      </c>
      <c r="G1168" s="67">
        <f t="shared" si="77"/>
        <v>10889.104936111091</v>
      </c>
    </row>
    <row r="1169" spans="1:7" x14ac:dyDescent="0.25">
      <c r="A1169" s="55">
        <v>1167</v>
      </c>
      <c r="B1169" s="64">
        <v>0</v>
      </c>
      <c r="C1169" s="65">
        <f t="shared" si="74"/>
        <v>0</v>
      </c>
      <c r="D1169" s="66">
        <v>0</v>
      </c>
      <c r="E1169" s="65">
        <f t="shared" si="75"/>
        <v>0</v>
      </c>
      <c r="F1169" s="65">
        <f t="shared" si="76"/>
        <v>0</v>
      </c>
      <c r="G1169" s="67">
        <f t="shared" si="77"/>
        <v>10889.104936111091</v>
      </c>
    </row>
    <row r="1170" spans="1:7" x14ac:dyDescent="0.25">
      <c r="A1170" s="55">
        <v>1168</v>
      </c>
      <c r="B1170" s="64">
        <v>0</v>
      </c>
      <c r="C1170" s="65">
        <f t="shared" si="74"/>
        <v>0</v>
      </c>
      <c r="D1170" s="66">
        <v>0</v>
      </c>
      <c r="E1170" s="65">
        <f t="shared" si="75"/>
        <v>0</v>
      </c>
      <c r="F1170" s="65">
        <f t="shared" si="76"/>
        <v>0</v>
      </c>
      <c r="G1170" s="67">
        <f t="shared" si="77"/>
        <v>10889.104936111091</v>
      </c>
    </row>
    <row r="1171" spans="1:7" x14ac:dyDescent="0.25">
      <c r="A1171" s="55">
        <v>1169</v>
      </c>
      <c r="B1171" s="64">
        <v>0</v>
      </c>
      <c r="C1171" s="65">
        <f t="shared" si="74"/>
        <v>0</v>
      </c>
      <c r="D1171" s="66">
        <v>0</v>
      </c>
      <c r="E1171" s="65">
        <f t="shared" si="75"/>
        <v>0</v>
      </c>
      <c r="F1171" s="65">
        <f t="shared" si="76"/>
        <v>0</v>
      </c>
      <c r="G1171" s="67">
        <f t="shared" si="77"/>
        <v>10889.104936111091</v>
      </c>
    </row>
    <row r="1172" spans="1:7" x14ac:dyDescent="0.25">
      <c r="A1172" s="55">
        <v>1170</v>
      </c>
      <c r="B1172" s="64">
        <v>2.1</v>
      </c>
      <c r="C1172" s="65">
        <f t="shared" si="74"/>
        <v>3.3795299999999999</v>
      </c>
      <c r="D1172" s="66">
        <v>0</v>
      </c>
      <c r="E1172" s="65">
        <f t="shared" si="75"/>
        <v>0.93875833333333325</v>
      </c>
      <c r="F1172" s="65">
        <f t="shared" si="76"/>
        <v>0.93875833333333325</v>
      </c>
      <c r="G1172" s="67">
        <f t="shared" si="77"/>
        <v>10889.574315277758</v>
      </c>
    </row>
    <row r="1173" spans="1:7" x14ac:dyDescent="0.25">
      <c r="A1173" s="55">
        <v>1171</v>
      </c>
      <c r="B1173" s="64">
        <v>5.4</v>
      </c>
      <c r="C1173" s="65">
        <f t="shared" si="74"/>
        <v>8.6902200000000001</v>
      </c>
      <c r="D1173" s="66">
        <v>0</v>
      </c>
      <c r="E1173" s="65">
        <f t="shared" si="75"/>
        <v>2.4139499999999998</v>
      </c>
      <c r="F1173" s="65">
        <f t="shared" si="76"/>
        <v>1.4751916666666665</v>
      </c>
      <c r="G1173" s="67">
        <f t="shared" si="77"/>
        <v>10891.250669444424</v>
      </c>
    </row>
    <row r="1174" spans="1:7" x14ac:dyDescent="0.25">
      <c r="A1174" s="55">
        <v>1172</v>
      </c>
      <c r="B1174" s="64">
        <v>8.6999999999999993</v>
      </c>
      <c r="C1174" s="65">
        <f t="shared" si="74"/>
        <v>14.000909999999999</v>
      </c>
      <c r="D1174" s="66">
        <v>0</v>
      </c>
      <c r="E1174" s="65">
        <f t="shared" si="75"/>
        <v>3.8891416666666663</v>
      </c>
      <c r="F1174" s="65">
        <f t="shared" si="76"/>
        <v>1.4751916666666665</v>
      </c>
      <c r="G1174" s="67">
        <f t="shared" si="77"/>
        <v>10894.402215277758</v>
      </c>
    </row>
    <row r="1175" spans="1:7" x14ac:dyDescent="0.25">
      <c r="A1175" s="55">
        <v>1173</v>
      </c>
      <c r="B1175" s="64">
        <v>12</v>
      </c>
      <c r="C1175" s="65">
        <f t="shared" si="74"/>
        <v>19.311599999999999</v>
      </c>
      <c r="D1175" s="66">
        <v>0</v>
      </c>
      <c r="E1175" s="65">
        <f t="shared" si="75"/>
        <v>5.3643333333333327</v>
      </c>
      <c r="F1175" s="65">
        <f t="shared" si="76"/>
        <v>1.4751916666666665</v>
      </c>
      <c r="G1175" s="67">
        <f t="shared" si="77"/>
        <v>10899.028952777759</v>
      </c>
    </row>
    <row r="1176" spans="1:7" x14ac:dyDescent="0.25">
      <c r="A1176" s="55">
        <v>1174</v>
      </c>
      <c r="B1176" s="64">
        <v>15.3</v>
      </c>
      <c r="C1176" s="65">
        <f t="shared" si="74"/>
        <v>24.62229</v>
      </c>
      <c r="D1176" s="66">
        <v>0</v>
      </c>
      <c r="E1176" s="65">
        <f t="shared" si="75"/>
        <v>6.8395250000000001</v>
      </c>
      <c r="F1176" s="65">
        <f t="shared" si="76"/>
        <v>1.4751916666666673</v>
      </c>
      <c r="G1176" s="67">
        <f t="shared" si="77"/>
        <v>10905.130881944426</v>
      </c>
    </row>
    <row r="1177" spans="1:7" x14ac:dyDescent="0.25">
      <c r="A1177" s="55">
        <v>1175</v>
      </c>
      <c r="B1177" s="64">
        <v>18.600000000000001</v>
      </c>
      <c r="C1177" s="65">
        <f t="shared" si="74"/>
        <v>29.932980000000001</v>
      </c>
      <c r="D1177" s="66">
        <v>0</v>
      </c>
      <c r="E1177" s="65">
        <f t="shared" si="75"/>
        <v>8.3147166666666674</v>
      </c>
      <c r="F1177" s="65">
        <f t="shared" si="76"/>
        <v>1.4751916666666673</v>
      </c>
      <c r="G1177" s="67">
        <f t="shared" si="77"/>
        <v>10912.708002777759</v>
      </c>
    </row>
    <row r="1178" spans="1:7" x14ac:dyDescent="0.25">
      <c r="A1178" s="55">
        <v>1176</v>
      </c>
      <c r="B1178" s="64">
        <v>21.1</v>
      </c>
      <c r="C1178" s="65">
        <f t="shared" si="74"/>
        <v>33.956229999999998</v>
      </c>
      <c r="D1178" s="66">
        <v>0</v>
      </c>
      <c r="E1178" s="65">
        <f t="shared" si="75"/>
        <v>9.4322861111111109</v>
      </c>
      <c r="F1178" s="65">
        <f t="shared" si="76"/>
        <v>1.1175694444444435</v>
      </c>
      <c r="G1178" s="67">
        <f t="shared" si="77"/>
        <v>10921.581504166648</v>
      </c>
    </row>
    <row r="1179" spans="1:7" x14ac:dyDescent="0.25">
      <c r="A1179" s="55">
        <v>1177</v>
      </c>
      <c r="B1179" s="64">
        <v>23</v>
      </c>
      <c r="C1179" s="65">
        <f t="shared" si="74"/>
        <v>37.0139</v>
      </c>
      <c r="D1179" s="66">
        <v>0</v>
      </c>
      <c r="E1179" s="65">
        <f t="shared" si="75"/>
        <v>10.281638888888889</v>
      </c>
      <c r="F1179" s="65">
        <f t="shared" si="76"/>
        <v>0.84935277777777785</v>
      </c>
      <c r="G1179" s="67">
        <f t="shared" si="77"/>
        <v>10931.438466666648</v>
      </c>
    </row>
    <row r="1180" spans="1:7" x14ac:dyDescent="0.25">
      <c r="A1180" s="55">
        <v>1178</v>
      </c>
      <c r="B1180" s="64">
        <v>23.5</v>
      </c>
      <c r="C1180" s="65">
        <f t="shared" si="74"/>
        <v>37.818550000000002</v>
      </c>
      <c r="D1180" s="66">
        <v>0</v>
      </c>
      <c r="E1180" s="65">
        <f t="shared" si="75"/>
        <v>10.505152777777779</v>
      </c>
      <c r="F1180" s="65">
        <f t="shared" si="76"/>
        <v>0.22351388888889012</v>
      </c>
      <c r="G1180" s="67">
        <f t="shared" si="77"/>
        <v>10941.831862499981</v>
      </c>
    </row>
    <row r="1181" spans="1:7" x14ac:dyDescent="0.25">
      <c r="A1181" s="55">
        <v>1179</v>
      </c>
      <c r="B1181" s="64">
        <v>23</v>
      </c>
      <c r="C1181" s="65">
        <f t="shared" si="74"/>
        <v>37.0139</v>
      </c>
      <c r="D1181" s="66">
        <v>0</v>
      </c>
      <c r="E1181" s="65">
        <f t="shared" si="75"/>
        <v>10.281638888888889</v>
      </c>
      <c r="F1181" s="65">
        <f t="shared" si="76"/>
        <v>-0.22351388888889012</v>
      </c>
      <c r="G1181" s="67">
        <f t="shared" si="77"/>
        <v>10952.225258333314</v>
      </c>
    </row>
    <row r="1182" spans="1:7" x14ac:dyDescent="0.25">
      <c r="A1182" s="55">
        <v>1180</v>
      </c>
      <c r="B1182" s="64">
        <v>22.5</v>
      </c>
      <c r="C1182" s="65">
        <f t="shared" si="74"/>
        <v>36.209249999999997</v>
      </c>
      <c r="D1182" s="66">
        <v>0</v>
      </c>
      <c r="E1182" s="65">
        <f t="shared" si="75"/>
        <v>10.058124999999999</v>
      </c>
      <c r="F1182" s="65">
        <f t="shared" si="76"/>
        <v>-0.22351388888889012</v>
      </c>
      <c r="G1182" s="67">
        <f t="shared" si="77"/>
        <v>10962.395140277758</v>
      </c>
    </row>
    <row r="1183" spans="1:7" x14ac:dyDescent="0.25">
      <c r="A1183" s="55">
        <v>1181</v>
      </c>
      <c r="B1183" s="64">
        <v>20</v>
      </c>
      <c r="C1183" s="65">
        <f t="shared" si="74"/>
        <v>32.186</v>
      </c>
      <c r="D1183" s="66">
        <v>0</v>
      </c>
      <c r="E1183" s="65">
        <f t="shared" si="75"/>
        <v>8.9405555555555551</v>
      </c>
      <c r="F1183" s="65">
        <f t="shared" si="76"/>
        <v>-1.1175694444444435</v>
      </c>
      <c r="G1183" s="67">
        <f t="shared" si="77"/>
        <v>10971.894480555537</v>
      </c>
    </row>
    <row r="1184" spans="1:7" x14ac:dyDescent="0.25">
      <c r="A1184" s="55">
        <v>1182</v>
      </c>
      <c r="B1184" s="64">
        <v>16.7</v>
      </c>
      <c r="C1184" s="65">
        <f t="shared" si="74"/>
        <v>26.875309999999999</v>
      </c>
      <c r="D1184" s="66">
        <v>0</v>
      </c>
      <c r="E1184" s="65">
        <f t="shared" si="75"/>
        <v>7.4653638888888887</v>
      </c>
      <c r="F1184" s="65">
        <f t="shared" si="76"/>
        <v>-1.4751916666666665</v>
      </c>
      <c r="G1184" s="67">
        <f t="shared" si="77"/>
        <v>10980.097440277759</v>
      </c>
    </row>
    <row r="1185" spans="1:7" x14ac:dyDescent="0.25">
      <c r="A1185" s="55">
        <v>1183</v>
      </c>
      <c r="B1185" s="64">
        <v>13.4</v>
      </c>
      <c r="C1185" s="65">
        <f t="shared" si="74"/>
        <v>21.564620000000001</v>
      </c>
      <c r="D1185" s="66">
        <v>0</v>
      </c>
      <c r="E1185" s="65">
        <f t="shared" si="75"/>
        <v>5.9901722222222222</v>
      </c>
      <c r="F1185" s="65">
        <f t="shared" si="76"/>
        <v>-1.4751916666666665</v>
      </c>
      <c r="G1185" s="67">
        <f t="shared" si="77"/>
        <v>10986.825208333315</v>
      </c>
    </row>
    <row r="1186" spans="1:7" x14ac:dyDescent="0.25">
      <c r="A1186" s="55">
        <v>1184</v>
      </c>
      <c r="B1186" s="64">
        <v>10.1</v>
      </c>
      <c r="C1186" s="65">
        <f t="shared" si="74"/>
        <v>16.25393</v>
      </c>
      <c r="D1186" s="66">
        <v>0</v>
      </c>
      <c r="E1186" s="65">
        <f t="shared" si="75"/>
        <v>4.5149805555555558</v>
      </c>
      <c r="F1186" s="65">
        <f t="shared" si="76"/>
        <v>-1.4751916666666665</v>
      </c>
      <c r="G1186" s="67">
        <f t="shared" si="77"/>
        <v>10992.077784722205</v>
      </c>
    </row>
    <row r="1187" spans="1:7" x14ac:dyDescent="0.25">
      <c r="A1187" s="55">
        <v>1185</v>
      </c>
      <c r="B1187" s="64">
        <v>6.8</v>
      </c>
      <c r="C1187" s="65">
        <f t="shared" si="74"/>
        <v>10.943239999999999</v>
      </c>
      <c r="D1187" s="66">
        <v>0</v>
      </c>
      <c r="E1187" s="65">
        <f t="shared" si="75"/>
        <v>3.0397888888888884</v>
      </c>
      <c r="F1187" s="65">
        <f t="shared" si="76"/>
        <v>-1.4751916666666673</v>
      </c>
      <c r="G1187" s="67">
        <f t="shared" si="77"/>
        <v>10995.855169444427</v>
      </c>
    </row>
    <row r="1188" spans="1:7" x14ac:dyDescent="0.25">
      <c r="A1188" s="55">
        <v>1186</v>
      </c>
      <c r="B1188" s="64">
        <v>3.5</v>
      </c>
      <c r="C1188" s="65">
        <f t="shared" si="74"/>
        <v>5.6325500000000002</v>
      </c>
      <c r="D1188" s="66">
        <v>0</v>
      </c>
      <c r="E1188" s="65">
        <f t="shared" si="75"/>
        <v>1.5645972222222222</v>
      </c>
      <c r="F1188" s="65">
        <f t="shared" si="76"/>
        <v>-1.4751916666666662</v>
      </c>
      <c r="G1188" s="67">
        <f t="shared" si="77"/>
        <v>10998.157362499982</v>
      </c>
    </row>
    <row r="1189" spans="1:7" x14ac:dyDescent="0.25">
      <c r="A1189" s="55">
        <v>1187</v>
      </c>
      <c r="B1189" s="64">
        <v>0.2</v>
      </c>
      <c r="C1189" s="65">
        <f t="shared" si="74"/>
        <v>0.32186000000000003</v>
      </c>
      <c r="D1189" s="66">
        <v>0</v>
      </c>
      <c r="E1189" s="65">
        <f t="shared" si="75"/>
        <v>8.9405555555555558E-2</v>
      </c>
      <c r="F1189" s="65">
        <f t="shared" si="76"/>
        <v>-1.4751916666666667</v>
      </c>
      <c r="G1189" s="67">
        <f t="shared" si="77"/>
        <v>10998.984363888871</v>
      </c>
    </row>
    <row r="1190" spans="1:7" x14ac:dyDescent="0.25">
      <c r="A1190" s="55">
        <v>1188</v>
      </c>
      <c r="B1190" s="64">
        <v>0</v>
      </c>
      <c r="C1190" s="65">
        <f t="shared" si="74"/>
        <v>0</v>
      </c>
      <c r="D1190" s="66">
        <v>0</v>
      </c>
      <c r="E1190" s="65">
        <f t="shared" si="75"/>
        <v>0</v>
      </c>
      <c r="F1190" s="65">
        <f t="shared" si="76"/>
        <v>-8.9405555555555558E-2</v>
      </c>
      <c r="G1190" s="67">
        <f t="shared" si="77"/>
        <v>10999.029066666648</v>
      </c>
    </row>
    <row r="1191" spans="1:7" x14ac:dyDescent="0.25">
      <c r="A1191" s="55">
        <v>1189</v>
      </c>
      <c r="B1191" s="64">
        <v>0</v>
      </c>
      <c r="C1191" s="65">
        <f t="shared" si="74"/>
        <v>0</v>
      </c>
      <c r="D1191" s="66">
        <v>0</v>
      </c>
      <c r="E1191" s="65">
        <f t="shared" si="75"/>
        <v>0</v>
      </c>
      <c r="F1191" s="65">
        <f t="shared" si="76"/>
        <v>0</v>
      </c>
      <c r="G1191" s="67">
        <f t="shared" si="77"/>
        <v>10999.029066666648</v>
      </c>
    </row>
    <row r="1192" spans="1:7" x14ac:dyDescent="0.25">
      <c r="A1192" s="55">
        <v>1190</v>
      </c>
      <c r="B1192" s="64">
        <v>0</v>
      </c>
      <c r="C1192" s="65">
        <f t="shared" si="74"/>
        <v>0</v>
      </c>
      <c r="D1192" s="66">
        <v>0</v>
      </c>
      <c r="E1192" s="65">
        <f t="shared" si="75"/>
        <v>0</v>
      </c>
      <c r="F1192" s="65">
        <f t="shared" si="76"/>
        <v>0</v>
      </c>
      <c r="G1192" s="67">
        <f t="shared" si="77"/>
        <v>10999.029066666648</v>
      </c>
    </row>
    <row r="1193" spans="1:7" x14ac:dyDescent="0.25">
      <c r="A1193" s="55">
        <v>1191</v>
      </c>
      <c r="B1193" s="64">
        <v>0</v>
      </c>
      <c r="C1193" s="65">
        <f t="shared" si="74"/>
        <v>0</v>
      </c>
      <c r="D1193" s="66">
        <v>0</v>
      </c>
      <c r="E1193" s="65">
        <f t="shared" si="75"/>
        <v>0</v>
      </c>
      <c r="F1193" s="65">
        <f t="shared" si="76"/>
        <v>0</v>
      </c>
      <c r="G1193" s="67">
        <f t="shared" si="77"/>
        <v>10999.029066666648</v>
      </c>
    </row>
    <row r="1194" spans="1:7" x14ac:dyDescent="0.25">
      <c r="A1194" s="55">
        <v>1192</v>
      </c>
      <c r="B1194" s="64">
        <v>0</v>
      </c>
      <c r="C1194" s="65">
        <f t="shared" si="74"/>
        <v>0</v>
      </c>
      <c r="D1194" s="66">
        <v>0</v>
      </c>
      <c r="E1194" s="65">
        <f t="shared" si="75"/>
        <v>0</v>
      </c>
      <c r="F1194" s="65">
        <f t="shared" si="76"/>
        <v>0</v>
      </c>
      <c r="G1194" s="67">
        <f t="shared" si="77"/>
        <v>10999.029066666648</v>
      </c>
    </row>
    <row r="1195" spans="1:7" x14ac:dyDescent="0.25">
      <c r="A1195" s="55">
        <v>1193</v>
      </c>
      <c r="B1195" s="64">
        <v>0</v>
      </c>
      <c r="C1195" s="65">
        <f t="shared" si="74"/>
        <v>0</v>
      </c>
      <c r="D1195" s="66">
        <v>0</v>
      </c>
      <c r="E1195" s="65">
        <f t="shared" si="75"/>
        <v>0</v>
      </c>
      <c r="F1195" s="65">
        <f t="shared" si="76"/>
        <v>0</v>
      </c>
      <c r="G1195" s="67">
        <f t="shared" si="77"/>
        <v>10999.029066666648</v>
      </c>
    </row>
    <row r="1196" spans="1:7" x14ac:dyDescent="0.25">
      <c r="A1196" s="55">
        <v>1194</v>
      </c>
      <c r="B1196" s="64">
        <v>0</v>
      </c>
      <c r="C1196" s="65">
        <f t="shared" si="74"/>
        <v>0</v>
      </c>
      <c r="D1196" s="66">
        <v>0</v>
      </c>
      <c r="E1196" s="65">
        <f t="shared" si="75"/>
        <v>0</v>
      </c>
      <c r="F1196" s="65">
        <f t="shared" si="76"/>
        <v>0</v>
      </c>
      <c r="G1196" s="67">
        <f t="shared" si="77"/>
        <v>10999.029066666648</v>
      </c>
    </row>
    <row r="1197" spans="1:7" x14ac:dyDescent="0.25">
      <c r="A1197" s="55">
        <v>1195</v>
      </c>
      <c r="B1197" s="64">
        <v>0</v>
      </c>
      <c r="C1197" s="65">
        <f t="shared" si="74"/>
        <v>0</v>
      </c>
      <c r="D1197" s="66">
        <v>0</v>
      </c>
      <c r="E1197" s="65">
        <f t="shared" si="75"/>
        <v>0</v>
      </c>
      <c r="F1197" s="65">
        <f t="shared" si="76"/>
        <v>0</v>
      </c>
      <c r="G1197" s="67">
        <f t="shared" si="77"/>
        <v>10999.029066666648</v>
      </c>
    </row>
    <row r="1198" spans="1:7" x14ac:dyDescent="0.25">
      <c r="A1198" s="55">
        <v>1196</v>
      </c>
      <c r="B1198" s="64">
        <v>0</v>
      </c>
      <c r="C1198" s="65">
        <f t="shared" si="74"/>
        <v>0</v>
      </c>
      <c r="D1198" s="66">
        <v>0</v>
      </c>
      <c r="E1198" s="65">
        <f t="shared" si="75"/>
        <v>0</v>
      </c>
      <c r="F1198" s="65">
        <f t="shared" si="76"/>
        <v>0</v>
      </c>
      <c r="G1198" s="67">
        <f t="shared" si="77"/>
        <v>10999.029066666648</v>
      </c>
    </row>
    <row r="1199" spans="1:7" x14ac:dyDescent="0.25">
      <c r="A1199" s="55">
        <v>1197</v>
      </c>
      <c r="B1199" s="64">
        <v>0</v>
      </c>
      <c r="C1199" s="65">
        <f t="shared" si="74"/>
        <v>0</v>
      </c>
      <c r="D1199" s="66">
        <v>0</v>
      </c>
      <c r="E1199" s="65">
        <f t="shared" si="75"/>
        <v>0</v>
      </c>
      <c r="F1199" s="65">
        <f t="shared" si="76"/>
        <v>0</v>
      </c>
      <c r="G1199" s="67">
        <f t="shared" si="77"/>
        <v>10999.029066666648</v>
      </c>
    </row>
    <row r="1200" spans="1:7" x14ac:dyDescent="0.25">
      <c r="A1200" s="55">
        <v>1198</v>
      </c>
      <c r="B1200" s="64">
        <v>0.2</v>
      </c>
      <c r="C1200" s="65">
        <f t="shared" si="74"/>
        <v>0.32186000000000003</v>
      </c>
      <c r="D1200" s="66">
        <v>0</v>
      </c>
      <c r="E1200" s="65">
        <f t="shared" si="75"/>
        <v>8.9405555555555558E-2</v>
      </c>
      <c r="F1200" s="65">
        <f t="shared" si="76"/>
        <v>8.9405555555555558E-2</v>
      </c>
      <c r="G1200" s="67">
        <f t="shared" si="77"/>
        <v>10999.073769444425</v>
      </c>
    </row>
    <row r="1201" spans="1:7" x14ac:dyDescent="0.25">
      <c r="A1201" s="55">
        <v>1199</v>
      </c>
      <c r="B1201" s="64">
        <v>1.5</v>
      </c>
      <c r="C1201" s="65">
        <f t="shared" si="74"/>
        <v>2.4139499999999998</v>
      </c>
      <c r="D1201" s="66">
        <v>0</v>
      </c>
      <c r="E1201" s="65">
        <f t="shared" si="75"/>
        <v>0.67054166666666659</v>
      </c>
      <c r="F1201" s="65">
        <f t="shared" si="76"/>
        <v>0.58113611111111108</v>
      </c>
      <c r="G1201" s="67">
        <f t="shared" si="77"/>
        <v>10999.453743055536</v>
      </c>
    </row>
    <row r="1202" spans="1:7" x14ac:dyDescent="0.25">
      <c r="A1202" s="55">
        <v>1200</v>
      </c>
      <c r="B1202" s="64">
        <v>3.5</v>
      </c>
      <c r="C1202" s="65">
        <f t="shared" si="74"/>
        <v>5.6325500000000002</v>
      </c>
      <c r="D1202" s="66">
        <v>0</v>
      </c>
      <c r="E1202" s="65">
        <f t="shared" si="75"/>
        <v>1.5645972222222222</v>
      </c>
      <c r="F1202" s="65">
        <f t="shared" si="76"/>
        <v>0.8940555555555556</v>
      </c>
      <c r="G1202" s="67">
        <f t="shared" si="77"/>
        <v>11000.57131249998</v>
      </c>
    </row>
    <row r="1203" spans="1:7" x14ac:dyDescent="0.25">
      <c r="A1203" s="55">
        <v>1201</v>
      </c>
      <c r="B1203" s="64">
        <v>6.5</v>
      </c>
      <c r="C1203" s="65">
        <f t="shared" si="74"/>
        <v>10.46045</v>
      </c>
      <c r="D1203" s="66">
        <v>0</v>
      </c>
      <c r="E1203" s="65">
        <f t="shared" si="75"/>
        <v>2.9056805555555556</v>
      </c>
      <c r="F1203" s="65">
        <f t="shared" si="76"/>
        <v>1.3410833333333334</v>
      </c>
      <c r="G1203" s="67">
        <f t="shared" si="77"/>
        <v>11002.806451388869</v>
      </c>
    </row>
    <row r="1204" spans="1:7" x14ac:dyDescent="0.25">
      <c r="A1204" s="55">
        <v>1202</v>
      </c>
      <c r="B1204" s="64">
        <v>9.8000000000000007</v>
      </c>
      <c r="C1204" s="65">
        <f t="shared" si="74"/>
        <v>15.771140000000001</v>
      </c>
      <c r="D1204" s="66">
        <v>0</v>
      </c>
      <c r="E1204" s="65">
        <f t="shared" si="75"/>
        <v>4.3808722222222221</v>
      </c>
      <c r="F1204" s="65">
        <f t="shared" si="76"/>
        <v>1.4751916666666665</v>
      </c>
      <c r="G1204" s="67">
        <f t="shared" si="77"/>
        <v>11006.449727777759</v>
      </c>
    </row>
    <row r="1205" spans="1:7" x14ac:dyDescent="0.25">
      <c r="A1205" s="55">
        <v>1203</v>
      </c>
      <c r="B1205" s="64">
        <v>12</v>
      </c>
      <c r="C1205" s="65">
        <f t="shared" si="74"/>
        <v>19.311599999999999</v>
      </c>
      <c r="D1205" s="66">
        <v>0</v>
      </c>
      <c r="E1205" s="65">
        <f t="shared" si="75"/>
        <v>5.3643333333333327</v>
      </c>
      <c r="F1205" s="65">
        <f t="shared" si="76"/>
        <v>0.98346111111111068</v>
      </c>
      <c r="G1205" s="67">
        <f t="shared" si="77"/>
        <v>11011.322330555537</v>
      </c>
    </row>
    <row r="1206" spans="1:7" x14ac:dyDescent="0.25">
      <c r="A1206" s="55">
        <v>1204</v>
      </c>
      <c r="B1206" s="64">
        <v>12.9</v>
      </c>
      <c r="C1206" s="65">
        <f t="shared" si="74"/>
        <v>20.759969999999999</v>
      </c>
      <c r="D1206" s="66">
        <v>0</v>
      </c>
      <c r="E1206" s="65">
        <f t="shared" si="75"/>
        <v>5.766658333333333</v>
      </c>
      <c r="F1206" s="65">
        <f t="shared" si="76"/>
        <v>0.40232500000000027</v>
      </c>
      <c r="G1206" s="67">
        <f t="shared" si="77"/>
        <v>11016.887826388869</v>
      </c>
    </row>
    <row r="1207" spans="1:7" x14ac:dyDescent="0.25">
      <c r="A1207" s="55">
        <v>1205</v>
      </c>
      <c r="B1207" s="64">
        <v>13</v>
      </c>
      <c r="C1207" s="65">
        <f t="shared" si="74"/>
        <v>20.9209</v>
      </c>
      <c r="D1207" s="66">
        <v>0</v>
      </c>
      <c r="E1207" s="65">
        <f t="shared" si="75"/>
        <v>5.8113611111111112</v>
      </c>
      <c r="F1207" s="65">
        <f t="shared" si="76"/>
        <v>4.4702777777778202E-2</v>
      </c>
      <c r="G1207" s="67">
        <f t="shared" si="77"/>
        <v>11022.676836111092</v>
      </c>
    </row>
    <row r="1208" spans="1:7" x14ac:dyDescent="0.25">
      <c r="A1208" s="55">
        <v>1206</v>
      </c>
      <c r="B1208" s="64">
        <v>12.6</v>
      </c>
      <c r="C1208" s="65">
        <f t="shared" si="74"/>
        <v>20.277179999999998</v>
      </c>
      <c r="D1208" s="66">
        <v>0</v>
      </c>
      <c r="E1208" s="65">
        <f t="shared" si="75"/>
        <v>5.6325499999999993</v>
      </c>
      <c r="F1208" s="65">
        <f t="shared" si="76"/>
        <v>-0.17881111111111192</v>
      </c>
      <c r="G1208" s="67">
        <f t="shared" si="77"/>
        <v>11028.398791666647</v>
      </c>
    </row>
    <row r="1209" spans="1:7" x14ac:dyDescent="0.25">
      <c r="A1209" s="55">
        <v>1207</v>
      </c>
      <c r="B1209" s="64">
        <v>12.8</v>
      </c>
      <c r="C1209" s="65">
        <f t="shared" si="74"/>
        <v>20.599040000000002</v>
      </c>
      <c r="D1209" s="66">
        <v>0</v>
      </c>
      <c r="E1209" s="65">
        <f t="shared" si="75"/>
        <v>5.7219555555555557</v>
      </c>
      <c r="F1209" s="65">
        <f t="shared" si="76"/>
        <v>8.9405555555556404E-2</v>
      </c>
      <c r="G1209" s="67">
        <f t="shared" si="77"/>
        <v>11034.076044444424</v>
      </c>
    </row>
    <row r="1210" spans="1:7" x14ac:dyDescent="0.25">
      <c r="A1210" s="55">
        <v>1208</v>
      </c>
      <c r="B1210" s="64">
        <v>13.1</v>
      </c>
      <c r="C1210" s="65">
        <f t="shared" si="74"/>
        <v>21.08183</v>
      </c>
      <c r="D1210" s="66">
        <v>0</v>
      </c>
      <c r="E1210" s="65">
        <f t="shared" si="75"/>
        <v>5.8560638888888885</v>
      </c>
      <c r="F1210" s="65">
        <f t="shared" si="76"/>
        <v>0.13410833333333283</v>
      </c>
      <c r="G1210" s="67">
        <f t="shared" si="77"/>
        <v>11039.865054166647</v>
      </c>
    </row>
    <row r="1211" spans="1:7" x14ac:dyDescent="0.25">
      <c r="A1211" s="55">
        <v>1209</v>
      </c>
      <c r="B1211" s="64">
        <v>13.1</v>
      </c>
      <c r="C1211" s="65">
        <f t="shared" si="74"/>
        <v>21.08183</v>
      </c>
      <c r="D1211" s="66">
        <v>0</v>
      </c>
      <c r="E1211" s="65">
        <f t="shared" si="75"/>
        <v>5.8560638888888885</v>
      </c>
      <c r="F1211" s="65">
        <f t="shared" si="76"/>
        <v>0</v>
      </c>
      <c r="G1211" s="67">
        <f t="shared" si="77"/>
        <v>11045.721118055535</v>
      </c>
    </row>
    <row r="1212" spans="1:7" x14ac:dyDescent="0.25">
      <c r="A1212" s="55">
        <v>1210</v>
      </c>
      <c r="B1212" s="64">
        <v>14</v>
      </c>
      <c r="C1212" s="65">
        <f t="shared" si="74"/>
        <v>22.530200000000001</v>
      </c>
      <c r="D1212" s="66">
        <v>0</v>
      </c>
      <c r="E1212" s="65">
        <f t="shared" si="75"/>
        <v>6.2583888888888888</v>
      </c>
      <c r="F1212" s="65">
        <f t="shared" si="76"/>
        <v>0.40232500000000027</v>
      </c>
      <c r="G1212" s="67">
        <f t="shared" si="77"/>
        <v>11051.778344444423</v>
      </c>
    </row>
    <row r="1213" spans="1:7" x14ac:dyDescent="0.25">
      <c r="A1213" s="55">
        <v>1211</v>
      </c>
      <c r="B1213" s="64">
        <v>15.5</v>
      </c>
      <c r="C1213" s="65">
        <f t="shared" si="74"/>
        <v>24.94415</v>
      </c>
      <c r="D1213" s="66">
        <v>0</v>
      </c>
      <c r="E1213" s="65">
        <f t="shared" si="75"/>
        <v>6.9289305555555556</v>
      </c>
      <c r="F1213" s="65">
        <f t="shared" si="76"/>
        <v>0.67054166666666681</v>
      </c>
      <c r="G1213" s="67">
        <f t="shared" si="77"/>
        <v>11058.372004166646</v>
      </c>
    </row>
    <row r="1214" spans="1:7" x14ac:dyDescent="0.25">
      <c r="A1214" s="55">
        <v>1212</v>
      </c>
      <c r="B1214" s="64">
        <v>17</v>
      </c>
      <c r="C1214" s="65">
        <f t="shared" si="74"/>
        <v>27.3581</v>
      </c>
      <c r="D1214" s="66">
        <v>0</v>
      </c>
      <c r="E1214" s="65">
        <f t="shared" si="75"/>
        <v>7.5994722222222224</v>
      </c>
      <c r="F1214" s="65">
        <f t="shared" si="76"/>
        <v>0.67054166666666681</v>
      </c>
      <c r="G1214" s="67">
        <f t="shared" si="77"/>
        <v>11065.636205555535</v>
      </c>
    </row>
    <row r="1215" spans="1:7" x14ac:dyDescent="0.25">
      <c r="A1215" s="55">
        <v>1213</v>
      </c>
      <c r="B1215" s="64">
        <v>18.600000000000001</v>
      </c>
      <c r="C1215" s="65">
        <f t="shared" si="74"/>
        <v>29.932980000000001</v>
      </c>
      <c r="D1215" s="66">
        <v>0</v>
      </c>
      <c r="E1215" s="65">
        <f t="shared" si="75"/>
        <v>8.3147166666666674</v>
      </c>
      <c r="F1215" s="65">
        <f t="shared" si="76"/>
        <v>0.71524444444444502</v>
      </c>
      <c r="G1215" s="67">
        <f t="shared" si="77"/>
        <v>11073.593299999979</v>
      </c>
    </row>
    <row r="1216" spans="1:7" x14ac:dyDescent="0.25">
      <c r="A1216" s="55">
        <v>1214</v>
      </c>
      <c r="B1216" s="64">
        <v>19.7</v>
      </c>
      <c r="C1216" s="65">
        <f t="shared" si="74"/>
        <v>31.703209999999999</v>
      </c>
      <c r="D1216" s="66">
        <v>0</v>
      </c>
      <c r="E1216" s="65">
        <f t="shared" si="75"/>
        <v>8.8064472222222214</v>
      </c>
      <c r="F1216" s="65">
        <f t="shared" si="76"/>
        <v>0.49173055555555401</v>
      </c>
      <c r="G1216" s="67">
        <f t="shared" si="77"/>
        <v>11082.153881944423</v>
      </c>
    </row>
    <row r="1217" spans="1:7" x14ac:dyDescent="0.25">
      <c r="A1217" s="55">
        <v>1215</v>
      </c>
      <c r="B1217" s="64">
        <v>21</v>
      </c>
      <c r="C1217" s="65">
        <f t="shared" si="74"/>
        <v>33.795299999999997</v>
      </c>
      <c r="D1217" s="66">
        <v>0</v>
      </c>
      <c r="E1217" s="65">
        <f t="shared" si="75"/>
        <v>9.3875833333333318</v>
      </c>
      <c r="F1217" s="65">
        <f t="shared" si="76"/>
        <v>0.58113611111111041</v>
      </c>
      <c r="G1217" s="67">
        <f t="shared" si="77"/>
        <v>11091.2508972222</v>
      </c>
    </row>
    <row r="1218" spans="1:7" x14ac:dyDescent="0.25">
      <c r="A1218" s="55">
        <v>1216</v>
      </c>
      <c r="B1218" s="64">
        <v>21.5</v>
      </c>
      <c r="C1218" s="65">
        <f t="shared" si="74"/>
        <v>34.59995</v>
      </c>
      <c r="D1218" s="66">
        <v>0</v>
      </c>
      <c r="E1218" s="65">
        <f t="shared" si="75"/>
        <v>9.611097222222222</v>
      </c>
      <c r="F1218" s="65">
        <f t="shared" si="76"/>
        <v>0.22351388888889012</v>
      </c>
      <c r="G1218" s="67">
        <f t="shared" si="77"/>
        <v>11100.750237499979</v>
      </c>
    </row>
    <row r="1219" spans="1:7" x14ac:dyDescent="0.25">
      <c r="A1219" s="55">
        <v>1217</v>
      </c>
      <c r="B1219" s="64">
        <v>21.8</v>
      </c>
      <c r="C1219" s="65">
        <f t="shared" si="74"/>
        <v>35.082740000000001</v>
      </c>
      <c r="D1219" s="66">
        <v>0</v>
      </c>
      <c r="E1219" s="65">
        <f t="shared" si="75"/>
        <v>9.7452055555555557</v>
      </c>
      <c r="F1219" s="65">
        <f t="shared" si="76"/>
        <v>0.13410833333333372</v>
      </c>
      <c r="G1219" s="67">
        <f t="shared" si="77"/>
        <v>11110.428388888868</v>
      </c>
    </row>
    <row r="1220" spans="1:7" x14ac:dyDescent="0.25">
      <c r="A1220" s="55">
        <v>1218</v>
      </c>
      <c r="B1220" s="64">
        <v>21.8</v>
      </c>
      <c r="C1220" s="65">
        <f t="shared" ref="C1220:C1283" si="78">B1220*1.6093</f>
        <v>35.082740000000001</v>
      </c>
      <c r="D1220" s="66">
        <v>0</v>
      </c>
      <c r="E1220" s="65">
        <f t="shared" ref="E1220:E1283" si="79">C1220/3.6</f>
        <v>9.7452055555555557</v>
      </c>
      <c r="F1220" s="65">
        <f t="shared" si="76"/>
        <v>0</v>
      </c>
      <c r="G1220" s="67">
        <f t="shared" si="77"/>
        <v>11120.173594444423</v>
      </c>
    </row>
    <row r="1221" spans="1:7" x14ac:dyDescent="0.25">
      <c r="A1221" s="55">
        <v>1219</v>
      </c>
      <c r="B1221" s="64">
        <v>21.5</v>
      </c>
      <c r="C1221" s="65">
        <f t="shared" si="78"/>
        <v>34.59995</v>
      </c>
      <c r="D1221" s="66">
        <v>0</v>
      </c>
      <c r="E1221" s="65">
        <f t="shared" si="79"/>
        <v>9.611097222222222</v>
      </c>
      <c r="F1221" s="65">
        <f t="shared" si="76"/>
        <v>-0.13410833333333372</v>
      </c>
      <c r="G1221" s="67">
        <f t="shared" si="77"/>
        <v>11129.851745833312</v>
      </c>
    </row>
    <row r="1222" spans="1:7" x14ac:dyDescent="0.25">
      <c r="A1222" s="55">
        <v>1220</v>
      </c>
      <c r="B1222" s="64">
        <v>21.2</v>
      </c>
      <c r="C1222" s="65">
        <f t="shared" si="78"/>
        <v>34.117159999999998</v>
      </c>
      <c r="D1222" s="66">
        <v>0</v>
      </c>
      <c r="E1222" s="65">
        <f t="shared" si="79"/>
        <v>9.4769888888888882</v>
      </c>
      <c r="F1222" s="65">
        <f t="shared" si="76"/>
        <v>-0.13410833333333372</v>
      </c>
      <c r="G1222" s="67">
        <f t="shared" si="77"/>
        <v>11139.395788888867</v>
      </c>
    </row>
    <row r="1223" spans="1:7" x14ac:dyDescent="0.25">
      <c r="A1223" s="55">
        <v>1221</v>
      </c>
      <c r="B1223" s="64">
        <v>21.5</v>
      </c>
      <c r="C1223" s="65">
        <f t="shared" si="78"/>
        <v>34.59995</v>
      </c>
      <c r="D1223" s="66">
        <v>0</v>
      </c>
      <c r="E1223" s="65">
        <f t="shared" si="79"/>
        <v>9.611097222222222</v>
      </c>
      <c r="F1223" s="65">
        <f t="shared" si="76"/>
        <v>0.13410833333333372</v>
      </c>
      <c r="G1223" s="67">
        <f t="shared" si="77"/>
        <v>11148.939831944423</v>
      </c>
    </row>
    <row r="1224" spans="1:7" x14ac:dyDescent="0.25">
      <c r="A1224" s="55">
        <v>1222</v>
      </c>
      <c r="B1224" s="64">
        <v>21.8</v>
      </c>
      <c r="C1224" s="65">
        <f t="shared" si="78"/>
        <v>35.082740000000001</v>
      </c>
      <c r="D1224" s="66">
        <v>0</v>
      </c>
      <c r="E1224" s="65">
        <f t="shared" si="79"/>
        <v>9.7452055555555557</v>
      </c>
      <c r="F1224" s="65">
        <f t="shared" si="76"/>
        <v>0.13410833333333372</v>
      </c>
      <c r="G1224" s="67">
        <f t="shared" si="77"/>
        <v>11158.617983333312</v>
      </c>
    </row>
    <row r="1225" spans="1:7" x14ac:dyDescent="0.25">
      <c r="A1225" s="55">
        <v>1223</v>
      </c>
      <c r="B1225" s="64">
        <v>22</v>
      </c>
      <c r="C1225" s="65">
        <f t="shared" si="78"/>
        <v>35.404600000000002</v>
      </c>
      <c r="D1225" s="66">
        <v>0</v>
      </c>
      <c r="E1225" s="65">
        <f t="shared" si="79"/>
        <v>9.8346111111111121</v>
      </c>
      <c r="F1225" s="65">
        <f t="shared" si="76"/>
        <v>8.9405555555556404E-2</v>
      </c>
      <c r="G1225" s="67">
        <f t="shared" si="77"/>
        <v>11168.407891666646</v>
      </c>
    </row>
    <row r="1226" spans="1:7" x14ac:dyDescent="0.25">
      <c r="A1226" s="55">
        <v>1224</v>
      </c>
      <c r="B1226" s="64">
        <v>21.9</v>
      </c>
      <c r="C1226" s="65">
        <f t="shared" si="78"/>
        <v>35.243669999999995</v>
      </c>
      <c r="D1226" s="66">
        <v>0</v>
      </c>
      <c r="E1226" s="65">
        <f t="shared" si="79"/>
        <v>9.7899083333333312</v>
      </c>
      <c r="F1226" s="65">
        <f t="shared" si="76"/>
        <v>-4.4702777777780867E-2</v>
      </c>
      <c r="G1226" s="67">
        <f t="shared" si="77"/>
        <v>11178.220151388869</v>
      </c>
    </row>
    <row r="1227" spans="1:7" x14ac:dyDescent="0.25">
      <c r="A1227" s="55">
        <v>1225</v>
      </c>
      <c r="B1227" s="64">
        <v>21.7</v>
      </c>
      <c r="C1227" s="65">
        <f t="shared" si="78"/>
        <v>34.921810000000001</v>
      </c>
      <c r="D1227" s="66">
        <v>0</v>
      </c>
      <c r="E1227" s="65">
        <f t="shared" si="79"/>
        <v>9.7005027777777784</v>
      </c>
      <c r="F1227" s="65">
        <f t="shared" si="76"/>
        <v>-8.9405555555552851E-2</v>
      </c>
      <c r="G1227" s="67">
        <f t="shared" si="77"/>
        <v>11187.965356944424</v>
      </c>
    </row>
    <row r="1228" spans="1:7" x14ac:dyDescent="0.25">
      <c r="A1228" s="55">
        <v>1226</v>
      </c>
      <c r="B1228" s="64">
        <v>21.5</v>
      </c>
      <c r="C1228" s="65">
        <f t="shared" si="78"/>
        <v>34.59995</v>
      </c>
      <c r="D1228" s="66">
        <v>0</v>
      </c>
      <c r="E1228" s="65">
        <f t="shared" si="79"/>
        <v>9.611097222222222</v>
      </c>
      <c r="F1228" s="65">
        <f t="shared" si="76"/>
        <v>-8.9405555555556404E-2</v>
      </c>
      <c r="G1228" s="67">
        <f t="shared" si="77"/>
        <v>11197.621156944424</v>
      </c>
    </row>
    <row r="1229" spans="1:7" x14ac:dyDescent="0.25">
      <c r="A1229" s="55">
        <v>1227</v>
      </c>
      <c r="B1229" s="64">
        <v>21.5</v>
      </c>
      <c r="C1229" s="65">
        <f t="shared" si="78"/>
        <v>34.59995</v>
      </c>
      <c r="D1229" s="66">
        <v>0</v>
      </c>
      <c r="E1229" s="65">
        <f t="shared" si="79"/>
        <v>9.611097222222222</v>
      </c>
      <c r="F1229" s="65">
        <f t="shared" ref="F1229:F1292" si="80">E1229-E1228</f>
        <v>0</v>
      </c>
      <c r="G1229" s="67">
        <f t="shared" ref="G1229:G1292" si="81">E1228+(F1229/2)+G1228</f>
        <v>11207.232254166645</v>
      </c>
    </row>
    <row r="1230" spans="1:7" x14ac:dyDescent="0.25">
      <c r="A1230" s="55">
        <v>1228</v>
      </c>
      <c r="B1230" s="64">
        <v>21.4</v>
      </c>
      <c r="C1230" s="65">
        <f t="shared" si="78"/>
        <v>34.439019999999999</v>
      </c>
      <c r="D1230" s="66">
        <v>0</v>
      </c>
      <c r="E1230" s="65">
        <f t="shared" si="79"/>
        <v>9.5663944444444446</v>
      </c>
      <c r="F1230" s="65">
        <f t="shared" si="80"/>
        <v>-4.4702777777777314E-2</v>
      </c>
      <c r="G1230" s="67">
        <f t="shared" si="81"/>
        <v>11216.820999999978</v>
      </c>
    </row>
    <row r="1231" spans="1:7" x14ac:dyDescent="0.25">
      <c r="A1231" s="55">
        <v>1229</v>
      </c>
      <c r="B1231" s="64">
        <v>20.100000000000001</v>
      </c>
      <c r="C1231" s="65">
        <f t="shared" si="78"/>
        <v>32.34693</v>
      </c>
      <c r="D1231" s="66">
        <v>0</v>
      </c>
      <c r="E1231" s="65">
        <f t="shared" si="79"/>
        <v>8.9852583333333325</v>
      </c>
      <c r="F1231" s="65">
        <f t="shared" si="80"/>
        <v>-0.58113611111111219</v>
      </c>
      <c r="G1231" s="67">
        <f t="shared" si="81"/>
        <v>11226.096826388866</v>
      </c>
    </row>
    <row r="1232" spans="1:7" x14ac:dyDescent="0.25">
      <c r="A1232" s="55">
        <v>1230</v>
      </c>
      <c r="B1232" s="64">
        <v>19.5</v>
      </c>
      <c r="C1232" s="65">
        <f t="shared" si="78"/>
        <v>31.381349999999998</v>
      </c>
      <c r="D1232" s="66">
        <v>0</v>
      </c>
      <c r="E1232" s="65">
        <f t="shared" si="79"/>
        <v>8.717041666666665</v>
      </c>
      <c r="F1232" s="65">
        <f t="shared" si="80"/>
        <v>-0.26821666666666744</v>
      </c>
      <c r="G1232" s="67">
        <f t="shared" si="81"/>
        <v>11234.947976388867</v>
      </c>
    </row>
    <row r="1233" spans="1:7" x14ac:dyDescent="0.25">
      <c r="A1233" s="55">
        <v>1231</v>
      </c>
      <c r="B1233" s="64">
        <v>19.2</v>
      </c>
      <c r="C1233" s="65">
        <f t="shared" si="78"/>
        <v>30.898559999999996</v>
      </c>
      <c r="D1233" s="66">
        <v>0</v>
      </c>
      <c r="E1233" s="65">
        <f t="shared" si="79"/>
        <v>8.5829333333333313</v>
      </c>
      <c r="F1233" s="65">
        <f t="shared" si="80"/>
        <v>-0.13410833333333372</v>
      </c>
      <c r="G1233" s="67">
        <f t="shared" si="81"/>
        <v>11243.597963888868</v>
      </c>
    </row>
    <row r="1234" spans="1:7" x14ac:dyDescent="0.25">
      <c r="A1234" s="55">
        <v>1232</v>
      </c>
      <c r="B1234" s="64">
        <v>19.600000000000001</v>
      </c>
      <c r="C1234" s="65">
        <f t="shared" si="78"/>
        <v>31.542280000000002</v>
      </c>
      <c r="D1234" s="66">
        <v>0</v>
      </c>
      <c r="E1234" s="65">
        <f t="shared" si="79"/>
        <v>8.7617444444444441</v>
      </c>
      <c r="F1234" s="65">
        <f t="shared" si="80"/>
        <v>0.17881111111111281</v>
      </c>
      <c r="G1234" s="67">
        <f t="shared" si="81"/>
        <v>11252.270302777757</v>
      </c>
    </row>
    <row r="1235" spans="1:7" x14ac:dyDescent="0.25">
      <c r="A1235" s="55">
        <v>1233</v>
      </c>
      <c r="B1235" s="64">
        <v>19.8</v>
      </c>
      <c r="C1235" s="65">
        <f t="shared" si="78"/>
        <v>31.864139999999999</v>
      </c>
      <c r="D1235" s="66">
        <v>0</v>
      </c>
      <c r="E1235" s="65">
        <f t="shared" si="79"/>
        <v>8.8511499999999987</v>
      </c>
      <c r="F1235" s="65">
        <f t="shared" si="80"/>
        <v>8.9405555555554628E-2</v>
      </c>
      <c r="G1235" s="67">
        <f t="shared" si="81"/>
        <v>11261.076749999978</v>
      </c>
    </row>
    <row r="1236" spans="1:7" x14ac:dyDescent="0.25">
      <c r="A1236" s="55">
        <v>1234</v>
      </c>
      <c r="B1236" s="64">
        <v>20</v>
      </c>
      <c r="C1236" s="65">
        <f t="shared" si="78"/>
        <v>32.186</v>
      </c>
      <c r="D1236" s="66">
        <v>0</v>
      </c>
      <c r="E1236" s="65">
        <f t="shared" si="79"/>
        <v>8.9405555555555551</v>
      </c>
      <c r="F1236" s="65">
        <f t="shared" si="80"/>
        <v>8.9405555555556404E-2</v>
      </c>
      <c r="G1236" s="67">
        <f t="shared" si="81"/>
        <v>11269.972602777756</v>
      </c>
    </row>
    <row r="1237" spans="1:7" x14ac:dyDescent="0.25">
      <c r="A1237" s="55">
        <v>1235</v>
      </c>
      <c r="B1237" s="64">
        <v>19.5</v>
      </c>
      <c r="C1237" s="65">
        <f t="shared" si="78"/>
        <v>31.381349999999998</v>
      </c>
      <c r="D1237" s="66">
        <v>0</v>
      </c>
      <c r="E1237" s="65">
        <f t="shared" si="79"/>
        <v>8.717041666666665</v>
      </c>
      <c r="F1237" s="65">
        <f t="shared" si="80"/>
        <v>-0.22351388888889012</v>
      </c>
      <c r="G1237" s="67">
        <f t="shared" si="81"/>
        <v>11278.801401388868</v>
      </c>
    </row>
    <row r="1238" spans="1:7" x14ac:dyDescent="0.25">
      <c r="A1238" s="55">
        <v>1236</v>
      </c>
      <c r="B1238" s="64">
        <v>17.5</v>
      </c>
      <c r="C1238" s="65">
        <f t="shared" si="78"/>
        <v>28.162749999999999</v>
      </c>
      <c r="D1238" s="66">
        <v>0</v>
      </c>
      <c r="E1238" s="65">
        <f t="shared" si="79"/>
        <v>7.8229861111111108</v>
      </c>
      <c r="F1238" s="65">
        <f t="shared" si="80"/>
        <v>-0.89405555555555427</v>
      </c>
      <c r="G1238" s="67">
        <f t="shared" si="81"/>
        <v>11287.071415277756</v>
      </c>
    </row>
    <row r="1239" spans="1:7" x14ac:dyDescent="0.25">
      <c r="A1239" s="55">
        <v>1237</v>
      </c>
      <c r="B1239" s="64">
        <v>15.5</v>
      </c>
      <c r="C1239" s="65">
        <f t="shared" si="78"/>
        <v>24.94415</v>
      </c>
      <c r="D1239" s="66">
        <v>0</v>
      </c>
      <c r="E1239" s="65">
        <f t="shared" si="79"/>
        <v>6.9289305555555556</v>
      </c>
      <c r="F1239" s="65">
        <f t="shared" si="80"/>
        <v>-0.89405555555555516</v>
      </c>
      <c r="G1239" s="67">
        <f t="shared" si="81"/>
        <v>11294.44737361109</v>
      </c>
    </row>
    <row r="1240" spans="1:7" x14ac:dyDescent="0.25">
      <c r="A1240" s="55">
        <v>1238</v>
      </c>
      <c r="B1240" s="64">
        <v>13</v>
      </c>
      <c r="C1240" s="65">
        <f t="shared" si="78"/>
        <v>20.9209</v>
      </c>
      <c r="D1240" s="66">
        <v>0</v>
      </c>
      <c r="E1240" s="65">
        <f t="shared" si="79"/>
        <v>5.8113611111111112</v>
      </c>
      <c r="F1240" s="65">
        <f t="shared" si="80"/>
        <v>-1.1175694444444444</v>
      </c>
      <c r="G1240" s="67">
        <f t="shared" si="81"/>
        <v>11300.817519444423</v>
      </c>
    </row>
    <row r="1241" spans="1:7" x14ac:dyDescent="0.25">
      <c r="A1241" s="55">
        <v>1239</v>
      </c>
      <c r="B1241" s="64">
        <v>10</v>
      </c>
      <c r="C1241" s="65">
        <f t="shared" si="78"/>
        <v>16.093</v>
      </c>
      <c r="D1241" s="66">
        <v>0</v>
      </c>
      <c r="E1241" s="65">
        <f t="shared" si="79"/>
        <v>4.4702777777777776</v>
      </c>
      <c r="F1241" s="65">
        <f t="shared" si="80"/>
        <v>-1.3410833333333336</v>
      </c>
      <c r="G1241" s="67">
        <f t="shared" si="81"/>
        <v>11305.958338888868</v>
      </c>
    </row>
    <row r="1242" spans="1:7" x14ac:dyDescent="0.25">
      <c r="A1242" s="55">
        <v>1240</v>
      </c>
      <c r="B1242" s="64">
        <v>8</v>
      </c>
      <c r="C1242" s="65">
        <f t="shared" si="78"/>
        <v>12.8744</v>
      </c>
      <c r="D1242" s="66">
        <v>0</v>
      </c>
      <c r="E1242" s="65">
        <f t="shared" si="79"/>
        <v>3.576222222222222</v>
      </c>
      <c r="F1242" s="65">
        <f t="shared" si="80"/>
        <v>-0.8940555555555556</v>
      </c>
      <c r="G1242" s="67">
        <f t="shared" si="81"/>
        <v>11309.981588888868</v>
      </c>
    </row>
    <row r="1243" spans="1:7" x14ac:dyDescent="0.25">
      <c r="A1243" s="55">
        <v>1241</v>
      </c>
      <c r="B1243" s="64">
        <v>6</v>
      </c>
      <c r="C1243" s="65">
        <f t="shared" si="78"/>
        <v>9.6557999999999993</v>
      </c>
      <c r="D1243" s="66">
        <v>0</v>
      </c>
      <c r="E1243" s="65">
        <f t="shared" si="79"/>
        <v>2.6821666666666664</v>
      </c>
      <c r="F1243" s="65">
        <f t="shared" si="80"/>
        <v>-0.8940555555555556</v>
      </c>
      <c r="G1243" s="67">
        <f t="shared" si="81"/>
        <v>11313.110783333312</v>
      </c>
    </row>
    <row r="1244" spans="1:7" x14ac:dyDescent="0.25">
      <c r="A1244" s="55">
        <v>1242</v>
      </c>
      <c r="B1244" s="64">
        <v>4</v>
      </c>
      <c r="C1244" s="65">
        <f t="shared" si="78"/>
        <v>6.4371999999999998</v>
      </c>
      <c r="D1244" s="66">
        <v>0</v>
      </c>
      <c r="E1244" s="65">
        <f t="shared" si="79"/>
        <v>1.788111111111111</v>
      </c>
      <c r="F1244" s="65">
        <f t="shared" si="80"/>
        <v>-0.89405555555555538</v>
      </c>
      <c r="G1244" s="67">
        <f t="shared" si="81"/>
        <v>11315.345922222201</v>
      </c>
    </row>
    <row r="1245" spans="1:7" x14ac:dyDescent="0.25">
      <c r="A1245" s="55">
        <v>1243</v>
      </c>
      <c r="B1245" s="64">
        <v>2.5</v>
      </c>
      <c r="C1245" s="65">
        <f t="shared" si="78"/>
        <v>4.02325</v>
      </c>
      <c r="D1245" s="66">
        <v>0</v>
      </c>
      <c r="E1245" s="65">
        <f t="shared" si="79"/>
        <v>1.1175694444444444</v>
      </c>
      <c r="F1245" s="65">
        <f t="shared" si="80"/>
        <v>-0.67054166666666659</v>
      </c>
      <c r="G1245" s="67">
        <f t="shared" si="81"/>
        <v>11316.798762499979</v>
      </c>
    </row>
    <row r="1246" spans="1:7" x14ac:dyDescent="0.25">
      <c r="A1246" s="55">
        <v>1244</v>
      </c>
      <c r="B1246" s="64">
        <v>0.7</v>
      </c>
      <c r="C1246" s="65">
        <f t="shared" si="78"/>
        <v>1.1265099999999999</v>
      </c>
      <c r="D1246" s="66">
        <v>0</v>
      </c>
      <c r="E1246" s="65">
        <f t="shared" si="79"/>
        <v>0.31291944444444442</v>
      </c>
      <c r="F1246" s="65">
        <f t="shared" si="80"/>
        <v>-0.80464999999999998</v>
      </c>
      <c r="G1246" s="67">
        <f t="shared" si="81"/>
        <v>11317.514006944422</v>
      </c>
    </row>
    <row r="1247" spans="1:7" x14ac:dyDescent="0.25">
      <c r="A1247" s="55">
        <v>1245</v>
      </c>
      <c r="B1247" s="64">
        <v>0</v>
      </c>
      <c r="C1247" s="65">
        <f t="shared" si="78"/>
        <v>0</v>
      </c>
      <c r="D1247" s="66">
        <v>0</v>
      </c>
      <c r="E1247" s="65">
        <f t="shared" si="79"/>
        <v>0</v>
      </c>
      <c r="F1247" s="65">
        <f t="shared" si="80"/>
        <v>-0.31291944444444442</v>
      </c>
      <c r="G1247" s="67">
        <f t="shared" si="81"/>
        <v>11317.670466666645</v>
      </c>
    </row>
    <row r="1248" spans="1:7" x14ac:dyDescent="0.25">
      <c r="A1248" s="55">
        <v>1246</v>
      </c>
      <c r="B1248" s="64">
        <v>0</v>
      </c>
      <c r="C1248" s="65">
        <f t="shared" si="78"/>
        <v>0</v>
      </c>
      <c r="D1248" s="66">
        <v>0</v>
      </c>
      <c r="E1248" s="65">
        <f t="shared" si="79"/>
        <v>0</v>
      </c>
      <c r="F1248" s="65">
        <f t="shared" si="80"/>
        <v>0</v>
      </c>
      <c r="G1248" s="67">
        <f t="shared" si="81"/>
        <v>11317.670466666645</v>
      </c>
    </row>
    <row r="1249" spans="1:7" x14ac:dyDescent="0.25">
      <c r="A1249" s="55">
        <v>1247</v>
      </c>
      <c r="B1249" s="64">
        <v>0</v>
      </c>
      <c r="C1249" s="65">
        <f t="shared" si="78"/>
        <v>0</v>
      </c>
      <c r="D1249" s="66">
        <v>0</v>
      </c>
      <c r="E1249" s="65">
        <f t="shared" si="79"/>
        <v>0</v>
      </c>
      <c r="F1249" s="65">
        <f t="shared" si="80"/>
        <v>0</v>
      </c>
      <c r="G1249" s="67">
        <f t="shared" si="81"/>
        <v>11317.670466666645</v>
      </c>
    </row>
    <row r="1250" spans="1:7" x14ac:dyDescent="0.25">
      <c r="A1250" s="55">
        <v>1248</v>
      </c>
      <c r="B1250" s="64">
        <v>0</v>
      </c>
      <c r="C1250" s="65">
        <f t="shared" si="78"/>
        <v>0</v>
      </c>
      <c r="D1250" s="66">
        <v>0</v>
      </c>
      <c r="E1250" s="65">
        <f t="shared" si="79"/>
        <v>0</v>
      </c>
      <c r="F1250" s="65">
        <f t="shared" si="80"/>
        <v>0</v>
      </c>
      <c r="G1250" s="67">
        <f t="shared" si="81"/>
        <v>11317.670466666645</v>
      </c>
    </row>
    <row r="1251" spans="1:7" x14ac:dyDescent="0.25">
      <c r="A1251" s="55">
        <v>1249</v>
      </c>
      <c r="B1251" s="64">
        <v>0</v>
      </c>
      <c r="C1251" s="65">
        <f t="shared" si="78"/>
        <v>0</v>
      </c>
      <c r="D1251" s="66">
        <v>0</v>
      </c>
      <c r="E1251" s="65">
        <f t="shared" si="79"/>
        <v>0</v>
      </c>
      <c r="F1251" s="65">
        <f t="shared" si="80"/>
        <v>0</v>
      </c>
      <c r="G1251" s="67">
        <f t="shared" si="81"/>
        <v>11317.670466666645</v>
      </c>
    </row>
    <row r="1252" spans="1:7" x14ac:dyDescent="0.25">
      <c r="A1252" s="55">
        <v>1250</v>
      </c>
      <c r="B1252" s="64">
        <v>0</v>
      </c>
      <c r="C1252" s="65">
        <f t="shared" si="78"/>
        <v>0</v>
      </c>
      <c r="D1252" s="66">
        <v>0</v>
      </c>
      <c r="E1252" s="65">
        <f t="shared" si="79"/>
        <v>0</v>
      </c>
      <c r="F1252" s="65">
        <f t="shared" si="80"/>
        <v>0</v>
      </c>
      <c r="G1252" s="67">
        <f t="shared" si="81"/>
        <v>11317.670466666645</v>
      </c>
    </row>
    <row r="1253" spans="1:7" x14ac:dyDescent="0.25">
      <c r="A1253" s="55">
        <v>1251</v>
      </c>
      <c r="B1253" s="64">
        <v>0</v>
      </c>
      <c r="C1253" s="65">
        <f t="shared" si="78"/>
        <v>0</v>
      </c>
      <c r="D1253" s="66">
        <v>0</v>
      </c>
      <c r="E1253" s="65">
        <f t="shared" si="79"/>
        <v>0</v>
      </c>
      <c r="F1253" s="65">
        <f t="shared" si="80"/>
        <v>0</v>
      </c>
      <c r="G1253" s="67">
        <f t="shared" si="81"/>
        <v>11317.670466666645</v>
      </c>
    </row>
    <row r="1254" spans="1:7" x14ac:dyDescent="0.25">
      <c r="A1254" s="55">
        <v>1252</v>
      </c>
      <c r="B1254" s="64">
        <v>0</v>
      </c>
      <c r="C1254" s="65">
        <f t="shared" si="78"/>
        <v>0</v>
      </c>
      <c r="D1254" s="66">
        <v>0</v>
      </c>
      <c r="E1254" s="65">
        <f t="shared" si="79"/>
        <v>0</v>
      </c>
      <c r="F1254" s="65">
        <f t="shared" si="80"/>
        <v>0</v>
      </c>
      <c r="G1254" s="67">
        <f t="shared" si="81"/>
        <v>11317.670466666645</v>
      </c>
    </row>
    <row r="1255" spans="1:7" x14ac:dyDescent="0.25">
      <c r="A1255" s="55">
        <v>1253</v>
      </c>
      <c r="B1255" s="64">
        <v>1</v>
      </c>
      <c r="C1255" s="65">
        <f t="shared" si="78"/>
        <v>1.6093</v>
      </c>
      <c r="D1255" s="66">
        <v>0</v>
      </c>
      <c r="E1255" s="65">
        <f t="shared" si="79"/>
        <v>0.44702777777777775</v>
      </c>
      <c r="F1255" s="65">
        <f t="shared" si="80"/>
        <v>0.44702777777777775</v>
      </c>
      <c r="G1255" s="67">
        <f t="shared" si="81"/>
        <v>11317.893980555533</v>
      </c>
    </row>
    <row r="1256" spans="1:7" x14ac:dyDescent="0.25">
      <c r="A1256" s="55">
        <v>1254</v>
      </c>
      <c r="B1256" s="64">
        <v>1</v>
      </c>
      <c r="C1256" s="65">
        <f t="shared" si="78"/>
        <v>1.6093</v>
      </c>
      <c r="D1256" s="66">
        <v>0</v>
      </c>
      <c r="E1256" s="65">
        <f t="shared" si="79"/>
        <v>0.44702777777777775</v>
      </c>
      <c r="F1256" s="65">
        <f t="shared" si="80"/>
        <v>0</v>
      </c>
      <c r="G1256" s="67">
        <f t="shared" si="81"/>
        <v>11318.341008333311</v>
      </c>
    </row>
    <row r="1257" spans="1:7" x14ac:dyDescent="0.25">
      <c r="A1257" s="55">
        <v>1255</v>
      </c>
      <c r="B1257" s="64">
        <v>1</v>
      </c>
      <c r="C1257" s="65">
        <f t="shared" si="78"/>
        <v>1.6093</v>
      </c>
      <c r="D1257" s="66">
        <v>0</v>
      </c>
      <c r="E1257" s="65">
        <f t="shared" si="79"/>
        <v>0.44702777777777775</v>
      </c>
      <c r="F1257" s="65">
        <f t="shared" si="80"/>
        <v>0</v>
      </c>
      <c r="G1257" s="67">
        <f t="shared" si="81"/>
        <v>11318.788036111089</v>
      </c>
    </row>
    <row r="1258" spans="1:7" x14ac:dyDescent="0.25">
      <c r="A1258" s="55">
        <v>1256</v>
      </c>
      <c r="B1258" s="64">
        <v>1</v>
      </c>
      <c r="C1258" s="65">
        <f t="shared" si="78"/>
        <v>1.6093</v>
      </c>
      <c r="D1258" s="66">
        <v>0</v>
      </c>
      <c r="E1258" s="65">
        <f t="shared" si="79"/>
        <v>0.44702777777777775</v>
      </c>
      <c r="F1258" s="65">
        <f t="shared" si="80"/>
        <v>0</v>
      </c>
      <c r="G1258" s="67">
        <f t="shared" si="81"/>
        <v>11319.235063888867</v>
      </c>
    </row>
    <row r="1259" spans="1:7" x14ac:dyDescent="0.25">
      <c r="A1259" s="55">
        <v>1257</v>
      </c>
      <c r="B1259" s="64">
        <v>1</v>
      </c>
      <c r="C1259" s="65">
        <f t="shared" si="78"/>
        <v>1.6093</v>
      </c>
      <c r="D1259" s="66">
        <v>0</v>
      </c>
      <c r="E1259" s="65">
        <f t="shared" si="79"/>
        <v>0.44702777777777775</v>
      </c>
      <c r="F1259" s="65">
        <f t="shared" si="80"/>
        <v>0</v>
      </c>
      <c r="G1259" s="67">
        <f t="shared" si="81"/>
        <v>11319.682091666646</v>
      </c>
    </row>
    <row r="1260" spans="1:7" x14ac:dyDescent="0.25">
      <c r="A1260" s="55">
        <v>1258</v>
      </c>
      <c r="B1260" s="64">
        <v>1.6</v>
      </c>
      <c r="C1260" s="65">
        <f t="shared" si="78"/>
        <v>2.5748800000000003</v>
      </c>
      <c r="D1260" s="66">
        <v>0</v>
      </c>
      <c r="E1260" s="65">
        <f t="shared" si="79"/>
        <v>0.71524444444444446</v>
      </c>
      <c r="F1260" s="65">
        <f t="shared" si="80"/>
        <v>0.26821666666666671</v>
      </c>
      <c r="G1260" s="67">
        <f t="shared" si="81"/>
        <v>11320.263227777757</v>
      </c>
    </row>
    <row r="1261" spans="1:7" x14ac:dyDescent="0.25">
      <c r="A1261" s="55">
        <v>1259</v>
      </c>
      <c r="B1261" s="64">
        <v>3</v>
      </c>
      <c r="C1261" s="65">
        <f t="shared" si="78"/>
        <v>4.8278999999999996</v>
      </c>
      <c r="D1261" s="66">
        <v>0</v>
      </c>
      <c r="E1261" s="65">
        <f t="shared" si="79"/>
        <v>1.3410833333333332</v>
      </c>
      <c r="F1261" s="65">
        <f t="shared" si="80"/>
        <v>0.62583888888888872</v>
      </c>
      <c r="G1261" s="67">
        <f t="shared" si="81"/>
        <v>11321.291391666646</v>
      </c>
    </row>
    <row r="1262" spans="1:7" x14ac:dyDescent="0.25">
      <c r="A1262" s="55">
        <v>1260</v>
      </c>
      <c r="B1262" s="64">
        <v>4</v>
      </c>
      <c r="C1262" s="65">
        <f t="shared" si="78"/>
        <v>6.4371999999999998</v>
      </c>
      <c r="D1262" s="66">
        <v>0</v>
      </c>
      <c r="E1262" s="65">
        <f t="shared" si="79"/>
        <v>1.788111111111111</v>
      </c>
      <c r="F1262" s="65">
        <f t="shared" si="80"/>
        <v>0.4470277777777778</v>
      </c>
      <c r="G1262" s="67">
        <f t="shared" si="81"/>
        <v>11322.855988888869</v>
      </c>
    </row>
    <row r="1263" spans="1:7" x14ac:dyDescent="0.25">
      <c r="A1263" s="55">
        <v>1261</v>
      </c>
      <c r="B1263" s="64">
        <v>5</v>
      </c>
      <c r="C1263" s="65">
        <f t="shared" si="78"/>
        <v>8.0465</v>
      </c>
      <c r="D1263" s="66">
        <v>0</v>
      </c>
      <c r="E1263" s="65">
        <f t="shared" si="79"/>
        <v>2.2351388888888888</v>
      </c>
      <c r="F1263" s="65">
        <f t="shared" si="80"/>
        <v>0.4470277777777778</v>
      </c>
      <c r="G1263" s="67">
        <f t="shared" si="81"/>
        <v>11324.867613888868</v>
      </c>
    </row>
    <row r="1264" spans="1:7" x14ac:dyDescent="0.25">
      <c r="A1264" s="55">
        <v>1262</v>
      </c>
      <c r="B1264" s="64">
        <v>6.3</v>
      </c>
      <c r="C1264" s="65">
        <f t="shared" si="78"/>
        <v>10.138589999999999</v>
      </c>
      <c r="D1264" s="66">
        <v>0</v>
      </c>
      <c r="E1264" s="65">
        <f t="shared" si="79"/>
        <v>2.8162749999999996</v>
      </c>
      <c r="F1264" s="65">
        <f t="shared" si="80"/>
        <v>0.58113611111111085</v>
      </c>
      <c r="G1264" s="67">
        <f t="shared" si="81"/>
        <v>11327.393320833313</v>
      </c>
    </row>
    <row r="1265" spans="1:7" x14ac:dyDescent="0.25">
      <c r="A1265" s="55">
        <v>1263</v>
      </c>
      <c r="B1265" s="64">
        <v>8</v>
      </c>
      <c r="C1265" s="65">
        <f t="shared" si="78"/>
        <v>12.8744</v>
      </c>
      <c r="D1265" s="66">
        <v>0</v>
      </c>
      <c r="E1265" s="65">
        <f t="shared" si="79"/>
        <v>3.576222222222222</v>
      </c>
      <c r="F1265" s="65">
        <f t="shared" si="80"/>
        <v>0.75994722222222233</v>
      </c>
      <c r="G1265" s="67">
        <f t="shared" si="81"/>
        <v>11330.589569444424</v>
      </c>
    </row>
    <row r="1266" spans="1:7" x14ac:dyDescent="0.25">
      <c r="A1266" s="55">
        <v>1264</v>
      </c>
      <c r="B1266" s="64">
        <v>10</v>
      </c>
      <c r="C1266" s="65">
        <f t="shared" si="78"/>
        <v>16.093</v>
      </c>
      <c r="D1266" s="66">
        <v>0</v>
      </c>
      <c r="E1266" s="65">
        <f t="shared" si="79"/>
        <v>4.4702777777777776</v>
      </c>
      <c r="F1266" s="65">
        <f t="shared" si="80"/>
        <v>0.8940555555555556</v>
      </c>
      <c r="G1266" s="67">
        <f t="shared" si="81"/>
        <v>11334.612819444425</v>
      </c>
    </row>
    <row r="1267" spans="1:7" x14ac:dyDescent="0.25">
      <c r="A1267" s="55">
        <v>1265</v>
      </c>
      <c r="B1267" s="64">
        <v>10.5</v>
      </c>
      <c r="C1267" s="65">
        <f t="shared" si="78"/>
        <v>16.897649999999999</v>
      </c>
      <c r="D1267" s="66">
        <v>0</v>
      </c>
      <c r="E1267" s="65">
        <f t="shared" si="79"/>
        <v>4.6937916666666659</v>
      </c>
      <c r="F1267" s="65">
        <f t="shared" si="80"/>
        <v>0.22351388888888835</v>
      </c>
      <c r="G1267" s="67">
        <f t="shared" si="81"/>
        <v>11339.194854166646</v>
      </c>
    </row>
    <row r="1268" spans="1:7" x14ac:dyDescent="0.25">
      <c r="A1268" s="55">
        <v>1266</v>
      </c>
      <c r="B1268" s="64">
        <v>9.5</v>
      </c>
      <c r="C1268" s="65">
        <f t="shared" si="78"/>
        <v>15.288349999999999</v>
      </c>
      <c r="D1268" s="66">
        <v>0</v>
      </c>
      <c r="E1268" s="65">
        <f t="shared" si="79"/>
        <v>4.2467638888888883</v>
      </c>
      <c r="F1268" s="65">
        <f t="shared" si="80"/>
        <v>-0.44702777777777758</v>
      </c>
      <c r="G1268" s="67">
        <f t="shared" si="81"/>
        <v>11343.665131944425</v>
      </c>
    </row>
    <row r="1269" spans="1:7" x14ac:dyDescent="0.25">
      <c r="A1269" s="55">
        <v>1267</v>
      </c>
      <c r="B1269" s="64">
        <v>8.5</v>
      </c>
      <c r="C1269" s="65">
        <f t="shared" si="78"/>
        <v>13.67905</v>
      </c>
      <c r="D1269" s="66">
        <v>0</v>
      </c>
      <c r="E1269" s="65">
        <f t="shared" si="79"/>
        <v>3.7997361111111112</v>
      </c>
      <c r="F1269" s="65">
        <f t="shared" si="80"/>
        <v>-0.44702777777777714</v>
      </c>
      <c r="G1269" s="67">
        <f t="shared" si="81"/>
        <v>11347.688381944425</v>
      </c>
    </row>
    <row r="1270" spans="1:7" x14ac:dyDescent="0.25">
      <c r="A1270" s="55">
        <v>1268</v>
      </c>
      <c r="B1270" s="64">
        <v>7.6</v>
      </c>
      <c r="C1270" s="65">
        <f t="shared" si="78"/>
        <v>12.23068</v>
      </c>
      <c r="D1270" s="66">
        <v>0</v>
      </c>
      <c r="E1270" s="65">
        <f t="shared" si="79"/>
        <v>3.3974111111111109</v>
      </c>
      <c r="F1270" s="65">
        <f t="shared" si="80"/>
        <v>-0.40232500000000027</v>
      </c>
      <c r="G1270" s="67">
        <f t="shared" si="81"/>
        <v>11351.286955555535</v>
      </c>
    </row>
    <row r="1271" spans="1:7" x14ac:dyDescent="0.25">
      <c r="A1271" s="55">
        <v>1269</v>
      </c>
      <c r="B1271" s="64">
        <v>8.8000000000000007</v>
      </c>
      <c r="C1271" s="65">
        <f t="shared" si="78"/>
        <v>14.161840000000002</v>
      </c>
      <c r="D1271" s="66">
        <v>0</v>
      </c>
      <c r="E1271" s="65">
        <f t="shared" si="79"/>
        <v>3.9338444444444449</v>
      </c>
      <c r="F1271" s="65">
        <f t="shared" si="80"/>
        <v>0.53643333333333398</v>
      </c>
      <c r="G1271" s="67">
        <f t="shared" si="81"/>
        <v>11354.952583333314</v>
      </c>
    </row>
    <row r="1272" spans="1:7" x14ac:dyDescent="0.25">
      <c r="A1272" s="55">
        <v>1270</v>
      </c>
      <c r="B1272" s="64">
        <v>11</v>
      </c>
      <c r="C1272" s="65">
        <f t="shared" si="78"/>
        <v>17.702300000000001</v>
      </c>
      <c r="D1272" s="66">
        <v>0</v>
      </c>
      <c r="E1272" s="65">
        <f t="shared" si="79"/>
        <v>4.917305555555556</v>
      </c>
      <c r="F1272" s="65">
        <f t="shared" si="80"/>
        <v>0.98346111111111112</v>
      </c>
      <c r="G1272" s="67">
        <f t="shared" si="81"/>
        <v>11359.378158333313</v>
      </c>
    </row>
    <row r="1273" spans="1:7" x14ac:dyDescent="0.25">
      <c r="A1273" s="55">
        <v>1271</v>
      </c>
      <c r="B1273" s="64">
        <v>14</v>
      </c>
      <c r="C1273" s="65">
        <f t="shared" si="78"/>
        <v>22.530200000000001</v>
      </c>
      <c r="D1273" s="66">
        <v>0</v>
      </c>
      <c r="E1273" s="65">
        <f t="shared" si="79"/>
        <v>6.2583888888888888</v>
      </c>
      <c r="F1273" s="65">
        <f t="shared" si="80"/>
        <v>1.3410833333333327</v>
      </c>
      <c r="G1273" s="67">
        <f t="shared" si="81"/>
        <v>11364.966005555536</v>
      </c>
    </row>
    <row r="1274" spans="1:7" x14ac:dyDescent="0.25">
      <c r="A1274" s="55">
        <v>1272</v>
      </c>
      <c r="B1274" s="64">
        <v>17</v>
      </c>
      <c r="C1274" s="65">
        <f t="shared" si="78"/>
        <v>27.3581</v>
      </c>
      <c r="D1274" s="66">
        <v>0</v>
      </c>
      <c r="E1274" s="65">
        <f t="shared" si="79"/>
        <v>7.5994722222222224</v>
      </c>
      <c r="F1274" s="65">
        <f t="shared" si="80"/>
        <v>1.3410833333333336</v>
      </c>
      <c r="G1274" s="67">
        <f t="shared" si="81"/>
        <v>11371.894936111092</v>
      </c>
    </row>
    <row r="1275" spans="1:7" x14ac:dyDescent="0.25">
      <c r="A1275" s="55">
        <v>1273</v>
      </c>
      <c r="B1275" s="64">
        <v>19.5</v>
      </c>
      <c r="C1275" s="65">
        <f t="shared" si="78"/>
        <v>31.381349999999998</v>
      </c>
      <c r="D1275" s="66">
        <v>0</v>
      </c>
      <c r="E1275" s="65">
        <f t="shared" si="79"/>
        <v>8.717041666666665</v>
      </c>
      <c r="F1275" s="65">
        <f t="shared" si="80"/>
        <v>1.1175694444444426</v>
      </c>
      <c r="G1275" s="67">
        <f t="shared" si="81"/>
        <v>11380.053193055535</v>
      </c>
    </row>
    <row r="1276" spans="1:7" x14ac:dyDescent="0.25">
      <c r="A1276" s="55">
        <v>1274</v>
      </c>
      <c r="B1276" s="64">
        <v>21</v>
      </c>
      <c r="C1276" s="65">
        <f t="shared" si="78"/>
        <v>33.795299999999997</v>
      </c>
      <c r="D1276" s="66">
        <v>0</v>
      </c>
      <c r="E1276" s="65">
        <f t="shared" si="79"/>
        <v>9.3875833333333318</v>
      </c>
      <c r="F1276" s="65">
        <f t="shared" si="80"/>
        <v>0.67054166666666681</v>
      </c>
      <c r="G1276" s="67">
        <f t="shared" si="81"/>
        <v>11389.105505555535</v>
      </c>
    </row>
    <row r="1277" spans="1:7" x14ac:dyDescent="0.25">
      <c r="A1277" s="55">
        <v>1275</v>
      </c>
      <c r="B1277" s="64">
        <v>21.8</v>
      </c>
      <c r="C1277" s="65">
        <f t="shared" si="78"/>
        <v>35.082740000000001</v>
      </c>
      <c r="D1277" s="66">
        <v>0</v>
      </c>
      <c r="E1277" s="65">
        <f t="shared" si="79"/>
        <v>9.7452055555555557</v>
      </c>
      <c r="F1277" s="65">
        <f t="shared" si="80"/>
        <v>0.35762222222222384</v>
      </c>
      <c r="G1277" s="67">
        <f t="shared" si="81"/>
        <v>11398.671899999979</v>
      </c>
    </row>
    <row r="1278" spans="1:7" x14ac:dyDescent="0.25">
      <c r="A1278" s="55">
        <v>1276</v>
      </c>
      <c r="B1278" s="64">
        <v>22.2</v>
      </c>
      <c r="C1278" s="65">
        <f t="shared" si="78"/>
        <v>35.726459999999996</v>
      </c>
      <c r="D1278" s="66">
        <v>0</v>
      </c>
      <c r="E1278" s="65">
        <f t="shared" si="79"/>
        <v>9.9240166666666649</v>
      </c>
      <c r="F1278" s="65">
        <f t="shared" si="80"/>
        <v>0.17881111111110926</v>
      </c>
      <c r="G1278" s="67">
        <f t="shared" si="81"/>
        <v>11408.506511111091</v>
      </c>
    </row>
    <row r="1279" spans="1:7" x14ac:dyDescent="0.25">
      <c r="A1279" s="55">
        <v>1277</v>
      </c>
      <c r="B1279" s="64">
        <v>23</v>
      </c>
      <c r="C1279" s="65">
        <f t="shared" si="78"/>
        <v>37.0139</v>
      </c>
      <c r="D1279" s="66">
        <v>0</v>
      </c>
      <c r="E1279" s="65">
        <f t="shared" si="79"/>
        <v>10.281638888888889</v>
      </c>
      <c r="F1279" s="65">
        <f t="shared" si="80"/>
        <v>0.35762222222222384</v>
      </c>
      <c r="G1279" s="67">
        <f t="shared" si="81"/>
        <v>11418.609338888869</v>
      </c>
    </row>
    <row r="1280" spans="1:7" x14ac:dyDescent="0.25">
      <c r="A1280" s="55">
        <v>1278</v>
      </c>
      <c r="B1280" s="64">
        <v>23.6</v>
      </c>
      <c r="C1280" s="65">
        <f t="shared" si="78"/>
        <v>37.979480000000002</v>
      </c>
      <c r="D1280" s="66">
        <v>0</v>
      </c>
      <c r="E1280" s="65">
        <f t="shared" si="79"/>
        <v>10.549855555555556</v>
      </c>
      <c r="F1280" s="65">
        <f t="shared" si="80"/>
        <v>0.26821666666666744</v>
      </c>
      <c r="G1280" s="67">
        <f t="shared" si="81"/>
        <v>11429.025086111091</v>
      </c>
    </row>
    <row r="1281" spans="1:7" x14ac:dyDescent="0.25">
      <c r="A1281" s="55">
        <v>1279</v>
      </c>
      <c r="B1281" s="64">
        <v>24.1</v>
      </c>
      <c r="C1281" s="65">
        <f t="shared" si="78"/>
        <v>38.784130000000005</v>
      </c>
      <c r="D1281" s="66">
        <v>0</v>
      </c>
      <c r="E1281" s="65">
        <f t="shared" si="79"/>
        <v>10.773369444444446</v>
      </c>
      <c r="F1281" s="65">
        <f t="shared" si="80"/>
        <v>0.22351388888889012</v>
      </c>
      <c r="G1281" s="67">
        <f t="shared" si="81"/>
        <v>11439.686698611091</v>
      </c>
    </row>
    <row r="1282" spans="1:7" x14ac:dyDescent="0.25">
      <c r="A1282" s="55">
        <v>1280</v>
      </c>
      <c r="B1282" s="64">
        <v>24.5</v>
      </c>
      <c r="C1282" s="65">
        <f t="shared" si="78"/>
        <v>39.427849999999999</v>
      </c>
      <c r="D1282" s="66">
        <v>0</v>
      </c>
      <c r="E1282" s="65">
        <f t="shared" si="79"/>
        <v>10.952180555555556</v>
      </c>
      <c r="F1282" s="65">
        <f t="shared" si="80"/>
        <v>0.17881111111110926</v>
      </c>
      <c r="G1282" s="67">
        <f t="shared" si="81"/>
        <v>11450.54947361109</v>
      </c>
    </row>
    <row r="1283" spans="1:7" x14ac:dyDescent="0.25">
      <c r="A1283" s="55">
        <v>1281</v>
      </c>
      <c r="B1283" s="64">
        <v>24.5</v>
      </c>
      <c r="C1283" s="65">
        <f t="shared" si="78"/>
        <v>39.427849999999999</v>
      </c>
      <c r="D1283" s="66">
        <v>0</v>
      </c>
      <c r="E1283" s="65">
        <f t="shared" si="79"/>
        <v>10.952180555555556</v>
      </c>
      <c r="F1283" s="65">
        <f t="shared" si="80"/>
        <v>0</v>
      </c>
      <c r="G1283" s="67">
        <f t="shared" si="81"/>
        <v>11461.501654166646</v>
      </c>
    </row>
    <row r="1284" spans="1:7" x14ac:dyDescent="0.25">
      <c r="A1284" s="55">
        <v>1282</v>
      </c>
      <c r="B1284" s="64">
        <v>24</v>
      </c>
      <c r="C1284" s="65">
        <f t="shared" ref="C1284:C1347" si="82">B1284*1.6093</f>
        <v>38.623199999999997</v>
      </c>
      <c r="D1284" s="66">
        <v>0</v>
      </c>
      <c r="E1284" s="65">
        <f t="shared" ref="E1284:E1347" si="83">C1284/3.6</f>
        <v>10.728666666666665</v>
      </c>
      <c r="F1284" s="65">
        <f t="shared" si="80"/>
        <v>-0.22351388888889012</v>
      </c>
      <c r="G1284" s="67">
        <f t="shared" si="81"/>
        <v>11472.342077777757</v>
      </c>
    </row>
    <row r="1285" spans="1:7" x14ac:dyDescent="0.25">
      <c r="A1285" s="55">
        <v>1283</v>
      </c>
      <c r="B1285" s="64">
        <v>23.5</v>
      </c>
      <c r="C1285" s="65">
        <f t="shared" si="82"/>
        <v>37.818550000000002</v>
      </c>
      <c r="D1285" s="66">
        <v>0</v>
      </c>
      <c r="E1285" s="65">
        <f t="shared" si="83"/>
        <v>10.505152777777779</v>
      </c>
      <c r="F1285" s="65">
        <f t="shared" si="80"/>
        <v>-0.22351388888888657</v>
      </c>
      <c r="G1285" s="67">
        <f t="shared" si="81"/>
        <v>11482.95898749998</v>
      </c>
    </row>
    <row r="1286" spans="1:7" x14ac:dyDescent="0.25">
      <c r="A1286" s="55">
        <v>1284</v>
      </c>
      <c r="B1286" s="64">
        <v>23.5</v>
      </c>
      <c r="C1286" s="65">
        <f t="shared" si="82"/>
        <v>37.818550000000002</v>
      </c>
      <c r="D1286" s="66">
        <v>0</v>
      </c>
      <c r="E1286" s="65">
        <f t="shared" si="83"/>
        <v>10.505152777777779</v>
      </c>
      <c r="F1286" s="65">
        <f t="shared" si="80"/>
        <v>0</v>
      </c>
      <c r="G1286" s="67">
        <f t="shared" si="81"/>
        <v>11493.464140277758</v>
      </c>
    </row>
    <row r="1287" spans="1:7" x14ac:dyDescent="0.25">
      <c r="A1287" s="55">
        <v>1285</v>
      </c>
      <c r="B1287" s="64">
        <v>23.5</v>
      </c>
      <c r="C1287" s="65">
        <f t="shared" si="82"/>
        <v>37.818550000000002</v>
      </c>
      <c r="D1287" s="66">
        <v>0</v>
      </c>
      <c r="E1287" s="65">
        <f t="shared" si="83"/>
        <v>10.505152777777779</v>
      </c>
      <c r="F1287" s="65">
        <f t="shared" si="80"/>
        <v>0</v>
      </c>
      <c r="G1287" s="67">
        <f t="shared" si="81"/>
        <v>11503.969293055536</v>
      </c>
    </row>
    <row r="1288" spans="1:7" x14ac:dyDescent="0.25">
      <c r="A1288" s="55">
        <v>1286</v>
      </c>
      <c r="B1288" s="64">
        <v>23.5</v>
      </c>
      <c r="C1288" s="65">
        <f t="shared" si="82"/>
        <v>37.818550000000002</v>
      </c>
      <c r="D1288" s="66">
        <v>0</v>
      </c>
      <c r="E1288" s="65">
        <f t="shared" si="83"/>
        <v>10.505152777777779</v>
      </c>
      <c r="F1288" s="65">
        <f t="shared" si="80"/>
        <v>0</v>
      </c>
      <c r="G1288" s="67">
        <f t="shared" si="81"/>
        <v>11514.474445833313</v>
      </c>
    </row>
    <row r="1289" spans="1:7" x14ac:dyDescent="0.25">
      <c r="A1289" s="55">
        <v>1287</v>
      </c>
      <c r="B1289" s="64">
        <v>23.5</v>
      </c>
      <c r="C1289" s="65">
        <f t="shared" si="82"/>
        <v>37.818550000000002</v>
      </c>
      <c r="D1289" s="66">
        <v>0</v>
      </c>
      <c r="E1289" s="65">
        <f t="shared" si="83"/>
        <v>10.505152777777779</v>
      </c>
      <c r="F1289" s="65">
        <f t="shared" si="80"/>
        <v>0</v>
      </c>
      <c r="G1289" s="67">
        <f t="shared" si="81"/>
        <v>11524.979598611091</v>
      </c>
    </row>
    <row r="1290" spans="1:7" x14ac:dyDescent="0.25">
      <c r="A1290" s="55">
        <v>1288</v>
      </c>
      <c r="B1290" s="64">
        <v>23.5</v>
      </c>
      <c r="C1290" s="65">
        <f t="shared" si="82"/>
        <v>37.818550000000002</v>
      </c>
      <c r="D1290" s="66">
        <v>0</v>
      </c>
      <c r="E1290" s="65">
        <f t="shared" si="83"/>
        <v>10.505152777777779</v>
      </c>
      <c r="F1290" s="65">
        <f t="shared" si="80"/>
        <v>0</v>
      </c>
      <c r="G1290" s="67">
        <f t="shared" si="81"/>
        <v>11535.484751388869</v>
      </c>
    </row>
    <row r="1291" spans="1:7" x14ac:dyDescent="0.25">
      <c r="A1291" s="55">
        <v>1289</v>
      </c>
      <c r="B1291" s="64">
        <v>24</v>
      </c>
      <c r="C1291" s="65">
        <f t="shared" si="82"/>
        <v>38.623199999999997</v>
      </c>
      <c r="D1291" s="66">
        <v>0</v>
      </c>
      <c r="E1291" s="65">
        <f t="shared" si="83"/>
        <v>10.728666666666665</v>
      </c>
      <c r="F1291" s="65">
        <f t="shared" si="80"/>
        <v>0.22351388888888657</v>
      </c>
      <c r="G1291" s="67">
        <f t="shared" si="81"/>
        <v>11546.101661111092</v>
      </c>
    </row>
    <row r="1292" spans="1:7" x14ac:dyDescent="0.25">
      <c r="A1292" s="55">
        <v>1290</v>
      </c>
      <c r="B1292" s="64">
        <v>24.1</v>
      </c>
      <c r="C1292" s="65">
        <f t="shared" si="82"/>
        <v>38.784130000000005</v>
      </c>
      <c r="D1292" s="66">
        <v>0</v>
      </c>
      <c r="E1292" s="65">
        <f t="shared" si="83"/>
        <v>10.773369444444446</v>
      </c>
      <c r="F1292" s="65">
        <f t="shared" si="80"/>
        <v>4.4702777777780867E-2</v>
      </c>
      <c r="G1292" s="67">
        <f t="shared" si="81"/>
        <v>11556.852679166648</v>
      </c>
    </row>
    <row r="1293" spans="1:7" x14ac:dyDescent="0.25">
      <c r="A1293" s="55">
        <v>1291</v>
      </c>
      <c r="B1293" s="64">
        <v>24.5</v>
      </c>
      <c r="C1293" s="65">
        <f t="shared" si="82"/>
        <v>39.427849999999999</v>
      </c>
      <c r="D1293" s="66">
        <v>0</v>
      </c>
      <c r="E1293" s="65">
        <f t="shared" si="83"/>
        <v>10.952180555555556</v>
      </c>
      <c r="F1293" s="65">
        <f t="shared" ref="F1293:F1356" si="84">E1293-E1292</f>
        <v>0.17881111111110926</v>
      </c>
      <c r="G1293" s="67">
        <f t="shared" ref="G1293:G1356" si="85">E1292+(F1293/2)+G1292</f>
        <v>11567.715454166648</v>
      </c>
    </row>
    <row r="1294" spans="1:7" x14ac:dyDescent="0.25">
      <c r="A1294" s="55">
        <v>1292</v>
      </c>
      <c r="B1294" s="64">
        <v>24.7</v>
      </c>
      <c r="C1294" s="65">
        <f t="shared" si="82"/>
        <v>39.74971</v>
      </c>
      <c r="D1294" s="66">
        <v>0</v>
      </c>
      <c r="E1294" s="65">
        <f t="shared" si="83"/>
        <v>11.04158611111111</v>
      </c>
      <c r="F1294" s="65">
        <f t="shared" si="84"/>
        <v>8.9405555555554628E-2</v>
      </c>
      <c r="G1294" s="67">
        <f t="shared" si="85"/>
        <v>11578.712337499981</v>
      </c>
    </row>
    <row r="1295" spans="1:7" x14ac:dyDescent="0.25">
      <c r="A1295" s="55">
        <v>1293</v>
      </c>
      <c r="B1295" s="64">
        <v>25</v>
      </c>
      <c r="C1295" s="65">
        <f t="shared" si="82"/>
        <v>40.232500000000002</v>
      </c>
      <c r="D1295" s="66">
        <v>0</v>
      </c>
      <c r="E1295" s="65">
        <f t="shared" si="83"/>
        <v>11.175694444444444</v>
      </c>
      <c r="F1295" s="65">
        <f t="shared" si="84"/>
        <v>0.13410833333333372</v>
      </c>
      <c r="G1295" s="67">
        <f t="shared" si="85"/>
        <v>11589.820977777759</v>
      </c>
    </row>
    <row r="1296" spans="1:7" x14ac:dyDescent="0.25">
      <c r="A1296" s="55">
        <v>1294</v>
      </c>
      <c r="B1296" s="64">
        <v>25.4</v>
      </c>
      <c r="C1296" s="65">
        <f t="shared" si="82"/>
        <v>40.876219999999996</v>
      </c>
      <c r="D1296" s="66">
        <v>0</v>
      </c>
      <c r="E1296" s="65">
        <f t="shared" si="83"/>
        <v>11.354505555555555</v>
      </c>
      <c r="F1296" s="65">
        <f t="shared" si="84"/>
        <v>0.17881111111111103</v>
      </c>
      <c r="G1296" s="67">
        <f t="shared" si="85"/>
        <v>11601.08607777776</v>
      </c>
    </row>
    <row r="1297" spans="1:7" x14ac:dyDescent="0.25">
      <c r="A1297" s="55">
        <v>1295</v>
      </c>
      <c r="B1297" s="64">
        <v>25.6</v>
      </c>
      <c r="C1297" s="65">
        <f t="shared" si="82"/>
        <v>41.198080000000004</v>
      </c>
      <c r="D1297" s="66">
        <v>0</v>
      </c>
      <c r="E1297" s="65">
        <f t="shared" si="83"/>
        <v>11.443911111111111</v>
      </c>
      <c r="F1297" s="65">
        <f t="shared" si="84"/>
        <v>8.9405555555556404E-2</v>
      </c>
      <c r="G1297" s="67">
        <f t="shared" si="85"/>
        <v>11612.485286111094</v>
      </c>
    </row>
    <row r="1298" spans="1:7" x14ac:dyDescent="0.25">
      <c r="A1298" s="55">
        <v>1296</v>
      </c>
      <c r="B1298" s="64">
        <v>25.7</v>
      </c>
      <c r="C1298" s="65">
        <f t="shared" si="82"/>
        <v>41.359009999999998</v>
      </c>
      <c r="D1298" s="66">
        <v>0</v>
      </c>
      <c r="E1298" s="65">
        <f t="shared" si="83"/>
        <v>11.488613888888889</v>
      </c>
      <c r="F1298" s="65">
        <f t="shared" si="84"/>
        <v>4.4702777777777314E-2</v>
      </c>
      <c r="G1298" s="67">
        <f t="shared" si="85"/>
        <v>11623.951548611094</v>
      </c>
    </row>
    <row r="1299" spans="1:7" x14ac:dyDescent="0.25">
      <c r="A1299" s="55">
        <v>1297</v>
      </c>
      <c r="B1299" s="64">
        <v>26</v>
      </c>
      <c r="C1299" s="65">
        <f t="shared" si="82"/>
        <v>41.841799999999999</v>
      </c>
      <c r="D1299" s="66">
        <v>0</v>
      </c>
      <c r="E1299" s="65">
        <f t="shared" si="83"/>
        <v>11.622722222222222</v>
      </c>
      <c r="F1299" s="65">
        <f t="shared" si="84"/>
        <v>0.13410833333333372</v>
      </c>
      <c r="G1299" s="67">
        <f t="shared" si="85"/>
        <v>11635.50721666665</v>
      </c>
    </row>
    <row r="1300" spans="1:7" x14ac:dyDescent="0.25">
      <c r="A1300" s="55">
        <v>1298</v>
      </c>
      <c r="B1300" s="64">
        <v>26.2</v>
      </c>
      <c r="C1300" s="65">
        <f t="shared" si="82"/>
        <v>42.16366</v>
      </c>
      <c r="D1300" s="66">
        <v>0</v>
      </c>
      <c r="E1300" s="65">
        <f t="shared" si="83"/>
        <v>11.712127777777777</v>
      </c>
      <c r="F1300" s="65">
        <f t="shared" si="84"/>
        <v>8.9405555555554628E-2</v>
      </c>
      <c r="G1300" s="67">
        <f t="shared" si="85"/>
        <v>11647.17464166665</v>
      </c>
    </row>
    <row r="1301" spans="1:7" x14ac:dyDescent="0.25">
      <c r="A1301" s="55">
        <v>1299</v>
      </c>
      <c r="B1301" s="64">
        <v>27</v>
      </c>
      <c r="C1301" s="65">
        <f t="shared" si="82"/>
        <v>43.451099999999997</v>
      </c>
      <c r="D1301" s="66">
        <v>0</v>
      </c>
      <c r="E1301" s="65">
        <f t="shared" si="83"/>
        <v>12.069749999999999</v>
      </c>
      <c r="F1301" s="65">
        <f t="shared" si="84"/>
        <v>0.35762222222222206</v>
      </c>
      <c r="G1301" s="67">
        <f t="shared" si="85"/>
        <v>11659.06558055554</v>
      </c>
    </row>
    <row r="1302" spans="1:7" x14ac:dyDescent="0.25">
      <c r="A1302" s="55">
        <v>1300</v>
      </c>
      <c r="B1302" s="64">
        <v>27.8</v>
      </c>
      <c r="C1302" s="65">
        <f t="shared" si="82"/>
        <v>44.73854</v>
      </c>
      <c r="D1302" s="66">
        <v>0</v>
      </c>
      <c r="E1302" s="65">
        <f t="shared" si="83"/>
        <v>12.427372222222221</v>
      </c>
      <c r="F1302" s="65">
        <f t="shared" si="84"/>
        <v>0.35762222222222206</v>
      </c>
      <c r="G1302" s="67">
        <f t="shared" si="85"/>
        <v>11671.314141666651</v>
      </c>
    </row>
    <row r="1303" spans="1:7" x14ac:dyDescent="0.25">
      <c r="A1303" s="55">
        <v>1301</v>
      </c>
      <c r="B1303" s="64">
        <v>28.3</v>
      </c>
      <c r="C1303" s="65">
        <f t="shared" si="82"/>
        <v>45.543190000000003</v>
      </c>
      <c r="D1303" s="66">
        <v>0</v>
      </c>
      <c r="E1303" s="65">
        <f t="shared" si="83"/>
        <v>12.650886111111111</v>
      </c>
      <c r="F1303" s="65">
        <f t="shared" si="84"/>
        <v>0.22351388888889012</v>
      </c>
      <c r="G1303" s="67">
        <f t="shared" si="85"/>
        <v>11683.853270833319</v>
      </c>
    </row>
    <row r="1304" spans="1:7" x14ac:dyDescent="0.25">
      <c r="A1304" s="55">
        <v>1302</v>
      </c>
      <c r="B1304" s="64">
        <v>29</v>
      </c>
      <c r="C1304" s="65">
        <f t="shared" si="82"/>
        <v>46.669699999999999</v>
      </c>
      <c r="D1304" s="66">
        <v>0</v>
      </c>
      <c r="E1304" s="65">
        <f t="shared" si="83"/>
        <v>12.963805555555554</v>
      </c>
      <c r="F1304" s="65">
        <f t="shared" si="84"/>
        <v>0.31291944444444297</v>
      </c>
      <c r="G1304" s="67">
        <f t="shared" si="85"/>
        <v>11696.660616666652</v>
      </c>
    </row>
    <row r="1305" spans="1:7" x14ac:dyDescent="0.25">
      <c r="A1305" s="55">
        <v>1303</v>
      </c>
      <c r="B1305" s="64">
        <v>29.1</v>
      </c>
      <c r="C1305" s="65">
        <f t="shared" si="82"/>
        <v>46.830629999999999</v>
      </c>
      <c r="D1305" s="66">
        <v>0</v>
      </c>
      <c r="E1305" s="65">
        <f t="shared" si="83"/>
        <v>13.008508333333333</v>
      </c>
      <c r="F1305" s="65">
        <f t="shared" si="84"/>
        <v>4.470277777777909E-2</v>
      </c>
      <c r="G1305" s="67">
        <f t="shared" si="85"/>
        <v>11709.646773611095</v>
      </c>
    </row>
    <row r="1306" spans="1:7" x14ac:dyDescent="0.25">
      <c r="A1306" s="55">
        <v>1304</v>
      </c>
      <c r="B1306" s="64">
        <v>29</v>
      </c>
      <c r="C1306" s="65">
        <f t="shared" si="82"/>
        <v>46.669699999999999</v>
      </c>
      <c r="D1306" s="66">
        <v>0</v>
      </c>
      <c r="E1306" s="65">
        <f t="shared" si="83"/>
        <v>12.963805555555554</v>
      </c>
      <c r="F1306" s="65">
        <f t="shared" si="84"/>
        <v>-4.470277777777909E-2</v>
      </c>
      <c r="G1306" s="67">
        <f t="shared" si="85"/>
        <v>11722.632930555539</v>
      </c>
    </row>
    <row r="1307" spans="1:7" x14ac:dyDescent="0.25">
      <c r="A1307" s="55">
        <v>1305</v>
      </c>
      <c r="B1307" s="64">
        <v>28</v>
      </c>
      <c r="C1307" s="65">
        <f t="shared" si="82"/>
        <v>45.060400000000001</v>
      </c>
      <c r="D1307" s="66">
        <v>0</v>
      </c>
      <c r="E1307" s="65">
        <f t="shared" si="83"/>
        <v>12.516777777777778</v>
      </c>
      <c r="F1307" s="65">
        <f t="shared" si="84"/>
        <v>-0.44702777777777669</v>
      </c>
      <c r="G1307" s="67">
        <f t="shared" si="85"/>
        <v>11735.373222222206</v>
      </c>
    </row>
    <row r="1308" spans="1:7" x14ac:dyDescent="0.25">
      <c r="A1308" s="55">
        <v>1306</v>
      </c>
      <c r="B1308" s="64">
        <v>24.7</v>
      </c>
      <c r="C1308" s="65">
        <f t="shared" si="82"/>
        <v>39.74971</v>
      </c>
      <c r="D1308" s="66">
        <v>0</v>
      </c>
      <c r="E1308" s="65">
        <f t="shared" si="83"/>
        <v>11.04158611111111</v>
      </c>
      <c r="F1308" s="65">
        <f t="shared" si="84"/>
        <v>-1.4751916666666673</v>
      </c>
      <c r="G1308" s="67">
        <f t="shared" si="85"/>
        <v>11747.152404166651</v>
      </c>
    </row>
    <row r="1309" spans="1:7" x14ac:dyDescent="0.25">
      <c r="A1309" s="55">
        <v>1307</v>
      </c>
      <c r="B1309" s="64">
        <v>21.4</v>
      </c>
      <c r="C1309" s="65">
        <f t="shared" si="82"/>
        <v>34.439019999999999</v>
      </c>
      <c r="D1309" s="66">
        <v>0</v>
      </c>
      <c r="E1309" s="65">
        <f t="shared" si="83"/>
        <v>9.5663944444444446</v>
      </c>
      <c r="F1309" s="65">
        <f t="shared" si="84"/>
        <v>-1.4751916666666656</v>
      </c>
      <c r="G1309" s="67">
        <f t="shared" si="85"/>
        <v>11757.456394444429</v>
      </c>
    </row>
    <row r="1310" spans="1:7" x14ac:dyDescent="0.25">
      <c r="A1310" s="55">
        <v>1308</v>
      </c>
      <c r="B1310" s="64">
        <v>18.100000000000001</v>
      </c>
      <c r="C1310" s="65">
        <f t="shared" si="82"/>
        <v>29.128330000000002</v>
      </c>
      <c r="D1310" s="66">
        <v>0</v>
      </c>
      <c r="E1310" s="65">
        <f t="shared" si="83"/>
        <v>8.0912027777777773</v>
      </c>
      <c r="F1310" s="65">
        <f t="shared" si="84"/>
        <v>-1.4751916666666673</v>
      </c>
      <c r="G1310" s="67">
        <f t="shared" si="85"/>
        <v>11766.285193055541</v>
      </c>
    </row>
    <row r="1311" spans="1:7" x14ac:dyDescent="0.25">
      <c r="A1311" s="55">
        <v>1309</v>
      </c>
      <c r="B1311" s="64">
        <v>14.8</v>
      </c>
      <c r="C1311" s="65">
        <f t="shared" si="82"/>
        <v>23.817640000000001</v>
      </c>
      <c r="D1311" s="66">
        <v>0</v>
      </c>
      <c r="E1311" s="65">
        <f t="shared" si="83"/>
        <v>6.6160111111111108</v>
      </c>
      <c r="F1311" s="65">
        <f t="shared" si="84"/>
        <v>-1.4751916666666665</v>
      </c>
      <c r="G1311" s="67">
        <f t="shared" si="85"/>
        <v>11773.638799999986</v>
      </c>
    </row>
    <row r="1312" spans="1:7" x14ac:dyDescent="0.25">
      <c r="A1312" s="55">
        <v>1310</v>
      </c>
      <c r="B1312" s="64">
        <v>11.5</v>
      </c>
      <c r="C1312" s="65">
        <f t="shared" si="82"/>
        <v>18.50695</v>
      </c>
      <c r="D1312" s="66">
        <v>0</v>
      </c>
      <c r="E1312" s="65">
        <f t="shared" si="83"/>
        <v>5.1408194444444444</v>
      </c>
      <c r="F1312" s="65">
        <f t="shared" si="84"/>
        <v>-1.4751916666666665</v>
      </c>
      <c r="G1312" s="67">
        <f t="shared" si="85"/>
        <v>11779.517215277763</v>
      </c>
    </row>
    <row r="1313" spans="1:7" x14ac:dyDescent="0.25">
      <c r="A1313" s="55">
        <v>1311</v>
      </c>
      <c r="B1313" s="64">
        <v>8.1999999999999993</v>
      </c>
      <c r="C1313" s="65">
        <f t="shared" si="82"/>
        <v>13.196259999999999</v>
      </c>
      <c r="D1313" s="66">
        <v>0</v>
      </c>
      <c r="E1313" s="65">
        <f t="shared" si="83"/>
        <v>3.6656277777777775</v>
      </c>
      <c r="F1313" s="65">
        <f t="shared" si="84"/>
        <v>-1.4751916666666669</v>
      </c>
      <c r="G1313" s="67">
        <f t="shared" si="85"/>
        <v>11783.920438888874</v>
      </c>
    </row>
    <row r="1314" spans="1:7" x14ac:dyDescent="0.25">
      <c r="A1314" s="55">
        <v>1312</v>
      </c>
      <c r="B1314" s="64">
        <v>4.9000000000000004</v>
      </c>
      <c r="C1314" s="65">
        <f t="shared" si="82"/>
        <v>7.8855700000000004</v>
      </c>
      <c r="D1314" s="66">
        <v>0</v>
      </c>
      <c r="E1314" s="65">
        <f t="shared" si="83"/>
        <v>2.190436111111111</v>
      </c>
      <c r="F1314" s="65">
        <f t="shared" si="84"/>
        <v>-1.4751916666666665</v>
      </c>
      <c r="G1314" s="67">
        <f t="shared" si="85"/>
        <v>11786.848470833318</v>
      </c>
    </row>
    <row r="1315" spans="1:7" x14ac:dyDescent="0.25">
      <c r="A1315" s="55">
        <v>1313</v>
      </c>
      <c r="B1315" s="64">
        <v>1.6</v>
      </c>
      <c r="C1315" s="65">
        <f t="shared" si="82"/>
        <v>2.5748800000000003</v>
      </c>
      <c r="D1315" s="66">
        <v>0</v>
      </c>
      <c r="E1315" s="65">
        <f t="shared" si="83"/>
        <v>0.71524444444444446</v>
      </c>
      <c r="F1315" s="65">
        <f t="shared" si="84"/>
        <v>-1.4751916666666665</v>
      </c>
      <c r="G1315" s="67">
        <f t="shared" si="85"/>
        <v>11788.301311111096</v>
      </c>
    </row>
    <row r="1316" spans="1:7" x14ac:dyDescent="0.25">
      <c r="A1316" s="55">
        <v>1314</v>
      </c>
      <c r="B1316" s="64">
        <v>0</v>
      </c>
      <c r="C1316" s="65">
        <f t="shared" si="82"/>
        <v>0</v>
      </c>
      <c r="D1316" s="66">
        <v>0</v>
      </c>
      <c r="E1316" s="65">
        <f t="shared" si="83"/>
        <v>0</v>
      </c>
      <c r="F1316" s="65">
        <f t="shared" si="84"/>
        <v>-0.71524444444444446</v>
      </c>
      <c r="G1316" s="67">
        <f t="shared" si="85"/>
        <v>11788.658933333318</v>
      </c>
    </row>
    <row r="1317" spans="1:7" x14ac:dyDescent="0.25">
      <c r="A1317" s="55">
        <v>1315</v>
      </c>
      <c r="B1317" s="64">
        <v>0</v>
      </c>
      <c r="C1317" s="65">
        <f t="shared" si="82"/>
        <v>0</v>
      </c>
      <c r="D1317" s="66">
        <v>0</v>
      </c>
      <c r="E1317" s="65">
        <f t="shared" si="83"/>
        <v>0</v>
      </c>
      <c r="F1317" s="65">
        <f t="shared" si="84"/>
        <v>0</v>
      </c>
      <c r="G1317" s="67">
        <f t="shared" si="85"/>
        <v>11788.658933333318</v>
      </c>
    </row>
    <row r="1318" spans="1:7" x14ac:dyDescent="0.25">
      <c r="A1318" s="55">
        <v>1316</v>
      </c>
      <c r="B1318" s="64">
        <v>0</v>
      </c>
      <c r="C1318" s="65">
        <f t="shared" si="82"/>
        <v>0</v>
      </c>
      <c r="D1318" s="66">
        <v>0</v>
      </c>
      <c r="E1318" s="65">
        <f t="shared" si="83"/>
        <v>0</v>
      </c>
      <c r="F1318" s="65">
        <f t="shared" si="84"/>
        <v>0</v>
      </c>
      <c r="G1318" s="67">
        <f t="shared" si="85"/>
        <v>11788.658933333318</v>
      </c>
    </row>
    <row r="1319" spans="1:7" x14ac:dyDescent="0.25">
      <c r="A1319" s="55">
        <v>1317</v>
      </c>
      <c r="B1319" s="64">
        <v>0</v>
      </c>
      <c r="C1319" s="65">
        <f t="shared" si="82"/>
        <v>0</v>
      </c>
      <c r="D1319" s="66">
        <v>0</v>
      </c>
      <c r="E1319" s="65">
        <f t="shared" si="83"/>
        <v>0</v>
      </c>
      <c r="F1319" s="65">
        <f t="shared" si="84"/>
        <v>0</v>
      </c>
      <c r="G1319" s="67">
        <f t="shared" si="85"/>
        <v>11788.658933333318</v>
      </c>
    </row>
    <row r="1320" spans="1:7" x14ac:dyDescent="0.25">
      <c r="A1320" s="55">
        <v>1318</v>
      </c>
      <c r="B1320" s="64">
        <v>0</v>
      </c>
      <c r="C1320" s="65">
        <f t="shared" si="82"/>
        <v>0</v>
      </c>
      <c r="D1320" s="66">
        <v>0</v>
      </c>
      <c r="E1320" s="65">
        <f t="shared" si="83"/>
        <v>0</v>
      </c>
      <c r="F1320" s="65">
        <f t="shared" si="84"/>
        <v>0</v>
      </c>
      <c r="G1320" s="67">
        <f t="shared" si="85"/>
        <v>11788.658933333318</v>
      </c>
    </row>
    <row r="1321" spans="1:7" x14ac:dyDescent="0.25">
      <c r="A1321" s="55">
        <v>1319</v>
      </c>
      <c r="B1321" s="64">
        <v>0</v>
      </c>
      <c r="C1321" s="65">
        <f t="shared" si="82"/>
        <v>0</v>
      </c>
      <c r="D1321" s="66">
        <v>0</v>
      </c>
      <c r="E1321" s="65">
        <f t="shared" si="83"/>
        <v>0</v>
      </c>
      <c r="F1321" s="65">
        <f t="shared" si="84"/>
        <v>0</v>
      </c>
      <c r="G1321" s="67">
        <f t="shared" si="85"/>
        <v>11788.658933333318</v>
      </c>
    </row>
    <row r="1322" spans="1:7" x14ac:dyDescent="0.25">
      <c r="A1322" s="55">
        <v>1320</v>
      </c>
      <c r="B1322" s="64">
        <v>0</v>
      </c>
      <c r="C1322" s="65">
        <f t="shared" si="82"/>
        <v>0</v>
      </c>
      <c r="D1322" s="66">
        <v>0</v>
      </c>
      <c r="E1322" s="65">
        <f t="shared" si="83"/>
        <v>0</v>
      </c>
      <c r="F1322" s="65">
        <f t="shared" si="84"/>
        <v>0</v>
      </c>
      <c r="G1322" s="67">
        <f t="shared" si="85"/>
        <v>11788.658933333318</v>
      </c>
    </row>
    <row r="1323" spans="1:7" x14ac:dyDescent="0.25">
      <c r="A1323" s="55">
        <v>1321</v>
      </c>
      <c r="B1323" s="64">
        <v>0</v>
      </c>
      <c r="C1323" s="65">
        <f t="shared" si="82"/>
        <v>0</v>
      </c>
      <c r="D1323" s="66">
        <v>0</v>
      </c>
      <c r="E1323" s="65">
        <f t="shared" si="83"/>
        <v>0</v>
      </c>
      <c r="F1323" s="65">
        <f t="shared" si="84"/>
        <v>0</v>
      </c>
      <c r="G1323" s="67">
        <f t="shared" si="85"/>
        <v>11788.658933333318</v>
      </c>
    </row>
    <row r="1324" spans="1:7" x14ac:dyDescent="0.25">
      <c r="A1324" s="55">
        <v>1322</v>
      </c>
      <c r="B1324" s="64">
        <v>0</v>
      </c>
      <c r="C1324" s="65">
        <f t="shared" si="82"/>
        <v>0</v>
      </c>
      <c r="D1324" s="66">
        <v>0</v>
      </c>
      <c r="E1324" s="65">
        <f t="shared" si="83"/>
        <v>0</v>
      </c>
      <c r="F1324" s="65">
        <f t="shared" si="84"/>
        <v>0</v>
      </c>
      <c r="G1324" s="67">
        <f t="shared" si="85"/>
        <v>11788.658933333318</v>
      </c>
    </row>
    <row r="1325" spans="1:7" x14ac:dyDescent="0.25">
      <c r="A1325" s="55">
        <v>1323</v>
      </c>
      <c r="B1325" s="64">
        <v>0</v>
      </c>
      <c r="C1325" s="65">
        <f t="shared" si="82"/>
        <v>0</v>
      </c>
      <c r="D1325" s="66">
        <v>0</v>
      </c>
      <c r="E1325" s="65">
        <f t="shared" si="83"/>
        <v>0</v>
      </c>
      <c r="F1325" s="65">
        <f t="shared" si="84"/>
        <v>0</v>
      </c>
      <c r="G1325" s="67">
        <f t="shared" si="85"/>
        <v>11788.658933333318</v>
      </c>
    </row>
    <row r="1326" spans="1:7" x14ac:dyDescent="0.25">
      <c r="A1326" s="55">
        <v>1324</v>
      </c>
      <c r="B1326" s="64">
        <v>0</v>
      </c>
      <c r="C1326" s="65">
        <f t="shared" si="82"/>
        <v>0</v>
      </c>
      <c r="D1326" s="66">
        <v>0</v>
      </c>
      <c r="E1326" s="65">
        <f t="shared" si="83"/>
        <v>0</v>
      </c>
      <c r="F1326" s="65">
        <f t="shared" si="84"/>
        <v>0</v>
      </c>
      <c r="G1326" s="67">
        <f t="shared" si="85"/>
        <v>11788.658933333318</v>
      </c>
    </row>
    <row r="1327" spans="1:7" x14ac:dyDescent="0.25">
      <c r="A1327" s="55">
        <v>1325</v>
      </c>
      <c r="B1327" s="64">
        <v>0</v>
      </c>
      <c r="C1327" s="65">
        <f t="shared" si="82"/>
        <v>0</v>
      </c>
      <c r="D1327" s="66">
        <v>0</v>
      </c>
      <c r="E1327" s="65">
        <f t="shared" si="83"/>
        <v>0</v>
      </c>
      <c r="F1327" s="65">
        <f t="shared" si="84"/>
        <v>0</v>
      </c>
      <c r="G1327" s="67">
        <f t="shared" si="85"/>
        <v>11788.658933333318</v>
      </c>
    </row>
    <row r="1328" spans="1:7" x14ac:dyDescent="0.25">
      <c r="A1328" s="55">
        <v>1326</v>
      </c>
      <c r="B1328" s="64">
        <v>0</v>
      </c>
      <c r="C1328" s="65">
        <f t="shared" si="82"/>
        <v>0</v>
      </c>
      <c r="D1328" s="66">
        <v>0</v>
      </c>
      <c r="E1328" s="65">
        <f t="shared" si="83"/>
        <v>0</v>
      </c>
      <c r="F1328" s="65">
        <f t="shared" si="84"/>
        <v>0</v>
      </c>
      <c r="G1328" s="67">
        <f t="shared" si="85"/>
        <v>11788.658933333318</v>
      </c>
    </row>
    <row r="1329" spans="1:7" x14ac:dyDescent="0.25">
      <c r="A1329" s="55">
        <v>1327</v>
      </c>
      <c r="B1329" s="64">
        <v>0</v>
      </c>
      <c r="C1329" s="65">
        <f t="shared" si="82"/>
        <v>0</v>
      </c>
      <c r="D1329" s="66">
        <v>0</v>
      </c>
      <c r="E1329" s="65">
        <f t="shared" si="83"/>
        <v>0</v>
      </c>
      <c r="F1329" s="65">
        <f t="shared" si="84"/>
        <v>0</v>
      </c>
      <c r="G1329" s="67">
        <f t="shared" si="85"/>
        <v>11788.658933333318</v>
      </c>
    </row>
    <row r="1330" spans="1:7" x14ac:dyDescent="0.25">
      <c r="A1330" s="55">
        <v>1328</v>
      </c>
      <c r="B1330" s="64">
        <v>0</v>
      </c>
      <c r="C1330" s="65">
        <f t="shared" si="82"/>
        <v>0</v>
      </c>
      <c r="D1330" s="66">
        <v>0</v>
      </c>
      <c r="E1330" s="65">
        <f t="shared" si="83"/>
        <v>0</v>
      </c>
      <c r="F1330" s="65">
        <f t="shared" si="84"/>
        <v>0</v>
      </c>
      <c r="G1330" s="67">
        <f t="shared" si="85"/>
        <v>11788.658933333318</v>
      </c>
    </row>
    <row r="1331" spans="1:7" x14ac:dyDescent="0.25">
      <c r="A1331" s="55">
        <v>1329</v>
      </c>
      <c r="B1331" s="64">
        <v>0</v>
      </c>
      <c r="C1331" s="65">
        <f t="shared" si="82"/>
        <v>0</v>
      </c>
      <c r="D1331" s="66">
        <v>0</v>
      </c>
      <c r="E1331" s="65">
        <f t="shared" si="83"/>
        <v>0</v>
      </c>
      <c r="F1331" s="65">
        <f t="shared" si="84"/>
        <v>0</v>
      </c>
      <c r="G1331" s="67">
        <f t="shared" si="85"/>
        <v>11788.658933333318</v>
      </c>
    </row>
    <row r="1332" spans="1:7" x14ac:dyDescent="0.25">
      <c r="A1332" s="55">
        <v>1330</v>
      </c>
      <c r="B1332" s="64">
        <v>0</v>
      </c>
      <c r="C1332" s="65">
        <f t="shared" si="82"/>
        <v>0</v>
      </c>
      <c r="D1332" s="66">
        <v>0</v>
      </c>
      <c r="E1332" s="65">
        <f t="shared" si="83"/>
        <v>0</v>
      </c>
      <c r="F1332" s="65">
        <f t="shared" si="84"/>
        <v>0</v>
      </c>
      <c r="G1332" s="67">
        <f t="shared" si="85"/>
        <v>11788.658933333318</v>
      </c>
    </row>
    <row r="1333" spans="1:7" x14ac:dyDescent="0.25">
      <c r="A1333" s="55">
        <v>1331</v>
      </c>
      <c r="B1333" s="64">
        <v>0</v>
      </c>
      <c r="C1333" s="65">
        <f t="shared" si="82"/>
        <v>0</v>
      </c>
      <c r="D1333" s="66">
        <v>0</v>
      </c>
      <c r="E1333" s="65">
        <f t="shared" si="83"/>
        <v>0</v>
      </c>
      <c r="F1333" s="65">
        <f t="shared" si="84"/>
        <v>0</v>
      </c>
      <c r="G1333" s="67">
        <f t="shared" si="85"/>
        <v>11788.658933333318</v>
      </c>
    </row>
    <row r="1334" spans="1:7" x14ac:dyDescent="0.25">
      <c r="A1334" s="55">
        <v>1332</v>
      </c>
      <c r="B1334" s="64">
        <v>0</v>
      </c>
      <c r="C1334" s="65">
        <f t="shared" si="82"/>
        <v>0</v>
      </c>
      <c r="D1334" s="66">
        <v>0</v>
      </c>
      <c r="E1334" s="65">
        <f t="shared" si="83"/>
        <v>0</v>
      </c>
      <c r="F1334" s="65">
        <f t="shared" si="84"/>
        <v>0</v>
      </c>
      <c r="G1334" s="67">
        <f t="shared" si="85"/>
        <v>11788.658933333318</v>
      </c>
    </row>
    <row r="1335" spans="1:7" x14ac:dyDescent="0.25">
      <c r="A1335" s="55">
        <v>1333</v>
      </c>
      <c r="B1335" s="64">
        <v>0</v>
      </c>
      <c r="C1335" s="65">
        <f t="shared" si="82"/>
        <v>0</v>
      </c>
      <c r="D1335" s="66">
        <v>0</v>
      </c>
      <c r="E1335" s="65">
        <f t="shared" si="83"/>
        <v>0</v>
      </c>
      <c r="F1335" s="65">
        <f t="shared" si="84"/>
        <v>0</v>
      </c>
      <c r="G1335" s="67">
        <f t="shared" si="85"/>
        <v>11788.658933333318</v>
      </c>
    </row>
    <row r="1336" spans="1:7" x14ac:dyDescent="0.25">
      <c r="A1336" s="55">
        <v>1334</v>
      </c>
      <c r="B1336" s="64">
        <v>0</v>
      </c>
      <c r="C1336" s="65">
        <f t="shared" si="82"/>
        <v>0</v>
      </c>
      <c r="D1336" s="66">
        <v>0</v>
      </c>
      <c r="E1336" s="65">
        <f t="shared" si="83"/>
        <v>0</v>
      </c>
      <c r="F1336" s="65">
        <f t="shared" si="84"/>
        <v>0</v>
      </c>
      <c r="G1336" s="67">
        <f t="shared" si="85"/>
        <v>11788.658933333318</v>
      </c>
    </row>
    <row r="1337" spans="1:7" x14ac:dyDescent="0.25">
      <c r="A1337" s="55">
        <v>1335</v>
      </c>
      <c r="B1337" s="64">
        <v>0</v>
      </c>
      <c r="C1337" s="65">
        <f t="shared" si="82"/>
        <v>0</v>
      </c>
      <c r="D1337" s="66">
        <v>0</v>
      </c>
      <c r="E1337" s="65">
        <f t="shared" si="83"/>
        <v>0</v>
      </c>
      <c r="F1337" s="65">
        <f t="shared" si="84"/>
        <v>0</v>
      </c>
      <c r="G1337" s="67">
        <f t="shared" si="85"/>
        <v>11788.658933333318</v>
      </c>
    </row>
    <row r="1338" spans="1:7" x14ac:dyDescent="0.25">
      <c r="A1338" s="55">
        <v>1336</v>
      </c>
      <c r="B1338" s="64">
        <v>0</v>
      </c>
      <c r="C1338" s="65">
        <f t="shared" si="82"/>
        <v>0</v>
      </c>
      <c r="D1338" s="66">
        <v>0</v>
      </c>
      <c r="E1338" s="65">
        <f t="shared" si="83"/>
        <v>0</v>
      </c>
      <c r="F1338" s="65">
        <f t="shared" si="84"/>
        <v>0</v>
      </c>
      <c r="G1338" s="67">
        <f t="shared" si="85"/>
        <v>11788.658933333318</v>
      </c>
    </row>
    <row r="1339" spans="1:7" x14ac:dyDescent="0.25">
      <c r="A1339" s="55">
        <v>1337</v>
      </c>
      <c r="B1339" s="64">
        <v>0</v>
      </c>
      <c r="C1339" s="65">
        <f t="shared" si="82"/>
        <v>0</v>
      </c>
      <c r="D1339" s="66">
        <v>0</v>
      </c>
      <c r="E1339" s="65">
        <f t="shared" si="83"/>
        <v>0</v>
      </c>
      <c r="F1339" s="65">
        <f t="shared" si="84"/>
        <v>0</v>
      </c>
      <c r="G1339" s="67">
        <f t="shared" si="85"/>
        <v>11788.658933333318</v>
      </c>
    </row>
    <row r="1340" spans="1:7" x14ac:dyDescent="0.25">
      <c r="A1340" s="55">
        <v>1338</v>
      </c>
      <c r="B1340" s="64">
        <v>0</v>
      </c>
      <c r="C1340" s="65">
        <f t="shared" si="82"/>
        <v>0</v>
      </c>
      <c r="D1340" s="66">
        <v>0</v>
      </c>
      <c r="E1340" s="65">
        <f t="shared" si="83"/>
        <v>0</v>
      </c>
      <c r="F1340" s="65">
        <f t="shared" si="84"/>
        <v>0</v>
      </c>
      <c r="G1340" s="67">
        <f t="shared" si="85"/>
        <v>11788.658933333318</v>
      </c>
    </row>
    <row r="1341" spans="1:7" x14ac:dyDescent="0.25">
      <c r="A1341" s="55">
        <v>1339</v>
      </c>
      <c r="B1341" s="64">
        <v>1.5</v>
      </c>
      <c r="C1341" s="65">
        <f t="shared" si="82"/>
        <v>2.4139499999999998</v>
      </c>
      <c r="D1341" s="66">
        <v>0</v>
      </c>
      <c r="E1341" s="65">
        <f t="shared" si="83"/>
        <v>0.67054166666666659</v>
      </c>
      <c r="F1341" s="65">
        <f t="shared" si="84"/>
        <v>0.67054166666666659</v>
      </c>
      <c r="G1341" s="67">
        <f t="shared" si="85"/>
        <v>11788.994204166651</v>
      </c>
    </row>
    <row r="1342" spans="1:7" x14ac:dyDescent="0.25">
      <c r="A1342" s="55">
        <v>1340</v>
      </c>
      <c r="B1342" s="64">
        <v>4.8</v>
      </c>
      <c r="C1342" s="65">
        <f t="shared" si="82"/>
        <v>7.7246399999999991</v>
      </c>
      <c r="D1342" s="66">
        <v>0</v>
      </c>
      <c r="E1342" s="65">
        <f t="shared" si="83"/>
        <v>2.1457333333333328</v>
      </c>
      <c r="F1342" s="65">
        <f t="shared" si="84"/>
        <v>1.4751916666666662</v>
      </c>
      <c r="G1342" s="67">
        <f t="shared" si="85"/>
        <v>11790.402341666651</v>
      </c>
    </row>
    <row r="1343" spans="1:7" x14ac:dyDescent="0.25">
      <c r="A1343" s="55">
        <v>1341</v>
      </c>
      <c r="B1343" s="64">
        <v>8.1</v>
      </c>
      <c r="C1343" s="65">
        <f t="shared" si="82"/>
        <v>13.035329999999998</v>
      </c>
      <c r="D1343" s="66">
        <v>0</v>
      </c>
      <c r="E1343" s="65">
        <f t="shared" si="83"/>
        <v>3.6209249999999993</v>
      </c>
      <c r="F1343" s="65">
        <f t="shared" si="84"/>
        <v>1.4751916666666665</v>
      </c>
      <c r="G1343" s="67">
        <f t="shared" si="85"/>
        <v>11793.285670833318</v>
      </c>
    </row>
    <row r="1344" spans="1:7" x14ac:dyDescent="0.25">
      <c r="A1344" s="55">
        <v>1342</v>
      </c>
      <c r="B1344" s="64">
        <v>11.4</v>
      </c>
      <c r="C1344" s="65">
        <f t="shared" si="82"/>
        <v>18.346019999999999</v>
      </c>
      <c r="D1344" s="66">
        <v>0</v>
      </c>
      <c r="E1344" s="65">
        <f t="shared" si="83"/>
        <v>5.0961166666666662</v>
      </c>
      <c r="F1344" s="65">
        <f t="shared" si="84"/>
        <v>1.4751916666666669</v>
      </c>
      <c r="G1344" s="67">
        <f t="shared" si="85"/>
        <v>11797.644191666652</v>
      </c>
    </row>
    <row r="1345" spans="1:7" x14ac:dyDescent="0.25">
      <c r="A1345" s="55">
        <v>1343</v>
      </c>
      <c r="B1345" s="64">
        <v>13.2</v>
      </c>
      <c r="C1345" s="65">
        <f t="shared" si="82"/>
        <v>21.242759999999997</v>
      </c>
      <c r="D1345" s="66">
        <v>0</v>
      </c>
      <c r="E1345" s="65">
        <f t="shared" si="83"/>
        <v>5.9007666666666658</v>
      </c>
      <c r="F1345" s="65">
        <f t="shared" si="84"/>
        <v>0.80464999999999964</v>
      </c>
      <c r="G1345" s="67">
        <f t="shared" si="85"/>
        <v>11803.142633333318</v>
      </c>
    </row>
    <row r="1346" spans="1:7" x14ac:dyDescent="0.25">
      <c r="A1346" s="55">
        <v>1344</v>
      </c>
      <c r="B1346" s="64">
        <v>15.1</v>
      </c>
      <c r="C1346" s="65">
        <f t="shared" si="82"/>
        <v>24.300429999999999</v>
      </c>
      <c r="D1346" s="66">
        <v>0</v>
      </c>
      <c r="E1346" s="65">
        <f t="shared" si="83"/>
        <v>6.7501194444444437</v>
      </c>
      <c r="F1346" s="65">
        <f t="shared" si="84"/>
        <v>0.84935277777777785</v>
      </c>
      <c r="G1346" s="67">
        <f t="shared" si="85"/>
        <v>11809.468076388874</v>
      </c>
    </row>
    <row r="1347" spans="1:7" x14ac:dyDescent="0.25">
      <c r="A1347" s="55">
        <v>1345</v>
      </c>
      <c r="B1347" s="64">
        <v>16.8</v>
      </c>
      <c r="C1347" s="65">
        <f t="shared" si="82"/>
        <v>27.036239999999999</v>
      </c>
      <c r="D1347" s="66">
        <v>0</v>
      </c>
      <c r="E1347" s="65">
        <f t="shared" si="83"/>
        <v>7.510066666666666</v>
      </c>
      <c r="F1347" s="65">
        <f t="shared" si="84"/>
        <v>0.75994722222222233</v>
      </c>
      <c r="G1347" s="67">
        <f t="shared" si="85"/>
        <v>11816.598169444429</v>
      </c>
    </row>
    <row r="1348" spans="1:7" x14ac:dyDescent="0.25">
      <c r="A1348" s="55">
        <v>1346</v>
      </c>
      <c r="B1348" s="64">
        <v>18.3</v>
      </c>
      <c r="C1348" s="65">
        <f t="shared" ref="C1348:C1372" si="86">B1348*1.6093</f>
        <v>29.450189999999999</v>
      </c>
      <c r="D1348" s="66">
        <v>0</v>
      </c>
      <c r="E1348" s="65">
        <f t="shared" ref="E1348:E1372" si="87">C1348/3.6</f>
        <v>8.1806083333333337</v>
      </c>
      <c r="F1348" s="65">
        <f t="shared" si="84"/>
        <v>0.6705416666666677</v>
      </c>
      <c r="G1348" s="67">
        <f t="shared" si="85"/>
        <v>11824.44350694443</v>
      </c>
    </row>
    <row r="1349" spans="1:7" x14ac:dyDescent="0.25">
      <c r="A1349" s="55">
        <v>1347</v>
      </c>
      <c r="B1349" s="64">
        <v>19.5</v>
      </c>
      <c r="C1349" s="65">
        <f t="shared" si="86"/>
        <v>31.381349999999998</v>
      </c>
      <c r="D1349" s="66">
        <v>0</v>
      </c>
      <c r="E1349" s="65">
        <f t="shared" si="87"/>
        <v>8.717041666666665</v>
      </c>
      <c r="F1349" s="65">
        <f t="shared" si="84"/>
        <v>0.53643333333333132</v>
      </c>
      <c r="G1349" s="67">
        <f t="shared" si="85"/>
        <v>11832.892331944429</v>
      </c>
    </row>
    <row r="1350" spans="1:7" x14ac:dyDescent="0.25">
      <c r="A1350" s="55">
        <v>1348</v>
      </c>
      <c r="B1350" s="64">
        <v>20.3</v>
      </c>
      <c r="C1350" s="65">
        <f t="shared" si="86"/>
        <v>32.668790000000001</v>
      </c>
      <c r="D1350" s="66">
        <v>0</v>
      </c>
      <c r="E1350" s="65">
        <f t="shared" si="87"/>
        <v>9.0746638888888889</v>
      </c>
      <c r="F1350" s="65">
        <f t="shared" si="84"/>
        <v>0.35762222222222384</v>
      </c>
      <c r="G1350" s="67">
        <f t="shared" si="85"/>
        <v>11841.788184722207</v>
      </c>
    </row>
    <row r="1351" spans="1:7" x14ac:dyDescent="0.25">
      <c r="A1351" s="55">
        <v>1349</v>
      </c>
      <c r="B1351" s="64">
        <v>21.3</v>
      </c>
      <c r="C1351" s="65">
        <f t="shared" si="86"/>
        <v>34.278089999999999</v>
      </c>
      <c r="D1351" s="66">
        <v>0</v>
      </c>
      <c r="E1351" s="65">
        <f t="shared" si="87"/>
        <v>9.5216916666666656</v>
      </c>
      <c r="F1351" s="65">
        <f t="shared" si="84"/>
        <v>0.44702777777777669</v>
      </c>
      <c r="G1351" s="67">
        <f t="shared" si="85"/>
        <v>11851.086362499986</v>
      </c>
    </row>
    <row r="1352" spans="1:7" x14ac:dyDescent="0.25">
      <c r="A1352" s="55">
        <v>1350</v>
      </c>
      <c r="B1352" s="64">
        <v>21.9</v>
      </c>
      <c r="C1352" s="65">
        <f t="shared" si="86"/>
        <v>35.243669999999995</v>
      </c>
      <c r="D1352" s="66">
        <v>0</v>
      </c>
      <c r="E1352" s="65">
        <f t="shared" si="87"/>
        <v>9.7899083333333312</v>
      </c>
      <c r="F1352" s="65">
        <f t="shared" si="84"/>
        <v>0.26821666666666566</v>
      </c>
      <c r="G1352" s="67">
        <f t="shared" si="85"/>
        <v>11860.742162499986</v>
      </c>
    </row>
    <row r="1353" spans="1:7" x14ac:dyDescent="0.25">
      <c r="A1353" s="55">
        <v>1351</v>
      </c>
      <c r="B1353" s="64">
        <v>22.1</v>
      </c>
      <c r="C1353" s="65">
        <f t="shared" si="86"/>
        <v>35.565530000000003</v>
      </c>
      <c r="D1353" s="66">
        <v>0</v>
      </c>
      <c r="E1353" s="65">
        <f t="shared" si="87"/>
        <v>9.8793138888888894</v>
      </c>
      <c r="F1353" s="65">
        <f t="shared" si="84"/>
        <v>8.940555555555818E-2</v>
      </c>
      <c r="G1353" s="67">
        <f t="shared" si="85"/>
        <v>11870.576773611097</v>
      </c>
    </row>
    <row r="1354" spans="1:7" x14ac:dyDescent="0.25">
      <c r="A1354" s="55">
        <v>1352</v>
      </c>
      <c r="B1354" s="64">
        <v>22.4</v>
      </c>
      <c r="C1354" s="65">
        <f t="shared" si="86"/>
        <v>36.048319999999997</v>
      </c>
      <c r="D1354" s="66">
        <v>0</v>
      </c>
      <c r="E1354" s="65">
        <f t="shared" si="87"/>
        <v>10.013422222222221</v>
      </c>
      <c r="F1354" s="65">
        <f t="shared" si="84"/>
        <v>0.13410833333333194</v>
      </c>
      <c r="G1354" s="67">
        <f t="shared" si="85"/>
        <v>11880.523141666654</v>
      </c>
    </row>
    <row r="1355" spans="1:7" x14ac:dyDescent="0.25">
      <c r="A1355" s="55">
        <v>1353</v>
      </c>
      <c r="B1355" s="64">
        <v>22</v>
      </c>
      <c r="C1355" s="65">
        <f t="shared" si="86"/>
        <v>35.404600000000002</v>
      </c>
      <c r="D1355" s="66">
        <v>0</v>
      </c>
      <c r="E1355" s="65">
        <f t="shared" si="87"/>
        <v>9.8346111111111121</v>
      </c>
      <c r="F1355" s="65">
        <f t="shared" si="84"/>
        <v>-0.17881111111110926</v>
      </c>
      <c r="G1355" s="67">
        <f t="shared" si="85"/>
        <v>11890.44715833332</v>
      </c>
    </row>
    <row r="1356" spans="1:7" x14ac:dyDescent="0.25">
      <c r="A1356" s="55">
        <v>1354</v>
      </c>
      <c r="B1356" s="64">
        <v>21.6</v>
      </c>
      <c r="C1356" s="65">
        <f t="shared" si="86"/>
        <v>34.76088</v>
      </c>
      <c r="D1356" s="66">
        <v>0</v>
      </c>
      <c r="E1356" s="65">
        <f t="shared" si="87"/>
        <v>9.6557999999999993</v>
      </c>
      <c r="F1356" s="65">
        <f t="shared" si="84"/>
        <v>-0.17881111111111281</v>
      </c>
      <c r="G1356" s="67">
        <f t="shared" si="85"/>
        <v>11900.192363888875</v>
      </c>
    </row>
    <row r="1357" spans="1:7" x14ac:dyDescent="0.25">
      <c r="A1357" s="55">
        <v>1355</v>
      </c>
      <c r="B1357" s="64">
        <v>21.1</v>
      </c>
      <c r="C1357" s="65">
        <f t="shared" si="86"/>
        <v>33.956229999999998</v>
      </c>
      <c r="D1357" s="66">
        <v>0</v>
      </c>
      <c r="E1357" s="65">
        <f t="shared" si="87"/>
        <v>9.4322861111111109</v>
      </c>
      <c r="F1357" s="65">
        <f t="shared" ref="F1357:F1372" si="88">E1357-E1356</f>
        <v>-0.22351388888888835</v>
      </c>
      <c r="G1357" s="67">
        <f t="shared" ref="G1357:G1372" si="89">E1356+(F1357/2)+G1356</f>
        <v>11909.73640694443</v>
      </c>
    </row>
    <row r="1358" spans="1:7" x14ac:dyDescent="0.25">
      <c r="A1358" s="55">
        <v>1356</v>
      </c>
      <c r="B1358" s="64">
        <v>20.5</v>
      </c>
      <c r="C1358" s="65">
        <f t="shared" si="86"/>
        <v>32.990650000000002</v>
      </c>
      <c r="D1358" s="66">
        <v>0</v>
      </c>
      <c r="E1358" s="65">
        <f t="shared" si="87"/>
        <v>9.1640694444444453</v>
      </c>
      <c r="F1358" s="65">
        <f t="shared" si="88"/>
        <v>-0.26821666666666566</v>
      </c>
      <c r="G1358" s="67">
        <f t="shared" si="89"/>
        <v>11919.034584722209</v>
      </c>
    </row>
    <row r="1359" spans="1:7" x14ac:dyDescent="0.25">
      <c r="A1359" s="55">
        <v>1357</v>
      </c>
      <c r="B1359" s="64">
        <v>20</v>
      </c>
      <c r="C1359" s="65">
        <f t="shared" si="86"/>
        <v>32.186</v>
      </c>
      <c r="D1359" s="66">
        <v>0</v>
      </c>
      <c r="E1359" s="65">
        <f t="shared" si="87"/>
        <v>8.9405555555555551</v>
      </c>
      <c r="F1359" s="65">
        <f t="shared" si="88"/>
        <v>-0.22351388888889012</v>
      </c>
      <c r="G1359" s="67">
        <f t="shared" si="89"/>
        <v>11928.086897222209</v>
      </c>
    </row>
    <row r="1360" spans="1:7" x14ac:dyDescent="0.25">
      <c r="A1360" s="55">
        <v>1358</v>
      </c>
      <c r="B1360" s="64">
        <v>19.600000000000001</v>
      </c>
      <c r="C1360" s="65">
        <f t="shared" si="86"/>
        <v>31.542280000000002</v>
      </c>
      <c r="D1360" s="66">
        <v>0</v>
      </c>
      <c r="E1360" s="65">
        <f t="shared" si="87"/>
        <v>8.7617444444444441</v>
      </c>
      <c r="F1360" s="65">
        <f t="shared" si="88"/>
        <v>-0.17881111111111103</v>
      </c>
      <c r="G1360" s="67">
        <f t="shared" si="89"/>
        <v>11936.938047222209</v>
      </c>
    </row>
    <row r="1361" spans="1:7" x14ac:dyDescent="0.25">
      <c r="A1361" s="55">
        <v>1359</v>
      </c>
      <c r="B1361" s="64">
        <v>18.5</v>
      </c>
      <c r="C1361" s="65">
        <f t="shared" si="86"/>
        <v>29.77205</v>
      </c>
      <c r="D1361" s="66">
        <v>0</v>
      </c>
      <c r="E1361" s="65">
        <f t="shared" si="87"/>
        <v>8.2700138888888883</v>
      </c>
      <c r="F1361" s="65">
        <f t="shared" si="88"/>
        <v>-0.49173055555555578</v>
      </c>
      <c r="G1361" s="67">
        <f t="shared" si="89"/>
        <v>11945.453926388876</v>
      </c>
    </row>
    <row r="1362" spans="1:7" x14ac:dyDescent="0.25">
      <c r="A1362" s="55">
        <v>1360</v>
      </c>
      <c r="B1362" s="64">
        <v>17.5</v>
      </c>
      <c r="C1362" s="65">
        <f t="shared" si="86"/>
        <v>28.162749999999999</v>
      </c>
      <c r="D1362" s="66">
        <v>0</v>
      </c>
      <c r="E1362" s="65">
        <f t="shared" si="87"/>
        <v>7.8229861111111108</v>
      </c>
      <c r="F1362" s="65">
        <f t="shared" si="88"/>
        <v>-0.44702777777777758</v>
      </c>
      <c r="G1362" s="67">
        <f t="shared" si="89"/>
        <v>11953.500426388877</v>
      </c>
    </row>
    <row r="1363" spans="1:7" x14ac:dyDescent="0.25">
      <c r="A1363" s="55">
        <v>1361</v>
      </c>
      <c r="B1363" s="64">
        <v>16.5</v>
      </c>
      <c r="C1363" s="65">
        <f t="shared" si="86"/>
        <v>26.553449999999998</v>
      </c>
      <c r="D1363" s="66">
        <v>0</v>
      </c>
      <c r="E1363" s="65">
        <f t="shared" si="87"/>
        <v>7.3759583333333323</v>
      </c>
      <c r="F1363" s="65">
        <f t="shared" si="88"/>
        <v>-0.44702777777777847</v>
      </c>
      <c r="G1363" s="67">
        <f t="shared" si="89"/>
        <v>11961.099898611099</v>
      </c>
    </row>
    <row r="1364" spans="1:7" x14ac:dyDescent="0.25">
      <c r="A1364" s="55">
        <v>1362</v>
      </c>
      <c r="B1364" s="64">
        <v>15.5</v>
      </c>
      <c r="C1364" s="65">
        <f t="shared" si="86"/>
        <v>24.94415</v>
      </c>
      <c r="D1364" s="66">
        <v>0</v>
      </c>
      <c r="E1364" s="65">
        <f t="shared" si="87"/>
        <v>6.9289305555555556</v>
      </c>
      <c r="F1364" s="65">
        <f t="shared" si="88"/>
        <v>-0.44702777777777669</v>
      </c>
      <c r="G1364" s="67">
        <f t="shared" si="89"/>
        <v>11968.252343055543</v>
      </c>
    </row>
    <row r="1365" spans="1:7" x14ac:dyDescent="0.25">
      <c r="A1365" s="55">
        <v>1363</v>
      </c>
      <c r="B1365" s="64">
        <v>14</v>
      </c>
      <c r="C1365" s="65">
        <f t="shared" si="86"/>
        <v>22.530200000000001</v>
      </c>
      <c r="D1365" s="66">
        <v>0</v>
      </c>
      <c r="E1365" s="65">
        <f t="shared" si="87"/>
        <v>6.2583888888888888</v>
      </c>
      <c r="F1365" s="65">
        <f t="shared" si="88"/>
        <v>-0.67054166666666681</v>
      </c>
      <c r="G1365" s="67">
        <f t="shared" si="89"/>
        <v>11974.846002777766</v>
      </c>
    </row>
    <row r="1366" spans="1:7" x14ac:dyDescent="0.25">
      <c r="A1366" s="55">
        <v>1364</v>
      </c>
      <c r="B1366" s="64">
        <v>11</v>
      </c>
      <c r="C1366" s="65">
        <f t="shared" si="86"/>
        <v>17.702300000000001</v>
      </c>
      <c r="D1366" s="66">
        <v>0</v>
      </c>
      <c r="E1366" s="65">
        <f t="shared" si="87"/>
        <v>4.917305555555556</v>
      </c>
      <c r="F1366" s="65">
        <f t="shared" si="88"/>
        <v>-1.3410833333333327</v>
      </c>
      <c r="G1366" s="67">
        <f t="shared" si="89"/>
        <v>11980.433849999989</v>
      </c>
    </row>
    <row r="1367" spans="1:7" x14ac:dyDescent="0.25">
      <c r="A1367" s="55">
        <v>1365</v>
      </c>
      <c r="B1367" s="64">
        <v>8</v>
      </c>
      <c r="C1367" s="65">
        <f t="shared" si="86"/>
        <v>12.8744</v>
      </c>
      <c r="D1367" s="66">
        <v>0</v>
      </c>
      <c r="E1367" s="65">
        <f t="shared" si="87"/>
        <v>3.576222222222222</v>
      </c>
      <c r="F1367" s="65">
        <f t="shared" si="88"/>
        <v>-1.3410833333333341</v>
      </c>
      <c r="G1367" s="67">
        <f t="shared" si="89"/>
        <v>11984.680613888877</v>
      </c>
    </row>
    <row r="1368" spans="1:7" x14ac:dyDescent="0.25">
      <c r="A1368" s="55">
        <v>1366</v>
      </c>
      <c r="B1368" s="64">
        <v>5.2</v>
      </c>
      <c r="C1368" s="65">
        <f t="shared" si="86"/>
        <v>8.3683600000000009</v>
      </c>
      <c r="D1368" s="66">
        <v>0</v>
      </c>
      <c r="E1368" s="65">
        <f t="shared" si="87"/>
        <v>2.3245444444444447</v>
      </c>
      <c r="F1368" s="65">
        <f t="shared" si="88"/>
        <v>-1.2516777777777772</v>
      </c>
      <c r="G1368" s="67">
        <f t="shared" si="89"/>
        <v>11987.63099722221</v>
      </c>
    </row>
    <row r="1369" spans="1:7" x14ac:dyDescent="0.25">
      <c r="A1369" s="55">
        <v>1367</v>
      </c>
      <c r="B1369" s="64">
        <v>2.5</v>
      </c>
      <c r="C1369" s="65">
        <f t="shared" si="86"/>
        <v>4.02325</v>
      </c>
      <c r="D1369" s="66">
        <v>0</v>
      </c>
      <c r="E1369" s="65">
        <f t="shared" si="87"/>
        <v>1.1175694444444444</v>
      </c>
      <c r="F1369" s="65">
        <f t="shared" si="88"/>
        <v>-1.2069750000000004</v>
      </c>
      <c r="G1369" s="67">
        <f t="shared" si="89"/>
        <v>11989.352054166655</v>
      </c>
    </row>
    <row r="1370" spans="1:7" x14ac:dyDescent="0.25">
      <c r="A1370" s="55">
        <v>1368</v>
      </c>
      <c r="B1370" s="64">
        <v>0</v>
      </c>
      <c r="C1370" s="65">
        <f t="shared" si="86"/>
        <v>0</v>
      </c>
      <c r="D1370" s="66">
        <v>0</v>
      </c>
      <c r="E1370" s="65">
        <f t="shared" si="87"/>
        <v>0</v>
      </c>
      <c r="F1370" s="65">
        <f t="shared" si="88"/>
        <v>-1.1175694444444444</v>
      </c>
      <c r="G1370" s="67">
        <f t="shared" si="89"/>
        <v>11989.910838888876</v>
      </c>
    </row>
    <row r="1371" spans="1:7" x14ac:dyDescent="0.25">
      <c r="A1371" s="55">
        <v>1369</v>
      </c>
      <c r="B1371" s="64">
        <v>0</v>
      </c>
      <c r="C1371" s="65">
        <f t="shared" si="86"/>
        <v>0</v>
      </c>
      <c r="D1371" s="66">
        <v>0</v>
      </c>
      <c r="E1371" s="65">
        <f t="shared" si="87"/>
        <v>0</v>
      </c>
      <c r="F1371" s="65">
        <f t="shared" si="88"/>
        <v>0</v>
      </c>
      <c r="G1371" s="67">
        <f t="shared" si="89"/>
        <v>11989.910838888876</v>
      </c>
    </row>
    <row r="1372" spans="1:7" x14ac:dyDescent="0.25">
      <c r="A1372" s="55">
        <v>1370</v>
      </c>
      <c r="B1372" s="64">
        <v>0</v>
      </c>
      <c r="C1372" s="65">
        <f t="shared" si="86"/>
        <v>0</v>
      </c>
      <c r="D1372" s="66">
        <v>0</v>
      </c>
      <c r="E1372" s="65">
        <f t="shared" si="87"/>
        <v>0</v>
      </c>
      <c r="F1372" s="65">
        <f t="shared" si="88"/>
        <v>0</v>
      </c>
      <c r="G1372" s="67">
        <f t="shared" si="89"/>
        <v>11989.910838888876</v>
      </c>
    </row>
  </sheetData>
  <mergeCells count="2">
    <mergeCell ref="H2:I2"/>
    <mergeCell ref="A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77"/>
  <sheetViews>
    <sheetView zoomScale="80" zoomScaleNormal="80" workbookViewId="0">
      <selection sqref="A1:G1"/>
    </sheetView>
  </sheetViews>
  <sheetFormatPr baseColWidth="10" defaultColWidth="9.140625" defaultRowHeight="15.75" x14ac:dyDescent="0.25"/>
  <cols>
    <col min="1" max="1" width="11" style="31" customWidth="1"/>
    <col min="2" max="2" width="14.5703125" style="31" customWidth="1"/>
    <col min="3" max="3" width="15.140625" style="31" customWidth="1"/>
    <col min="4" max="4" width="7.140625" style="31" customWidth="1"/>
    <col min="5" max="5" width="7.5703125" style="31" customWidth="1"/>
    <col min="6" max="6" width="13.7109375" style="31" customWidth="1"/>
    <col min="7" max="7" width="9.85546875" style="31" customWidth="1"/>
    <col min="8" max="8" width="32.140625" style="31" bestFit="1" customWidth="1"/>
    <col min="9" max="9" width="10.7109375" style="31" customWidth="1"/>
    <col min="10" max="16384" width="9.140625" style="31"/>
  </cols>
  <sheetData>
    <row r="1" spans="1:9" ht="33.75" customHeight="1" thickBot="1" x14ac:dyDescent="0.3">
      <c r="A1" s="117" t="s">
        <v>8</v>
      </c>
      <c r="B1" s="117"/>
      <c r="C1" s="117"/>
      <c r="D1" s="117"/>
      <c r="E1" s="117"/>
      <c r="F1" s="117"/>
      <c r="G1" s="117"/>
    </row>
    <row r="2" spans="1:9" ht="31.5" customHeight="1" x14ac:dyDescent="0.25">
      <c r="A2" s="63" t="s">
        <v>76</v>
      </c>
      <c r="B2" s="87" t="s">
        <v>77</v>
      </c>
      <c r="C2" s="63" t="s">
        <v>78</v>
      </c>
      <c r="D2" s="63" t="s">
        <v>79</v>
      </c>
      <c r="E2" s="63" t="s">
        <v>80</v>
      </c>
      <c r="F2" s="63" t="s">
        <v>81</v>
      </c>
      <c r="G2" s="88" t="s">
        <v>82</v>
      </c>
      <c r="H2" s="115" t="s">
        <v>12</v>
      </c>
      <c r="I2" s="116"/>
    </row>
    <row r="3" spans="1:9" x14ac:dyDescent="0.25">
      <c r="A3" s="55">
        <v>1</v>
      </c>
      <c r="B3" s="64">
        <v>0</v>
      </c>
      <c r="C3" s="65">
        <f>B3*1.6093</f>
        <v>0</v>
      </c>
      <c r="D3" s="66">
        <v>0</v>
      </c>
      <c r="E3" s="65">
        <f>C3/3.6</f>
        <v>0</v>
      </c>
      <c r="F3" s="65">
        <v>0</v>
      </c>
      <c r="G3" s="67">
        <v>0</v>
      </c>
      <c r="H3" s="58" t="s">
        <v>4</v>
      </c>
      <c r="I3" s="59">
        <f>INDEX(G:G,COUNTA(G:G,1))</f>
        <v>17768.951841666676</v>
      </c>
    </row>
    <row r="4" spans="1:9" x14ac:dyDescent="0.25">
      <c r="A4" s="55">
        <v>2</v>
      </c>
      <c r="B4" s="64">
        <v>0</v>
      </c>
      <c r="C4" s="65">
        <f t="shared" ref="C4:C67" si="0">B4*1.6093</f>
        <v>0</v>
      </c>
      <c r="D4" s="66">
        <v>0</v>
      </c>
      <c r="E4" s="65">
        <f t="shared" ref="E4:E67" si="1">C4/3.6</f>
        <v>0</v>
      </c>
      <c r="F4" s="65">
        <f>E4-E3</f>
        <v>0</v>
      </c>
      <c r="G4" s="67">
        <f>E3+(F4/2)+G3</f>
        <v>0</v>
      </c>
      <c r="H4" s="58" t="s">
        <v>5</v>
      </c>
      <c r="I4" s="59">
        <f>COUNT(B3:B2000)</f>
        <v>1875</v>
      </c>
    </row>
    <row r="5" spans="1:9" x14ac:dyDescent="0.25">
      <c r="A5" s="55">
        <v>3</v>
      </c>
      <c r="B5" s="64">
        <v>0</v>
      </c>
      <c r="C5" s="65">
        <f t="shared" si="0"/>
        <v>0</v>
      </c>
      <c r="D5" s="66">
        <v>0</v>
      </c>
      <c r="E5" s="65">
        <f t="shared" si="1"/>
        <v>0</v>
      </c>
      <c r="F5" s="65">
        <f t="shared" ref="F5:F12" si="2">E5-E4</f>
        <v>0</v>
      </c>
      <c r="G5" s="67">
        <f t="shared" ref="G5:G12" si="3">E4+(F5/2)+G4</f>
        <v>0</v>
      </c>
      <c r="H5" s="60" t="s">
        <v>26</v>
      </c>
      <c r="I5" s="59">
        <f>AVERAGE(C3:C2000)</f>
        <v>34.116387535999955</v>
      </c>
    </row>
    <row r="6" spans="1:9" ht="18" x14ac:dyDescent="0.25">
      <c r="A6" s="55">
        <v>4</v>
      </c>
      <c r="B6" s="64">
        <v>0</v>
      </c>
      <c r="C6" s="65">
        <f t="shared" si="0"/>
        <v>0</v>
      </c>
      <c r="D6" s="66">
        <v>0</v>
      </c>
      <c r="E6" s="65">
        <f t="shared" si="1"/>
        <v>0</v>
      </c>
      <c r="F6" s="65">
        <f t="shared" si="2"/>
        <v>0</v>
      </c>
      <c r="G6" s="67">
        <f t="shared" si="3"/>
        <v>0</v>
      </c>
      <c r="H6" s="60" t="s">
        <v>72</v>
      </c>
      <c r="I6" s="59">
        <f>AVERAGEIF(F3:F2000,"&gt;0")</f>
        <v>0.51090617200421007</v>
      </c>
    </row>
    <row r="7" spans="1:9" ht="18" x14ac:dyDescent="0.25">
      <c r="A7" s="55">
        <v>5</v>
      </c>
      <c r="B7" s="64">
        <v>0</v>
      </c>
      <c r="C7" s="65">
        <f t="shared" si="0"/>
        <v>0</v>
      </c>
      <c r="D7" s="66">
        <v>0</v>
      </c>
      <c r="E7" s="65">
        <f t="shared" si="1"/>
        <v>0</v>
      </c>
      <c r="F7" s="65">
        <f t="shared" si="2"/>
        <v>0</v>
      </c>
      <c r="G7" s="67">
        <f t="shared" si="3"/>
        <v>0</v>
      </c>
      <c r="H7" s="60" t="s">
        <v>73</v>
      </c>
      <c r="I7" s="59">
        <f>ABS(AVERAGEIF(F3:F2000,"&lt;0"))</f>
        <v>0.57642696352841394</v>
      </c>
    </row>
    <row r="8" spans="1:9" x14ac:dyDescent="0.25">
      <c r="A8" s="55">
        <v>6</v>
      </c>
      <c r="B8" s="64">
        <v>0</v>
      </c>
      <c r="C8" s="65">
        <f t="shared" si="0"/>
        <v>0</v>
      </c>
      <c r="D8" s="66">
        <v>0</v>
      </c>
      <c r="E8" s="65">
        <f t="shared" si="1"/>
        <v>0</v>
      </c>
      <c r="F8" s="65">
        <f t="shared" si="2"/>
        <v>0</v>
      </c>
      <c r="G8" s="67">
        <f t="shared" si="3"/>
        <v>0</v>
      </c>
      <c r="H8" s="60" t="s">
        <v>13</v>
      </c>
      <c r="I8" s="59">
        <f>MAX(C3:C2000)</f>
        <v>91.247309999999999</v>
      </c>
    </row>
    <row r="9" spans="1:9" ht="18" x14ac:dyDescent="0.25">
      <c r="A9" s="55">
        <v>7</v>
      </c>
      <c r="B9" s="64">
        <v>0</v>
      </c>
      <c r="C9" s="65">
        <f t="shared" si="0"/>
        <v>0</v>
      </c>
      <c r="D9" s="66">
        <v>0</v>
      </c>
      <c r="E9" s="65">
        <f t="shared" si="1"/>
        <v>0</v>
      </c>
      <c r="F9" s="65">
        <f t="shared" si="2"/>
        <v>0</v>
      </c>
      <c r="G9" s="67">
        <f t="shared" si="3"/>
        <v>0</v>
      </c>
      <c r="H9" s="60" t="s">
        <v>74</v>
      </c>
      <c r="I9" s="59">
        <f>MAX(F3:F2000)</f>
        <v>1.4751916666666678</v>
      </c>
    </row>
    <row r="10" spans="1:9" ht="18.75" thickBot="1" x14ac:dyDescent="0.3">
      <c r="A10" s="55">
        <v>8</v>
      </c>
      <c r="B10" s="64">
        <v>0</v>
      </c>
      <c r="C10" s="65">
        <f t="shared" si="0"/>
        <v>0</v>
      </c>
      <c r="D10" s="66">
        <v>0</v>
      </c>
      <c r="E10" s="65">
        <f t="shared" si="1"/>
        <v>0</v>
      </c>
      <c r="F10" s="65">
        <f t="shared" si="2"/>
        <v>0</v>
      </c>
      <c r="G10" s="67">
        <f t="shared" si="3"/>
        <v>0</v>
      </c>
      <c r="H10" s="61" t="s">
        <v>75</v>
      </c>
      <c r="I10" s="62">
        <f>ABS(MIN(F3:F2000))</f>
        <v>1.4751916666666691</v>
      </c>
    </row>
    <row r="11" spans="1:9" x14ac:dyDescent="0.25">
      <c r="A11" s="55">
        <v>9</v>
      </c>
      <c r="B11" s="64">
        <v>0</v>
      </c>
      <c r="C11" s="65">
        <f t="shared" si="0"/>
        <v>0</v>
      </c>
      <c r="D11" s="66">
        <v>0</v>
      </c>
      <c r="E11" s="65">
        <f t="shared" si="1"/>
        <v>0</v>
      </c>
      <c r="F11" s="65">
        <f t="shared" si="2"/>
        <v>0</v>
      </c>
      <c r="G11" s="67">
        <f t="shared" si="3"/>
        <v>0</v>
      </c>
    </row>
    <row r="12" spans="1:9" x14ac:dyDescent="0.25">
      <c r="A12" s="55">
        <v>10</v>
      </c>
      <c r="B12" s="64">
        <v>0</v>
      </c>
      <c r="C12" s="65">
        <f t="shared" si="0"/>
        <v>0</v>
      </c>
      <c r="D12" s="66">
        <v>0</v>
      </c>
      <c r="E12" s="65">
        <f t="shared" si="1"/>
        <v>0</v>
      </c>
      <c r="F12" s="65">
        <f t="shared" si="2"/>
        <v>0</v>
      </c>
      <c r="G12" s="67">
        <f t="shared" si="3"/>
        <v>0</v>
      </c>
    </row>
    <row r="13" spans="1:9" x14ac:dyDescent="0.25">
      <c r="A13" s="55">
        <v>11</v>
      </c>
      <c r="B13" s="64">
        <v>0</v>
      </c>
      <c r="C13" s="65">
        <f t="shared" si="0"/>
        <v>0</v>
      </c>
      <c r="D13" s="66">
        <v>0</v>
      </c>
      <c r="E13" s="65">
        <f t="shared" si="1"/>
        <v>0</v>
      </c>
      <c r="F13" s="65">
        <f t="shared" ref="F13:F76" si="4">E13-E12</f>
        <v>0</v>
      </c>
      <c r="G13" s="67">
        <f t="shared" ref="G13:G76" si="5">E12+(F13/2)+G12</f>
        <v>0</v>
      </c>
    </row>
    <row r="14" spans="1:9" x14ac:dyDescent="0.25">
      <c r="A14" s="55">
        <v>12</v>
      </c>
      <c r="B14" s="64">
        <v>0</v>
      </c>
      <c r="C14" s="65">
        <f t="shared" si="0"/>
        <v>0</v>
      </c>
      <c r="D14" s="66">
        <v>0</v>
      </c>
      <c r="E14" s="65">
        <f t="shared" si="1"/>
        <v>0</v>
      </c>
      <c r="F14" s="65">
        <f t="shared" si="4"/>
        <v>0</v>
      </c>
      <c r="G14" s="67">
        <f t="shared" si="5"/>
        <v>0</v>
      </c>
    </row>
    <row r="15" spans="1:9" x14ac:dyDescent="0.25">
      <c r="A15" s="55">
        <v>13</v>
      </c>
      <c r="B15" s="64">
        <v>0</v>
      </c>
      <c r="C15" s="65">
        <f t="shared" si="0"/>
        <v>0</v>
      </c>
      <c r="D15" s="66">
        <v>0</v>
      </c>
      <c r="E15" s="65">
        <f t="shared" si="1"/>
        <v>0</v>
      </c>
      <c r="F15" s="65">
        <f t="shared" si="4"/>
        <v>0</v>
      </c>
      <c r="G15" s="67">
        <f t="shared" si="5"/>
        <v>0</v>
      </c>
    </row>
    <row r="16" spans="1:9" x14ac:dyDescent="0.25">
      <c r="A16" s="55">
        <v>14</v>
      </c>
      <c r="B16" s="64">
        <v>0</v>
      </c>
      <c r="C16" s="65">
        <f t="shared" si="0"/>
        <v>0</v>
      </c>
      <c r="D16" s="66">
        <v>0</v>
      </c>
      <c r="E16" s="65">
        <f t="shared" si="1"/>
        <v>0</v>
      </c>
      <c r="F16" s="65">
        <f t="shared" si="4"/>
        <v>0</v>
      </c>
      <c r="G16" s="67">
        <f t="shared" si="5"/>
        <v>0</v>
      </c>
    </row>
    <row r="17" spans="1:7" x14ac:dyDescent="0.25">
      <c r="A17" s="55">
        <v>15</v>
      </c>
      <c r="B17" s="64">
        <v>0</v>
      </c>
      <c r="C17" s="65">
        <f t="shared" si="0"/>
        <v>0</v>
      </c>
      <c r="D17" s="66">
        <v>0</v>
      </c>
      <c r="E17" s="65">
        <f t="shared" si="1"/>
        <v>0</v>
      </c>
      <c r="F17" s="65">
        <f t="shared" si="4"/>
        <v>0</v>
      </c>
      <c r="G17" s="67">
        <f t="shared" si="5"/>
        <v>0</v>
      </c>
    </row>
    <row r="18" spans="1:7" x14ac:dyDescent="0.25">
      <c r="A18" s="55">
        <v>16</v>
      </c>
      <c r="B18" s="64">
        <v>0</v>
      </c>
      <c r="C18" s="65">
        <f t="shared" si="0"/>
        <v>0</v>
      </c>
      <c r="D18" s="66">
        <v>0</v>
      </c>
      <c r="E18" s="65">
        <f t="shared" si="1"/>
        <v>0</v>
      </c>
      <c r="F18" s="65">
        <f t="shared" si="4"/>
        <v>0</v>
      </c>
      <c r="G18" s="67">
        <f t="shared" si="5"/>
        <v>0</v>
      </c>
    </row>
    <row r="19" spans="1:7" x14ac:dyDescent="0.25">
      <c r="A19" s="55">
        <v>17</v>
      </c>
      <c r="B19" s="64">
        <v>0</v>
      </c>
      <c r="C19" s="65">
        <f t="shared" si="0"/>
        <v>0</v>
      </c>
      <c r="D19" s="66">
        <v>0</v>
      </c>
      <c r="E19" s="65">
        <f t="shared" si="1"/>
        <v>0</v>
      </c>
      <c r="F19" s="65">
        <f t="shared" si="4"/>
        <v>0</v>
      </c>
      <c r="G19" s="67">
        <f t="shared" si="5"/>
        <v>0</v>
      </c>
    </row>
    <row r="20" spans="1:7" x14ac:dyDescent="0.25">
      <c r="A20" s="55">
        <v>18</v>
      </c>
      <c r="B20" s="64">
        <v>0</v>
      </c>
      <c r="C20" s="65">
        <f t="shared" si="0"/>
        <v>0</v>
      </c>
      <c r="D20" s="66">
        <v>0</v>
      </c>
      <c r="E20" s="65">
        <f t="shared" si="1"/>
        <v>0</v>
      </c>
      <c r="F20" s="65">
        <f t="shared" si="4"/>
        <v>0</v>
      </c>
      <c r="G20" s="67">
        <f t="shared" si="5"/>
        <v>0</v>
      </c>
    </row>
    <row r="21" spans="1:7" x14ac:dyDescent="0.25">
      <c r="A21" s="55">
        <v>19</v>
      </c>
      <c r="B21" s="64">
        <v>0</v>
      </c>
      <c r="C21" s="65">
        <f t="shared" si="0"/>
        <v>0</v>
      </c>
      <c r="D21" s="66">
        <v>0</v>
      </c>
      <c r="E21" s="65">
        <f t="shared" si="1"/>
        <v>0</v>
      </c>
      <c r="F21" s="65">
        <f t="shared" si="4"/>
        <v>0</v>
      </c>
      <c r="G21" s="67">
        <f t="shared" si="5"/>
        <v>0</v>
      </c>
    </row>
    <row r="22" spans="1:7" x14ac:dyDescent="0.25">
      <c r="A22" s="55">
        <v>20</v>
      </c>
      <c r="B22" s="64">
        <v>0</v>
      </c>
      <c r="C22" s="65">
        <f t="shared" si="0"/>
        <v>0</v>
      </c>
      <c r="D22" s="66">
        <v>0</v>
      </c>
      <c r="E22" s="65">
        <f t="shared" si="1"/>
        <v>0</v>
      </c>
      <c r="F22" s="65">
        <f t="shared" si="4"/>
        <v>0</v>
      </c>
      <c r="G22" s="67">
        <f t="shared" si="5"/>
        <v>0</v>
      </c>
    </row>
    <row r="23" spans="1:7" x14ac:dyDescent="0.25">
      <c r="A23" s="55">
        <v>21</v>
      </c>
      <c r="B23" s="64">
        <v>0</v>
      </c>
      <c r="C23" s="65">
        <f t="shared" si="0"/>
        <v>0</v>
      </c>
      <c r="D23" s="66">
        <v>0</v>
      </c>
      <c r="E23" s="65">
        <f t="shared" si="1"/>
        <v>0</v>
      </c>
      <c r="F23" s="65">
        <f t="shared" si="4"/>
        <v>0</v>
      </c>
      <c r="G23" s="67">
        <f t="shared" si="5"/>
        <v>0</v>
      </c>
    </row>
    <row r="24" spans="1:7" x14ac:dyDescent="0.25">
      <c r="A24" s="55">
        <v>22</v>
      </c>
      <c r="B24" s="64">
        <v>3</v>
      </c>
      <c r="C24" s="65">
        <f t="shared" si="0"/>
        <v>4.8278999999999996</v>
      </c>
      <c r="D24" s="66">
        <v>0</v>
      </c>
      <c r="E24" s="65">
        <f t="shared" si="1"/>
        <v>1.3410833333333332</v>
      </c>
      <c r="F24" s="65">
        <f t="shared" si="4"/>
        <v>1.3410833333333332</v>
      </c>
      <c r="G24" s="67">
        <f t="shared" si="5"/>
        <v>0.67054166666666659</v>
      </c>
    </row>
    <row r="25" spans="1:7" x14ac:dyDescent="0.25">
      <c r="A25" s="55">
        <v>23</v>
      </c>
      <c r="B25" s="64">
        <v>5.9</v>
      </c>
      <c r="C25" s="65">
        <f t="shared" si="0"/>
        <v>9.4948700000000006</v>
      </c>
      <c r="D25" s="66">
        <v>0</v>
      </c>
      <c r="E25" s="65">
        <f t="shared" si="1"/>
        <v>2.6374638888888891</v>
      </c>
      <c r="F25" s="65">
        <f t="shared" si="4"/>
        <v>1.2963805555555559</v>
      </c>
      <c r="G25" s="67">
        <f t="shared" si="5"/>
        <v>2.6598152777777777</v>
      </c>
    </row>
    <row r="26" spans="1:7" x14ac:dyDescent="0.25">
      <c r="A26" s="55">
        <v>24</v>
      </c>
      <c r="B26" s="64">
        <v>8.6</v>
      </c>
      <c r="C26" s="65">
        <f t="shared" si="0"/>
        <v>13.839979999999999</v>
      </c>
      <c r="D26" s="66">
        <v>0</v>
      </c>
      <c r="E26" s="65">
        <f t="shared" si="1"/>
        <v>3.8444388888888885</v>
      </c>
      <c r="F26" s="65">
        <f t="shared" si="4"/>
        <v>1.2069749999999995</v>
      </c>
      <c r="G26" s="67">
        <f t="shared" si="5"/>
        <v>5.9007666666666667</v>
      </c>
    </row>
    <row r="27" spans="1:7" x14ac:dyDescent="0.25">
      <c r="A27" s="55">
        <v>25</v>
      </c>
      <c r="B27" s="64">
        <v>11.5</v>
      </c>
      <c r="C27" s="65">
        <f t="shared" si="0"/>
        <v>18.50695</v>
      </c>
      <c r="D27" s="66">
        <v>0</v>
      </c>
      <c r="E27" s="65">
        <f t="shared" si="1"/>
        <v>5.1408194444444444</v>
      </c>
      <c r="F27" s="65">
        <f t="shared" si="4"/>
        <v>1.2963805555555559</v>
      </c>
      <c r="G27" s="67">
        <f t="shared" si="5"/>
        <v>10.393395833333333</v>
      </c>
    </row>
    <row r="28" spans="1:7" x14ac:dyDescent="0.25">
      <c r="A28" s="55">
        <v>26</v>
      </c>
      <c r="B28" s="64">
        <v>14.3</v>
      </c>
      <c r="C28" s="65">
        <f t="shared" si="0"/>
        <v>23.012990000000002</v>
      </c>
      <c r="D28" s="66">
        <v>0</v>
      </c>
      <c r="E28" s="65">
        <f t="shared" si="1"/>
        <v>6.3924972222222225</v>
      </c>
      <c r="F28" s="65">
        <f t="shared" si="4"/>
        <v>1.2516777777777781</v>
      </c>
      <c r="G28" s="67">
        <f t="shared" si="5"/>
        <v>16.160054166666669</v>
      </c>
    </row>
    <row r="29" spans="1:7" x14ac:dyDescent="0.25">
      <c r="A29" s="55">
        <v>27</v>
      </c>
      <c r="B29" s="64">
        <v>16.899999999999999</v>
      </c>
      <c r="C29" s="65">
        <f t="shared" si="0"/>
        <v>27.197169999999996</v>
      </c>
      <c r="D29" s="66">
        <v>0</v>
      </c>
      <c r="E29" s="65">
        <f t="shared" si="1"/>
        <v>7.5547694444444433</v>
      </c>
      <c r="F29" s="65">
        <f t="shared" si="4"/>
        <v>1.1622722222222208</v>
      </c>
      <c r="G29" s="67">
        <f t="shared" si="5"/>
        <v>23.133687500000001</v>
      </c>
    </row>
    <row r="30" spans="1:7" x14ac:dyDescent="0.25">
      <c r="A30" s="55">
        <v>28</v>
      </c>
      <c r="B30" s="64">
        <v>17.3</v>
      </c>
      <c r="C30" s="65">
        <f t="shared" si="0"/>
        <v>27.840890000000002</v>
      </c>
      <c r="D30" s="66">
        <v>0</v>
      </c>
      <c r="E30" s="65">
        <f t="shared" si="1"/>
        <v>7.7335805555555561</v>
      </c>
      <c r="F30" s="65">
        <f t="shared" si="4"/>
        <v>0.17881111111111281</v>
      </c>
      <c r="G30" s="67">
        <f t="shared" si="5"/>
        <v>30.777862500000001</v>
      </c>
    </row>
    <row r="31" spans="1:7" x14ac:dyDescent="0.25">
      <c r="A31" s="55">
        <v>29</v>
      </c>
      <c r="B31" s="64">
        <v>18.100000000000001</v>
      </c>
      <c r="C31" s="65">
        <f t="shared" si="0"/>
        <v>29.128330000000002</v>
      </c>
      <c r="D31" s="66">
        <v>0</v>
      </c>
      <c r="E31" s="65">
        <f t="shared" si="1"/>
        <v>8.0912027777777773</v>
      </c>
      <c r="F31" s="65">
        <f t="shared" si="4"/>
        <v>0.35762222222222118</v>
      </c>
      <c r="G31" s="67">
        <f t="shared" si="5"/>
        <v>38.690254166666669</v>
      </c>
    </row>
    <row r="32" spans="1:7" x14ac:dyDescent="0.25">
      <c r="A32" s="55">
        <v>30</v>
      </c>
      <c r="B32" s="64">
        <v>20.7</v>
      </c>
      <c r="C32" s="65">
        <f t="shared" si="0"/>
        <v>33.312509999999996</v>
      </c>
      <c r="D32" s="66">
        <v>0</v>
      </c>
      <c r="E32" s="65">
        <f t="shared" si="1"/>
        <v>9.2534749999999981</v>
      </c>
      <c r="F32" s="65">
        <f t="shared" si="4"/>
        <v>1.1622722222222208</v>
      </c>
      <c r="G32" s="67">
        <f t="shared" si="5"/>
        <v>47.362593055555557</v>
      </c>
    </row>
    <row r="33" spans="1:7" x14ac:dyDescent="0.25">
      <c r="A33" s="55">
        <v>31</v>
      </c>
      <c r="B33" s="64">
        <v>21.7</v>
      </c>
      <c r="C33" s="65">
        <f t="shared" si="0"/>
        <v>34.921810000000001</v>
      </c>
      <c r="D33" s="66">
        <v>0</v>
      </c>
      <c r="E33" s="65">
        <f t="shared" si="1"/>
        <v>9.7005027777777784</v>
      </c>
      <c r="F33" s="65">
        <f t="shared" si="4"/>
        <v>0.44702777777778024</v>
      </c>
      <c r="G33" s="67">
        <f t="shared" si="5"/>
        <v>56.839581944444447</v>
      </c>
    </row>
    <row r="34" spans="1:7" x14ac:dyDescent="0.25">
      <c r="A34" s="55">
        <v>32</v>
      </c>
      <c r="B34" s="64">
        <v>22.4</v>
      </c>
      <c r="C34" s="65">
        <f t="shared" si="0"/>
        <v>36.048319999999997</v>
      </c>
      <c r="D34" s="66">
        <v>0</v>
      </c>
      <c r="E34" s="65">
        <f t="shared" si="1"/>
        <v>10.013422222222221</v>
      </c>
      <c r="F34" s="65">
        <f t="shared" si="4"/>
        <v>0.31291944444444297</v>
      </c>
      <c r="G34" s="67">
        <f t="shared" si="5"/>
        <v>66.696544444444442</v>
      </c>
    </row>
    <row r="35" spans="1:7" x14ac:dyDescent="0.25">
      <c r="A35" s="55">
        <v>33</v>
      </c>
      <c r="B35" s="64">
        <v>22.5</v>
      </c>
      <c r="C35" s="65">
        <f t="shared" si="0"/>
        <v>36.209249999999997</v>
      </c>
      <c r="D35" s="66">
        <v>0</v>
      </c>
      <c r="E35" s="65">
        <f t="shared" si="1"/>
        <v>10.058124999999999</v>
      </c>
      <c r="F35" s="65">
        <f t="shared" si="4"/>
        <v>4.4702777777777314E-2</v>
      </c>
      <c r="G35" s="67">
        <f t="shared" si="5"/>
        <v>76.732318055555552</v>
      </c>
    </row>
    <row r="36" spans="1:7" x14ac:dyDescent="0.25">
      <c r="A36" s="55">
        <v>34</v>
      </c>
      <c r="B36" s="64">
        <v>22.1</v>
      </c>
      <c r="C36" s="65">
        <f t="shared" si="0"/>
        <v>35.565530000000003</v>
      </c>
      <c r="D36" s="66">
        <v>0</v>
      </c>
      <c r="E36" s="65">
        <f t="shared" si="1"/>
        <v>9.8793138888888894</v>
      </c>
      <c r="F36" s="65">
        <f t="shared" si="4"/>
        <v>-0.17881111111110926</v>
      </c>
      <c r="G36" s="67">
        <f t="shared" si="5"/>
        <v>86.701037499999998</v>
      </c>
    </row>
    <row r="37" spans="1:7" x14ac:dyDescent="0.25">
      <c r="A37" s="55">
        <v>35</v>
      </c>
      <c r="B37" s="64">
        <v>21.5</v>
      </c>
      <c r="C37" s="65">
        <f t="shared" si="0"/>
        <v>34.59995</v>
      </c>
      <c r="D37" s="66">
        <v>0</v>
      </c>
      <c r="E37" s="65">
        <f t="shared" si="1"/>
        <v>9.611097222222222</v>
      </c>
      <c r="F37" s="65">
        <f t="shared" si="4"/>
        <v>-0.26821666666666744</v>
      </c>
      <c r="G37" s="67">
        <f t="shared" si="5"/>
        <v>96.446243055555556</v>
      </c>
    </row>
    <row r="38" spans="1:7" x14ac:dyDescent="0.25">
      <c r="A38" s="55">
        <v>36</v>
      </c>
      <c r="B38" s="64">
        <v>20.9</v>
      </c>
      <c r="C38" s="65">
        <f t="shared" si="0"/>
        <v>33.634369999999997</v>
      </c>
      <c r="D38" s="66">
        <v>0</v>
      </c>
      <c r="E38" s="65">
        <f t="shared" si="1"/>
        <v>9.3428805555555545</v>
      </c>
      <c r="F38" s="65">
        <f t="shared" si="4"/>
        <v>-0.26821666666666744</v>
      </c>
      <c r="G38" s="67">
        <f t="shared" si="5"/>
        <v>105.92323194444444</v>
      </c>
    </row>
    <row r="39" spans="1:7" x14ac:dyDescent="0.25">
      <c r="A39" s="55">
        <v>37</v>
      </c>
      <c r="B39" s="64">
        <v>20.399999999999999</v>
      </c>
      <c r="C39" s="65">
        <f t="shared" si="0"/>
        <v>32.829719999999995</v>
      </c>
      <c r="D39" s="66">
        <v>0</v>
      </c>
      <c r="E39" s="65">
        <f t="shared" si="1"/>
        <v>9.1193666666666644</v>
      </c>
      <c r="F39" s="65">
        <f t="shared" si="4"/>
        <v>-0.22351388888889012</v>
      </c>
      <c r="G39" s="67">
        <f t="shared" si="5"/>
        <v>115.15435555555555</v>
      </c>
    </row>
    <row r="40" spans="1:7" x14ac:dyDescent="0.25">
      <c r="A40" s="55">
        <v>38</v>
      </c>
      <c r="B40" s="64">
        <v>19.8</v>
      </c>
      <c r="C40" s="65">
        <f t="shared" si="0"/>
        <v>31.864139999999999</v>
      </c>
      <c r="D40" s="66">
        <v>0</v>
      </c>
      <c r="E40" s="65">
        <f t="shared" si="1"/>
        <v>8.8511499999999987</v>
      </c>
      <c r="F40" s="65">
        <f t="shared" si="4"/>
        <v>-0.26821666666666566</v>
      </c>
      <c r="G40" s="67">
        <f t="shared" si="5"/>
        <v>124.13961388888889</v>
      </c>
    </row>
    <row r="41" spans="1:7" x14ac:dyDescent="0.25">
      <c r="A41" s="55">
        <v>39</v>
      </c>
      <c r="B41" s="64">
        <v>17</v>
      </c>
      <c r="C41" s="65">
        <f t="shared" si="0"/>
        <v>27.3581</v>
      </c>
      <c r="D41" s="66">
        <v>0</v>
      </c>
      <c r="E41" s="65">
        <f t="shared" si="1"/>
        <v>7.5994722222222224</v>
      </c>
      <c r="F41" s="65">
        <f t="shared" si="4"/>
        <v>-1.2516777777777763</v>
      </c>
      <c r="G41" s="67">
        <f t="shared" si="5"/>
        <v>132.364925</v>
      </c>
    </row>
    <row r="42" spans="1:7" x14ac:dyDescent="0.25">
      <c r="A42" s="55">
        <v>40</v>
      </c>
      <c r="B42" s="64">
        <v>14.9</v>
      </c>
      <c r="C42" s="65">
        <f t="shared" si="0"/>
        <v>23.978570000000001</v>
      </c>
      <c r="D42" s="66">
        <v>0</v>
      </c>
      <c r="E42" s="65">
        <f t="shared" si="1"/>
        <v>6.660713888888889</v>
      </c>
      <c r="F42" s="65">
        <f t="shared" si="4"/>
        <v>-0.93875833333333336</v>
      </c>
      <c r="G42" s="67">
        <f t="shared" si="5"/>
        <v>139.49501805555556</v>
      </c>
    </row>
    <row r="43" spans="1:7" x14ac:dyDescent="0.25">
      <c r="A43" s="55">
        <v>41</v>
      </c>
      <c r="B43" s="64">
        <v>14.9</v>
      </c>
      <c r="C43" s="65">
        <f t="shared" si="0"/>
        <v>23.978570000000001</v>
      </c>
      <c r="D43" s="66">
        <v>0</v>
      </c>
      <c r="E43" s="65">
        <f t="shared" si="1"/>
        <v>6.660713888888889</v>
      </c>
      <c r="F43" s="65">
        <f t="shared" si="4"/>
        <v>0</v>
      </c>
      <c r="G43" s="67">
        <f t="shared" si="5"/>
        <v>146.15573194444445</v>
      </c>
    </row>
    <row r="44" spans="1:7" x14ac:dyDescent="0.25">
      <c r="A44" s="55">
        <v>42</v>
      </c>
      <c r="B44" s="64">
        <v>15.2</v>
      </c>
      <c r="C44" s="65">
        <f t="shared" si="0"/>
        <v>24.461359999999999</v>
      </c>
      <c r="D44" s="66">
        <v>0</v>
      </c>
      <c r="E44" s="65">
        <f t="shared" si="1"/>
        <v>6.7948222222222219</v>
      </c>
      <c r="F44" s="65">
        <f t="shared" si="4"/>
        <v>0.13410833333333283</v>
      </c>
      <c r="G44" s="67">
        <f t="shared" si="5"/>
        <v>152.8835</v>
      </c>
    </row>
    <row r="45" spans="1:7" x14ac:dyDescent="0.25">
      <c r="A45" s="55">
        <v>43</v>
      </c>
      <c r="B45" s="64">
        <v>15.5</v>
      </c>
      <c r="C45" s="65">
        <f t="shared" si="0"/>
        <v>24.94415</v>
      </c>
      <c r="D45" s="66">
        <v>0</v>
      </c>
      <c r="E45" s="65">
        <f t="shared" si="1"/>
        <v>6.9289305555555556</v>
      </c>
      <c r="F45" s="65">
        <f t="shared" si="4"/>
        <v>0.13410833333333372</v>
      </c>
      <c r="G45" s="67">
        <f t="shared" si="5"/>
        <v>159.7453763888889</v>
      </c>
    </row>
    <row r="46" spans="1:7" x14ac:dyDescent="0.25">
      <c r="A46" s="55">
        <v>44</v>
      </c>
      <c r="B46" s="64">
        <v>16</v>
      </c>
      <c r="C46" s="65">
        <f t="shared" si="0"/>
        <v>25.748799999999999</v>
      </c>
      <c r="D46" s="66">
        <v>0</v>
      </c>
      <c r="E46" s="65">
        <f t="shared" si="1"/>
        <v>7.1524444444444439</v>
      </c>
      <c r="F46" s="65">
        <f t="shared" si="4"/>
        <v>0.22351388888888835</v>
      </c>
      <c r="G46" s="67">
        <f t="shared" si="5"/>
        <v>166.78606388888889</v>
      </c>
    </row>
    <row r="47" spans="1:7" x14ac:dyDescent="0.25">
      <c r="A47" s="55">
        <v>45</v>
      </c>
      <c r="B47" s="64">
        <v>17.100000000000001</v>
      </c>
      <c r="C47" s="65">
        <f t="shared" si="0"/>
        <v>27.519030000000001</v>
      </c>
      <c r="D47" s="66">
        <v>0</v>
      </c>
      <c r="E47" s="65">
        <f t="shared" si="1"/>
        <v>7.6441749999999997</v>
      </c>
      <c r="F47" s="65">
        <f t="shared" si="4"/>
        <v>0.49173055555555578</v>
      </c>
      <c r="G47" s="67">
        <f t="shared" si="5"/>
        <v>174.18437361111111</v>
      </c>
    </row>
    <row r="48" spans="1:7" x14ac:dyDescent="0.25">
      <c r="A48" s="55">
        <v>46</v>
      </c>
      <c r="B48" s="64">
        <v>19.100000000000001</v>
      </c>
      <c r="C48" s="65">
        <f t="shared" si="0"/>
        <v>30.737630000000003</v>
      </c>
      <c r="D48" s="66">
        <v>0</v>
      </c>
      <c r="E48" s="65">
        <f t="shared" si="1"/>
        <v>8.5382305555555558</v>
      </c>
      <c r="F48" s="65">
        <f t="shared" si="4"/>
        <v>0.89405555555555605</v>
      </c>
      <c r="G48" s="67">
        <f t="shared" si="5"/>
        <v>182.27557638888888</v>
      </c>
    </row>
    <row r="49" spans="1:7" x14ac:dyDescent="0.25">
      <c r="A49" s="55">
        <v>47</v>
      </c>
      <c r="B49" s="64">
        <v>21.1</v>
      </c>
      <c r="C49" s="65">
        <f t="shared" si="0"/>
        <v>33.956229999999998</v>
      </c>
      <c r="D49" s="66">
        <v>0</v>
      </c>
      <c r="E49" s="65">
        <f t="shared" si="1"/>
        <v>9.4322861111111109</v>
      </c>
      <c r="F49" s="65">
        <f t="shared" si="4"/>
        <v>0.89405555555555516</v>
      </c>
      <c r="G49" s="67">
        <f t="shared" si="5"/>
        <v>191.26083472222223</v>
      </c>
    </row>
    <row r="50" spans="1:7" x14ac:dyDescent="0.25">
      <c r="A50" s="55">
        <v>48</v>
      </c>
      <c r="B50" s="64">
        <v>22.7</v>
      </c>
      <c r="C50" s="65">
        <f t="shared" si="0"/>
        <v>36.531109999999998</v>
      </c>
      <c r="D50" s="66">
        <v>0</v>
      </c>
      <c r="E50" s="65">
        <f t="shared" si="1"/>
        <v>10.147530555555555</v>
      </c>
      <c r="F50" s="65">
        <f t="shared" si="4"/>
        <v>0.71524444444444413</v>
      </c>
      <c r="G50" s="67">
        <f t="shared" si="5"/>
        <v>201.05074305555556</v>
      </c>
    </row>
    <row r="51" spans="1:7" x14ac:dyDescent="0.25">
      <c r="A51" s="55">
        <v>49</v>
      </c>
      <c r="B51" s="64">
        <v>22.9</v>
      </c>
      <c r="C51" s="65">
        <f t="shared" si="0"/>
        <v>36.852969999999999</v>
      </c>
      <c r="D51" s="66">
        <v>0</v>
      </c>
      <c r="E51" s="65">
        <f t="shared" si="1"/>
        <v>10.236936111111111</v>
      </c>
      <c r="F51" s="65">
        <f t="shared" si="4"/>
        <v>8.9405555555556404E-2</v>
      </c>
      <c r="G51" s="67">
        <f t="shared" si="5"/>
        <v>211.24297638888891</v>
      </c>
    </row>
    <row r="52" spans="1:7" x14ac:dyDescent="0.25">
      <c r="A52" s="55">
        <v>50</v>
      </c>
      <c r="B52" s="64">
        <v>22.7</v>
      </c>
      <c r="C52" s="65">
        <f t="shared" si="0"/>
        <v>36.531109999999998</v>
      </c>
      <c r="D52" s="66">
        <v>0</v>
      </c>
      <c r="E52" s="65">
        <f t="shared" si="1"/>
        <v>10.147530555555555</v>
      </c>
      <c r="F52" s="65">
        <f t="shared" si="4"/>
        <v>-8.9405555555556404E-2</v>
      </c>
      <c r="G52" s="67">
        <f t="shared" si="5"/>
        <v>221.43520972222223</v>
      </c>
    </row>
    <row r="53" spans="1:7" x14ac:dyDescent="0.25">
      <c r="A53" s="55">
        <v>51</v>
      </c>
      <c r="B53" s="64">
        <v>22.6</v>
      </c>
      <c r="C53" s="65">
        <f t="shared" si="0"/>
        <v>36.370179999999998</v>
      </c>
      <c r="D53" s="66">
        <v>0</v>
      </c>
      <c r="E53" s="65">
        <f t="shared" si="1"/>
        <v>10.102827777777778</v>
      </c>
      <c r="F53" s="65">
        <f t="shared" si="4"/>
        <v>-4.4702777777777314E-2</v>
      </c>
      <c r="G53" s="67">
        <f t="shared" si="5"/>
        <v>231.56038888888889</v>
      </c>
    </row>
    <row r="54" spans="1:7" x14ac:dyDescent="0.25">
      <c r="A54" s="55">
        <v>52</v>
      </c>
      <c r="B54" s="64">
        <v>21.3</v>
      </c>
      <c r="C54" s="65">
        <f t="shared" si="0"/>
        <v>34.278089999999999</v>
      </c>
      <c r="D54" s="66">
        <v>0</v>
      </c>
      <c r="E54" s="65">
        <f t="shared" si="1"/>
        <v>9.5216916666666656</v>
      </c>
      <c r="F54" s="65">
        <f t="shared" si="4"/>
        <v>-0.58113611111111219</v>
      </c>
      <c r="G54" s="67">
        <f t="shared" si="5"/>
        <v>241.37264861111112</v>
      </c>
    </row>
    <row r="55" spans="1:7" x14ac:dyDescent="0.25">
      <c r="A55" s="55">
        <v>53</v>
      </c>
      <c r="B55" s="64">
        <v>19</v>
      </c>
      <c r="C55" s="65">
        <f t="shared" si="0"/>
        <v>30.576699999999999</v>
      </c>
      <c r="D55" s="66">
        <v>0</v>
      </c>
      <c r="E55" s="65">
        <f t="shared" si="1"/>
        <v>8.4935277777777767</v>
      </c>
      <c r="F55" s="65">
        <f t="shared" si="4"/>
        <v>-1.0281638888888889</v>
      </c>
      <c r="G55" s="67">
        <f t="shared" si="5"/>
        <v>250.38025833333333</v>
      </c>
    </row>
    <row r="56" spans="1:7" x14ac:dyDescent="0.25">
      <c r="A56" s="55">
        <v>54</v>
      </c>
      <c r="B56" s="64">
        <v>17.100000000000001</v>
      </c>
      <c r="C56" s="65">
        <f t="shared" si="0"/>
        <v>27.519030000000001</v>
      </c>
      <c r="D56" s="66">
        <v>0</v>
      </c>
      <c r="E56" s="65">
        <f t="shared" si="1"/>
        <v>7.6441749999999997</v>
      </c>
      <c r="F56" s="65">
        <f t="shared" si="4"/>
        <v>-0.84935277777777696</v>
      </c>
      <c r="G56" s="67">
        <f t="shared" si="5"/>
        <v>258.4491097222222</v>
      </c>
    </row>
    <row r="57" spans="1:7" x14ac:dyDescent="0.25">
      <c r="A57" s="55">
        <v>55</v>
      </c>
      <c r="B57" s="64">
        <v>15.8</v>
      </c>
      <c r="C57" s="65">
        <f t="shared" si="0"/>
        <v>25.426940000000002</v>
      </c>
      <c r="D57" s="66">
        <v>0</v>
      </c>
      <c r="E57" s="65">
        <f t="shared" si="1"/>
        <v>7.0630388888888893</v>
      </c>
      <c r="F57" s="65">
        <f t="shared" si="4"/>
        <v>-0.58113611111111041</v>
      </c>
      <c r="G57" s="67">
        <f t="shared" si="5"/>
        <v>265.80271666666664</v>
      </c>
    </row>
    <row r="58" spans="1:7" x14ac:dyDescent="0.25">
      <c r="A58" s="55">
        <v>56</v>
      </c>
      <c r="B58" s="64">
        <v>15.8</v>
      </c>
      <c r="C58" s="65">
        <f t="shared" si="0"/>
        <v>25.426940000000002</v>
      </c>
      <c r="D58" s="66">
        <v>0</v>
      </c>
      <c r="E58" s="65">
        <f t="shared" si="1"/>
        <v>7.0630388888888893</v>
      </c>
      <c r="F58" s="65">
        <f t="shared" si="4"/>
        <v>0</v>
      </c>
      <c r="G58" s="67">
        <f t="shared" si="5"/>
        <v>272.86575555555555</v>
      </c>
    </row>
    <row r="59" spans="1:7" x14ac:dyDescent="0.25">
      <c r="A59" s="55">
        <v>57</v>
      </c>
      <c r="B59" s="64">
        <v>17.7</v>
      </c>
      <c r="C59" s="65">
        <f t="shared" si="0"/>
        <v>28.484609999999996</v>
      </c>
      <c r="D59" s="66">
        <v>0</v>
      </c>
      <c r="E59" s="65">
        <f t="shared" si="1"/>
        <v>7.9123916666666654</v>
      </c>
      <c r="F59" s="65">
        <f t="shared" si="4"/>
        <v>0.84935277777777607</v>
      </c>
      <c r="G59" s="67">
        <f t="shared" si="5"/>
        <v>280.35347083333335</v>
      </c>
    </row>
    <row r="60" spans="1:7" x14ac:dyDescent="0.25">
      <c r="A60" s="55">
        <v>58</v>
      </c>
      <c r="B60" s="64">
        <v>19.8</v>
      </c>
      <c r="C60" s="65">
        <f t="shared" si="0"/>
        <v>31.864139999999999</v>
      </c>
      <c r="D60" s="66">
        <v>0</v>
      </c>
      <c r="E60" s="65">
        <f t="shared" si="1"/>
        <v>8.8511499999999987</v>
      </c>
      <c r="F60" s="65">
        <f t="shared" si="4"/>
        <v>0.93875833333333336</v>
      </c>
      <c r="G60" s="67">
        <f t="shared" si="5"/>
        <v>288.7352416666667</v>
      </c>
    </row>
    <row r="61" spans="1:7" x14ac:dyDescent="0.25">
      <c r="A61" s="55">
        <v>59</v>
      </c>
      <c r="B61" s="64">
        <v>21.6</v>
      </c>
      <c r="C61" s="65">
        <f t="shared" si="0"/>
        <v>34.76088</v>
      </c>
      <c r="D61" s="66">
        <v>0</v>
      </c>
      <c r="E61" s="65">
        <f t="shared" si="1"/>
        <v>9.6557999999999993</v>
      </c>
      <c r="F61" s="65">
        <f t="shared" si="4"/>
        <v>0.80465000000000053</v>
      </c>
      <c r="G61" s="67">
        <f t="shared" si="5"/>
        <v>297.98871666666668</v>
      </c>
    </row>
    <row r="62" spans="1:7" x14ac:dyDescent="0.25">
      <c r="A62" s="55">
        <v>60</v>
      </c>
      <c r="B62" s="64">
        <v>23.2</v>
      </c>
      <c r="C62" s="65">
        <f t="shared" si="0"/>
        <v>37.335760000000001</v>
      </c>
      <c r="D62" s="66">
        <v>0</v>
      </c>
      <c r="E62" s="65">
        <f t="shared" si="1"/>
        <v>10.371044444444445</v>
      </c>
      <c r="F62" s="65">
        <f t="shared" si="4"/>
        <v>0.7152444444444459</v>
      </c>
      <c r="G62" s="67">
        <f t="shared" si="5"/>
        <v>308.00213888888891</v>
      </c>
    </row>
    <row r="63" spans="1:7" x14ac:dyDescent="0.25">
      <c r="A63" s="55">
        <v>61</v>
      </c>
      <c r="B63" s="64">
        <v>24.2</v>
      </c>
      <c r="C63" s="65">
        <f t="shared" si="0"/>
        <v>38.945059999999998</v>
      </c>
      <c r="D63" s="66">
        <v>0</v>
      </c>
      <c r="E63" s="65">
        <f t="shared" si="1"/>
        <v>10.818072222222222</v>
      </c>
      <c r="F63" s="65">
        <f t="shared" si="4"/>
        <v>0.44702777777777669</v>
      </c>
      <c r="G63" s="67">
        <f t="shared" si="5"/>
        <v>318.59669722222225</v>
      </c>
    </row>
    <row r="64" spans="1:7" x14ac:dyDescent="0.25">
      <c r="A64" s="55">
        <v>62</v>
      </c>
      <c r="B64" s="64">
        <v>24.6</v>
      </c>
      <c r="C64" s="65">
        <f t="shared" si="0"/>
        <v>39.58878</v>
      </c>
      <c r="D64" s="66">
        <v>0</v>
      </c>
      <c r="E64" s="65">
        <f t="shared" si="1"/>
        <v>10.996883333333333</v>
      </c>
      <c r="F64" s="65">
        <f t="shared" si="4"/>
        <v>0.17881111111111103</v>
      </c>
      <c r="G64" s="67">
        <f t="shared" si="5"/>
        <v>329.50417500000003</v>
      </c>
    </row>
    <row r="65" spans="1:7" x14ac:dyDescent="0.25">
      <c r="A65" s="55">
        <v>63</v>
      </c>
      <c r="B65" s="64">
        <v>24.9</v>
      </c>
      <c r="C65" s="65">
        <f t="shared" si="0"/>
        <v>40.071569999999994</v>
      </c>
      <c r="D65" s="66">
        <v>0</v>
      </c>
      <c r="E65" s="65">
        <f t="shared" si="1"/>
        <v>11.130991666666665</v>
      </c>
      <c r="F65" s="65">
        <f t="shared" si="4"/>
        <v>0.13410833333333194</v>
      </c>
      <c r="G65" s="67">
        <f t="shared" si="5"/>
        <v>340.56811250000004</v>
      </c>
    </row>
    <row r="66" spans="1:7" x14ac:dyDescent="0.25">
      <c r="A66" s="55">
        <v>64</v>
      </c>
      <c r="B66" s="64">
        <v>25</v>
      </c>
      <c r="C66" s="65">
        <f t="shared" si="0"/>
        <v>40.232500000000002</v>
      </c>
      <c r="D66" s="66">
        <v>0</v>
      </c>
      <c r="E66" s="65">
        <f t="shared" si="1"/>
        <v>11.175694444444444</v>
      </c>
      <c r="F66" s="65">
        <f t="shared" si="4"/>
        <v>4.470277777777909E-2</v>
      </c>
      <c r="G66" s="67">
        <f t="shared" si="5"/>
        <v>351.72145555555562</v>
      </c>
    </row>
    <row r="67" spans="1:7" x14ac:dyDescent="0.25">
      <c r="A67" s="55">
        <v>65</v>
      </c>
      <c r="B67" s="64">
        <v>24.6</v>
      </c>
      <c r="C67" s="65">
        <f t="shared" si="0"/>
        <v>39.58878</v>
      </c>
      <c r="D67" s="66">
        <v>0</v>
      </c>
      <c r="E67" s="65">
        <f t="shared" si="1"/>
        <v>10.996883333333333</v>
      </c>
      <c r="F67" s="65">
        <f t="shared" si="4"/>
        <v>-0.17881111111111103</v>
      </c>
      <c r="G67" s="67">
        <f t="shared" si="5"/>
        <v>362.8077444444445</v>
      </c>
    </row>
    <row r="68" spans="1:7" x14ac:dyDescent="0.25">
      <c r="A68" s="55">
        <v>66</v>
      </c>
      <c r="B68" s="64">
        <v>24.5</v>
      </c>
      <c r="C68" s="65">
        <f t="shared" ref="C68:C131" si="6">B68*1.6093</f>
        <v>39.427849999999999</v>
      </c>
      <c r="D68" s="66">
        <v>0</v>
      </c>
      <c r="E68" s="65">
        <f t="shared" ref="E68:E131" si="7">C68/3.6</f>
        <v>10.952180555555556</v>
      </c>
      <c r="F68" s="65">
        <f t="shared" si="4"/>
        <v>-4.4702777777777314E-2</v>
      </c>
      <c r="G68" s="67">
        <f t="shared" si="5"/>
        <v>373.78227638888893</v>
      </c>
    </row>
    <row r="69" spans="1:7" x14ac:dyDescent="0.25">
      <c r="A69" s="55">
        <v>67</v>
      </c>
      <c r="B69" s="64">
        <v>24.7</v>
      </c>
      <c r="C69" s="65">
        <f t="shared" si="6"/>
        <v>39.74971</v>
      </c>
      <c r="D69" s="66">
        <v>0</v>
      </c>
      <c r="E69" s="65">
        <f t="shared" si="7"/>
        <v>11.04158611111111</v>
      </c>
      <c r="F69" s="65">
        <f t="shared" si="4"/>
        <v>8.9405555555554628E-2</v>
      </c>
      <c r="G69" s="67">
        <f t="shared" si="5"/>
        <v>384.77915972222229</v>
      </c>
    </row>
    <row r="70" spans="1:7" x14ac:dyDescent="0.25">
      <c r="A70" s="55">
        <v>68</v>
      </c>
      <c r="B70" s="64">
        <v>24.8</v>
      </c>
      <c r="C70" s="65">
        <f t="shared" si="6"/>
        <v>39.910640000000001</v>
      </c>
      <c r="D70" s="66">
        <v>0</v>
      </c>
      <c r="E70" s="65">
        <f t="shared" si="7"/>
        <v>11.086288888888889</v>
      </c>
      <c r="F70" s="65">
        <f t="shared" si="4"/>
        <v>4.470277777777909E-2</v>
      </c>
      <c r="G70" s="67">
        <f t="shared" si="5"/>
        <v>395.8430972222223</v>
      </c>
    </row>
    <row r="71" spans="1:7" x14ac:dyDescent="0.25">
      <c r="A71" s="55">
        <v>69</v>
      </c>
      <c r="B71" s="64">
        <v>24.7</v>
      </c>
      <c r="C71" s="65">
        <f t="shared" si="6"/>
        <v>39.74971</v>
      </c>
      <c r="D71" s="66">
        <v>0</v>
      </c>
      <c r="E71" s="65">
        <f t="shared" si="7"/>
        <v>11.04158611111111</v>
      </c>
      <c r="F71" s="65">
        <f t="shared" si="4"/>
        <v>-4.470277777777909E-2</v>
      </c>
      <c r="G71" s="67">
        <f t="shared" si="5"/>
        <v>406.90703472222231</v>
      </c>
    </row>
    <row r="72" spans="1:7" x14ac:dyDescent="0.25">
      <c r="A72" s="55">
        <v>70</v>
      </c>
      <c r="B72" s="64">
        <v>24.6</v>
      </c>
      <c r="C72" s="65">
        <f t="shared" si="6"/>
        <v>39.58878</v>
      </c>
      <c r="D72" s="66">
        <v>0</v>
      </c>
      <c r="E72" s="65">
        <f t="shared" si="7"/>
        <v>10.996883333333333</v>
      </c>
      <c r="F72" s="65">
        <f t="shared" si="4"/>
        <v>-4.4702777777777314E-2</v>
      </c>
      <c r="G72" s="67">
        <f t="shared" si="5"/>
        <v>417.92626944444453</v>
      </c>
    </row>
    <row r="73" spans="1:7" x14ac:dyDescent="0.25">
      <c r="A73" s="55">
        <v>71</v>
      </c>
      <c r="B73" s="64">
        <v>24.6</v>
      </c>
      <c r="C73" s="65">
        <f t="shared" si="6"/>
        <v>39.58878</v>
      </c>
      <c r="D73" s="66">
        <v>0</v>
      </c>
      <c r="E73" s="65">
        <f t="shared" si="7"/>
        <v>10.996883333333333</v>
      </c>
      <c r="F73" s="65">
        <f t="shared" si="4"/>
        <v>0</v>
      </c>
      <c r="G73" s="67">
        <f t="shared" si="5"/>
        <v>428.92315277777789</v>
      </c>
    </row>
    <row r="74" spans="1:7" x14ac:dyDescent="0.25">
      <c r="A74" s="55">
        <v>72</v>
      </c>
      <c r="B74" s="64">
        <v>25.1</v>
      </c>
      <c r="C74" s="65">
        <f t="shared" si="6"/>
        <v>40.393430000000002</v>
      </c>
      <c r="D74" s="66">
        <v>0</v>
      </c>
      <c r="E74" s="65">
        <f t="shared" si="7"/>
        <v>11.220397222222223</v>
      </c>
      <c r="F74" s="65">
        <f t="shared" si="4"/>
        <v>0.22351388888889012</v>
      </c>
      <c r="G74" s="67">
        <f t="shared" si="5"/>
        <v>440.03179305555568</v>
      </c>
    </row>
    <row r="75" spans="1:7" x14ac:dyDescent="0.25">
      <c r="A75" s="55">
        <v>73</v>
      </c>
      <c r="B75" s="64">
        <v>25.6</v>
      </c>
      <c r="C75" s="65">
        <f t="shared" si="6"/>
        <v>41.198080000000004</v>
      </c>
      <c r="D75" s="66">
        <v>0</v>
      </c>
      <c r="E75" s="65">
        <f t="shared" si="7"/>
        <v>11.443911111111111</v>
      </c>
      <c r="F75" s="65">
        <f t="shared" si="4"/>
        <v>0.22351388888888835</v>
      </c>
      <c r="G75" s="67">
        <f t="shared" si="5"/>
        <v>451.36394722222235</v>
      </c>
    </row>
    <row r="76" spans="1:7" x14ac:dyDescent="0.25">
      <c r="A76" s="55">
        <v>74</v>
      </c>
      <c r="B76" s="64">
        <v>25.7</v>
      </c>
      <c r="C76" s="65">
        <f t="shared" si="6"/>
        <v>41.359009999999998</v>
      </c>
      <c r="D76" s="66">
        <v>0</v>
      </c>
      <c r="E76" s="65">
        <f t="shared" si="7"/>
        <v>11.488613888888889</v>
      </c>
      <c r="F76" s="65">
        <f t="shared" si="4"/>
        <v>4.4702777777777314E-2</v>
      </c>
      <c r="G76" s="67">
        <f t="shared" si="5"/>
        <v>462.83020972222232</v>
      </c>
    </row>
    <row r="77" spans="1:7" x14ac:dyDescent="0.25">
      <c r="A77" s="55">
        <v>75</v>
      </c>
      <c r="B77" s="64">
        <v>25.4</v>
      </c>
      <c r="C77" s="65">
        <f t="shared" si="6"/>
        <v>40.876219999999996</v>
      </c>
      <c r="D77" s="66">
        <v>0</v>
      </c>
      <c r="E77" s="65">
        <f t="shared" si="7"/>
        <v>11.354505555555555</v>
      </c>
      <c r="F77" s="65">
        <f t="shared" ref="F77:F140" si="8">E77-E76</f>
        <v>-0.13410833333333372</v>
      </c>
      <c r="G77" s="67">
        <f t="shared" ref="G77:G140" si="9">E76+(F77/2)+G76</f>
        <v>474.25176944444456</v>
      </c>
    </row>
    <row r="78" spans="1:7" x14ac:dyDescent="0.25">
      <c r="A78" s="55">
        <v>76</v>
      </c>
      <c r="B78" s="64">
        <v>24.9</v>
      </c>
      <c r="C78" s="65">
        <f t="shared" si="6"/>
        <v>40.071569999999994</v>
      </c>
      <c r="D78" s="66">
        <v>0</v>
      </c>
      <c r="E78" s="65">
        <f t="shared" si="7"/>
        <v>11.130991666666665</v>
      </c>
      <c r="F78" s="65">
        <f t="shared" si="8"/>
        <v>-0.22351388888889012</v>
      </c>
      <c r="G78" s="67">
        <f t="shared" si="9"/>
        <v>485.49451805555566</v>
      </c>
    </row>
    <row r="79" spans="1:7" x14ac:dyDescent="0.25">
      <c r="A79" s="55">
        <v>77</v>
      </c>
      <c r="B79" s="64">
        <v>25</v>
      </c>
      <c r="C79" s="65">
        <f t="shared" si="6"/>
        <v>40.232500000000002</v>
      </c>
      <c r="D79" s="66">
        <v>0</v>
      </c>
      <c r="E79" s="65">
        <f t="shared" si="7"/>
        <v>11.175694444444444</v>
      </c>
      <c r="F79" s="65">
        <f t="shared" si="8"/>
        <v>4.470277777777909E-2</v>
      </c>
      <c r="G79" s="67">
        <f t="shared" si="9"/>
        <v>496.64786111111124</v>
      </c>
    </row>
    <row r="80" spans="1:7" x14ac:dyDescent="0.25">
      <c r="A80" s="55">
        <v>78</v>
      </c>
      <c r="B80" s="64">
        <v>25.4</v>
      </c>
      <c r="C80" s="65">
        <f t="shared" si="6"/>
        <v>40.876219999999996</v>
      </c>
      <c r="D80" s="66">
        <v>0</v>
      </c>
      <c r="E80" s="65">
        <f t="shared" si="7"/>
        <v>11.354505555555555</v>
      </c>
      <c r="F80" s="65">
        <f t="shared" si="8"/>
        <v>0.17881111111111103</v>
      </c>
      <c r="G80" s="67">
        <f t="shared" si="9"/>
        <v>507.91296111111126</v>
      </c>
    </row>
    <row r="81" spans="1:7" x14ac:dyDescent="0.25">
      <c r="A81" s="55">
        <v>79</v>
      </c>
      <c r="B81" s="64">
        <v>26</v>
      </c>
      <c r="C81" s="65">
        <f t="shared" si="6"/>
        <v>41.841799999999999</v>
      </c>
      <c r="D81" s="66">
        <v>0</v>
      </c>
      <c r="E81" s="65">
        <f t="shared" si="7"/>
        <v>11.622722222222222</v>
      </c>
      <c r="F81" s="65">
        <f t="shared" si="8"/>
        <v>0.26821666666666744</v>
      </c>
      <c r="G81" s="67">
        <f t="shared" si="9"/>
        <v>519.40157500000009</v>
      </c>
    </row>
    <row r="82" spans="1:7" x14ac:dyDescent="0.25">
      <c r="A82" s="55">
        <v>80</v>
      </c>
      <c r="B82" s="64">
        <v>26</v>
      </c>
      <c r="C82" s="65">
        <f t="shared" si="6"/>
        <v>41.841799999999999</v>
      </c>
      <c r="D82" s="66">
        <v>0</v>
      </c>
      <c r="E82" s="65">
        <f t="shared" si="7"/>
        <v>11.622722222222222</v>
      </c>
      <c r="F82" s="65">
        <f t="shared" si="8"/>
        <v>0</v>
      </c>
      <c r="G82" s="67">
        <f t="shared" si="9"/>
        <v>531.02429722222234</v>
      </c>
    </row>
    <row r="83" spans="1:7" x14ac:dyDescent="0.25">
      <c r="A83" s="55">
        <v>81</v>
      </c>
      <c r="B83" s="64">
        <v>25.7</v>
      </c>
      <c r="C83" s="65">
        <f t="shared" si="6"/>
        <v>41.359009999999998</v>
      </c>
      <c r="D83" s="66">
        <v>0</v>
      </c>
      <c r="E83" s="65">
        <f t="shared" si="7"/>
        <v>11.488613888888889</v>
      </c>
      <c r="F83" s="65">
        <f t="shared" si="8"/>
        <v>-0.13410833333333372</v>
      </c>
      <c r="G83" s="67">
        <f t="shared" si="9"/>
        <v>542.57996527777789</v>
      </c>
    </row>
    <row r="84" spans="1:7" x14ac:dyDescent="0.25">
      <c r="A84" s="55">
        <v>82</v>
      </c>
      <c r="B84" s="64">
        <v>26.1</v>
      </c>
      <c r="C84" s="65">
        <f t="shared" si="6"/>
        <v>42.00273</v>
      </c>
      <c r="D84" s="66">
        <v>0</v>
      </c>
      <c r="E84" s="65">
        <f t="shared" si="7"/>
        <v>11.667425</v>
      </c>
      <c r="F84" s="65">
        <f t="shared" si="8"/>
        <v>0.17881111111111103</v>
      </c>
      <c r="G84" s="67">
        <f t="shared" si="9"/>
        <v>554.1579847222223</v>
      </c>
    </row>
    <row r="85" spans="1:7" x14ac:dyDescent="0.25">
      <c r="A85" s="55">
        <v>83</v>
      </c>
      <c r="B85" s="64">
        <v>26.7</v>
      </c>
      <c r="C85" s="65">
        <f t="shared" si="6"/>
        <v>42.968309999999995</v>
      </c>
      <c r="D85" s="66">
        <v>0</v>
      </c>
      <c r="E85" s="65">
        <f t="shared" si="7"/>
        <v>11.935641666666665</v>
      </c>
      <c r="F85" s="65">
        <f t="shared" si="8"/>
        <v>0.26821666666666566</v>
      </c>
      <c r="G85" s="67">
        <f t="shared" si="9"/>
        <v>565.95951805555558</v>
      </c>
    </row>
    <row r="86" spans="1:7" x14ac:dyDescent="0.25">
      <c r="A86" s="55">
        <v>84</v>
      </c>
      <c r="B86" s="64">
        <v>27.5</v>
      </c>
      <c r="C86" s="65">
        <f t="shared" si="6"/>
        <v>44.255749999999999</v>
      </c>
      <c r="D86" s="66">
        <v>0</v>
      </c>
      <c r="E86" s="65">
        <f t="shared" si="7"/>
        <v>12.293263888888887</v>
      </c>
      <c r="F86" s="65">
        <f t="shared" si="8"/>
        <v>0.35762222222222206</v>
      </c>
      <c r="G86" s="67">
        <f t="shared" si="9"/>
        <v>578.07397083333331</v>
      </c>
    </row>
    <row r="87" spans="1:7" x14ac:dyDescent="0.25">
      <c r="A87" s="55">
        <v>85</v>
      </c>
      <c r="B87" s="64">
        <v>28.6</v>
      </c>
      <c r="C87" s="65">
        <f t="shared" si="6"/>
        <v>46.025980000000004</v>
      </c>
      <c r="D87" s="66">
        <v>0</v>
      </c>
      <c r="E87" s="65">
        <f t="shared" si="7"/>
        <v>12.784994444444445</v>
      </c>
      <c r="F87" s="65">
        <f t="shared" si="8"/>
        <v>0.49173055555555756</v>
      </c>
      <c r="G87" s="67">
        <f t="shared" si="9"/>
        <v>590.61309999999992</v>
      </c>
    </row>
    <row r="88" spans="1:7" x14ac:dyDescent="0.25">
      <c r="A88" s="55">
        <v>86</v>
      </c>
      <c r="B88" s="64">
        <v>29.3</v>
      </c>
      <c r="C88" s="65">
        <f t="shared" si="6"/>
        <v>47.15249</v>
      </c>
      <c r="D88" s="66">
        <v>0</v>
      </c>
      <c r="E88" s="65">
        <f t="shared" si="7"/>
        <v>13.097913888888888</v>
      </c>
      <c r="F88" s="65">
        <f t="shared" si="8"/>
        <v>0.31291944444444297</v>
      </c>
      <c r="G88" s="67">
        <f t="shared" si="9"/>
        <v>603.55455416666655</v>
      </c>
    </row>
    <row r="89" spans="1:7" x14ac:dyDescent="0.25">
      <c r="A89" s="55">
        <v>87</v>
      </c>
      <c r="B89" s="64">
        <v>29.8</v>
      </c>
      <c r="C89" s="65">
        <f t="shared" si="6"/>
        <v>47.957140000000003</v>
      </c>
      <c r="D89" s="66">
        <v>0</v>
      </c>
      <c r="E89" s="65">
        <f t="shared" si="7"/>
        <v>13.321427777777778</v>
      </c>
      <c r="F89" s="65">
        <f t="shared" si="8"/>
        <v>0.22351388888889012</v>
      </c>
      <c r="G89" s="67">
        <f t="shared" si="9"/>
        <v>616.7642249999999</v>
      </c>
    </row>
    <row r="90" spans="1:7" x14ac:dyDescent="0.25">
      <c r="A90" s="55">
        <v>88</v>
      </c>
      <c r="B90" s="64">
        <v>30.1</v>
      </c>
      <c r="C90" s="65">
        <f t="shared" si="6"/>
        <v>48.439930000000004</v>
      </c>
      <c r="D90" s="66">
        <v>0</v>
      </c>
      <c r="E90" s="65">
        <f t="shared" si="7"/>
        <v>13.455536111111112</v>
      </c>
      <c r="F90" s="65">
        <f t="shared" si="8"/>
        <v>0.13410833333333372</v>
      </c>
      <c r="G90" s="67">
        <f t="shared" si="9"/>
        <v>630.15270694444439</v>
      </c>
    </row>
    <row r="91" spans="1:7" x14ac:dyDescent="0.25">
      <c r="A91" s="55">
        <v>89</v>
      </c>
      <c r="B91" s="64">
        <v>30.4</v>
      </c>
      <c r="C91" s="65">
        <f t="shared" si="6"/>
        <v>48.922719999999998</v>
      </c>
      <c r="D91" s="66">
        <v>0</v>
      </c>
      <c r="E91" s="65">
        <f t="shared" si="7"/>
        <v>13.589644444444444</v>
      </c>
      <c r="F91" s="65">
        <f t="shared" si="8"/>
        <v>0.13410833333333194</v>
      </c>
      <c r="G91" s="67">
        <f t="shared" si="9"/>
        <v>643.67529722222218</v>
      </c>
    </row>
    <row r="92" spans="1:7" x14ac:dyDescent="0.25">
      <c r="A92" s="55">
        <v>90</v>
      </c>
      <c r="B92" s="64">
        <v>30.7</v>
      </c>
      <c r="C92" s="65">
        <f t="shared" si="6"/>
        <v>49.40551</v>
      </c>
      <c r="D92" s="66">
        <v>0</v>
      </c>
      <c r="E92" s="65">
        <f t="shared" si="7"/>
        <v>13.723752777777777</v>
      </c>
      <c r="F92" s="65">
        <f t="shared" si="8"/>
        <v>0.13410833333333372</v>
      </c>
      <c r="G92" s="67">
        <f t="shared" si="9"/>
        <v>657.33199583333328</v>
      </c>
    </row>
    <row r="93" spans="1:7" x14ac:dyDescent="0.25">
      <c r="A93" s="55">
        <v>91</v>
      </c>
      <c r="B93" s="64">
        <v>30.7</v>
      </c>
      <c r="C93" s="65">
        <f t="shared" si="6"/>
        <v>49.40551</v>
      </c>
      <c r="D93" s="66">
        <v>0</v>
      </c>
      <c r="E93" s="65">
        <f t="shared" si="7"/>
        <v>13.723752777777777</v>
      </c>
      <c r="F93" s="65">
        <f t="shared" si="8"/>
        <v>0</v>
      </c>
      <c r="G93" s="67">
        <f t="shared" si="9"/>
        <v>671.05574861111108</v>
      </c>
    </row>
    <row r="94" spans="1:7" x14ac:dyDescent="0.25">
      <c r="A94" s="55">
        <v>92</v>
      </c>
      <c r="B94" s="64">
        <v>30.5</v>
      </c>
      <c r="C94" s="65">
        <f t="shared" si="6"/>
        <v>49.083649999999999</v>
      </c>
      <c r="D94" s="66">
        <v>0</v>
      </c>
      <c r="E94" s="65">
        <f t="shared" si="7"/>
        <v>13.634347222222221</v>
      </c>
      <c r="F94" s="65">
        <f t="shared" si="8"/>
        <v>-8.9405555555556404E-2</v>
      </c>
      <c r="G94" s="67">
        <f t="shared" si="9"/>
        <v>684.73479861111105</v>
      </c>
    </row>
    <row r="95" spans="1:7" x14ac:dyDescent="0.25">
      <c r="A95" s="55">
        <v>93</v>
      </c>
      <c r="B95" s="64">
        <v>30.4</v>
      </c>
      <c r="C95" s="65">
        <f t="shared" si="6"/>
        <v>48.922719999999998</v>
      </c>
      <c r="D95" s="66">
        <v>0</v>
      </c>
      <c r="E95" s="65">
        <f t="shared" si="7"/>
        <v>13.589644444444444</v>
      </c>
      <c r="F95" s="65">
        <f t="shared" si="8"/>
        <v>-4.4702777777777314E-2</v>
      </c>
      <c r="G95" s="67">
        <f t="shared" si="9"/>
        <v>698.34679444444441</v>
      </c>
    </row>
    <row r="96" spans="1:7" x14ac:dyDescent="0.25">
      <c r="A96" s="55">
        <v>94</v>
      </c>
      <c r="B96" s="64">
        <v>30.3</v>
      </c>
      <c r="C96" s="65">
        <f t="shared" si="6"/>
        <v>48.761789999999998</v>
      </c>
      <c r="D96" s="66">
        <v>0</v>
      </c>
      <c r="E96" s="65">
        <f t="shared" si="7"/>
        <v>13.544941666666666</v>
      </c>
      <c r="F96" s="65">
        <f t="shared" si="8"/>
        <v>-4.4702777777777314E-2</v>
      </c>
      <c r="G96" s="67">
        <f t="shared" si="9"/>
        <v>711.91408749999994</v>
      </c>
    </row>
    <row r="97" spans="1:7" x14ac:dyDescent="0.25">
      <c r="A97" s="55">
        <v>95</v>
      </c>
      <c r="B97" s="64">
        <v>30.4</v>
      </c>
      <c r="C97" s="65">
        <f t="shared" si="6"/>
        <v>48.922719999999998</v>
      </c>
      <c r="D97" s="66">
        <v>0</v>
      </c>
      <c r="E97" s="65">
        <f t="shared" si="7"/>
        <v>13.589644444444444</v>
      </c>
      <c r="F97" s="65">
        <f t="shared" si="8"/>
        <v>4.4702777777777314E-2</v>
      </c>
      <c r="G97" s="67">
        <f t="shared" si="9"/>
        <v>725.48138055555546</v>
      </c>
    </row>
    <row r="98" spans="1:7" x14ac:dyDescent="0.25">
      <c r="A98" s="55">
        <v>96</v>
      </c>
      <c r="B98" s="64">
        <v>30.8</v>
      </c>
      <c r="C98" s="65">
        <f t="shared" si="6"/>
        <v>49.56644</v>
      </c>
      <c r="D98" s="66">
        <v>0</v>
      </c>
      <c r="E98" s="65">
        <f t="shared" si="7"/>
        <v>13.768455555555555</v>
      </c>
      <c r="F98" s="65">
        <f t="shared" si="8"/>
        <v>0.17881111111111103</v>
      </c>
      <c r="G98" s="67">
        <f t="shared" si="9"/>
        <v>739.16043055555542</v>
      </c>
    </row>
    <row r="99" spans="1:7" x14ac:dyDescent="0.25">
      <c r="A99" s="55">
        <v>97</v>
      </c>
      <c r="B99" s="64">
        <v>30.4</v>
      </c>
      <c r="C99" s="65">
        <f t="shared" si="6"/>
        <v>48.922719999999998</v>
      </c>
      <c r="D99" s="66">
        <v>0</v>
      </c>
      <c r="E99" s="65">
        <f t="shared" si="7"/>
        <v>13.589644444444444</v>
      </c>
      <c r="F99" s="65">
        <f t="shared" si="8"/>
        <v>-0.17881111111111103</v>
      </c>
      <c r="G99" s="67">
        <f t="shared" si="9"/>
        <v>752.83948055555538</v>
      </c>
    </row>
    <row r="100" spans="1:7" x14ac:dyDescent="0.25">
      <c r="A100" s="55">
        <v>98</v>
      </c>
      <c r="B100" s="64">
        <v>29.9</v>
      </c>
      <c r="C100" s="65">
        <f t="shared" si="6"/>
        <v>48.118069999999996</v>
      </c>
      <c r="D100" s="66">
        <v>0</v>
      </c>
      <c r="E100" s="65">
        <f t="shared" si="7"/>
        <v>13.366130555555554</v>
      </c>
      <c r="F100" s="65">
        <f t="shared" si="8"/>
        <v>-0.22351388888889012</v>
      </c>
      <c r="G100" s="67">
        <f t="shared" si="9"/>
        <v>766.31736805555533</v>
      </c>
    </row>
    <row r="101" spans="1:7" x14ac:dyDescent="0.25">
      <c r="A101" s="55">
        <v>99</v>
      </c>
      <c r="B101" s="64">
        <v>29.5</v>
      </c>
      <c r="C101" s="65">
        <f t="shared" si="6"/>
        <v>47.474350000000001</v>
      </c>
      <c r="D101" s="66">
        <v>0</v>
      </c>
      <c r="E101" s="65">
        <f t="shared" si="7"/>
        <v>13.187319444444444</v>
      </c>
      <c r="F101" s="65">
        <f t="shared" si="8"/>
        <v>-0.17881111111110926</v>
      </c>
      <c r="G101" s="67">
        <f t="shared" si="9"/>
        <v>779.59409305555528</v>
      </c>
    </row>
    <row r="102" spans="1:7" x14ac:dyDescent="0.25">
      <c r="A102" s="55">
        <v>100</v>
      </c>
      <c r="B102" s="64">
        <v>29.8</v>
      </c>
      <c r="C102" s="65">
        <f t="shared" si="6"/>
        <v>47.957140000000003</v>
      </c>
      <c r="D102" s="66">
        <v>0</v>
      </c>
      <c r="E102" s="65">
        <f t="shared" si="7"/>
        <v>13.321427777777778</v>
      </c>
      <c r="F102" s="65">
        <f t="shared" si="8"/>
        <v>0.13410833333333372</v>
      </c>
      <c r="G102" s="67">
        <f t="shared" si="9"/>
        <v>792.84846666666635</v>
      </c>
    </row>
    <row r="103" spans="1:7" x14ac:dyDescent="0.25">
      <c r="A103" s="55">
        <v>101</v>
      </c>
      <c r="B103" s="64">
        <v>30.3</v>
      </c>
      <c r="C103" s="65">
        <f t="shared" si="6"/>
        <v>48.761789999999998</v>
      </c>
      <c r="D103" s="66">
        <v>0</v>
      </c>
      <c r="E103" s="65">
        <f t="shared" si="7"/>
        <v>13.544941666666666</v>
      </c>
      <c r="F103" s="65">
        <f t="shared" si="8"/>
        <v>0.22351388888888835</v>
      </c>
      <c r="G103" s="67">
        <f t="shared" si="9"/>
        <v>806.28165138888858</v>
      </c>
    </row>
    <row r="104" spans="1:7" x14ac:dyDescent="0.25">
      <c r="A104" s="55">
        <v>102</v>
      </c>
      <c r="B104" s="64">
        <v>30.7</v>
      </c>
      <c r="C104" s="65">
        <f t="shared" si="6"/>
        <v>49.40551</v>
      </c>
      <c r="D104" s="66">
        <v>0</v>
      </c>
      <c r="E104" s="65">
        <f t="shared" si="7"/>
        <v>13.723752777777777</v>
      </c>
      <c r="F104" s="65">
        <f t="shared" si="8"/>
        <v>0.17881111111111103</v>
      </c>
      <c r="G104" s="67">
        <f t="shared" si="9"/>
        <v>819.91599861111081</v>
      </c>
    </row>
    <row r="105" spans="1:7" x14ac:dyDescent="0.25">
      <c r="A105" s="55">
        <v>103</v>
      </c>
      <c r="B105" s="64">
        <v>30.9</v>
      </c>
      <c r="C105" s="65">
        <f t="shared" si="6"/>
        <v>49.727369999999993</v>
      </c>
      <c r="D105" s="66">
        <v>0</v>
      </c>
      <c r="E105" s="65">
        <f t="shared" si="7"/>
        <v>13.81315833333333</v>
      </c>
      <c r="F105" s="65">
        <f t="shared" si="8"/>
        <v>8.9405555555552851E-2</v>
      </c>
      <c r="G105" s="67">
        <f t="shared" si="9"/>
        <v>833.68445416666634</v>
      </c>
    </row>
    <row r="106" spans="1:7" x14ac:dyDescent="0.25">
      <c r="A106" s="55">
        <v>104</v>
      </c>
      <c r="B106" s="64">
        <v>31</v>
      </c>
      <c r="C106" s="65">
        <f t="shared" si="6"/>
        <v>49.888300000000001</v>
      </c>
      <c r="D106" s="66">
        <v>0</v>
      </c>
      <c r="E106" s="65">
        <f t="shared" si="7"/>
        <v>13.857861111111111</v>
      </c>
      <c r="F106" s="65">
        <f t="shared" si="8"/>
        <v>4.4702777777780867E-2</v>
      </c>
      <c r="G106" s="67">
        <f t="shared" si="9"/>
        <v>847.51996388888858</v>
      </c>
    </row>
    <row r="107" spans="1:7" x14ac:dyDescent="0.25">
      <c r="A107" s="55">
        <v>105</v>
      </c>
      <c r="B107" s="64">
        <v>30.9</v>
      </c>
      <c r="C107" s="65">
        <f t="shared" si="6"/>
        <v>49.727369999999993</v>
      </c>
      <c r="D107" s="66">
        <v>0</v>
      </c>
      <c r="E107" s="65">
        <f t="shared" si="7"/>
        <v>13.81315833333333</v>
      </c>
      <c r="F107" s="65">
        <f t="shared" si="8"/>
        <v>-4.4702777777780867E-2</v>
      </c>
      <c r="G107" s="67">
        <f t="shared" si="9"/>
        <v>861.35547361111082</v>
      </c>
    </row>
    <row r="108" spans="1:7" x14ac:dyDescent="0.25">
      <c r="A108" s="55">
        <v>106</v>
      </c>
      <c r="B108" s="64">
        <v>30.4</v>
      </c>
      <c r="C108" s="65">
        <f t="shared" si="6"/>
        <v>48.922719999999998</v>
      </c>
      <c r="D108" s="66">
        <v>0</v>
      </c>
      <c r="E108" s="65">
        <f t="shared" si="7"/>
        <v>13.589644444444444</v>
      </c>
      <c r="F108" s="65">
        <f t="shared" si="8"/>
        <v>-0.22351388888888657</v>
      </c>
      <c r="G108" s="67">
        <f t="shared" si="9"/>
        <v>875.05687499999976</v>
      </c>
    </row>
    <row r="109" spans="1:7" x14ac:dyDescent="0.25">
      <c r="A109" s="55">
        <v>107</v>
      </c>
      <c r="B109" s="64">
        <v>29.8</v>
      </c>
      <c r="C109" s="65">
        <f t="shared" si="6"/>
        <v>47.957140000000003</v>
      </c>
      <c r="D109" s="66">
        <v>0</v>
      </c>
      <c r="E109" s="65">
        <f t="shared" si="7"/>
        <v>13.321427777777778</v>
      </c>
      <c r="F109" s="65">
        <f t="shared" si="8"/>
        <v>-0.26821666666666566</v>
      </c>
      <c r="G109" s="67">
        <f t="shared" si="9"/>
        <v>888.51241111111085</v>
      </c>
    </row>
    <row r="110" spans="1:7" x14ac:dyDescent="0.25">
      <c r="A110" s="55">
        <v>108</v>
      </c>
      <c r="B110" s="64">
        <v>29.9</v>
      </c>
      <c r="C110" s="65">
        <f t="shared" si="6"/>
        <v>48.118069999999996</v>
      </c>
      <c r="D110" s="66">
        <v>0</v>
      </c>
      <c r="E110" s="65">
        <f t="shared" si="7"/>
        <v>13.366130555555554</v>
      </c>
      <c r="F110" s="65">
        <f t="shared" si="8"/>
        <v>4.4702777777775538E-2</v>
      </c>
      <c r="G110" s="67">
        <f t="shared" si="9"/>
        <v>901.8561902777775</v>
      </c>
    </row>
    <row r="111" spans="1:7" x14ac:dyDescent="0.25">
      <c r="A111" s="55">
        <v>109</v>
      </c>
      <c r="B111" s="64">
        <v>30.2</v>
      </c>
      <c r="C111" s="65">
        <f t="shared" si="6"/>
        <v>48.600859999999997</v>
      </c>
      <c r="D111" s="66">
        <v>0</v>
      </c>
      <c r="E111" s="65">
        <f t="shared" si="7"/>
        <v>13.500238888888887</v>
      </c>
      <c r="F111" s="65">
        <f t="shared" si="8"/>
        <v>0.13410833333333372</v>
      </c>
      <c r="G111" s="67">
        <f t="shared" si="9"/>
        <v>915.28937499999972</v>
      </c>
    </row>
    <row r="112" spans="1:7" x14ac:dyDescent="0.25">
      <c r="A112" s="55">
        <v>110</v>
      </c>
      <c r="B112" s="64">
        <v>30.7</v>
      </c>
      <c r="C112" s="65">
        <f t="shared" si="6"/>
        <v>49.40551</v>
      </c>
      <c r="D112" s="66">
        <v>0</v>
      </c>
      <c r="E112" s="65">
        <f t="shared" si="7"/>
        <v>13.723752777777777</v>
      </c>
      <c r="F112" s="65">
        <f t="shared" si="8"/>
        <v>0.22351388888889012</v>
      </c>
      <c r="G112" s="67">
        <f t="shared" si="9"/>
        <v>928.90137083333309</v>
      </c>
    </row>
    <row r="113" spans="1:7" x14ac:dyDescent="0.25">
      <c r="A113" s="55">
        <v>111</v>
      </c>
      <c r="B113" s="64">
        <v>31.2</v>
      </c>
      <c r="C113" s="65">
        <f t="shared" si="6"/>
        <v>50.210159999999995</v>
      </c>
      <c r="D113" s="66">
        <v>0</v>
      </c>
      <c r="E113" s="65">
        <f t="shared" si="7"/>
        <v>13.947266666666664</v>
      </c>
      <c r="F113" s="65">
        <f t="shared" si="8"/>
        <v>0.22351388888888657</v>
      </c>
      <c r="G113" s="67">
        <f t="shared" si="9"/>
        <v>942.73688055555533</v>
      </c>
    </row>
    <row r="114" spans="1:7" x14ac:dyDescent="0.25">
      <c r="A114" s="55">
        <v>112</v>
      </c>
      <c r="B114" s="64">
        <v>31.8</v>
      </c>
      <c r="C114" s="65">
        <f t="shared" si="6"/>
        <v>51.175739999999998</v>
      </c>
      <c r="D114" s="66">
        <v>0</v>
      </c>
      <c r="E114" s="65">
        <f t="shared" si="7"/>
        <v>14.215483333333331</v>
      </c>
      <c r="F114" s="65">
        <f t="shared" si="8"/>
        <v>0.26821666666666744</v>
      </c>
      <c r="G114" s="67">
        <f t="shared" si="9"/>
        <v>956.81825555555531</v>
      </c>
    </row>
    <row r="115" spans="1:7" x14ac:dyDescent="0.25">
      <c r="A115" s="55">
        <v>113</v>
      </c>
      <c r="B115" s="64">
        <v>32.200000000000003</v>
      </c>
      <c r="C115" s="65">
        <f t="shared" si="6"/>
        <v>51.819460000000007</v>
      </c>
      <c r="D115" s="66">
        <v>0</v>
      </c>
      <c r="E115" s="65">
        <f t="shared" si="7"/>
        <v>14.394294444444446</v>
      </c>
      <c r="F115" s="65">
        <f t="shared" si="8"/>
        <v>0.17881111111111458</v>
      </c>
      <c r="G115" s="67">
        <f t="shared" si="9"/>
        <v>971.12314444444416</v>
      </c>
    </row>
    <row r="116" spans="1:7" x14ac:dyDescent="0.25">
      <c r="A116" s="55">
        <v>114</v>
      </c>
      <c r="B116" s="64">
        <v>32.4</v>
      </c>
      <c r="C116" s="65">
        <f t="shared" si="6"/>
        <v>52.141319999999993</v>
      </c>
      <c r="D116" s="66">
        <v>0</v>
      </c>
      <c r="E116" s="65">
        <f t="shared" si="7"/>
        <v>14.483699999999997</v>
      </c>
      <c r="F116" s="65">
        <f t="shared" si="8"/>
        <v>8.9405555555551075E-2</v>
      </c>
      <c r="G116" s="67">
        <f t="shared" si="9"/>
        <v>985.56214166666643</v>
      </c>
    </row>
    <row r="117" spans="1:7" x14ac:dyDescent="0.25">
      <c r="A117" s="55">
        <v>115</v>
      </c>
      <c r="B117" s="64">
        <v>32.200000000000003</v>
      </c>
      <c r="C117" s="65">
        <f t="shared" si="6"/>
        <v>51.819460000000007</v>
      </c>
      <c r="D117" s="66">
        <v>0</v>
      </c>
      <c r="E117" s="65">
        <f t="shared" si="7"/>
        <v>14.394294444444446</v>
      </c>
      <c r="F117" s="65">
        <f t="shared" si="8"/>
        <v>-8.9405555555551075E-2</v>
      </c>
      <c r="G117" s="67">
        <f t="shared" si="9"/>
        <v>1000.0011388888887</v>
      </c>
    </row>
    <row r="118" spans="1:7" x14ac:dyDescent="0.25">
      <c r="A118" s="55">
        <v>116</v>
      </c>
      <c r="B118" s="64">
        <v>31.7</v>
      </c>
      <c r="C118" s="65">
        <f t="shared" si="6"/>
        <v>51.014809999999997</v>
      </c>
      <c r="D118" s="66">
        <v>0</v>
      </c>
      <c r="E118" s="65">
        <f t="shared" si="7"/>
        <v>14.170780555555554</v>
      </c>
      <c r="F118" s="65">
        <f t="shared" si="8"/>
        <v>-0.2235138888888919</v>
      </c>
      <c r="G118" s="67">
        <f t="shared" si="9"/>
        <v>1014.2836763888887</v>
      </c>
    </row>
    <row r="119" spans="1:7" x14ac:dyDescent="0.25">
      <c r="A119" s="55">
        <v>117</v>
      </c>
      <c r="B119" s="64">
        <v>28.6</v>
      </c>
      <c r="C119" s="65">
        <f t="shared" si="6"/>
        <v>46.025980000000004</v>
      </c>
      <c r="D119" s="66">
        <v>0</v>
      </c>
      <c r="E119" s="65">
        <f t="shared" si="7"/>
        <v>12.784994444444445</v>
      </c>
      <c r="F119" s="65">
        <f t="shared" si="8"/>
        <v>-1.3857861111111092</v>
      </c>
      <c r="G119" s="67">
        <f t="shared" si="9"/>
        <v>1027.7615638888888</v>
      </c>
    </row>
    <row r="120" spans="1:7" x14ac:dyDescent="0.25">
      <c r="A120" s="55">
        <v>118</v>
      </c>
      <c r="B120" s="64">
        <v>25.3</v>
      </c>
      <c r="C120" s="65">
        <f t="shared" si="6"/>
        <v>40.715290000000003</v>
      </c>
      <c r="D120" s="66">
        <v>0</v>
      </c>
      <c r="E120" s="65">
        <f t="shared" si="7"/>
        <v>11.309802777777778</v>
      </c>
      <c r="F120" s="65">
        <f t="shared" si="8"/>
        <v>-1.4751916666666673</v>
      </c>
      <c r="G120" s="67">
        <f t="shared" si="9"/>
        <v>1039.8089624999998</v>
      </c>
    </row>
    <row r="121" spans="1:7" x14ac:dyDescent="0.25">
      <c r="A121" s="55">
        <v>119</v>
      </c>
      <c r="B121" s="64">
        <v>22</v>
      </c>
      <c r="C121" s="65">
        <f t="shared" si="6"/>
        <v>35.404600000000002</v>
      </c>
      <c r="D121" s="66">
        <v>0</v>
      </c>
      <c r="E121" s="65">
        <f t="shared" si="7"/>
        <v>9.8346111111111121</v>
      </c>
      <c r="F121" s="65">
        <f t="shared" si="8"/>
        <v>-1.4751916666666656</v>
      </c>
      <c r="G121" s="67">
        <f t="shared" si="9"/>
        <v>1050.3811694444441</v>
      </c>
    </row>
    <row r="122" spans="1:7" x14ac:dyDescent="0.25">
      <c r="A122" s="55">
        <v>120</v>
      </c>
      <c r="B122" s="64">
        <v>18.7</v>
      </c>
      <c r="C122" s="65">
        <f t="shared" si="6"/>
        <v>30.093909999999997</v>
      </c>
      <c r="D122" s="66">
        <v>0</v>
      </c>
      <c r="E122" s="65">
        <f t="shared" si="7"/>
        <v>8.359419444444443</v>
      </c>
      <c r="F122" s="65">
        <f t="shared" si="8"/>
        <v>-1.4751916666666691</v>
      </c>
      <c r="G122" s="67">
        <f t="shared" si="9"/>
        <v>1059.4781847222218</v>
      </c>
    </row>
    <row r="123" spans="1:7" x14ac:dyDescent="0.25">
      <c r="A123" s="55">
        <v>121</v>
      </c>
      <c r="B123" s="64">
        <v>15.4</v>
      </c>
      <c r="C123" s="65">
        <f t="shared" si="6"/>
        <v>24.78322</v>
      </c>
      <c r="D123" s="66">
        <v>0</v>
      </c>
      <c r="E123" s="65">
        <f t="shared" si="7"/>
        <v>6.8842277777777774</v>
      </c>
      <c r="F123" s="65">
        <f t="shared" si="8"/>
        <v>-1.4751916666666656</v>
      </c>
      <c r="G123" s="67">
        <f t="shared" si="9"/>
        <v>1067.1000083333329</v>
      </c>
    </row>
    <row r="124" spans="1:7" x14ac:dyDescent="0.25">
      <c r="A124" s="55">
        <v>122</v>
      </c>
      <c r="B124" s="64">
        <v>12.1</v>
      </c>
      <c r="C124" s="65">
        <f t="shared" si="6"/>
        <v>19.472529999999999</v>
      </c>
      <c r="D124" s="66">
        <v>0</v>
      </c>
      <c r="E124" s="65">
        <f t="shared" si="7"/>
        <v>5.4090361111111109</v>
      </c>
      <c r="F124" s="65">
        <f t="shared" si="8"/>
        <v>-1.4751916666666665</v>
      </c>
      <c r="G124" s="67">
        <f t="shared" si="9"/>
        <v>1073.2466402777773</v>
      </c>
    </row>
    <row r="125" spans="1:7" x14ac:dyDescent="0.25">
      <c r="A125" s="55">
        <v>123</v>
      </c>
      <c r="B125" s="64">
        <v>8.8000000000000007</v>
      </c>
      <c r="C125" s="65">
        <f t="shared" si="6"/>
        <v>14.161840000000002</v>
      </c>
      <c r="D125" s="66">
        <v>0</v>
      </c>
      <c r="E125" s="65">
        <f t="shared" si="7"/>
        <v>3.9338444444444449</v>
      </c>
      <c r="F125" s="65">
        <f t="shared" si="8"/>
        <v>-1.475191666666666</v>
      </c>
      <c r="G125" s="67">
        <f t="shared" si="9"/>
        <v>1077.918080555555</v>
      </c>
    </row>
    <row r="126" spans="1:7" x14ac:dyDescent="0.25">
      <c r="A126" s="55">
        <v>124</v>
      </c>
      <c r="B126" s="64">
        <v>5.5</v>
      </c>
      <c r="C126" s="65">
        <f t="shared" si="6"/>
        <v>8.8511500000000005</v>
      </c>
      <c r="D126" s="66">
        <v>0</v>
      </c>
      <c r="E126" s="65">
        <f t="shared" si="7"/>
        <v>2.458652777777778</v>
      </c>
      <c r="F126" s="65">
        <f t="shared" si="8"/>
        <v>-1.4751916666666669</v>
      </c>
      <c r="G126" s="67">
        <f t="shared" si="9"/>
        <v>1081.114329166666</v>
      </c>
    </row>
    <row r="127" spans="1:7" x14ac:dyDescent="0.25">
      <c r="A127" s="55">
        <v>125</v>
      </c>
      <c r="B127" s="64">
        <v>2.2000000000000002</v>
      </c>
      <c r="C127" s="65">
        <f t="shared" si="6"/>
        <v>3.5404600000000004</v>
      </c>
      <c r="D127" s="66">
        <v>0</v>
      </c>
      <c r="E127" s="65">
        <f t="shared" si="7"/>
        <v>0.98346111111111123</v>
      </c>
      <c r="F127" s="65">
        <f t="shared" si="8"/>
        <v>-1.4751916666666669</v>
      </c>
      <c r="G127" s="67">
        <f t="shared" si="9"/>
        <v>1082.8353861111104</v>
      </c>
    </row>
    <row r="128" spans="1:7" x14ac:dyDescent="0.25">
      <c r="A128" s="55">
        <v>126</v>
      </c>
      <c r="B128" s="64">
        <v>0</v>
      </c>
      <c r="C128" s="65">
        <f t="shared" si="6"/>
        <v>0</v>
      </c>
      <c r="D128" s="66">
        <v>0</v>
      </c>
      <c r="E128" s="65">
        <f t="shared" si="7"/>
        <v>0</v>
      </c>
      <c r="F128" s="65">
        <f t="shared" si="8"/>
        <v>-0.98346111111111123</v>
      </c>
      <c r="G128" s="67">
        <f t="shared" si="9"/>
        <v>1083.3271166666659</v>
      </c>
    </row>
    <row r="129" spans="1:7" x14ac:dyDescent="0.25">
      <c r="A129" s="55">
        <v>127</v>
      </c>
      <c r="B129" s="64">
        <v>0</v>
      </c>
      <c r="C129" s="65">
        <f t="shared" si="6"/>
        <v>0</v>
      </c>
      <c r="D129" s="66">
        <v>0</v>
      </c>
      <c r="E129" s="65">
        <f t="shared" si="7"/>
        <v>0</v>
      </c>
      <c r="F129" s="65">
        <f t="shared" si="8"/>
        <v>0</v>
      </c>
      <c r="G129" s="67">
        <f t="shared" si="9"/>
        <v>1083.3271166666659</v>
      </c>
    </row>
    <row r="130" spans="1:7" x14ac:dyDescent="0.25">
      <c r="A130" s="55">
        <v>128</v>
      </c>
      <c r="B130" s="64">
        <v>0</v>
      </c>
      <c r="C130" s="65">
        <f t="shared" si="6"/>
        <v>0</v>
      </c>
      <c r="D130" s="66">
        <v>0</v>
      </c>
      <c r="E130" s="65">
        <f t="shared" si="7"/>
        <v>0</v>
      </c>
      <c r="F130" s="65">
        <f t="shared" si="8"/>
        <v>0</v>
      </c>
      <c r="G130" s="67">
        <f t="shared" si="9"/>
        <v>1083.3271166666659</v>
      </c>
    </row>
    <row r="131" spans="1:7" x14ac:dyDescent="0.25">
      <c r="A131" s="55">
        <v>129</v>
      </c>
      <c r="B131" s="64">
        <v>0</v>
      </c>
      <c r="C131" s="65">
        <f t="shared" si="6"/>
        <v>0</v>
      </c>
      <c r="D131" s="66">
        <v>0</v>
      </c>
      <c r="E131" s="65">
        <f t="shared" si="7"/>
        <v>0</v>
      </c>
      <c r="F131" s="65">
        <f t="shared" si="8"/>
        <v>0</v>
      </c>
      <c r="G131" s="67">
        <f t="shared" si="9"/>
        <v>1083.3271166666659</v>
      </c>
    </row>
    <row r="132" spans="1:7" x14ac:dyDescent="0.25">
      <c r="A132" s="55">
        <v>130</v>
      </c>
      <c r="B132" s="64">
        <v>0</v>
      </c>
      <c r="C132" s="65">
        <f t="shared" ref="C132:C195" si="10">B132*1.6093</f>
        <v>0</v>
      </c>
      <c r="D132" s="66">
        <v>0</v>
      </c>
      <c r="E132" s="65">
        <f t="shared" ref="E132:E195" si="11">C132/3.6</f>
        <v>0</v>
      </c>
      <c r="F132" s="65">
        <f t="shared" si="8"/>
        <v>0</v>
      </c>
      <c r="G132" s="67">
        <f t="shared" si="9"/>
        <v>1083.3271166666659</v>
      </c>
    </row>
    <row r="133" spans="1:7" x14ac:dyDescent="0.25">
      <c r="A133" s="55">
        <v>131</v>
      </c>
      <c r="B133" s="64">
        <v>0</v>
      </c>
      <c r="C133" s="65">
        <f t="shared" si="10"/>
        <v>0</v>
      </c>
      <c r="D133" s="66">
        <v>0</v>
      </c>
      <c r="E133" s="65">
        <f t="shared" si="11"/>
        <v>0</v>
      </c>
      <c r="F133" s="65">
        <f t="shared" si="8"/>
        <v>0</v>
      </c>
      <c r="G133" s="67">
        <f t="shared" si="9"/>
        <v>1083.3271166666659</v>
      </c>
    </row>
    <row r="134" spans="1:7" x14ac:dyDescent="0.25">
      <c r="A134" s="55">
        <v>132</v>
      </c>
      <c r="B134" s="64">
        <v>0</v>
      </c>
      <c r="C134" s="65">
        <f t="shared" si="10"/>
        <v>0</v>
      </c>
      <c r="D134" s="66">
        <v>0</v>
      </c>
      <c r="E134" s="65">
        <f t="shared" si="11"/>
        <v>0</v>
      </c>
      <c r="F134" s="65">
        <f t="shared" si="8"/>
        <v>0</v>
      </c>
      <c r="G134" s="67">
        <f t="shared" si="9"/>
        <v>1083.3271166666659</v>
      </c>
    </row>
    <row r="135" spans="1:7" x14ac:dyDescent="0.25">
      <c r="A135" s="55">
        <v>133</v>
      </c>
      <c r="B135" s="64">
        <v>0</v>
      </c>
      <c r="C135" s="65">
        <f t="shared" si="10"/>
        <v>0</v>
      </c>
      <c r="D135" s="66">
        <v>0</v>
      </c>
      <c r="E135" s="65">
        <f t="shared" si="11"/>
        <v>0</v>
      </c>
      <c r="F135" s="65">
        <f t="shared" si="8"/>
        <v>0</v>
      </c>
      <c r="G135" s="67">
        <f t="shared" si="9"/>
        <v>1083.3271166666659</v>
      </c>
    </row>
    <row r="136" spans="1:7" x14ac:dyDescent="0.25">
      <c r="A136" s="55">
        <v>134</v>
      </c>
      <c r="B136" s="64">
        <v>0</v>
      </c>
      <c r="C136" s="65">
        <f t="shared" si="10"/>
        <v>0</v>
      </c>
      <c r="D136" s="66">
        <v>0</v>
      </c>
      <c r="E136" s="65">
        <f t="shared" si="11"/>
        <v>0</v>
      </c>
      <c r="F136" s="65">
        <f t="shared" si="8"/>
        <v>0</v>
      </c>
      <c r="G136" s="67">
        <f t="shared" si="9"/>
        <v>1083.3271166666659</v>
      </c>
    </row>
    <row r="137" spans="1:7" x14ac:dyDescent="0.25">
      <c r="A137" s="55">
        <v>135</v>
      </c>
      <c r="B137" s="64">
        <v>0</v>
      </c>
      <c r="C137" s="65">
        <f t="shared" si="10"/>
        <v>0</v>
      </c>
      <c r="D137" s="66">
        <v>0</v>
      </c>
      <c r="E137" s="65">
        <f t="shared" si="11"/>
        <v>0</v>
      </c>
      <c r="F137" s="65">
        <f t="shared" si="8"/>
        <v>0</v>
      </c>
      <c r="G137" s="67">
        <f t="shared" si="9"/>
        <v>1083.3271166666659</v>
      </c>
    </row>
    <row r="138" spans="1:7" x14ac:dyDescent="0.25">
      <c r="A138" s="55">
        <v>136</v>
      </c>
      <c r="B138" s="64">
        <v>0</v>
      </c>
      <c r="C138" s="65">
        <f t="shared" si="10"/>
        <v>0</v>
      </c>
      <c r="D138" s="66">
        <v>0</v>
      </c>
      <c r="E138" s="65">
        <f t="shared" si="11"/>
        <v>0</v>
      </c>
      <c r="F138" s="65">
        <f t="shared" si="8"/>
        <v>0</v>
      </c>
      <c r="G138" s="67">
        <f t="shared" si="9"/>
        <v>1083.3271166666659</v>
      </c>
    </row>
    <row r="139" spans="1:7" x14ac:dyDescent="0.25">
      <c r="A139" s="55">
        <v>137</v>
      </c>
      <c r="B139" s="64">
        <v>0</v>
      </c>
      <c r="C139" s="65">
        <f t="shared" si="10"/>
        <v>0</v>
      </c>
      <c r="D139" s="66">
        <v>0</v>
      </c>
      <c r="E139" s="65">
        <f t="shared" si="11"/>
        <v>0</v>
      </c>
      <c r="F139" s="65">
        <f t="shared" si="8"/>
        <v>0</v>
      </c>
      <c r="G139" s="67">
        <f t="shared" si="9"/>
        <v>1083.3271166666659</v>
      </c>
    </row>
    <row r="140" spans="1:7" x14ac:dyDescent="0.25">
      <c r="A140" s="55">
        <v>138</v>
      </c>
      <c r="B140" s="64">
        <v>0</v>
      </c>
      <c r="C140" s="65">
        <f t="shared" si="10"/>
        <v>0</v>
      </c>
      <c r="D140" s="66">
        <v>0</v>
      </c>
      <c r="E140" s="65">
        <f t="shared" si="11"/>
        <v>0</v>
      </c>
      <c r="F140" s="65">
        <f t="shared" si="8"/>
        <v>0</v>
      </c>
      <c r="G140" s="67">
        <f t="shared" si="9"/>
        <v>1083.3271166666659</v>
      </c>
    </row>
    <row r="141" spans="1:7" x14ac:dyDescent="0.25">
      <c r="A141" s="55">
        <v>139</v>
      </c>
      <c r="B141" s="64">
        <v>0</v>
      </c>
      <c r="C141" s="65">
        <f t="shared" si="10"/>
        <v>0</v>
      </c>
      <c r="D141" s="66">
        <v>0</v>
      </c>
      <c r="E141" s="65">
        <f t="shared" si="11"/>
        <v>0</v>
      </c>
      <c r="F141" s="65">
        <f t="shared" ref="F141:F204" si="12">E141-E140</f>
        <v>0</v>
      </c>
      <c r="G141" s="67">
        <f t="shared" ref="G141:G204" si="13">E140+(F141/2)+G140</f>
        <v>1083.3271166666659</v>
      </c>
    </row>
    <row r="142" spans="1:7" x14ac:dyDescent="0.25">
      <c r="A142" s="55">
        <v>140</v>
      </c>
      <c r="B142" s="64">
        <v>0</v>
      </c>
      <c r="C142" s="65">
        <f t="shared" si="10"/>
        <v>0</v>
      </c>
      <c r="D142" s="66">
        <v>0</v>
      </c>
      <c r="E142" s="65">
        <f t="shared" si="11"/>
        <v>0</v>
      </c>
      <c r="F142" s="65">
        <f t="shared" si="12"/>
        <v>0</v>
      </c>
      <c r="G142" s="67">
        <f t="shared" si="13"/>
        <v>1083.3271166666659</v>
      </c>
    </row>
    <row r="143" spans="1:7" x14ac:dyDescent="0.25">
      <c r="A143" s="55">
        <v>141</v>
      </c>
      <c r="B143" s="64">
        <v>0</v>
      </c>
      <c r="C143" s="65">
        <f t="shared" si="10"/>
        <v>0</v>
      </c>
      <c r="D143" s="66">
        <v>0</v>
      </c>
      <c r="E143" s="65">
        <f t="shared" si="11"/>
        <v>0</v>
      </c>
      <c r="F143" s="65">
        <f t="shared" si="12"/>
        <v>0</v>
      </c>
      <c r="G143" s="67">
        <f t="shared" si="13"/>
        <v>1083.3271166666659</v>
      </c>
    </row>
    <row r="144" spans="1:7" x14ac:dyDescent="0.25">
      <c r="A144" s="55">
        <v>142</v>
      </c>
      <c r="B144" s="64">
        <v>0</v>
      </c>
      <c r="C144" s="65">
        <f t="shared" si="10"/>
        <v>0</v>
      </c>
      <c r="D144" s="66">
        <v>0</v>
      </c>
      <c r="E144" s="65">
        <f t="shared" si="11"/>
        <v>0</v>
      </c>
      <c r="F144" s="65">
        <f t="shared" si="12"/>
        <v>0</v>
      </c>
      <c r="G144" s="67">
        <f t="shared" si="13"/>
        <v>1083.3271166666659</v>
      </c>
    </row>
    <row r="145" spans="1:7" x14ac:dyDescent="0.25">
      <c r="A145" s="55">
        <v>143</v>
      </c>
      <c r="B145" s="64">
        <v>0</v>
      </c>
      <c r="C145" s="65">
        <f t="shared" si="10"/>
        <v>0</v>
      </c>
      <c r="D145" s="66">
        <v>0</v>
      </c>
      <c r="E145" s="65">
        <f t="shared" si="11"/>
        <v>0</v>
      </c>
      <c r="F145" s="65">
        <f t="shared" si="12"/>
        <v>0</v>
      </c>
      <c r="G145" s="67">
        <f t="shared" si="13"/>
        <v>1083.3271166666659</v>
      </c>
    </row>
    <row r="146" spans="1:7" x14ac:dyDescent="0.25">
      <c r="A146" s="55">
        <v>144</v>
      </c>
      <c r="B146" s="64">
        <v>0</v>
      </c>
      <c r="C146" s="65">
        <f t="shared" si="10"/>
        <v>0</v>
      </c>
      <c r="D146" s="66">
        <v>0</v>
      </c>
      <c r="E146" s="65">
        <f t="shared" si="11"/>
        <v>0</v>
      </c>
      <c r="F146" s="65">
        <f t="shared" si="12"/>
        <v>0</v>
      </c>
      <c r="G146" s="67">
        <f t="shared" si="13"/>
        <v>1083.3271166666659</v>
      </c>
    </row>
    <row r="147" spans="1:7" x14ac:dyDescent="0.25">
      <c r="A147" s="55">
        <v>145</v>
      </c>
      <c r="B147" s="64">
        <v>0</v>
      </c>
      <c r="C147" s="65">
        <f t="shared" si="10"/>
        <v>0</v>
      </c>
      <c r="D147" s="66">
        <v>0</v>
      </c>
      <c r="E147" s="65">
        <f t="shared" si="11"/>
        <v>0</v>
      </c>
      <c r="F147" s="65">
        <f t="shared" si="12"/>
        <v>0</v>
      </c>
      <c r="G147" s="67">
        <f t="shared" si="13"/>
        <v>1083.3271166666659</v>
      </c>
    </row>
    <row r="148" spans="1:7" x14ac:dyDescent="0.25">
      <c r="A148" s="55">
        <v>146</v>
      </c>
      <c r="B148" s="64">
        <v>0</v>
      </c>
      <c r="C148" s="65">
        <f t="shared" si="10"/>
        <v>0</v>
      </c>
      <c r="D148" s="66">
        <v>0</v>
      </c>
      <c r="E148" s="65">
        <f t="shared" si="11"/>
        <v>0</v>
      </c>
      <c r="F148" s="65">
        <f t="shared" si="12"/>
        <v>0</v>
      </c>
      <c r="G148" s="67">
        <f t="shared" si="13"/>
        <v>1083.3271166666659</v>
      </c>
    </row>
    <row r="149" spans="1:7" x14ac:dyDescent="0.25">
      <c r="A149" s="55">
        <v>147</v>
      </c>
      <c r="B149" s="64">
        <v>0</v>
      </c>
      <c r="C149" s="65">
        <f t="shared" si="10"/>
        <v>0</v>
      </c>
      <c r="D149" s="66">
        <v>0</v>
      </c>
      <c r="E149" s="65">
        <f t="shared" si="11"/>
        <v>0</v>
      </c>
      <c r="F149" s="65">
        <f t="shared" si="12"/>
        <v>0</v>
      </c>
      <c r="G149" s="67">
        <f t="shared" si="13"/>
        <v>1083.3271166666659</v>
      </c>
    </row>
    <row r="150" spans="1:7" x14ac:dyDescent="0.25">
      <c r="A150" s="55">
        <v>148</v>
      </c>
      <c r="B150" s="64">
        <v>0</v>
      </c>
      <c r="C150" s="65">
        <f t="shared" si="10"/>
        <v>0</v>
      </c>
      <c r="D150" s="66">
        <v>0</v>
      </c>
      <c r="E150" s="65">
        <f t="shared" si="11"/>
        <v>0</v>
      </c>
      <c r="F150" s="65">
        <f t="shared" si="12"/>
        <v>0</v>
      </c>
      <c r="G150" s="67">
        <f t="shared" si="13"/>
        <v>1083.3271166666659</v>
      </c>
    </row>
    <row r="151" spans="1:7" x14ac:dyDescent="0.25">
      <c r="A151" s="55">
        <v>149</v>
      </c>
      <c r="B151" s="64">
        <v>0</v>
      </c>
      <c r="C151" s="65">
        <f t="shared" si="10"/>
        <v>0</v>
      </c>
      <c r="D151" s="66">
        <v>0</v>
      </c>
      <c r="E151" s="65">
        <f t="shared" si="11"/>
        <v>0</v>
      </c>
      <c r="F151" s="65">
        <f t="shared" si="12"/>
        <v>0</v>
      </c>
      <c r="G151" s="67">
        <f t="shared" si="13"/>
        <v>1083.3271166666659</v>
      </c>
    </row>
    <row r="152" spans="1:7" x14ac:dyDescent="0.25">
      <c r="A152" s="55">
        <v>150</v>
      </c>
      <c r="B152" s="64">
        <v>0</v>
      </c>
      <c r="C152" s="65">
        <f t="shared" si="10"/>
        <v>0</v>
      </c>
      <c r="D152" s="66">
        <v>0</v>
      </c>
      <c r="E152" s="65">
        <f t="shared" si="11"/>
        <v>0</v>
      </c>
      <c r="F152" s="65">
        <f t="shared" si="12"/>
        <v>0</v>
      </c>
      <c r="G152" s="67">
        <f t="shared" si="13"/>
        <v>1083.3271166666659</v>
      </c>
    </row>
    <row r="153" spans="1:7" x14ac:dyDescent="0.25">
      <c r="A153" s="55">
        <v>151</v>
      </c>
      <c r="B153" s="64">
        <v>0</v>
      </c>
      <c r="C153" s="65">
        <f t="shared" si="10"/>
        <v>0</v>
      </c>
      <c r="D153" s="66">
        <v>0</v>
      </c>
      <c r="E153" s="65">
        <f t="shared" si="11"/>
        <v>0</v>
      </c>
      <c r="F153" s="65">
        <f t="shared" si="12"/>
        <v>0</v>
      </c>
      <c r="G153" s="67">
        <f t="shared" si="13"/>
        <v>1083.3271166666659</v>
      </c>
    </row>
    <row r="154" spans="1:7" x14ac:dyDescent="0.25">
      <c r="A154" s="55">
        <v>152</v>
      </c>
      <c r="B154" s="64">
        <v>0</v>
      </c>
      <c r="C154" s="65">
        <f t="shared" si="10"/>
        <v>0</v>
      </c>
      <c r="D154" s="66">
        <v>0</v>
      </c>
      <c r="E154" s="65">
        <f t="shared" si="11"/>
        <v>0</v>
      </c>
      <c r="F154" s="65">
        <f t="shared" si="12"/>
        <v>0</v>
      </c>
      <c r="G154" s="67">
        <f t="shared" si="13"/>
        <v>1083.3271166666659</v>
      </c>
    </row>
    <row r="155" spans="1:7" x14ac:dyDescent="0.25">
      <c r="A155" s="55">
        <v>153</v>
      </c>
      <c r="B155" s="64">
        <v>0</v>
      </c>
      <c r="C155" s="65">
        <f t="shared" si="10"/>
        <v>0</v>
      </c>
      <c r="D155" s="66">
        <v>0</v>
      </c>
      <c r="E155" s="65">
        <f t="shared" si="11"/>
        <v>0</v>
      </c>
      <c r="F155" s="65">
        <f t="shared" si="12"/>
        <v>0</v>
      </c>
      <c r="G155" s="67">
        <f t="shared" si="13"/>
        <v>1083.3271166666659</v>
      </c>
    </row>
    <row r="156" spans="1:7" x14ac:dyDescent="0.25">
      <c r="A156" s="55">
        <v>154</v>
      </c>
      <c r="B156" s="64">
        <v>0</v>
      </c>
      <c r="C156" s="65">
        <f t="shared" si="10"/>
        <v>0</v>
      </c>
      <c r="D156" s="66">
        <v>0</v>
      </c>
      <c r="E156" s="65">
        <f t="shared" si="11"/>
        <v>0</v>
      </c>
      <c r="F156" s="65">
        <f t="shared" si="12"/>
        <v>0</v>
      </c>
      <c r="G156" s="67">
        <f t="shared" si="13"/>
        <v>1083.3271166666659</v>
      </c>
    </row>
    <row r="157" spans="1:7" x14ac:dyDescent="0.25">
      <c r="A157" s="55">
        <v>155</v>
      </c>
      <c r="B157" s="64">
        <v>0</v>
      </c>
      <c r="C157" s="65">
        <f t="shared" si="10"/>
        <v>0</v>
      </c>
      <c r="D157" s="66">
        <v>0</v>
      </c>
      <c r="E157" s="65">
        <f t="shared" si="11"/>
        <v>0</v>
      </c>
      <c r="F157" s="65">
        <f t="shared" si="12"/>
        <v>0</v>
      </c>
      <c r="G157" s="67">
        <f t="shared" si="13"/>
        <v>1083.3271166666659</v>
      </c>
    </row>
    <row r="158" spans="1:7" x14ac:dyDescent="0.25">
      <c r="A158" s="55">
        <v>156</v>
      </c>
      <c r="B158" s="64">
        <v>0</v>
      </c>
      <c r="C158" s="65">
        <f t="shared" si="10"/>
        <v>0</v>
      </c>
      <c r="D158" s="66">
        <v>0</v>
      </c>
      <c r="E158" s="65">
        <f t="shared" si="11"/>
        <v>0</v>
      </c>
      <c r="F158" s="65">
        <f t="shared" si="12"/>
        <v>0</v>
      </c>
      <c r="G158" s="67">
        <f t="shared" si="13"/>
        <v>1083.3271166666659</v>
      </c>
    </row>
    <row r="159" spans="1:7" x14ac:dyDescent="0.25">
      <c r="A159" s="55">
        <v>157</v>
      </c>
      <c r="B159" s="64">
        <v>0</v>
      </c>
      <c r="C159" s="65">
        <f t="shared" si="10"/>
        <v>0</v>
      </c>
      <c r="D159" s="66">
        <v>0</v>
      </c>
      <c r="E159" s="65">
        <f t="shared" si="11"/>
        <v>0</v>
      </c>
      <c r="F159" s="65">
        <f t="shared" si="12"/>
        <v>0</v>
      </c>
      <c r="G159" s="67">
        <f t="shared" si="13"/>
        <v>1083.3271166666659</v>
      </c>
    </row>
    <row r="160" spans="1:7" x14ac:dyDescent="0.25">
      <c r="A160" s="55">
        <v>158</v>
      </c>
      <c r="B160" s="64">
        <v>0</v>
      </c>
      <c r="C160" s="65">
        <f t="shared" si="10"/>
        <v>0</v>
      </c>
      <c r="D160" s="66">
        <v>0</v>
      </c>
      <c r="E160" s="65">
        <f t="shared" si="11"/>
        <v>0</v>
      </c>
      <c r="F160" s="65">
        <f t="shared" si="12"/>
        <v>0</v>
      </c>
      <c r="G160" s="67">
        <f t="shared" si="13"/>
        <v>1083.3271166666659</v>
      </c>
    </row>
    <row r="161" spans="1:7" x14ac:dyDescent="0.25">
      <c r="A161" s="55">
        <v>159</v>
      </c>
      <c r="B161" s="64">
        <v>0</v>
      </c>
      <c r="C161" s="65">
        <f t="shared" si="10"/>
        <v>0</v>
      </c>
      <c r="D161" s="66">
        <v>0</v>
      </c>
      <c r="E161" s="65">
        <f t="shared" si="11"/>
        <v>0</v>
      </c>
      <c r="F161" s="65">
        <f t="shared" si="12"/>
        <v>0</v>
      </c>
      <c r="G161" s="67">
        <f t="shared" si="13"/>
        <v>1083.3271166666659</v>
      </c>
    </row>
    <row r="162" spans="1:7" x14ac:dyDescent="0.25">
      <c r="A162" s="55">
        <v>160</v>
      </c>
      <c r="B162" s="64">
        <v>0</v>
      </c>
      <c r="C162" s="65">
        <f t="shared" si="10"/>
        <v>0</v>
      </c>
      <c r="D162" s="66">
        <v>0</v>
      </c>
      <c r="E162" s="65">
        <f t="shared" si="11"/>
        <v>0</v>
      </c>
      <c r="F162" s="65">
        <f t="shared" si="12"/>
        <v>0</v>
      </c>
      <c r="G162" s="67">
        <f t="shared" si="13"/>
        <v>1083.3271166666659</v>
      </c>
    </row>
    <row r="163" spans="1:7" x14ac:dyDescent="0.25">
      <c r="A163" s="55">
        <v>161</v>
      </c>
      <c r="B163" s="64">
        <v>0</v>
      </c>
      <c r="C163" s="65">
        <f t="shared" si="10"/>
        <v>0</v>
      </c>
      <c r="D163" s="66">
        <v>0</v>
      </c>
      <c r="E163" s="65">
        <f t="shared" si="11"/>
        <v>0</v>
      </c>
      <c r="F163" s="65">
        <f t="shared" si="12"/>
        <v>0</v>
      </c>
      <c r="G163" s="67">
        <f t="shared" si="13"/>
        <v>1083.3271166666659</v>
      </c>
    </row>
    <row r="164" spans="1:7" x14ac:dyDescent="0.25">
      <c r="A164" s="55">
        <v>162</v>
      </c>
      <c r="B164" s="64">
        <v>0</v>
      </c>
      <c r="C164" s="65">
        <f t="shared" si="10"/>
        <v>0</v>
      </c>
      <c r="D164" s="66">
        <v>0</v>
      </c>
      <c r="E164" s="65">
        <f t="shared" si="11"/>
        <v>0</v>
      </c>
      <c r="F164" s="65">
        <f t="shared" si="12"/>
        <v>0</v>
      </c>
      <c r="G164" s="67">
        <f t="shared" si="13"/>
        <v>1083.3271166666659</v>
      </c>
    </row>
    <row r="165" spans="1:7" x14ac:dyDescent="0.25">
      <c r="A165" s="55">
        <v>163</v>
      </c>
      <c r="B165" s="64">
        <v>0</v>
      </c>
      <c r="C165" s="65">
        <f t="shared" si="10"/>
        <v>0</v>
      </c>
      <c r="D165" s="66">
        <v>0</v>
      </c>
      <c r="E165" s="65">
        <f t="shared" si="11"/>
        <v>0</v>
      </c>
      <c r="F165" s="65">
        <f t="shared" si="12"/>
        <v>0</v>
      </c>
      <c r="G165" s="67">
        <f t="shared" si="13"/>
        <v>1083.3271166666659</v>
      </c>
    </row>
    <row r="166" spans="1:7" x14ac:dyDescent="0.25">
      <c r="A166" s="55">
        <v>164</v>
      </c>
      <c r="B166" s="64">
        <v>0</v>
      </c>
      <c r="C166" s="65">
        <f t="shared" si="10"/>
        <v>0</v>
      </c>
      <c r="D166" s="66">
        <v>0</v>
      </c>
      <c r="E166" s="65">
        <f t="shared" si="11"/>
        <v>0</v>
      </c>
      <c r="F166" s="65">
        <f t="shared" si="12"/>
        <v>0</v>
      </c>
      <c r="G166" s="67">
        <f t="shared" si="13"/>
        <v>1083.3271166666659</v>
      </c>
    </row>
    <row r="167" spans="1:7" x14ac:dyDescent="0.25">
      <c r="A167" s="55">
        <v>165</v>
      </c>
      <c r="B167" s="64">
        <v>3.3</v>
      </c>
      <c r="C167" s="65">
        <f t="shared" si="10"/>
        <v>5.3106899999999992</v>
      </c>
      <c r="D167" s="66">
        <v>0</v>
      </c>
      <c r="E167" s="65">
        <f t="shared" si="11"/>
        <v>1.4751916666666665</v>
      </c>
      <c r="F167" s="65">
        <f t="shared" si="12"/>
        <v>1.4751916666666665</v>
      </c>
      <c r="G167" s="67">
        <f t="shared" si="13"/>
        <v>1084.0647124999994</v>
      </c>
    </row>
    <row r="168" spans="1:7" x14ac:dyDescent="0.25">
      <c r="A168" s="55">
        <v>166</v>
      </c>
      <c r="B168" s="64">
        <v>6.6</v>
      </c>
      <c r="C168" s="65">
        <f t="shared" si="10"/>
        <v>10.621379999999998</v>
      </c>
      <c r="D168" s="66">
        <v>0</v>
      </c>
      <c r="E168" s="65">
        <f t="shared" si="11"/>
        <v>2.9503833333333329</v>
      </c>
      <c r="F168" s="65">
        <f t="shared" si="12"/>
        <v>1.4751916666666665</v>
      </c>
      <c r="G168" s="67">
        <f t="shared" si="13"/>
        <v>1086.2774999999995</v>
      </c>
    </row>
    <row r="169" spans="1:7" x14ac:dyDescent="0.25">
      <c r="A169" s="55">
        <v>167</v>
      </c>
      <c r="B169" s="64">
        <v>9.9</v>
      </c>
      <c r="C169" s="65">
        <f t="shared" si="10"/>
        <v>15.93207</v>
      </c>
      <c r="D169" s="66">
        <v>0</v>
      </c>
      <c r="E169" s="65">
        <f t="shared" si="11"/>
        <v>4.4255749999999994</v>
      </c>
      <c r="F169" s="65">
        <f t="shared" si="12"/>
        <v>1.4751916666666665</v>
      </c>
      <c r="G169" s="67">
        <f t="shared" si="13"/>
        <v>1089.9654791666662</v>
      </c>
    </row>
    <row r="170" spans="1:7" x14ac:dyDescent="0.25">
      <c r="A170" s="55">
        <v>168</v>
      </c>
      <c r="B170" s="64">
        <v>13.2</v>
      </c>
      <c r="C170" s="65">
        <f t="shared" si="10"/>
        <v>21.242759999999997</v>
      </c>
      <c r="D170" s="66">
        <v>0</v>
      </c>
      <c r="E170" s="65">
        <f t="shared" si="11"/>
        <v>5.9007666666666658</v>
      </c>
      <c r="F170" s="65">
        <f t="shared" si="12"/>
        <v>1.4751916666666665</v>
      </c>
      <c r="G170" s="67">
        <f t="shared" si="13"/>
        <v>1095.1286499999997</v>
      </c>
    </row>
    <row r="171" spans="1:7" x14ac:dyDescent="0.25">
      <c r="A171" s="55">
        <v>169</v>
      </c>
      <c r="B171" s="64">
        <v>16.5</v>
      </c>
      <c r="C171" s="65">
        <f t="shared" si="10"/>
        <v>26.553449999999998</v>
      </c>
      <c r="D171" s="66">
        <v>0</v>
      </c>
      <c r="E171" s="65">
        <f t="shared" si="11"/>
        <v>7.3759583333333323</v>
      </c>
      <c r="F171" s="65">
        <f t="shared" si="12"/>
        <v>1.4751916666666665</v>
      </c>
      <c r="G171" s="67">
        <f t="shared" si="13"/>
        <v>1101.7670124999997</v>
      </c>
    </row>
    <row r="172" spans="1:7" x14ac:dyDescent="0.25">
      <c r="A172" s="55">
        <v>170</v>
      </c>
      <c r="B172" s="64">
        <v>19.8</v>
      </c>
      <c r="C172" s="65">
        <f t="shared" si="10"/>
        <v>31.864139999999999</v>
      </c>
      <c r="D172" s="66">
        <v>0</v>
      </c>
      <c r="E172" s="65">
        <f t="shared" si="11"/>
        <v>8.8511499999999987</v>
      </c>
      <c r="F172" s="65">
        <f t="shared" si="12"/>
        <v>1.4751916666666665</v>
      </c>
      <c r="G172" s="67">
        <f t="shared" si="13"/>
        <v>1109.8805666666665</v>
      </c>
    </row>
    <row r="173" spans="1:7" x14ac:dyDescent="0.25">
      <c r="A173" s="55">
        <v>171</v>
      </c>
      <c r="B173" s="64">
        <v>22.2</v>
      </c>
      <c r="C173" s="65">
        <f t="shared" si="10"/>
        <v>35.726459999999996</v>
      </c>
      <c r="D173" s="66">
        <v>0</v>
      </c>
      <c r="E173" s="65">
        <f t="shared" si="11"/>
        <v>9.9240166666666649</v>
      </c>
      <c r="F173" s="65">
        <f t="shared" si="12"/>
        <v>1.0728666666666662</v>
      </c>
      <c r="G173" s="67">
        <f t="shared" si="13"/>
        <v>1119.2681499999999</v>
      </c>
    </row>
    <row r="174" spans="1:7" x14ac:dyDescent="0.25">
      <c r="A174" s="55">
        <v>172</v>
      </c>
      <c r="B174" s="64">
        <v>24.3</v>
      </c>
      <c r="C174" s="65">
        <f t="shared" si="10"/>
        <v>39.105989999999998</v>
      </c>
      <c r="D174" s="66">
        <v>0</v>
      </c>
      <c r="E174" s="65">
        <f t="shared" si="11"/>
        <v>10.862774999999999</v>
      </c>
      <c r="F174" s="65">
        <f t="shared" si="12"/>
        <v>0.93875833333333425</v>
      </c>
      <c r="G174" s="67">
        <f t="shared" si="13"/>
        <v>1129.6615458333333</v>
      </c>
    </row>
    <row r="175" spans="1:7" x14ac:dyDescent="0.25">
      <c r="A175" s="55">
        <v>173</v>
      </c>
      <c r="B175" s="64">
        <v>25.8</v>
      </c>
      <c r="C175" s="65">
        <f t="shared" si="10"/>
        <v>41.519939999999998</v>
      </c>
      <c r="D175" s="66">
        <v>0</v>
      </c>
      <c r="E175" s="65">
        <f t="shared" si="11"/>
        <v>11.533316666666666</v>
      </c>
      <c r="F175" s="65">
        <f t="shared" si="12"/>
        <v>0.67054166666666681</v>
      </c>
      <c r="G175" s="67">
        <f t="shared" si="13"/>
        <v>1140.8595916666666</v>
      </c>
    </row>
    <row r="176" spans="1:7" x14ac:dyDescent="0.25">
      <c r="A176" s="55">
        <v>174</v>
      </c>
      <c r="B176" s="64">
        <v>26.4</v>
      </c>
      <c r="C176" s="65">
        <f t="shared" si="10"/>
        <v>42.485519999999994</v>
      </c>
      <c r="D176" s="66">
        <v>0</v>
      </c>
      <c r="E176" s="65">
        <f t="shared" si="11"/>
        <v>11.801533333333332</v>
      </c>
      <c r="F176" s="65">
        <f t="shared" si="12"/>
        <v>0.26821666666666566</v>
      </c>
      <c r="G176" s="67">
        <f t="shared" si="13"/>
        <v>1152.5270166666667</v>
      </c>
    </row>
    <row r="177" spans="1:7" x14ac:dyDescent="0.25">
      <c r="A177" s="55">
        <v>175</v>
      </c>
      <c r="B177" s="64">
        <v>25.7</v>
      </c>
      <c r="C177" s="65">
        <f t="shared" si="10"/>
        <v>41.359009999999998</v>
      </c>
      <c r="D177" s="66">
        <v>0</v>
      </c>
      <c r="E177" s="65">
        <f t="shared" si="11"/>
        <v>11.488613888888889</v>
      </c>
      <c r="F177" s="65">
        <f t="shared" si="12"/>
        <v>-0.31291944444444297</v>
      </c>
      <c r="G177" s="67">
        <f t="shared" si="13"/>
        <v>1164.1720902777777</v>
      </c>
    </row>
    <row r="178" spans="1:7" x14ac:dyDescent="0.25">
      <c r="A178" s="55">
        <v>176</v>
      </c>
      <c r="B178" s="64">
        <v>25.1</v>
      </c>
      <c r="C178" s="65">
        <f t="shared" si="10"/>
        <v>40.393430000000002</v>
      </c>
      <c r="D178" s="66">
        <v>0</v>
      </c>
      <c r="E178" s="65">
        <f t="shared" si="11"/>
        <v>11.220397222222223</v>
      </c>
      <c r="F178" s="65">
        <f t="shared" si="12"/>
        <v>-0.26821666666666566</v>
      </c>
      <c r="G178" s="67">
        <f t="shared" si="13"/>
        <v>1175.5265958333332</v>
      </c>
    </row>
    <row r="179" spans="1:7" x14ac:dyDescent="0.25">
      <c r="A179" s="55">
        <v>177</v>
      </c>
      <c r="B179" s="64">
        <v>24.7</v>
      </c>
      <c r="C179" s="65">
        <f t="shared" si="10"/>
        <v>39.74971</v>
      </c>
      <c r="D179" s="66">
        <v>0</v>
      </c>
      <c r="E179" s="65">
        <f t="shared" si="11"/>
        <v>11.04158611111111</v>
      </c>
      <c r="F179" s="65">
        <f t="shared" si="12"/>
        <v>-0.17881111111111281</v>
      </c>
      <c r="G179" s="67">
        <f t="shared" si="13"/>
        <v>1186.6575874999999</v>
      </c>
    </row>
    <row r="180" spans="1:7" x14ac:dyDescent="0.25">
      <c r="A180" s="55">
        <v>178</v>
      </c>
      <c r="B180" s="64">
        <v>25</v>
      </c>
      <c r="C180" s="65">
        <f t="shared" si="10"/>
        <v>40.232500000000002</v>
      </c>
      <c r="D180" s="66">
        <v>0</v>
      </c>
      <c r="E180" s="65">
        <f t="shared" si="11"/>
        <v>11.175694444444444</v>
      </c>
      <c r="F180" s="65">
        <f t="shared" si="12"/>
        <v>0.13410833333333372</v>
      </c>
      <c r="G180" s="67">
        <f t="shared" si="13"/>
        <v>1197.7662277777777</v>
      </c>
    </row>
    <row r="181" spans="1:7" x14ac:dyDescent="0.25">
      <c r="A181" s="55">
        <v>179</v>
      </c>
      <c r="B181" s="64">
        <v>25.2</v>
      </c>
      <c r="C181" s="65">
        <f t="shared" si="10"/>
        <v>40.554359999999996</v>
      </c>
      <c r="D181" s="66">
        <v>0</v>
      </c>
      <c r="E181" s="65">
        <f t="shared" si="11"/>
        <v>11.265099999999999</v>
      </c>
      <c r="F181" s="65">
        <f t="shared" si="12"/>
        <v>8.9405555555554628E-2</v>
      </c>
      <c r="G181" s="67">
        <f t="shared" si="13"/>
        <v>1208.9866249999998</v>
      </c>
    </row>
    <row r="182" spans="1:7" x14ac:dyDescent="0.25">
      <c r="A182" s="55">
        <v>180</v>
      </c>
      <c r="B182" s="64">
        <v>25.4</v>
      </c>
      <c r="C182" s="65">
        <f t="shared" si="10"/>
        <v>40.876219999999996</v>
      </c>
      <c r="D182" s="66">
        <v>0</v>
      </c>
      <c r="E182" s="65">
        <f t="shared" si="11"/>
        <v>11.354505555555555</v>
      </c>
      <c r="F182" s="65">
        <f t="shared" si="12"/>
        <v>8.9405555555556404E-2</v>
      </c>
      <c r="G182" s="67">
        <f t="shared" si="13"/>
        <v>1220.2964277777776</v>
      </c>
    </row>
    <row r="183" spans="1:7" x14ac:dyDescent="0.25">
      <c r="A183" s="55">
        <v>181</v>
      </c>
      <c r="B183" s="64">
        <v>25.8</v>
      </c>
      <c r="C183" s="65">
        <f t="shared" si="10"/>
        <v>41.519939999999998</v>
      </c>
      <c r="D183" s="66">
        <v>0</v>
      </c>
      <c r="E183" s="65">
        <f t="shared" si="11"/>
        <v>11.533316666666666</v>
      </c>
      <c r="F183" s="65">
        <f t="shared" si="12"/>
        <v>0.17881111111111103</v>
      </c>
      <c r="G183" s="67">
        <f t="shared" si="13"/>
        <v>1231.7403388888888</v>
      </c>
    </row>
    <row r="184" spans="1:7" x14ac:dyDescent="0.25">
      <c r="A184" s="55">
        <v>182</v>
      </c>
      <c r="B184" s="64">
        <v>27.2</v>
      </c>
      <c r="C184" s="65">
        <f t="shared" si="10"/>
        <v>43.772959999999998</v>
      </c>
      <c r="D184" s="66">
        <v>0</v>
      </c>
      <c r="E184" s="65">
        <f t="shared" si="11"/>
        <v>12.159155555555554</v>
      </c>
      <c r="F184" s="65">
        <f t="shared" si="12"/>
        <v>0.62583888888888772</v>
      </c>
      <c r="G184" s="67">
        <f t="shared" si="13"/>
        <v>1243.5865749999998</v>
      </c>
    </row>
    <row r="185" spans="1:7" x14ac:dyDescent="0.25">
      <c r="A185" s="55">
        <v>183</v>
      </c>
      <c r="B185" s="64">
        <v>26.5</v>
      </c>
      <c r="C185" s="65">
        <f t="shared" si="10"/>
        <v>42.646450000000002</v>
      </c>
      <c r="D185" s="66">
        <v>0</v>
      </c>
      <c r="E185" s="65">
        <f t="shared" si="11"/>
        <v>11.846236111111111</v>
      </c>
      <c r="F185" s="65">
        <f t="shared" si="12"/>
        <v>-0.31291944444444297</v>
      </c>
      <c r="G185" s="67">
        <f t="shared" si="13"/>
        <v>1255.5892708333331</v>
      </c>
    </row>
    <row r="186" spans="1:7" x14ac:dyDescent="0.25">
      <c r="A186" s="55">
        <v>184</v>
      </c>
      <c r="B186" s="64">
        <v>24</v>
      </c>
      <c r="C186" s="65">
        <f t="shared" si="10"/>
        <v>38.623199999999997</v>
      </c>
      <c r="D186" s="66">
        <v>0</v>
      </c>
      <c r="E186" s="65">
        <f t="shared" si="11"/>
        <v>10.728666666666665</v>
      </c>
      <c r="F186" s="65">
        <f t="shared" si="12"/>
        <v>-1.1175694444444453</v>
      </c>
      <c r="G186" s="67">
        <f t="shared" si="13"/>
        <v>1266.876722222222</v>
      </c>
    </row>
    <row r="187" spans="1:7" x14ac:dyDescent="0.25">
      <c r="A187" s="55">
        <v>185</v>
      </c>
      <c r="B187" s="64">
        <v>22.7</v>
      </c>
      <c r="C187" s="65">
        <f t="shared" si="10"/>
        <v>36.531109999999998</v>
      </c>
      <c r="D187" s="66">
        <v>0</v>
      </c>
      <c r="E187" s="65">
        <f t="shared" si="11"/>
        <v>10.147530555555555</v>
      </c>
      <c r="F187" s="65">
        <f t="shared" si="12"/>
        <v>-0.58113611111111041</v>
      </c>
      <c r="G187" s="67">
        <f t="shared" si="13"/>
        <v>1277.3148208333332</v>
      </c>
    </row>
    <row r="188" spans="1:7" x14ac:dyDescent="0.25">
      <c r="A188" s="55">
        <v>186</v>
      </c>
      <c r="B188" s="64">
        <v>19.399999999999999</v>
      </c>
      <c r="C188" s="65">
        <f t="shared" si="10"/>
        <v>31.220419999999997</v>
      </c>
      <c r="D188" s="66">
        <v>0</v>
      </c>
      <c r="E188" s="65">
        <f t="shared" si="11"/>
        <v>8.6723388888888877</v>
      </c>
      <c r="F188" s="65">
        <f t="shared" si="12"/>
        <v>-1.4751916666666673</v>
      </c>
      <c r="G188" s="67">
        <f t="shared" si="13"/>
        <v>1286.7247555555555</v>
      </c>
    </row>
    <row r="189" spans="1:7" x14ac:dyDescent="0.25">
      <c r="A189" s="55">
        <v>187</v>
      </c>
      <c r="B189" s="64">
        <v>17.7</v>
      </c>
      <c r="C189" s="65">
        <f t="shared" si="10"/>
        <v>28.484609999999996</v>
      </c>
      <c r="D189" s="66">
        <v>0</v>
      </c>
      <c r="E189" s="65">
        <f t="shared" si="11"/>
        <v>7.9123916666666654</v>
      </c>
      <c r="F189" s="65">
        <f t="shared" si="12"/>
        <v>-0.75994722222222233</v>
      </c>
      <c r="G189" s="67">
        <f t="shared" si="13"/>
        <v>1295.0171208333331</v>
      </c>
    </row>
    <row r="190" spans="1:7" x14ac:dyDescent="0.25">
      <c r="A190" s="55">
        <v>188</v>
      </c>
      <c r="B190" s="64">
        <v>17.2</v>
      </c>
      <c r="C190" s="65">
        <f t="shared" si="10"/>
        <v>27.679959999999998</v>
      </c>
      <c r="D190" s="66">
        <v>0</v>
      </c>
      <c r="E190" s="65">
        <f t="shared" si="11"/>
        <v>7.688877777777777</v>
      </c>
      <c r="F190" s="65">
        <f t="shared" si="12"/>
        <v>-0.22351388888888835</v>
      </c>
      <c r="G190" s="67">
        <f t="shared" si="13"/>
        <v>1302.8177555555553</v>
      </c>
    </row>
    <row r="191" spans="1:7" x14ac:dyDescent="0.25">
      <c r="A191" s="55">
        <v>189</v>
      </c>
      <c r="B191" s="64">
        <v>18.100000000000001</v>
      </c>
      <c r="C191" s="65">
        <f t="shared" si="10"/>
        <v>29.128330000000002</v>
      </c>
      <c r="D191" s="66">
        <v>0</v>
      </c>
      <c r="E191" s="65">
        <f t="shared" si="11"/>
        <v>8.0912027777777773</v>
      </c>
      <c r="F191" s="65">
        <f t="shared" si="12"/>
        <v>0.40232500000000027</v>
      </c>
      <c r="G191" s="67">
        <f t="shared" si="13"/>
        <v>1310.7077958333332</v>
      </c>
    </row>
    <row r="192" spans="1:7" x14ac:dyDescent="0.25">
      <c r="A192" s="55">
        <v>190</v>
      </c>
      <c r="B192" s="64">
        <v>18.600000000000001</v>
      </c>
      <c r="C192" s="65">
        <f t="shared" si="10"/>
        <v>29.932980000000001</v>
      </c>
      <c r="D192" s="66">
        <v>0</v>
      </c>
      <c r="E192" s="65">
        <f t="shared" si="11"/>
        <v>8.3147166666666674</v>
      </c>
      <c r="F192" s="65">
        <f t="shared" si="12"/>
        <v>0.22351388888889012</v>
      </c>
      <c r="G192" s="67">
        <f t="shared" si="13"/>
        <v>1318.9107555555554</v>
      </c>
    </row>
    <row r="193" spans="1:7" x14ac:dyDescent="0.25">
      <c r="A193" s="55">
        <v>191</v>
      </c>
      <c r="B193" s="64">
        <v>20</v>
      </c>
      <c r="C193" s="65">
        <f t="shared" si="10"/>
        <v>32.186</v>
      </c>
      <c r="D193" s="66">
        <v>0</v>
      </c>
      <c r="E193" s="65">
        <f t="shared" si="11"/>
        <v>8.9405555555555551</v>
      </c>
      <c r="F193" s="65">
        <f t="shared" si="12"/>
        <v>0.62583888888888772</v>
      </c>
      <c r="G193" s="67">
        <f t="shared" si="13"/>
        <v>1327.5383916666665</v>
      </c>
    </row>
    <row r="194" spans="1:7" x14ac:dyDescent="0.25">
      <c r="A194" s="55">
        <v>192</v>
      </c>
      <c r="B194" s="64">
        <v>22.2</v>
      </c>
      <c r="C194" s="65">
        <f t="shared" si="10"/>
        <v>35.726459999999996</v>
      </c>
      <c r="D194" s="66">
        <v>0</v>
      </c>
      <c r="E194" s="65">
        <f t="shared" si="11"/>
        <v>9.9240166666666649</v>
      </c>
      <c r="F194" s="65">
        <f t="shared" si="12"/>
        <v>0.98346111111110979</v>
      </c>
      <c r="G194" s="67">
        <f t="shared" si="13"/>
        <v>1336.9706777777776</v>
      </c>
    </row>
    <row r="195" spans="1:7" x14ac:dyDescent="0.25">
      <c r="A195" s="55">
        <v>193</v>
      </c>
      <c r="B195" s="64">
        <v>24.5</v>
      </c>
      <c r="C195" s="65">
        <f t="shared" si="10"/>
        <v>39.427849999999999</v>
      </c>
      <c r="D195" s="66">
        <v>0</v>
      </c>
      <c r="E195" s="65">
        <f t="shared" si="11"/>
        <v>10.952180555555556</v>
      </c>
      <c r="F195" s="65">
        <f t="shared" si="12"/>
        <v>1.0281638888888907</v>
      </c>
      <c r="G195" s="67">
        <f t="shared" si="13"/>
        <v>1347.4087763888888</v>
      </c>
    </row>
    <row r="196" spans="1:7" x14ac:dyDescent="0.25">
      <c r="A196" s="55">
        <v>194</v>
      </c>
      <c r="B196" s="64">
        <v>27.3</v>
      </c>
      <c r="C196" s="65">
        <f t="shared" ref="C196:C259" si="14">B196*1.6093</f>
        <v>43.933889999999998</v>
      </c>
      <c r="D196" s="66">
        <v>0</v>
      </c>
      <c r="E196" s="65">
        <f t="shared" ref="E196:E259" si="15">C196/3.6</f>
        <v>12.203858333333333</v>
      </c>
      <c r="F196" s="65">
        <f t="shared" si="12"/>
        <v>1.2516777777777772</v>
      </c>
      <c r="G196" s="67">
        <f t="shared" si="13"/>
        <v>1358.9867958333332</v>
      </c>
    </row>
    <row r="197" spans="1:7" x14ac:dyDescent="0.25">
      <c r="A197" s="55">
        <v>195</v>
      </c>
      <c r="B197" s="64">
        <v>30.5</v>
      </c>
      <c r="C197" s="65">
        <f t="shared" si="14"/>
        <v>49.083649999999999</v>
      </c>
      <c r="D197" s="66">
        <v>0</v>
      </c>
      <c r="E197" s="65">
        <f t="shared" si="15"/>
        <v>13.634347222222221</v>
      </c>
      <c r="F197" s="65">
        <f t="shared" si="12"/>
        <v>1.4304888888888883</v>
      </c>
      <c r="G197" s="67">
        <f t="shared" si="13"/>
        <v>1371.9058986111111</v>
      </c>
    </row>
    <row r="198" spans="1:7" x14ac:dyDescent="0.25">
      <c r="A198" s="55">
        <v>196</v>
      </c>
      <c r="B198" s="64">
        <v>33.5</v>
      </c>
      <c r="C198" s="65">
        <f t="shared" si="14"/>
        <v>53.911549999999998</v>
      </c>
      <c r="D198" s="66">
        <v>0</v>
      </c>
      <c r="E198" s="65">
        <f t="shared" si="15"/>
        <v>14.975430555555555</v>
      </c>
      <c r="F198" s="65">
        <f t="shared" si="12"/>
        <v>1.3410833333333336</v>
      </c>
      <c r="G198" s="67">
        <f t="shared" si="13"/>
        <v>1386.2107874999999</v>
      </c>
    </row>
    <row r="199" spans="1:7" x14ac:dyDescent="0.25">
      <c r="A199" s="55">
        <v>197</v>
      </c>
      <c r="B199" s="64">
        <v>36.200000000000003</v>
      </c>
      <c r="C199" s="65">
        <f t="shared" si="14"/>
        <v>58.256660000000004</v>
      </c>
      <c r="D199" s="66">
        <v>0</v>
      </c>
      <c r="E199" s="65">
        <f t="shared" si="15"/>
        <v>16.182405555555555</v>
      </c>
      <c r="F199" s="65">
        <f t="shared" si="12"/>
        <v>1.2069749999999999</v>
      </c>
      <c r="G199" s="67">
        <f t="shared" si="13"/>
        <v>1401.7897055555554</v>
      </c>
    </row>
    <row r="200" spans="1:7" x14ac:dyDescent="0.25">
      <c r="A200" s="55">
        <v>198</v>
      </c>
      <c r="B200" s="64">
        <v>37.299999999999997</v>
      </c>
      <c r="C200" s="65">
        <f t="shared" si="14"/>
        <v>60.026889999999995</v>
      </c>
      <c r="D200" s="66">
        <v>0</v>
      </c>
      <c r="E200" s="65">
        <f t="shared" si="15"/>
        <v>16.67413611111111</v>
      </c>
      <c r="F200" s="65">
        <f t="shared" si="12"/>
        <v>0.49173055555555578</v>
      </c>
      <c r="G200" s="67">
        <f t="shared" si="13"/>
        <v>1418.2179763888887</v>
      </c>
    </row>
    <row r="201" spans="1:7" x14ac:dyDescent="0.25">
      <c r="A201" s="55">
        <v>199</v>
      </c>
      <c r="B201" s="64">
        <v>39.299999999999997</v>
      </c>
      <c r="C201" s="65">
        <f t="shared" si="14"/>
        <v>63.245489999999997</v>
      </c>
      <c r="D201" s="66">
        <v>0</v>
      </c>
      <c r="E201" s="65">
        <f t="shared" si="15"/>
        <v>17.568191666666664</v>
      </c>
      <c r="F201" s="65">
        <f t="shared" si="12"/>
        <v>0.89405555555555338</v>
      </c>
      <c r="G201" s="67">
        <f t="shared" si="13"/>
        <v>1435.3391402777777</v>
      </c>
    </row>
    <row r="202" spans="1:7" x14ac:dyDescent="0.25">
      <c r="A202" s="55">
        <v>200</v>
      </c>
      <c r="B202" s="64">
        <v>40.5</v>
      </c>
      <c r="C202" s="65">
        <f t="shared" si="14"/>
        <v>65.176649999999995</v>
      </c>
      <c r="D202" s="66">
        <v>0</v>
      </c>
      <c r="E202" s="65">
        <f t="shared" si="15"/>
        <v>18.104624999999999</v>
      </c>
      <c r="F202" s="65">
        <f t="shared" si="12"/>
        <v>0.53643333333333487</v>
      </c>
      <c r="G202" s="67">
        <f t="shared" si="13"/>
        <v>1453.175548611111</v>
      </c>
    </row>
    <row r="203" spans="1:7" x14ac:dyDescent="0.25">
      <c r="A203" s="55">
        <v>201</v>
      </c>
      <c r="B203" s="64">
        <v>42.1</v>
      </c>
      <c r="C203" s="65">
        <f t="shared" si="14"/>
        <v>67.751530000000002</v>
      </c>
      <c r="D203" s="66">
        <v>0</v>
      </c>
      <c r="E203" s="65">
        <f t="shared" si="15"/>
        <v>18.819869444444446</v>
      </c>
      <c r="F203" s="65">
        <f t="shared" si="12"/>
        <v>0.71524444444444768</v>
      </c>
      <c r="G203" s="67">
        <f t="shared" si="13"/>
        <v>1471.6377958333333</v>
      </c>
    </row>
    <row r="204" spans="1:7" x14ac:dyDescent="0.25">
      <c r="A204" s="55">
        <v>202</v>
      </c>
      <c r="B204" s="64">
        <v>43.5</v>
      </c>
      <c r="C204" s="65">
        <f t="shared" si="14"/>
        <v>70.004549999999995</v>
      </c>
      <c r="D204" s="66">
        <v>0</v>
      </c>
      <c r="E204" s="65">
        <f t="shared" si="15"/>
        <v>19.445708333333332</v>
      </c>
      <c r="F204" s="65">
        <f t="shared" si="12"/>
        <v>0.62583888888888595</v>
      </c>
      <c r="G204" s="67">
        <f t="shared" si="13"/>
        <v>1490.7705847222221</v>
      </c>
    </row>
    <row r="205" spans="1:7" x14ac:dyDescent="0.25">
      <c r="A205" s="55">
        <v>203</v>
      </c>
      <c r="B205" s="64">
        <v>45.1</v>
      </c>
      <c r="C205" s="65">
        <f t="shared" si="14"/>
        <v>72.579430000000002</v>
      </c>
      <c r="D205" s="66">
        <v>0</v>
      </c>
      <c r="E205" s="65">
        <f t="shared" si="15"/>
        <v>20.160952777777776</v>
      </c>
      <c r="F205" s="65">
        <f t="shared" ref="F205:F268" si="16">E205-E204</f>
        <v>0.71524444444444413</v>
      </c>
      <c r="G205" s="67">
        <f t="shared" ref="G205:G268" si="17">E204+(F205/2)+G204</f>
        <v>1510.5739152777776</v>
      </c>
    </row>
    <row r="206" spans="1:7" x14ac:dyDescent="0.25">
      <c r="A206" s="55">
        <v>204</v>
      </c>
      <c r="B206" s="64">
        <v>46</v>
      </c>
      <c r="C206" s="65">
        <f t="shared" si="14"/>
        <v>74.027799999999999</v>
      </c>
      <c r="D206" s="66">
        <v>0</v>
      </c>
      <c r="E206" s="65">
        <f t="shared" si="15"/>
        <v>20.563277777777778</v>
      </c>
      <c r="F206" s="65">
        <f t="shared" si="16"/>
        <v>0.40232500000000115</v>
      </c>
      <c r="G206" s="67">
        <f t="shared" si="17"/>
        <v>1530.9360305555554</v>
      </c>
    </row>
    <row r="207" spans="1:7" x14ac:dyDescent="0.25">
      <c r="A207" s="55">
        <v>205</v>
      </c>
      <c r="B207" s="64">
        <v>46.8</v>
      </c>
      <c r="C207" s="65">
        <f t="shared" si="14"/>
        <v>75.315239999999989</v>
      </c>
      <c r="D207" s="66">
        <v>0</v>
      </c>
      <c r="E207" s="65">
        <f t="shared" si="15"/>
        <v>20.920899999999996</v>
      </c>
      <c r="F207" s="65">
        <f t="shared" si="16"/>
        <v>0.35762222222221851</v>
      </c>
      <c r="G207" s="67">
        <f t="shared" si="17"/>
        <v>1551.6781194444443</v>
      </c>
    </row>
    <row r="208" spans="1:7" x14ac:dyDescent="0.25">
      <c r="A208" s="55">
        <v>206</v>
      </c>
      <c r="B208" s="64">
        <v>47.5</v>
      </c>
      <c r="C208" s="65">
        <f t="shared" si="14"/>
        <v>76.441749999999999</v>
      </c>
      <c r="D208" s="66">
        <v>0</v>
      </c>
      <c r="E208" s="65">
        <f t="shared" si="15"/>
        <v>21.233819444444443</v>
      </c>
      <c r="F208" s="65">
        <f t="shared" si="16"/>
        <v>0.31291944444444653</v>
      </c>
      <c r="G208" s="67">
        <f t="shared" si="17"/>
        <v>1572.7554791666664</v>
      </c>
    </row>
    <row r="209" spans="1:7" x14ac:dyDescent="0.25">
      <c r="A209" s="55">
        <v>207</v>
      </c>
      <c r="B209" s="64">
        <v>47.5</v>
      </c>
      <c r="C209" s="65">
        <f t="shared" si="14"/>
        <v>76.441749999999999</v>
      </c>
      <c r="D209" s="66">
        <v>0</v>
      </c>
      <c r="E209" s="65">
        <f t="shared" si="15"/>
        <v>21.233819444444443</v>
      </c>
      <c r="F209" s="65">
        <f t="shared" si="16"/>
        <v>0</v>
      </c>
      <c r="G209" s="67">
        <f t="shared" si="17"/>
        <v>1593.9892986111108</v>
      </c>
    </row>
    <row r="210" spans="1:7" x14ac:dyDescent="0.25">
      <c r="A210" s="55">
        <v>208</v>
      </c>
      <c r="B210" s="64">
        <v>47.3</v>
      </c>
      <c r="C210" s="65">
        <f t="shared" si="14"/>
        <v>76.119889999999998</v>
      </c>
      <c r="D210" s="66">
        <v>0</v>
      </c>
      <c r="E210" s="65">
        <f t="shared" si="15"/>
        <v>21.144413888888888</v>
      </c>
      <c r="F210" s="65">
        <f t="shared" si="16"/>
        <v>-8.9405555555554628E-2</v>
      </c>
      <c r="G210" s="67">
        <f t="shared" si="17"/>
        <v>1615.1784152777775</v>
      </c>
    </row>
    <row r="211" spans="1:7" x14ac:dyDescent="0.25">
      <c r="A211" s="55">
        <v>209</v>
      </c>
      <c r="B211" s="64">
        <v>47.2</v>
      </c>
      <c r="C211" s="65">
        <f t="shared" si="14"/>
        <v>75.958960000000005</v>
      </c>
      <c r="D211" s="66">
        <v>0</v>
      </c>
      <c r="E211" s="65">
        <f t="shared" si="15"/>
        <v>21.099711111111112</v>
      </c>
      <c r="F211" s="65">
        <f t="shared" si="16"/>
        <v>-4.4702777777775538E-2</v>
      </c>
      <c r="G211" s="67">
        <f t="shared" si="17"/>
        <v>1636.3004777777776</v>
      </c>
    </row>
    <row r="212" spans="1:7" x14ac:dyDescent="0.25">
      <c r="A212" s="55">
        <v>210</v>
      </c>
      <c r="B212" s="64">
        <v>47</v>
      </c>
      <c r="C212" s="65">
        <f t="shared" si="14"/>
        <v>75.637100000000004</v>
      </c>
      <c r="D212" s="66">
        <v>0</v>
      </c>
      <c r="E212" s="65">
        <f t="shared" si="15"/>
        <v>21.010305555555558</v>
      </c>
      <c r="F212" s="65">
        <f t="shared" si="16"/>
        <v>-8.9405555555554628E-2</v>
      </c>
      <c r="G212" s="67">
        <f t="shared" si="17"/>
        <v>1657.3554861111108</v>
      </c>
    </row>
    <row r="213" spans="1:7" x14ac:dyDescent="0.25">
      <c r="A213" s="55">
        <v>211</v>
      </c>
      <c r="B213" s="64">
        <v>47</v>
      </c>
      <c r="C213" s="65">
        <f t="shared" si="14"/>
        <v>75.637100000000004</v>
      </c>
      <c r="D213" s="66">
        <v>0</v>
      </c>
      <c r="E213" s="65">
        <f t="shared" si="15"/>
        <v>21.010305555555558</v>
      </c>
      <c r="F213" s="65">
        <f t="shared" si="16"/>
        <v>0</v>
      </c>
      <c r="G213" s="67">
        <f t="shared" si="17"/>
        <v>1678.3657916666664</v>
      </c>
    </row>
    <row r="214" spans="1:7" x14ac:dyDescent="0.25">
      <c r="A214" s="55">
        <v>212</v>
      </c>
      <c r="B214" s="64">
        <v>47</v>
      </c>
      <c r="C214" s="65">
        <f t="shared" si="14"/>
        <v>75.637100000000004</v>
      </c>
      <c r="D214" s="66">
        <v>0</v>
      </c>
      <c r="E214" s="65">
        <f t="shared" si="15"/>
        <v>21.010305555555558</v>
      </c>
      <c r="F214" s="65">
        <f t="shared" si="16"/>
        <v>0</v>
      </c>
      <c r="G214" s="67">
        <f t="shared" si="17"/>
        <v>1699.3760972222219</v>
      </c>
    </row>
    <row r="215" spans="1:7" x14ac:dyDescent="0.25">
      <c r="A215" s="55">
        <v>213</v>
      </c>
      <c r="B215" s="64">
        <v>47</v>
      </c>
      <c r="C215" s="65">
        <f t="shared" si="14"/>
        <v>75.637100000000004</v>
      </c>
      <c r="D215" s="66">
        <v>0</v>
      </c>
      <c r="E215" s="65">
        <f t="shared" si="15"/>
        <v>21.010305555555558</v>
      </c>
      <c r="F215" s="65">
        <f t="shared" si="16"/>
        <v>0</v>
      </c>
      <c r="G215" s="67">
        <f t="shared" si="17"/>
        <v>1720.3864027777774</v>
      </c>
    </row>
    <row r="216" spans="1:7" x14ac:dyDescent="0.25">
      <c r="A216" s="55">
        <v>214</v>
      </c>
      <c r="B216" s="64">
        <v>47</v>
      </c>
      <c r="C216" s="65">
        <f t="shared" si="14"/>
        <v>75.637100000000004</v>
      </c>
      <c r="D216" s="66">
        <v>0</v>
      </c>
      <c r="E216" s="65">
        <f t="shared" si="15"/>
        <v>21.010305555555558</v>
      </c>
      <c r="F216" s="65">
        <f t="shared" si="16"/>
        <v>0</v>
      </c>
      <c r="G216" s="67">
        <f t="shared" si="17"/>
        <v>1741.396708333333</v>
      </c>
    </row>
    <row r="217" spans="1:7" x14ac:dyDescent="0.25">
      <c r="A217" s="55">
        <v>215</v>
      </c>
      <c r="B217" s="64">
        <v>47.2</v>
      </c>
      <c r="C217" s="65">
        <f t="shared" si="14"/>
        <v>75.958960000000005</v>
      </c>
      <c r="D217" s="66">
        <v>0</v>
      </c>
      <c r="E217" s="65">
        <f t="shared" si="15"/>
        <v>21.099711111111112</v>
      </c>
      <c r="F217" s="65">
        <f t="shared" si="16"/>
        <v>8.9405555555554628E-2</v>
      </c>
      <c r="G217" s="67">
        <f t="shared" si="17"/>
        <v>1762.4517166666662</v>
      </c>
    </row>
    <row r="218" spans="1:7" x14ac:dyDescent="0.25">
      <c r="A218" s="55">
        <v>216</v>
      </c>
      <c r="B218" s="64">
        <v>47.4</v>
      </c>
      <c r="C218" s="65">
        <f t="shared" si="14"/>
        <v>76.280819999999991</v>
      </c>
      <c r="D218" s="66">
        <v>0</v>
      </c>
      <c r="E218" s="65">
        <f t="shared" si="15"/>
        <v>21.189116666666663</v>
      </c>
      <c r="F218" s="65">
        <f t="shared" si="16"/>
        <v>8.9405555555551075E-2</v>
      </c>
      <c r="G218" s="67">
        <f t="shared" si="17"/>
        <v>1783.5961305555552</v>
      </c>
    </row>
    <row r="219" spans="1:7" x14ac:dyDescent="0.25">
      <c r="A219" s="55">
        <v>217</v>
      </c>
      <c r="B219" s="64">
        <v>47.9</v>
      </c>
      <c r="C219" s="65">
        <f t="shared" si="14"/>
        <v>77.085470000000001</v>
      </c>
      <c r="D219" s="66">
        <v>0</v>
      </c>
      <c r="E219" s="65">
        <f t="shared" si="15"/>
        <v>21.412630555555555</v>
      </c>
      <c r="F219" s="65">
        <f t="shared" si="16"/>
        <v>0.2235138888888919</v>
      </c>
      <c r="G219" s="67">
        <f t="shared" si="17"/>
        <v>1804.8970041666662</v>
      </c>
    </row>
    <row r="220" spans="1:7" x14ac:dyDescent="0.25">
      <c r="A220" s="55">
        <v>218</v>
      </c>
      <c r="B220" s="64">
        <v>48.5</v>
      </c>
      <c r="C220" s="65">
        <f t="shared" si="14"/>
        <v>78.051050000000004</v>
      </c>
      <c r="D220" s="66">
        <v>0</v>
      </c>
      <c r="E220" s="65">
        <f t="shared" si="15"/>
        <v>21.680847222222223</v>
      </c>
      <c r="F220" s="65">
        <f t="shared" si="16"/>
        <v>0.26821666666666744</v>
      </c>
      <c r="G220" s="67">
        <f t="shared" si="17"/>
        <v>1826.4437430555552</v>
      </c>
    </row>
    <row r="221" spans="1:7" x14ac:dyDescent="0.25">
      <c r="A221" s="55">
        <v>219</v>
      </c>
      <c r="B221" s="64">
        <v>49.1</v>
      </c>
      <c r="C221" s="65">
        <f t="shared" si="14"/>
        <v>79.016630000000006</v>
      </c>
      <c r="D221" s="66">
        <v>0</v>
      </c>
      <c r="E221" s="65">
        <f t="shared" si="15"/>
        <v>21.94906388888889</v>
      </c>
      <c r="F221" s="65">
        <f t="shared" si="16"/>
        <v>0.26821666666666744</v>
      </c>
      <c r="G221" s="67">
        <f t="shared" si="17"/>
        <v>1848.2586986111107</v>
      </c>
    </row>
    <row r="222" spans="1:7" x14ac:dyDescent="0.25">
      <c r="A222" s="55">
        <v>220</v>
      </c>
      <c r="B222" s="64">
        <v>49.5</v>
      </c>
      <c r="C222" s="65">
        <f t="shared" si="14"/>
        <v>79.660349999999994</v>
      </c>
      <c r="D222" s="66">
        <v>0</v>
      </c>
      <c r="E222" s="65">
        <f t="shared" si="15"/>
        <v>22.127875</v>
      </c>
      <c r="F222" s="65">
        <f t="shared" si="16"/>
        <v>0.17881111111110926</v>
      </c>
      <c r="G222" s="67">
        <f t="shared" si="17"/>
        <v>1870.2971680555552</v>
      </c>
    </row>
    <row r="223" spans="1:7" x14ac:dyDescent="0.25">
      <c r="A223" s="55">
        <v>221</v>
      </c>
      <c r="B223" s="64">
        <v>50</v>
      </c>
      <c r="C223" s="65">
        <f t="shared" si="14"/>
        <v>80.465000000000003</v>
      </c>
      <c r="D223" s="66">
        <v>0</v>
      </c>
      <c r="E223" s="65">
        <f t="shared" si="15"/>
        <v>22.351388888888888</v>
      </c>
      <c r="F223" s="65">
        <f t="shared" si="16"/>
        <v>0.22351388888888835</v>
      </c>
      <c r="G223" s="67">
        <f t="shared" si="17"/>
        <v>1892.5367999999996</v>
      </c>
    </row>
    <row r="224" spans="1:7" x14ac:dyDescent="0.25">
      <c r="A224" s="55">
        <v>222</v>
      </c>
      <c r="B224" s="64">
        <v>50.6</v>
      </c>
      <c r="C224" s="65">
        <f t="shared" si="14"/>
        <v>81.430580000000006</v>
      </c>
      <c r="D224" s="66">
        <v>0</v>
      </c>
      <c r="E224" s="65">
        <f t="shared" si="15"/>
        <v>22.619605555555555</v>
      </c>
      <c r="F224" s="65">
        <f t="shared" si="16"/>
        <v>0.26821666666666744</v>
      </c>
      <c r="G224" s="67">
        <f t="shared" si="17"/>
        <v>1915.0222972222218</v>
      </c>
    </row>
    <row r="225" spans="1:7" x14ac:dyDescent="0.25">
      <c r="A225" s="55">
        <v>223</v>
      </c>
      <c r="B225" s="64">
        <v>51</v>
      </c>
      <c r="C225" s="65">
        <f t="shared" si="14"/>
        <v>82.074299999999994</v>
      </c>
      <c r="D225" s="66">
        <v>0</v>
      </c>
      <c r="E225" s="65">
        <f t="shared" si="15"/>
        <v>22.798416666666665</v>
      </c>
      <c r="F225" s="65">
        <f t="shared" si="16"/>
        <v>0.17881111111110926</v>
      </c>
      <c r="G225" s="67">
        <f t="shared" si="17"/>
        <v>1937.7313083333329</v>
      </c>
    </row>
    <row r="226" spans="1:7" x14ac:dyDescent="0.25">
      <c r="A226" s="55">
        <v>224</v>
      </c>
      <c r="B226" s="64">
        <v>51.5</v>
      </c>
      <c r="C226" s="65">
        <f t="shared" si="14"/>
        <v>82.878950000000003</v>
      </c>
      <c r="D226" s="66">
        <v>0</v>
      </c>
      <c r="E226" s="65">
        <f t="shared" si="15"/>
        <v>23.021930555555556</v>
      </c>
      <c r="F226" s="65">
        <f t="shared" si="16"/>
        <v>0.2235138888888919</v>
      </c>
      <c r="G226" s="67">
        <f t="shared" si="17"/>
        <v>1960.641481944444</v>
      </c>
    </row>
    <row r="227" spans="1:7" x14ac:dyDescent="0.25">
      <c r="A227" s="55">
        <v>225</v>
      </c>
      <c r="B227" s="64">
        <v>52.2</v>
      </c>
      <c r="C227" s="65">
        <f t="shared" si="14"/>
        <v>84.005459999999999</v>
      </c>
      <c r="D227" s="66">
        <v>0</v>
      </c>
      <c r="E227" s="65">
        <f t="shared" si="15"/>
        <v>23.334849999999999</v>
      </c>
      <c r="F227" s="65">
        <f t="shared" si="16"/>
        <v>0.31291944444444297</v>
      </c>
      <c r="G227" s="67">
        <f t="shared" si="17"/>
        <v>1983.8198722222216</v>
      </c>
    </row>
    <row r="228" spans="1:7" x14ac:dyDescent="0.25">
      <c r="A228" s="55">
        <v>226</v>
      </c>
      <c r="B228" s="64">
        <v>53.2</v>
      </c>
      <c r="C228" s="65">
        <f t="shared" si="14"/>
        <v>85.614760000000004</v>
      </c>
      <c r="D228" s="66">
        <v>0</v>
      </c>
      <c r="E228" s="65">
        <f t="shared" si="15"/>
        <v>23.78187777777778</v>
      </c>
      <c r="F228" s="65">
        <f t="shared" si="16"/>
        <v>0.44702777777778024</v>
      </c>
      <c r="G228" s="67">
        <f t="shared" si="17"/>
        <v>2007.3782361111105</v>
      </c>
    </row>
    <row r="229" spans="1:7" x14ac:dyDescent="0.25">
      <c r="A229" s="55">
        <v>227</v>
      </c>
      <c r="B229" s="64">
        <v>54.1</v>
      </c>
      <c r="C229" s="65">
        <f t="shared" si="14"/>
        <v>87.063130000000001</v>
      </c>
      <c r="D229" s="66">
        <v>0</v>
      </c>
      <c r="E229" s="65">
        <f t="shared" si="15"/>
        <v>24.184202777777777</v>
      </c>
      <c r="F229" s="65">
        <f t="shared" si="16"/>
        <v>0.4023249999999976</v>
      </c>
      <c r="G229" s="67">
        <f t="shared" si="17"/>
        <v>2031.3612763888882</v>
      </c>
    </row>
    <row r="230" spans="1:7" x14ac:dyDescent="0.25">
      <c r="A230" s="55">
        <v>228</v>
      </c>
      <c r="B230" s="64">
        <v>54.6</v>
      </c>
      <c r="C230" s="65">
        <f t="shared" si="14"/>
        <v>87.867779999999996</v>
      </c>
      <c r="D230" s="66">
        <v>0</v>
      </c>
      <c r="E230" s="65">
        <f t="shared" si="15"/>
        <v>24.407716666666666</v>
      </c>
      <c r="F230" s="65">
        <f t="shared" si="16"/>
        <v>0.22351388888888835</v>
      </c>
      <c r="G230" s="67">
        <f t="shared" si="17"/>
        <v>2055.6572361111103</v>
      </c>
    </row>
    <row r="231" spans="1:7" x14ac:dyDescent="0.25">
      <c r="A231" s="55">
        <v>229</v>
      </c>
      <c r="B231" s="64">
        <v>54.9</v>
      </c>
      <c r="C231" s="65">
        <f t="shared" si="14"/>
        <v>88.350569999999991</v>
      </c>
      <c r="D231" s="66">
        <v>0</v>
      </c>
      <c r="E231" s="65">
        <f t="shared" si="15"/>
        <v>24.541824999999996</v>
      </c>
      <c r="F231" s="65">
        <f t="shared" si="16"/>
        <v>0.13410833333333017</v>
      </c>
      <c r="G231" s="67">
        <f t="shared" si="17"/>
        <v>2080.1320069444437</v>
      </c>
    </row>
    <row r="232" spans="1:7" x14ac:dyDescent="0.25">
      <c r="A232" s="55">
        <v>230</v>
      </c>
      <c r="B232" s="64">
        <v>55</v>
      </c>
      <c r="C232" s="65">
        <f t="shared" si="14"/>
        <v>88.511499999999998</v>
      </c>
      <c r="D232" s="66">
        <v>0</v>
      </c>
      <c r="E232" s="65">
        <f t="shared" si="15"/>
        <v>24.586527777777775</v>
      </c>
      <c r="F232" s="65">
        <f t="shared" si="16"/>
        <v>4.470277777777909E-2</v>
      </c>
      <c r="G232" s="67">
        <f t="shared" si="17"/>
        <v>2104.6961833333326</v>
      </c>
    </row>
    <row r="233" spans="1:7" x14ac:dyDescent="0.25">
      <c r="A233" s="55">
        <v>231</v>
      </c>
      <c r="B233" s="64">
        <v>54.9</v>
      </c>
      <c r="C233" s="65">
        <f t="shared" si="14"/>
        <v>88.350569999999991</v>
      </c>
      <c r="D233" s="66">
        <v>0</v>
      </c>
      <c r="E233" s="65">
        <f t="shared" si="15"/>
        <v>24.541824999999996</v>
      </c>
      <c r="F233" s="65">
        <f t="shared" si="16"/>
        <v>-4.470277777777909E-2</v>
      </c>
      <c r="G233" s="67">
        <f t="shared" si="17"/>
        <v>2129.2603597222214</v>
      </c>
    </row>
    <row r="234" spans="1:7" x14ac:dyDescent="0.25">
      <c r="A234" s="55">
        <v>232</v>
      </c>
      <c r="B234" s="64">
        <v>54.6</v>
      </c>
      <c r="C234" s="65">
        <f t="shared" si="14"/>
        <v>87.867779999999996</v>
      </c>
      <c r="D234" s="66">
        <v>0</v>
      </c>
      <c r="E234" s="65">
        <f t="shared" si="15"/>
        <v>24.407716666666666</v>
      </c>
      <c r="F234" s="65">
        <f t="shared" si="16"/>
        <v>-0.13410833333333017</v>
      </c>
      <c r="G234" s="67">
        <f t="shared" si="17"/>
        <v>2153.7351305555549</v>
      </c>
    </row>
    <row r="235" spans="1:7" x14ac:dyDescent="0.25">
      <c r="A235" s="55">
        <v>233</v>
      </c>
      <c r="B235" s="64">
        <v>54.6</v>
      </c>
      <c r="C235" s="65">
        <f t="shared" si="14"/>
        <v>87.867779999999996</v>
      </c>
      <c r="D235" s="66">
        <v>0</v>
      </c>
      <c r="E235" s="65">
        <f t="shared" si="15"/>
        <v>24.407716666666666</v>
      </c>
      <c r="F235" s="65">
        <f t="shared" si="16"/>
        <v>0</v>
      </c>
      <c r="G235" s="67">
        <f t="shared" si="17"/>
        <v>2178.1428472222215</v>
      </c>
    </row>
    <row r="236" spans="1:7" x14ac:dyDescent="0.25">
      <c r="A236" s="55">
        <v>234</v>
      </c>
      <c r="B236" s="64">
        <v>54.8</v>
      </c>
      <c r="C236" s="65">
        <f t="shared" si="14"/>
        <v>88.189639999999997</v>
      </c>
      <c r="D236" s="66">
        <v>0</v>
      </c>
      <c r="E236" s="65">
        <f t="shared" si="15"/>
        <v>24.49712222222222</v>
      </c>
      <c r="F236" s="65">
        <f t="shared" si="16"/>
        <v>8.9405555555554628E-2</v>
      </c>
      <c r="G236" s="67">
        <f t="shared" si="17"/>
        <v>2202.5952666666658</v>
      </c>
    </row>
    <row r="237" spans="1:7" x14ac:dyDescent="0.25">
      <c r="A237" s="55">
        <v>235</v>
      </c>
      <c r="B237" s="64">
        <v>55.1</v>
      </c>
      <c r="C237" s="65">
        <f t="shared" si="14"/>
        <v>88.672430000000006</v>
      </c>
      <c r="D237" s="66">
        <v>0</v>
      </c>
      <c r="E237" s="65">
        <f t="shared" si="15"/>
        <v>24.631230555555558</v>
      </c>
      <c r="F237" s="65">
        <f t="shared" si="16"/>
        <v>0.13410833333333727</v>
      </c>
      <c r="G237" s="67">
        <f t="shared" si="17"/>
        <v>2227.1594430555547</v>
      </c>
    </row>
    <row r="238" spans="1:7" x14ac:dyDescent="0.25">
      <c r="A238" s="55">
        <v>236</v>
      </c>
      <c r="B238" s="64">
        <v>55.5</v>
      </c>
      <c r="C238" s="65">
        <f t="shared" si="14"/>
        <v>89.316149999999993</v>
      </c>
      <c r="D238" s="66">
        <v>0</v>
      </c>
      <c r="E238" s="65">
        <f t="shared" si="15"/>
        <v>24.810041666666663</v>
      </c>
      <c r="F238" s="65">
        <f t="shared" si="16"/>
        <v>0.1788111111111057</v>
      </c>
      <c r="G238" s="67">
        <f t="shared" si="17"/>
        <v>2251.8800791666658</v>
      </c>
    </row>
    <row r="239" spans="1:7" x14ac:dyDescent="0.25">
      <c r="A239" s="55">
        <v>237</v>
      </c>
      <c r="B239" s="64">
        <v>55.7</v>
      </c>
      <c r="C239" s="65">
        <f t="shared" si="14"/>
        <v>89.638010000000008</v>
      </c>
      <c r="D239" s="66">
        <v>0</v>
      </c>
      <c r="E239" s="65">
        <f t="shared" si="15"/>
        <v>24.899447222222225</v>
      </c>
      <c r="F239" s="65">
        <f t="shared" si="16"/>
        <v>8.9405555555561733E-2</v>
      </c>
      <c r="G239" s="67">
        <f t="shared" si="17"/>
        <v>2276.7348236111102</v>
      </c>
    </row>
    <row r="240" spans="1:7" x14ac:dyDescent="0.25">
      <c r="A240" s="55">
        <v>238</v>
      </c>
      <c r="B240" s="64">
        <v>56.1</v>
      </c>
      <c r="C240" s="65">
        <f t="shared" si="14"/>
        <v>90.281729999999996</v>
      </c>
      <c r="D240" s="66">
        <v>0</v>
      </c>
      <c r="E240" s="65">
        <f t="shared" si="15"/>
        <v>25.078258333333331</v>
      </c>
      <c r="F240" s="65">
        <f t="shared" si="16"/>
        <v>0.1788111111111057</v>
      </c>
      <c r="G240" s="67">
        <f t="shared" si="17"/>
        <v>2301.7236763888882</v>
      </c>
    </row>
    <row r="241" spans="1:7" x14ac:dyDescent="0.25">
      <c r="A241" s="55">
        <v>239</v>
      </c>
      <c r="B241" s="64">
        <v>56.3</v>
      </c>
      <c r="C241" s="65">
        <f t="shared" si="14"/>
        <v>90.603589999999997</v>
      </c>
      <c r="D241" s="66">
        <v>0</v>
      </c>
      <c r="E241" s="65">
        <f t="shared" si="15"/>
        <v>25.167663888888889</v>
      </c>
      <c r="F241" s="65">
        <f t="shared" si="16"/>
        <v>8.940555555555818E-2</v>
      </c>
      <c r="G241" s="67">
        <f t="shared" si="17"/>
        <v>2326.8466374999994</v>
      </c>
    </row>
    <row r="242" spans="1:7" x14ac:dyDescent="0.25">
      <c r="A242" s="55">
        <v>240</v>
      </c>
      <c r="B242" s="64">
        <v>56.6</v>
      </c>
      <c r="C242" s="65">
        <f t="shared" si="14"/>
        <v>91.086380000000005</v>
      </c>
      <c r="D242" s="66">
        <v>0</v>
      </c>
      <c r="E242" s="65">
        <f t="shared" si="15"/>
        <v>25.301772222222223</v>
      </c>
      <c r="F242" s="65">
        <f t="shared" si="16"/>
        <v>0.13410833333333372</v>
      </c>
      <c r="G242" s="67">
        <f t="shared" si="17"/>
        <v>2352.0813555555551</v>
      </c>
    </row>
    <row r="243" spans="1:7" x14ac:dyDescent="0.25">
      <c r="A243" s="55">
        <v>241</v>
      </c>
      <c r="B243" s="64">
        <v>56.7</v>
      </c>
      <c r="C243" s="65">
        <f t="shared" si="14"/>
        <v>91.247309999999999</v>
      </c>
      <c r="D243" s="66">
        <v>0</v>
      </c>
      <c r="E243" s="65">
        <f t="shared" si="15"/>
        <v>25.346474999999998</v>
      </c>
      <c r="F243" s="65">
        <f t="shared" si="16"/>
        <v>4.4702777777775538E-2</v>
      </c>
      <c r="G243" s="67">
        <f t="shared" si="17"/>
        <v>2377.4054791666663</v>
      </c>
    </row>
    <row r="244" spans="1:7" x14ac:dyDescent="0.25">
      <c r="A244" s="55">
        <v>242</v>
      </c>
      <c r="B244" s="64">
        <v>56.7</v>
      </c>
      <c r="C244" s="65">
        <f t="shared" si="14"/>
        <v>91.247309999999999</v>
      </c>
      <c r="D244" s="66">
        <v>0</v>
      </c>
      <c r="E244" s="65">
        <f t="shared" si="15"/>
        <v>25.346474999999998</v>
      </c>
      <c r="F244" s="65">
        <f t="shared" si="16"/>
        <v>0</v>
      </c>
      <c r="G244" s="67">
        <f t="shared" si="17"/>
        <v>2402.7519541666661</v>
      </c>
    </row>
    <row r="245" spans="1:7" x14ac:dyDescent="0.25">
      <c r="A245" s="55">
        <v>243</v>
      </c>
      <c r="B245" s="64">
        <v>56.5</v>
      </c>
      <c r="C245" s="65">
        <f t="shared" si="14"/>
        <v>90.925449999999998</v>
      </c>
      <c r="D245" s="66">
        <v>0</v>
      </c>
      <c r="E245" s="65">
        <f t="shared" si="15"/>
        <v>25.257069444444443</v>
      </c>
      <c r="F245" s="65">
        <f t="shared" si="16"/>
        <v>-8.9405555555554628E-2</v>
      </c>
      <c r="G245" s="67">
        <f t="shared" si="17"/>
        <v>2428.0537263888882</v>
      </c>
    </row>
    <row r="246" spans="1:7" x14ac:dyDescent="0.25">
      <c r="A246" s="55">
        <v>244</v>
      </c>
      <c r="B246" s="64">
        <v>56.5</v>
      </c>
      <c r="C246" s="65">
        <f t="shared" si="14"/>
        <v>90.925449999999998</v>
      </c>
      <c r="D246" s="66">
        <v>0</v>
      </c>
      <c r="E246" s="65">
        <f t="shared" si="15"/>
        <v>25.257069444444443</v>
      </c>
      <c r="F246" s="65">
        <f t="shared" si="16"/>
        <v>0</v>
      </c>
      <c r="G246" s="67">
        <f t="shared" si="17"/>
        <v>2453.3107958333326</v>
      </c>
    </row>
    <row r="247" spans="1:7" x14ac:dyDescent="0.25">
      <c r="A247" s="55">
        <v>245</v>
      </c>
      <c r="B247" s="64">
        <v>56.5</v>
      </c>
      <c r="C247" s="65">
        <f t="shared" si="14"/>
        <v>90.925449999999998</v>
      </c>
      <c r="D247" s="66">
        <v>0</v>
      </c>
      <c r="E247" s="65">
        <f t="shared" si="15"/>
        <v>25.257069444444443</v>
      </c>
      <c r="F247" s="65">
        <f t="shared" si="16"/>
        <v>0</v>
      </c>
      <c r="G247" s="67">
        <f t="shared" si="17"/>
        <v>2478.5678652777769</v>
      </c>
    </row>
    <row r="248" spans="1:7" x14ac:dyDescent="0.25">
      <c r="A248" s="55">
        <v>246</v>
      </c>
      <c r="B248" s="64">
        <v>56.5</v>
      </c>
      <c r="C248" s="65">
        <f t="shared" si="14"/>
        <v>90.925449999999998</v>
      </c>
      <c r="D248" s="66">
        <v>0</v>
      </c>
      <c r="E248" s="65">
        <f t="shared" si="15"/>
        <v>25.257069444444443</v>
      </c>
      <c r="F248" s="65">
        <f t="shared" si="16"/>
        <v>0</v>
      </c>
      <c r="G248" s="67">
        <f t="shared" si="17"/>
        <v>2503.8249347222213</v>
      </c>
    </row>
    <row r="249" spans="1:7" x14ac:dyDescent="0.25">
      <c r="A249" s="55">
        <v>247</v>
      </c>
      <c r="B249" s="64">
        <v>56.5</v>
      </c>
      <c r="C249" s="65">
        <f t="shared" si="14"/>
        <v>90.925449999999998</v>
      </c>
      <c r="D249" s="66">
        <v>0</v>
      </c>
      <c r="E249" s="65">
        <f t="shared" si="15"/>
        <v>25.257069444444443</v>
      </c>
      <c r="F249" s="65">
        <f t="shared" si="16"/>
        <v>0</v>
      </c>
      <c r="G249" s="67">
        <f t="shared" si="17"/>
        <v>2529.0820041666657</v>
      </c>
    </row>
    <row r="250" spans="1:7" x14ac:dyDescent="0.25">
      <c r="A250" s="55">
        <v>248</v>
      </c>
      <c r="B250" s="64">
        <v>56.5</v>
      </c>
      <c r="C250" s="65">
        <f t="shared" si="14"/>
        <v>90.925449999999998</v>
      </c>
      <c r="D250" s="66">
        <v>0</v>
      </c>
      <c r="E250" s="65">
        <f t="shared" si="15"/>
        <v>25.257069444444443</v>
      </c>
      <c r="F250" s="65">
        <f t="shared" si="16"/>
        <v>0</v>
      </c>
      <c r="G250" s="67">
        <f t="shared" si="17"/>
        <v>2554.3390736111101</v>
      </c>
    </row>
    <row r="251" spans="1:7" x14ac:dyDescent="0.25">
      <c r="A251" s="55">
        <v>249</v>
      </c>
      <c r="B251" s="64">
        <v>56.4</v>
      </c>
      <c r="C251" s="65">
        <f t="shared" si="14"/>
        <v>90.76451999999999</v>
      </c>
      <c r="D251" s="66">
        <v>0</v>
      </c>
      <c r="E251" s="65">
        <f t="shared" si="15"/>
        <v>25.212366666666664</v>
      </c>
      <c r="F251" s="65">
        <f t="shared" si="16"/>
        <v>-4.470277777777909E-2</v>
      </c>
      <c r="G251" s="67">
        <f t="shared" si="17"/>
        <v>2579.5737916666658</v>
      </c>
    </row>
    <row r="252" spans="1:7" x14ac:dyDescent="0.25">
      <c r="A252" s="55">
        <v>250</v>
      </c>
      <c r="B252" s="64">
        <v>56.1</v>
      </c>
      <c r="C252" s="65">
        <f t="shared" si="14"/>
        <v>90.281729999999996</v>
      </c>
      <c r="D252" s="66">
        <v>0</v>
      </c>
      <c r="E252" s="65">
        <f t="shared" si="15"/>
        <v>25.078258333333331</v>
      </c>
      <c r="F252" s="65">
        <f t="shared" si="16"/>
        <v>-0.13410833333333372</v>
      </c>
      <c r="G252" s="67">
        <f t="shared" si="17"/>
        <v>2604.7191041666656</v>
      </c>
    </row>
    <row r="253" spans="1:7" x14ac:dyDescent="0.25">
      <c r="A253" s="55">
        <v>251</v>
      </c>
      <c r="B253" s="64">
        <v>55.8</v>
      </c>
      <c r="C253" s="65">
        <f t="shared" si="14"/>
        <v>89.798939999999988</v>
      </c>
      <c r="D253" s="66">
        <v>0</v>
      </c>
      <c r="E253" s="65">
        <f t="shared" si="15"/>
        <v>24.944149999999997</v>
      </c>
      <c r="F253" s="65">
        <f t="shared" si="16"/>
        <v>-0.13410833333333372</v>
      </c>
      <c r="G253" s="67">
        <f t="shared" si="17"/>
        <v>2629.7303083333322</v>
      </c>
    </row>
    <row r="254" spans="1:7" x14ac:dyDescent="0.25">
      <c r="A254" s="55">
        <v>252</v>
      </c>
      <c r="B254" s="64">
        <v>55.1</v>
      </c>
      <c r="C254" s="65">
        <f t="shared" si="14"/>
        <v>88.672430000000006</v>
      </c>
      <c r="D254" s="66">
        <v>0</v>
      </c>
      <c r="E254" s="65">
        <f t="shared" si="15"/>
        <v>24.631230555555558</v>
      </c>
      <c r="F254" s="65">
        <f t="shared" si="16"/>
        <v>-0.31291944444443942</v>
      </c>
      <c r="G254" s="67">
        <f t="shared" si="17"/>
        <v>2654.5179986111102</v>
      </c>
    </row>
    <row r="255" spans="1:7" x14ac:dyDescent="0.25">
      <c r="A255" s="55">
        <v>253</v>
      </c>
      <c r="B255" s="64">
        <v>54.6</v>
      </c>
      <c r="C255" s="65">
        <f t="shared" si="14"/>
        <v>87.867779999999996</v>
      </c>
      <c r="D255" s="66">
        <v>0</v>
      </c>
      <c r="E255" s="65">
        <f t="shared" si="15"/>
        <v>24.407716666666666</v>
      </c>
      <c r="F255" s="65">
        <f t="shared" si="16"/>
        <v>-0.2235138888888919</v>
      </c>
      <c r="G255" s="67">
        <f t="shared" si="17"/>
        <v>2679.0374722222214</v>
      </c>
    </row>
    <row r="256" spans="1:7" x14ac:dyDescent="0.25">
      <c r="A256" s="55">
        <v>254</v>
      </c>
      <c r="B256" s="64">
        <v>54.2</v>
      </c>
      <c r="C256" s="65">
        <f t="shared" si="14"/>
        <v>87.224060000000009</v>
      </c>
      <c r="D256" s="66">
        <v>0</v>
      </c>
      <c r="E256" s="65">
        <f t="shared" si="15"/>
        <v>24.228905555555556</v>
      </c>
      <c r="F256" s="65">
        <f t="shared" si="16"/>
        <v>-0.17881111111110926</v>
      </c>
      <c r="G256" s="67">
        <f t="shared" si="17"/>
        <v>2703.3557833333325</v>
      </c>
    </row>
    <row r="257" spans="1:7" x14ac:dyDescent="0.25">
      <c r="A257" s="55">
        <v>255</v>
      </c>
      <c r="B257" s="64">
        <v>54</v>
      </c>
      <c r="C257" s="65">
        <f t="shared" si="14"/>
        <v>86.902199999999993</v>
      </c>
      <c r="D257" s="66">
        <v>0</v>
      </c>
      <c r="E257" s="65">
        <f t="shared" si="15"/>
        <v>24.139499999999998</v>
      </c>
      <c r="F257" s="65">
        <f t="shared" si="16"/>
        <v>-8.940555555555818E-2</v>
      </c>
      <c r="G257" s="67">
        <f t="shared" si="17"/>
        <v>2727.5399861111105</v>
      </c>
    </row>
    <row r="258" spans="1:7" x14ac:dyDescent="0.25">
      <c r="A258" s="55">
        <v>256</v>
      </c>
      <c r="B258" s="64">
        <v>53.7</v>
      </c>
      <c r="C258" s="65">
        <f t="shared" si="14"/>
        <v>86.419409999999999</v>
      </c>
      <c r="D258" s="66">
        <v>0</v>
      </c>
      <c r="E258" s="65">
        <f t="shared" si="15"/>
        <v>24.005391666666664</v>
      </c>
      <c r="F258" s="65">
        <f t="shared" si="16"/>
        <v>-0.13410833333333372</v>
      </c>
      <c r="G258" s="67">
        <f t="shared" si="17"/>
        <v>2751.6124319444439</v>
      </c>
    </row>
    <row r="259" spans="1:7" x14ac:dyDescent="0.25">
      <c r="A259" s="55">
        <v>257</v>
      </c>
      <c r="B259" s="64">
        <v>53.6</v>
      </c>
      <c r="C259" s="65">
        <f t="shared" si="14"/>
        <v>86.258480000000006</v>
      </c>
      <c r="D259" s="66">
        <v>0</v>
      </c>
      <c r="E259" s="65">
        <f t="shared" si="15"/>
        <v>23.960688888888889</v>
      </c>
      <c r="F259" s="65">
        <f t="shared" si="16"/>
        <v>-4.4702777777775538E-2</v>
      </c>
      <c r="G259" s="67">
        <f t="shared" si="17"/>
        <v>2775.5954722222218</v>
      </c>
    </row>
    <row r="260" spans="1:7" x14ac:dyDescent="0.25">
      <c r="A260" s="55">
        <v>258</v>
      </c>
      <c r="B260" s="64">
        <v>53.9</v>
      </c>
      <c r="C260" s="65">
        <f t="shared" ref="C260:C323" si="18">B260*1.6093</f>
        <v>86.74127</v>
      </c>
      <c r="D260" s="66">
        <v>0</v>
      </c>
      <c r="E260" s="65">
        <f t="shared" ref="E260:E323" si="19">C260/3.6</f>
        <v>24.094797222222223</v>
      </c>
      <c r="F260" s="65">
        <f t="shared" si="16"/>
        <v>0.13410833333333372</v>
      </c>
      <c r="G260" s="67">
        <f t="shared" si="17"/>
        <v>2799.6232152777775</v>
      </c>
    </row>
    <row r="261" spans="1:7" x14ac:dyDescent="0.25">
      <c r="A261" s="55">
        <v>259</v>
      </c>
      <c r="B261" s="64">
        <v>54</v>
      </c>
      <c r="C261" s="65">
        <f t="shared" si="18"/>
        <v>86.902199999999993</v>
      </c>
      <c r="D261" s="66">
        <v>0</v>
      </c>
      <c r="E261" s="65">
        <f t="shared" si="19"/>
        <v>24.139499999999998</v>
      </c>
      <c r="F261" s="65">
        <f t="shared" si="16"/>
        <v>4.4702777777775538E-2</v>
      </c>
      <c r="G261" s="67">
        <f t="shared" si="17"/>
        <v>2823.7403638888886</v>
      </c>
    </row>
    <row r="262" spans="1:7" x14ac:dyDescent="0.25">
      <c r="A262" s="55">
        <v>260</v>
      </c>
      <c r="B262" s="64">
        <v>54.1</v>
      </c>
      <c r="C262" s="65">
        <f t="shared" si="18"/>
        <v>87.063130000000001</v>
      </c>
      <c r="D262" s="66">
        <v>0</v>
      </c>
      <c r="E262" s="65">
        <f t="shared" si="19"/>
        <v>24.184202777777777</v>
      </c>
      <c r="F262" s="65">
        <f t="shared" si="16"/>
        <v>4.470277777777909E-2</v>
      </c>
      <c r="G262" s="67">
        <f t="shared" si="17"/>
        <v>2847.9022152777775</v>
      </c>
    </row>
    <row r="263" spans="1:7" x14ac:dyDescent="0.25">
      <c r="A263" s="55">
        <v>261</v>
      </c>
      <c r="B263" s="64">
        <v>54.1</v>
      </c>
      <c r="C263" s="65">
        <f t="shared" si="18"/>
        <v>87.063130000000001</v>
      </c>
      <c r="D263" s="66">
        <v>0</v>
      </c>
      <c r="E263" s="65">
        <f t="shared" si="19"/>
        <v>24.184202777777777</v>
      </c>
      <c r="F263" s="65">
        <f t="shared" si="16"/>
        <v>0</v>
      </c>
      <c r="G263" s="67">
        <f t="shared" si="17"/>
        <v>2872.0864180555554</v>
      </c>
    </row>
    <row r="264" spans="1:7" x14ac:dyDescent="0.25">
      <c r="A264" s="55">
        <v>262</v>
      </c>
      <c r="B264" s="64">
        <v>53.8</v>
      </c>
      <c r="C264" s="65">
        <f t="shared" si="18"/>
        <v>86.580339999999993</v>
      </c>
      <c r="D264" s="66">
        <v>0</v>
      </c>
      <c r="E264" s="65">
        <f t="shared" si="19"/>
        <v>24.05009444444444</v>
      </c>
      <c r="F264" s="65">
        <f t="shared" si="16"/>
        <v>-0.13410833333333727</v>
      </c>
      <c r="G264" s="67">
        <f t="shared" si="17"/>
        <v>2896.2035666666666</v>
      </c>
    </row>
    <row r="265" spans="1:7" x14ac:dyDescent="0.25">
      <c r="A265" s="55">
        <v>263</v>
      </c>
      <c r="B265" s="64">
        <v>53.4</v>
      </c>
      <c r="C265" s="65">
        <f t="shared" si="18"/>
        <v>85.936619999999991</v>
      </c>
      <c r="D265" s="66">
        <v>0</v>
      </c>
      <c r="E265" s="65">
        <f t="shared" si="19"/>
        <v>23.871283333333331</v>
      </c>
      <c r="F265" s="65">
        <f t="shared" si="16"/>
        <v>-0.17881111111110926</v>
      </c>
      <c r="G265" s="67">
        <f t="shared" si="17"/>
        <v>2920.1642555555554</v>
      </c>
    </row>
    <row r="266" spans="1:7" x14ac:dyDescent="0.25">
      <c r="A266" s="55">
        <v>264</v>
      </c>
      <c r="B266" s="64">
        <v>53</v>
      </c>
      <c r="C266" s="65">
        <f t="shared" si="18"/>
        <v>85.292900000000003</v>
      </c>
      <c r="D266" s="66">
        <v>0</v>
      </c>
      <c r="E266" s="65">
        <f t="shared" si="19"/>
        <v>23.692472222222221</v>
      </c>
      <c r="F266" s="65">
        <f t="shared" si="16"/>
        <v>-0.17881111111110926</v>
      </c>
      <c r="G266" s="67">
        <f t="shared" si="17"/>
        <v>2943.9461333333334</v>
      </c>
    </row>
    <row r="267" spans="1:7" x14ac:dyDescent="0.25">
      <c r="A267" s="55">
        <v>265</v>
      </c>
      <c r="B267" s="64">
        <v>52.6</v>
      </c>
      <c r="C267" s="65">
        <f t="shared" si="18"/>
        <v>84.649180000000001</v>
      </c>
      <c r="D267" s="66">
        <v>0</v>
      </c>
      <c r="E267" s="65">
        <f t="shared" si="19"/>
        <v>23.513661111111112</v>
      </c>
      <c r="F267" s="65">
        <f t="shared" si="16"/>
        <v>-0.17881111111110926</v>
      </c>
      <c r="G267" s="67">
        <f t="shared" si="17"/>
        <v>2967.5491999999999</v>
      </c>
    </row>
    <row r="268" spans="1:7" x14ac:dyDescent="0.25">
      <c r="A268" s="55">
        <v>266</v>
      </c>
      <c r="B268" s="64">
        <v>52.1</v>
      </c>
      <c r="C268" s="65">
        <f t="shared" si="18"/>
        <v>83.844530000000006</v>
      </c>
      <c r="D268" s="66">
        <v>0</v>
      </c>
      <c r="E268" s="65">
        <f t="shared" si="19"/>
        <v>23.290147222222224</v>
      </c>
      <c r="F268" s="65">
        <f t="shared" si="16"/>
        <v>-0.22351388888888835</v>
      </c>
      <c r="G268" s="67">
        <f t="shared" si="17"/>
        <v>2990.9511041666665</v>
      </c>
    </row>
    <row r="269" spans="1:7" x14ac:dyDescent="0.25">
      <c r="A269" s="55">
        <v>267</v>
      </c>
      <c r="B269" s="64">
        <v>52.4</v>
      </c>
      <c r="C269" s="65">
        <f t="shared" si="18"/>
        <v>84.32732</v>
      </c>
      <c r="D269" s="66">
        <v>0</v>
      </c>
      <c r="E269" s="65">
        <f t="shared" si="19"/>
        <v>23.424255555555554</v>
      </c>
      <c r="F269" s="65">
        <f t="shared" ref="F269:F332" si="20">E269-E268</f>
        <v>0.13410833333333017</v>
      </c>
      <c r="G269" s="67">
        <f t="shared" ref="G269:G332" si="21">E268+(F269/2)+G268</f>
        <v>3014.3083055555553</v>
      </c>
    </row>
    <row r="270" spans="1:7" x14ac:dyDescent="0.25">
      <c r="A270" s="55">
        <v>268</v>
      </c>
      <c r="B270" s="64">
        <v>52</v>
      </c>
      <c r="C270" s="65">
        <f t="shared" si="18"/>
        <v>83.683599999999998</v>
      </c>
      <c r="D270" s="66">
        <v>0</v>
      </c>
      <c r="E270" s="65">
        <f t="shared" si="19"/>
        <v>23.245444444444445</v>
      </c>
      <c r="F270" s="65">
        <f t="shared" si="20"/>
        <v>-0.17881111111110926</v>
      </c>
      <c r="G270" s="67">
        <f t="shared" si="21"/>
        <v>3037.6431555555555</v>
      </c>
    </row>
    <row r="271" spans="1:7" x14ac:dyDescent="0.25">
      <c r="A271" s="55">
        <v>269</v>
      </c>
      <c r="B271" s="64">
        <v>51.9</v>
      </c>
      <c r="C271" s="65">
        <f t="shared" si="18"/>
        <v>83.522669999999991</v>
      </c>
      <c r="D271" s="66">
        <v>0</v>
      </c>
      <c r="E271" s="65">
        <f t="shared" si="19"/>
        <v>23.200741666666662</v>
      </c>
      <c r="F271" s="65">
        <f t="shared" si="20"/>
        <v>-4.4702777777782643E-2</v>
      </c>
      <c r="G271" s="67">
        <f t="shared" si="21"/>
        <v>3060.8662486111111</v>
      </c>
    </row>
    <row r="272" spans="1:7" x14ac:dyDescent="0.25">
      <c r="A272" s="55">
        <v>270</v>
      </c>
      <c r="B272" s="64">
        <v>51.7</v>
      </c>
      <c r="C272" s="65">
        <f t="shared" si="18"/>
        <v>83.200810000000004</v>
      </c>
      <c r="D272" s="66">
        <v>0</v>
      </c>
      <c r="E272" s="65">
        <f t="shared" si="19"/>
        <v>23.111336111111111</v>
      </c>
      <c r="F272" s="65">
        <f t="shared" si="20"/>
        <v>-8.9405555555551075E-2</v>
      </c>
      <c r="G272" s="67">
        <f t="shared" si="21"/>
        <v>3084.0222874999999</v>
      </c>
    </row>
    <row r="273" spans="1:7" x14ac:dyDescent="0.25">
      <c r="A273" s="55">
        <v>271</v>
      </c>
      <c r="B273" s="64">
        <v>51.5</v>
      </c>
      <c r="C273" s="65">
        <f t="shared" si="18"/>
        <v>82.878950000000003</v>
      </c>
      <c r="D273" s="66">
        <v>0</v>
      </c>
      <c r="E273" s="65">
        <f t="shared" si="19"/>
        <v>23.021930555555556</v>
      </c>
      <c r="F273" s="65">
        <f t="shared" si="20"/>
        <v>-8.9405555555554628E-2</v>
      </c>
      <c r="G273" s="67">
        <f t="shared" si="21"/>
        <v>3107.0889208333333</v>
      </c>
    </row>
    <row r="274" spans="1:7" x14ac:dyDescent="0.25">
      <c r="A274" s="55">
        <v>272</v>
      </c>
      <c r="B274" s="64">
        <v>51.6</v>
      </c>
      <c r="C274" s="65">
        <f t="shared" si="18"/>
        <v>83.039879999999997</v>
      </c>
      <c r="D274" s="66">
        <v>0</v>
      </c>
      <c r="E274" s="65">
        <f t="shared" si="19"/>
        <v>23.066633333333332</v>
      </c>
      <c r="F274" s="65">
        <f t="shared" si="20"/>
        <v>4.4702777777775538E-2</v>
      </c>
      <c r="G274" s="67">
        <f t="shared" si="21"/>
        <v>3130.1332027777776</v>
      </c>
    </row>
    <row r="275" spans="1:7" x14ac:dyDescent="0.25">
      <c r="A275" s="55">
        <v>273</v>
      </c>
      <c r="B275" s="64">
        <v>51.8</v>
      </c>
      <c r="C275" s="65">
        <f t="shared" si="18"/>
        <v>83.361739999999998</v>
      </c>
      <c r="D275" s="66">
        <v>0</v>
      </c>
      <c r="E275" s="65">
        <f t="shared" si="19"/>
        <v>23.156038888888887</v>
      </c>
      <c r="F275" s="65">
        <f t="shared" si="20"/>
        <v>8.9405555555554628E-2</v>
      </c>
      <c r="G275" s="67">
        <f t="shared" si="21"/>
        <v>3153.2445388888887</v>
      </c>
    </row>
    <row r="276" spans="1:7" x14ac:dyDescent="0.25">
      <c r="A276" s="55">
        <v>274</v>
      </c>
      <c r="B276" s="64">
        <v>52.1</v>
      </c>
      <c r="C276" s="65">
        <f t="shared" si="18"/>
        <v>83.844530000000006</v>
      </c>
      <c r="D276" s="66">
        <v>0</v>
      </c>
      <c r="E276" s="65">
        <f t="shared" si="19"/>
        <v>23.290147222222224</v>
      </c>
      <c r="F276" s="65">
        <f t="shared" si="20"/>
        <v>0.13410833333333727</v>
      </c>
      <c r="G276" s="67">
        <f t="shared" si="21"/>
        <v>3176.4676319444443</v>
      </c>
    </row>
    <row r="277" spans="1:7" x14ac:dyDescent="0.25">
      <c r="A277" s="55">
        <v>275</v>
      </c>
      <c r="B277" s="64">
        <v>52.5</v>
      </c>
      <c r="C277" s="65">
        <f t="shared" si="18"/>
        <v>84.488249999999994</v>
      </c>
      <c r="D277" s="66">
        <v>0</v>
      </c>
      <c r="E277" s="65">
        <f t="shared" si="19"/>
        <v>23.46895833333333</v>
      </c>
      <c r="F277" s="65">
        <f t="shared" si="20"/>
        <v>0.1788111111111057</v>
      </c>
      <c r="G277" s="67">
        <f t="shared" si="21"/>
        <v>3199.8471847222222</v>
      </c>
    </row>
    <row r="278" spans="1:7" x14ac:dyDescent="0.25">
      <c r="A278" s="55">
        <v>276</v>
      </c>
      <c r="B278" s="64">
        <v>53</v>
      </c>
      <c r="C278" s="65">
        <f t="shared" si="18"/>
        <v>85.292900000000003</v>
      </c>
      <c r="D278" s="66">
        <v>0</v>
      </c>
      <c r="E278" s="65">
        <f t="shared" si="19"/>
        <v>23.692472222222221</v>
      </c>
      <c r="F278" s="65">
        <f t="shared" si="20"/>
        <v>0.2235138888888919</v>
      </c>
      <c r="G278" s="67">
        <f t="shared" si="21"/>
        <v>3223.4279000000001</v>
      </c>
    </row>
    <row r="279" spans="1:7" x14ac:dyDescent="0.25">
      <c r="A279" s="55">
        <v>277</v>
      </c>
      <c r="B279" s="64">
        <v>53.5</v>
      </c>
      <c r="C279" s="65">
        <f t="shared" si="18"/>
        <v>86.097549999999998</v>
      </c>
      <c r="D279" s="66">
        <v>0</v>
      </c>
      <c r="E279" s="65">
        <f t="shared" si="19"/>
        <v>23.91598611111111</v>
      </c>
      <c r="F279" s="65">
        <f t="shared" si="20"/>
        <v>0.22351388888888835</v>
      </c>
      <c r="G279" s="67">
        <f t="shared" si="21"/>
        <v>3247.2321291666667</v>
      </c>
    </row>
    <row r="280" spans="1:7" x14ac:dyDescent="0.25">
      <c r="A280" s="55">
        <v>278</v>
      </c>
      <c r="B280" s="64">
        <v>54</v>
      </c>
      <c r="C280" s="65">
        <f t="shared" si="18"/>
        <v>86.902199999999993</v>
      </c>
      <c r="D280" s="66">
        <v>0</v>
      </c>
      <c r="E280" s="65">
        <f t="shared" si="19"/>
        <v>24.139499999999998</v>
      </c>
      <c r="F280" s="65">
        <f t="shared" si="20"/>
        <v>0.22351388888888835</v>
      </c>
      <c r="G280" s="67">
        <f t="shared" si="21"/>
        <v>3271.2598722222224</v>
      </c>
    </row>
    <row r="281" spans="1:7" x14ac:dyDescent="0.25">
      <c r="A281" s="55">
        <v>279</v>
      </c>
      <c r="B281" s="64">
        <v>54.9</v>
      </c>
      <c r="C281" s="65">
        <f t="shared" si="18"/>
        <v>88.350569999999991</v>
      </c>
      <c r="D281" s="66">
        <v>0</v>
      </c>
      <c r="E281" s="65">
        <f t="shared" si="19"/>
        <v>24.541824999999996</v>
      </c>
      <c r="F281" s="65">
        <f t="shared" si="20"/>
        <v>0.4023249999999976</v>
      </c>
      <c r="G281" s="67">
        <f t="shared" si="21"/>
        <v>3295.6005347222222</v>
      </c>
    </row>
    <row r="282" spans="1:7" x14ac:dyDescent="0.25">
      <c r="A282" s="55">
        <v>280</v>
      </c>
      <c r="B282" s="64">
        <v>55.4</v>
      </c>
      <c r="C282" s="65">
        <f t="shared" si="18"/>
        <v>89.15522</v>
      </c>
      <c r="D282" s="66">
        <v>0</v>
      </c>
      <c r="E282" s="65">
        <f t="shared" si="19"/>
        <v>24.765338888888888</v>
      </c>
      <c r="F282" s="65">
        <f t="shared" si="20"/>
        <v>0.2235138888888919</v>
      </c>
      <c r="G282" s="67">
        <f t="shared" si="21"/>
        <v>3320.2541166666665</v>
      </c>
    </row>
    <row r="283" spans="1:7" x14ac:dyDescent="0.25">
      <c r="A283" s="55">
        <v>281</v>
      </c>
      <c r="B283" s="64">
        <v>55.6</v>
      </c>
      <c r="C283" s="65">
        <f t="shared" si="18"/>
        <v>89.477080000000001</v>
      </c>
      <c r="D283" s="66">
        <v>0</v>
      </c>
      <c r="E283" s="65">
        <f t="shared" si="19"/>
        <v>24.854744444444442</v>
      </c>
      <c r="F283" s="65">
        <f t="shared" si="20"/>
        <v>8.9405555555554628E-2</v>
      </c>
      <c r="G283" s="67">
        <f t="shared" si="21"/>
        <v>3345.0641583333331</v>
      </c>
    </row>
    <row r="284" spans="1:7" x14ac:dyDescent="0.25">
      <c r="A284" s="55">
        <v>282</v>
      </c>
      <c r="B284" s="64">
        <v>56</v>
      </c>
      <c r="C284" s="65">
        <f t="shared" si="18"/>
        <v>90.120800000000003</v>
      </c>
      <c r="D284" s="66">
        <v>0</v>
      </c>
      <c r="E284" s="65">
        <f t="shared" si="19"/>
        <v>25.033555555555555</v>
      </c>
      <c r="F284" s="65">
        <f t="shared" si="20"/>
        <v>0.17881111111111281</v>
      </c>
      <c r="G284" s="67">
        <f t="shared" si="21"/>
        <v>3370.0083083333329</v>
      </c>
    </row>
    <row r="285" spans="1:7" x14ac:dyDescent="0.25">
      <c r="A285" s="55">
        <v>283</v>
      </c>
      <c r="B285" s="64">
        <v>56</v>
      </c>
      <c r="C285" s="65">
        <f t="shared" si="18"/>
        <v>90.120800000000003</v>
      </c>
      <c r="D285" s="66">
        <v>0</v>
      </c>
      <c r="E285" s="65">
        <f t="shared" si="19"/>
        <v>25.033555555555555</v>
      </c>
      <c r="F285" s="65">
        <f t="shared" si="20"/>
        <v>0</v>
      </c>
      <c r="G285" s="67">
        <f t="shared" si="21"/>
        <v>3395.0418638888887</v>
      </c>
    </row>
    <row r="286" spans="1:7" x14ac:dyDescent="0.25">
      <c r="A286" s="55">
        <v>284</v>
      </c>
      <c r="B286" s="64">
        <v>55.8</v>
      </c>
      <c r="C286" s="65">
        <f t="shared" si="18"/>
        <v>89.798939999999988</v>
      </c>
      <c r="D286" s="66">
        <v>0</v>
      </c>
      <c r="E286" s="65">
        <f t="shared" si="19"/>
        <v>24.944149999999997</v>
      </c>
      <c r="F286" s="65">
        <f t="shared" si="20"/>
        <v>-8.940555555555818E-2</v>
      </c>
      <c r="G286" s="67">
        <f t="shared" si="21"/>
        <v>3420.0307166666666</v>
      </c>
    </row>
    <row r="287" spans="1:7" x14ac:dyDescent="0.25">
      <c r="A287" s="55">
        <v>285</v>
      </c>
      <c r="B287" s="64">
        <v>55.2</v>
      </c>
      <c r="C287" s="65">
        <f t="shared" si="18"/>
        <v>88.833359999999999</v>
      </c>
      <c r="D287" s="66">
        <v>0</v>
      </c>
      <c r="E287" s="65">
        <f t="shared" si="19"/>
        <v>24.675933333333333</v>
      </c>
      <c r="F287" s="65">
        <f t="shared" si="20"/>
        <v>-0.26821666666666388</v>
      </c>
      <c r="G287" s="67">
        <f t="shared" si="21"/>
        <v>3444.8407583333333</v>
      </c>
    </row>
    <row r="288" spans="1:7" x14ac:dyDescent="0.25">
      <c r="A288" s="55">
        <v>286</v>
      </c>
      <c r="B288" s="64">
        <v>54.5</v>
      </c>
      <c r="C288" s="65">
        <f t="shared" si="18"/>
        <v>87.706850000000003</v>
      </c>
      <c r="D288" s="66">
        <v>0</v>
      </c>
      <c r="E288" s="65">
        <f t="shared" si="19"/>
        <v>24.36301388888889</v>
      </c>
      <c r="F288" s="65">
        <f t="shared" si="20"/>
        <v>-0.31291944444444297</v>
      </c>
      <c r="G288" s="67">
        <f t="shared" si="21"/>
        <v>3469.3602319444444</v>
      </c>
    </row>
    <row r="289" spans="1:7" x14ac:dyDescent="0.25">
      <c r="A289" s="55">
        <v>287</v>
      </c>
      <c r="B289" s="64">
        <v>53.6</v>
      </c>
      <c r="C289" s="65">
        <f t="shared" si="18"/>
        <v>86.258480000000006</v>
      </c>
      <c r="D289" s="66">
        <v>0</v>
      </c>
      <c r="E289" s="65">
        <f t="shared" si="19"/>
        <v>23.960688888888889</v>
      </c>
      <c r="F289" s="65">
        <f t="shared" si="20"/>
        <v>-0.40232500000000115</v>
      </c>
      <c r="G289" s="67">
        <f t="shared" si="21"/>
        <v>3493.5220833333333</v>
      </c>
    </row>
    <row r="290" spans="1:7" x14ac:dyDescent="0.25">
      <c r="A290" s="55">
        <v>288</v>
      </c>
      <c r="B290" s="64">
        <v>52.5</v>
      </c>
      <c r="C290" s="65">
        <f t="shared" si="18"/>
        <v>84.488249999999994</v>
      </c>
      <c r="D290" s="66">
        <v>0</v>
      </c>
      <c r="E290" s="65">
        <f t="shared" si="19"/>
        <v>23.46895833333333</v>
      </c>
      <c r="F290" s="65">
        <f t="shared" si="20"/>
        <v>-0.49173055555555933</v>
      </c>
      <c r="G290" s="67">
        <f t="shared" si="21"/>
        <v>3517.2369069444444</v>
      </c>
    </row>
    <row r="291" spans="1:7" x14ac:dyDescent="0.25">
      <c r="A291" s="55">
        <v>289</v>
      </c>
      <c r="B291" s="64">
        <v>51.5</v>
      </c>
      <c r="C291" s="65">
        <f t="shared" si="18"/>
        <v>82.878950000000003</v>
      </c>
      <c r="D291" s="66">
        <v>0</v>
      </c>
      <c r="E291" s="65">
        <f t="shared" si="19"/>
        <v>23.021930555555556</v>
      </c>
      <c r="F291" s="65">
        <f t="shared" si="20"/>
        <v>-0.44702777777777314</v>
      </c>
      <c r="G291" s="67">
        <f t="shared" si="21"/>
        <v>3540.4823513888887</v>
      </c>
    </row>
    <row r="292" spans="1:7" x14ac:dyDescent="0.25">
      <c r="A292" s="55">
        <v>290</v>
      </c>
      <c r="B292" s="64">
        <v>51.5</v>
      </c>
      <c r="C292" s="65">
        <f t="shared" si="18"/>
        <v>82.878950000000003</v>
      </c>
      <c r="D292" s="66">
        <v>0</v>
      </c>
      <c r="E292" s="65">
        <f t="shared" si="19"/>
        <v>23.021930555555556</v>
      </c>
      <c r="F292" s="65">
        <f t="shared" si="20"/>
        <v>0</v>
      </c>
      <c r="G292" s="67">
        <f t="shared" si="21"/>
        <v>3563.5042819444443</v>
      </c>
    </row>
    <row r="293" spans="1:7" x14ac:dyDescent="0.25">
      <c r="A293" s="55">
        <v>291</v>
      </c>
      <c r="B293" s="64">
        <v>51.5</v>
      </c>
      <c r="C293" s="65">
        <f t="shared" si="18"/>
        <v>82.878950000000003</v>
      </c>
      <c r="D293" s="66">
        <v>0</v>
      </c>
      <c r="E293" s="65">
        <f t="shared" si="19"/>
        <v>23.021930555555556</v>
      </c>
      <c r="F293" s="65">
        <f t="shared" si="20"/>
        <v>0</v>
      </c>
      <c r="G293" s="67">
        <f t="shared" si="21"/>
        <v>3586.5262124999999</v>
      </c>
    </row>
    <row r="294" spans="1:7" x14ac:dyDescent="0.25">
      <c r="A294" s="55">
        <v>292</v>
      </c>
      <c r="B294" s="64">
        <v>51.1</v>
      </c>
      <c r="C294" s="65">
        <f t="shared" si="18"/>
        <v>82.235230000000001</v>
      </c>
      <c r="D294" s="66">
        <v>0</v>
      </c>
      <c r="E294" s="65">
        <f t="shared" si="19"/>
        <v>22.843119444444444</v>
      </c>
      <c r="F294" s="65">
        <f t="shared" si="20"/>
        <v>-0.17881111111111281</v>
      </c>
      <c r="G294" s="67">
        <f t="shared" si="21"/>
        <v>3609.4587375000001</v>
      </c>
    </row>
    <row r="295" spans="1:7" x14ac:dyDescent="0.25">
      <c r="A295" s="55">
        <v>293</v>
      </c>
      <c r="B295" s="64">
        <v>50.1</v>
      </c>
      <c r="C295" s="65">
        <f t="shared" si="18"/>
        <v>80.625929999999997</v>
      </c>
      <c r="D295" s="66">
        <v>0</v>
      </c>
      <c r="E295" s="65">
        <f t="shared" si="19"/>
        <v>22.396091666666667</v>
      </c>
      <c r="F295" s="65">
        <f t="shared" si="20"/>
        <v>-0.44702777777777669</v>
      </c>
      <c r="G295" s="67">
        <f t="shared" si="21"/>
        <v>3632.0783430555557</v>
      </c>
    </row>
    <row r="296" spans="1:7" x14ac:dyDescent="0.25">
      <c r="A296" s="55">
        <v>294</v>
      </c>
      <c r="B296" s="64">
        <v>50</v>
      </c>
      <c r="C296" s="65">
        <f t="shared" si="18"/>
        <v>80.465000000000003</v>
      </c>
      <c r="D296" s="66">
        <v>0</v>
      </c>
      <c r="E296" s="65">
        <f t="shared" si="19"/>
        <v>22.351388888888888</v>
      </c>
      <c r="F296" s="65">
        <f t="shared" si="20"/>
        <v>-4.470277777777909E-2</v>
      </c>
      <c r="G296" s="67">
        <f t="shared" si="21"/>
        <v>3654.4520833333336</v>
      </c>
    </row>
    <row r="297" spans="1:7" x14ac:dyDescent="0.25">
      <c r="A297" s="55">
        <v>295</v>
      </c>
      <c r="B297" s="64">
        <v>50.1</v>
      </c>
      <c r="C297" s="65">
        <f t="shared" si="18"/>
        <v>80.625929999999997</v>
      </c>
      <c r="D297" s="66">
        <v>0</v>
      </c>
      <c r="E297" s="65">
        <f t="shared" si="19"/>
        <v>22.396091666666667</v>
      </c>
      <c r="F297" s="65">
        <f t="shared" si="20"/>
        <v>4.470277777777909E-2</v>
      </c>
      <c r="G297" s="67">
        <f t="shared" si="21"/>
        <v>3676.8258236111114</v>
      </c>
    </row>
    <row r="298" spans="1:7" x14ac:dyDescent="0.25">
      <c r="A298" s="55">
        <v>296</v>
      </c>
      <c r="B298" s="64">
        <v>50</v>
      </c>
      <c r="C298" s="65">
        <f t="shared" si="18"/>
        <v>80.465000000000003</v>
      </c>
      <c r="D298" s="66">
        <v>0</v>
      </c>
      <c r="E298" s="65">
        <f t="shared" si="19"/>
        <v>22.351388888888888</v>
      </c>
      <c r="F298" s="65">
        <f t="shared" si="20"/>
        <v>-4.470277777777909E-2</v>
      </c>
      <c r="G298" s="67">
        <f t="shared" si="21"/>
        <v>3699.1995638888893</v>
      </c>
    </row>
    <row r="299" spans="1:7" x14ac:dyDescent="0.25">
      <c r="A299" s="55">
        <v>297</v>
      </c>
      <c r="B299" s="64">
        <v>49.6</v>
      </c>
      <c r="C299" s="65">
        <f t="shared" si="18"/>
        <v>79.821280000000002</v>
      </c>
      <c r="D299" s="66">
        <v>0</v>
      </c>
      <c r="E299" s="65">
        <f t="shared" si="19"/>
        <v>22.172577777777779</v>
      </c>
      <c r="F299" s="65">
        <f t="shared" si="20"/>
        <v>-0.17881111111110926</v>
      </c>
      <c r="G299" s="67">
        <f t="shared" si="21"/>
        <v>3721.4615472222226</v>
      </c>
    </row>
    <row r="300" spans="1:7" x14ac:dyDescent="0.25">
      <c r="A300" s="55">
        <v>298</v>
      </c>
      <c r="B300" s="64">
        <v>49.5</v>
      </c>
      <c r="C300" s="65">
        <f t="shared" si="18"/>
        <v>79.660349999999994</v>
      </c>
      <c r="D300" s="66">
        <v>0</v>
      </c>
      <c r="E300" s="65">
        <f t="shared" si="19"/>
        <v>22.127875</v>
      </c>
      <c r="F300" s="65">
        <f t="shared" si="20"/>
        <v>-4.470277777777909E-2</v>
      </c>
      <c r="G300" s="67">
        <f t="shared" si="21"/>
        <v>3743.6117736111114</v>
      </c>
    </row>
    <row r="301" spans="1:7" x14ac:dyDescent="0.25">
      <c r="A301" s="55">
        <v>299</v>
      </c>
      <c r="B301" s="64">
        <v>49.5</v>
      </c>
      <c r="C301" s="65">
        <f t="shared" si="18"/>
        <v>79.660349999999994</v>
      </c>
      <c r="D301" s="66">
        <v>0</v>
      </c>
      <c r="E301" s="65">
        <f t="shared" si="19"/>
        <v>22.127875</v>
      </c>
      <c r="F301" s="65">
        <f t="shared" si="20"/>
        <v>0</v>
      </c>
      <c r="G301" s="67">
        <f t="shared" si="21"/>
        <v>3765.7396486111115</v>
      </c>
    </row>
    <row r="302" spans="1:7" x14ac:dyDescent="0.25">
      <c r="A302" s="55">
        <v>300</v>
      </c>
      <c r="B302" s="64">
        <v>49.5</v>
      </c>
      <c r="C302" s="65">
        <f t="shared" si="18"/>
        <v>79.660349999999994</v>
      </c>
      <c r="D302" s="66">
        <v>0</v>
      </c>
      <c r="E302" s="65">
        <f t="shared" si="19"/>
        <v>22.127875</v>
      </c>
      <c r="F302" s="65">
        <f t="shared" si="20"/>
        <v>0</v>
      </c>
      <c r="G302" s="67">
        <f t="shared" si="21"/>
        <v>3787.8675236111117</v>
      </c>
    </row>
    <row r="303" spans="1:7" x14ac:dyDescent="0.25">
      <c r="A303" s="55">
        <v>301</v>
      </c>
      <c r="B303" s="64">
        <v>49.1</v>
      </c>
      <c r="C303" s="65">
        <f t="shared" si="18"/>
        <v>79.016630000000006</v>
      </c>
      <c r="D303" s="66">
        <v>0</v>
      </c>
      <c r="E303" s="65">
        <f t="shared" si="19"/>
        <v>21.94906388888889</v>
      </c>
      <c r="F303" s="65">
        <f t="shared" si="20"/>
        <v>-0.17881111111110926</v>
      </c>
      <c r="G303" s="67">
        <f t="shared" si="21"/>
        <v>3809.9059930555559</v>
      </c>
    </row>
    <row r="304" spans="1:7" x14ac:dyDescent="0.25">
      <c r="A304" s="55">
        <v>302</v>
      </c>
      <c r="B304" s="64">
        <v>48.6</v>
      </c>
      <c r="C304" s="65">
        <f t="shared" si="18"/>
        <v>78.211979999999997</v>
      </c>
      <c r="D304" s="66">
        <v>0</v>
      </c>
      <c r="E304" s="65">
        <f t="shared" si="19"/>
        <v>21.725549999999998</v>
      </c>
      <c r="F304" s="65">
        <f t="shared" si="20"/>
        <v>-0.2235138888888919</v>
      </c>
      <c r="G304" s="67">
        <f t="shared" si="21"/>
        <v>3831.7433000000005</v>
      </c>
    </row>
    <row r="305" spans="1:7" x14ac:dyDescent="0.25">
      <c r="A305" s="55">
        <v>303</v>
      </c>
      <c r="B305" s="64">
        <v>48.1</v>
      </c>
      <c r="C305" s="65">
        <f t="shared" si="18"/>
        <v>77.407330000000002</v>
      </c>
      <c r="D305" s="66">
        <v>0</v>
      </c>
      <c r="E305" s="65">
        <f t="shared" si="19"/>
        <v>21.50203611111111</v>
      </c>
      <c r="F305" s="65">
        <f t="shared" si="20"/>
        <v>-0.22351388888888835</v>
      </c>
      <c r="G305" s="67">
        <f t="shared" si="21"/>
        <v>3853.3570930555561</v>
      </c>
    </row>
    <row r="306" spans="1:7" x14ac:dyDescent="0.25">
      <c r="A306" s="55">
        <v>304</v>
      </c>
      <c r="B306" s="64">
        <v>47.2</v>
      </c>
      <c r="C306" s="65">
        <f t="shared" si="18"/>
        <v>75.958960000000005</v>
      </c>
      <c r="D306" s="66">
        <v>0</v>
      </c>
      <c r="E306" s="65">
        <f t="shared" si="19"/>
        <v>21.099711111111112</v>
      </c>
      <c r="F306" s="65">
        <f t="shared" si="20"/>
        <v>-0.4023249999999976</v>
      </c>
      <c r="G306" s="67">
        <f t="shared" si="21"/>
        <v>3874.6579666666671</v>
      </c>
    </row>
    <row r="307" spans="1:7" x14ac:dyDescent="0.25">
      <c r="A307" s="55">
        <v>305</v>
      </c>
      <c r="B307" s="64">
        <v>46.1</v>
      </c>
      <c r="C307" s="65">
        <f t="shared" si="18"/>
        <v>74.188730000000007</v>
      </c>
      <c r="D307" s="66">
        <v>0</v>
      </c>
      <c r="E307" s="65">
        <f t="shared" si="19"/>
        <v>20.607980555555557</v>
      </c>
      <c r="F307" s="65">
        <f t="shared" si="20"/>
        <v>-0.49173055555555578</v>
      </c>
      <c r="G307" s="67">
        <f t="shared" si="21"/>
        <v>3895.5118125000004</v>
      </c>
    </row>
    <row r="308" spans="1:7" x14ac:dyDescent="0.25">
      <c r="A308" s="55">
        <v>306</v>
      </c>
      <c r="B308" s="64">
        <v>45</v>
      </c>
      <c r="C308" s="65">
        <f t="shared" si="18"/>
        <v>72.418499999999995</v>
      </c>
      <c r="D308" s="66">
        <v>0</v>
      </c>
      <c r="E308" s="65">
        <f t="shared" si="19"/>
        <v>20.116249999999997</v>
      </c>
      <c r="F308" s="65">
        <f t="shared" si="20"/>
        <v>-0.49173055555555933</v>
      </c>
      <c r="G308" s="67">
        <f t="shared" si="21"/>
        <v>3915.8739277777781</v>
      </c>
    </row>
    <row r="309" spans="1:7" x14ac:dyDescent="0.25">
      <c r="A309" s="55">
        <v>307</v>
      </c>
      <c r="B309" s="64">
        <v>43.8</v>
      </c>
      <c r="C309" s="65">
        <f t="shared" si="18"/>
        <v>70.487339999999989</v>
      </c>
      <c r="D309" s="66">
        <v>0</v>
      </c>
      <c r="E309" s="65">
        <f t="shared" si="19"/>
        <v>19.579816666666662</v>
      </c>
      <c r="F309" s="65">
        <f t="shared" si="20"/>
        <v>-0.53643333333333487</v>
      </c>
      <c r="G309" s="67">
        <f t="shared" si="21"/>
        <v>3935.7219611111113</v>
      </c>
    </row>
    <row r="310" spans="1:7" x14ac:dyDescent="0.25">
      <c r="A310" s="55">
        <v>308</v>
      </c>
      <c r="B310" s="64">
        <v>42.6</v>
      </c>
      <c r="C310" s="65">
        <f t="shared" si="18"/>
        <v>68.556179999999998</v>
      </c>
      <c r="D310" s="66">
        <v>0</v>
      </c>
      <c r="E310" s="65">
        <f t="shared" si="19"/>
        <v>19.043383333333331</v>
      </c>
      <c r="F310" s="65">
        <f t="shared" si="20"/>
        <v>-0.53643333333333132</v>
      </c>
      <c r="G310" s="67">
        <f t="shared" si="21"/>
        <v>3955.0335611111113</v>
      </c>
    </row>
    <row r="311" spans="1:7" x14ac:dyDescent="0.25">
      <c r="A311" s="55">
        <v>309</v>
      </c>
      <c r="B311" s="64">
        <v>41.5</v>
      </c>
      <c r="C311" s="65">
        <f t="shared" si="18"/>
        <v>66.78595</v>
      </c>
      <c r="D311" s="66">
        <v>0</v>
      </c>
      <c r="E311" s="65">
        <f t="shared" si="19"/>
        <v>18.551652777777779</v>
      </c>
      <c r="F311" s="65">
        <f t="shared" si="20"/>
        <v>-0.49173055555555223</v>
      </c>
      <c r="G311" s="67">
        <f t="shared" si="21"/>
        <v>3973.8310791666668</v>
      </c>
    </row>
    <row r="312" spans="1:7" x14ac:dyDescent="0.25">
      <c r="A312" s="55">
        <v>310</v>
      </c>
      <c r="B312" s="64">
        <v>40.299999999999997</v>
      </c>
      <c r="C312" s="65">
        <f t="shared" si="18"/>
        <v>64.854789999999994</v>
      </c>
      <c r="D312" s="66">
        <v>0</v>
      </c>
      <c r="E312" s="65">
        <f t="shared" si="19"/>
        <v>18.015219444444444</v>
      </c>
      <c r="F312" s="65">
        <f t="shared" si="20"/>
        <v>-0.53643333333333487</v>
      </c>
      <c r="G312" s="67">
        <f t="shared" si="21"/>
        <v>3992.1145152777781</v>
      </c>
    </row>
    <row r="313" spans="1:7" x14ac:dyDescent="0.25">
      <c r="A313" s="55">
        <v>311</v>
      </c>
      <c r="B313" s="64">
        <v>38.5</v>
      </c>
      <c r="C313" s="65">
        <f t="shared" si="18"/>
        <v>61.95805</v>
      </c>
      <c r="D313" s="66">
        <v>0</v>
      </c>
      <c r="E313" s="65">
        <f t="shared" si="19"/>
        <v>17.210569444444445</v>
      </c>
      <c r="F313" s="65">
        <f t="shared" si="20"/>
        <v>-0.80464999999999876</v>
      </c>
      <c r="G313" s="67">
        <f t="shared" si="21"/>
        <v>4009.7274097222225</v>
      </c>
    </row>
    <row r="314" spans="1:7" x14ac:dyDescent="0.25">
      <c r="A314" s="55">
        <v>312</v>
      </c>
      <c r="B314" s="64">
        <v>37</v>
      </c>
      <c r="C314" s="65">
        <f t="shared" si="18"/>
        <v>59.5441</v>
      </c>
      <c r="D314" s="66">
        <v>0</v>
      </c>
      <c r="E314" s="65">
        <f t="shared" si="19"/>
        <v>16.540027777777777</v>
      </c>
      <c r="F314" s="65">
        <f t="shared" si="20"/>
        <v>-0.67054166666666859</v>
      </c>
      <c r="G314" s="67">
        <f t="shared" si="21"/>
        <v>4026.6027083333338</v>
      </c>
    </row>
    <row r="315" spans="1:7" x14ac:dyDescent="0.25">
      <c r="A315" s="55">
        <v>313</v>
      </c>
      <c r="B315" s="64">
        <v>35.200000000000003</v>
      </c>
      <c r="C315" s="65">
        <f t="shared" si="18"/>
        <v>56.647360000000006</v>
      </c>
      <c r="D315" s="66">
        <v>0</v>
      </c>
      <c r="E315" s="65">
        <f t="shared" si="19"/>
        <v>15.73537777777778</v>
      </c>
      <c r="F315" s="65">
        <f t="shared" si="20"/>
        <v>-0.80464999999999698</v>
      </c>
      <c r="G315" s="67">
        <f t="shared" si="21"/>
        <v>4042.7404111111114</v>
      </c>
    </row>
    <row r="316" spans="1:7" x14ac:dyDescent="0.25">
      <c r="A316" s="55">
        <v>314</v>
      </c>
      <c r="B316" s="64">
        <v>33.799999999999997</v>
      </c>
      <c r="C316" s="65">
        <f t="shared" si="18"/>
        <v>54.394339999999993</v>
      </c>
      <c r="D316" s="66">
        <v>0</v>
      </c>
      <c r="E316" s="65">
        <f t="shared" si="19"/>
        <v>15.109538888888887</v>
      </c>
      <c r="F316" s="65">
        <f t="shared" si="20"/>
        <v>-0.62583888888889305</v>
      </c>
      <c r="G316" s="67">
        <f t="shared" si="21"/>
        <v>4058.1628694444448</v>
      </c>
    </row>
    <row r="317" spans="1:7" x14ac:dyDescent="0.25">
      <c r="A317" s="55">
        <v>315</v>
      </c>
      <c r="B317" s="64">
        <v>32.5</v>
      </c>
      <c r="C317" s="65">
        <f t="shared" si="18"/>
        <v>52.302250000000001</v>
      </c>
      <c r="D317" s="66">
        <v>0</v>
      </c>
      <c r="E317" s="65">
        <f t="shared" si="19"/>
        <v>14.528402777777778</v>
      </c>
      <c r="F317" s="65">
        <f t="shared" si="20"/>
        <v>-0.58113611111110863</v>
      </c>
      <c r="G317" s="67">
        <f t="shared" si="21"/>
        <v>4072.9818402777782</v>
      </c>
    </row>
    <row r="318" spans="1:7" x14ac:dyDescent="0.25">
      <c r="A318" s="55">
        <v>316</v>
      </c>
      <c r="B318" s="64">
        <v>31.5</v>
      </c>
      <c r="C318" s="65">
        <f t="shared" si="18"/>
        <v>50.692949999999996</v>
      </c>
      <c r="D318" s="66">
        <v>0</v>
      </c>
      <c r="E318" s="65">
        <f t="shared" si="19"/>
        <v>14.081374999999998</v>
      </c>
      <c r="F318" s="65">
        <f t="shared" si="20"/>
        <v>-0.44702777777778024</v>
      </c>
      <c r="G318" s="67">
        <f t="shared" si="21"/>
        <v>4087.2867291666671</v>
      </c>
    </row>
    <row r="319" spans="1:7" x14ac:dyDescent="0.25">
      <c r="A319" s="55">
        <v>317</v>
      </c>
      <c r="B319" s="64">
        <v>30.6</v>
      </c>
      <c r="C319" s="65">
        <f t="shared" si="18"/>
        <v>49.244579999999999</v>
      </c>
      <c r="D319" s="66">
        <v>0</v>
      </c>
      <c r="E319" s="65">
        <f t="shared" si="19"/>
        <v>13.67905</v>
      </c>
      <c r="F319" s="65">
        <f t="shared" si="20"/>
        <v>-0.4023249999999976</v>
      </c>
      <c r="G319" s="67">
        <f t="shared" si="21"/>
        <v>4101.1669416666673</v>
      </c>
    </row>
    <row r="320" spans="1:7" x14ac:dyDescent="0.25">
      <c r="A320" s="55">
        <v>318</v>
      </c>
      <c r="B320" s="64">
        <v>30.5</v>
      </c>
      <c r="C320" s="65">
        <f t="shared" si="18"/>
        <v>49.083649999999999</v>
      </c>
      <c r="D320" s="66">
        <v>0</v>
      </c>
      <c r="E320" s="65">
        <f t="shared" si="19"/>
        <v>13.634347222222221</v>
      </c>
      <c r="F320" s="65">
        <f t="shared" si="20"/>
        <v>-4.470277777777909E-2</v>
      </c>
      <c r="G320" s="67">
        <f t="shared" si="21"/>
        <v>4114.8236402777784</v>
      </c>
    </row>
    <row r="321" spans="1:7" x14ac:dyDescent="0.25">
      <c r="A321" s="55">
        <v>319</v>
      </c>
      <c r="B321" s="64">
        <v>30</v>
      </c>
      <c r="C321" s="65">
        <f t="shared" si="18"/>
        <v>48.278999999999996</v>
      </c>
      <c r="D321" s="66">
        <v>0</v>
      </c>
      <c r="E321" s="65">
        <f t="shared" si="19"/>
        <v>13.410833333333333</v>
      </c>
      <c r="F321" s="65">
        <f t="shared" si="20"/>
        <v>-0.22351388888888835</v>
      </c>
      <c r="G321" s="67">
        <f t="shared" si="21"/>
        <v>4128.3462305555558</v>
      </c>
    </row>
    <row r="322" spans="1:7" x14ac:dyDescent="0.25">
      <c r="A322" s="55">
        <v>320</v>
      </c>
      <c r="B322" s="64">
        <v>29</v>
      </c>
      <c r="C322" s="65">
        <f t="shared" si="18"/>
        <v>46.669699999999999</v>
      </c>
      <c r="D322" s="66">
        <v>0</v>
      </c>
      <c r="E322" s="65">
        <f t="shared" si="19"/>
        <v>12.963805555555554</v>
      </c>
      <c r="F322" s="65">
        <f t="shared" si="20"/>
        <v>-0.44702777777777847</v>
      </c>
      <c r="G322" s="67">
        <f t="shared" si="21"/>
        <v>4141.5335500000001</v>
      </c>
    </row>
    <row r="323" spans="1:7" x14ac:dyDescent="0.25">
      <c r="A323" s="55">
        <v>321</v>
      </c>
      <c r="B323" s="64">
        <v>27.5</v>
      </c>
      <c r="C323" s="65">
        <f t="shared" si="18"/>
        <v>44.255749999999999</v>
      </c>
      <c r="D323" s="66">
        <v>0</v>
      </c>
      <c r="E323" s="65">
        <f t="shared" si="19"/>
        <v>12.293263888888887</v>
      </c>
      <c r="F323" s="65">
        <f t="shared" si="20"/>
        <v>-0.67054166666666681</v>
      </c>
      <c r="G323" s="67">
        <f t="shared" si="21"/>
        <v>4154.1620847222221</v>
      </c>
    </row>
    <row r="324" spans="1:7" x14ac:dyDescent="0.25">
      <c r="A324" s="55">
        <v>322</v>
      </c>
      <c r="B324" s="64">
        <v>24.8</v>
      </c>
      <c r="C324" s="65">
        <f t="shared" ref="C324:C387" si="22">B324*1.6093</f>
        <v>39.910640000000001</v>
      </c>
      <c r="D324" s="66">
        <v>0</v>
      </c>
      <c r="E324" s="65">
        <f t="shared" ref="E324:E387" si="23">C324/3.6</f>
        <v>11.086288888888889</v>
      </c>
      <c r="F324" s="65">
        <f t="shared" si="20"/>
        <v>-1.2069749999999981</v>
      </c>
      <c r="G324" s="67">
        <f t="shared" si="21"/>
        <v>4165.8518611111112</v>
      </c>
    </row>
    <row r="325" spans="1:7" x14ac:dyDescent="0.25">
      <c r="A325" s="55">
        <v>323</v>
      </c>
      <c r="B325" s="64">
        <v>21.5</v>
      </c>
      <c r="C325" s="65">
        <f t="shared" si="22"/>
        <v>34.59995</v>
      </c>
      <c r="D325" s="66">
        <v>0</v>
      </c>
      <c r="E325" s="65">
        <f t="shared" si="23"/>
        <v>9.611097222222222</v>
      </c>
      <c r="F325" s="65">
        <f t="shared" si="20"/>
        <v>-1.4751916666666673</v>
      </c>
      <c r="G325" s="67">
        <f t="shared" si="21"/>
        <v>4176.2005541666667</v>
      </c>
    </row>
    <row r="326" spans="1:7" x14ac:dyDescent="0.25">
      <c r="A326" s="55">
        <v>324</v>
      </c>
      <c r="B326" s="64">
        <v>20.100000000000001</v>
      </c>
      <c r="C326" s="65">
        <f t="shared" si="22"/>
        <v>32.34693</v>
      </c>
      <c r="D326" s="66">
        <v>0</v>
      </c>
      <c r="E326" s="65">
        <f t="shared" si="23"/>
        <v>8.9852583333333325</v>
      </c>
      <c r="F326" s="65">
        <f t="shared" si="20"/>
        <v>-0.6258388888888895</v>
      </c>
      <c r="G326" s="67">
        <f t="shared" si="21"/>
        <v>4185.4987319444444</v>
      </c>
    </row>
    <row r="327" spans="1:7" x14ac:dyDescent="0.25">
      <c r="A327" s="55">
        <v>325</v>
      </c>
      <c r="B327" s="64">
        <v>19.100000000000001</v>
      </c>
      <c r="C327" s="65">
        <f t="shared" si="22"/>
        <v>30.737630000000003</v>
      </c>
      <c r="D327" s="66">
        <v>0</v>
      </c>
      <c r="E327" s="65">
        <f t="shared" si="23"/>
        <v>8.5382305555555558</v>
      </c>
      <c r="F327" s="65">
        <f t="shared" si="20"/>
        <v>-0.44702777777777669</v>
      </c>
      <c r="G327" s="67">
        <f t="shared" si="21"/>
        <v>4194.2604763888885</v>
      </c>
    </row>
    <row r="328" spans="1:7" x14ac:dyDescent="0.25">
      <c r="A328" s="55">
        <v>326</v>
      </c>
      <c r="B328" s="64">
        <v>18.5</v>
      </c>
      <c r="C328" s="65">
        <f t="shared" si="22"/>
        <v>29.77205</v>
      </c>
      <c r="D328" s="66">
        <v>0</v>
      </c>
      <c r="E328" s="65">
        <f t="shared" si="23"/>
        <v>8.2700138888888883</v>
      </c>
      <c r="F328" s="65">
        <f t="shared" si="20"/>
        <v>-0.26821666666666744</v>
      </c>
      <c r="G328" s="67">
        <f t="shared" si="21"/>
        <v>4202.6645986111107</v>
      </c>
    </row>
    <row r="329" spans="1:7" x14ac:dyDescent="0.25">
      <c r="A329" s="55">
        <v>327</v>
      </c>
      <c r="B329" s="64">
        <v>17</v>
      </c>
      <c r="C329" s="65">
        <f t="shared" si="22"/>
        <v>27.3581</v>
      </c>
      <c r="D329" s="66">
        <v>0</v>
      </c>
      <c r="E329" s="65">
        <f t="shared" si="23"/>
        <v>7.5994722222222224</v>
      </c>
      <c r="F329" s="65">
        <f t="shared" si="20"/>
        <v>-0.67054166666666593</v>
      </c>
      <c r="G329" s="67">
        <f t="shared" si="21"/>
        <v>4210.5993416666661</v>
      </c>
    </row>
    <row r="330" spans="1:7" x14ac:dyDescent="0.25">
      <c r="A330" s="55">
        <v>328</v>
      </c>
      <c r="B330" s="64">
        <v>15.5</v>
      </c>
      <c r="C330" s="65">
        <f t="shared" si="22"/>
        <v>24.94415</v>
      </c>
      <c r="D330" s="66">
        <v>0</v>
      </c>
      <c r="E330" s="65">
        <f t="shared" si="23"/>
        <v>6.9289305555555556</v>
      </c>
      <c r="F330" s="65">
        <f t="shared" si="20"/>
        <v>-0.67054166666666681</v>
      </c>
      <c r="G330" s="67">
        <f t="shared" si="21"/>
        <v>4217.8635430555551</v>
      </c>
    </row>
    <row r="331" spans="1:7" x14ac:dyDescent="0.25">
      <c r="A331" s="55">
        <v>329</v>
      </c>
      <c r="B331" s="64">
        <v>12.5</v>
      </c>
      <c r="C331" s="65">
        <f t="shared" si="22"/>
        <v>20.116250000000001</v>
      </c>
      <c r="D331" s="66">
        <v>0</v>
      </c>
      <c r="E331" s="65">
        <f t="shared" si="23"/>
        <v>5.587847222222222</v>
      </c>
      <c r="F331" s="65">
        <f t="shared" si="20"/>
        <v>-1.3410833333333336</v>
      </c>
      <c r="G331" s="67">
        <f t="shared" si="21"/>
        <v>4224.1219319444435</v>
      </c>
    </row>
    <row r="332" spans="1:7" x14ac:dyDescent="0.25">
      <c r="A332" s="55">
        <v>330</v>
      </c>
      <c r="B332" s="64">
        <v>10.8</v>
      </c>
      <c r="C332" s="65">
        <f t="shared" si="22"/>
        <v>17.38044</v>
      </c>
      <c r="D332" s="66">
        <v>0</v>
      </c>
      <c r="E332" s="65">
        <f t="shared" si="23"/>
        <v>4.8278999999999996</v>
      </c>
      <c r="F332" s="65">
        <f t="shared" si="20"/>
        <v>-0.75994722222222233</v>
      </c>
      <c r="G332" s="67">
        <f t="shared" si="21"/>
        <v>4229.3298055555542</v>
      </c>
    </row>
    <row r="333" spans="1:7" x14ac:dyDescent="0.25">
      <c r="A333" s="55">
        <v>331</v>
      </c>
      <c r="B333" s="64">
        <v>8</v>
      </c>
      <c r="C333" s="65">
        <f t="shared" si="22"/>
        <v>12.8744</v>
      </c>
      <c r="D333" s="66">
        <v>0</v>
      </c>
      <c r="E333" s="65">
        <f t="shared" si="23"/>
        <v>3.576222222222222</v>
      </c>
      <c r="F333" s="65">
        <f t="shared" ref="F333:F396" si="24">E333-E332</f>
        <v>-1.2516777777777777</v>
      </c>
      <c r="G333" s="67">
        <f t="shared" ref="G333:G396" si="25">E332+(F333/2)+G332</f>
        <v>4233.5318666666653</v>
      </c>
    </row>
    <row r="334" spans="1:7" x14ac:dyDescent="0.25">
      <c r="A334" s="55">
        <v>332</v>
      </c>
      <c r="B334" s="64">
        <v>4.7</v>
      </c>
      <c r="C334" s="65">
        <f t="shared" si="22"/>
        <v>7.5637100000000004</v>
      </c>
      <c r="D334" s="66">
        <v>0</v>
      </c>
      <c r="E334" s="65">
        <f t="shared" si="23"/>
        <v>2.1010305555555555</v>
      </c>
      <c r="F334" s="65">
        <f t="shared" si="24"/>
        <v>-1.4751916666666665</v>
      </c>
      <c r="G334" s="67">
        <f t="shared" si="25"/>
        <v>4236.3704930555541</v>
      </c>
    </row>
    <row r="335" spans="1:7" x14ac:dyDescent="0.25">
      <c r="A335" s="55">
        <v>333</v>
      </c>
      <c r="B335" s="64">
        <v>1.4</v>
      </c>
      <c r="C335" s="65">
        <f t="shared" si="22"/>
        <v>2.2530199999999998</v>
      </c>
      <c r="D335" s="66">
        <v>0</v>
      </c>
      <c r="E335" s="65">
        <f t="shared" si="23"/>
        <v>0.62583888888888883</v>
      </c>
      <c r="F335" s="65">
        <f t="shared" si="24"/>
        <v>-1.4751916666666667</v>
      </c>
      <c r="G335" s="67">
        <f t="shared" si="25"/>
        <v>4237.7339277777764</v>
      </c>
    </row>
    <row r="336" spans="1:7" x14ac:dyDescent="0.25">
      <c r="A336" s="55">
        <v>334</v>
      </c>
      <c r="B336" s="64">
        <v>0</v>
      </c>
      <c r="C336" s="65">
        <f t="shared" si="22"/>
        <v>0</v>
      </c>
      <c r="D336" s="66">
        <v>0</v>
      </c>
      <c r="E336" s="65">
        <f t="shared" si="23"/>
        <v>0</v>
      </c>
      <c r="F336" s="65">
        <f t="shared" si="24"/>
        <v>-0.62583888888888883</v>
      </c>
      <c r="G336" s="67">
        <f t="shared" si="25"/>
        <v>4238.046847222221</v>
      </c>
    </row>
    <row r="337" spans="1:7" x14ac:dyDescent="0.25">
      <c r="A337" s="55">
        <v>335</v>
      </c>
      <c r="B337" s="64">
        <v>0</v>
      </c>
      <c r="C337" s="65">
        <f t="shared" si="22"/>
        <v>0</v>
      </c>
      <c r="D337" s="66">
        <v>0</v>
      </c>
      <c r="E337" s="65">
        <f t="shared" si="23"/>
        <v>0</v>
      </c>
      <c r="F337" s="65">
        <f t="shared" si="24"/>
        <v>0</v>
      </c>
      <c r="G337" s="67">
        <f t="shared" si="25"/>
        <v>4238.046847222221</v>
      </c>
    </row>
    <row r="338" spans="1:7" x14ac:dyDescent="0.25">
      <c r="A338" s="55">
        <v>336</v>
      </c>
      <c r="B338" s="64">
        <v>0</v>
      </c>
      <c r="C338" s="65">
        <f t="shared" si="22"/>
        <v>0</v>
      </c>
      <c r="D338" s="66">
        <v>0</v>
      </c>
      <c r="E338" s="65">
        <f t="shared" si="23"/>
        <v>0</v>
      </c>
      <c r="F338" s="65">
        <f t="shared" si="24"/>
        <v>0</v>
      </c>
      <c r="G338" s="67">
        <f t="shared" si="25"/>
        <v>4238.046847222221</v>
      </c>
    </row>
    <row r="339" spans="1:7" x14ac:dyDescent="0.25">
      <c r="A339" s="55">
        <v>337</v>
      </c>
      <c r="B339" s="64">
        <v>0</v>
      </c>
      <c r="C339" s="65">
        <f t="shared" si="22"/>
        <v>0</v>
      </c>
      <c r="D339" s="66">
        <v>0</v>
      </c>
      <c r="E339" s="65">
        <f t="shared" si="23"/>
        <v>0</v>
      </c>
      <c r="F339" s="65">
        <f t="shared" si="24"/>
        <v>0</v>
      </c>
      <c r="G339" s="67">
        <f t="shared" si="25"/>
        <v>4238.046847222221</v>
      </c>
    </row>
    <row r="340" spans="1:7" x14ac:dyDescent="0.25">
      <c r="A340" s="55">
        <v>338</v>
      </c>
      <c r="B340" s="64">
        <v>0</v>
      </c>
      <c r="C340" s="65">
        <f t="shared" si="22"/>
        <v>0</v>
      </c>
      <c r="D340" s="66">
        <v>0</v>
      </c>
      <c r="E340" s="65">
        <f t="shared" si="23"/>
        <v>0</v>
      </c>
      <c r="F340" s="65">
        <f t="shared" si="24"/>
        <v>0</v>
      </c>
      <c r="G340" s="67">
        <f t="shared" si="25"/>
        <v>4238.046847222221</v>
      </c>
    </row>
    <row r="341" spans="1:7" x14ac:dyDescent="0.25">
      <c r="A341" s="55">
        <v>339</v>
      </c>
      <c r="B341" s="64">
        <v>0</v>
      </c>
      <c r="C341" s="65">
        <f t="shared" si="22"/>
        <v>0</v>
      </c>
      <c r="D341" s="66">
        <v>0</v>
      </c>
      <c r="E341" s="65">
        <f t="shared" si="23"/>
        <v>0</v>
      </c>
      <c r="F341" s="65">
        <f t="shared" si="24"/>
        <v>0</v>
      </c>
      <c r="G341" s="67">
        <f t="shared" si="25"/>
        <v>4238.046847222221</v>
      </c>
    </row>
    <row r="342" spans="1:7" x14ac:dyDescent="0.25">
      <c r="A342" s="55">
        <v>340</v>
      </c>
      <c r="B342" s="64">
        <v>0</v>
      </c>
      <c r="C342" s="65">
        <f t="shared" si="22"/>
        <v>0</v>
      </c>
      <c r="D342" s="66">
        <v>0</v>
      </c>
      <c r="E342" s="65">
        <f t="shared" si="23"/>
        <v>0</v>
      </c>
      <c r="F342" s="65">
        <f t="shared" si="24"/>
        <v>0</v>
      </c>
      <c r="G342" s="67">
        <f t="shared" si="25"/>
        <v>4238.046847222221</v>
      </c>
    </row>
    <row r="343" spans="1:7" x14ac:dyDescent="0.25">
      <c r="A343" s="55">
        <v>341</v>
      </c>
      <c r="B343" s="64">
        <v>0</v>
      </c>
      <c r="C343" s="65">
        <f t="shared" si="22"/>
        <v>0</v>
      </c>
      <c r="D343" s="66">
        <v>0</v>
      </c>
      <c r="E343" s="65">
        <f t="shared" si="23"/>
        <v>0</v>
      </c>
      <c r="F343" s="65">
        <f t="shared" si="24"/>
        <v>0</v>
      </c>
      <c r="G343" s="67">
        <f t="shared" si="25"/>
        <v>4238.046847222221</v>
      </c>
    </row>
    <row r="344" spans="1:7" x14ac:dyDescent="0.25">
      <c r="A344" s="55">
        <v>342</v>
      </c>
      <c r="B344" s="64">
        <v>0</v>
      </c>
      <c r="C344" s="65">
        <f t="shared" si="22"/>
        <v>0</v>
      </c>
      <c r="D344" s="66">
        <v>0</v>
      </c>
      <c r="E344" s="65">
        <f t="shared" si="23"/>
        <v>0</v>
      </c>
      <c r="F344" s="65">
        <f t="shared" si="24"/>
        <v>0</v>
      </c>
      <c r="G344" s="67">
        <f t="shared" si="25"/>
        <v>4238.046847222221</v>
      </c>
    </row>
    <row r="345" spans="1:7" x14ac:dyDescent="0.25">
      <c r="A345" s="55">
        <v>343</v>
      </c>
      <c r="B345" s="64">
        <v>0</v>
      </c>
      <c r="C345" s="65">
        <f t="shared" si="22"/>
        <v>0</v>
      </c>
      <c r="D345" s="66">
        <v>0</v>
      </c>
      <c r="E345" s="65">
        <f t="shared" si="23"/>
        <v>0</v>
      </c>
      <c r="F345" s="65">
        <f t="shared" si="24"/>
        <v>0</v>
      </c>
      <c r="G345" s="67">
        <f t="shared" si="25"/>
        <v>4238.046847222221</v>
      </c>
    </row>
    <row r="346" spans="1:7" x14ac:dyDescent="0.25">
      <c r="A346" s="55">
        <v>344</v>
      </c>
      <c r="B346" s="64">
        <v>0</v>
      </c>
      <c r="C346" s="65">
        <f t="shared" si="22"/>
        <v>0</v>
      </c>
      <c r="D346" s="66">
        <v>0</v>
      </c>
      <c r="E346" s="65">
        <f t="shared" si="23"/>
        <v>0</v>
      </c>
      <c r="F346" s="65">
        <f t="shared" si="24"/>
        <v>0</v>
      </c>
      <c r="G346" s="67">
        <f t="shared" si="25"/>
        <v>4238.046847222221</v>
      </c>
    </row>
    <row r="347" spans="1:7" x14ac:dyDescent="0.25">
      <c r="A347" s="55">
        <v>345</v>
      </c>
      <c r="B347" s="64">
        <v>0</v>
      </c>
      <c r="C347" s="65">
        <f t="shared" si="22"/>
        <v>0</v>
      </c>
      <c r="D347" s="66">
        <v>0</v>
      </c>
      <c r="E347" s="65">
        <f t="shared" si="23"/>
        <v>0</v>
      </c>
      <c r="F347" s="65">
        <f t="shared" si="24"/>
        <v>0</v>
      </c>
      <c r="G347" s="67">
        <f t="shared" si="25"/>
        <v>4238.046847222221</v>
      </c>
    </row>
    <row r="348" spans="1:7" x14ac:dyDescent="0.25">
      <c r="A348" s="55">
        <v>346</v>
      </c>
      <c r="B348" s="64">
        <v>0</v>
      </c>
      <c r="C348" s="65">
        <f t="shared" si="22"/>
        <v>0</v>
      </c>
      <c r="D348" s="66">
        <v>0</v>
      </c>
      <c r="E348" s="65">
        <f t="shared" si="23"/>
        <v>0</v>
      </c>
      <c r="F348" s="65">
        <f t="shared" si="24"/>
        <v>0</v>
      </c>
      <c r="G348" s="67">
        <f t="shared" si="25"/>
        <v>4238.046847222221</v>
      </c>
    </row>
    <row r="349" spans="1:7" x14ac:dyDescent="0.25">
      <c r="A349" s="55">
        <v>347</v>
      </c>
      <c r="B349" s="64">
        <v>0</v>
      </c>
      <c r="C349" s="65">
        <f t="shared" si="22"/>
        <v>0</v>
      </c>
      <c r="D349" s="66">
        <v>0</v>
      </c>
      <c r="E349" s="65">
        <f t="shared" si="23"/>
        <v>0</v>
      </c>
      <c r="F349" s="65">
        <f t="shared" si="24"/>
        <v>0</v>
      </c>
      <c r="G349" s="67">
        <f t="shared" si="25"/>
        <v>4238.046847222221</v>
      </c>
    </row>
    <row r="350" spans="1:7" x14ac:dyDescent="0.25">
      <c r="A350" s="55">
        <v>348</v>
      </c>
      <c r="B350" s="64">
        <v>1</v>
      </c>
      <c r="C350" s="65">
        <f t="shared" si="22"/>
        <v>1.6093</v>
      </c>
      <c r="D350" s="66">
        <v>0</v>
      </c>
      <c r="E350" s="65">
        <f t="shared" si="23"/>
        <v>0.44702777777777775</v>
      </c>
      <c r="F350" s="65">
        <f t="shared" si="24"/>
        <v>0.44702777777777775</v>
      </c>
      <c r="G350" s="67">
        <f t="shared" si="25"/>
        <v>4238.2703611111101</v>
      </c>
    </row>
    <row r="351" spans="1:7" x14ac:dyDescent="0.25">
      <c r="A351" s="55">
        <v>349</v>
      </c>
      <c r="B351" s="64">
        <v>4.3</v>
      </c>
      <c r="C351" s="65">
        <f t="shared" si="22"/>
        <v>6.9199899999999994</v>
      </c>
      <c r="D351" s="66">
        <v>0</v>
      </c>
      <c r="E351" s="65">
        <f t="shared" si="23"/>
        <v>1.9222194444444443</v>
      </c>
      <c r="F351" s="65">
        <f t="shared" si="24"/>
        <v>1.4751916666666665</v>
      </c>
      <c r="G351" s="67">
        <f t="shared" si="25"/>
        <v>4239.4549847222215</v>
      </c>
    </row>
    <row r="352" spans="1:7" x14ac:dyDescent="0.25">
      <c r="A352" s="55">
        <v>350</v>
      </c>
      <c r="B352" s="64">
        <v>7.6</v>
      </c>
      <c r="C352" s="65">
        <f t="shared" si="22"/>
        <v>12.23068</v>
      </c>
      <c r="D352" s="66">
        <v>0</v>
      </c>
      <c r="E352" s="65">
        <f t="shared" si="23"/>
        <v>3.3974111111111109</v>
      </c>
      <c r="F352" s="65">
        <f t="shared" si="24"/>
        <v>1.4751916666666667</v>
      </c>
      <c r="G352" s="67">
        <f t="shared" si="25"/>
        <v>4242.1147999999994</v>
      </c>
    </row>
    <row r="353" spans="1:7" x14ac:dyDescent="0.25">
      <c r="A353" s="55">
        <v>351</v>
      </c>
      <c r="B353" s="64">
        <v>10.9</v>
      </c>
      <c r="C353" s="65">
        <f t="shared" si="22"/>
        <v>17.541370000000001</v>
      </c>
      <c r="D353" s="66">
        <v>0</v>
      </c>
      <c r="E353" s="65">
        <f t="shared" si="23"/>
        <v>4.8726027777777778</v>
      </c>
      <c r="F353" s="65">
        <f t="shared" si="24"/>
        <v>1.4751916666666669</v>
      </c>
      <c r="G353" s="67">
        <f t="shared" si="25"/>
        <v>4246.2498069444437</v>
      </c>
    </row>
    <row r="354" spans="1:7" x14ac:dyDescent="0.25">
      <c r="A354" s="55">
        <v>352</v>
      </c>
      <c r="B354" s="64">
        <v>14.2</v>
      </c>
      <c r="C354" s="65">
        <f t="shared" si="22"/>
        <v>22.852059999999998</v>
      </c>
      <c r="D354" s="66">
        <v>0</v>
      </c>
      <c r="E354" s="65">
        <f t="shared" si="23"/>
        <v>6.3477944444444434</v>
      </c>
      <c r="F354" s="65">
        <f t="shared" si="24"/>
        <v>1.4751916666666656</v>
      </c>
      <c r="G354" s="67">
        <f t="shared" si="25"/>
        <v>4251.8600055555544</v>
      </c>
    </row>
    <row r="355" spans="1:7" x14ac:dyDescent="0.25">
      <c r="A355" s="55">
        <v>353</v>
      </c>
      <c r="B355" s="64">
        <v>17.3</v>
      </c>
      <c r="C355" s="65">
        <f t="shared" si="22"/>
        <v>27.840890000000002</v>
      </c>
      <c r="D355" s="66">
        <v>0</v>
      </c>
      <c r="E355" s="65">
        <f t="shared" si="23"/>
        <v>7.7335805555555561</v>
      </c>
      <c r="F355" s="65">
        <f t="shared" si="24"/>
        <v>1.3857861111111127</v>
      </c>
      <c r="G355" s="67">
        <f t="shared" si="25"/>
        <v>4258.9006930555543</v>
      </c>
    </row>
    <row r="356" spans="1:7" x14ac:dyDescent="0.25">
      <c r="A356" s="55">
        <v>354</v>
      </c>
      <c r="B356" s="64">
        <v>20</v>
      </c>
      <c r="C356" s="65">
        <f t="shared" si="22"/>
        <v>32.186</v>
      </c>
      <c r="D356" s="66">
        <v>0</v>
      </c>
      <c r="E356" s="65">
        <f t="shared" si="23"/>
        <v>8.9405555555555551</v>
      </c>
      <c r="F356" s="65">
        <f t="shared" si="24"/>
        <v>1.206974999999999</v>
      </c>
      <c r="G356" s="67">
        <f t="shared" si="25"/>
        <v>4267.2377611111096</v>
      </c>
    </row>
    <row r="357" spans="1:7" x14ac:dyDescent="0.25">
      <c r="A357" s="55">
        <v>355</v>
      </c>
      <c r="B357" s="64">
        <v>22.5</v>
      </c>
      <c r="C357" s="65">
        <f t="shared" si="22"/>
        <v>36.209249999999997</v>
      </c>
      <c r="D357" s="66">
        <v>0</v>
      </c>
      <c r="E357" s="65">
        <f t="shared" si="23"/>
        <v>10.058124999999999</v>
      </c>
      <c r="F357" s="65">
        <f t="shared" si="24"/>
        <v>1.1175694444444435</v>
      </c>
      <c r="G357" s="67">
        <f t="shared" si="25"/>
        <v>4276.7371013888878</v>
      </c>
    </row>
    <row r="358" spans="1:7" x14ac:dyDescent="0.25">
      <c r="A358" s="55">
        <v>356</v>
      </c>
      <c r="B358" s="64">
        <v>23.7</v>
      </c>
      <c r="C358" s="65">
        <f t="shared" si="22"/>
        <v>38.140409999999996</v>
      </c>
      <c r="D358" s="66">
        <v>0</v>
      </c>
      <c r="E358" s="65">
        <f t="shared" si="23"/>
        <v>10.594558333333332</v>
      </c>
      <c r="F358" s="65">
        <f t="shared" si="24"/>
        <v>0.5364333333333331</v>
      </c>
      <c r="G358" s="67">
        <f t="shared" si="25"/>
        <v>4287.0634430555547</v>
      </c>
    </row>
    <row r="359" spans="1:7" x14ac:dyDescent="0.25">
      <c r="A359" s="55">
        <v>357</v>
      </c>
      <c r="B359" s="64">
        <v>25.2</v>
      </c>
      <c r="C359" s="65">
        <f t="shared" si="22"/>
        <v>40.554359999999996</v>
      </c>
      <c r="D359" s="66">
        <v>0</v>
      </c>
      <c r="E359" s="65">
        <f t="shared" si="23"/>
        <v>11.265099999999999</v>
      </c>
      <c r="F359" s="65">
        <f t="shared" si="24"/>
        <v>0.67054166666666681</v>
      </c>
      <c r="G359" s="67">
        <f t="shared" si="25"/>
        <v>4297.9932722222211</v>
      </c>
    </row>
    <row r="360" spans="1:7" x14ac:dyDescent="0.25">
      <c r="A360" s="55">
        <v>358</v>
      </c>
      <c r="B360" s="64">
        <v>26.6</v>
      </c>
      <c r="C360" s="65">
        <f t="shared" si="22"/>
        <v>42.807380000000002</v>
      </c>
      <c r="D360" s="66">
        <v>0</v>
      </c>
      <c r="E360" s="65">
        <f t="shared" si="23"/>
        <v>11.89093888888889</v>
      </c>
      <c r="F360" s="65">
        <f t="shared" si="24"/>
        <v>0.62583888888889128</v>
      </c>
      <c r="G360" s="67">
        <f t="shared" si="25"/>
        <v>4309.5712916666653</v>
      </c>
    </row>
    <row r="361" spans="1:7" x14ac:dyDescent="0.25">
      <c r="A361" s="55">
        <v>359</v>
      </c>
      <c r="B361" s="64">
        <v>28.1</v>
      </c>
      <c r="C361" s="65">
        <f t="shared" si="22"/>
        <v>45.221330000000002</v>
      </c>
      <c r="D361" s="66">
        <v>0</v>
      </c>
      <c r="E361" s="65">
        <f t="shared" si="23"/>
        <v>12.561480555555555</v>
      </c>
      <c r="F361" s="65">
        <f t="shared" si="24"/>
        <v>0.67054166666666504</v>
      </c>
      <c r="G361" s="67">
        <f t="shared" si="25"/>
        <v>4321.7975013888872</v>
      </c>
    </row>
    <row r="362" spans="1:7" x14ac:dyDescent="0.25">
      <c r="A362" s="55">
        <v>360</v>
      </c>
      <c r="B362" s="64">
        <v>30</v>
      </c>
      <c r="C362" s="65">
        <f t="shared" si="22"/>
        <v>48.278999999999996</v>
      </c>
      <c r="D362" s="66">
        <v>0</v>
      </c>
      <c r="E362" s="65">
        <f t="shared" si="23"/>
        <v>13.410833333333333</v>
      </c>
      <c r="F362" s="65">
        <f t="shared" si="24"/>
        <v>0.84935277777777785</v>
      </c>
      <c r="G362" s="67">
        <f t="shared" si="25"/>
        <v>4334.7836583333319</v>
      </c>
    </row>
    <row r="363" spans="1:7" x14ac:dyDescent="0.25">
      <c r="A363" s="55">
        <v>361</v>
      </c>
      <c r="B363" s="64">
        <v>30.8</v>
      </c>
      <c r="C363" s="65">
        <f t="shared" si="22"/>
        <v>49.56644</v>
      </c>
      <c r="D363" s="66">
        <v>0</v>
      </c>
      <c r="E363" s="65">
        <f t="shared" si="23"/>
        <v>13.768455555555555</v>
      </c>
      <c r="F363" s="65">
        <f t="shared" si="24"/>
        <v>0.35762222222222206</v>
      </c>
      <c r="G363" s="67">
        <f t="shared" si="25"/>
        <v>4348.3733027777762</v>
      </c>
    </row>
    <row r="364" spans="1:7" x14ac:dyDescent="0.25">
      <c r="A364" s="55">
        <v>362</v>
      </c>
      <c r="B364" s="64">
        <v>31.6</v>
      </c>
      <c r="C364" s="65">
        <f t="shared" si="22"/>
        <v>50.853880000000004</v>
      </c>
      <c r="D364" s="66">
        <v>0</v>
      </c>
      <c r="E364" s="65">
        <f t="shared" si="23"/>
        <v>14.126077777777779</v>
      </c>
      <c r="F364" s="65">
        <f t="shared" si="24"/>
        <v>0.35762222222222384</v>
      </c>
      <c r="G364" s="67">
        <f t="shared" si="25"/>
        <v>4362.3205694444432</v>
      </c>
    </row>
    <row r="365" spans="1:7" x14ac:dyDescent="0.25">
      <c r="A365" s="55">
        <v>363</v>
      </c>
      <c r="B365" s="64">
        <v>32.1</v>
      </c>
      <c r="C365" s="65">
        <f t="shared" si="22"/>
        <v>51.658529999999999</v>
      </c>
      <c r="D365" s="66">
        <v>0</v>
      </c>
      <c r="E365" s="65">
        <f t="shared" si="23"/>
        <v>14.349591666666665</v>
      </c>
      <c r="F365" s="65">
        <f t="shared" si="24"/>
        <v>0.22351388888888657</v>
      </c>
      <c r="G365" s="67">
        <f t="shared" si="25"/>
        <v>4376.5584041666652</v>
      </c>
    </row>
    <row r="366" spans="1:7" x14ac:dyDescent="0.25">
      <c r="A366" s="55">
        <v>364</v>
      </c>
      <c r="B366" s="64">
        <v>32.799999999999997</v>
      </c>
      <c r="C366" s="65">
        <f t="shared" si="22"/>
        <v>52.785039999999995</v>
      </c>
      <c r="D366" s="66">
        <v>0</v>
      </c>
      <c r="E366" s="65">
        <f t="shared" si="23"/>
        <v>14.66251111111111</v>
      </c>
      <c r="F366" s="65">
        <f t="shared" si="24"/>
        <v>0.31291944444444475</v>
      </c>
      <c r="G366" s="67">
        <f t="shared" si="25"/>
        <v>4391.0644555555546</v>
      </c>
    </row>
    <row r="367" spans="1:7" x14ac:dyDescent="0.25">
      <c r="A367" s="55">
        <v>365</v>
      </c>
      <c r="B367" s="64">
        <v>33.6</v>
      </c>
      <c r="C367" s="65">
        <f t="shared" si="22"/>
        <v>54.072479999999999</v>
      </c>
      <c r="D367" s="66">
        <v>0</v>
      </c>
      <c r="E367" s="65">
        <f t="shared" si="23"/>
        <v>15.020133333333332</v>
      </c>
      <c r="F367" s="65">
        <f t="shared" si="24"/>
        <v>0.35762222222222206</v>
      </c>
      <c r="G367" s="67">
        <f t="shared" si="25"/>
        <v>4405.9057777777771</v>
      </c>
    </row>
    <row r="368" spans="1:7" x14ac:dyDescent="0.25">
      <c r="A368" s="55">
        <v>366</v>
      </c>
      <c r="B368" s="64">
        <v>34.5</v>
      </c>
      <c r="C368" s="65">
        <f t="shared" si="22"/>
        <v>55.520849999999996</v>
      </c>
      <c r="D368" s="66">
        <v>0</v>
      </c>
      <c r="E368" s="65">
        <f t="shared" si="23"/>
        <v>15.422458333333331</v>
      </c>
      <c r="F368" s="65">
        <f t="shared" si="24"/>
        <v>0.40232499999999938</v>
      </c>
      <c r="G368" s="67">
        <f t="shared" si="25"/>
        <v>4421.1270736111101</v>
      </c>
    </row>
    <row r="369" spans="1:7" x14ac:dyDescent="0.25">
      <c r="A369" s="55">
        <v>367</v>
      </c>
      <c r="B369" s="64">
        <v>34.6</v>
      </c>
      <c r="C369" s="65">
        <f t="shared" si="22"/>
        <v>55.681780000000003</v>
      </c>
      <c r="D369" s="66">
        <v>0</v>
      </c>
      <c r="E369" s="65">
        <f t="shared" si="23"/>
        <v>15.467161111111112</v>
      </c>
      <c r="F369" s="65">
        <f t="shared" si="24"/>
        <v>4.4702777777780867E-2</v>
      </c>
      <c r="G369" s="67">
        <f t="shared" si="25"/>
        <v>4436.5718833333322</v>
      </c>
    </row>
    <row r="370" spans="1:7" x14ac:dyDescent="0.25">
      <c r="A370" s="55">
        <v>368</v>
      </c>
      <c r="B370" s="64">
        <v>34.9</v>
      </c>
      <c r="C370" s="65">
        <f t="shared" si="22"/>
        <v>56.164569999999998</v>
      </c>
      <c r="D370" s="66">
        <v>0</v>
      </c>
      <c r="E370" s="65">
        <f t="shared" si="23"/>
        <v>15.601269444444444</v>
      </c>
      <c r="F370" s="65">
        <f t="shared" si="24"/>
        <v>0.13410833333333194</v>
      </c>
      <c r="G370" s="67">
        <f t="shared" si="25"/>
        <v>4452.1060986111097</v>
      </c>
    </row>
    <row r="371" spans="1:7" x14ac:dyDescent="0.25">
      <c r="A371" s="55">
        <v>369</v>
      </c>
      <c r="B371" s="64">
        <v>34.799999999999997</v>
      </c>
      <c r="C371" s="65">
        <f t="shared" si="22"/>
        <v>56.003639999999997</v>
      </c>
      <c r="D371" s="66">
        <v>0</v>
      </c>
      <c r="E371" s="65">
        <f t="shared" si="23"/>
        <v>15.556566666666665</v>
      </c>
      <c r="F371" s="65">
        <f t="shared" si="24"/>
        <v>-4.470277777777909E-2</v>
      </c>
      <c r="G371" s="67">
        <f t="shared" si="25"/>
        <v>4467.6850166666654</v>
      </c>
    </row>
    <row r="372" spans="1:7" x14ac:dyDescent="0.25">
      <c r="A372" s="55">
        <v>370</v>
      </c>
      <c r="B372" s="64">
        <v>34.5</v>
      </c>
      <c r="C372" s="65">
        <f t="shared" si="22"/>
        <v>55.520849999999996</v>
      </c>
      <c r="D372" s="66">
        <v>0</v>
      </c>
      <c r="E372" s="65">
        <f t="shared" si="23"/>
        <v>15.422458333333331</v>
      </c>
      <c r="F372" s="65">
        <f t="shared" si="24"/>
        <v>-0.13410833333333372</v>
      </c>
      <c r="G372" s="67">
        <f t="shared" si="25"/>
        <v>4483.1745291666657</v>
      </c>
    </row>
    <row r="373" spans="1:7" x14ac:dyDescent="0.25">
      <c r="A373" s="55">
        <v>371</v>
      </c>
      <c r="B373" s="64">
        <v>34.700000000000003</v>
      </c>
      <c r="C373" s="65">
        <f t="shared" si="22"/>
        <v>55.842710000000004</v>
      </c>
      <c r="D373" s="66">
        <v>0</v>
      </c>
      <c r="E373" s="65">
        <f t="shared" si="23"/>
        <v>15.51186388888889</v>
      </c>
      <c r="F373" s="65">
        <f t="shared" si="24"/>
        <v>8.940555555555818E-2</v>
      </c>
      <c r="G373" s="67">
        <f t="shared" si="25"/>
        <v>4498.6416902777764</v>
      </c>
    </row>
    <row r="374" spans="1:7" x14ac:dyDescent="0.25">
      <c r="A374" s="55">
        <v>372</v>
      </c>
      <c r="B374" s="64">
        <v>35.5</v>
      </c>
      <c r="C374" s="65">
        <f t="shared" si="22"/>
        <v>57.13015</v>
      </c>
      <c r="D374" s="66">
        <v>0</v>
      </c>
      <c r="E374" s="65">
        <f t="shared" si="23"/>
        <v>15.869486111111112</v>
      </c>
      <c r="F374" s="65">
        <f t="shared" si="24"/>
        <v>0.35762222222222206</v>
      </c>
      <c r="G374" s="67">
        <f t="shared" si="25"/>
        <v>4514.3323652777763</v>
      </c>
    </row>
    <row r="375" spans="1:7" x14ac:dyDescent="0.25">
      <c r="A375" s="55">
        <v>373</v>
      </c>
      <c r="B375" s="64">
        <v>36</v>
      </c>
      <c r="C375" s="65">
        <f t="shared" si="22"/>
        <v>57.934799999999996</v>
      </c>
      <c r="D375" s="66">
        <v>0</v>
      </c>
      <c r="E375" s="65">
        <f t="shared" si="23"/>
        <v>16.093</v>
      </c>
      <c r="F375" s="65">
        <f t="shared" si="24"/>
        <v>0.22351388888888835</v>
      </c>
      <c r="G375" s="67">
        <f t="shared" si="25"/>
        <v>4530.313608333332</v>
      </c>
    </row>
    <row r="376" spans="1:7" x14ac:dyDescent="0.25">
      <c r="A376" s="55">
        <v>374</v>
      </c>
      <c r="B376" s="64">
        <v>36</v>
      </c>
      <c r="C376" s="65">
        <f t="shared" si="22"/>
        <v>57.934799999999996</v>
      </c>
      <c r="D376" s="66">
        <v>0</v>
      </c>
      <c r="E376" s="65">
        <f t="shared" si="23"/>
        <v>16.093</v>
      </c>
      <c r="F376" s="65">
        <f t="shared" si="24"/>
        <v>0</v>
      </c>
      <c r="G376" s="67">
        <f t="shared" si="25"/>
        <v>4546.4066083333319</v>
      </c>
    </row>
    <row r="377" spans="1:7" x14ac:dyDescent="0.25">
      <c r="A377" s="55">
        <v>375</v>
      </c>
      <c r="B377" s="64">
        <v>36</v>
      </c>
      <c r="C377" s="65">
        <f t="shared" si="22"/>
        <v>57.934799999999996</v>
      </c>
      <c r="D377" s="66">
        <v>0</v>
      </c>
      <c r="E377" s="65">
        <f t="shared" si="23"/>
        <v>16.093</v>
      </c>
      <c r="F377" s="65">
        <f t="shared" si="24"/>
        <v>0</v>
      </c>
      <c r="G377" s="67">
        <f t="shared" si="25"/>
        <v>4562.4996083333317</v>
      </c>
    </row>
    <row r="378" spans="1:7" x14ac:dyDescent="0.25">
      <c r="A378" s="55">
        <v>376</v>
      </c>
      <c r="B378" s="64">
        <v>36</v>
      </c>
      <c r="C378" s="65">
        <f t="shared" si="22"/>
        <v>57.934799999999996</v>
      </c>
      <c r="D378" s="66">
        <v>0</v>
      </c>
      <c r="E378" s="65">
        <f t="shared" si="23"/>
        <v>16.093</v>
      </c>
      <c r="F378" s="65">
        <f t="shared" si="24"/>
        <v>0</v>
      </c>
      <c r="G378" s="67">
        <f t="shared" si="25"/>
        <v>4578.5926083333316</v>
      </c>
    </row>
    <row r="379" spans="1:7" x14ac:dyDescent="0.25">
      <c r="A379" s="55">
        <v>377</v>
      </c>
      <c r="B379" s="64">
        <v>36</v>
      </c>
      <c r="C379" s="65">
        <f t="shared" si="22"/>
        <v>57.934799999999996</v>
      </c>
      <c r="D379" s="66">
        <v>0</v>
      </c>
      <c r="E379" s="65">
        <f t="shared" si="23"/>
        <v>16.093</v>
      </c>
      <c r="F379" s="65">
        <f t="shared" si="24"/>
        <v>0</v>
      </c>
      <c r="G379" s="67">
        <f t="shared" si="25"/>
        <v>4594.6856083333314</v>
      </c>
    </row>
    <row r="380" spans="1:7" x14ac:dyDescent="0.25">
      <c r="A380" s="55">
        <v>378</v>
      </c>
      <c r="B380" s="64">
        <v>36</v>
      </c>
      <c r="C380" s="65">
        <f t="shared" si="22"/>
        <v>57.934799999999996</v>
      </c>
      <c r="D380" s="66">
        <v>0</v>
      </c>
      <c r="E380" s="65">
        <f t="shared" si="23"/>
        <v>16.093</v>
      </c>
      <c r="F380" s="65">
        <f t="shared" si="24"/>
        <v>0</v>
      </c>
      <c r="G380" s="67">
        <f t="shared" si="25"/>
        <v>4610.7786083333312</v>
      </c>
    </row>
    <row r="381" spans="1:7" x14ac:dyDescent="0.25">
      <c r="A381" s="55">
        <v>379</v>
      </c>
      <c r="B381" s="64">
        <v>36.1</v>
      </c>
      <c r="C381" s="65">
        <f t="shared" si="22"/>
        <v>58.095730000000003</v>
      </c>
      <c r="D381" s="66">
        <v>0</v>
      </c>
      <c r="E381" s="65">
        <f t="shared" si="23"/>
        <v>16.137702777777779</v>
      </c>
      <c r="F381" s="65">
        <f t="shared" si="24"/>
        <v>4.470277777777909E-2</v>
      </c>
      <c r="G381" s="67">
        <f t="shared" si="25"/>
        <v>4626.8939597222197</v>
      </c>
    </row>
    <row r="382" spans="1:7" x14ac:dyDescent="0.25">
      <c r="A382" s="55">
        <v>380</v>
      </c>
      <c r="B382" s="64">
        <v>36.4</v>
      </c>
      <c r="C382" s="65">
        <f t="shared" si="22"/>
        <v>58.578519999999997</v>
      </c>
      <c r="D382" s="66">
        <v>0</v>
      </c>
      <c r="E382" s="65">
        <f t="shared" si="23"/>
        <v>16.271811111111109</v>
      </c>
      <c r="F382" s="65">
        <f t="shared" si="24"/>
        <v>0.13410833333333017</v>
      </c>
      <c r="G382" s="67">
        <f t="shared" si="25"/>
        <v>4643.0987166666646</v>
      </c>
    </row>
    <row r="383" spans="1:7" x14ac:dyDescent="0.25">
      <c r="A383" s="55">
        <v>381</v>
      </c>
      <c r="B383" s="64">
        <v>36.5</v>
      </c>
      <c r="C383" s="65">
        <f t="shared" si="22"/>
        <v>58.739449999999998</v>
      </c>
      <c r="D383" s="66">
        <v>0</v>
      </c>
      <c r="E383" s="65">
        <f t="shared" si="23"/>
        <v>16.316513888888888</v>
      </c>
      <c r="F383" s="65">
        <f t="shared" si="24"/>
        <v>4.470277777777909E-2</v>
      </c>
      <c r="G383" s="67">
        <f t="shared" si="25"/>
        <v>4659.3928791666649</v>
      </c>
    </row>
    <row r="384" spans="1:7" x14ac:dyDescent="0.25">
      <c r="A384" s="55">
        <v>382</v>
      </c>
      <c r="B384" s="64">
        <v>36.4</v>
      </c>
      <c r="C384" s="65">
        <f t="shared" si="22"/>
        <v>58.578519999999997</v>
      </c>
      <c r="D384" s="66">
        <v>0</v>
      </c>
      <c r="E384" s="65">
        <f t="shared" si="23"/>
        <v>16.271811111111109</v>
      </c>
      <c r="F384" s="65">
        <f t="shared" si="24"/>
        <v>-4.470277777777909E-2</v>
      </c>
      <c r="G384" s="67">
        <f t="shared" si="25"/>
        <v>4675.6870416666652</v>
      </c>
    </row>
    <row r="385" spans="1:7" x14ac:dyDescent="0.25">
      <c r="A385" s="55">
        <v>383</v>
      </c>
      <c r="B385" s="64">
        <v>36</v>
      </c>
      <c r="C385" s="65">
        <f t="shared" si="22"/>
        <v>57.934799999999996</v>
      </c>
      <c r="D385" s="66">
        <v>0</v>
      </c>
      <c r="E385" s="65">
        <f t="shared" si="23"/>
        <v>16.093</v>
      </c>
      <c r="F385" s="65">
        <f t="shared" si="24"/>
        <v>-0.17881111111110926</v>
      </c>
      <c r="G385" s="67">
        <f t="shared" si="25"/>
        <v>4691.8694472222205</v>
      </c>
    </row>
    <row r="386" spans="1:7" x14ac:dyDescent="0.25">
      <c r="A386" s="55">
        <v>384</v>
      </c>
      <c r="B386" s="64">
        <v>35.1</v>
      </c>
      <c r="C386" s="65">
        <f t="shared" si="22"/>
        <v>56.486429999999999</v>
      </c>
      <c r="D386" s="66">
        <v>0</v>
      </c>
      <c r="E386" s="65">
        <f t="shared" si="23"/>
        <v>15.690674999999999</v>
      </c>
      <c r="F386" s="65">
        <f t="shared" si="24"/>
        <v>-0.40232500000000115</v>
      </c>
      <c r="G386" s="67">
        <f t="shared" si="25"/>
        <v>4707.7612847222208</v>
      </c>
    </row>
    <row r="387" spans="1:7" x14ac:dyDescent="0.25">
      <c r="A387" s="55">
        <v>385</v>
      </c>
      <c r="B387" s="64">
        <v>34.1</v>
      </c>
      <c r="C387" s="65">
        <f t="shared" si="22"/>
        <v>54.877130000000001</v>
      </c>
      <c r="D387" s="66">
        <v>0</v>
      </c>
      <c r="E387" s="65">
        <f t="shared" si="23"/>
        <v>15.243647222222222</v>
      </c>
      <c r="F387" s="65">
        <f t="shared" si="24"/>
        <v>-0.44702777777777669</v>
      </c>
      <c r="G387" s="67">
        <f t="shared" si="25"/>
        <v>4723.2284458333315</v>
      </c>
    </row>
    <row r="388" spans="1:7" x14ac:dyDescent="0.25">
      <c r="A388" s="55">
        <v>386</v>
      </c>
      <c r="B388" s="64">
        <v>33.5</v>
      </c>
      <c r="C388" s="65">
        <f t="shared" ref="C388:C451" si="26">B388*1.6093</f>
        <v>53.911549999999998</v>
      </c>
      <c r="D388" s="66">
        <v>0</v>
      </c>
      <c r="E388" s="65">
        <f t="shared" ref="E388:E451" si="27">C388/3.6</f>
        <v>14.975430555555555</v>
      </c>
      <c r="F388" s="65">
        <f t="shared" si="24"/>
        <v>-0.26821666666666744</v>
      </c>
      <c r="G388" s="67">
        <f t="shared" si="25"/>
        <v>4738.3379847222204</v>
      </c>
    </row>
    <row r="389" spans="1:7" x14ac:dyDescent="0.25">
      <c r="A389" s="55">
        <v>387</v>
      </c>
      <c r="B389" s="64">
        <v>31.4</v>
      </c>
      <c r="C389" s="65">
        <f t="shared" si="26"/>
        <v>50.532019999999996</v>
      </c>
      <c r="D389" s="66">
        <v>0</v>
      </c>
      <c r="E389" s="65">
        <f t="shared" si="27"/>
        <v>14.03667222222222</v>
      </c>
      <c r="F389" s="65">
        <f t="shared" si="24"/>
        <v>-0.93875833333333425</v>
      </c>
      <c r="G389" s="67">
        <f t="shared" si="25"/>
        <v>4752.8440361111097</v>
      </c>
    </row>
    <row r="390" spans="1:7" x14ac:dyDescent="0.25">
      <c r="A390" s="55">
        <v>388</v>
      </c>
      <c r="B390" s="64">
        <v>29</v>
      </c>
      <c r="C390" s="65">
        <f t="shared" si="26"/>
        <v>46.669699999999999</v>
      </c>
      <c r="D390" s="66">
        <v>0</v>
      </c>
      <c r="E390" s="65">
        <f t="shared" si="27"/>
        <v>12.963805555555554</v>
      </c>
      <c r="F390" s="65">
        <f t="shared" si="24"/>
        <v>-1.0728666666666662</v>
      </c>
      <c r="G390" s="67">
        <f t="shared" si="25"/>
        <v>4766.3442749999986</v>
      </c>
    </row>
    <row r="391" spans="1:7" x14ac:dyDescent="0.25">
      <c r="A391" s="55">
        <v>389</v>
      </c>
      <c r="B391" s="64">
        <v>25.7</v>
      </c>
      <c r="C391" s="65">
        <f t="shared" si="26"/>
        <v>41.359009999999998</v>
      </c>
      <c r="D391" s="66">
        <v>0</v>
      </c>
      <c r="E391" s="65">
        <f t="shared" si="27"/>
        <v>11.488613888888889</v>
      </c>
      <c r="F391" s="65">
        <f t="shared" si="24"/>
        <v>-1.4751916666666656</v>
      </c>
      <c r="G391" s="67">
        <f t="shared" si="25"/>
        <v>4778.5704847222205</v>
      </c>
    </row>
    <row r="392" spans="1:7" x14ac:dyDescent="0.25">
      <c r="A392" s="55">
        <v>390</v>
      </c>
      <c r="B392" s="64">
        <v>23</v>
      </c>
      <c r="C392" s="65">
        <f t="shared" si="26"/>
        <v>37.0139</v>
      </c>
      <c r="D392" s="66">
        <v>0</v>
      </c>
      <c r="E392" s="65">
        <f t="shared" si="27"/>
        <v>10.281638888888889</v>
      </c>
      <c r="F392" s="65">
        <f t="shared" si="24"/>
        <v>-1.2069749999999999</v>
      </c>
      <c r="G392" s="67">
        <f t="shared" si="25"/>
        <v>4789.4556111111096</v>
      </c>
    </row>
    <row r="393" spans="1:7" x14ac:dyDescent="0.25">
      <c r="A393" s="55">
        <v>391</v>
      </c>
      <c r="B393" s="64">
        <v>20.3</v>
      </c>
      <c r="C393" s="65">
        <f t="shared" si="26"/>
        <v>32.668790000000001</v>
      </c>
      <c r="D393" s="66">
        <v>0</v>
      </c>
      <c r="E393" s="65">
        <f t="shared" si="27"/>
        <v>9.0746638888888889</v>
      </c>
      <c r="F393" s="65">
        <f t="shared" si="24"/>
        <v>-1.2069749999999999</v>
      </c>
      <c r="G393" s="67">
        <f t="shared" si="25"/>
        <v>4799.1337624999987</v>
      </c>
    </row>
    <row r="394" spans="1:7" x14ac:dyDescent="0.25">
      <c r="A394" s="55">
        <v>392</v>
      </c>
      <c r="B394" s="64">
        <v>17.5</v>
      </c>
      <c r="C394" s="65">
        <f t="shared" si="26"/>
        <v>28.162749999999999</v>
      </c>
      <c r="D394" s="66">
        <v>0</v>
      </c>
      <c r="E394" s="65">
        <f t="shared" si="27"/>
        <v>7.8229861111111108</v>
      </c>
      <c r="F394" s="65">
        <f t="shared" si="24"/>
        <v>-1.2516777777777781</v>
      </c>
      <c r="G394" s="67">
        <f t="shared" si="25"/>
        <v>4807.5825874999991</v>
      </c>
    </row>
    <row r="395" spans="1:7" x14ac:dyDescent="0.25">
      <c r="A395" s="55">
        <v>393</v>
      </c>
      <c r="B395" s="64">
        <v>14.5</v>
      </c>
      <c r="C395" s="65">
        <f t="shared" si="26"/>
        <v>23.334849999999999</v>
      </c>
      <c r="D395" s="66">
        <v>0</v>
      </c>
      <c r="E395" s="65">
        <f t="shared" si="27"/>
        <v>6.4819027777777771</v>
      </c>
      <c r="F395" s="65">
        <f t="shared" si="24"/>
        <v>-1.3410833333333336</v>
      </c>
      <c r="G395" s="67">
        <f t="shared" si="25"/>
        <v>4814.735031944444</v>
      </c>
    </row>
    <row r="396" spans="1:7" x14ac:dyDescent="0.25">
      <c r="A396" s="55">
        <v>394</v>
      </c>
      <c r="B396" s="64">
        <v>12</v>
      </c>
      <c r="C396" s="65">
        <f t="shared" si="26"/>
        <v>19.311599999999999</v>
      </c>
      <c r="D396" s="66">
        <v>0</v>
      </c>
      <c r="E396" s="65">
        <f t="shared" si="27"/>
        <v>5.3643333333333327</v>
      </c>
      <c r="F396" s="65">
        <f t="shared" si="24"/>
        <v>-1.1175694444444444</v>
      </c>
      <c r="G396" s="67">
        <f t="shared" si="25"/>
        <v>4820.6581499999993</v>
      </c>
    </row>
    <row r="397" spans="1:7" x14ac:dyDescent="0.25">
      <c r="A397" s="55">
        <v>395</v>
      </c>
      <c r="B397" s="64">
        <v>8.6999999999999993</v>
      </c>
      <c r="C397" s="65">
        <f t="shared" si="26"/>
        <v>14.000909999999999</v>
      </c>
      <c r="D397" s="66">
        <v>0</v>
      </c>
      <c r="E397" s="65">
        <f t="shared" si="27"/>
        <v>3.8891416666666663</v>
      </c>
      <c r="F397" s="65">
        <f t="shared" ref="F397:F460" si="28">E397-E396</f>
        <v>-1.4751916666666665</v>
      </c>
      <c r="G397" s="67">
        <f t="shared" ref="G397:G460" si="29">E396+(F397/2)+G396</f>
        <v>4825.2848874999991</v>
      </c>
    </row>
    <row r="398" spans="1:7" x14ac:dyDescent="0.25">
      <c r="A398" s="55">
        <v>396</v>
      </c>
      <c r="B398" s="64">
        <v>5.4</v>
      </c>
      <c r="C398" s="65">
        <f t="shared" si="26"/>
        <v>8.6902200000000001</v>
      </c>
      <c r="D398" s="66">
        <v>0</v>
      </c>
      <c r="E398" s="65">
        <f t="shared" si="27"/>
        <v>2.4139499999999998</v>
      </c>
      <c r="F398" s="65">
        <f t="shared" si="28"/>
        <v>-1.4751916666666665</v>
      </c>
      <c r="G398" s="67">
        <f t="shared" si="29"/>
        <v>4828.4364333333324</v>
      </c>
    </row>
    <row r="399" spans="1:7" x14ac:dyDescent="0.25">
      <c r="A399" s="55">
        <v>397</v>
      </c>
      <c r="B399" s="64">
        <v>2.1</v>
      </c>
      <c r="C399" s="65">
        <f t="shared" si="26"/>
        <v>3.3795299999999999</v>
      </c>
      <c r="D399" s="66">
        <v>0</v>
      </c>
      <c r="E399" s="65">
        <f t="shared" si="27"/>
        <v>0.93875833333333325</v>
      </c>
      <c r="F399" s="65">
        <f t="shared" si="28"/>
        <v>-1.4751916666666665</v>
      </c>
      <c r="G399" s="67">
        <f t="shared" si="29"/>
        <v>4830.1127874999993</v>
      </c>
    </row>
    <row r="400" spans="1:7" x14ac:dyDescent="0.25">
      <c r="A400" s="55">
        <v>398</v>
      </c>
      <c r="B400" s="64">
        <v>0</v>
      </c>
      <c r="C400" s="65">
        <f t="shared" si="26"/>
        <v>0</v>
      </c>
      <c r="D400" s="66">
        <v>0</v>
      </c>
      <c r="E400" s="65">
        <f t="shared" si="27"/>
        <v>0</v>
      </c>
      <c r="F400" s="65">
        <f t="shared" si="28"/>
        <v>-0.93875833333333325</v>
      </c>
      <c r="G400" s="67">
        <f t="shared" si="29"/>
        <v>4830.5821666666661</v>
      </c>
    </row>
    <row r="401" spans="1:7" x14ac:dyDescent="0.25">
      <c r="A401" s="55">
        <v>399</v>
      </c>
      <c r="B401" s="64">
        <v>0</v>
      </c>
      <c r="C401" s="65">
        <f t="shared" si="26"/>
        <v>0</v>
      </c>
      <c r="D401" s="66">
        <v>0</v>
      </c>
      <c r="E401" s="65">
        <f t="shared" si="27"/>
        <v>0</v>
      </c>
      <c r="F401" s="65">
        <f t="shared" si="28"/>
        <v>0</v>
      </c>
      <c r="G401" s="67">
        <f t="shared" si="29"/>
        <v>4830.5821666666661</v>
      </c>
    </row>
    <row r="402" spans="1:7" x14ac:dyDescent="0.25">
      <c r="A402" s="55">
        <v>400</v>
      </c>
      <c r="B402" s="64">
        <v>0</v>
      </c>
      <c r="C402" s="65">
        <f t="shared" si="26"/>
        <v>0</v>
      </c>
      <c r="D402" s="66">
        <v>0</v>
      </c>
      <c r="E402" s="65">
        <f t="shared" si="27"/>
        <v>0</v>
      </c>
      <c r="F402" s="65">
        <f t="shared" si="28"/>
        <v>0</v>
      </c>
      <c r="G402" s="67">
        <f t="shared" si="29"/>
        <v>4830.5821666666661</v>
      </c>
    </row>
    <row r="403" spans="1:7" x14ac:dyDescent="0.25">
      <c r="A403" s="55">
        <v>401</v>
      </c>
      <c r="B403" s="64">
        <v>0</v>
      </c>
      <c r="C403" s="65">
        <f t="shared" si="26"/>
        <v>0</v>
      </c>
      <c r="D403" s="66">
        <v>0</v>
      </c>
      <c r="E403" s="65">
        <f t="shared" si="27"/>
        <v>0</v>
      </c>
      <c r="F403" s="65">
        <f t="shared" si="28"/>
        <v>0</v>
      </c>
      <c r="G403" s="67">
        <f t="shared" si="29"/>
        <v>4830.5821666666661</v>
      </c>
    </row>
    <row r="404" spans="1:7" x14ac:dyDescent="0.25">
      <c r="A404" s="55">
        <v>402</v>
      </c>
      <c r="B404" s="64">
        <v>0</v>
      </c>
      <c r="C404" s="65">
        <f t="shared" si="26"/>
        <v>0</v>
      </c>
      <c r="D404" s="66">
        <v>0</v>
      </c>
      <c r="E404" s="65">
        <f t="shared" si="27"/>
        <v>0</v>
      </c>
      <c r="F404" s="65">
        <f t="shared" si="28"/>
        <v>0</v>
      </c>
      <c r="G404" s="67">
        <f t="shared" si="29"/>
        <v>4830.5821666666661</v>
      </c>
    </row>
    <row r="405" spans="1:7" x14ac:dyDescent="0.25">
      <c r="A405" s="55">
        <v>403</v>
      </c>
      <c r="B405" s="64">
        <v>0</v>
      </c>
      <c r="C405" s="65">
        <f t="shared" si="26"/>
        <v>0</v>
      </c>
      <c r="D405" s="66">
        <v>0</v>
      </c>
      <c r="E405" s="65">
        <f t="shared" si="27"/>
        <v>0</v>
      </c>
      <c r="F405" s="65">
        <f t="shared" si="28"/>
        <v>0</v>
      </c>
      <c r="G405" s="67">
        <f t="shared" si="29"/>
        <v>4830.5821666666661</v>
      </c>
    </row>
    <row r="406" spans="1:7" x14ac:dyDescent="0.25">
      <c r="A406" s="55">
        <v>404</v>
      </c>
      <c r="B406" s="64">
        <v>2.6</v>
      </c>
      <c r="C406" s="65">
        <f t="shared" si="26"/>
        <v>4.1841800000000005</v>
      </c>
      <c r="D406" s="66">
        <v>0</v>
      </c>
      <c r="E406" s="65">
        <f t="shared" si="27"/>
        <v>1.1622722222222224</v>
      </c>
      <c r="F406" s="65">
        <f t="shared" si="28"/>
        <v>1.1622722222222224</v>
      </c>
      <c r="G406" s="67">
        <f t="shared" si="29"/>
        <v>4831.1633027777771</v>
      </c>
    </row>
    <row r="407" spans="1:7" x14ac:dyDescent="0.25">
      <c r="A407" s="55">
        <v>405</v>
      </c>
      <c r="B407" s="64">
        <v>5.9</v>
      </c>
      <c r="C407" s="65">
        <f t="shared" si="26"/>
        <v>9.4948700000000006</v>
      </c>
      <c r="D407" s="66">
        <v>0</v>
      </c>
      <c r="E407" s="65">
        <f t="shared" si="27"/>
        <v>2.6374638888888891</v>
      </c>
      <c r="F407" s="65">
        <f t="shared" si="28"/>
        <v>1.4751916666666667</v>
      </c>
      <c r="G407" s="67">
        <f t="shared" si="29"/>
        <v>4833.0631708333331</v>
      </c>
    </row>
    <row r="408" spans="1:7" x14ac:dyDescent="0.25">
      <c r="A408" s="55">
        <v>406</v>
      </c>
      <c r="B408" s="64">
        <v>9.1999999999999993</v>
      </c>
      <c r="C408" s="65">
        <f t="shared" si="26"/>
        <v>14.805559999999998</v>
      </c>
      <c r="D408" s="66">
        <v>0</v>
      </c>
      <c r="E408" s="65">
        <f t="shared" si="27"/>
        <v>4.1126555555555546</v>
      </c>
      <c r="F408" s="65">
        <f t="shared" si="28"/>
        <v>1.4751916666666656</v>
      </c>
      <c r="G408" s="67">
        <f t="shared" si="29"/>
        <v>4836.4382305555555</v>
      </c>
    </row>
    <row r="409" spans="1:7" x14ac:dyDescent="0.25">
      <c r="A409" s="55">
        <v>407</v>
      </c>
      <c r="B409" s="64">
        <v>12.5</v>
      </c>
      <c r="C409" s="65">
        <f t="shared" si="26"/>
        <v>20.116250000000001</v>
      </c>
      <c r="D409" s="66">
        <v>0</v>
      </c>
      <c r="E409" s="65">
        <f t="shared" si="27"/>
        <v>5.587847222222222</v>
      </c>
      <c r="F409" s="65">
        <f t="shared" si="28"/>
        <v>1.4751916666666673</v>
      </c>
      <c r="G409" s="67">
        <f t="shared" si="29"/>
        <v>4841.2884819444444</v>
      </c>
    </row>
    <row r="410" spans="1:7" x14ac:dyDescent="0.25">
      <c r="A410" s="55">
        <v>408</v>
      </c>
      <c r="B410" s="64">
        <v>15.8</v>
      </c>
      <c r="C410" s="65">
        <f t="shared" si="26"/>
        <v>25.426940000000002</v>
      </c>
      <c r="D410" s="66">
        <v>0</v>
      </c>
      <c r="E410" s="65">
        <f t="shared" si="27"/>
        <v>7.0630388888888893</v>
      </c>
      <c r="F410" s="65">
        <f t="shared" si="28"/>
        <v>1.4751916666666673</v>
      </c>
      <c r="G410" s="67">
        <f t="shared" si="29"/>
        <v>4847.6139249999997</v>
      </c>
    </row>
    <row r="411" spans="1:7" x14ac:dyDescent="0.25">
      <c r="A411" s="55">
        <v>409</v>
      </c>
      <c r="B411" s="64">
        <v>19.100000000000001</v>
      </c>
      <c r="C411" s="65">
        <f t="shared" si="26"/>
        <v>30.737630000000003</v>
      </c>
      <c r="D411" s="66">
        <v>0</v>
      </c>
      <c r="E411" s="65">
        <f t="shared" si="27"/>
        <v>8.5382305555555558</v>
      </c>
      <c r="F411" s="65">
        <f t="shared" si="28"/>
        <v>1.4751916666666665</v>
      </c>
      <c r="G411" s="67">
        <f t="shared" si="29"/>
        <v>4855.4145597222223</v>
      </c>
    </row>
    <row r="412" spans="1:7" x14ac:dyDescent="0.25">
      <c r="A412" s="55">
        <v>410</v>
      </c>
      <c r="B412" s="64">
        <v>22.4</v>
      </c>
      <c r="C412" s="65">
        <f t="shared" si="26"/>
        <v>36.048319999999997</v>
      </c>
      <c r="D412" s="66">
        <v>0</v>
      </c>
      <c r="E412" s="65">
        <f t="shared" si="27"/>
        <v>10.013422222222221</v>
      </c>
      <c r="F412" s="65">
        <f t="shared" si="28"/>
        <v>1.4751916666666656</v>
      </c>
      <c r="G412" s="67">
        <f t="shared" si="29"/>
        <v>4864.6903861111114</v>
      </c>
    </row>
    <row r="413" spans="1:7" x14ac:dyDescent="0.25">
      <c r="A413" s="55">
        <v>411</v>
      </c>
      <c r="B413" s="64">
        <v>25</v>
      </c>
      <c r="C413" s="65">
        <f t="shared" si="26"/>
        <v>40.232500000000002</v>
      </c>
      <c r="D413" s="66">
        <v>0</v>
      </c>
      <c r="E413" s="65">
        <f t="shared" si="27"/>
        <v>11.175694444444444</v>
      </c>
      <c r="F413" s="65">
        <f t="shared" si="28"/>
        <v>1.1622722222222226</v>
      </c>
      <c r="G413" s="67">
        <f t="shared" si="29"/>
        <v>4875.2849444444446</v>
      </c>
    </row>
    <row r="414" spans="1:7" x14ac:dyDescent="0.25">
      <c r="A414" s="55">
        <v>412</v>
      </c>
      <c r="B414" s="64">
        <v>25.6</v>
      </c>
      <c r="C414" s="65">
        <f t="shared" si="26"/>
        <v>41.198080000000004</v>
      </c>
      <c r="D414" s="66">
        <v>0</v>
      </c>
      <c r="E414" s="65">
        <f t="shared" si="27"/>
        <v>11.443911111111111</v>
      </c>
      <c r="F414" s="65">
        <f t="shared" si="28"/>
        <v>0.26821666666666744</v>
      </c>
      <c r="G414" s="67">
        <f t="shared" si="29"/>
        <v>4886.5947472222224</v>
      </c>
    </row>
    <row r="415" spans="1:7" x14ac:dyDescent="0.25">
      <c r="A415" s="55">
        <v>413</v>
      </c>
      <c r="B415" s="64">
        <v>27.5</v>
      </c>
      <c r="C415" s="65">
        <f t="shared" si="26"/>
        <v>44.255749999999999</v>
      </c>
      <c r="D415" s="66">
        <v>0</v>
      </c>
      <c r="E415" s="65">
        <f t="shared" si="27"/>
        <v>12.293263888888887</v>
      </c>
      <c r="F415" s="65">
        <f t="shared" si="28"/>
        <v>0.84935277777777607</v>
      </c>
      <c r="G415" s="67">
        <f t="shared" si="29"/>
        <v>4898.4633347222225</v>
      </c>
    </row>
    <row r="416" spans="1:7" x14ac:dyDescent="0.25">
      <c r="A416" s="55">
        <v>414</v>
      </c>
      <c r="B416" s="64">
        <v>29</v>
      </c>
      <c r="C416" s="65">
        <f t="shared" si="26"/>
        <v>46.669699999999999</v>
      </c>
      <c r="D416" s="66">
        <v>0</v>
      </c>
      <c r="E416" s="65">
        <f t="shared" si="27"/>
        <v>12.963805555555554</v>
      </c>
      <c r="F416" s="65">
        <f t="shared" si="28"/>
        <v>0.67054166666666681</v>
      </c>
      <c r="G416" s="67">
        <f t="shared" si="29"/>
        <v>4911.0918694444445</v>
      </c>
    </row>
    <row r="417" spans="1:7" x14ac:dyDescent="0.25">
      <c r="A417" s="55">
        <v>415</v>
      </c>
      <c r="B417" s="64">
        <v>30</v>
      </c>
      <c r="C417" s="65">
        <f t="shared" si="26"/>
        <v>48.278999999999996</v>
      </c>
      <c r="D417" s="66">
        <v>0</v>
      </c>
      <c r="E417" s="65">
        <f t="shared" si="27"/>
        <v>13.410833333333333</v>
      </c>
      <c r="F417" s="65">
        <f t="shared" si="28"/>
        <v>0.44702777777777847</v>
      </c>
      <c r="G417" s="67">
        <f t="shared" si="29"/>
        <v>4924.2791888888887</v>
      </c>
    </row>
    <row r="418" spans="1:7" x14ac:dyDescent="0.25">
      <c r="A418" s="55">
        <v>416</v>
      </c>
      <c r="B418" s="64">
        <v>30.1</v>
      </c>
      <c r="C418" s="65">
        <f t="shared" si="26"/>
        <v>48.439930000000004</v>
      </c>
      <c r="D418" s="66">
        <v>0</v>
      </c>
      <c r="E418" s="65">
        <f t="shared" si="27"/>
        <v>13.455536111111112</v>
      </c>
      <c r="F418" s="65">
        <f t="shared" si="28"/>
        <v>4.470277777777909E-2</v>
      </c>
      <c r="G418" s="67">
        <f t="shared" si="29"/>
        <v>4937.7123736111107</v>
      </c>
    </row>
    <row r="419" spans="1:7" x14ac:dyDescent="0.25">
      <c r="A419" s="55">
        <v>417</v>
      </c>
      <c r="B419" s="64">
        <v>30</v>
      </c>
      <c r="C419" s="65">
        <f t="shared" si="26"/>
        <v>48.278999999999996</v>
      </c>
      <c r="D419" s="66">
        <v>0</v>
      </c>
      <c r="E419" s="65">
        <f t="shared" si="27"/>
        <v>13.410833333333333</v>
      </c>
      <c r="F419" s="65">
        <f t="shared" si="28"/>
        <v>-4.470277777777909E-2</v>
      </c>
      <c r="G419" s="67">
        <f t="shared" si="29"/>
        <v>4951.1455583333327</v>
      </c>
    </row>
    <row r="420" spans="1:7" x14ac:dyDescent="0.25">
      <c r="A420" s="55">
        <v>418</v>
      </c>
      <c r="B420" s="64">
        <v>29.7</v>
      </c>
      <c r="C420" s="65">
        <f t="shared" si="26"/>
        <v>47.796209999999995</v>
      </c>
      <c r="D420" s="66">
        <v>0</v>
      </c>
      <c r="E420" s="65">
        <f t="shared" si="27"/>
        <v>13.276724999999999</v>
      </c>
      <c r="F420" s="65">
        <f t="shared" si="28"/>
        <v>-0.13410833333333372</v>
      </c>
      <c r="G420" s="67">
        <f t="shared" si="29"/>
        <v>4964.4893374999992</v>
      </c>
    </row>
    <row r="421" spans="1:7" x14ac:dyDescent="0.25">
      <c r="A421" s="55">
        <v>419</v>
      </c>
      <c r="B421" s="64">
        <v>29.3</v>
      </c>
      <c r="C421" s="65">
        <f t="shared" si="26"/>
        <v>47.15249</v>
      </c>
      <c r="D421" s="66">
        <v>0</v>
      </c>
      <c r="E421" s="65">
        <f t="shared" si="27"/>
        <v>13.097913888888888</v>
      </c>
      <c r="F421" s="65">
        <f t="shared" si="28"/>
        <v>-0.17881111111111103</v>
      </c>
      <c r="G421" s="67">
        <f t="shared" si="29"/>
        <v>4977.6766569444435</v>
      </c>
    </row>
    <row r="422" spans="1:7" x14ac:dyDescent="0.25">
      <c r="A422" s="55">
        <v>420</v>
      </c>
      <c r="B422" s="64">
        <v>28.8</v>
      </c>
      <c r="C422" s="65">
        <f t="shared" si="26"/>
        <v>46.347839999999998</v>
      </c>
      <c r="D422" s="66">
        <v>0</v>
      </c>
      <c r="E422" s="65">
        <f t="shared" si="27"/>
        <v>12.8744</v>
      </c>
      <c r="F422" s="65">
        <f t="shared" si="28"/>
        <v>-0.22351388888888835</v>
      </c>
      <c r="G422" s="67">
        <f t="shared" si="29"/>
        <v>4990.6628138888882</v>
      </c>
    </row>
    <row r="423" spans="1:7" x14ac:dyDescent="0.25">
      <c r="A423" s="55">
        <v>421</v>
      </c>
      <c r="B423" s="64">
        <v>28</v>
      </c>
      <c r="C423" s="65">
        <f t="shared" si="26"/>
        <v>45.060400000000001</v>
      </c>
      <c r="D423" s="66">
        <v>0</v>
      </c>
      <c r="E423" s="65">
        <f t="shared" si="27"/>
        <v>12.516777777777778</v>
      </c>
      <c r="F423" s="65">
        <f t="shared" si="28"/>
        <v>-0.35762222222222206</v>
      </c>
      <c r="G423" s="67">
        <f t="shared" si="29"/>
        <v>5003.358402777777</v>
      </c>
    </row>
    <row r="424" spans="1:7" x14ac:dyDescent="0.25">
      <c r="A424" s="55">
        <v>422</v>
      </c>
      <c r="B424" s="64">
        <v>25</v>
      </c>
      <c r="C424" s="65">
        <f t="shared" si="26"/>
        <v>40.232500000000002</v>
      </c>
      <c r="D424" s="66">
        <v>0</v>
      </c>
      <c r="E424" s="65">
        <f t="shared" si="27"/>
        <v>11.175694444444444</v>
      </c>
      <c r="F424" s="65">
        <f t="shared" si="28"/>
        <v>-1.3410833333333336</v>
      </c>
      <c r="G424" s="67">
        <f t="shared" si="29"/>
        <v>5015.2046388888884</v>
      </c>
    </row>
    <row r="425" spans="1:7" x14ac:dyDescent="0.25">
      <c r="A425" s="55">
        <v>423</v>
      </c>
      <c r="B425" s="64">
        <v>21.7</v>
      </c>
      <c r="C425" s="65">
        <f t="shared" si="26"/>
        <v>34.921810000000001</v>
      </c>
      <c r="D425" s="66">
        <v>0</v>
      </c>
      <c r="E425" s="65">
        <f t="shared" si="27"/>
        <v>9.7005027777777784</v>
      </c>
      <c r="F425" s="65">
        <f t="shared" si="28"/>
        <v>-1.4751916666666656</v>
      </c>
      <c r="G425" s="67">
        <f t="shared" si="29"/>
        <v>5025.6427374999994</v>
      </c>
    </row>
    <row r="426" spans="1:7" x14ac:dyDescent="0.25">
      <c r="A426" s="55">
        <v>424</v>
      </c>
      <c r="B426" s="64">
        <v>18.399999999999999</v>
      </c>
      <c r="C426" s="65">
        <f t="shared" si="26"/>
        <v>29.611119999999996</v>
      </c>
      <c r="D426" s="66">
        <v>0</v>
      </c>
      <c r="E426" s="65">
        <f t="shared" si="27"/>
        <v>8.2253111111111092</v>
      </c>
      <c r="F426" s="65">
        <f t="shared" si="28"/>
        <v>-1.4751916666666691</v>
      </c>
      <c r="G426" s="67">
        <f t="shared" si="29"/>
        <v>5034.6056444444439</v>
      </c>
    </row>
    <row r="427" spans="1:7" x14ac:dyDescent="0.25">
      <c r="A427" s="55">
        <v>425</v>
      </c>
      <c r="B427" s="64">
        <v>15.1</v>
      </c>
      <c r="C427" s="65">
        <f t="shared" si="26"/>
        <v>24.300429999999999</v>
      </c>
      <c r="D427" s="66">
        <v>0</v>
      </c>
      <c r="E427" s="65">
        <f t="shared" si="27"/>
        <v>6.7501194444444437</v>
      </c>
      <c r="F427" s="65">
        <f t="shared" si="28"/>
        <v>-1.4751916666666656</v>
      </c>
      <c r="G427" s="67">
        <f t="shared" si="29"/>
        <v>5042.093359722222</v>
      </c>
    </row>
    <row r="428" spans="1:7" x14ac:dyDescent="0.25">
      <c r="A428" s="55">
        <v>426</v>
      </c>
      <c r="B428" s="64">
        <v>11.8</v>
      </c>
      <c r="C428" s="65">
        <f t="shared" si="26"/>
        <v>18.989740000000001</v>
      </c>
      <c r="D428" s="66">
        <v>0</v>
      </c>
      <c r="E428" s="65">
        <f t="shared" si="27"/>
        <v>5.2749277777777781</v>
      </c>
      <c r="F428" s="65">
        <f t="shared" si="28"/>
        <v>-1.4751916666666656</v>
      </c>
      <c r="G428" s="67">
        <f t="shared" si="29"/>
        <v>5048.1058833333327</v>
      </c>
    </row>
    <row r="429" spans="1:7" x14ac:dyDescent="0.25">
      <c r="A429" s="55">
        <v>427</v>
      </c>
      <c r="B429" s="64">
        <v>8.5</v>
      </c>
      <c r="C429" s="65">
        <f t="shared" si="26"/>
        <v>13.67905</v>
      </c>
      <c r="D429" s="66">
        <v>0</v>
      </c>
      <c r="E429" s="65">
        <f t="shared" si="27"/>
        <v>3.7997361111111112</v>
      </c>
      <c r="F429" s="65">
        <f t="shared" si="28"/>
        <v>-1.4751916666666669</v>
      </c>
      <c r="G429" s="67">
        <f t="shared" si="29"/>
        <v>5052.643215277777</v>
      </c>
    </row>
    <row r="430" spans="1:7" x14ac:dyDescent="0.25">
      <c r="A430" s="55">
        <v>428</v>
      </c>
      <c r="B430" s="64">
        <v>5.2</v>
      </c>
      <c r="C430" s="65">
        <f t="shared" si="26"/>
        <v>8.3683600000000009</v>
      </c>
      <c r="D430" s="66">
        <v>0</v>
      </c>
      <c r="E430" s="65">
        <f t="shared" si="27"/>
        <v>2.3245444444444447</v>
      </c>
      <c r="F430" s="65">
        <f t="shared" si="28"/>
        <v>-1.4751916666666665</v>
      </c>
      <c r="G430" s="67">
        <f t="shared" si="29"/>
        <v>5055.7053555555549</v>
      </c>
    </row>
    <row r="431" spans="1:7" x14ac:dyDescent="0.25">
      <c r="A431" s="55">
        <v>429</v>
      </c>
      <c r="B431" s="64">
        <v>1.9</v>
      </c>
      <c r="C431" s="65">
        <f t="shared" si="26"/>
        <v>3.0576699999999999</v>
      </c>
      <c r="D431" s="66">
        <v>0</v>
      </c>
      <c r="E431" s="65">
        <f t="shared" si="27"/>
        <v>0.84935277777777773</v>
      </c>
      <c r="F431" s="65">
        <f t="shared" si="28"/>
        <v>-1.4751916666666669</v>
      </c>
      <c r="G431" s="67">
        <f t="shared" si="29"/>
        <v>5057.2923041666663</v>
      </c>
    </row>
    <row r="432" spans="1:7" x14ac:dyDescent="0.25">
      <c r="A432" s="55">
        <v>430</v>
      </c>
      <c r="B432" s="64">
        <v>0</v>
      </c>
      <c r="C432" s="65">
        <f t="shared" si="26"/>
        <v>0</v>
      </c>
      <c r="D432" s="66">
        <v>0</v>
      </c>
      <c r="E432" s="65">
        <f t="shared" si="27"/>
        <v>0</v>
      </c>
      <c r="F432" s="65">
        <f t="shared" si="28"/>
        <v>-0.84935277777777773</v>
      </c>
      <c r="G432" s="67">
        <f t="shared" si="29"/>
        <v>5057.716980555555</v>
      </c>
    </row>
    <row r="433" spans="1:7" x14ac:dyDescent="0.25">
      <c r="A433" s="55">
        <v>431</v>
      </c>
      <c r="B433" s="64">
        <v>0</v>
      </c>
      <c r="C433" s="65">
        <f t="shared" si="26"/>
        <v>0</v>
      </c>
      <c r="D433" s="66">
        <v>0</v>
      </c>
      <c r="E433" s="65">
        <f t="shared" si="27"/>
        <v>0</v>
      </c>
      <c r="F433" s="65">
        <f t="shared" si="28"/>
        <v>0</v>
      </c>
      <c r="G433" s="67">
        <f t="shared" si="29"/>
        <v>5057.716980555555</v>
      </c>
    </row>
    <row r="434" spans="1:7" x14ac:dyDescent="0.25">
      <c r="A434" s="55">
        <v>432</v>
      </c>
      <c r="B434" s="64">
        <v>0</v>
      </c>
      <c r="C434" s="65">
        <f t="shared" si="26"/>
        <v>0</v>
      </c>
      <c r="D434" s="66">
        <v>0</v>
      </c>
      <c r="E434" s="65">
        <f t="shared" si="27"/>
        <v>0</v>
      </c>
      <c r="F434" s="65">
        <f t="shared" si="28"/>
        <v>0</v>
      </c>
      <c r="G434" s="67">
        <f t="shared" si="29"/>
        <v>5057.716980555555</v>
      </c>
    </row>
    <row r="435" spans="1:7" x14ac:dyDescent="0.25">
      <c r="A435" s="55">
        <v>433</v>
      </c>
      <c r="B435" s="64">
        <v>0</v>
      </c>
      <c r="C435" s="65">
        <f t="shared" si="26"/>
        <v>0</v>
      </c>
      <c r="D435" s="66">
        <v>0</v>
      </c>
      <c r="E435" s="65">
        <f t="shared" si="27"/>
        <v>0</v>
      </c>
      <c r="F435" s="65">
        <f t="shared" si="28"/>
        <v>0</v>
      </c>
      <c r="G435" s="67">
        <f t="shared" si="29"/>
        <v>5057.716980555555</v>
      </c>
    </row>
    <row r="436" spans="1:7" x14ac:dyDescent="0.25">
      <c r="A436" s="55">
        <v>434</v>
      </c>
      <c r="B436" s="64">
        <v>0</v>
      </c>
      <c r="C436" s="65">
        <f t="shared" si="26"/>
        <v>0</v>
      </c>
      <c r="D436" s="66">
        <v>0</v>
      </c>
      <c r="E436" s="65">
        <f t="shared" si="27"/>
        <v>0</v>
      </c>
      <c r="F436" s="65">
        <f t="shared" si="28"/>
        <v>0</v>
      </c>
      <c r="G436" s="67">
        <f t="shared" si="29"/>
        <v>5057.716980555555</v>
      </c>
    </row>
    <row r="437" spans="1:7" x14ac:dyDescent="0.25">
      <c r="A437" s="55">
        <v>435</v>
      </c>
      <c r="B437" s="64">
        <v>0</v>
      </c>
      <c r="C437" s="65">
        <f t="shared" si="26"/>
        <v>0</v>
      </c>
      <c r="D437" s="66">
        <v>0</v>
      </c>
      <c r="E437" s="65">
        <f t="shared" si="27"/>
        <v>0</v>
      </c>
      <c r="F437" s="65">
        <f t="shared" si="28"/>
        <v>0</v>
      </c>
      <c r="G437" s="67">
        <f t="shared" si="29"/>
        <v>5057.716980555555</v>
      </c>
    </row>
    <row r="438" spans="1:7" x14ac:dyDescent="0.25">
      <c r="A438" s="55">
        <v>436</v>
      </c>
      <c r="B438" s="64">
        <v>0</v>
      </c>
      <c r="C438" s="65">
        <f t="shared" si="26"/>
        <v>0</v>
      </c>
      <c r="D438" s="66">
        <v>0</v>
      </c>
      <c r="E438" s="65">
        <f t="shared" si="27"/>
        <v>0</v>
      </c>
      <c r="F438" s="65">
        <f t="shared" si="28"/>
        <v>0</v>
      </c>
      <c r="G438" s="67">
        <f t="shared" si="29"/>
        <v>5057.716980555555</v>
      </c>
    </row>
    <row r="439" spans="1:7" x14ac:dyDescent="0.25">
      <c r="A439" s="55">
        <v>437</v>
      </c>
      <c r="B439" s="64">
        <v>0</v>
      </c>
      <c r="C439" s="65">
        <f t="shared" si="26"/>
        <v>0</v>
      </c>
      <c r="D439" s="66">
        <v>0</v>
      </c>
      <c r="E439" s="65">
        <f t="shared" si="27"/>
        <v>0</v>
      </c>
      <c r="F439" s="65">
        <f t="shared" si="28"/>
        <v>0</v>
      </c>
      <c r="G439" s="67">
        <f t="shared" si="29"/>
        <v>5057.716980555555</v>
      </c>
    </row>
    <row r="440" spans="1:7" x14ac:dyDescent="0.25">
      <c r="A440" s="55">
        <v>438</v>
      </c>
      <c r="B440" s="64">
        <v>0</v>
      </c>
      <c r="C440" s="65">
        <f t="shared" si="26"/>
        <v>0</v>
      </c>
      <c r="D440" s="66">
        <v>0</v>
      </c>
      <c r="E440" s="65">
        <f t="shared" si="27"/>
        <v>0</v>
      </c>
      <c r="F440" s="65">
        <f t="shared" si="28"/>
        <v>0</v>
      </c>
      <c r="G440" s="67">
        <f t="shared" si="29"/>
        <v>5057.716980555555</v>
      </c>
    </row>
    <row r="441" spans="1:7" x14ac:dyDescent="0.25">
      <c r="A441" s="55">
        <v>439</v>
      </c>
      <c r="B441" s="64">
        <v>0</v>
      </c>
      <c r="C441" s="65">
        <f t="shared" si="26"/>
        <v>0</v>
      </c>
      <c r="D441" s="66">
        <v>0</v>
      </c>
      <c r="E441" s="65">
        <f t="shared" si="27"/>
        <v>0</v>
      </c>
      <c r="F441" s="65">
        <f t="shared" si="28"/>
        <v>0</v>
      </c>
      <c r="G441" s="67">
        <f t="shared" si="29"/>
        <v>5057.716980555555</v>
      </c>
    </row>
    <row r="442" spans="1:7" x14ac:dyDescent="0.25">
      <c r="A442" s="55">
        <v>440</v>
      </c>
      <c r="B442" s="64">
        <v>0</v>
      </c>
      <c r="C442" s="65">
        <f t="shared" si="26"/>
        <v>0</v>
      </c>
      <c r="D442" s="66">
        <v>0</v>
      </c>
      <c r="E442" s="65">
        <f t="shared" si="27"/>
        <v>0</v>
      </c>
      <c r="F442" s="65">
        <f t="shared" si="28"/>
        <v>0</v>
      </c>
      <c r="G442" s="67">
        <f t="shared" si="29"/>
        <v>5057.716980555555</v>
      </c>
    </row>
    <row r="443" spans="1:7" x14ac:dyDescent="0.25">
      <c r="A443" s="55">
        <v>441</v>
      </c>
      <c r="B443" s="64">
        <v>0</v>
      </c>
      <c r="C443" s="65">
        <f t="shared" si="26"/>
        <v>0</v>
      </c>
      <c r="D443" s="66">
        <v>0</v>
      </c>
      <c r="E443" s="65">
        <f t="shared" si="27"/>
        <v>0</v>
      </c>
      <c r="F443" s="65">
        <f t="shared" si="28"/>
        <v>0</v>
      </c>
      <c r="G443" s="67">
        <f t="shared" si="29"/>
        <v>5057.716980555555</v>
      </c>
    </row>
    <row r="444" spans="1:7" x14ac:dyDescent="0.25">
      <c r="A444" s="55">
        <v>442</v>
      </c>
      <c r="B444" s="64">
        <v>0</v>
      </c>
      <c r="C444" s="65">
        <f t="shared" si="26"/>
        <v>0</v>
      </c>
      <c r="D444" s="66">
        <v>0</v>
      </c>
      <c r="E444" s="65">
        <f t="shared" si="27"/>
        <v>0</v>
      </c>
      <c r="F444" s="65">
        <f t="shared" si="28"/>
        <v>0</v>
      </c>
      <c r="G444" s="67">
        <f t="shared" si="29"/>
        <v>5057.716980555555</v>
      </c>
    </row>
    <row r="445" spans="1:7" x14ac:dyDescent="0.25">
      <c r="A445" s="55">
        <v>443</v>
      </c>
      <c r="B445" s="64">
        <v>0</v>
      </c>
      <c r="C445" s="65">
        <f t="shared" si="26"/>
        <v>0</v>
      </c>
      <c r="D445" s="66">
        <v>0</v>
      </c>
      <c r="E445" s="65">
        <f t="shared" si="27"/>
        <v>0</v>
      </c>
      <c r="F445" s="65">
        <f t="shared" si="28"/>
        <v>0</v>
      </c>
      <c r="G445" s="67">
        <f t="shared" si="29"/>
        <v>5057.716980555555</v>
      </c>
    </row>
    <row r="446" spans="1:7" x14ac:dyDescent="0.25">
      <c r="A446" s="55">
        <v>444</v>
      </c>
      <c r="B446" s="64">
        <v>0</v>
      </c>
      <c r="C446" s="65">
        <f t="shared" si="26"/>
        <v>0</v>
      </c>
      <c r="D446" s="66">
        <v>0</v>
      </c>
      <c r="E446" s="65">
        <f t="shared" si="27"/>
        <v>0</v>
      </c>
      <c r="F446" s="65">
        <f t="shared" si="28"/>
        <v>0</v>
      </c>
      <c r="G446" s="67">
        <f t="shared" si="29"/>
        <v>5057.716980555555</v>
      </c>
    </row>
    <row r="447" spans="1:7" x14ac:dyDescent="0.25">
      <c r="A447" s="55">
        <v>445</v>
      </c>
      <c r="B447" s="64">
        <v>0</v>
      </c>
      <c r="C447" s="65">
        <f t="shared" si="26"/>
        <v>0</v>
      </c>
      <c r="D447" s="66">
        <v>0</v>
      </c>
      <c r="E447" s="65">
        <f t="shared" si="27"/>
        <v>0</v>
      </c>
      <c r="F447" s="65">
        <f t="shared" si="28"/>
        <v>0</v>
      </c>
      <c r="G447" s="67">
        <f t="shared" si="29"/>
        <v>5057.716980555555</v>
      </c>
    </row>
    <row r="448" spans="1:7" x14ac:dyDescent="0.25">
      <c r="A448" s="55">
        <v>446</v>
      </c>
      <c r="B448" s="64">
        <v>0</v>
      </c>
      <c r="C448" s="65">
        <f t="shared" si="26"/>
        <v>0</v>
      </c>
      <c r="D448" s="66">
        <v>0</v>
      </c>
      <c r="E448" s="65">
        <f t="shared" si="27"/>
        <v>0</v>
      </c>
      <c r="F448" s="65">
        <f t="shared" si="28"/>
        <v>0</v>
      </c>
      <c r="G448" s="67">
        <f t="shared" si="29"/>
        <v>5057.716980555555</v>
      </c>
    </row>
    <row r="449" spans="1:7" x14ac:dyDescent="0.25">
      <c r="A449" s="55">
        <v>447</v>
      </c>
      <c r="B449" s="64">
        <v>0</v>
      </c>
      <c r="C449" s="65">
        <f t="shared" si="26"/>
        <v>0</v>
      </c>
      <c r="D449" s="66">
        <v>0</v>
      </c>
      <c r="E449" s="65">
        <f t="shared" si="27"/>
        <v>0</v>
      </c>
      <c r="F449" s="65">
        <f t="shared" si="28"/>
        <v>0</v>
      </c>
      <c r="G449" s="67">
        <f t="shared" si="29"/>
        <v>5057.716980555555</v>
      </c>
    </row>
    <row r="450" spans="1:7" x14ac:dyDescent="0.25">
      <c r="A450" s="55">
        <v>448</v>
      </c>
      <c r="B450" s="64">
        <v>0</v>
      </c>
      <c r="C450" s="65">
        <f t="shared" si="26"/>
        <v>0</v>
      </c>
      <c r="D450" s="66">
        <v>0</v>
      </c>
      <c r="E450" s="65">
        <f t="shared" si="27"/>
        <v>0</v>
      </c>
      <c r="F450" s="65">
        <f t="shared" si="28"/>
        <v>0</v>
      </c>
      <c r="G450" s="67">
        <f t="shared" si="29"/>
        <v>5057.716980555555</v>
      </c>
    </row>
    <row r="451" spans="1:7" x14ac:dyDescent="0.25">
      <c r="A451" s="55">
        <v>449</v>
      </c>
      <c r="B451" s="64">
        <v>3.3</v>
      </c>
      <c r="C451" s="65">
        <f t="shared" si="26"/>
        <v>5.3106899999999992</v>
      </c>
      <c r="D451" s="66">
        <v>0</v>
      </c>
      <c r="E451" s="65">
        <f t="shared" si="27"/>
        <v>1.4751916666666665</v>
      </c>
      <c r="F451" s="65">
        <f t="shared" si="28"/>
        <v>1.4751916666666665</v>
      </c>
      <c r="G451" s="67">
        <f t="shared" si="29"/>
        <v>5058.4545763888882</v>
      </c>
    </row>
    <row r="452" spans="1:7" x14ac:dyDescent="0.25">
      <c r="A452" s="55">
        <v>450</v>
      </c>
      <c r="B452" s="64">
        <v>6.6</v>
      </c>
      <c r="C452" s="65">
        <f t="shared" ref="C452:C515" si="30">B452*1.6093</f>
        <v>10.621379999999998</v>
      </c>
      <c r="D452" s="66">
        <v>0</v>
      </c>
      <c r="E452" s="65">
        <f t="shared" ref="E452:E515" si="31">C452/3.6</f>
        <v>2.9503833333333329</v>
      </c>
      <c r="F452" s="65">
        <f t="shared" si="28"/>
        <v>1.4751916666666665</v>
      </c>
      <c r="G452" s="67">
        <f t="shared" si="29"/>
        <v>5060.6673638888878</v>
      </c>
    </row>
    <row r="453" spans="1:7" x14ac:dyDescent="0.25">
      <c r="A453" s="55">
        <v>451</v>
      </c>
      <c r="B453" s="64">
        <v>9.9</v>
      </c>
      <c r="C453" s="65">
        <f t="shared" si="30"/>
        <v>15.93207</v>
      </c>
      <c r="D453" s="66">
        <v>0</v>
      </c>
      <c r="E453" s="65">
        <f t="shared" si="31"/>
        <v>4.4255749999999994</v>
      </c>
      <c r="F453" s="65">
        <f t="shared" si="28"/>
        <v>1.4751916666666665</v>
      </c>
      <c r="G453" s="67">
        <f t="shared" si="29"/>
        <v>5064.3553430555548</v>
      </c>
    </row>
    <row r="454" spans="1:7" x14ac:dyDescent="0.25">
      <c r="A454" s="55">
        <v>452</v>
      </c>
      <c r="B454" s="64">
        <v>13.2</v>
      </c>
      <c r="C454" s="65">
        <f t="shared" si="30"/>
        <v>21.242759999999997</v>
      </c>
      <c r="D454" s="66">
        <v>0</v>
      </c>
      <c r="E454" s="65">
        <f t="shared" si="31"/>
        <v>5.9007666666666658</v>
      </c>
      <c r="F454" s="65">
        <f t="shared" si="28"/>
        <v>1.4751916666666665</v>
      </c>
      <c r="G454" s="67">
        <f t="shared" si="29"/>
        <v>5069.5185138888883</v>
      </c>
    </row>
    <row r="455" spans="1:7" x14ac:dyDescent="0.25">
      <c r="A455" s="55">
        <v>453</v>
      </c>
      <c r="B455" s="64">
        <v>16.5</v>
      </c>
      <c r="C455" s="65">
        <f t="shared" si="30"/>
        <v>26.553449999999998</v>
      </c>
      <c r="D455" s="66">
        <v>0</v>
      </c>
      <c r="E455" s="65">
        <f t="shared" si="31"/>
        <v>7.3759583333333323</v>
      </c>
      <c r="F455" s="65">
        <f t="shared" si="28"/>
        <v>1.4751916666666665</v>
      </c>
      <c r="G455" s="67">
        <f t="shared" si="29"/>
        <v>5076.1568763888881</v>
      </c>
    </row>
    <row r="456" spans="1:7" x14ac:dyDescent="0.25">
      <c r="A456" s="55">
        <v>454</v>
      </c>
      <c r="B456" s="64">
        <v>19.8</v>
      </c>
      <c r="C456" s="65">
        <f t="shared" si="30"/>
        <v>31.864139999999999</v>
      </c>
      <c r="D456" s="66">
        <v>0</v>
      </c>
      <c r="E456" s="65">
        <f t="shared" si="31"/>
        <v>8.8511499999999987</v>
      </c>
      <c r="F456" s="65">
        <f t="shared" si="28"/>
        <v>1.4751916666666665</v>
      </c>
      <c r="G456" s="67">
        <f t="shared" si="29"/>
        <v>5084.2704305555544</v>
      </c>
    </row>
    <row r="457" spans="1:7" x14ac:dyDescent="0.25">
      <c r="A457" s="55">
        <v>455</v>
      </c>
      <c r="B457" s="64">
        <v>23.1</v>
      </c>
      <c r="C457" s="65">
        <f t="shared" si="30"/>
        <v>37.17483</v>
      </c>
      <c r="D457" s="66">
        <v>0</v>
      </c>
      <c r="E457" s="65">
        <f t="shared" si="31"/>
        <v>10.326341666666666</v>
      </c>
      <c r="F457" s="65">
        <f t="shared" si="28"/>
        <v>1.4751916666666673</v>
      </c>
      <c r="G457" s="67">
        <f t="shared" si="29"/>
        <v>5093.859176388888</v>
      </c>
    </row>
    <row r="458" spans="1:7" x14ac:dyDescent="0.25">
      <c r="A458" s="55">
        <v>456</v>
      </c>
      <c r="B458" s="64">
        <v>26.4</v>
      </c>
      <c r="C458" s="65">
        <f t="shared" si="30"/>
        <v>42.485519999999994</v>
      </c>
      <c r="D458" s="66">
        <v>0</v>
      </c>
      <c r="E458" s="65">
        <f t="shared" si="31"/>
        <v>11.801533333333332</v>
      </c>
      <c r="F458" s="65">
        <f t="shared" si="28"/>
        <v>1.4751916666666656</v>
      </c>
      <c r="G458" s="67">
        <f t="shared" si="29"/>
        <v>5104.9231138888881</v>
      </c>
    </row>
    <row r="459" spans="1:7" x14ac:dyDescent="0.25">
      <c r="A459" s="55">
        <v>457</v>
      </c>
      <c r="B459" s="64">
        <v>27.8</v>
      </c>
      <c r="C459" s="65">
        <f t="shared" si="30"/>
        <v>44.73854</v>
      </c>
      <c r="D459" s="66">
        <v>0</v>
      </c>
      <c r="E459" s="65">
        <f t="shared" si="31"/>
        <v>12.427372222222221</v>
      </c>
      <c r="F459" s="65">
        <f t="shared" si="28"/>
        <v>0.6258388888888895</v>
      </c>
      <c r="G459" s="67">
        <f t="shared" si="29"/>
        <v>5117.037566666666</v>
      </c>
    </row>
    <row r="460" spans="1:7" x14ac:dyDescent="0.25">
      <c r="A460" s="55">
        <v>458</v>
      </c>
      <c r="B460" s="64">
        <v>29.1</v>
      </c>
      <c r="C460" s="65">
        <f t="shared" si="30"/>
        <v>46.830629999999999</v>
      </c>
      <c r="D460" s="66">
        <v>0</v>
      </c>
      <c r="E460" s="65">
        <f t="shared" si="31"/>
        <v>13.008508333333333</v>
      </c>
      <c r="F460" s="65">
        <f t="shared" si="28"/>
        <v>0.58113611111111219</v>
      </c>
      <c r="G460" s="67">
        <f t="shared" si="29"/>
        <v>5129.7555069444434</v>
      </c>
    </row>
    <row r="461" spans="1:7" x14ac:dyDescent="0.25">
      <c r="A461" s="55">
        <v>459</v>
      </c>
      <c r="B461" s="64">
        <v>31.5</v>
      </c>
      <c r="C461" s="65">
        <f t="shared" si="30"/>
        <v>50.692949999999996</v>
      </c>
      <c r="D461" s="66">
        <v>0</v>
      </c>
      <c r="E461" s="65">
        <f t="shared" si="31"/>
        <v>14.081374999999998</v>
      </c>
      <c r="F461" s="65">
        <f t="shared" ref="F461:F524" si="32">E461-E460</f>
        <v>1.0728666666666644</v>
      </c>
      <c r="G461" s="67">
        <f t="shared" ref="G461:G524" si="33">E460+(F461/2)+G460</f>
        <v>5143.3004486111104</v>
      </c>
    </row>
    <row r="462" spans="1:7" x14ac:dyDescent="0.25">
      <c r="A462" s="55">
        <v>460</v>
      </c>
      <c r="B462" s="64">
        <v>33</v>
      </c>
      <c r="C462" s="65">
        <f t="shared" si="30"/>
        <v>53.106899999999996</v>
      </c>
      <c r="D462" s="66">
        <v>0</v>
      </c>
      <c r="E462" s="65">
        <f t="shared" si="31"/>
        <v>14.751916666666665</v>
      </c>
      <c r="F462" s="65">
        <f t="shared" si="32"/>
        <v>0.67054166666666681</v>
      </c>
      <c r="G462" s="67">
        <f t="shared" si="33"/>
        <v>5157.7170944444433</v>
      </c>
    </row>
    <row r="463" spans="1:7" x14ac:dyDescent="0.25">
      <c r="A463" s="55">
        <v>461</v>
      </c>
      <c r="B463" s="64">
        <v>33.6</v>
      </c>
      <c r="C463" s="65">
        <f t="shared" si="30"/>
        <v>54.072479999999999</v>
      </c>
      <c r="D463" s="66">
        <v>0</v>
      </c>
      <c r="E463" s="65">
        <f t="shared" si="31"/>
        <v>15.020133333333332</v>
      </c>
      <c r="F463" s="65">
        <f t="shared" si="32"/>
        <v>0.26821666666666744</v>
      </c>
      <c r="G463" s="67">
        <f t="shared" si="33"/>
        <v>5172.6031194444431</v>
      </c>
    </row>
    <row r="464" spans="1:7" x14ac:dyDescent="0.25">
      <c r="A464" s="55">
        <v>462</v>
      </c>
      <c r="B464" s="64">
        <v>34.799999999999997</v>
      </c>
      <c r="C464" s="65">
        <f t="shared" si="30"/>
        <v>56.003639999999997</v>
      </c>
      <c r="D464" s="66">
        <v>0</v>
      </c>
      <c r="E464" s="65">
        <f t="shared" si="31"/>
        <v>15.556566666666665</v>
      </c>
      <c r="F464" s="65">
        <f t="shared" si="32"/>
        <v>0.5364333333333331</v>
      </c>
      <c r="G464" s="67">
        <f t="shared" si="33"/>
        <v>5187.8914694444429</v>
      </c>
    </row>
    <row r="465" spans="1:7" x14ac:dyDescent="0.25">
      <c r="A465" s="55">
        <v>463</v>
      </c>
      <c r="B465" s="64">
        <v>35.1</v>
      </c>
      <c r="C465" s="65">
        <f t="shared" si="30"/>
        <v>56.486429999999999</v>
      </c>
      <c r="D465" s="66">
        <v>0</v>
      </c>
      <c r="E465" s="65">
        <f t="shared" si="31"/>
        <v>15.690674999999999</v>
      </c>
      <c r="F465" s="65">
        <f t="shared" si="32"/>
        <v>0.13410833333333372</v>
      </c>
      <c r="G465" s="67">
        <f t="shared" si="33"/>
        <v>5203.5150902777759</v>
      </c>
    </row>
    <row r="466" spans="1:7" x14ac:dyDescent="0.25">
      <c r="A466" s="55">
        <v>464</v>
      </c>
      <c r="B466" s="64">
        <v>35.6</v>
      </c>
      <c r="C466" s="65">
        <f t="shared" si="30"/>
        <v>57.291080000000001</v>
      </c>
      <c r="D466" s="66">
        <v>0</v>
      </c>
      <c r="E466" s="65">
        <f t="shared" si="31"/>
        <v>15.914188888888889</v>
      </c>
      <c r="F466" s="65">
        <f t="shared" si="32"/>
        <v>0.22351388888889012</v>
      </c>
      <c r="G466" s="67">
        <f t="shared" si="33"/>
        <v>5219.3175222222208</v>
      </c>
    </row>
    <row r="467" spans="1:7" x14ac:dyDescent="0.25">
      <c r="A467" s="55">
        <v>465</v>
      </c>
      <c r="B467" s="64">
        <v>36.1</v>
      </c>
      <c r="C467" s="65">
        <f t="shared" si="30"/>
        <v>58.095730000000003</v>
      </c>
      <c r="D467" s="66">
        <v>0</v>
      </c>
      <c r="E467" s="65">
        <f t="shared" si="31"/>
        <v>16.137702777777779</v>
      </c>
      <c r="F467" s="65">
        <f t="shared" si="32"/>
        <v>0.22351388888889012</v>
      </c>
      <c r="G467" s="67">
        <f t="shared" si="33"/>
        <v>5235.3434680555538</v>
      </c>
    </row>
    <row r="468" spans="1:7" x14ac:dyDescent="0.25">
      <c r="A468" s="55">
        <v>466</v>
      </c>
      <c r="B468" s="64">
        <v>36</v>
      </c>
      <c r="C468" s="65">
        <f t="shared" si="30"/>
        <v>57.934799999999996</v>
      </c>
      <c r="D468" s="66">
        <v>0</v>
      </c>
      <c r="E468" s="65">
        <f t="shared" si="31"/>
        <v>16.093</v>
      </c>
      <c r="F468" s="65">
        <f t="shared" si="32"/>
        <v>-4.470277777777909E-2</v>
      </c>
      <c r="G468" s="67">
        <f t="shared" si="33"/>
        <v>5251.4588194444423</v>
      </c>
    </row>
    <row r="469" spans="1:7" x14ac:dyDescent="0.25">
      <c r="A469" s="55">
        <v>467</v>
      </c>
      <c r="B469" s="64">
        <v>36.1</v>
      </c>
      <c r="C469" s="65">
        <f t="shared" si="30"/>
        <v>58.095730000000003</v>
      </c>
      <c r="D469" s="66">
        <v>0</v>
      </c>
      <c r="E469" s="65">
        <f t="shared" si="31"/>
        <v>16.137702777777779</v>
      </c>
      <c r="F469" s="65">
        <f t="shared" si="32"/>
        <v>4.470277777777909E-2</v>
      </c>
      <c r="G469" s="67">
        <f t="shared" si="33"/>
        <v>5267.5741708333308</v>
      </c>
    </row>
    <row r="470" spans="1:7" x14ac:dyDescent="0.25">
      <c r="A470" s="55">
        <v>468</v>
      </c>
      <c r="B470" s="64">
        <v>36.200000000000003</v>
      </c>
      <c r="C470" s="65">
        <f t="shared" si="30"/>
        <v>58.256660000000004</v>
      </c>
      <c r="D470" s="66">
        <v>0</v>
      </c>
      <c r="E470" s="65">
        <f t="shared" si="31"/>
        <v>16.182405555555555</v>
      </c>
      <c r="F470" s="65">
        <f t="shared" si="32"/>
        <v>4.4702777777775538E-2</v>
      </c>
      <c r="G470" s="67">
        <f t="shared" si="33"/>
        <v>5283.7342249999974</v>
      </c>
    </row>
    <row r="471" spans="1:7" x14ac:dyDescent="0.25">
      <c r="A471" s="55">
        <v>469</v>
      </c>
      <c r="B471" s="64">
        <v>36</v>
      </c>
      <c r="C471" s="65">
        <f t="shared" si="30"/>
        <v>57.934799999999996</v>
      </c>
      <c r="D471" s="66">
        <v>0</v>
      </c>
      <c r="E471" s="65">
        <f t="shared" si="31"/>
        <v>16.093</v>
      </c>
      <c r="F471" s="65">
        <f t="shared" si="32"/>
        <v>-8.9405555555554628E-2</v>
      </c>
      <c r="G471" s="67">
        <f t="shared" si="33"/>
        <v>5299.8719277777755</v>
      </c>
    </row>
    <row r="472" spans="1:7" x14ac:dyDescent="0.25">
      <c r="A472" s="55">
        <v>470</v>
      </c>
      <c r="B472" s="64">
        <v>35.700000000000003</v>
      </c>
      <c r="C472" s="65">
        <f t="shared" si="30"/>
        <v>57.452010000000001</v>
      </c>
      <c r="D472" s="66">
        <v>0</v>
      </c>
      <c r="E472" s="65">
        <f t="shared" si="31"/>
        <v>15.958891666666666</v>
      </c>
      <c r="F472" s="65">
        <f t="shared" si="32"/>
        <v>-0.13410833333333372</v>
      </c>
      <c r="G472" s="67">
        <f t="shared" si="33"/>
        <v>5315.8978736111085</v>
      </c>
    </row>
    <row r="473" spans="1:7" x14ac:dyDescent="0.25">
      <c r="A473" s="55">
        <v>471</v>
      </c>
      <c r="B473" s="64">
        <v>36</v>
      </c>
      <c r="C473" s="65">
        <f t="shared" si="30"/>
        <v>57.934799999999996</v>
      </c>
      <c r="D473" s="66">
        <v>0</v>
      </c>
      <c r="E473" s="65">
        <f t="shared" si="31"/>
        <v>16.093</v>
      </c>
      <c r="F473" s="65">
        <f t="shared" si="32"/>
        <v>0.13410833333333372</v>
      </c>
      <c r="G473" s="67">
        <f t="shared" si="33"/>
        <v>5331.9238194444415</v>
      </c>
    </row>
    <row r="474" spans="1:7" x14ac:dyDescent="0.25">
      <c r="A474" s="55">
        <v>472</v>
      </c>
      <c r="B474" s="64">
        <v>36</v>
      </c>
      <c r="C474" s="65">
        <f t="shared" si="30"/>
        <v>57.934799999999996</v>
      </c>
      <c r="D474" s="66">
        <v>0</v>
      </c>
      <c r="E474" s="65">
        <f t="shared" si="31"/>
        <v>16.093</v>
      </c>
      <c r="F474" s="65">
        <f t="shared" si="32"/>
        <v>0</v>
      </c>
      <c r="G474" s="67">
        <f t="shared" si="33"/>
        <v>5348.0168194444414</v>
      </c>
    </row>
    <row r="475" spans="1:7" x14ac:dyDescent="0.25">
      <c r="A475" s="55">
        <v>473</v>
      </c>
      <c r="B475" s="64">
        <v>35.6</v>
      </c>
      <c r="C475" s="65">
        <f t="shared" si="30"/>
        <v>57.291080000000001</v>
      </c>
      <c r="D475" s="66">
        <v>0</v>
      </c>
      <c r="E475" s="65">
        <f t="shared" si="31"/>
        <v>15.914188888888889</v>
      </c>
      <c r="F475" s="65">
        <f t="shared" si="32"/>
        <v>-0.17881111111111103</v>
      </c>
      <c r="G475" s="67">
        <f t="shared" si="33"/>
        <v>5364.0204138888857</v>
      </c>
    </row>
    <row r="476" spans="1:7" x14ac:dyDescent="0.25">
      <c r="A476" s="55">
        <v>474</v>
      </c>
      <c r="B476" s="64">
        <v>35.5</v>
      </c>
      <c r="C476" s="65">
        <f t="shared" si="30"/>
        <v>57.13015</v>
      </c>
      <c r="D476" s="66">
        <v>0</v>
      </c>
      <c r="E476" s="65">
        <f t="shared" si="31"/>
        <v>15.869486111111112</v>
      </c>
      <c r="F476" s="65">
        <f t="shared" si="32"/>
        <v>-4.4702777777777314E-2</v>
      </c>
      <c r="G476" s="67">
        <f t="shared" si="33"/>
        <v>5379.912251388886</v>
      </c>
    </row>
    <row r="477" spans="1:7" x14ac:dyDescent="0.25">
      <c r="A477" s="55">
        <v>475</v>
      </c>
      <c r="B477" s="64">
        <v>35.4</v>
      </c>
      <c r="C477" s="65">
        <f t="shared" si="30"/>
        <v>56.969219999999993</v>
      </c>
      <c r="D477" s="66">
        <v>0</v>
      </c>
      <c r="E477" s="65">
        <f t="shared" si="31"/>
        <v>15.824783333333331</v>
      </c>
      <c r="F477" s="65">
        <f t="shared" si="32"/>
        <v>-4.4702777777780867E-2</v>
      </c>
      <c r="G477" s="67">
        <f t="shared" si="33"/>
        <v>5395.7593861111081</v>
      </c>
    </row>
    <row r="478" spans="1:7" x14ac:dyDescent="0.25">
      <c r="A478" s="55">
        <v>476</v>
      </c>
      <c r="B478" s="64">
        <v>35.200000000000003</v>
      </c>
      <c r="C478" s="65">
        <f t="shared" si="30"/>
        <v>56.647360000000006</v>
      </c>
      <c r="D478" s="66">
        <v>0</v>
      </c>
      <c r="E478" s="65">
        <f t="shared" si="31"/>
        <v>15.73537777777778</v>
      </c>
      <c r="F478" s="65">
        <f t="shared" si="32"/>
        <v>-8.9405555555551075E-2</v>
      </c>
      <c r="G478" s="67">
        <f t="shared" si="33"/>
        <v>5411.5394666666634</v>
      </c>
    </row>
    <row r="479" spans="1:7" x14ac:dyDescent="0.25">
      <c r="A479" s="55">
        <v>477</v>
      </c>
      <c r="B479" s="64">
        <v>35.200000000000003</v>
      </c>
      <c r="C479" s="65">
        <f t="shared" si="30"/>
        <v>56.647360000000006</v>
      </c>
      <c r="D479" s="66">
        <v>0</v>
      </c>
      <c r="E479" s="65">
        <f t="shared" si="31"/>
        <v>15.73537777777778</v>
      </c>
      <c r="F479" s="65">
        <f t="shared" si="32"/>
        <v>0</v>
      </c>
      <c r="G479" s="67">
        <f t="shared" si="33"/>
        <v>5427.2748444444414</v>
      </c>
    </row>
    <row r="480" spans="1:7" x14ac:dyDescent="0.25">
      <c r="A480" s="55">
        <v>478</v>
      </c>
      <c r="B480" s="64">
        <v>35.200000000000003</v>
      </c>
      <c r="C480" s="65">
        <f t="shared" si="30"/>
        <v>56.647360000000006</v>
      </c>
      <c r="D480" s="66">
        <v>0</v>
      </c>
      <c r="E480" s="65">
        <f t="shared" si="31"/>
        <v>15.73537777777778</v>
      </c>
      <c r="F480" s="65">
        <f t="shared" si="32"/>
        <v>0</v>
      </c>
      <c r="G480" s="67">
        <f t="shared" si="33"/>
        <v>5443.0102222222195</v>
      </c>
    </row>
    <row r="481" spans="1:7" x14ac:dyDescent="0.25">
      <c r="A481" s="55">
        <v>479</v>
      </c>
      <c r="B481" s="64">
        <v>35.200000000000003</v>
      </c>
      <c r="C481" s="65">
        <f t="shared" si="30"/>
        <v>56.647360000000006</v>
      </c>
      <c r="D481" s="66">
        <v>0</v>
      </c>
      <c r="E481" s="65">
        <f t="shared" si="31"/>
        <v>15.73537777777778</v>
      </c>
      <c r="F481" s="65">
        <f t="shared" si="32"/>
        <v>0</v>
      </c>
      <c r="G481" s="67">
        <f t="shared" si="33"/>
        <v>5458.7455999999975</v>
      </c>
    </row>
    <row r="482" spans="1:7" x14ac:dyDescent="0.25">
      <c r="A482" s="55">
        <v>480</v>
      </c>
      <c r="B482" s="64">
        <v>35.200000000000003</v>
      </c>
      <c r="C482" s="65">
        <f t="shared" si="30"/>
        <v>56.647360000000006</v>
      </c>
      <c r="D482" s="66">
        <v>0</v>
      </c>
      <c r="E482" s="65">
        <f t="shared" si="31"/>
        <v>15.73537777777778</v>
      </c>
      <c r="F482" s="65">
        <f t="shared" si="32"/>
        <v>0</v>
      </c>
      <c r="G482" s="67">
        <f t="shared" si="33"/>
        <v>5474.4809777777755</v>
      </c>
    </row>
    <row r="483" spans="1:7" x14ac:dyDescent="0.25">
      <c r="A483" s="55">
        <v>481</v>
      </c>
      <c r="B483" s="64">
        <v>35.200000000000003</v>
      </c>
      <c r="C483" s="65">
        <f t="shared" si="30"/>
        <v>56.647360000000006</v>
      </c>
      <c r="D483" s="66">
        <v>0</v>
      </c>
      <c r="E483" s="65">
        <f t="shared" si="31"/>
        <v>15.73537777777778</v>
      </c>
      <c r="F483" s="65">
        <f t="shared" si="32"/>
        <v>0</v>
      </c>
      <c r="G483" s="67">
        <f t="shared" si="33"/>
        <v>5490.2163555555535</v>
      </c>
    </row>
    <row r="484" spans="1:7" x14ac:dyDescent="0.25">
      <c r="A484" s="55">
        <v>482</v>
      </c>
      <c r="B484" s="64">
        <v>35</v>
      </c>
      <c r="C484" s="65">
        <f t="shared" si="30"/>
        <v>56.325499999999998</v>
      </c>
      <c r="D484" s="66">
        <v>0</v>
      </c>
      <c r="E484" s="65">
        <f t="shared" si="31"/>
        <v>15.645972222222222</v>
      </c>
      <c r="F484" s="65">
        <f t="shared" si="32"/>
        <v>-8.940555555555818E-2</v>
      </c>
      <c r="G484" s="67">
        <f t="shared" si="33"/>
        <v>5505.9070305555533</v>
      </c>
    </row>
    <row r="485" spans="1:7" x14ac:dyDescent="0.25">
      <c r="A485" s="55">
        <v>483</v>
      </c>
      <c r="B485" s="64">
        <v>35.1</v>
      </c>
      <c r="C485" s="65">
        <f t="shared" si="30"/>
        <v>56.486429999999999</v>
      </c>
      <c r="D485" s="66">
        <v>0</v>
      </c>
      <c r="E485" s="65">
        <f t="shared" si="31"/>
        <v>15.690674999999999</v>
      </c>
      <c r="F485" s="65">
        <f t="shared" si="32"/>
        <v>4.4702777777777314E-2</v>
      </c>
      <c r="G485" s="67">
        <f t="shared" si="33"/>
        <v>5521.5753541666645</v>
      </c>
    </row>
    <row r="486" spans="1:7" x14ac:dyDescent="0.25">
      <c r="A486" s="55">
        <v>484</v>
      </c>
      <c r="B486" s="64">
        <v>35.200000000000003</v>
      </c>
      <c r="C486" s="65">
        <f t="shared" si="30"/>
        <v>56.647360000000006</v>
      </c>
      <c r="D486" s="66">
        <v>0</v>
      </c>
      <c r="E486" s="65">
        <f t="shared" si="31"/>
        <v>15.73537777777778</v>
      </c>
      <c r="F486" s="65">
        <f t="shared" si="32"/>
        <v>4.4702777777780867E-2</v>
      </c>
      <c r="G486" s="67">
        <f t="shared" si="33"/>
        <v>5537.288380555553</v>
      </c>
    </row>
    <row r="487" spans="1:7" x14ac:dyDescent="0.25">
      <c r="A487" s="55">
        <v>485</v>
      </c>
      <c r="B487" s="64">
        <v>35.5</v>
      </c>
      <c r="C487" s="65">
        <f t="shared" si="30"/>
        <v>57.13015</v>
      </c>
      <c r="D487" s="66">
        <v>0</v>
      </c>
      <c r="E487" s="65">
        <f t="shared" si="31"/>
        <v>15.869486111111112</v>
      </c>
      <c r="F487" s="65">
        <f t="shared" si="32"/>
        <v>0.13410833333333194</v>
      </c>
      <c r="G487" s="67">
        <f t="shared" si="33"/>
        <v>5553.0908124999978</v>
      </c>
    </row>
    <row r="488" spans="1:7" x14ac:dyDescent="0.25">
      <c r="A488" s="55">
        <v>486</v>
      </c>
      <c r="B488" s="64">
        <v>35.200000000000003</v>
      </c>
      <c r="C488" s="65">
        <f t="shared" si="30"/>
        <v>56.647360000000006</v>
      </c>
      <c r="D488" s="66">
        <v>0</v>
      </c>
      <c r="E488" s="65">
        <f t="shared" si="31"/>
        <v>15.73537777777778</v>
      </c>
      <c r="F488" s="65">
        <f t="shared" si="32"/>
        <v>-0.13410833333333194</v>
      </c>
      <c r="G488" s="67">
        <f t="shared" si="33"/>
        <v>5568.8932444444426</v>
      </c>
    </row>
    <row r="489" spans="1:7" x14ac:dyDescent="0.25">
      <c r="A489" s="55">
        <v>487</v>
      </c>
      <c r="B489" s="64">
        <v>35</v>
      </c>
      <c r="C489" s="65">
        <f t="shared" si="30"/>
        <v>56.325499999999998</v>
      </c>
      <c r="D489" s="66">
        <v>0</v>
      </c>
      <c r="E489" s="65">
        <f t="shared" si="31"/>
        <v>15.645972222222222</v>
      </c>
      <c r="F489" s="65">
        <f t="shared" si="32"/>
        <v>-8.940555555555818E-2</v>
      </c>
      <c r="G489" s="67">
        <f t="shared" si="33"/>
        <v>5584.5839194444425</v>
      </c>
    </row>
    <row r="490" spans="1:7" x14ac:dyDescent="0.25">
      <c r="A490" s="55">
        <v>488</v>
      </c>
      <c r="B490" s="64">
        <v>35</v>
      </c>
      <c r="C490" s="65">
        <f t="shared" si="30"/>
        <v>56.325499999999998</v>
      </c>
      <c r="D490" s="66">
        <v>0</v>
      </c>
      <c r="E490" s="65">
        <f t="shared" si="31"/>
        <v>15.645972222222222</v>
      </c>
      <c r="F490" s="65">
        <f t="shared" si="32"/>
        <v>0</v>
      </c>
      <c r="G490" s="67">
        <f t="shared" si="33"/>
        <v>5600.229891666665</v>
      </c>
    </row>
    <row r="491" spans="1:7" x14ac:dyDescent="0.25">
      <c r="A491" s="55">
        <v>489</v>
      </c>
      <c r="B491" s="64">
        <v>35</v>
      </c>
      <c r="C491" s="65">
        <f t="shared" si="30"/>
        <v>56.325499999999998</v>
      </c>
      <c r="D491" s="66">
        <v>0</v>
      </c>
      <c r="E491" s="65">
        <f t="shared" si="31"/>
        <v>15.645972222222222</v>
      </c>
      <c r="F491" s="65">
        <f t="shared" si="32"/>
        <v>0</v>
      </c>
      <c r="G491" s="67">
        <f t="shared" si="33"/>
        <v>5615.8758638888876</v>
      </c>
    </row>
    <row r="492" spans="1:7" x14ac:dyDescent="0.25">
      <c r="A492" s="55">
        <v>490</v>
      </c>
      <c r="B492" s="64">
        <v>34.799999999999997</v>
      </c>
      <c r="C492" s="65">
        <f t="shared" si="30"/>
        <v>56.003639999999997</v>
      </c>
      <c r="D492" s="66">
        <v>0</v>
      </c>
      <c r="E492" s="65">
        <f t="shared" si="31"/>
        <v>15.556566666666665</v>
      </c>
      <c r="F492" s="65">
        <f t="shared" si="32"/>
        <v>-8.9405555555556404E-2</v>
      </c>
      <c r="G492" s="67">
        <f t="shared" si="33"/>
        <v>5631.4771333333319</v>
      </c>
    </row>
    <row r="493" spans="1:7" x14ac:dyDescent="0.25">
      <c r="A493" s="55">
        <v>491</v>
      </c>
      <c r="B493" s="64">
        <v>34.6</v>
      </c>
      <c r="C493" s="65">
        <f t="shared" si="30"/>
        <v>55.681780000000003</v>
      </c>
      <c r="D493" s="66">
        <v>0</v>
      </c>
      <c r="E493" s="65">
        <f t="shared" si="31"/>
        <v>15.467161111111112</v>
      </c>
      <c r="F493" s="65">
        <f t="shared" si="32"/>
        <v>-8.9405555555552851E-2</v>
      </c>
      <c r="G493" s="67">
        <f t="shared" si="33"/>
        <v>5646.9889972222209</v>
      </c>
    </row>
    <row r="494" spans="1:7" x14ac:dyDescent="0.25">
      <c r="A494" s="55">
        <v>492</v>
      </c>
      <c r="B494" s="64">
        <v>34.5</v>
      </c>
      <c r="C494" s="65">
        <f t="shared" si="30"/>
        <v>55.520849999999996</v>
      </c>
      <c r="D494" s="66">
        <v>0</v>
      </c>
      <c r="E494" s="65">
        <f t="shared" si="31"/>
        <v>15.422458333333331</v>
      </c>
      <c r="F494" s="65">
        <f t="shared" si="32"/>
        <v>-4.4702777777780867E-2</v>
      </c>
      <c r="G494" s="67">
        <f t="shared" si="33"/>
        <v>5662.4338069444429</v>
      </c>
    </row>
    <row r="495" spans="1:7" x14ac:dyDescent="0.25">
      <c r="A495" s="55">
        <v>493</v>
      </c>
      <c r="B495" s="64">
        <v>33.5</v>
      </c>
      <c r="C495" s="65">
        <f t="shared" si="30"/>
        <v>53.911549999999998</v>
      </c>
      <c r="D495" s="66">
        <v>0</v>
      </c>
      <c r="E495" s="65">
        <f t="shared" si="31"/>
        <v>14.975430555555555</v>
      </c>
      <c r="F495" s="65">
        <f t="shared" si="32"/>
        <v>-0.44702777777777669</v>
      </c>
      <c r="G495" s="67">
        <f t="shared" si="33"/>
        <v>5677.6327513888873</v>
      </c>
    </row>
    <row r="496" spans="1:7" x14ac:dyDescent="0.25">
      <c r="A496" s="55">
        <v>494</v>
      </c>
      <c r="B496" s="64">
        <v>32</v>
      </c>
      <c r="C496" s="65">
        <f t="shared" si="30"/>
        <v>51.497599999999998</v>
      </c>
      <c r="D496" s="66">
        <v>0</v>
      </c>
      <c r="E496" s="65">
        <f t="shared" si="31"/>
        <v>14.304888888888888</v>
      </c>
      <c r="F496" s="65">
        <f t="shared" si="32"/>
        <v>-0.67054166666666681</v>
      </c>
      <c r="G496" s="67">
        <f t="shared" si="33"/>
        <v>5692.2729111111094</v>
      </c>
    </row>
    <row r="497" spans="1:7" x14ac:dyDescent="0.25">
      <c r="A497" s="55">
        <v>495</v>
      </c>
      <c r="B497" s="64">
        <v>30.1</v>
      </c>
      <c r="C497" s="65">
        <f t="shared" si="30"/>
        <v>48.439930000000004</v>
      </c>
      <c r="D497" s="66">
        <v>0</v>
      </c>
      <c r="E497" s="65">
        <f t="shared" si="31"/>
        <v>13.455536111111112</v>
      </c>
      <c r="F497" s="65">
        <f t="shared" si="32"/>
        <v>-0.84935277777777607</v>
      </c>
      <c r="G497" s="67">
        <f t="shared" si="33"/>
        <v>5706.1531236111095</v>
      </c>
    </row>
    <row r="498" spans="1:7" x14ac:dyDescent="0.25">
      <c r="A498" s="55">
        <v>496</v>
      </c>
      <c r="B498" s="64">
        <v>28</v>
      </c>
      <c r="C498" s="65">
        <f t="shared" si="30"/>
        <v>45.060400000000001</v>
      </c>
      <c r="D498" s="66">
        <v>0</v>
      </c>
      <c r="E498" s="65">
        <f t="shared" si="31"/>
        <v>12.516777777777778</v>
      </c>
      <c r="F498" s="65">
        <f t="shared" si="32"/>
        <v>-0.93875833333333425</v>
      </c>
      <c r="G498" s="67">
        <f t="shared" si="33"/>
        <v>5719.1392805555543</v>
      </c>
    </row>
    <row r="499" spans="1:7" x14ac:dyDescent="0.25">
      <c r="A499" s="55">
        <v>497</v>
      </c>
      <c r="B499" s="64">
        <v>25.5</v>
      </c>
      <c r="C499" s="65">
        <f t="shared" si="30"/>
        <v>41.037149999999997</v>
      </c>
      <c r="D499" s="66">
        <v>0</v>
      </c>
      <c r="E499" s="65">
        <f t="shared" si="31"/>
        <v>11.399208333333332</v>
      </c>
      <c r="F499" s="65">
        <f t="shared" si="32"/>
        <v>-1.1175694444444453</v>
      </c>
      <c r="G499" s="67">
        <f t="shared" si="33"/>
        <v>5731.0972736111098</v>
      </c>
    </row>
    <row r="500" spans="1:7" x14ac:dyDescent="0.25">
      <c r="A500" s="55">
        <v>498</v>
      </c>
      <c r="B500" s="64">
        <v>22.5</v>
      </c>
      <c r="C500" s="65">
        <f t="shared" si="30"/>
        <v>36.209249999999997</v>
      </c>
      <c r="D500" s="66">
        <v>0</v>
      </c>
      <c r="E500" s="65">
        <f t="shared" si="31"/>
        <v>10.058124999999999</v>
      </c>
      <c r="F500" s="65">
        <f t="shared" si="32"/>
        <v>-1.3410833333333336</v>
      </c>
      <c r="G500" s="67">
        <f t="shared" si="33"/>
        <v>5741.8259402777767</v>
      </c>
    </row>
    <row r="501" spans="1:7" x14ac:dyDescent="0.25">
      <c r="A501" s="55">
        <v>499</v>
      </c>
      <c r="B501" s="64">
        <v>19.8</v>
      </c>
      <c r="C501" s="65">
        <f t="shared" si="30"/>
        <v>31.864139999999999</v>
      </c>
      <c r="D501" s="66">
        <v>0</v>
      </c>
      <c r="E501" s="65">
        <f t="shared" si="31"/>
        <v>8.8511499999999987</v>
      </c>
      <c r="F501" s="65">
        <f t="shared" si="32"/>
        <v>-1.2069749999999999</v>
      </c>
      <c r="G501" s="67">
        <f t="shared" si="33"/>
        <v>5751.2805777777767</v>
      </c>
    </row>
    <row r="502" spans="1:7" x14ac:dyDescent="0.25">
      <c r="A502" s="55">
        <v>500</v>
      </c>
      <c r="B502" s="64">
        <v>16.5</v>
      </c>
      <c r="C502" s="65">
        <f t="shared" si="30"/>
        <v>26.553449999999998</v>
      </c>
      <c r="D502" s="66">
        <v>0</v>
      </c>
      <c r="E502" s="65">
        <f t="shared" si="31"/>
        <v>7.3759583333333323</v>
      </c>
      <c r="F502" s="65">
        <f t="shared" si="32"/>
        <v>-1.4751916666666665</v>
      </c>
      <c r="G502" s="67">
        <f t="shared" si="33"/>
        <v>5759.394131944443</v>
      </c>
    </row>
    <row r="503" spans="1:7" x14ac:dyDescent="0.25">
      <c r="A503" s="55">
        <v>501</v>
      </c>
      <c r="B503" s="64">
        <v>13.2</v>
      </c>
      <c r="C503" s="65">
        <f t="shared" si="30"/>
        <v>21.242759999999997</v>
      </c>
      <c r="D503" s="66">
        <v>0</v>
      </c>
      <c r="E503" s="65">
        <f t="shared" si="31"/>
        <v>5.9007666666666658</v>
      </c>
      <c r="F503" s="65">
        <f t="shared" si="32"/>
        <v>-1.4751916666666665</v>
      </c>
      <c r="G503" s="67">
        <f t="shared" si="33"/>
        <v>5766.0324944444428</v>
      </c>
    </row>
    <row r="504" spans="1:7" x14ac:dyDescent="0.25">
      <c r="A504" s="55">
        <v>502</v>
      </c>
      <c r="B504" s="64">
        <v>10.3</v>
      </c>
      <c r="C504" s="65">
        <f t="shared" si="30"/>
        <v>16.575790000000001</v>
      </c>
      <c r="D504" s="66">
        <v>0</v>
      </c>
      <c r="E504" s="65">
        <f t="shared" si="31"/>
        <v>4.6043861111111113</v>
      </c>
      <c r="F504" s="65">
        <f t="shared" si="32"/>
        <v>-1.2963805555555545</v>
      </c>
      <c r="G504" s="67">
        <f t="shared" si="33"/>
        <v>5771.2850708333317</v>
      </c>
    </row>
    <row r="505" spans="1:7" x14ac:dyDescent="0.25">
      <c r="A505" s="55">
        <v>503</v>
      </c>
      <c r="B505" s="64">
        <v>7.2</v>
      </c>
      <c r="C505" s="65">
        <f t="shared" si="30"/>
        <v>11.586959999999999</v>
      </c>
      <c r="D505" s="66">
        <v>0</v>
      </c>
      <c r="E505" s="65">
        <f t="shared" si="31"/>
        <v>3.2185999999999999</v>
      </c>
      <c r="F505" s="65">
        <f t="shared" si="32"/>
        <v>-1.3857861111111114</v>
      </c>
      <c r="G505" s="67">
        <f t="shared" si="33"/>
        <v>5775.1965638888869</v>
      </c>
    </row>
    <row r="506" spans="1:7" x14ac:dyDescent="0.25">
      <c r="A506" s="55">
        <v>504</v>
      </c>
      <c r="B506" s="64">
        <v>4</v>
      </c>
      <c r="C506" s="65">
        <f t="shared" si="30"/>
        <v>6.4371999999999998</v>
      </c>
      <c r="D506" s="66">
        <v>0</v>
      </c>
      <c r="E506" s="65">
        <f t="shared" si="31"/>
        <v>1.788111111111111</v>
      </c>
      <c r="F506" s="65">
        <f t="shared" si="32"/>
        <v>-1.4304888888888889</v>
      </c>
      <c r="G506" s="67">
        <f t="shared" si="33"/>
        <v>5777.6999194444425</v>
      </c>
    </row>
    <row r="507" spans="1:7" x14ac:dyDescent="0.25">
      <c r="A507" s="55">
        <v>505</v>
      </c>
      <c r="B507" s="64">
        <v>1</v>
      </c>
      <c r="C507" s="65">
        <f t="shared" si="30"/>
        <v>1.6093</v>
      </c>
      <c r="D507" s="66">
        <v>0</v>
      </c>
      <c r="E507" s="65">
        <f t="shared" si="31"/>
        <v>0.44702777777777775</v>
      </c>
      <c r="F507" s="65">
        <f t="shared" si="32"/>
        <v>-1.3410833333333332</v>
      </c>
      <c r="G507" s="67">
        <f t="shared" si="33"/>
        <v>5778.8174888888871</v>
      </c>
    </row>
    <row r="508" spans="1:7" x14ac:dyDescent="0.25">
      <c r="A508" s="55">
        <v>506</v>
      </c>
      <c r="B508" s="64">
        <v>0</v>
      </c>
      <c r="C508" s="65">
        <f t="shared" si="30"/>
        <v>0</v>
      </c>
      <c r="D508" s="66">
        <v>0</v>
      </c>
      <c r="E508" s="65">
        <f t="shared" si="31"/>
        <v>0</v>
      </c>
      <c r="F508" s="65">
        <f t="shared" si="32"/>
        <v>-0.44702777777777775</v>
      </c>
      <c r="G508" s="67">
        <f t="shared" si="33"/>
        <v>5779.0410027777762</v>
      </c>
    </row>
    <row r="509" spans="1:7" x14ac:dyDescent="0.25">
      <c r="A509" s="55">
        <v>507</v>
      </c>
      <c r="B509" s="64">
        <v>0</v>
      </c>
      <c r="C509" s="65">
        <f t="shared" si="30"/>
        <v>0</v>
      </c>
      <c r="D509" s="66">
        <v>0</v>
      </c>
      <c r="E509" s="65">
        <f t="shared" si="31"/>
        <v>0</v>
      </c>
      <c r="F509" s="65">
        <f t="shared" si="32"/>
        <v>0</v>
      </c>
      <c r="G509" s="67">
        <f t="shared" si="33"/>
        <v>5779.0410027777762</v>
      </c>
    </row>
    <row r="510" spans="1:7" x14ac:dyDescent="0.25">
      <c r="A510" s="55">
        <v>508</v>
      </c>
      <c r="B510" s="64">
        <v>0</v>
      </c>
      <c r="C510" s="65">
        <f t="shared" si="30"/>
        <v>0</v>
      </c>
      <c r="D510" s="66">
        <v>0</v>
      </c>
      <c r="E510" s="65">
        <f t="shared" si="31"/>
        <v>0</v>
      </c>
      <c r="F510" s="65">
        <f t="shared" si="32"/>
        <v>0</v>
      </c>
      <c r="G510" s="67">
        <f t="shared" si="33"/>
        <v>5779.0410027777762</v>
      </c>
    </row>
    <row r="511" spans="1:7" x14ac:dyDescent="0.25">
      <c r="A511" s="55">
        <v>509</v>
      </c>
      <c r="B511" s="64">
        <v>0</v>
      </c>
      <c r="C511" s="65">
        <f t="shared" si="30"/>
        <v>0</v>
      </c>
      <c r="D511" s="66">
        <v>0</v>
      </c>
      <c r="E511" s="65">
        <f t="shared" si="31"/>
        <v>0</v>
      </c>
      <c r="F511" s="65">
        <f t="shared" si="32"/>
        <v>0</v>
      </c>
      <c r="G511" s="67">
        <f t="shared" si="33"/>
        <v>5779.0410027777762</v>
      </c>
    </row>
    <row r="512" spans="1:7" x14ac:dyDescent="0.25">
      <c r="A512" s="55">
        <v>510</v>
      </c>
      <c r="B512" s="64">
        <v>0</v>
      </c>
      <c r="C512" s="65">
        <f t="shared" si="30"/>
        <v>0</v>
      </c>
      <c r="D512" s="66">
        <v>0</v>
      </c>
      <c r="E512" s="65">
        <f t="shared" si="31"/>
        <v>0</v>
      </c>
      <c r="F512" s="65">
        <f t="shared" si="32"/>
        <v>0</v>
      </c>
      <c r="G512" s="67">
        <f t="shared" si="33"/>
        <v>5779.0410027777762</v>
      </c>
    </row>
    <row r="513" spans="1:7" x14ac:dyDescent="0.25">
      <c r="A513" s="55">
        <v>511</v>
      </c>
      <c r="B513" s="64">
        <v>0</v>
      </c>
      <c r="C513" s="65">
        <f t="shared" si="30"/>
        <v>0</v>
      </c>
      <c r="D513" s="66">
        <v>0</v>
      </c>
      <c r="E513" s="65">
        <f t="shared" si="31"/>
        <v>0</v>
      </c>
      <c r="F513" s="65">
        <f t="shared" si="32"/>
        <v>0</v>
      </c>
      <c r="G513" s="67">
        <f t="shared" si="33"/>
        <v>5779.0410027777762</v>
      </c>
    </row>
    <row r="514" spans="1:7" x14ac:dyDescent="0.25">
      <c r="A514" s="55">
        <v>512</v>
      </c>
      <c r="B514" s="64">
        <v>1.2</v>
      </c>
      <c r="C514" s="65">
        <f t="shared" si="30"/>
        <v>1.9311599999999998</v>
      </c>
      <c r="D514" s="66">
        <v>0</v>
      </c>
      <c r="E514" s="65">
        <f t="shared" si="31"/>
        <v>0.53643333333333321</v>
      </c>
      <c r="F514" s="65">
        <f t="shared" si="32"/>
        <v>0.53643333333333321</v>
      </c>
      <c r="G514" s="67">
        <f t="shared" si="33"/>
        <v>5779.3092194444425</v>
      </c>
    </row>
    <row r="515" spans="1:7" x14ac:dyDescent="0.25">
      <c r="A515" s="55">
        <v>513</v>
      </c>
      <c r="B515" s="64">
        <v>3.5</v>
      </c>
      <c r="C515" s="65">
        <f t="shared" si="30"/>
        <v>5.6325500000000002</v>
      </c>
      <c r="D515" s="66">
        <v>0</v>
      </c>
      <c r="E515" s="65">
        <f t="shared" si="31"/>
        <v>1.5645972222222222</v>
      </c>
      <c r="F515" s="65">
        <f t="shared" si="32"/>
        <v>1.0281638888888889</v>
      </c>
      <c r="G515" s="67">
        <f t="shared" si="33"/>
        <v>5780.3597347222203</v>
      </c>
    </row>
    <row r="516" spans="1:7" x14ac:dyDescent="0.25">
      <c r="A516" s="55">
        <v>514</v>
      </c>
      <c r="B516" s="64">
        <v>5.5</v>
      </c>
      <c r="C516" s="65">
        <f t="shared" ref="C516:C579" si="34">B516*1.6093</f>
        <v>8.8511500000000005</v>
      </c>
      <c r="D516" s="66">
        <v>0</v>
      </c>
      <c r="E516" s="65">
        <f t="shared" ref="E516:E579" si="35">C516/3.6</f>
        <v>2.458652777777778</v>
      </c>
      <c r="F516" s="65">
        <f t="shared" si="32"/>
        <v>0.89405555555555583</v>
      </c>
      <c r="G516" s="67">
        <f t="shared" si="33"/>
        <v>5782.3713597222204</v>
      </c>
    </row>
    <row r="517" spans="1:7" x14ac:dyDescent="0.25">
      <c r="A517" s="55">
        <v>515</v>
      </c>
      <c r="B517" s="64">
        <v>6.5</v>
      </c>
      <c r="C517" s="65">
        <f t="shared" si="34"/>
        <v>10.46045</v>
      </c>
      <c r="D517" s="66">
        <v>0</v>
      </c>
      <c r="E517" s="65">
        <f t="shared" si="35"/>
        <v>2.9056805555555556</v>
      </c>
      <c r="F517" s="65">
        <f t="shared" si="32"/>
        <v>0.44702777777777758</v>
      </c>
      <c r="G517" s="67">
        <f t="shared" si="33"/>
        <v>5785.0535263888869</v>
      </c>
    </row>
    <row r="518" spans="1:7" x14ac:dyDescent="0.25">
      <c r="A518" s="55">
        <v>516</v>
      </c>
      <c r="B518" s="64">
        <v>8.5</v>
      </c>
      <c r="C518" s="65">
        <f t="shared" si="34"/>
        <v>13.67905</v>
      </c>
      <c r="D518" s="66">
        <v>0</v>
      </c>
      <c r="E518" s="65">
        <f t="shared" si="35"/>
        <v>3.7997361111111112</v>
      </c>
      <c r="F518" s="65">
        <f t="shared" si="32"/>
        <v>0.8940555555555556</v>
      </c>
      <c r="G518" s="67">
        <f t="shared" si="33"/>
        <v>5788.4062347222198</v>
      </c>
    </row>
    <row r="519" spans="1:7" x14ac:dyDescent="0.25">
      <c r="A519" s="55">
        <v>517</v>
      </c>
      <c r="B519" s="64">
        <v>9.6</v>
      </c>
      <c r="C519" s="65">
        <f t="shared" si="34"/>
        <v>15.449279999999998</v>
      </c>
      <c r="D519" s="66">
        <v>0</v>
      </c>
      <c r="E519" s="65">
        <f t="shared" si="35"/>
        <v>4.2914666666666657</v>
      </c>
      <c r="F519" s="65">
        <f t="shared" si="32"/>
        <v>0.49173055555555445</v>
      </c>
      <c r="G519" s="67">
        <f t="shared" si="33"/>
        <v>5792.4518361111086</v>
      </c>
    </row>
    <row r="520" spans="1:7" x14ac:dyDescent="0.25">
      <c r="A520" s="55">
        <v>518</v>
      </c>
      <c r="B520" s="64">
        <v>10.5</v>
      </c>
      <c r="C520" s="65">
        <f t="shared" si="34"/>
        <v>16.897649999999999</v>
      </c>
      <c r="D520" s="66">
        <v>0</v>
      </c>
      <c r="E520" s="65">
        <f t="shared" si="35"/>
        <v>4.6937916666666659</v>
      </c>
      <c r="F520" s="65">
        <f t="shared" si="32"/>
        <v>0.40232500000000027</v>
      </c>
      <c r="G520" s="67">
        <f t="shared" si="33"/>
        <v>5796.9444652777756</v>
      </c>
    </row>
    <row r="521" spans="1:7" x14ac:dyDescent="0.25">
      <c r="A521" s="55">
        <v>519</v>
      </c>
      <c r="B521" s="64">
        <v>11.9</v>
      </c>
      <c r="C521" s="65">
        <f t="shared" si="34"/>
        <v>19.150670000000002</v>
      </c>
      <c r="D521" s="66">
        <v>0</v>
      </c>
      <c r="E521" s="65">
        <f t="shared" si="35"/>
        <v>5.3196305555555563</v>
      </c>
      <c r="F521" s="65">
        <f t="shared" si="32"/>
        <v>0.62583888888889039</v>
      </c>
      <c r="G521" s="67">
        <f t="shared" si="33"/>
        <v>5801.9511763888868</v>
      </c>
    </row>
    <row r="522" spans="1:7" x14ac:dyDescent="0.25">
      <c r="A522" s="55">
        <v>520</v>
      </c>
      <c r="B522" s="64">
        <v>14</v>
      </c>
      <c r="C522" s="65">
        <f t="shared" si="34"/>
        <v>22.530200000000001</v>
      </c>
      <c r="D522" s="66">
        <v>0</v>
      </c>
      <c r="E522" s="65">
        <f t="shared" si="35"/>
        <v>6.2583888888888888</v>
      </c>
      <c r="F522" s="65">
        <f t="shared" si="32"/>
        <v>0.93875833333333247</v>
      </c>
      <c r="G522" s="67">
        <f t="shared" si="33"/>
        <v>5807.7401861111093</v>
      </c>
    </row>
    <row r="523" spans="1:7" x14ac:dyDescent="0.25">
      <c r="A523" s="55">
        <v>521</v>
      </c>
      <c r="B523" s="64">
        <v>16</v>
      </c>
      <c r="C523" s="65">
        <f t="shared" si="34"/>
        <v>25.748799999999999</v>
      </c>
      <c r="D523" s="66">
        <v>0</v>
      </c>
      <c r="E523" s="65">
        <f t="shared" si="35"/>
        <v>7.1524444444444439</v>
      </c>
      <c r="F523" s="65">
        <f t="shared" si="32"/>
        <v>0.89405555555555516</v>
      </c>
      <c r="G523" s="67">
        <f t="shared" si="33"/>
        <v>5814.445602777776</v>
      </c>
    </row>
    <row r="524" spans="1:7" x14ac:dyDescent="0.25">
      <c r="A524" s="55">
        <v>522</v>
      </c>
      <c r="B524" s="64">
        <v>17.7</v>
      </c>
      <c r="C524" s="65">
        <f t="shared" si="34"/>
        <v>28.484609999999996</v>
      </c>
      <c r="D524" s="66">
        <v>0</v>
      </c>
      <c r="E524" s="65">
        <f t="shared" si="35"/>
        <v>7.9123916666666654</v>
      </c>
      <c r="F524" s="65">
        <f t="shared" si="32"/>
        <v>0.75994722222222144</v>
      </c>
      <c r="G524" s="67">
        <f t="shared" si="33"/>
        <v>5821.9780208333314</v>
      </c>
    </row>
    <row r="525" spans="1:7" x14ac:dyDescent="0.25">
      <c r="A525" s="55">
        <v>523</v>
      </c>
      <c r="B525" s="64">
        <v>19</v>
      </c>
      <c r="C525" s="65">
        <f t="shared" si="34"/>
        <v>30.576699999999999</v>
      </c>
      <c r="D525" s="66">
        <v>0</v>
      </c>
      <c r="E525" s="65">
        <f t="shared" si="35"/>
        <v>8.4935277777777767</v>
      </c>
      <c r="F525" s="65">
        <f t="shared" ref="F525:F588" si="36">E525-E524</f>
        <v>0.5811361111111113</v>
      </c>
      <c r="G525" s="67">
        <f t="shared" ref="G525:G588" si="37">E524+(F525/2)+G524</f>
        <v>5830.180980555554</v>
      </c>
    </row>
    <row r="526" spans="1:7" x14ac:dyDescent="0.25">
      <c r="A526" s="55">
        <v>524</v>
      </c>
      <c r="B526" s="64">
        <v>20.100000000000001</v>
      </c>
      <c r="C526" s="65">
        <f t="shared" si="34"/>
        <v>32.34693</v>
      </c>
      <c r="D526" s="66">
        <v>0</v>
      </c>
      <c r="E526" s="65">
        <f t="shared" si="35"/>
        <v>8.9852583333333325</v>
      </c>
      <c r="F526" s="65">
        <f t="shared" si="36"/>
        <v>0.49173055555555578</v>
      </c>
      <c r="G526" s="67">
        <f t="shared" si="37"/>
        <v>5838.9203736111094</v>
      </c>
    </row>
    <row r="527" spans="1:7" x14ac:dyDescent="0.25">
      <c r="A527" s="55">
        <v>525</v>
      </c>
      <c r="B527" s="64">
        <v>21</v>
      </c>
      <c r="C527" s="65">
        <f t="shared" si="34"/>
        <v>33.795299999999997</v>
      </c>
      <c r="D527" s="66">
        <v>0</v>
      </c>
      <c r="E527" s="65">
        <f t="shared" si="35"/>
        <v>9.3875833333333318</v>
      </c>
      <c r="F527" s="65">
        <f t="shared" si="36"/>
        <v>0.40232499999999938</v>
      </c>
      <c r="G527" s="67">
        <f t="shared" si="37"/>
        <v>5848.106794444443</v>
      </c>
    </row>
    <row r="528" spans="1:7" x14ac:dyDescent="0.25">
      <c r="A528" s="55">
        <v>526</v>
      </c>
      <c r="B528" s="64">
        <v>22</v>
      </c>
      <c r="C528" s="65">
        <f t="shared" si="34"/>
        <v>35.404600000000002</v>
      </c>
      <c r="D528" s="66">
        <v>0</v>
      </c>
      <c r="E528" s="65">
        <f t="shared" si="35"/>
        <v>9.8346111111111121</v>
      </c>
      <c r="F528" s="65">
        <f t="shared" si="36"/>
        <v>0.44702777777778024</v>
      </c>
      <c r="G528" s="67">
        <f t="shared" si="37"/>
        <v>5857.7178916666653</v>
      </c>
    </row>
    <row r="529" spans="1:7" x14ac:dyDescent="0.25">
      <c r="A529" s="55">
        <v>527</v>
      </c>
      <c r="B529" s="64">
        <v>23</v>
      </c>
      <c r="C529" s="65">
        <f t="shared" si="34"/>
        <v>37.0139</v>
      </c>
      <c r="D529" s="66">
        <v>0</v>
      </c>
      <c r="E529" s="65">
        <f t="shared" si="35"/>
        <v>10.281638888888889</v>
      </c>
      <c r="F529" s="65">
        <f t="shared" si="36"/>
        <v>0.44702777777777669</v>
      </c>
      <c r="G529" s="67">
        <f t="shared" si="37"/>
        <v>5867.7760166666649</v>
      </c>
    </row>
    <row r="530" spans="1:7" x14ac:dyDescent="0.25">
      <c r="A530" s="55">
        <v>528</v>
      </c>
      <c r="B530" s="64">
        <v>23.8</v>
      </c>
      <c r="C530" s="65">
        <f t="shared" si="34"/>
        <v>38.301340000000003</v>
      </c>
      <c r="D530" s="66">
        <v>0</v>
      </c>
      <c r="E530" s="65">
        <f t="shared" si="35"/>
        <v>10.639261111111113</v>
      </c>
      <c r="F530" s="65">
        <f t="shared" si="36"/>
        <v>0.35762222222222384</v>
      </c>
      <c r="G530" s="67">
        <f t="shared" si="37"/>
        <v>5878.2364666666645</v>
      </c>
    </row>
    <row r="531" spans="1:7" x14ac:dyDescent="0.25">
      <c r="A531" s="55">
        <v>529</v>
      </c>
      <c r="B531" s="64">
        <v>24.5</v>
      </c>
      <c r="C531" s="65">
        <f t="shared" si="34"/>
        <v>39.427849999999999</v>
      </c>
      <c r="D531" s="66">
        <v>0</v>
      </c>
      <c r="E531" s="65">
        <f t="shared" si="35"/>
        <v>10.952180555555556</v>
      </c>
      <c r="F531" s="65">
        <f t="shared" si="36"/>
        <v>0.31291944444444297</v>
      </c>
      <c r="G531" s="67">
        <f t="shared" si="37"/>
        <v>5889.0321874999981</v>
      </c>
    </row>
    <row r="532" spans="1:7" x14ac:dyDescent="0.25">
      <c r="A532" s="55">
        <v>530</v>
      </c>
      <c r="B532" s="64">
        <v>24.9</v>
      </c>
      <c r="C532" s="65">
        <f t="shared" si="34"/>
        <v>40.071569999999994</v>
      </c>
      <c r="D532" s="66">
        <v>0</v>
      </c>
      <c r="E532" s="65">
        <f t="shared" si="35"/>
        <v>11.130991666666665</v>
      </c>
      <c r="F532" s="65">
        <f t="shared" si="36"/>
        <v>0.17881111111110926</v>
      </c>
      <c r="G532" s="67">
        <f t="shared" si="37"/>
        <v>5900.0737736111096</v>
      </c>
    </row>
    <row r="533" spans="1:7" x14ac:dyDescent="0.25">
      <c r="A533" s="55">
        <v>531</v>
      </c>
      <c r="B533" s="64">
        <v>25</v>
      </c>
      <c r="C533" s="65">
        <f t="shared" si="34"/>
        <v>40.232500000000002</v>
      </c>
      <c r="D533" s="66">
        <v>0</v>
      </c>
      <c r="E533" s="65">
        <f t="shared" si="35"/>
        <v>11.175694444444444</v>
      </c>
      <c r="F533" s="65">
        <f t="shared" si="36"/>
        <v>4.470277777777909E-2</v>
      </c>
      <c r="G533" s="67">
        <f t="shared" si="37"/>
        <v>5911.2271166666651</v>
      </c>
    </row>
    <row r="534" spans="1:7" x14ac:dyDescent="0.25">
      <c r="A534" s="55">
        <v>532</v>
      </c>
      <c r="B534" s="64">
        <v>25</v>
      </c>
      <c r="C534" s="65">
        <f t="shared" si="34"/>
        <v>40.232500000000002</v>
      </c>
      <c r="D534" s="66">
        <v>0</v>
      </c>
      <c r="E534" s="65">
        <f t="shared" si="35"/>
        <v>11.175694444444444</v>
      </c>
      <c r="F534" s="65">
        <f t="shared" si="36"/>
        <v>0</v>
      </c>
      <c r="G534" s="67">
        <f t="shared" si="37"/>
        <v>5922.4028111111093</v>
      </c>
    </row>
    <row r="535" spans="1:7" x14ac:dyDescent="0.25">
      <c r="A535" s="55">
        <v>533</v>
      </c>
      <c r="B535" s="64">
        <v>25</v>
      </c>
      <c r="C535" s="65">
        <f t="shared" si="34"/>
        <v>40.232500000000002</v>
      </c>
      <c r="D535" s="66">
        <v>0</v>
      </c>
      <c r="E535" s="65">
        <f t="shared" si="35"/>
        <v>11.175694444444444</v>
      </c>
      <c r="F535" s="65">
        <f t="shared" si="36"/>
        <v>0</v>
      </c>
      <c r="G535" s="67">
        <f t="shared" si="37"/>
        <v>5933.5785055555534</v>
      </c>
    </row>
    <row r="536" spans="1:7" x14ac:dyDescent="0.25">
      <c r="A536" s="55">
        <v>534</v>
      </c>
      <c r="B536" s="64">
        <v>25</v>
      </c>
      <c r="C536" s="65">
        <f t="shared" si="34"/>
        <v>40.232500000000002</v>
      </c>
      <c r="D536" s="66">
        <v>0</v>
      </c>
      <c r="E536" s="65">
        <f t="shared" si="35"/>
        <v>11.175694444444444</v>
      </c>
      <c r="F536" s="65">
        <f t="shared" si="36"/>
        <v>0</v>
      </c>
      <c r="G536" s="67">
        <f t="shared" si="37"/>
        <v>5944.7541999999976</v>
      </c>
    </row>
    <row r="537" spans="1:7" x14ac:dyDescent="0.25">
      <c r="A537" s="55">
        <v>535</v>
      </c>
      <c r="B537" s="64">
        <v>25</v>
      </c>
      <c r="C537" s="65">
        <f t="shared" si="34"/>
        <v>40.232500000000002</v>
      </c>
      <c r="D537" s="66">
        <v>0</v>
      </c>
      <c r="E537" s="65">
        <f t="shared" si="35"/>
        <v>11.175694444444444</v>
      </c>
      <c r="F537" s="65">
        <f t="shared" si="36"/>
        <v>0</v>
      </c>
      <c r="G537" s="67">
        <f t="shared" si="37"/>
        <v>5955.9298944444417</v>
      </c>
    </row>
    <row r="538" spans="1:7" x14ac:dyDescent="0.25">
      <c r="A538" s="55">
        <v>536</v>
      </c>
      <c r="B538" s="64">
        <v>25</v>
      </c>
      <c r="C538" s="65">
        <f t="shared" si="34"/>
        <v>40.232500000000002</v>
      </c>
      <c r="D538" s="66">
        <v>0</v>
      </c>
      <c r="E538" s="65">
        <f t="shared" si="35"/>
        <v>11.175694444444444</v>
      </c>
      <c r="F538" s="65">
        <f t="shared" si="36"/>
        <v>0</v>
      </c>
      <c r="G538" s="67">
        <f t="shared" si="37"/>
        <v>5967.1055888888859</v>
      </c>
    </row>
    <row r="539" spans="1:7" x14ac:dyDescent="0.25">
      <c r="A539" s="55">
        <v>537</v>
      </c>
      <c r="B539" s="64">
        <v>25.6</v>
      </c>
      <c r="C539" s="65">
        <f t="shared" si="34"/>
        <v>41.198080000000004</v>
      </c>
      <c r="D539" s="66">
        <v>0</v>
      </c>
      <c r="E539" s="65">
        <f t="shared" si="35"/>
        <v>11.443911111111111</v>
      </c>
      <c r="F539" s="65">
        <f t="shared" si="36"/>
        <v>0.26821666666666744</v>
      </c>
      <c r="G539" s="67">
        <f t="shared" si="37"/>
        <v>5978.4153916666637</v>
      </c>
    </row>
    <row r="540" spans="1:7" x14ac:dyDescent="0.25">
      <c r="A540" s="55">
        <v>538</v>
      </c>
      <c r="B540" s="64">
        <v>25.8</v>
      </c>
      <c r="C540" s="65">
        <f t="shared" si="34"/>
        <v>41.519939999999998</v>
      </c>
      <c r="D540" s="66">
        <v>0</v>
      </c>
      <c r="E540" s="65">
        <f t="shared" si="35"/>
        <v>11.533316666666666</v>
      </c>
      <c r="F540" s="65">
        <f t="shared" si="36"/>
        <v>8.9405555555554628E-2</v>
      </c>
      <c r="G540" s="67">
        <f t="shared" si="37"/>
        <v>5989.9040055555524</v>
      </c>
    </row>
    <row r="541" spans="1:7" x14ac:dyDescent="0.25">
      <c r="A541" s="55">
        <v>539</v>
      </c>
      <c r="B541" s="64">
        <v>26</v>
      </c>
      <c r="C541" s="65">
        <f t="shared" si="34"/>
        <v>41.841799999999999</v>
      </c>
      <c r="D541" s="66">
        <v>0</v>
      </c>
      <c r="E541" s="65">
        <f t="shared" si="35"/>
        <v>11.622722222222222</v>
      </c>
      <c r="F541" s="65">
        <f t="shared" si="36"/>
        <v>8.9405555555556404E-2</v>
      </c>
      <c r="G541" s="67">
        <f t="shared" si="37"/>
        <v>6001.4820249999966</v>
      </c>
    </row>
    <row r="542" spans="1:7" x14ac:dyDescent="0.25">
      <c r="A542" s="55">
        <v>540</v>
      </c>
      <c r="B542" s="64">
        <v>25.6</v>
      </c>
      <c r="C542" s="65">
        <f t="shared" si="34"/>
        <v>41.198080000000004</v>
      </c>
      <c r="D542" s="66">
        <v>0</v>
      </c>
      <c r="E542" s="65">
        <f t="shared" si="35"/>
        <v>11.443911111111111</v>
      </c>
      <c r="F542" s="65">
        <f t="shared" si="36"/>
        <v>-0.17881111111111103</v>
      </c>
      <c r="G542" s="67">
        <f t="shared" si="37"/>
        <v>6013.0153416666635</v>
      </c>
    </row>
    <row r="543" spans="1:7" x14ac:dyDescent="0.25">
      <c r="A543" s="55">
        <v>541</v>
      </c>
      <c r="B543" s="64">
        <v>25.2</v>
      </c>
      <c r="C543" s="65">
        <f t="shared" si="34"/>
        <v>40.554359999999996</v>
      </c>
      <c r="D543" s="66">
        <v>0</v>
      </c>
      <c r="E543" s="65">
        <f t="shared" si="35"/>
        <v>11.265099999999999</v>
      </c>
      <c r="F543" s="65">
        <f t="shared" si="36"/>
        <v>-0.17881111111111281</v>
      </c>
      <c r="G543" s="67">
        <f t="shared" si="37"/>
        <v>6024.3698472222195</v>
      </c>
    </row>
    <row r="544" spans="1:7" x14ac:dyDescent="0.25">
      <c r="A544" s="55">
        <v>542</v>
      </c>
      <c r="B544" s="64">
        <v>25</v>
      </c>
      <c r="C544" s="65">
        <f t="shared" si="34"/>
        <v>40.232500000000002</v>
      </c>
      <c r="D544" s="66">
        <v>0</v>
      </c>
      <c r="E544" s="65">
        <f t="shared" si="35"/>
        <v>11.175694444444444</v>
      </c>
      <c r="F544" s="65">
        <f t="shared" si="36"/>
        <v>-8.9405555555554628E-2</v>
      </c>
      <c r="G544" s="67">
        <f t="shared" si="37"/>
        <v>6035.5902444444419</v>
      </c>
    </row>
    <row r="545" spans="1:7" x14ac:dyDescent="0.25">
      <c r="A545" s="55">
        <v>543</v>
      </c>
      <c r="B545" s="64">
        <v>25</v>
      </c>
      <c r="C545" s="65">
        <f t="shared" si="34"/>
        <v>40.232500000000002</v>
      </c>
      <c r="D545" s="66">
        <v>0</v>
      </c>
      <c r="E545" s="65">
        <f t="shared" si="35"/>
        <v>11.175694444444444</v>
      </c>
      <c r="F545" s="65">
        <f t="shared" si="36"/>
        <v>0</v>
      </c>
      <c r="G545" s="67">
        <f t="shared" si="37"/>
        <v>6046.765938888886</v>
      </c>
    </row>
    <row r="546" spans="1:7" x14ac:dyDescent="0.25">
      <c r="A546" s="55">
        <v>544</v>
      </c>
      <c r="B546" s="64">
        <v>25</v>
      </c>
      <c r="C546" s="65">
        <f t="shared" si="34"/>
        <v>40.232500000000002</v>
      </c>
      <c r="D546" s="66">
        <v>0</v>
      </c>
      <c r="E546" s="65">
        <f t="shared" si="35"/>
        <v>11.175694444444444</v>
      </c>
      <c r="F546" s="65">
        <f t="shared" si="36"/>
        <v>0</v>
      </c>
      <c r="G546" s="67">
        <f t="shared" si="37"/>
        <v>6057.9416333333302</v>
      </c>
    </row>
    <row r="547" spans="1:7" x14ac:dyDescent="0.25">
      <c r="A547" s="55">
        <v>545</v>
      </c>
      <c r="B547" s="64">
        <v>24.4</v>
      </c>
      <c r="C547" s="65">
        <f t="shared" si="34"/>
        <v>39.266919999999999</v>
      </c>
      <c r="D547" s="66">
        <v>0</v>
      </c>
      <c r="E547" s="65">
        <f t="shared" si="35"/>
        <v>10.907477777777776</v>
      </c>
      <c r="F547" s="65">
        <f t="shared" si="36"/>
        <v>-0.26821666666666744</v>
      </c>
      <c r="G547" s="67">
        <f t="shared" si="37"/>
        <v>6068.9832194444416</v>
      </c>
    </row>
    <row r="548" spans="1:7" x14ac:dyDescent="0.25">
      <c r="A548" s="55">
        <v>546</v>
      </c>
      <c r="B548" s="64">
        <v>23.1</v>
      </c>
      <c r="C548" s="65">
        <f t="shared" si="34"/>
        <v>37.17483</v>
      </c>
      <c r="D548" s="66">
        <v>0</v>
      </c>
      <c r="E548" s="65">
        <f t="shared" si="35"/>
        <v>10.326341666666666</v>
      </c>
      <c r="F548" s="65">
        <f t="shared" si="36"/>
        <v>-0.58113611111111041</v>
      </c>
      <c r="G548" s="67">
        <f t="shared" si="37"/>
        <v>6079.6001291666635</v>
      </c>
    </row>
    <row r="549" spans="1:7" x14ac:dyDescent="0.25">
      <c r="A549" s="55">
        <v>547</v>
      </c>
      <c r="B549" s="64">
        <v>19.8</v>
      </c>
      <c r="C549" s="65">
        <f t="shared" si="34"/>
        <v>31.864139999999999</v>
      </c>
      <c r="D549" s="66">
        <v>0</v>
      </c>
      <c r="E549" s="65">
        <f t="shared" si="35"/>
        <v>8.8511499999999987</v>
      </c>
      <c r="F549" s="65">
        <f t="shared" si="36"/>
        <v>-1.4751916666666673</v>
      </c>
      <c r="G549" s="67">
        <f t="shared" si="37"/>
        <v>6089.1888749999971</v>
      </c>
    </row>
    <row r="550" spans="1:7" x14ac:dyDescent="0.25">
      <c r="A550" s="55">
        <v>548</v>
      </c>
      <c r="B550" s="64">
        <v>16.5</v>
      </c>
      <c r="C550" s="65">
        <f t="shared" si="34"/>
        <v>26.553449999999998</v>
      </c>
      <c r="D550" s="66">
        <v>0</v>
      </c>
      <c r="E550" s="65">
        <f t="shared" si="35"/>
        <v>7.3759583333333323</v>
      </c>
      <c r="F550" s="65">
        <f t="shared" si="36"/>
        <v>-1.4751916666666665</v>
      </c>
      <c r="G550" s="67">
        <f t="shared" si="37"/>
        <v>6097.3024291666634</v>
      </c>
    </row>
    <row r="551" spans="1:7" x14ac:dyDescent="0.25">
      <c r="A551" s="55">
        <v>549</v>
      </c>
      <c r="B551" s="64">
        <v>13.2</v>
      </c>
      <c r="C551" s="65">
        <f t="shared" si="34"/>
        <v>21.242759999999997</v>
      </c>
      <c r="D551" s="66">
        <v>0</v>
      </c>
      <c r="E551" s="65">
        <f t="shared" si="35"/>
        <v>5.9007666666666658</v>
      </c>
      <c r="F551" s="65">
        <f t="shared" si="36"/>
        <v>-1.4751916666666665</v>
      </c>
      <c r="G551" s="67">
        <f t="shared" si="37"/>
        <v>6103.9407916666632</v>
      </c>
    </row>
    <row r="552" spans="1:7" x14ac:dyDescent="0.25">
      <c r="A552" s="55">
        <v>550</v>
      </c>
      <c r="B552" s="64">
        <v>9.9</v>
      </c>
      <c r="C552" s="65">
        <f t="shared" si="34"/>
        <v>15.93207</v>
      </c>
      <c r="D552" s="66">
        <v>0</v>
      </c>
      <c r="E552" s="65">
        <f t="shared" si="35"/>
        <v>4.4255749999999994</v>
      </c>
      <c r="F552" s="65">
        <f t="shared" si="36"/>
        <v>-1.4751916666666665</v>
      </c>
      <c r="G552" s="67">
        <f t="shared" si="37"/>
        <v>6109.1039624999967</v>
      </c>
    </row>
    <row r="553" spans="1:7" x14ac:dyDescent="0.25">
      <c r="A553" s="55">
        <v>551</v>
      </c>
      <c r="B553" s="64">
        <v>6.6</v>
      </c>
      <c r="C553" s="65">
        <f t="shared" si="34"/>
        <v>10.621379999999998</v>
      </c>
      <c r="D553" s="66">
        <v>0</v>
      </c>
      <c r="E553" s="65">
        <f t="shared" si="35"/>
        <v>2.9503833333333329</v>
      </c>
      <c r="F553" s="65">
        <f t="shared" si="36"/>
        <v>-1.4751916666666665</v>
      </c>
      <c r="G553" s="67">
        <f t="shared" si="37"/>
        <v>6112.7919416666637</v>
      </c>
    </row>
    <row r="554" spans="1:7" x14ac:dyDescent="0.25">
      <c r="A554" s="55">
        <v>552</v>
      </c>
      <c r="B554" s="64">
        <v>3.3</v>
      </c>
      <c r="C554" s="65">
        <f t="shared" si="34"/>
        <v>5.3106899999999992</v>
      </c>
      <c r="D554" s="66">
        <v>0</v>
      </c>
      <c r="E554" s="65">
        <f t="shared" si="35"/>
        <v>1.4751916666666665</v>
      </c>
      <c r="F554" s="65">
        <f t="shared" si="36"/>
        <v>-1.4751916666666665</v>
      </c>
      <c r="G554" s="67">
        <f t="shared" si="37"/>
        <v>6115.0047291666633</v>
      </c>
    </row>
    <row r="555" spans="1:7" x14ac:dyDescent="0.25">
      <c r="A555" s="55">
        <v>553</v>
      </c>
      <c r="B555" s="64">
        <v>0</v>
      </c>
      <c r="C555" s="65">
        <f t="shared" si="34"/>
        <v>0</v>
      </c>
      <c r="D555" s="66">
        <v>0</v>
      </c>
      <c r="E555" s="65">
        <f t="shared" si="35"/>
        <v>0</v>
      </c>
      <c r="F555" s="65">
        <f t="shared" si="36"/>
        <v>-1.4751916666666665</v>
      </c>
      <c r="G555" s="67">
        <f t="shared" si="37"/>
        <v>6115.7423249999965</v>
      </c>
    </row>
    <row r="556" spans="1:7" x14ac:dyDescent="0.25">
      <c r="A556" s="55">
        <v>554</v>
      </c>
      <c r="B556" s="64">
        <v>0</v>
      </c>
      <c r="C556" s="65">
        <f t="shared" si="34"/>
        <v>0</v>
      </c>
      <c r="D556" s="66">
        <v>0</v>
      </c>
      <c r="E556" s="65">
        <f t="shared" si="35"/>
        <v>0</v>
      </c>
      <c r="F556" s="65">
        <f t="shared" si="36"/>
        <v>0</v>
      </c>
      <c r="G556" s="67">
        <f t="shared" si="37"/>
        <v>6115.7423249999965</v>
      </c>
    </row>
    <row r="557" spans="1:7" x14ac:dyDescent="0.25">
      <c r="A557" s="55">
        <v>555</v>
      </c>
      <c r="B557" s="64">
        <v>0</v>
      </c>
      <c r="C557" s="65">
        <f t="shared" si="34"/>
        <v>0</v>
      </c>
      <c r="D557" s="66">
        <v>0</v>
      </c>
      <c r="E557" s="65">
        <f t="shared" si="35"/>
        <v>0</v>
      </c>
      <c r="F557" s="65">
        <f t="shared" si="36"/>
        <v>0</v>
      </c>
      <c r="G557" s="67">
        <f t="shared" si="37"/>
        <v>6115.7423249999965</v>
      </c>
    </row>
    <row r="558" spans="1:7" x14ac:dyDescent="0.25">
      <c r="A558" s="55">
        <v>556</v>
      </c>
      <c r="B558" s="64">
        <v>0</v>
      </c>
      <c r="C558" s="65">
        <f t="shared" si="34"/>
        <v>0</v>
      </c>
      <c r="D558" s="66">
        <v>0</v>
      </c>
      <c r="E558" s="65">
        <f t="shared" si="35"/>
        <v>0</v>
      </c>
      <c r="F558" s="65">
        <f t="shared" si="36"/>
        <v>0</v>
      </c>
      <c r="G558" s="67">
        <f t="shared" si="37"/>
        <v>6115.7423249999965</v>
      </c>
    </row>
    <row r="559" spans="1:7" x14ac:dyDescent="0.25">
      <c r="A559" s="55">
        <v>557</v>
      </c>
      <c r="B559" s="64">
        <v>0</v>
      </c>
      <c r="C559" s="65">
        <f t="shared" si="34"/>
        <v>0</v>
      </c>
      <c r="D559" s="66">
        <v>0</v>
      </c>
      <c r="E559" s="65">
        <f t="shared" si="35"/>
        <v>0</v>
      </c>
      <c r="F559" s="65">
        <f t="shared" si="36"/>
        <v>0</v>
      </c>
      <c r="G559" s="67">
        <f t="shared" si="37"/>
        <v>6115.7423249999965</v>
      </c>
    </row>
    <row r="560" spans="1:7" x14ac:dyDescent="0.25">
      <c r="A560" s="55">
        <v>558</v>
      </c>
      <c r="B560" s="64">
        <v>0</v>
      </c>
      <c r="C560" s="65">
        <f t="shared" si="34"/>
        <v>0</v>
      </c>
      <c r="D560" s="66">
        <v>0</v>
      </c>
      <c r="E560" s="65">
        <f t="shared" si="35"/>
        <v>0</v>
      </c>
      <c r="F560" s="65">
        <f t="shared" si="36"/>
        <v>0</v>
      </c>
      <c r="G560" s="67">
        <f t="shared" si="37"/>
        <v>6115.7423249999965</v>
      </c>
    </row>
    <row r="561" spans="1:7" x14ac:dyDescent="0.25">
      <c r="A561" s="55">
        <v>559</v>
      </c>
      <c r="B561" s="64">
        <v>0</v>
      </c>
      <c r="C561" s="65">
        <f t="shared" si="34"/>
        <v>0</v>
      </c>
      <c r="D561" s="66">
        <v>0</v>
      </c>
      <c r="E561" s="65">
        <f t="shared" si="35"/>
        <v>0</v>
      </c>
      <c r="F561" s="65">
        <f t="shared" si="36"/>
        <v>0</v>
      </c>
      <c r="G561" s="67">
        <f t="shared" si="37"/>
        <v>6115.7423249999965</v>
      </c>
    </row>
    <row r="562" spans="1:7" x14ac:dyDescent="0.25">
      <c r="A562" s="55">
        <v>560</v>
      </c>
      <c r="B562" s="64">
        <v>0</v>
      </c>
      <c r="C562" s="65">
        <f t="shared" si="34"/>
        <v>0</v>
      </c>
      <c r="D562" s="66">
        <v>0</v>
      </c>
      <c r="E562" s="65">
        <f t="shared" si="35"/>
        <v>0</v>
      </c>
      <c r="F562" s="65">
        <f t="shared" si="36"/>
        <v>0</v>
      </c>
      <c r="G562" s="67">
        <f t="shared" si="37"/>
        <v>6115.7423249999965</v>
      </c>
    </row>
    <row r="563" spans="1:7" x14ac:dyDescent="0.25">
      <c r="A563" s="55">
        <v>561</v>
      </c>
      <c r="B563" s="64">
        <v>0</v>
      </c>
      <c r="C563" s="65">
        <f t="shared" si="34"/>
        <v>0</v>
      </c>
      <c r="D563" s="66">
        <v>0</v>
      </c>
      <c r="E563" s="65">
        <f t="shared" si="35"/>
        <v>0</v>
      </c>
      <c r="F563" s="65">
        <f t="shared" si="36"/>
        <v>0</v>
      </c>
      <c r="G563" s="67">
        <f t="shared" si="37"/>
        <v>6115.7423249999965</v>
      </c>
    </row>
    <row r="564" spans="1:7" x14ac:dyDescent="0.25">
      <c r="A564" s="55">
        <v>562</v>
      </c>
      <c r="B564" s="64">
        <v>0</v>
      </c>
      <c r="C564" s="65">
        <f t="shared" si="34"/>
        <v>0</v>
      </c>
      <c r="D564" s="66">
        <v>0</v>
      </c>
      <c r="E564" s="65">
        <f t="shared" si="35"/>
        <v>0</v>
      </c>
      <c r="F564" s="65">
        <f t="shared" si="36"/>
        <v>0</v>
      </c>
      <c r="G564" s="67">
        <f t="shared" si="37"/>
        <v>6115.7423249999965</v>
      </c>
    </row>
    <row r="565" spans="1:7" x14ac:dyDescent="0.25">
      <c r="A565" s="55">
        <v>563</v>
      </c>
      <c r="B565" s="64">
        <v>0</v>
      </c>
      <c r="C565" s="65">
        <f t="shared" si="34"/>
        <v>0</v>
      </c>
      <c r="D565" s="66">
        <v>0</v>
      </c>
      <c r="E565" s="65">
        <f t="shared" si="35"/>
        <v>0</v>
      </c>
      <c r="F565" s="65">
        <f t="shared" si="36"/>
        <v>0</v>
      </c>
      <c r="G565" s="67">
        <f t="shared" si="37"/>
        <v>6115.7423249999965</v>
      </c>
    </row>
    <row r="566" spans="1:7" x14ac:dyDescent="0.25">
      <c r="A566" s="55">
        <v>564</v>
      </c>
      <c r="B566" s="64">
        <v>0</v>
      </c>
      <c r="C566" s="65">
        <f t="shared" si="34"/>
        <v>0</v>
      </c>
      <c r="D566" s="66">
        <v>0</v>
      </c>
      <c r="E566" s="65">
        <f t="shared" si="35"/>
        <v>0</v>
      </c>
      <c r="F566" s="65">
        <f t="shared" si="36"/>
        <v>0</v>
      </c>
      <c r="G566" s="67">
        <f t="shared" si="37"/>
        <v>6115.7423249999965</v>
      </c>
    </row>
    <row r="567" spans="1:7" x14ac:dyDescent="0.25">
      <c r="A567" s="55">
        <v>565</v>
      </c>
      <c r="B567" s="64">
        <v>0</v>
      </c>
      <c r="C567" s="65">
        <f t="shared" si="34"/>
        <v>0</v>
      </c>
      <c r="D567" s="66">
        <v>0</v>
      </c>
      <c r="E567" s="65">
        <f t="shared" si="35"/>
        <v>0</v>
      </c>
      <c r="F567" s="65">
        <f t="shared" si="36"/>
        <v>0</v>
      </c>
      <c r="G567" s="67">
        <f t="shared" si="37"/>
        <v>6115.7423249999965</v>
      </c>
    </row>
    <row r="568" spans="1:7" x14ac:dyDescent="0.25">
      <c r="A568" s="55">
        <v>566</v>
      </c>
      <c r="B568" s="64">
        <v>0</v>
      </c>
      <c r="C568" s="65">
        <f t="shared" si="34"/>
        <v>0</v>
      </c>
      <c r="D568" s="66">
        <v>0</v>
      </c>
      <c r="E568" s="65">
        <f t="shared" si="35"/>
        <v>0</v>
      </c>
      <c r="F568" s="65">
        <f t="shared" si="36"/>
        <v>0</v>
      </c>
      <c r="G568" s="67">
        <f t="shared" si="37"/>
        <v>6115.7423249999965</v>
      </c>
    </row>
    <row r="569" spans="1:7" x14ac:dyDescent="0.25">
      <c r="A569" s="55">
        <v>567</v>
      </c>
      <c r="B569" s="64">
        <v>0</v>
      </c>
      <c r="C569" s="65">
        <f t="shared" si="34"/>
        <v>0</v>
      </c>
      <c r="D569" s="66">
        <v>0</v>
      </c>
      <c r="E569" s="65">
        <f t="shared" si="35"/>
        <v>0</v>
      </c>
      <c r="F569" s="65">
        <f t="shared" si="36"/>
        <v>0</v>
      </c>
      <c r="G569" s="67">
        <f t="shared" si="37"/>
        <v>6115.7423249999965</v>
      </c>
    </row>
    <row r="570" spans="1:7" x14ac:dyDescent="0.25">
      <c r="A570" s="55">
        <v>568</v>
      </c>
      <c r="B570" s="64">
        <v>0</v>
      </c>
      <c r="C570" s="65">
        <f t="shared" si="34"/>
        <v>0</v>
      </c>
      <c r="D570" s="66">
        <v>0</v>
      </c>
      <c r="E570" s="65">
        <f t="shared" si="35"/>
        <v>0</v>
      </c>
      <c r="F570" s="65">
        <f t="shared" si="36"/>
        <v>0</v>
      </c>
      <c r="G570" s="67">
        <f t="shared" si="37"/>
        <v>6115.7423249999965</v>
      </c>
    </row>
    <row r="571" spans="1:7" x14ac:dyDescent="0.25">
      <c r="A571" s="55">
        <v>569</v>
      </c>
      <c r="B571" s="64">
        <v>0</v>
      </c>
      <c r="C571" s="65">
        <f t="shared" si="34"/>
        <v>0</v>
      </c>
      <c r="D571" s="66">
        <v>0</v>
      </c>
      <c r="E571" s="65">
        <f t="shared" si="35"/>
        <v>0</v>
      </c>
      <c r="F571" s="65">
        <f t="shared" si="36"/>
        <v>0</v>
      </c>
      <c r="G571" s="67">
        <f t="shared" si="37"/>
        <v>6115.7423249999965</v>
      </c>
    </row>
    <row r="572" spans="1:7" x14ac:dyDescent="0.25">
      <c r="A572" s="55">
        <v>570</v>
      </c>
      <c r="B572" s="64">
        <v>3.3</v>
      </c>
      <c r="C572" s="65">
        <f t="shared" si="34"/>
        <v>5.3106899999999992</v>
      </c>
      <c r="D572" s="66">
        <v>0</v>
      </c>
      <c r="E572" s="65">
        <f t="shared" si="35"/>
        <v>1.4751916666666665</v>
      </c>
      <c r="F572" s="65">
        <f t="shared" si="36"/>
        <v>1.4751916666666665</v>
      </c>
      <c r="G572" s="67">
        <f t="shared" si="37"/>
        <v>6116.4799208333297</v>
      </c>
    </row>
    <row r="573" spans="1:7" x14ac:dyDescent="0.25">
      <c r="A573" s="55">
        <v>571</v>
      </c>
      <c r="B573" s="64">
        <v>6.6</v>
      </c>
      <c r="C573" s="65">
        <f t="shared" si="34"/>
        <v>10.621379999999998</v>
      </c>
      <c r="D573" s="66">
        <v>0</v>
      </c>
      <c r="E573" s="65">
        <f t="shared" si="35"/>
        <v>2.9503833333333329</v>
      </c>
      <c r="F573" s="65">
        <f t="shared" si="36"/>
        <v>1.4751916666666665</v>
      </c>
      <c r="G573" s="67">
        <f t="shared" si="37"/>
        <v>6118.6927083333294</v>
      </c>
    </row>
    <row r="574" spans="1:7" x14ac:dyDescent="0.25">
      <c r="A574" s="55">
        <v>572</v>
      </c>
      <c r="B574" s="64">
        <v>9.9</v>
      </c>
      <c r="C574" s="65">
        <f t="shared" si="34"/>
        <v>15.93207</v>
      </c>
      <c r="D574" s="66">
        <v>0</v>
      </c>
      <c r="E574" s="65">
        <f t="shared" si="35"/>
        <v>4.4255749999999994</v>
      </c>
      <c r="F574" s="65">
        <f t="shared" si="36"/>
        <v>1.4751916666666665</v>
      </c>
      <c r="G574" s="67">
        <f t="shared" si="37"/>
        <v>6122.3806874999964</v>
      </c>
    </row>
    <row r="575" spans="1:7" x14ac:dyDescent="0.25">
      <c r="A575" s="55">
        <v>573</v>
      </c>
      <c r="B575" s="64">
        <v>13</v>
      </c>
      <c r="C575" s="65">
        <f t="shared" si="34"/>
        <v>20.9209</v>
      </c>
      <c r="D575" s="66">
        <v>0</v>
      </c>
      <c r="E575" s="65">
        <f t="shared" si="35"/>
        <v>5.8113611111111112</v>
      </c>
      <c r="F575" s="65">
        <f t="shared" si="36"/>
        <v>1.3857861111111118</v>
      </c>
      <c r="G575" s="67">
        <f t="shared" si="37"/>
        <v>6127.4991555555516</v>
      </c>
    </row>
    <row r="576" spans="1:7" x14ac:dyDescent="0.25">
      <c r="A576" s="55">
        <v>574</v>
      </c>
      <c r="B576" s="64">
        <v>14.6</v>
      </c>
      <c r="C576" s="65">
        <f t="shared" si="34"/>
        <v>23.49578</v>
      </c>
      <c r="D576" s="66">
        <v>0</v>
      </c>
      <c r="E576" s="65">
        <f t="shared" si="35"/>
        <v>6.5266055555555553</v>
      </c>
      <c r="F576" s="65">
        <f t="shared" si="36"/>
        <v>0.71524444444444413</v>
      </c>
      <c r="G576" s="67">
        <f t="shared" si="37"/>
        <v>6133.6681388888846</v>
      </c>
    </row>
    <row r="577" spans="1:7" x14ac:dyDescent="0.25">
      <c r="A577" s="55">
        <v>575</v>
      </c>
      <c r="B577" s="64">
        <v>16</v>
      </c>
      <c r="C577" s="65">
        <f t="shared" si="34"/>
        <v>25.748799999999999</v>
      </c>
      <c r="D577" s="66">
        <v>0</v>
      </c>
      <c r="E577" s="65">
        <f t="shared" si="35"/>
        <v>7.1524444444444439</v>
      </c>
      <c r="F577" s="65">
        <f t="shared" si="36"/>
        <v>0.62583888888888861</v>
      </c>
      <c r="G577" s="67">
        <f t="shared" si="37"/>
        <v>6140.507663888885</v>
      </c>
    </row>
    <row r="578" spans="1:7" x14ac:dyDescent="0.25">
      <c r="A578" s="55">
        <v>576</v>
      </c>
      <c r="B578" s="64">
        <v>17</v>
      </c>
      <c r="C578" s="65">
        <f t="shared" si="34"/>
        <v>27.3581</v>
      </c>
      <c r="D578" s="66">
        <v>0</v>
      </c>
      <c r="E578" s="65">
        <f t="shared" si="35"/>
        <v>7.5994722222222224</v>
      </c>
      <c r="F578" s="65">
        <f t="shared" si="36"/>
        <v>0.44702777777777847</v>
      </c>
      <c r="G578" s="67">
        <f t="shared" si="37"/>
        <v>6147.883622222218</v>
      </c>
    </row>
    <row r="579" spans="1:7" x14ac:dyDescent="0.25">
      <c r="A579" s="55">
        <v>577</v>
      </c>
      <c r="B579" s="64">
        <v>17</v>
      </c>
      <c r="C579" s="65">
        <f t="shared" si="34"/>
        <v>27.3581</v>
      </c>
      <c r="D579" s="66">
        <v>0</v>
      </c>
      <c r="E579" s="65">
        <f t="shared" si="35"/>
        <v>7.5994722222222224</v>
      </c>
      <c r="F579" s="65">
        <f t="shared" si="36"/>
        <v>0</v>
      </c>
      <c r="G579" s="67">
        <f t="shared" si="37"/>
        <v>6155.4830944444402</v>
      </c>
    </row>
    <row r="580" spans="1:7" x14ac:dyDescent="0.25">
      <c r="A580" s="55">
        <v>578</v>
      </c>
      <c r="B580" s="64">
        <v>17</v>
      </c>
      <c r="C580" s="65">
        <f t="shared" ref="C580:C643" si="38">B580*1.6093</f>
        <v>27.3581</v>
      </c>
      <c r="D580" s="66">
        <v>0</v>
      </c>
      <c r="E580" s="65">
        <f t="shared" ref="E580:E643" si="39">C580/3.6</f>
        <v>7.5994722222222224</v>
      </c>
      <c r="F580" s="65">
        <f t="shared" si="36"/>
        <v>0</v>
      </c>
      <c r="G580" s="67">
        <f t="shared" si="37"/>
        <v>6163.0825666666624</v>
      </c>
    </row>
    <row r="581" spans="1:7" x14ac:dyDescent="0.25">
      <c r="A581" s="55">
        <v>579</v>
      </c>
      <c r="B581" s="64">
        <v>17.5</v>
      </c>
      <c r="C581" s="65">
        <f t="shared" si="38"/>
        <v>28.162749999999999</v>
      </c>
      <c r="D581" s="66">
        <v>0</v>
      </c>
      <c r="E581" s="65">
        <f t="shared" si="39"/>
        <v>7.8229861111111108</v>
      </c>
      <c r="F581" s="65">
        <f t="shared" si="36"/>
        <v>0.22351388888888835</v>
      </c>
      <c r="G581" s="67">
        <f t="shared" si="37"/>
        <v>6170.7937958333287</v>
      </c>
    </row>
    <row r="582" spans="1:7" x14ac:dyDescent="0.25">
      <c r="A582" s="55">
        <v>580</v>
      </c>
      <c r="B582" s="64">
        <v>17.7</v>
      </c>
      <c r="C582" s="65">
        <f t="shared" si="38"/>
        <v>28.484609999999996</v>
      </c>
      <c r="D582" s="66">
        <v>0</v>
      </c>
      <c r="E582" s="65">
        <f t="shared" si="39"/>
        <v>7.9123916666666654</v>
      </c>
      <c r="F582" s="65">
        <f t="shared" si="36"/>
        <v>8.9405555555554628E-2</v>
      </c>
      <c r="G582" s="67">
        <f t="shared" si="37"/>
        <v>6178.6614847222172</v>
      </c>
    </row>
    <row r="583" spans="1:7" x14ac:dyDescent="0.25">
      <c r="A583" s="55">
        <v>581</v>
      </c>
      <c r="B583" s="64">
        <v>17.7</v>
      </c>
      <c r="C583" s="65">
        <f t="shared" si="38"/>
        <v>28.484609999999996</v>
      </c>
      <c r="D583" s="66">
        <v>0</v>
      </c>
      <c r="E583" s="65">
        <f t="shared" si="39"/>
        <v>7.9123916666666654</v>
      </c>
      <c r="F583" s="65">
        <f t="shared" si="36"/>
        <v>0</v>
      </c>
      <c r="G583" s="67">
        <f t="shared" si="37"/>
        <v>6186.5738763888839</v>
      </c>
    </row>
    <row r="584" spans="1:7" x14ac:dyDescent="0.25">
      <c r="A584" s="55">
        <v>582</v>
      </c>
      <c r="B584" s="64">
        <v>17.5</v>
      </c>
      <c r="C584" s="65">
        <f t="shared" si="38"/>
        <v>28.162749999999999</v>
      </c>
      <c r="D584" s="66">
        <v>0</v>
      </c>
      <c r="E584" s="65">
        <f t="shared" si="39"/>
        <v>7.8229861111111108</v>
      </c>
      <c r="F584" s="65">
        <f t="shared" si="36"/>
        <v>-8.9405555555554628E-2</v>
      </c>
      <c r="G584" s="67">
        <f t="shared" si="37"/>
        <v>6194.4415652777725</v>
      </c>
    </row>
    <row r="585" spans="1:7" x14ac:dyDescent="0.25">
      <c r="A585" s="55">
        <v>583</v>
      </c>
      <c r="B585" s="64">
        <v>17</v>
      </c>
      <c r="C585" s="65">
        <f t="shared" si="38"/>
        <v>27.3581</v>
      </c>
      <c r="D585" s="66">
        <v>0</v>
      </c>
      <c r="E585" s="65">
        <f t="shared" si="39"/>
        <v>7.5994722222222224</v>
      </c>
      <c r="F585" s="65">
        <f t="shared" si="36"/>
        <v>-0.22351388888888835</v>
      </c>
      <c r="G585" s="67">
        <f t="shared" si="37"/>
        <v>6202.1527944444388</v>
      </c>
    </row>
    <row r="586" spans="1:7" x14ac:dyDescent="0.25">
      <c r="A586" s="55">
        <v>584</v>
      </c>
      <c r="B586" s="64">
        <v>16.899999999999999</v>
      </c>
      <c r="C586" s="65">
        <f t="shared" si="38"/>
        <v>27.197169999999996</v>
      </c>
      <c r="D586" s="66">
        <v>0</v>
      </c>
      <c r="E586" s="65">
        <f t="shared" si="39"/>
        <v>7.5547694444444433</v>
      </c>
      <c r="F586" s="65">
        <f t="shared" si="36"/>
        <v>-4.470277777777909E-2</v>
      </c>
      <c r="G586" s="67">
        <f t="shared" si="37"/>
        <v>6209.7299152777723</v>
      </c>
    </row>
    <row r="587" spans="1:7" x14ac:dyDescent="0.25">
      <c r="A587" s="55">
        <v>585</v>
      </c>
      <c r="B587" s="64">
        <v>16.600000000000001</v>
      </c>
      <c r="C587" s="65">
        <f t="shared" si="38"/>
        <v>26.714380000000002</v>
      </c>
      <c r="D587" s="66">
        <v>0</v>
      </c>
      <c r="E587" s="65">
        <f t="shared" si="39"/>
        <v>7.4206611111111114</v>
      </c>
      <c r="F587" s="65">
        <f t="shared" si="36"/>
        <v>-0.13410833333333194</v>
      </c>
      <c r="G587" s="67">
        <f t="shared" si="37"/>
        <v>6217.2176305555504</v>
      </c>
    </row>
    <row r="588" spans="1:7" x14ac:dyDescent="0.25">
      <c r="A588" s="55">
        <v>586</v>
      </c>
      <c r="B588" s="64">
        <v>17</v>
      </c>
      <c r="C588" s="65">
        <f t="shared" si="38"/>
        <v>27.3581</v>
      </c>
      <c r="D588" s="66">
        <v>0</v>
      </c>
      <c r="E588" s="65">
        <f t="shared" si="39"/>
        <v>7.5994722222222224</v>
      </c>
      <c r="F588" s="65">
        <f t="shared" si="36"/>
        <v>0.17881111111111103</v>
      </c>
      <c r="G588" s="67">
        <f t="shared" si="37"/>
        <v>6224.7276972222171</v>
      </c>
    </row>
    <row r="589" spans="1:7" x14ac:dyDescent="0.25">
      <c r="A589" s="55">
        <v>587</v>
      </c>
      <c r="B589" s="64">
        <v>17.100000000000001</v>
      </c>
      <c r="C589" s="65">
        <f t="shared" si="38"/>
        <v>27.519030000000001</v>
      </c>
      <c r="D589" s="66">
        <v>0</v>
      </c>
      <c r="E589" s="65">
        <f t="shared" si="39"/>
        <v>7.6441749999999997</v>
      </c>
      <c r="F589" s="65">
        <f t="shared" ref="F589:F652" si="40">E589-E588</f>
        <v>4.4702777777777314E-2</v>
      </c>
      <c r="G589" s="67">
        <f t="shared" ref="G589:G652" si="41">E588+(F589/2)+G588</f>
        <v>6232.3495208333279</v>
      </c>
    </row>
    <row r="590" spans="1:7" x14ac:dyDescent="0.25">
      <c r="A590" s="55">
        <v>588</v>
      </c>
      <c r="B590" s="64">
        <v>17</v>
      </c>
      <c r="C590" s="65">
        <f t="shared" si="38"/>
        <v>27.3581</v>
      </c>
      <c r="D590" s="66">
        <v>0</v>
      </c>
      <c r="E590" s="65">
        <f t="shared" si="39"/>
        <v>7.5994722222222224</v>
      </c>
      <c r="F590" s="65">
        <f t="shared" si="40"/>
        <v>-4.4702777777777314E-2</v>
      </c>
      <c r="G590" s="67">
        <f t="shared" si="41"/>
        <v>6239.9713444444387</v>
      </c>
    </row>
    <row r="591" spans="1:7" x14ac:dyDescent="0.25">
      <c r="A591" s="55">
        <v>589</v>
      </c>
      <c r="B591" s="64">
        <v>16.600000000000001</v>
      </c>
      <c r="C591" s="65">
        <f t="shared" si="38"/>
        <v>26.714380000000002</v>
      </c>
      <c r="D591" s="66">
        <v>0</v>
      </c>
      <c r="E591" s="65">
        <f t="shared" si="39"/>
        <v>7.4206611111111114</v>
      </c>
      <c r="F591" s="65">
        <f t="shared" si="40"/>
        <v>-0.17881111111111103</v>
      </c>
      <c r="G591" s="67">
        <f t="shared" si="41"/>
        <v>6247.4814111111054</v>
      </c>
    </row>
    <row r="592" spans="1:7" x14ac:dyDescent="0.25">
      <c r="A592" s="55">
        <v>590</v>
      </c>
      <c r="B592" s="64">
        <v>16.5</v>
      </c>
      <c r="C592" s="65">
        <f t="shared" si="38"/>
        <v>26.553449999999998</v>
      </c>
      <c r="D592" s="66">
        <v>0</v>
      </c>
      <c r="E592" s="65">
        <f t="shared" si="39"/>
        <v>7.3759583333333323</v>
      </c>
      <c r="F592" s="65">
        <f t="shared" si="40"/>
        <v>-4.470277777777909E-2</v>
      </c>
      <c r="G592" s="67">
        <f t="shared" si="41"/>
        <v>6254.8797208333281</v>
      </c>
    </row>
    <row r="593" spans="1:7" x14ac:dyDescent="0.25">
      <c r="A593" s="55">
        <v>591</v>
      </c>
      <c r="B593" s="64">
        <v>16.5</v>
      </c>
      <c r="C593" s="65">
        <f t="shared" si="38"/>
        <v>26.553449999999998</v>
      </c>
      <c r="D593" s="66">
        <v>0</v>
      </c>
      <c r="E593" s="65">
        <f t="shared" si="39"/>
        <v>7.3759583333333323</v>
      </c>
      <c r="F593" s="65">
        <f t="shared" si="40"/>
        <v>0</v>
      </c>
      <c r="G593" s="67">
        <f t="shared" si="41"/>
        <v>6262.2556791666611</v>
      </c>
    </row>
    <row r="594" spans="1:7" x14ac:dyDescent="0.25">
      <c r="A594" s="55">
        <v>592</v>
      </c>
      <c r="B594" s="64">
        <v>16.600000000000001</v>
      </c>
      <c r="C594" s="65">
        <f t="shared" si="38"/>
        <v>26.714380000000002</v>
      </c>
      <c r="D594" s="66">
        <v>0</v>
      </c>
      <c r="E594" s="65">
        <f t="shared" si="39"/>
        <v>7.4206611111111114</v>
      </c>
      <c r="F594" s="65">
        <f t="shared" si="40"/>
        <v>4.470277777777909E-2</v>
      </c>
      <c r="G594" s="67">
        <f t="shared" si="41"/>
        <v>6269.6539888888838</v>
      </c>
    </row>
    <row r="595" spans="1:7" x14ac:dyDescent="0.25">
      <c r="A595" s="55">
        <v>593</v>
      </c>
      <c r="B595" s="64">
        <v>17</v>
      </c>
      <c r="C595" s="65">
        <f t="shared" si="38"/>
        <v>27.3581</v>
      </c>
      <c r="D595" s="66">
        <v>0</v>
      </c>
      <c r="E595" s="65">
        <f t="shared" si="39"/>
        <v>7.5994722222222224</v>
      </c>
      <c r="F595" s="65">
        <f t="shared" si="40"/>
        <v>0.17881111111111103</v>
      </c>
      <c r="G595" s="67">
        <f t="shared" si="41"/>
        <v>6277.1640555555505</v>
      </c>
    </row>
    <row r="596" spans="1:7" x14ac:dyDescent="0.25">
      <c r="A596" s="55">
        <v>594</v>
      </c>
      <c r="B596" s="64">
        <v>17.600000000000001</v>
      </c>
      <c r="C596" s="65">
        <f t="shared" si="38"/>
        <v>28.323680000000003</v>
      </c>
      <c r="D596" s="66">
        <v>0</v>
      </c>
      <c r="E596" s="65">
        <f t="shared" si="39"/>
        <v>7.8676888888888898</v>
      </c>
      <c r="F596" s="65">
        <f t="shared" si="40"/>
        <v>0.26821666666666744</v>
      </c>
      <c r="G596" s="67">
        <f t="shared" si="41"/>
        <v>6284.8976361111063</v>
      </c>
    </row>
    <row r="597" spans="1:7" x14ac:dyDescent="0.25">
      <c r="A597" s="55">
        <v>595</v>
      </c>
      <c r="B597" s="64">
        <v>18.5</v>
      </c>
      <c r="C597" s="65">
        <f t="shared" si="38"/>
        <v>29.77205</v>
      </c>
      <c r="D597" s="66">
        <v>0</v>
      </c>
      <c r="E597" s="65">
        <f t="shared" si="39"/>
        <v>8.2700138888888883</v>
      </c>
      <c r="F597" s="65">
        <f t="shared" si="40"/>
        <v>0.40232499999999849</v>
      </c>
      <c r="G597" s="67">
        <f t="shared" si="41"/>
        <v>6292.9664874999953</v>
      </c>
    </row>
    <row r="598" spans="1:7" x14ac:dyDescent="0.25">
      <c r="A598" s="55">
        <v>596</v>
      </c>
      <c r="B598" s="64">
        <v>19.2</v>
      </c>
      <c r="C598" s="65">
        <f t="shared" si="38"/>
        <v>30.898559999999996</v>
      </c>
      <c r="D598" s="66">
        <v>0</v>
      </c>
      <c r="E598" s="65">
        <f t="shared" si="39"/>
        <v>8.5829333333333313</v>
      </c>
      <c r="F598" s="65">
        <f t="shared" si="40"/>
        <v>0.31291944444444297</v>
      </c>
      <c r="G598" s="67">
        <f t="shared" si="41"/>
        <v>6301.3929611111062</v>
      </c>
    </row>
    <row r="599" spans="1:7" x14ac:dyDescent="0.25">
      <c r="A599" s="55">
        <v>597</v>
      </c>
      <c r="B599" s="64">
        <v>20.2</v>
      </c>
      <c r="C599" s="65">
        <f t="shared" si="38"/>
        <v>32.507860000000001</v>
      </c>
      <c r="D599" s="66">
        <v>0</v>
      </c>
      <c r="E599" s="65">
        <f t="shared" si="39"/>
        <v>9.0299611111111115</v>
      </c>
      <c r="F599" s="65">
        <f t="shared" si="40"/>
        <v>0.44702777777778024</v>
      </c>
      <c r="G599" s="67">
        <f t="shared" si="41"/>
        <v>6310.1994083333284</v>
      </c>
    </row>
    <row r="600" spans="1:7" x14ac:dyDescent="0.25">
      <c r="A600" s="55">
        <v>598</v>
      </c>
      <c r="B600" s="64">
        <v>21</v>
      </c>
      <c r="C600" s="65">
        <f t="shared" si="38"/>
        <v>33.795299999999997</v>
      </c>
      <c r="D600" s="66">
        <v>0</v>
      </c>
      <c r="E600" s="65">
        <f t="shared" si="39"/>
        <v>9.3875833333333318</v>
      </c>
      <c r="F600" s="65">
        <f t="shared" si="40"/>
        <v>0.35762222222222029</v>
      </c>
      <c r="G600" s="67">
        <f t="shared" si="41"/>
        <v>6319.4081805555506</v>
      </c>
    </row>
    <row r="601" spans="1:7" x14ac:dyDescent="0.25">
      <c r="A601" s="55">
        <v>599</v>
      </c>
      <c r="B601" s="64">
        <v>21.1</v>
      </c>
      <c r="C601" s="65">
        <f t="shared" si="38"/>
        <v>33.956229999999998</v>
      </c>
      <c r="D601" s="66">
        <v>0</v>
      </c>
      <c r="E601" s="65">
        <f t="shared" si="39"/>
        <v>9.4322861111111109</v>
      </c>
      <c r="F601" s="65">
        <f t="shared" si="40"/>
        <v>4.470277777777909E-2</v>
      </c>
      <c r="G601" s="67">
        <f t="shared" si="41"/>
        <v>6328.8181152777724</v>
      </c>
    </row>
    <row r="602" spans="1:7" x14ac:dyDescent="0.25">
      <c r="A602" s="55">
        <v>600</v>
      </c>
      <c r="B602" s="64">
        <v>21.2</v>
      </c>
      <c r="C602" s="65">
        <f t="shared" si="38"/>
        <v>34.117159999999998</v>
      </c>
      <c r="D602" s="66">
        <v>0</v>
      </c>
      <c r="E602" s="65">
        <f t="shared" si="39"/>
        <v>9.4769888888888882</v>
      </c>
      <c r="F602" s="65">
        <f t="shared" si="40"/>
        <v>4.4702777777777314E-2</v>
      </c>
      <c r="G602" s="67">
        <f t="shared" si="41"/>
        <v>6338.2727527777724</v>
      </c>
    </row>
    <row r="603" spans="1:7" x14ac:dyDescent="0.25">
      <c r="A603" s="55">
        <v>601</v>
      </c>
      <c r="B603" s="64">
        <v>21.6</v>
      </c>
      <c r="C603" s="65">
        <f t="shared" si="38"/>
        <v>34.76088</v>
      </c>
      <c r="D603" s="66">
        <v>0</v>
      </c>
      <c r="E603" s="65">
        <f t="shared" si="39"/>
        <v>9.6557999999999993</v>
      </c>
      <c r="F603" s="65">
        <f t="shared" si="40"/>
        <v>0.17881111111111103</v>
      </c>
      <c r="G603" s="67">
        <f t="shared" si="41"/>
        <v>6347.8391472222165</v>
      </c>
    </row>
    <row r="604" spans="1:7" x14ac:dyDescent="0.25">
      <c r="A604" s="55">
        <v>602</v>
      </c>
      <c r="B604" s="64">
        <v>22</v>
      </c>
      <c r="C604" s="65">
        <f t="shared" si="38"/>
        <v>35.404600000000002</v>
      </c>
      <c r="D604" s="66">
        <v>0</v>
      </c>
      <c r="E604" s="65">
        <f t="shared" si="39"/>
        <v>9.8346111111111121</v>
      </c>
      <c r="F604" s="65">
        <f t="shared" si="40"/>
        <v>0.17881111111111281</v>
      </c>
      <c r="G604" s="67">
        <f t="shared" si="41"/>
        <v>6357.5843527777724</v>
      </c>
    </row>
    <row r="605" spans="1:7" x14ac:dyDescent="0.25">
      <c r="A605" s="55">
        <v>603</v>
      </c>
      <c r="B605" s="64">
        <v>22.4</v>
      </c>
      <c r="C605" s="65">
        <f t="shared" si="38"/>
        <v>36.048319999999997</v>
      </c>
      <c r="D605" s="66">
        <v>0</v>
      </c>
      <c r="E605" s="65">
        <f t="shared" si="39"/>
        <v>10.013422222222221</v>
      </c>
      <c r="F605" s="65">
        <f t="shared" si="40"/>
        <v>0.17881111111110926</v>
      </c>
      <c r="G605" s="67">
        <f t="shared" si="41"/>
        <v>6367.5083694444393</v>
      </c>
    </row>
    <row r="606" spans="1:7" x14ac:dyDescent="0.25">
      <c r="A606" s="55">
        <v>604</v>
      </c>
      <c r="B606" s="64">
        <v>22.5</v>
      </c>
      <c r="C606" s="65">
        <f t="shared" si="38"/>
        <v>36.209249999999997</v>
      </c>
      <c r="D606" s="66">
        <v>0</v>
      </c>
      <c r="E606" s="65">
        <f t="shared" si="39"/>
        <v>10.058124999999999</v>
      </c>
      <c r="F606" s="65">
        <f t="shared" si="40"/>
        <v>4.4702777777777314E-2</v>
      </c>
      <c r="G606" s="67">
        <f t="shared" si="41"/>
        <v>6377.5441430555502</v>
      </c>
    </row>
    <row r="607" spans="1:7" x14ac:dyDescent="0.25">
      <c r="A607" s="55">
        <v>605</v>
      </c>
      <c r="B607" s="64">
        <v>22.5</v>
      </c>
      <c r="C607" s="65">
        <f t="shared" si="38"/>
        <v>36.209249999999997</v>
      </c>
      <c r="D607" s="66">
        <v>0</v>
      </c>
      <c r="E607" s="65">
        <f t="shared" si="39"/>
        <v>10.058124999999999</v>
      </c>
      <c r="F607" s="65">
        <f t="shared" si="40"/>
        <v>0</v>
      </c>
      <c r="G607" s="67">
        <f t="shared" si="41"/>
        <v>6387.6022680555498</v>
      </c>
    </row>
    <row r="608" spans="1:7" x14ac:dyDescent="0.25">
      <c r="A608" s="55">
        <v>606</v>
      </c>
      <c r="B608" s="64">
        <v>22.5</v>
      </c>
      <c r="C608" s="65">
        <f t="shared" si="38"/>
        <v>36.209249999999997</v>
      </c>
      <c r="D608" s="66">
        <v>0</v>
      </c>
      <c r="E608" s="65">
        <f t="shared" si="39"/>
        <v>10.058124999999999</v>
      </c>
      <c r="F608" s="65">
        <f t="shared" si="40"/>
        <v>0</v>
      </c>
      <c r="G608" s="67">
        <f t="shared" si="41"/>
        <v>6397.6603930555493</v>
      </c>
    </row>
    <row r="609" spans="1:7" x14ac:dyDescent="0.25">
      <c r="A609" s="55">
        <v>607</v>
      </c>
      <c r="B609" s="64">
        <v>22.7</v>
      </c>
      <c r="C609" s="65">
        <f t="shared" si="38"/>
        <v>36.531109999999998</v>
      </c>
      <c r="D609" s="66">
        <v>0</v>
      </c>
      <c r="E609" s="65">
        <f t="shared" si="39"/>
        <v>10.147530555555555</v>
      </c>
      <c r="F609" s="65">
        <f t="shared" si="40"/>
        <v>8.9405555555556404E-2</v>
      </c>
      <c r="G609" s="67">
        <f t="shared" si="41"/>
        <v>6407.7632208333271</v>
      </c>
    </row>
    <row r="610" spans="1:7" x14ac:dyDescent="0.25">
      <c r="A610" s="55">
        <v>608</v>
      </c>
      <c r="B610" s="64">
        <v>23.7</v>
      </c>
      <c r="C610" s="65">
        <f t="shared" si="38"/>
        <v>38.140409999999996</v>
      </c>
      <c r="D610" s="66">
        <v>0</v>
      </c>
      <c r="E610" s="65">
        <f t="shared" si="39"/>
        <v>10.594558333333332</v>
      </c>
      <c r="F610" s="65">
        <f t="shared" si="40"/>
        <v>0.44702777777777669</v>
      </c>
      <c r="G610" s="67">
        <f t="shared" si="41"/>
        <v>6418.1342652777712</v>
      </c>
    </row>
    <row r="611" spans="1:7" x14ac:dyDescent="0.25">
      <c r="A611" s="55">
        <v>609</v>
      </c>
      <c r="B611" s="64">
        <v>25.1</v>
      </c>
      <c r="C611" s="65">
        <f t="shared" si="38"/>
        <v>40.393430000000002</v>
      </c>
      <c r="D611" s="66">
        <v>0</v>
      </c>
      <c r="E611" s="65">
        <f t="shared" si="39"/>
        <v>11.220397222222223</v>
      </c>
      <c r="F611" s="65">
        <f t="shared" si="40"/>
        <v>0.62583888888889128</v>
      </c>
      <c r="G611" s="67">
        <f t="shared" si="41"/>
        <v>6429.041743055549</v>
      </c>
    </row>
    <row r="612" spans="1:7" x14ac:dyDescent="0.25">
      <c r="A612" s="55">
        <v>610</v>
      </c>
      <c r="B612" s="64">
        <v>26</v>
      </c>
      <c r="C612" s="65">
        <f t="shared" si="38"/>
        <v>41.841799999999999</v>
      </c>
      <c r="D612" s="66">
        <v>0</v>
      </c>
      <c r="E612" s="65">
        <f t="shared" si="39"/>
        <v>11.622722222222222</v>
      </c>
      <c r="F612" s="65">
        <f t="shared" si="40"/>
        <v>0.40232499999999938</v>
      </c>
      <c r="G612" s="67">
        <f t="shared" si="41"/>
        <v>6440.4633027777709</v>
      </c>
    </row>
    <row r="613" spans="1:7" x14ac:dyDescent="0.25">
      <c r="A613" s="55">
        <v>611</v>
      </c>
      <c r="B613" s="64">
        <v>26.5</v>
      </c>
      <c r="C613" s="65">
        <f t="shared" si="38"/>
        <v>42.646450000000002</v>
      </c>
      <c r="D613" s="66">
        <v>0</v>
      </c>
      <c r="E613" s="65">
        <f t="shared" si="39"/>
        <v>11.846236111111111</v>
      </c>
      <c r="F613" s="65">
        <f t="shared" si="40"/>
        <v>0.22351388888888835</v>
      </c>
      <c r="G613" s="67">
        <f t="shared" si="41"/>
        <v>6452.1977819444373</v>
      </c>
    </row>
    <row r="614" spans="1:7" x14ac:dyDescent="0.25">
      <c r="A614" s="55">
        <v>612</v>
      </c>
      <c r="B614" s="64">
        <v>27</v>
      </c>
      <c r="C614" s="65">
        <f t="shared" si="38"/>
        <v>43.451099999999997</v>
      </c>
      <c r="D614" s="66">
        <v>0</v>
      </c>
      <c r="E614" s="65">
        <f t="shared" si="39"/>
        <v>12.069749999999999</v>
      </c>
      <c r="F614" s="65">
        <f t="shared" si="40"/>
        <v>0.22351388888888835</v>
      </c>
      <c r="G614" s="67">
        <f t="shared" si="41"/>
        <v>6464.1557749999929</v>
      </c>
    </row>
    <row r="615" spans="1:7" x14ac:dyDescent="0.25">
      <c r="A615" s="55">
        <v>613</v>
      </c>
      <c r="B615" s="64">
        <v>26.1</v>
      </c>
      <c r="C615" s="65">
        <f t="shared" si="38"/>
        <v>42.00273</v>
      </c>
      <c r="D615" s="66">
        <v>0</v>
      </c>
      <c r="E615" s="65">
        <f t="shared" si="39"/>
        <v>11.667425</v>
      </c>
      <c r="F615" s="65">
        <f t="shared" si="40"/>
        <v>-0.40232499999999938</v>
      </c>
      <c r="G615" s="67">
        <f t="shared" si="41"/>
        <v>6476.024362499993</v>
      </c>
    </row>
    <row r="616" spans="1:7" x14ac:dyDescent="0.25">
      <c r="A616" s="55">
        <v>614</v>
      </c>
      <c r="B616" s="64">
        <v>22.8</v>
      </c>
      <c r="C616" s="65">
        <f t="shared" si="38"/>
        <v>36.692039999999999</v>
      </c>
      <c r="D616" s="66">
        <v>0</v>
      </c>
      <c r="E616" s="65">
        <f t="shared" si="39"/>
        <v>10.192233333333332</v>
      </c>
      <c r="F616" s="65">
        <f t="shared" si="40"/>
        <v>-1.4751916666666673</v>
      </c>
      <c r="G616" s="67">
        <f t="shared" si="41"/>
        <v>6486.9541916666594</v>
      </c>
    </row>
    <row r="617" spans="1:7" x14ac:dyDescent="0.25">
      <c r="A617" s="55">
        <v>615</v>
      </c>
      <c r="B617" s="64">
        <v>19.5</v>
      </c>
      <c r="C617" s="65">
        <f t="shared" si="38"/>
        <v>31.381349999999998</v>
      </c>
      <c r="D617" s="66">
        <v>0</v>
      </c>
      <c r="E617" s="65">
        <f t="shared" si="39"/>
        <v>8.717041666666665</v>
      </c>
      <c r="F617" s="65">
        <f t="shared" si="40"/>
        <v>-1.4751916666666673</v>
      </c>
      <c r="G617" s="67">
        <f t="shared" si="41"/>
        <v>6496.4088291666594</v>
      </c>
    </row>
    <row r="618" spans="1:7" x14ac:dyDescent="0.25">
      <c r="A618" s="55">
        <v>616</v>
      </c>
      <c r="B618" s="64">
        <v>16.2</v>
      </c>
      <c r="C618" s="65">
        <f t="shared" si="38"/>
        <v>26.070659999999997</v>
      </c>
      <c r="D618" s="66">
        <v>0</v>
      </c>
      <c r="E618" s="65">
        <f t="shared" si="39"/>
        <v>7.2418499999999986</v>
      </c>
      <c r="F618" s="65">
        <f t="shared" si="40"/>
        <v>-1.4751916666666665</v>
      </c>
      <c r="G618" s="67">
        <f t="shared" si="41"/>
        <v>6504.388274999993</v>
      </c>
    </row>
    <row r="619" spans="1:7" x14ac:dyDescent="0.25">
      <c r="A619" s="55">
        <v>617</v>
      </c>
      <c r="B619" s="64">
        <v>12.9</v>
      </c>
      <c r="C619" s="65">
        <f t="shared" si="38"/>
        <v>20.759969999999999</v>
      </c>
      <c r="D619" s="66">
        <v>0</v>
      </c>
      <c r="E619" s="65">
        <f t="shared" si="39"/>
        <v>5.766658333333333</v>
      </c>
      <c r="F619" s="65">
        <f t="shared" si="40"/>
        <v>-1.4751916666666656</v>
      </c>
      <c r="G619" s="67">
        <f t="shared" si="41"/>
        <v>6510.8925291666592</v>
      </c>
    </row>
    <row r="620" spans="1:7" x14ac:dyDescent="0.25">
      <c r="A620" s="55">
        <v>618</v>
      </c>
      <c r="B620" s="64">
        <v>9.6</v>
      </c>
      <c r="C620" s="65">
        <f t="shared" si="38"/>
        <v>15.449279999999998</v>
      </c>
      <c r="D620" s="66">
        <v>0</v>
      </c>
      <c r="E620" s="65">
        <f t="shared" si="39"/>
        <v>4.2914666666666657</v>
      </c>
      <c r="F620" s="65">
        <f t="shared" si="40"/>
        <v>-1.4751916666666673</v>
      </c>
      <c r="G620" s="67">
        <f t="shared" si="41"/>
        <v>6515.921591666659</v>
      </c>
    </row>
    <row r="621" spans="1:7" x14ac:dyDescent="0.25">
      <c r="A621" s="55">
        <v>619</v>
      </c>
      <c r="B621" s="64">
        <v>6.3</v>
      </c>
      <c r="C621" s="65">
        <f t="shared" si="38"/>
        <v>10.138589999999999</v>
      </c>
      <c r="D621" s="66">
        <v>0</v>
      </c>
      <c r="E621" s="65">
        <f t="shared" si="39"/>
        <v>2.8162749999999996</v>
      </c>
      <c r="F621" s="65">
        <f t="shared" si="40"/>
        <v>-1.475191666666666</v>
      </c>
      <c r="G621" s="67">
        <f t="shared" si="41"/>
        <v>6519.4754624999923</v>
      </c>
    </row>
    <row r="622" spans="1:7" x14ac:dyDescent="0.25">
      <c r="A622" s="55">
        <v>620</v>
      </c>
      <c r="B622" s="64">
        <v>3</v>
      </c>
      <c r="C622" s="65">
        <f t="shared" si="38"/>
        <v>4.8278999999999996</v>
      </c>
      <c r="D622" s="66">
        <v>0</v>
      </c>
      <c r="E622" s="65">
        <f t="shared" si="39"/>
        <v>1.3410833333333332</v>
      </c>
      <c r="F622" s="65">
        <f t="shared" si="40"/>
        <v>-1.4751916666666665</v>
      </c>
      <c r="G622" s="67">
        <f t="shared" si="41"/>
        <v>6521.5541416666592</v>
      </c>
    </row>
    <row r="623" spans="1:7" x14ac:dyDescent="0.25">
      <c r="A623" s="55">
        <v>621</v>
      </c>
      <c r="B623" s="64">
        <v>0</v>
      </c>
      <c r="C623" s="65">
        <f t="shared" si="38"/>
        <v>0</v>
      </c>
      <c r="D623" s="66">
        <v>0</v>
      </c>
      <c r="E623" s="65">
        <f t="shared" si="39"/>
        <v>0</v>
      </c>
      <c r="F623" s="65">
        <f t="shared" si="40"/>
        <v>-1.3410833333333332</v>
      </c>
      <c r="G623" s="67">
        <f t="shared" si="41"/>
        <v>6522.2246833333256</v>
      </c>
    </row>
    <row r="624" spans="1:7" x14ac:dyDescent="0.25">
      <c r="A624" s="55">
        <v>622</v>
      </c>
      <c r="B624" s="64">
        <v>0</v>
      </c>
      <c r="C624" s="65">
        <f t="shared" si="38"/>
        <v>0</v>
      </c>
      <c r="D624" s="66">
        <v>0</v>
      </c>
      <c r="E624" s="65">
        <f t="shared" si="39"/>
        <v>0</v>
      </c>
      <c r="F624" s="65">
        <f t="shared" si="40"/>
        <v>0</v>
      </c>
      <c r="G624" s="67">
        <f t="shared" si="41"/>
        <v>6522.2246833333256</v>
      </c>
    </row>
    <row r="625" spans="1:7" x14ac:dyDescent="0.25">
      <c r="A625" s="55">
        <v>623</v>
      </c>
      <c r="B625" s="64">
        <v>0</v>
      </c>
      <c r="C625" s="65">
        <f t="shared" si="38"/>
        <v>0</v>
      </c>
      <c r="D625" s="66">
        <v>0</v>
      </c>
      <c r="E625" s="65">
        <f t="shared" si="39"/>
        <v>0</v>
      </c>
      <c r="F625" s="65">
        <f t="shared" si="40"/>
        <v>0</v>
      </c>
      <c r="G625" s="67">
        <f t="shared" si="41"/>
        <v>6522.2246833333256</v>
      </c>
    </row>
    <row r="626" spans="1:7" x14ac:dyDescent="0.25">
      <c r="A626" s="55">
        <v>624</v>
      </c>
      <c r="B626" s="64">
        <v>0</v>
      </c>
      <c r="C626" s="65">
        <f t="shared" si="38"/>
        <v>0</v>
      </c>
      <c r="D626" s="66">
        <v>0</v>
      </c>
      <c r="E626" s="65">
        <f t="shared" si="39"/>
        <v>0</v>
      </c>
      <c r="F626" s="65">
        <f t="shared" si="40"/>
        <v>0</v>
      </c>
      <c r="G626" s="67">
        <f t="shared" si="41"/>
        <v>6522.2246833333256</v>
      </c>
    </row>
    <row r="627" spans="1:7" x14ac:dyDescent="0.25">
      <c r="A627" s="55">
        <v>625</v>
      </c>
      <c r="B627" s="64">
        <v>0</v>
      </c>
      <c r="C627" s="65">
        <f t="shared" si="38"/>
        <v>0</v>
      </c>
      <c r="D627" s="66">
        <v>0</v>
      </c>
      <c r="E627" s="65">
        <f t="shared" si="39"/>
        <v>0</v>
      </c>
      <c r="F627" s="65">
        <f t="shared" si="40"/>
        <v>0</v>
      </c>
      <c r="G627" s="67">
        <f t="shared" si="41"/>
        <v>6522.2246833333256</v>
      </c>
    </row>
    <row r="628" spans="1:7" x14ac:dyDescent="0.25">
      <c r="A628" s="55">
        <v>626</v>
      </c>
      <c r="B628" s="64">
        <v>0</v>
      </c>
      <c r="C628" s="65">
        <f t="shared" si="38"/>
        <v>0</v>
      </c>
      <c r="D628" s="66">
        <v>0</v>
      </c>
      <c r="E628" s="65">
        <f t="shared" si="39"/>
        <v>0</v>
      </c>
      <c r="F628" s="65">
        <f t="shared" si="40"/>
        <v>0</v>
      </c>
      <c r="G628" s="67">
        <f t="shared" si="41"/>
        <v>6522.2246833333256</v>
      </c>
    </row>
    <row r="629" spans="1:7" x14ac:dyDescent="0.25">
      <c r="A629" s="55">
        <v>627</v>
      </c>
      <c r="B629" s="64">
        <v>0</v>
      </c>
      <c r="C629" s="65">
        <f t="shared" si="38"/>
        <v>0</v>
      </c>
      <c r="D629" s="66">
        <v>0</v>
      </c>
      <c r="E629" s="65">
        <f t="shared" si="39"/>
        <v>0</v>
      </c>
      <c r="F629" s="65">
        <f t="shared" si="40"/>
        <v>0</v>
      </c>
      <c r="G629" s="67">
        <f t="shared" si="41"/>
        <v>6522.2246833333256</v>
      </c>
    </row>
    <row r="630" spans="1:7" x14ac:dyDescent="0.25">
      <c r="A630" s="55">
        <v>628</v>
      </c>
      <c r="B630" s="64">
        <v>0</v>
      </c>
      <c r="C630" s="65">
        <f t="shared" si="38"/>
        <v>0</v>
      </c>
      <c r="D630" s="66">
        <v>0</v>
      </c>
      <c r="E630" s="65">
        <f t="shared" si="39"/>
        <v>0</v>
      </c>
      <c r="F630" s="65">
        <f t="shared" si="40"/>
        <v>0</v>
      </c>
      <c r="G630" s="67">
        <f t="shared" si="41"/>
        <v>6522.2246833333256</v>
      </c>
    </row>
    <row r="631" spans="1:7" x14ac:dyDescent="0.25">
      <c r="A631" s="55">
        <v>629</v>
      </c>
      <c r="B631" s="64">
        <v>0</v>
      </c>
      <c r="C631" s="65">
        <f t="shared" si="38"/>
        <v>0</v>
      </c>
      <c r="D631" s="66">
        <v>0</v>
      </c>
      <c r="E631" s="65">
        <f t="shared" si="39"/>
        <v>0</v>
      </c>
      <c r="F631" s="65">
        <f t="shared" si="40"/>
        <v>0</v>
      </c>
      <c r="G631" s="67">
        <f t="shared" si="41"/>
        <v>6522.2246833333256</v>
      </c>
    </row>
    <row r="632" spans="1:7" x14ac:dyDescent="0.25">
      <c r="A632" s="55">
        <v>630</v>
      </c>
      <c r="B632" s="64">
        <v>0</v>
      </c>
      <c r="C632" s="65">
        <f t="shared" si="38"/>
        <v>0</v>
      </c>
      <c r="D632" s="66">
        <v>0</v>
      </c>
      <c r="E632" s="65">
        <f t="shared" si="39"/>
        <v>0</v>
      </c>
      <c r="F632" s="65">
        <f t="shared" si="40"/>
        <v>0</v>
      </c>
      <c r="G632" s="67">
        <f t="shared" si="41"/>
        <v>6522.2246833333256</v>
      </c>
    </row>
    <row r="633" spans="1:7" x14ac:dyDescent="0.25">
      <c r="A633" s="55">
        <v>631</v>
      </c>
      <c r="B633" s="64">
        <v>0</v>
      </c>
      <c r="C633" s="65">
        <f t="shared" si="38"/>
        <v>0</v>
      </c>
      <c r="D633" s="66">
        <v>0</v>
      </c>
      <c r="E633" s="65">
        <f t="shared" si="39"/>
        <v>0</v>
      </c>
      <c r="F633" s="65">
        <f t="shared" si="40"/>
        <v>0</v>
      </c>
      <c r="G633" s="67">
        <f t="shared" si="41"/>
        <v>6522.2246833333256</v>
      </c>
    </row>
    <row r="634" spans="1:7" x14ac:dyDescent="0.25">
      <c r="A634" s="55">
        <v>632</v>
      </c>
      <c r="B634" s="64">
        <v>0</v>
      </c>
      <c r="C634" s="65">
        <f t="shared" si="38"/>
        <v>0</v>
      </c>
      <c r="D634" s="66">
        <v>0</v>
      </c>
      <c r="E634" s="65">
        <f t="shared" si="39"/>
        <v>0</v>
      </c>
      <c r="F634" s="65">
        <f t="shared" si="40"/>
        <v>0</v>
      </c>
      <c r="G634" s="67">
        <f t="shared" si="41"/>
        <v>6522.2246833333256</v>
      </c>
    </row>
    <row r="635" spans="1:7" x14ac:dyDescent="0.25">
      <c r="A635" s="55">
        <v>633</v>
      </c>
      <c r="B635" s="64">
        <v>0</v>
      </c>
      <c r="C635" s="65">
        <f t="shared" si="38"/>
        <v>0</v>
      </c>
      <c r="D635" s="66">
        <v>0</v>
      </c>
      <c r="E635" s="65">
        <f t="shared" si="39"/>
        <v>0</v>
      </c>
      <c r="F635" s="65">
        <f t="shared" si="40"/>
        <v>0</v>
      </c>
      <c r="G635" s="67">
        <f t="shared" si="41"/>
        <v>6522.2246833333256</v>
      </c>
    </row>
    <row r="636" spans="1:7" x14ac:dyDescent="0.25">
      <c r="A636" s="55">
        <v>634</v>
      </c>
      <c r="B636" s="64">
        <v>0</v>
      </c>
      <c r="C636" s="65">
        <f t="shared" si="38"/>
        <v>0</v>
      </c>
      <c r="D636" s="66">
        <v>0</v>
      </c>
      <c r="E636" s="65">
        <f t="shared" si="39"/>
        <v>0</v>
      </c>
      <c r="F636" s="65">
        <f t="shared" si="40"/>
        <v>0</v>
      </c>
      <c r="G636" s="67">
        <f t="shared" si="41"/>
        <v>6522.2246833333256</v>
      </c>
    </row>
    <row r="637" spans="1:7" x14ac:dyDescent="0.25">
      <c r="A637" s="55">
        <v>635</v>
      </c>
      <c r="B637" s="64">
        <v>0</v>
      </c>
      <c r="C637" s="65">
        <f t="shared" si="38"/>
        <v>0</v>
      </c>
      <c r="D637" s="66">
        <v>0</v>
      </c>
      <c r="E637" s="65">
        <f t="shared" si="39"/>
        <v>0</v>
      </c>
      <c r="F637" s="65">
        <f t="shared" si="40"/>
        <v>0</v>
      </c>
      <c r="G637" s="67">
        <f t="shared" si="41"/>
        <v>6522.2246833333256</v>
      </c>
    </row>
    <row r="638" spans="1:7" x14ac:dyDescent="0.25">
      <c r="A638" s="55">
        <v>636</v>
      </c>
      <c r="B638" s="64">
        <v>0</v>
      </c>
      <c r="C638" s="65">
        <f t="shared" si="38"/>
        <v>0</v>
      </c>
      <c r="D638" s="66">
        <v>0</v>
      </c>
      <c r="E638" s="65">
        <f t="shared" si="39"/>
        <v>0</v>
      </c>
      <c r="F638" s="65">
        <f t="shared" si="40"/>
        <v>0</v>
      </c>
      <c r="G638" s="67">
        <f t="shared" si="41"/>
        <v>6522.2246833333256</v>
      </c>
    </row>
    <row r="639" spans="1:7" x14ac:dyDescent="0.25">
      <c r="A639" s="55">
        <v>637</v>
      </c>
      <c r="B639" s="64">
        <v>0</v>
      </c>
      <c r="C639" s="65">
        <f t="shared" si="38"/>
        <v>0</v>
      </c>
      <c r="D639" s="66">
        <v>0</v>
      </c>
      <c r="E639" s="65">
        <f t="shared" si="39"/>
        <v>0</v>
      </c>
      <c r="F639" s="65">
        <f t="shared" si="40"/>
        <v>0</v>
      </c>
      <c r="G639" s="67">
        <f t="shared" si="41"/>
        <v>6522.2246833333256</v>
      </c>
    </row>
    <row r="640" spans="1:7" x14ac:dyDescent="0.25">
      <c r="A640" s="55">
        <v>638</v>
      </c>
      <c r="B640" s="64">
        <v>0</v>
      </c>
      <c r="C640" s="65">
        <f t="shared" si="38"/>
        <v>0</v>
      </c>
      <c r="D640" s="66">
        <v>0</v>
      </c>
      <c r="E640" s="65">
        <f t="shared" si="39"/>
        <v>0</v>
      </c>
      <c r="F640" s="65">
        <f t="shared" si="40"/>
        <v>0</v>
      </c>
      <c r="G640" s="67">
        <f t="shared" si="41"/>
        <v>6522.2246833333256</v>
      </c>
    </row>
    <row r="641" spans="1:7" x14ac:dyDescent="0.25">
      <c r="A641" s="55">
        <v>639</v>
      </c>
      <c r="B641" s="64">
        <v>0</v>
      </c>
      <c r="C641" s="65">
        <f t="shared" si="38"/>
        <v>0</v>
      </c>
      <c r="D641" s="66">
        <v>0</v>
      </c>
      <c r="E641" s="65">
        <f t="shared" si="39"/>
        <v>0</v>
      </c>
      <c r="F641" s="65">
        <f t="shared" si="40"/>
        <v>0</v>
      </c>
      <c r="G641" s="67">
        <f t="shared" si="41"/>
        <v>6522.2246833333256</v>
      </c>
    </row>
    <row r="642" spans="1:7" x14ac:dyDescent="0.25">
      <c r="A642" s="55">
        <v>640</v>
      </c>
      <c r="B642" s="64">
        <v>0</v>
      </c>
      <c r="C642" s="65">
        <f t="shared" si="38"/>
        <v>0</v>
      </c>
      <c r="D642" s="66">
        <v>0</v>
      </c>
      <c r="E642" s="65">
        <f t="shared" si="39"/>
        <v>0</v>
      </c>
      <c r="F642" s="65">
        <f t="shared" si="40"/>
        <v>0</v>
      </c>
      <c r="G642" s="67">
        <f t="shared" si="41"/>
        <v>6522.2246833333256</v>
      </c>
    </row>
    <row r="643" spans="1:7" x14ac:dyDescent="0.25">
      <c r="A643" s="55">
        <v>641</v>
      </c>
      <c r="B643" s="64">
        <v>0</v>
      </c>
      <c r="C643" s="65">
        <f t="shared" si="38"/>
        <v>0</v>
      </c>
      <c r="D643" s="66">
        <v>0</v>
      </c>
      <c r="E643" s="65">
        <f t="shared" si="39"/>
        <v>0</v>
      </c>
      <c r="F643" s="65">
        <f t="shared" si="40"/>
        <v>0</v>
      </c>
      <c r="G643" s="67">
        <f t="shared" si="41"/>
        <v>6522.2246833333256</v>
      </c>
    </row>
    <row r="644" spans="1:7" x14ac:dyDescent="0.25">
      <c r="A644" s="55">
        <v>642</v>
      </c>
      <c r="B644" s="64">
        <v>0</v>
      </c>
      <c r="C644" s="65">
        <f t="shared" ref="C644:C707" si="42">B644*1.6093</f>
        <v>0</v>
      </c>
      <c r="D644" s="66">
        <v>0</v>
      </c>
      <c r="E644" s="65">
        <f t="shared" ref="E644:E707" si="43">C644/3.6</f>
        <v>0</v>
      </c>
      <c r="F644" s="65">
        <f t="shared" si="40"/>
        <v>0</v>
      </c>
      <c r="G644" s="67">
        <f t="shared" si="41"/>
        <v>6522.2246833333256</v>
      </c>
    </row>
    <row r="645" spans="1:7" x14ac:dyDescent="0.25">
      <c r="A645" s="55">
        <v>643</v>
      </c>
      <c r="B645" s="64">
        <v>0</v>
      </c>
      <c r="C645" s="65">
        <f t="shared" si="42"/>
        <v>0</v>
      </c>
      <c r="D645" s="66">
        <v>0</v>
      </c>
      <c r="E645" s="65">
        <f t="shared" si="43"/>
        <v>0</v>
      </c>
      <c r="F645" s="65">
        <f t="shared" si="40"/>
        <v>0</v>
      </c>
      <c r="G645" s="67">
        <f t="shared" si="41"/>
        <v>6522.2246833333256</v>
      </c>
    </row>
    <row r="646" spans="1:7" x14ac:dyDescent="0.25">
      <c r="A646" s="55">
        <v>644</v>
      </c>
      <c r="B646" s="64">
        <v>0</v>
      </c>
      <c r="C646" s="65">
        <f t="shared" si="42"/>
        <v>0</v>
      </c>
      <c r="D646" s="66">
        <v>0</v>
      </c>
      <c r="E646" s="65">
        <f t="shared" si="43"/>
        <v>0</v>
      </c>
      <c r="F646" s="65">
        <f t="shared" si="40"/>
        <v>0</v>
      </c>
      <c r="G646" s="67">
        <f t="shared" si="41"/>
        <v>6522.2246833333256</v>
      </c>
    </row>
    <row r="647" spans="1:7" x14ac:dyDescent="0.25">
      <c r="A647" s="55">
        <v>645</v>
      </c>
      <c r="B647" s="64">
        <v>0</v>
      </c>
      <c r="C647" s="65">
        <f t="shared" si="42"/>
        <v>0</v>
      </c>
      <c r="D647" s="66">
        <v>0</v>
      </c>
      <c r="E647" s="65">
        <f t="shared" si="43"/>
        <v>0</v>
      </c>
      <c r="F647" s="65">
        <f t="shared" si="40"/>
        <v>0</v>
      </c>
      <c r="G647" s="67">
        <f t="shared" si="41"/>
        <v>6522.2246833333256</v>
      </c>
    </row>
    <row r="648" spans="1:7" x14ac:dyDescent="0.25">
      <c r="A648" s="55">
        <v>646</v>
      </c>
      <c r="B648" s="64">
        <v>0</v>
      </c>
      <c r="C648" s="65">
        <f t="shared" si="42"/>
        <v>0</v>
      </c>
      <c r="D648" s="66">
        <v>0</v>
      </c>
      <c r="E648" s="65">
        <f t="shared" si="43"/>
        <v>0</v>
      </c>
      <c r="F648" s="65">
        <f t="shared" si="40"/>
        <v>0</v>
      </c>
      <c r="G648" s="67">
        <f t="shared" si="41"/>
        <v>6522.2246833333256</v>
      </c>
    </row>
    <row r="649" spans="1:7" x14ac:dyDescent="0.25">
      <c r="A649" s="55">
        <v>647</v>
      </c>
      <c r="B649" s="64">
        <v>2</v>
      </c>
      <c r="C649" s="65">
        <f t="shared" si="42"/>
        <v>3.2185999999999999</v>
      </c>
      <c r="D649" s="66">
        <v>0</v>
      </c>
      <c r="E649" s="65">
        <f t="shared" si="43"/>
        <v>0.89405555555555549</v>
      </c>
      <c r="F649" s="65">
        <f t="shared" si="40"/>
        <v>0.89405555555555549</v>
      </c>
      <c r="G649" s="67">
        <f t="shared" si="41"/>
        <v>6522.6717111111038</v>
      </c>
    </row>
    <row r="650" spans="1:7" x14ac:dyDescent="0.25">
      <c r="A650" s="55">
        <v>648</v>
      </c>
      <c r="B650" s="64">
        <v>4.5</v>
      </c>
      <c r="C650" s="65">
        <f t="shared" si="42"/>
        <v>7.2418499999999995</v>
      </c>
      <c r="D650" s="66">
        <v>0</v>
      </c>
      <c r="E650" s="65">
        <f t="shared" si="43"/>
        <v>2.011625</v>
      </c>
      <c r="F650" s="65">
        <f t="shared" si="40"/>
        <v>1.1175694444444444</v>
      </c>
      <c r="G650" s="67">
        <f t="shared" si="41"/>
        <v>6524.1245513888816</v>
      </c>
    </row>
    <row r="651" spans="1:7" x14ac:dyDescent="0.25">
      <c r="A651" s="55">
        <v>649</v>
      </c>
      <c r="B651" s="64">
        <v>7.8</v>
      </c>
      <c r="C651" s="65">
        <f t="shared" si="42"/>
        <v>12.552539999999999</v>
      </c>
      <c r="D651" s="66">
        <v>0</v>
      </c>
      <c r="E651" s="65">
        <f t="shared" si="43"/>
        <v>3.486816666666666</v>
      </c>
      <c r="F651" s="65">
        <f t="shared" si="40"/>
        <v>1.475191666666666</v>
      </c>
      <c r="G651" s="67">
        <f t="shared" si="41"/>
        <v>6526.8737722222149</v>
      </c>
    </row>
    <row r="652" spans="1:7" x14ac:dyDescent="0.25">
      <c r="A652" s="55">
        <v>650</v>
      </c>
      <c r="B652" s="64">
        <v>10.199999999999999</v>
      </c>
      <c r="C652" s="65">
        <f t="shared" si="42"/>
        <v>16.414859999999997</v>
      </c>
      <c r="D652" s="66">
        <v>0</v>
      </c>
      <c r="E652" s="65">
        <f t="shared" si="43"/>
        <v>4.5596833333333322</v>
      </c>
      <c r="F652" s="65">
        <f t="shared" si="40"/>
        <v>1.0728666666666662</v>
      </c>
      <c r="G652" s="67">
        <f t="shared" si="41"/>
        <v>6530.8970222222151</v>
      </c>
    </row>
    <row r="653" spans="1:7" x14ac:dyDescent="0.25">
      <c r="A653" s="55">
        <v>651</v>
      </c>
      <c r="B653" s="64">
        <v>12.5</v>
      </c>
      <c r="C653" s="65">
        <f t="shared" si="42"/>
        <v>20.116250000000001</v>
      </c>
      <c r="D653" s="66">
        <v>0</v>
      </c>
      <c r="E653" s="65">
        <f t="shared" si="43"/>
        <v>5.587847222222222</v>
      </c>
      <c r="F653" s="65">
        <f t="shared" ref="F653:F716" si="44">E653-E652</f>
        <v>1.0281638888888898</v>
      </c>
      <c r="G653" s="67">
        <f t="shared" ref="G653:G716" si="45">E652+(F653/2)+G652</f>
        <v>6535.9707874999931</v>
      </c>
    </row>
    <row r="654" spans="1:7" x14ac:dyDescent="0.25">
      <c r="A654" s="55">
        <v>652</v>
      </c>
      <c r="B654" s="64">
        <v>14</v>
      </c>
      <c r="C654" s="65">
        <f t="shared" si="42"/>
        <v>22.530200000000001</v>
      </c>
      <c r="D654" s="66">
        <v>0</v>
      </c>
      <c r="E654" s="65">
        <f t="shared" si="43"/>
        <v>6.2583888888888888</v>
      </c>
      <c r="F654" s="65">
        <f t="shared" si="44"/>
        <v>0.67054166666666681</v>
      </c>
      <c r="G654" s="67">
        <f t="shared" si="45"/>
        <v>6541.8939055555484</v>
      </c>
    </row>
    <row r="655" spans="1:7" x14ac:dyDescent="0.25">
      <c r="A655" s="55">
        <v>653</v>
      </c>
      <c r="B655" s="64">
        <v>15.3</v>
      </c>
      <c r="C655" s="65">
        <f t="shared" si="42"/>
        <v>24.62229</v>
      </c>
      <c r="D655" s="66">
        <v>0</v>
      </c>
      <c r="E655" s="65">
        <f t="shared" si="43"/>
        <v>6.8395250000000001</v>
      </c>
      <c r="F655" s="65">
        <f t="shared" si="44"/>
        <v>0.5811361111111113</v>
      </c>
      <c r="G655" s="67">
        <f t="shared" si="45"/>
        <v>6548.4428624999928</v>
      </c>
    </row>
    <row r="656" spans="1:7" x14ac:dyDescent="0.25">
      <c r="A656" s="55">
        <v>654</v>
      </c>
      <c r="B656" s="64">
        <v>17.5</v>
      </c>
      <c r="C656" s="65">
        <f t="shared" si="42"/>
        <v>28.162749999999999</v>
      </c>
      <c r="D656" s="66">
        <v>0</v>
      </c>
      <c r="E656" s="65">
        <f t="shared" si="43"/>
        <v>7.8229861111111108</v>
      </c>
      <c r="F656" s="65">
        <f t="shared" si="44"/>
        <v>0.98346111111111068</v>
      </c>
      <c r="G656" s="67">
        <f t="shared" si="45"/>
        <v>6555.7741180555486</v>
      </c>
    </row>
    <row r="657" spans="1:7" x14ac:dyDescent="0.25">
      <c r="A657" s="55">
        <v>655</v>
      </c>
      <c r="B657" s="64">
        <v>19.600000000000001</v>
      </c>
      <c r="C657" s="65">
        <f t="shared" si="42"/>
        <v>31.542280000000002</v>
      </c>
      <c r="D657" s="66">
        <v>0</v>
      </c>
      <c r="E657" s="65">
        <f t="shared" si="43"/>
        <v>8.7617444444444441</v>
      </c>
      <c r="F657" s="65">
        <f t="shared" si="44"/>
        <v>0.93875833333333336</v>
      </c>
      <c r="G657" s="67">
        <f t="shared" si="45"/>
        <v>6564.0664833333267</v>
      </c>
    </row>
    <row r="658" spans="1:7" x14ac:dyDescent="0.25">
      <c r="A658" s="55">
        <v>656</v>
      </c>
      <c r="B658" s="64">
        <v>21</v>
      </c>
      <c r="C658" s="65">
        <f t="shared" si="42"/>
        <v>33.795299999999997</v>
      </c>
      <c r="D658" s="66">
        <v>0</v>
      </c>
      <c r="E658" s="65">
        <f t="shared" si="43"/>
        <v>9.3875833333333318</v>
      </c>
      <c r="F658" s="65">
        <f t="shared" si="44"/>
        <v>0.62583888888888772</v>
      </c>
      <c r="G658" s="67">
        <f t="shared" si="45"/>
        <v>6573.1411472222153</v>
      </c>
    </row>
    <row r="659" spans="1:7" x14ac:dyDescent="0.25">
      <c r="A659" s="55">
        <v>657</v>
      </c>
      <c r="B659" s="64">
        <v>22.2</v>
      </c>
      <c r="C659" s="65">
        <f t="shared" si="42"/>
        <v>35.726459999999996</v>
      </c>
      <c r="D659" s="66">
        <v>0</v>
      </c>
      <c r="E659" s="65">
        <f t="shared" si="43"/>
        <v>9.9240166666666649</v>
      </c>
      <c r="F659" s="65">
        <f t="shared" si="44"/>
        <v>0.5364333333333331</v>
      </c>
      <c r="G659" s="67">
        <f t="shared" si="45"/>
        <v>6582.7969472222157</v>
      </c>
    </row>
    <row r="660" spans="1:7" x14ac:dyDescent="0.25">
      <c r="A660" s="55">
        <v>658</v>
      </c>
      <c r="B660" s="64">
        <v>23.3</v>
      </c>
      <c r="C660" s="65">
        <f t="shared" si="42"/>
        <v>37.496690000000001</v>
      </c>
      <c r="D660" s="66">
        <v>0</v>
      </c>
      <c r="E660" s="65">
        <f t="shared" si="43"/>
        <v>10.415747222222222</v>
      </c>
      <c r="F660" s="65">
        <f t="shared" si="44"/>
        <v>0.49173055555555756</v>
      </c>
      <c r="G660" s="67">
        <f t="shared" si="45"/>
        <v>6592.9668291666603</v>
      </c>
    </row>
    <row r="661" spans="1:7" x14ac:dyDescent="0.25">
      <c r="A661" s="55">
        <v>659</v>
      </c>
      <c r="B661" s="64">
        <v>24.5</v>
      </c>
      <c r="C661" s="65">
        <f t="shared" si="42"/>
        <v>39.427849999999999</v>
      </c>
      <c r="D661" s="66">
        <v>0</v>
      </c>
      <c r="E661" s="65">
        <f t="shared" si="43"/>
        <v>10.952180555555556</v>
      </c>
      <c r="F661" s="65">
        <f t="shared" si="44"/>
        <v>0.5364333333333331</v>
      </c>
      <c r="G661" s="67">
        <f t="shared" si="45"/>
        <v>6603.650793055549</v>
      </c>
    </row>
    <row r="662" spans="1:7" x14ac:dyDescent="0.25">
      <c r="A662" s="55">
        <v>660</v>
      </c>
      <c r="B662" s="64">
        <v>25.3</v>
      </c>
      <c r="C662" s="65">
        <f t="shared" si="42"/>
        <v>40.715290000000003</v>
      </c>
      <c r="D662" s="66">
        <v>0</v>
      </c>
      <c r="E662" s="65">
        <f t="shared" si="43"/>
        <v>11.309802777777778</v>
      </c>
      <c r="F662" s="65">
        <f t="shared" si="44"/>
        <v>0.35762222222222206</v>
      </c>
      <c r="G662" s="67">
        <f t="shared" si="45"/>
        <v>6614.7817847222159</v>
      </c>
    </row>
    <row r="663" spans="1:7" x14ac:dyDescent="0.25">
      <c r="A663" s="55">
        <v>661</v>
      </c>
      <c r="B663" s="64">
        <v>25.6</v>
      </c>
      <c r="C663" s="65">
        <f t="shared" si="42"/>
        <v>41.198080000000004</v>
      </c>
      <c r="D663" s="66">
        <v>0</v>
      </c>
      <c r="E663" s="65">
        <f t="shared" si="43"/>
        <v>11.443911111111111</v>
      </c>
      <c r="F663" s="65">
        <f t="shared" si="44"/>
        <v>0.13410833333333372</v>
      </c>
      <c r="G663" s="67">
        <f t="shared" si="45"/>
        <v>6626.1586416666605</v>
      </c>
    </row>
    <row r="664" spans="1:7" x14ac:dyDescent="0.25">
      <c r="A664" s="55">
        <v>662</v>
      </c>
      <c r="B664" s="64">
        <v>26</v>
      </c>
      <c r="C664" s="65">
        <f t="shared" si="42"/>
        <v>41.841799999999999</v>
      </c>
      <c r="D664" s="66">
        <v>0</v>
      </c>
      <c r="E664" s="65">
        <f t="shared" si="43"/>
        <v>11.622722222222222</v>
      </c>
      <c r="F664" s="65">
        <f t="shared" si="44"/>
        <v>0.17881111111111103</v>
      </c>
      <c r="G664" s="67">
        <f t="shared" si="45"/>
        <v>6637.6919583333274</v>
      </c>
    </row>
    <row r="665" spans="1:7" x14ac:dyDescent="0.25">
      <c r="A665" s="55">
        <v>663</v>
      </c>
      <c r="B665" s="64">
        <v>26.1</v>
      </c>
      <c r="C665" s="65">
        <f t="shared" si="42"/>
        <v>42.00273</v>
      </c>
      <c r="D665" s="66">
        <v>0</v>
      </c>
      <c r="E665" s="65">
        <f t="shared" si="43"/>
        <v>11.667425</v>
      </c>
      <c r="F665" s="65">
        <f t="shared" si="44"/>
        <v>4.4702777777777314E-2</v>
      </c>
      <c r="G665" s="67">
        <f t="shared" si="45"/>
        <v>6649.3370319444384</v>
      </c>
    </row>
    <row r="666" spans="1:7" x14ac:dyDescent="0.25">
      <c r="A666" s="55">
        <v>664</v>
      </c>
      <c r="B666" s="64">
        <v>26.2</v>
      </c>
      <c r="C666" s="65">
        <f t="shared" si="42"/>
        <v>42.16366</v>
      </c>
      <c r="D666" s="66">
        <v>0</v>
      </c>
      <c r="E666" s="65">
        <f t="shared" si="43"/>
        <v>11.712127777777777</v>
      </c>
      <c r="F666" s="65">
        <f t="shared" si="44"/>
        <v>4.4702777777777314E-2</v>
      </c>
      <c r="G666" s="67">
        <f t="shared" si="45"/>
        <v>6661.0268083333276</v>
      </c>
    </row>
    <row r="667" spans="1:7" x14ac:dyDescent="0.25">
      <c r="A667" s="55">
        <v>665</v>
      </c>
      <c r="B667" s="64">
        <v>26.2</v>
      </c>
      <c r="C667" s="65">
        <f t="shared" si="42"/>
        <v>42.16366</v>
      </c>
      <c r="D667" s="66">
        <v>0</v>
      </c>
      <c r="E667" s="65">
        <f t="shared" si="43"/>
        <v>11.712127777777777</v>
      </c>
      <c r="F667" s="65">
        <f t="shared" si="44"/>
        <v>0</v>
      </c>
      <c r="G667" s="67">
        <f t="shared" si="45"/>
        <v>6672.7389361111054</v>
      </c>
    </row>
    <row r="668" spans="1:7" x14ac:dyDescent="0.25">
      <c r="A668" s="55">
        <v>666</v>
      </c>
      <c r="B668" s="64">
        <v>26.4</v>
      </c>
      <c r="C668" s="65">
        <f t="shared" si="42"/>
        <v>42.485519999999994</v>
      </c>
      <c r="D668" s="66">
        <v>0</v>
      </c>
      <c r="E668" s="65">
        <f t="shared" si="43"/>
        <v>11.801533333333332</v>
      </c>
      <c r="F668" s="65">
        <f t="shared" si="44"/>
        <v>8.9405555555554628E-2</v>
      </c>
      <c r="G668" s="67">
        <f t="shared" si="45"/>
        <v>6684.4957666666614</v>
      </c>
    </row>
    <row r="669" spans="1:7" x14ac:dyDescent="0.25">
      <c r="A669" s="55">
        <v>667</v>
      </c>
      <c r="B669" s="64">
        <v>26.5</v>
      </c>
      <c r="C669" s="65">
        <f t="shared" si="42"/>
        <v>42.646450000000002</v>
      </c>
      <c r="D669" s="66">
        <v>0</v>
      </c>
      <c r="E669" s="65">
        <f t="shared" si="43"/>
        <v>11.846236111111111</v>
      </c>
      <c r="F669" s="65">
        <f t="shared" si="44"/>
        <v>4.470277777777909E-2</v>
      </c>
      <c r="G669" s="67">
        <f t="shared" si="45"/>
        <v>6696.3196513888834</v>
      </c>
    </row>
    <row r="670" spans="1:7" x14ac:dyDescent="0.25">
      <c r="A670" s="55">
        <v>668</v>
      </c>
      <c r="B670" s="64">
        <v>26.5</v>
      </c>
      <c r="C670" s="65">
        <f t="shared" si="42"/>
        <v>42.646450000000002</v>
      </c>
      <c r="D670" s="66">
        <v>0</v>
      </c>
      <c r="E670" s="65">
        <f t="shared" si="43"/>
        <v>11.846236111111111</v>
      </c>
      <c r="F670" s="65">
        <f t="shared" si="44"/>
        <v>0</v>
      </c>
      <c r="G670" s="67">
        <f t="shared" si="45"/>
        <v>6708.1658874999948</v>
      </c>
    </row>
    <row r="671" spans="1:7" x14ac:dyDescent="0.25">
      <c r="A671" s="55">
        <v>669</v>
      </c>
      <c r="B671" s="64">
        <v>26</v>
      </c>
      <c r="C671" s="65">
        <f t="shared" si="42"/>
        <v>41.841799999999999</v>
      </c>
      <c r="D671" s="66">
        <v>0</v>
      </c>
      <c r="E671" s="65">
        <f t="shared" si="43"/>
        <v>11.622722222222222</v>
      </c>
      <c r="F671" s="65">
        <f t="shared" si="44"/>
        <v>-0.22351388888888835</v>
      </c>
      <c r="G671" s="67">
        <f t="shared" si="45"/>
        <v>6719.9003666666613</v>
      </c>
    </row>
    <row r="672" spans="1:7" x14ac:dyDescent="0.25">
      <c r="A672" s="55">
        <v>670</v>
      </c>
      <c r="B672" s="64">
        <v>25.5</v>
      </c>
      <c r="C672" s="65">
        <f t="shared" si="42"/>
        <v>41.037149999999997</v>
      </c>
      <c r="D672" s="66">
        <v>0</v>
      </c>
      <c r="E672" s="65">
        <f t="shared" si="43"/>
        <v>11.399208333333332</v>
      </c>
      <c r="F672" s="65">
        <f t="shared" si="44"/>
        <v>-0.22351388888889012</v>
      </c>
      <c r="G672" s="67">
        <f t="shared" si="45"/>
        <v>6731.4113319444386</v>
      </c>
    </row>
    <row r="673" spans="1:7" x14ac:dyDescent="0.25">
      <c r="A673" s="55">
        <v>671</v>
      </c>
      <c r="B673" s="64">
        <v>23.6</v>
      </c>
      <c r="C673" s="65">
        <f t="shared" si="42"/>
        <v>37.979480000000002</v>
      </c>
      <c r="D673" s="66">
        <v>0</v>
      </c>
      <c r="E673" s="65">
        <f t="shared" si="43"/>
        <v>10.549855555555556</v>
      </c>
      <c r="F673" s="65">
        <f t="shared" si="44"/>
        <v>-0.84935277777777607</v>
      </c>
      <c r="G673" s="67">
        <f t="shared" si="45"/>
        <v>6742.3858638888833</v>
      </c>
    </row>
    <row r="674" spans="1:7" x14ac:dyDescent="0.25">
      <c r="A674" s="55">
        <v>672</v>
      </c>
      <c r="B674" s="64">
        <v>21.4</v>
      </c>
      <c r="C674" s="65">
        <f t="shared" si="42"/>
        <v>34.439019999999999</v>
      </c>
      <c r="D674" s="66">
        <v>0</v>
      </c>
      <c r="E674" s="65">
        <f t="shared" si="43"/>
        <v>9.5663944444444446</v>
      </c>
      <c r="F674" s="65">
        <f t="shared" si="44"/>
        <v>-0.98346111111111156</v>
      </c>
      <c r="G674" s="67">
        <f t="shared" si="45"/>
        <v>6752.4439888888828</v>
      </c>
    </row>
    <row r="675" spans="1:7" x14ac:dyDescent="0.25">
      <c r="A675" s="55">
        <v>673</v>
      </c>
      <c r="B675" s="64">
        <v>18.5</v>
      </c>
      <c r="C675" s="65">
        <f t="shared" si="42"/>
        <v>29.77205</v>
      </c>
      <c r="D675" s="66">
        <v>0</v>
      </c>
      <c r="E675" s="65">
        <f t="shared" si="43"/>
        <v>8.2700138888888883</v>
      </c>
      <c r="F675" s="65">
        <f t="shared" si="44"/>
        <v>-1.2963805555555563</v>
      </c>
      <c r="G675" s="67">
        <f t="shared" si="45"/>
        <v>6761.3621930555491</v>
      </c>
    </row>
    <row r="676" spans="1:7" x14ac:dyDescent="0.25">
      <c r="A676" s="55">
        <v>674</v>
      </c>
      <c r="B676" s="64">
        <v>16.399999999999999</v>
      </c>
      <c r="C676" s="65">
        <f t="shared" si="42"/>
        <v>26.392519999999998</v>
      </c>
      <c r="D676" s="66">
        <v>0</v>
      </c>
      <c r="E676" s="65">
        <f t="shared" si="43"/>
        <v>7.331255555555555</v>
      </c>
      <c r="F676" s="65">
        <f t="shared" si="44"/>
        <v>-0.93875833333333336</v>
      </c>
      <c r="G676" s="67">
        <f t="shared" si="45"/>
        <v>6769.1628277777718</v>
      </c>
    </row>
    <row r="677" spans="1:7" x14ac:dyDescent="0.25">
      <c r="A677" s="55">
        <v>675</v>
      </c>
      <c r="B677" s="64">
        <v>14.5</v>
      </c>
      <c r="C677" s="65">
        <f t="shared" si="42"/>
        <v>23.334849999999999</v>
      </c>
      <c r="D677" s="66">
        <v>0</v>
      </c>
      <c r="E677" s="65">
        <f t="shared" si="43"/>
        <v>6.4819027777777771</v>
      </c>
      <c r="F677" s="65">
        <f t="shared" si="44"/>
        <v>-0.84935277777777785</v>
      </c>
      <c r="G677" s="67">
        <f t="shared" si="45"/>
        <v>6776.069406944438</v>
      </c>
    </row>
    <row r="678" spans="1:7" x14ac:dyDescent="0.25">
      <c r="A678" s="55">
        <v>676</v>
      </c>
      <c r="B678" s="64">
        <v>11.6</v>
      </c>
      <c r="C678" s="65">
        <f t="shared" si="42"/>
        <v>18.66788</v>
      </c>
      <c r="D678" s="66">
        <v>0</v>
      </c>
      <c r="E678" s="65">
        <f t="shared" si="43"/>
        <v>5.1855222222222226</v>
      </c>
      <c r="F678" s="65">
        <f t="shared" si="44"/>
        <v>-1.2963805555555545</v>
      </c>
      <c r="G678" s="67">
        <f t="shared" si="45"/>
        <v>6781.9031194444378</v>
      </c>
    </row>
    <row r="679" spans="1:7" x14ac:dyDescent="0.25">
      <c r="A679" s="55">
        <v>677</v>
      </c>
      <c r="B679" s="64">
        <v>8.6999999999999993</v>
      </c>
      <c r="C679" s="65">
        <f t="shared" si="42"/>
        <v>14.000909999999999</v>
      </c>
      <c r="D679" s="66">
        <v>0</v>
      </c>
      <c r="E679" s="65">
        <f t="shared" si="43"/>
        <v>3.8891416666666663</v>
      </c>
      <c r="F679" s="65">
        <f t="shared" si="44"/>
        <v>-1.2963805555555563</v>
      </c>
      <c r="G679" s="67">
        <f t="shared" si="45"/>
        <v>6786.4404513888821</v>
      </c>
    </row>
    <row r="680" spans="1:7" x14ac:dyDescent="0.25">
      <c r="A680" s="55">
        <v>678</v>
      </c>
      <c r="B680" s="64">
        <v>5.8</v>
      </c>
      <c r="C680" s="65">
        <f t="shared" si="42"/>
        <v>9.3339400000000001</v>
      </c>
      <c r="D680" s="66">
        <v>0</v>
      </c>
      <c r="E680" s="65">
        <f t="shared" si="43"/>
        <v>2.5927611111111113</v>
      </c>
      <c r="F680" s="65">
        <f t="shared" si="44"/>
        <v>-1.296380555555555</v>
      </c>
      <c r="G680" s="67">
        <f t="shared" si="45"/>
        <v>6789.6814027777709</v>
      </c>
    </row>
    <row r="681" spans="1:7" x14ac:dyDescent="0.25">
      <c r="A681" s="55">
        <v>679</v>
      </c>
      <c r="B681" s="64">
        <v>3.5</v>
      </c>
      <c r="C681" s="65">
        <f t="shared" si="42"/>
        <v>5.6325500000000002</v>
      </c>
      <c r="D681" s="66">
        <v>0</v>
      </c>
      <c r="E681" s="65">
        <f t="shared" si="43"/>
        <v>1.5645972222222222</v>
      </c>
      <c r="F681" s="65">
        <f t="shared" si="44"/>
        <v>-1.0281638888888891</v>
      </c>
      <c r="G681" s="67">
        <f t="shared" si="45"/>
        <v>6791.7600819444378</v>
      </c>
    </row>
    <row r="682" spans="1:7" x14ac:dyDescent="0.25">
      <c r="A682" s="55">
        <v>680</v>
      </c>
      <c r="B682" s="64">
        <v>2</v>
      </c>
      <c r="C682" s="65">
        <f t="shared" si="42"/>
        <v>3.2185999999999999</v>
      </c>
      <c r="D682" s="66">
        <v>0</v>
      </c>
      <c r="E682" s="65">
        <f t="shared" si="43"/>
        <v>0.89405555555555549</v>
      </c>
      <c r="F682" s="65">
        <f t="shared" si="44"/>
        <v>-0.6705416666666667</v>
      </c>
      <c r="G682" s="67">
        <f t="shared" si="45"/>
        <v>6792.9894083333265</v>
      </c>
    </row>
    <row r="683" spans="1:7" x14ac:dyDescent="0.25">
      <c r="A683" s="55">
        <v>681</v>
      </c>
      <c r="B683" s="64">
        <v>0</v>
      </c>
      <c r="C683" s="65">
        <f t="shared" si="42"/>
        <v>0</v>
      </c>
      <c r="D683" s="66">
        <v>0</v>
      </c>
      <c r="E683" s="65">
        <f t="shared" si="43"/>
        <v>0</v>
      </c>
      <c r="F683" s="65">
        <f t="shared" si="44"/>
        <v>-0.89405555555555549</v>
      </c>
      <c r="G683" s="67">
        <f t="shared" si="45"/>
        <v>6793.4364361111047</v>
      </c>
    </row>
    <row r="684" spans="1:7" x14ac:dyDescent="0.25">
      <c r="A684" s="55">
        <v>682</v>
      </c>
      <c r="B684" s="64">
        <v>0</v>
      </c>
      <c r="C684" s="65">
        <f t="shared" si="42"/>
        <v>0</v>
      </c>
      <c r="D684" s="66">
        <v>0</v>
      </c>
      <c r="E684" s="65">
        <f t="shared" si="43"/>
        <v>0</v>
      </c>
      <c r="F684" s="65">
        <f t="shared" si="44"/>
        <v>0</v>
      </c>
      <c r="G684" s="67">
        <f t="shared" si="45"/>
        <v>6793.4364361111047</v>
      </c>
    </row>
    <row r="685" spans="1:7" x14ac:dyDescent="0.25">
      <c r="A685" s="55">
        <v>683</v>
      </c>
      <c r="B685" s="64">
        <v>0</v>
      </c>
      <c r="C685" s="65">
        <f t="shared" si="42"/>
        <v>0</v>
      </c>
      <c r="D685" s="66">
        <v>0</v>
      </c>
      <c r="E685" s="65">
        <f t="shared" si="43"/>
        <v>0</v>
      </c>
      <c r="F685" s="65">
        <f t="shared" si="44"/>
        <v>0</v>
      </c>
      <c r="G685" s="67">
        <f t="shared" si="45"/>
        <v>6793.4364361111047</v>
      </c>
    </row>
    <row r="686" spans="1:7" x14ac:dyDescent="0.25">
      <c r="A686" s="55">
        <v>684</v>
      </c>
      <c r="B686" s="64">
        <v>0</v>
      </c>
      <c r="C686" s="65">
        <f t="shared" si="42"/>
        <v>0</v>
      </c>
      <c r="D686" s="66">
        <v>0</v>
      </c>
      <c r="E686" s="65">
        <f t="shared" si="43"/>
        <v>0</v>
      </c>
      <c r="F686" s="65">
        <f t="shared" si="44"/>
        <v>0</v>
      </c>
      <c r="G686" s="67">
        <f t="shared" si="45"/>
        <v>6793.4364361111047</v>
      </c>
    </row>
    <row r="687" spans="1:7" x14ac:dyDescent="0.25">
      <c r="A687" s="55">
        <v>685</v>
      </c>
      <c r="B687" s="64">
        <v>0</v>
      </c>
      <c r="C687" s="65">
        <f t="shared" si="42"/>
        <v>0</v>
      </c>
      <c r="D687" s="66">
        <v>0</v>
      </c>
      <c r="E687" s="65">
        <f t="shared" si="43"/>
        <v>0</v>
      </c>
      <c r="F687" s="65">
        <f t="shared" si="44"/>
        <v>0</v>
      </c>
      <c r="G687" s="67">
        <f t="shared" si="45"/>
        <v>6793.4364361111047</v>
      </c>
    </row>
    <row r="688" spans="1:7" x14ac:dyDescent="0.25">
      <c r="A688" s="55">
        <v>686</v>
      </c>
      <c r="B688" s="64">
        <v>0</v>
      </c>
      <c r="C688" s="65">
        <f t="shared" si="42"/>
        <v>0</v>
      </c>
      <c r="D688" s="66">
        <v>0</v>
      </c>
      <c r="E688" s="65">
        <f t="shared" si="43"/>
        <v>0</v>
      </c>
      <c r="F688" s="65">
        <f t="shared" si="44"/>
        <v>0</v>
      </c>
      <c r="G688" s="67">
        <f t="shared" si="45"/>
        <v>6793.4364361111047</v>
      </c>
    </row>
    <row r="689" spans="1:7" x14ac:dyDescent="0.25">
      <c r="A689" s="55">
        <v>687</v>
      </c>
      <c r="B689" s="64">
        <v>0</v>
      </c>
      <c r="C689" s="65">
        <f t="shared" si="42"/>
        <v>0</v>
      </c>
      <c r="D689" s="66">
        <v>0</v>
      </c>
      <c r="E689" s="65">
        <f t="shared" si="43"/>
        <v>0</v>
      </c>
      <c r="F689" s="65">
        <f t="shared" si="44"/>
        <v>0</v>
      </c>
      <c r="G689" s="67">
        <f t="shared" si="45"/>
        <v>6793.4364361111047</v>
      </c>
    </row>
    <row r="690" spans="1:7" x14ac:dyDescent="0.25">
      <c r="A690" s="55">
        <v>688</v>
      </c>
      <c r="B690" s="64">
        <v>0</v>
      </c>
      <c r="C690" s="65">
        <f t="shared" si="42"/>
        <v>0</v>
      </c>
      <c r="D690" s="66">
        <v>0</v>
      </c>
      <c r="E690" s="65">
        <f t="shared" si="43"/>
        <v>0</v>
      </c>
      <c r="F690" s="65">
        <f t="shared" si="44"/>
        <v>0</v>
      </c>
      <c r="G690" s="67">
        <f t="shared" si="45"/>
        <v>6793.4364361111047</v>
      </c>
    </row>
    <row r="691" spans="1:7" x14ac:dyDescent="0.25">
      <c r="A691" s="55">
        <v>689</v>
      </c>
      <c r="B691" s="64">
        <v>0</v>
      </c>
      <c r="C691" s="65">
        <f t="shared" si="42"/>
        <v>0</v>
      </c>
      <c r="D691" s="66">
        <v>0</v>
      </c>
      <c r="E691" s="65">
        <f t="shared" si="43"/>
        <v>0</v>
      </c>
      <c r="F691" s="65">
        <f t="shared" si="44"/>
        <v>0</v>
      </c>
      <c r="G691" s="67">
        <f t="shared" si="45"/>
        <v>6793.4364361111047</v>
      </c>
    </row>
    <row r="692" spans="1:7" x14ac:dyDescent="0.25">
      <c r="A692" s="55">
        <v>690</v>
      </c>
      <c r="B692" s="64">
        <v>0</v>
      </c>
      <c r="C692" s="65">
        <f t="shared" si="42"/>
        <v>0</v>
      </c>
      <c r="D692" s="66">
        <v>0</v>
      </c>
      <c r="E692" s="65">
        <f t="shared" si="43"/>
        <v>0</v>
      </c>
      <c r="F692" s="65">
        <f t="shared" si="44"/>
        <v>0</v>
      </c>
      <c r="G692" s="67">
        <f t="shared" si="45"/>
        <v>6793.4364361111047</v>
      </c>
    </row>
    <row r="693" spans="1:7" x14ac:dyDescent="0.25">
      <c r="A693" s="55">
        <v>691</v>
      </c>
      <c r="B693" s="64">
        <v>0</v>
      </c>
      <c r="C693" s="65">
        <f t="shared" si="42"/>
        <v>0</v>
      </c>
      <c r="D693" s="66">
        <v>0</v>
      </c>
      <c r="E693" s="65">
        <f t="shared" si="43"/>
        <v>0</v>
      </c>
      <c r="F693" s="65">
        <f t="shared" si="44"/>
        <v>0</v>
      </c>
      <c r="G693" s="67">
        <f t="shared" si="45"/>
        <v>6793.4364361111047</v>
      </c>
    </row>
    <row r="694" spans="1:7" x14ac:dyDescent="0.25">
      <c r="A694" s="55">
        <v>692</v>
      </c>
      <c r="B694" s="64">
        <v>0</v>
      </c>
      <c r="C694" s="65">
        <f t="shared" si="42"/>
        <v>0</v>
      </c>
      <c r="D694" s="66">
        <v>0</v>
      </c>
      <c r="E694" s="65">
        <f t="shared" si="43"/>
        <v>0</v>
      </c>
      <c r="F694" s="65">
        <f t="shared" si="44"/>
        <v>0</v>
      </c>
      <c r="G694" s="67">
        <f t="shared" si="45"/>
        <v>6793.4364361111047</v>
      </c>
    </row>
    <row r="695" spans="1:7" x14ac:dyDescent="0.25">
      <c r="A695" s="55">
        <v>693</v>
      </c>
      <c r="B695" s="64">
        <v>0</v>
      </c>
      <c r="C695" s="65">
        <f t="shared" si="42"/>
        <v>0</v>
      </c>
      <c r="D695" s="66">
        <v>0</v>
      </c>
      <c r="E695" s="65">
        <f t="shared" si="43"/>
        <v>0</v>
      </c>
      <c r="F695" s="65">
        <f t="shared" si="44"/>
        <v>0</v>
      </c>
      <c r="G695" s="67">
        <f t="shared" si="45"/>
        <v>6793.4364361111047</v>
      </c>
    </row>
    <row r="696" spans="1:7" x14ac:dyDescent="0.25">
      <c r="A696" s="55">
        <v>694</v>
      </c>
      <c r="B696" s="64">
        <v>0</v>
      </c>
      <c r="C696" s="65">
        <f t="shared" si="42"/>
        <v>0</v>
      </c>
      <c r="D696" s="66">
        <v>0</v>
      </c>
      <c r="E696" s="65">
        <f t="shared" si="43"/>
        <v>0</v>
      </c>
      <c r="F696" s="65">
        <f t="shared" si="44"/>
        <v>0</v>
      </c>
      <c r="G696" s="67">
        <f t="shared" si="45"/>
        <v>6793.4364361111047</v>
      </c>
    </row>
    <row r="697" spans="1:7" x14ac:dyDescent="0.25">
      <c r="A697" s="55">
        <v>695</v>
      </c>
      <c r="B697" s="64">
        <v>1.4</v>
      </c>
      <c r="C697" s="65">
        <f t="shared" si="42"/>
        <v>2.2530199999999998</v>
      </c>
      <c r="D697" s="66">
        <v>0</v>
      </c>
      <c r="E697" s="65">
        <f t="shared" si="43"/>
        <v>0.62583888888888883</v>
      </c>
      <c r="F697" s="65">
        <f t="shared" si="44"/>
        <v>0.62583888888888883</v>
      </c>
      <c r="G697" s="67">
        <f t="shared" si="45"/>
        <v>6793.7493555555493</v>
      </c>
    </row>
    <row r="698" spans="1:7" x14ac:dyDescent="0.25">
      <c r="A698" s="55">
        <v>696</v>
      </c>
      <c r="B698" s="64">
        <v>3.3</v>
      </c>
      <c r="C698" s="65">
        <f t="shared" si="42"/>
        <v>5.3106899999999992</v>
      </c>
      <c r="D698" s="66">
        <v>0</v>
      </c>
      <c r="E698" s="65">
        <f t="shared" si="43"/>
        <v>1.4751916666666665</v>
      </c>
      <c r="F698" s="65">
        <f t="shared" si="44"/>
        <v>0.84935277777777762</v>
      </c>
      <c r="G698" s="67">
        <f t="shared" si="45"/>
        <v>6794.7998708333271</v>
      </c>
    </row>
    <row r="699" spans="1:7" x14ac:dyDescent="0.25">
      <c r="A699" s="55">
        <v>697</v>
      </c>
      <c r="B699" s="64">
        <v>4.4000000000000004</v>
      </c>
      <c r="C699" s="65">
        <f t="shared" si="42"/>
        <v>7.0809200000000008</v>
      </c>
      <c r="D699" s="66">
        <v>0</v>
      </c>
      <c r="E699" s="65">
        <f t="shared" si="43"/>
        <v>1.9669222222222225</v>
      </c>
      <c r="F699" s="65">
        <f t="shared" si="44"/>
        <v>0.491730555555556</v>
      </c>
      <c r="G699" s="67">
        <f t="shared" si="45"/>
        <v>6796.5209277777712</v>
      </c>
    </row>
    <row r="700" spans="1:7" x14ac:dyDescent="0.25">
      <c r="A700" s="55">
        <v>698</v>
      </c>
      <c r="B700" s="64">
        <v>6.5</v>
      </c>
      <c r="C700" s="65">
        <f t="shared" si="42"/>
        <v>10.46045</v>
      </c>
      <c r="D700" s="66">
        <v>0</v>
      </c>
      <c r="E700" s="65">
        <f t="shared" si="43"/>
        <v>2.9056805555555556</v>
      </c>
      <c r="F700" s="65">
        <f t="shared" si="44"/>
        <v>0.93875833333333314</v>
      </c>
      <c r="G700" s="67">
        <f t="shared" si="45"/>
        <v>6798.95722916666</v>
      </c>
    </row>
    <row r="701" spans="1:7" x14ac:dyDescent="0.25">
      <c r="A701" s="55">
        <v>699</v>
      </c>
      <c r="B701" s="64">
        <v>9.1999999999999993</v>
      </c>
      <c r="C701" s="65">
        <f t="shared" si="42"/>
        <v>14.805559999999998</v>
      </c>
      <c r="D701" s="66">
        <v>0</v>
      </c>
      <c r="E701" s="65">
        <f t="shared" si="43"/>
        <v>4.1126555555555546</v>
      </c>
      <c r="F701" s="65">
        <f t="shared" si="44"/>
        <v>1.206974999999999</v>
      </c>
      <c r="G701" s="67">
        <f t="shared" si="45"/>
        <v>6802.4663972222152</v>
      </c>
    </row>
    <row r="702" spans="1:7" x14ac:dyDescent="0.25">
      <c r="A702" s="55">
        <v>700</v>
      </c>
      <c r="B702" s="64">
        <v>11.3</v>
      </c>
      <c r="C702" s="65">
        <f t="shared" si="42"/>
        <v>18.185089999999999</v>
      </c>
      <c r="D702" s="66">
        <v>0</v>
      </c>
      <c r="E702" s="65">
        <f t="shared" si="43"/>
        <v>5.0514138888888889</v>
      </c>
      <c r="F702" s="65">
        <f t="shared" si="44"/>
        <v>0.93875833333333425</v>
      </c>
      <c r="G702" s="67">
        <f t="shared" si="45"/>
        <v>6807.0484319444377</v>
      </c>
    </row>
    <row r="703" spans="1:7" x14ac:dyDescent="0.25">
      <c r="A703" s="55">
        <v>701</v>
      </c>
      <c r="B703" s="64">
        <v>13.5</v>
      </c>
      <c r="C703" s="65">
        <f t="shared" si="42"/>
        <v>21.725549999999998</v>
      </c>
      <c r="D703" s="66">
        <v>0</v>
      </c>
      <c r="E703" s="65">
        <f t="shared" si="43"/>
        <v>6.0348749999999995</v>
      </c>
      <c r="F703" s="65">
        <f t="shared" si="44"/>
        <v>0.98346111111111068</v>
      </c>
      <c r="G703" s="67">
        <f t="shared" si="45"/>
        <v>6812.5915763888825</v>
      </c>
    </row>
    <row r="704" spans="1:7" x14ac:dyDescent="0.25">
      <c r="A704" s="55">
        <v>702</v>
      </c>
      <c r="B704" s="64">
        <v>14.6</v>
      </c>
      <c r="C704" s="65">
        <f t="shared" si="42"/>
        <v>23.49578</v>
      </c>
      <c r="D704" s="66">
        <v>0</v>
      </c>
      <c r="E704" s="65">
        <f t="shared" si="43"/>
        <v>6.5266055555555553</v>
      </c>
      <c r="F704" s="65">
        <f t="shared" si="44"/>
        <v>0.49173055555555578</v>
      </c>
      <c r="G704" s="67">
        <f t="shared" si="45"/>
        <v>6818.8723166666605</v>
      </c>
    </row>
    <row r="705" spans="1:7" x14ac:dyDescent="0.25">
      <c r="A705" s="55">
        <v>703</v>
      </c>
      <c r="B705" s="64">
        <v>16.399999999999999</v>
      </c>
      <c r="C705" s="65">
        <f t="shared" si="42"/>
        <v>26.392519999999998</v>
      </c>
      <c r="D705" s="66">
        <v>0</v>
      </c>
      <c r="E705" s="65">
        <f t="shared" si="43"/>
        <v>7.331255555555555</v>
      </c>
      <c r="F705" s="65">
        <f t="shared" si="44"/>
        <v>0.80464999999999964</v>
      </c>
      <c r="G705" s="67">
        <f t="shared" si="45"/>
        <v>6825.8012472222163</v>
      </c>
    </row>
    <row r="706" spans="1:7" x14ac:dyDescent="0.25">
      <c r="A706" s="55">
        <v>704</v>
      </c>
      <c r="B706" s="64">
        <v>16.7</v>
      </c>
      <c r="C706" s="65">
        <f t="shared" si="42"/>
        <v>26.875309999999999</v>
      </c>
      <c r="D706" s="66">
        <v>0</v>
      </c>
      <c r="E706" s="65">
        <f t="shared" si="43"/>
        <v>7.4653638888888887</v>
      </c>
      <c r="F706" s="65">
        <f t="shared" si="44"/>
        <v>0.13410833333333372</v>
      </c>
      <c r="G706" s="67">
        <f t="shared" si="45"/>
        <v>6833.1995569444389</v>
      </c>
    </row>
    <row r="707" spans="1:7" x14ac:dyDescent="0.25">
      <c r="A707" s="55">
        <v>705</v>
      </c>
      <c r="B707" s="64">
        <v>16.5</v>
      </c>
      <c r="C707" s="65">
        <f t="shared" si="42"/>
        <v>26.553449999999998</v>
      </c>
      <c r="D707" s="66">
        <v>0</v>
      </c>
      <c r="E707" s="65">
        <f t="shared" si="43"/>
        <v>7.3759583333333323</v>
      </c>
      <c r="F707" s="65">
        <f t="shared" si="44"/>
        <v>-8.9405555555556404E-2</v>
      </c>
      <c r="G707" s="67">
        <f t="shared" si="45"/>
        <v>6840.6202180555501</v>
      </c>
    </row>
    <row r="708" spans="1:7" x14ac:dyDescent="0.25">
      <c r="A708" s="55">
        <v>706</v>
      </c>
      <c r="B708" s="64">
        <v>16.5</v>
      </c>
      <c r="C708" s="65">
        <f t="shared" ref="C708:C771" si="46">B708*1.6093</f>
        <v>26.553449999999998</v>
      </c>
      <c r="D708" s="66">
        <v>0</v>
      </c>
      <c r="E708" s="65">
        <f t="shared" ref="E708:E771" si="47">C708/3.6</f>
        <v>7.3759583333333323</v>
      </c>
      <c r="F708" s="65">
        <f t="shared" si="44"/>
        <v>0</v>
      </c>
      <c r="G708" s="67">
        <f t="shared" si="45"/>
        <v>6847.9961763888832</v>
      </c>
    </row>
    <row r="709" spans="1:7" x14ac:dyDescent="0.25">
      <c r="A709" s="55">
        <v>707</v>
      </c>
      <c r="B709" s="64">
        <v>18.2</v>
      </c>
      <c r="C709" s="65">
        <f t="shared" si="46"/>
        <v>29.289259999999999</v>
      </c>
      <c r="D709" s="66">
        <v>0</v>
      </c>
      <c r="E709" s="65">
        <f t="shared" si="47"/>
        <v>8.1359055555555546</v>
      </c>
      <c r="F709" s="65">
        <f t="shared" si="44"/>
        <v>0.75994722222222233</v>
      </c>
      <c r="G709" s="67">
        <f t="shared" si="45"/>
        <v>6855.7521083333277</v>
      </c>
    </row>
    <row r="710" spans="1:7" x14ac:dyDescent="0.25">
      <c r="A710" s="55">
        <v>708</v>
      </c>
      <c r="B710" s="64">
        <v>19.2</v>
      </c>
      <c r="C710" s="65">
        <f t="shared" si="46"/>
        <v>30.898559999999996</v>
      </c>
      <c r="D710" s="66">
        <v>0</v>
      </c>
      <c r="E710" s="65">
        <f t="shared" si="47"/>
        <v>8.5829333333333313</v>
      </c>
      <c r="F710" s="65">
        <f t="shared" si="44"/>
        <v>0.44702777777777669</v>
      </c>
      <c r="G710" s="67">
        <f t="shared" si="45"/>
        <v>6864.1115277777717</v>
      </c>
    </row>
    <row r="711" spans="1:7" x14ac:dyDescent="0.25">
      <c r="A711" s="55">
        <v>709</v>
      </c>
      <c r="B711" s="64">
        <v>20.100000000000001</v>
      </c>
      <c r="C711" s="65">
        <f t="shared" si="46"/>
        <v>32.34693</v>
      </c>
      <c r="D711" s="66">
        <v>0</v>
      </c>
      <c r="E711" s="65">
        <f t="shared" si="47"/>
        <v>8.9852583333333325</v>
      </c>
      <c r="F711" s="65">
        <f t="shared" si="44"/>
        <v>0.40232500000000115</v>
      </c>
      <c r="G711" s="67">
        <f t="shared" si="45"/>
        <v>6872.8956236111053</v>
      </c>
    </row>
    <row r="712" spans="1:7" x14ac:dyDescent="0.25">
      <c r="A712" s="55">
        <v>710</v>
      </c>
      <c r="B712" s="64">
        <v>21.5</v>
      </c>
      <c r="C712" s="65">
        <f t="shared" si="46"/>
        <v>34.59995</v>
      </c>
      <c r="D712" s="66">
        <v>0</v>
      </c>
      <c r="E712" s="65">
        <f t="shared" si="47"/>
        <v>9.611097222222222</v>
      </c>
      <c r="F712" s="65">
        <f t="shared" si="44"/>
        <v>0.6258388888888895</v>
      </c>
      <c r="G712" s="67">
        <f t="shared" si="45"/>
        <v>6882.193801388883</v>
      </c>
    </row>
    <row r="713" spans="1:7" x14ac:dyDescent="0.25">
      <c r="A713" s="55">
        <v>711</v>
      </c>
      <c r="B713" s="64">
        <v>22.5</v>
      </c>
      <c r="C713" s="65">
        <f t="shared" si="46"/>
        <v>36.209249999999997</v>
      </c>
      <c r="D713" s="66">
        <v>0</v>
      </c>
      <c r="E713" s="65">
        <f t="shared" si="47"/>
        <v>10.058124999999999</v>
      </c>
      <c r="F713" s="65">
        <f t="shared" si="44"/>
        <v>0.44702777777777669</v>
      </c>
      <c r="G713" s="67">
        <f t="shared" si="45"/>
        <v>6892.0284124999944</v>
      </c>
    </row>
    <row r="714" spans="1:7" x14ac:dyDescent="0.25">
      <c r="A714" s="55">
        <v>712</v>
      </c>
      <c r="B714" s="64">
        <v>22.5</v>
      </c>
      <c r="C714" s="65">
        <f t="shared" si="46"/>
        <v>36.209249999999997</v>
      </c>
      <c r="D714" s="66">
        <v>0</v>
      </c>
      <c r="E714" s="65">
        <f t="shared" si="47"/>
        <v>10.058124999999999</v>
      </c>
      <c r="F714" s="65">
        <f t="shared" si="44"/>
        <v>0</v>
      </c>
      <c r="G714" s="67">
        <f t="shared" si="45"/>
        <v>6902.0865374999939</v>
      </c>
    </row>
    <row r="715" spans="1:7" x14ac:dyDescent="0.25">
      <c r="A715" s="55">
        <v>713</v>
      </c>
      <c r="B715" s="64">
        <v>22.1</v>
      </c>
      <c r="C715" s="65">
        <f t="shared" si="46"/>
        <v>35.565530000000003</v>
      </c>
      <c r="D715" s="66">
        <v>0</v>
      </c>
      <c r="E715" s="65">
        <f t="shared" si="47"/>
        <v>9.8793138888888894</v>
      </c>
      <c r="F715" s="65">
        <f t="shared" si="44"/>
        <v>-0.17881111111110926</v>
      </c>
      <c r="G715" s="67">
        <f t="shared" si="45"/>
        <v>6912.055256944438</v>
      </c>
    </row>
    <row r="716" spans="1:7" x14ac:dyDescent="0.25">
      <c r="A716" s="55">
        <v>714</v>
      </c>
      <c r="B716" s="64">
        <v>22.7</v>
      </c>
      <c r="C716" s="65">
        <f t="shared" si="46"/>
        <v>36.531109999999998</v>
      </c>
      <c r="D716" s="66">
        <v>0</v>
      </c>
      <c r="E716" s="65">
        <f t="shared" si="47"/>
        <v>10.147530555555555</v>
      </c>
      <c r="F716" s="65">
        <f t="shared" si="44"/>
        <v>0.26821666666666566</v>
      </c>
      <c r="G716" s="67">
        <f t="shared" si="45"/>
        <v>6922.0686791666603</v>
      </c>
    </row>
    <row r="717" spans="1:7" x14ac:dyDescent="0.25">
      <c r="A717" s="55">
        <v>715</v>
      </c>
      <c r="B717" s="64">
        <v>23.3</v>
      </c>
      <c r="C717" s="65">
        <f t="shared" si="46"/>
        <v>37.496690000000001</v>
      </c>
      <c r="D717" s="66">
        <v>0</v>
      </c>
      <c r="E717" s="65">
        <f t="shared" si="47"/>
        <v>10.415747222222222</v>
      </c>
      <c r="F717" s="65">
        <f t="shared" ref="F717:F780" si="48">E717-E716</f>
        <v>0.26821666666666744</v>
      </c>
      <c r="G717" s="67">
        <f t="shared" ref="G717:G780" si="49">E716+(F717/2)+G716</f>
        <v>6932.350318055549</v>
      </c>
    </row>
    <row r="718" spans="1:7" x14ac:dyDescent="0.25">
      <c r="A718" s="55">
        <v>716</v>
      </c>
      <c r="B718" s="64">
        <v>23.5</v>
      </c>
      <c r="C718" s="65">
        <f t="shared" si="46"/>
        <v>37.818550000000002</v>
      </c>
      <c r="D718" s="66">
        <v>0</v>
      </c>
      <c r="E718" s="65">
        <f t="shared" si="47"/>
        <v>10.505152777777779</v>
      </c>
      <c r="F718" s="65">
        <f t="shared" si="48"/>
        <v>8.9405555555556404E-2</v>
      </c>
      <c r="G718" s="67">
        <f t="shared" si="49"/>
        <v>6942.8107680555486</v>
      </c>
    </row>
    <row r="719" spans="1:7" x14ac:dyDescent="0.25">
      <c r="A719" s="55">
        <v>717</v>
      </c>
      <c r="B719" s="64">
        <v>22.5</v>
      </c>
      <c r="C719" s="65">
        <f t="shared" si="46"/>
        <v>36.209249999999997</v>
      </c>
      <c r="D719" s="66">
        <v>0</v>
      </c>
      <c r="E719" s="65">
        <f t="shared" si="47"/>
        <v>10.058124999999999</v>
      </c>
      <c r="F719" s="65">
        <f t="shared" si="48"/>
        <v>-0.44702777777778024</v>
      </c>
      <c r="G719" s="67">
        <f t="shared" si="49"/>
        <v>6953.0924069444372</v>
      </c>
    </row>
    <row r="720" spans="1:7" x14ac:dyDescent="0.25">
      <c r="A720" s="55">
        <v>718</v>
      </c>
      <c r="B720" s="64">
        <v>21.6</v>
      </c>
      <c r="C720" s="65">
        <f t="shared" si="46"/>
        <v>34.76088</v>
      </c>
      <c r="D720" s="66">
        <v>0</v>
      </c>
      <c r="E720" s="65">
        <f t="shared" si="47"/>
        <v>9.6557999999999993</v>
      </c>
      <c r="F720" s="65">
        <f t="shared" si="48"/>
        <v>-0.40232499999999938</v>
      </c>
      <c r="G720" s="67">
        <f t="shared" si="49"/>
        <v>6962.9493694444373</v>
      </c>
    </row>
    <row r="721" spans="1:7" x14ac:dyDescent="0.25">
      <c r="A721" s="55">
        <v>719</v>
      </c>
      <c r="B721" s="64">
        <v>20.5</v>
      </c>
      <c r="C721" s="65">
        <f t="shared" si="46"/>
        <v>32.990650000000002</v>
      </c>
      <c r="D721" s="66">
        <v>0</v>
      </c>
      <c r="E721" s="65">
        <f t="shared" si="47"/>
        <v>9.1640694444444453</v>
      </c>
      <c r="F721" s="65">
        <f t="shared" si="48"/>
        <v>-0.49173055555555401</v>
      </c>
      <c r="G721" s="67">
        <f t="shared" si="49"/>
        <v>6972.3593041666591</v>
      </c>
    </row>
    <row r="722" spans="1:7" x14ac:dyDescent="0.25">
      <c r="A722" s="55">
        <v>720</v>
      </c>
      <c r="B722" s="64">
        <v>18</v>
      </c>
      <c r="C722" s="65">
        <f t="shared" si="46"/>
        <v>28.967399999999998</v>
      </c>
      <c r="D722" s="66">
        <v>0</v>
      </c>
      <c r="E722" s="65">
        <f t="shared" si="47"/>
        <v>8.0465</v>
      </c>
      <c r="F722" s="65">
        <f t="shared" si="48"/>
        <v>-1.1175694444444453</v>
      </c>
      <c r="G722" s="67">
        <f t="shared" si="49"/>
        <v>6980.9645888888808</v>
      </c>
    </row>
    <row r="723" spans="1:7" x14ac:dyDescent="0.25">
      <c r="A723" s="55">
        <v>721</v>
      </c>
      <c r="B723" s="64">
        <v>15</v>
      </c>
      <c r="C723" s="65">
        <f t="shared" si="46"/>
        <v>24.139499999999998</v>
      </c>
      <c r="D723" s="66">
        <v>0</v>
      </c>
      <c r="E723" s="65">
        <f t="shared" si="47"/>
        <v>6.7054166666666664</v>
      </c>
      <c r="F723" s="65">
        <f t="shared" si="48"/>
        <v>-1.3410833333333336</v>
      </c>
      <c r="G723" s="67">
        <f t="shared" si="49"/>
        <v>6988.3405472222139</v>
      </c>
    </row>
    <row r="724" spans="1:7" x14ac:dyDescent="0.25">
      <c r="A724" s="55">
        <v>722</v>
      </c>
      <c r="B724" s="64">
        <v>12</v>
      </c>
      <c r="C724" s="65">
        <f t="shared" si="46"/>
        <v>19.311599999999999</v>
      </c>
      <c r="D724" s="66">
        <v>0</v>
      </c>
      <c r="E724" s="65">
        <f t="shared" si="47"/>
        <v>5.3643333333333327</v>
      </c>
      <c r="F724" s="65">
        <f t="shared" si="48"/>
        <v>-1.3410833333333336</v>
      </c>
      <c r="G724" s="67">
        <f t="shared" si="49"/>
        <v>6994.3754222222142</v>
      </c>
    </row>
    <row r="725" spans="1:7" x14ac:dyDescent="0.25">
      <c r="A725" s="55">
        <v>723</v>
      </c>
      <c r="B725" s="64">
        <v>9</v>
      </c>
      <c r="C725" s="65">
        <f t="shared" si="46"/>
        <v>14.483699999999999</v>
      </c>
      <c r="D725" s="66">
        <v>0</v>
      </c>
      <c r="E725" s="65">
        <f t="shared" si="47"/>
        <v>4.02325</v>
      </c>
      <c r="F725" s="65">
        <f t="shared" si="48"/>
        <v>-1.3410833333333327</v>
      </c>
      <c r="G725" s="67">
        <f t="shared" si="49"/>
        <v>6999.0692138888808</v>
      </c>
    </row>
    <row r="726" spans="1:7" x14ac:dyDescent="0.25">
      <c r="A726" s="55">
        <v>724</v>
      </c>
      <c r="B726" s="64">
        <v>6.2</v>
      </c>
      <c r="C726" s="65">
        <f t="shared" si="46"/>
        <v>9.9776600000000002</v>
      </c>
      <c r="D726" s="66">
        <v>0</v>
      </c>
      <c r="E726" s="65">
        <f t="shared" si="47"/>
        <v>2.7715722222222223</v>
      </c>
      <c r="F726" s="65">
        <f t="shared" si="48"/>
        <v>-1.2516777777777777</v>
      </c>
      <c r="G726" s="67">
        <f t="shared" si="49"/>
        <v>7002.4666249999918</v>
      </c>
    </row>
    <row r="727" spans="1:7" x14ac:dyDescent="0.25">
      <c r="A727" s="55">
        <v>725</v>
      </c>
      <c r="B727" s="64">
        <v>4.5</v>
      </c>
      <c r="C727" s="65">
        <f t="shared" si="46"/>
        <v>7.2418499999999995</v>
      </c>
      <c r="D727" s="66">
        <v>0</v>
      </c>
      <c r="E727" s="65">
        <f t="shared" si="47"/>
        <v>2.011625</v>
      </c>
      <c r="F727" s="65">
        <f t="shared" si="48"/>
        <v>-0.75994722222222233</v>
      </c>
      <c r="G727" s="67">
        <f t="shared" si="49"/>
        <v>7004.8582236111033</v>
      </c>
    </row>
    <row r="728" spans="1:7" x14ac:dyDescent="0.25">
      <c r="A728" s="55">
        <v>726</v>
      </c>
      <c r="B728" s="64">
        <v>3</v>
      </c>
      <c r="C728" s="65">
        <f t="shared" si="46"/>
        <v>4.8278999999999996</v>
      </c>
      <c r="D728" s="66">
        <v>0</v>
      </c>
      <c r="E728" s="65">
        <f t="shared" si="47"/>
        <v>1.3410833333333332</v>
      </c>
      <c r="F728" s="65">
        <f t="shared" si="48"/>
        <v>-0.67054166666666681</v>
      </c>
      <c r="G728" s="67">
        <f t="shared" si="49"/>
        <v>7006.5345777777702</v>
      </c>
    </row>
    <row r="729" spans="1:7" x14ac:dyDescent="0.25">
      <c r="A729" s="55">
        <v>727</v>
      </c>
      <c r="B729" s="64">
        <v>2.1</v>
      </c>
      <c r="C729" s="65">
        <f t="shared" si="46"/>
        <v>3.3795299999999999</v>
      </c>
      <c r="D729" s="66">
        <v>0</v>
      </c>
      <c r="E729" s="65">
        <f t="shared" si="47"/>
        <v>0.93875833333333325</v>
      </c>
      <c r="F729" s="65">
        <f t="shared" si="48"/>
        <v>-0.40232499999999993</v>
      </c>
      <c r="G729" s="67">
        <f t="shared" si="49"/>
        <v>7007.6744986111034</v>
      </c>
    </row>
    <row r="730" spans="1:7" x14ac:dyDescent="0.25">
      <c r="A730" s="55">
        <v>728</v>
      </c>
      <c r="B730" s="64">
        <v>0.5</v>
      </c>
      <c r="C730" s="65">
        <f t="shared" si="46"/>
        <v>0.80464999999999998</v>
      </c>
      <c r="D730" s="66">
        <v>0</v>
      </c>
      <c r="E730" s="65">
        <f t="shared" si="47"/>
        <v>0.22351388888888887</v>
      </c>
      <c r="F730" s="65">
        <f t="shared" si="48"/>
        <v>-0.71524444444444435</v>
      </c>
      <c r="G730" s="67">
        <f t="shared" si="49"/>
        <v>7008.2556347222144</v>
      </c>
    </row>
    <row r="731" spans="1:7" x14ac:dyDescent="0.25">
      <c r="A731" s="55">
        <v>729</v>
      </c>
      <c r="B731" s="64">
        <v>0.5</v>
      </c>
      <c r="C731" s="65">
        <f t="shared" si="46"/>
        <v>0.80464999999999998</v>
      </c>
      <c r="D731" s="66">
        <v>0</v>
      </c>
      <c r="E731" s="65">
        <f t="shared" si="47"/>
        <v>0.22351388888888887</v>
      </c>
      <c r="F731" s="65">
        <f t="shared" si="48"/>
        <v>0</v>
      </c>
      <c r="G731" s="67">
        <f t="shared" si="49"/>
        <v>7008.4791486111035</v>
      </c>
    </row>
    <row r="732" spans="1:7" x14ac:dyDescent="0.25">
      <c r="A732" s="55">
        <v>730</v>
      </c>
      <c r="B732" s="64">
        <v>3.2</v>
      </c>
      <c r="C732" s="65">
        <f t="shared" si="46"/>
        <v>5.1497600000000006</v>
      </c>
      <c r="D732" s="66">
        <v>0</v>
      </c>
      <c r="E732" s="65">
        <f t="shared" si="47"/>
        <v>1.4304888888888889</v>
      </c>
      <c r="F732" s="65">
        <f t="shared" si="48"/>
        <v>1.2069750000000001</v>
      </c>
      <c r="G732" s="67">
        <f t="shared" si="49"/>
        <v>7009.3061499999922</v>
      </c>
    </row>
    <row r="733" spans="1:7" x14ac:dyDescent="0.25">
      <c r="A733" s="55">
        <v>731</v>
      </c>
      <c r="B733" s="64">
        <v>6.5</v>
      </c>
      <c r="C733" s="65">
        <f t="shared" si="46"/>
        <v>10.46045</v>
      </c>
      <c r="D733" s="66">
        <v>0</v>
      </c>
      <c r="E733" s="65">
        <f t="shared" si="47"/>
        <v>2.9056805555555556</v>
      </c>
      <c r="F733" s="65">
        <f t="shared" si="48"/>
        <v>1.4751916666666667</v>
      </c>
      <c r="G733" s="67">
        <f t="shared" si="49"/>
        <v>7011.4742347222145</v>
      </c>
    </row>
    <row r="734" spans="1:7" x14ac:dyDescent="0.25">
      <c r="A734" s="55">
        <v>732</v>
      </c>
      <c r="B734" s="64">
        <v>9.6</v>
      </c>
      <c r="C734" s="65">
        <f t="shared" si="46"/>
        <v>15.449279999999998</v>
      </c>
      <c r="D734" s="66">
        <v>0</v>
      </c>
      <c r="E734" s="65">
        <f t="shared" si="47"/>
        <v>4.2914666666666657</v>
      </c>
      <c r="F734" s="65">
        <f t="shared" si="48"/>
        <v>1.3857861111111101</v>
      </c>
      <c r="G734" s="67">
        <f t="shared" si="49"/>
        <v>7015.0728083333261</v>
      </c>
    </row>
    <row r="735" spans="1:7" x14ac:dyDescent="0.25">
      <c r="A735" s="55">
        <v>733</v>
      </c>
      <c r="B735" s="64">
        <v>12.5</v>
      </c>
      <c r="C735" s="65">
        <f t="shared" si="46"/>
        <v>20.116250000000001</v>
      </c>
      <c r="D735" s="66">
        <v>0</v>
      </c>
      <c r="E735" s="65">
        <f t="shared" si="47"/>
        <v>5.587847222222222</v>
      </c>
      <c r="F735" s="65">
        <f t="shared" si="48"/>
        <v>1.2963805555555563</v>
      </c>
      <c r="G735" s="67">
        <f t="shared" si="49"/>
        <v>7020.0124652777704</v>
      </c>
    </row>
    <row r="736" spans="1:7" x14ac:dyDescent="0.25">
      <c r="A736" s="55">
        <v>734</v>
      </c>
      <c r="B736" s="64">
        <v>14</v>
      </c>
      <c r="C736" s="65">
        <f t="shared" si="46"/>
        <v>22.530200000000001</v>
      </c>
      <c r="D736" s="66">
        <v>0</v>
      </c>
      <c r="E736" s="65">
        <f t="shared" si="47"/>
        <v>6.2583888888888888</v>
      </c>
      <c r="F736" s="65">
        <f t="shared" si="48"/>
        <v>0.67054166666666681</v>
      </c>
      <c r="G736" s="67">
        <f t="shared" si="49"/>
        <v>7025.9355833333257</v>
      </c>
    </row>
    <row r="737" spans="1:7" x14ac:dyDescent="0.25">
      <c r="A737" s="55">
        <v>735</v>
      </c>
      <c r="B737" s="64">
        <v>16</v>
      </c>
      <c r="C737" s="65">
        <f t="shared" si="46"/>
        <v>25.748799999999999</v>
      </c>
      <c r="D737" s="66">
        <v>0</v>
      </c>
      <c r="E737" s="65">
        <f t="shared" si="47"/>
        <v>7.1524444444444439</v>
      </c>
      <c r="F737" s="65">
        <f t="shared" si="48"/>
        <v>0.89405555555555516</v>
      </c>
      <c r="G737" s="67">
        <f t="shared" si="49"/>
        <v>7032.6409999999923</v>
      </c>
    </row>
    <row r="738" spans="1:7" x14ac:dyDescent="0.25">
      <c r="A738" s="55">
        <v>736</v>
      </c>
      <c r="B738" s="64">
        <v>18</v>
      </c>
      <c r="C738" s="65">
        <f t="shared" si="46"/>
        <v>28.967399999999998</v>
      </c>
      <c r="D738" s="66">
        <v>0</v>
      </c>
      <c r="E738" s="65">
        <f t="shared" si="47"/>
        <v>8.0465</v>
      </c>
      <c r="F738" s="65">
        <f t="shared" si="48"/>
        <v>0.89405555555555605</v>
      </c>
      <c r="G738" s="67">
        <f t="shared" si="49"/>
        <v>7040.2404722222145</v>
      </c>
    </row>
    <row r="739" spans="1:7" x14ac:dyDescent="0.25">
      <c r="A739" s="55">
        <v>737</v>
      </c>
      <c r="B739" s="64">
        <v>19.600000000000001</v>
      </c>
      <c r="C739" s="65">
        <f t="shared" si="46"/>
        <v>31.542280000000002</v>
      </c>
      <c r="D739" s="66">
        <v>0</v>
      </c>
      <c r="E739" s="65">
        <f t="shared" si="47"/>
        <v>8.7617444444444441</v>
      </c>
      <c r="F739" s="65">
        <f t="shared" si="48"/>
        <v>0.71524444444444413</v>
      </c>
      <c r="G739" s="67">
        <f t="shared" si="49"/>
        <v>7048.6445944444367</v>
      </c>
    </row>
    <row r="740" spans="1:7" x14ac:dyDescent="0.25">
      <c r="A740" s="55">
        <v>738</v>
      </c>
      <c r="B740" s="64">
        <v>21.5</v>
      </c>
      <c r="C740" s="65">
        <f t="shared" si="46"/>
        <v>34.59995</v>
      </c>
      <c r="D740" s="66">
        <v>0</v>
      </c>
      <c r="E740" s="65">
        <f t="shared" si="47"/>
        <v>9.611097222222222</v>
      </c>
      <c r="F740" s="65">
        <f t="shared" si="48"/>
        <v>0.84935277777777785</v>
      </c>
      <c r="G740" s="67">
        <f t="shared" si="49"/>
        <v>7057.8310152777703</v>
      </c>
    </row>
    <row r="741" spans="1:7" x14ac:dyDescent="0.25">
      <c r="A741" s="55">
        <v>739</v>
      </c>
      <c r="B741" s="64">
        <v>23.1</v>
      </c>
      <c r="C741" s="65">
        <f t="shared" si="46"/>
        <v>37.17483</v>
      </c>
      <c r="D741" s="66">
        <v>0</v>
      </c>
      <c r="E741" s="65">
        <f t="shared" si="47"/>
        <v>10.326341666666666</v>
      </c>
      <c r="F741" s="65">
        <f t="shared" si="48"/>
        <v>0.71524444444444413</v>
      </c>
      <c r="G741" s="67">
        <f t="shared" si="49"/>
        <v>7067.7997347222145</v>
      </c>
    </row>
    <row r="742" spans="1:7" x14ac:dyDescent="0.25">
      <c r="A742" s="55">
        <v>740</v>
      </c>
      <c r="B742" s="64">
        <v>24.5</v>
      </c>
      <c r="C742" s="65">
        <f t="shared" si="46"/>
        <v>39.427849999999999</v>
      </c>
      <c r="D742" s="66">
        <v>0</v>
      </c>
      <c r="E742" s="65">
        <f t="shared" si="47"/>
        <v>10.952180555555556</v>
      </c>
      <c r="F742" s="65">
        <f t="shared" si="48"/>
        <v>0.6258388888888895</v>
      </c>
      <c r="G742" s="67">
        <f t="shared" si="49"/>
        <v>7078.4389958333259</v>
      </c>
    </row>
    <row r="743" spans="1:7" x14ac:dyDescent="0.25">
      <c r="A743" s="55">
        <v>741</v>
      </c>
      <c r="B743" s="64">
        <v>25.5</v>
      </c>
      <c r="C743" s="65">
        <f t="shared" si="46"/>
        <v>41.037149999999997</v>
      </c>
      <c r="D743" s="66">
        <v>0</v>
      </c>
      <c r="E743" s="65">
        <f t="shared" si="47"/>
        <v>11.399208333333332</v>
      </c>
      <c r="F743" s="65">
        <f t="shared" si="48"/>
        <v>0.44702777777777669</v>
      </c>
      <c r="G743" s="67">
        <f t="shared" si="49"/>
        <v>7089.61469027777</v>
      </c>
    </row>
    <row r="744" spans="1:7" x14ac:dyDescent="0.25">
      <c r="A744" s="55">
        <v>742</v>
      </c>
      <c r="B744" s="64">
        <v>26.5</v>
      </c>
      <c r="C744" s="65">
        <f t="shared" si="46"/>
        <v>42.646450000000002</v>
      </c>
      <c r="D744" s="66">
        <v>0</v>
      </c>
      <c r="E744" s="65">
        <f t="shared" si="47"/>
        <v>11.846236111111111</v>
      </c>
      <c r="F744" s="65">
        <f t="shared" si="48"/>
        <v>0.44702777777777847</v>
      </c>
      <c r="G744" s="67">
        <f t="shared" si="49"/>
        <v>7101.2374124999924</v>
      </c>
    </row>
    <row r="745" spans="1:7" x14ac:dyDescent="0.25">
      <c r="A745" s="55">
        <v>743</v>
      </c>
      <c r="B745" s="64">
        <v>27.1</v>
      </c>
      <c r="C745" s="65">
        <f t="shared" si="46"/>
        <v>43.612030000000004</v>
      </c>
      <c r="D745" s="66">
        <v>0</v>
      </c>
      <c r="E745" s="65">
        <f t="shared" si="47"/>
        <v>12.114452777777778</v>
      </c>
      <c r="F745" s="65">
        <f t="shared" si="48"/>
        <v>0.26821666666666744</v>
      </c>
      <c r="G745" s="67">
        <f t="shared" si="49"/>
        <v>7113.2177569444366</v>
      </c>
    </row>
    <row r="746" spans="1:7" x14ac:dyDescent="0.25">
      <c r="A746" s="55">
        <v>744</v>
      </c>
      <c r="B746" s="64">
        <v>27.6</v>
      </c>
      <c r="C746" s="65">
        <f t="shared" si="46"/>
        <v>44.416679999999999</v>
      </c>
      <c r="D746" s="66">
        <v>0</v>
      </c>
      <c r="E746" s="65">
        <f t="shared" si="47"/>
        <v>12.337966666666667</v>
      </c>
      <c r="F746" s="65">
        <f t="shared" si="48"/>
        <v>0.22351388888888835</v>
      </c>
      <c r="G746" s="67">
        <f t="shared" si="49"/>
        <v>7125.4439666666585</v>
      </c>
    </row>
    <row r="747" spans="1:7" x14ac:dyDescent="0.25">
      <c r="A747" s="55">
        <v>745</v>
      </c>
      <c r="B747" s="64">
        <v>27.9</v>
      </c>
      <c r="C747" s="65">
        <f t="shared" si="46"/>
        <v>44.899469999999994</v>
      </c>
      <c r="D747" s="66">
        <v>0</v>
      </c>
      <c r="E747" s="65">
        <f t="shared" si="47"/>
        <v>12.472074999999998</v>
      </c>
      <c r="F747" s="65">
        <f t="shared" si="48"/>
        <v>0.13410833333333194</v>
      </c>
      <c r="G747" s="67">
        <f t="shared" si="49"/>
        <v>7137.8489874999923</v>
      </c>
    </row>
    <row r="748" spans="1:7" x14ac:dyDescent="0.25">
      <c r="A748" s="55">
        <v>746</v>
      </c>
      <c r="B748" s="64">
        <v>28.3</v>
      </c>
      <c r="C748" s="65">
        <f t="shared" si="46"/>
        <v>45.543190000000003</v>
      </c>
      <c r="D748" s="66">
        <v>0</v>
      </c>
      <c r="E748" s="65">
        <f t="shared" si="47"/>
        <v>12.650886111111111</v>
      </c>
      <c r="F748" s="65">
        <f t="shared" si="48"/>
        <v>0.17881111111111281</v>
      </c>
      <c r="G748" s="67">
        <f t="shared" si="49"/>
        <v>7150.4104680555474</v>
      </c>
    </row>
    <row r="749" spans="1:7" x14ac:dyDescent="0.25">
      <c r="A749" s="55">
        <v>747</v>
      </c>
      <c r="B749" s="64">
        <v>28.6</v>
      </c>
      <c r="C749" s="65">
        <f t="shared" si="46"/>
        <v>46.025980000000004</v>
      </c>
      <c r="D749" s="66">
        <v>0</v>
      </c>
      <c r="E749" s="65">
        <f t="shared" si="47"/>
        <v>12.784994444444445</v>
      </c>
      <c r="F749" s="65">
        <f t="shared" si="48"/>
        <v>0.13410833333333372</v>
      </c>
      <c r="G749" s="67">
        <f t="shared" si="49"/>
        <v>7163.1284083333248</v>
      </c>
    </row>
    <row r="750" spans="1:7" x14ac:dyDescent="0.25">
      <c r="A750" s="55">
        <v>748</v>
      </c>
      <c r="B750" s="64">
        <v>28.6</v>
      </c>
      <c r="C750" s="65">
        <f t="shared" si="46"/>
        <v>46.025980000000004</v>
      </c>
      <c r="D750" s="66">
        <v>0</v>
      </c>
      <c r="E750" s="65">
        <f t="shared" si="47"/>
        <v>12.784994444444445</v>
      </c>
      <c r="F750" s="65">
        <f t="shared" si="48"/>
        <v>0</v>
      </c>
      <c r="G750" s="67">
        <f t="shared" si="49"/>
        <v>7175.9134027777691</v>
      </c>
    </row>
    <row r="751" spans="1:7" x14ac:dyDescent="0.25">
      <c r="A751" s="55">
        <v>749</v>
      </c>
      <c r="B751" s="64">
        <v>28.3</v>
      </c>
      <c r="C751" s="65">
        <f t="shared" si="46"/>
        <v>45.543190000000003</v>
      </c>
      <c r="D751" s="66">
        <v>0</v>
      </c>
      <c r="E751" s="65">
        <f t="shared" si="47"/>
        <v>12.650886111111111</v>
      </c>
      <c r="F751" s="65">
        <f t="shared" si="48"/>
        <v>-0.13410833333333372</v>
      </c>
      <c r="G751" s="67">
        <f t="shared" si="49"/>
        <v>7188.6313430555465</v>
      </c>
    </row>
    <row r="752" spans="1:7" x14ac:dyDescent="0.25">
      <c r="A752" s="55">
        <v>750</v>
      </c>
      <c r="B752" s="64">
        <v>28.2</v>
      </c>
      <c r="C752" s="65">
        <f t="shared" si="46"/>
        <v>45.382259999999995</v>
      </c>
      <c r="D752" s="66">
        <v>0</v>
      </c>
      <c r="E752" s="65">
        <f t="shared" si="47"/>
        <v>12.606183333333332</v>
      </c>
      <c r="F752" s="65">
        <f t="shared" si="48"/>
        <v>-4.470277777777909E-2</v>
      </c>
      <c r="G752" s="67">
        <f t="shared" si="49"/>
        <v>7201.2598777777685</v>
      </c>
    </row>
    <row r="753" spans="1:7" x14ac:dyDescent="0.25">
      <c r="A753" s="55">
        <v>751</v>
      </c>
      <c r="B753" s="64">
        <v>28</v>
      </c>
      <c r="C753" s="65">
        <f t="shared" si="46"/>
        <v>45.060400000000001</v>
      </c>
      <c r="D753" s="66">
        <v>0</v>
      </c>
      <c r="E753" s="65">
        <f t="shared" si="47"/>
        <v>12.516777777777778</v>
      </c>
      <c r="F753" s="65">
        <f t="shared" si="48"/>
        <v>-8.9405555555554628E-2</v>
      </c>
      <c r="G753" s="67">
        <f t="shared" si="49"/>
        <v>7213.8213583333236</v>
      </c>
    </row>
    <row r="754" spans="1:7" x14ac:dyDescent="0.25">
      <c r="A754" s="55">
        <v>752</v>
      </c>
      <c r="B754" s="64">
        <v>27.5</v>
      </c>
      <c r="C754" s="65">
        <f t="shared" si="46"/>
        <v>44.255749999999999</v>
      </c>
      <c r="D754" s="66">
        <v>0</v>
      </c>
      <c r="E754" s="65">
        <f t="shared" si="47"/>
        <v>12.293263888888887</v>
      </c>
      <c r="F754" s="65">
        <f t="shared" si="48"/>
        <v>-0.22351388888889012</v>
      </c>
      <c r="G754" s="67">
        <f t="shared" si="49"/>
        <v>7226.2263791666574</v>
      </c>
    </row>
    <row r="755" spans="1:7" x14ac:dyDescent="0.25">
      <c r="A755" s="55">
        <v>753</v>
      </c>
      <c r="B755" s="64">
        <v>26.8</v>
      </c>
      <c r="C755" s="65">
        <f t="shared" si="46"/>
        <v>43.129240000000003</v>
      </c>
      <c r="D755" s="66">
        <v>0</v>
      </c>
      <c r="E755" s="65">
        <f t="shared" si="47"/>
        <v>11.980344444444444</v>
      </c>
      <c r="F755" s="65">
        <f t="shared" si="48"/>
        <v>-0.31291944444444297</v>
      </c>
      <c r="G755" s="67">
        <f t="shared" si="49"/>
        <v>7238.3631833333238</v>
      </c>
    </row>
    <row r="756" spans="1:7" x14ac:dyDescent="0.25">
      <c r="A756" s="55">
        <v>754</v>
      </c>
      <c r="B756" s="64">
        <v>25.5</v>
      </c>
      <c r="C756" s="65">
        <f t="shared" si="46"/>
        <v>41.037149999999997</v>
      </c>
      <c r="D756" s="66">
        <v>0</v>
      </c>
      <c r="E756" s="65">
        <f t="shared" si="47"/>
        <v>11.399208333333332</v>
      </c>
      <c r="F756" s="65">
        <f t="shared" si="48"/>
        <v>-0.58113611111111219</v>
      </c>
      <c r="G756" s="67">
        <f t="shared" si="49"/>
        <v>7250.052959722213</v>
      </c>
    </row>
    <row r="757" spans="1:7" x14ac:dyDescent="0.25">
      <c r="A757" s="55">
        <v>755</v>
      </c>
      <c r="B757" s="64">
        <v>23.5</v>
      </c>
      <c r="C757" s="65">
        <f t="shared" si="46"/>
        <v>37.818550000000002</v>
      </c>
      <c r="D757" s="66">
        <v>0</v>
      </c>
      <c r="E757" s="65">
        <f t="shared" si="47"/>
        <v>10.505152777777779</v>
      </c>
      <c r="F757" s="65">
        <f t="shared" si="48"/>
        <v>-0.89405555555555338</v>
      </c>
      <c r="G757" s="67">
        <f t="shared" si="49"/>
        <v>7261.005140277769</v>
      </c>
    </row>
    <row r="758" spans="1:7" x14ac:dyDescent="0.25">
      <c r="A758" s="55">
        <v>756</v>
      </c>
      <c r="B758" s="64">
        <v>21.5</v>
      </c>
      <c r="C758" s="65">
        <f t="shared" si="46"/>
        <v>34.59995</v>
      </c>
      <c r="D758" s="66">
        <v>0</v>
      </c>
      <c r="E758" s="65">
        <f t="shared" si="47"/>
        <v>9.611097222222222</v>
      </c>
      <c r="F758" s="65">
        <f t="shared" si="48"/>
        <v>-0.89405555555555694</v>
      </c>
      <c r="G758" s="67">
        <f t="shared" si="49"/>
        <v>7271.0632652777686</v>
      </c>
    </row>
    <row r="759" spans="1:7" x14ac:dyDescent="0.25">
      <c r="A759" s="55">
        <v>757</v>
      </c>
      <c r="B759" s="64">
        <v>19</v>
      </c>
      <c r="C759" s="65">
        <f t="shared" si="46"/>
        <v>30.576699999999999</v>
      </c>
      <c r="D759" s="66">
        <v>0</v>
      </c>
      <c r="E759" s="65">
        <f t="shared" si="47"/>
        <v>8.4935277777777767</v>
      </c>
      <c r="F759" s="65">
        <f t="shared" si="48"/>
        <v>-1.1175694444444453</v>
      </c>
      <c r="G759" s="67">
        <f t="shared" si="49"/>
        <v>7280.1155777777685</v>
      </c>
    </row>
    <row r="760" spans="1:7" x14ac:dyDescent="0.25">
      <c r="A760" s="55">
        <v>758</v>
      </c>
      <c r="B760" s="64">
        <v>16.5</v>
      </c>
      <c r="C760" s="65">
        <f t="shared" si="46"/>
        <v>26.553449999999998</v>
      </c>
      <c r="D760" s="66">
        <v>0</v>
      </c>
      <c r="E760" s="65">
        <f t="shared" si="47"/>
        <v>7.3759583333333323</v>
      </c>
      <c r="F760" s="65">
        <f t="shared" si="48"/>
        <v>-1.1175694444444444</v>
      </c>
      <c r="G760" s="67">
        <f t="shared" si="49"/>
        <v>7288.0503208333239</v>
      </c>
    </row>
    <row r="761" spans="1:7" x14ac:dyDescent="0.25">
      <c r="A761" s="55">
        <v>759</v>
      </c>
      <c r="B761" s="64">
        <v>14.9</v>
      </c>
      <c r="C761" s="65">
        <f t="shared" si="46"/>
        <v>23.978570000000001</v>
      </c>
      <c r="D761" s="66">
        <v>0</v>
      </c>
      <c r="E761" s="65">
        <f t="shared" si="47"/>
        <v>6.660713888888889</v>
      </c>
      <c r="F761" s="65">
        <f t="shared" si="48"/>
        <v>-0.71524444444444324</v>
      </c>
      <c r="G761" s="67">
        <f t="shared" si="49"/>
        <v>7295.0686569444351</v>
      </c>
    </row>
    <row r="762" spans="1:7" x14ac:dyDescent="0.25">
      <c r="A762" s="55">
        <v>760</v>
      </c>
      <c r="B762" s="64">
        <v>12.5</v>
      </c>
      <c r="C762" s="65">
        <f t="shared" si="46"/>
        <v>20.116250000000001</v>
      </c>
      <c r="D762" s="66">
        <v>0</v>
      </c>
      <c r="E762" s="65">
        <f t="shared" si="47"/>
        <v>5.587847222222222</v>
      </c>
      <c r="F762" s="65">
        <f t="shared" si="48"/>
        <v>-1.0728666666666671</v>
      </c>
      <c r="G762" s="67">
        <f t="shared" si="49"/>
        <v>7301.1929374999909</v>
      </c>
    </row>
    <row r="763" spans="1:7" x14ac:dyDescent="0.25">
      <c r="A763" s="55">
        <v>761</v>
      </c>
      <c r="B763" s="64">
        <v>9.4</v>
      </c>
      <c r="C763" s="65">
        <f t="shared" si="46"/>
        <v>15.127420000000001</v>
      </c>
      <c r="D763" s="66">
        <v>0</v>
      </c>
      <c r="E763" s="65">
        <f t="shared" si="47"/>
        <v>4.202061111111111</v>
      </c>
      <c r="F763" s="65">
        <f t="shared" si="48"/>
        <v>-1.3857861111111109</v>
      </c>
      <c r="G763" s="67">
        <f t="shared" si="49"/>
        <v>7306.0878916666579</v>
      </c>
    </row>
    <row r="764" spans="1:7" x14ac:dyDescent="0.25">
      <c r="A764" s="55">
        <v>762</v>
      </c>
      <c r="B764" s="64">
        <v>6.2</v>
      </c>
      <c r="C764" s="65">
        <f t="shared" si="46"/>
        <v>9.9776600000000002</v>
      </c>
      <c r="D764" s="66">
        <v>0</v>
      </c>
      <c r="E764" s="65">
        <f t="shared" si="47"/>
        <v>2.7715722222222223</v>
      </c>
      <c r="F764" s="65">
        <f t="shared" si="48"/>
        <v>-1.4304888888888887</v>
      </c>
      <c r="G764" s="67">
        <f t="shared" si="49"/>
        <v>7309.5747083333245</v>
      </c>
    </row>
    <row r="765" spans="1:7" x14ac:dyDescent="0.25">
      <c r="A765" s="55">
        <v>763</v>
      </c>
      <c r="B765" s="64">
        <v>3</v>
      </c>
      <c r="C765" s="65">
        <f t="shared" si="46"/>
        <v>4.8278999999999996</v>
      </c>
      <c r="D765" s="66">
        <v>0</v>
      </c>
      <c r="E765" s="65">
        <f t="shared" si="47"/>
        <v>1.3410833333333332</v>
      </c>
      <c r="F765" s="65">
        <f t="shared" si="48"/>
        <v>-1.4304888888888891</v>
      </c>
      <c r="G765" s="67">
        <f t="shared" si="49"/>
        <v>7311.6310361111018</v>
      </c>
    </row>
    <row r="766" spans="1:7" x14ac:dyDescent="0.25">
      <c r="A766" s="55">
        <v>764</v>
      </c>
      <c r="B766" s="64">
        <v>1.5</v>
      </c>
      <c r="C766" s="65">
        <f t="shared" si="46"/>
        <v>2.4139499999999998</v>
      </c>
      <c r="D766" s="66">
        <v>0</v>
      </c>
      <c r="E766" s="65">
        <f t="shared" si="47"/>
        <v>0.67054166666666659</v>
      </c>
      <c r="F766" s="65">
        <f t="shared" si="48"/>
        <v>-0.67054166666666659</v>
      </c>
      <c r="G766" s="67">
        <f t="shared" si="49"/>
        <v>7312.6368486111014</v>
      </c>
    </row>
    <row r="767" spans="1:7" x14ac:dyDescent="0.25">
      <c r="A767" s="55">
        <v>765</v>
      </c>
      <c r="B767" s="64">
        <v>1.5</v>
      </c>
      <c r="C767" s="65">
        <f t="shared" si="46"/>
        <v>2.4139499999999998</v>
      </c>
      <c r="D767" s="66">
        <v>0</v>
      </c>
      <c r="E767" s="65">
        <f t="shared" si="47"/>
        <v>0.67054166666666659</v>
      </c>
      <c r="F767" s="65">
        <f t="shared" si="48"/>
        <v>0</v>
      </c>
      <c r="G767" s="67">
        <f t="shared" si="49"/>
        <v>7313.3073902777678</v>
      </c>
    </row>
    <row r="768" spans="1:7" x14ac:dyDescent="0.25">
      <c r="A768" s="55">
        <v>766</v>
      </c>
      <c r="B768" s="64">
        <v>0.5</v>
      </c>
      <c r="C768" s="65">
        <f t="shared" si="46"/>
        <v>0.80464999999999998</v>
      </c>
      <c r="D768" s="66">
        <v>0</v>
      </c>
      <c r="E768" s="65">
        <f t="shared" si="47"/>
        <v>0.22351388888888887</v>
      </c>
      <c r="F768" s="65">
        <f t="shared" si="48"/>
        <v>-0.44702777777777769</v>
      </c>
      <c r="G768" s="67">
        <f t="shared" si="49"/>
        <v>7313.754418055546</v>
      </c>
    </row>
    <row r="769" spans="1:7" x14ac:dyDescent="0.25">
      <c r="A769" s="55">
        <v>767</v>
      </c>
      <c r="B769" s="64">
        <v>0</v>
      </c>
      <c r="C769" s="65">
        <f t="shared" si="46"/>
        <v>0</v>
      </c>
      <c r="D769" s="66">
        <v>0</v>
      </c>
      <c r="E769" s="65">
        <f t="shared" si="47"/>
        <v>0</v>
      </c>
      <c r="F769" s="65">
        <f t="shared" si="48"/>
        <v>-0.22351388888888887</v>
      </c>
      <c r="G769" s="67">
        <f t="shared" si="49"/>
        <v>7313.8661749999901</v>
      </c>
    </row>
    <row r="770" spans="1:7" x14ac:dyDescent="0.25">
      <c r="A770" s="55">
        <v>768</v>
      </c>
      <c r="B770" s="64">
        <v>3</v>
      </c>
      <c r="C770" s="65">
        <f t="shared" si="46"/>
        <v>4.8278999999999996</v>
      </c>
      <c r="D770" s="66">
        <v>0</v>
      </c>
      <c r="E770" s="65">
        <f t="shared" si="47"/>
        <v>1.3410833333333332</v>
      </c>
      <c r="F770" s="65">
        <f t="shared" si="48"/>
        <v>1.3410833333333332</v>
      </c>
      <c r="G770" s="67">
        <f t="shared" si="49"/>
        <v>7314.5367166666565</v>
      </c>
    </row>
    <row r="771" spans="1:7" x14ac:dyDescent="0.25">
      <c r="A771" s="55">
        <v>769</v>
      </c>
      <c r="B771" s="64">
        <v>6.3</v>
      </c>
      <c r="C771" s="65">
        <f t="shared" si="46"/>
        <v>10.138589999999999</v>
      </c>
      <c r="D771" s="66">
        <v>0</v>
      </c>
      <c r="E771" s="65">
        <f t="shared" si="47"/>
        <v>2.8162749999999996</v>
      </c>
      <c r="F771" s="65">
        <f t="shared" si="48"/>
        <v>1.4751916666666665</v>
      </c>
      <c r="G771" s="67">
        <f t="shared" si="49"/>
        <v>7316.6153958333234</v>
      </c>
    </row>
    <row r="772" spans="1:7" x14ac:dyDescent="0.25">
      <c r="A772" s="55">
        <v>770</v>
      </c>
      <c r="B772" s="64">
        <v>9.6</v>
      </c>
      <c r="C772" s="65">
        <f t="shared" ref="C772:C835" si="50">B772*1.6093</f>
        <v>15.449279999999998</v>
      </c>
      <c r="D772" s="66">
        <v>0</v>
      </c>
      <c r="E772" s="65">
        <f t="shared" ref="E772:E835" si="51">C772/3.6</f>
        <v>4.2914666666666657</v>
      </c>
      <c r="F772" s="65">
        <f t="shared" si="48"/>
        <v>1.475191666666666</v>
      </c>
      <c r="G772" s="67">
        <f t="shared" si="49"/>
        <v>7320.1692666666568</v>
      </c>
    </row>
    <row r="773" spans="1:7" x14ac:dyDescent="0.25">
      <c r="A773" s="55">
        <v>771</v>
      </c>
      <c r="B773" s="64">
        <v>12.9</v>
      </c>
      <c r="C773" s="65">
        <f t="shared" si="50"/>
        <v>20.759969999999999</v>
      </c>
      <c r="D773" s="66">
        <v>0</v>
      </c>
      <c r="E773" s="65">
        <f t="shared" si="51"/>
        <v>5.766658333333333</v>
      </c>
      <c r="F773" s="65">
        <f t="shared" si="48"/>
        <v>1.4751916666666673</v>
      </c>
      <c r="G773" s="67">
        <f t="shared" si="49"/>
        <v>7325.1983291666565</v>
      </c>
    </row>
    <row r="774" spans="1:7" x14ac:dyDescent="0.25">
      <c r="A774" s="55">
        <v>772</v>
      </c>
      <c r="B774" s="64">
        <v>15.8</v>
      </c>
      <c r="C774" s="65">
        <f t="shared" si="50"/>
        <v>25.426940000000002</v>
      </c>
      <c r="D774" s="66">
        <v>0</v>
      </c>
      <c r="E774" s="65">
        <f t="shared" si="51"/>
        <v>7.0630388888888893</v>
      </c>
      <c r="F774" s="65">
        <f t="shared" si="48"/>
        <v>1.2963805555555563</v>
      </c>
      <c r="G774" s="67">
        <f t="shared" si="49"/>
        <v>7331.6131777777673</v>
      </c>
    </row>
    <row r="775" spans="1:7" x14ac:dyDescent="0.25">
      <c r="A775" s="55">
        <v>773</v>
      </c>
      <c r="B775" s="64">
        <v>17.5</v>
      </c>
      <c r="C775" s="65">
        <f t="shared" si="50"/>
        <v>28.162749999999999</v>
      </c>
      <c r="D775" s="66">
        <v>0</v>
      </c>
      <c r="E775" s="65">
        <f t="shared" si="51"/>
        <v>7.8229861111111108</v>
      </c>
      <c r="F775" s="65">
        <f t="shared" si="48"/>
        <v>0.75994722222222144</v>
      </c>
      <c r="G775" s="67">
        <f t="shared" si="49"/>
        <v>7339.0561902777672</v>
      </c>
    </row>
    <row r="776" spans="1:7" x14ac:dyDescent="0.25">
      <c r="A776" s="55">
        <v>774</v>
      </c>
      <c r="B776" s="64">
        <v>18.399999999999999</v>
      </c>
      <c r="C776" s="65">
        <f t="shared" si="50"/>
        <v>29.611119999999996</v>
      </c>
      <c r="D776" s="66">
        <v>0</v>
      </c>
      <c r="E776" s="65">
        <f t="shared" si="51"/>
        <v>8.2253111111111092</v>
      </c>
      <c r="F776" s="65">
        <f t="shared" si="48"/>
        <v>0.40232499999999849</v>
      </c>
      <c r="G776" s="67">
        <f t="shared" si="49"/>
        <v>7347.080338888878</v>
      </c>
    </row>
    <row r="777" spans="1:7" x14ac:dyDescent="0.25">
      <c r="A777" s="55">
        <v>775</v>
      </c>
      <c r="B777" s="64">
        <v>19.5</v>
      </c>
      <c r="C777" s="65">
        <f t="shared" si="50"/>
        <v>31.381349999999998</v>
      </c>
      <c r="D777" s="66">
        <v>0</v>
      </c>
      <c r="E777" s="65">
        <f t="shared" si="51"/>
        <v>8.717041666666665</v>
      </c>
      <c r="F777" s="65">
        <f t="shared" si="48"/>
        <v>0.49173055555555578</v>
      </c>
      <c r="G777" s="67">
        <f t="shared" si="49"/>
        <v>7355.5515152777671</v>
      </c>
    </row>
    <row r="778" spans="1:7" x14ac:dyDescent="0.25">
      <c r="A778" s="55">
        <v>776</v>
      </c>
      <c r="B778" s="64">
        <v>20.7</v>
      </c>
      <c r="C778" s="65">
        <f t="shared" si="50"/>
        <v>33.312509999999996</v>
      </c>
      <c r="D778" s="66">
        <v>0</v>
      </c>
      <c r="E778" s="65">
        <f t="shared" si="51"/>
        <v>9.2534749999999981</v>
      </c>
      <c r="F778" s="65">
        <f t="shared" si="48"/>
        <v>0.5364333333333331</v>
      </c>
      <c r="G778" s="67">
        <f t="shared" si="49"/>
        <v>7364.5367736111002</v>
      </c>
    </row>
    <row r="779" spans="1:7" x14ac:dyDescent="0.25">
      <c r="A779" s="55">
        <v>777</v>
      </c>
      <c r="B779" s="64">
        <v>22</v>
      </c>
      <c r="C779" s="65">
        <f t="shared" si="50"/>
        <v>35.404600000000002</v>
      </c>
      <c r="D779" s="66">
        <v>0</v>
      </c>
      <c r="E779" s="65">
        <f t="shared" si="51"/>
        <v>9.8346111111111121</v>
      </c>
      <c r="F779" s="65">
        <f t="shared" si="48"/>
        <v>0.58113611111111396</v>
      </c>
      <c r="G779" s="67">
        <f t="shared" si="49"/>
        <v>7374.0808166666557</v>
      </c>
    </row>
    <row r="780" spans="1:7" x14ac:dyDescent="0.25">
      <c r="A780" s="55">
        <v>778</v>
      </c>
      <c r="B780" s="64">
        <v>23.2</v>
      </c>
      <c r="C780" s="65">
        <f t="shared" si="50"/>
        <v>37.335760000000001</v>
      </c>
      <c r="D780" s="66">
        <v>0</v>
      </c>
      <c r="E780" s="65">
        <f t="shared" si="51"/>
        <v>10.371044444444445</v>
      </c>
      <c r="F780" s="65">
        <f t="shared" si="48"/>
        <v>0.5364333333333331</v>
      </c>
      <c r="G780" s="67">
        <f t="shared" si="49"/>
        <v>7384.1836444444334</v>
      </c>
    </row>
    <row r="781" spans="1:7" x14ac:dyDescent="0.25">
      <c r="A781" s="55">
        <v>779</v>
      </c>
      <c r="B781" s="64">
        <v>25</v>
      </c>
      <c r="C781" s="65">
        <f t="shared" si="50"/>
        <v>40.232500000000002</v>
      </c>
      <c r="D781" s="66">
        <v>0</v>
      </c>
      <c r="E781" s="65">
        <f t="shared" si="51"/>
        <v>11.175694444444444</v>
      </c>
      <c r="F781" s="65">
        <f t="shared" ref="F781:F844" si="52">E781-E780</f>
        <v>0.80464999999999876</v>
      </c>
      <c r="G781" s="67">
        <f t="shared" ref="G781:G844" si="53">E780+(F781/2)+G780</f>
        <v>7394.9570138888776</v>
      </c>
    </row>
    <row r="782" spans="1:7" x14ac:dyDescent="0.25">
      <c r="A782" s="55">
        <v>780</v>
      </c>
      <c r="B782" s="64">
        <v>26.5</v>
      </c>
      <c r="C782" s="65">
        <f t="shared" si="50"/>
        <v>42.646450000000002</v>
      </c>
      <c r="D782" s="66">
        <v>0</v>
      </c>
      <c r="E782" s="65">
        <f t="shared" si="51"/>
        <v>11.846236111111111</v>
      </c>
      <c r="F782" s="65">
        <f t="shared" si="52"/>
        <v>0.67054166666666681</v>
      </c>
      <c r="G782" s="67">
        <f t="shared" si="53"/>
        <v>7406.4679791666549</v>
      </c>
    </row>
    <row r="783" spans="1:7" x14ac:dyDescent="0.25">
      <c r="A783" s="55">
        <v>781</v>
      </c>
      <c r="B783" s="64">
        <v>27.5</v>
      </c>
      <c r="C783" s="65">
        <f t="shared" si="50"/>
        <v>44.255749999999999</v>
      </c>
      <c r="D783" s="66">
        <v>0</v>
      </c>
      <c r="E783" s="65">
        <f t="shared" si="51"/>
        <v>12.293263888888887</v>
      </c>
      <c r="F783" s="65">
        <f t="shared" si="52"/>
        <v>0.44702777777777669</v>
      </c>
      <c r="G783" s="67">
        <f t="shared" si="53"/>
        <v>7418.5377291666546</v>
      </c>
    </row>
    <row r="784" spans="1:7" x14ac:dyDescent="0.25">
      <c r="A784" s="55">
        <v>782</v>
      </c>
      <c r="B784" s="64">
        <v>28</v>
      </c>
      <c r="C784" s="65">
        <f t="shared" si="50"/>
        <v>45.060400000000001</v>
      </c>
      <c r="D784" s="66">
        <v>0</v>
      </c>
      <c r="E784" s="65">
        <f t="shared" si="51"/>
        <v>12.516777777777778</v>
      </c>
      <c r="F784" s="65">
        <f t="shared" si="52"/>
        <v>0.22351388888889012</v>
      </c>
      <c r="G784" s="67">
        <f t="shared" si="53"/>
        <v>7430.9427499999883</v>
      </c>
    </row>
    <row r="785" spans="1:7" x14ac:dyDescent="0.25">
      <c r="A785" s="55">
        <v>783</v>
      </c>
      <c r="B785" s="64">
        <v>28.3</v>
      </c>
      <c r="C785" s="65">
        <f t="shared" si="50"/>
        <v>45.543190000000003</v>
      </c>
      <c r="D785" s="66">
        <v>0</v>
      </c>
      <c r="E785" s="65">
        <f t="shared" si="51"/>
        <v>12.650886111111111</v>
      </c>
      <c r="F785" s="65">
        <f t="shared" si="52"/>
        <v>0.13410833333333372</v>
      </c>
      <c r="G785" s="67">
        <f t="shared" si="53"/>
        <v>7443.526581944433</v>
      </c>
    </row>
    <row r="786" spans="1:7" x14ac:dyDescent="0.25">
      <c r="A786" s="55">
        <v>784</v>
      </c>
      <c r="B786" s="64">
        <v>28.9</v>
      </c>
      <c r="C786" s="65">
        <f t="shared" si="50"/>
        <v>46.508769999999998</v>
      </c>
      <c r="D786" s="66">
        <v>0</v>
      </c>
      <c r="E786" s="65">
        <f t="shared" si="51"/>
        <v>12.919102777777777</v>
      </c>
      <c r="F786" s="65">
        <f t="shared" si="52"/>
        <v>0.26821666666666566</v>
      </c>
      <c r="G786" s="67">
        <f t="shared" si="53"/>
        <v>7456.3115763888773</v>
      </c>
    </row>
    <row r="787" spans="1:7" x14ac:dyDescent="0.25">
      <c r="A787" s="55">
        <v>785</v>
      </c>
      <c r="B787" s="64">
        <v>28.9</v>
      </c>
      <c r="C787" s="65">
        <f t="shared" si="50"/>
        <v>46.508769999999998</v>
      </c>
      <c r="D787" s="66">
        <v>0</v>
      </c>
      <c r="E787" s="65">
        <f t="shared" si="51"/>
        <v>12.919102777777777</v>
      </c>
      <c r="F787" s="65">
        <f t="shared" si="52"/>
        <v>0</v>
      </c>
      <c r="G787" s="67">
        <f t="shared" si="53"/>
        <v>7469.2306791666551</v>
      </c>
    </row>
    <row r="788" spans="1:7" x14ac:dyDescent="0.25">
      <c r="A788" s="55">
        <v>786</v>
      </c>
      <c r="B788" s="64">
        <v>28.9</v>
      </c>
      <c r="C788" s="65">
        <f t="shared" si="50"/>
        <v>46.508769999999998</v>
      </c>
      <c r="D788" s="66">
        <v>0</v>
      </c>
      <c r="E788" s="65">
        <f t="shared" si="51"/>
        <v>12.919102777777777</v>
      </c>
      <c r="F788" s="65">
        <f t="shared" si="52"/>
        <v>0</v>
      </c>
      <c r="G788" s="67">
        <f t="shared" si="53"/>
        <v>7482.149781944433</v>
      </c>
    </row>
    <row r="789" spans="1:7" x14ac:dyDescent="0.25">
      <c r="A789" s="55">
        <v>787</v>
      </c>
      <c r="B789" s="64">
        <v>28.8</v>
      </c>
      <c r="C789" s="65">
        <f t="shared" si="50"/>
        <v>46.347839999999998</v>
      </c>
      <c r="D789" s="66">
        <v>0</v>
      </c>
      <c r="E789" s="65">
        <f t="shared" si="51"/>
        <v>12.8744</v>
      </c>
      <c r="F789" s="65">
        <f t="shared" si="52"/>
        <v>-4.4702777777777314E-2</v>
      </c>
      <c r="G789" s="67">
        <f t="shared" si="53"/>
        <v>7495.0465333333223</v>
      </c>
    </row>
    <row r="790" spans="1:7" x14ac:dyDescent="0.25">
      <c r="A790" s="55">
        <v>788</v>
      </c>
      <c r="B790" s="64">
        <v>28.5</v>
      </c>
      <c r="C790" s="65">
        <f t="shared" si="50"/>
        <v>45.865049999999997</v>
      </c>
      <c r="D790" s="66">
        <v>0</v>
      </c>
      <c r="E790" s="65">
        <f t="shared" si="51"/>
        <v>12.740291666666666</v>
      </c>
      <c r="F790" s="65">
        <f t="shared" si="52"/>
        <v>-0.13410833333333372</v>
      </c>
      <c r="G790" s="67">
        <f t="shared" si="53"/>
        <v>7507.853879166656</v>
      </c>
    </row>
    <row r="791" spans="1:7" x14ac:dyDescent="0.25">
      <c r="A791" s="55">
        <v>789</v>
      </c>
      <c r="B791" s="64">
        <v>28.3</v>
      </c>
      <c r="C791" s="65">
        <f t="shared" si="50"/>
        <v>45.543190000000003</v>
      </c>
      <c r="D791" s="66">
        <v>0</v>
      </c>
      <c r="E791" s="65">
        <f t="shared" si="51"/>
        <v>12.650886111111111</v>
      </c>
      <c r="F791" s="65">
        <f t="shared" si="52"/>
        <v>-8.9405555555554628E-2</v>
      </c>
      <c r="G791" s="67">
        <f t="shared" si="53"/>
        <v>7520.5494680555448</v>
      </c>
    </row>
    <row r="792" spans="1:7" x14ac:dyDescent="0.25">
      <c r="A792" s="55">
        <v>790</v>
      </c>
      <c r="B792" s="64">
        <v>28.3</v>
      </c>
      <c r="C792" s="65">
        <f t="shared" si="50"/>
        <v>45.543190000000003</v>
      </c>
      <c r="D792" s="66">
        <v>0</v>
      </c>
      <c r="E792" s="65">
        <f t="shared" si="51"/>
        <v>12.650886111111111</v>
      </c>
      <c r="F792" s="65">
        <f t="shared" si="52"/>
        <v>0</v>
      </c>
      <c r="G792" s="67">
        <f t="shared" si="53"/>
        <v>7533.2003541666563</v>
      </c>
    </row>
    <row r="793" spans="1:7" x14ac:dyDescent="0.25">
      <c r="A793" s="55">
        <v>791</v>
      </c>
      <c r="B793" s="64">
        <v>28.3</v>
      </c>
      <c r="C793" s="65">
        <f t="shared" si="50"/>
        <v>45.543190000000003</v>
      </c>
      <c r="D793" s="66">
        <v>0</v>
      </c>
      <c r="E793" s="65">
        <f t="shared" si="51"/>
        <v>12.650886111111111</v>
      </c>
      <c r="F793" s="65">
        <f t="shared" si="52"/>
        <v>0</v>
      </c>
      <c r="G793" s="67">
        <f t="shared" si="53"/>
        <v>7545.8512402777678</v>
      </c>
    </row>
    <row r="794" spans="1:7" x14ac:dyDescent="0.25">
      <c r="A794" s="55">
        <v>792</v>
      </c>
      <c r="B794" s="64">
        <v>28.2</v>
      </c>
      <c r="C794" s="65">
        <f t="shared" si="50"/>
        <v>45.382259999999995</v>
      </c>
      <c r="D794" s="66">
        <v>0</v>
      </c>
      <c r="E794" s="65">
        <f t="shared" si="51"/>
        <v>12.606183333333332</v>
      </c>
      <c r="F794" s="65">
        <f t="shared" si="52"/>
        <v>-4.470277777777909E-2</v>
      </c>
      <c r="G794" s="67">
        <f t="shared" si="53"/>
        <v>7558.4797749999898</v>
      </c>
    </row>
    <row r="795" spans="1:7" x14ac:dyDescent="0.25">
      <c r="A795" s="55">
        <v>793</v>
      </c>
      <c r="B795" s="64">
        <v>27.6</v>
      </c>
      <c r="C795" s="65">
        <f t="shared" si="50"/>
        <v>44.416679999999999</v>
      </c>
      <c r="D795" s="66">
        <v>0</v>
      </c>
      <c r="E795" s="65">
        <f t="shared" si="51"/>
        <v>12.337966666666667</v>
      </c>
      <c r="F795" s="65">
        <f t="shared" si="52"/>
        <v>-0.26821666666666566</v>
      </c>
      <c r="G795" s="67">
        <f t="shared" si="53"/>
        <v>7570.9518499999895</v>
      </c>
    </row>
    <row r="796" spans="1:7" x14ac:dyDescent="0.25">
      <c r="A796" s="55">
        <v>794</v>
      </c>
      <c r="B796" s="64">
        <v>27.5</v>
      </c>
      <c r="C796" s="65">
        <f t="shared" si="50"/>
        <v>44.255749999999999</v>
      </c>
      <c r="D796" s="66">
        <v>0</v>
      </c>
      <c r="E796" s="65">
        <f t="shared" si="51"/>
        <v>12.293263888888887</v>
      </c>
      <c r="F796" s="65">
        <f t="shared" si="52"/>
        <v>-4.470277777777909E-2</v>
      </c>
      <c r="G796" s="67">
        <f t="shared" si="53"/>
        <v>7583.2674652777669</v>
      </c>
    </row>
    <row r="797" spans="1:7" x14ac:dyDescent="0.25">
      <c r="A797" s="55">
        <v>795</v>
      </c>
      <c r="B797" s="64">
        <v>27.5</v>
      </c>
      <c r="C797" s="65">
        <f t="shared" si="50"/>
        <v>44.255749999999999</v>
      </c>
      <c r="D797" s="66">
        <v>0</v>
      </c>
      <c r="E797" s="65">
        <f t="shared" si="51"/>
        <v>12.293263888888887</v>
      </c>
      <c r="F797" s="65">
        <f t="shared" si="52"/>
        <v>0</v>
      </c>
      <c r="G797" s="67">
        <f t="shared" si="53"/>
        <v>7595.5607291666556</v>
      </c>
    </row>
    <row r="798" spans="1:7" x14ac:dyDescent="0.25">
      <c r="A798" s="55">
        <v>796</v>
      </c>
      <c r="B798" s="64">
        <v>27.5</v>
      </c>
      <c r="C798" s="65">
        <f t="shared" si="50"/>
        <v>44.255749999999999</v>
      </c>
      <c r="D798" s="66">
        <v>0</v>
      </c>
      <c r="E798" s="65">
        <f t="shared" si="51"/>
        <v>12.293263888888887</v>
      </c>
      <c r="F798" s="65">
        <f t="shared" si="52"/>
        <v>0</v>
      </c>
      <c r="G798" s="67">
        <f t="shared" si="53"/>
        <v>7607.8539930555444</v>
      </c>
    </row>
    <row r="799" spans="1:7" x14ac:dyDescent="0.25">
      <c r="A799" s="55">
        <v>797</v>
      </c>
      <c r="B799" s="64">
        <v>27.5</v>
      </c>
      <c r="C799" s="65">
        <f t="shared" si="50"/>
        <v>44.255749999999999</v>
      </c>
      <c r="D799" s="66">
        <v>0</v>
      </c>
      <c r="E799" s="65">
        <f t="shared" si="51"/>
        <v>12.293263888888887</v>
      </c>
      <c r="F799" s="65">
        <f t="shared" si="52"/>
        <v>0</v>
      </c>
      <c r="G799" s="67">
        <f t="shared" si="53"/>
        <v>7620.1472569444331</v>
      </c>
    </row>
    <row r="800" spans="1:7" x14ac:dyDescent="0.25">
      <c r="A800" s="55">
        <v>798</v>
      </c>
      <c r="B800" s="64">
        <v>27.5</v>
      </c>
      <c r="C800" s="65">
        <f t="shared" si="50"/>
        <v>44.255749999999999</v>
      </c>
      <c r="D800" s="66">
        <v>0</v>
      </c>
      <c r="E800" s="65">
        <f t="shared" si="51"/>
        <v>12.293263888888887</v>
      </c>
      <c r="F800" s="65">
        <f t="shared" si="52"/>
        <v>0</v>
      </c>
      <c r="G800" s="67">
        <f t="shared" si="53"/>
        <v>7632.4405208333219</v>
      </c>
    </row>
    <row r="801" spans="1:7" x14ac:dyDescent="0.25">
      <c r="A801" s="55">
        <v>799</v>
      </c>
      <c r="B801" s="64">
        <v>27.5</v>
      </c>
      <c r="C801" s="65">
        <f t="shared" si="50"/>
        <v>44.255749999999999</v>
      </c>
      <c r="D801" s="66">
        <v>0</v>
      </c>
      <c r="E801" s="65">
        <f t="shared" si="51"/>
        <v>12.293263888888887</v>
      </c>
      <c r="F801" s="65">
        <f t="shared" si="52"/>
        <v>0</v>
      </c>
      <c r="G801" s="67">
        <f t="shared" si="53"/>
        <v>7644.7337847222107</v>
      </c>
    </row>
    <row r="802" spans="1:7" x14ac:dyDescent="0.25">
      <c r="A802" s="55">
        <v>800</v>
      </c>
      <c r="B802" s="64">
        <v>27.6</v>
      </c>
      <c r="C802" s="65">
        <f t="shared" si="50"/>
        <v>44.416679999999999</v>
      </c>
      <c r="D802" s="66">
        <v>0</v>
      </c>
      <c r="E802" s="65">
        <f t="shared" si="51"/>
        <v>12.337966666666667</v>
      </c>
      <c r="F802" s="65">
        <f t="shared" si="52"/>
        <v>4.470277777777909E-2</v>
      </c>
      <c r="G802" s="67">
        <f t="shared" si="53"/>
        <v>7657.0493999999881</v>
      </c>
    </row>
    <row r="803" spans="1:7" x14ac:dyDescent="0.25">
      <c r="A803" s="55">
        <v>801</v>
      </c>
      <c r="B803" s="64">
        <v>28</v>
      </c>
      <c r="C803" s="65">
        <f t="shared" si="50"/>
        <v>45.060400000000001</v>
      </c>
      <c r="D803" s="66">
        <v>0</v>
      </c>
      <c r="E803" s="65">
        <f t="shared" si="51"/>
        <v>12.516777777777778</v>
      </c>
      <c r="F803" s="65">
        <f t="shared" si="52"/>
        <v>0.17881111111111103</v>
      </c>
      <c r="G803" s="67">
        <f t="shared" si="53"/>
        <v>7669.4767722222105</v>
      </c>
    </row>
    <row r="804" spans="1:7" x14ac:dyDescent="0.25">
      <c r="A804" s="55">
        <v>802</v>
      </c>
      <c r="B804" s="64">
        <v>28.5</v>
      </c>
      <c r="C804" s="65">
        <f t="shared" si="50"/>
        <v>45.865049999999997</v>
      </c>
      <c r="D804" s="66">
        <v>0</v>
      </c>
      <c r="E804" s="65">
        <f t="shared" si="51"/>
        <v>12.740291666666666</v>
      </c>
      <c r="F804" s="65">
        <f t="shared" si="52"/>
        <v>0.22351388888888835</v>
      </c>
      <c r="G804" s="67">
        <f t="shared" si="53"/>
        <v>7682.1053069444324</v>
      </c>
    </row>
    <row r="805" spans="1:7" x14ac:dyDescent="0.25">
      <c r="A805" s="55">
        <v>803</v>
      </c>
      <c r="B805" s="64">
        <v>30</v>
      </c>
      <c r="C805" s="65">
        <f t="shared" si="50"/>
        <v>48.278999999999996</v>
      </c>
      <c r="D805" s="66">
        <v>0</v>
      </c>
      <c r="E805" s="65">
        <f t="shared" si="51"/>
        <v>13.410833333333333</v>
      </c>
      <c r="F805" s="65">
        <f t="shared" si="52"/>
        <v>0.67054166666666681</v>
      </c>
      <c r="G805" s="67">
        <f t="shared" si="53"/>
        <v>7695.1808694444326</v>
      </c>
    </row>
    <row r="806" spans="1:7" x14ac:dyDescent="0.25">
      <c r="A806" s="55">
        <v>804</v>
      </c>
      <c r="B806" s="64">
        <v>31</v>
      </c>
      <c r="C806" s="65">
        <f t="shared" si="50"/>
        <v>49.888300000000001</v>
      </c>
      <c r="D806" s="66">
        <v>0</v>
      </c>
      <c r="E806" s="65">
        <f t="shared" si="51"/>
        <v>13.857861111111111</v>
      </c>
      <c r="F806" s="65">
        <f t="shared" si="52"/>
        <v>0.44702777777777847</v>
      </c>
      <c r="G806" s="67">
        <f t="shared" si="53"/>
        <v>7708.815216666655</v>
      </c>
    </row>
    <row r="807" spans="1:7" x14ac:dyDescent="0.25">
      <c r="A807" s="55">
        <v>805</v>
      </c>
      <c r="B807" s="64">
        <v>32</v>
      </c>
      <c r="C807" s="65">
        <f t="shared" si="50"/>
        <v>51.497599999999998</v>
      </c>
      <c r="D807" s="66">
        <v>0</v>
      </c>
      <c r="E807" s="65">
        <f t="shared" si="51"/>
        <v>14.304888888888888</v>
      </c>
      <c r="F807" s="65">
        <f t="shared" si="52"/>
        <v>0.44702777777777669</v>
      </c>
      <c r="G807" s="67">
        <f t="shared" si="53"/>
        <v>7722.8965916666548</v>
      </c>
    </row>
    <row r="808" spans="1:7" x14ac:dyDescent="0.25">
      <c r="A808" s="55">
        <v>806</v>
      </c>
      <c r="B808" s="64">
        <v>33</v>
      </c>
      <c r="C808" s="65">
        <f t="shared" si="50"/>
        <v>53.106899999999996</v>
      </c>
      <c r="D808" s="66">
        <v>0</v>
      </c>
      <c r="E808" s="65">
        <f t="shared" si="51"/>
        <v>14.751916666666665</v>
      </c>
      <c r="F808" s="65">
        <f t="shared" si="52"/>
        <v>0.44702777777777669</v>
      </c>
      <c r="G808" s="67">
        <f t="shared" si="53"/>
        <v>7737.4249944444327</v>
      </c>
    </row>
    <row r="809" spans="1:7" x14ac:dyDescent="0.25">
      <c r="A809" s="55">
        <v>807</v>
      </c>
      <c r="B809" s="64">
        <v>33</v>
      </c>
      <c r="C809" s="65">
        <f t="shared" si="50"/>
        <v>53.106899999999996</v>
      </c>
      <c r="D809" s="66">
        <v>0</v>
      </c>
      <c r="E809" s="65">
        <f t="shared" si="51"/>
        <v>14.751916666666665</v>
      </c>
      <c r="F809" s="65">
        <f t="shared" si="52"/>
        <v>0</v>
      </c>
      <c r="G809" s="67">
        <f t="shared" si="53"/>
        <v>7752.1769111110998</v>
      </c>
    </row>
    <row r="810" spans="1:7" x14ac:dyDescent="0.25">
      <c r="A810" s="55">
        <v>808</v>
      </c>
      <c r="B810" s="64">
        <v>33.6</v>
      </c>
      <c r="C810" s="65">
        <f t="shared" si="50"/>
        <v>54.072479999999999</v>
      </c>
      <c r="D810" s="66">
        <v>0</v>
      </c>
      <c r="E810" s="65">
        <f t="shared" si="51"/>
        <v>15.020133333333332</v>
      </c>
      <c r="F810" s="65">
        <f t="shared" si="52"/>
        <v>0.26821666666666744</v>
      </c>
      <c r="G810" s="67">
        <f t="shared" si="53"/>
        <v>7767.0629361110996</v>
      </c>
    </row>
    <row r="811" spans="1:7" x14ac:dyDescent="0.25">
      <c r="A811" s="55">
        <v>809</v>
      </c>
      <c r="B811" s="64">
        <v>34</v>
      </c>
      <c r="C811" s="65">
        <f t="shared" si="50"/>
        <v>54.716200000000001</v>
      </c>
      <c r="D811" s="66">
        <v>0</v>
      </c>
      <c r="E811" s="65">
        <f t="shared" si="51"/>
        <v>15.198944444444445</v>
      </c>
      <c r="F811" s="65">
        <f t="shared" si="52"/>
        <v>0.17881111111111281</v>
      </c>
      <c r="G811" s="67">
        <f t="shared" si="53"/>
        <v>7782.1724749999885</v>
      </c>
    </row>
    <row r="812" spans="1:7" x14ac:dyDescent="0.25">
      <c r="A812" s="55">
        <v>810</v>
      </c>
      <c r="B812" s="64">
        <v>34.299999999999997</v>
      </c>
      <c r="C812" s="65">
        <f t="shared" si="50"/>
        <v>55.198989999999995</v>
      </c>
      <c r="D812" s="66">
        <v>0</v>
      </c>
      <c r="E812" s="65">
        <f t="shared" si="51"/>
        <v>15.333052777777777</v>
      </c>
      <c r="F812" s="65">
        <f t="shared" si="52"/>
        <v>0.13410833333333194</v>
      </c>
      <c r="G812" s="67">
        <f t="shared" si="53"/>
        <v>7797.4384736110997</v>
      </c>
    </row>
    <row r="813" spans="1:7" x14ac:dyDescent="0.25">
      <c r="A813" s="55">
        <v>811</v>
      </c>
      <c r="B813" s="64">
        <v>34.200000000000003</v>
      </c>
      <c r="C813" s="65">
        <f t="shared" si="50"/>
        <v>55.038060000000002</v>
      </c>
      <c r="D813" s="66">
        <v>0</v>
      </c>
      <c r="E813" s="65">
        <f t="shared" si="51"/>
        <v>15.288349999999999</v>
      </c>
      <c r="F813" s="65">
        <f t="shared" si="52"/>
        <v>-4.4702777777777314E-2</v>
      </c>
      <c r="G813" s="67">
        <f t="shared" si="53"/>
        <v>7812.7491749999881</v>
      </c>
    </row>
    <row r="814" spans="1:7" x14ac:dyDescent="0.25">
      <c r="A814" s="55">
        <v>812</v>
      </c>
      <c r="B814" s="64">
        <v>34</v>
      </c>
      <c r="C814" s="65">
        <f t="shared" si="50"/>
        <v>54.716200000000001</v>
      </c>
      <c r="D814" s="66">
        <v>0</v>
      </c>
      <c r="E814" s="65">
        <f t="shared" si="51"/>
        <v>15.198944444444445</v>
      </c>
      <c r="F814" s="65">
        <f t="shared" si="52"/>
        <v>-8.9405555555554628E-2</v>
      </c>
      <c r="G814" s="67">
        <f t="shared" si="53"/>
        <v>7827.9928222222106</v>
      </c>
    </row>
    <row r="815" spans="1:7" x14ac:dyDescent="0.25">
      <c r="A815" s="55">
        <v>813</v>
      </c>
      <c r="B815" s="64">
        <v>34</v>
      </c>
      <c r="C815" s="65">
        <f t="shared" si="50"/>
        <v>54.716200000000001</v>
      </c>
      <c r="D815" s="66">
        <v>0</v>
      </c>
      <c r="E815" s="65">
        <f t="shared" si="51"/>
        <v>15.198944444444445</v>
      </c>
      <c r="F815" s="65">
        <f t="shared" si="52"/>
        <v>0</v>
      </c>
      <c r="G815" s="67">
        <f t="shared" si="53"/>
        <v>7843.191766666655</v>
      </c>
    </row>
    <row r="816" spans="1:7" x14ac:dyDescent="0.25">
      <c r="A816" s="55">
        <v>814</v>
      </c>
      <c r="B816" s="64">
        <v>33.9</v>
      </c>
      <c r="C816" s="65">
        <f t="shared" si="50"/>
        <v>54.555269999999993</v>
      </c>
      <c r="D816" s="66">
        <v>0</v>
      </c>
      <c r="E816" s="65">
        <f t="shared" si="51"/>
        <v>15.154241666666664</v>
      </c>
      <c r="F816" s="65">
        <f t="shared" si="52"/>
        <v>-4.4702777777780867E-2</v>
      </c>
      <c r="G816" s="67">
        <f t="shared" si="53"/>
        <v>7858.3683597222107</v>
      </c>
    </row>
    <row r="817" spans="1:7" x14ac:dyDescent="0.25">
      <c r="A817" s="55">
        <v>815</v>
      </c>
      <c r="B817" s="64">
        <v>33.6</v>
      </c>
      <c r="C817" s="65">
        <f t="shared" si="50"/>
        <v>54.072479999999999</v>
      </c>
      <c r="D817" s="66">
        <v>0</v>
      </c>
      <c r="E817" s="65">
        <f t="shared" si="51"/>
        <v>15.020133333333332</v>
      </c>
      <c r="F817" s="65">
        <f t="shared" si="52"/>
        <v>-0.13410833333333194</v>
      </c>
      <c r="G817" s="67">
        <f t="shared" si="53"/>
        <v>7873.455547222211</v>
      </c>
    </row>
    <row r="818" spans="1:7" x14ac:dyDescent="0.25">
      <c r="A818" s="55">
        <v>816</v>
      </c>
      <c r="B818" s="64">
        <v>33.1</v>
      </c>
      <c r="C818" s="65">
        <f t="shared" si="50"/>
        <v>53.267830000000004</v>
      </c>
      <c r="D818" s="66">
        <v>0</v>
      </c>
      <c r="E818" s="65">
        <f t="shared" si="51"/>
        <v>14.796619444444445</v>
      </c>
      <c r="F818" s="65">
        <f t="shared" si="52"/>
        <v>-0.22351388888888657</v>
      </c>
      <c r="G818" s="67">
        <f t="shared" si="53"/>
        <v>7888.3639236111003</v>
      </c>
    </row>
    <row r="819" spans="1:7" x14ac:dyDescent="0.25">
      <c r="A819" s="55">
        <v>817</v>
      </c>
      <c r="B819" s="64">
        <v>33</v>
      </c>
      <c r="C819" s="65">
        <f t="shared" si="50"/>
        <v>53.106899999999996</v>
      </c>
      <c r="D819" s="66">
        <v>0</v>
      </c>
      <c r="E819" s="65">
        <f t="shared" si="51"/>
        <v>14.751916666666665</v>
      </c>
      <c r="F819" s="65">
        <f t="shared" si="52"/>
        <v>-4.4702777777780867E-2</v>
      </c>
      <c r="G819" s="67">
        <f t="shared" si="53"/>
        <v>7903.138191666656</v>
      </c>
    </row>
    <row r="820" spans="1:7" x14ac:dyDescent="0.25">
      <c r="A820" s="55">
        <v>818</v>
      </c>
      <c r="B820" s="64">
        <v>32.5</v>
      </c>
      <c r="C820" s="65">
        <f t="shared" si="50"/>
        <v>52.302250000000001</v>
      </c>
      <c r="D820" s="66">
        <v>0</v>
      </c>
      <c r="E820" s="65">
        <f t="shared" si="51"/>
        <v>14.528402777777778</v>
      </c>
      <c r="F820" s="65">
        <f t="shared" si="52"/>
        <v>-0.22351388888888657</v>
      </c>
      <c r="G820" s="67">
        <f t="shared" si="53"/>
        <v>7917.778351388878</v>
      </c>
    </row>
    <row r="821" spans="1:7" x14ac:dyDescent="0.25">
      <c r="A821" s="55">
        <v>819</v>
      </c>
      <c r="B821" s="64">
        <v>32</v>
      </c>
      <c r="C821" s="65">
        <f t="shared" si="50"/>
        <v>51.497599999999998</v>
      </c>
      <c r="D821" s="66">
        <v>0</v>
      </c>
      <c r="E821" s="65">
        <f t="shared" si="51"/>
        <v>14.304888888888888</v>
      </c>
      <c r="F821" s="65">
        <f t="shared" si="52"/>
        <v>-0.22351388888889012</v>
      </c>
      <c r="G821" s="67">
        <f t="shared" si="53"/>
        <v>7932.194997222211</v>
      </c>
    </row>
    <row r="822" spans="1:7" x14ac:dyDescent="0.25">
      <c r="A822" s="55">
        <v>820</v>
      </c>
      <c r="B822" s="64">
        <v>31.9</v>
      </c>
      <c r="C822" s="65">
        <f t="shared" si="50"/>
        <v>51.336669999999998</v>
      </c>
      <c r="D822" s="66">
        <v>0</v>
      </c>
      <c r="E822" s="65">
        <f t="shared" si="51"/>
        <v>14.260186111111111</v>
      </c>
      <c r="F822" s="65">
        <f t="shared" si="52"/>
        <v>-4.4702777777777314E-2</v>
      </c>
      <c r="G822" s="67">
        <f t="shared" si="53"/>
        <v>7946.4775347222112</v>
      </c>
    </row>
    <row r="823" spans="1:7" x14ac:dyDescent="0.25">
      <c r="A823" s="55">
        <v>821</v>
      </c>
      <c r="B823" s="64">
        <v>31.6</v>
      </c>
      <c r="C823" s="65">
        <f t="shared" si="50"/>
        <v>50.853880000000004</v>
      </c>
      <c r="D823" s="66">
        <v>0</v>
      </c>
      <c r="E823" s="65">
        <f t="shared" si="51"/>
        <v>14.126077777777779</v>
      </c>
      <c r="F823" s="65">
        <f t="shared" si="52"/>
        <v>-0.13410833333333194</v>
      </c>
      <c r="G823" s="67">
        <f t="shared" si="53"/>
        <v>7960.670666666656</v>
      </c>
    </row>
    <row r="824" spans="1:7" x14ac:dyDescent="0.25">
      <c r="A824" s="55">
        <v>822</v>
      </c>
      <c r="B824" s="64">
        <v>31.5</v>
      </c>
      <c r="C824" s="65">
        <f t="shared" si="50"/>
        <v>50.692949999999996</v>
      </c>
      <c r="D824" s="66">
        <v>0</v>
      </c>
      <c r="E824" s="65">
        <f t="shared" si="51"/>
        <v>14.081374999999998</v>
      </c>
      <c r="F824" s="65">
        <f t="shared" si="52"/>
        <v>-4.4702777777780867E-2</v>
      </c>
      <c r="G824" s="67">
        <f t="shared" si="53"/>
        <v>7974.7743930555453</v>
      </c>
    </row>
    <row r="825" spans="1:7" x14ac:dyDescent="0.25">
      <c r="A825" s="55">
        <v>823</v>
      </c>
      <c r="B825" s="64">
        <v>30.6</v>
      </c>
      <c r="C825" s="65">
        <f t="shared" si="50"/>
        <v>49.244579999999999</v>
      </c>
      <c r="D825" s="66">
        <v>0</v>
      </c>
      <c r="E825" s="65">
        <f t="shared" si="51"/>
        <v>13.67905</v>
      </c>
      <c r="F825" s="65">
        <f t="shared" si="52"/>
        <v>-0.4023249999999976</v>
      </c>
      <c r="G825" s="67">
        <f t="shared" si="53"/>
        <v>7988.6546055555455</v>
      </c>
    </row>
    <row r="826" spans="1:7" x14ac:dyDescent="0.25">
      <c r="A826" s="55">
        <v>824</v>
      </c>
      <c r="B826" s="64">
        <v>30</v>
      </c>
      <c r="C826" s="65">
        <f t="shared" si="50"/>
        <v>48.278999999999996</v>
      </c>
      <c r="D826" s="66">
        <v>0</v>
      </c>
      <c r="E826" s="65">
        <f t="shared" si="51"/>
        <v>13.410833333333333</v>
      </c>
      <c r="F826" s="65">
        <f t="shared" si="52"/>
        <v>-0.26821666666666744</v>
      </c>
      <c r="G826" s="67">
        <f t="shared" si="53"/>
        <v>8002.1995472222125</v>
      </c>
    </row>
    <row r="827" spans="1:7" x14ac:dyDescent="0.25">
      <c r="A827" s="55">
        <v>825</v>
      </c>
      <c r="B827" s="64">
        <v>29.9</v>
      </c>
      <c r="C827" s="65">
        <f t="shared" si="50"/>
        <v>48.118069999999996</v>
      </c>
      <c r="D827" s="66">
        <v>0</v>
      </c>
      <c r="E827" s="65">
        <f t="shared" si="51"/>
        <v>13.366130555555554</v>
      </c>
      <c r="F827" s="65">
        <f t="shared" si="52"/>
        <v>-4.470277777777909E-2</v>
      </c>
      <c r="G827" s="67">
        <f t="shared" si="53"/>
        <v>8015.5880291666572</v>
      </c>
    </row>
    <row r="828" spans="1:7" x14ac:dyDescent="0.25">
      <c r="A828" s="55">
        <v>826</v>
      </c>
      <c r="B828" s="64">
        <v>29.9</v>
      </c>
      <c r="C828" s="65">
        <f t="shared" si="50"/>
        <v>48.118069999999996</v>
      </c>
      <c r="D828" s="66">
        <v>0</v>
      </c>
      <c r="E828" s="65">
        <f t="shared" si="51"/>
        <v>13.366130555555554</v>
      </c>
      <c r="F828" s="65">
        <f t="shared" si="52"/>
        <v>0</v>
      </c>
      <c r="G828" s="67">
        <f t="shared" si="53"/>
        <v>8028.9541597222124</v>
      </c>
    </row>
    <row r="829" spans="1:7" x14ac:dyDescent="0.25">
      <c r="A829" s="55">
        <v>827</v>
      </c>
      <c r="B829" s="64">
        <v>29.9</v>
      </c>
      <c r="C829" s="65">
        <f t="shared" si="50"/>
        <v>48.118069999999996</v>
      </c>
      <c r="D829" s="66">
        <v>0</v>
      </c>
      <c r="E829" s="65">
        <f t="shared" si="51"/>
        <v>13.366130555555554</v>
      </c>
      <c r="F829" s="65">
        <f t="shared" si="52"/>
        <v>0</v>
      </c>
      <c r="G829" s="67">
        <f t="shared" si="53"/>
        <v>8042.3202902777675</v>
      </c>
    </row>
    <row r="830" spans="1:7" x14ac:dyDescent="0.25">
      <c r="A830" s="55">
        <v>828</v>
      </c>
      <c r="B830" s="64">
        <v>29.9</v>
      </c>
      <c r="C830" s="65">
        <f t="shared" si="50"/>
        <v>48.118069999999996</v>
      </c>
      <c r="D830" s="66">
        <v>0</v>
      </c>
      <c r="E830" s="65">
        <f t="shared" si="51"/>
        <v>13.366130555555554</v>
      </c>
      <c r="F830" s="65">
        <f t="shared" si="52"/>
        <v>0</v>
      </c>
      <c r="G830" s="67">
        <f t="shared" si="53"/>
        <v>8055.6864208333227</v>
      </c>
    </row>
    <row r="831" spans="1:7" x14ac:dyDescent="0.25">
      <c r="A831" s="55">
        <v>829</v>
      </c>
      <c r="B831" s="64">
        <v>29.6</v>
      </c>
      <c r="C831" s="65">
        <f t="shared" si="50"/>
        <v>47.635280000000002</v>
      </c>
      <c r="D831" s="66">
        <v>0</v>
      </c>
      <c r="E831" s="65">
        <f t="shared" si="51"/>
        <v>13.232022222222222</v>
      </c>
      <c r="F831" s="65">
        <f t="shared" si="52"/>
        <v>-0.13410833333333194</v>
      </c>
      <c r="G831" s="67">
        <f t="shared" si="53"/>
        <v>8068.985497222212</v>
      </c>
    </row>
    <row r="832" spans="1:7" x14ac:dyDescent="0.25">
      <c r="A832" s="55">
        <v>830</v>
      </c>
      <c r="B832" s="64">
        <v>29.5</v>
      </c>
      <c r="C832" s="65">
        <f t="shared" si="50"/>
        <v>47.474350000000001</v>
      </c>
      <c r="D832" s="66">
        <v>0</v>
      </c>
      <c r="E832" s="65">
        <f t="shared" si="51"/>
        <v>13.187319444444444</v>
      </c>
      <c r="F832" s="65">
        <f t="shared" si="52"/>
        <v>-4.4702777777777314E-2</v>
      </c>
      <c r="G832" s="67">
        <f t="shared" si="53"/>
        <v>8082.1951680555449</v>
      </c>
    </row>
    <row r="833" spans="1:7" x14ac:dyDescent="0.25">
      <c r="A833" s="55">
        <v>831</v>
      </c>
      <c r="B833" s="64">
        <v>29.5</v>
      </c>
      <c r="C833" s="65">
        <f t="shared" si="50"/>
        <v>47.474350000000001</v>
      </c>
      <c r="D833" s="66">
        <v>0</v>
      </c>
      <c r="E833" s="65">
        <f t="shared" si="51"/>
        <v>13.187319444444444</v>
      </c>
      <c r="F833" s="65">
        <f t="shared" si="52"/>
        <v>0</v>
      </c>
      <c r="G833" s="67">
        <f t="shared" si="53"/>
        <v>8095.3824874999891</v>
      </c>
    </row>
    <row r="834" spans="1:7" x14ac:dyDescent="0.25">
      <c r="A834" s="55">
        <v>832</v>
      </c>
      <c r="B834" s="64">
        <v>29.3</v>
      </c>
      <c r="C834" s="65">
        <f t="shared" si="50"/>
        <v>47.15249</v>
      </c>
      <c r="D834" s="66">
        <v>0</v>
      </c>
      <c r="E834" s="65">
        <f t="shared" si="51"/>
        <v>13.097913888888888</v>
      </c>
      <c r="F834" s="65">
        <f t="shared" si="52"/>
        <v>-8.9405555555556404E-2</v>
      </c>
      <c r="G834" s="67">
        <f t="shared" si="53"/>
        <v>8108.5251041666561</v>
      </c>
    </row>
    <row r="835" spans="1:7" x14ac:dyDescent="0.25">
      <c r="A835" s="55">
        <v>833</v>
      </c>
      <c r="B835" s="64">
        <v>28.9</v>
      </c>
      <c r="C835" s="65">
        <f t="shared" si="50"/>
        <v>46.508769999999998</v>
      </c>
      <c r="D835" s="66">
        <v>0</v>
      </c>
      <c r="E835" s="65">
        <f t="shared" si="51"/>
        <v>12.919102777777777</v>
      </c>
      <c r="F835" s="65">
        <f t="shared" si="52"/>
        <v>-0.17881111111111103</v>
      </c>
      <c r="G835" s="67">
        <f t="shared" si="53"/>
        <v>8121.5336124999894</v>
      </c>
    </row>
    <row r="836" spans="1:7" x14ac:dyDescent="0.25">
      <c r="A836" s="55">
        <v>834</v>
      </c>
      <c r="B836" s="64">
        <v>28.2</v>
      </c>
      <c r="C836" s="65">
        <f t="shared" ref="C836:C899" si="54">B836*1.6093</f>
        <v>45.382259999999995</v>
      </c>
      <c r="D836" s="66">
        <v>0</v>
      </c>
      <c r="E836" s="65">
        <f t="shared" ref="E836:E899" si="55">C836/3.6</f>
        <v>12.606183333333332</v>
      </c>
      <c r="F836" s="65">
        <f t="shared" si="52"/>
        <v>-0.31291944444444475</v>
      </c>
      <c r="G836" s="67">
        <f t="shared" si="53"/>
        <v>8134.296255555545</v>
      </c>
    </row>
    <row r="837" spans="1:7" x14ac:dyDescent="0.25">
      <c r="A837" s="55">
        <v>835</v>
      </c>
      <c r="B837" s="64">
        <v>27.7</v>
      </c>
      <c r="C837" s="65">
        <f t="shared" si="54"/>
        <v>44.57761</v>
      </c>
      <c r="D837" s="66">
        <v>0</v>
      </c>
      <c r="E837" s="65">
        <f t="shared" si="55"/>
        <v>12.382669444444444</v>
      </c>
      <c r="F837" s="65">
        <f t="shared" si="52"/>
        <v>-0.22351388888888835</v>
      </c>
      <c r="G837" s="67">
        <f t="shared" si="53"/>
        <v>8146.7906819444343</v>
      </c>
    </row>
    <row r="838" spans="1:7" x14ac:dyDescent="0.25">
      <c r="A838" s="55">
        <v>836</v>
      </c>
      <c r="B838" s="64">
        <v>27</v>
      </c>
      <c r="C838" s="65">
        <f t="shared" si="54"/>
        <v>43.451099999999997</v>
      </c>
      <c r="D838" s="66">
        <v>0</v>
      </c>
      <c r="E838" s="65">
        <f t="shared" si="55"/>
        <v>12.069749999999999</v>
      </c>
      <c r="F838" s="65">
        <f t="shared" si="52"/>
        <v>-0.31291944444444475</v>
      </c>
      <c r="G838" s="67">
        <f t="shared" si="53"/>
        <v>8159.0168916666562</v>
      </c>
    </row>
    <row r="839" spans="1:7" x14ac:dyDescent="0.25">
      <c r="A839" s="55">
        <v>837</v>
      </c>
      <c r="B839" s="64">
        <v>25.5</v>
      </c>
      <c r="C839" s="65">
        <f t="shared" si="54"/>
        <v>41.037149999999997</v>
      </c>
      <c r="D839" s="66">
        <v>0</v>
      </c>
      <c r="E839" s="65">
        <f t="shared" si="55"/>
        <v>11.399208333333332</v>
      </c>
      <c r="F839" s="65">
        <f t="shared" si="52"/>
        <v>-0.67054166666666681</v>
      </c>
      <c r="G839" s="67">
        <f t="shared" si="53"/>
        <v>8170.7513708333227</v>
      </c>
    </row>
    <row r="840" spans="1:7" x14ac:dyDescent="0.25">
      <c r="A840" s="55">
        <v>838</v>
      </c>
      <c r="B840" s="64">
        <v>23.7</v>
      </c>
      <c r="C840" s="65">
        <f t="shared" si="54"/>
        <v>38.140409999999996</v>
      </c>
      <c r="D840" s="66">
        <v>0</v>
      </c>
      <c r="E840" s="65">
        <f t="shared" si="55"/>
        <v>10.594558333333332</v>
      </c>
      <c r="F840" s="65">
        <f t="shared" si="52"/>
        <v>-0.80465000000000053</v>
      </c>
      <c r="G840" s="67">
        <f t="shared" si="53"/>
        <v>8181.7482541666559</v>
      </c>
    </row>
    <row r="841" spans="1:7" x14ac:dyDescent="0.25">
      <c r="A841" s="55">
        <v>839</v>
      </c>
      <c r="B841" s="64">
        <v>22</v>
      </c>
      <c r="C841" s="65">
        <f t="shared" si="54"/>
        <v>35.404600000000002</v>
      </c>
      <c r="D841" s="66">
        <v>0</v>
      </c>
      <c r="E841" s="65">
        <f t="shared" si="55"/>
        <v>9.8346111111111121</v>
      </c>
      <c r="F841" s="65">
        <f t="shared" si="52"/>
        <v>-0.75994722222221966</v>
      </c>
      <c r="G841" s="67">
        <f t="shared" si="53"/>
        <v>8191.9628388888777</v>
      </c>
    </row>
    <row r="842" spans="1:7" x14ac:dyDescent="0.25">
      <c r="A842" s="55">
        <v>840</v>
      </c>
      <c r="B842" s="64">
        <v>20.5</v>
      </c>
      <c r="C842" s="65">
        <f t="shared" si="54"/>
        <v>32.990650000000002</v>
      </c>
      <c r="D842" s="66">
        <v>0</v>
      </c>
      <c r="E842" s="65">
        <f t="shared" si="55"/>
        <v>9.1640694444444453</v>
      </c>
      <c r="F842" s="65">
        <f t="shared" si="52"/>
        <v>-0.67054166666666681</v>
      </c>
      <c r="G842" s="67">
        <f t="shared" si="53"/>
        <v>8201.4621791666559</v>
      </c>
    </row>
    <row r="843" spans="1:7" x14ac:dyDescent="0.25">
      <c r="A843" s="55">
        <v>841</v>
      </c>
      <c r="B843" s="64">
        <v>19.2</v>
      </c>
      <c r="C843" s="65">
        <f t="shared" si="54"/>
        <v>30.898559999999996</v>
      </c>
      <c r="D843" s="66">
        <v>0</v>
      </c>
      <c r="E843" s="65">
        <f t="shared" si="55"/>
        <v>8.5829333333333313</v>
      </c>
      <c r="F843" s="65">
        <f t="shared" si="52"/>
        <v>-0.58113611111111396</v>
      </c>
      <c r="G843" s="67">
        <f t="shared" si="53"/>
        <v>8210.335680555545</v>
      </c>
    </row>
    <row r="844" spans="1:7" x14ac:dyDescent="0.25">
      <c r="A844" s="55">
        <v>842</v>
      </c>
      <c r="B844" s="64">
        <v>19.2</v>
      </c>
      <c r="C844" s="65">
        <f t="shared" si="54"/>
        <v>30.898559999999996</v>
      </c>
      <c r="D844" s="66">
        <v>0</v>
      </c>
      <c r="E844" s="65">
        <f t="shared" si="55"/>
        <v>8.5829333333333313</v>
      </c>
      <c r="F844" s="65">
        <f t="shared" si="52"/>
        <v>0</v>
      </c>
      <c r="G844" s="67">
        <f t="shared" si="53"/>
        <v>8218.9186138888781</v>
      </c>
    </row>
    <row r="845" spans="1:7" x14ac:dyDescent="0.25">
      <c r="A845" s="55">
        <v>843</v>
      </c>
      <c r="B845" s="64">
        <v>20.100000000000001</v>
      </c>
      <c r="C845" s="65">
        <f t="shared" si="54"/>
        <v>32.34693</v>
      </c>
      <c r="D845" s="66">
        <v>0</v>
      </c>
      <c r="E845" s="65">
        <f t="shared" si="55"/>
        <v>8.9852583333333325</v>
      </c>
      <c r="F845" s="65">
        <f t="shared" ref="F845:F908" si="56">E845-E844</f>
        <v>0.40232500000000115</v>
      </c>
      <c r="G845" s="67">
        <f t="shared" ref="G845:G908" si="57">E844+(F845/2)+G844</f>
        <v>8227.7027097222108</v>
      </c>
    </row>
    <row r="846" spans="1:7" x14ac:dyDescent="0.25">
      <c r="A846" s="55">
        <v>844</v>
      </c>
      <c r="B846" s="64">
        <v>20.9</v>
      </c>
      <c r="C846" s="65">
        <f t="shared" si="54"/>
        <v>33.634369999999997</v>
      </c>
      <c r="D846" s="66">
        <v>0</v>
      </c>
      <c r="E846" s="65">
        <f t="shared" si="55"/>
        <v>9.3428805555555545</v>
      </c>
      <c r="F846" s="65">
        <f t="shared" si="56"/>
        <v>0.35762222222222206</v>
      </c>
      <c r="G846" s="67">
        <f t="shared" si="57"/>
        <v>8236.8667791666558</v>
      </c>
    </row>
    <row r="847" spans="1:7" x14ac:dyDescent="0.25">
      <c r="A847" s="55">
        <v>845</v>
      </c>
      <c r="B847" s="64">
        <v>21.4</v>
      </c>
      <c r="C847" s="65">
        <f t="shared" si="54"/>
        <v>34.439019999999999</v>
      </c>
      <c r="D847" s="66">
        <v>0</v>
      </c>
      <c r="E847" s="65">
        <f t="shared" si="55"/>
        <v>9.5663944444444446</v>
      </c>
      <c r="F847" s="65">
        <f t="shared" si="56"/>
        <v>0.22351388888889012</v>
      </c>
      <c r="G847" s="67">
        <f t="shared" si="57"/>
        <v>8246.3214166666567</v>
      </c>
    </row>
    <row r="848" spans="1:7" x14ac:dyDescent="0.25">
      <c r="A848" s="55">
        <v>846</v>
      </c>
      <c r="B848" s="64">
        <v>22</v>
      </c>
      <c r="C848" s="65">
        <f t="shared" si="54"/>
        <v>35.404600000000002</v>
      </c>
      <c r="D848" s="66">
        <v>0</v>
      </c>
      <c r="E848" s="65">
        <f t="shared" si="55"/>
        <v>9.8346111111111121</v>
      </c>
      <c r="F848" s="65">
        <f t="shared" si="56"/>
        <v>0.26821666666666744</v>
      </c>
      <c r="G848" s="67">
        <f t="shared" si="57"/>
        <v>8256.0219194444344</v>
      </c>
    </row>
    <row r="849" spans="1:7" x14ac:dyDescent="0.25">
      <c r="A849" s="55">
        <v>847</v>
      </c>
      <c r="B849" s="64">
        <v>22.6</v>
      </c>
      <c r="C849" s="65">
        <f t="shared" si="54"/>
        <v>36.370179999999998</v>
      </c>
      <c r="D849" s="66">
        <v>0</v>
      </c>
      <c r="E849" s="65">
        <f t="shared" si="55"/>
        <v>10.102827777777778</v>
      </c>
      <c r="F849" s="65">
        <f t="shared" si="56"/>
        <v>0.26821666666666566</v>
      </c>
      <c r="G849" s="67">
        <f t="shared" si="57"/>
        <v>8265.9906388888794</v>
      </c>
    </row>
    <row r="850" spans="1:7" x14ac:dyDescent="0.25">
      <c r="A850" s="55">
        <v>848</v>
      </c>
      <c r="B850" s="64">
        <v>23.2</v>
      </c>
      <c r="C850" s="65">
        <f t="shared" si="54"/>
        <v>37.335760000000001</v>
      </c>
      <c r="D850" s="66">
        <v>0</v>
      </c>
      <c r="E850" s="65">
        <f t="shared" si="55"/>
        <v>10.371044444444445</v>
      </c>
      <c r="F850" s="65">
        <f t="shared" si="56"/>
        <v>0.26821666666666744</v>
      </c>
      <c r="G850" s="67">
        <f t="shared" si="57"/>
        <v>8276.2275749999899</v>
      </c>
    </row>
    <row r="851" spans="1:7" x14ac:dyDescent="0.25">
      <c r="A851" s="55">
        <v>849</v>
      </c>
      <c r="B851" s="64">
        <v>24</v>
      </c>
      <c r="C851" s="65">
        <f t="shared" si="54"/>
        <v>38.623199999999997</v>
      </c>
      <c r="D851" s="66">
        <v>0</v>
      </c>
      <c r="E851" s="65">
        <f t="shared" si="55"/>
        <v>10.728666666666665</v>
      </c>
      <c r="F851" s="65">
        <f t="shared" si="56"/>
        <v>0.35762222222222029</v>
      </c>
      <c r="G851" s="67">
        <f t="shared" si="57"/>
        <v>8286.7774305555449</v>
      </c>
    </row>
    <row r="852" spans="1:7" x14ac:dyDescent="0.25">
      <c r="A852" s="55">
        <v>850</v>
      </c>
      <c r="B852" s="64">
        <v>25</v>
      </c>
      <c r="C852" s="65">
        <f t="shared" si="54"/>
        <v>40.232500000000002</v>
      </c>
      <c r="D852" s="66">
        <v>0</v>
      </c>
      <c r="E852" s="65">
        <f t="shared" si="55"/>
        <v>11.175694444444444</v>
      </c>
      <c r="F852" s="65">
        <f t="shared" si="56"/>
        <v>0.44702777777777847</v>
      </c>
      <c r="G852" s="67">
        <f t="shared" si="57"/>
        <v>8297.7296111111009</v>
      </c>
    </row>
    <row r="853" spans="1:7" x14ac:dyDescent="0.25">
      <c r="A853" s="55">
        <v>851</v>
      </c>
      <c r="B853" s="64">
        <v>26</v>
      </c>
      <c r="C853" s="65">
        <f t="shared" si="54"/>
        <v>41.841799999999999</v>
      </c>
      <c r="D853" s="66">
        <v>0</v>
      </c>
      <c r="E853" s="65">
        <f t="shared" si="55"/>
        <v>11.622722222222222</v>
      </c>
      <c r="F853" s="65">
        <f t="shared" si="56"/>
        <v>0.44702777777777847</v>
      </c>
      <c r="G853" s="67">
        <f t="shared" si="57"/>
        <v>8309.1288194444351</v>
      </c>
    </row>
    <row r="854" spans="1:7" x14ac:dyDescent="0.25">
      <c r="A854" s="55">
        <v>852</v>
      </c>
      <c r="B854" s="64">
        <v>26.6</v>
      </c>
      <c r="C854" s="65">
        <f t="shared" si="54"/>
        <v>42.807380000000002</v>
      </c>
      <c r="D854" s="66">
        <v>0</v>
      </c>
      <c r="E854" s="65">
        <f t="shared" si="55"/>
        <v>11.89093888888889</v>
      </c>
      <c r="F854" s="65">
        <f t="shared" si="56"/>
        <v>0.26821666666666744</v>
      </c>
      <c r="G854" s="67">
        <f t="shared" si="57"/>
        <v>8320.8856499999911</v>
      </c>
    </row>
    <row r="855" spans="1:7" x14ac:dyDescent="0.25">
      <c r="A855" s="55">
        <v>853</v>
      </c>
      <c r="B855" s="64">
        <v>26.6</v>
      </c>
      <c r="C855" s="65">
        <f t="shared" si="54"/>
        <v>42.807380000000002</v>
      </c>
      <c r="D855" s="66">
        <v>0</v>
      </c>
      <c r="E855" s="65">
        <f t="shared" si="55"/>
        <v>11.89093888888889</v>
      </c>
      <c r="F855" s="65">
        <f t="shared" si="56"/>
        <v>0</v>
      </c>
      <c r="G855" s="67">
        <f t="shared" si="57"/>
        <v>8332.7765888888807</v>
      </c>
    </row>
    <row r="856" spans="1:7" x14ac:dyDescent="0.25">
      <c r="A856" s="55">
        <v>854</v>
      </c>
      <c r="B856" s="64">
        <v>26.8</v>
      </c>
      <c r="C856" s="65">
        <f t="shared" si="54"/>
        <v>43.129240000000003</v>
      </c>
      <c r="D856" s="66">
        <v>0</v>
      </c>
      <c r="E856" s="65">
        <f t="shared" si="55"/>
        <v>11.980344444444444</v>
      </c>
      <c r="F856" s="65">
        <f t="shared" si="56"/>
        <v>8.9405555555554628E-2</v>
      </c>
      <c r="G856" s="67">
        <f t="shared" si="57"/>
        <v>8344.7122305555476</v>
      </c>
    </row>
    <row r="857" spans="1:7" x14ac:dyDescent="0.25">
      <c r="A857" s="55">
        <v>855</v>
      </c>
      <c r="B857" s="64">
        <v>27</v>
      </c>
      <c r="C857" s="65">
        <f t="shared" si="54"/>
        <v>43.451099999999997</v>
      </c>
      <c r="D857" s="66">
        <v>0</v>
      </c>
      <c r="E857" s="65">
        <f t="shared" si="55"/>
        <v>12.069749999999999</v>
      </c>
      <c r="F857" s="65">
        <f t="shared" si="56"/>
        <v>8.9405555555554628E-2</v>
      </c>
      <c r="G857" s="67">
        <f t="shared" si="57"/>
        <v>8356.7372777777691</v>
      </c>
    </row>
    <row r="858" spans="1:7" x14ac:dyDescent="0.25">
      <c r="A858" s="55">
        <v>856</v>
      </c>
      <c r="B858" s="64">
        <v>27.2</v>
      </c>
      <c r="C858" s="65">
        <f t="shared" si="54"/>
        <v>43.772959999999998</v>
      </c>
      <c r="D858" s="66">
        <v>0</v>
      </c>
      <c r="E858" s="65">
        <f t="shared" si="55"/>
        <v>12.159155555555554</v>
      </c>
      <c r="F858" s="65">
        <f t="shared" si="56"/>
        <v>8.9405555555554628E-2</v>
      </c>
      <c r="G858" s="67">
        <f t="shared" si="57"/>
        <v>8368.851730555547</v>
      </c>
    </row>
    <row r="859" spans="1:7" x14ac:dyDescent="0.25">
      <c r="A859" s="55">
        <v>857</v>
      </c>
      <c r="B859" s="64">
        <v>27.8</v>
      </c>
      <c r="C859" s="65">
        <f t="shared" si="54"/>
        <v>44.73854</v>
      </c>
      <c r="D859" s="66">
        <v>0</v>
      </c>
      <c r="E859" s="65">
        <f t="shared" si="55"/>
        <v>12.427372222222221</v>
      </c>
      <c r="F859" s="65">
        <f t="shared" si="56"/>
        <v>0.26821666666666744</v>
      </c>
      <c r="G859" s="67">
        <f t="shared" si="57"/>
        <v>8381.1449944444357</v>
      </c>
    </row>
    <row r="860" spans="1:7" x14ac:dyDescent="0.25">
      <c r="A860" s="55">
        <v>858</v>
      </c>
      <c r="B860" s="64">
        <v>28.1</v>
      </c>
      <c r="C860" s="65">
        <f t="shared" si="54"/>
        <v>45.221330000000002</v>
      </c>
      <c r="D860" s="66">
        <v>0</v>
      </c>
      <c r="E860" s="65">
        <f t="shared" si="55"/>
        <v>12.561480555555555</v>
      </c>
      <c r="F860" s="65">
        <f t="shared" si="56"/>
        <v>0.13410833333333372</v>
      </c>
      <c r="G860" s="67">
        <f t="shared" si="57"/>
        <v>8393.639420833324</v>
      </c>
    </row>
    <row r="861" spans="1:7" x14ac:dyDescent="0.25">
      <c r="A861" s="55">
        <v>859</v>
      </c>
      <c r="B861" s="64">
        <v>28.8</v>
      </c>
      <c r="C861" s="65">
        <f t="shared" si="54"/>
        <v>46.347839999999998</v>
      </c>
      <c r="D861" s="66">
        <v>0</v>
      </c>
      <c r="E861" s="65">
        <f t="shared" si="55"/>
        <v>12.8744</v>
      </c>
      <c r="F861" s="65">
        <f t="shared" si="56"/>
        <v>0.31291944444444475</v>
      </c>
      <c r="G861" s="67">
        <f t="shared" si="57"/>
        <v>8406.3573611111024</v>
      </c>
    </row>
    <row r="862" spans="1:7" x14ac:dyDescent="0.25">
      <c r="A862" s="55">
        <v>860</v>
      </c>
      <c r="B862" s="64">
        <v>28.9</v>
      </c>
      <c r="C862" s="65">
        <f t="shared" si="54"/>
        <v>46.508769999999998</v>
      </c>
      <c r="D862" s="66">
        <v>0</v>
      </c>
      <c r="E862" s="65">
        <f t="shared" si="55"/>
        <v>12.919102777777777</v>
      </c>
      <c r="F862" s="65">
        <f t="shared" si="56"/>
        <v>4.4702777777777314E-2</v>
      </c>
      <c r="G862" s="67">
        <f t="shared" si="57"/>
        <v>8419.2541124999916</v>
      </c>
    </row>
    <row r="863" spans="1:7" x14ac:dyDescent="0.25">
      <c r="A863" s="55">
        <v>861</v>
      </c>
      <c r="B863" s="64">
        <v>29</v>
      </c>
      <c r="C863" s="65">
        <f t="shared" si="54"/>
        <v>46.669699999999999</v>
      </c>
      <c r="D863" s="66">
        <v>0</v>
      </c>
      <c r="E863" s="65">
        <f t="shared" si="55"/>
        <v>12.963805555555554</v>
      </c>
      <c r="F863" s="65">
        <f t="shared" si="56"/>
        <v>4.4702777777777314E-2</v>
      </c>
      <c r="G863" s="67">
        <f t="shared" si="57"/>
        <v>8432.1955666666581</v>
      </c>
    </row>
    <row r="864" spans="1:7" x14ac:dyDescent="0.25">
      <c r="A864" s="55">
        <v>862</v>
      </c>
      <c r="B864" s="64">
        <v>29.1</v>
      </c>
      <c r="C864" s="65">
        <f t="shared" si="54"/>
        <v>46.830629999999999</v>
      </c>
      <c r="D864" s="66">
        <v>0</v>
      </c>
      <c r="E864" s="65">
        <f t="shared" si="55"/>
        <v>13.008508333333333</v>
      </c>
      <c r="F864" s="65">
        <f t="shared" si="56"/>
        <v>4.470277777777909E-2</v>
      </c>
      <c r="G864" s="67">
        <f t="shared" si="57"/>
        <v>8445.1817236111019</v>
      </c>
    </row>
    <row r="865" spans="1:7" x14ac:dyDescent="0.25">
      <c r="A865" s="55">
        <v>863</v>
      </c>
      <c r="B865" s="64">
        <v>29</v>
      </c>
      <c r="C865" s="65">
        <f t="shared" si="54"/>
        <v>46.669699999999999</v>
      </c>
      <c r="D865" s="66">
        <v>0</v>
      </c>
      <c r="E865" s="65">
        <f t="shared" si="55"/>
        <v>12.963805555555554</v>
      </c>
      <c r="F865" s="65">
        <f t="shared" si="56"/>
        <v>-4.470277777777909E-2</v>
      </c>
      <c r="G865" s="67">
        <f t="shared" si="57"/>
        <v>8458.1678805555457</v>
      </c>
    </row>
    <row r="866" spans="1:7" x14ac:dyDescent="0.25">
      <c r="A866" s="55">
        <v>864</v>
      </c>
      <c r="B866" s="64">
        <v>28.1</v>
      </c>
      <c r="C866" s="65">
        <f t="shared" si="54"/>
        <v>45.221330000000002</v>
      </c>
      <c r="D866" s="66">
        <v>0</v>
      </c>
      <c r="E866" s="65">
        <f t="shared" si="55"/>
        <v>12.561480555555555</v>
      </c>
      <c r="F866" s="65">
        <f t="shared" si="56"/>
        <v>-0.40232499999999938</v>
      </c>
      <c r="G866" s="67">
        <f t="shared" si="57"/>
        <v>8470.9305236111013</v>
      </c>
    </row>
    <row r="867" spans="1:7" x14ac:dyDescent="0.25">
      <c r="A867" s="55">
        <v>865</v>
      </c>
      <c r="B867" s="64">
        <v>27.5</v>
      </c>
      <c r="C867" s="65">
        <f t="shared" si="54"/>
        <v>44.255749999999999</v>
      </c>
      <c r="D867" s="66">
        <v>0</v>
      </c>
      <c r="E867" s="65">
        <f t="shared" si="55"/>
        <v>12.293263888888887</v>
      </c>
      <c r="F867" s="65">
        <f t="shared" si="56"/>
        <v>-0.26821666666666744</v>
      </c>
      <c r="G867" s="67">
        <f t="shared" si="57"/>
        <v>8483.3578958333237</v>
      </c>
    </row>
    <row r="868" spans="1:7" x14ac:dyDescent="0.25">
      <c r="A868" s="55">
        <v>866</v>
      </c>
      <c r="B868" s="64">
        <v>27</v>
      </c>
      <c r="C868" s="65">
        <f t="shared" si="54"/>
        <v>43.451099999999997</v>
      </c>
      <c r="D868" s="66">
        <v>0</v>
      </c>
      <c r="E868" s="65">
        <f t="shared" si="55"/>
        <v>12.069749999999999</v>
      </c>
      <c r="F868" s="65">
        <f t="shared" si="56"/>
        <v>-0.22351388888888835</v>
      </c>
      <c r="G868" s="67">
        <f t="shared" si="57"/>
        <v>8495.5394027777675</v>
      </c>
    </row>
    <row r="869" spans="1:7" x14ac:dyDescent="0.25">
      <c r="A869" s="55">
        <v>867</v>
      </c>
      <c r="B869" s="64">
        <v>25.8</v>
      </c>
      <c r="C869" s="65">
        <f t="shared" si="54"/>
        <v>41.519939999999998</v>
      </c>
      <c r="D869" s="66">
        <v>0</v>
      </c>
      <c r="E869" s="65">
        <f t="shared" si="55"/>
        <v>11.533316666666666</v>
      </c>
      <c r="F869" s="65">
        <f t="shared" si="56"/>
        <v>-0.5364333333333331</v>
      </c>
      <c r="G869" s="67">
        <f t="shared" si="57"/>
        <v>8507.3409361111007</v>
      </c>
    </row>
    <row r="870" spans="1:7" x14ac:dyDescent="0.25">
      <c r="A870" s="55">
        <v>868</v>
      </c>
      <c r="B870" s="64">
        <v>25</v>
      </c>
      <c r="C870" s="65">
        <f t="shared" si="54"/>
        <v>40.232500000000002</v>
      </c>
      <c r="D870" s="66">
        <v>0</v>
      </c>
      <c r="E870" s="65">
        <f t="shared" si="55"/>
        <v>11.175694444444444</v>
      </c>
      <c r="F870" s="65">
        <f t="shared" si="56"/>
        <v>-0.35762222222222206</v>
      </c>
      <c r="G870" s="67">
        <f t="shared" si="57"/>
        <v>8518.6954416666558</v>
      </c>
    </row>
    <row r="871" spans="1:7" x14ac:dyDescent="0.25">
      <c r="A871" s="55">
        <v>869</v>
      </c>
      <c r="B871" s="64">
        <v>24.5</v>
      </c>
      <c r="C871" s="65">
        <f t="shared" si="54"/>
        <v>39.427849999999999</v>
      </c>
      <c r="D871" s="66">
        <v>0</v>
      </c>
      <c r="E871" s="65">
        <f t="shared" si="55"/>
        <v>10.952180555555556</v>
      </c>
      <c r="F871" s="65">
        <f t="shared" si="56"/>
        <v>-0.22351388888888835</v>
      </c>
      <c r="G871" s="67">
        <f t="shared" si="57"/>
        <v>8529.759379166655</v>
      </c>
    </row>
    <row r="872" spans="1:7" x14ac:dyDescent="0.25">
      <c r="A872" s="55">
        <v>870</v>
      </c>
      <c r="B872" s="64">
        <v>24.8</v>
      </c>
      <c r="C872" s="65">
        <f t="shared" si="54"/>
        <v>39.910640000000001</v>
      </c>
      <c r="D872" s="66">
        <v>0</v>
      </c>
      <c r="E872" s="65">
        <f t="shared" si="55"/>
        <v>11.086288888888889</v>
      </c>
      <c r="F872" s="65">
        <f t="shared" si="56"/>
        <v>0.13410833333333372</v>
      </c>
      <c r="G872" s="67">
        <f t="shared" si="57"/>
        <v>8540.7786138888769</v>
      </c>
    </row>
    <row r="873" spans="1:7" x14ac:dyDescent="0.25">
      <c r="A873" s="55">
        <v>871</v>
      </c>
      <c r="B873" s="64">
        <v>25.1</v>
      </c>
      <c r="C873" s="65">
        <f t="shared" si="54"/>
        <v>40.393430000000002</v>
      </c>
      <c r="D873" s="66">
        <v>0</v>
      </c>
      <c r="E873" s="65">
        <f t="shared" si="55"/>
        <v>11.220397222222223</v>
      </c>
      <c r="F873" s="65">
        <f t="shared" si="56"/>
        <v>0.13410833333333372</v>
      </c>
      <c r="G873" s="67">
        <f t="shared" si="57"/>
        <v>8551.9319569444324</v>
      </c>
    </row>
    <row r="874" spans="1:7" x14ac:dyDescent="0.25">
      <c r="A874" s="55">
        <v>872</v>
      </c>
      <c r="B874" s="64">
        <v>25.5</v>
      </c>
      <c r="C874" s="65">
        <f t="shared" si="54"/>
        <v>41.037149999999997</v>
      </c>
      <c r="D874" s="66">
        <v>0</v>
      </c>
      <c r="E874" s="65">
        <f t="shared" si="55"/>
        <v>11.399208333333332</v>
      </c>
      <c r="F874" s="65">
        <f t="shared" si="56"/>
        <v>0.17881111111110926</v>
      </c>
      <c r="G874" s="67">
        <f t="shared" si="57"/>
        <v>8563.2417597222102</v>
      </c>
    </row>
    <row r="875" spans="1:7" x14ac:dyDescent="0.25">
      <c r="A875" s="55">
        <v>873</v>
      </c>
      <c r="B875" s="64">
        <v>25.7</v>
      </c>
      <c r="C875" s="65">
        <f t="shared" si="54"/>
        <v>41.359009999999998</v>
      </c>
      <c r="D875" s="66">
        <v>0</v>
      </c>
      <c r="E875" s="65">
        <f t="shared" si="55"/>
        <v>11.488613888888889</v>
      </c>
      <c r="F875" s="65">
        <f t="shared" si="56"/>
        <v>8.9405555555556404E-2</v>
      </c>
      <c r="G875" s="67">
        <f t="shared" si="57"/>
        <v>8574.6856708333216</v>
      </c>
    </row>
    <row r="876" spans="1:7" x14ac:dyDescent="0.25">
      <c r="A876" s="55">
        <v>874</v>
      </c>
      <c r="B876" s="64">
        <v>26.2</v>
      </c>
      <c r="C876" s="65">
        <f t="shared" si="54"/>
        <v>42.16366</v>
      </c>
      <c r="D876" s="66">
        <v>0</v>
      </c>
      <c r="E876" s="65">
        <f t="shared" si="55"/>
        <v>11.712127777777777</v>
      </c>
      <c r="F876" s="65">
        <f t="shared" si="56"/>
        <v>0.22351388888888835</v>
      </c>
      <c r="G876" s="67">
        <f t="shared" si="57"/>
        <v>8586.2860416666554</v>
      </c>
    </row>
    <row r="877" spans="1:7" x14ac:dyDescent="0.25">
      <c r="A877" s="55">
        <v>875</v>
      </c>
      <c r="B877" s="64">
        <v>26.9</v>
      </c>
      <c r="C877" s="65">
        <f t="shared" si="54"/>
        <v>43.290169999999996</v>
      </c>
      <c r="D877" s="66">
        <v>0</v>
      </c>
      <c r="E877" s="65">
        <f t="shared" si="55"/>
        <v>12.02504722222222</v>
      </c>
      <c r="F877" s="65">
        <f t="shared" si="56"/>
        <v>0.31291944444444297</v>
      </c>
      <c r="G877" s="67">
        <f t="shared" si="57"/>
        <v>8598.1546291666546</v>
      </c>
    </row>
    <row r="878" spans="1:7" x14ac:dyDescent="0.25">
      <c r="A878" s="55">
        <v>876</v>
      </c>
      <c r="B878" s="64">
        <v>27.5</v>
      </c>
      <c r="C878" s="65">
        <f t="shared" si="54"/>
        <v>44.255749999999999</v>
      </c>
      <c r="D878" s="66">
        <v>0</v>
      </c>
      <c r="E878" s="65">
        <f t="shared" si="55"/>
        <v>12.293263888888887</v>
      </c>
      <c r="F878" s="65">
        <f t="shared" si="56"/>
        <v>0.26821666666666744</v>
      </c>
      <c r="G878" s="67">
        <f t="shared" si="57"/>
        <v>8610.3137847222097</v>
      </c>
    </row>
    <row r="879" spans="1:7" x14ac:dyDescent="0.25">
      <c r="A879" s="55">
        <v>877</v>
      </c>
      <c r="B879" s="64">
        <v>27.8</v>
      </c>
      <c r="C879" s="65">
        <f t="shared" si="54"/>
        <v>44.73854</v>
      </c>
      <c r="D879" s="66">
        <v>0</v>
      </c>
      <c r="E879" s="65">
        <f t="shared" si="55"/>
        <v>12.427372222222221</v>
      </c>
      <c r="F879" s="65">
        <f t="shared" si="56"/>
        <v>0.13410833333333372</v>
      </c>
      <c r="G879" s="67">
        <f t="shared" si="57"/>
        <v>8622.6741027777643</v>
      </c>
    </row>
    <row r="880" spans="1:7" x14ac:dyDescent="0.25">
      <c r="A880" s="55">
        <v>878</v>
      </c>
      <c r="B880" s="64">
        <v>28.4</v>
      </c>
      <c r="C880" s="65">
        <f t="shared" si="54"/>
        <v>45.704119999999996</v>
      </c>
      <c r="D880" s="66">
        <v>0</v>
      </c>
      <c r="E880" s="65">
        <f t="shared" si="55"/>
        <v>12.695588888888887</v>
      </c>
      <c r="F880" s="65">
        <f t="shared" si="56"/>
        <v>0.26821666666666566</v>
      </c>
      <c r="G880" s="67">
        <f t="shared" si="57"/>
        <v>8635.2355833333204</v>
      </c>
    </row>
    <row r="881" spans="1:7" x14ac:dyDescent="0.25">
      <c r="A881" s="55">
        <v>879</v>
      </c>
      <c r="B881" s="64">
        <v>29</v>
      </c>
      <c r="C881" s="65">
        <f t="shared" si="54"/>
        <v>46.669699999999999</v>
      </c>
      <c r="D881" s="66">
        <v>0</v>
      </c>
      <c r="E881" s="65">
        <f t="shared" si="55"/>
        <v>12.963805555555554</v>
      </c>
      <c r="F881" s="65">
        <f t="shared" si="56"/>
        <v>0.26821666666666744</v>
      </c>
      <c r="G881" s="67">
        <f t="shared" si="57"/>
        <v>8648.0652805555419</v>
      </c>
    </row>
    <row r="882" spans="1:7" x14ac:dyDescent="0.25">
      <c r="A882" s="55">
        <v>880</v>
      </c>
      <c r="B882" s="64">
        <v>29.2</v>
      </c>
      <c r="C882" s="65">
        <f t="shared" si="54"/>
        <v>46.99156</v>
      </c>
      <c r="D882" s="66">
        <v>0</v>
      </c>
      <c r="E882" s="65">
        <f t="shared" si="55"/>
        <v>13.053211111111111</v>
      </c>
      <c r="F882" s="65">
        <f t="shared" si="56"/>
        <v>8.9405555555556404E-2</v>
      </c>
      <c r="G882" s="67">
        <f t="shared" si="57"/>
        <v>8661.0737888888743</v>
      </c>
    </row>
    <row r="883" spans="1:7" x14ac:dyDescent="0.25">
      <c r="A883" s="55">
        <v>881</v>
      </c>
      <c r="B883" s="64">
        <v>29.1</v>
      </c>
      <c r="C883" s="65">
        <f t="shared" si="54"/>
        <v>46.830629999999999</v>
      </c>
      <c r="D883" s="66">
        <v>0</v>
      </c>
      <c r="E883" s="65">
        <f t="shared" si="55"/>
        <v>13.008508333333333</v>
      </c>
      <c r="F883" s="65">
        <f t="shared" si="56"/>
        <v>-4.4702777777777314E-2</v>
      </c>
      <c r="G883" s="67">
        <f t="shared" si="57"/>
        <v>8674.1046486110972</v>
      </c>
    </row>
    <row r="884" spans="1:7" x14ac:dyDescent="0.25">
      <c r="A884" s="55">
        <v>882</v>
      </c>
      <c r="B884" s="64">
        <v>29</v>
      </c>
      <c r="C884" s="65">
        <f t="shared" si="54"/>
        <v>46.669699999999999</v>
      </c>
      <c r="D884" s="66">
        <v>0</v>
      </c>
      <c r="E884" s="65">
        <f t="shared" si="55"/>
        <v>12.963805555555554</v>
      </c>
      <c r="F884" s="65">
        <f t="shared" si="56"/>
        <v>-4.470277777777909E-2</v>
      </c>
      <c r="G884" s="67">
        <f t="shared" si="57"/>
        <v>8687.090805555541</v>
      </c>
    </row>
    <row r="885" spans="1:7" x14ac:dyDescent="0.25">
      <c r="A885" s="55">
        <v>883</v>
      </c>
      <c r="B885" s="64">
        <v>28.9</v>
      </c>
      <c r="C885" s="65">
        <f t="shared" si="54"/>
        <v>46.508769999999998</v>
      </c>
      <c r="D885" s="66">
        <v>0</v>
      </c>
      <c r="E885" s="65">
        <f t="shared" si="55"/>
        <v>12.919102777777777</v>
      </c>
      <c r="F885" s="65">
        <f t="shared" si="56"/>
        <v>-4.4702777777777314E-2</v>
      </c>
      <c r="G885" s="67">
        <f t="shared" si="57"/>
        <v>8700.0322597222075</v>
      </c>
    </row>
    <row r="886" spans="1:7" x14ac:dyDescent="0.25">
      <c r="A886" s="55">
        <v>884</v>
      </c>
      <c r="B886" s="64">
        <v>28.5</v>
      </c>
      <c r="C886" s="65">
        <f t="shared" si="54"/>
        <v>45.865049999999997</v>
      </c>
      <c r="D886" s="66">
        <v>0</v>
      </c>
      <c r="E886" s="65">
        <f t="shared" si="55"/>
        <v>12.740291666666666</v>
      </c>
      <c r="F886" s="65">
        <f t="shared" si="56"/>
        <v>-0.17881111111111103</v>
      </c>
      <c r="G886" s="67">
        <f t="shared" si="57"/>
        <v>8712.861956944429</v>
      </c>
    </row>
    <row r="887" spans="1:7" x14ac:dyDescent="0.25">
      <c r="A887" s="55">
        <v>885</v>
      </c>
      <c r="B887" s="64">
        <v>28.1</v>
      </c>
      <c r="C887" s="65">
        <f t="shared" si="54"/>
        <v>45.221330000000002</v>
      </c>
      <c r="D887" s="66">
        <v>0</v>
      </c>
      <c r="E887" s="65">
        <f t="shared" si="55"/>
        <v>12.561480555555555</v>
      </c>
      <c r="F887" s="65">
        <f t="shared" si="56"/>
        <v>-0.17881111111111103</v>
      </c>
      <c r="G887" s="67">
        <f t="shared" si="57"/>
        <v>8725.5128430555396</v>
      </c>
    </row>
    <row r="888" spans="1:7" x14ac:dyDescent="0.25">
      <c r="A888" s="55">
        <v>886</v>
      </c>
      <c r="B888" s="64">
        <v>28</v>
      </c>
      <c r="C888" s="65">
        <f t="shared" si="54"/>
        <v>45.060400000000001</v>
      </c>
      <c r="D888" s="66">
        <v>0</v>
      </c>
      <c r="E888" s="65">
        <f t="shared" si="55"/>
        <v>12.516777777777778</v>
      </c>
      <c r="F888" s="65">
        <f t="shared" si="56"/>
        <v>-4.4702777777777314E-2</v>
      </c>
      <c r="G888" s="67">
        <f t="shared" si="57"/>
        <v>8738.051972222207</v>
      </c>
    </row>
    <row r="889" spans="1:7" x14ac:dyDescent="0.25">
      <c r="A889" s="55">
        <v>887</v>
      </c>
      <c r="B889" s="64">
        <v>28</v>
      </c>
      <c r="C889" s="65">
        <f t="shared" si="54"/>
        <v>45.060400000000001</v>
      </c>
      <c r="D889" s="66">
        <v>0</v>
      </c>
      <c r="E889" s="65">
        <f t="shared" si="55"/>
        <v>12.516777777777778</v>
      </c>
      <c r="F889" s="65">
        <f t="shared" si="56"/>
        <v>0</v>
      </c>
      <c r="G889" s="67">
        <f t="shared" si="57"/>
        <v>8750.568749999984</v>
      </c>
    </row>
    <row r="890" spans="1:7" x14ac:dyDescent="0.25">
      <c r="A890" s="55">
        <v>888</v>
      </c>
      <c r="B890" s="64">
        <v>27.6</v>
      </c>
      <c r="C890" s="65">
        <f t="shared" si="54"/>
        <v>44.416679999999999</v>
      </c>
      <c r="D890" s="66">
        <v>0</v>
      </c>
      <c r="E890" s="65">
        <f t="shared" si="55"/>
        <v>12.337966666666667</v>
      </c>
      <c r="F890" s="65">
        <f t="shared" si="56"/>
        <v>-0.17881111111111103</v>
      </c>
      <c r="G890" s="67">
        <f t="shared" si="57"/>
        <v>8762.9961222222064</v>
      </c>
    </row>
    <row r="891" spans="1:7" x14ac:dyDescent="0.25">
      <c r="A891" s="55">
        <v>889</v>
      </c>
      <c r="B891" s="64">
        <v>27.2</v>
      </c>
      <c r="C891" s="65">
        <f t="shared" si="54"/>
        <v>43.772959999999998</v>
      </c>
      <c r="D891" s="66">
        <v>0</v>
      </c>
      <c r="E891" s="65">
        <f t="shared" si="55"/>
        <v>12.159155555555554</v>
      </c>
      <c r="F891" s="65">
        <f t="shared" si="56"/>
        <v>-0.17881111111111281</v>
      </c>
      <c r="G891" s="67">
        <f t="shared" si="57"/>
        <v>8775.2446833333179</v>
      </c>
    </row>
    <row r="892" spans="1:7" x14ac:dyDescent="0.25">
      <c r="A892" s="55">
        <v>890</v>
      </c>
      <c r="B892" s="64">
        <v>26.6</v>
      </c>
      <c r="C892" s="65">
        <f t="shared" si="54"/>
        <v>42.807380000000002</v>
      </c>
      <c r="D892" s="66">
        <v>0</v>
      </c>
      <c r="E892" s="65">
        <f t="shared" si="55"/>
        <v>11.89093888888889</v>
      </c>
      <c r="F892" s="65">
        <f t="shared" si="56"/>
        <v>-0.26821666666666388</v>
      </c>
      <c r="G892" s="67">
        <f t="shared" si="57"/>
        <v>8787.2697305555394</v>
      </c>
    </row>
    <row r="893" spans="1:7" x14ac:dyDescent="0.25">
      <c r="A893" s="55">
        <v>891</v>
      </c>
      <c r="B893" s="64">
        <v>27</v>
      </c>
      <c r="C893" s="65">
        <f t="shared" si="54"/>
        <v>43.451099999999997</v>
      </c>
      <c r="D893" s="66">
        <v>0</v>
      </c>
      <c r="E893" s="65">
        <f t="shared" si="55"/>
        <v>12.069749999999999</v>
      </c>
      <c r="F893" s="65">
        <f t="shared" si="56"/>
        <v>0.17881111111110926</v>
      </c>
      <c r="G893" s="67">
        <f t="shared" si="57"/>
        <v>8799.2500749999836</v>
      </c>
    </row>
    <row r="894" spans="1:7" x14ac:dyDescent="0.25">
      <c r="A894" s="55">
        <v>892</v>
      </c>
      <c r="B894" s="64">
        <v>27.5</v>
      </c>
      <c r="C894" s="65">
        <f t="shared" si="54"/>
        <v>44.255749999999999</v>
      </c>
      <c r="D894" s="66">
        <v>0</v>
      </c>
      <c r="E894" s="65">
        <f t="shared" si="55"/>
        <v>12.293263888888887</v>
      </c>
      <c r="F894" s="65">
        <f t="shared" si="56"/>
        <v>0.22351388888888835</v>
      </c>
      <c r="G894" s="67">
        <f t="shared" si="57"/>
        <v>8811.4315819444273</v>
      </c>
    </row>
    <row r="895" spans="1:7" x14ac:dyDescent="0.25">
      <c r="A895" s="55">
        <v>893</v>
      </c>
      <c r="B895" s="64">
        <v>27.8</v>
      </c>
      <c r="C895" s="65">
        <f t="shared" si="54"/>
        <v>44.73854</v>
      </c>
      <c r="D895" s="66">
        <v>0</v>
      </c>
      <c r="E895" s="65">
        <f t="shared" si="55"/>
        <v>12.427372222222221</v>
      </c>
      <c r="F895" s="65">
        <f t="shared" si="56"/>
        <v>0.13410833333333372</v>
      </c>
      <c r="G895" s="67">
        <f t="shared" si="57"/>
        <v>8823.791899999982</v>
      </c>
    </row>
    <row r="896" spans="1:7" x14ac:dyDescent="0.25">
      <c r="A896" s="55">
        <v>894</v>
      </c>
      <c r="B896" s="64">
        <v>28</v>
      </c>
      <c r="C896" s="65">
        <f t="shared" si="54"/>
        <v>45.060400000000001</v>
      </c>
      <c r="D896" s="66">
        <v>0</v>
      </c>
      <c r="E896" s="65">
        <f t="shared" si="55"/>
        <v>12.516777777777778</v>
      </c>
      <c r="F896" s="65">
        <f t="shared" si="56"/>
        <v>8.9405555555556404E-2</v>
      </c>
      <c r="G896" s="67">
        <f t="shared" si="57"/>
        <v>8836.2639749999817</v>
      </c>
    </row>
    <row r="897" spans="1:7" x14ac:dyDescent="0.25">
      <c r="A897" s="55">
        <v>895</v>
      </c>
      <c r="B897" s="64">
        <v>27.8</v>
      </c>
      <c r="C897" s="65">
        <f t="shared" si="54"/>
        <v>44.73854</v>
      </c>
      <c r="D897" s="66">
        <v>0</v>
      </c>
      <c r="E897" s="65">
        <f t="shared" si="55"/>
        <v>12.427372222222221</v>
      </c>
      <c r="F897" s="65">
        <f t="shared" si="56"/>
        <v>-8.9405555555556404E-2</v>
      </c>
      <c r="G897" s="67">
        <f t="shared" si="57"/>
        <v>8848.7360499999813</v>
      </c>
    </row>
    <row r="898" spans="1:7" x14ac:dyDescent="0.25">
      <c r="A898" s="55">
        <v>896</v>
      </c>
      <c r="B898" s="64">
        <v>28</v>
      </c>
      <c r="C898" s="65">
        <f t="shared" si="54"/>
        <v>45.060400000000001</v>
      </c>
      <c r="D898" s="66">
        <v>0</v>
      </c>
      <c r="E898" s="65">
        <f t="shared" si="55"/>
        <v>12.516777777777778</v>
      </c>
      <c r="F898" s="65">
        <f t="shared" si="56"/>
        <v>8.9405555555556404E-2</v>
      </c>
      <c r="G898" s="67">
        <f t="shared" si="57"/>
        <v>8861.208124999981</v>
      </c>
    </row>
    <row r="899" spans="1:7" x14ac:dyDescent="0.25">
      <c r="A899" s="55">
        <v>897</v>
      </c>
      <c r="B899" s="64">
        <v>28</v>
      </c>
      <c r="C899" s="65">
        <f t="shared" si="54"/>
        <v>45.060400000000001</v>
      </c>
      <c r="D899" s="66">
        <v>0</v>
      </c>
      <c r="E899" s="65">
        <f t="shared" si="55"/>
        <v>12.516777777777778</v>
      </c>
      <c r="F899" s="65">
        <f t="shared" si="56"/>
        <v>0</v>
      </c>
      <c r="G899" s="67">
        <f t="shared" si="57"/>
        <v>8873.724902777758</v>
      </c>
    </row>
    <row r="900" spans="1:7" x14ac:dyDescent="0.25">
      <c r="A900" s="55">
        <v>898</v>
      </c>
      <c r="B900" s="64">
        <v>28</v>
      </c>
      <c r="C900" s="65">
        <f t="shared" ref="C900:C963" si="58">B900*1.6093</f>
        <v>45.060400000000001</v>
      </c>
      <c r="D900" s="66">
        <v>0</v>
      </c>
      <c r="E900" s="65">
        <f t="shared" ref="E900:E963" si="59">C900/3.6</f>
        <v>12.516777777777778</v>
      </c>
      <c r="F900" s="65">
        <f t="shared" si="56"/>
        <v>0</v>
      </c>
      <c r="G900" s="67">
        <f t="shared" si="57"/>
        <v>8886.2416805555349</v>
      </c>
    </row>
    <row r="901" spans="1:7" x14ac:dyDescent="0.25">
      <c r="A901" s="55">
        <v>899</v>
      </c>
      <c r="B901" s="64">
        <v>27.7</v>
      </c>
      <c r="C901" s="65">
        <f t="shared" si="58"/>
        <v>44.57761</v>
      </c>
      <c r="D901" s="66">
        <v>0</v>
      </c>
      <c r="E901" s="65">
        <f t="shared" si="59"/>
        <v>12.382669444444444</v>
      </c>
      <c r="F901" s="65">
        <f t="shared" si="56"/>
        <v>-0.13410833333333372</v>
      </c>
      <c r="G901" s="67">
        <f t="shared" si="57"/>
        <v>8898.691404166646</v>
      </c>
    </row>
    <row r="902" spans="1:7" x14ac:dyDescent="0.25">
      <c r="A902" s="55">
        <v>900</v>
      </c>
      <c r="B902" s="64">
        <v>27.4</v>
      </c>
      <c r="C902" s="65">
        <f t="shared" si="58"/>
        <v>44.094819999999999</v>
      </c>
      <c r="D902" s="66">
        <v>0</v>
      </c>
      <c r="E902" s="65">
        <f t="shared" si="59"/>
        <v>12.24856111111111</v>
      </c>
      <c r="F902" s="65">
        <f t="shared" si="56"/>
        <v>-0.13410833333333372</v>
      </c>
      <c r="G902" s="67">
        <f t="shared" si="57"/>
        <v>8911.0070194444233</v>
      </c>
    </row>
    <row r="903" spans="1:7" x14ac:dyDescent="0.25">
      <c r="A903" s="55">
        <v>901</v>
      </c>
      <c r="B903" s="64">
        <v>26.9</v>
      </c>
      <c r="C903" s="65">
        <f t="shared" si="58"/>
        <v>43.290169999999996</v>
      </c>
      <c r="D903" s="66">
        <v>0</v>
      </c>
      <c r="E903" s="65">
        <f t="shared" si="59"/>
        <v>12.02504722222222</v>
      </c>
      <c r="F903" s="65">
        <f t="shared" si="56"/>
        <v>-0.22351388888889012</v>
      </c>
      <c r="G903" s="67">
        <f t="shared" si="57"/>
        <v>8923.1438236110898</v>
      </c>
    </row>
    <row r="904" spans="1:7" x14ac:dyDescent="0.25">
      <c r="A904" s="55">
        <v>902</v>
      </c>
      <c r="B904" s="64">
        <v>26.6</v>
      </c>
      <c r="C904" s="65">
        <f t="shared" si="58"/>
        <v>42.807380000000002</v>
      </c>
      <c r="D904" s="66">
        <v>0</v>
      </c>
      <c r="E904" s="65">
        <f t="shared" si="59"/>
        <v>11.89093888888889</v>
      </c>
      <c r="F904" s="65">
        <f t="shared" si="56"/>
        <v>-0.13410833333333017</v>
      </c>
      <c r="G904" s="67">
        <f t="shared" si="57"/>
        <v>8935.1018166666454</v>
      </c>
    </row>
    <row r="905" spans="1:7" x14ac:dyDescent="0.25">
      <c r="A905" s="55">
        <v>903</v>
      </c>
      <c r="B905" s="64">
        <v>26.5</v>
      </c>
      <c r="C905" s="65">
        <f t="shared" si="58"/>
        <v>42.646450000000002</v>
      </c>
      <c r="D905" s="66">
        <v>0</v>
      </c>
      <c r="E905" s="65">
        <f t="shared" si="59"/>
        <v>11.846236111111111</v>
      </c>
      <c r="F905" s="65">
        <f t="shared" si="56"/>
        <v>-4.470277777777909E-2</v>
      </c>
      <c r="G905" s="67">
        <f t="shared" si="57"/>
        <v>8946.9704041666446</v>
      </c>
    </row>
    <row r="906" spans="1:7" x14ac:dyDescent="0.25">
      <c r="A906" s="55">
        <v>904</v>
      </c>
      <c r="B906" s="64">
        <v>26.5</v>
      </c>
      <c r="C906" s="65">
        <f t="shared" si="58"/>
        <v>42.646450000000002</v>
      </c>
      <c r="D906" s="66">
        <v>0</v>
      </c>
      <c r="E906" s="65">
        <f t="shared" si="59"/>
        <v>11.846236111111111</v>
      </c>
      <c r="F906" s="65">
        <f t="shared" si="56"/>
        <v>0</v>
      </c>
      <c r="G906" s="67">
        <f t="shared" si="57"/>
        <v>8958.8166402777551</v>
      </c>
    </row>
    <row r="907" spans="1:7" x14ac:dyDescent="0.25">
      <c r="A907" s="55">
        <v>905</v>
      </c>
      <c r="B907" s="64">
        <v>26.5</v>
      </c>
      <c r="C907" s="65">
        <f t="shared" si="58"/>
        <v>42.646450000000002</v>
      </c>
      <c r="D907" s="66">
        <v>0</v>
      </c>
      <c r="E907" s="65">
        <f t="shared" si="59"/>
        <v>11.846236111111111</v>
      </c>
      <c r="F907" s="65">
        <f t="shared" si="56"/>
        <v>0</v>
      </c>
      <c r="G907" s="67">
        <f t="shared" si="57"/>
        <v>8970.6628763888657</v>
      </c>
    </row>
    <row r="908" spans="1:7" x14ac:dyDescent="0.25">
      <c r="A908" s="55">
        <v>906</v>
      </c>
      <c r="B908" s="64">
        <v>26.3</v>
      </c>
      <c r="C908" s="65">
        <f t="shared" si="58"/>
        <v>42.324590000000001</v>
      </c>
      <c r="D908" s="66">
        <v>0</v>
      </c>
      <c r="E908" s="65">
        <f t="shared" si="59"/>
        <v>11.756830555555556</v>
      </c>
      <c r="F908" s="65">
        <f t="shared" si="56"/>
        <v>-8.9405555555554628E-2</v>
      </c>
      <c r="G908" s="67">
        <f t="shared" si="57"/>
        <v>8982.464409722199</v>
      </c>
    </row>
    <row r="909" spans="1:7" x14ac:dyDescent="0.25">
      <c r="A909" s="55">
        <v>907</v>
      </c>
      <c r="B909" s="64">
        <v>26.2</v>
      </c>
      <c r="C909" s="65">
        <f t="shared" si="58"/>
        <v>42.16366</v>
      </c>
      <c r="D909" s="66">
        <v>0</v>
      </c>
      <c r="E909" s="65">
        <f t="shared" si="59"/>
        <v>11.712127777777777</v>
      </c>
      <c r="F909" s="65">
        <f t="shared" ref="F909:F972" si="60">E909-E908</f>
        <v>-4.470277777777909E-2</v>
      </c>
      <c r="G909" s="67">
        <f t="shared" ref="G909:G972" si="61">E908+(F909/2)+G908</f>
        <v>8994.1988888888663</v>
      </c>
    </row>
    <row r="910" spans="1:7" x14ac:dyDescent="0.25">
      <c r="A910" s="55">
        <v>908</v>
      </c>
      <c r="B910" s="64">
        <v>26.2</v>
      </c>
      <c r="C910" s="65">
        <f t="shared" si="58"/>
        <v>42.16366</v>
      </c>
      <c r="D910" s="66">
        <v>0</v>
      </c>
      <c r="E910" s="65">
        <f t="shared" si="59"/>
        <v>11.712127777777777</v>
      </c>
      <c r="F910" s="65">
        <f t="shared" si="60"/>
        <v>0</v>
      </c>
      <c r="G910" s="67">
        <f t="shared" si="61"/>
        <v>9005.9110166666433</v>
      </c>
    </row>
    <row r="911" spans="1:7" x14ac:dyDescent="0.25">
      <c r="A911" s="55">
        <v>909</v>
      </c>
      <c r="B911" s="64">
        <v>25.9</v>
      </c>
      <c r="C911" s="65">
        <f t="shared" si="58"/>
        <v>41.680869999999999</v>
      </c>
      <c r="D911" s="66">
        <v>0</v>
      </c>
      <c r="E911" s="65">
        <f t="shared" si="59"/>
        <v>11.578019444444443</v>
      </c>
      <c r="F911" s="65">
        <f t="shared" si="60"/>
        <v>-0.13410833333333372</v>
      </c>
      <c r="G911" s="67">
        <f t="shared" si="61"/>
        <v>9017.5560902777543</v>
      </c>
    </row>
    <row r="912" spans="1:7" x14ac:dyDescent="0.25">
      <c r="A912" s="55">
        <v>910</v>
      </c>
      <c r="B912" s="64">
        <v>25.6</v>
      </c>
      <c r="C912" s="65">
        <f t="shared" si="58"/>
        <v>41.198080000000004</v>
      </c>
      <c r="D912" s="66">
        <v>0</v>
      </c>
      <c r="E912" s="65">
        <f t="shared" si="59"/>
        <v>11.443911111111111</v>
      </c>
      <c r="F912" s="65">
        <f t="shared" si="60"/>
        <v>-0.13410833333333194</v>
      </c>
      <c r="G912" s="67">
        <f t="shared" si="61"/>
        <v>9029.0670555555316</v>
      </c>
    </row>
    <row r="913" spans="1:7" x14ac:dyDescent="0.25">
      <c r="A913" s="55">
        <v>911</v>
      </c>
      <c r="B913" s="64">
        <v>25.6</v>
      </c>
      <c r="C913" s="65">
        <f t="shared" si="58"/>
        <v>41.198080000000004</v>
      </c>
      <c r="D913" s="66">
        <v>0</v>
      </c>
      <c r="E913" s="65">
        <f t="shared" si="59"/>
        <v>11.443911111111111</v>
      </c>
      <c r="F913" s="65">
        <f t="shared" si="60"/>
        <v>0</v>
      </c>
      <c r="G913" s="67">
        <f t="shared" si="61"/>
        <v>9040.5109666666431</v>
      </c>
    </row>
    <row r="914" spans="1:7" x14ac:dyDescent="0.25">
      <c r="A914" s="55">
        <v>912</v>
      </c>
      <c r="B914" s="64">
        <v>25.9</v>
      </c>
      <c r="C914" s="65">
        <f t="shared" si="58"/>
        <v>41.680869999999999</v>
      </c>
      <c r="D914" s="66">
        <v>0</v>
      </c>
      <c r="E914" s="65">
        <f t="shared" si="59"/>
        <v>11.578019444444443</v>
      </c>
      <c r="F914" s="65">
        <f t="shared" si="60"/>
        <v>0.13410833333333194</v>
      </c>
      <c r="G914" s="67">
        <f t="shared" si="61"/>
        <v>9052.0219319444204</v>
      </c>
    </row>
    <row r="915" spans="1:7" x14ac:dyDescent="0.25">
      <c r="A915" s="55">
        <v>913</v>
      </c>
      <c r="B915" s="64">
        <v>25.8</v>
      </c>
      <c r="C915" s="65">
        <f t="shared" si="58"/>
        <v>41.519939999999998</v>
      </c>
      <c r="D915" s="66">
        <v>0</v>
      </c>
      <c r="E915" s="65">
        <f t="shared" si="59"/>
        <v>11.533316666666666</v>
      </c>
      <c r="F915" s="65">
        <f t="shared" si="60"/>
        <v>-4.4702777777777314E-2</v>
      </c>
      <c r="G915" s="67">
        <f t="shared" si="61"/>
        <v>9063.5775999999769</v>
      </c>
    </row>
    <row r="916" spans="1:7" x14ac:dyDescent="0.25">
      <c r="A916" s="55">
        <v>914</v>
      </c>
      <c r="B916" s="64">
        <v>25.5</v>
      </c>
      <c r="C916" s="65">
        <f t="shared" si="58"/>
        <v>41.037149999999997</v>
      </c>
      <c r="D916" s="66">
        <v>0</v>
      </c>
      <c r="E916" s="65">
        <f t="shared" si="59"/>
        <v>11.399208333333332</v>
      </c>
      <c r="F916" s="65">
        <f t="shared" si="60"/>
        <v>-0.13410833333333372</v>
      </c>
      <c r="G916" s="67">
        <f t="shared" si="61"/>
        <v>9075.043862499977</v>
      </c>
    </row>
    <row r="917" spans="1:7" x14ac:dyDescent="0.25">
      <c r="A917" s="55">
        <v>915</v>
      </c>
      <c r="B917" s="64">
        <v>24.6</v>
      </c>
      <c r="C917" s="65">
        <f t="shared" si="58"/>
        <v>39.58878</v>
      </c>
      <c r="D917" s="66">
        <v>0</v>
      </c>
      <c r="E917" s="65">
        <f t="shared" si="59"/>
        <v>10.996883333333333</v>
      </c>
      <c r="F917" s="65">
        <f t="shared" si="60"/>
        <v>-0.40232499999999938</v>
      </c>
      <c r="G917" s="67">
        <f t="shared" si="61"/>
        <v>9086.2419083333098</v>
      </c>
    </row>
    <row r="918" spans="1:7" x14ac:dyDescent="0.25">
      <c r="A918" s="55">
        <v>916</v>
      </c>
      <c r="B918" s="64">
        <v>23.5</v>
      </c>
      <c r="C918" s="65">
        <f t="shared" si="58"/>
        <v>37.818550000000002</v>
      </c>
      <c r="D918" s="66">
        <v>0</v>
      </c>
      <c r="E918" s="65">
        <f t="shared" si="59"/>
        <v>10.505152777777779</v>
      </c>
      <c r="F918" s="65">
        <f t="shared" si="60"/>
        <v>-0.49173055555555401</v>
      </c>
      <c r="G918" s="67">
        <f t="shared" si="61"/>
        <v>9096.9929263888662</v>
      </c>
    </row>
    <row r="919" spans="1:7" x14ac:dyDescent="0.25">
      <c r="A919" s="55">
        <v>917</v>
      </c>
      <c r="B919" s="64">
        <v>22.2</v>
      </c>
      <c r="C919" s="65">
        <f t="shared" si="58"/>
        <v>35.726459999999996</v>
      </c>
      <c r="D919" s="66">
        <v>0</v>
      </c>
      <c r="E919" s="65">
        <f t="shared" si="59"/>
        <v>9.9240166666666649</v>
      </c>
      <c r="F919" s="65">
        <f t="shared" si="60"/>
        <v>-0.58113611111111396</v>
      </c>
      <c r="G919" s="67">
        <f t="shared" si="61"/>
        <v>9107.207511111088</v>
      </c>
    </row>
    <row r="920" spans="1:7" x14ac:dyDescent="0.25">
      <c r="A920" s="55">
        <v>918</v>
      </c>
      <c r="B920" s="64">
        <v>21.6</v>
      </c>
      <c r="C920" s="65">
        <f t="shared" si="58"/>
        <v>34.76088</v>
      </c>
      <c r="D920" s="66">
        <v>0</v>
      </c>
      <c r="E920" s="65">
        <f t="shared" si="59"/>
        <v>9.6557999999999993</v>
      </c>
      <c r="F920" s="65">
        <f t="shared" si="60"/>
        <v>-0.26821666666666566</v>
      </c>
      <c r="G920" s="67">
        <f t="shared" si="61"/>
        <v>9116.9974194444221</v>
      </c>
    </row>
    <row r="921" spans="1:7" x14ac:dyDescent="0.25">
      <c r="A921" s="55">
        <v>919</v>
      </c>
      <c r="B921" s="64">
        <v>21.6</v>
      </c>
      <c r="C921" s="65">
        <f t="shared" si="58"/>
        <v>34.76088</v>
      </c>
      <c r="D921" s="66">
        <v>0</v>
      </c>
      <c r="E921" s="65">
        <f t="shared" si="59"/>
        <v>9.6557999999999993</v>
      </c>
      <c r="F921" s="65">
        <f t="shared" si="60"/>
        <v>0</v>
      </c>
      <c r="G921" s="67">
        <f t="shared" si="61"/>
        <v>9126.6532194444226</v>
      </c>
    </row>
    <row r="922" spans="1:7" x14ac:dyDescent="0.25">
      <c r="A922" s="55">
        <v>920</v>
      </c>
      <c r="B922" s="64">
        <v>21.7</v>
      </c>
      <c r="C922" s="65">
        <f t="shared" si="58"/>
        <v>34.921810000000001</v>
      </c>
      <c r="D922" s="66">
        <v>0</v>
      </c>
      <c r="E922" s="65">
        <f t="shared" si="59"/>
        <v>9.7005027777777784</v>
      </c>
      <c r="F922" s="65">
        <f t="shared" si="60"/>
        <v>4.470277777777909E-2</v>
      </c>
      <c r="G922" s="67">
        <f t="shared" si="61"/>
        <v>9136.3313708333117</v>
      </c>
    </row>
    <row r="923" spans="1:7" x14ac:dyDescent="0.25">
      <c r="A923" s="55">
        <v>921</v>
      </c>
      <c r="B923" s="64">
        <v>22.6</v>
      </c>
      <c r="C923" s="65">
        <f t="shared" si="58"/>
        <v>36.370179999999998</v>
      </c>
      <c r="D923" s="66">
        <v>0</v>
      </c>
      <c r="E923" s="65">
        <f t="shared" si="59"/>
        <v>10.102827777777778</v>
      </c>
      <c r="F923" s="65">
        <f t="shared" si="60"/>
        <v>0.40232499999999938</v>
      </c>
      <c r="G923" s="67">
        <f t="shared" si="61"/>
        <v>9146.2330361110889</v>
      </c>
    </row>
    <row r="924" spans="1:7" x14ac:dyDescent="0.25">
      <c r="A924" s="55">
        <v>922</v>
      </c>
      <c r="B924" s="64">
        <v>23.4</v>
      </c>
      <c r="C924" s="65">
        <f t="shared" si="58"/>
        <v>37.657619999999994</v>
      </c>
      <c r="D924" s="66">
        <v>0</v>
      </c>
      <c r="E924" s="65">
        <f t="shared" si="59"/>
        <v>10.460449999999998</v>
      </c>
      <c r="F924" s="65">
        <f t="shared" si="60"/>
        <v>0.35762222222222029</v>
      </c>
      <c r="G924" s="67">
        <f t="shared" si="61"/>
        <v>9156.5146749999785</v>
      </c>
    </row>
    <row r="925" spans="1:7" x14ac:dyDescent="0.25">
      <c r="A925" s="55">
        <v>923</v>
      </c>
      <c r="B925" s="64">
        <v>24</v>
      </c>
      <c r="C925" s="65">
        <f t="shared" si="58"/>
        <v>38.623199999999997</v>
      </c>
      <c r="D925" s="66">
        <v>0</v>
      </c>
      <c r="E925" s="65">
        <f t="shared" si="59"/>
        <v>10.728666666666665</v>
      </c>
      <c r="F925" s="65">
        <f t="shared" si="60"/>
        <v>0.26821666666666744</v>
      </c>
      <c r="G925" s="67">
        <f t="shared" si="61"/>
        <v>9167.1092333333127</v>
      </c>
    </row>
    <row r="926" spans="1:7" x14ac:dyDescent="0.25">
      <c r="A926" s="55">
        <v>924</v>
      </c>
      <c r="B926" s="64">
        <v>24.2</v>
      </c>
      <c r="C926" s="65">
        <f t="shared" si="58"/>
        <v>38.945059999999998</v>
      </c>
      <c r="D926" s="66">
        <v>0</v>
      </c>
      <c r="E926" s="65">
        <f t="shared" si="59"/>
        <v>10.818072222222222</v>
      </c>
      <c r="F926" s="65">
        <f t="shared" si="60"/>
        <v>8.9405555555556404E-2</v>
      </c>
      <c r="G926" s="67">
        <f t="shared" si="61"/>
        <v>9177.8826027777577</v>
      </c>
    </row>
    <row r="927" spans="1:7" x14ac:dyDescent="0.25">
      <c r="A927" s="55">
        <v>925</v>
      </c>
      <c r="B927" s="64">
        <v>24.4</v>
      </c>
      <c r="C927" s="65">
        <f t="shared" si="58"/>
        <v>39.266919999999999</v>
      </c>
      <c r="D927" s="66">
        <v>0</v>
      </c>
      <c r="E927" s="65">
        <f t="shared" si="59"/>
        <v>10.907477777777776</v>
      </c>
      <c r="F927" s="65">
        <f t="shared" si="60"/>
        <v>8.9405555555554628E-2</v>
      </c>
      <c r="G927" s="67">
        <f t="shared" si="61"/>
        <v>9188.7453777777573</v>
      </c>
    </row>
    <row r="928" spans="1:7" x14ac:dyDescent="0.25">
      <c r="A928" s="55">
        <v>926</v>
      </c>
      <c r="B928" s="64">
        <v>24.9</v>
      </c>
      <c r="C928" s="65">
        <f t="shared" si="58"/>
        <v>40.071569999999994</v>
      </c>
      <c r="D928" s="66">
        <v>0</v>
      </c>
      <c r="E928" s="65">
        <f t="shared" si="59"/>
        <v>11.130991666666665</v>
      </c>
      <c r="F928" s="65">
        <f t="shared" si="60"/>
        <v>0.22351388888888835</v>
      </c>
      <c r="G928" s="67">
        <f t="shared" si="61"/>
        <v>9199.7646124999792</v>
      </c>
    </row>
    <row r="929" spans="1:7" x14ac:dyDescent="0.25">
      <c r="A929" s="55">
        <v>927</v>
      </c>
      <c r="B929" s="64">
        <v>25.1</v>
      </c>
      <c r="C929" s="65">
        <f t="shared" si="58"/>
        <v>40.393430000000002</v>
      </c>
      <c r="D929" s="66">
        <v>0</v>
      </c>
      <c r="E929" s="65">
        <f t="shared" si="59"/>
        <v>11.220397222222223</v>
      </c>
      <c r="F929" s="65">
        <f t="shared" si="60"/>
        <v>8.940555555555818E-2</v>
      </c>
      <c r="G929" s="67">
        <f t="shared" si="61"/>
        <v>9210.9403069444234</v>
      </c>
    </row>
    <row r="930" spans="1:7" x14ac:dyDescent="0.25">
      <c r="A930" s="55">
        <v>928</v>
      </c>
      <c r="B930" s="64">
        <v>25.2</v>
      </c>
      <c r="C930" s="65">
        <f t="shared" si="58"/>
        <v>40.554359999999996</v>
      </c>
      <c r="D930" s="66">
        <v>0</v>
      </c>
      <c r="E930" s="65">
        <f t="shared" si="59"/>
        <v>11.265099999999999</v>
      </c>
      <c r="F930" s="65">
        <f t="shared" si="60"/>
        <v>4.4702777777775538E-2</v>
      </c>
      <c r="G930" s="67">
        <f t="shared" si="61"/>
        <v>9222.1830555555352</v>
      </c>
    </row>
    <row r="931" spans="1:7" x14ac:dyDescent="0.25">
      <c r="A931" s="55">
        <v>929</v>
      </c>
      <c r="B931" s="64">
        <v>25.3</v>
      </c>
      <c r="C931" s="65">
        <f t="shared" si="58"/>
        <v>40.715290000000003</v>
      </c>
      <c r="D931" s="66">
        <v>0</v>
      </c>
      <c r="E931" s="65">
        <f t="shared" si="59"/>
        <v>11.309802777777778</v>
      </c>
      <c r="F931" s="65">
        <f t="shared" si="60"/>
        <v>4.470277777777909E-2</v>
      </c>
      <c r="G931" s="67">
        <f t="shared" si="61"/>
        <v>9233.4705069444244</v>
      </c>
    </row>
    <row r="932" spans="1:7" x14ac:dyDescent="0.25">
      <c r="A932" s="55">
        <v>930</v>
      </c>
      <c r="B932" s="64">
        <v>25.5</v>
      </c>
      <c r="C932" s="65">
        <f t="shared" si="58"/>
        <v>41.037149999999997</v>
      </c>
      <c r="D932" s="66">
        <v>0</v>
      </c>
      <c r="E932" s="65">
        <f t="shared" si="59"/>
        <v>11.399208333333332</v>
      </c>
      <c r="F932" s="65">
        <f t="shared" si="60"/>
        <v>8.9405555555554628E-2</v>
      </c>
      <c r="G932" s="67">
        <f t="shared" si="61"/>
        <v>9244.8250124999795</v>
      </c>
    </row>
    <row r="933" spans="1:7" x14ac:dyDescent="0.25">
      <c r="A933" s="55">
        <v>931</v>
      </c>
      <c r="B933" s="64">
        <v>25.2</v>
      </c>
      <c r="C933" s="65">
        <f t="shared" si="58"/>
        <v>40.554359999999996</v>
      </c>
      <c r="D933" s="66">
        <v>0</v>
      </c>
      <c r="E933" s="65">
        <f t="shared" si="59"/>
        <v>11.265099999999999</v>
      </c>
      <c r="F933" s="65">
        <f t="shared" si="60"/>
        <v>-0.13410833333333372</v>
      </c>
      <c r="G933" s="67">
        <f t="shared" si="61"/>
        <v>9256.1571666666459</v>
      </c>
    </row>
    <row r="934" spans="1:7" x14ac:dyDescent="0.25">
      <c r="A934" s="55">
        <v>932</v>
      </c>
      <c r="B934" s="64">
        <v>25</v>
      </c>
      <c r="C934" s="65">
        <f t="shared" si="58"/>
        <v>40.232500000000002</v>
      </c>
      <c r="D934" s="66">
        <v>0</v>
      </c>
      <c r="E934" s="65">
        <f t="shared" si="59"/>
        <v>11.175694444444444</v>
      </c>
      <c r="F934" s="65">
        <f t="shared" si="60"/>
        <v>-8.9405555555554628E-2</v>
      </c>
      <c r="G934" s="67">
        <f t="shared" si="61"/>
        <v>9267.3775638888674</v>
      </c>
    </row>
    <row r="935" spans="1:7" x14ac:dyDescent="0.25">
      <c r="A935" s="55">
        <v>933</v>
      </c>
      <c r="B935" s="64">
        <v>25</v>
      </c>
      <c r="C935" s="65">
        <f t="shared" si="58"/>
        <v>40.232500000000002</v>
      </c>
      <c r="D935" s="66">
        <v>0</v>
      </c>
      <c r="E935" s="65">
        <f t="shared" si="59"/>
        <v>11.175694444444444</v>
      </c>
      <c r="F935" s="65">
        <f t="shared" si="60"/>
        <v>0</v>
      </c>
      <c r="G935" s="67">
        <f t="shared" si="61"/>
        <v>9278.5532583333115</v>
      </c>
    </row>
    <row r="936" spans="1:7" x14ac:dyDescent="0.25">
      <c r="A936" s="55">
        <v>934</v>
      </c>
      <c r="B936" s="64">
        <v>25</v>
      </c>
      <c r="C936" s="65">
        <f t="shared" si="58"/>
        <v>40.232500000000002</v>
      </c>
      <c r="D936" s="66">
        <v>0</v>
      </c>
      <c r="E936" s="65">
        <f t="shared" si="59"/>
        <v>11.175694444444444</v>
      </c>
      <c r="F936" s="65">
        <f t="shared" si="60"/>
        <v>0</v>
      </c>
      <c r="G936" s="67">
        <f t="shared" si="61"/>
        <v>9289.7289527777557</v>
      </c>
    </row>
    <row r="937" spans="1:7" x14ac:dyDescent="0.25">
      <c r="A937" s="55">
        <v>935</v>
      </c>
      <c r="B937" s="64">
        <v>24.7</v>
      </c>
      <c r="C937" s="65">
        <f t="shared" si="58"/>
        <v>39.74971</v>
      </c>
      <c r="D937" s="66">
        <v>0</v>
      </c>
      <c r="E937" s="65">
        <f t="shared" si="59"/>
        <v>11.04158611111111</v>
      </c>
      <c r="F937" s="65">
        <f t="shared" si="60"/>
        <v>-0.13410833333333372</v>
      </c>
      <c r="G937" s="67">
        <f t="shared" si="61"/>
        <v>9300.8375930555339</v>
      </c>
    </row>
    <row r="938" spans="1:7" x14ac:dyDescent="0.25">
      <c r="A938" s="55">
        <v>936</v>
      </c>
      <c r="B938" s="64">
        <v>24.5</v>
      </c>
      <c r="C938" s="65">
        <f t="shared" si="58"/>
        <v>39.427849999999999</v>
      </c>
      <c r="D938" s="66">
        <v>0</v>
      </c>
      <c r="E938" s="65">
        <f t="shared" si="59"/>
        <v>10.952180555555556</v>
      </c>
      <c r="F938" s="65">
        <f t="shared" si="60"/>
        <v>-8.9405555555554628E-2</v>
      </c>
      <c r="G938" s="67">
        <f t="shared" si="61"/>
        <v>9311.8344763888672</v>
      </c>
    </row>
    <row r="939" spans="1:7" x14ac:dyDescent="0.25">
      <c r="A939" s="55">
        <v>937</v>
      </c>
      <c r="B939" s="64">
        <v>24.3</v>
      </c>
      <c r="C939" s="65">
        <f t="shared" si="58"/>
        <v>39.105989999999998</v>
      </c>
      <c r="D939" s="66">
        <v>0</v>
      </c>
      <c r="E939" s="65">
        <f t="shared" si="59"/>
        <v>10.862774999999999</v>
      </c>
      <c r="F939" s="65">
        <f t="shared" si="60"/>
        <v>-8.9405555555556404E-2</v>
      </c>
      <c r="G939" s="67">
        <f t="shared" si="61"/>
        <v>9322.7419541666441</v>
      </c>
    </row>
    <row r="940" spans="1:7" x14ac:dyDescent="0.25">
      <c r="A940" s="55">
        <v>938</v>
      </c>
      <c r="B940" s="64">
        <v>24.3</v>
      </c>
      <c r="C940" s="65">
        <f t="shared" si="58"/>
        <v>39.105989999999998</v>
      </c>
      <c r="D940" s="66">
        <v>0</v>
      </c>
      <c r="E940" s="65">
        <f t="shared" si="59"/>
        <v>10.862774999999999</v>
      </c>
      <c r="F940" s="65">
        <f t="shared" si="60"/>
        <v>0</v>
      </c>
      <c r="G940" s="67">
        <f t="shared" si="61"/>
        <v>9333.6047291666437</v>
      </c>
    </row>
    <row r="941" spans="1:7" x14ac:dyDescent="0.25">
      <c r="A941" s="55">
        <v>939</v>
      </c>
      <c r="B941" s="64">
        <v>24.5</v>
      </c>
      <c r="C941" s="65">
        <f t="shared" si="58"/>
        <v>39.427849999999999</v>
      </c>
      <c r="D941" s="66">
        <v>0</v>
      </c>
      <c r="E941" s="65">
        <f t="shared" si="59"/>
        <v>10.952180555555556</v>
      </c>
      <c r="F941" s="65">
        <f t="shared" si="60"/>
        <v>8.9405555555556404E-2</v>
      </c>
      <c r="G941" s="67">
        <f t="shared" si="61"/>
        <v>9344.5122069444205</v>
      </c>
    </row>
    <row r="942" spans="1:7" x14ac:dyDescent="0.25">
      <c r="A942" s="55">
        <v>940</v>
      </c>
      <c r="B942" s="64">
        <v>25</v>
      </c>
      <c r="C942" s="65">
        <f t="shared" si="58"/>
        <v>40.232500000000002</v>
      </c>
      <c r="D942" s="66">
        <v>0</v>
      </c>
      <c r="E942" s="65">
        <f t="shared" si="59"/>
        <v>11.175694444444444</v>
      </c>
      <c r="F942" s="65">
        <f t="shared" si="60"/>
        <v>0.22351388888888835</v>
      </c>
      <c r="G942" s="67">
        <f t="shared" si="61"/>
        <v>9355.5761444444197</v>
      </c>
    </row>
    <row r="943" spans="1:7" x14ac:dyDescent="0.25">
      <c r="A943" s="55">
        <v>941</v>
      </c>
      <c r="B943" s="64">
        <v>25</v>
      </c>
      <c r="C943" s="65">
        <f t="shared" si="58"/>
        <v>40.232500000000002</v>
      </c>
      <c r="D943" s="66">
        <v>0</v>
      </c>
      <c r="E943" s="65">
        <f t="shared" si="59"/>
        <v>11.175694444444444</v>
      </c>
      <c r="F943" s="65">
        <f t="shared" si="60"/>
        <v>0</v>
      </c>
      <c r="G943" s="67">
        <f t="shared" si="61"/>
        <v>9366.7518388888639</v>
      </c>
    </row>
    <row r="944" spans="1:7" x14ac:dyDescent="0.25">
      <c r="A944" s="55">
        <v>942</v>
      </c>
      <c r="B944" s="64">
        <v>24.6</v>
      </c>
      <c r="C944" s="65">
        <f t="shared" si="58"/>
        <v>39.58878</v>
      </c>
      <c r="D944" s="66">
        <v>0</v>
      </c>
      <c r="E944" s="65">
        <f t="shared" si="59"/>
        <v>10.996883333333333</v>
      </c>
      <c r="F944" s="65">
        <f t="shared" si="60"/>
        <v>-0.17881111111111103</v>
      </c>
      <c r="G944" s="67">
        <f t="shared" si="61"/>
        <v>9377.8381277777535</v>
      </c>
    </row>
    <row r="945" spans="1:7" x14ac:dyDescent="0.25">
      <c r="A945" s="55">
        <v>943</v>
      </c>
      <c r="B945" s="64">
        <v>24.6</v>
      </c>
      <c r="C945" s="65">
        <f t="shared" si="58"/>
        <v>39.58878</v>
      </c>
      <c r="D945" s="66">
        <v>0</v>
      </c>
      <c r="E945" s="65">
        <f t="shared" si="59"/>
        <v>10.996883333333333</v>
      </c>
      <c r="F945" s="65">
        <f t="shared" si="60"/>
        <v>0</v>
      </c>
      <c r="G945" s="67">
        <f t="shared" si="61"/>
        <v>9388.8350111110867</v>
      </c>
    </row>
    <row r="946" spans="1:7" x14ac:dyDescent="0.25">
      <c r="A946" s="55">
        <v>944</v>
      </c>
      <c r="B946" s="64">
        <v>24.1</v>
      </c>
      <c r="C946" s="65">
        <f t="shared" si="58"/>
        <v>38.784130000000005</v>
      </c>
      <c r="D946" s="66">
        <v>0</v>
      </c>
      <c r="E946" s="65">
        <f t="shared" si="59"/>
        <v>10.773369444444446</v>
      </c>
      <c r="F946" s="65">
        <f t="shared" si="60"/>
        <v>-0.22351388888888657</v>
      </c>
      <c r="G946" s="67">
        <f t="shared" si="61"/>
        <v>9399.720137499975</v>
      </c>
    </row>
    <row r="947" spans="1:7" x14ac:dyDescent="0.25">
      <c r="A947" s="55">
        <v>945</v>
      </c>
      <c r="B947" s="64">
        <v>24.5</v>
      </c>
      <c r="C947" s="65">
        <f t="shared" si="58"/>
        <v>39.427849999999999</v>
      </c>
      <c r="D947" s="66">
        <v>0</v>
      </c>
      <c r="E947" s="65">
        <f t="shared" si="59"/>
        <v>10.952180555555556</v>
      </c>
      <c r="F947" s="65">
        <f t="shared" si="60"/>
        <v>0.17881111111110926</v>
      </c>
      <c r="G947" s="67">
        <f t="shared" si="61"/>
        <v>9410.5829124999746</v>
      </c>
    </row>
    <row r="948" spans="1:7" x14ac:dyDescent="0.25">
      <c r="A948" s="55">
        <v>946</v>
      </c>
      <c r="B948" s="64">
        <v>25.1</v>
      </c>
      <c r="C948" s="65">
        <f t="shared" si="58"/>
        <v>40.393430000000002</v>
      </c>
      <c r="D948" s="66">
        <v>0</v>
      </c>
      <c r="E948" s="65">
        <f t="shared" si="59"/>
        <v>11.220397222222223</v>
      </c>
      <c r="F948" s="65">
        <f t="shared" si="60"/>
        <v>0.26821666666666744</v>
      </c>
      <c r="G948" s="67">
        <f t="shared" si="61"/>
        <v>9421.6692013888642</v>
      </c>
    </row>
    <row r="949" spans="1:7" x14ac:dyDescent="0.25">
      <c r="A949" s="55">
        <v>947</v>
      </c>
      <c r="B949" s="64">
        <v>25.6</v>
      </c>
      <c r="C949" s="65">
        <f t="shared" si="58"/>
        <v>41.198080000000004</v>
      </c>
      <c r="D949" s="66">
        <v>0</v>
      </c>
      <c r="E949" s="65">
        <f t="shared" si="59"/>
        <v>11.443911111111111</v>
      </c>
      <c r="F949" s="65">
        <f t="shared" si="60"/>
        <v>0.22351388888888835</v>
      </c>
      <c r="G949" s="67">
        <f t="shared" si="61"/>
        <v>9433.0013555555306</v>
      </c>
    </row>
    <row r="950" spans="1:7" x14ac:dyDescent="0.25">
      <c r="A950" s="55">
        <v>948</v>
      </c>
      <c r="B950" s="64">
        <v>25.1</v>
      </c>
      <c r="C950" s="65">
        <f t="shared" si="58"/>
        <v>40.393430000000002</v>
      </c>
      <c r="D950" s="66">
        <v>0</v>
      </c>
      <c r="E950" s="65">
        <f t="shared" si="59"/>
        <v>11.220397222222223</v>
      </c>
      <c r="F950" s="65">
        <f t="shared" si="60"/>
        <v>-0.22351388888888835</v>
      </c>
      <c r="G950" s="67">
        <f t="shared" si="61"/>
        <v>9444.333509722197</v>
      </c>
    </row>
    <row r="951" spans="1:7" x14ac:dyDescent="0.25">
      <c r="A951" s="55">
        <v>949</v>
      </c>
      <c r="B951" s="64">
        <v>24</v>
      </c>
      <c r="C951" s="65">
        <f t="shared" si="58"/>
        <v>38.623199999999997</v>
      </c>
      <c r="D951" s="66">
        <v>0</v>
      </c>
      <c r="E951" s="65">
        <f t="shared" si="59"/>
        <v>10.728666666666665</v>
      </c>
      <c r="F951" s="65">
        <f t="shared" si="60"/>
        <v>-0.49173055555555756</v>
      </c>
      <c r="G951" s="67">
        <f t="shared" si="61"/>
        <v>9455.3080416666417</v>
      </c>
    </row>
    <row r="952" spans="1:7" x14ac:dyDescent="0.25">
      <c r="A952" s="55">
        <v>950</v>
      </c>
      <c r="B952" s="64">
        <v>22</v>
      </c>
      <c r="C952" s="65">
        <f t="shared" si="58"/>
        <v>35.404600000000002</v>
      </c>
      <c r="D952" s="66">
        <v>0</v>
      </c>
      <c r="E952" s="65">
        <f t="shared" si="59"/>
        <v>9.8346111111111121</v>
      </c>
      <c r="F952" s="65">
        <f t="shared" si="60"/>
        <v>-0.89405555555555338</v>
      </c>
      <c r="G952" s="67">
        <f t="shared" si="61"/>
        <v>9465.5896805555312</v>
      </c>
    </row>
    <row r="953" spans="1:7" x14ac:dyDescent="0.25">
      <c r="A953" s="55">
        <v>951</v>
      </c>
      <c r="B953" s="64">
        <v>20.100000000000001</v>
      </c>
      <c r="C953" s="65">
        <f t="shared" si="58"/>
        <v>32.34693</v>
      </c>
      <c r="D953" s="66">
        <v>0</v>
      </c>
      <c r="E953" s="65">
        <f t="shared" si="59"/>
        <v>8.9852583333333325</v>
      </c>
      <c r="F953" s="65">
        <f t="shared" si="60"/>
        <v>-0.84935277777777962</v>
      </c>
      <c r="G953" s="67">
        <f t="shared" si="61"/>
        <v>9474.999615277753</v>
      </c>
    </row>
    <row r="954" spans="1:7" x14ac:dyDescent="0.25">
      <c r="A954" s="55">
        <v>952</v>
      </c>
      <c r="B954" s="64">
        <v>16.899999999999999</v>
      </c>
      <c r="C954" s="65">
        <f t="shared" si="58"/>
        <v>27.197169999999996</v>
      </c>
      <c r="D954" s="66">
        <v>0</v>
      </c>
      <c r="E954" s="65">
        <f t="shared" si="59"/>
        <v>7.5547694444444433</v>
      </c>
      <c r="F954" s="65">
        <f t="shared" si="60"/>
        <v>-1.4304888888888891</v>
      </c>
      <c r="G954" s="67">
        <f t="shared" si="61"/>
        <v>9483.2696291666416</v>
      </c>
    </row>
    <row r="955" spans="1:7" x14ac:dyDescent="0.25">
      <c r="A955" s="55">
        <v>953</v>
      </c>
      <c r="B955" s="64">
        <v>13.6</v>
      </c>
      <c r="C955" s="65">
        <f t="shared" si="58"/>
        <v>21.886479999999999</v>
      </c>
      <c r="D955" s="66">
        <v>0</v>
      </c>
      <c r="E955" s="65">
        <f t="shared" si="59"/>
        <v>6.0795777777777769</v>
      </c>
      <c r="F955" s="65">
        <f t="shared" si="60"/>
        <v>-1.4751916666666665</v>
      </c>
      <c r="G955" s="67">
        <f t="shared" si="61"/>
        <v>9490.0868027777524</v>
      </c>
    </row>
    <row r="956" spans="1:7" x14ac:dyDescent="0.25">
      <c r="A956" s="55">
        <v>954</v>
      </c>
      <c r="B956" s="64">
        <v>10.3</v>
      </c>
      <c r="C956" s="65">
        <f t="shared" si="58"/>
        <v>16.575790000000001</v>
      </c>
      <c r="D956" s="66">
        <v>0</v>
      </c>
      <c r="E956" s="65">
        <f t="shared" si="59"/>
        <v>4.6043861111111113</v>
      </c>
      <c r="F956" s="65">
        <f t="shared" si="60"/>
        <v>-1.4751916666666656</v>
      </c>
      <c r="G956" s="67">
        <f t="shared" si="61"/>
        <v>9495.4287847221967</v>
      </c>
    </row>
    <row r="957" spans="1:7" x14ac:dyDescent="0.25">
      <c r="A957" s="55">
        <v>955</v>
      </c>
      <c r="B957" s="64">
        <v>7</v>
      </c>
      <c r="C957" s="65">
        <f t="shared" si="58"/>
        <v>11.2651</v>
      </c>
      <c r="D957" s="66">
        <v>0</v>
      </c>
      <c r="E957" s="65">
        <f t="shared" si="59"/>
        <v>3.1291944444444444</v>
      </c>
      <c r="F957" s="65">
        <f t="shared" si="60"/>
        <v>-1.4751916666666669</v>
      </c>
      <c r="G957" s="67">
        <f t="shared" si="61"/>
        <v>9499.2955749999746</v>
      </c>
    </row>
    <row r="958" spans="1:7" x14ac:dyDescent="0.25">
      <c r="A958" s="55">
        <v>956</v>
      </c>
      <c r="B958" s="64">
        <v>3.7</v>
      </c>
      <c r="C958" s="65">
        <f t="shared" si="58"/>
        <v>5.9544100000000002</v>
      </c>
      <c r="D958" s="66">
        <v>0</v>
      </c>
      <c r="E958" s="65">
        <f t="shared" si="59"/>
        <v>1.6540027777777777</v>
      </c>
      <c r="F958" s="65">
        <f t="shared" si="60"/>
        <v>-1.4751916666666667</v>
      </c>
      <c r="G958" s="67">
        <f t="shared" si="61"/>
        <v>9501.6871736110861</v>
      </c>
    </row>
    <row r="959" spans="1:7" x14ac:dyDescent="0.25">
      <c r="A959" s="55">
        <v>957</v>
      </c>
      <c r="B959" s="64">
        <v>0.4</v>
      </c>
      <c r="C959" s="65">
        <f t="shared" si="58"/>
        <v>0.64372000000000007</v>
      </c>
      <c r="D959" s="66">
        <v>0</v>
      </c>
      <c r="E959" s="65">
        <f t="shared" si="59"/>
        <v>0.17881111111111112</v>
      </c>
      <c r="F959" s="65">
        <f t="shared" si="60"/>
        <v>-1.4751916666666667</v>
      </c>
      <c r="G959" s="67">
        <f t="shared" si="61"/>
        <v>9502.6035805555312</v>
      </c>
    </row>
    <row r="960" spans="1:7" x14ac:dyDescent="0.25">
      <c r="A960" s="55">
        <v>958</v>
      </c>
      <c r="B960" s="64">
        <v>0</v>
      </c>
      <c r="C960" s="65">
        <f t="shared" si="58"/>
        <v>0</v>
      </c>
      <c r="D960" s="66">
        <v>0</v>
      </c>
      <c r="E960" s="65">
        <f t="shared" si="59"/>
        <v>0</v>
      </c>
      <c r="F960" s="65">
        <f t="shared" si="60"/>
        <v>-0.17881111111111112</v>
      </c>
      <c r="G960" s="67">
        <f t="shared" si="61"/>
        <v>9502.6929861110875</v>
      </c>
    </row>
    <row r="961" spans="1:7" x14ac:dyDescent="0.25">
      <c r="A961" s="55">
        <v>959</v>
      </c>
      <c r="B961" s="64">
        <v>0</v>
      </c>
      <c r="C961" s="65">
        <f t="shared" si="58"/>
        <v>0</v>
      </c>
      <c r="D961" s="66">
        <v>0</v>
      </c>
      <c r="E961" s="65">
        <f t="shared" si="59"/>
        <v>0</v>
      </c>
      <c r="F961" s="65">
        <f t="shared" si="60"/>
        <v>0</v>
      </c>
      <c r="G961" s="67">
        <f t="shared" si="61"/>
        <v>9502.6929861110875</v>
      </c>
    </row>
    <row r="962" spans="1:7" x14ac:dyDescent="0.25">
      <c r="A962" s="55">
        <v>960</v>
      </c>
      <c r="B962" s="64">
        <v>0</v>
      </c>
      <c r="C962" s="65">
        <f t="shared" si="58"/>
        <v>0</v>
      </c>
      <c r="D962" s="66">
        <v>0</v>
      </c>
      <c r="E962" s="65">
        <f t="shared" si="59"/>
        <v>0</v>
      </c>
      <c r="F962" s="65">
        <f t="shared" si="60"/>
        <v>0</v>
      </c>
      <c r="G962" s="67">
        <f t="shared" si="61"/>
        <v>9502.6929861110875</v>
      </c>
    </row>
    <row r="963" spans="1:7" x14ac:dyDescent="0.25">
      <c r="A963" s="55">
        <v>961</v>
      </c>
      <c r="B963" s="64">
        <v>2</v>
      </c>
      <c r="C963" s="65">
        <f t="shared" si="58"/>
        <v>3.2185999999999999</v>
      </c>
      <c r="D963" s="66">
        <v>0</v>
      </c>
      <c r="E963" s="65">
        <f t="shared" si="59"/>
        <v>0.89405555555555549</v>
      </c>
      <c r="F963" s="65">
        <f t="shared" si="60"/>
        <v>0.89405555555555549</v>
      </c>
      <c r="G963" s="67">
        <f t="shared" si="61"/>
        <v>9503.1400138888657</v>
      </c>
    </row>
    <row r="964" spans="1:7" x14ac:dyDescent="0.25">
      <c r="A964" s="55">
        <v>962</v>
      </c>
      <c r="B964" s="64">
        <v>5.3</v>
      </c>
      <c r="C964" s="65">
        <f t="shared" ref="C964:C1027" si="62">B964*1.6093</f>
        <v>8.5292899999999996</v>
      </c>
      <c r="D964" s="66">
        <v>0</v>
      </c>
      <c r="E964" s="65">
        <f t="shared" ref="E964:E1027" si="63">C964/3.6</f>
        <v>2.3692472222222221</v>
      </c>
      <c r="F964" s="65">
        <f t="shared" si="60"/>
        <v>1.4751916666666665</v>
      </c>
      <c r="G964" s="67">
        <f t="shared" si="61"/>
        <v>9504.7716652777544</v>
      </c>
    </row>
    <row r="965" spans="1:7" x14ac:dyDescent="0.25">
      <c r="A965" s="55">
        <v>963</v>
      </c>
      <c r="B965" s="64">
        <v>8.6</v>
      </c>
      <c r="C965" s="65">
        <f t="shared" si="62"/>
        <v>13.839979999999999</v>
      </c>
      <c r="D965" s="66">
        <v>0</v>
      </c>
      <c r="E965" s="65">
        <f t="shared" si="63"/>
        <v>3.8444388888888885</v>
      </c>
      <c r="F965" s="65">
        <f t="shared" si="60"/>
        <v>1.4751916666666665</v>
      </c>
      <c r="G965" s="67">
        <f t="shared" si="61"/>
        <v>9507.8785083333096</v>
      </c>
    </row>
    <row r="966" spans="1:7" x14ac:dyDescent="0.25">
      <c r="A966" s="55">
        <v>964</v>
      </c>
      <c r="B966" s="64">
        <v>11.9</v>
      </c>
      <c r="C966" s="65">
        <f t="shared" si="62"/>
        <v>19.150670000000002</v>
      </c>
      <c r="D966" s="66">
        <v>0</v>
      </c>
      <c r="E966" s="65">
        <f t="shared" si="63"/>
        <v>5.3196305555555563</v>
      </c>
      <c r="F966" s="65">
        <f t="shared" si="60"/>
        <v>1.4751916666666678</v>
      </c>
      <c r="G966" s="67">
        <f t="shared" si="61"/>
        <v>9512.4605430555312</v>
      </c>
    </row>
    <row r="967" spans="1:7" x14ac:dyDescent="0.25">
      <c r="A967" s="55">
        <v>965</v>
      </c>
      <c r="B967" s="64">
        <v>15.2</v>
      </c>
      <c r="C967" s="65">
        <f t="shared" si="62"/>
        <v>24.461359999999999</v>
      </c>
      <c r="D967" s="66">
        <v>0</v>
      </c>
      <c r="E967" s="65">
        <f t="shared" si="63"/>
        <v>6.7948222222222219</v>
      </c>
      <c r="F967" s="65">
        <f t="shared" si="60"/>
        <v>1.4751916666666656</v>
      </c>
      <c r="G967" s="67">
        <f t="shared" si="61"/>
        <v>9518.5177694444192</v>
      </c>
    </row>
    <row r="968" spans="1:7" x14ac:dyDescent="0.25">
      <c r="A968" s="55">
        <v>966</v>
      </c>
      <c r="B968" s="64">
        <v>17.5</v>
      </c>
      <c r="C968" s="65">
        <f t="shared" si="62"/>
        <v>28.162749999999999</v>
      </c>
      <c r="D968" s="66">
        <v>0</v>
      </c>
      <c r="E968" s="65">
        <f t="shared" si="63"/>
        <v>7.8229861111111108</v>
      </c>
      <c r="F968" s="65">
        <f t="shared" si="60"/>
        <v>1.0281638888888889</v>
      </c>
      <c r="G968" s="67">
        <f t="shared" si="61"/>
        <v>9525.8266736110854</v>
      </c>
    </row>
    <row r="969" spans="1:7" x14ac:dyDescent="0.25">
      <c r="A969" s="55">
        <v>967</v>
      </c>
      <c r="B969" s="64">
        <v>18.600000000000001</v>
      </c>
      <c r="C969" s="65">
        <f t="shared" si="62"/>
        <v>29.932980000000001</v>
      </c>
      <c r="D969" s="66">
        <v>0</v>
      </c>
      <c r="E969" s="65">
        <f t="shared" si="63"/>
        <v>8.3147166666666674</v>
      </c>
      <c r="F969" s="65">
        <f t="shared" si="60"/>
        <v>0.49173055555555667</v>
      </c>
      <c r="G969" s="67">
        <f t="shared" si="61"/>
        <v>9533.8955249999744</v>
      </c>
    </row>
    <row r="970" spans="1:7" x14ac:dyDescent="0.25">
      <c r="A970" s="55">
        <v>968</v>
      </c>
      <c r="B970" s="64">
        <v>20</v>
      </c>
      <c r="C970" s="65">
        <f t="shared" si="62"/>
        <v>32.186</v>
      </c>
      <c r="D970" s="66">
        <v>0</v>
      </c>
      <c r="E970" s="65">
        <f t="shared" si="63"/>
        <v>8.9405555555555551</v>
      </c>
      <c r="F970" s="65">
        <f t="shared" si="60"/>
        <v>0.62583888888888772</v>
      </c>
      <c r="G970" s="67">
        <f t="shared" si="61"/>
        <v>9542.5231611110848</v>
      </c>
    </row>
    <row r="971" spans="1:7" x14ac:dyDescent="0.25">
      <c r="A971" s="55">
        <v>969</v>
      </c>
      <c r="B971" s="64">
        <v>21.1</v>
      </c>
      <c r="C971" s="65">
        <f t="shared" si="62"/>
        <v>33.956229999999998</v>
      </c>
      <c r="D971" s="66">
        <v>0</v>
      </c>
      <c r="E971" s="65">
        <f t="shared" si="63"/>
        <v>9.4322861111111109</v>
      </c>
      <c r="F971" s="65">
        <f t="shared" si="60"/>
        <v>0.49173055555555578</v>
      </c>
      <c r="G971" s="67">
        <f t="shared" si="61"/>
        <v>9551.7095819444185</v>
      </c>
    </row>
    <row r="972" spans="1:7" x14ac:dyDescent="0.25">
      <c r="A972" s="55">
        <v>970</v>
      </c>
      <c r="B972" s="64">
        <v>22</v>
      </c>
      <c r="C972" s="65">
        <f t="shared" si="62"/>
        <v>35.404600000000002</v>
      </c>
      <c r="D972" s="66">
        <v>0</v>
      </c>
      <c r="E972" s="65">
        <f t="shared" si="63"/>
        <v>9.8346111111111121</v>
      </c>
      <c r="F972" s="65">
        <f t="shared" si="60"/>
        <v>0.40232500000000115</v>
      </c>
      <c r="G972" s="67">
        <f t="shared" si="61"/>
        <v>9561.3430305555303</v>
      </c>
    </row>
    <row r="973" spans="1:7" x14ac:dyDescent="0.25">
      <c r="A973" s="55">
        <v>971</v>
      </c>
      <c r="B973" s="64">
        <v>23</v>
      </c>
      <c r="C973" s="65">
        <f t="shared" si="62"/>
        <v>37.0139</v>
      </c>
      <c r="D973" s="66">
        <v>0</v>
      </c>
      <c r="E973" s="65">
        <f t="shared" si="63"/>
        <v>10.281638888888889</v>
      </c>
      <c r="F973" s="65">
        <f t="shared" ref="F973:F1036" si="64">E973-E972</f>
        <v>0.44702777777777669</v>
      </c>
      <c r="G973" s="67">
        <f t="shared" ref="G973:G1036" si="65">E972+(F973/2)+G972</f>
        <v>9571.4011555555298</v>
      </c>
    </row>
    <row r="974" spans="1:7" x14ac:dyDescent="0.25">
      <c r="A974" s="55">
        <v>972</v>
      </c>
      <c r="B974" s="64">
        <v>24.5</v>
      </c>
      <c r="C974" s="65">
        <f t="shared" si="62"/>
        <v>39.427849999999999</v>
      </c>
      <c r="D974" s="66">
        <v>0</v>
      </c>
      <c r="E974" s="65">
        <f t="shared" si="63"/>
        <v>10.952180555555556</v>
      </c>
      <c r="F974" s="65">
        <f t="shared" si="64"/>
        <v>0.67054166666666681</v>
      </c>
      <c r="G974" s="67">
        <f t="shared" si="65"/>
        <v>9582.0180652777526</v>
      </c>
    </row>
    <row r="975" spans="1:7" x14ac:dyDescent="0.25">
      <c r="A975" s="55">
        <v>973</v>
      </c>
      <c r="B975" s="64">
        <v>26.3</v>
      </c>
      <c r="C975" s="65">
        <f t="shared" si="62"/>
        <v>42.324590000000001</v>
      </c>
      <c r="D975" s="66">
        <v>0</v>
      </c>
      <c r="E975" s="65">
        <f t="shared" si="63"/>
        <v>11.756830555555556</v>
      </c>
      <c r="F975" s="65">
        <f t="shared" si="64"/>
        <v>0.80465000000000053</v>
      </c>
      <c r="G975" s="67">
        <f t="shared" si="65"/>
        <v>9593.3725708333077</v>
      </c>
    </row>
    <row r="976" spans="1:7" x14ac:dyDescent="0.25">
      <c r="A976" s="55">
        <v>974</v>
      </c>
      <c r="B976" s="64">
        <v>27.5</v>
      </c>
      <c r="C976" s="65">
        <f t="shared" si="62"/>
        <v>44.255749999999999</v>
      </c>
      <c r="D976" s="66">
        <v>0</v>
      </c>
      <c r="E976" s="65">
        <f t="shared" si="63"/>
        <v>12.293263888888887</v>
      </c>
      <c r="F976" s="65">
        <f t="shared" si="64"/>
        <v>0.53643333333333132</v>
      </c>
      <c r="G976" s="67">
        <f t="shared" si="65"/>
        <v>9605.3976180555292</v>
      </c>
    </row>
    <row r="977" spans="1:7" x14ac:dyDescent="0.25">
      <c r="A977" s="55">
        <v>975</v>
      </c>
      <c r="B977" s="64">
        <v>28.1</v>
      </c>
      <c r="C977" s="65">
        <f t="shared" si="62"/>
        <v>45.221330000000002</v>
      </c>
      <c r="D977" s="66">
        <v>0</v>
      </c>
      <c r="E977" s="65">
        <f t="shared" si="63"/>
        <v>12.561480555555555</v>
      </c>
      <c r="F977" s="65">
        <f t="shared" si="64"/>
        <v>0.26821666666666744</v>
      </c>
      <c r="G977" s="67">
        <f t="shared" si="65"/>
        <v>9617.8249902777516</v>
      </c>
    </row>
    <row r="978" spans="1:7" x14ac:dyDescent="0.25">
      <c r="A978" s="55">
        <v>976</v>
      </c>
      <c r="B978" s="64">
        <v>28.4</v>
      </c>
      <c r="C978" s="65">
        <f t="shared" si="62"/>
        <v>45.704119999999996</v>
      </c>
      <c r="D978" s="66">
        <v>0</v>
      </c>
      <c r="E978" s="65">
        <f t="shared" si="63"/>
        <v>12.695588888888887</v>
      </c>
      <c r="F978" s="65">
        <f t="shared" si="64"/>
        <v>0.13410833333333194</v>
      </c>
      <c r="G978" s="67">
        <f t="shared" si="65"/>
        <v>9630.4535249999735</v>
      </c>
    </row>
    <row r="979" spans="1:7" x14ac:dyDescent="0.25">
      <c r="A979" s="55">
        <v>977</v>
      </c>
      <c r="B979" s="64">
        <v>28.5</v>
      </c>
      <c r="C979" s="65">
        <f t="shared" si="62"/>
        <v>45.865049999999997</v>
      </c>
      <c r="D979" s="66">
        <v>0</v>
      </c>
      <c r="E979" s="65">
        <f t="shared" si="63"/>
        <v>12.740291666666666</v>
      </c>
      <c r="F979" s="65">
        <f t="shared" si="64"/>
        <v>4.470277777777909E-2</v>
      </c>
      <c r="G979" s="67">
        <f t="shared" si="65"/>
        <v>9643.1714652777518</v>
      </c>
    </row>
    <row r="980" spans="1:7" x14ac:dyDescent="0.25">
      <c r="A980" s="55">
        <v>978</v>
      </c>
      <c r="B980" s="64">
        <v>28.5</v>
      </c>
      <c r="C980" s="65">
        <f t="shared" si="62"/>
        <v>45.865049999999997</v>
      </c>
      <c r="D980" s="66">
        <v>0</v>
      </c>
      <c r="E980" s="65">
        <f t="shared" si="63"/>
        <v>12.740291666666666</v>
      </c>
      <c r="F980" s="65">
        <f t="shared" si="64"/>
        <v>0</v>
      </c>
      <c r="G980" s="67">
        <f t="shared" si="65"/>
        <v>9655.9117569444188</v>
      </c>
    </row>
    <row r="981" spans="1:7" x14ac:dyDescent="0.25">
      <c r="A981" s="55">
        <v>979</v>
      </c>
      <c r="B981" s="64">
        <v>28.5</v>
      </c>
      <c r="C981" s="65">
        <f t="shared" si="62"/>
        <v>45.865049999999997</v>
      </c>
      <c r="D981" s="66">
        <v>0</v>
      </c>
      <c r="E981" s="65">
        <f t="shared" si="63"/>
        <v>12.740291666666666</v>
      </c>
      <c r="F981" s="65">
        <f t="shared" si="64"/>
        <v>0</v>
      </c>
      <c r="G981" s="67">
        <f t="shared" si="65"/>
        <v>9668.6520486110858</v>
      </c>
    </row>
    <row r="982" spans="1:7" x14ac:dyDescent="0.25">
      <c r="A982" s="55">
        <v>980</v>
      </c>
      <c r="B982" s="64">
        <v>27.7</v>
      </c>
      <c r="C982" s="65">
        <f t="shared" si="62"/>
        <v>44.57761</v>
      </c>
      <c r="D982" s="66">
        <v>0</v>
      </c>
      <c r="E982" s="65">
        <f t="shared" si="63"/>
        <v>12.382669444444444</v>
      </c>
      <c r="F982" s="65">
        <f t="shared" si="64"/>
        <v>-0.35762222222222206</v>
      </c>
      <c r="G982" s="67">
        <f t="shared" si="65"/>
        <v>9681.2135291666418</v>
      </c>
    </row>
    <row r="983" spans="1:7" x14ac:dyDescent="0.25">
      <c r="A983" s="55">
        <v>981</v>
      </c>
      <c r="B983" s="64">
        <v>27.5</v>
      </c>
      <c r="C983" s="65">
        <f t="shared" si="62"/>
        <v>44.255749999999999</v>
      </c>
      <c r="D983" s="66">
        <v>0</v>
      </c>
      <c r="E983" s="65">
        <f t="shared" si="63"/>
        <v>12.293263888888887</v>
      </c>
      <c r="F983" s="65">
        <f t="shared" si="64"/>
        <v>-8.9405555555556404E-2</v>
      </c>
      <c r="G983" s="67">
        <f t="shared" si="65"/>
        <v>9693.5514958333079</v>
      </c>
    </row>
    <row r="984" spans="1:7" x14ac:dyDescent="0.25">
      <c r="A984" s="55">
        <v>982</v>
      </c>
      <c r="B984" s="64">
        <v>27.2</v>
      </c>
      <c r="C984" s="65">
        <f t="shared" si="62"/>
        <v>43.772959999999998</v>
      </c>
      <c r="D984" s="66">
        <v>0</v>
      </c>
      <c r="E984" s="65">
        <f t="shared" si="63"/>
        <v>12.159155555555554</v>
      </c>
      <c r="F984" s="65">
        <f t="shared" si="64"/>
        <v>-0.13410833333333372</v>
      </c>
      <c r="G984" s="67">
        <f t="shared" si="65"/>
        <v>9705.7777055555307</v>
      </c>
    </row>
    <row r="985" spans="1:7" x14ac:dyDescent="0.25">
      <c r="A985" s="55">
        <v>983</v>
      </c>
      <c r="B985" s="64">
        <v>26.8</v>
      </c>
      <c r="C985" s="65">
        <f t="shared" si="62"/>
        <v>43.129240000000003</v>
      </c>
      <c r="D985" s="66">
        <v>0</v>
      </c>
      <c r="E985" s="65">
        <f t="shared" si="63"/>
        <v>11.980344444444444</v>
      </c>
      <c r="F985" s="65">
        <f t="shared" si="64"/>
        <v>-0.17881111111110926</v>
      </c>
      <c r="G985" s="67">
        <f t="shared" si="65"/>
        <v>9717.8474555555313</v>
      </c>
    </row>
    <row r="986" spans="1:7" x14ac:dyDescent="0.25">
      <c r="A986" s="55">
        <v>984</v>
      </c>
      <c r="B986" s="64">
        <v>26.5</v>
      </c>
      <c r="C986" s="65">
        <f t="shared" si="62"/>
        <v>42.646450000000002</v>
      </c>
      <c r="D986" s="66">
        <v>0</v>
      </c>
      <c r="E986" s="65">
        <f t="shared" si="63"/>
        <v>11.846236111111111</v>
      </c>
      <c r="F986" s="65">
        <f t="shared" si="64"/>
        <v>-0.13410833333333372</v>
      </c>
      <c r="G986" s="67">
        <f t="shared" si="65"/>
        <v>9729.7607458333096</v>
      </c>
    </row>
    <row r="987" spans="1:7" x14ac:dyDescent="0.25">
      <c r="A987" s="55">
        <v>985</v>
      </c>
      <c r="B987" s="64">
        <v>26</v>
      </c>
      <c r="C987" s="65">
        <f t="shared" si="62"/>
        <v>41.841799999999999</v>
      </c>
      <c r="D987" s="66">
        <v>0</v>
      </c>
      <c r="E987" s="65">
        <f t="shared" si="63"/>
        <v>11.622722222222222</v>
      </c>
      <c r="F987" s="65">
        <f t="shared" si="64"/>
        <v>-0.22351388888888835</v>
      </c>
      <c r="G987" s="67">
        <f t="shared" si="65"/>
        <v>9741.4952249999769</v>
      </c>
    </row>
    <row r="988" spans="1:7" x14ac:dyDescent="0.25">
      <c r="A988" s="55">
        <v>986</v>
      </c>
      <c r="B988" s="64">
        <v>25.7</v>
      </c>
      <c r="C988" s="65">
        <f t="shared" si="62"/>
        <v>41.359009999999998</v>
      </c>
      <c r="D988" s="66">
        <v>0</v>
      </c>
      <c r="E988" s="65">
        <f t="shared" si="63"/>
        <v>11.488613888888889</v>
      </c>
      <c r="F988" s="65">
        <f t="shared" si="64"/>
        <v>-0.13410833333333372</v>
      </c>
      <c r="G988" s="67">
        <f t="shared" si="65"/>
        <v>9753.0508930555334</v>
      </c>
    </row>
    <row r="989" spans="1:7" x14ac:dyDescent="0.25">
      <c r="A989" s="55">
        <v>987</v>
      </c>
      <c r="B989" s="64">
        <v>25.2</v>
      </c>
      <c r="C989" s="65">
        <f t="shared" si="62"/>
        <v>40.554359999999996</v>
      </c>
      <c r="D989" s="66">
        <v>0</v>
      </c>
      <c r="E989" s="65">
        <f t="shared" si="63"/>
        <v>11.265099999999999</v>
      </c>
      <c r="F989" s="65">
        <f t="shared" si="64"/>
        <v>-0.22351388888889012</v>
      </c>
      <c r="G989" s="67">
        <f t="shared" si="65"/>
        <v>9764.4277499999771</v>
      </c>
    </row>
    <row r="990" spans="1:7" x14ac:dyDescent="0.25">
      <c r="A990" s="55">
        <v>988</v>
      </c>
      <c r="B990" s="64">
        <v>24</v>
      </c>
      <c r="C990" s="65">
        <f t="shared" si="62"/>
        <v>38.623199999999997</v>
      </c>
      <c r="D990" s="66">
        <v>0</v>
      </c>
      <c r="E990" s="65">
        <f t="shared" si="63"/>
        <v>10.728666666666665</v>
      </c>
      <c r="F990" s="65">
        <f t="shared" si="64"/>
        <v>-0.5364333333333331</v>
      </c>
      <c r="G990" s="67">
        <f t="shared" si="65"/>
        <v>9775.4246333333103</v>
      </c>
    </row>
    <row r="991" spans="1:7" x14ac:dyDescent="0.25">
      <c r="A991" s="55">
        <v>989</v>
      </c>
      <c r="B991" s="64">
        <v>22</v>
      </c>
      <c r="C991" s="65">
        <f t="shared" si="62"/>
        <v>35.404600000000002</v>
      </c>
      <c r="D991" s="66">
        <v>0</v>
      </c>
      <c r="E991" s="65">
        <f t="shared" si="63"/>
        <v>9.8346111111111121</v>
      </c>
      <c r="F991" s="65">
        <f t="shared" si="64"/>
        <v>-0.89405555555555338</v>
      </c>
      <c r="G991" s="67">
        <f t="shared" si="65"/>
        <v>9785.7062722221999</v>
      </c>
    </row>
    <row r="992" spans="1:7" x14ac:dyDescent="0.25">
      <c r="A992" s="55">
        <v>990</v>
      </c>
      <c r="B992" s="64">
        <v>21.5</v>
      </c>
      <c r="C992" s="65">
        <f t="shared" si="62"/>
        <v>34.59995</v>
      </c>
      <c r="D992" s="66">
        <v>0</v>
      </c>
      <c r="E992" s="65">
        <f t="shared" si="63"/>
        <v>9.611097222222222</v>
      </c>
      <c r="F992" s="65">
        <f t="shared" si="64"/>
        <v>-0.22351388888889012</v>
      </c>
      <c r="G992" s="67">
        <f t="shared" si="65"/>
        <v>9795.4291263888663</v>
      </c>
    </row>
    <row r="993" spans="1:7" x14ac:dyDescent="0.25">
      <c r="A993" s="55">
        <v>991</v>
      </c>
      <c r="B993" s="64">
        <v>21.5</v>
      </c>
      <c r="C993" s="65">
        <f t="shared" si="62"/>
        <v>34.59995</v>
      </c>
      <c r="D993" s="66">
        <v>0</v>
      </c>
      <c r="E993" s="65">
        <f t="shared" si="63"/>
        <v>9.611097222222222</v>
      </c>
      <c r="F993" s="65">
        <f t="shared" si="64"/>
        <v>0</v>
      </c>
      <c r="G993" s="67">
        <f t="shared" si="65"/>
        <v>9805.0402236110876</v>
      </c>
    </row>
    <row r="994" spans="1:7" x14ac:dyDescent="0.25">
      <c r="A994" s="55">
        <v>992</v>
      </c>
      <c r="B994" s="64">
        <v>21.8</v>
      </c>
      <c r="C994" s="65">
        <f t="shared" si="62"/>
        <v>35.082740000000001</v>
      </c>
      <c r="D994" s="66">
        <v>0</v>
      </c>
      <c r="E994" s="65">
        <f t="shared" si="63"/>
        <v>9.7452055555555557</v>
      </c>
      <c r="F994" s="65">
        <f t="shared" si="64"/>
        <v>0.13410833333333372</v>
      </c>
      <c r="G994" s="67">
        <f t="shared" si="65"/>
        <v>9814.7183749999767</v>
      </c>
    </row>
    <row r="995" spans="1:7" x14ac:dyDescent="0.25">
      <c r="A995" s="55">
        <v>993</v>
      </c>
      <c r="B995" s="64">
        <v>22.5</v>
      </c>
      <c r="C995" s="65">
        <f t="shared" si="62"/>
        <v>36.209249999999997</v>
      </c>
      <c r="D995" s="66">
        <v>0</v>
      </c>
      <c r="E995" s="65">
        <f t="shared" si="63"/>
        <v>10.058124999999999</v>
      </c>
      <c r="F995" s="65">
        <f t="shared" si="64"/>
        <v>0.31291944444444297</v>
      </c>
      <c r="G995" s="67">
        <f t="shared" si="65"/>
        <v>9824.620040277754</v>
      </c>
    </row>
    <row r="996" spans="1:7" x14ac:dyDescent="0.25">
      <c r="A996" s="55">
        <v>994</v>
      </c>
      <c r="B996" s="64">
        <v>23</v>
      </c>
      <c r="C996" s="65">
        <f t="shared" si="62"/>
        <v>37.0139</v>
      </c>
      <c r="D996" s="66">
        <v>0</v>
      </c>
      <c r="E996" s="65">
        <f t="shared" si="63"/>
        <v>10.281638888888889</v>
      </c>
      <c r="F996" s="65">
        <f t="shared" si="64"/>
        <v>0.22351388888889012</v>
      </c>
      <c r="G996" s="67">
        <f t="shared" si="65"/>
        <v>9834.7899222221986</v>
      </c>
    </row>
    <row r="997" spans="1:7" x14ac:dyDescent="0.25">
      <c r="A997" s="55">
        <v>995</v>
      </c>
      <c r="B997" s="64">
        <v>22.8</v>
      </c>
      <c r="C997" s="65">
        <f t="shared" si="62"/>
        <v>36.692039999999999</v>
      </c>
      <c r="D997" s="66">
        <v>0</v>
      </c>
      <c r="E997" s="65">
        <f t="shared" si="63"/>
        <v>10.192233333333332</v>
      </c>
      <c r="F997" s="65">
        <f t="shared" si="64"/>
        <v>-8.9405555555556404E-2</v>
      </c>
      <c r="G997" s="67">
        <f t="shared" si="65"/>
        <v>9845.0268583333091</v>
      </c>
    </row>
    <row r="998" spans="1:7" x14ac:dyDescent="0.25">
      <c r="A998" s="55">
        <v>996</v>
      </c>
      <c r="B998" s="64">
        <v>22.8</v>
      </c>
      <c r="C998" s="65">
        <f t="shared" si="62"/>
        <v>36.692039999999999</v>
      </c>
      <c r="D998" s="66">
        <v>0</v>
      </c>
      <c r="E998" s="65">
        <f t="shared" si="63"/>
        <v>10.192233333333332</v>
      </c>
      <c r="F998" s="65">
        <f t="shared" si="64"/>
        <v>0</v>
      </c>
      <c r="G998" s="67">
        <f t="shared" si="65"/>
        <v>9855.2190916666423</v>
      </c>
    </row>
    <row r="999" spans="1:7" x14ac:dyDescent="0.25">
      <c r="A999" s="55">
        <v>997</v>
      </c>
      <c r="B999" s="64">
        <v>23</v>
      </c>
      <c r="C999" s="65">
        <f t="shared" si="62"/>
        <v>37.0139</v>
      </c>
      <c r="D999" s="66">
        <v>0</v>
      </c>
      <c r="E999" s="65">
        <f t="shared" si="63"/>
        <v>10.281638888888889</v>
      </c>
      <c r="F999" s="65">
        <f t="shared" si="64"/>
        <v>8.9405555555556404E-2</v>
      </c>
      <c r="G999" s="67">
        <f t="shared" si="65"/>
        <v>9865.4560277777528</v>
      </c>
    </row>
    <row r="1000" spans="1:7" x14ac:dyDescent="0.25">
      <c r="A1000" s="55">
        <v>998</v>
      </c>
      <c r="B1000" s="64">
        <v>22.7</v>
      </c>
      <c r="C1000" s="65">
        <f t="shared" si="62"/>
        <v>36.531109999999998</v>
      </c>
      <c r="D1000" s="66">
        <v>0</v>
      </c>
      <c r="E1000" s="65">
        <f t="shared" si="63"/>
        <v>10.147530555555555</v>
      </c>
      <c r="F1000" s="65">
        <f t="shared" si="64"/>
        <v>-0.13410833333333372</v>
      </c>
      <c r="G1000" s="67">
        <f t="shared" si="65"/>
        <v>9875.6706124999746</v>
      </c>
    </row>
    <row r="1001" spans="1:7" x14ac:dyDescent="0.25">
      <c r="A1001" s="55">
        <v>999</v>
      </c>
      <c r="B1001" s="64">
        <v>22.7</v>
      </c>
      <c r="C1001" s="65">
        <f t="shared" si="62"/>
        <v>36.531109999999998</v>
      </c>
      <c r="D1001" s="66">
        <v>0</v>
      </c>
      <c r="E1001" s="65">
        <f t="shared" si="63"/>
        <v>10.147530555555555</v>
      </c>
      <c r="F1001" s="65">
        <f t="shared" si="64"/>
        <v>0</v>
      </c>
      <c r="G1001" s="67">
        <f t="shared" si="65"/>
        <v>9885.8181430555305</v>
      </c>
    </row>
    <row r="1002" spans="1:7" x14ac:dyDescent="0.25">
      <c r="A1002" s="55">
        <v>1000</v>
      </c>
      <c r="B1002" s="64">
        <v>22.7</v>
      </c>
      <c r="C1002" s="65">
        <f t="shared" si="62"/>
        <v>36.531109999999998</v>
      </c>
      <c r="D1002" s="66">
        <v>0</v>
      </c>
      <c r="E1002" s="65">
        <f t="shared" si="63"/>
        <v>10.147530555555555</v>
      </c>
      <c r="F1002" s="65">
        <f t="shared" si="64"/>
        <v>0</v>
      </c>
      <c r="G1002" s="67">
        <f t="shared" si="65"/>
        <v>9895.9656736110865</v>
      </c>
    </row>
    <row r="1003" spans="1:7" x14ac:dyDescent="0.25">
      <c r="A1003" s="55">
        <v>1001</v>
      </c>
      <c r="B1003" s="64">
        <v>23.5</v>
      </c>
      <c r="C1003" s="65">
        <f t="shared" si="62"/>
        <v>37.818550000000002</v>
      </c>
      <c r="D1003" s="66">
        <v>0</v>
      </c>
      <c r="E1003" s="65">
        <f t="shared" si="63"/>
        <v>10.505152777777779</v>
      </c>
      <c r="F1003" s="65">
        <f t="shared" si="64"/>
        <v>0.35762222222222384</v>
      </c>
      <c r="G1003" s="67">
        <f t="shared" si="65"/>
        <v>9906.2920152777533</v>
      </c>
    </row>
    <row r="1004" spans="1:7" x14ac:dyDescent="0.25">
      <c r="A1004" s="55">
        <v>1002</v>
      </c>
      <c r="B1004" s="64">
        <v>24</v>
      </c>
      <c r="C1004" s="65">
        <f t="shared" si="62"/>
        <v>38.623199999999997</v>
      </c>
      <c r="D1004" s="66">
        <v>0</v>
      </c>
      <c r="E1004" s="65">
        <f t="shared" si="63"/>
        <v>10.728666666666665</v>
      </c>
      <c r="F1004" s="65">
        <f t="shared" si="64"/>
        <v>0.22351388888888657</v>
      </c>
      <c r="G1004" s="67">
        <f t="shared" si="65"/>
        <v>9916.9089249999761</v>
      </c>
    </row>
    <row r="1005" spans="1:7" x14ac:dyDescent="0.25">
      <c r="A1005" s="55">
        <v>1003</v>
      </c>
      <c r="B1005" s="64">
        <v>24.6</v>
      </c>
      <c r="C1005" s="65">
        <f t="shared" si="62"/>
        <v>39.58878</v>
      </c>
      <c r="D1005" s="66">
        <v>0</v>
      </c>
      <c r="E1005" s="65">
        <f t="shared" si="63"/>
        <v>10.996883333333333</v>
      </c>
      <c r="F1005" s="65">
        <f t="shared" si="64"/>
        <v>0.26821666666666744</v>
      </c>
      <c r="G1005" s="67">
        <f t="shared" si="65"/>
        <v>9927.7716999999757</v>
      </c>
    </row>
    <row r="1006" spans="1:7" x14ac:dyDescent="0.25">
      <c r="A1006" s="55">
        <v>1004</v>
      </c>
      <c r="B1006" s="64">
        <v>24.8</v>
      </c>
      <c r="C1006" s="65">
        <f t="shared" si="62"/>
        <v>39.910640000000001</v>
      </c>
      <c r="D1006" s="66">
        <v>0</v>
      </c>
      <c r="E1006" s="65">
        <f t="shared" si="63"/>
        <v>11.086288888888889</v>
      </c>
      <c r="F1006" s="65">
        <f t="shared" si="64"/>
        <v>8.9405555555556404E-2</v>
      </c>
      <c r="G1006" s="67">
        <f t="shared" si="65"/>
        <v>9938.8132861110862</v>
      </c>
    </row>
    <row r="1007" spans="1:7" x14ac:dyDescent="0.25">
      <c r="A1007" s="55">
        <v>1005</v>
      </c>
      <c r="B1007" s="64">
        <v>25.1</v>
      </c>
      <c r="C1007" s="65">
        <f t="shared" si="62"/>
        <v>40.393430000000002</v>
      </c>
      <c r="D1007" s="66">
        <v>0</v>
      </c>
      <c r="E1007" s="65">
        <f t="shared" si="63"/>
        <v>11.220397222222223</v>
      </c>
      <c r="F1007" s="65">
        <f t="shared" si="64"/>
        <v>0.13410833333333372</v>
      </c>
      <c r="G1007" s="67">
        <f t="shared" si="65"/>
        <v>9949.9666291666417</v>
      </c>
    </row>
    <row r="1008" spans="1:7" x14ac:dyDescent="0.25">
      <c r="A1008" s="55">
        <v>1006</v>
      </c>
      <c r="B1008" s="64">
        <v>25.5</v>
      </c>
      <c r="C1008" s="65">
        <f t="shared" si="62"/>
        <v>41.037149999999997</v>
      </c>
      <c r="D1008" s="66">
        <v>0</v>
      </c>
      <c r="E1008" s="65">
        <f t="shared" si="63"/>
        <v>11.399208333333332</v>
      </c>
      <c r="F1008" s="65">
        <f t="shared" si="64"/>
        <v>0.17881111111110926</v>
      </c>
      <c r="G1008" s="67">
        <f t="shared" si="65"/>
        <v>9961.2764319444195</v>
      </c>
    </row>
    <row r="1009" spans="1:7" x14ac:dyDescent="0.25">
      <c r="A1009" s="55">
        <v>1007</v>
      </c>
      <c r="B1009" s="64">
        <v>25.6</v>
      </c>
      <c r="C1009" s="65">
        <f t="shared" si="62"/>
        <v>41.198080000000004</v>
      </c>
      <c r="D1009" s="66">
        <v>0</v>
      </c>
      <c r="E1009" s="65">
        <f t="shared" si="63"/>
        <v>11.443911111111111</v>
      </c>
      <c r="F1009" s="65">
        <f t="shared" si="64"/>
        <v>4.470277777777909E-2</v>
      </c>
      <c r="G1009" s="67">
        <f t="shared" si="65"/>
        <v>9972.6979916666423</v>
      </c>
    </row>
    <row r="1010" spans="1:7" x14ac:dyDescent="0.25">
      <c r="A1010" s="55">
        <v>1008</v>
      </c>
      <c r="B1010" s="64">
        <v>25.5</v>
      </c>
      <c r="C1010" s="65">
        <f t="shared" si="62"/>
        <v>41.037149999999997</v>
      </c>
      <c r="D1010" s="66">
        <v>0</v>
      </c>
      <c r="E1010" s="65">
        <f t="shared" si="63"/>
        <v>11.399208333333332</v>
      </c>
      <c r="F1010" s="65">
        <f t="shared" si="64"/>
        <v>-4.470277777777909E-2</v>
      </c>
      <c r="G1010" s="67">
        <f t="shared" si="65"/>
        <v>9984.1195513888651</v>
      </c>
    </row>
    <row r="1011" spans="1:7" x14ac:dyDescent="0.25">
      <c r="A1011" s="55">
        <v>1009</v>
      </c>
      <c r="B1011" s="64">
        <v>25</v>
      </c>
      <c r="C1011" s="65">
        <f t="shared" si="62"/>
        <v>40.232500000000002</v>
      </c>
      <c r="D1011" s="66">
        <v>0</v>
      </c>
      <c r="E1011" s="65">
        <f t="shared" si="63"/>
        <v>11.175694444444444</v>
      </c>
      <c r="F1011" s="65">
        <f t="shared" si="64"/>
        <v>-0.22351388888888835</v>
      </c>
      <c r="G1011" s="67">
        <f t="shared" si="65"/>
        <v>9995.4070027777543</v>
      </c>
    </row>
    <row r="1012" spans="1:7" x14ac:dyDescent="0.25">
      <c r="A1012" s="55">
        <v>1010</v>
      </c>
      <c r="B1012" s="64">
        <v>24.1</v>
      </c>
      <c r="C1012" s="65">
        <f t="shared" si="62"/>
        <v>38.784130000000005</v>
      </c>
      <c r="D1012" s="66">
        <v>0</v>
      </c>
      <c r="E1012" s="65">
        <f t="shared" si="63"/>
        <v>10.773369444444446</v>
      </c>
      <c r="F1012" s="65">
        <f t="shared" si="64"/>
        <v>-0.4023249999999976</v>
      </c>
      <c r="G1012" s="67">
        <f t="shared" si="65"/>
        <v>10006.381534722199</v>
      </c>
    </row>
    <row r="1013" spans="1:7" x14ac:dyDescent="0.25">
      <c r="A1013" s="55">
        <v>1011</v>
      </c>
      <c r="B1013" s="64">
        <v>23.7</v>
      </c>
      <c r="C1013" s="65">
        <f t="shared" si="62"/>
        <v>38.140409999999996</v>
      </c>
      <c r="D1013" s="66">
        <v>0</v>
      </c>
      <c r="E1013" s="65">
        <f t="shared" si="63"/>
        <v>10.594558333333332</v>
      </c>
      <c r="F1013" s="65">
        <f t="shared" si="64"/>
        <v>-0.17881111111111458</v>
      </c>
      <c r="G1013" s="67">
        <f t="shared" si="65"/>
        <v>10017.065498611088</v>
      </c>
    </row>
    <row r="1014" spans="1:7" x14ac:dyDescent="0.25">
      <c r="A1014" s="55">
        <v>1012</v>
      </c>
      <c r="B1014" s="64">
        <v>23.2</v>
      </c>
      <c r="C1014" s="65">
        <f t="shared" si="62"/>
        <v>37.335760000000001</v>
      </c>
      <c r="D1014" s="66">
        <v>0</v>
      </c>
      <c r="E1014" s="65">
        <f t="shared" si="63"/>
        <v>10.371044444444445</v>
      </c>
      <c r="F1014" s="65">
        <f t="shared" si="64"/>
        <v>-0.22351388888888657</v>
      </c>
      <c r="G1014" s="67">
        <f t="shared" si="65"/>
        <v>10027.548299999977</v>
      </c>
    </row>
    <row r="1015" spans="1:7" x14ac:dyDescent="0.25">
      <c r="A1015" s="55">
        <v>1013</v>
      </c>
      <c r="B1015" s="64">
        <v>22.9</v>
      </c>
      <c r="C1015" s="65">
        <f t="shared" si="62"/>
        <v>36.852969999999999</v>
      </c>
      <c r="D1015" s="66">
        <v>0</v>
      </c>
      <c r="E1015" s="65">
        <f t="shared" si="63"/>
        <v>10.236936111111111</v>
      </c>
      <c r="F1015" s="65">
        <f t="shared" si="64"/>
        <v>-0.13410833333333372</v>
      </c>
      <c r="G1015" s="67">
        <f t="shared" si="65"/>
        <v>10037.852290277755</v>
      </c>
    </row>
    <row r="1016" spans="1:7" x14ac:dyDescent="0.25">
      <c r="A1016" s="55">
        <v>1014</v>
      </c>
      <c r="B1016" s="64">
        <v>22.5</v>
      </c>
      <c r="C1016" s="65">
        <f t="shared" si="62"/>
        <v>36.209249999999997</v>
      </c>
      <c r="D1016" s="66">
        <v>0</v>
      </c>
      <c r="E1016" s="65">
        <f t="shared" si="63"/>
        <v>10.058124999999999</v>
      </c>
      <c r="F1016" s="65">
        <f t="shared" si="64"/>
        <v>-0.17881111111111281</v>
      </c>
      <c r="G1016" s="67">
        <f t="shared" si="65"/>
        <v>10047.999820833311</v>
      </c>
    </row>
    <row r="1017" spans="1:7" x14ac:dyDescent="0.25">
      <c r="A1017" s="55">
        <v>1015</v>
      </c>
      <c r="B1017" s="64">
        <v>22</v>
      </c>
      <c r="C1017" s="65">
        <f t="shared" si="62"/>
        <v>35.404600000000002</v>
      </c>
      <c r="D1017" s="66">
        <v>0</v>
      </c>
      <c r="E1017" s="65">
        <f t="shared" si="63"/>
        <v>9.8346111111111121</v>
      </c>
      <c r="F1017" s="65">
        <f t="shared" si="64"/>
        <v>-0.22351388888888657</v>
      </c>
      <c r="G1017" s="67">
        <f t="shared" si="65"/>
        <v>10057.946188888867</v>
      </c>
    </row>
    <row r="1018" spans="1:7" x14ac:dyDescent="0.25">
      <c r="A1018" s="55">
        <v>1016</v>
      </c>
      <c r="B1018" s="64">
        <v>21.6</v>
      </c>
      <c r="C1018" s="65">
        <f t="shared" si="62"/>
        <v>34.76088</v>
      </c>
      <c r="D1018" s="66">
        <v>0</v>
      </c>
      <c r="E1018" s="65">
        <f t="shared" si="63"/>
        <v>9.6557999999999993</v>
      </c>
      <c r="F1018" s="65">
        <f t="shared" si="64"/>
        <v>-0.17881111111111281</v>
      </c>
      <c r="G1018" s="67">
        <f t="shared" si="65"/>
        <v>10067.691394444422</v>
      </c>
    </row>
    <row r="1019" spans="1:7" x14ac:dyDescent="0.25">
      <c r="A1019" s="55">
        <v>1017</v>
      </c>
      <c r="B1019" s="64">
        <v>20.5</v>
      </c>
      <c r="C1019" s="65">
        <f t="shared" si="62"/>
        <v>32.990650000000002</v>
      </c>
      <c r="D1019" s="66">
        <v>0</v>
      </c>
      <c r="E1019" s="65">
        <f t="shared" si="63"/>
        <v>9.1640694444444453</v>
      </c>
      <c r="F1019" s="65">
        <f t="shared" si="64"/>
        <v>-0.49173055555555401</v>
      </c>
      <c r="G1019" s="67">
        <f t="shared" si="65"/>
        <v>10077.101329166644</v>
      </c>
    </row>
    <row r="1020" spans="1:7" x14ac:dyDescent="0.25">
      <c r="A1020" s="55">
        <v>1018</v>
      </c>
      <c r="B1020" s="64">
        <v>17.5</v>
      </c>
      <c r="C1020" s="65">
        <f t="shared" si="62"/>
        <v>28.162749999999999</v>
      </c>
      <c r="D1020" s="66">
        <v>0</v>
      </c>
      <c r="E1020" s="65">
        <f t="shared" si="63"/>
        <v>7.8229861111111108</v>
      </c>
      <c r="F1020" s="65">
        <f t="shared" si="64"/>
        <v>-1.3410833333333345</v>
      </c>
      <c r="G1020" s="67">
        <f t="shared" si="65"/>
        <v>10085.594856944423</v>
      </c>
    </row>
    <row r="1021" spans="1:7" x14ac:dyDescent="0.25">
      <c r="A1021" s="55">
        <v>1019</v>
      </c>
      <c r="B1021" s="64">
        <v>14.2</v>
      </c>
      <c r="C1021" s="65">
        <f t="shared" si="62"/>
        <v>22.852059999999998</v>
      </c>
      <c r="D1021" s="66">
        <v>0</v>
      </c>
      <c r="E1021" s="65">
        <f t="shared" si="63"/>
        <v>6.3477944444444434</v>
      </c>
      <c r="F1021" s="65">
        <f t="shared" si="64"/>
        <v>-1.4751916666666673</v>
      </c>
      <c r="G1021" s="67">
        <f t="shared" si="65"/>
        <v>10092.680247222201</v>
      </c>
    </row>
    <row r="1022" spans="1:7" x14ac:dyDescent="0.25">
      <c r="A1022" s="55">
        <v>1020</v>
      </c>
      <c r="B1022" s="64">
        <v>10.9</v>
      </c>
      <c r="C1022" s="65">
        <f t="shared" si="62"/>
        <v>17.541370000000001</v>
      </c>
      <c r="D1022" s="66">
        <v>0</v>
      </c>
      <c r="E1022" s="65">
        <f t="shared" si="63"/>
        <v>4.8726027777777778</v>
      </c>
      <c r="F1022" s="65">
        <f t="shared" si="64"/>
        <v>-1.4751916666666656</v>
      </c>
      <c r="G1022" s="67">
        <f t="shared" si="65"/>
        <v>10098.290445833312</v>
      </c>
    </row>
    <row r="1023" spans="1:7" x14ac:dyDescent="0.25">
      <c r="A1023" s="55">
        <v>1021</v>
      </c>
      <c r="B1023" s="64">
        <v>7.6</v>
      </c>
      <c r="C1023" s="65">
        <f t="shared" si="62"/>
        <v>12.23068</v>
      </c>
      <c r="D1023" s="66">
        <v>0</v>
      </c>
      <c r="E1023" s="65">
        <f t="shared" si="63"/>
        <v>3.3974111111111109</v>
      </c>
      <c r="F1023" s="65">
        <f t="shared" si="64"/>
        <v>-1.4751916666666669</v>
      </c>
      <c r="G1023" s="67">
        <f t="shared" si="65"/>
        <v>10102.425452777758</v>
      </c>
    </row>
    <row r="1024" spans="1:7" x14ac:dyDescent="0.25">
      <c r="A1024" s="55">
        <v>1022</v>
      </c>
      <c r="B1024" s="64">
        <v>4.3</v>
      </c>
      <c r="C1024" s="65">
        <f t="shared" si="62"/>
        <v>6.9199899999999994</v>
      </c>
      <c r="D1024" s="66">
        <v>0</v>
      </c>
      <c r="E1024" s="65">
        <f t="shared" si="63"/>
        <v>1.9222194444444443</v>
      </c>
      <c r="F1024" s="65">
        <f t="shared" si="64"/>
        <v>-1.4751916666666667</v>
      </c>
      <c r="G1024" s="67">
        <f t="shared" si="65"/>
        <v>10105.085268055534</v>
      </c>
    </row>
    <row r="1025" spans="1:7" x14ac:dyDescent="0.25">
      <c r="A1025" s="55">
        <v>1023</v>
      </c>
      <c r="B1025" s="64">
        <v>1</v>
      </c>
      <c r="C1025" s="65">
        <f t="shared" si="62"/>
        <v>1.6093</v>
      </c>
      <c r="D1025" s="66">
        <v>0</v>
      </c>
      <c r="E1025" s="65">
        <f t="shared" si="63"/>
        <v>0.44702777777777775</v>
      </c>
      <c r="F1025" s="65">
        <f t="shared" si="64"/>
        <v>-1.4751916666666665</v>
      </c>
      <c r="G1025" s="67">
        <f t="shared" si="65"/>
        <v>10106.269891666645</v>
      </c>
    </row>
    <row r="1026" spans="1:7" x14ac:dyDescent="0.25">
      <c r="A1026" s="55">
        <v>1024</v>
      </c>
      <c r="B1026" s="64">
        <v>0</v>
      </c>
      <c r="C1026" s="65">
        <f t="shared" si="62"/>
        <v>0</v>
      </c>
      <c r="D1026" s="66">
        <v>0</v>
      </c>
      <c r="E1026" s="65">
        <f t="shared" si="63"/>
        <v>0</v>
      </c>
      <c r="F1026" s="65">
        <f t="shared" si="64"/>
        <v>-0.44702777777777775</v>
      </c>
      <c r="G1026" s="67">
        <f t="shared" si="65"/>
        <v>10106.493405555533</v>
      </c>
    </row>
    <row r="1027" spans="1:7" x14ac:dyDescent="0.25">
      <c r="A1027" s="55">
        <v>1025</v>
      </c>
      <c r="B1027" s="64">
        <v>0</v>
      </c>
      <c r="C1027" s="65">
        <f t="shared" si="62"/>
        <v>0</v>
      </c>
      <c r="D1027" s="66">
        <v>0</v>
      </c>
      <c r="E1027" s="65">
        <f t="shared" si="63"/>
        <v>0</v>
      </c>
      <c r="F1027" s="65">
        <f t="shared" si="64"/>
        <v>0</v>
      </c>
      <c r="G1027" s="67">
        <f t="shared" si="65"/>
        <v>10106.493405555533</v>
      </c>
    </row>
    <row r="1028" spans="1:7" x14ac:dyDescent="0.25">
      <c r="A1028" s="55">
        <v>1026</v>
      </c>
      <c r="B1028" s="64">
        <v>0</v>
      </c>
      <c r="C1028" s="65">
        <f t="shared" ref="C1028:C1091" si="66">B1028*1.6093</f>
        <v>0</v>
      </c>
      <c r="D1028" s="66">
        <v>0</v>
      </c>
      <c r="E1028" s="65">
        <f t="shared" ref="E1028:E1091" si="67">C1028/3.6</f>
        <v>0</v>
      </c>
      <c r="F1028" s="65">
        <f t="shared" si="64"/>
        <v>0</v>
      </c>
      <c r="G1028" s="67">
        <f t="shared" si="65"/>
        <v>10106.493405555533</v>
      </c>
    </row>
    <row r="1029" spans="1:7" x14ac:dyDescent="0.25">
      <c r="A1029" s="55">
        <v>1027</v>
      </c>
      <c r="B1029" s="64">
        <v>0</v>
      </c>
      <c r="C1029" s="65">
        <f t="shared" si="66"/>
        <v>0</v>
      </c>
      <c r="D1029" s="66">
        <v>0</v>
      </c>
      <c r="E1029" s="65">
        <f t="shared" si="67"/>
        <v>0</v>
      </c>
      <c r="F1029" s="65">
        <f t="shared" si="64"/>
        <v>0</v>
      </c>
      <c r="G1029" s="67">
        <f t="shared" si="65"/>
        <v>10106.493405555533</v>
      </c>
    </row>
    <row r="1030" spans="1:7" x14ac:dyDescent="0.25">
      <c r="A1030" s="55">
        <v>1028</v>
      </c>
      <c r="B1030" s="64">
        <v>0</v>
      </c>
      <c r="C1030" s="65">
        <f t="shared" si="66"/>
        <v>0</v>
      </c>
      <c r="D1030" s="66">
        <v>0</v>
      </c>
      <c r="E1030" s="65">
        <f t="shared" si="67"/>
        <v>0</v>
      </c>
      <c r="F1030" s="65">
        <f t="shared" si="64"/>
        <v>0</v>
      </c>
      <c r="G1030" s="67">
        <f t="shared" si="65"/>
        <v>10106.493405555533</v>
      </c>
    </row>
    <row r="1031" spans="1:7" x14ac:dyDescent="0.25">
      <c r="A1031" s="55">
        <v>1029</v>
      </c>
      <c r="B1031" s="64">
        <v>0</v>
      </c>
      <c r="C1031" s="65">
        <f t="shared" si="66"/>
        <v>0</v>
      </c>
      <c r="D1031" s="66">
        <v>0</v>
      </c>
      <c r="E1031" s="65">
        <f t="shared" si="67"/>
        <v>0</v>
      </c>
      <c r="F1031" s="65">
        <f t="shared" si="64"/>
        <v>0</v>
      </c>
      <c r="G1031" s="67">
        <f t="shared" si="65"/>
        <v>10106.493405555533</v>
      </c>
    </row>
    <row r="1032" spans="1:7" x14ac:dyDescent="0.25">
      <c r="A1032" s="55">
        <v>1030</v>
      </c>
      <c r="B1032" s="64">
        <v>0</v>
      </c>
      <c r="C1032" s="65">
        <f t="shared" si="66"/>
        <v>0</v>
      </c>
      <c r="D1032" s="66">
        <v>0</v>
      </c>
      <c r="E1032" s="65">
        <f t="shared" si="67"/>
        <v>0</v>
      </c>
      <c r="F1032" s="65">
        <f t="shared" si="64"/>
        <v>0</v>
      </c>
      <c r="G1032" s="67">
        <f t="shared" si="65"/>
        <v>10106.493405555533</v>
      </c>
    </row>
    <row r="1033" spans="1:7" x14ac:dyDescent="0.25">
      <c r="A1033" s="55">
        <v>1031</v>
      </c>
      <c r="B1033" s="64">
        <v>0</v>
      </c>
      <c r="C1033" s="65">
        <f t="shared" si="66"/>
        <v>0</v>
      </c>
      <c r="D1033" s="66">
        <v>0</v>
      </c>
      <c r="E1033" s="65">
        <f t="shared" si="67"/>
        <v>0</v>
      </c>
      <c r="F1033" s="65">
        <f t="shared" si="64"/>
        <v>0</v>
      </c>
      <c r="G1033" s="67">
        <f t="shared" si="65"/>
        <v>10106.493405555533</v>
      </c>
    </row>
    <row r="1034" spans="1:7" x14ac:dyDescent="0.25">
      <c r="A1034" s="55">
        <v>1032</v>
      </c>
      <c r="B1034" s="64">
        <v>0</v>
      </c>
      <c r="C1034" s="65">
        <f t="shared" si="66"/>
        <v>0</v>
      </c>
      <c r="D1034" s="66">
        <v>0</v>
      </c>
      <c r="E1034" s="65">
        <f t="shared" si="67"/>
        <v>0</v>
      </c>
      <c r="F1034" s="65">
        <f t="shared" si="64"/>
        <v>0</v>
      </c>
      <c r="G1034" s="67">
        <f t="shared" si="65"/>
        <v>10106.493405555533</v>
      </c>
    </row>
    <row r="1035" spans="1:7" x14ac:dyDescent="0.25">
      <c r="A1035" s="55">
        <v>1033</v>
      </c>
      <c r="B1035" s="64">
        <v>0</v>
      </c>
      <c r="C1035" s="65">
        <f t="shared" si="66"/>
        <v>0</v>
      </c>
      <c r="D1035" s="66">
        <v>0</v>
      </c>
      <c r="E1035" s="65">
        <f t="shared" si="67"/>
        <v>0</v>
      </c>
      <c r="F1035" s="65">
        <f t="shared" si="64"/>
        <v>0</v>
      </c>
      <c r="G1035" s="67">
        <f t="shared" si="65"/>
        <v>10106.493405555533</v>
      </c>
    </row>
    <row r="1036" spans="1:7" x14ac:dyDescent="0.25">
      <c r="A1036" s="55">
        <v>1034</v>
      </c>
      <c r="B1036" s="64">
        <v>0</v>
      </c>
      <c r="C1036" s="65">
        <f t="shared" si="66"/>
        <v>0</v>
      </c>
      <c r="D1036" s="66">
        <v>0</v>
      </c>
      <c r="E1036" s="65">
        <f t="shared" si="67"/>
        <v>0</v>
      </c>
      <c r="F1036" s="65">
        <f t="shared" si="64"/>
        <v>0</v>
      </c>
      <c r="G1036" s="67">
        <f t="shared" si="65"/>
        <v>10106.493405555533</v>
      </c>
    </row>
    <row r="1037" spans="1:7" x14ac:dyDescent="0.25">
      <c r="A1037" s="55">
        <v>1035</v>
      </c>
      <c r="B1037" s="64">
        <v>0</v>
      </c>
      <c r="C1037" s="65">
        <f t="shared" si="66"/>
        <v>0</v>
      </c>
      <c r="D1037" s="66">
        <v>0</v>
      </c>
      <c r="E1037" s="65">
        <f t="shared" si="67"/>
        <v>0</v>
      </c>
      <c r="F1037" s="65">
        <f t="shared" ref="F1037:F1100" si="68">E1037-E1036</f>
        <v>0</v>
      </c>
      <c r="G1037" s="67">
        <f t="shared" ref="G1037:G1100" si="69">E1036+(F1037/2)+G1036</f>
        <v>10106.493405555533</v>
      </c>
    </row>
    <row r="1038" spans="1:7" x14ac:dyDescent="0.25">
      <c r="A1038" s="55">
        <v>1036</v>
      </c>
      <c r="B1038" s="64">
        <v>0</v>
      </c>
      <c r="C1038" s="65">
        <f t="shared" si="66"/>
        <v>0</v>
      </c>
      <c r="D1038" s="66">
        <v>0</v>
      </c>
      <c r="E1038" s="65">
        <f t="shared" si="67"/>
        <v>0</v>
      </c>
      <c r="F1038" s="65">
        <f t="shared" si="68"/>
        <v>0</v>
      </c>
      <c r="G1038" s="67">
        <f t="shared" si="69"/>
        <v>10106.493405555533</v>
      </c>
    </row>
    <row r="1039" spans="1:7" x14ac:dyDescent="0.25">
      <c r="A1039" s="55">
        <v>1037</v>
      </c>
      <c r="B1039" s="64">
        <v>0</v>
      </c>
      <c r="C1039" s="65">
        <f t="shared" si="66"/>
        <v>0</v>
      </c>
      <c r="D1039" s="66">
        <v>0</v>
      </c>
      <c r="E1039" s="65">
        <f t="shared" si="67"/>
        <v>0</v>
      </c>
      <c r="F1039" s="65">
        <f t="shared" si="68"/>
        <v>0</v>
      </c>
      <c r="G1039" s="67">
        <f t="shared" si="69"/>
        <v>10106.493405555533</v>
      </c>
    </row>
    <row r="1040" spans="1:7" x14ac:dyDescent="0.25">
      <c r="A1040" s="55">
        <v>1038</v>
      </c>
      <c r="B1040" s="64">
        <v>0</v>
      </c>
      <c r="C1040" s="65">
        <f t="shared" si="66"/>
        <v>0</v>
      </c>
      <c r="D1040" s="66">
        <v>0</v>
      </c>
      <c r="E1040" s="65">
        <f t="shared" si="67"/>
        <v>0</v>
      </c>
      <c r="F1040" s="65">
        <f t="shared" si="68"/>
        <v>0</v>
      </c>
      <c r="G1040" s="67">
        <f t="shared" si="69"/>
        <v>10106.493405555533</v>
      </c>
    </row>
    <row r="1041" spans="1:7" x14ac:dyDescent="0.25">
      <c r="A1041" s="55">
        <v>1039</v>
      </c>
      <c r="B1041" s="64">
        <v>0</v>
      </c>
      <c r="C1041" s="65">
        <f t="shared" si="66"/>
        <v>0</v>
      </c>
      <c r="D1041" s="66">
        <v>0</v>
      </c>
      <c r="E1041" s="65">
        <f t="shared" si="67"/>
        <v>0</v>
      </c>
      <c r="F1041" s="65">
        <f t="shared" si="68"/>
        <v>0</v>
      </c>
      <c r="G1041" s="67">
        <f t="shared" si="69"/>
        <v>10106.493405555533</v>
      </c>
    </row>
    <row r="1042" spans="1:7" x14ac:dyDescent="0.25">
      <c r="A1042" s="55">
        <v>1040</v>
      </c>
      <c r="B1042" s="64">
        <v>0</v>
      </c>
      <c r="C1042" s="65">
        <f t="shared" si="66"/>
        <v>0</v>
      </c>
      <c r="D1042" s="66">
        <v>0</v>
      </c>
      <c r="E1042" s="65">
        <f t="shared" si="67"/>
        <v>0</v>
      </c>
      <c r="F1042" s="65">
        <f t="shared" si="68"/>
        <v>0</v>
      </c>
      <c r="G1042" s="67">
        <f t="shared" si="69"/>
        <v>10106.493405555533</v>
      </c>
    </row>
    <row r="1043" spans="1:7" x14ac:dyDescent="0.25">
      <c r="A1043" s="55">
        <v>1041</v>
      </c>
      <c r="B1043" s="64">
        <v>0</v>
      </c>
      <c r="C1043" s="65">
        <f t="shared" si="66"/>
        <v>0</v>
      </c>
      <c r="D1043" s="66">
        <v>0</v>
      </c>
      <c r="E1043" s="65">
        <f t="shared" si="67"/>
        <v>0</v>
      </c>
      <c r="F1043" s="65">
        <f t="shared" si="68"/>
        <v>0</v>
      </c>
      <c r="G1043" s="67">
        <f t="shared" si="69"/>
        <v>10106.493405555533</v>
      </c>
    </row>
    <row r="1044" spans="1:7" x14ac:dyDescent="0.25">
      <c r="A1044" s="55">
        <v>1042</v>
      </c>
      <c r="B1044" s="64">
        <v>0</v>
      </c>
      <c r="C1044" s="65">
        <f t="shared" si="66"/>
        <v>0</v>
      </c>
      <c r="D1044" s="66">
        <v>0</v>
      </c>
      <c r="E1044" s="65">
        <f t="shared" si="67"/>
        <v>0</v>
      </c>
      <c r="F1044" s="65">
        <f t="shared" si="68"/>
        <v>0</v>
      </c>
      <c r="G1044" s="67">
        <f t="shared" si="69"/>
        <v>10106.493405555533</v>
      </c>
    </row>
    <row r="1045" spans="1:7" x14ac:dyDescent="0.25">
      <c r="A1045" s="55">
        <v>1043</v>
      </c>
      <c r="B1045" s="64">
        <v>0</v>
      </c>
      <c r="C1045" s="65">
        <f t="shared" si="66"/>
        <v>0</v>
      </c>
      <c r="D1045" s="66">
        <v>0</v>
      </c>
      <c r="E1045" s="65">
        <f t="shared" si="67"/>
        <v>0</v>
      </c>
      <c r="F1045" s="65">
        <f t="shared" si="68"/>
        <v>0</v>
      </c>
      <c r="G1045" s="67">
        <f t="shared" si="69"/>
        <v>10106.493405555533</v>
      </c>
    </row>
    <row r="1046" spans="1:7" x14ac:dyDescent="0.25">
      <c r="A1046" s="55">
        <v>1044</v>
      </c>
      <c r="B1046" s="64">
        <v>0</v>
      </c>
      <c r="C1046" s="65">
        <f t="shared" si="66"/>
        <v>0</v>
      </c>
      <c r="D1046" s="66">
        <v>0</v>
      </c>
      <c r="E1046" s="65">
        <f t="shared" si="67"/>
        <v>0</v>
      </c>
      <c r="F1046" s="65">
        <f t="shared" si="68"/>
        <v>0</v>
      </c>
      <c r="G1046" s="67">
        <f t="shared" si="69"/>
        <v>10106.493405555533</v>
      </c>
    </row>
    <row r="1047" spans="1:7" x14ac:dyDescent="0.25">
      <c r="A1047" s="55">
        <v>1045</v>
      </c>
      <c r="B1047" s="64">
        <v>0</v>
      </c>
      <c r="C1047" s="65">
        <f t="shared" si="66"/>
        <v>0</v>
      </c>
      <c r="D1047" s="66">
        <v>0</v>
      </c>
      <c r="E1047" s="65">
        <f t="shared" si="67"/>
        <v>0</v>
      </c>
      <c r="F1047" s="65">
        <f t="shared" si="68"/>
        <v>0</v>
      </c>
      <c r="G1047" s="67">
        <f t="shared" si="69"/>
        <v>10106.493405555533</v>
      </c>
    </row>
    <row r="1048" spans="1:7" x14ac:dyDescent="0.25">
      <c r="A1048" s="55">
        <v>1046</v>
      </c>
      <c r="B1048" s="64">
        <v>0</v>
      </c>
      <c r="C1048" s="65">
        <f t="shared" si="66"/>
        <v>0</v>
      </c>
      <c r="D1048" s="66">
        <v>0</v>
      </c>
      <c r="E1048" s="65">
        <f t="shared" si="67"/>
        <v>0</v>
      </c>
      <c r="F1048" s="65">
        <f t="shared" si="68"/>
        <v>0</v>
      </c>
      <c r="G1048" s="67">
        <f t="shared" si="69"/>
        <v>10106.493405555533</v>
      </c>
    </row>
    <row r="1049" spans="1:7" x14ac:dyDescent="0.25">
      <c r="A1049" s="55">
        <v>1047</v>
      </c>
      <c r="B1049" s="64">
        <v>0</v>
      </c>
      <c r="C1049" s="65">
        <f t="shared" si="66"/>
        <v>0</v>
      </c>
      <c r="D1049" s="66">
        <v>0</v>
      </c>
      <c r="E1049" s="65">
        <f t="shared" si="67"/>
        <v>0</v>
      </c>
      <c r="F1049" s="65">
        <f t="shared" si="68"/>
        <v>0</v>
      </c>
      <c r="G1049" s="67">
        <f t="shared" si="69"/>
        <v>10106.493405555533</v>
      </c>
    </row>
    <row r="1050" spans="1:7" x14ac:dyDescent="0.25">
      <c r="A1050" s="55">
        <v>1048</v>
      </c>
      <c r="B1050" s="64">
        <v>0</v>
      </c>
      <c r="C1050" s="65">
        <f t="shared" si="66"/>
        <v>0</v>
      </c>
      <c r="D1050" s="66">
        <v>0</v>
      </c>
      <c r="E1050" s="65">
        <f t="shared" si="67"/>
        <v>0</v>
      </c>
      <c r="F1050" s="65">
        <f t="shared" si="68"/>
        <v>0</v>
      </c>
      <c r="G1050" s="67">
        <f t="shared" si="69"/>
        <v>10106.493405555533</v>
      </c>
    </row>
    <row r="1051" spans="1:7" x14ac:dyDescent="0.25">
      <c r="A1051" s="55">
        <v>1049</v>
      </c>
      <c r="B1051" s="64">
        <v>0</v>
      </c>
      <c r="C1051" s="65">
        <f t="shared" si="66"/>
        <v>0</v>
      </c>
      <c r="D1051" s="66">
        <v>0</v>
      </c>
      <c r="E1051" s="65">
        <f t="shared" si="67"/>
        <v>0</v>
      </c>
      <c r="F1051" s="65">
        <f t="shared" si="68"/>
        <v>0</v>
      </c>
      <c r="G1051" s="67">
        <f t="shared" si="69"/>
        <v>10106.493405555533</v>
      </c>
    </row>
    <row r="1052" spans="1:7" x14ac:dyDescent="0.25">
      <c r="A1052" s="55">
        <v>1050</v>
      </c>
      <c r="B1052" s="64">
        <v>0</v>
      </c>
      <c r="C1052" s="65">
        <f t="shared" si="66"/>
        <v>0</v>
      </c>
      <c r="D1052" s="66">
        <v>0</v>
      </c>
      <c r="E1052" s="65">
        <f t="shared" si="67"/>
        <v>0</v>
      </c>
      <c r="F1052" s="65">
        <f t="shared" si="68"/>
        <v>0</v>
      </c>
      <c r="G1052" s="67">
        <f t="shared" si="69"/>
        <v>10106.493405555533</v>
      </c>
    </row>
    <row r="1053" spans="1:7" x14ac:dyDescent="0.25">
      <c r="A1053" s="55">
        <v>1051</v>
      </c>
      <c r="B1053" s="64">
        <v>0</v>
      </c>
      <c r="C1053" s="65">
        <f t="shared" si="66"/>
        <v>0</v>
      </c>
      <c r="D1053" s="66">
        <v>0</v>
      </c>
      <c r="E1053" s="65">
        <f t="shared" si="67"/>
        <v>0</v>
      </c>
      <c r="F1053" s="65">
        <f t="shared" si="68"/>
        <v>0</v>
      </c>
      <c r="G1053" s="67">
        <f t="shared" si="69"/>
        <v>10106.493405555533</v>
      </c>
    </row>
    <row r="1054" spans="1:7" x14ac:dyDescent="0.25">
      <c r="A1054" s="55">
        <v>1052</v>
      </c>
      <c r="B1054" s="64">
        <v>0</v>
      </c>
      <c r="C1054" s="65">
        <f t="shared" si="66"/>
        <v>0</v>
      </c>
      <c r="D1054" s="66">
        <v>0</v>
      </c>
      <c r="E1054" s="65">
        <f t="shared" si="67"/>
        <v>0</v>
      </c>
      <c r="F1054" s="65">
        <f t="shared" si="68"/>
        <v>0</v>
      </c>
      <c r="G1054" s="67">
        <f t="shared" si="69"/>
        <v>10106.493405555533</v>
      </c>
    </row>
    <row r="1055" spans="1:7" x14ac:dyDescent="0.25">
      <c r="A1055" s="55">
        <v>1053</v>
      </c>
      <c r="B1055" s="64">
        <v>0</v>
      </c>
      <c r="C1055" s="65">
        <f t="shared" si="66"/>
        <v>0</v>
      </c>
      <c r="D1055" s="66">
        <v>0</v>
      </c>
      <c r="E1055" s="65">
        <f t="shared" si="67"/>
        <v>0</v>
      </c>
      <c r="F1055" s="65">
        <f t="shared" si="68"/>
        <v>0</v>
      </c>
      <c r="G1055" s="67">
        <f t="shared" si="69"/>
        <v>10106.493405555533</v>
      </c>
    </row>
    <row r="1056" spans="1:7" x14ac:dyDescent="0.25">
      <c r="A1056" s="55">
        <v>1054</v>
      </c>
      <c r="B1056" s="64">
        <v>1.2</v>
      </c>
      <c r="C1056" s="65">
        <f t="shared" si="66"/>
        <v>1.9311599999999998</v>
      </c>
      <c r="D1056" s="66">
        <v>0</v>
      </c>
      <c r="E1056" s="65">
        <f t="shared" si="67"/>
        <v>0.53643333333333321</v>
      </c>
      <c r="F1056" s="65">
        <f t="shared" si="68"/>
        <v>0.53643333333333321</v>
      </c>
      <c r="G1056" s="67">
        <f t="shared" si="69"/>
        <v>10106.7616222222</v>
      </c>
    </row>
    <row r="1057" spans="1:7" x14ac:dyDescent="0.25">
      <c r="A1057" s="55">
        <v>1055</v>
      </c>
      <c r="B1057" s="64">
        <v>4</v>
      </c>
      <c r="C1057" s="65">
        <f t="shared" si="66"/>
        <v>6.4371999999999998</v>
      </c>
      <c r="D1057" s="66">
        <v>0</v>
      </c>
      <c r="E1057" s="65">
        <f t="shared" si="67"/>
        <v>1.788111111111111</v>
      </c>
      <c r="F1057" s="65">
        <f t="shared" si="68"/>
        <v>1.2516777777777777</v>
      </c>
      <c r="G1057" s="67">
        <f t="shared" si="69"/>
        <v>10107.923894444422</v>
      </c>
    </row>
    <row r="1058" spans="1:7" x14ac:dyDescent="0.25">
      <c r="A1058" s="55">
        <v>1056</v>
      </c>
      <c r="B1058" s="64">
        <v>7.3</v>
      </c>
      <c r="C1058" s="65">
        <f t="shared" si="66"/>
        <v>11.74789</v>
      </c>
      <c r="D1058" s="66">
        <v>0</v>
      </c>
      <c r="E1058" s="65">
        <f t="shared" si="67"/>
        <v>3.2633027777777777</v>
      </c>
      <c r="F1058" s="65">
        <f t="shared" si="68"/>
        <v>1.4751916666666667</v>
      </c>
      <c r="G1058" s="67">
        <f t="shared" si="69"/>
        <v>10110.449601388867</v>
      </c>
    </row>
    <row r="1059" spans="1:7" x14ac:dyDescent="0.25">
      <c r="A1059" s="55">
        <v>1057</v>
      </c>
      <c r="B1059" s="64">
        <v>10.6</v>
      </c>
      <c r="C1059" s="65">
        <f t="shared" si="66"/>
        <v>17.058579999999999</v>
      </c>
      <c r="D1059" s="66">
        <v>0</v>
      </c>
      <c r="E1059" s="65">
        <f t="shared" si="67"/>
        <v>4.7384944444444441</v>
      </c>
      <c r="F1059" s="65">
        <f t="shared" si="68"/>
        <v>1.4751916666666665</v>
      </c>
      <c r="G1059" s="67">
        <f t="shared" si="69"/>
        <v>10114.450499999979</v>
      </c>
    </row>
    <row r="1060" spans="1:7" x14ac:dyDescent="0.25">
      <c r="A1060" s="55">
        <v>1058</v>
      </c>
      <c r="B1060" s="64">
        <v>13.9</v>
      </c>
      <c r="C1060" s="65">
        <f t="shared" si="66"/>
        <v>22.36927</v>
      </c>
      <c r="D1060" s="66">
        <v>0</v>
      </c>
      <c r="E1060" s="65">
        <f t="shared" si="67"/>
        <v>6.2136861111111106</v>
      </c>
      <c r="F1060" s="65">
        <f t="shared" si="68"/>
        <v>1.4751916666666665</v>
      </c>
      <c r="G1060" s="67">
        <f t="shared" si="69"/>
        <v>10119.926590277757</v>
      </c>
    </row>
    <row r="1061" spans="1:7" x14ac:dyDescent="0.25">
      <c r="A1061" s="55">
        <v>1059</v>
      </c>
      <c r="B1061" s="64">
        <v>17</v>
      </c>
      <c r="C1061" s="65">
        <f t="shared" si="66"/>
        <v>27.3581</v>
      </c>
      <c r="D1061" s="66">
        <v>0</v>
      </c>
      <c r="E1061" s="65">
        <f t="shared" si="67"/>
        <v>7.5994722222222224</v>
      </c>
      <c r="F1061" s="65">
        <f t="shared" si="68"/>
        <v>1.3857861111111118</v>
      </c>
      <c r="G1061" s="67">
        <f t="shared" si="69"/>
        <v>10126.833169444424</v>
      </c>
    </row>
    <row r="1062" spans="1:7" x14ac:dyDescent="0.25">
      <c r="A1062" s="55">
        <v>1060</v>
      </c>
      <c r="B1062" s="64">
        <v>18.5</v>
      </c>
      <c r="C1062" s="65">
        <f t="shared" si="66"/>
        <v>29.77205</v>
      </c>
      <c r="D1062" s="66">
        <v>0</v>
      </c>
      <c r="E1062" s="65">
        <f t="shared" si="67"/>
        <v>8.2700138888888883</v>
      </c>
      <c r="F1062" s="65">
        <f t="shared" si="68"/>
        <v>0.67054166666666593</v>
      </c>
      <c r="G1062" s="67">
        <f t="shared" si="69"/>
        <v>10134.76791249998</v>
      </c>
    </row>
    <row r="1063" spans="1:7" x14ac:dyDescent="0.25">
      <c r="A1063" s="55">
        <v>1061</v>
      </c>
      <c r="B1063" s="64">
        <v>20</v>
      </c>
      <c r="C1063" s="65">
        <f t="shared" si="66"/>
        <v>32.186</v>
      </c>
      <c r="D1063" s="66">
        <v>0</v>
      </c>
      <c r="E1063" s="65">
        <f t="shared" si="67"/>
        <v>8.9405555555555551</v>
      </c>
      <c r="F1063" s="65">
        <f t="shared" si="68"/>
        <v>0.67054166666666681</v>
      </c>
      <c r="G1063" s="67">
        <f t="shared" si="69"/>
        <v>10143.373197222201</v>
      </c>
    </row>
    <row r="1064" spans="1:7" x14ac:dyDescent="0.25">
      <c r="A1064" s="55">
        <v>1062</v>
      </c>
      <c r="B1064" s="64">
        <v>21.8</v>
      </c>
      <c r="C1064" s="65">
        <f t="shared" si="66"/>
        <v>35.082740000000001</v>
      </c>
      <c r="D1064" s="66">
        <v>0</v>
      </c>
      <c r="E1064" s="65">
        <f t="shared" si="67"/>
        <v>9.7452055555555557</v>
      </c>
      <c r="F1064" s="65">
        <f t="shared" si="68"/>
        <v>0.80465000000000053</v>
      </c>
      <c r="G1064" s="67">
        <f t="shared" si="69"/>
        <v>10152.716077777757</v>
      </c>
    </row>
    <row r="1065" spans="1:7" x14ac:dyDescent="0.25">
      <c r="A1065" s="55">
        <v>1063</v>
      </c>
      <c r="B1065" s="64">
        <v>23</v>
      </c>
      <c r="C1065" s="65">
        <f t="shared" si="66"/>
        <v>37.0139</v>
      </c>
      <c r="D1065" s="66">
        <v>0</v>
      </c>
      <c r="E1065" s="65">
        <f t="shared" si="67"/>
        <v>10.281638888888889</v>
      </c>
      <c r="F1065" s="65">
        <f t="shared" si="68"/>
        <v>0.5364333333333331</v>
      </c>
      <c r="G1065" s="67">
        <f t="shared" si="69"/>
        <v>10162.729499999979</v>
      </c>
    </row>
    <row r="1066" spans="1:7" x14ac:dyDescent="0.25">
      <c r="A1066" s="55">
        <v>1064</v>
      </c>
      <c r="B1066" s="64">
        <v>24</v>
      </c>
      <c r="C1066" s="65">
        <f t="shared" si="66"/>
        <v>38.623199999999997</v>
      </c>
      <c r="D1066" s="66">
        <v>0</v>
      </c>
      <c r="E1066" s="65">
        <f t="shared" si="67"/>
        <v>10.728666666666665</v>
      </c>
      <c r="F1066" s="65">
        <f t="shared" si="68"/>
        <v>0.44702777777777669</v>
      </c>
      <c r="G1066" s="67">
        <f t="shared" si="69"/>
        <v>10173.234652777757</v>
      </c>
    </row>
    <row r="1067" spans="1:7" x14ac:dyDescent="0.25">
      <c r="A1067" s="55">
        <v>1065</v>
      </c>
      <c r="B1067" s="64">
        <v>24.8</v>
      </c>
      <c r="C1067" s="65">
        <f t="shared" si="66"/>
        <v>39.910640000000001</v>
      </c>
      <c r="D1067" s="66">
        <v>0</v>
      </c>
      <c r="E1067" s="65">
        <f t="shared" si="67"/>
        <v>11.086288888888889</v>
      </c>
      <c r="F1067" s="65">
        <f t="shared" si="68"/>
        <v>0.35762222222222384</v>
      </c>
      <c r="G1067" s="67">
        <f t="shared" si="69"/>
        <v>10184.142130555534</v>
      </c>
    </row>
    <row r="1068" spans="1:7" x14ac:dyDescent="0.25">
      <c r="A1068" s="55">
        <v>1066</v>
      </c>
      <c r="B1068" s="64">
        <v>25.6</v>
      </c>
      <c r="C1068" s="65">
        <f t="shared" si="66"/>
        <v>41.198080000000004</v>
      </c>
      <c r="D1068" s="66">
        <v>0</v>
      </c>
      <c r="E1068" s="65">
        <f t="shared" si="67"/>
        <v>11.443911111111111</v>
      </c>
      <c r="F1068" s="65">
        <f t="shared" si="68"/>
        <v>0.35762222222222206</v>
      </c>
      <c r="G1068" s="67">
        <f t="shared" si="69"/>
        <v>10195.407230555535</v>
      </c>
    </row>
    <row r="1069" spans="1:7" x14ac:dyDescent="0.25">
      <c r="A1069" s="55">
        <v>1067</v>
      </c>
      <c r="B1069" s="64">
        <v>26.5</v>
      </c>
      <c r="C1069" s="65">
        <f t="shared" si="66"/>
        <v>42.646450000000002</v>
      </c>
      <c r="D1069" s="66">
        <v>0</v>
      </c>
      <c r="E1069" s="65">
        <f t="shared" si="67"/>
        <v>11.846236111111111</v>
      </c>
      <c r="F1069" s="65">
        <f t="shared" si="68"/>
        <v>0.40232499999999938</v>
      </c>
      <c r="G1069" s="67">
        <f t="shared" si="69"/>
        <v>10207.052304166646</v>
      </c>
    </row>
    <row r="1070" spans="1:7" x14ac:dyDescent="0.25">
      <c r="A1070" s="55">
        <v>1068</v>
      </c>
      <c r="B1070" s="64">
        <v>26.8</v>
      </c>
      <c r="C1070" s="65">
        <f t="shared" si="66"/>
        <v>43.129240000000003</v>
      </c>
      <c r="D1070" s="66">
        <v>0</v>
      </c>
      <c r="E1070" s="65">
        <f t="shared" si="67"/>
        <v>11.980344444444444</v>
      </c>
      <c r="F1070" s="65">
        <f t="shared" si="68"/>
        <v>0.13410833333333372</v>
      </c>
      <c r="G1070" s="67">
        <f t="shared" si="69"/>
        <v>10218.965594444424</v>
      </c>
    </row>
    <row r="1071" spans="1:7" x14ac:dyDescent="0.25">
      <c r="A1071" s="55">
        <v>1069</v>
      </c>
      <c r="B1071" s="64">
        <v>27.4</v>
      </c>
      <c r="C1071" s="65">
        <f t="shared" si="66"/>
        <v>44.094819999999999</v>
      </c>
      <c r="D1071" s="66">
        <v>0</v>
      </c>
      <c r="E1071" s="65">
        <f t="shared" si="67"/>
        <v>12.24856111111111</v>
      </c>
      <c r="F1071" s="65">
        <f t="shared" si="68"/>
        <v>0.26821666666666566</v>
      </c>
      <c r="G1071" s="67">
        <f t="shared" si="69"/>
        <v>10231.080047222202</v>
      </c>
    </row>
    <row r="1072" spans="1:7" x14ac:dyDescent="0.25">
      <c r="A1072" s="55">
        <v>1070</v>
      </c>
      <c r="B1072" s="64">
        <v>27.9</v>
      </c>
      <c r="C1072" s="65">
        <f t="shared" si="66"/>
        <v>44.899469999999994</v>
      </c>
      <c r="D1072" s="66">
        <v>0</v>
      </c>
      <c r="E1072" s="65">
        <f t="shared" si="67"/>
        <v>12.472074999999998</v>
      </c>
      <c r="F1072" s="65">
        <f t="shared" si="68"/>
        <v>0.22351388888888835</v>
      </c>
      <c r="G1072" s="67">
        <f t="shared" si="69"/>
        <v>10243.440365277756</v>
      </c>
    </row>
    <row r="1073" spans="1:7" x14ac:dyDescent="0.25">
      <c r="A1073" s="55">
        <v>1071</v>
      </c>
      <c r="B1073" s="64">
        <v>28.3</v>
      </c>
      <c r="C1073" s="65">
        <f t="shared" si="66"/>
        <v>45.543190000000003</v>
      </c>
      <c r="D1073" s="66">
        <v>0</v>
      </c>
      <c r="E1073" s="65">
        <f t="shared" si="67"/>
        <v>12.650886111111111</v>
      </c>
      <c r="F1073" s="65">
        <f t="shared" si="68"/>
        <v>0.17881111111111281</v>
      </c>
      <c r="G1073" s="67">
        <f t="shared" si="69"/>
        <v>10256.001845833312</v>
      </c>
    </row>
    <row r="1074" spans="1:7" x14ac:dyDescent="0.25">
      <c r="A1074" s="55">
        <v>1072</v>
      </c>
      <c r="B1074" s="64">
        <v>28</v>
      </c>
      <c r="C1074" s="65">
        <f t="shared" si="66"/>
        <v>45.060400000000001</v>
      </c>
      <c r="D1074" s="66">
        <v>0</v>
      </c>
      <c r="E1074" s="65">
        <f t="shared" si="67"/>
        <v>12.516777777777778</v>
      </c>
      <c r="F1074" s="65">
        <f t="shared" si="68"/>
        <v>-0.13410833333333372</v>
      </c>
      <c r="G1074" s="67">
        <f t="shared" si="69"/>
        <v>10268.585677777757</v>
      </c>
    </row>
    <row r="1075" spans="1:7" x14ac:dyDescent="0.25">
      <c r="A1075" s="55">
        <v>1073</v>
      </c>
      <c r="B1075" s="64">
        <v>27.5</v>
      </c>
      <c r="C1075" s="65">
        <f t="shared" si="66"/>
        <v>44.255749999999999</v>
      </c>
      <c r="D1075" s="66">
        <v>0</v>
      </c>
      <c r="E1075" s="65">
        <f t="shared" si="67"/>
        <v>12.293263888888887</v>
      </c>
      <c r="F1075" s="65">
        <f t="shared" si="68"/>
        <v>-0.22351388888889012</v>
      </c>
      <c r="G1075" s="67">
        <f t="shared" si="69"/>
        <v>10280.990698611091</v>
      </c>
    </row>
    <row r="1076" spans="1:7" x14ac:dyDescent="0.25">
      <c r="A1076" s="55">
        <v>1074</v>
      </c>
      <c r="B1076" s="64">
        <v>27</v>
      </c>
      <c r="C1076" s="65">
        <f t="shared" si="66"/>
        <v>43.451099999999997</v>
      </c>
      <c r="D1076" s="66">
        <v>0</v>
      </c>
      <c r="E1076" s="65">
        <f t="shared" si="67"/>
        <v>12.069749999999999</v>
      </c>
      <c r="F1076" s="65">
        <f t="shared" si="68"/>
        <v>-0.22351388888888835</v>
      </c>
      <c r="G1076" s="67">
        <f t="shared" si="69"/>
        <v>10293.172205555535</v>
      </c>
    </row>
    <row r="1077" spans="1:7" x14ac:dyDescent="0.25">
      <c r="A1077" s="55">
        <v>1075</v>
      </c>
      <c r="B1077" s="64">
        <v>27</v>
      </c>
      <c r="C1077" s="65">
        <f t="shared" si="66"/>
        <v>43.451099999999997</v>
      </c>
      <c r="D1077" s="66">
        <v>0</v>
      </c>
      <c r="E1077" s="65">
        <f t="shared" si="67"/>
        <v>12.069749999999999</v>
      </c>
      <c r="F1077" s="65">
        <f t="shared" si="68"/>
        <v>0</v>
      </c>
      <c r="G1077" s="67">
        <f t="shared" si="69"/>
        <v>10305.241955555535</v>
      </c>
    </row>
    <row r="1078" spans="1:7" x14ac:dyDescent="0.25">
      <c r="A1078" s="55">
        <v>1076</v>
      </c>
      <c r="B1078" s="64">
        <v>26.3</v>
      </c>
      <c r="C1078" s="65">
        <f t="shared" si="66"/>
        <v>42.324590000000001</v>
      </c>
      <c r="D1078" s="66">
        <v>0</v>
      </c>
      <c r="E1078" s="65">
        <f t="shared" si="67"/>
        <v>11.756830555555556</v>
      </c>
      <c r="F1078" s="65">
        <f t="shared" si="68"/>
        <v>-0.31291944444444297</v>
      </c>
      <c r="G1078" s="67">
        <f t="shared" si="69"/>
        <v>10317.155245833314</v>
      </c>
    </row>
    <row r="1079" spans="1:7" x14ac:dyDescent="0.25">
      <c r="A1079" s="55">
        <v>1077</v>
      </c>
      <c r="B1079" s="64">
        <v>24.5</v>
      </c>
      <c r="C1079" s="65">
        <f t="shared" si="66"/>
        <v>39.427849999999999</v>
      </c>
      <c r="D1079" s="66">
        <v>0</v>
      </c>
      <c r="E1079" s="65">
        <f t="shared" si="67"/>
        <v>10.952180555555556</v>
      </c>
      <c r="F1079" s="65">
        <f t="shared" si="68"/>
        <v>-0.80465000000000053</v>
      </c>
      <c r="G1079" s="67">
        <f t="shared" si="69"/>
        <v>10328.509751388869</v>
      </c>
    </row>
    <row r="1080" spans="1:7" x14ac:dyDescent="0.25">
      <c r="A1080" s="55">
        <v>1078</v>
      </c>
      <c r="B1080" s="64">
        <v>22.5</v>
      </c>
      <c r="C1080" s="65">
        <f t="shared" si="66"/>
        <v>36.209249999999997</v>
      </c>
      <c r="D1080" s="66">
        <v>0</v>
      </c>
      <c r="E1080" s="65">
        <f t="shared" si="67"/>
        <v>10.058124999999999</v>
      </c>
      <c r="F1080" s="65">
        <f t="shared" si="68"/>
        <v>-0.89405555555555694</v>
      </c>
      <c r="G1080" s="67">
        <f t="shared" si="69"/>
        <v>10339.014904166646</v>
      </c>
    </row>
    <row r="1081" spans="1:7" x14ac:dyDescent="0.25">
      <c r="A1081" s="55">
        <v>1079</v>
      </c>
      <c r="B1081" s="64">
        <v>21.5</v>
      </c>
      <c r="C1081" s="65">
        <f t="shared" si="66"/>
        <v>34.59995</v>
      </c>
      <c r="D1081" s="66">
        <v>0</v>
      </c>
      <c r="E1081" s="65">
        <f t="shared" si="67"/>
        <v>9.611097222222222</v>
      </c>
      <c r="F1081" s="65">
        <f t="shared" si="68"/>
        <v>-0.44702777777777669</v>
      </c>
      <c r="G1081" s="67">
        <f t="shared" si="69"/>
        <v>10348.849515277758</v>
      </c>
    </row>
    <row r="1082" spans="1:7" x14ac:dyDescent="0.25">
      <c r="A1082" s="55">
        <v>1080</v>
      </c>
      <c r="B1082" s="64">
        <v>20.6</v>
      </c>
      <c r="C1082" s="65">
        <f t="shared" si="66"/>
        <v>33.151580000000003</v>
      </c>
      <c r="D1082" s="66">
        <v>0</v>
      </c>
      <c r="E1082" s="65">
        <f t="shared" si="67"/>
        <v>9.2087722222222226</v>
      </c>
      <c r="F1082" s="65">
        <f t="shared" si="68"/>
        <v>-0.40232499999999938</v>
      </c>
      <c r="G1082" s="67">
        <f t="shared" si="69"/>
        <v>10358.25944999998</v>
      </c>
    </row>
    <row r="1083" spans="1:7" x14ac:dyDescent="0.25">
      <c r="A1083" s="55">
        <v>1081</v>
      </c>
      <c r="B1083" s="64">
        <v>18</v>
      </c>
      <c r="C1083" s="65">
        <f t="shared" si="66"/>
        <v>28.967399999999998</v>
      </c>
      <c r="D1083" s="66">
        <v>0</v>
      </c>
      <c r="E1083" s="65">
        <f t="shared" si="67"/>
        <v>8.0465</v>
      </c>
      <c r="F1083" s="65">
        <f t="shared" si="68"/>
        <v>-1.1622722222222226</v>
      </c>
      <c r="G1083" s="67">
        <f t="shared" si="69"/>
        <v>10366.88708611109</v>
      </c>
    </row>
    <row r="1084" spans="1:7" x14ac:dyDescent="0.25">
      <c r="A1084" s="55">
        <v>1082</v>
      </c>
      <c r="B1084" s="64">
        <v>15</v>
      </c>
      <c r="C1084" s="65">
        <f t="shared" si="66"/>
        <v>24.139499999999998</v>
      </c>
      <c r="D1084" s="66">
        <v>0</v>
      </c>
      <c r="E1084" s="65">
        <f t="shared" si="67"/>
        <v>6.7054166666666664</v>
      </c>
      <c r="F1084" s="65">
        <f t="shared" si="68"/>
        <v>-1.3410833333333336</v>
      </c>
      <c r="G1084" s="67">
        <f t="shared" si="69"/>
        <v>10374.263044444424</v>
      </c>
    </row>
    <row r="1085" spans="1:7" x14ac:dyDescent="0.25">
      <c r="A1085" s="55">
        <v>1083</v>
      </c>
      <c r="B1085" s="64">
        <v>12.3</v>
      </c>
      <c r="C1085" s="65">
        <f t="shared" si="66"/>
        <v>19.79439</v>
      </c>
      <c r="D1085" s="66">
        <v>0</v>
      </c>
      <c r="E1085" s="65">
        <f t="shared" si="67"/>
        <v>5.4984416666666664</v>
      </c>
      <c r="F1085" s="65">
        <f t="shared" si="68"/>
        <v>-1.2069749999999999</v>
      </c>
      <c r="G1085" s="67">
        <f t="shared" si="69"/>
        <v>10380.364973611091</v>
      </c>
    </row>
    <row r="1086" spans="1:7" x14ac:dyDescent="0.25">
      <c r="A1086" s="55">
        <v>1084</v>
      </c>
      <c r="B1086" s="64">
        <v>11.1</v>
      </c>
      <c r="C1086" s="65">
        <f t="shared" si="66"/>
        <v>17.863229999999998</v>
      </c>
      <c r="D1086" s="66">
        <v>0</v>
      </c>
      <c r="E1086" s="65">
        <f t="shared" si="67"/>
        <v>4.9620083333333325</v>
      </c>
      <c r="F1086" s="65">
        <f t="shared" si="68"/>
        <v>-0.53643333333333398</v>
      </c>
      <c r="G1086" s="67">
        <f t="shared" si="69"/>
        <v>10385.59519861109</v>
      </c>
    </row>
    <row r="1087" spans="1:7" x14ac:dyDescent="0.25">
      <c r="A1087" s="55">
        <v>1085</v>
      </c>
      <c r="B1087" s="64">
        <v>10.6</v>
      </c>
      <c r="C1087" s="65">
        <f t="shared" si="66"/>
        <v>17.058579999999999</v>
      </c>
      <c r="D1087" s="66">
        <v>0</v>
      </c>
      <c r="E1087" s="65">
        <f t="shared" si="67"/>
        <v>4.7384944444444441</v>
      </c>
      <c r="F1087" s="65">
        <f t="shared" si="68"/>
        <v>-0.22351388888888835</v>
      </c>
      <c r="G1087" s="67">
        <f t="shared" si="69"/>
        <v>10390.445449999979</v>
      </c>
    </row>
    <row r="1088" spans="1:7" x14ac:dyDescent="0.25">
      <c r="A1088" s="55">
        <v>1086</v>
      </c>
      <c r="B1088" s="64">
        <v>10</v>
      </c>
      <c r="C1088" s="65">
        <f t="shared" si="66"/>
        <v>16.093</v>
      </c>
      <c r="D1088" s="66">
        <v>0</v>
      </c>
      <c r="E1088" s="65">
        <f t="shared" si="67"/>
        <v>4.4702777777777776</v>
      </c>
      <c r="F1088" s="65">
        <f t="shared" si="68"/>
        <v>-0.26821666666666655</v>
      </c>
      <c r="G1088" s="67">
        <f t="shared" si="69"/>
        <v>10395.049836111089</v>
      </c>
    </row>
    <row r="1089" spans="1:7" x14ac:dyDescent="0.25">
      <c r="A1089" s="55">
        <v>1087</v>
      </c>
      <c r="B1089" s="64">
        <v>9.5</v>
      </c>
      <c r="C1089" s="65">
        <f t="shared" si="66"/>
        <v>15.288349999999999</v>
      </c>
      <c r="D1089" s="66">
        <v>0</v>
      </c>
      <c r="E1089" s="65">
        <f t="shared" si="67"/>
        <v>4.2467638888888883</v>
      </c>
      <c r="F1089" s="65">
        <f t="shared" si="68"/>
        <v>-0.22351388888888923</v>
      </c>
      <c r="G1089" s="67">
        <f t="shared" si="69"/>
        <v>10399.408356944423</v>
      </c>
    </row>
    <row r="1090" spans="1:7" x14ac:dyDescent="0.25">
      <c r="A1090" s="55">
        <v>1088</v>
      </c>
      <c r="B1090" s="64">
        <v>9.1</v>
      </c>
      <c r="C1090" s="65">
        <f t="shared" si="66"/>
        <v>14.644629999999999</v>
      </c>
      <c r="D1090" s="66">
        <v>0</v>
      </c>
      <c r="E1090" s="65">
        <f t="shared" si="67"/>
        <v>4.0679527777777773</v>
      </c>
      <c r="F1090" s="65">
        <f t="shared" si="68"/>
        <v>-0.17881111111111103</v>
      </c>
      <c r="G1090" s="67">
        <f t="shared" si="69"/>
        <v>10403.565715277757</v>
      </c>
    </row>
    <row r="1091" spans="1:7" x14ac:dyDescent="0.25">
      <c r="A1091" s="55">
        <v>1089</v>
      </c>
      <c r="B1091" s="64">
        <v>8.6999999999999993</v>
      </c>
      <c r="C1091" s="65">
        <f t="shared" si="66"/>
        <v>14.000909999999999</v>
      </c>
      <c r="D1091" s="66">
        <v>0</v>
      </c>
      <c r="E1091" s="65">
        <f t="shared" si="67"/>
        <v>3.8891416666666663</v>
      </c>
      <c r="F1091" s="65">
        <f t="shared" si="68"/>
        <v>-0.17881111111111103</v>
      </c>
      <c r="G1091" s="67">
        <f t="shared" si="69"/>
        <v>10407.54426249998</v>
      </c>
    </row>
    <row r="1092" spans="1:7" x14ac:dyDescent="0.25">
      <c r="A1092" s="55">
        <v>1090</v>
      </c>
      <c r="B1092" s="64">
        <v>8.6</v>
      </c>
      <c r="C1092" s="65">
        <f t="shared" ref="C1092:C1155" si="70">B1092*1.6093</f>
        <v>13.839979999999999</v>
      </c>
      <c r="D1092" s="66">
        <v>0</v>
      </c>
      <c r="E1092" s="65">
        <f t="shared" ref="E1092:E1155" si="71">C1092/3.6</f>
        <v>3.8444388888888885</v>
      </c>
      <c r="F1092" s="65">
        <f t="shared" si="68"/>
        <v>-4.4702777777777758E-2</v>
      </c>
      <c r="G1092" s="67">
        <f t="shared" si="69"/>
        <v>10411.411052777758</v>
      </c>
    </row>
    <row r="1093" spans="1:7" x14ac:dyDescent="0.25">
      <c r="A1093" s="55">
        <v>1091</v>
      </c>
      <c r="B1093" s="64">
        <v>8.8000000000000007</v>
      </c>
      <c r="C1093" s="65">
        <f t="shared" si="70"/>
        <v>14.161840000000002</v>
      </c>
      <c r="D1093" s="66">
        <v>0</v>
      </c>
      <c r="E1093" s="65">
        <f t="shared" si="71"/>
        <v>3.9338444444444449</v>
      </c>
      <c r="F1093" s="65">
        <f t="shared" si="68"/>
        <v>8.9405555555556404E-2</v>
      </c>
      <c r="G1093" s="67">
        <f t="shared" si="69"/>
        <v>10415.300194444424</v>
      </c>
    </row>
    <row r="1094" spans="1:7" x14ac:dyDescent="0.25">
      <c r="A1094" s="55">
        <v>1092</v>
      </c>
      <c r="B1094" s="64">
        <v>9</v>
      </c>
      <c r="C1094" s="65">
        <f t="shared" si="70"/>
        <v>14.483699999999999</v>
      </c>
      <c r="D1094" s="66">
        <v>0</v>
      </c>
      <c r="E1094" s="65">
        <f t="shared" si="71"/>
        <v>4.02325</v>
      </c>
      <c r="F1094" s="65">
        <f t="shared" si="68"/>
        <v>8.9405555555555072E-2</v>
      </c>
      <c r="G1094" s="67">
        <f t="shared" si="69"/>
        <v>10419.278741666647</v>
      </c>
    </row>
    <row r="1095" spans="1:7" x14ac:dyDescent="0.25">
      <c r="A1095" s="55">
        <v>1093</v>
      </c>
      <c r="B1095" s="64">
        <v>8.6999999999999993</v>
      </c>
      <c r="C1095" s="65">
        <f t="shared" si="70"/>
        <v>14.000909999999999</v>
      </c>
      <c r="D1095" s="66">
        <v>0</v>
      </c>
      <c r="E1095" s="65">
        <f t="shared" si="71"/>
        <v>3.8891416666666663</v>
      </c>
      <c r="F1095" s="65">
        <f t="shared" si="68"/>
        <v>-0.13410833333333372</v>
      </c>
      <c r="G1095" s="67">
        <f t="shared" si="69"/>
        <v>10423.234937499979</v>
      </c>
    </row>
    <row r="1096" spans="1:7" x14ac:dyDescent="0.25">
      <c r="A1096" s="55">
        <v>1094</v>
      </c>
      <c r="B1096" s="64">
        <v>8.6</v>
      </c>
      <c r="C1096" s="65">
        <f t="shared" si="70"/>
        <v>13.839979999999999</v>
      </c>
      <c r="D1096" s="66">
        <v>0</v>
      </c>
      <c r="E1096" s="65">
        <f t="shared" si="71"/>
        <v>3.8444388888888885</v>
      </c>
      <c r="F1096" s="65">
        <f t="shared" si="68"/>
        <v>-4.4702777777777758E-2</v>
      </c>
      <c r="G1096" s="67">
        <f t="shared" si="69"/>
        <v>10427.101727777757</v>
      </c>
    </row>
    <row r="1097" spans="1:7" x14ac:dyDescent="0.25">
      <c r="A1097" s="55">
        <v>1095</v>
      </c>
      <c r="B1097" s="64">
        <v>8</v>
      </c>
      <c r="C1097" s="65">
        <f t="shared" si="70"/>
        <v>12.8744</v>
      </c>
      <c r="D1097" s="66">
        <v>0</v>
      </c>
      <c r="E1097" s="65">
        <f t="shared" si="71"/>
        <v>3.576222222222222</v>
      </c>
      <c r="F1097" s="65">
        <f t="shared" si="68"/>
        <v>-0.26821666666666655</v>
      </c>
      <c r="G1097" s="67">
        <f t="shared" si="69"/>
        <v>10430.812058333313</v>
      </c>
    </row>
    <row r="1098" spans="1:7" x14ac:dyDescent="0.25">
      <c r="A1098" s="55">
        <v>1096</v>
      </c>
      <c r="B1098" s="64">
        <v>7</v>
      </c>
      <c r="C1098" s="65">
        <f t="shared" si="70"/>
        <v>11.2651</v>
      </c>
      <c r="D1098" s="66">
        <v>0</v>
      </c>
      <c r="E1098" s="65">
        <f t="shared" si="71"/>
        <v>3.1291944444444444</v>
      </c>
      <c r="F1098" s="65">
        <f t="shared" si="68"/>
        <v>-0.44702777777777758</v>
      </c>
      <c r="G1098" s="67">
        <f t="shared" si="69"/>
        <v>10434.164766666647</v>
      </c>
    </row>
    <row r="1099" spans="1:7" x14ac:dyDescent="0.25">
      <c r="A1099" s="55">
        <v>1097</v>
      </c>
      <c r="B1099" s="64">
        <v>5</v>
      </c>
      <c r="C1099" s="65">
        <f t="shared" si="70"/>
        <v>8.0465</v>
      </c>
      <c r="D1099" s="66">
        <v>0</v>
      </c>
      <c r="E1099" s="65">
        <f t="shared" si="71"/>
        <v>2.2351388888888888</v>
      </c>
      <c r="F1099" s="65">
        <f t="shared" si="68"/>
        <v>-0.8940555555555556</v>
      </c>
      <c r="G1099" s="67">
        <f t="shared" si="69"/>
        <v>10436.846933333314</v>
      </c>
    </row>
    <row r="1100" spans="1:7" x14ac:dyDescent="0.25">
      <c r="A1100" s="55">
        <v>1098</v>
      </c>
      <c r="B1100" s="64">
        <v>4.2</v>
      </c>
      <c r="C1100" s="65">
        <f t="shared" si="70"/>
        <v>6.7590599999999998</v>
      </c>
      <c r="D1100" s="66">
        <v>0</v>
      </c>
      <c r="E1100" s="65">
        <f t="shared" si="71"/>
        <v>1.8775166666666665</v>
      </c>
      <c r="F1100" s="65">
        <f t="shared" si="68"/>
        <v>-0.35762222222222229</v>
      </c>
      <c r="G1100" s="67">
        <f t="shared" si="69"/>
        <v>10438.903261111092</v>
      </c>
    </row>
    <row r="1101" spans="1:7" x14ac:dyDescent="0.25">
      <c r="A1101" s="55">
        <v>1099</v>
      </c>
      <c r="B1101" s="64">
        <v>2.6</v>
      </c>
      <c r="C1101" s="65">
        <f t="shared" si="70"/>
        <v>4.1841800000000005</v>
      </c>
      <c r="D1101" s="66">
        <v>0</v>
      </c>
      <c r="E1101" s="65">
        <f t="shared" si="71"/>
        <v>1.1622722222222224</v>
      </c>
      <c r="F1101" s="65">
        <f t="shared" ref="F1101:F1164" si="72">E1101-E1100</f>
        <v>-0.71524444444444413</v>
      </c>
      <c r="G1101" s="67">
        <f t="shared" ref="G1101:G1164" si="73">E1100+(F1101/2)+G1100</f>
        <v>10440.423155555536</v>
      </c>
    </row>
    <row r="1102" spans="1:7" x14ac:dyDescent="0.25">
      <c r="A1102" s="55">
        <v>1100</v>
      </c>
      <c r="B1102" s="64">
        <v>1</v>
      </c>
      <c r="C1102" s="65">
        <f t="shared" si="70"/>
        <v>1.6093</v>
      </c>
      <c r="D1102" s="66">
        <v>0</v>
      </c>
      <c r="E1102" s="65">
        <f t="shared" si="71"/>
        <v>0.44702777777777775</v>
      </c>
      <c r="F1102" s="65">
        <f t="shared" si="72"/>
        <v>-0.71524444444444457</v>
      </c>
      <c r="G1102" s="67">
        <f t="shared" si="73"/>
        <v>10441.227805555536</v>
      </c>
    </row>
    <row r="1103" spans="1:7" x14ac:dyDescent="0.25">
      <c r="A1103" s="55">
        <v>1101</v>
      </c>
      <c r="B1103" s="64">
        <v>0</v>
      </c>
      <c r="C1103" s="65">
        <f t="shared" si="70"/>
        <v>0</v>
      </c>
      <c r="D1103" s="66">
        <v>0</v>
      </c>
      <c r="E1103" s="65">
        <f t="shared" si="71"/>
        <v>0</v>
      </c>
      <c r="F1103" s="65">
        <f t="shared" si="72"/>
        <v>-0.44702777777777775</v>
      </c>
      <c r="G1103" s="67">
        <f t="shared" si="73"/>
        <v>10441.451319444424</v>
      </c>
    </row>
    <row r="1104" spans="1:7" x14ac:dyDescent="0.25">
      <c r="A1104" s="55">
        <v>1102</v>
      </c>
      <c r="B1104" s="64">
        <v>0.1</v>
      </c>
      <c r="C1104" s="65">
        <f t="shared" si="70"/>
        <v>0.16093000000000002</v>
      </c>
      <c r="D1104" s="66">
        <v>0</v>
      </c>
      <c r="E1104" s="65">
        <f t="shared" si="71"/>
        <v>4.4702777777777779E-2</v>
      </c>
      <c r="F1104" s="65">
        <f t="shared" si="72"/>
        <v>4.4702777777777779E-2</v>
      </c>
      <c r="G1104" s="67">
        <f t="shared" si="73"/>
        <v>10441.473670833313</v>
      </c>
    </row>
    <row r="1105" spans="1:7" x14ac:dyDescent="0.25">
      <c r="A1105" s="55">
        <v>1103</v>
      </c>
      <c r="B1105" s="64">
        <v>0.6</v>
      </c>
      <c r="C1105" s="65">
        <f t="shared" si="70"/>
        <v>0.96557999999999988</v>
      </c>
      <c r="D1105" s="66">
        <v>0</v>
      </c>
      <c r="E1105" s="65">
        <f t="shared" si="71"/>
        <v>0.2682166666666666</v>
      </c>
      <c r="F1105" s="65">
        <f t="shared" si="72"/>
        <v>0.22351388888888882</v>
      </c>
      <c r="G1105" s="67">
        <f t="shared" si="73"/>
        <v>10441.630130555535</v>
      </c>
    </row>
    <row r="1106" spans="1:7" x14ac:dyDescent="0.25">
      <c r="A1106" s="55">
        <v>1104</v>
      </c>
      <c r="B1106" s="64">
        <v>1.6</v>
      </c>
      <c r="C1106" s="65">
        <f t="shared" si="70"/>
        <v>2.5748800000000003</v>
      </c>
      <c r="D1106" s="66">
        <v>0</v>
      </c>
      <c r="E1106" s="65">
        <f t="shared" si="71"/>
        <v>0.71524444444444446</v>
      </c>
      <c r="F1106" s="65">
        <f t="shared" si="72"/>
        <v>0.44702777777777786</v>
      </c>
      <c r="G1106" s="67">
        <f t="shared" si="73"/>
        <v>10442.121861111091</v>
      </c>
    </row>
    <row r="1107" spans="1:7" x14ac:dyDescent="0.25">
      <c r="A1107" s="55">
        <v>1105</v>
      </c>
      <c r="B1107" s="64">
        <v>3.6</v>
      </c>
      <c r="C1107" s="65">
        <f t="shared" si="70"/>
        <v>5.7934799999999997</v>
      </c>
      <c r="D1107" s="66">
        <v>0</v>
      </c>
      <c r="E1107" s="65">
        <f t="shared" si="71"/>
        <v>1.6093</v>
      </c>
      <c r="F1107" s="65">
        <f t="shared" si="72"/>
        <v>0.89405555555555549</v>
      </c>
      <c r="G1107" s="67">
        <f t="shared" si="73"/>
        <v>10443.284133333313</v>
      </c>
    </row>
    <row r="1108" spans="1:7" x14ac:dyDescent="0.25">
      <c r="A1108" s="55">
        <v>1106</v>
      </c>
      <c r="B1108" s="64">
        <v>6.9</v>
      </c>
      <c r="C1108" s="65">
        <f t="shared" si="70"/>
        <v>11.10417</v>
      </c>
      <c r="D1108" s="66">
        <v>0</v>
      </c>
      <c r="E1108" s="65">
        <f t="shared" si="71"/>
        <v>3.0844916666666666</v>
      </c>
      <c r="F1108" s="65">
        <f t="shared" si="72"/>
        <v>1.4751916666666667</v>
      </c>
      <c r="G1108" s="67">
        <f t="shared" si="73"/>
        <v>10445.631029166647</v>
      </c>
    </row>
    <row r="1109" spans="1:7" x14ac:dyDescent="0.25">
      <c r="A1109" s="55">
        <v>1107</v>
      </c>
      <c r="B1109" s="64">
        <v>10</v>
      </c>
      <c r="C1109" s="65">
        <f t="shared" si="70"/>
        <v>16.093</v>
      </c>
      <c r="D1109" s="66">
        <v>0</v>
      </c>
      <c r="E1109" s="65">
        <f t="shared" si="71"/>
        <v>4.4702777777777776</v>
      </c>
      <c r="F1109" s="65">
        <f t="shared" si="72"/>
        <v>1.3857861111111109</v>
      </c>
      <c r="G1109" s="67">
        <f t="shared" si="73"/>
        <v>10449.408413888868</v>
      </c>
    </row>
    <row r="1110" spans="1:7" x14ac:dyDescent="0.25">
      <c r="A1110" s="55">
        <v>1108</v>
      </c>
      <c r="B1110" s="64">
        <v>12.8</v>
      </c>
      <c r="C1110" s="65">
        <f t="shared" si="70"/>
        <v>20.599040000000002</v>
      </c>
      <c r="D1110" s="66">
        <v>0</v>
      </c>
      <c r="E1110" s="65">
        <f t="shared" si="71"/>
        <v>5.7219555555555557</v>
      </c>
      <c r="F1110" s="65">
        <f t="shared" si="72"/>
        <v>1.2516777777777781</v>
      </c>
      <c r="G1110" s="67">
        <f t="shared" si="73"/>
        <v>10454.504530555536</v>
      </c>
    </row>
    <row r="1111" spans="1:7" x14ac:dyDescent="0.25">
      <c r="A1111" s="55">
        <v>1109</v>
      </c>
      <c r="B1111" s="64">
        <v>14</v>
      </c>
      <c r="C1111" s="65">
        <f t="shared" si="70"/>
        <v>22.530200000000001</v>
      </c>
      <c r="D1111" s="66">
        <v>0</v>
      </c>
      <c r="E1111" s="65">
        <f t="shared" si="71"/>
        <v>6.2583888888888888</v>
      </c>
      <c r="F1111" s="65">
        <f t="shared" si="72"/>
        <v>0.5364333333333331</v>
      </c>
      <c r="G1111" s="67">
        <f t="shared" si="73"/>
        <v>10460.494702777758</v>
      </c>
    </row>
    <row r="1112" spans="1:7" x14ac:dyDescent="0.25">
      <c r="A1112" s="55">
        <v>1110</v>
      </c>
      <c r="B1112" s="64">
        <v>14.5</v>
      </c>
      <c r="C1112" s="65">
        <f t="shared" si="70"/>
        <v>23.334849999999999</v>
      </c>
      <c r="D1112" s="66">
        <v>0</v>
      </c>
      <c r="E1112" s="65">
        <f t="shared" si="71"/>
        <v>6.4819027777777771</v>
      </c>
      <c r="F1112" s="65">
        <f t="shared" si="72"/>
        <v>0.22351388888888835</v>
      </c>
      <c r="G1112" s="67">
        <f t="shared" si="73"/>
        <v>10466.864848611091</v>
      </c>
    </row>
    <row r="1113" spans="1:7" x14ac:dyDescent="0.25">
      <c r="A1113" s="55">
        <v>1111</v>
      </c>
      <c r="B1113" s="64">
        <v>16</v>
      </c>
      <c r="C1113" s="65">
        <f t="shared" si="70"/>
        <v>25.748799999999999</v>
      </c>
      <c r="D1113" s="66">
        <v>0</v>
      </c>
      <c r="E1113" s="65">
        <f t="shared" si="71"/>
        <v>7.1524444444444439</v>
      </c>
      <c r="F1113" s="65">
        <f t="shared" si="72"/>
        <v>0.67054166666666681</v>
      </c>
      <c r="G1113" s="67">
        <f t="shared" si="73"/>
        <v>10473.682022222201</v>
      </c>
    </row>
    <row r="1114" spans="1:7" x14ac:dyDescent="0.25">
      <c r="A1114" s="55">
        <v>1112</v>
      </c>
      <c r="B1114" s="64">
        <v>18.100000000000001</v>
      </c>
      <c r="C1114" s="65">
        <f t="shared" si="70"/>
        <v>29.128330000000002</v>
      </c>
      <c r="D1114" s="66">
        <v>0</v>
      </c>
      <c r="E1114" s="65">
        <f t="shared" si="71"/>
        <v>8.0912027777777773</v>
      </c>
      <c r="F1114" s="65">
        <f t="shared" si="72"/>
        <v>0.93875833333333336</v>
      </c>
      <c r="G1114" s="67">
        <f t="shared" si="73"/>
        <v>10481.303845833312</v>
      </c>
    </row>
    <row r="1115" spans="1:7" x14ac:dyDescent="0.25">
      <c r="A1115" s="55">
        <v>1113</v>
      </c>
      <c r="B1115" s="64">
        <v>20</v>
      </c>
      <c r="C1115" s="65">
        <f t="shared" si="70"/>
        <v>32.186</v>
      </c>
      <c r="D1115" s="66">
        <v>0</v>
      </c>
      <c r="E1115" s="65">
        <f t="shared" si="71"/>
        <v>8.9405555555555551</v>
      </c>
      <c r="F1115" s="65">
        <f t="shared" si="72"/>
        <v>0.84935277777777785</v>
      </c>
      <c r="G1115" s="67">
        <f t="shared" si="73"/>
        <v>10489.819724999979</v>
      </c>
    </row>
    <row r="1116" spans="1:7" x14ac:dyDescent="0.25">
      <c r="A1116" s="55">
        <v>1114</v>
      </c>
      <c r="B1116" s="64">
        <v>21</v>
      </c>
      <c r="C1116" s="65">
        <f t="shared" si="70"/>
        <v>33.795299999999997</v>
      </c>
      <c r="D1116" s="66">
        <v>0</v>
      </c>
      <c r="E1116" s="65">
        <f t="shared" si="71"/>
        <v>9.3875833333333318</v>
      </c>
      <c r="F1116" s="65">
        <f t="shared" si="72"/>
        <v>0.44702777777777669</v>
      </c>
      <c r="G1116" s="67">
        <f t="shared" si="73"/>
        <v>10498.983794444424</v>
      </c>
    </row>
    <row r="1117" spans="1:7" x14ac:dyDescent="0.25">
      <c r="A1117" s="55">
        <v>1115</v>
      </c>
      <c r="B1117" s="64">
        <v>21.2</v>
      </c>
      <c r="C1117" s="65">
        <f t="shared" si="70"/>
        <v>34.117159999999998</v>
      </c>
      <c r="D1117" s="66">
        <v>0</v>
      </c>
      <c r="E1117" s="65">
        <f t="shared" si="71"/>
        <v>9.4769888888888882</v>
      </c>
      <c r="F1117" s="65">
        <f t="shared" si="72"/>
        <v>8.9405555555556404E-2</v>
      </c>
      <c r="G1117" s="67">
        <f t="shared" si="73"/>
        <v>10508.416080555535</v>
      </c>
    </row>
    <row r="1118" spans="1:7" x14ac:dyDescent="0.25">
      <c r="A1118" s="55">
        <v>1116</v>
      </c>
      <c r="B1118" s="64">
        <v>21.3</v>
      </c>
      <c r="C1118" s="65">
        <f t="shared" si="70"/>
        <v>34.278089999999999</v>
      </c>
      <c r="D1118" s="66">
        <v>0</v>
      </c>
      <c r="E1118" s="65">
        <f t="shared" si="71"/>
        <v>9.5216916666666656</v>
      </c>
      <c r="F1118" s="65">
        <f t="shared" si="72"/>
        <v>4.4702777777777314E-2</v>
      </c>
      <c r="G1118" s="67">
        <f t="shared" si="73"/>
        <v>10517.915420833313</v>
      </c>
    </row>
    <row r="1119" spans="1:7" x14ac:dyDescent="0.25">
      <c r="A1119" s="55">
        <v>1117</v>
      </c>
      <c r="B1119" s="64">
        <v>21.4</v>
      </c>
      <c r="C1119" s="65">
        <f t="shared" si="70"/>
        <v>34.439019999999999</v>
      </c>
      <c r="D1119" s="66">
        <v>0</v>
      </c>
      <c r="E1119" s="65">
        <f t="shared" si="71"/>
        <v>9.5663944444444446</v>
      </c>
      <c r="F1119" s="65">
        <f t="shared" si="72"/>
        <v>4.470277777777909E-2</v>
      </c>
      <c r="G1119" s="67">
        <f t="shared" si="73"/>
        <v>10527.459463888868</v>
      </c>
    </row>
    <row r="1120" spans="1:7" x14ac:dyDescent="0.25">
      <c r="A1120" s="55">
        <v>1118</v>
      </c>
      <c r="B1120" s="64">
        <v>21.7</v>
      </c>
      <c r="C1120" s="65">
        <f t="shared" si="70"/>
        <v>34.921810000000001</v>
      </c>
      <c r="D1120" s="66">
        <v>0</v>
      </c>
      <c r="E1120" s="65">
        <f t="shared" si="71"/>
        <v>9.7005027777777784</v>
      </c>
      <c r="F1120" s="65">
        <f t="shared" si="72"/>
        <v>0.13410833333333372</v>
      </c>
      <c r="G1120" s="67">
        <f t="shared" si="73"/>
        <v>10537.09291249998</v>
      </c>
    </row>
    <row r="1121" spans="1:7" x14ac:dyDescent="0.25">
      <c r="A1121" s="55">
        <v>1119</v>
      </c>
      <c r="B1121" s="64">
        <v>22.5</v>
      </c>
      <c r="C1121" s="65">
        <f t="shared" si="70"/>
        <v>36.209249999999997</v>
      </c>
      <c r="D1121" s="66">
        <v>0</v>
      </c>
      <c r="E1121" s="65">
        <f t="shared" si="71"/>
        <v>10.058124999999999</v>
      </c>
      <c r="F1121" s="65">
        <f t="shared" si="72"/>
        <v>0.35762222222222029</v>
      </c>
      <c r="G1121" s="67">
        <f t="shared" si="73"/>
        <v>10546.972226388869</v>
      </c>
    </row>
    <row r="1122" spans="1:7" x14ac:dyDescent="0.25">
      <c r="A1122" s="55">
        <v>1120</v>
      </c>
      <c r="B1122" s="64">
        <v>23</v>
      </c>
      <c r="C1122" s="65">
        <f t="shared" si="70"/>
        <v>37.0139</v>
      </c>
      <c r="D1122" s="66">
        <v>0</v>
      </c>
      <c r="E1122" s="65">
        <f t="shared" si="71"/>
        <v>10.281638888888889</v>
      </c>
      <c r="F1122" s="65">
        <f t="shared" si="72"/>
        <v>0.22351388888889012</v>
      </c>
      <c r="G1122" s="67">
        <f t="shared" si="73"/>
        <v>10557.142108333313</v>
      </c>
    </row>
    <row r="1123" spans="1:7" x14ac:dyDescent="0.25">
      <c r="A1123" s="55">
        <v>1121</v>
      </c>
      <c r="B1123" s="64">
        <v>23.8</v>
      </c>
      <c r="C1123" s="65">
        <f t="shared" si="70"/>
        <v>38.301340000000003</v>
      </c>
      <c r="D1123" s="66">
        <v>0</v>
      </c>
      <c r="E1123" s="65">
        <f t="shared" si="71"/>
        <v>10.639261111111113</v>
      </c>
      <c r="F1123" s="65">
        <f t="shared" si="72"/>
        <v>0.35762222222222384</v>
      </c>
      <c r="G1123" s="67">
        <f t="shared" si="73"/>
        <v>10567.602558333314</v>
      </c>
    </row>
    <row r="1124" spans="1:7" x14ac:dyDescent="0.25">
      <c r="A1124" s="55">
        <v>1122</v>
      </c>
      <c r="B1124" s="64">
        <v>24.5</v>
      </c>
      <c r="C1124" s="65">
        <f t="shared" si="70"/>
        <v>39.427849999999999</v>
      </c>
      <c r="D1124" s="66">
        <v>0</v>
      </c>
      <c r="E1124" s="65">
        <f t="shared" si="71"/>
        <v>10.952180555555556</v>
      </c>
      <c r="F1124" s="65">
        <f t="shared" si="72"/>
        <v>0.31291944444444297</v>
      </c>
      <c r="G1124" s="67">
        <f t="shared" si="73"/>
        <v>10578.398279166648</v>
      </c>
    </row>
    <row r="1125" spans="1:7" x14ac:dyDescent="0.25">
      <c r="A1125" s="55">
        <v>1123</v>
      </c>
      <c r="B1125" s="64">
        <v>25</v>
      </c>
      <c r="C1125" s="65">
        <f t="shared" si="70"/>
        <v>40.232500000000002</v>
      </c>
      <c r="D1125" s="66">
        <v>0</v>
      </c>
      <c r="E1125" s="65">
        <f t="shared" si="71"/>
        <v>11.175694444444444</v>
      </c>
      <c r="F1125" s="65">
        <f t="shared" si="72"/>
        <v>0.22351388888888835</v>
      </c>
      <c r="G1125" s="67">
        <f t="shared" si="73"/>
        <v>10589.462216666647</v>
      </c>
    </row>
    <row r="1126" spans="1:7" x14ac:dyDescent="0.25">
      <c r="A1126" s="55">
        <v>1124</v>
      </c>
      <c r="B1126" s="64">
        <v>24.9</v>
      </c>
      <c r="C1126" s="65">
        <f t="shared" si="70"/>
        <v>40.071569999999994</v>
      </c>
      <c r="D1126" s="66">
        <v>0</v>
      </c>
      <c r="E1126" s="65">
        <f t="shared" si="71"/>
        <v>11.130991666666665</v>
      </c>
      <c r="F1126" s="65">
        <f t="shared" si="72"/>
        <v>-4.470277777777909E-2</v>
      </c>
      <c r="G1126" s="67">
        <f t="shared" si="73"/>
        <v>10600.615559722202</v>
      </c>
    </row>
    <row r="1127" spans="1:7" x14ac:dyDescent="0.25">
      <c r="A1127" s="55">
        <v>1125</v>
      </c>
      <c r="B1127" s="64">
        <v>24.8</v>
      </c>
      <c r="C1127" s="65">
        <f t="shared" si="70"/>
        <v>39.910640000000001</v>
      </c>
      <c r="D1127" s="66">
        <v>0</v>
      </c>
      <c r="E1127" s="65">
        <f t="shared" si="71"/>
        <v>11.086288888888889</v>
      </c>
      <c r="F1127" s="65">
        <f t="shared" si="72"/>
        <v>-4.4702777777775538E-2</v>
      </c>
      <c r="G1127" s="67">
        <f t="shared" si="73"/>
        <v>10611.724199999981</v>
      </c>
    </row>
    <row r="1128" spans="1:7" x14ac:dyDescent="0.25">
      <c r="A1128" s="55">
        <v>1126</v>
      </c>
      <c r="B1128" s="64">
        <v>25</v>
      </c>
      <c r="C1128" s="65">
        <f t="shared" si="70"/>
        <v>40.232500000000002</v>
      </c>
      <c r="D1128" s="66">
        <v>0</v>
      </c>
      <c r="E1128" s="65">
        <f t="shared" si="71"/>
        <v>11.175694444444444</v>
      </c>
      <c r="F1128" s="65">
        <f t="shared" si="72"/>
        <v>8.9405555555554628E-2</v>
      </c>
      <c r="G1128" s="67">
        <f t="shared" si="73"/>
        <v>10622.855191666647</v>
      </c>
    </row>
    <row r="1129" spans="1:7" x14ac:dyDescent="0.25">
      <c r="A1129" s="55">
        <v>1127</v>
      </c>
      <c r="B1129" s="64">
        <v>25.4</v>
      </c>
      <c r="C1129" s="65">
        <f t="shared" si="70"/>
        <v>40.876219999999996</v>
      </c>
      <c r="D1129" s="66">
        <v>0</v>
      </c>
      <c r="E1129" s="65">
        <f t="shared" si="71"/>
        <v>11.354505555555555</v>
      </c>
      <c r="F1129" s="65">
        <f t="shared" si="72"/>
        <v>0.17881111111111103</v>
      </c>
      <c r="G1129" s="67">
        <f t="shared" si="73"/>
        <v>10634.120291666648</v>
      </c>
    </row>
    <row r="1130" spans="1:7" x14ac:dyDescent="0.25">
      <c r="A1130" s="55">
        <v>1128</v>
      </c>
      <c r="B1130" s="64">
        <v>25.8</v>
      </c>
      <c r="C1130" s="65">
        <f t="shared" si="70"/>
        <v>41.519939999999998</v>
      </c>
      <c r="D1130" s="66">
        <v>0</v>
      </c>
      <c r="E1130" s="65">
        <f t="shared" si="71"/>
        <v>11.533316666666666</v>
      </c>
      <c r="F1130" s="65">
        <f t="shared" si="72"/>
        <v>0.17881111111111103</v>
      </c>
      <c r="G1130" s="67">
        <f t="shared" si="73"/>
        <v>10645.564202777759</v>
      </c>
    </row>
    <row r="1131" spans="1:7" x14ac:dyDescent="0.25">
      <c r="A1131" s="55">
        <v>1129</v>
      </c>
      <c r="B1131" s="64">
        <v>26</v>
      </c>
      <c r="C1131" s="65">
        <f t="shared" si="70"/>
        <v>41.841799999999999</v>
      </c>
      <c r="D1131" s="66">
        <v>0</v>
      </c>
      <c r="E1131" s="65">
        <f t="shared" si="71"/>
        <v>11.622722222222222</v>
      </c>
      <c r="F1131" s="65">
        <f t="shared" si="72"/>
        <v>8.9405555555556404E-2</v>
      </c>
      <c r="G1131" s="67">
        <f t="shared" si="73"/>
        <v>10657.142222222205</v>
      </c>
    </row>
    <row r="1132" spans="1:7" x14ac:dyDescent="0.25">
      <c r="A1132" s="55">
        <v>1130</v>
      </c>
      <c r="B1132" s="64">
        <v>26.4</v>
      </c>
      <c r="C1132" s="65">
        <f t="shared" si="70"/>
        <v>42.485519999999994</v>
      </c>
      <c r="D1132" s="66">
        <v>0</v>
      </c>
      <c r="E1132" s="65">
        <f t="shared" si="71"/>
        <v>11.801533333333332</v>
      </c>
      <c r="F1132" s="65">
        <f t="shared" si="72"/>
        <v>0.17881111111110926</v>
      </c>
      <c r="G1132" s="67">
        <f t="shared" si="73"/>
        <v>10668.854349999981</v>
      </c>
    </row>
    <row r="1133" spans="1:7" x14ac:dyDescent="0.25">
      <c r="A1133" s="55">
        <v>1131</v>
      </c>
      <c r="B1133" s="64">
        <v>26.6</v>
      </c>
      <c r="C1133" s="65">
        <f t="shared" si="70"/>
        <v>42.807380000000002</v>
      </c>
      <c r="D1133" s="66">
        <v>0</v>
      </c>
      <c r="E1133" s="65">
        <f t="shared" si="71"/>
        <v>11.89093888888889</v>
      </c>
      <c r="F1133" s="65">
        <f t="shared" si="72"/>
        <v>8.940555555555818E-2</v>
      </c>
      <c r="G1133" s="67">
        <f t="shared" si="73"/>
        <v>10680.700586111092</v>
      </c>
    </row>
    <row r="1134" spans="1:7" x14ac:dyDescent="0.25">
      <c r="A1134" s="55">
        <v>1132</v>
      </c>
      <c r="B1134" s="64">
        <v>26.9</v>
      </c>
      <c r="C1134" s="65">
        <f t="shared" si="70"/>
        <v>43.290169999999996</v>
      </c>
      <c r="D1134" s="66">
        <v>0</v>
      </c>
      <c r="E1134" s="65">
        <f t="shared" si="71"/>
        <v>12.02504722222222</v>
      </c>
      <c r="F1134" s="65">
        <f t="shared" si="72"/>
        <v>0.13410833333333017</v>
      </c>
      <c r="G1134" s="67">
        <f t="shared" si="73"/>
        <v>10692.658579166648</v>
      </c>
    </row>
    <row r="1135" spans="1:7" x14ac:dyDescent="0.25">
      <c r="A1135" s="55">
        <v>1133</v>
      </c>
      <c r="B1135" s="64">
        <v>27</v>
      </c>
      <c r="C1135" s="65">
        <f t="shared" si="70"/>
        <v>43.451099999999997</v>
      </c>
      <c r="D1135" s="66">
        <v>0</v>
      </c>
      <c r="E1135" s="65">
        <f t="shared" si="71"/>
        <v>12.069749999999999</v>
      </c>
      <c r="F1135" s="65">
        <f t="shared" si="72"/>
        <v>4.470277777777909E-2</v>
      </c>
      <c r="G1135" s="67">
        <f t="shared" si="73"/>
        <v>10704.705977777759</v>
      </c>
    </row>
    <row r="1136" spans="1:7" x14ac:dyDescent="0.25">
      <c r="A1136" s="55">
        <v>1134</v>
      </c>
      <c r="B1136" s="64">
        <v>27</v>
      </c>
      <c r="C1136" s="65">
        <f t="shared" si="70"/>
        <v>43.451099999999997</v>
      </c>
      <c r="D1136" s="66">
        <v>0</v>
      </c>
      <c r="E1136" s="65">
        <f t="shared" si="71"/>
        <v>12.069749999999999</v>
      </c>
      <c r="F1136" s="65">
        <f t="shared" si="72"/>
        <v>0</v>
      </c>
      <c r="G1136" s="67">
        <f t="shared" si="73"/>
        <v>10716.77572777776</v>
      </c>
    </row>
    <row r="1137" spans="1:7" x14ac:dyDescent="0.25">
      <c r="A1137" s="55">
        <v>1135</v>
      </c>
      <c r="B1137" s="64">
        <v>27</v>
      </c>
      <c r="C1137" s="65">
        <f t="shared" si="70"/>
        <v>43.451099999999997</v>
      </c>
      <c r="D1137" s="66">
        <v>0</v>
      </c>
      <c r="E1137" s="65">
        <f t="shared" si="71"/>
        <v>12.069749999999999</v>
      </c>
      <c r="F1137" s="65">
        <f t="shared" si="72"/>
        <v>0</v>
      </c>
      <c r="G1137" s="67">
        <f t="shared" si="73"/>
        <v>10728.845477777761</v>
      </c>
    </row>
    <row r="1138" spans="1:7" x14ac:dyDescent="0.25">
      <c r="A1138" s="55">
        <v>1136</v>
      </c>
      <c r="B1138" s="64">
        <v>26.9</v>
      </c>
      <c r="C1138" s="65">
        <f t="shared" si="70"/>
        <v>43.290169999999996</v>
      </c>
      <c r="D1138" s="66">
        <v>0</v>
      </c>
      <c r="E1138" s="65">
        <f t="shared" si="71"/>
        <v>12.02504722222222</v>
      </c>
      <c r="F1138" s="65">
        <f t="shared" si="72"/>
        <v>-4.470277777777909E-2</v>
      </c>
      <c r="G1138" s="67">
        <f t="shared" si="73"/>
        <v>10740.892876388873</v>
      </c>
    </row>
    <row r="1139" spans="1:7" x14ac:dyDescent="0.25">
      <c r="A1139" s="55">
        <v>1137</v>
      </c>
      <c r="B1139" s="64">
        <v>26.8</v>
      </c>
      <c r="C1139" s="65">
        <f t="shared" si="70"/>
        <v>43.129240000000003</v>
      </c>
      <c r="D1139" s="66">
        <v>0</v>
      </c>
      <c r="E1139" s="65">
        <f t="shared" si="71"/>
        <v>11.980344444444444</v>
      </c>
      <c r="F1139" s="65">
        <f t="shared" si="72"/>
        <v>-4.4702777777775538E-2</v>
      </c>
      <c r="G1139" s="67">
        <f t="shared" si="73"/>
        <v>10752.895572222205</v>
      </c>
    </row>
    <row r="1140" spans="1:7" x14ac:dyDescent="0.25">
      <c r="A1140" s="55">
        <v>1138</v>
      </c>
      <c r="B1140" s="64">
        <v>26.8</v>
      </c>
      <c r="C1140" s="65">
        <f t="shared" si="70"/>
        <v>43.129240000000003</v>
      </c>
      <c r="D1140" s="66">
        <v>0</v>
      </c>
      <c r="E1140" s="65">
        <f t="shared" si="71"/>
        <v>11.980344444444444</v>
      </c>
      <c r="F1140" s="65">
        <f t="shared" si="72"/>
        <v>0</v>
      </c>
      <c r="G1140" s="67">
        <f t="shared" si="73"/>
        <v>10764.87591666665</v>
      </c>
    </row>
    <row r="1141" spans="1:7" x14ac:dyDescent="0.25">
      <c r="A1141" s="55">
        <v>1139</v>
      </c>
      <c r="B1141" s="64">
        <v>26.5</v>
      </c>
      <c r="C1141" s="65">
        <f t="shared" si="70"/>
        <v>42.646450000000002</v>
      </c>
      <c r="D1141" s="66">
        <v>0</v>
      </c>
      <c r="E1141" s="65">
        <f t="shared" si="71"/>
        <v>11.846236111111111</v>
      </c>
      <c r="F1141" s="65">
        <f t="shared" si="72"/>
        <v>-0.13410833333333372</v>
      </c>
      <c r="G1141" s="67">
        <f t="shared" si="73"/>
        <v>10776.789206944428</v>
      </c>
    </row>
    <row r="1142" spans="1:7" x14ac:dyDescent="0.25">
      <c r="A1142" s="55">
        <v>1140</v>
      </c>
      <c r="B1142" s="64">
        <v>26.4</v>
      </c>
      <c r="C1142" s="65">
        <f t="shared" si="70"/>
        <v>42.485519999999994</v>
      </c>
      <c r="D1142" s="66">
        <v>0</v>
      </c>
      <c r="E1142" s="65">
        <f t="shared" si="71"/>
        <v>11.801533333333332</v>
      </c>
      <c r="F1142" s="65">
        <f t="shared" si="72"/>
        <v>-4.470277777777909E-2</v>
      </c>
      <c r="G1142" s="67">
        <f t="shared" si="73"/>
        <v>10788.61309166665</v>
      </c>
    </row>
    <row r="1143" spans="1:7" x14ac:dyDescent="0.25">
      <c r="A1143" s="55">
        <v>1141</v>
      </c>
      <c r="B1143" s="64">
        <v>26</v>
      </c>
      <c r="C1143" s="65">
        <f t="shared" si="70"/>
        <v>41.841799999999999</v>
      </c>
      <c r="D1143" s="66">
        <v>0</v>
      </c>
      <c r="E1143" s="65">
        <f t="shared" si="71"/>
        <v>11.622722222222222</v>
      </c>
      <c r="F1143" s="65">
        <f t="shared" si="72"/>
        <v>-0.17881111111110926</v>
      </c>
      <c r="G1143" s="67">
        <f t="shared" si="73"/>
        <v>10800.325219444427</v>
      </c>
    </row>
    <row r="1144" spans="1:7" x14ac:dyDescent="0.25">
      <c r="A1144" s="55">
        <v>1142</v>
      </c>
      <c r="B1144" s="64">
        <v>25.5</v>
      </c>
      <c r="C1144" s="65">
        <f t="shared" si="70"/>
        <v>41.037149999999997</v>
      </c>
      <c r="D1144" s="66">
        <v>0</v>
      </c>
      <c r="E1144" s="65">
        <f t="shared" si="71"/>
        <v>11.399208333333332</v>
      </c>
      <c r="F1144" s="65">
        <f t="shared" si="72"/>
        <v>-0.22351388888889012</v>
      </c>
      <c r="G1144" s="67">
        <f t="shared" si="73"/>
        <v>10811.836184722204</v>
      </c>
    </row>
    <row r="1145" spans="1:7" x14ac:dyDescent="0.25">
      <c r="A1145" s="55">
        <v>1143</v>
      </c>
      <c r="B1145" s="64">
        <v>24.6</v>
      </c>
      <c r="C1145" s="65">
        <f t="shared" si="70"/>
        <v>39.58878</v>
      </c>
      <c r="D1145" s="66">
        <v>0</v>
      </c>
      <c r="E1145" s="65">
        <f t="shared" si="71"/>
        <v>10.996883333333333</v>
      </c>
      <c r="F1145" s="65">
        <f t="shared" si="72"/>
        <v>-0.40232499999999938</v>
      </c>
      <c r="G1145" s="67">
        <f t="shared" si="73"/>
        <v>10823.034230555537</v>
      </c>
    </row>
    <row r="1146" spans="1:7" x14ac:dyDescent="0.25">
      <c r="A1146" s="55">
        <v>1144</v>
      </c>
      <c r="B1146" s="64">
        <v>23.5</v>
      </c>
      <c r="C1146" s="65">
        <f t="shared" si="70"/>
        <v>37.818550000000002</v>
      </c>
      <c r="D1146" s="66">
        <v>0</v>
      </c>
      <c r="E1146" s="65">
        <f t="shared" si="71"/>
        <v>10.505152777777779</v>
      </c>
      <c r="F1146" s="65">
        <f t="shared" si="72"/>
        <v>-0.49173055555555401</v>
      </c>
      <c r="G1146" s="67">
        <f t="shared" si="73"/>
        <v>10833.785248611093</v>
      </c>
    </row>
    <row r="1147" spans="1:7" x14ac:dyDescent="0.25">
      <c r="A1147" s="55">
        <v>1145</v>
      </c>
      <c r="B1147" s="64">
        <v>21.5</v>
      </c>
      <c r="C1147" s="65">
        <f t="shared" si="70"/>
        <v>34.59995</v>
      </c>
      <c r="D1147" s="66">
        <v>0</v>
      </c>
      <c r="E1147" s="65">
        <f t="shared" si="71"/>
        <v>9.611097222222222</v>
      </c>
      <c r="F1147" s="65">
        <f t="shared" si="72"/>
        <v>-0.89405555555555694</v>
      </c>
      <c r="G1147" s="67">
        <f t="shared" si="73"/>
        <v>10843.843373611093</v>
      </c>
    </row>
    <row r="1148" spans="1:7" x14ac:dyDescent="0.25">
      <c r="A1148" s="55">
        <v>1146</v>
      </c>
      <c r="B1148" s="64">
        <v>20</v>
      </c>
      <c r="C1148" s="65">
        <f t="shared" si="70"/>
        <v>32.186</v>
      </c>
      <c r="D1148" s="66">
        <v>0</v>
      </c>
      <c r="E1148" s="65">
        <f t="shared" si="71"/>
        <v>8.9405555555555551</v>
      </c>
      <c r="F1148" s="65">
        <f t="shared" si="72"/>
        <v>-0.67054166666666681</v>
      </c>
      <c r="G1148" s="67">
        <f t="shared" si="73"/>
        <v>10853.119199999981</v>
      </c>
    </row>
    <row r="1149" spans="1:7" x14ac:dyDescent="0.25">
      <c r="A1149" s="55">
        <v>1147</v>
      </c>
      <c r="B1149" s="64">
        <v>17.5</v>
      </c>
      <c r="C1149" s="65">
        <f t="shared" si="70"/>
        <v>28.162749999999999</v>
      </c>
      <c r="D1149" s="66">
        <v>0</v>
      </c>
      <c r="E1149" s="65">
        <f t="shared" si="71"/>
        <v>7.8229861111111108</v>
      </c>
      <c r="F1149" s="65">
        <f t="shared" si="72"/>
        <v>-1.1175694444444444</v>
      </c>
      <c r="G1149" s="67">
        <f t="shared" si="73"/>
        <v>10861.500970833315</v>
      </c>
    </row>
    <row r="1150" spans="1:7" x14ac:dyDescent="0.25">
      <c r="A1150" s="55">
        <v>1148</v>
      </c>
      <c r="B1150" s="64">
        <v>16</v>
      </c>
      <c r="C1150" s="65">
        <f t="shared" si="70"/>
        <v>25.748799999999999</v>
      </c>
      <c r="D1150" s="66">
        <v>0</v>
      </c>
      <c r="E1150" s="65">
        <f t="shared" si="71"/>
        <v>7.1524444444444439</v>
      </c>
      <c r="F1150" s="65">
        <f t="shared" si="72"/>
        <v>-0.67054166666666681</v>
      </c>
      <c r="G1150" s="67">
        <f t="shared" si="73"/>
        <v>10868.988686111092</v>
      </c>
    </row>
    <row r="1151" spans="1:7" x14ac:dyDescent="0.25">
      <c r="A1151" s="55">
        <v>1149</v>
      </c>
      <c r="B1151" s="64">
        <v>14</v>
      </c>
      <c r="C1151" s="65">
        <f t="shared" si="70"/>
        <v>22.530200000000001</v>
      </c>
      <c r="D1151" s="66">
        <v>0</v>
      </c>
      <c r="E1151" s="65">
        <f t="shared" si="71"/>
        <v>6.2583888888888888</v>
      </c>
      <c r="F1151" s="65">
        <f t="shared" si="72"/>
        <v>-0.89405555555555516</v>
      </c>
      <c r="G1151" s="67">
        <f t="shared" si="73"/>
        <v>10875.694102777758</v>
      </c>
    </row>
    <row r="1152" spans="1:7" x14ac:dyDescent="0.25">
      <c r="A1152" s="55">
        <v>1150</v>
      </c>
      <c r="B1152" s="64">
        <v>10.7</v>
      </c>
      <c r="C1152" s="65">
        <f t="shared" si="70"/>
        <v>17.21951</v>
      </c>
      <c r="D1152" s="66">
        <v>0</v>
      </c>
      <c r="E1152" s="65">
        <f t="shared" si="71"/>
        <v>4.7831972222222223</v>
      </c>
      <c r="F1152" s="65">
        <f t="shared" si="72"/>
        <v>-1.4751916666666665</v>
      </c>
      <c r="G1152" s="67">
        <f t="shared" si="73"/>
        <v>10881.214895833313</v>
      </c>
    </row>
    <row r="1153" spans="1:7" x14ac:dyDescent="0.25">
      <c r="A1153" s="55">
        <v>1151</v>
      </c>
      <c r="B1153" s="64">
        <v>7.4</v>
      </c>
      <c r="C1153" s="65">
        <f t="shared" si="70"/>
        <v>11.90882</v>
      </c>
      <c r="D1153" s="66">
        <v>0</v>
      </c>
      <c r="E1153" s="65">
        <f t="shared" si="71"/>
        <v>3.3080055555555554</v>
      </c>
      <c r="F1153" s="65">
        <f t="shared" si="72"/>
        <v>-1.4751916666666669</v>
      </c>
      <c r="G1153" s="67">
        <f t="shared" si="73"/>
        <v>10885.260497222202</v>
      </c>
    </row>
    <row r="1154" spans="1:7" x14ac:dyDescent="0.25">
      <c r="A1154" s="55">
        <v>1152</v>
      </c>
      <c r="B1154" s="64">
        <v>4.0999999999999996</v>
      </c>
      <c r="C1154" s="65">
        <f t="shared" si="70"/>
        <v>6.5981299999999994</v>
      </c>
      <c r="D1154" s="66">
        <v>0</v>
      </c>
      <c r="E1154" s="65">
        <f t="shared" si="71"/>
        <v>1.8328138888888887</v>
      </c>
      <c r="F1154" s="65">
        <f t="shared" si="72"/>
        <v>-1.4751916666666667</v>
      </c>
      <c r="G1154" s="67">
        <f t="shared" si="73"/>
        <v>10887.830906944424</v>
      </c>
    </row>
    <row r="1155" spans="1:7" x14ac:dyDescent="0.25">
      <c r="A1155" s="55">
        <v>1153</v>
      </c>
      <c r="B1155" s="64">
        <v>0.8</v>
      </c>
      <c r="C1155" s="65">
        <f t="shared" si="70"/>
        <v>1.2874400000000001</v>
      </c>
      <c r="D1155" s="66">
        <v>0</v>
      </c>
      <c r="E1155" s="65">
        <f t="shared" si="71"/>
        <v>0.35762222222222223</v>
      </c>
      <c r="F1155" s="65">
        <f t="shared" si="72"/>
        <v>-1.4751916666666665</v>
      </c>
      <c r="G1155" s="67">
        <f t="shared" si="73"/>
        <v>10888.92612499998</v>
      </c>
    </row>
    <row r="1156" spans="1:7" x14ac:dyDescent="0.25">
      <c r="A1156" s="55">
        <v>1154</v>
      </c>
      <c r="B1156" s="64">
        <v>0</v>
      </c>
      <c r="C1156" s="65">
        <f t="shared" ref="C1156:C1219" si="74">B1156*1.6093</f>
        <v>0</v>
      </c>
      <c r="D1156" s="66">
        <v>0</v>
      </c>
      <c r="E1156" s="65">
        <f t="shared" ref="E1156:E1219" si="75">C1156/3.6</f>
        <v>0</v>
      </c>
      <c r="F1156" s="65">
        <f t="shared" si="72"/>
        <v>-0.35762222222222223</v>
      </c>
      <c r="G1156" s="67">
        <f t="shared" si="73"/>
        <v>10889.104936111091</v>
      </c>
    </row>
    <row r="1157" spans="1:7" x14ac:dyDescent="0.25">
      <c r="A1157" s="55">
        <v>1155</v>
      </c>
      <c r="B1157" s="64">
        <v>0</v>
      </c>
      <c r="C1157" s="65">
        <f t="shared" si="74"/>
        <v>0</v>
      </c>
      <c r="D1157" s="66">
        <v>0</v>
      </c>
      <c r="E1157" s="65">
        <f t="shared" si="75"/>
        <v>0</v>
      </c>
      <c r="F1157" s="65">
        <f t="shared" si="72"/>
        <v>0</v>
      </c>
      <c r="G1157" s="67">
        <f t="shared" si="73"/>
        <v>10889.104936111091</v>
      </c>
    </row>
    <row r="1158" spans="1:7" x14ac:dyDescent="0.25">
      <c r="A1158" s="55">
        <v>1156</v>
      </c>
      <c r="B1158" s="64">
        <v>0</v>
      </c>
      <c r="C1158" s="65">
        <f t="shared" si="74"/>
        <v>0</v>
      </c>
      <c r="D1158" s="66">
        <v>0</v>
      </c>
      <c r="E1158" s="65">
        <f t="shared" si="75"/>
        <v>0</v>
      </c>
      <c r="F1158" s="65">
        <f t="shared" si="72"/>
        <v>0</v>
      </c>
      <c r="G1158" s="67">
        <f t="shared" si="73"/>
        <v>10889.104936111091</v>
      </c>
    </row>
    <row r="1159" spans="1:7" x14ac:dyDescent="0.25">
      <c r="A1159" s="55">
        <v>1157</v>
      </c>
      <c r="B1159" s="64">
        <v>0</v>
      </c>
      <c r="C1159" s="65">
        <f t="shared" si="74"/>
        <v>0</v>
      </c>
      <c r="D1159" s="66">
        <v>0</v>
      </c>
      <c r="E1159" s="65">
        <f t="shared" si="75"/>
        <v>0</v>
      </c>
      <c r="F1159" s="65">
        <f t="shared" si="72"/>
        <v>0</v>
      </c>
      <c r="G1159" s="67">
        <f t="shared" si="73"/>
        <v>10889.104936111091</v>
      </c>
    </row>
    <row r="1160" spans="1:7" x14ac:dyDescent="0.25">
      <c r="A1160" s="55">
        <v>1158</v>
      </c>
      <c r="B1160" s="64">
        <v>0</v>
      </c>
      <c r="C1160" s="65">
        <f t="shared" si="74"/>
        <v>0</v>
      </c>
      <c r="D1160" s="66">
        <v>0</v>
      </c>
      <c r="E1160" s="65">
        <f t="shared" si="75"/>
        <v>0</v>
      </c>
      <c r="F1160" s="65">
        <f t="shared" si="72"/>
        <v>0</v>
      </c>
      <c r="G1160" s="67">
        <f t="shared" si="73"/>
        <v>10889.104936111091</v>
      </c>
    </row>
    <row r="1161" spans="1:7" x14ac:dyDescent="0.25">
      <c r="A1161" s="55">
        <v>1159</v>
      </c>
      <c r="B1161" s="64">
        <v>0</v>
      </c>
      <c r="C1161" s="65">
        <f t="shared" si="74"/>
        <v>0</v>
      </c>
      <c r="D1161" s="66">
        <v>0</v>
      </c>
      <c r="E1161" s="65">
        <f t="shared" si="75"/>
        <v>0</v>
      </c>
      <c r="F1161" s="65">
        <f t="shared" si="72"/>
        <v>0</v>
      </c>
      <c r="G1161" s="67">
        <f t="shared" si="73"/>
        <v>10889.104936111091</v>
      </c>
    </row>
    <row r="1162" spans="1:7" x14ac:dyDescent="0.25">
      <c r="A1162" s="55">
        <v>1160</v>
      </c>
      <c r="B1162" s="64">
        <v>0</v>
      </c>
      <c r="C1162" s="65">
        <f t="shared" si="74"/>
        <v>0</v>
      </c>
      <c r="D1162" s="66">
        <v>0</v>
      </c>
      <c r="E1162" s="65">
        <f t="shared" si="75"/>
        <v>0</v>
      </c>
      <c r="F1162" s="65">
        <f t="shared" si="72"/>
        <v>0</v>
      </c>
      <c r="G1162" s="67">
        <f t="shared" si="73"/>
        <v>10889.104936111091</v>
      </c>
    </row>
    <row r="1163" spans="1:7" x14ac:dyDescent="0.25">
      <c r="A1163" s="55">
        <v>1161</v>
      </c>
      <c r="B1163" s="64">
        <v>0</v>
      </c>
      <c r="C1163" s="65">
        <f t="shared" si="74"/>
        <v>0</v>
      </c>
      <c r="D1163" s="66">
        <v>0</v>
      </c>
      <c r="E1163" s="65">
        <f t="shared" si="75"/>
        <v>0</v>
      </c>
      <c r="F1163" s="65">
        <f t="shared" si="72"/>
        <v>0</v>
      </c>
      <c r="G1163" s="67">
        <f t="shared" si="73"/>
        <v>10889.104936111091</v>
      </c>
    </row>
    <row r="1164" spans="1:7" x14ac:dyDescent="0.25">
      <c r="A1164" s="55">
        <v>1162</v>
      </c>
      <c r="B1164" s="64">
        <v>0</v>
      </c>
      <c r="C1164" s="65">
        <f t="shared" si="74"/>
        <v>0</v>
      </c>
      <c r="D1164" s="66">
        <v>0</v>
      </c>
      <c r="E1164" s="65">
        <f t="shared" si="75"/>
        <v>0</v>
      </c>
      <c r="F1164" s="65">
        <f t="shared" si="72"/>
        <v>0</v>
      </c>
      <c r="G1164" s="67">
        <f t="shared" si="73"/>
        <v>10889.104936111091</v>
      </c>
    </row>
    <row r="1165" spans="1:7" x14ac:dyDescent="0.25">
      <c r="A1165" s="55">
        <v>1163</v>
      </c>
      <c r="B1165" s="64">
        <v>0</v>
      </c>
      <c r="C1165" s="65">
        <f t="shared" si="74"/>
        <v>0</v>
      </c>
      <c r="D1165" s="66">
        <v>0</v>
      </c>
      <c r="E1165" s="65">
        <f t="shared" si="75"/>
        <v>0</v>
      </c>
      <c r="F1165" s="65">
        <f t="shared" ref="F1165:F1228" si="76">E1165-E1164</f>
        <v>0</v>
      </c>
      <c r="G1165" s="67">
        <f t="shared" ref="G1165:G1228" si="77">E1164+(F1165/2)+G1164</f>
        <v>10889.104936111091</v>
      </c>
    </row>
    <row r="1166" spans="1:7" x14ac:dyDescent="0.25">
      <c r="A1166" s="55">
        <v>1164</v>
      </c>
      <c r="B1166" s="64">
        <v>0</v>
      </c>
      <c r="C1166" s="65">
        <f t="shared" si="74"/>
        <v>0</v>
      </c>
      <c r="D1166" s="66">
        <v>0</v>
      </c>
      <c r="E1166" s="65">
        <f t="shared" si="75"/>
        <v>0</v>
      </c>
      <c r="F1166" s="65">
        <f t="shared" si="76"/>
        <v>0</v>
      </c>
      <c r="G1166" s="67">
        <f t="shared" si="77"/>
        <v>10889.104936111091</v>
      </c>
    </row>
    <row r="1167" spans="1:7" x14ac:dyDescent="0.25">
      <c r="A1167" s="55">
        <v>1165</v>
      </c>
      <c r="B1167" s="64">
        <v>0</v>
      </c>
      <c r="C1167" s="65">
        <f t="shared" si="74"/>
        <v>0</v>
      </c>
      <c r="D1167" s="66">
        <v>0</v>
      </c>
      <c r="E1167" s="65">
        <f t="shared" si="75"/>
        <v>0</v>
      </c>
      <c r="F1167" s="65">
        <f t="shared" si="76"/>
        <v>0</v>
      </c>
      <c r="G1167" s="67">
        <f t="shared" si="77"/>
        <v>10889.104936111091</v>
      </c>
    </row>
    <row r="1168" spans="1:7" x14ac:dyDescent="0.25">
      <c r="A1168" s="55">
        <v>1166</v>
      </c>
      <c r="B1168" s="64">
        <v>0</v>
      </c>
      <c r="C1168" s="65">
        <f t="shared" si="74"/>
        <v>0</v>
      </c>
      <c r="D1168" s="66">
        <v>0</v>
      </c>
      <c r="E1168" s="65">
        <f t="shared" si="75"/>
        <v>0</v>
      </c>
      <c r="F1168" s="65">
        <f t="shared" si="76"/>
        <v>0</v>
      </c>
      <c r="G1168" s="67">
        <f t="shared" si="77"/>
        <v>10889.104936111091</v>
      </c>
    </row>
    <row r="1169" spans="1:7" x14ac:dyDescent="0.25">
      <c r="A1169" s="55">
        <v>1167</v>
      </c>
      <c r="B1169" s="64">
        <v>0</v>
      </c>
      <c r="C1169" s="65">
        <f t="shared" si="74"/>
        <v>0</v>
      </c>
      <c r="D1169" s="66">
        <v>0</v>
      </c>
      <c r="E1169" s="65">
        <f t="shared" si="75"/>
        <v>0</v>
      </c>
      <c r="F1169" s="65">
        <f t="shared" si="76"/>
        <v>0</v>
      </c>
      <c r="G1169" s="67">
        <f t="shared" si="77"/>
        <v>10889.104936111091</v>
      </c>
    </row>
    <row r="1170" spans="1:7" x14ac:dyDescent="0.25">
      <c r="A1170" s="55">
        <v>1168</v>
      </c>
      <c r="B1170" s="64">
        <v>0</v>
      </c>
      <c r="C1170" s="65">
        <f t="shared" si="74"/>
        <v>0</v>
      </c>
      <c r="D1170" s="66">
        <v>0</v>
      </c>
      <c r="E1170" s="65">
        <f t="shared" si="75"/>
        <v>0</v>
      </c>
      <c r="F1170" s="65">
        <f t="shared" si="76"/>
        <v>0</v>
      </c>
      <c r="G1170" s="67">
        <f t="shared" si="77"/>
        <v>10889.104936111091</v>
      </c>
    </row>
    <row r="1171" spans="1:7" x14ac:dyDescent="0.25">
      <c r="A1171" s="55">
        <v>1169</v>
      </c>
      <c r="B1171" s="64">
        <v>0</v>
      </c>
      <c r="C1171" s="65">
        <f t="shared" si="74"/>
        <v>0</v>
      </c>
      <c r="D1171" s="66">
        <v>0</v>
      </c>
      <c r="E1171" s="65">
        <f t="shared" si="75"/>
        <v>0</v>
      </c>
      <c r="F1171" s="65">
        <f t="shared" si="76"/>
        <v>0</v>
      </c>
      <c r="G1171" s="67">
        <f t="shared" si="77"/>
        <v>10889.104936111091</v>
      </c>
    </row>
    <row r="1172" spans="1:7" x14ac:dyDescent="0.25">
      <c r="A1172" s="55">
        <v>1170</v>
      </c>
      <c r="B1172" s="64">
        <v>2.1</v>
      </c>
      <c r="C1172" s="65">
        <f t="shared" si="74"/>
        <v>3.3795299999999999</v>
      </c>
      <c r="D1172" s="66">
        <v>0</v>
      </c>
      <c r="E1172" s="65">
        <f t="shared" si="75"/>
        <v>0.93875833333333325</v>
      </c>
      <c r="F1172" s="65">
        <f t="shared" si="76"/>
        <v>0.93875833333333325</v>
      </c>
      <c r="G1172" s="67">
        <f t="shared" si="77"/>
        <v>10889.574315277758</v>
      </c>
    </row>
    <row r="1173" spans="1:7" x14ac:dyDescent="0.25">
      <c r="A1173" s="55">
        <v>1171</v>
      </c>
      <c r="B1173" s="64">
        <v>5.4</v>
      </c>
      <c r="C1173" s="65">
        <f t="shared" si="74"/>
        <v>8.6902200000000001</v>
      </c>
      <c r="D1173" s="66">
        <v>0</v>
      </c>
      <c r="E1173" s="65">
        <f t="shared" si="75"/>
        <v>2.4139499999999998</v>
      </c>
      <c r="F1173" s="65">
        <f t="shared" si="76"/>
        <v>1.4751916666666665</v>
      </c>
      <c r="G1173" s="67">
        <f t="shared" si="77"/>
        <v>10891.250669444424</v>
      </c>
    </row>
    <row r="1174" spans="1:7" x14ac:dyDescent="0.25">
      <c r="A1174" s="55">
        <v>1172</v>
      </c>
      <c r="B1174" s="64">
        <v>8.6999999999999993</v>
      </c>
      <c r="C1174" s="65">
        <f t="shared" si="74"/>
        <v>14.000909999999999</v>
      </c>
      <c r="D1174" s="66">
        <v>0</v>
      </c>
      <c r="E1174" s="65">
        <f t="shared" si="75"/>
        <v>3.8891416666666663</v>
      </c>
      <c r="F1174" s="65">
        <f t="shared" si="76"/>
        <v>1.4751916666666665</v>
      </c>
      <c r="G1174" s="67">
        <f t="shared" si="77"/>
        <v>10894.402215277758</v>
      </c>
    </row>
    <row r="1175" spans="1:7" x14ac:dyDescent="0.25">
      <c r="A1175" s="55">
        <v>1173</v>
      </c>
      <c r="B1175" s="64">
        <v>12</v>
      </c>
      <c r="C1175" s="65">
        <f t="shared" si="74"/>
        <v>19.311599999999999</v>
      </c>
      <c r="D1175" s="66">
        <v>0</v>
      </c>
      <c r="E1175" s="65">
        <f t="shared" si="75"/>
        <v>5.3643333333333327</v>
      </c>
      <c r="F1175" s="65">
        <f t="shared" si="76"/>
        <v>1.4751916666666665</v>
      </c>
      <c r="G1175" s="67">
        <f t="shared" si="77"/>
        <v>10899.028952777759</v>
      </c>
    </row>
    <row r="1176" spans="1:7" x14ac:dyDescent="0.25">
      <c r="A1176" s="55">
        <v>1174</v>
      </c>
      <c r="B1176" s="64">
        <v>15.3</v>
      </c>
      <c r="C1176" s="65">
        <f t="shared" si="74"/>
        <v>24.62229</v>
      </c>
      <c r="D1176" s="66">
        <v>0</v>
      </c>
      <c r="E1176" s="65">
        <f t="shared" si="75"/>
        <v>6.8395250000000001</v>
      </c>
      <c r="F1176" s="65">
        <f t="shared" si="76"/>
        <v>1.4751916666666673</v>
      </c>
      <c r="G1176" s="67">
        <f t="shared" si="77"/>
        <v>10905.130881944426</v>
      </c>
    </row>
    <row r="1177" spans="1:7" x14ac:dyDescent="0.25">
      <c r="A1177" s="55">
        <v>1175</v>
      </c>
      <c r="B1177" s="64">
        <v>18.600000000000001</v>
      </c>
      <c r="C1177" s="65">
        <f t="shared" si="74"/>
        <v>29.932980000000001</v>
      </c>
      <c r="D1177" s="66">
        <v>0</v>
      </c>
      <c r="E1177" s="65">
        <f t="shared" si="75"/>
        <v>8.3147166666666674</v>
      </c>
      <c r="F1177" s="65">
        <f t="shared" si="76"/>
        <v>1.4751916666666673</v>
      </c>
      <c r="G1177" s="67">
        <f t="shared" si="77"/>
        <v>10912.708002777759</v>
      </c>
    </row>
    <row r="1178" spans="1:7" x14ac:dyDescent="0.25">
      <c r="A1178" s="55">
        <v>1176</v>
      </c>
      <c r="B1178" s="64">
        <v>21.1</v>
      </c>
      <c r="C1178" s="65">
        <f t="shared" si="74"/>
        <v>33.956229999999998</v>
      </c>
      <c r="D1178" s="66">
        <v>0</v>
      </c>
      <c r="E1178" s="65">
        <f t="shared" si="75"/>
        <v>9.4322861111111109</v>
      </c>
      <c r="F1178" s="65">
        <f t="shared" si="76"/>
        <v>1.1175694444444435</v>
      </c>
      <c r="G1178" s="67">
        <f t="shared" si="77"/>
        <v>10921.581504166648</v>
      </c>
    </row>
    <row r="1179" spans="1:7" x14ac:dyDescent="0.25">
      <c r="A1179" s="55">
        <v>1177</v>
      </c>
      <c r="B1179" s="64">
        <v>23</v>
      </c>
      <c r="C1179" s="65">
        <f t="shared" si="74"/>
        <v>37.0139</v>
      </c>
      <c r="D1179" s="66">
        <v>0</v>
      </c>
      <c r="E1179" s="65">
        <f t="shared" si="75"/>
        <v>10.281638888888889</v>
      </c>
      <c r="F1179" s="65">
        <f t="shared" si="76"/>
        <v>0.84935277777777785</v>
      </c>
      <c r="G1179" s="67">
        <f t="shared" si="77"/>
        <v>10931.438466666648</v>
      </c>
    </row>
    <row r="1180" spans="1:7" x14ac:dyDescent="0.25">
      <c r="A1180" s="55">
        <v>1178</v>
      </c>
      <c r="B1180" s="64">
        <v>23.5</v>
      </c>
      <c r="C1180" s="65">
        <f t="shared" si="74"/>
        <v>37.818550000000002</v>
      </c>
      <c r="D1180" s="66">
        <v>0</v>
      </c>
      <c r="E1180" s="65">
        <f t="shared" si="75"/>
        <v>10.505152777777779</v>
      </c>
      <c r="F1180" s="65">
        <f t="shared" si="76"/>
        <v>0.22351388888889012</v>
      </c>
      <c r="G1180" s="67">
        <f t="shared" si="77"/>
        <v>10941.831862499981</v>
      </c>
    </row>
    <row r="1181" spans="1:7" x14ac:dyDescent="0.25">
      <c r="A1181" s="55">
        <v>1179</v>
      </c>
      <c r="B1181" s="64">
        <v>23</v>
      </c>
      <c r="C1181" s="65">
        <f t="shared" si="74"/>
        <v>37.0139</v>
      </c>
      <c r="D1181" s="66">
        <v>0</v>
      </c>
      <c r="E1181" s="65">
        <f t="shared" si="75"/>
        <v>10.281638888888889</v>
      </c>
      <c r="F1181" s="65">
        <f t="shared" si="76"/>
        <v>-0.22351388888889012</v>
      </c>
      <c r="G1181" s="67">
        <f t="shared" si="77"/>
        <v>10952.225258333314</v>
      </c>
    </row>
    <row r="1182" spans="1:7" x14ac:dyDescent="0.25">
      <c r="A1182" s="55">
        <v>1180</v>
      </c>
      <c r="B1182" s="64">
        <v>22.5</v>
      </c>
      <c r="C1182" s="65">
        <f t="shared" si="74"/>
        <v>36.209249999999997</v>
      </c>
      <c r="D1182" s="66">
        <v>0</v>
      </c>
      <c r="E1182" s="65">
        <f t="shared" si="75"/>
        <v>10.058124999999999</v>
      </c>
      <c r="F1182" s="65">
        <f t="shared" si="76"/>
        <v>-0.22351388888889012</v>
      </c>
      <c r="G1182" s="67">
        <f t="shared" si="77"/>
        <v>10962.395140277758</v>
      </c>
    </row>
    <row r="1183" spans="1:7" x14ac:dyDescent="0.25">
      <c r="A1183" s="55">
        <v>1181</v>
      </c>
      <c r="B1183" s="64">
        <v>20</v>
      </c>
      <c r="C1183" s="65">
        <f t="shared" si="74"/>
        <v>32.186</v>
      </c>
      <c r="D1183" s="66">
        <v>0</v>
      </c>
      <c r="E1183" s="65">
        <f t="shared" si="75"/>
        <v>8.9405555555555551</v>
      </c>
      <c r="F1183" s="65">
        <f t="shared" si="76"/>
        <v>-1.1175694444444435</v>
      </c>
      <c r="G1183" s="67">
        <f t="shared" si="77"/>
        <v>10971.894480555537</v>
      </c>
    </row>
    <row r="1184" spans="1:7" x14ac:dyDescent="0.25">
      <c r="A1184" s="55">
        <v>1182</v>
      </c>
      <c r="B1184" s="64">
        <v>16.7</v>
      </c>
      <c r="C1184" s="65">
        <f t="shared" si="74"/>
        <v>26.875309999999999</v>
      </c>
      <c r="D1184" s="66">
        <v>0</v>
      </c>
      <c r="E1184" s="65">
        <f t="shared" si="75"/>
        <v>7.4653638888888887</v>
      </c>
      <c r="F1184" s="65">
        <f t="shared" si="76"/>
        <v>-1.4751916666666665</v>
      </c>
      <c r="G1184" s="67">
        <f t="shared" si="77"/>
        <v>10980.097440277759</v>
      </c>
    </row>
    <row r="1185" spans="1:7" x14ac:dyDescent="0.25">
      <c r="A1185" s="55">
        <v>1183</v>
      </c>
      <c r="B1185" s="64">
        <v>13.4</v>
      </c>
      <c r="C1185" s="65">
        <f t="shared" si="74"/>
        <v>21.564620000000001</v>
      </c>
      <c r="D1185" s="66">
        <v>0</v>
      </c>
      <c r="E1185" s="65">
        <f t="shared" si="75"/>
        <v>5.9901722222222222</v>
      </c>
      <c r="F1185" s="65">
        <f t="shared" si="76"/>
        <v>-1.4751916666666665</v>
      </c>
      <c r="G1185" s="67">
        <f t="shared" si="77"/>
        <v>10986.825208333315</v>
      </c>
    </row>
    <row r="1186" spans="1:7" x14ac:dyDescent="0.25">
      <c r="A1186" s="55">
        <v>1184</v>
      </c>
      <c r="B1186" s="64">
        <v>10.1</v>
      </c>
      <c r="C1186" s="65">
        <f t="shared" si="74"/>
        <v>16.25393</v>
      </c>
      <c r="D1186" s="66">
        <v>0</v>
      </c>
      <c r="E1186" s="65">
        <f t="shared" si="75"/>
        <v>4.5149805555555558</v>
      </c>
      <c r="F1186" s="65">
        <f t="shared" si="76"/>
        <v>-1.4751916666666665</v>
      </c>
      <c r="G1186" s="67">
        <f t="shared" si="77"/>
        <v>10992.077784722205</v>
      </c>
    </row>
    <row r="1187" spans="1:7" x14ac:dyDescent="0.25">
      <c r="A1187" s="55">
        <v>1185</v>
      </c>
      <c r="B1187" s="64">
        <v>6.8</v>
      </c>
      <c r="C1187" s="65">
        <f t="shared" si="74"/>
        <v>10.943239999999999</v>
      </c>
      <c r="D1187" s="66">
        <v>0</v>
      </c>
      <c r="E1187" s="65">
        <f t="shared" si="75"/>
        <v>3.0397888888888884</v>
      </c>
      <c r="F1187" s="65">
        <f t="shared" si="76"/>
        <v>-1.4751916666666673</v>
      </c>
      <c r="G1187" s="67">
        <f t="shared" si="77"/>
        <v>10995.855169444427</v>
      </c>
    </row>
    <row r="1188" spans="1:7" x14ac:dyDescent="0.25">
      <c r="A1188" s="55">
        <v>1186</v>
      </c>
      <c r="B1188" s="64">
        <v>3.5</v>
      </c>
      <c r="C1188" s="65">
        <f t="shared" si="74"/>
        <v>5.6325500000000002</v>
      </c>
      <c r="D1188" s="66">
        <v>0</v>
      </c>
      <c r="E1188" s="65">
        <f t="shared" si="75"/>
        <v>1.5645972222222222</v>
      </c>
      <c r="F1188" s="65">
        <f t="shared" si="76"/>
        <v>-1.4751916666666662</v>
      </c>
      <c r="G1188" s="67">
        <f t="shared" si="77"/>
        <v>10998.157362499982</v>
      </c>
    </row>
    <row r="1189" spans="1:7" x14ac:dyDescent="0.25">
      <c r="A1189" s="55">
        <v>1187</v>
      </c>
      <c r="B1189" s="64">
        <v>0.2</v>
      </c>
      <c r="C1189" s="65">
        <f t="shared" si="74"/>
        <v>0.32186000000000003</v>
      </c>
      <c r="D1189" s="66">
        <v>0</v>
      </c>
      <c r="E1189" s="65">
        <f t="shared" si="75"/>
        <v>8.9405555555555558E-2</v>
      </c>
      <c r="F1189" s="65">
        <f t="shared" si="76"/>
        <v>-1.4751916666666667</v>
      </c>
      <c r="G1189" s="67">
        <f t="shared" si="77"/>
        <v>10998.984363888871</v>
      </c>
    </row>
    <row r="1190" spans="1:7" x14ac:dyDescent="0.25">
      <c r="A1190" s="55">
        <v>1188</v>
      </c>
      <c r="B1190" s="64">
        <v>0</v>
      </c>
      <c r="C1190" s="65">
        <f t="shared" si="74"/>
        <v>0</v>
      </c>
      <c r="D1190" s="66">
        <v>0</v>
      </c>
      <c r="E1190" s="65">
        <f t="shared" si="75"/>
        <v>0</v>
      </c>
      <c r="F1190" s="65">
        <f t="shared" si="76"/>
        <v>-8.9405555555555558E-2</v>
      </c>
      <c r="G1190" s="67">
        <f t="shared" si="77"/>
        <v>10999.029066666648</v>
      </c>
    </row>
    <row r="1191" spans="1:7" x14ac:dyDescent="0.25">
      <c r="A1191" s="55">
        <v>1189</v>
      </c>
      <c r="B1191" s="64">
        <v>0</v>
      </c>
      <c r="C1191" s="65">
        <f t="shared" si="74"/>
        <v>0</v>
      </c>
      <c r="D1191" s="66">
        <v>0</v>
      </c>
      <c r="E1191" s="65">
        <f t="shared" si="75"/>
        <v>0</v>
      </c>
      <c r="F1191" s="65">
        <f t="shared" si="76"/>
        <v>0</v>
      </c>
      <c r="G1191" s="67">
        <f t="shared" si="77"/>
        <v>10999.029066666648</v>
      </c>
    </row>
    <row r="1192" spans="1:7" x14ac:dyDescent="0.25">
      <c r="A1192" s="55">
        <v>1190</v>
      </c>
      <c r="B1192" s="64">
        <v>0</v>
      </c>
      <c r="C1192" s="65">
        <f t="shared" si="74"/>
        <v>0</v>
      </c>
      <c r="D1192" s="66">
        <v>0</v>
      </c>
      <c r="E1192" s="65">
        <f t="shared" si="75"/>
        <v>0</v>
      </c>
      <c r="F1192" s="65">
        <f t="shared" si="76"/>
        <v>0</v>
      </c>
      <c r="G1192" s="67">
        <f t="shared" si="77"/>
        <v>10999.029066666648</v>
      </c>
    </row>
    <row r="1193" spans="1:7" x14ac:dyDescent="0.25">
      <c r="A1193" s="55">
        <v>1191</v>
      </c>
      <c r="B1193" s="64">
        <v>0</v>
      </c>
      <c r="C1193" s="65">
        <f t="shared" si="74"/>
        <v>0</v>
      </c>
      <c r="D1193" s="66">
        <v>0</v>
      </c>
      <c r="E1193" s="65">
        <f t="shared" si="75"/>
        <v>0</v>
      </c>
      <c r="F1193" s="65">
        <f t="shared" si="76"/>
        <v>0</v>
      </c>
      <c r="G1193" s="67">
        <f t="shared" si="77"/>
        <v>10999.029066666648</v>
      </c>
    </row>
    <row r="1194" spans="1:7" x14ac:dyDescent="0.25">
      <c r="A1194" s="55">
        <v>1192</v>
      </c>
      <c r="B1194" s="64">
        <v>0</v>
      </c>
      <c r="C1194" s="65">
        <f t="shared" si="74"/>
        <v>0</v>
      </c>
      <c r="D1194" s="66">
        <v>0</v>
      </c>
      <c r="E1194" s="65">
        <f t="shared" si="75"/>
        <v>0</v>
      </c>
      <c r="F1194" s="65">
        <f t="shared" si="76"/>
        <v>0</v>
      </c>
      <c r="G1194" s="67">
        <f t="shared" si="77"/>
        <v>10999.029066666648</v>
      </c>
    </row>
    <row r="1195" spans="1:7" x14ac:dyDescent="0.25">
      <c r="A1195" s="55">
        <v>1193</v>
      </c>
      <c r="B1195" s="64">
        <v>0</v>
      </c>
      <c r="C1195" s="65">
        <f t="shared" si="74"/>
        <v>0</v>
      </c>
      <c r="D1195" s="66">
        <v>0</v>
      </c>
      <c r="E1195" s="65">
        <f t="shared" si="75"/>
        <v>0</v>
      </c>
      <c r="F1195" s="65">
        <f t="shared" si="76"/>
        <v>0</v>
      </c>
      <c r="G1195" s="67">
        <f t="shared" si="77"/>
        <v>10999.029066666648</v>
      </c>
    </row>
    <row r="1196" spans="1:7" x14ac:dyDescent="0.25">
      <c r="A1196" s="55">
        <v>1194</v>
      </c>
      <c r="B1196" s="64">
        <v>0</v>
      </c>
      <c r="C1196" s="65">
        <f t="shared" si="74"/>
        <v>0</v>
      </c>
      <c r="D1196" s="66">
        <v>0</v>
      </c>
      <c r="E1196" s="65">
        <f t="shared" si="75"/>
        <v>0</v>
      </c>
      <c r="F1196" s="65">
        <f t="shared" si="76"/>
        <v>0</v>
      </c>
      <c r="G1196" s="67">
        <f t="shared" si="77"/>
        <v>10999.029066666648</v>
      </c>
    </row>
    <row r="1197" spans="1:7" x14ac:dyDescent="0.25">
      <c r="A1197" s="55">
        <v>1195</v>
      </c>
      <c r="B1197" s="64">
        <v>0</v>
      </c>
      <c r="C1197" s="65">
        <f t="shared" si="74"/>
        <v>0</v>
      </c>
      <c r="D1197" s="66">
        <v>0</v>
      </c>
      <c r="E1197" s="65">
        <f t="shared" si="75"/>
        <v>0</v>
      </c>
      <c r="F1197" s="65">
        <f t="shared" si="76"/>
        <v>0</v>
      </c>
      <c r="G1197" s="67">
        <f t="shared" si="77"/>
        <v>10999.029066666648</v>
      </c>
    </row>
    <row r="1198" spans="1:7" x14ac:dyDescent="0.25">
      <c r="A1198" s="55">
        <v>1196</v>
      </c>
      <c r="B1198" s="64">
        <v>0</v>
      </c>
      <c r="C1198" s="65">
        <f t="shared" si="74"/>
        <v>0</v>
      </c>
      <c r="D1198" s="66">
        <v>0</v>
      </c>
      <c r="E1198" s="65">
        <f t="shared" si="75"/>
        <v>0</v>
      </c>
      <c r="F1198" s="65">
        <f t="shared" si="76"/>
        <v>0</v>
      </c>
      <c r="G1198" s="67">
        <f t="shared" si="77"/>
        <v>10999.029066666648</v>
      </c>
    </row>
    <row r="1199" spans="1:7" x14ac:dyDescent="0.25">
      <c r="A1199" s="55">
        <v>1197</v>
      </c>
      <c r="B1199" s="64">
        <v>0</v>
      </c>
      <c r="C1199" s="65">
        <f t="shared" si="74"/>
        <v>0</v>
      </c>
      <c r="D1199" s="66">
        <v>0</v>
      </c>
      <c r="E1199" s="65">
        <f t="shared" si="75"/>
        <v>0</v>
      </c>
      <c r="F1199" s="65">
        <f t="shared" si="76"/>
        <v>0</v>
      </c>
      <c r="G1199" s="67">
        <f t="shared" si="77"/>
        <v>10999.029066666648</v>
      </c>
    </row>
    <row r="1200" spans="1:7" x14ac:dyDescent="0.25">
      <c r="A1200" s="55">
        <v>1198</v>
      </c>
      <c r="B1200" s="64">
        <v>0.2</v>
      </c>
      <c r="C1200" s="65">
        <f t="shared" si="74"/>
        <v>0.32186000000000003</v>
      </c>
      <c r="D1200" s="66">
        <v>0</v>
      </c>
      <c r="E1200" s="65">
        <f t="shared" si="75"/>
        <v>8.9405555555555558E-2</v>
      </c>
      <c r="F1200" s="65">
        <f t="shared" si="76"/>
        <v>8.9405555555555558E-2</v>
      </c>
      <c r="G1200" s="67">
        <f t="shared" si="77"/>
        <v>10999.073769444425</v>
      </c>
    </row>
    <row r="1201" spans="1:7" x14ac:dyDescent="0.25">
      <c r="A1201" s="55">
        <v>1199</v>
      </c>
      <c r="B1201" s="64">
        <v>1.5</v>
      </c>
      <c r="C1201" s="65">
        <f t="shared" si="74"/>
        <v>2.4139499999999998</v>
      </c>
      <c r="D1201" s="66">
        <v>0</v>
      </c>
      <c r="E1201" s="65">
        <f t="shared" si="75"/>
        <v>0.67054166666666659</v>
      </c>
      <c r="F1201" s="65">
        <f t="shared" si="76"/>
        <v>0.58113611111111108</v>
      </c>
      <c r="G1201" s="67">
        <f t="shared" si="77"/>
        <v>10999.453743055536</v>
      </c>
    </row>
    <row r="1202" spans="1:7" x14ac:dyDescent="0.25">
      <c r="A1202" s="55">
        <v>1200</v>
      </c>
      <c r="B1202" s="64">
        <v>3.5</v>
      </c>
      <c r="C1202" s="65">
        <f t="shared" si="74"/>
        <v>5.6325500000000002</v>
      </c>
      <c r="D1202" s="66">
        <v>0</v>
      </c>
      <c r="E1202" s="65">
        <f t="shared" si="75"/>
        <v>1.5645972222222222</v>
      </c>
      <c r="F1202" s="65">
        <f t="shared" si="76"/>
        <v>0.8940555555555556</v>
      </c>
      <c r="G1202" s="67">
        <f t="shared" si="77"/>
        <v>11000.57131249998</v>
      </c>
    </row>
    <row r="1203" spans="1:7" x14ac:dyDescent="0.25">
      <c r="A1203" s="55">
        <v>1201</v>
      </c>
      <c r="B1203" s="64">
        <v>6.5</v>
      </c>
      <c r="C1203" s="65">
        <f t="shared" si="74"/>
        <v>10.46045</v>
      </c>
      <c r="D1203" s="66">
        <v>0</v>
      </c>
      <c r="E1203" s="65">
        <f t="shared" si="75"/>
        <v>2.9056805555555556</v>
      </c>
      <c r="F1203" s="65">
        <f t="shared" si="76"/>
        <v>1.3410833333333334</v>
      </c>
      <c r="G1203" s="67">
        <f t="shared" si="77"/>
        <v>11002.806451388869</v>
      </c>
    </row>
    <row r="1204" spans="1:7" x14ac:dyDescent="0.25">
      <c r="A1204" s="55">
        <v>1202</v>
      </c>
      <c r="B1204" s="64">
        <v>9.8000000000000007</v>
      </c>
      <c r="C1204" s="65">
        <f t="shared" si="74"/>
        <v>15.771140000000001</v>
      </c>
      <c r="D1204" s="66">
        <v>0</v>
      </c>
      <c r="E1204" s="65">
        <f t="shared" si="75"/>
        <v>4.3808722222222221</v>
      </c>
      <c r="F1204" s="65">
        <f t="shared" si="76"/>
        <v>1.4751916666666665</v>
      </c>
      <c r="G1204" s="67">
        <f t="shared" si="77"/>
        <v>11006.449727777759</v>
      </c>
    </row>
    <row r="1205" spans="1:7" x14ac:dyDescent="0.25">
      <c r="A1205" s="55">
        <v>1203</v>
      </c>
      <c r="B1205" s="64">
        <v>12</v>
      </c>
      <c r="C1205" s="65">
        <f t="shared" si="74"/>
        <v>19.311599999999999</v>
      </c>
      <c r="D1205" s="66">
        <v>0</v>
      </c>
      <c r="E1205" s="65">
        <f t="shared" si="75"/>
        <v>5.3643333333333327</v>
      </c>
      <c r="F1205" s="65">
        <f t="shared" si="76"/>
        <v>0.98346111111111068</v>
      </c>
      <c r="G1205" s="67">
        <f t="shared" si="77"/>
        <v>11011.322330555537</v>
      </c>
    </row>
    <row r="1206" spans="1:7" x14ac:dyDescent="0.25">
      <c r="A1206" s="55">
        <v>1204</v>
      </c>
      <c r="B1206" s="64">
        <v>12.9</v>
      </c>
      <c r="C1206" s="65">
        <f t="shared" si="74"/>
        <v>20.759969999999999</v>
      </c>
      <c r="D1206" s="66">
        <v>0</v>
      </c>
      <c r="E1206" s="65">
        <f t="shared" si="75"/>
        <v>5.766658333333333</v>
      </c>
      <c r="F1206" s="65">
        <f t="shared" si="76"/>
        <v>0.40232500000000027</v>
      </c>
      <c r="G1206" s="67">
        <f t="shared" si="77"/>
        <v>11016.887826388869</v>
      </c>
    </row>
    <row r="1207" spans="1:7" x14ac:dyDescent="0.25">
      <c r="A1207" s="55">
        <v>1205</v>
      </c>
      <c r="B1207" s="64">
        <v>13</v>
      </c>
      <c r="C1207" s="65">
        <f t="shared" si="74"/>
        <v>20.9209</v>
      </c>
      <c r="D1207" s="66">
        <v>0</v>
      </c>
      <c r="E1207" s="65">
        <f t="shared" si="75"/>
        <v>5.8113611111111112</v>
      </c>
      <c r="F1207" s="65">
        <f t="shared" si="76"/>
        <v>4.4702777777778202E-2</v>
      </c>
      <c r="G1207" s="67">
        <f t="shared" si="77"/>
        <v>11022.676836111092</v>
      </c>
    </row>
    <row r="1208" spans="1:7" x14ac:dyDescent="0.25">
      <c r="A1208" s="55">
        <v>1206</v>
      </c>
      <c r="B1208" s="64">
        <v>12.6</v>
      </c>
      <c r="C1208" s="65">
        <f t="shared" si="74"/>
        <v>20.277179999999998</v>
      </c>
      <c r="D1208" s="66">
        <v>0</v>
      </c>
      <c r="E1208" s="65">
        <f t="shared" si="75"/>
        <v>5.6325499999999993</v>
      </c>
      <c r="F1208" s="65">
        <f t="shared" si="76"/>
        <v>-0.17881111111111192</v>
      </c>
      <c r="G1208" s="67">
        <f t="shared" si="77"/>
        <v>11028.398791666647</v>
      </c>
    </row>
    <row r="1209" spans="1:7" x14ac:dyDescent="0.25">
      <c r="A1209" s="55">
        <v>1207</v>
      </c>
      <c r="B1209" s="64">
        <v>12.8</v>
      </c>
      <c r="C1209" s="65">
        <f t="shared" si="74"/>
        <v>20.599040000000002</v>
      </c>
      <c r="D1209" s="66">
        <v>0</v>
      </c>
      <c r="E1209" s="65">
        <f t="shared" si="75"/>
        <v>5.7219555555555557</v>
      </c>
      <c r="F1209" s="65">
        <f t="shared" si="76"/>
        <v>8.9405555555556404E-2</v>
      </c>
      <c r="G1209" s="67">
        <f t="shared" si="77"/>
        <v>11034.076044444424</v>
      </c>
    </row>
    <row r="1210" spans="1:7" x14ac:dyDescent="0.25">
      <c r="A1210" s="55">
        <v>1208</v>
      </c>
      <c r="B1210" s="64">
        <v>13.1</v>
      </c>
      <c r="C1210" s="65">
        <f t="shared" si="74"/>
        <v>21.08183</v>
      </c>
      <c r="D1210" s="66">
        <v>0</v>
      </c>
      <c r="E1210" s="65">
        <f t="shared" si="75"/>
        <v>5.8560638888888885</v>
      </c>
      <c r="F1210" s="65">
        <f t="shared" si="76"/>
        <v>0.13410833333333283</v>
      </c>
      <c r="G1210" s="67">
        <f t="shared" si="77"/>
        <v>11039.865054166647</v>
      </c>
    </row>
    <row r="1211" spans="1:7" x14ac:dyDescent="0.25">
      <c r="A1211" s="55">
        <v>1209</v>
      </c>
      <c r="B1211" s="64">
        <v>13.1</v>
      </c>
      <c r="C1211" s="65">
        <f t="shared" si="74"/>
        <v>21.08183</v>
      </c>
      <c r="D1211" s="66">
        <v>0</v>
      </c>
      <c r="E1211" s="65">
        <f t="shared" si="75"/>
        <v>5.8560638888888885</v>
      </c>
      <c r="F1211" s="65">
        <f t="shared" si="76"/>
        <v>0</v>
      </c>
      <c r="G1211" s="67">
        <f t="shared" si="77"/>
        <v>11045.721118055535</v>
      </c>
    </row>
    <row r="1212" spans="1:7" x14ac:dyDescent="0.25">
      <c r="A1212" s="55">
        <v>1210</v>
      </c>
      <c r="B1212" s="64">
        <v>14</v>
      </c>
      <c r="C1212" s="65">
        <f t="shared" si="74"/>
        <v>22.530200000000001</v>
      </c>
      <c r="D1212" s="66">
        <v>0</v>
      </c>
      <c r="E1212" s="65">
        <f t="shared" si="75"/>
        <v>6.2583888888888888</v>
      </c>
      <c r="F1212" s="65">
        <f t="shared" si="76"/>
        <v>0.40232500000000027</v>
      </c>
      <c r="G1212" s="67">
        <f t="shared" si="77"/>
        <v>11051.778344444423</v>
      </c>
    </row>
    <row r="1213" spans="1:7" x14ac:dyDescent="0.25">
      <c r="A1213" s="55">
        <v>1211</v>
      </c>
      <c r="B1213" s="64">
        <v>15.5</v>
      </c>
      <c r="C1213" s="65">
        <f t="shared" si="74"/>
        <v>24.94415</v>
      </c>
      <c r="D1213" s="66">
        <v>0</v>
      </c>
      <c r="E1213" s="65">
        <f t="shared" si="75"/>
        <v>6.9289305555555556</v>
      </c>
      <c r="F1213" s="65">
        <f t="shared" si="76"/>
        <v>0.67054166666666681</v>
      </c>
      <c r="G1213" s="67">
        <f t="shared" si="77"/>
        <v>11058.372004166646</v>
      </c>
    </row>
    <row r="1214" spans="1:7" x14ac:dyDescent="0.25">
      <c r="A1214" s="55">
        <v>1212</v>
      </c>
      <c r="B1214" s="64">
        <v>17</v>
      </c>
      <c r="C1214" s="65">
        <f t="shared" si="74"/>
        <v>27.3581</v>
      </c>
      <c r="D1214" s="66">
        <v>0</v>
      </c>
      <c r="E1214" s="65">
        <f t="shared" si="75"/>
        <v>7.5994722222222224</v>
      </c>
      <c r="F1214" s="65">
        <f t="shared" si="76"/>
        <v>0.67054166666666681</v>
      </c>
      <c r="G1214" s="67">
        <f t="shared" si="77"/>
        <v>11065.636205555535</v>
      </c>
    </row>
    <row r="1215" spans="1:7" x14ac:dyDescent="0.25">
      <c r="A1215" s="55">
        <v>1213</v>
      </c>
      <c r="B1215" s="64">
        <v>18.600000000000001</v>
      </c>
      <c r="C1215" s="65">
        <f t="shared" si="74"/>
        <v>29.932980000000001</v>
      </c>
      <c r="D1215" s="66">
        <v>0</v>
      </c>
      <c r="E1215" s="65">
        <f t="shared" si="75"/>
        <v>8.3147166666666674</v>
      </c>
      <c r="F1215" s="65">
        <f t="shared" si="76"/>
        <v>0.71524444444444502</v>
      </c>
      <c r="G1215" s="67">
        <f t="shared" si="77"/>
        <v>11073.593299999979</v>
      </c>
    </row>
    <row r="1216" spans="1:7" x14ac:dyDescent="0.25">
      <c r="A1216" s="55">
        <v>1214</v>
      </c>
      <c r="B1216" s="64">
        <v>19.7</v>
      </c>
      <c r="C1216" s="65">
        <f t="shared" si="74"/>
        <v>31.703209999999999</v>
      </c>
      <c r="D1216" s="66">
        <v>0</v>
      </c>
      <c r="E1216" s="65">
        <f t="shared" si="75"/>
        <v>8.8064472222222214</v>
      </c>
      <c r="F1216" s="65">
        <f t="shared" si="76"/>
        <v>0.49173055555555401</v>
      </c>
      <c r="G1216" s="67">
        <f t="shared" si="77"/>
        <v>11082.153881944423</v>
      </c>
    </row>
    <row r="1217" spans="1:7" x14ac:dyDescent="0.25">
      <c r="A1217" s="55">
        <v>1215</v>
      </c>
      <c r="B1217" s="64">
        <v>21</v>
      </c>
      <c r="C1217" s="65">
        <f t="shared" si="74"/>
        <v>33.795299999999997</v>
      </c>
      <c r="D1217" s="66">
        <v>0</v>
      </c>
      <c r="E1217" s="65">
        <f t="shared" si="75"/>
        <v>9.3875833333333318</v>
      </c>
      <c r="F1217" s="65">
        <f t="shared" si="76"/>
        <v>0.58113611111111041</v>
      </c>
      <c r="G1217" s="67">
        <f t="shared" si="77"/>
        <v>11091.2508972222</v>
      </c>
    </row>
    <row r="1218" spans="1:7" x14ac:dyDescent="0.25">
      <c r="A1218" s="55">
        <v>1216</v>
      </c>
      <c r="B1218" s="64">
        <v>21.5</v>
      </c>
      <c r="C1218" s="65">
        <f t="shared" si="74"/>
        <v>34.59995</v>
      </c>
      <c r="D1218" s="66">
        <v>0</v>
      </c>
      <c r="E1218" s="65">
        <f t="shared" si="75"/>
        <v>9.611097222222222</v>
      </c>
      <c r="F1218" s="65">
        <f t="shared" si="76"/>
        <v>0.22351388888889012</v>
      </c>
      <c r="G1218" s="67">
        <f t="shared" si="77"/>
        <v>11100.750237499979</v>
      </c>
    </row>
    <row r="1219" spans="1:7" x14ac:dyDescent="0.25">
      <c r="A1219" s="55">
        <v>1217</v>
      </c>
      <c r="B1219" s="64">
        <v>21.8</v>
      </c>
      <c r="C1219" s="65">
        <f t="shared" si="74"/>
        <v>35.082740000000001</v>
      </c>
      <c r="D1219" s="66">
        <v>0</v>
      </c>
      <c r="E1219" s="65">
        <f t="shared" si="75"/>
        <v>9.7452055555555557</v>
      </c>
      <c r="F1219" s="65">
        <f t="shared" si="76"/>
        <v>0.13410833333333372</v>
      </c>
      <c r="G1219" s="67">
        <f t="shared" si="77"/>
        <v>11110.428388888868</v>
      </c>
    </row>
    <row r="1220" spans="1:7" x14ac:dyDescent="0.25">
      <c r="A1220" s="55">
        <v>1218</v>
      </c>
      <c r="B1220" s="64">
        <v>21.8</v>
      </c>
      <c r="C1220" s="65">
        <f t="shared" ref="C1220:C1283" si="78">B1220*1.6093</f>
        <v>35.082740000000001</v>
      </c>
      <c r="D1220" s="66">
        <v>0</v>
      </c>
      <c r="E1220" s="65">
        <f t="shared" ref="E1220:E1283" si="79">C1220/3.6</f>
        <v>9.7452055555555557</v>
      </c>
      <c r="F1220" s="65">
        <f t="shared" si="76"/>
        <v>0</v>
      </c>
      <c r="G1220" s="67">
        <f t="shared" si="77"/>
        <v>11120.173594444423</v>
      </c>
    </row>
    <row r="1221" spans="1:7" x14ac:dyDescent="0.25">
      <c r="A1221" s="55">
        <v>1219</v>
      </c>
      <c r="B1221" s="64">
        <v>21.5</v>
      </c>
      <c r="C1221" s="65">
        <f t="shared" si="78"/>
        <v>34.59995</v>
      </c>
      <c r="D1221" s="66">
        <v>0</v>
      </c>
      <c r="E1221" s="65">
        <f t="shared" si="79"/>
        <v>9.611097222222222</v>
      </c>
      <c r="F1221" s="65">
        <f t="shared" si="76"/>
        <v>-0.13410833333333372</v>
      </c>
      <c r="G1221" s="67">
        <f t="shared" si="77"/>
        <v>11129.851745833312</v>
      </c>
    </row>
    <row r="1222" spans="1:7" x14ac:dyDescent="0.25">
      <c r="A1222" s="55">
        <v>1220</v>
      </c>
      <c r="B1222" s="64">
        <v>21.2</v>
      </c>
      <c r="C1222" s="65">
        <f t="shared" si="78"/>
        <v>34.117159999999998</v>
      </c>
      <c r="D1222" s="66">
        <v>0</v>
      </c>
      <c r="E1222" s="65">
        <f t="shared" si="79"/>
        <v>9.4769888888888882</v>
      </c>
      <c r="F1222" s="65">
        <f t="shared" si="76"/>
        <v>-0.13410833333333372</v>
      </c>
      <c r="G1222" s="67">
        <f t="shared" si="77"/>
        <v>11139.395788888867</v>
      </c>
    </row>
    <row r="1223" spans="1:7" x14ac:dyDescent="0.25">
      <c r="A1223" s="55">
        <v>1221</v>
      </c>
      <c r="B1223" s="64">
        <v>21.5</v>
      </c>
      <c r="C1223" s="65">
        <f t="shared" si="78"/>
        <v>34.59995</v>
      </c>
      <c r="D1223" s="66">
        <v>0</v>
      </c>
      <c r="E1223" s="65">
        <f t="shared" si="79"/>
        <v>9.611097222222222</v>
      </c>
      <c r="F1223" s="65">
        <f t="shared" si="76"/>
        <v>0.13410833333333372</v>
      </c>
      <c r="G1223" s="67">
        <f t="shared" si="77"/>
        <v>11148.939831944423</v>
      </c>
    </row>
    <row r="1224" spans="1:7" x14ac:dyDescent="0.25">
      <c r="A1224" s="55">
        <v>1222</v>
      </c>
      <c r="B1224" s="64">
        <v>21.8</v>
      </c>
      <c r="C1224" s="65">
        <f t="shared" si="78"/>
        <v>35.082740000000001</v>
      </c>
      <c r="D1224" s="66">
        <v>0</v>
      </c>
      <c r="E1224" s="65">
        <f t="shared" si="79"/>
        <v>9.7452055555555557</v>
      </c>
      <c r="F1224" s="65">
        <f t="shared" si="76"/>
        <v>0.13410833333333372</v>
      </c>
      <c r="G1224" s="67">
        <f t="shared" si="77"/>
        <v>11158.617983333312</v>
      </c>
    </row>
    <row r="1225" spans="1:7" x14ac:dyDescent="0.25">
      <c r="A1225" s="55">
        <v>1223</v>
      </c>
      <c r="B1225" s="64">
        <v>22</v>
      </c>
      <c r="C1225" s="65">
        <f t="shared" si="78"/>
        <v>35.404600000000002</v>
      </c>
      <c r="D1225" s="66">
        <v>0</v>
      </c>
      <c r="E1225" s="65">
        <f t="shared" si="79"/>
        <v>9.8346111111111121</v>
      </c>
      <c r="F1225" s="65">
        <f t="shared" si="76"/>
        <v>8.9405555555556404E-2</v>
      </c>
      <c r="G1225" s="67">
        <f t="shared" si="77"/>
        <v>11168.407891666646</v>
      </c>
    </row>
    <row r="1226" spans="1:7" x14ac:dyDescent="0.25">
      <c r="A1226" s="55">
        <v>1224</v>
      </c>
      <c r="B1226" s="64">
        <v>21.9</v>
      </c>
      <c r="C1226" s="65">
        <f t="shared" si="78"/>
        <v>35.243669999999995</v>
      </c>
      <c r="D1226" s="66">
        <v>0</v>
      </c>
      <c r="E1226" s="65">
        <f t="shared" si="79"/>
        <v>9.7899083333333312</v>
      </c>
      <c r="F1226" s="65">
        <f t="shared" si="76"/>
        <v>-4.4702777777780867E-2</v>
      </c>
      <c r="G1226" s="67">
        <f t="shared" si="77"/>
        <v>11178.220151388869</v>
      </c>
    </row>
    <row r="1227" spans="1:7" x14ac:dyDescent="0.25">
      <c r="A1227" s="55">
        <v>1225</v>
      </c>
      <c r="B1227" s="64">
        <v>21.7</v>
      </c>
      <c r="C1227" s="65">
        <f t="shared" si="78"/>
        <v>34.921810000000001</v>
      </c>
      <c r="D1227" s="66">
        <v>0</v>
      </c>
      <c r="E1227" s="65">
        <f t="shared" si="79"/>
        <v>9.7005027777777784</v>
      </c>
      <c r="F1227" s="65">
        <f t="shared" si="76"/>
        <v>-8.9405555555552851E-2</v>
      </c>
      <c r="G1227" s="67">
        <f t="shared" si="77"/>
        <v>11187.965356944424</v>
      </c>
    </row>
    <row r="1228" spans="1:7" x14ac:dyDescent="0.25">
      <c r="A1228" s="55">
        <v>1226</v>
      </c>
      <c r="B1228" s="64">
        <v>21.5</v>
      </c>
      <c r="C1228" s="65">
        <f t="shared" si="78"/>
        <v>34.59995</v>
      </c>
      <c r="D1228" s="66">
        <v>0</v>
      </c>
      <c r="E1228" s="65">
        <f t="shared" si="79"/>
        <v>9.611097222222222</v>
      </c>
      <c r="F1228" s="65">
        <f t="shared" si="76"/>
        <v>-8.9405555555556404E-2</v>
      </c>
      <c r="G1228" s="67">
        <f t="shared" si="77"/>
        <v>11197.621156944424</v>
      </c>
    </row>
    <row r="1229" spans="1:7" x14ac:dyDescent="0.25">
      <c r="A1229" s="55">
        <v>1227</v>
      </c>
      <c r="B1229" s="64">
        <v>21.5</v>
      </c>
      <c r="C1229" s="65">
        <f t="shared" si="78"/>
        <v>34.59995</v>
      </c>
      <c r="D1229" s="66">
        <v>0</v>
      </c>
      <c r="E1229" s="65">
        <f t="shared" si="79"/>
        <v>9.611097222222222</v>
      </c>
      <c r="F1229" s="65">
        <f t="shared" ref="F1229:F1292" si="80">E1229-E1228</f>
        <v>0</v>
      </c>
      <c r="G1229" s="67">
        <f t="shared" ref="G1229:G1292" si="81">E1228+(F1229/2)+G1228</f>
        <v>11207.232254166645</v>
      </c>
    </row>
    <row r="1230" spans="1:7" x14ac:dyDescent="0.25">
      <c r="A1230" s="55">
        <v>1228</v>
      </c>
      <c r="B1230" s="64">
        <v>21.4</v>
      </c>
      <c r="C1230" s="65">
        <f t="shared" si="78"/>
        <v>34.439019999999999</v>
      </c>
      <c r="D1230" s="66">
        <v>0</v>
      </c>
      <c r="E1230" s="65">
        <f t="shared" si="79"/>
        <v>9.5663944444444446</v>
      </c>
      <c r="F1230" s="65">
        <f t="shared" si="80"/>
        <v>-4.4702777777777314E-2</v>
      </c>
      <c r="G1230" s="67">
        <f t="shared" si="81"/>
        <v>11216.820999999978</v>
      </c>
    </row>
    <row r="1231" spans="1:7" x14ac:dyDescent="0.25">
      <c r="A1231" s="55">
        <v>1229</v>
      </c>
      <c r="B1231" s="64">
        <v>20.100000000000001</v>
      </c>
      <c r="C1231" s="65">
        <f t="shared" si="78"/>
        <v>32.34693</v>
      </c>
      <c r="D1231" s="66">
        <v>0</v>
      </c>
      <c r="E1231" s="65">
        <f t="shared" si="79"/>
        <v>8.9852583333333325</v>
      </c>
      <c r="F1231" s="65">
        <f t="shared" si="80"/>
        <v>-0.58113611111111219</v>
      </c>
      <c r="G1231" s="67">
        <f t="shared" si="81"/>
        <v>11226.096826388866</v>
      </c>
    </row>
    <row r="1232" spans="1:7" x14ac:dyDescent="0.25">
      <c r="A1232" s="55">
        <v>1230</v>
      </c>
      <c r="B1232" s="64">
        <v>19.5</v>
      </c>
      <c r="C1232" s="65">
        <f t="shared" si="78"/>
        <v>31.381349999999998</v>
      </c>
      <c r="D1232" s="66">
        <v>0</v>
      </c>
      <c r="E1232" s="65">
        <f t="shared" si="79"/>
        <v>8.717041666666665</v>
      </c>
      <c r="F1232" s="65">
        <f t="shared" si="80"/>
        <v>-0.26821666666666744</v>
      </c>
      <c r="G1232" s="67">
        <f t="shared" si="81"/>
        <v>11234.947976388867</v>
      </c>
    </row>
    <row r="1233" spans="1:7" x14ac:dyDescent="0.25">
      <c r="A1233" s="55">
        <v>1231</v>
      </c>
      <c r="B1233" s="64">
        <v>19.2</v>
      </c>
      <c r="C1233" s="65">
        <f t="shared" si="78"/>
        <v>30.898559999999996</v>
      </c>
      <c r="D1233" s="66">
        <v>0</v>
      </c>
      <c r="E1233" s="65">
        <f t="shared" si="79"/>
        <v>8.5829333333333313</v>
      </c>
      <c r="F1233" s="65">
        <f t="shared" si="80"/>
        <v>-0.13410833333333372</v>
      </c>
      <c r="G1233" s="67">
        <f t="shared" si="81"/>
        <v>11243.597963888868</v>
      </c>
    </row>
    <row r="1234" spans="1:7" x14ac:dyDescent="0.25">
      <c r="A1234" s="55">
        <v>1232</v>
      </c>
      <c r="B1234" s="64">
        <v>19.600000000000001</v>
      </c>
      <c r="C1234" s="65">
        <f t="shared" si="78"/>
        <v>31.542280000000002</v>
      </c>
      <c r="D1234" s="66">
        <v>0</v>
      </c>
      <c r="E1234" s="65">
        <f t="shared" si="79"/>
        <v>8.7617444444444441</v>
      </c>
      <c r="F1234" s="65">
        <f t="shared" si="80"/>
        <v>0.17881111111111281</v>
      </c>
      <c r="G1234" s="67">
        <f t="shared" si="81"/>
        <v>11252.270302777757</v>
      </c>
    </row>
    <row r="1235" spans="1:7" x14ac:dyDescent="0.25">
      <c r="A1235" s="55">
        <v>1233</v>
      </c>
      <c r="B1235" s="64">
        <v>19.8</v>
      </c>
      <c r="C1235" s="65">
        <f t="shared" si="78"/>
        <v>31.864139999999999</v>
      </c>
      <c r="D1235" s="66">
        <v>0</v>
      </c>
      <c r="E1235" s="65">
        <f t="shared" si="79"/>
        <v>8.8511499999999987</v>
      </c>
      <c r="F1235" s="65">
        <f t="shared" si="80"/>
        <v>8.9405555555554628E-2</v>
      </c>
      <c r="G1235" s="67">
        <f t="shared" si="81"/>
        <v>11261.076749999978</v>
      </c>
    </row>
    <row r="1236" spans="1:7" x14ac:dyDescent="0.25">
      <c r="A1236" s="55">
        <v>1234</v>
      </c>
      <c r="B1236" s="64">
        <v>20</v>
      </c>
      <c r="C1236" s="65">
        <f t="shared" si="78"/>
        <v>32.186</v>
      </c>
      <c r="D1236" s="66">
        <v>0</v>
      </c>
      <c r="E1236" s="65">
        <f t="shared" si="79"/>
        <v>8.9405555555555551</v>
      </c>
      <c r="F1236" s="65">
        <f t="shared" si="80"/>
        <v>8.9405555555556404E-2</v>
      </c>
      <c r="G1236" s="67">
        <f t="shared" si="81"/>
        <v>11269.972602777756</v>
      </c>
    </row>
    <row r="1237" spans="1:7" x14ac:dyDescent="0.25">
      <c r="A1237" s="55">
        <v>1235</v>
      </c>
      <c r="B1237" s="64">
        <v>19.5</v>
      </c>
      <c r="C1237" s="65">
        <f t="shared" si="78"/>
        <v>31.381349999999998</v>
      </c>
      <c r="D1237" s="66">
        <v>0</v>
      </c>
      <c r="E1237" s="65">
        <f t="shared" si="79"/>
        <v>8.717041666666665</v>
      </c>
      <c r="F1237" s="65">
        <f t="shared" si="80"/>
        <v>-0.22351388888889012</v>
      </c>
      <c r="G1237" s="67">
        <f t="shared" si="81"/>
        <v>11278.801401388868</v>
      </c>
    </row>
    <row r="1238" spans="1:7" x14ac:dyDescent="0.25">
      <c r="A1238" s="55">
        <v>1236</v>
      </c>
      <c r="B1238" s="64">
        <v>17.5</v>
      </c>
      <c r="C1238" s="65">
        <f t="shared" si="78"/>
        <v>28.162749999999999</v>
      </c>
      <c r="D1238" s="66">
        <v>0</v>
      </c>
      <c r="E1238" s="65">
        <f t="shared" si="79"/>
        <v>7.8229861111111108</v>
      </c>
      <c r="F1238" s="65">
        <f t="shared" si="80"/>
        <v>-0.89405555555555427</v>
      </c>
      <c r="G1238" s="67">
        <f t="shared" si="81"/>
        <v>11287.071415277756</v>
      </c>
    </row>
    <row r="1239" spans="1:7" x14ac:dyDescent="0.25">
      <c r="A1239" s="55">
        <v>1237</v>
      </c>
      <c r="B1239" s="64">
        <v>15.5</v>
      </c>
      <c r="C1239" s="65">
        <f t="shared" si="78"/>
        <v>24.94415</v>
      </c>
      <c r="D1239" s="66">
        <v>0</v>
      </c>
      <c r="E1239" s="65">
        <f t="shared" si="79"/>
        <v>6.9289305555555556</v>
      </c>
      <c r="F1239" s="65">
        <f t="shared" si="80"/>
        <v>-0.89405555555555516</v>
      </c>
      <c r="G1239" s="67">
        <f t="shared" si="81"/>
        <v>11294.44737361109</v>
      </c>
    </row>
    <row r="1240" spans="1:7" x14ac:dyDescent="0.25">
      <c r="A1240" s="55">
        <v>1238</v>
      </c>
      <c r="B1240" s="64">
        <v>13</v>
      </c>
      <c r="C1240" s="65">
        <f t="shared" si="78"/>
        <v>20.9209</v>
      </c>
      <c r="D1240" s="66">
        <v>0</v>
      </c>
      <c r="E1240" s="65">
        <f t="shared" si="79"/>
        <v>5.8113611111111112</v>
      </c>
      <c r="F1240" s="65">
        <f t="shared" si="80"/>
        <v>-1.1175694444444444</v>
      </c>
      <c r="G1240" s="67">
        <f t="shared" si="81"/>
        <v>11300.817519444423</v>
      </c>
    </row>
    <row r="1241" spans="1:7" x14ac:dyDescent="0.25">
      <c r="A1241" s="55">
        <v>1239</v>
      </c>
      <c r="B1241" s="64">
        <v>10</v>
      </c>
      <c r="C1241" s="65">
        <f t="shared" si="78"/>
        <v>16.093</v>
      </c>
      <c r="D1241" s="66">
        <v>0</v>
      </c>
      <c r="E1241" s="65">
        <f t="shared" si="79"/>
        <v>4.4702777777777776</v>
      </c>
      <c r="F1241" s="65">
        <f t="shared" si="80"/>
        <v>-1.3410833333333336</v>
      </c>
      <c r="G1241" s="67">
        <f t="shared" si="81"/>
        <v>11305.958338888868</v>
      </c>
    </row>
    <row r="1242" spans="1:7" x14ac:dyDescent="0.25">
      <c r="A1242" s="55">
        <v>1240</v>
      </c>
      <c r="B1242" s="64">
        <v>8</v>
      </c>
      <c r="C1242" s="65">
        <f t="shared" si="78"/>
        <v>12.8744</v>
      </c>
      <c r="D1242" s="66">
        <v>0</v>
      </c>
      <c r="E1242" s="65">
        <f t="shared" si="79"/>
        <v>3.576222222222222</v>
      </c>
      <c r="F1242" s="65">
        <f t="shared" si="80"/>
        <v>-0.8940555555555556</v>
      </c>
      <c r="G1242" s="67">
        <f t="shared" si="81"/>
        <v>11309.981588888868</v>
      </c>
    </row>
    <row r="1243" spans="1:7" x14ac:dyDescent="0.25">
      <c r="A1243" s="55">
        <v>1241</v>
      </c>
      <c r="B1243" s="64">
        <v>6</v>
      </c>
      <c r="C1243" s="65">
        <f t="shared" si="78"/>
        <v>9.6557999999999993</v>
      </c>
      <c r="D1243" s="66">
        <v>0</v>
      </c>
      <c r="E1243" s="65">
        <f t="shared" si="79"/>
        <v>2.6821666666666664</v>
      </c>
      <c r="F1243" s="65">
        <f t="shared" si="80"/>
        <v>-0.8940555555555556</v>
      </c>
      <c r="G1243" s="67">
        <f t="shared" si="81"/>
        <v>11313.110783333312</v>
      </c>
    </row>
    <row r="1244" spans="1:7" x14ac:dyDescent="0.25">
      <c r="A1244" s="55">
        <v>1242</v>
      </c>
      <c r="B1244" s="64">
        <v>4</v>
      </c>
      <c r="C1244" s="65">
        <f t="shared" si="78"/>
        <v>6.4371999999999998</v>
      </c>
      <c r="D1244" s="66">
        <v>0</v>
      </c>
      <c r="E1244" s="65">
        <f t="shared" si="79"/>
        <v>1.788111111111111</v>
      </c>
      <c r="F1244" s="65">
        <f t="shared" si="80"/>
        <v>-0.89405555555555538</v>
      </c>
      <c r="G1244" s="67">
        <f t="shared" si="81"/>
        <v>11315.345922222201</v>
      </c>
    </row>
    <row r="1245" spans="1:7" x14ac:dyDescent="0.25">
      <c r="A1245" s="55">
        <v>1243</v>
      </c>
      <c r="B1245" s="64">
        <v>2.5</v>
      </c>
      <c r="C1245" s="65">
        <f t="shared" si="78"/>
        <v>4.02325</v>
      </c>
      <c r="D1245" s="66">
        <v>0</v>
      </c>
      <c r="E1245" s="65">
        <f t="shared" si="79"/>
        <v>1.1175694444444444</v>
      </c>
      <c r="F1245" s="65">
        <f t="shared" si="80"/>
        <v>-0.67054166666666659</v>
      </c>
      <c r="G1245" s="67">
        <f t="shared" si="81"/>
        <v>11316.798762499979</v>
      </c>
    </row>
    <row r="1246" spans="1:7" x14ac:dyDescent="0.25">
      <c r="A1246" s="55">
        <v>1244</v>
      </c>
      <c r="B1246" s="64">
        <v>0.7</v>
      </c>
      <c r="C1246" s="65">
        <f t="shared" si="78"/>
        <v>1.1265099999999999</v>
      </c>
      <c r="D1246" s="66">
        <v>0</v>
      </c>
      <c r="E1246" s="65">
        <f t="shared" si="79"/>
        <v>0.31291944444444442</v>
      </c>
      <c r="F1246" s="65">
        <f t="shared" si="80"/>
        <v>-0.80464999999999998</v>
      </c>
      <c r="G1246" s="67">
        <f t="shared" si="81"/>
        <v>11317.514006944422</v>
      </c>
    </row>
    <row r="1247" spans="1:7" x14ac:dyDescent="0.25">
      <c r="A1247" s="55">
        <v>1245</v>
      </c>
      <c r="B1247" s="64">
        <v>0</v>
      </c>
      <c r="C1247" s="65">
        <f t="shared" si="78"/>
        <v>0</v>
      </c>
      <c r="D1247" s="66">
        <v>0</v>
      </c>
      <c r="E1247" s="65">
        <f t="shared" si="79"/>
        <v>0</v>
      </c>
      <c r="F1247" s="65">
        <f t="shared" si="80"/>
        <v>-0.31291944444444442</v>
      </c>
      <c r="G1247" s="67">
        <f t="shared" si="81"/>
        <v>11317.670466666645</v>
      </c>
    </row>
    <row r="1248" spans="1:7" x14ac:dyDescent="0.25">
      <c r="A1248" s="55">
        <v>1246</v>
      </c>
      <c r="B1248" s="64">
        <v>0</v>
      </c>
      <c r="C1248" s="65">
        <f t="shared" si="78"/>
        <v>0</v>
      </c>
      <c r="D1248" s="66">
        <v>0</v>
      </c>
      <c r="E1248" s="65">
        <f t="shared" si="79"/>
        <v>0</v>
      </c>
      <c r="F1248" s="65">
        <f t="shared" si="80"/>
        <v>0</v>
      </c>
      <c r="G1248" s="67">
        <f t="shared" si="81"/>
        <v>11317.670466666645</v>
      </c>
    </row>
    <row r="1249" spans="1:7" x14ac:dyDescent="0.25">
      <c r="A1249" s="55">
        <v>1247</v>
      </c>
      <c r="B1249" s="64">
        <v>0</v>
      </c>
      <c r="C1249" s="65">
        <f t="shared" si="78"/>
        <v>0</v>
      </c>
      <c r="D1249" s="66">
        <v>0</v>
      </c>
      <c r="E1249" s="65">
        <f t="shared" si="79"/>
        <v>0</v>
      </c>
      <c r="F1249" s="65">
        <f t="shared" si="80"/>
        <v>0</v>
      </c>
      <c r="G1249" s="67">
        <f t="shared" si="81"/>
        <v>11317.670466666645</v>
      </c>
    </row>
    <row r="1250" spans="1:7" x14ac:dyDescent="0.25">
      <c r="A1250" s="55">
        <v>1248</v>
      </c>
      <c r="B1250" s="64">
        <v>0</v>
      </c>
      <c r="C1250" s="65">
        <f t="shared" si="78"/>
        <v>0</v>
      </c>
      <c r="D1250" s="66">
        <v>0</v>
      </c>
      <c r="E1250" s="65">
        <f t="shared" si="79"/>
        <v>0</v>
      </c>
      <c r="F1250" s="65">
        <f t="shared" si="80"/>
        <v>0</v>
      </c>
      <c r="G1250" s="67">
        <f t="shared" si="81"/>
        <v>11317.670466666645</v>
      </c>
    </row>
    <row r="1251" spans="1:7" x14ac:dyDescent="0.25">
      <c r="A1251" s="55">
        <v>1249</v>
      </c>
      <c r="B1251" s="64">
        <v>0</v>
      </c>
      <c r="C1251" s="65">
        <f t="shared" si="78"/>
        <v>0</v>
      </c>
      <c r="D1251" s="66">
        <v>0</v>
      </c>
      <c r="E1251" s="65">
        <f t="shared" si="79"/>
        <v>0</v>
      </c>
      <c r="F1251" s="65">
        <f t="shared" si="80"/>
        <v>0</v>
      </c>
      <c r="G1251" s="67">
        <f t="shared" si="81"/>
        <v>11317.670466666645</v>
      </c>
    </row>
    <row r="1252" spans="1:7" x14ac:dyDescent="0.25">
      <c r="A1252" s="55">
        <v>1250</v>
      </c>
      <c r="B1252" s="64">
        <v>0</v>
      </c>
      <c r="C1252" s="65">
        <f t="shared" si="78"/>
        <v>0</v>
      </c>
      <c r="D1252" s="66">
        <v>0</v>
      </c>
      <c r="E1252" s="65">
        <f t="shared" si="79"/>
        <v>0</v>
      </c>
      <c r="F1252" s="65">
        <f t="shared" si="80"/>
        <v>0</v>
      </c>
      <c r="G1252" s="67">
        <f t="shared" si="81"/>
        <v>11317.670466666645</v>
      </c>
    </row>
    <row r="1253" spans="1:7" x14ac:dyDescent="0.25">
      <c r="A1253" s="55">
        <v>1251</v>
      </c>
      <c r="B1253" s="64">
        <v>0</v>
      </c>
      <c r="C1253" s="65">
        <f t="shared" si="78"/>
        <v>0</v>
      </c>
      <c r="D1253" s="66">
        <v>0</v>
      </c>
      <c r="E1253" s="65">
        <f t="shared" si="79"/>
        <v>0</v>
      </c>
      <c r="F1253" s="65">
        <f t="shared" si="80"/>
        <v>0</v>
      </c>
      <c r="G1253" s="67">
        <f t="shared" si="81"/>
        <v>11317.670466666645</v>
      </c>
    </row>
    <row r="1254" spans="1:7" x14ac:dyDescent="0.25">
      <c r="A1254" s="55">
        <v>1252</v>
      </c>
      <c r="B1254" s="64">
        <v>0</v>
      </c>
      <c r="C1254" s="65">
        <f t="shared" si="78"/>
        <v>0</v>
      </c>
      <c r="D1254" s="66">
        <v>0</v>
      </c>
      <c r="E1254" s="65">
        <f t="shared" si="79"/>
        <v>0</v>
      </c>
      <c r="F1254" s="65">
        <f t="shared" si="80"/>
        <v>0</v>
      </c>
      <c r="G1254" s="67">
        <f t="shared" si="81"/>
        <v>11317.670466666645</v>
      </c>
    </row>
    <row r="1255" spans="1:7" x14ac:dyDescent="0.25">
      <c r="A1255" s="55">
        <v>1253</v>
      </c>
      <c r="B1255" s="64">
        <v>1</v>
      </c>
      <c r="C1255" s="65">
        <f t="shared" si="78"/>
        <v>1.6093</v>
      </c>
      <c r="D1255" s="66">
        <v>0</v>
      </c>
      <c r="E1255" s="65">
        <f t="shared" si="79"/>
        <v>0.44702777777777775</v>
      </c>
      <c r="F1255" s="65">
        <f t="shared" si="80"/>
        <v>0.44702777777777775</v>
      </c>
      <c r="G1255" s="67">
        <f t="shared" si="81"/>
        <v>11317.893980555533</v>
      </c>
    </row>
    <row r="1256" spans="1:7" x14ac:dyDescent="0.25">
      <c r="A1256" s="55">
        <v>1254</v>
      </c>
      <c r="B1256" s="64">
        <v>1</v>
      </c>
      <c r="C1256" s="65">
        <f t="shared" si="78"/>
        <v>1.6093</v>
      </c>
      <c r="D1256" s="66">
        <v>0</v>
      </c>
      <c r="E1256" s="65">
        <f t="shared" si="79"/>
        <v>0.44702777777777775</v>
      </c>
      <c r="F1256" s="65">
        <f t="shared" si="80"/>
        <v>0</v>
      </c>
      <c r="G1256" s="67">
        <f t="shared" si="81"/>
        <v>11318.341008333311</v>
      </c>
    </row>
    <row r="1257" spans="1:7" x14ac:dyDescent="0.25">
      <c r="A1257" s="55">
        <v>1255</v>
      </c>
      <c r="B1257" s="64">
        <v>1</v>
      </c>
      <c r="C1257" s="65">
        <f t="shared" si="78"/>
        <v>1.6093</v>
      </c>
      <c r="D1257" s="66">
        <v>0</v>
      </c>
      <c r="E1257" s="65">
        <f t="shared" si="79"/>
        <v>0.44702777777777775</v>
      </c>
      <c r="F1257" s="65">
        <f t="shared" si="80"/>
        <v>0</v>
      </c>
      <c r="G1257" s="67">
        <f t="shared" si="81"/>
        <v>11318.788036111089</v>
      </c>
    </row>
    <row r="1258" spans="1:7" x14ac:dyDescent="0.25">
      <c r="A1258" s="55">
        <v>1256</v>
      </c>
      <c r="B1258" s="64">
        <v>1</v>
      </c>
      <c r="C1258" s="65">
        <f t="shared" si="78"/>
        <v>1.6093</v>
      </c>
      <c r="D1258" s="66">
        <v>0</v>
      </c>
      <c r="E1258" s="65">
        <f t="shared" si="79"/>
        <v>0.44702777777777775</v>
      </c>
      <c r="F1258" s="65">
        <f t="shared" si="80"/>
        <v>0</v>
      </c>
      <c r="G1258" s="67">
        <f t="shared" si="81"/>
        <v>11319.235063888867</v>
      </c>
    </row>
    <row r="1259" spans="1:7" x14ac:dyDescent="0.25">
      <c r="A1259" s="55">
        <v>1257</v>
      </c>
      <c r="B1259" s="64">
        <v>1</v>
      </c>
      <c r="C1259" s="65">
        <f t="shared" si="78"/>
        <v>1.6093</v>
      </c>
      <c r="D1259" s="66">
        <v>0</v>
      </c>
      <c r="E1259" s="65">
        <f t="shared" si="79"/>
        <v>0.44702777777777775</v>
      </c>
      <c r="F1259" s="65">
        <f t="shared" si="80"/>
        <v>0</v>
      </c>
      <c r="G1259" s="67">
        <f t="shared" si="81"/>
        <v>11319.682091666646</v>
      </c>
    </row>
    <row r="1260" spans="1:7" x14ac:dyDescent="0.25">
      <c r="A1260" s="55">
        <v>1258</v>
      </c>
      <c r="B1260" s="64">
        <v>1.6</v>
      </c>
      <c r="C1260" s="65">
        <f t="shared" si="78"/>
        <v>2.5748800000000003</v>
      </c>
      <c r="D1260" s="66">
        <v>0</v>
      </c>
      <c r="E1260" s="65">
        <f t="shared" si="79"/>
        <v>0.71524444444444446</v>
      </c>
      <c r="F1260" s="65">
        <f t="shared" si="80"/>
        <v>0.26821666666666671</v>
      </c>
      <c r="G1260" s="67">
        <f t="shared" si="81"/>
        <v>11320.263227777757</v>
      </c>
    </row>
    <row r="1261" spans="1:7" x14ac:dyDescent="0.25">
      <c r="A1261" s="55">
        <v>1259</v>
      </c>
      <c r="B1261" s="64">
        <v>3</v>
      </c>
      <c r="C1261" s="65">
        <f t="shared" si="78"/>
        <v>4.8278999999999996</v>
      </c>
      <c r="D1261" s="66">
        <v>0</v>
      </c>
      <c r="E1261" s="65">
        <f t="shared" si="79"/>
        <v>1.3410833333333332</v>
      </c>
      <c r="F1261" s="65">
        <f t="shared" si="80"/>
        <v>0.62583888888888872</v>
      </c>
      <c r="G1261" s="67">
        <f t="shared" si="81"/>
        <v>11321.291391666646</v>
      </c>
    </row>
    <row r="1262" spans="1:7" x14ac:dyDescent="0.25">
      <c r="A1262" s="55">
        <v>1260</v>
      </c>
      <c r="B1262" s="64">
        <v>4</v>
      </c>
      <c r="C1262" s="65">
        <f t="shared" si="78"/>
        <v>6.4371999999999998</v>
      </c>
      <c r="D1262" s="66">
        <v>0</v>
      </c>
      <c r="E1262" s="65">
        <f t="shared" si="79"/>
        <v>1.788111111111111</v>
      </c>
      <c r="F1262" s="65">
        <f t="shared" si="80"/>
        <v>0.4470277777777778</v>
      </c>
      <c r="G1262" s="67">
        <f t="shared" si="81"/>
        <v>11322.855988888869</v>
      </c>
    </row>
    <row r="1263" spans="1:7" x14ac:dyDescent="0.25">
      <c r="A1263" s="55">
        <v>1261</v>
      </c>
      <c r="B1263" s="64">
        <v>5</v>
      </c>
      <c r="C1263" s="65">
        <f t="shared" si="78"/>
        <v>8.0465</v>
      </c>
      <c r="D1263" s="66">
        <v>0</v>
      </c>
      <c r="E1263" s="65">
        <f t="shared" si="79"/>
        <v>2.2351388888888888</v>
      </c>
      <c r="F1263" s="65">
        <f t="shared" si="80"/>
        <v>0.4470277777777778</v>
      </c>
      <c r="G1263" s="67">
        <f t="shared" si="81"/>
        <v>11324.867613888868</v>
      </c>
    </row>
    <row r="1264" spans="1:7" x14ac:dyDescent="0.25">
      <c r="A1264" s="55">
        <v>1262</v>
      </c>
      <c r="B1264" s="64">
        <v>6.3</v>
      </c>
      <c r="C1264" s="65">
        <f t="shared" si="78"/>
        <v>10.138589999999999</v>
      </c>
      <c r="D1264" s="66">
        <v>0</v>
      </c>
      <c r="E1264" s="65">
        <f t="shared" si="79"/>
        <v>2.8162749999999996</v>
      </c>
      <c r="F1264" s="65">
        <f t="shared" si="80"/>
        <v>0.58113611111111085</v>
      </c>
      <c r="G1264" s="67">
        <f t="shared" si="81"/>
        <v>11327.393320833313</v>
      </c>
    </row>
    <row r="1265" spans="1:7" x14ac:dyDescent="0.25">
      <c r="A1265" s="55">
        <v>1263</v>
      </c>
      <c r="B1265" s="64">
        <v>8</v>
      </c>
      <c r="C1265" s="65">
        <f t="shared" si="78"/>
        <v>12.8744</v>
      </c>
      <c r="D1265" s="66">
        <v>0</v>
      </c>
      <c r="E1265" s="65">
        <f t="shared" si="79"/>
        <v>3.576222222222222</v>
      </c>
      <c r="F1265" s="65">
        <f t="shared" si="80"/>
        <v>0.75994722222222233</v>
      </c>
      <c r="G1265" s="67">
        <f t="shared" si="81"/>
        <v>11330.589569444424</v>
      </c>
    </row>
    <row r="1266" spans="1:7" x14ac:dyDescent="0.25">
      <c r="A1266" s="55">
        <v>1264</v>
      </c>
      <c r="B1266" s="64">
        <v>10</v>
      </c>
      <c r="C1266" s="65">
        <f t="shared" si="78"/>
        <v>16.093</v>
      </c>
      <c r="D1266" s="66">
        <v>0</v>
      </c>
      <c r="E1266" s="65">
        <f t="shared" si="79"/>
        <v>4.4702777777777776</v>
      </c>
      <c r="F1266" s="65">
        <f t="shared" si="80"/>
        <v>0.8940555555555556</v>
      </c>
      <c r="G1266" s="67">
        <f t="shared" si="81"/>
        <v>11334.612819444425</v>
      </c>
    </row>
    <row r="1267" spans="1:7" x14ac:dyDescent="0.25">
      <c r="A1267" s="55">
        <v>1265</v>
      </c>
      <c r="B1267" s="64">
        <v>10.5</v>
      </c>
      <c r="C1267" s="65">
        <f t="shared" si="78"/>
        <v>16.897649999999999</v>
      </c>
      <c r="D1267" s="66">
        <v>0</v>
      </c>
      <c r="E1267" s="65">
        <f t="shared" si="79"/>
        <v>4.6937916666666659</v>
      </c>
      <c r="F1267" s="65">
        <f t="shared" si="80"/>
        <v>0.22351388888888835</v>
      </c>
      <c r="G1267" s="67">
        <f t="shared" si="81"/>
        <v>11339.194854166646</v>
      </c>
    </row>
    <row r="1268" spans="1:7" x14ac:dyDescent="0.25">
      <c r="A1268" s="55">
        <v>1266</v>
      </c>
      <c r="B1268" s="64">
        <v>9.5</v>
      </c>
      <c r="C1268" s="65">
        <f t="shared" si="78"/>
        <v>15.288349999999999</v>
      </c>
      <c r="D1268" s="66">
        <v>0</v>
      </c>
      <c r="E1268" s="65">
        <f t="shared" si="79"/>
        <v>4.2467638888888883</v>
      </c>
      <c r="F1268" s="65">
        <f t="shared" si="80"/>
        <v>-0.44702777777777758</v>
      </c>
      <c r="G1268" s="67">
        <f t="shared" si="81"/>
        <v>11343.665131944425</v>
      </c>
    </row>
    <row r="1269" spans="1:7" x14ac:dyDescent="0.25">
      <c r="A1269" s="55">
        <v>1267</v>
      </c>
      <c r="B1269" s="64">
        <v>8.5</v>
      </c>
      <c r="C1269" s="65">
        <f t="shared" si="78"/>
        <v>13.67905</v>
      </c>
      <c r="D1269" s="66">
        <v>0</v>
      </c>
      <c r="E1269" s="65">
        <f t="shared" si="79"/>
        <v>3.7997361111111112</v>
      </c>
      <c r="F1269" s="65">
        <f t="shared" si="80"/>
        <v>-0.44702777777777714</v>
      </c>
      <c r="G1269" s="67">
        <f t="shared" si="81"/>
        <v>11347.688381944425</v>
      </c>
    </row>
    <row r="1270" spans="1:7" x14ac:dyDescent="0.25">
      <c r="A1270" s="55">
        <v>1268</v>
      </c>
      <c r="B1270" s="64">
        <v>7.6</v>
      </c>
      <c r="C1270" s="65">
        <f t="shared" si="78"/>
        <v>12.23068</v>
      </c>
      <c r="D1270" s="66">
        <v>0</v>
      </c>
      <c r="E1270" s="65">
        <f t="shared" si="79"/>
        <v>3.3974111111111109</v>
      </c>
      <c r="F1270" s="65">
        <f t="shared" si="80"/>
        <v>-0.40232500000000027</v>
      </c>
      <c r="G1270" s="67">
        <f t="shared" si="81"/>
        <v>11351.286955555535</v>
      </c>
    </row>
    <row r="1271" spans="1:7" x14ac:dyDescent="0.25">
      <c r="A1271" s="55">
        <v>1269</v>
      </c>
      <c r="B1271" s="64">
        <v>8.8000000000000007</v>
      </c>
      <c r="C1271" s="65">
        <f t="shared" si="78"/>
        <v>14.161840000000002</v>
      </c>
      <c r="D1271" s="66">
        <v>0</v>
      </c>
      <c r="E1271" s="65">
        <f t="shared" si="79"/>
        <v>3.9338444444444449</v>
      </c>
      <c r="F1271" s="65">
        <f t="shared" si="80"/>
        <v>0.53643333333333398</v>
      </c>
      <c r="G1271" s="67">
        <f t="shared" si="81"/>
        <v>11354.952583333314</v>
      </c>
    </row>
    <row r="1272" spans="1:7" x14ac:dyDescent="0.25">
      <c r="A1272" s="55">
        <v>1270</v>
      </c>
      <c r="B1272" s="64">
        <v>11</v>
      </c>
      <c r="C1272" s="65">
        <f t="shared" si="78"/>
        <v>17.702300000000001</v>
      </c>
      <c r="D1272" s="66">
        <v>0</v>
      </c>
      <c r="E1272" s="65">
        <f t="shared" si="79"/>
        <v>4.917305555555556</v>
      </c>
      <c r="F1272" s="65">
        <f t="shared" si="80"/>
        <v>0.98346111111111112</v>
      </c>
      <c r="G1272" s="67">
        <f t="shared" si="81"/>
        <v>11359.378158333313</v>
      </c>
    </row>
    <row r="1273" spans="1:7" x14ac:dyDescent="0.25">
      <c r="A1273" s="55">
        <v>1271</v>
      </c>
      <c r="B1273" s="64">
        <v>14</v>
      </c>
      <c r="C1273" s="65">
        <f t="shared" si="78"/>
        <v>22.530200000000001</v>
      </c>
      <c r="D1273" s="66">
        <v>0</v>
      </c>
      <c r="E1273" s="65">
        <f t="shared" si="79"/>
        <v>6.2583888888888888</v>
      </c>
      <c r="F1273" s="65">
        <f t="shared" si="80"/>
        <v>1.3410833333333327</v>
      </c>
      <c r="G1273" s="67">
        <f t="shared" si="81"/>
        <v>11364.966005555536</v>
      </c>
    </row>
    <row r="1274" spans="1:7" x14ac:dyDescent="0.25">
      <c r="A1274" s="55">
        <v>1272</v>
      </c>
      <c r="B1274" s="64">
        <v>17</v>
      </c>
      <c r="C1274" s="65">
        <f t="shared" si="78"/>
        <v>27.3581</v>
      </c>
      <c r="D1274" s="66">
        <v>0</v>
      </c>
      <c r="E1274" s="65">
        <f t="shared" si="79"/>
        <v>7.5994722222222224</v>
      </c>
      <c r="F1274" s="65">
        <f t="shared" si="80"/>
        <v>1.3410833333333336</v>
      </c>
      <c r="G1274" s="67">
        <f t="shared" si="81"/>
        <v>11371.894936111092</v>
      </c>
    </row>
    <row r="1275" spans="1:7" x14ac:dyDescent="0.25">
      <c r="A1275" s="55">
        <v>1273</v>
      </c>
      <c r="B1275" s="64">
        <v>19.5</v>
      </c>
      <c r="C1275" s="65">
        <f t="shared" si="78"/>
        <v>31.381349999999998</v>
      </c>
      <c r="D1275" s="66">
        <v>0</v>
      </c>
      <c r="E1275" s="65">
        <f t="shared" si="79"/>
        <v>8.717041666666665</v>
      </c>
      <c r="F1275" s="65">
        <f t="shared" si="80"/>
        <v>1.1175694444444426</v>
      </c>
      <c r="G1275" s="67">
        <f t="shared" si="81"/>
        <v>11380.053193055535</v>
      </c>
    </row>
    <row r="1276" spans="1:7" x14ac:dyDescent="0.25">
      <c r="A1276" s="55">
        <v>1274</v>
      </c>
      <c r="B1276" s="64">
        <v>21</v>
      </c>
      <c r="C1276" s="65">
        <f t="shared" si="78"/>
        <v>33.795299999999997</v>
      </c>
      <c r="D1276" s="66">
        <v>0</v>
      </c>
      <c r="E1276" s="65">
        <f t="shared" si="79"/>
        <v>9.3875833333333318</v>
      </c>
      <c r="F1276" s="65">
        <f t="shared" si="80"/>
        <v>0.67054166666666681</v>
      </c>
      <c r="G1276" s="67">
        <f t="shared" si="81"/>
        <v>11389.105505555535</v>
      </c>
    </row>
    <row r="1277" spans="1:7" x14ac:dyDescent="0.25">
      <c r="A1277" s="55">
        <v>1275</v>
      </c>
      <c r="B1277" s="64">
        <v>21.8</v>
      </c>
      <c r="C1277" s="65">
        <f t="shared" si="78"/>
        <v>35.082740000000001</v>
      </c>
      <c r="D1277" s="66">
        <v>0</v>
      </c>
      <c r="E1277" s="65">
        <f t="shared" si="79"/>
        <v>9.7452055555555557</v>
      </c>
      <c r="F1277" s="65">
        <f t="shared" si="80"/>
        <v>0.35762222222222384</v>
      </c>
      <c r="G1277" s="67">
        <f t="shared" si="81"/>
        <v>11398.671899999979</v>
      </c>
    </row>
    <row r="1278" spans="1:7" x14ac:dyDescent="0.25">
      <c r="A1278" s="55">
        <v>1276</v>
      </c>
      <c r="B1278" s="64">
        <v>22.2</v>
      </c>
      <c r="C1278" s="65">
        <f t="shared" si="78"/>
        <v>35.726459999999996</v>
      </c>
      <c r="D1278" s="66">
        <v>0</v>
      </c>
      <c r="E1278" s="65">
        <f t="shared" si="79"/>
        <v>9.9240166666666649</v>
      </c>
      <c r="F1278" s="65">
        <f t="shared" si="80"/>
        <v>0.17881111111110926</v>
      </c>
      <c r="G1278" s="67">
        <f t="shared" si="81"/>
        <v>11408.506511111091</v>
      </c>
    </row>
    <row r="1279" spans="1:7" x14ac:dyDescent="0.25">
      <c r="A1279" s="55">
        <v>1277</v>
      </c>
      <c r="B1279" s="64">
        <v>23</v>
      </c>
      <c r="C1279" s="65">
        <f t="shared" si="78"/>
        <v>37.0139</v>
      </c>
      <c r="D1279" s="66">
        <v>0</v>
      </c>
      <c r="E1279" s="65">
        <f t="shared" si="79"/>
        <v>10.281638888888889</v>
      </c>
      <c r="F1279" s="65">
        <f t="shared" si="80"/>
        <v>0.35762222222222384</v>
      </c>
      <c r="G1279" s="67">
        <f t="shared" si="81"/>
        <v>11418.609338888869</v>
      </c>
    </row>
    <row r="1280" spans="1:7" x14ac:dyDescent="0.25">
      <c r="A1280" s="55">
        <v>1278</v>
      </c>
      <c r="B1280" s="64">
        <v>23.6</v>
      </c>
      <c r="C1280" s="65">
        <f t="shared" si="78"/>
        <v>37.979480000000002</v>
      </c>
      <c r="D1280" s="66">
        <v>0</v>
      </c>
      <c r="E1280" s="65">
        <f t="shared" si="79"/>
        <v>10.549855555555556</v>
      </c>
      <c r="F1280" s="65">
        <f t="shared" si="80"/>
        <v>0.26821666666666744</v>
      </c>
      <c r="G1280" s="67">
        <f t="shared" si="81"/>
        <v>11429.025086111091</v>
      </c>
    </row>
    <row r="1281" spans="1:7" x14ac:dyDescent="0.25">
      <c r="A1281" s="55">
        <v>1279</v>
      </c>
      <c r="B1281" s="64">
        <v>24.1</v>
      </c>
      <c r="C1281" s="65">
        <f t="shared" si="78"/>
        <v>38.784130000000005</v>
      </c>
      <c r="D1281" s="66">
        <v>0</v>
      </c>
      <c r="E1281" s="65">
        <f t="shared" si="79"/>
        <v>10.773369444444446</v>
      </c>
      <c r="F1281" s="65">
        <f t="shared" si="80"/>
        <v>0.22351388888889012</v>
      </c>
      <c r="G1281" s="67">
        <f t="shared" si="81"/>
        <v>11439.686698611091</v>
      </c>
    </row>
    <row r="1282" spans="1:7" x14ac:dyDescent="0.25">
      <c r="A1282" s="55">
        <v>1280</v>
      </c>
      <c r="B1282" s="64">
        <v>24.5</v>
      </c>
      <c r="C1282" s="65">
        <f t="shared" si="78"/>
        <v>39.427849999999999</v>
      </c>
      <c r="D1282" s="66">
        <v>0</v>
      </c>
      <c r="E1282" s="65">
        <f t="shared" si="79"/>
        <v>10.952180555555556</v>
      </c>
      <c r="F1282" s="65">
        <f t="shared" si="80"/>
        <v>0.17881111111110926</v>
      </c>
      <c r="G1282" s="67">
        <f t="shared" si="81"/>
        <v>11450.54947361109</v>
      </c>
    </row>
    <row r="1283" spans="1:7" x14ac:dyDescent="0.25">
      <c r="A1283" s="55">
        <v>1281</v>
      </c>
      <c r="B1283" s="64">
        <v>24.5</v>
      </c>
      <c r="C1283" s="65">
        <f t="shared" si="78"/>
        <v>39.427849999999999</v>
      </c>
      <c r="D1283" s="66">
        <v>0</v>
      </c>
      <c r="E1283" s="65">
        <f t="shared" si="79"/>
        <v>10.952180555555556</v>
      </c>
      <c r="F1283" s="65">
        <f t="shared" si="80"/>
        <v>0</v>
      </c>
      <c r="G1283" s="67">
        <f t="shared" si="81"/>
        <v>11461.501654166646</v>
      </c>
    </row>
    <row r="1284" spans="1:7" x14ac:dyDescent="0.25">
      <c r="A1284" s="55">
        <v>1282</v>
      </c>
      <c r="B1284" s="64">
        <v>24</v>
      </c>
      <c r="C1284" s="65">
        <f t="shared" ref="C1284:C1347" si="82">B1284*1.6093</f>
        <v>38.623199999999997</v>
      </c>
      <c r="D1284" s="66">
        <v>0</v>
      </c>
      <c r="E1284" s="65">
        <f t="shared" ref="E1284:E1347" si="83">C1284/3.6</f>
        <v>10.728666666666665</v>
      </c>
      <c r="F1284" s="65">
        <f t="shared" si="80"/>
        <v>-0.22351388888889012</v>
      </c>
      <c r="G1284" s="67">
        <f t="shared" si="81"/>
        <v>11472.342077777757</v>
      </c>
    </row>
    <row r="1285" spans="1:7" x14ac:dyDescent="0.25">
      <c r="A1285" s="55">
        <v>1283</v>
      </c>
      <c r="B1285" s="64">
        <v>23.5</v>
      </c>
      <c r="C1285" s="65">
        <f t="shared" si="82"/>
        <v>37.818550000000002</v>
      </c>
      <c r="D1285" s="66">
        <v>0</v>
      </c>
      <c r="E1285" s="65">
        <f t="shared" si="83"/>
        <v>10.505152777777779</v>
      </c>
      <c r="F1285" s="65">
        <f t="shared" si="80"/>
        <v>-0.22351388888888657</v>
      </c>
      <c r="G1285" s="67">
        <f t="shared" si="81"/>
        <v>11482.95898749998</v>
      </c>
    </row>
    <row r="1286" spans="1:7" x14ac:dyDescent="0.25">
      <c r="A1286" s="55">
        <v>1284</v>
      </c>
      <c r="B1286" s="64">
        <v>23.5</v>
      </c>
      <c r="C1286" s="65">
        <f t="shared" si="82"/>
        <v>37.818550000000002</v>
      </c>
      <c r="D1286" s="66">
        <v>0</v>
      </c>
      <c r="E1286" s="65">
        <f t="shared" si="83"/>
        <v>10.505152777777779</v>
      </c>
      <c r="F1286" s="65">
        <f t="shared" si="80"/>
        <v>0</v>
      </c>
      <c r="G1286" s="67">
        <f t="shared" si="81"/>
        <v>11493.464140277758</v>
      </c>
    </row>
    <row r="1287" spans="1:7" x14ac:dyDescent="0.25">
      <c r="A1287" s="55">
        <v>1285</v>
      </c>
      <c r="B1287" s="64">
        <v>23.5</v>
      </c>
      <c r="C1287" s="65">
        <f t="shared" si="82"/>
        <v>37.818550000000002</v>
      </c>
      <c r="D1287" s="66">
        <v>0</v>
      </c>
      <c r="E1287" s="65">
        <f t="shared" si="83"/>
        <v>10.505152777777779</v>
      </c>
      <c r="F1287" s="65">
        <f t="shared" si="80"/>
        <v>0</v>
      </c>
      <c r="G1287" s="67">
        <f t="shared" si="81"/>
        <v>11503.969293055536</v>
      </c>
    </row>
    <row r="1288" spans="1:7" x14ac:dyDescent="0.25">
      <c r="A1288" s="55">
        <v>1286</v>
      </c>
      <c r="B1288" s="64">
        <v>23.5</v>
      </c>
      <c r="C1288" s="65">
        <f t="shared" si="82"/>
        <v>37.818550000000002</v>
      </c>
      <c r="D1288" s="66">
        <v>0</v>
      </c>
      <c r="E1288" s="65">
        <f t="shared" si="83"/>
        <v>10.505152777777779</v>
      </c>
      <c r="F1288" s="65">
        <f t="shared" si="80"/>
        <v>0</v>
      </c>
      <c r="G1288" s="67">
        <f t="shared" si="81"/>
        <v>11514.474445833313</v>
      </c>
    </row>
    <row r="1289" spans="1:7" x14ac:dyDescent="0.25">
      <c r="A1289" s="55">
        <v>1287</v>
      </c>
      <c r="B1289" s="64">
        <v>23.5</v>
      </c>
      <c r="C1289" s="65">
        <f t="shared" si="82"/>
        <v>37.818550000000002</v>
      </c>
      <c r="D1289" s="66">
        <v>0</v>
      </c>
      <c r="E1289" s="65">
        <f t="shared" si="83"/>
        <v>10.505152777777779</v>
      </c>
      <c r="F1289" s="65">
        <f t="shared" si="80"/>
        <v>0</v>
      </c>
      <c r="G1289" s="67">
        <f t="shared" si="81"/>
        <v>11524.979598611091</v>
      </c>
    </row>
    <row r="1290" spans="1:7" x14ac:dyDescent="0.25">
      <c r="A1290" s="55">
        <v>1288</v>
      </c>
      <c r="B1290" s="64">
        <v>23.5</v>
      </c>
      <c r="C1290" s="65">
        <f t="shared" si="82"/>
        <v>37.818550000000002</v>
      </c>
      <c r="D1290" s="66">
        <v>0</v>
      </c>
      <c r="E1290" s="65">
        <f t="shared" si="83"/>
        <v>10.505152777777779</v>
      </c>
      <c r="F1290" s="65">
        <f t="shared" si="80"/>
        <v>0</v>
      </c>
      <c r="G1290" s="67">
        <f t="shared" si="81"/>
        <v>11535.484751388869</v>
      </c>
    </row>
    <row r="1291" spans="1:7" x14ac:dyDescent="0.25">
      <c r="A1291" s="55">
        <v>1289</v>
      </c>
      <c r="B1291" s="64">
        <v>24</v>
      </c>
      <c r="C1291" s="65">
        <f t="shared" si="82"/>
        <v>38.623199999999997</v>
      </c>
      <c r="D1291" s="66">
        <v>0</v>
      </c>
      <c r="E1291" s="65">
        <f t="shared" si="83"/>
        <v>10.728666666666665</v>
      </c>
      <c r="F1291" s="65">
        <f t="shared" si="80"/>
        <v>0.22351388888888657</v>
      </c>
      <c r="G1291" s="67">
        <f t="shared" si="81"/>
        <v>11546.101661111092</v>
      </c>
    </row>
    <row r="1292" spans="1:7" x14ac:dyDescent="0.25">
      <c r="A1292" s="55">
        <v>1290</v>
      </c>
      <c r="B1292" s="64">
        <v>24.1</v>
      </c>
      <c r="C1292" s="65">
        <f t="shared" si="82"/>
        <v>38.784130000000005</v>
      </c>
      <c r="D1292" s="66">
        <v>0</v>
      </c>
      <c r="E1292" s="65">
        <f t="shared" si="83"/>
        <v>10.773369444444446</v>
      </c>
      <c r="F1292" s="65">
        <f t="shared" si="80"/>
        <v>4.4702777777780867E-2</v>
      </c>
      <c r="G1292" s="67">
        <f t="shared" si="81"/>
        <v>11556.852679166648</v>
      </c>
    </row>
    <row r="1293" spans="1:7" x14ac:dyDescent="0.25">
      <c r="A1293" s="55">
        <v>1291</v>
      </c>
      <c r="B1293" s="64">
        <v>24.5</v>
      </c>
      <c r="C1293" s="65">
        <f t="shared" si="82"/>
        <v>39.427849999999999</v>
      </c>
      <c r="D1293" s="66">
        <v>0</v>
      </c>
      <c r="E1293" s="65">
        <f t="shared" si="83"/>
        <v>10.952180555555556</v>
      </c>
      <c r="F1293" s="65">
        <f t="shared" ref="F1293:F1356" si="84">E1293-E1292</f>
        <v>0.17881111111110926</v>
      </c>
      <c r="G1293" s="67">
        <f t="shared" ref="G1293:G1356" si="85">E1292+(F1293/2)+G1292</f>
        <v>11567.715454166648</v>
      </c>
    </row>
    <row r="1294" spans="1:7" x14ac:dyDescent="0.25">
      <c r="A1294" s="55">
        <v>1292</v>
      </c>
      <c r="B1294" s="64">
        <v>24.7</v>
      </c>
      <c r="C1294" s="65">
        <f t="shared" si="82"/>
        <v>39.74971</v>
      </c>
      <c r="D1294" s="66">
        <v>0</v>
      </c>
      <c r="E1294" s="65">
        <f t="shared" si="83"/>
        <v>11.04158611111111</v>
      </c>
      <c r="F1294" s="65">
        <f t="shared" si="84"/>
        <v>8.9405555555554628E-2</v>
      </c>
      <c r="G1294" s="67">
        <f t="shared" si="85"/>
        <v>11578.712337499981</v>
      </c>
    </row>
    <row r="1295" spans="1:7" x14ac:dyDescent="0.25">
      <c r="A1295" s="55">
        <v>1293</v>
      </c>
      <c r="B1295" s="64">
        <v>25</v>
      </c>
      <c r="C1295" s="65">
        <f t="shared" si="82"/>
        <v>40.232500000000002</v>
      </c>
      <c r="D1295" s="66">
        <v>0</v>
      </c>
      <c r="E1295" s="65">
        <f t="shared" si="83"/>
        <v>11.175694444444444</v>
      </c>
      <c r="F1295" s="65">
        <f t="shared" si="84"/>
        <v>0.13410833333333372</v>
      </c>
      <c r="G1295" s="67">
        <f t="shared" si="85"/>
        <v>11589.820977777759</v>
      </c>
    </row>
    <row r="1296" spans="1:7" x14ac:dyDescent="0.25">
      <c r="A1296" s="55">
        <v>1294</v>
      </c>
      <c r="B1296" s="64">
        <v>25.4</v>
      </c>
      <c r="C1296" s="65">
        <f t="shared" si="82"/>
        <v>40.876219999999996</v>
      </c>
      <c r="D1296" s="66">
        <v>0</v>
      </c>
      <c r="E1296" s="65">
        <f t="shared" si="83"/>
        <v>11.354505555555555</v>
      </c>
      <c r="F1296" s="65">
        <f t="shared" si="84"/>
        <v>0.17881111111111103</v>
      </c>
      <c r="G1296" s="67">
        <f t="shared" si="85"/>
        <v>11601.08607777776</v>
      </c>
    </row>
    <row r="1297" spans="1:7" x14ac:dyDescent="0.25">
      <c r="A1297" s="55">
        <v>1295</v>
      </c>
      <c r="B1297" s="64">
        <v>25.6</v>
      </c>
      <c r="C1297" s="65">
        <f t="shared" si="82"/>
        <v>41.198080000000004</v>
      </c>
      <c r="D1297" s="66">
        <v>0</v>
      </c>
      <c r="E1297" s="65">
        <f t="shared" si="83"/>
        <v>11.443911111111111</v>
      </c>
      <c r="F1297" s="65">
        <f t="shared" si="84"/>
        <v>8.9405555555556404E-2</v>
      </c>
      <c r="G1297" s="67">
        <f t="shared" si="85"/>
        <v>11612.485286111094</v>
      </c>
    </row>
    <row r="1298" spans="1:7" x14ac:dyDescent="0.25">
      <c r="A1298" s="55">
        <v>1296</v>
      </c>
      <c r="B1298" s="64">
        <v>25.7</v>
      </c>
      <c r="C1298" s="65">
        <f t="shared" si="82"/>
        <v>41.359009999999998</v>
      </c>
      <c r="D1298" s="66">
        <v>0</v>
      </c>
      <c r="E1298" s="65">
        <f t="shared" si="83"/>
        <v>11.488613888888889</v>
      </c>
      <c r="F1298" s="65">
        <f t="shared" si="84"/>
        <v>4.4702777777777314E-2</v>
      </c>
      <c r="G1298" s="67">
        <f t="shared" si="85"/>
        <v>11623.951548611094</v>
      </c>
    </row>
    <row r="1299" spans="1:7" x14ac:dyDescent="0.25">
      <c r="A1299" s="55">
        <v>1297</v>
      </c>
      <c r="B1299" s="64">
        <v>26</v>
      </c>
      <c r="C1299" s="65">
        <f t="shared" si="82"/>
        <v>41.841799999999999</v>
      </c>
      <c r="D1299" s="66">
        <v>0</v>
      </c>
      <c r="E1299" s="65">
        <f t="shared" si="83"/>
        <v>11.622722222222222</v>
      </c>
      <c r="F1299" s="65">
        <f t="shared" si="84"/>
        <v>0.13410833333333372</v>
      </c>
      <c r="G1299" s="67">
        <f t="shared" si="85"/>
        <v>11635.50721666665</v>
      </c>
    </row>
    <row r="1300" spans="1:7" x14ac:dyDescent="0.25">
      <c r="A1300" s="55">
        <v>1298</v>
      </c>
      <c r="B1300" s="64">
        <v>26.2</v>
      </c>
      <c r="C1300" s="65">
        <f t="shared" si="82"/>
        <v>42.16366</v>
      </c>
      <c r="D1300" s="66">
        <v>0</v>
      </c>
      <c r="E1300" s="65">
        <f t="shared" si="83"/>
        <v>11.712127777777777</v>
      </c>
      <c r="F1300" s="65">
        <f t="shared" si="84"/>
        <v>8.9405555555554628E-2</v>
      </c>
      <c r="G1300" s="67">
        <f t="shared" si="85"/>
        <v>11647.17464166665</v>
      </c>
    </row>
    <row r="1301" spans="1:7" x14ac:dyDescent="0.25">
      <c r="A1301" s="55">
        <v>1299</v>
      </c>
      <c r="B1301" s="64">
        <v>27</v>
      </c>
      <c r="C1301" s="65">
        <f t="shared" si="82"/>
        <v>43.451099999999997</v>
      </c>
      <c r="D1301" s="66">
        <v>0</v>
      </c>
      <c r="E1301" s="65">
        <f t="shared" si="83"/>
        <v>12.069749999999999</v>
      </c>
      <c r="F1301" s="65">
        <f t="shared" si="84"/>
        <v>0.35762222222222206</v>
      </c>
      <c r="G1301" s="67">
        <f t="shared" si="85"/>
        <v>11659.06558055554</v>
      </c>
    </row>
    <row r="1302" spans="1:7" x14ac:dyDescent="0.25">
      <c r="A1302" s="55">
        <v>1300</v>
      </c>
      <c r="B1302" s="64">
        <v>27.8</v>
      </c>
      <c r="C1302" s="65">
        <f t="shared" si="82"/>
        <v>44.73854</v>
      </c>
      <c r="D1302" s="66">
        <v>0</v>
      </c>
      <c r="E1302" s="65">
        <f t="shared" si="83"/>
        <v>12.427372222222221</v>
      </c>
      <c r="F1302" s="65">
        <f t="shared" si="84"/>
        <v>0.35762222222222206</v>
      </c>
      <c r="G1302" s="67">
        <f t="shared" si="85"/>
        <v>11671.314141666651</v>
      </c>
    </row>
    <row r="1303" spans="1:7" x14ac:dyDescent="0.25">
      <c r="A1303" s="55">
        <v>1301</v>
      </c>
      <c r="B1303" s="64">
        <v>28.3</v>
      </c>
      <c r="C1303" s="65">
        <f t="shared" si="82"/>
        <v>45.543190000000003</v>
      </c>
      <c r="D1303" s="66">
        <v>0</v>
      </c>
      <c r="E1303" s="65">
        <f t="shared" si="83"/>
        <v>12.650886111111111</v>
      </c>
      <c r="F1303" s="65">
        <f t="shared" si="84"/>
        <v>0.22351388888889012</v>
      </c>
      <c r="G1303" s="67">
        <f t="shared" si="85"/>
        <v>11683.853270833319</v>
      </c>
    </row>
    <row r="1304" spans="1:7" x14ac:dyDescent="0.25">
      <c r="A1304" s="55">
        <v>1302</v>
      </c>
      <c r="B1304" s="64">
        <v>29</v>
      </c>
      <c r="C1304" s="65">
        <f t="shared" si="82"/>
        <v>46.669699999999999</v>
      </c>
      <c r="D1304" s="66">
        <v>0</v>
      </c>
      <c r="E1304" s="65">
        <f t="shared" si="83"/>
        <v>12.963805555555554</v>
      </c>
      <c r="F1304" s="65">
        <f t="shared" si="84"/>
        <v>0.31291944444444297</v>
      </c>
      <c r="G1304" s="67">
        <f t="shared" si="85"/>
        <v>11696.660616666652</v>
      </c>
    </row>
    <row r="1305" spans="1:7" x14ac:dyDescent="0.25">
      <c r="A1305" s="55">
        <v>1303</v>
      </c>
      <c r="B1305" s="64">
        <v>29.1</v>
      </c>
      <c r="C1305" s="65">
        <f t="shared" si="82"/>
        <v>46.830629999999999</v>
      </c>
      <c r="D1305" s="66">
        <v>0</v>
      </c>
      <c r="E1305" s="65">
        <f t="shared" si="83"/>
        <v>13.008508333333333</v>
      </c>
      <c r="F1305" s="65">
        <f t="shared" si="84"/>
        <v>4.470277777777909E-2</v>
      </c>
      <c r="G1305" s="67">
        <f t="shared" si="85"/>
        <v>11709.646773611095</v>
      </c>
    </row>
    <row r="1306" spans="1:7" x14ac:dyDescent="0.25">
      <c r="A1306" s="55">
        <v>1304</v>
      </c>
      <c r="B1306" s="64">
        <v>29</v>
      </c>
      <c r="C1306" s="65">
        <f t="shared" si="82"/>
        <v>46.669699999999999</v>
      </c>
      <c r="D1306" s="66">
        <v>0</v>
      </c>
      <c r="E1306" s="65">
        <f t="shared" si="83"/>
        <v>12.963805555555554</v>
      </c>
      <c r="F1306" s="65">
        <f t="shared" si="84"/>
        <v>-4.470277777777909E-2</v>
      </c>
      <c r="G1306" s="67">
        <f t="shared" si="85"/>
        <v>11722.632930555539</v>
      </c>
    </row>
    <row r="1307" spans="1:7" x14ac:dyDescent="0.25">
      <c r="A1307" s="55">
        <v>1305</v>
      </c>
      <c r="B1307" s="64">
        <v>28</v>
      </c>
      <c r="C1307" s="65">
        <f t="shared" si="82"/>
        <v>45.060400000000001</v>
      </c>
      <c r="D1307" s="66">
        <v>0</v>
      </c>
      <c r="E1307" s="65">
        <f t="shared" si="83"/>
        <v>12.516777777777778</v>
      </c>
      <c r="F1307" s="65">
        <f t="shared" si="84"/>
        <v>-0.44702777777777669</v>
      </c>
      <c r="G1307" s="67">
        <f t="shared" si="85"/>
        <v>11735.373222222206</v>
      </c>
    </row>
    <row r="1308" spans="1:7" x14ac:dyDescent="0.25">
      <c r="A1308" s="55">
        <v>1306</v>
      </c>
      <c r="B1308" s="64">
        <v>24.7</v>
      </c>
      <c r="C1308" s="65">
        <f t="shared" si="82"/>
        <v>39.74971</v>
      </c>
      <c r="D1308" s="66">
        <v>0</v>
      </c>
      <c r="E1308" s="65">
        <f t="shared" si="83"/>
        <v>11.04158611111111</v>
      </c>
      <c r="F1308" s="65">
        <f t="shared" si="84"/>
        <v>-1.4751916666666673</v>
      </c>
      <c r="G1308" s="67">
        <f t="shared" si="85"/>
        <v>11747.152404166651</v>
      </c>
    </row>
    <row r="1309" spans="1:7" x14ac:dyDescent="0.25">
      <c r="A1309" s="55">
        <v>1307</v>
      </c>
      <c r="B1309" s="64">
        <v>21.4</v>
      </c>
      <c r="C1309" s="65">
        <f t="shared" si="82"/>
        <v>34.439019999999999</v>
      </c>
      <c r="D1309" s="66">
        <v>0</v>
      </c>
      <c r="E1309" s="65">
        <f t="shared" si="83"/>
        <v>9.5663944444444446</v>
      </c>
      <c r="F1309" s="65">
        <f t="shared" si="84"/>
        <v>-1.4751916666666656</v>
      </c>
      <c r="G1309" s="67">
        <f t="shared" si="85"/>
        <v>11757.456394444429</v>
      </c>
    </row>
    <row r="1310" spans="1:7" x14ac:dyDescent="0.25">
      <c r="A1310" s="55">
        <v>1308</v>
      </c>
      <c r="B1310" s="64">
        <v>18.100000000000001</v>
      </c>
      <c r="C1310" s="65">
        <f t="shared" si="82"/>
        <v>29.128330000000002</v>
      </c>
      <c r="D1310" s="66">
        <v>0</v>
      </c>
      <c r="E1310" s="65">
        <f t="shared" si="83"/>
        <v>8.0912027777777773</v>
      </c>
      <c r="F1310" s="65">
        <f t="shared" si="84"/>
        <v>-1.4751916666666673</v>
      </c>
      <c r="G1310" s="67">
        <f t="shared" si="85"/>
        <v>11766.285193055541</v>
      </c>
    </row>
    <row r="1311" spans="1:7" x14ac:dyDescent="0.25">
      <c r="A1311" s="55">
        <v>1309</v>
      </c>
      <c r="B1311" s="64">
        <v>14.8</v>
      </c>
      <c r="C1311" s="65">
        <f t="shared" si="82"/>
        <v>23.817640000000001</v>
      </c>
      <c r="D1311" s="66">
        <v>0</v>
      </c>
      <c r="E1311" s="65">
        <f t="shared" si="83"/>
        <v>6.6160111111111108</v>
      </c>
      <c r="F1311" s="65">
        <f t="shared" si="84"/>
        <v>-1.4751916666666665</v>
      </c>
      <c r="G1311" s="67">
        <f t="shared" si="85"/>
        <v>11773.638799999986</v>
      </c>
    </row>
    <row r="1312" spans="1:7" x14ac:dyDescent="0.25">
      <c r="A1312" s="55">
        <v>1310</v>
      </c>
      <c r="B1312" s="64">
        <v>11.5</v>
      </c>
      <c r="C1312" s="65">
        <f t="shared" si="82"/>
        <v>18.50695</v>
      </c>
      <c r="D1312" s="66">
        <v>0</v>
      </c>
      <c r="E1312" s="65">
        <f t="shared" si="83"/>
        <v>5.1408194444444444</v>
      </c>
      <c r="F1312" s="65">
        <f t="shared" si="84"/>
        <v>-1.4751916666666665</v>
      </c>
      <c r="G1312" s="67">
        <f t="shared" si="85"/>
        <v>11779.517215277763</v>
      </c>
    </row>
    <row r="1313" spans="1:7" x14ac:dyDescent="0.25">
      <c r="A1313" s="55">
        <v>1311</v>
      </c>
      <c r="B1313" s="64">
        <v>8.1999999999999993</v>
      </c>
      <c r="C1313" s="65">
        <f t="shared" si="82"/>
        <v>13.196259999999999</v>
      </c>
      <c r="D1313" s="66">
        <v>0</v>
      </c>
      <c r="E1313" s="65">
        <f t="shared" si="83"/>
        <v>3.6656277777777775</v>
      </c>
      <c r="F1313" s="65">
        <f t="shared" si="84"/>
        <v>-1.4751916666666669</v>
      </c>
      <c r="G1313" s="67">
        <f t="shared" si="85"/>
        <v>11783.920438888874</v>
      </c>
    </row>
    <row r="1314" spans="1:7" x14ac:dyDescent="0.25">
      <c r="A1314" s="55">
        <v>1312</v>
      </c>
      <c r="B1314" s="64">
        <v>4.9000000000000004</v>
      </c>
      <c r="C1314" s="65">
        <f t="shared" si="82"/>
        <v>7.8855700000000004</v>
      </c>
      <c r="D1314" s="66">
        <v>0</v>
      </c>
      <c r="E1314" s="65">
        <f t="shared" si="83"/>
        <v>2.190436111111111</v>
      </c>
      <c r="F1314" s="65">
        <f t="shared" si="84"/>
        <v>-1.4751916666666665</v>
      </c>
      <c r="G1314" s="67">
        <f t="shared" si="85"/>
        <v>11786.848470833318</v>
      </c>
    </row>
    <row r="1315" spans="1:7" x14ac:dyDescent="0.25">
      <c r="A1315" s="55">
        <v>1313</v>
      </c>
      <c r="B1315" s="64">
        <v>1.6</v>
      </c>
      <c r="C1315" s="65">
        <f t="shared" si="82"/>
        <v>2.5748800000000003</v>
      </c>
      <c r="D1315" s="66">
        <v>0</v>
      </c>
      <c r="E1315" s="65">
        <f t="shared" si="83"/>
        <v>0.71524444444444446</v>
      </c>
      <c r="F1315" s="65">
        <f t="shared" si="84"/>
        <v>-1.4751916666666665</v>
      </c>
      <c r="G1315" s="67">
        <f t="shared" si="85"/>
        <v>11788.301311111096</v>
      </c>
    </row>
    <row r="1316" spans="1:7" x14ac:dyDescent="0.25">
      <c r="A1316" s="55">
        <v>1314</v>
      </c>
      <c r="B1316" s="64">
        <v>0</v>
      </c>
      <c r="C1316" s="65">
        <f t="shared" si="82"/>
        <v>0</v>
      </c>
      <c r="D1316" s="66">
        <v>0</v>
      </c>
      <c r="E1316" s="65">
        <f t="shared" si="83"/>
        <v>0</v>
      </c>
      <c r="F1316" s="65">
        <f t="shared" si="84"/>
        <v>-0.71524444444444446</v>
      </c>
      <c r="G1316" s="67">
        <f t="shared" si="85"/>
        <v>11788.658933333318</v>
      </c>
    </row>
    <row r="1317" spans="1:7" x14ac:dyDescent="0.25">
      <c r="A1317" s="55">
        <v>1315</v>
      </c>
      <c r="B1317" s="64">
        <v>0</v>
      </c>
      <c r="C1317" s="65">
        <f t="shared" si="82"/>
        <v>0</v>
      </c>
      <c r="D1317" s="66">
        <v>0</v>
      </c>
      <c r="E1317" s="65">
        <f t="shared" si="83"/>
        <v>0</v>
      </c>
      <c r="F1317" s="65">
        <f t="shared" si="84"/>
        <v>0</v>
      </c>
      <c r="G1317" s="67">
        <f t="shared" si="85"/>
        <v>11788.658933333318</v>
      </c>
    </row>
    <row r="1318" spans="1:7" x14ac:dyDescent="0.25">
      <c r="A1318" s="55">
        <v>1316</v>
      </c>
      <c r="B1318" s="64">
        <v>0</v>
      </c>
      <c r="C1318" s="65">
        <f t="shared" si="82"/>
        <v>0</v>
      </c>
      <c r="D1318" s="66">
        <v>0</v>
      </c>
      <c r="E1318" s="65">
        <f t="shared" si="83"/>
        <v>0</v>
      </c>
      <c r="F1318" s="65">
        <f t="shared" si="84"/>
        <v>0</v>
      </c>
      <c r="G1318" s="67">
        <f t="shared" si="85"/>
        <v>11788.658933333318</v>
      </c>
    </row>
    <row r="1319" spans="1:7" x14ac:dyDescent="0.25">
      <c r="A1319" s="55">
        <v>1317</v>
      </c>
      <c r="B1319" s="64">
        <v>0</v>
      </c>
      <c r="C1319" s="65">
        <f t="shared" si="82"/>
        <v>0</v>
      </c>
      <c r="D1319" s="66">
        <v>0</v>
      </c>
      <c r="E1319" s="65">
        <f t="shared" si="83"/>
        <v>0</v>
      </c>
      <c r="F1319" s="65">
        <f t="shared" si="84"/>
        <v>0</v>
      </c>
      <c r="G1319" s="67">
        <f t="shared" si="85"/>
        <v>11788.658933333318</v>
      </c>
    </row>
    <row r="1320" spans="1:7" x14ac:dyDescent="0.25">
      <c r="A1320" s="55">
        <v>1318</v>
      </c>
      <c r="B1320" s="64">
        <v>0</v>
      </c>
      <c r="C1320" s="65">
        <f t="shared" si="82"/>
        <v>0</v>
      </c>
      <c r="D1320" s="66">
        <v>0</v>
      </c>
      <c r="E1320" s="65">
        <f t="shared" si="83"/>
        <v>0</v>
      </c>
      <c r="F1320" s="65">
        <f t="shared" si="84"/>
        <v>0</v>
      </c>
      <c r="G1320" s="67">
        <f t="shared" si="85"/>
        <v>11788.658933333318</v>
      </c>
    </row>
    <row r="1321" spans="1:7" x14ac:dyDescent="0.25">
      <c r="A1321" s="55">
        <v>1319</v>
      </c>
      <c r="B1321" s="64">
        <v>0</v>
      </c>
      <c r="C1321" s="65">
        <f t="shared" si="82"/>
        <v>0</v>
      </c>
      <c r="D1321" s="66">
        <v>0</v>
      </c>
      <c r="E1321" s="65">
        <f t="shared" si="83"/>
        <v>0</v>
      </c>
      <c r="F1321" s="65">
        <f t="shared" si="84"/>
        <v>0</v>
      </c>
      <c r="G1321" s="67">
        <f t="shared" si="85"/>
        <v>11788.658933333318</v>
      </c>
    </row>
    <row r="1322" spans="1:7" x14ac:dyDescent="0.25">
      <c r="A1322" s="55">
        <v>1320</v>
      </c>
      <c r="B1322" s="64">
        <v>0</v>
      </c>
      <c r="C1322" s="65">
        <f t="shared" si="82"/>
        <v>0</v>
      </c>
      <c r="D1322" s="66">
        <v>0</v>
      </c>
      <c r="E1322" s="65">
        <f t="shared" si="83"/>
        <v>0</v>
      </c>
      <c r="F1322" s="65">
        <f t="shared" si="84"/>
        <v>0</v>
      </c>
      <c r="G1322" s="67">
        <f t="shared" si="85"/>
        <v>11788.658933333318</v>
      </c>
    </row>
    <row r="1323" spans="1:7" x14ac:dyDescent="0.25">
      <c r="A1323" s="55">
        <v>1321</v>
      </c>
      <c r="B1323" s="64">
        <v>0</v>
      </c>
      <c r="C1323" s="65">
        <f t="shared" si="82"/>
        <v>0</v>
      </c>
      <c r="D1323" s="66">
        <v>0</v>
      </c>
      <c r="E1323" s="65">
        <f t="shared" si="83"/>
        <v>0</v>
      </c>
      <c r="F1323" s="65">
        <f t="shared" si="84"/>
        <v>0</v>
      </c>
      <c r="G1323" s="67">
        <f t="shared" si="85"/>
        <v>11788.658933333318</v>
      </c>
    </row>
    <row r="1324" spans="1:7" x14ac:dyDescent="0.25">
      <c r="A1324" s="55">
        <v>1322</v>
      </c>
      <c r="B1324" s="64">
        <v>0</v>
      </c>
      <c r="C1324" s="65">
        <f t="shared" si="82"/>
        <v>0</v>
      </c>
      <c r="D1324" s="66">
        <v>0</v>
      </c>
      <c r="E1324" s="65">
        <f t="shared" si="83"/>
        <v>0</v>
      </c>
      <c r="F1324" s="65">
        <f t="shared" si="84"/>
        <v>0</v>
      </c>
      <c r="G1324" s="67">
        <f t="shared" si="85"/>
        <v>11788.658933333318</v>
      </c>
    </row>
    <row r="1325" spans="1:7" x14ac:dyDescent="0.25">
      <c r="A1325" s="55">
        <v>1323</v>
      </c>
      <c r="B1325" s="64">
        <v>0</v>
      </c>
      <c r="C1325" s="65">
        <f t="shared" si="82"/>
        <v>0</v>
      </c>
      <c r="D1325" s="66">
        <v>0</v>
      </c>
      <c r="E1325" s="65">
        <f t="shared" si="83"/>
        <v>0</v>
      </c>
      <c r="F1325" s="65">
        <f t="shared" si="84"/>
        <v>0</v>
      </c>
      <c r="G1325" s="67">
        <f t="shared" si="85"/>
        <v>11788.658933333318</v>
      </c>
    </row>
    <row r="1326" spans="1:7" x14ac:dyDescent="0.25">
      <c r="A1326" s="55">
        <v>1324</v>
      </c>
      <c r="B1326" s="64">
        <v>0</v>
      </c>
      <c r="C1326" s="65">
        <f t="shared" si="82"/>
        <v>0</v>
      </c>
      <c r="D1326" s="66">
        <v>0</v>
      </c>
      <c r="E1326" s="65">
        <f t="shared" si="83"/>
        <v>0</v>
      </c>
      <c r="F1326" s="65">
        <f t="shared" si="84"/>
        <v>0</v>
      </c>
      <c r="G1326" s="67">
        <f t="shared" si="85"/>
        <v>11788.658933333318</v>
      </c>
    </row>
    <row r="1327" spans="1:7" x14ac:dyDescent="0.25">
      <c r="A1327" s="55">
        <v>1325</v>
      </c>
      <c r="B1327" s="64">
        <v>0</v>
      </c>
      <c r="C1327" s="65">
        <f t="shared" si="82"/>
        <v>0</v>
      </c>
      <c r="D1327" s="66">
        <v>0</v>
      </c>
      <c r="E1327" s="65">
        <f t="shared" si="83"/>
        <v>0</v>
      </c>
      <c r="F1327" s="65">
        <f t="shared" si="84"/>
        <v>0</v>
      </c>
      <c r="G1327" s="67">
        <f t="shared" si="85"/>
        <v>11788.658933333318</v>
      </c>
    </row>
    <row r="1328" spans="1:7" x14ac:dyDescent="0.25">
      <c r="A1328" s="55">
        <v>1326</v>
      </c>
      <c r="B1328" s="64">
        <v>0</v>
      </c>
      <c r="C1328" s="65">
        <f t="shared" si="82"/>
        <v>0</v>
      </c>
      <c r="D1328" s="66">
        <v>0</v>
      </c>
      <c r="E1328" s="65">
        <f t="shared" si="83"/>
        <v>0</v>
      </c>
      <c r="F1328" s="65">
        <f t="shared" si="84"/>
        <v>0</v>
      </c>
      <c r="G1328" s="67">
        <f t="shared" si="85"/>
        <v>11788.658933333318</v>
      </c>
    </row>
    <row r="1329" spans="1:7" x14ac:dyDescent="0.25">
      <c r="A1329" s="55">
        <v>1327</v>
      </c>
      <c r="B1329" s="64">
        <v>0</v>
      </c>
      <c r="C1329" s="65">
        <f t="shared" si="82"/>
        <v>0</v>
      </c>
      <c r="D1329" s="66">
        <v>0</v>
      </c>
      <c r="E1329" s="65">
        <f t="shared" si="83"/>
        <v>0</v>
      </c>
      <c r="F1329" s="65">
        <f t="shared" si="84"/>
        <v>0</v>
      </c>
      <c r="G1329" s="67">
        <f t="shared" si="85"/>
        <v>11788.658933333318</v>
      </c>
    </row>
    <row r="1330" spans="1:7" x14ac:dyDescent="0.25">
      <c r="A1330" s="55">
        <v>1328</v>
      </c>
      <c r="B1330" s="64">
        <v>0</v>
      </c>
      <c r="C1330" s="65">
        <f t="shared" si="82"/>
        <v>0</v>
      </c>
      <c r="D1330" s="66">
        <v>0</v>
      </c>
      <c r="E1330" s="65">
        <f t="shared" si="83"/>
        <v>0</v>
      </c>
      <c r="F1330" s="65">
        <f t="shared" si="84"/>
        <v>0</v>
      </c>
      <c r="G1330" s="67">
        <f t="shared" si="85"/>
        <v>11788.658933333318</v>
      </c>
    </row>
    <row r="1331" spans="1:7" x14ac:dyDescent="0.25">
      <c r="A1331" s="55">
        <v>1329</v>
      </c>
      <c r="B1331" s="64">
        <v>0</v>
      </c>
      <c r="C1331" s="65">
        <f t="shared" si="82"/>
        <v>0</v>
      </c>
      <c r="D1331" s="66">
        <v>0</v>
      </c>
      <c r="E1331" s="65">
        <f t="shared" si="83"/>
        <v>0</v>
      </c>
      <c r="F1331" s="65">
        <f t="shared" si="84"/>
        <v>0</v>
      </c>
      <c r="G1331" s="67">
        <f t="shared" si="85"/>
        <v>11788.658933333318</v>
      </c>
    </row>
    <row r="1332" spans="1:7" x14ac:dyDescent="0.25">
      <c r="A1332" s="55">
        <v>1330</v>
      </c>
      <c r="B1332" s="64">
        <v>0</v>
      </c>
      <c r="C1332" s="65">
        <f t="shared" si="82"/>
        <v>0</v>
      </c>
      <c r="D1332" s="66">
        <v>0</v>
      </c>
      <c r="E1332" s="65">
        <f t="shared" si="83"/>
        <v>0</v>
      </c>
      <c r="F1332" s="65">
        <f t="shared" si="84"/>
        <v>0</v>
      </c>
      <c r="G1332" s="67">
        <f t="shared" si="85"/>
        <v>11788.658933333318</v>
      </c>
    </row>
    <row r="1333" spans="1:7" x14ac:dyDescent="0.25">
      <c r="A1333" s="55">
        <v>1331</v>
      </c>
      <c r="B1333" s="64">
        <v>0</v>
      </c>
      <c r="C1333" s="65">
        <f t="shared" si="82"/>
        <v>0</v>
      </c>
      <c r="D1333" s="66">
        <v>0</v>
      </c>
      <c r="E1333" s="65">
        <f t="shared" si="83"/>
        <v>0</v>
      </c>
      <c r="F1333" s="65">
        <f t="shared" si="84"/>
        <v>0</v>
      </c>
      <c r="G1333" s="67">
        <f t="shared" si="85"/>
        <v>11788.658933333318</v>
      </c>
    </row>
    <row r="1334" spans="1:7" x14ac:dyDescent="0.25">
      <c r="A1334" s="55">
        <v>1332</v>
      </c>
      <c r="B1334" s="64">
        <v>0</v>
      </c>
      <c r="C1334" s="65">
        <f t="shared" si="82"/>
        <v>0</v>
      </c>
      <c r="D1334" s="66">
        <v>0</v>
      </c>
      <c r="E1334" s="65">
        <f t="shared" si="83"/>
        <v>0</v>
      </c>
      <c r="F1334" s="65">
        <f t="shared" si="84"/>
        <v>0</v>
      </c>
      <c r="G1334" s="67">
        <f t="shared" si="85"/>
        <v>11788.658933333318</v>
      </c>
    </row>
    <row r="1335" spans="1:7" x14ac:dyDescent="0.25">
      <c r="A1335" s="55">
        <v>1333</v>
      </c>
      <c r="B1335" s="64">
        <v>0</v>
      </c>
      <c r="C1335" s="65">
        <f t="shared" si="82"/>
        <v>0</v>
      </c>
      <c r="D1335" s="66">
        <v>0</v>
      </c>
      <c r="E1335" s="65">
        <f t="shared" si="83"/>
        <v>0</v>
      </c>
      <c r="F1335" s="65">
        <f t="shared" si="84"/>
        <v>0</v>
      </c>
      <c r="G1335" s="67">
        <f t="shared" si="85"/>
        <v>11788.658933333318</v>
      </c>
    </row>
    <row r="1336" spans="1:7" x14ac:dyDescent="0.25">
      <c r="A1336" s="55">
        <v>1334</v>
      </c>
      <c r="B1336" s="64">
        <v>0</v>
      </c>
      <c r="C1336" s="65">
        <f t="shared" si="82"/>
        <v>0</v>
      </c>
      <c r="D1336" s="66">
        <v>0</v>
      </c>
      <c r="E1336" s="65">
        <f t="shared" si="83"/>
        <v>0</v>
      </c>
      <c r="F1336" s="65">
        <f t="shared" si="84"/>
        <v>0</v>
      </c>
      <c r="G1336" s="67">
        <f t="shared" si="85"/>
        <v>11788.658933333318</v>
      </c>
    </row>
    <row r="1337" spans="1:7" x14ac:dyDescent="0.25">
      <c r="A1337" s="55">
        <v>1335</v>
      </c>
      <c r="B1337" s="64">
        <v>0</v>
      </c>
      <c r="C1337" s="65">
        <f t="shared" si="82"/>
        <v>0</v>
      </c>
      <c r="D1337" s="66">
        <v>0</v>
      </c>
      <c r="E1337" s="65">
        <f t="shared" si="83"/>
        <v>0</v>
      </c>
      <c r="F1337" s="65">
        <f t="shared" si="84"/>
        <v>0</v>
      </c>
      <c r="G1337" s="67">
        <f t="shared" si="85"/>
        <v>11788.658933333318</v>
      </c>
    </row>
    <row r="1338" spans="1:7" x14ac:dyDescent="0.25">
      <c r="A1338" s="55">
        <v>1336</v>
      </c>
      <c r="B1338" s="64">
        <v>0</v>
      </c>
      <c r="C1338" s="65">
        <f t="shared" si="82"/>
        <v>0</v>
      </c>
      <c r="D1338" s="66">
        <v>0</v>
      </c>
      <c r="E1338" s="65">
        <f t="shared" si="83"/>
        <v>0</v>
      </c>
      <c r="F1338" s="65">
        <f t="shared" si="84"/>
        <v>0</v>
      </c>
      <c r="G1338" s="67">
        <f t="shared" si="85"/>
        <v>11788.658933333318</v>
      </c>
    </row>
    <row r="1339" spans="1:7" x14ac:dyDescent="0.25">
      <c r="A1339" s="55">
        <v>1337</v>
      </c>
      <c r="B1339" s="64">
        <v>0</v>
      </c>
      <c r="C1339" s="65">
        <f t="shared" si="82"/>
        <v>0</v>
      </c>
      <c r="D1339" s="66">
        <v>0</v>
      </c>
      <c r="E1339" s="65">
        <f t="shared" si="83"/>
        <v>0</v>
      </c>
      <c r="F1339" s="65">
        <f t="shared" si="84"/>
        <v>0</v>
      </c>
      <c r="G1339" s="67">
        <f t="shared" si="85"/>
        <v>11788.658933333318</v>
      </c>
    </row>
    <row r="1340" spans="1:7" x14ac:dyDescent="0.25">
      <c r="A1340" s="55">
        <v>1338</v>
      </c>
      <c r="B1340" s="64">
        <v>0</v>
      </c>
      <c r="C1340" s="65">
        <f t="shared" si="82"/>
        <v>0</v>
      </c>
      <c r="D1340" s="66">
        <v>0</v>
      </c>
      <c r="E1340" s="65">
        <f t="shared" si="83"/>
        <v>0</v>
      </c>
      <c r="F1340" s="65">
        <f t="shared" si="84"/>
        <v>0</v>
      </c>
      <c r="G1340" s="67">
        <f t="shared" si="85"/>
        <v>11788.658933333318</v>
      </c>
    </row>
    <row r="1341" spans="1:7" x14ac:dyDescent="0.25">
      <c r="A1341" s="55">
        <v>1339</v>
      </c>
      <c r="B1341" s="64">
        <v>1.5</v>
      </c>
      <c r="C1341" s="65">
        <f t="shared" si="82"/>
        <v>2.4139499999999998</v>
      </c>
      <c r="D1341" s="66">
        <v>0</v>
      </c>
      <c r="E1341" s="65">
        <f t="shared" si="83"/>
        <v>0.67054166666666659</v>
      </c>
      <c r="F1341" s="65">
        <f t="shared" si="84"/>
        <v>0.67054166666666659</v>
      </c>
      <c r="G1341" s="67">
        <f t="shared" si="85"/>
        <v>11788.994204166651</v>
      </c>
    </row>
    <row r="1342" spans="1:7" x14ac:dyDescent="0.25">
      <c r="A1342" s="55">
        <v>1340</v>
      </c>
      <c r="B1342" s="64">
        <v>4.8</v>
      </c>
      <c r="C1342" s="65">
        <f t="shared" si="82"/>
        <v>7.7246399999999991</v>
      </c>
      <c r="D1342" s="66">
        <v>0</v>
      </c>
      <c r="E1342" s="65">
        <f t="shared" si="83"/>
        <v>2.1457333333333328</v>
      </c>
      <c r="F1342" s="65">
        <f t="shared" si="84"/>
        <v>1.4751916666666662</v>
      </c>
      <c r="G1342" s="67">
        <f t="shared" si="85"/>
        <v>11790.402341666651</v>
      </c>
    </row>
    <row r="1343" spans="1:7" x14ac:dyDescent="0.25">
      <c r="A1343" s="55">
        <v>1341</v>
      </c>
      <c r="B1343" s="64">
        <v>8.1</v>
      </c>
      <c r="C1343" s="65">
        <f t="shared" si="82"/>
        <v>13.035329999999998</v>
      </c>
      <c r="D1343" s="66">
        <v>0</v>
      </c>
      <c r="E1343" s="65">
        <f t="shared" si="83"/>
        <v>3.6209249999999993</v>
      </c>
      <c r="F1343" s="65">
        <f t="shared" si="84"/>
        <v>1.4751916666666665</v>
      </c>
      <c r="G1343" s="67">
        <f t="shared" si="85"/>
        <v>11793.285670833318</v>
      </c>
    </row>
    <row r="1344" spans="1:7" x14ac:dyDescent="0.25">
      <c r="A1344" s="55">
        <v>1342</v>
      </c>
      <c r="B1344" s="64">
        <v>11.4</v>
      </c>
      <c r="C1344" s="65">
        <f t="shared" si="82"/>
        <v>18.346019999999999</v>
      </c>
      <c r="D1344" s="66">
        <v>0</v>
      </c>
      <c r="E1344" s="65">
        <f t="shared" si="83"/>
        <v>5.0961166666666662</v>
      </c>
      <c r="F1344" s="65">
        <f t="shared" si="84"/>
        <v>1.4751916666666669</v>
      </c>
      <c r="G1344" s="67">
        <f t="shared" si="85"/>
        <v>11797.644191666652</v>
      </c>
    </row>
    <row r="1345" spans="1:7" x14ac:dyDescent="0.25">
      <c r="A1345" s="55">
        <v>1343</v>
      </c>
      <c r="B1345" s="64">
        <v>13.2</v>
      </c>
      <c r="C1345" s="65">
        <f t="shared" si="82"/>
        <v>21.242759999999997</v>
      </c>
      <c r="D1345" s="66">
        <v>0</v>
      </c>
      <c r="E1345" s="65">
        <f t="shared" si="83"/>
        <v>5.9007666666666658</v>
      </c>
      <c r="F1345" s="65">
        <f t="shared" si="84"/>
        <v>0.80464999999999964</v>
      </c>
      <c r="G1345" s="67">
        <f t="shared" si="85"/>
        <v>11803.142633333318</v>
      </c>
    </row>
    <row r="1346" spans="1:7" x14ac:dyDescent="0.25">
      <c r="A1346" s="55">
        <v>1344</v>
      </c>
      <c r="B1346" s="64">
        <v>15.1</v>
      </c>
      <c r="C1346" s="65">
        <f t="shared" si="82"/>
        <v>24.300429999999999</v>
      </c>
      <c r="D1346" s="66">
        <v>0</v>
      </c>
      <c r="E1346" s="65">
        <f t="shared" si="83"/>
        <v>6.7501194444444437</v>
      </c>
      <c r="F1346" s="65">
        <f t="shared" si="84"/>
        <v>0.84935277777777785</v>
      </c>
      <c r="G1346" s="67">
        <f t="shared" si="85"/>
        <v>11809.468076388874</v>
      </c>
    </row>
    <row r="1347" spans="1:7" x14ac:dyDescent="0.25">
      <c r="A1347" s="55">
        <v>1345</v>
      </c>
      <c r="B1347" s="64">
        <v>16.8</v>
      </c>
      <c r="C1347" s="65">
        <f t="shared" si="82"/>
        <v>27.036239999999999</v>
      </c>
      <c r="D1347" s="66">
        <v>0</v>
      </c>
      <c r="E1347" s="65">
        <f t="shared" si="83"/>
        <v>7.510066666666666</v>
      </c>
      <c r="F1347" s="65">
        <f t="shared" si="84"/>
        <v>0.75994722222222233</v>
      </c>
      <c r="G1347" s="67">
        <f t="shared" si="85"/>
        <v>11816.598169444429</v>
      </c>
    </row>
    <row r="1348" spans="1:7" x14ac:dyDescent="0.25">
      <c r="A1348" s="55">
        <v>1346</v>
      </c>
      <c r="B1348" s="64">
        <v>18.3</v>
      </c>
      <c r="C1348" s="65">
        <f t="shared" ref="C1348:C1411" si="86">B1348*1.6093</f>
        <v>29.450189999999999</v>
      </c>
      <c r="D1348" s="66">
        <v>0</v>
      </c>
      <c r="E1348" s="65">
        <f t="shared" ref="E1348:E1411" si="87">C1348/3.6</f>
        <v>8.1806083333333337</v>
      </c>
      <c r="F1348" s="65">
        <f t="shared" si="84"/>
        <v>0.6705416666666677</v>
      </c>
      <c r="G1348" s="67">
        <f t="shared" si="85"/>
        <v>11824.44350694443</v>
      </c>
    </row>
    <row r="1349" spans="1:7" x14ac:dyDescent="0.25">
      <c r="A1349" s="55">
        <v>1347</v>
      </c>
      <c r="B1349" s="64">
        <v>19.5</v>
      </c>
      <c r="C1349" s="65">
        <f t="shared" si="86"/>
        <v>31.381349999999998</v>
      </c>
      <c r="D1349" s="66">
        <v>0</v>
      </c>
      <c r="E1349" s="65">
        <f t="shared" si="87"/>
        <v>8.717041666666665</v>
      </c>
      <c r="F1349" s="65">
        <f t="shared" si="84"/>
        <v>0.53643333333333132</v>
      </c>
      <c r="G1349" s="67">
        <f t="shared" si="85"/>
        <v>11832.892331944429</v>
      </c>
    </row>
    <row r="1350" spans="1:7" x14ac:dyDescent="0.25">
      <c r="A1350" s="55">
        <v>1348</v>
      </c>
      <c r="B1350" s="64">
        <v>20.3</v>
      </c>
      <c r="C1350" s="65">
        <f t="shared" si="86"/>
        <v>32.668790000000001</v>
      </c>
      <c r="D1350" s="66">
        <v>0</v>
      </c>
      <c r="E1350" s="65">
        <f t="shared" si="87"/>
        <v>9.0746638888888889</v>
      </c>
      <c r="F1350" s="65">
        <f t="shared" si="84"/>
        <v>0.35762222222222384</v>
      </c>
      <c r="G1350" s="67">
        <f t="shared" si="85"/>
        <v>11841.788184722207</v>
      </c>
    </row>
    <row r="1351" spans="1:7" x14ac:dyDescent="0.25">
      <c r="A1351" s="55">
        <v>1349</v>
      </c>
      <c r="B1351" s="64">
        <v>21.3</v>
      </c>
      <c r="C1351" s="65">
        <f t="shared" si="86"/>
        <v>34.278089999999999</v>
      </c>
      <c r="D1351" s="66">
        <v>0</v>
      </c>
      <c r="E1351" s="65">
        <f t="shared" si="87"/>
        <v>9.5216916666666656</v>
      </c>
      <c r="F1351" s="65">
        <f t="shared" si="84"/>
        <v>0.44702777777777669</v>
      </c>
      <c r="G1351" s="67">
        <f t="shared" si="85"/>
        <v>11851.086362499986</v>
      </c>
    </row>
    <row r="1352" spans="1:7" x14ac:dyDescent="0.25">
      <c r="A1352" s="55">
        <v>1350</v>
      </c>
      <c r="B1352" s="64">
        <v>21.9</v>
      </c>
      <c r="C1352" s="65">
        <f t="shared" si="86"/>
        <v>35.243669999999995</v>
      </c>
      <c r="D1352" s="66">
        <v>0</v>
      </c>
      <c r="E1352" s="65">
        <f t="shared" si="87"/>
        <v>9.7899083333333312</v>
      </c>
      <c r="F1352" s="65">
        <f t="shared" si="84"/>
        <v>0.26821666666666566</v>
      </c>
      <c r="G1352" s="67">
        <f t="shared" si="85"/>
        <v>11860.742162499986</v>
      </c>
    </row>
    <row r="1353" spans="1:7" x14ac:dyDescent="0.25">
      <c r="A1353" s="55">
        <v>1351</v>
      </c>
      <c r="B1353" s="64">
        <v>22.1</v>
      </c>
      <c r="C1353" s="65">
        <f t="shared" si="86"/>
        <v>35.565530000000003</v>
      </c>
      <c r="D1353" s="66">
        <v>0</v>
      </c>
      <c r="E1353" s="65">
        <f t="shared" si="87"/>
        <v>9.8793138888888894</v>
      </c>
      <c r="F1353" s="65">
        <f t="shared" si="84"/>
        <v>8.940555555555818E-2</v>
      </c>
      <c r="G1353" s="67">
        <f t="shared" si="85"/>
        <v>11870.576773611097</v>
      </c>
    </row>
    <row r="1354" spans="1:7" x14ac:dyDescent="0.25">
      <c r="A1354" s="55">
        <v>1352</v>
      </c>
      <c r="B1354" s="64">
        <v>22.4</v>
      </c>
      <c r="C1354" s="65">
        <f t="shared" si="86"/>
        <v>36.048319999999997</v>
      </c>
      <c r="D1354" s="66">
        <v>0</v>
      </c>
      <c r="E1354" s="65">
        <f t="shared" si="87"/>
        <v>10.013422222222221</v>
      </c>
      <c r="F1354" s="65">
        <f t="shared" si="84"/>
        <v>0.13410833333333194</v>
      </c>
      <c r="G1354" s="67">
        <f t="shared" si="85"/>
        <v>11880.523141666654</v>
      </c>
    </row>
    <row r="1355" spans="1:7" x14ac:dyDescent="0.25">
      <c r="A1355" s="55">
        <v>1353</v>
      </c>
      <c r="B1355" s="64">
        <v>22</v>
      </c>
      <c r="C1355" s="65">
        <f t="shared" si="86"/>
        <v>35.404600000000002</v>
      </c>
      <c r="D1355" s="66">
        <v>0</v>
      </c>
      <c r="E1355" s="65">
        <f t="shared" si="87"/>
        <v>9.8346111111111121</v>
      </c>
      <c r="F1355" s="65">
        <f t="shared" si="84"/>
        <v>-0.17881111111110926</v>
      </c>
      <c r="G1355" s="67">
        <f t="shared" si="85"/>
        <v>11890.44715833332</v>
      </c>
    </row>
    <row r="1356" spans="1:7" x14ac:dyDescent="0.25">
      <c r="A1356" s="55">
        <v>1354</v>
      </c>
      <c r="B1356" s="64">
        <v>21.6</v>
      </c>
      <c r="C1356" s="65">
        <f t="shared" si="86"/>
        <v>34.76088</v>
      </c>
      <c r="D1356" s="66">
        <v>0</v>
      </c>
      <c r="E1356" s="65">
        <f t="shared" si="87"/>
        <v>9.6557999999999993</v>
      </c>
      <c r="F1356" s="65">
        <f t="shared" si="84"/>
        <v>-0.17881111111111281</v>
      </c>
      <c r="G1356" s="67">
        <f t="shared" si="85"/>
        <v>11900.192363888875</v>
      </c>
    </row>
    <row r="1357" spans="1:7" x14ac:dyDescent="0.25">
      <c r="A1357" s="55">
        <v>1355</v>
      </c>
      <c r="B1357" s="64">
        <v>21.1</v>
      </c>
      <c r="C1357" s="65">
        <f t="shared" si="86"/>
        <v>33.956229999999998</v>
      </c>
      <c r="D1357" s="66">
        <v>0</v>
      </c>
      <c r="E1357" s="65">
        <f t="shared" si="87"/>
        <v>9.4322861111111109</v>
      </c>
      <c r="F1357" s="65">
        <f t="shared" ref="F1357:F1420" si="88">E1357-E1356</f>
        <v>-0.22351388888888835</v>
      </c>
      <c r="G1357" s="67">
        <f t="shared" ref="G1357:G1420" si="89">E1356+(F1357/2)+G1356</f>
        <v>11909.73640694443</v>
      </c>
    </row>
    <row r="1358" spans="1:7" x14ac:dyDescent="0.25">
      <c r="A1358" s="55">
        <v>1356</v>
      </c>
      <c r="B1358" s="64">
        <v>20.5</v>
      </c>
      <c r="C1358" s="65">
        <f t="shared" si="86"/>
        <v>32.990650000000002</v>
      </c>
      <c r="D1358" s="66">
        <v>0</v>
      </c>
      <c r="E1358" s="65">
        <f t="shared" si="87"/>
        <v>9.1640694444444453</v>
      </c>
      <c r="F1358" s="65">
        <f t="shared" si="88"/>
        <v>-0.26821666666666566</v>
      </c>
      <c r="G1358" s="67">
        <f t="shared" si="89"/>
        <v>11919.034584722209</v>
      </c>
    </row>
    <row r="1359" spans="1:7" x14ac:dyDescent="0.25">
      <c r="A1359" s="55">
        <v>1357</v>
      </c>
      <c r="B1359" s="64">
        <v>20</v>
      </c>
      <c r="C1359" s="65">
        <f t="shared" si="86"/>
        <v>32.186</v>
      </c>
      <c r="D1359" s="66">
        <v>0</v>
      </c>
      <c r="E1359" s="65">
        <f t="shared" si="87"/>
        <v>8.9405555555555551</v>
      </c>
      <c r="F1359" s="65">
        <f t="shared" si="88"/>
        <v>-0.22351388888889012</v>
      </c>
      <c r="G1359" s="67">
        <f t="shared" si="89"/>
        <v>11928.086897222209</v>
      </c>
    </row>
    <row r="1360" spans="1:7" x14ac:dyDescent="0.25">
      <c r="A1360" s="55">
        <v>1358</v>
      </c>
      <c r="B1360" s="64">
        <v>19.600000000000001</v>
      </c>
      <c r="C1360" s="65">
        <f t="shared" si="86"/>
        <v>31.542280000000002</v>
      </c>
      <c r="D1360" s="66">
        <v>0</v>
      </c>
      <c r="E1360" s="65">
        <f t="shared" si="87"/>
        <v>8.7617444444444441</v>
      </c>
      <c r="F1360" s="65">
        <f t="shared" si="88"/>
        <v>-0.17881111111111103</v>
      </c>
      <c r="G1360" s="67">
        <f t="shared" si="89"/>
        <v>11936.938047222209</v>
      </c>
    </row>
    <row r="1361" spans="1:7" x14ac:dyDescent="0.25">
      <c r="A1361" s="55">
        <v>1359</v>
      </c>
      <c r="B1361" s="64">
        <v>18.5</v>
      </c>
      <c r="C1361" s="65">
        <f t="shared" si="86"/>
        <v>29.77205</v>
      </c>
      <c r="D1361" s="66">
        <v>0</v>
      </c>
      <c r="E1361" s="65">
        <f t="shared" si="87"/>
        <v>8.2700138888888883</v>
      </c>
      <c r="F1361" s="65">
        <f t="shared" si="88"/>
        <v>-0.49173055555555578</v>
      </c>
      <c r="G1361" s="67">
        <f t="shared" si="89"/>
        <v>11945.453926388876</v>
      </c>
    </row>
    <row r="1362" spans="1:7" x14ac:dyDescent="0.25">
      <c r="A1362" s="55">
        <v>1360</v>
      </c>
      <c r="B1362" s="64">
        <v>17.5</v>
      </c>
      <c r="C1362" s="65">
        <f t="shared" si="86"/>
        <v>28.162749999999999</v>
      </c>
      <c r="D1362" s="66">
        <v>0</v>
      </c>
      <c r="E1362" s="65">
        <f t="shared" si="87"/>
        <v>7.8229861111111108</v>
      </c>
      <c r="F1362" s="65">
        <f t="shared" si="88"/>
        <v>-0.44702777777777758</v>
      </c>
      <c r="G1362" s="67">
        <f t="shared" si="89"/>
        <v>11953.500426388877</v>
      </c>
    </row>
    <row r="1363" spans="1:7" x14ac:dyDescent="0.25">
      <c r="A1363" s="55">
        <v>1361</v>
      </c>
      <c r="B1363" s="64">
        <v>16.5</v>
      </c>
      <c r="C1363" s="65">
        <f t="shared" si="86"/>
        <v>26.553449999999998</v>
      </c>
      <c r="D1363" s="66">
        <v>0</v>
      </c>
      <c r="E1363" s="65">
        <f t="shared" si="87"/>
        <v>7.3759583333333323</v>
      </c>
      <c r="F1363" s="65">
        <f t="shared" si="88"/>
        <v>-0.44702777777777847</v>
      </c>
      <c r="G1363" s="67">
        <f t="shared" si="89"/>
        <v>11961.099898611099</v>
      </c>
    </row>
    <row r="1364" spans="1:7" x14ac:dyDescent="0.25">
      <c r="A1364" s="55">
        <v>1362</v>
      </c>
      <c r="B1364" s="64">
        <v>15.5</v>
      </c>
      <c r="C1364" s="65">
        <f t="shared" si="86"/>
        <v>24.94415</v>
      </c>
      <c r="D1364" s="66">
        <v>0</v>
      </c>
      <c r="E1364" s="65">
        <f t="shared" si="87"/>
        <v>6.9289305555555556</v>
      </c>
      <c r="F1364" s="65">
        <f t="shared" si="88"/>
        <v>-0.44702777777777669</v>
      </c>
      <c r="G1364" s="67">
        <f t="shared" si="89"/>
        <v>11968.252343055543</v>
      </c>
    </row>
    <row r="1365" spans="1:7" x14ac:dyDescent="0.25">
      <c r="A1365" s="55">
        <v>1363</v>
      </c>
      <c r="B1365" s="64">
        <v>14</v>
      </c>
      <c r="C1365" s="65">
        <f t="shared" si="86"/>
        <v>22.530200000000001</v>
      </c>
      <c r="D1365" s="66">
        <v>0</v>
      </c>
      <c r="E1365" s="65">
        <f t="shared" si="87"/>
        <v>6.2583888888888888</v>
      </c>
      <c r="F1365" s="65">
        <f t="shared" si="88"/>
        <v>-0.67054166666666681</v>
      </c>
      <c r="G1365" s="67">
        <f t="shared" si="89"/>
        <v>11974.846002777766</v>
      </c>
    </row>
    <row r="1366" spans="1:7" x14ac:dyDescent="0.25">
      <c r="A1366" s="55">
        <v>1364</v>
      </c>
      <c r="B1366" s="64">
        <v>11</v>
      </c>
      <c r="C1366" s="65">
        <f t="shared" si="86"/>
        <v>17.702300000000001</v>
      </c>
      <c r="D1366" s="66">
        <v>0</v>
      </c>
      <c r="E1366" s="65">
        <f t="shared" si="87"/>
        <v>4.917305555555556</v>
      </c>
      <c r="F1366" s="65">
        <f t="shared" si="88"/>
        <v>-1.3410833333333327</v>
      </c>
      <c r="G1366" s="67">
        <f t="shared" si="89"/>
        <v>11980.433849999989</v>
      </c>
    </row>
    <row r="1367" spans="1:7" x14ac:dyDescent="0.25">
      <c r="A1367" s="55">
        <v>1365</v>
      </c>
      <c r="B1367" s="64">
        <v>8</v>
      </c>
      <c r="C1367" s="65">
        <f t="shared" si="86"/>
        <v>12.8744</v>
      </c>
      <c r="D1367" s="66">
        <v>0</v>
      </c>
      <c r="E1367" s="65">
        <f t="shared" si="87"/>
        <v>3.576222222222222</v>
      </c>
      <c r="F1367" s="65">
        <f t="shared" si="88"/>
        <v>-1.3410833333333341</v>
      </c>
      <c r="G1367" s="67">
        <f t="shared" si="89"/>
        <v>11984.680613888877</v>
      </c>
    </row>
    <row r="1368" spans="1:7" x14ac:dyDescent="0.25">
      <c r="A1368" s="55">
        <v>1366</v>
      </c>
      <c r="B1368" s="64">
        <v>5.2</v>
      </c>
      <c r="C1368" s="65">
        <f t="shared" si="86"/>
        <v>8.3683600000000009</v>
      </c>
      <c r="D1368" s="66">
        <v>0</v>
      </c>
      <c r="E1368" s="65">
        <f t="shared" si="87"/>
        <v>2.3245444444444447</v>
      </c>
      <c r="F1368" s="65">
        <f t="shared" si="88"/>
        <v>-1.2516777777777772</v>
      </c>
      <c r="G1368" s="67">
        <f t="shared" si="89"/>
        <v>11987.63099722221</v>
      </c>
    </row>
    <row r="1369" spans="1:7" x14ac:dyDescent="0.25">
      <c r="A1369" s="55">
        <v>1367</v>
      </c>
      <c r="B1369" s="64">
        <v>2.5</v>
      </c>
      <c r="C1369" s="65">
        <f t="shared" si="86"/>
        <v>4.02325</v>
      </c>
      <c r="D1369" s="66">
        <v>0</v>
      </c>
      <c r="E1369" s="65">
        <f t="shared" si="87"/>
        <v>1.1175694444444444</v>
      </c>
      <c r="F1369" s="65">
        <f t="shared" si="88"/>
        <v>-1.2069750000000004</v>
      </c>
      <c r="G1369" s="67">
        <f t="shared" si="89"/>
        <v>11989.352054166655</v>
      </c>
    </row>
    <row r="1370" spans="1:7" x14ac:dyDescent="0.25">
      <c r="A1370" s="55">
        <v>1368</v>
      </c>
      <c r="B1370" s="64">
        <v>0</v>
      </c>
      <c r="C1370" s="65">
        <f t="shared" si="86"/>
        <v>0</v>
      </c>
      <c r="D1370" s="66">
        <v>0</v>
      </c>
      <c r="E1370" s="65">
        <f t="shared" si="87"/>
        <v>0</v>
      </c>
      <c r="F1370" s="65">
        <f t="shared" si="88"/>
        <v>-1.1175694444444444</v>
      </c>
      <c r="G1370" s="67">
        <f t="shared" si="89"/>
        <v>11989.910838888876</v>
      </c>
    </row>
    <row r="1371" spans="1:7" x14ac:dyDescent="0.25">
      <c r="A1371" s="55">
        <v>1369</v>
      </c>
      <c r="B1371" s="64">
        <v>0</v>
      </c>
      <c r="C1371" s="65">
        <f t="shared" si="86"/>
        <v>0</v>
      </c>
      <c r="D1371" s="66">
        <v>0</v>
      </c>
      <c r="E1371" s="65">
        <f t="shared" si="87"/>
        <v>0</v>
      </c>
      <c r="F1371" s="65">
        <f t="shared" si="88"/>
        <v>0</v>
      </c>
      <c r="G1371" s="67">
        <f t="shared" si="89"/>
        <v>11989.910838888876</v>
      </c>
    </row>
    <row r="1372" spans="1:7" x14ac:dyDescent="0.25">
      <c r="A1372" s="55">
        <v>1370</v>
      </c>
      <c r="B1372" s="64">
        <v>0</v>
      </c>
      <c r="C1372" s="65">
        <f t="shared" si="86"/>
        <v>0</v>
      </c>
      <c r="D1372" s="66">
        <v>0</v>
      </c>
      <c r="E1372" s="65">
        <f t="shared" si="87"/>
        <v>0</v>
      </c>
      <c r="F1372" s="65">
        <f t="shared" si="88"/>
        <v>0</v>
      </c>
      <c r="G1372" s="67">
        <f t="shared" si="89"/>
        <v>11989.910838888876</v>
      </c>
    </row>
    <row r="1373" spans="1:7" x14ac:dyDescent="0.25">
      <c r="A1373" s="55">
        <v>1371</v>
      </c>
      <c r="B1373" s="64">
        <v>0</v>
      </c>
      <c r="C1373" s="65">
        <f t="shared" si="86"/>
        <v>0</v>
      </c>
      <c r="D1373" s="66">
        <v>0</v>
      </c>
      <c r="E1373" s="65">
        <f t="shared" si="87"/>
        <v>0</v>
      </c>
      <c r="F1373" s="65">
        <f t="shared" si="88"/>
        <v>0</v>
      </c>
      <c r="G1373" s="67">
        <f t="shared" si="89"/>
        <v>11989.910838888876</v>
      </c>
    </row>
    <row r="1374" spans="1:7" x14ac:dyDescent="0.25">
      <c r="A1374" s="55">
        <v>1372</v>
      </c>
      <c r="B1374" s="64">
        <v>0</v>
      </c>
      <c r="C1374" s="65">
        <f t="shared" si="86"/>
        <v>0</v>
      </c>
      <c r="D1374" s="66">
        <v>0</v>
      </c>
      <c r="E1374" s="65">
        <f t="shared" si="87"/>
        <v>0</v>
      </c>
      <c r="F1374" s="65">
        <f t="shared" si="88"/>
        <v>0</v>
      </c>
      <c r="G1374" s="67">
        <f t="shared" si="89"/>
        <v>11989.910838888876</v>
      </c>
    </row>
    <row r="1375" spans="1:7" x14ac:dyDescent="0.25">
      <c r="A1375" s="55">
        <v>1373</v>
      </c>
      <c r="B1375" s="64">
        <v>0</v>
      </c>
      <c r="C1375" s="65">
        <f t="shared" si="86"/>
        <v>0</v>
      </c>
      <c r="D1375" s="66">
        <v>0</v>
      </c>
      <c r="E1375" s="65">
        <f t="shared" si="87"/>
        <v>0</v>
      </c>
      <c r="F1375" s="65">
        <f t="shared" si="88"/>
        <v>0</v>
      </c>
      <c r="G1375" s="67">
        <f t="shared" si="89"/>
        <v>11989.910838888876</v>
      </c>
    </row>
    <row r="1376" spans="1:7" x14ac:dyDescent="0.25">
      <c r="A1376" s="55">
        <v>1374</v>
      </c>
      <c r="B1376" s="64">
        <v>0</v>
      </c>
      <c r="C1376" s="65">
        <f t="shared" si="86"/>
        <v>0</v>
      </c>
      <c r="D1376" s="66">
        <v>0</v>
      </c>
      <c r="E1376" s="65">
        <f t="shared" si="87"/>
        <v>0</v>
      </c>
      <c r="F1376" s="65">
        <f t="shared" si="88"/>
        <v>0</v>
      </c>
      <c r="G1376" s="67">
        <f t="shared" si="89"/>
        <v>11989.910838888876</v>
      </c>
    </row>
    <row r="1377" spans="1:7" x14ac:dyDescent="0.25">
      <c r="A1377" s="55">
        <v>1375</v>
      </c>
      <c r="B1377" s="64">
        <v>0</v>
      </c>
      <c r="C1377" s="65">
        <f t="shared" si="86"/>
        <v>0</v>
      </c>
      <c r="D1377" s="66">
        <v>0</v>
      </c>
      <c r="E1377" s="65">
        <f t="shared" si="87"/>
        <v>0</v>
      </c>
      <c r="F1377" s="65">
        <f t="shared" si="88"/>
        <v>0</v>
      </c>
      <c r="G1377" s="67">
        <f t="shared" si="89"/>
        <v>11989.910838888876</v>
      </c>
    </row>
    <row r="1378" spans="1:7" x14ac:dyDescent="0.25">
      <c r="A1378" s="55">
        <v>1376</v>
      </c>
      <c r="B1378" s="64">
        <v>0</v>
      </c>
      <c r="C1378" s="65">
        <f t="shared" si="86"/>
        <v>0</v>
      </c>
      <c r="D1378" s="66">
        <v>0</v>
      </c>
      <c r="E1378" s="65">
        <f t="shared" si="87"/>
        <v>0</v>
      </c>
      <c r="F1378" s="65">
        <f t="shared" si="88"/>
        <v>0</v>
      </c>
      <c r="G1378" s="67">
        <f t="shared" si="89"/>
        <v>11989.910838888876</v>
      </c>
    </row>
    <row r="1379" spans="1:7" x14ac:dyDescent="0.25">
      <c r="A1379" s="55">
        <v>1377</v>
      </c>
      <c r="B1379" s="64">
        <v>0</v>
      </c>
      <c r="C1379" s="65">
        <f t="shared" si="86"/>
        <v>0</v>
      </c>
      <c r="D1379" s="66">
        <v>0</v>
      </c>
      <c r="E1379" s="65">
        <f t="shared" si="87"/>
        <v>0</v>
      </c>
      <c r="F1379" s="65">
        <f t="shared" si="88"/>
        <v>0</v>
      </c>
      <c r="G1379" s="67">
        <f t="shared" si="89"/>
        <v>11989.910838888876</v>
      </c>
    </row>
    <row r="1380" spans="1:7" x14ac:dyDescent="0.25">
      <c r="A1380" s="55">
        <v>1378</v>
      </c>
      <c r="B1380" s="64">
        <v>0</v>
      </c>
      <c r="C1380" s="65">
        <f t="shared" si="86"/>
        <v>0</v>
      </c>
      <c r="D1380" s="66">
        <v>0</v>
      </c>
      <c r="E1380" s="65">
        <f t="shared" si="87"/>
        <v>0</v>
      </c>
      <c r="F1380" s="65">
        <f t="shared" si="88"/>
        <v>0</v>
      </c>
      <c r="G1380" s="67">
        <f t="shared" si="89"/>
        <v>11989.910838888876</v>
      </c>
    </row>
    <row r="1381" spans="1:7" x14ac:dyDescent="0.25">
      <c r="A1381" s="55">
        <v>1379</v>
      </c>
      <c r="B1381" s="64">
        <v>0</v>
      </c>
      <c r="C1381" s="65">
        <f t="shared" si="86"/>
        <v>0</v>
      </c>
      <c r="D1381" s="66">
        <v>0</v>
      </c>
      <c r="E1381" s="65">
        <f t="shared" si="87"/>
        <v>0</v>
      </c>
      <c r="F1381" s="65">
        <f t="shared" si="88"/>
        <v>0</v>
      </c>
      <c r="G1381" s="67">
        <f t="shared" si="89"/>
        <v>11989.910838888876</v>
      </c>
    </row>
    <row r="1382" spans="1:7" x14ac:dyDescent="0.25">
      <c r="A1382" s="55">
        <v>1380</v>
      </c>
      <c r="B1382" s="64">
        <v>0</v>
      </c>
      <c r="C1382" s="65">
        <f t="shared" si="86"/>
        <v>0</v>
      </c>
      <c r="D1382" s="66">
        <v>0</v>
      </c>
      <c r="E1382" s="65">
        <f t="shared" si="87"/>
        <v>0</v>
      </c>
      <c r="F1382" s="65">
        <f t="shared" si="88"/>
        <v>0</v>
      </c>
      <c r="G1382" s="67">
        <f t="shared" si="89"/>
        <v>11989.910838888876</v>
      </c>
    </row>
    <row r="1383" spans="1:7" x14ac:dyDescent="0.25">
      <c r="A1383" s="55">
        <v>1381</v>
      </c>
      <c r="B1383" s="64">
        <v>0</v>
      </c>
      <c r="C1383" s="65">
        <f t="shared" si="86"/>
        <v>0</v>
      </c>
      <c r="D1383" s="66">
        <v>0</v>
      </c>
      <c r="E1383" s="65">
        <f t="shared" si="87"/>
        <v>0</v>
      </c>
      <c r="F1383" s="65">
        <f t="shared" si="88"/>
        <v>0</v>
      </c>
      <c r="G1383" s="67">
        <f t="shared" si="89"/>
        <v>11989.910838888876</v>
      </c>
    </row>
    <row r="1384" spans="1:7" x14ac:dyDescent="0.25">
      <c r="A1384" s="55">
        <v>1382</v>
      </c>
      <c r="B1384" s="64">
        <v>0</v>
      </c>
      <c r="C1384" s="65">
        <f t="shared" si="86"/>
        <v>0</v>
      </c>
      <c r="D1384" s="66">
        <v>0</v>
      </c>
      <c r="E1384" s="65">
        <f t="shared" si="87"/>
        <v>0</v>
      </c>
      <c r="F1384" s="65">
        <f t="shared" si="88"/>
        <v>0</v>
      </c>
      <c r="G1384" s="67">
        <f t="shared" si="89"/>
        <v>11989.910838888876</v>
      </c>
    </row>
    <row r="1385" spans="1:7" x14ac:dyDescent="0.25">
      <c r="A1385" s="55">
        <v>1383</v>
      </c>
      <c r="B1385" s="64">
        <v>0</v>
      </c>
      <c r="C1385" s="65">
        <f t="shared" si="86"/>
        <v>0</v>
      </c>
      <c r="D1385" s="66">
        <v>0</v>
      </c>
      <c r="E1385" s="65">
        <f t="shared" si="87"/>
        <v>0</v>
      </c>
      <c r="F1385" s="65">
        <f t="shared" si="88"/>
        <v>0</v>
      </c>
      <c r="G1385" s="67">
        <f t="shared" si="89"/>
        <v>11989.910838888876</v>
      </c>
    </row>
    <row r="1386" spans="1:7" x14ac:dyDescent="0.25">
      <c r="A1386" s="55">
        <v>1384</v>
      </c>
      <c r="B1386" s="64">
        <v>0</v>
      </c>
      <c r="C1386" s="65">
        <f t="shared" si="86"/>
        <v>0</v>
      </c>
      <c r="D1386" s="66">
        <v>0</v>
      </c>
      <c r="E1386" s="65">
        <f t="shared" si="87"/>
        <v>0</v>
      </c>
      <c r="F1386" s="65">
        <f t="shared" si="88"/>
        <v>0</v>
      </c>
      <c r="G1386" s="67">
        <f t="shared" si="89"/>
        <v>11989.910838888876</v>
      </c>
    </row>
    <row r="1387" spans="1:7" x14ac:dyDescent="0.25">
      <c r="A1387" s="55">
        <v>1385</v>
      </c>
      <c r="B1387" s="64">
        <v>0</v>
      </c>
      <c r="C1387" s="65">
        <f t="shared" si="86"/>
        <v>0</v>
      </c>
      <c r="D1387" s="66">
        <v>0</v>
      </c>
      <c r="E1387" s="65">
        <f t="shared" si="87"/>
        <v>0</v>
      </c>
      <c r="F1387" s="65">
        <f t="shared" si="88"/>
        <v>0</v>
      </c>
      <c r="G1387" s="67">
        <f t="shared" si="89"/>
        <v>11989.910838888876</v>
      </c>
    </row>
    <row r="1388" spans="1:7" x14ac:dyDescent="0.25">
      <c r="A1388" s="55">
        <v>1386</v>
      </c>
      <c r="B1388" s="64">
        <v>0</v>
      </c>
      <c r="C1388" s="65">
        <f t="shared" si="86"/>
        <v>0</v>
      </c>
      <c r="D1388" s="66">
        <v>0</v>
      </c>
      <c r="E1388" s="65">
        <f t="shared" si="87"/>
        <v>0</v>
      </c>
      <c r="F1388" s="65">
        <f t="shared" si="88"/>
        <v>0</v>
      </c>
      <c r="G1388" s="67">
        <f t="shared" si="89"/>
        <v>11989.910838888876</v>
      </c>
    </row>
    <row r="1389" spans="1:7" x14ac:dyDescent="0.25">
      <c r="A1389" s="55">
        <v>1387</v>
      </c>
      <c r="B1389" s="64">
        <v>0</v>
      </c>
      <c r="C1389" s="65">
        <f t="shared" si="86"/>
        <v>0</v>
      </c>
      <c r="D1389" s="66">
        <v>0</v>
      </c>
      <c r="E1389" s="65">
        <f t="shared" si="87"/>
        <v>0</v>
      </c>
      <c r="F1389" s="65">
        <f t="shared" si="88"/>
        <v>0</v>
      </c>
      <c r="G1389" s="67">
        <f t="shared" si="89"/>
        <v>11989.910838888876</v>
      </c>
    </row>
    <row r="1390" spans="1:7" x14ac:dyDescent="0.25">
      <c r="A1390" s="55">
        <v>1388</v>
      </c>
      <c r="B1390" s="64">
        <v>0</v>
      </c>
      <c r="C1390" s="65">
        <f t="shared" si="86"/>
        <v>0</v>
      </c>
      <c r="D1390" s="66">
        <v>0</v>
      </c>
      <c r="E1390" s="65">
        <f t="shared" si="87"/>
        <v>0</v>
      </c>
      <c r="F1390" s="65">
        <f t="shared" si="88"/>
        <v>0</v>
      </c>
      <c r="G1390" s="67">
        <f t="shared" si="89"/>
        <v>11989.910838888876</v>
      </c>
    </row>
    <row r="1391" spans="1:7" x14ac:dyDescent="0.25">
      <c r="A1391" s="55">
        <v>1389</v>
      </c>
      <c r="B1391" s="64">
        <v>0</v>
      </c>
      <c r="C1391" s="65">
        <f t="shared" si="86"/>
        <v>0</v>
      </c>
      <c r="D1391" s="66">
        <v>0</v>
      </c>
      <c r="E1391" s="65">
        <f t="shared" si="87"/>
        <v>0</v>
      </c>
      <c r="F1391" s="65">
        <f t="shared" si="88"/>
        <v>0</v>
      </c>
      <c r="G1391" s="67">
        <f t="shared" si="89"/>
        <v>11989.910838888876</v>
      </c>
    </row>
    <row r="1392" spans="1:7" x14ac:dyDescent="0.25">
      <c r="A1392" s="55">
        <v>1390</v>
      </c>
      <c r="B1392" s="64">
        <v>0</v>
      </c>
      <c r="C1392" s="65">
        <f t="shared" si="86"/>
        <v>0</v>
      </c>
      <c r="D1392" s="66">
        <v>0</v>
      </c>
      <c r="E1392" s="65">
        <f t="shared" si="87"/>
        <v>0</v>
      </c>
      <c r="F1392" s="65">
        <f t="shared" si="88"/>
        <v>0</v>
      </c>
      <c r="G1392" s="67">
        <f t="shared" si="89"/>
        <v>11989.910838888876</v>
      </c>
    </row>
    <row r="1393" spans="1:7" x14ac:dyDescent="0.25">
      <c r="A1393" s="55">
        <v>1391</v>
      </c>
      <c r="B1393" s="64">
        <v>3</v>
      </c>
      <c r="C1393" s="65">
        <f t="shared" si="86"/>
        <v>4.8278999999999996</v>
      </c>
      <c r="D1393" s="66">
        <v>0</v>
      </c>
      <c r="E1393" s="65">
        <f t="shared" si="87"/>
        <v>1.3410833333333332</v>
      </c>
      <c r="F1393" s="65">
        <f t="shared" si="88"/>
        <v>1.3410833333333332</v>
      </c>
      <c r="G1393" s="67">
        <f t="shared" si="89"/>
        <v>11990.581380555543</v>
      </c>
    </row>
    <row r="1394" spans="1:7" x14ac:dyDescent="0.25">
      <c r="A1394" s="55">
        <v>1392</v>
      </c>
      <c r="B1394" s="64">
        <v>5.9</v>
      </c>
      <c r="C1394" s="65">
        <f t="shared" si="86"/>
        <v>9.4948700000000006</v>
      </c>
      <c r="D1394" s="66">
        <v>0</v>
      </c>
      <c r="E1394" s="65">
        <f t="shared" si="87"/>
        <v>2.6374638888888891</v>
      </c>
      <c r="F1394" s="65">
        <f t="shared" si="88"/>
        <v>1.2963805555555559</v>
      </c>
      <c r="G1394" s="67">
        <f t="shared" si="89"/>
        <v>11992.570654166653</v>
      </c>
    </row>
    <row r="1395" spans="1:7" x14ac:dyDescent="0.25">
      <c r="A1395" s="55">
        <v>1393</v>
      </c>
      <c r="B1395" s="64">
        <v>8.6</v>
      </c>
      <c r="C1395" s="65">
        <f t="shared" si="86"/>
        <v>13.839979999999999</v>
      </c>
      <c r="D1395" s="66">
        <v>0</v>
      </c>
      <c r="E1395" s="65">
        <f t="shared" si="87"/>
        <v>3.8444388888888885</v>
      </c>
      <c r="F1395" s="65">
        <f t="shared" si="88"/>
        <v>1.2069749999999995</v>
      </c>
      <c r="G1395" s="67">
        <f t="shared" si="89"/>
        <v>11995.811605555542</v>
      </c>
    </row>
    <row r="1396" spans="1:7" x14ac:dyDescent="0.25">
      <c r="A1396" s="55">
        <v>1394</v>
      </c>
      <c r="B1396" s="64">
        <v>11.5</v>
      </c>
      <c r="C1396" s="65">
        <f t="shared" si="86"/>
        <v>18.50695</v>
      </c>
      <c r="D1396" s="66">
        <v>0</v>
      </c>
      <c r="E1396" s="65">
        <f t="shared" si="87"/>
        <v>5.1408194444444444</v>
      </c>
      <c r="F1396" s="65">
        <f t="shared" si="88"/>
        <v>1.2963805555555559</v>
      </c>
      <c r="G1396" s="67">
        <f t="shared" si="89"/>
        <v>12000.304234722209</v>
      </c>
    </row>
    <row r="1397" spans="1:7" x14ac:dyDescent="0.25">
      <c r="A1397" s="55">
        <v>1395</v>
      </c>
      <c r="B1397" s="64">
        <v>14.3</v>
      </c>
      <c r="C1397" s="65">
        <f t="shared" si="86"/>
        <v>23.012990000000002</v>
      </c>
      <c r="D1397" s="66">
        <v>0</v>
      </c>
      <c r="E1397" s="65">
        <f t="shared" si="87"/>
        <v>6.3924972222222225</v>
      </c>
      <c r="F1397" s="65">
        <f t="shared" si="88"/>
        <v>1.2516777777777781</v>
      </c>
      <c r="G1397" s="67">
        <f t="shared" si="89"/>
        <v>12006.070893055543</v>
      </c>
    </row>
    <row r="1398" spans="1:7" x14ac:dyDescent="0.25">
      <c r="A1398" s="55">
        <v>1396</v>
      </c>
      <c r="B1398" s="64">
        <v>16.899999999999999</v>
      </c>
      <c r="C1398" s="65">
        <f t="shared" si="86"/>
        <v>27.197169999999996</v>
      </c>
      <c r="D1398" s="66">
        <v>0</v>
      </c>
      <c r="E1398" s="65">
        <f t="shared" si="87"/>
        <v>7.5547694444444433</v>
      </c>
      <c r="F1398" s="65">
        <f t="shared" si="88"/>
        <v>1.1622722222222208</v>
      </c>
      <c r="G1398" s="67">
        <f t="shared" si="89"/>
        <v>12013.044526388876</v>
      </c>
    </row>
    <row r="1399" spans="1:7" x14ac:dyDescent="0.25">
      <c r="A1399" s="55">
        <v>1397</v>
      </c>
      <c r="B1399" s="64">
        <v>17.3</v>
      </c>
      <c r="C1399" s="65">
        <f t="shared" si="86"/>
        <v>27.840890000000002</v>
      </c>
      <c r="D1399" s="66">
        <v>0</v>
      </c>
      <c r="E1399" s="65">
        <f t="shared" si="87"/>
        <v>7.7335805555555561</v>
      </c>
      <c r="F1399" s="65">
        <f t="shared" si="88"/>
        <v>0.17881111111111281</v>
      </c>
      <c r="G1399" s="67">
        <f t="shared" si="89"/>
        <v>12020.688701388875</v>
      </c>
    </row>
    <row r="1400" spans="1:7" x14ac:dyDescent="0.25">
      <c r="A1400" s="55">
        <v>1398</v>
      </c>
      <c r="B1400" s="64">
        <v>18.100000000000001</v>
      </c>
      <c r="C1400" s="65">
        <f t="shared" si="86"/>
        <v>29.128330000000002</v>
      </c>
      <c r="D1400" s="66">
        <v>0</v>
      </c>
      <c r="E1400" s="65">
        <f t="shared" si="87"/>
        <v>8.0912027777777773</v>
      </c>
      <c r="F1400" s="65">
        <f t="shared" si="88"/>
        <v>0.35762222222222118</v>
      </c>
      <c r="G1400" s="67">
        <f t="shared" si="89"/>
        <v>12028.601093055542</v>
      </c>
    </row>
    <row r="1401" spans="1:7" x14ac:dyDescent="0.25">
      <c r="A1401" s="55">
        <v>1399</v>
      </c>
      <c r="B1401" s="64">
        <v>20.7</v>
      </c>
      <c r="C1401" s="65">
        <f t="shared" si="86"/>
        <v>33.312509999999996</v>
      </c>
      <c r="D1401" s="66">
        <v>0</v>
      </c>
      <c r="E1401" s="65">
        <f t="shared" si="87"/>
        <v>9.2534749999999981</v>
      </c>
      <c r="F1401" s="65">
        <f t="shared" si="88"/>
        <v>1.1622722222222208</v>
      </c>
      <c r="G1401" s="67">
        <f t="shared" si="89"/>
        <v>12037.273431944432</v>
      </c>
    </row>
    <row r="1402" spans="1:7" x14ac:dyDescent="0.25">
      <c r="A1402" s="55">
        <v>1400</v>
      </c>
      <c r="B1402" s="64">
        <v>21.7</v>
      </c>
      <c r="C1402" s="65">
        <f t="shared" si="86"/>
        <v>34.921810000000001</v>
      </c>
      <c r="D1402" s="66">
        <v>0</v>
      </c>
      <c r="E1402" s="65">
        <f t="shared" si="87"/>
        <v>9.7005027777777784</v>
      </c>
      <c r="F1402" s="65">
        <f t="shared" si="88"/>
        <v>0.44702777777778024</v>
      </c>
      <c r="G1402" s="67">
        <f t="shared" si="89"/>
        <v>12046.750420833321</v>
      </c>
    </row>
    <row r="1403" spans="1:7" x14ac:dyDescent="0.25">
      <c r="A1403" s="55">
        <v>1401</v>
      </c>
      <c r="B1403" s="64">
        <v>22.4</v>
      </c>
      <c r="C1403" s="65">
        <f t="shared" si="86"/>
        <v>36.048319999999997</v>
      </c>
      <c r="D1403" s="66">
        <v>0</v>
      </c>
      <c r="E1403" s="65">
        <f t="shared" si="87"/>
        <v>10.013422222222221</v>
      </c>
      <c r="F1403" s="65">
        <f t="shared" si="88"/>
        <v>0.31291944444444297</v>
      </c>
      <c r="G1403" s="67">
        <f t="shared" si="89"/>
        <v>12056.607383333321</v>
      </c>
    </row>
    <row r="1404" spans="1:7" x14ac:dyDescent="0.25">
      <c r="A1404" s="55">
        <v>1402</v>
      </c>
      <c r="B1404" s="64">
        <v>22.5</v>
      </c>
      <c r="C1404" s="65">
        <f t="shared" si="86"/>
        <v>36.209249999999997</v>
      </c>
      <c r="D1404" s="66">
        <v>0</v>
      </c>
      <c r="E1404" s="65">
        <f t="shared" si="87"/>
        <v>10.058124999999999</v>
      </c>
      <c r="F1404" s="65">
        <f t="shared" si="88"/>
        <v>4.4702777777777314E-2</v>
      </c>
      <c r="G1404" s="67">
        <f t="shared" si="89"/>
        <v>12066.643156944432</v>
      </c>
    </row>
    <row r="1405" spans="1:7" x14ac:dyDescent="0.25">
      <c r="A1405" s="55">
        <v>1403</v>
      </c>
      <c r="B1405" s="64">
        <v>22.1</v>
      </c>
      <c r="C1405" s="65">
        <f t="shared" si="86"/>
        <v>35.565530000000003</v>
      </c>
      <c r="D1405" s="66">
        <v>0</v>
      </c>
      <c r="E1405" s="65">
        <f t="shared" si="87"/>
        <v>9.8793138888888894</v>
      </c>
      <c r="F1405" s="65">
        <f t="shared" si="88"/>
        <v>-0.17881111111110926</v>
      </c>
      <c r="G1405" s="67">
        <f t="shared" si="89"/>
        <v>12076.611876388877</v>
      </c>
    </row>
    <row r="1406" spans="1:7" x14ac:dyDescent="0.25">
      <c r="A1406" s="55">
        <v>1404</v>
      </c>
      <c r="B1406" s="64">
        <v>21.5</v>
      </c>
      <c r="C1406" s="65">
        <f t="shared" si="86"/>
        <v>34.59995</v>
      </c>
      <c r="D1406" s="66">
        <v>0</v>
      </c>
      <c r="E1406" s="65">
        <f t="shared" si="87"/>
        <v>9.611097222222222</v>
      </c>
      <c r="F1406" s="65">
        <f t="shared" si="88"/>
        <v>-0.26821666666666744</v>
      </c>
      <c r="G1406" s="67">
        <f t="shared" si="89"/>
        <v>12086.357081944432</v>
      </c>
    </row>
    <row r="1407" spans="1:7" x14ac:dyDescent="0.25">
      <c r="A1407" s="55">
        <v>1405</v>
      </c>
      <c r="B1407" s="64">
        <v>20.9</v>
      </c>
      <c r="C1407" s="65">
        <f t="shared" si="86"/>
        <v>33.634369999999997</v>
      </c>
      <c r="D1407" s="66">
        <v>0</v>
      </c>
      <c r="E1407" s="65">
        <f t="shared" si="87"/>
        <v>9.3428805555555545</v>
      </c>
      <c r="F1407" s="65">
        <f t="shared" si="88"/>
        <v>-0.26821666666666744</v>
      </c>
      <c r="G1407" s="67">
        <f t="shared" si="89"/>
        <v>12095.834070833322</v>
      </c>
    </row>
    <row r="1408" spans="1:7" x14ac:dyDescent="0.25">
      <c r="A1408" s="55">
        <v>1406</v>
      </c>
      <c r="B1408" s="64">
        <v>20.399999999999999</v>
      </c>
      <c r="C1408" s="65">
        <f t="shared" si="86"/>
        <v>32.829719999999995</v>
      </c>
      <c r="D1408" s="66">
        <v>0</v>
      </c>
      <c r="E1408" s="65">
        <f t="shared" si="87"/>
        <v>9.1193666666666644</v>
      </c>
      <c r="F1408" s="65">
        <f t="shared" si="88"/>
        <v>-0.22351388888889012</v>
      </c>
      <c r="G1408" s="67">
        <f t="shared" si="89"/>
        <v>12105.065194444433</v>
      </c>
    </row>
    <row r="1409" spans="1:7" x14ac:dyDescent="0.25">
      <c r="A1409" s="55">
        <v>1407</v>
      </c>
      <c r="B1409" s="64">
        <v>19.8</v>
      </c>
      <c r="C1409" s="65">
        <f t="shared" si="86"/>
        <v>31.864139999999999</v>
      </c>
      <c r="D1409" s="66">
        <v>0</v>
      </c>
      <c r="E1409" s="65">
        <f t="shared" si="87"/>
        <v>8.8511499999999987</v>
      </c>
      <c r="F1409" s="65">
        <f t="shared" si="88"/>
        <v>-0.26821666666666566</v>
      </c>
      <c r="G1409" s="67">
        <f t="shared" si="89"/>
        <v>12114.050452777767</v>
      </c>
    </row>
    <row r="1410" spans="1:7" x14ac:dyDescent="0.25">
      <c r="A1410" s="55">
        <v>1408</v>
      </c>
      <c r="B1410" s="64">
        <v>17</v>
      </c>
      <c r="C1410" s="65">
        <f t="shared" si="86"/>
        <v>27.3581</v>
      </c>
      <c r="D1410" s="66">
        <v>0</v>
      </c>
      <c r="E1410" s="65">
        <f t="shared" si="87"/>
        <v>7.5994722222222224</v>
      </c>
      <c r="F1410" s="65">
        <f t="shared" si="88"/>
        <v>-1.2516777777777763</v>
      </c>
      <c r="G1410" s="67">
        <f t="shared" si="89"/>
        <v>12122.275763888878</v>
      </c>
    </row>
    <row r="1411" spans="1:7" x14ac:dyDescent="0.25">
      <c r="A1411" s="55">
        <v>1409</v>
      </c>
      <c r="B1411" s="64">
        <v>14.9</v>
      </c>
      <c r="C1411" s="65">
        <f t="shared" si="86"/>
        <v>23.978570000000001</v>
      </c>
      <c r="D1411" s="66">
        <v>0</v>
      </c>
      <c r="E1411" s="65">
        <f t="shared" si="87"/>
        <v>6.660713888888889</v>
      </c>
      <c r="F1411" s="65">
        <f t="shared" si="88"/>
        <v>-0.93875833333333336</v>
      </c>
      <c r="G1411" s="67">
        <f t="shared" si="89"/>
        <v>12129.405856944433</v>
      </c>
    </row>
    <row r="1412" spans="1:7" x14ac:dyDescent="0.25">
      <c r="A1412" s="55">
        <v>1410</v>
      </c>
      <c r="B1412" s="64">
        <v>14.9</v>
      </c>
      <c r="C1412" s="65">
        <f t="shared" ref="C1412:C1475" si="90">B1412*1.6093</f>
        <v>23.978570000000001</v>
      </c>
      <c r="D1412" s="66">
        <v>0</v>
      </c>
      <c r="E1412" s="65">
        <f t="shared" ref="E1412:E1475" si="91">C1412/3.6</f>
        <v>6.660713888888889</v>
      </c>
      <c r="F1412" s="65">
        <f t="shared" si="88"/>
        <v>0</v>
      </c>
      <c r="G1412" s="67">
        <f t="shared" si="89"/>
        <v>12136.066570833322</v>
      </c>
    </row>
    <row r="1413" spans="1:7" x14ac:dyDescent="0.25">
      <c r="A1413" s="55">
        <v>1411</v>
      </c>
      <c r="B1413" s="64">
        <v>15.2</v>
      </c>
      <c r="C1413" s="65">
        <f t="shared" si="90"/>
        <v>24.461359999999999</v>
      </c>
      <c r="D1413" s="66">
        <v>0</v>
      </c>
      <c r="E1413" s="65">
        <f t="shared" si="91"/>
        <v>6.7948222222222219</v>
      </c>
      <c r="F1413" s="65">
        <f t="shared" si="88"/>
        <v>0.13410833333333283</v>
      </c>
      <c r="G1413" s="67">
        <f t="shared" si="89"/>
        <v>12142.794338888878</v>
      </c>
    </row>
    <row r="1414" spans="1:7" x14ac:dyDescent="0.25">
      <c r="A1414" s="55">
        <v>1412</v>
      </c>
      <c r="B1414" s="64">
        <v>15.5</v>
      </c>
      <c r="C1414" s="65">
        <f t="shared" si="90"/>
        <v>24.94415</v>
      </c>
      <c r="D1414" s="66">
        <v>0</v>
      </c>
      <c r="E1414" s="65">
        <f t="shared" si="91"/>
        <v>6.9289305555555556</v>
      </c>
      <c r="F1414" s="65">
        <f t="shared" si="88"/>
        <v>0.13410833333333372</v>
      </c>
      <c r="G1414" s="67">
        <f t="shared" si="89"/>
        <v>12149.656215277766</v>
      </c>
    </row>
    <row r="1415" spans="1:7" x14ac:dyDescent="0.25">
      <c r="A1415" s="55">
        <v>1413</v>
      </c>
      <c r="B1415" s="64">
        <v>16</v>
      </c>
      <c r="C1415" s="65">
        <f t="shared" si="90"/>
        <v>25.748799999999999</v>
      </c>
      <c r="D1415" s="66">
        <v>0</v>
      </c>
      <c r="E1415" s="65">
        <f t="shared" si="91"/>
        <v>7.1524444444444439</v>
      </c>
      <c r="F1415" s="65">
        <f t="shared" si="88"/>
        <v>0.22351388888888835</v>
      </c>
      <c r="G1415" s="67">
        <f t="shared" si="89"/>
        <v>12156.696902777767</v>
      </c>
    </row>
    <row r="1416" spans="1:7" x14ac:dyDescent="0.25">
      <c r="A1416" s="55">
        <v>1414</v>
      </c>
      <c r="B1416" s="64">
        <v>17.100000000000001</v>
      </c>
      <c r="C1416" s="65">
        <f t="shared" si="90"/>
        <v>27.519030000000001</v>
      </c>
      <c r="D1416" s="66">
        <v>0</v>
      </c>
      <c r="E1416" s="65">
        <f t="shared" si="91"/>
        <v>7.6441749999999997</v>
      </c>
      <c r="F1416" s="65">
        <f t="shared" si="88"/>
        <v>0.49173055555555578</v>
      </c>
      <c r="G1416" s="67">
        <f t="shared" si="89"/>
        <v>12164.095212499989</v>
      </c>
    </row>
    <row r="1417" spans="1:7" x14ac:dyDescent="0.25">
      <c r="A1417" s="55">
        <v>1415</v>
      </c>
      <c r="B1417" s="64">
        <v>19.100000000000001</v>
      </c>
      <c r="C1417" s="65">
        <f t="shared" si="90"/>
        <v>30.737630000000003</v>
      </c>
      <c r="D1417" s="66">
        <v>0</v>
      </c>
      <c r="E1417" s="65">
        <f t="shared" si="91"/>
        <v>8.5382305555555558</v>
      </c>
      <c r="F1417" s="65">
        <f t="shared" si="88"/>
        <v>0.89405555555555605</v>
      </c>
      <c r="G1417" s="67">
        <f t="shared" si="89"/>
        <v>12172.186415277767</v>
      </c>
    </row>
    <row r="1418" spans="1:7" x14ac:dyDescent="0.25">
      <c r="A1418" s="55">
        <v>1416</v>
      </c>
      <c r="B1418" s="64">
        <v>21.1</v>
      </c>
      <c r="C1418" s="65">
        <f t="shared" si="90"/>
        <v>33.956229999999998</v>
      </c>
      <c r="D1418" s="66">
        <v>0</v>
      </c>
      <c r="E1418" s="65">
        <f t="shared" si="91"/>
        <v>9.4322861111111109</v>
      </c>
      <c r="F1418" s="65">
        <f t="shared" si="88"/>
        <v>0.89405555555555516</v>
      </c>
      <c r="G1418" s="67">
        <f t="shared" si="89"/>
        <v>12181.171673611101</v>
      </c>
    </row>
    <row r="1419" spans="1:7" x14ac:dyDescent="0.25">
      <c r="A1419" s="55">
        <v>1417</v>
      </c>
      <c r="B1419" s="64">
        <v>22.7</v>
      </c>
      <c r="C1419" s="65">
        <f t="shared" si="90"/>
        <v>36.531109999999998</v>
      </c>
      <c r="D1419" s="66">
        <v>0</v>
      </c>
      <c r="E1419" s="65">
        <f t="shared" si="91"/>
        <v>10.147530555555555</v>
      </c>
      <c r="F1419" s="65">
        <f t="shared" si="88"/>
        <v>0.71524444444444413</v>
      </c>
      <c r="G1419" s="67">
        <f t="shared" si="89"/>
        <v>12190.961581944435</v>
      </c>
    </row>
    <row r="1420" spans="1:7" x14ac:dyDescent="0.25">
      <c r="A1420" s="55">
        <v>1418</v>
      </c>
      <c r="B1420" s="64">
        <v>22.9</v>
      </c>
      <c r="C1420" s="65">
        <f t="shared" si="90"/>
        <v>36.852969999999999</v>
      </c>
      <c r="D1420" s="66">
        <v>0</v>
      </c>
      <c r="E1420" s="65">
        <f t="shared" si="91"/>
        <v>10.236936111111111</v>
      </c>
      <c r="F1420" s="65">
        <f t="shared" si="88"/>
        <v>8.9405555555556404E-2</v>
      </c>
      <c r="G1420" s="67">
        <f t="shared" si="89"/>
        <v>12201.153815277768</v>
      </c>
    </row>
    <row r="1421" spans="1:7" x14ac:dyDescent="0.25">
      <c r="A1421" s="55">
        <v>1419</v>
      </c>
      <c r="B1421" s="64">
        <v>22.7</v>
      </c>
      <c r="C1421" s="65">
        <f t="shared" si="90"/>
        <v>36.531109999999998</v>
      </c>
      <c r="D1421" s="66">
        <v>0</v>
      </c>
      <c r="E1421" s="65">
        <f t="shared" si="91"/>
        <v>10.147530555555555</v>
      </c>
      <c r="F1421" s="65">
        <f t="shared" ref="F1421:F1484" si="92">E1421-E1420</f>
        <v>-8.9405555555556404E-2</v>
      </c>
      <c r="G1421" s="67">
        <f t="shared" ref="G1421:G1484" si="93">E1420+(F1421/2)+G1420</f>
        <v>12211.346048611102</v>
      </c>
    </row>
    <row r="1422" spans="1:7" x14ac:dyDescent="0.25">
      <c r="A1422" s="55">
        <v>1420</v>
      </c>
      <c r="B1422" s="64">
        <v>22.6</v>
      </c>
      <c r="C1422" s="65">
        <f t="shared" si="90"/>
        <v>36.370179999999998</v>
      </c>
      <c r="D1422" s="66">
        <v>0</v>
      </c>
      <c r="E1422" s="65">
        <f t="shared" si="91"/>
        <v>10.102827777777778</v>
      </c>
      <c r="F1422" s="65">
        <f t="shared" si="92"/>
        <v>-4.4702777777777314E-2</v>
      </c>
      <c r="G1422" s="67">
        <f t="shared" si="93"/>
        <v>12221.471227777769</v>
      </c>
    </row>
    <row r="1423" spans="1:7" x14ac:dyDescent="0.25">
      <c r="A1423" s="55">
        <v>1421</v>
      </c>
      <c r="B1423" s="64">
        <v>21.3</v>
      </c>
      <c r="C1423" s="65">
        <f t="shared" si="90"/>
        <v>34.278089999999999</v>
      </c>
      <c r="D1423" s="66">
        <v>0</v>
      </c>
      <c r="E1423" s="65">
        <f t="shared" si="91"/>
        <v>9.5216916666666656</v>
      </c>
      <c r="F1423" s="65">
        <f t="shared" si="92"/>
        <v>-0.58113611111111219</v>
      </c>
      <c r="G1423" s="67">
        <f t="shared" si="93"/>
        <v>12231.283487499992</v>
      </c>
    </row>
    <row r="1424" spans="1:7" x14ac:dyDescent="0.25">
      <c r="A1424" s="55">
        <v>1422</v>
      </c>
      <c r="B1424" s="64">
        <v>19</v>
      </c>
      <c r="C1424" s="65">
        <f t="shared" si="90"/>
        <v>30.576699999999999</v>
      </c>
      <c r="D1424" s="66">
        <v>0</v>
      </c>
      <c r="E1424" s="65">
        <f t="shared" si="91"/>
        <v>8.4935277777777767</v>
      </c>
      <c r="F1424" s="65">
        <f t="shared" si="92"/>
        <v>-1.0281638888888889</v>
      </c>
      <c r="G1424" s="67">
        <f t="shared" si="93"/>
        <v>12240.291097222214</v>
      </c>
    </row>
    <row r="1425" spans="1:7" x14ac:dyDescent="0.25">
      <c r="A1425" s="55">
        <v>1423</v>
      </c>
      <c r="B1425" s="64">
        <v>17.100000000000001</v>
      </c>
      <c r="C1425" s="65">
        <f t="shared" si="90"/>
        <v>27.519030000000001</v>
      </c>
      <c r="D1425" s="66">
        <v>0</v>
      </c>
      <c r="E1425" s="65">
        <f t="shared" si="91"/>
        <v>7.6441749999999997</v>
      </c>
      <c r="F1425" s="65">
        <f t="shared" si="92"/>
        <v>-0.84935277777777696</v>
      </c>
      <c r="G1425" s="67">
        <f t="shared" si="93"/>
        <v>12248.359948611103</v>
      </c>
    </row>
    <row r="1426" spans="1:7" x14ac:dyDescent="0.25">
      <c r="A1426" s="55">
        <v>1424</v>
      </c>
      <c r="B1426" s="64">
        <v>15.8</v>
      </c>
      <c r="C1426" s="65">
        <f t="shared" si="90"/>
        <v>25.426940000000002</v>
      </c>
      <c r="D1426" s="66">
        <v>0</v>
      </c>
      <c r="E1426" s="65">
        <f t="shared" si="91"/>
        <v>7.0630388888888893</v>
      </c>
      <c r="F1426" s="65">
        <f t="shared" si="92"/>
        <v>-0.58113611111111041</v>
      </c>
      <c r="G1426" s="67">
        <f t="shared" si="93"/>
        <v>12255.713555555549</v>
      </c>
    </row>
    <row r="1427" spans="1:7" x14ac:dyDescent="0.25">
      <c r="A1427" s="55">
        <v>1425</v>
      </c>
      <c r="B1427" s="64">
        <v>15.8</v>
      </c>
      <c r="C1427" s="65">
        <f t="shared" si="90"/>
        <v>25.426940000000002</v>
      </c>
      <c r="D1427" s="66">
        <v>0</v>
      </c>
      <c r="E1427" s="65">
        <f t="shared" si="91"/>
        <v>7.0630388888888893</v>
      </c>
      <c r="F1427" s="65">
        <f t="shared" si="92"/>
        <v>0</v>
      </c>
      <c r="G1427" s="67">
        <f t="shared" si="93"/>
        <v>12262.776594444438</v>
      </c>
    </row>
    <row r="1428" spans="1:7" x14ac:dyDescent="0.25">
      <c r="A1428" s="55">
        <v>1426</v>
      </c>
      <c r="B1428" s="64">
        <v>17.7</v>
      </c>
      <c r="C1428" s="65">
        <f t="shared" si="90"/>
        <v>28.484609999999996</v>
      </c>
      <c r="D1428" s="66">
        <v>0</v>
      </c>
      <c r="E1428" s="65">
        <f t="shared" si="91"/>
        <v>7.9123916666666654</v>
      </c>
      <c r="F1428" s="65">
        <f t="shared" si="92"/>
        <v>0.84935277777777607</v>
      </c>
      <c r="G1428" s="67">
        <f t="shared" si="93"/>
        <v>12270.264309722215</v>
      </c>
    </row>
    <row r="1429" spans="1:7" x14ac:dyDescent="0.25">
      <c r="A1429" s="55">
        <v>1427</v>
      </c>
      <c r="B1429" s="64">
        <v>19.8</v>
      </c>
      <c r="C1429" s="65">
        <f t="shared" si="90"/>
        <v>31.864139999999999</v>
      </c>
      <c r="D1429" s="66">
        <v>0</v>
      </c>
      <c r="E1429" s="65">
        <f t="shared" si="91"/>
        <v>8.8511499999999987</v>
      </c>
      <c r="F1429" s="65">
        <f t="shared" si="92"/>
        <v>0.93875833333333336</v>
      </c>
      <c r="G1429" s="67">
        <f t="shared" si="93"/>
        <v>12278.646080555549</v>
      </c>
    </row>
    <row r="1430" spans="1:7" x14ac:dyDescent="0.25">
      <c r="A1430" s="55">
        <v>1428</v>
      </c>
      <c r="B1430" s="64">
        <v>21.6</v>
      </c>
      <c r="C1430" s="65">
        <f t="shared" si="90"/>
        <v>34.76088</v>
      </c>
      <c r="D1430" s="66">
        <v>0</v>
      </c>
      <c r="E1430" s="65">
        <f t="shared" si="91"/>
        <v>9.6557999999999993</v>
      </c>
      <c r="F1430" s="65">
        <f t="shared" si="92"/>
        <v>0.80465000000000053</v>
      </c>
      <c r="G1430" s="67">
        <f t="shared" si="93"/>
        <v>12287.899555555548</v>
      </c>
    </row>
    <row r="1431" spans="1:7" x14ac:dyDescent="0.25">
      <c r="A1431" s="55">
        <v>1429</v>
      </c>
      <c r="B1431" s="64">
        <v>23.2</v>
      </c>
      <c r="C1431" s="65">
        <f t="shared" si="90"/>
        <v>37.335760000000001</v>
      </c>
      <c r="D1431" s="66">
        <v>0</v>
      </c>
      <c r="E1431" s="65">
        <f t="shared" si="91"/>
        <v>10.371044444444445</v>
      </c>
      <c r="F1431" s="65">
        <f t="shared" si="92"/>
        <v>0.7152444444444459</v>
      </c>
      <c r="G1431" s="67">
        <f t="shared" si="93"/>
        <v>12297.912977777771</v>
      </c>
    </row>
    <row r="1432" spans="1:7" x14ac:dyDescent="0.25">
      <c r="A1432" s="55">
        <v>1430</v>
      </c>
      <c r="B1432" s="64">
        <v>24.2</v>
      </c>
      <c r="C1432" s="65">
        <f t="shared" si="90"/>
        <v>38.945059999999998</v>
      </c>
      <c r="D1432" s="66">
        <v>0</v>
      </c>
      <c r="E1432" s="65">
        <f t="shared" si="91"/>
        <v>10.818072222222222</v>
      </c>
      <c r="F1432" s="65">
        <f t="shared" si="92"/>
        <v>0.44702777777777669</v>
      </c>
      <c r="G1432" s="67">
        <f t="shared" si="93"/>
        <v>12308.507536111105</v>
      </c>
    </row>
    <row r="1433" spans="1:7" x14ac:dyDescent="0.25">
      <c r="A1433" s="55">
        <v>1431</v>
      </c>
      <c r="B1433" s="64">
        <v>24.6</v>
      </c>
      <c r="C1433" s="65">
        <f t="shared" si="90"/>
        <v>39.58878</v>
      </c>
      <c r="D1433" s="66">
        <v>0</v>
      </c>
      <c r="E1433" s="65">
        <f t="shared" si="91"/>
        <v>10.996883333333333</v>
      </c>
      <c r="F1433" s="65">
        <f t="shared" si="92"/>
        <v>0.17881111111111103</v>
      </c>
      <c r="G1433" s="67">
        <f t="shared" si="93"/>
        <v>12319.415013888882</v>
      </c>
    </row>
    <row r="1434" spans="1:7" x14ac:dyDescent="0.25">
      <c r="A1434" s="55">
        <v>1432</v>
      </c>
      <c r="B1434" s="64">
        <v>24.9</v>
      </c>
      <c r="C1434" s="65">
        <f t="shared" si="90"/>
        <v>40.071569999999994</v>
      </c>
      <c r="D1434" s="66">
        <v>0</v>
      </c>
      <c r="E1434" s="65">
        <f t="shared" si="91"/>
        <v>11.130991666666665</v>
      </c>
      <c r="F1434" s="65">
        <f t="shared" si="92"/>
        <v>0.13410833333333194</v>
      </c>
      <c r="G1434" s="67">
        <f t="shared" si="93"/>
        <v>12330.478951388881</v>
      </c>
    </row>
    <row r="1435" spans="1:7" x14ac:dyDescent="0.25">
      <c r="A1435" s="55">
        <v>1433</v>
      </c>
      <c r="B1435" s="64">
        <v>25</v>
      </c>
      <c r="C1435" s="65">
        <f t="shared" si="90"/>
        <v>40.232500000000002</v>
      </c>
      <c r="D1435" s="66">
        <v>0</v>
      </c>
      <c r="E1435" s="65">
        <f t="shared" si="91"/>
        <v>11.175694444444444</v>
      </c>
      <c r="F1435" s="65">
        <f t="shared" si="92"/>
        <v>4.470277777777909E-2</v>
      </c>
      <c r="G1435" s="67">
        <f t="shared" si="93"/>
        <v>12341.632294444436</v>
      </c>
    </row>
    <row r="1436" spans="1:7" x14ac:dyDescent="0.25">
      <c r="A1436" s="55">
        <v>1434</v>
      </c>
      <c r="B1436" s="64">
        <v>24.6</v>
      </c>
      <c r="C1436" s="65">
        <f t="shared" si="90"/>
        <v>39.58878</v>
      </c>
      <c r="D1436" s="66">
        <v>0</v>
      </c>
      <c r="E1436" s="65">
        <f t="shared" si="91"/>
        <v>10.996883333333333</v>
      </c>
      <c r="F1436" s="65">
        <f t="shared" si="92"/>
        <v>-0.17881111111111103</v>
      </c>
      <c r="G1436" s="67">
        <f t="shared" si="93"/>
        <v>12352.718583333326</v>
      </c>
    </row>
    <row r="1437" spans="1:7" x14ac:dyDescent="0.25">
      <c r="A1437" s="55">
        <v>1435</v>
      </c>
      <c r="B1437" s="64">
        <v>24.5</v>
      </c>
      <c r="C1437" s="65">
        <f t="shared" si="90"/>
        <v>39.427849999999999</v>
      </c>
      <c r="D1437" s="66">
        <v>0</v>
      </c>
      <c r="E1437" s="65">
        <f t="shared" si="91"/>
        <v>10.952180555555556</v>
      </c>
      <c r="F1437" s="65">
        <f t="shared" si="92"/>
        <v>-4.4702777777777314E-2</v>
      </c>
      <c r="G1437" s="67">
        <f t="shared" si="93"/>
        <v>12363.693115277771</v>
      </c>
    </row>
    <row r="1438" spans="1:7" x14ac:dyDescent="0.25">
      <c r="A1438" s="55">
        <v>1436</v>
      </c>
      <c r="B1438" s="64">
        <v>24.7</v>
      </c>
      <c r="C1438" s="65">
        <f t="shared" si="90"/>
        <v>39.74971</v>
      </c>
      <c r="D1438" s="66">
        <v>0</v>
      </c>
      <c r="E1438" s="65">
        <f t="shared" si="91"/>
        <v>11.04158611111111</v>
      </c>
      <c r="F1438" s="65">
        <f t="shared" si="92"/>
        <v>8.9405555555554628E-2</v>
      </c>
      <c r="G1438" s="67">
        <f t="shared" si="93"/>
        <v>12374.689998611104</v>
      </c>
    </row>
    <row r="1439" spans="1:7" x14ac:dyDescent="0.25">
      <c r="A1439" s="55">
        <v>1437</v>
      </c>
      <c r="B1439" s="64">
        <v>24.8</v>
      </c>
      <c r="C1439" s="65">
        <f t="shared" si="90"/>
        <v>39.910640000000001</v>
      </c>
      <c r="D1439" s="66">
        <v>0</v>
      </c>
      <c r="E1439" s="65">
        <f t="shared" si="91"/>
        <v>11.086288888888889</v>
      </c>
      <c r="F1439" s="65">
        <f t="shared" si="92"/>
        <v>4.470277777777909E-2</v>
      </c>
      <c r="G1439" s="67">
        <f t="shared" si="93"/>
        <v>12385.753936111103</v>
      </c>
    </row>
    <row r="1440" spans="1:7" x14ac:dyDescent="0.25">
      <c r="A1440" s="55">
        <v>1438</v>
      </c>
      <c r="B1440" s="64">
        <v>24.7</v>
      </c>
      <c r="C1440" s="65">
        <f t="shared" si="90"/>
        <v>39.74971</v>
      </c>
      <c r="D1440" s="66">
        <v>0</v>
      </c>
      <c r="E1440" s="65">
        <f t="shared" si="91"/>
        <v>11.04158611111111</v>
      </c>
      <c r="F1440" s="65">
        <f t="shared" si="92"/>
        <v>-4.470277777777909E-2</v>
      </c>
      <c r="G1440" s="67">
        <f t="shared" si="93"/>
        <v>12396.817873611102</v>
      </c>
    </row>
    <row r="1441" spans="1:7" x14ac:dyDescent="0.25">
      <c r="A1441" s="55">
        <v>1439</v>
      </c>
      <c r="B1441" s="64">
        <v>24.6</v>
      </c>
      <c r="C1441" s="65">
        <f t="shared" si="90"/>
        <v>39.58878</v>
      </c>
      <c r="D1441" s="66">
        <v>0</v>
      </c>
      <c r="E1441" s="65">
        <f t="shared" si="91"/>
        <v>10.996883333333333</v>
      </c>
      <c r="F1441" s="65">
        <f t="shared" si="92"/>
        <v>-4.4702777777777314E-2</v>
      </c>
      <c r="G1441" s="67">
        <f t="shared" si="93"/>
        <v>12407.837108333324</v>
      </c>
    </row>
    <row r="1442" spans="1:7" x14ac:dyDescent="0.25">
      <c r="A1442" s="55">
        <v>1440</v>
      </c>
      <c r="B1442" s="64">
        <v>24.6</v>
      </c>
      <c r="C1442" s="65">
        <f t="shared" si="90"/>
        <v>39.58878</v>
      </c>
      <c r="D1442" s="66">
        <v>0</v>
      </c>
      <c r="E1442" s="65">
        <f t="shared" si="91"/>
        <v>10.996883333333333</v>
      </c>
      <c r="F1442" s="65">
        <f t="shared" si="92"/>
        <v>0</v>
      </c>
      <c r="G1442" s="67">
        <f t="shared" si="93"/>
        <v>12418.833991666657</v>
      </c>
    </row>
    <row r="1443" spans="1:7" x14ac:dyDescent="0.25">
      <c r="A1443" s="55">
        <v>1441</v>
      </c>
      <c r="B1443" s="64">
        <v>25.1</v>
      </c>
      <c r="C1443" s="65">
        <f t="shared" si="90"/>
        <v>40.393430000000002</v>
      </c>
      <c r="D1443" s="66">
        <v>0</v>
      </c>
      <c r="E1443" s="65">
        <f t="shared" si="91"/>
        <v>11.220397222222223</v>
      </c>
      <c r="F1443" s="65">
        <f t="shared" si="92"/>
        <v>0.22351388888889012</v>
      </c>
      <c r="G1443" s="67">
        <f t="shared" si="93"/>
        <v>12429.942631944436</v>
      </c>
    </row>
    <row r="1444" spans="1:7" x14ac:dyDescent="0.25">
      <c r="A1444" s="55">
        <v>1442</v>
      </c>
      <c r="B1444" s="64">
        <v>25.6</v>
      </c>
      <c r="C1444" s="65">
        <f t="shared" si="90"/>
        <v>41.198080000000004</v>
      </c>
      <c r="D1444" s="66">
        <v>0</v>
      </c>
      <c r="E1444" s="65">
        <f t="shared" si="91"/>
        <v>11.443911111111111</v>
      </c>
      <c r="F1444" s="65">
        <f t="shared" si="92"/>
        <v>0.22351388888888835</v>
      </c>
      <c r="G1444" s="67">
        <f t="shared" si="93"/>
        <v>12441.274786111102</v>
      </c>
    </row>
    <row r="1445" spans="1:7" x14ac:dyDescent="0.25">
      <c r="A1445" s="55">
        <v>1443</v>
      </c>
      <c r="B1445" s="64">
        <v>25.7</v>
      </c>
      <c r="C1445" s="65">
        <f t="shared" si="90"/>
        <v>41.359009999999998</v>
      </c>
      <c r="D1445" s="66">
        <v>0</v>
      </c>
      <c r="E1445" s="65">
        <f t="shared" si="91"/>
        <v>11.488613888888889</v>
      </c>
      <c r="F1445" s="65">
        <f t="shared" si="92"/>
        <v>4.4702777777777314E-2</v>
      </c>
      <c r="G1445" s="67">
        <f t="shared" si="93"/>
        <v>12452.741048611102</v>
      </c>
    </row>
    <row r="1446" spans="1:7" x14ac:dyDescent="0.25">
      <c r="A1446" s="55">
        <v>1444</v>
      </c>
      <c r="B1446" s="64">
        <v>25.4</v>
      </c>
      <c r="C1446" s="65">
        <f t="shared" si="90"/>
        <v>40.876219999999996</v>
      </c>
      <c r="D1446" s="66">
        <v>0</v>
      </c>
      <c r="E1446" s="65">
        <f t="shared" si="91"/>
        <v>11.354505555555555</v>
      </c>
      <c r="F1446" s="65">
        <f t="shared" si="92"/>
        <v>-0.13410833333333372</v>
      </c>
      <c r="G1446" s="67">
        <f t="shared" si="93"/>
        <v>12464.162608333325</v>
      </c>
    </row>
    <row r="1447" spans="1:7" x14ac:dyDescent="0.25">
      <c r="A1447" s="55">
        <v>1445</v>
      </c>
      <c r="B1447" s="64">
        <v>24.9</v>
      </c>
      <c r="C1447" s="65">
        <f t="shared" si="90"/>
        <v>40.071569999999994</v>
      </c>
      <c r="D1447" s="66">
        <v>0</v>
      </c>
      <c r="E1447" s="65">
        <f t="shared" si="91"/>
        <v>11.130991666666665</v>
      </c>
      <c r="F1447" s="65">
        <f t="shared" si="92"/>
        <v>-0.22351388888889012</v>
      </c>
      <c r="G1447" s="67">
        <f t="shared" si="93"/>
        <v>12475.405356944437</v>
      </c>
    </row>
    <row r="1448" spans="1:7" x14ac:dyDescent="0.25">
      <c r="A1448" s="55">
        <v>1446</v>
      </c>
      <c r="B1448" s="64">
        <v>25</v>
      </c>
      <c r="C1448" s="65">
        <f t="shared" si="90"/>
        <v>40.232500000000002</v>
      </c>
      <c r="D1448" s="66">
        <v>0</v>
      </c>
      <c r="E1448" s="65">
        <f t="shared" si="91"/>
        <v>11.175694444444444</v>
      </c>
      <c r="F1448" s="65">
        <f t="shared" si="92"/>
        <v>4.470277777777909E-2</v>
      </c>
      <c r="G1448" s="67">
        <f t="shared" si="93"/>
        <v>12486.558699999992</v>
      </c>
    </row>
    <row r="1449" spans="1:7" x14ac:dyDescent="0.25">
      <c r="A1449" s="55">
        <v>1447</v>
      </c>
      <c r="B1449" s="64">
        <v>25.4</v>
      </c>
      <c r="C1449" s="65">
        <f t="shared" si="90"/>
        <v>40.876219999999996</v>
      </c>
      <c r="D1449" s="66">
        <v>0</v>
      </c>
      <c r="E1449" s="65">
        <f t="shared" si="91"/>
        <v>11.354505555555555</v>
      </c>
      <c r="F1449" s="65">
        <f t="shared" si="92"/>
        <v>0.17881111111111103</v>
      </c>
      <c r="G1449" s="67">
        <f t="shared" si="93"/>
        <v>12497.823799999993</v>
      </c>
    </row>
    <row r="1450" spans="1:7" x14ac:dyDescent="0.25">
      <c r="A1450" s="55">
        <v>1448</v>
      </c>
      <c r="B1450" s="64">
        <v>26</v>
      </c>
      <c r="C1450" s="65">
        <f t="shared" si="90"/>
        <v>41.841799999999999</v>
      </c>
      <c r="D1450" s="66">
        <v>0</v>
      </c>
      <c r="E1450" s="65">
        <f t="shared" si="91"/>
        <v>11.622722222222222</v>
      </c>
      <c r="F1450" s="65">
        <f t="shared" si="92"/>
        <v>0.26821666666666744</v>
      </c>
      <c r="G1450" s="67">
        <f t="shared" si="93"/>
        <v>12509.312413888882</v>
      </c>
    </row>
    <row r="1451" spans="1:7" x14ac:dyDescent="0.25">
      <c r="A1451" s="55">
        <v>1449</v>
      </c>
      <c r="B1451" s="64">
        <v>26</v>
      </c>
      <c r="C1451" s="65">
        <f t="shared" si="90"/>
        <v>41.841799999999999</v>
      </c>
      <c r="D1451" s="66">
        <v>0</v>
      </c>
      <c r="E1451" s="65">
        <f t="shared" si="91"/>
        <v>11.622722222222222</v>
      </c>
      <c r="F1451" s="65">
        <f t="shared" si="92"/>
        <v>0</v>
      </c>
      <c r="G1451" s="67">
        <f t="shared" si="93"/>
        <v>12520.935136111104</v>
      </c>
    </row>
    <row r="1452" spans="1:7" x14ac:dyDescent="0.25">
      <c r="A1452" s="55">
        <v>1450</v>
      </c>
      <c r="B1452" s="64">
        <v>25.7</v>
      </c>
      <c r="C1452" s="65">
        <f t="shared" si="90"/>
        <v>41.359009999999998</v>
      </c>
      <c r="D1452" s="66">
        <v>0</v>
      </c>
      <c r="E1452" s="65">
        <f t="shared" si="91"/>
        <v>11.488613888888889</v>
      </c>
      <c r="F1452" s="65">
        <f t="shared" si="92"/>
        <v>-0.13410833333333372</v>
      </c>
      <c r="G1452" s="67">
        <f t="shared" si="93"/>
        <v>12532.49080416666</v>
      </c>
    </row>
    <row r="1453" spans="1:7" x14ac:dyDescent="0.25">
      <c r="A1453" s="55">
        <v>1451</v>
      </c>
      <c r="B1453" s="64">
        <v>26.1</v>
      </c>
      <c r="C1453" s="65">
        <f t="shared" si="90"/>
        <v>42.00273</v>
      </c>
      <c r="D1453" s="66">
        <v>0</v>
      </c>
      <c r="E1453" s="65">
        <f t="shared" si="91"/>
        <v>11.667425</v>
      </c>
      <c r="F1453" s="65">
        <f t="shared" si="92"/>
        <v>0.17881111111111103</v>
      </c>
      <c r="G1453" s="67">
        <f t="shared" si="93"/>
        <v>12544.068823611105</v>
      </c>
    </row>
    <row r="1454" spans="1:7" x14ac:dyDescent="0.25">
      <c r="A1454" s="55">
        <v>1452</v>
      </c>
      <c r="B1454" s="64">
        <v>26.7</v>
      </c>
      <c r="C1454" s="65">
        <f t="shared" si="90"/>
        <v>42.968309999999995</v>
      </c>
      <c r="D1454" s="66">
        <v>0</v>
      </c>
      <c r="E1454" s="65">
        <f t="shared" si="91"/>
        <v>11.935641666666665</v>
      </c>
      <c r="F1454" s="65">
        <f t="shared" si="92"/>
        <v>0.26821666666666566</v>
      </c>
      <c r="G1454" s="67">
        <f t="shared" si="93"/>
        <v>12555.870356944439</v>
      </c>
    </row>
    <row r="1455" spans="1:7" x14ac:dyDescent="0.25">
      <c r="A1455" s="55">
        <v>1453</v>
      </c>
      <c r="B1455" s="64">
        <v>27.5</v>
      </c>
      <c r="C1455" s="65">
        <f t="shared" si="90"/>
        <v>44.255749999999999</v>
      </c>
      <c r="D1455" s="66">
        <v>0</v>
      </c>
      <c r="E1455" s="65">
        <f t="shared" si="91"/>
        <v>12.293263888888887</v>
      </c>
      <c r="F1455" s="65">
        <f t="shared" si="92"/>
        <v>0.35762222222222206</v>
      </c>
      <c r="G1455" s="67">
        <f t="shared" si="93"/>
        <v>12567.984809722217</v>
      </c>
    </row>
    <row r="1456" spans="1:7" x14ac:dyDescent="0.25">
      <c r="A1456" s="55">
        <v>1454</v>
      </c>
      <c r="B1456" s="64">
        <v>28.6</v>
      </c>
      <c r="C1456" s="65">
        <f t="shared" si="90"/>
        <v>46.025980000000004</v>
      </c>
      <c r="D1456" s="66">
        <v>0</v>
      </c>
      <c r="E1456" s="65">
        <f t="shared" si="91"/>
        <v>12.784994444444445</v>
      </c>
      <c r="F1456" s="65">
        <f t="shared" si="92"/>
        <v>0.49173055555555756</v>
      </c>
      <c r="G1456" s="67">
        <f t="shared" si="93"/>
        <v>12580.523938888884</v>
      </c>
    </row>
    <row r="1457" spans="1:7" x14ac:dyDescent="0.25">
      <c r="A1457" s="55">
        <v>1455</v>
      </c>
      <c r="B1457" s="64">
        <v>29.3</v>
      </c>
      <c r="C1457" s="65">
        <f t="shared" si="90"/>
        <v>47.15249</v>
      </c>
      <c r="D1457" s="66">
        <v>0</v>
      </c>
      <c r="E1457" s="65">
        <f t="shared" si="91"/>
        <v>13.097913888888888</v>
      </c>
      <c r="F1457" s="65">
        <f t="shared" si="92"/>
        <v>0.31291944444444297</v>
      </c>
      <c r="G1457" s="67">
        <f t="shared" si="93"/>
        <v>12593.465393055551</v>
      </c>
    </row>
    <row r="1458" spans="1:7" x14ac:dyDescent="0.25">
      <c r="A1458" s="55">
        <v>1456</v>
      </c>
      <c r="B1458" s="64">
        <v>29.8</v>
      </c>
      <c r="C1458" s="65">
        <f t="shared" si="90"/>
        <v>47.957140000000003</v>
      </c>
      <c r="D1458" s="66">
        <v>0</v>
      </c>
      <c r="E1458" s="65">
        <f t="shared" si="91"/>
        <v>13.321427777777778</v>
      </c>
      <c r="F1458" s="65">
        <f t="shared" si="92"/>
        <v>0.22351388888889012</v>
      </c>
      <c r="G1458" s="67">
        <f t="shared" si="93"/>
        <v>12606.675063888884</v>
      </c>
    </row>
    <row r="1459" spans="1:7" x14ac:dyDescent="0.25">
      <c r="A1459" s="55">
        <v>1457</v>
      </c>
      <c r="B1459" s="64">
        <v>30.1</v>
      </c>
      <c r="C1459" s="65">
        <f t="shared" si="90"/>
        <v>48.439930000000004</v>
      </c>
      <c r="D1459" s="66">
        <v>0</v>
      </c>
      <c r="E1459" s="65">
        <f t="shared" si="91"/>
        <v>13.455536111111112</v>
      </c>
      <c r="F1459" s="65">
        <f t="shared" si="92"/>
        <v>0.13410833333333372</v>
      </c>
      <c r="G1459" s="67">
        <f t="shared" si="93"/>
        <v>12620.063545833329</v>
      </c>
    </row>
    <row r="1460" spans="1:7" x14ac:dyDescent="0.25">
      <c r="A1460" s="55">
        <v>1458</v>
      </c>
      <c r="B1460" s="64">
        <v>30.4</v>
      </c>
      <c r="C1460" s="65">
        <f t="shared" si="90"/>
        <v>48.922719999999998</v>
      </c>
      <c r="D1460" s="66">
        <v>0</v>
      </c>
      <c r="E1460" s="65">
        <f t="shared" si="91"/>
        <v>13.589644444444444</v>
      </c>
      <c r="F1460" s="65">
        <f t="shared" si="92"/>
        <v>0.13410833333333194</v>
      </c>
      <c r="G1460" s="67">
        <f t="shared" si="93"/>
        <v>12633.586136111107</v>
      </c>
    </row>
    <row r="1461" spans="1:7" x14ac:dyDescent="0.25">
      <c r="A1461" s="55">
        <v>1459</v>
      </c>
      <c r="B1461" s="64">
        <v>30.7</v>
      </c>
      <c r="C1461" s="65">
        <f t="shared" si="90"/>
        <v>49.40551</v>
      </c>
      <c r="D1461" s="66">
        <v>0</v>
      </c>
      <c r="E1461" s="65">
        <f t="shared" si="91"/>
        <v>13.723752777777777</v>
      </c>
      <c r="F1461" s="65">
        <f t="shared" si="92"/>
        <v>0.13410833333333372</v>
      </c>
      <c r="G1461" s="67">
        <f t="shared" si="93"/>
        <v>12647.242834722219</v>
      </c>
    </row>
    <row r="1462" spans="1:7" x14ac:dyDescent="0.25">
      <c r="A1462" s="55">
        <v>1460</v>
      </c>
      <c r="B1462" s="64">
        <v>30.7</v>
      </c>
      <c r="C1462" s="65">
        <f t="shared" si="90"/>
        <v>49.40551</v>
      </c>
      <c r="D1462" s="66">
        <v>0</v>
      </c>
      <c r="E1462" s="65">
        <f t="shared" si="91"/>
        <v>13.723752777777777</v>
      </c>
      <c r="F1462" s="65">
        <f t="shared" si="92"/>
        <v>0</v>
      </c>
      <c r="G1462" s="67">
        <f t="shared" si="93"/>
        <v>12660.966587499997</v>
      </c>
    </row>
    <row r="1463" spans="1:7" x14ac:dyDescent="0.25">
      <c r="A1463" s="55">
        <v>1461</v>
      </c>
      <c r="B1463" s="64">
        <v>30.5</v>
      </c>
      <c r="C1463" s="65">
        <f t="shared" si="90"/>
        <v>49.083649999999999</v>
      </c>
      <c r="D1463" s="66">
        <v>0</v>
      </c>
      <c r="E1463" s="65">
        <f t="shared" si="91"/>
        <v>13.634347222222221</v>
      </c>
      <c r="F1463" s="65">
        <f t="shared" si="92"/>
        <v>-8.9405555555556404E-2</v>
      </c>
      <c r="G1463" s="67">
        <f t="shared" si="93"/>
        <v>12674.645637499998</v>
      </c>
    </row>
    <row r="1464" spans="1:7" x14ac:dyDescent="0.25">
      <c r="A1464" s="55">
        <v>1462</v>
      </c>
      <c r="B1464" s="64">
        <v>30.4</v>
      </c>
      <c r="C1464" s="65">
        <f t="shared" si="90"/>
        <v>48.922719999999998</v>
      </c>
      <c r="D1464" s="66">
        <v>0</v>
      </c>
      <c r="E1464" s="65">
        <f t="shared" si="91"/>
        <v>13.589644444444444</v>
      </c>
      <c r="F1464" s="65">
        <f t="shared" si="92"/>
        <v>-4.4702777777777314E-2</v>
      </c>
      <c r="G1464" s="67">
        <f t="shared" si="93"/>
        <v>12688.257633333331</v>
      </c>
    </row>
    <row r="1465" spans="1:7" x14ac:dyDescent="0.25">
      <c r="A1465" s="55">
        <v>1463</v>
      </c>
      <c r="B1465" s="64">
        <v>30.3</v>
      </c>
      <c r="C1465" s="65">
        <f t="shared" si="90"/>
        <v>48.761789999999998</v>
      </c>
      <c r="D1465" s="66">
        <v>0</v>
      </c>
      <c r="E1465" s="65">
        <f t="shared" si="91"/>
        <v>13.544941666666666</v>
      </c>
      <c r="F1465" s="65">
        <f t="shared" si="92"/>
        <v>-4.4702777777777314E-2</v>
      </c>
      <c r="G1465" s="67">
        <f t="shared" si="93"/>
        <v>12701.824926388887</v>
      </c>
    </row>
    <row r="1466" spans="1:7" x14ac:dyDescent="0.25">
      <c r="A1466" s="55">
        <v>1464</v>
      </c>
      <c r="B1466" s="64">
        <v>30.4</v>
      </c>
      <c r="C1466" s="65">
        <f t="shared" si="90"/>
        <v>48.922719999999998</v>
      </c>
      <c r="D1466" s="66">
        <v>0</v>
      </c>
      <c r="E1466" s="65">
        <f t="shared" si="91"/>
        <v>13.589644444444444</v>
      </c>
      <c r="F1466" s="65">
        <f t="shared" si="92"/>
        <v>4.4702777777777314E-2</v>
      </c>
      <c r="G1466" s="67">
        <f t="shared" si="93"/>
        <v>12715.392219444442</v>
      </c>
    </row>
    <row r="1467" spans="1:7" x14ac:dyDescent="0.25">
      <c r="A1467" s="55">
        <v>1465</v>
      </c>
      <c r="B1467" s="64">
        <v>30.8</v>
      </c>
      <c r="C1467" s="65">
        <f t="shared" si="90"/>
        <v>49.56644</v>
      </c>
      <c r="D1467" s="66">
        <v>0</v>
      </c>
      <c r="E1467" s="65">
        <f t="shared" si="91"/>
        <v>13.768455555555555</v>
      </c>
      <c r="F1467" s="65">
        <f t="shared" si="92"/>
        <v>0.17881111111111103</v>
      </c>
      <c r="G1467" s="67">
        <f t="shared" si="93"/>
        <v>12729.071269444443</v>
      </c>
    </row>
    <row r="1468" spans="1:7" x14ac:dyDescent="0.25">
      <c r="A1468" s="55">
        <v>1466</v>
      </c>
      <c r="B1468" s="64">
        <v>30.4</v>
      </c>
      <c r="C1468" s="65">
        <f t="shared" si="90"/>
        <v>48.922719999999998</v>
      </c>
      <c r="D1468" s="66">
        <v>0</v>
      </c>
      <c r="E1468" s="65">
        <f t="shared" si="91"/>
        <v>13.589644444444444</v>
      </c>
      <c r="F1468" s="65">
        <f t="shared" si="92"/>
        <v>-0.17881111111111103</v>
      </c>
      <c r="G1468" s="67">
        <f t="shared" si="93"/>
        <v>12742.750319444443</v>
      </c>
    </row>
    <row r="1469" spans="1:7" x14ac:dyDescent="0.25">
      <c r="A1469" s="55">
        <v>1467</v>
      </c>
      <c r="B1469" s="64">
        <v>29.9</v>
      </c>
      <c r="C1469" s="65">
        <f t="shared" si="90"/>
        <v>48.118069999999996</v>
      </c>
      <c r="D1469" s="66">
        <v>0</v>
      </c>
      <c r="E1469" s="65">
        <f t="shared" si="91"/>
        <v>13.366130555555554</v>
      </c>
      <c r="F1469" s="65">
        <f t="shared" si="92"/>
        <v>-0.22351388888889012</v>
      </c>
      <c r="G1469" s="67">
        <f t="shared" si="93"/>
        <v>12756.228206944443</v>
      </c>
    </row>
    <row r="1470" spans="1:7" x14ac:dyDescent="0.25">
      <c r="A1470" s="55">
        <v>1468</v>
      </c>
      <c r="B1470" s="64">
        <v>29.5</v>
      </c>
      <c r="C1470" s="65">
        <f t="shared" si="90"/>
        <v>47.474350000000001</v>
      </c>
      <c r="D1470" s="66">
        <v>0</v>
      </c>
      <c r="E1470" s="65">
        <f t="shared" si="91"/>
        <v>13.187319444444444</v>
      </c>
      <c r="F1470" s="65">
        <f t="shared" si="92"/>
        <v>-0.17881111111110926</v>
      </c>
      <c r="G1470" s="67">
        <f t="shared" si="93"/>
        <v>12769.504931944442</v>
      </c>
    </row>
    <row r="1471" spans="1:7" x14ac:dyDescent="0.25">
      <c r="A1471" s="55">
        <v>1469</v>
      </c>
      <c r="B1471" s="64">
        <v>29.8</v>
      </c>
      <c r="C1471" s="65">
        <f t="shared" si="90"/>
        <v>47.957140000000003</v>
      </c>
      <c r="D1471" s="66">
        <v>0</v>
      </c>
      <c r="E1471" s="65">
        <f t="shared" si="91"/>
        <v>13.321427777777778</v>
      </c>
      <c r="F1471" s="65">
        <f t="shared" si="92"/>
        <v>0.13410833333333372</v>
      </c>
      <c r="G1471" s="67">
        <f t="shared" si="93"/>
        <v>12782.759305555554</v>
      </c>
    </row>
    <row r="1472" spans="1:7" x14ac:dyDescent="0.25">
      <c r="A1472" s="55">
        <v>1470</v>
      </c>
      <c r="B1472" s="64">
        <v>30.3</v>
      </c>
      <c r="C1472" s="65">
        <f t="shared" si="90"/>
        <v>48.761789999999998</v>
      </c>
      <c r="D1472" s="66">
        <v>0</v>
      </c>
      <c r="E1472" s="65">
        <f t="shared" si="91"/>
        <v>13.544941666666666</v>
      </c>
      <c r="F1472" s="65">
        <f t="shared" si="92"/>
        <v>0.22351388888888835</v>
      </c>
      <c r="G1472" s="67">
        <f t="shared" si="93"/>
        <v>12796.192490277776</v>
      </c>
    </row>
    <row r="1473" spans="1:7" x14ac:dyDescent="0.25">
      <c r="A1473" s="55">
        <v>1471</v>
      </c>
      <c r="B1473" s="64">
        <v>30.7</v>
      </c>
      <c r="C1473" s="65">
        <f t="shared" si="90"/>
        <v>49.40551</v>
      </c>
      <c r="D1473" s="66">
        <v>0</v>
      </c>
      <c r="E1473" s="65">
        <f t="shared" si="91"/>
        <v>13.723752777777777</v>
      </c>
      <c r="F1473" s="65">
        <f t="shared" si="92"/>
        <v>0.17881111111111103</v>
      </c>
      <c r="G1473" s="67">
        <f t="shared" si="93"/>
        <v>12809.826837499997</v>
      </c>
    </row>
    <row r="1474" spans="1:7" x14ac:dyDescent="0.25">
      <c r="A1474" s="55">
        <v>1472</v>
      </c>
      <c r="B1474" s="64">
        <v>30.9</v>
      </c>
      <c r="C1474" s="65">
        <f t="shared" si="90"/>
        <v>49.727369999999993</v>
      </c>
      <c r="D1474" s="66">
        <v>0</v>
      </c>
      <c r="E1474" s="65">
        <f t="shared" si="91"/>
        <v>13.81315833333333</v>
      </c>
      <c r="F1474" s="65">
        <f t="shared" si="92"/>
        <v>8.9405555555552851E-2</v>
      </c>
      <c r="G1474" s="67">
        <f t="shared" si="93"/>
        <v>12823.595293055552</v>
      </c>
    </row>
    <row r="1475" spans="1:7" x14ac:dyDescent="0.25">
      <c r="A1475" s="55">
        <v>1473</v>
      </c>
      <c r="B1475" s="64">
        <v>31</v>
      </c>
      <c r="C1475" s="65">
        <f t="shared" si="90"/>
        <v>49.888300000000001</v>
      </c>
      <c r="D1475" s="66">
        <v>0</v>
      </c>
      <c r="E1475" s="65">
        <f t="shared" si="91"/>
        <v>13.857861111111111</v>
      </c>
      <c r="F1475" s="65">
        <f t="shared" si="92"/>
        <v>4.4702777777780867E-2</v>
      </c>
      <c r="G1475" s="67">
        <f t="shared" si="93"/>
        <v>12837.430802777775</v>
      </c>
    </row>
    <row r="1476" spans="1:7" x14ac:dyDescent="0.25">
      <c r="A1476" s="55">
        <v>1474</v>
      </c>
      <c r="B1476" s="64">
        <v>30.9</v>
      </c>
      <c r="C1476" s="65">
        <f t="shared" ref="C1476:C1539" si="94">B1476*1.6093</f>
        <v>49.727369999999993</v>
      </c>
      <c r="D1476" s="66">
        <v>0</v>
      </c>
      <c r="E1476" s="65">
        <f t="shared" ref="E1476:E1539" si="95">C1476/3.6</f>
        <v>13.81315833333333</v>
      </c>
      <c r="F1476" s="65">
        <f t="shared" si="92"/>
        <v>-4.4702777777780867E-2</v>
      </c>
      <c r="G1476" s="67">
        <f t="shared" si="93"/>
        <v>12851.266312499998</v>
      </c>
    </row>
    <row r="1477" spans="1:7" x14ac:dyDescent="0.25">
      <c r="A1477" s="55">
        <v>1475</v>
      </c>
      <c r="B1477" s="64">
        <v>30.4</v>
      </c>
      <c r="C1477" s="65">
        <f t="shared" si="94"/>
        <v>48.922719999999998</v>
      </c>
      <c r="D1477" s="66">
        <v>0</v>
      </c>
      <c r="E1477" s="65">
        <f t="shared" si="95"/>
        <v>13.589644444444444</v>
      </c>
      <c r="F1477" s="65">
        <f t="shared" si="92"/>
        <v>-0.22351388888888657</v>
      </c>
      <c r="G1477" s="67">
        <f t="shared" si="93"/>
        <v>12864.967713888887</v>
      </c>
    </row>
    <row r="1478" spans="1:7" x14ac:dyDescent="0.25">
      <c r="A1478" s="55">
        <v>1476</v>
      </c>
      <c r="B1478" s="64">
        <v>29.8</v>
      </c>
      <c r="C1478" s="65">
        <f t="shared" si="94"/>
        <v>47.957140000000003</v>
      </c>
      <c r="D1478" s="66">
        <v>0</v>
      </c>
      <c r="E1478" s="65">
        <f t="shared" si="95"/>
        <v>13.321427777777778</v>
      </c>
      <c r="F1478" s="65">
        <f t="shared" si="92"/>
        <v>-0.26821666666666566</v>
      </c>
      <c r="G1478" s="67">
        <f t="shared" si="93"/>
        <v>12878.423249999998</v>
      </c>
    </row>
    <row r="1479" spans="1:7" x14ac:dyDescent="0.25">
      <c r="A1479" s="55">
        <v>1477</v>
      </c>
      <c r="B1479" s="64">
        <v>29.9</v>
      </c>
      <c r="C1479" s="65">
        <f t="shared" si="94"/>
        <v>48.118069999999996</v>
      </c>
      <c r="D1479" s="66">
        <v>0</v>
      </c>
      <c r="E1479" s="65">
        <f t="shared" si="95"/>
        <v>13.366130555555554</v>
      </c>
      <c r="F1479" s="65">
        <f t="shared" si="92"/>
        <v>4.4702777777775538E-2</v>
      </c>
      <c r="G1479" s="67">
        <f t="shared" si="93"/>
        <v>12891.767029166665</v>
      </c>
    </row>
    <row r="1480" spans="1:7" x14ac:dyDescent="0.25">
      <c r="A1480" s="55">
        <v>1478</v>
      </c>
      <c r="B1480" s="64">
        <v>30.2</v>
      </c>
      <c r="C1480" s="65">
        <f t="shared" si="94"/>
        <v>48.600859999999997</v>
      </c>
      <c r="D1480" s="66">
        <v>0</v>
      </c>
      <c r="E1480" s="65">
        <f t="shared" si="95"/>
        <v>13.500238888888887</v>
      </c>
      <c r="F1480" s="65">
        <f t="shared" si="92"/>
        <v>0.13410833333333372</v>
      </c>
      <c r="G1480" s="67">
        <f t="shared" si="93"/>
        <v>12905.200213888887</v>
      </c>
    </row>
    <row r="1481" spans="1:7" x14ac:dyDescent="0.25">
      <c r="A1481" s="55">
        <v>1479</v>
      </c>
      <c r="B1481" s="64">
        <v>30.7</v>
      </c>
      <c r="C1481" s="65">
        <f t="shared" si="94"/>
        <v>49.40551</v>
      </c>
      <c r="D1481" s="66">
        <v>0</v>
      </c>
      <c r="E1481" s="65">
        <f t="shared" si="95"/>
        <v>13.723752777777777</v>
      </c>
      <c r="F1481" s="65">
        <f t="shared" si="92"/>
        <v>0.22351388888889012</v>
      </c>
      <c r="G1481" s="67">
        <f t="shared" si="93"/>
        <v>12918.81220972222</v>
      </c>
    </row>
    <row r="1482" spans="1:7" x14ac:dyDescent="0.25">
      <c r="A1482" s="55">
        <v>1480</v>
      </c>
      <c r="B1482" s="64">
        <v>31.2</v>
      </c>
      <c r="C1482" s="65">
        <f t="shared" si="94"/>
        <v>50.210159999999995</v>
      </c>
      <c r="D1482" s="66">
        <v>0</v>
      </c>
      <c r="E1482" s="65">
        <f t="shared" si="95"/>
        <v>13.947266666666664</v>
      </c>
      <c r="F1482" s="65">
        <f t="shared" si="92"/>
        <v>0.22351388888888657</v>
      </c>
      <c r="G1482" s="67">
        <f t="shared" si="93"/>
        <v>12932.647719444443</v>
      </c>
    </row>
    <row r="1483" spans="1:7" x14ac:dyDescent="0.25">
      <c r="A1483" s="55">
        <v>1481</v>
      </c>
      <c r="B1483" s="64">
        <v>31.8</v>
      </c>
      <c r="C1483" s="65">
        <f t="shared" si="94"/>
        <v>51.175739999999998</v>
      </c>
      <c r="D1483" s="66">
        <v>0</v>
      </c>
      <c r="E1483" s="65">
        <f t="shared" si="95"/>
        <v>14.215483333333331</v>
      </c>
      <c r="F1483" s="65">
        <f t="shared" si="92"/>
        <v>0.26821666666666744</v>
      </c>
      <c r="G1483" s="67">
        <f t="shared" si="93"/>
        <v>12946.729094444443</v>
      </c>
    </row>
    <row r="1484" spans="1:7" x14ac:dyDescent="0.25">
      <c r="A1484" s="55">
        <v>1482</v>
      </c>
      <c r="B1484" s="64">
        <v>32.200000000000003</v>
      </c>
      <c r="C1484" s="65">
        <f t="shared" si="94"/>
        <v>51.819460000000007</v>
      </c>
      <c r="D1484" s="66">
        <v>0</v>
      </c>
      <c r="E1484" s="65">
        <f t="shared" si="95"/>
        <v>14.394294444444446</v>
      </c>
      <c r="F1484" s="65">
        <f t="shared" si="92"/>
        <v>0.17881111111111458</v>
      </c>
      <c r="G1484" s="67">
        <f t="shared" si="93"/>
        <v>12961.033983333333</v>
      </c>
    </row>
    <row r="1485" spans="1:7" x14ac:dyDescent="0.25">
      <c r="A1485" s="55">
        <v>1483</v>
      </c>
      <c r="B1485" s="64">
        <v>32.4</v>
      </c>
      <c r="C1485" s="65">
        <f t="shared" si="94"/>
        <v>52.141319999999993</v>
      </c>
      <c r="D1485" s="66">
        <v>0</v>
      </c>
      <c r="E1485" s="65">
        <f t="shared" si="95"/>
        <v>14.483699999999997</v>
      </c>
      <c r="F1485" s="65">
        <f t="shared" ref="F1485:F1548" si="96">E1485-E1484</f>
        <v>8.9405555555551075E-2</v>
      </c>
      <c r="G1485" s="67">
        <f t="shared" ref="G1485:G1548" si="97">E1484+(F1485/2)+G1484</f>
        <v>12975.472980555554</v>
      </c>
    </row>
    <row r="1486" spans="1:7" x14ac:dyDescent="0.25">
      <c r="A1486" s="55">
        <v>1484</v>
      </c>
      <c r="B1486" s="64">
        <v>32.200000000000003</v>
      </c>
      <c r="C1486" s="65">
        <f t="shared" si="94"/>
        <v>51.819460000000007</v>
      </c>
      <c r="D1486" s="66">
        <v>0</v>
      </c>
      <c r="E1486" s="65">
        <f t="shared" si="95"/>
        <v>14.394294444444446</v>
      </c>
      <c r="F1486" s="65">
        <f t="shared" si="96"/>
        <v>-8.9405555555551075E-2</v>
      </c>
      <c r="G1486" s="67">
        <f t="shared" si="97"/>
        <v>12989.911977777776</v>
      </c>
    </row>
    <row r="1487" spans="1:7" x14ac:dyDescent="0.25">
      <c r="A1487" s="55">
        <v>1485</v>
      </c>
      <c r="B1487" s="64">
        <v>31.7</v>
      </c>
      <c r="C1487" s="65">
        <f t="shared" si="94"/>
        <v>51.014809999999997</v>
      </c>
      <c r="D1487" s="66">
        <v>0</v>
      </c>
      <c r="E1487" s="65">
        <f t="shared" si="95"/>
        <v>14.170780555555554</v>
      </c>
      <c r="F1487" s="65">
        <f t="shared" si="96"/>
        <v>-0.2235138888888919</v>
      </c>
      <c r="G1487" s="67">
        <f t="shared" si="97"/>
        <v>13004.194515277775</v>
      </c>
    </row>
    <row r="1488" spans="1:7" x14ac:dyDescent="0.25">
      <c r="A1488" s="55">
        <v>1486</v>
      </c>
      <c r="B1488" s="64">
        <v>28.6</v>
      </c>
      <c r="C1488" s="65">
        <f t="shared" si="94"/>
        <v>46.025980000000004</v>
      </c>
      <c r="D1488" s="66">
        <v>0</v>
      </c>
      <c r="E1488" s="65">
        <f t="shared" si="95"/>
        <v>12.784994444444445</v>
      </c>
      <c r="F1488" s="65">
        <f t="shared" si="96"/>
        <v>-1.3857861111111092</v>
      </c>
      <c r="G1488" s="67">
        <f t="shared" si="97"/>
        <v>13017.672402777775</v>
      </c>
    </row>
    <row r="1489" spans="1:7" x14ac:dyDescent="0.25">
      <c r="A1489" s="55">
        <v>1487</v>
      </c>
      <c r="B1489" s="64">
        <v>25.3</v>
      </c>
      <c r="C1489" s="65">
        <f t="shared" si="94"/>
        <v>40.715290000000003</v>
      </c>
      <c r="D1489" s="66">
        <v>0</v>
      </c>
      <c r="E1489" s="65">
        <f t="shared" si="95"/>
        <v>11.309802777777778</v>
      </c>
      <c r="F1489" s="65">
        <f t="shared" si="96"/>
        <v>-1.4751916666666673</v>
      </c>
      <c r="G1489" s="67">
        <f t="shared" si="97"/>
        <v>13029.719801388886</v>
      </c>
    </row>
    <row r="1490" spans="1:7" x14ac:dyDescent="0.25">
      <c r="A1490" s="55">
        <v>1488</v>
      </c>
      <c r="B1490" s="64">
        <v>22</v>
      </c>
      <c r="C1490" s="65">
        <f t="shared" si="94"/>
        <v>35.404600000000002</v>
      </c>
      <c r="D1490" s="66">
        <v>0</v>
      </c>
      <c r="E1490" s="65">
        <f t="shared" si="95"/>
        <v>9.8346111111111121</v>
      </c>
      <c r="F1490" s="65">
        <f t="shared" si="96"/>
        <v>-1.4751916666666656</v>
      </c>
      <c r="G1490" s="67">
        <f t="shared" si="97"/>
        <v>13040.29200833333</v>
      </c>
    </row>
    <row r="1491" spans="1:7" x14ac:dyDescent="0.25">
      <c r="A1491" s="55">
        <v>1489</v>
      </c>
      <c r="B1491" s="64">
        <v>18.7</v>
      </c>
      <c r="C1491" s="65">
        <f t="shared" si="94"/>
        <v>30.093909999999997</v>
      </c>
      <c r="D1491" s="66">
        <v>0</v>
      </c>
      <c r="E1491" s="65">
        <f t="shared" si="95"/>
        <v>8.359419444444443</v>
      </c>
      <c r="F1491" s="65">
        <f t="shared" si="96"/>
        <v>-1.4751916666666691</v>
      </c>
      <c r="G1491" s="67">
        <f t="shared" si="97"/>
        <v>13049.389023611107</v>
      </c>
    </row>
    <row r="1492" spans="1:7" x14ac:dyDescent="0.25">
      <c r="A1492" s="55">
        <v>1490</v>
      </c>
      <c r="B1492" s="64">
        <v>15.4</v>
      </c>
      <c r="C1492" s="65">
        <f t="shared" si="94"/>
        <v>24.78322</v>
      </c>
      <c r="D1492" s="66">
        <v>0</v>
      </c>
      <c r="E1492" s="65">
        <f t="shared" si="95"/>
        <v>6.8842277777777774</v>
      </c>
      <c r="F1492" s="65">
        <f t="shared" si="96"/>
        <v>-1.4751916666666656</v>
      </c>
      <c r="G1492" s="67">
        <f t="shared" si="97"/>
        <v>13057.010847222218</v>
      </c>
    </row>
    <row r="1493" spans="1:7" x14ac:dyDescent="0.25">
      <c r="A1493" s="55">
        <v>1491</v>
      </c>
      <c r="B1493" s="64">
        <v>12.1</v>
      </c>
      <c r="C1493" s="65">
        <f t="shared" si="94"/>
        <v>19.472529999999999</v>
      </c>
      <c r="D1493" s="66">
        <v>0</v>
      </c>
      <c r="E1493" s="65">
        <f t="shared" si="95"/>
        <v>5.4090361111111109</v>
      </c>
      <c r="F1493" s="65">
        <f t="shared" si="96"/>
        <v>-1.4751916666666665</v>
      </c>
      <c r="G1493" s="67">
        <f t="shared" si="97"/>
        <v>13063.157479166663</v>
      </c>
    </row>
    <row r="1494" spans="1:7" x14ac:dyDescent="0.25">
      <c r="A1494" s="55">
        <v>1492</v>
      </c>
      <c r="B1494" s="64">
        <v>8.8000000000000007</v>
      </c>
      <c r="C1494" s="65">
        <f t="shared" si="94"/>
        <v>14.161840000000002</v>
      </c>
      <c r="D1494" s="66">
        <v>0</v>
      </c>
      <c r="E1494" s="65">
        <f t="shared" si="95"/>
        <v>3.9338444444444449</v>
      </c>
      <c r="F1494" s="65">
        <f t="shared" si="96"/>
        <v>-1.475191666666666</v>
      </c>
      <c r="G1494" s="67">
        <f t="shared" si="97"/>
        <v>13067.828919444441</v>
      </c>
    </row>
    <row r="1495" spans="1:7" x14ac:dyDescent="0.25">
      <c r="A1495" s="55">
        <v>1493</v>
      </c>
      <c r="B1495" s="64">
        <v>5.5</v>
      </c>
      <c r="C1495" s="65">
        <f t="shared" si="94"/>
        <v>8.8511500000000005</v>
      </c>
      <c r="D1495" s="66">
        <v>0</v>
      </c>
      <c r="E1495" s="65">
        <f t="shared" si="95"/>
        <v>2.458652777777778</v>
      </c>
      <c r="F1495" s="65">
        <f t="shared" si="96"/>
        <v>-1.4751916666666669</v>
      </c>
      <c r="G1495" s="67">
        <f t="shared" si="97"/>
        <v>13071.025168055552</v>
      </c>
    </row>
    <row r="1496" spans="1:7" x14ac:dyDescent="0.25">
      <c r="A1496" s="55">
        <v>1494</v>
      </c>
      <c r="B1496" s="64">
        <v>2.2000000000000002</v>
      </c>
      <c r="C1496" s="65">
        <f t="shared" si="94"/>
        <v>3.5404600000000004</v>
      </c>
      <c r="D1496" s="66">
        <v>0</v>
      </c>
      <c r="E1496" s="65">
        <f t="shared" si="95"/>
        <v>0.98346111111111123</v>
      </c>
      <c r="F1496" s="65">
        <f t="shared" si="96"/>
        <v>-1.4751916666666669</v>
      </c>
      <c r="G1496" s="67">
        <f t="shared" si="97"/>
        <v>13072.746224999997</v>
      </c>
    </row>
    <row r="1497" spans="1:7" x14ac:dyDescent="0.25">
      <c r="A1497" s="55">
        <v>1495</v>
      </c>
      <c r="B1497" s="64">
        <v>0</v>
      </c>
      <c r="C1497" s="65">
        <f t="shared" si="94"/>
        <v>0</v>
      </c>
      <c r="D1497" s="66">
        <v>0</v>
      </c>
      <c r="E1497" s="65">
        <f t="shared" si="95"/>
        <v>0</v>
      </c>
      <c r="F1497" s="65">
        <f t="shared" si="96"/>
        <v>-0.98346111111111123</v>
      </c>
      <c r="G1497" s="67">
        <f t="shared" si="97"/>
        <v>13073.237955555553</v>
      </c>
    </row>
    <row r="1498" spans="1:7" x14ac:dyDescent="0.25">
      <c r="A1498" s="55">
        <v>1496</v>
      </c>
      <c r="B1498" s="64">
        <v>0</v>
      </c>
      <c r="C1498" s="65">
        <f t="shared" si="94"/>
        <v>0</v>
      </c>
      <c r="D1498" s="66">
        <v>0</v>
      </c>
      <c r="E1498" s="65">
        <f t="shared" si="95"/>
        <v>0</v>
      </c>
      <c r="F1498" s="65">
        <f t="shared" si="96"/>
        <v>0</v>
      </c>
      <c r="G1498" s="67">
        <f t="shared" si="97"/>
        <v>13073.237955555553</v>
      </c>
    </row>
    <row r="1499" spans="1:7" x14ac:dyDescent="0.25">
      <c r="A1499" s="55">
        <v>1497</v>
      </c>
      <c r="B1499" s="64">
        <v>0</v>
      </c>
      <c r="C1499" s="65">
        <f t="shared" si="94"/>
        <v>0</v>
      </c>
      <c r="D1499" s="66">
        <v>0</v>
      </c>
      <c r="E1499" s="65">
        <f t="shared" si="95"/>
        <v>0</v>
      </c>
      <c r="F1499" s="65">
        <f t="shared" si="96"/>
        <v>0</v>
      </c>
      <c r="G1499" s="67">
        <f t="shared" si="97"/>
        <v>13073.237955555553</v>
      </c>
    </row>
    <row r="1500" spans="1:7" x14ac:dyDescent="0.25">
      <c r="A1500" s="55">
        <v>1498</v>
      </c>
      <c r="B1500" s="64">
        <v>0</v>
      </c>
      <c r="C1500" s="65">
        <f t="shared" si="94"/>
        <v>0</v>
      </c>
      <c r="D1500" s="66">
        <v>0</v>
      </c>
      <c r="E1500" s="65">
        <f t="shared" si="95"/>
        <v>0</v>
      </c>
      <c r="F1500" s="65">
        <f t="shared" si="96"/>
        <v>0</v>
      </c>
      <c r="G1500" s="67">
        <f t="shared" si="97"/>
        <v>13073.237955555553</v>
      </c>
    </row>
    <row r="1501" spans="1:7" x14ac:dyDescent="0.25">
      <c r="A1501" s="55">
        <v>1499</v>
      </c>
      <c r="B1501" s="64">
        <v>0</v>
      </c>
      <c r="C1501" s="65">
        <f t="shared" si="94"/>
        <v>0</v>
      </c>
      <c r="D1501" s="66">
        <v>0</v>
      </c>
      <c r="E1501" s="65">
        <f t="shared" si="95"/>
        <v>0</v>
      </c>
      <c r="F1501" s="65">
        <f t="shared" si="96"/>
        <v>0</v>
      </c>
      <c r="G1501" s="67">
        <f t="shared" si="97"/>
        <v>13073.237955555553</v>
      </c>
    </row>
    <row r="1502" spans="1:7" x14ac:dyDescent="0.25">
      <c r="A1502" s="55">
        <v>1500</v>
      </c>
      <c r="B1502" s="64">
        <v>0</v>
      </c>
      <c r="C1502" s="65">
        <f t="shared" si="94"/>
        <v>0</v>
      </c>
      <c r="D1502" s="66">
        <v>0</v>
      </c>
      <c r="E1502" s="65">
        <f t="shared" si="95"/>
        <v>0</v>
      </c>
      <c r="F1502" s="65">
        <f t="shared" si="96"/>
        <v>0</v>
      </c>
      <c r="G1502" s="67">
        <f t="shared" si="97"/>
        <v>13073.237955555553</v>
      </c>
    </row>
    <row r="1503" spans="1:7" x14ac:dyDescent="0.25">
      <c r="A1503" s="55">
        <v>1501</v>
      </c>
      <c r="B1503" s="64">
        <v>0</v>
      </c>
      <c r="C1503" s="65">
        <f t="shared" si="94"/>
        <v>0</v>
      </c>
      <c r="D1503" s="66">
        <v>0</v>
      </c>
      <c r="E1503" s="65">
        <f t="shared" si="95"/>
        <v>0</v>
      </c>
      <c r="F1503" s="65">
        <f t="shared" si="96"/>
        <v>0</v>
      </c>
      <c r="G1503" s="67">
        <f t="shared" si="97"/>
        <v>13073.237955555553</v>
      </c>
    </row>
    <row r="1504" spans="1:7" x14ac:dyDescent="0.25">
      <c r="A1504" s="55">
        <v>1502</v>
      </c>
      <c r="B1504" s="64">
        <v>0</v>
      </c>
      <c r="C1504" s="65">
        <f t="shared" si="94"/>
        <v>0</v>
      </c>
      <c r="D1504" s="66">
        <v>0</v>
      </c>
      <c r="E1504" s="65">
        <f t="shared" si="95"/>
        <v>0</v>
      </c>
      <c r="F1504" s="65">
        <f t="shared" si="96"/>
        <v>0</v>
      </c>
      <c r="G1504" s="67">
        <f t="shared" si="97"/>
        <v>13073.237955555553</v>
      </c>
    </row>
    <row r="1505" spans="1:7" x14ac:dyDescent="0.25">
      <c r="A1505" s="55">
        <v>1503</v>
      </c>
      <c r="B1505" s="64">
        <v>0</v>
      </c>
      <c r="C1505" s="65">
        <f t="shared" si="94"/>
        <v>0</v>
      </c>
      <c r="D1505" s="66">
        <v>0</v>
      </c>
      <c r="E1505" s="65">
        <f t="shared" si="95"/>
        <v>0</v>
      </c>
      <c r="F1505" s="65">
        <f t="shared" si="96"/>
        <v>0</v>
      </c>
      <c r="G1505" s="67">
        <f t="shared" si="97"/>
        <v>13073.237955555553</v>
      </c>
    </row>
    <row r="1506" spans="1:7" x14ac:dyDescent="0.25">
      <c r="A1506" s="55">
        <v>1504</v>
      </c>
      <c r="B1506" s="64">
        <v>0</v>
      </c>
      <c r="C1506" s="65">
        <f t="shared" si="94"/>
        <v>0</v>
      </c>
      <c r="D1506" s="66">
        <v>0</v>
      </c>
      <c r="E1506" s="65">
        <f t="shared" si="95"/>
        <v>0</v>
      </c>
      <c r="F1506" s="65">
        <f t="shared" si="96"/>
        <v>0</v>
      </c>
      <c r="G1506" s="67">
        <f t="shared" si="97"/>
        <v>13073.237955555553</v>
      </c>
    </row>
    <row r="1507" spans="1:7" x14ac:dyDescent="0.25">
      <c r="A1507" s="55">
        <v>1505</v>
      </c>
      <c r="B1507" s="64">
        <v>0</v>
      </c>
      <c r="C1507" s="65">
        <f t="shared" si="94"/>
        <v>0</v>
      </c>
      <c r="D1507" s="66">
        <v>0</v>
      </c>
      <c r="E1507" s="65">
        <f t="shared" si="95"/>
        <v>0</v>
      </c>
      <c r="F1507" s="65">
        <f t="shared" si="96"/>
        <v>0</v>
      </c>
      <c r="G1507" s="67">
        <f t="shared" si="97"/>
        <v>13073.237955555553</v>
      </c>
    </row>
    <row r="1508" spans="1:7" x14ac:dyDescent="0.25">
      <c r="A1508" s="55">
        <v>1506</v>
      </c>
      <c r="B1508" s="64">
        <v>0</v>
      </c>
      <c r="C1508" s="65">
        <f t="shared" si="94"/>
        <v>0</v>
      </c>
      <c r="D1508" s="66">
        <v>0</v>
      </c>
      <c r="E1508" s="65">
        <f t="shared" si="95"/>
        <v>0</v>
      </c>
      <c r="F1508" s="65">
        <f t="shared" si="96"/>
        <v>0</v>
      </c>
      <c r="G1508" s="67">
        <f t="shared" si="97"/>
        <v>13073.237955555553</v>
      </c>
    </row>
    <row r="1509" spans="1:7" x14ac:dyDescent="0.25">
      <c r="A1509" s="55">
        <v>1507</v>
      </c>
      <c r="B1509" s="64">
        <v>0</v>
      </c>
      <c r="C1509" s="65">
        <f t="shared" si="94"/>
        <v>0</v>
      </c>
      <c r="D1509" s="66">
        <v>0</v>
      </c>
      <c r="E1509" s="65">
        <f t="shared" si="95"/>
        <v>0</v>
      </c>
      <c r="F1509" s="65">
        <f t="shared" si="96"/>
        <v>0</v>
      </c>
      <c r="G1509" s="67">
        <f t="shared" si="97"/>
        <v>13073.237955555553</v>
      </c>
    </row>
    <row r="1510" spans="1:7" x14ac:dyDescent="0.25">
      <c r="A1510" s="55">
        <v>1508</v>
      </c>
      <c r="B1510" s="64">
        <v>0</v>
      </c>
      <c r="C1510" s="65">
        <f t="shared" si="94"/>
        <v>0</v>
      </c>
      <c r="D1510" s="66">
        <v>0</v>
      </c>
      <c r="E1510" s="65">
        <f t="shared" si="95"/>
        <v>0</v>
      </c>
      <c r="F1510" s="65">
        <f t="shared" si="96"/>
        <v>0</v>
      </c>
      <c r="G1510" s="67">
        <f t="shared" si="97"/>
        <v>13073.237955555553</v>
      </c>
    </row>
    <row r="1511" spans="1:7" x14ac:dyDescent="0.25">
      <c r="A1511" s="55">
        <v>1509</v>
      </c>
      <c r="B1511" s="64">
        <v>0</v>
      </c>
      <c r="C1511" s="65">
        <f t="shared" si="94"/>
        <v>0</v>
      </c>
      <c r="D1511" s="66">
        <v>0</v>
      </c>
      <c r="E1511" s="65">
        <f t="shared" si="95"/>
        <v>0</v>
      </c>
      <c r="F1511" s="65">
        <f t="shared" si="96"/>
        <v>0</v>
      </c>
      <c r="G1511" s="67">
        <f t="shared" si="97"/>
        <v>13073.237955555553</v>
      </c>
    </row>
    <row r="1512" spans="1:7" x14ac:dyDescent="0.25">
      <c r="A1512" s="55">
        <v>1510</v>
      </c>
      <c r="B1512" s="64">
        <v>0</v>
      </c>
      <c r="C1512" s="65">
        <f t="shared" si="94"/>
        <v>0</v>
      </c>
      <c r="D1512" s="66">
        <v>0</v>
      </c>
      <c r="E1512" s="65">
        <f t="shared" si="95"/>
        <v>0</v>
      </c>
      <c r="F1512" s="65">
        <f t="shared" si="96"/>
        <v>0</v>
      </c>
      <c r="G1512" s="67">
        <f t="shared" si="97"/>
        <v>13073.237955555553</v>
      </c>
    </row>
    <row r="1513" spans="1:7" x14ac:dyDescent="0.25">
      <c r="A1513" s="55">
        <v>1511</v>
      </c>
      <c r="B1513" s="64">
        <v>0</v>
      </c>
      <c r="C1513" s="65">
        <f t="shared" si="94"/>
        <v>0</v>
      </c>
      <c r="D1513" s="66">
        <v>0</v>
      </c>
      <c r="E1513" s="65">
        <f t="shared" si="95"/>
        <v>0</v>
      </c>
      <c r="F1513" s="65">
        <f t="shared" si="96"/>
        <v>0</v>
      </c>
      <c r="G1513" s="67">
        <f t="shared" si="97"/>
        <v>13073.237955555553</v>
      </c>
    </row>
    <row r="1514" spans="1:7" x14ac:dyDescent="0.25">
      <c r="A1514" s="55">
        <v>1512</v>
      </c>
      <c r="B1514" s="64">
        <v>0</v>
      </c>
      <c r="C1514" s="65">
        <f t="shared" si="94"/>
        <v>0</v>
      </c>
      <c r="D1514" s="66">
        <v>0</v>
      </c>
      <c r="E1514" s="65">
        <f t="shared" si="95"/>
        <v>0</v>
      </c>
      <c r="F1514" s="65">
        <f t="shared" si="96"/>
        <v>0</v>
      </c>
      <c r="G1514" s="67">
        <f t="shared" si="97"/>
        <v>13073.237955555553</v>
      </c>
    </row>
    <row r="1515" spans="1:7" x14ac:dyDescent="0.25">
      <c r="A1515" s="55">
        <v>1513</v>
      </c>
      <c r="B1515" s="64">
        <v>0</v>
      </c>
      <c r="C1515" s="65">
        <f t="shared" si="94"/>
        <v>0</v>
      </c>
      <c r="D1515" s="66">
        <v>0</v>
      </c>
      <c r="E1515" s="65">
        <f t="shared" si="95"/>
        <v>0</v>
      </c>
      <c r="F1515" s="65">
        <f t="shared" si="96"/>
        <v>0</v>
      </c>
      <c r="G1515" s="67">
        <f t="shared" si="97"/>
        <v>13073.237955555553</v>
      </c>
    </row>
    <row r="1516" spans="1:7" x14ac:dyDescent="0.25">
      <c r="A1516" s="55">
        <v>1514</v>
      </c>
      <c r="B1516" s="64">
        <v>0</v>
      </c>
      <c r="C1516" s="65">
        <f t="shared" si="94"/>
        <v>0</v>
      </c>
      <c r="D1516" s="66">
        <v>0</v>
      </c>
      <c r="E1516" s="65">
        <f t="shared" si="95"/>
        <v>0</v>
      </c>
      <c r="F1516" s="65">
        <f t="shared" si="96"/>
        <v>0</v>
      </c>
      <c r="G1516" s="67">
        <f t="shared" si="97"/>
        <v>13073.237955555553</v>
      </c>
    </row>
    <row r="1517" spans="1:7" x14ac:dyDescent="0.25">
      <c r="A1517" s="55">
        <v>1515</v>
      </c>
      <c r="B1517" s="64">
        <v>0</v>
      </c>
      <c r="C1517" s="65">
        <f t="shared" si="94"/>
        <v>0</v>
      </c>
      <c r="D1517" s="66">
        <v>0</v>
      </c>
      <c r="E1517" s="65">
        <f t="shared" si="95"/>
        <v>0</v>
      </c>
      <c r="F1517" s="65">
        <f t="shared" si="96"/>
        <v>0</v>
      </c>
      <c r="G1517" s="67">
        <f t="shared" si="97"/>
        <v>13073.237955555553</v>
      </c>
    </row>
    <row r="1518" spans="1:7" x14ac:dyDescent="0.25">
      <c r="A1518" s="55">
        <v>1516</v>
      </c>
      <c r="B1518" s="64">
        <v>0</v>
      </c>
      <c r="C1518" s="65">
        <f t="shared" si="94"/>
        <v>0</v>
      </c>
      <c r="D1518" s="66">
        <v>0</v>
      </c>
      <c r="E1518" s="65">
        <f t="shared" si="95"/>
        <v>0</v>
      </c>
      <c r="F1518" s="65">
        <f t="shared" si="96"/>
        <v>0</v>
      </c>
      <c r="G1518" s="67">
        <f t="shared" si="97"/>
        <v>13073.237955555553</v>
      </c>
    </row>
    <row r="1519" spans="1:7" x14ac:dyDescent="0.25">
      <c r="A1519" s="55">
        <v>1517</v>
      </c>
      <c r="B1519" s="64">
        <v>0</v>
      </c>
      <c r="C1519" s="65">
        <f t="shared" si="94"/>
        <v>0</v>
      </c>
      <c r="D1519" s="66">
        <v>0</v>
      </c>
      <c r="E1519" s="65">
        <f t="shared" si="95"/>
        <v>0</v>
      </c>
      <c r="F1519" s="65">
        <f t="shared" si="96"/>
        <v>0</v>
      </c>
      <c r="G1519" s="67">
        <f t="shared" si="97"/>
        <v>13073.237955555553</v>
      </c>
    </row>
    <row r="1520" spans="1:7" x14ac:dyDescent="0.25">
      <c r="A1520" s="55">
        <v>1518</v>
      </c>
      <c r="B1520" s="64">
        <v>0</v>
      </c>
      <c r="C1520" s="65">
        <f t="shared" si="94"/>
        <v>0</v>
      </c>
      <c r="D1520" s="66">
        <v>0</v>
      </c>
      <c r="E1520" s="65">
        <f t="shared" si="95"/>
        <v>0</v>
      </c>
      <c r="F1520" s="65">
        <f t="shared" si="96"/>
        <v>0</v>
      </c>
      <c r="G1520" s="67">
        <f t="shared" si="97"/>
        <v>13073.237955555553</v>
      </c>
    </row>
    <row r="1521" spans="1:7" x14ac:dyDescent="0.25">
      <c r="A1521" s="55">
        <v>1519</v>
      </c>
      <c r="B1521" s="64">
        <v>0</v>
      </c>
      <c r="C1521" s="65">
        <f t="shared" si="94"/>
        <v>0</v>
      </c>
      <c r="D1521" s="66">
        <v>0</v>
      </c>
      <c r="E1521" s="65">
        <f t="shared" si="95"/>
        <v>0</v>
      </c>
      <c r="F1521" s="65">
        <f t="shared" si="96"/>
        <v>0</v>
      </c>
      <c r="G1521" s="67">
        <f t="shared" si="97"/>
        <v>13073.237955555553</v>
      </c>
    </row>
    <row r="1522" spans="1:7" x14ac:dyDescent="0.25">
      <c r="A1522" s="55">
        <v>1520</v>
      </c>
      <c r="B1522" s="64">
        <v>0</v>
      </c>
      <c r="C1522" s="65">
        <f t="shared" si="94"/>
        <v>0</v>
      </c>
      <c r="D1522" s="66">
        <v>0</v>
      </c>
      <c r="E1522" s="65">
        <f t="shared" si="95"/>
        <v>0</v>
      </c>
      <c r="F1522" s="65">
        <f t="shared" si="96"/>
        <v>0</v>
      </c>
      <c r="G1522" s="67">
        <f t="shared" si="97"/>
        <v>13073.237955555553</v>
      </c>
    </row>
    <row r="1523" spans="1:7" x14ac:dyDescent="0.25">
      <c r="A1523" s="55">
        <v>1521</v>
      </c>
      <c r="B1523" s="64">
        <v>0</v>
      </c>
      <c r="C1523" s="65">
        <f t="shared" si="94"/>
        <v>0</v>
      </c>
      <c r="D1523" s="66">
        <v>0</v>
      </c>
      <c r="E1523" s="65">
        <f t="shared" si="95"/>
        <v>0</v>
      </c>
      <c r="F1523" s="65">
        <f t="shared" si="96"/>
        <v>0</v>
      </c>
      <c r="G1523" s="67">
        <f t="shared" si="97"/>
        <v>13073.237955555553</v>
      </c>
    </row>
    <row r="1524" spans="1:7" x14ac:dyDescent="0.25">
      <c r="A1524" s="55">
        <v>1522</v>
      </c>
      <c r="B1524" s="64">
        <v>0</v>
      </c>
      <c r="C1524" s="65">
        <f t="shared" si="94"/>
        <v>0</v>
      </c>
      <c r="D1524" s="66">
        <v>0</v>
      </c>
      <c r="E1524" s="65">
        <f t="shared" si="95"/>
        <v>0</v>
      </c>
      <c r="F1524" s="65">
        <f t="shared" si="96"/>
        <v>0</v>
      </c>
      <c r="G1524" s="67">
        <f t="shared" si="97"/>
        <v>13073.237955555553</v>
      </c>
    </row>
    <row r="1525" spans="1:7" x14ac:dyDescent="0.25">
      <c r="A1525" s="55">
        <v>1523</v>
      </c>
      <c r="B1525" s="64">
        <v>0</v>
      </c>
      <c r="C1525" s="65">
        <f t="shared" si="94"/>
        <v>0</v>
      </c>
      <c r="D1525" s="66">
        <v>0</v>
      </c>
      <c r="E1525" s="65">
        <f t="shared" si="95"/>
        <v>0</v>
      </c>
      <c r="F1525" s="65">
        <f t="shared" si="96"/>
        <v>0</v>
      </c>
      <c r="G1525" s="67">
        <f t="shared" si="97"/>
        <v>13073.237955555553</v>
      </c>
    </row>
    <row r="1526" spans="1:7" x14ac:dyDescent="0.25">
      <c r="A1526" s="55">
        <v>1524</v>
      </c>
      <c r="B1526" s="64">
        <v>0</v>
      </c>
      <c r="C1526" s="65">
        <f t="shared" si="94"/>
        <v>0</v>
      </c>
      <c r="D1526" s="66">
        <v>0</v>
      </c>
      <c r="E1526" s="65">
        <f t="shared" si="95"/>
        <v>0</v>
      </c>
      <c r="F1526" s="65">
        <f t="shared" si="96"/>
        <v>0</v>
      </c>
      <c r="G1526" s="67">
        <f t="shared" si="97"/>
        <v>13073.237955555553</v>
      </c>
    </row>
    <row r="1527" spans="1:7" x14ac:dyDescent="0.25">
      <c r="A1527" s="55">
        <v>1525</v>
      </c>
      <c r="B1527" s="64">
        <v>0</v>
      </c>
      <c r="C1527" s="65">
        <f t="shared" si="94"/>
        <v>0</v>
      </c>
      <c r="D1527" s="66">
        <v>0</v>
      </c>
      <c r="E1527" s="65">
        <f t="shared" si="95"/>
        <v>0</v>
      </c>
      <c r="F1527" s="65">
        <f t="shared" si="96"/>
        <v>0</v>
      </c>
      <c r="G1527" s="67">
        <f t="shared" si="97"/>
        <v>13073.237955555553</v>
      </c>
    </row>
    <row r="1528" spans="1:7" x14ac:dyDescent="0.25">
      <c r="A1528" s="55">
        <v>1526</v>
      </c>
      <c r="B1528" s="64">
        <v>0</v>
      </c>
      <c r="C1528" s="65">
        <f t="shared" si="94"/>
        <v>0</v>
      </c>
      <c r="D1528" s="66">
        <v>0</v>
      </c>
      <c r="E1528" s="65">
        <f t="shared" si="95"/>
        <v>0</v>
      </c>
      <c r="F1528" s="65">
        <f t="shared" si="96"/>
        <v>0</v>
      </c>
      <c r="G1528" s="67">
        <f t="shared" si="97"/>
        <v>13073.237955555553</v>
      </c>
    </row>
    <row r="1529" spans="1:7" x14ac:dyDescent="0.25">
      <c r="A1529" s="55">
        <v>1527</v>
      </c>
      <c r="B1529" s="64">
        <v>0</v>
      </c>
      <c r="C1529" s="65">
        <f t="shared" si="94"/>
        <v>0</v>
      </c>
      <c r="D1529" s="66">
        <v>0</v>
      </c>
      <c r="E1529" s="65">
        <f t="shared" si="95"/>
        <v>0</v>
      </c>
      <c r="F1529" s="65">
        <f t="shared" si="96"/>
        <v>0</v>
      </c>
      <c r="G1529" s="67">
        <f t="shared" si="97"/>
        <v>13073.237955555553</v>
      </c>
    </row>
    <row r="1530" spans="1:7" x14ac:dyDescent="0.25">
      <c r="A1530" s="55">
        <v>1528</v>
      </c>
      <c r="B1530" s="64">
        <v>0</v>
      </c>
      <c r="C1530" s="65">
        <f t="shared" si="94"/>
        <v>0</v>
      </c>
      <c r="D1530" s="66">
        <v>0</v>
      </c>
      <c r="E1530" s="65">
        <f t="shared" si="95"/>
        <v>0</v>
      </c>
      <c r="F1530" s="65">
        <f t="shared" si="96"/>
        <v>0</v>
      </c>
      <c r="G1530" s="67">
        <f t="shared" si="97"/>
        <v>13073.237955555553</v>
      </c>
    </row>
    <row r="1531" spans="1:7" x14ac:dyDescent="0.25">
      <c r="A1531" s="55">
        <v>1529</v>
      </c>
      <c r="B1531" s="64">
        <v>0</v>
      </c>
      <c r="C1531" s="65">
        <f t="shared" si="94"/>
        <v>0</v>
      </c>
      <c r="D1531" s="66">
        <v>0</v>
      </c>
      <c r="E1531" s="65">
        <f t="shared" si="95"/>
        <v>0</v>
      </c>
      <c r="F1531" s="65">
        <f t="shared" si="96"/>
        <v>0</v>
      </c>
      <c r="G1531" s="67">
        <f t="shared" si="97"/>
        <v>13073.237955555553</v>
      </c>
    </row>
    <row r="1532" spans="1:7" x14ac:dyDescent="0.25">
      <c r="A1532" s="55">
        <v>1530</v>
      </c>
      <c r="B1532" s="64">
        <v>0</v>
      </c>
      <c r="C1532" s="65">
        <f t="shared" si="94"/>
        <v>0</v>
      </c>
      <c r="D1532" s="66">
        <v>0</v>
      </c>
      <c r="E1532" s="65">
        <f t="shared" si="95"/>
        <v>0</v>
      </c>
      <c r="F1532" s="65">
        <f t="shared" si="96"/>
        <v>0</v>
      </c>
      <c r="G1532" s="67">
        <f t="shared" si="97"/>
        <v>13073.237955555553</v>
      </c>
    </row>
    <row r="1533" spans="1:7" x14ac:dyDescent="0.25">
      <c r="A1533" s="55">
        <v>1531</v>
      </c>
      <c r="B1533" s="64">
        <v>0</v>
      </c>
      <c r="C1533" s="65">
        <f t="shared" si="94"/>
        <v>0</v>
      </c>
      <c r="D1533" s="66">
        <v>0</v>
      </c>
      <c r="E1533" s="65">
        <f t="shared" si="95"/>
        <v>0</v>
      </c>
      <c r="F1533" s="65">
        <f t="shared" si="96"/>
        <v>0</v>
      </c>
      <c r="G1533" s="67">
        <f t="shared" si="97"/>
        <v>13073.237955555553</v>
      </c>
    </row>
    <row r="1534" spans="1:7" x14ac:dyDescent="0.25">
      <c r="A1534" s="55">
        <v>1532</v>
      </c>
      <c r="B1534" s="64">
        <v>0</v>
      </c>
      <c r="C1534" s="65">
        <f t="shared" si="94"/>
        <v>0</v>
      </c>
      <c r="D1534" s="66">
        <v>0</v>
      </c>
      <c r="E1534" s="65">
        <f t="shared" si="95"/>
        <v>0</v>
      </c>
      <c r="F1534" s="65">
        <f t="shared" si="96"/>
        <v>0</v>
      </c>
      <c r="G1534" s="67">
        <f t="shared" si="97"/>
        <v>13073.237955555553</v>
      </c>
    </row>
    <row r="1535" spans="1:7" x14ac:dyDescent="0.25">
      <c r="A1535" s="55">
        <v>1533</v>
      </c>
      <c r="B1535" s="64">
        <v>0</v>
      </c>
      <c r="C1535" s="65">
        <f t="shared" si="94"/>
        <v>0</v>
      </c>
      <c r="D1535" s="66">
        <v>0</v>
      </c>
      <c r="E1535" s="65">
        <f t="shared" si="95"/>
        <v>0</v>
      </c>
      <c r="F1535" s="65">
        <f t="shared" si="96"/>
        <v>0</v>
      </c>
      <c r="G1535" s="67">
        <f t="shared" si="97"/>
        <v>13073.237955555553</v>
      </c>
    </row>
    <row r="1536" spans="1:7" x14ac:dyDescent="0.25">
      <c r="A1536" s="55">
        <v>1534</v>
      </c>
      <c r="B1536" s="64">
        <v>3.3</v>
      </c>
      <c r="C1536" s="65">
        <f t="shared" si="94"/>
        <v>5.3106899999999992</v>
      </c>
      <c r="D1536" s="66">
        <v>0</v>
      </c>
      <c r="E1536" s="65">
        <f t="shared" si="95"/>
        <v>1.4751916666666665</v>
      </c>
      <c r="F1536" s="65">
        <f t="shared" si="96"/>
        <v>1.4751916666666665</v>
      </c>
      <c r="G1536" s="67">
        <f t="shared" si="97"/>
        <v>13073.975551388887</v>
      </c>
    </row>
    <row r="1537" spans="1:7" x14ac:dyDescent="0.25">
      <c r="A1537" s="55">
        <v>1535</v>
      </c>
      <c r="B1537" s="64">
        <v>6.6</v>
      </c>
      <c r="C1537" s="65">
        <f t="shared" si="94"/>
        <v>10.621379999999998</v>
      </c>
      <c r="D1537" s="66">
        <v>0</v>
      </c>
      <c r="E1537" s="65">
        <f t="shared" si="95"/>
        <v>2.9503833333333329</v>
      </c>
      <c r="F1537" s="65">
        <f t="shared" si="96"/>
        <v>1.4751916666666665</v>
      </c>
      <c r="G1537" s="67">
        <f t="shared" si="97"/>
        <v>13076.188338888887</v>
      </c>
    </row>
    <row r="1538" spans="1:7" x14ac:dyDescent="0.25">
      <c r="A1538" s="55">
        <v>1536</v>
      </c>
      <c r="B1538" s="64">
        <v>9.9</v>
      </c>
      <c r="C1538" s="65">
        <f t="shared" si="94"/>
        <v>15.93207</v>
      </c>
      <c r="D1538" s="66">
        <v>0</v>
      </c>
      <c r="E1538" s="65">
        <f t="shared" si="95"/>
        <v>4.4255749999999994</v>
      </c>
      <c r="F1538" s="65">
        <f t="shared" si="96"/>
        <v>1.4751916666666665</v>
      </c>
      <c r="G1538" s="67">
        <f t="shared" si="97"/>
        <v>13079.876318055554</v>
      </c>
    </row>
    <row r="1539" spans="1:7" x14ac:dyDescent="0.25">
      <c r="A1539" s="55">
        <v>1537</v>
      </c>
      <c r="B1539" s="64">
        <v>13.2</v>
      </c>
      <c r="C1539" s="65">
        <f t="shared" si="94"/>
        <v>21.242759999999997</v>
      </c>
      <c r="D1539" s="66">
        <v>0</v>
      </c>
      <c r="E1539" s="65">
        <f t="shared" si="95"/>
        <v>5.9007666666666658</v>
      </c>
      <c r="F1539" s="65">
        <f t="shared" si="96"/>
        <v>1.4751916666666665</v>
      </c>
      <c r="G1539" s="67">
        <f t="shared" si="97"/>
        <v>13085.039488888888</v>
      </c>
    </row>
    <row r="1540" spans="1:7" x14ac:dyDescent="0.25">
      <c r="A1540" s="55">
        <v>1538</v>
      </c>
      <c r="B1540" s="64">
        <v>16.5</v>
      </c>
      <c r="C1540" s="65">
        <f t="shared" ref="C1540:C1603" si="98">B1540*1.6093</f>
        <v>26.553449999999998</v>
      </c>
      <c r="D1540" s="66">
        <v>0</v>
      </c>
      <c r="E1540" s="65">
        <f t="shared" ref="E1540:E1603" si="99">C1540/3.6</f>
        <v>7.3759583333333323</v>
      </c>
      <c r="F1540" s="65">
        <f t="shared" si="96"/>
        <v>1.4751916666666665</v>
      </c>
      <c r="G1540" s="67">
        <f t="shared" si="97"/>
        <v>13091.677851388888</v>
      </c>
    </row>
    <row r="1541" spans="1:7" x14ac:dyDescent="0.25">
      <c r="A1541" s="55">
        <v>1539</v>
      </c>
      <c r="B1541" s="64">
        <v>19.8</v>
      </c>
      <c r="C1541" s="65">
        <f t="shared" si="98"/>
        <v>31.864139999999999</v>
      </c>
      <c r="D1541" s="66">
        <v>0</v>
      </c>
      <c r="E1541" s="65">
        <f t="shared" si="99"/>
        <v>8.8511499999999987</v>
      </c>
      <c r="F1541" s="65">
        <f t="shared" si="96"/>
        <v>1.4751916666666665</v>
      </c>
      <c r="G1541" s="67">
        <f t="shared" si="97"/>
        <v>13099.791405555554</v>
      </c>
    </row>
    <row r="1542" spans="1:7" x14ac:dyDescent="0.25">
      <c r="A1542" s="55">
        <v>1540</v>
      </c>
      <c r="B1542" s="64">
        <v>22.2</v>
      </c>
      <c r="C1542" s="65">
        <f t="shared" si="98"/>
        <v>35.726459999999996</v>
      </c>
      <c r="D1542" s="66">
        <v>0</v>
      </c>
      <c r="E1542" s="65">
        <f t="shared" si="99"/>
        <v>9.9240166666666649</v>
      </c>
      <c r="F1542" s="65">
        <f t="shared" si="96"/>
        <v>1.0728666666666662</v>
      </c>
      <c r="G1542" s="67">
        <f t="shared" si="97"/>
        <v>13109.178988888887</v>
      </c>
    </row>
    <row r="1543" spans="1:7" x14ac:dyDescent="0.25">
      <c r="A1543" s="55">
        <v>1541</v>
      </c>
      <c r="B1543" s="64">
        <v>24.3</v>
      </c>
      <c r="C1543" s="65">
        <f t="shared" si="98"/>
        <v>39.105989999999998</v>
      </c>
      <c r="D1543" s="66">
        <v>0</v>
      </c>
      <c r="E1543" s="65">
        <f t="shared" si="99"/>
        <v>10.862774999999999</v>
      </c>
      <c r="F1543" s="65">
        <f t="shared" si="96"/>
        <v>0.93875833333333425</v>
      </c>
      <c r="G1543" s="67">
        <f t="shared" si="97"/>
        <v>13119.57238472222</v>
      </c>
    </row>
    <row r="1544" spans="1:7" x14ac:dyDescent="0.25">
      <c r="A1544" s="55">
        <v>1542</v>
      </c>
      <c r="B1544" s="64">
        <v>25.8</v>
      </c>
      <c r="C1544" s="65">
        <f t="shared" si="98"/>
        <v>41.519939999999998</v>
      </c>
      <c r="D1544" s="66">
        <v>0</v>
      </c>
      <c r="E1544" s="65">
        <f t="shared" si="99"/>
        <v>11.533316666666666</v>
      </c>
      <c r="F1544" s="65">
        <f t="shared" si="96"/>
        <v>0.67054166666666681</v>
      </c>
      <c r="G1544" s="67">
        <f t="shared" si="97"/>
        <v>13130.770430555553</v>
      </c>
    </row>
    <row r="1545" spans="1:7" x14ac:dyDescent="0.25">
      <c r="A1545" s="55">
        <v>1543</v>
      </c>
      <c r="B1545" s="64">
        <v>26.4</v>
      </c>
      <c r="C1545" s="65">
        <f t="shared" si="98"/>
        <v>42.485519999999994</v>
      </c>
      <c r="D1545" s="66">
        <v>0</v>
      </c>
      <c r="E1545" s="65">
        <f t="shared" si="99"/>
        <v>11.801533333333332</v>
      </c>
      <c r="F1545" s="65">
        <f t="shared" si="96"/>
        <v>0.26821666666666566</v>
      </c>
      <c r="G1545" s="67">
        <f t="shared" si="97"/>
        <v>13142.437855555552</v>
      </c>
    </row>
    <row r="1546" spans="1:7" x14ac:dyDescent="0.25">
      <c r="A1546" s="55">
        <v>1544</v>
      </c>
      <c r="B1546" s="64">
        <v>25.7</v>
      </c>
      <c r="C1546" s="65">
        <f t="shared" si="98"/>
        <v>41.359009999999998</v>
      </c>
      <c r="D1546" s="66">
        <v>0</v>
      </c>
      <c r="E1546" s="65">
        <f t="shared" si="99"/>
        <v>11.488613888888889</v>
      </c>
      <c r="F1546" s="65">
        <f t="shared" si="96"/>
        <v>-0.31291944444444297</v>
      </c>
      <c r="G1546" s="67">
        <f t="shared" si="97"/>
        <v>13154.082929166663</v>
      </c>
    </row>
    <row r="1547" spans="1:7" x14ac:dyDescent="0.25">
      <c r="A1547" s="55">
        <v>1545</v>
      </c>
      <c r="B1547" s="64">
        <v>25.1</v>
      </c>
      <c r="C1547" s="65">
        <f t="shared" si="98"/>
        <v>40.393430000000002</v>
      </c>
      <c r="D1547" s="66">
        <v>0</v>
      </c>
      <c r="E1547" s="65">
        <f t="shared" si="99"/>
        <v>11.220397222222223</v>
      </c>
      <c r="F1547" s="65">
        <f t="shared" si="96"/>
        <v>-0.26821666666666566</v>
      </c>
      <c r="G1547" s="67">
        <f t="shared" si="97"/>
        <v>13165.437434722218</v>
      </c>
    </row>
    <row r="1548" spans="1:7" x14ac:dyDescent="0.25">
      <c r="A1548" s="55">
        <v>1546</v>
      </c>
      <c r="B1548" s="64">
        <v>24.7</v>
      </c>
      <c r="C1548" s="65">
        <f t="shared" si="98"/>
        <v>39.74971</v>
      </c>
      <c r="D1548" s="66">
        <v>0</v>
      </c>
      <c r="E1548" s="65">
        <f t="shared" si="99"/>
        <v>11.04158611111111</v>
      </c>
      <c r="F1548" s="65">
        <f t="shared" si="96"/>
        <v>-0.17881111111111281</v>
      </c>
      <c r="G1548" s="67">
        <f t="shared" si="97"/>
        <v>13176.568426388885</v>
      </c>
    </row>
    <row r="1549" spans="1:7" x14ac:dyDescent="0.25">
      <c r="A1549" s="55">
        <v>1547</v>
      </c>
      <c r="B1549" s="64">
        <v>25</v>
      </c>
      <c r="C1549" s="65">
        <f t="shared" si="98"/>
        <v>40.232500000000002</v>
      </c>
      <c r="D1549" s="66">
        <v>0</v>
      </c>
      <c r="E1549" s="65">
        <f t="shared" si="99"/>
        <v>11.175694444444444</v>
      </c>
      <c r="F1549" s="65">
        <f t="shared" ref="F1549:F1612" si="100">E1549-E1548</f>
        <v>0.13410833333333372</v>
      </c>
      <c r="G1549" s="67">
        <f t="shared" ref="G1549:G1612" si="101">E1548+(F1549/2)+G1548</f>
        <v>13187.677066666663</v>
      </c>
    </row>
    <row r="1550" spans="1:7" x14ac:dyDescent="0.25">
      <c r="A1550" s="55">
        <v>1548</v>
      </c>
      <c r="B1550" s="64">
        <v>25.2</v>
      </c>
      <c r="C1550" s="65">
        <f t="shared" si="98"/>
        <v>40.554359999999996</v>
      </c>
      <c r="D1550" s="66">
        <v>0</v>
      </c>
      <c r="E1550" s="65">
        <f t="shared" si="99"/>
        <v>11.265099999999999</v>
      </c>
      <c r="F1550" s="65">
        <f t="shared" si="100"/>
        <v>8.9405555555554628E-2</v>
      </c>
      <c r="G1550" s="67">
        <f t="shared" si="101"/>
        <v>13198.897463888885</v>
      </c>
    </row>
    <row r="1551" spans="1:7" x14ac:dyDescent="0.25">
      <c r="A1551" s="55">
        <v>1549</v>
      </c>
      <c r="B1551" s="64">
        <v>25.4</v>
      </c>
      <c r="C1551" s="65">
        <f t="shared" si="98"/>
        <v>40.876219999999996</v>
      </c>
      <c r="D1551" s="66">
        <v>0</v>
      </c>
      <c r="E1551" s="65">
        <f t="shared" si="99"/>
        <v>11.354505555555555</v>
      </c>
      <c r="F1551" s="65">
        <f t="shared" si="100"/>
        <v>8.9405555555556404E-2</v>
      </c>
      <c r="G1551" s="67">
        <f t="shared" si="101"/>
        <v>13210.207266666663</v>
      </c>
    </row>
    <row r="1552" spans="1:7" x14ac:dyDescent="0.25">
      <c r="A1552" s="55">
        <v>1550</v>
      </c>
      <c r="B1552" s="64">
        <v>25.8</v>
      </c>
      <c r="C1552" s="65">
        <f t="shared" si="98"/>
        <v>41.519939999999998</v>
      </c>
      <c r="D1552" s="66">
        <v>0</v>
      </c>
      <c r="E1552" s="65">
        <f t="shared" si="99"/>
        <v>11.533316666666666</v>
      </c>
      <c r="F1552" s="65">
        <f t="shared" si="100"/>
        <v>0.17881111111111103</v>
      </c>
      <c r="G1552" s="67">
        <f t="shared" si="101"/>
        <v>13221.651177777774</v>
      </c>
    </row>
    <row r="1553" spans="1:7" x14ac:dyDescent="0.25">
      <c r="A1553" s="55">
        <v>1551</v>
      </c>
      <c r="B1553" s="64">
        <v>27.2</v>
      </c>
      <c r="C1553" s="65">
        <f t="shared" si="98"/>
        <v>43.772959999999998</v>
      </c>
      <c r="D1553" s="66">
        <v>0</v>
      </c>
      <c r="E1553" s="65">
        <f t="shared" si="99"/>
        <v>12.159155555555554</v>
      </c>
      <c r="F1553" s="65">
        <f t="shared" si="100"/>
        <v>0.62583888888888772</v>
      </c>
      <c r="G1553" s="67">
        <f t="shared" si="101"/>
        <v>13233.497413888885</v>
      </c>
    </row>
    <row r="1554" spans="1:7" x14ac:dyDescent="0.25">
      <c r="A1554" s="55">
        <v>1552</v>
      </c>
      <c r="B1554" s="64">
        <v>26.5</v>
      </c>
      <c r="C1554" s="65">
        <f t="shared" si="98"/>
        <v>42.646450000000002</v>
      </c>
      <c r="D1554" s="66">
        <v>0</v>
      </c>
      <c r="E1554" s="65">
        <f t="shared" si="99"/>
        <v>11.846236111111111</v>
      </c>
      <c r="F1554" s="65">
        <f t="shared" si="100"/>
        <v>-0.31291944444444297</v>
      </c>
      <c r="G1554" s="67">
        <f t="shared" si="101"/>
        <v>13245.500109722218</v>
      </c>
    </row>
    <row r="1555" spans="1:7" x14ac:dyDescent="0.25">
      <c r="A1555" s="55">
        <v>1553</v>
      </c>
      <c r="B1555" s="64">
        <v>24</v>
      </c>
      <c r="C1555" s="65">
        <f t="shared" si="98"/>
        <v>38.623199999999997</v>
      </c>
      <c r="D1555" s="66">
        <v>0</v>
      </c>
      <c r="E1555" s="65">
        <f t="shared" si="99"/>
        <v>10.728666666666665</v>
      </c>
      <c r="F1555" s="65">
        <f t="shared" si="100"/>
        <v>-1.1175694444444453</v>
      </c>
      <c r="G1555" s="67">
        <f t="shared" si="101"/>
        <v>13256.787561111107</v>
      </c>
    </row>
    <row r="1556" spans="1:7" x14ac:dyDescent="0.25">
      <c r="A1556" s="55">
        <v>1554</v>
      </c>
      <c r="B1556" s="64">
        <v>22.7</v>
      </c>
      <c r="C1556" s="65">
        <f t="shared" si="98"/>
        <v>36.531109999999998</v>
      </c>
      <c r="D1556" s="66">
        <v>0</v>
      </c>
      <c r="E1556" s="65">
        <f t="shared" si="99"/>
        <v>10.147530555555555</v>
      </c>
      <c r="F1556" s="65">
        <f t="shared" si="100"/>
        <v>-0.58113611111111041</v>
      </c>
      <c r="G1556" s="67">
        <f t="shared" si="101"/>
        <v>13267.225659722219</v>
      </c>
    </row>
    <row r="1557" spans="1:7" x14ac:dyDescent="0.25">
      <c r="A1557" s="55">
        <v>1555</v>
      </c>
      <c r="B1557" s="64">
        <v>19.399999999999999</v>
      </c>
      <c r="C1557" s="65">
        <f t="shared" si="98"/>
        <v>31.220419999999997</v>
      </c>
      <c r="D1557" s="66">
        <v>0</v>
      </c>
      <c r="E1557" s="65">
        <f t="shared" si="99"/>
        <v>8.6723388888888877</v>
      </c>
      <c r="F1557" s="65">
        <f t="shared" si="100"/>
        <v>-1.4751916666666673</v>
      </c>
      <c r="G1557" s="67">
        <f t="shared" si="101"/>
        <v>13276.63559444444</v>
      </c>
    </row>
    <row r="1558" spans="1:7" x14ac:dyDescent="0.25">
      <c r="A1558" s="55">
        <v>1556</v>
      </c>
      <c r="B1558" s="64">
        <v>17.7</v>
      </c>
      <c r="C1558" s="65">
        <f t="shared" si="98"/>
        <v>28.484609999999996</v>
      </c>
      <c r="D1558" s="66">
        <v>0</v>
      </c>
      <c r="E1558" s="65">
        <f t="shared" si="99"/>
        <v>7.9123916666666654</v>
      </c>
      <c r="F1558" s="65">
        <f t="shared" si="100"/>
        <v>-0.75994722222222233</v>
      </c>
      <c r="G1558" s="67">
        <f t="shared" si="101"/>
        <v>13284.927959722218</v>
      </c>
    </row>
    <row r="1559" spans="1:7" x14ac:dyDescent="0.25">
      <c r="A1559" s="55">
        <v>1557</v>
      </c>
      <c r="B1559" s="64">
        <v>17.2</v>
      </c>
      <c r="C1559" s="65">
        <f t="shared" si="98"/>
        <v>27.679959999999998</v>
      </c>
      <c r="D1559" s="66">
        <v>0</v>
      </c>
      <c r="E1559" s="65">
        <f t="shared" si="99"/>
        <v>7.688877777777777</v>
      </c>
      <c r="F1559" s="65">
        <f t="shared" si="100"/>
        <v>-0.22351388888888835</v>
      </c>
      <c r="G1559" s="67">
        <f t="shared" si="101"/>
        <v>13292.728594444439</v>
      </c>
    </row>
    <row r="1560" spans="1:7" x14ac:dyDescent="0.25">
      <c r="A1560" s="55">
        <v>1558</v>
      </c>
      <c r="B1560" s="64">
        <v>18.100000000000001</v>
      </c>
      <c r="C1560" s="65">
        <f t="shared" si="98"/>
        <v>29.128330000000002</v>
      </c>
      <c r="D1560" s="66">
        <v>0</v>
      </c>
      <c r="E1560" s="65">
        <f t="shared" si="99"/>
        <v>8.0912027777777773</v>
      </c>
      <c r="F1560" s="65">
        <f t="shared" si="100"/>
        <v>0.40232500000000027</v>
      </c>
      <c r="G1560" s="67">
        <f t="shared" si="101"/>
        <v>13300.618634722217</v>
      </c>
    </row>
    <row r="1561" spans="1:7" x14ac:dyDescent="0.25">
      <c r="A1561" s="55">
        <v>1559</v>
      </c>
      <c r="B1561" s="64">
        <v>18.600000000000001</v>
      </c>
      <c r="C1561" s="65">
        <f t="shared" si="98"/>
        <v>29.932980000000001</v>
      </c>
      <c r="D1561" s="66">
        <v>0</v>
      </c>
      <c r="E1561" s="65">
        <f t="shared" si="99"/>
        <v>8.3147166666666674</v>
      </c>
      <c r="F1561" s="65">
        <f t="shared" si="100"/>
        <v>0.22351388888889012</v>
      </c>
      <c r="G1561" s="67">
        <f t="shared" si="101"/>
        <v>13308.82159444444</v>
      </c>
    </row>
    <row r="1562" spans="1:7" x14ac:dyDescent="0.25">
      <c r="A1562" s="55">
        <v>1560</v>
      </c>
      <c r="B1562" s="64">
        <v>20</v>
      </c>
      <c r="C1562" s="65">
        <f t="shared" si="98"/>
        <v>32.186</v>
      </c>
      <c r="D1562" s="66">
        <v>0</v>
      </c>
      <c r="E1562" s="65">
        <f t="shared" si="99"/>
        <v>8.9405555555555551</v>
      </c>
      <c r="F1562" s="65">
        <f t="shared" si="100"/>
        <v>0.62583888888888772</v>
      </c>
      <c r="G1562" s="67">
        <f t="shared" si="101"/>
        <v>13317.44923055555</v>
      </c>
    </row>
    <row r="1563" spans="1:7" x14ac:dyDescent="0.25">
      <c r="A1563" s="55">
        <v>1561</v>
      </c>
      <c r="B1563" s="64">
        <v>22.2</v>
      </c>
      <c r="C1563" s="65">
        <f t="shared" si="98"/>
        <v>35.726459999999996</v>
      </c>
      <c r="D1563" s="66">
        <v>0</v>
      </c>
      <c r="E1563" s="65">
        <f t="shared" si="99"/>
        <v>9.9240166666666649</v>
      </c>
      <c r="F1563" s="65">
        <f t="shared" si="100"/>
        <v>0.98346111111110979</v>
      </c>
      <c r="G1563" s="67">
        <f t="shared" si="101"/>
        <v>13326.881516666661</v>
      </c>
    </row>
    <row r="1564" spans="1:7" x14ac:dyDescent="0.25">
      <c r="A1564" s="55">
        <v>1562</v>
      </c>
      <c r="B1564" s="64">
        <v>24.5</v>
      </c>
      <c r="C1564" s="65">
        <f t="shared" si="98"/>
        <v>39.427849999999999</v>
      </c>
      <c r="D1564" s="66">
        <v>0</v>
      </c>
      <c r="E1564" s="65">
        <f t="shared" si="99"/>
        <v>10.952180555555556</v>
      </c>
      <c r="F1564" s="65">
        <f t="shared" si="100"/>
        <v>1.0281638888888907</v>
      </c>
      <c r="G1564" s="67">
        <f t="shared" si="101"/>
        <v>13337.319615277773</v>
      </c>
    </row>
    <row r="1565" spans="1:7" x14ac:dyDescent="0.25">
      <c r="A1565" s="55">
        <v>1563</v>
      </c>
      <c r="B1565" s="64">
        <v>27.3</v>
      </c>
      <c r="C1565" s="65">
        <f t="shared" si="98"/>
        <v>43.933889999999998</v>
      </c>
      <c r="D1565" s="66">
        <v>0</v>
      </c>
      <c r="E1565" s="65">
        <f t="shared" si="99"/>
        <v>12.203858333333333</v>
      </c>
      <c r="F1565" s="65">
        <f t="shared" si="100"/>
        <v>1.2516777777777772</v>
      </c>
      <c r="G1565" s="67">
        <f t="shared" si="101"/>
        <v>13348.897634722218</v>
      </c>
    </row>
    <row r="1566" spans="1:7" x14ac:dyDescent="0.25">
      <c r="A1566" s="55">
        <v>1564</v>
      </c>
      <c r="B1566" s="64">
        <v>30.5</v>
      </c>
      <c r="C1566" s="65">
        <f t="shared" si="98"/>
        <v>49.083649999999999</v>
      </c>
      <c r="D1566" s="66">
        <v>0</v>
      </c>
      <c r="E1566" s="65">
        <f t="shared" si="99"/>
        <v>13.634347222222221</v>
      </c>
      <c r="F1566" s="65">
        <f t="shared" si="100"/>
        <v>1.4304888888888883</v>
      </c>
      <c r="G1566" s="67">
        <f t="shared" si="101"/>
        <v>13361.816737499996</v>
      </c>
    </row>
    <row r="1567" spans="1:7" x14ac:dyDescent="0.25">
      <c r="A1567" s="55">
        <v>1565</v>
      </c>
      <c r="B1567" s="64">
        <v>33.5</v>
      </c>
      <c r="C1567" s="65">
        <f t="shared" si="98"/>
        <v>53.911549999999998</v>
      </c>
      <c r="D1567" s="66">
        <v>0</v>
      </c>
      <c r="E1567" s="65">
        <f t="shared" si="99"/>
        <v>14.975430555555555</v>
      </c>
      <c r="F1567" s="65">
        <f t="shared" si="100"/>
        <v>1.3410833333333336</v>
      </c>
      <c r="G1567" s="67">
        <f t="shared" si="101"/>
        <v>13376.121626388885</v>
      </c>
    </row>
    <row r="1568" spans="1:7" x14ac:dyDescent="0.25">
      <c r="A1568" s="55">
        <v>1566</v>
      </c>
      <c r="B1568" s="64">
        <v>36.200000000000003</v>
      </c>
      <c r="C1568" s="65">
        <f t="shared" si="98"/>
        <v>58.256660000000004</v>
      </c>
      <c r="D1568" s="66">
        <v>0</v>
      </c>
      <c r="E1568" s="65">
        <f t="shared" si="99"/>
        <v>16.182405555555555</v>
      </c>
      <c r="F1568" s="65">
        <f t="shared" si="100"/>
        <v>1.2069749999999999</v>
      </c>
      <c r="G1568" s="67">
        <f t="shared" si="101"/>
        <v>13391.70054444444</v>
      </c>
    </row>
    <row r="1569" spans="1:7" x14ac:dyDescent="0.25">
      <c r="A1569" s="55">
        <v>1567</v>
      </c>
      <c r="B1569" s="64">
        <v>37.299999999999997</v>
      </c>
      <c r="C1569" s="65">
        <f t="shared" si="98"/>
        <v>60.026889999999995</v>
      </c>
      <c r="D1569" s="66">
        <v>0</v>
      </c>
      <c r="E1569" s="65">
        <f t="shared" si="99"/>
        <v>16.67413611111111</v>
      </c>
      <c r="F1569" s="65">
        <f t="shared" si="100"/>
        <v>0.49173055555555578</v>
      </c>
      <c r="G1569" s="67">
        <f t="shared" si="101"/>
        <v>13408.128815277774</v>
      </c>
    </row>
    <row r="1570" spans="1:7" x14ac:dyDescent="0.25">
      <c r="A1570" s="55">
        <v>1568</v>
      </c>
      <c r="B1570" s="64">
        <v>39.299999999999997</v>
      </c>
      <c r="C1570" s="65">
        <f t="shared" si="98"/>
        <v>63.245489999999997</v>
      </c>
      <c r="D1570" s="66">
        <v>0</v>
      </c>
      <c r="E1570" s="65">
        <f t="shared" si="99"/>
        <v>17.568191666666664</v>
      </c>
      <c r="F1570" s="65">
        <f t="shared" si="100"/>
        <v>0.89405555555555338</v>
      </c>
      <c r="G1570" s="67">
        <f t="shared" si="101"/>
        <v>13425.249979166663</v>
      </c>
    </row>
    <row r="1571" spans="1:7" x14ac:dyDescent="0.25">
      <c r="A1571" s="55">
        <v>1569</v>
      </c>
      <c r="B1571" s="64">
        <v>40.5</v>
      </c>
      <c r="C1571" s="65">
        <f t="shared" si="98"/>
        <v>65.176649999999995</v>
      </c>
      <c r="D1571" s="66">
        <v>0</v>
      </c>
      <c r="E1571" s="65">
        <f t="shared" si="99"/>
        <v>18.104624999999999</v>
      </c>
      <c r="F1571" s="65">
        <f t="shared" si="100"/>
        <v>0.53643333333333487</v>
      </c>
      <c r="G1571" s="67">
        <f t="shared" si="101"/>
        <v>13443.086387499996</v>
      </c>
    </row>
    <row r="1572" spans="1:7" x14ac:dyDescent="0.25">
      <c r="A1572" s="55">
        <v>1570</v>
      </c>
      <c r="B1572" s="64">
        <v>42.1</v>
      </c>
      <c r="C1572" s="65">
        <f t="shared" si="98"/>
        <v>67.751530000000002</v>
      </c>
      <c r="D1572" s="66">
        <v>0</v>
      </c>
      <c r="E1572" s="65">
        <f t="shared" si="99"/>
        <v>18.819869444444446</v>
      </c>
      <c r="F1572" s="65">
        <f t="shared" si="100"/>
        <v>0.71524444444444768</v>
      </c>
      <c r="G1572" s="67">
        <f t="shared" si="101"/>
        <v>13461.548634722218</v>
      </c>
    </row>
    <row r="1573" spans="1:7" x14ac:dyDescent="0.25">
      <c r="A1573" s="55">
        <v>1571</v>
      </c>
      <c r="B1573" s="64">
        <v>43.5</v>
      </c>
      <c r="C1573" s="65">
        <f t="shared" si="98"/>
        <v>70.004549999999995</v>
      </c>
      <c r="D1573" s="66">
        <v>0</v>
      </c>
      <c r="E1573" s="65">
        <f t="shared" si="99"/>
        <v>19.445708333333332</v>
      </c>
      <c r="F1573" s="65">
        <f t="shared" si="100"/>
        <v>0.62583888888888595</v>
      </c>
      <c r="G1573" s="67">
        <f t="shared" si="101"/>
        <v>13480.681423611106</v>
      </c>
    </row>
    <row r="1574" spans="1:7" x14ac:dyDescent="0.25">
      <c r="A1574" s="55">
        <v>1572</v>
      </c>
      <c r="B1574" s="64">
        <v>45.1</v>
      </c>
      <c r="C1574" s="65">
        <f t="shared" si="98"/>
        <v>72.579430000000002</v>
      </c>
      <c r="D1574" s="66">
        <v>0</v>
      </c>
      <c r="E1574" s="65">
        <f t="shared" si="99"/>
        <v>20.160952777777776</v>
      </c>
      <c r="F1574" s="65">
        <f t="shared" si="100"/>
        <v>0.71524444444444413</v>
      </c>
      <c r="G1574" s="67">
        <f t="shared" si="101"/>
        <v>13500.484754166662</v>
      </c>
    </row>
    <row r="1575" spans="1:7" x14ac:dyDescent="0.25">
      <c r="A1575" s="55">
        <v>1573</v>
      </c>
      <c r="B1575" s="64">
        <v>46</v>
      </c>
      <c r="C1575" s="65">
        <f t="shared" si="98"/>
        <v>74.027799999999999</v>
      </c>
      <c r="D1575" s="66">
        <v>0</v>
      </c>
      <c r="E1575" s="65">
        <f t="shared" si="99"/>
        <v>20.563277777777778</v>
      </c>
      <c r="F1575" s="65">
        <f t="shared" si="100"/>
        <v>0.40232500000000115</v>
      </c>
      <c r="G1575" s="67">
        <f t="shared" si="101"/>
        <v>13520.84686944444</v>
      </c>
    </row>
    <row r="1576" spans="1:7" x14ac:dyDescent="0.25">
      <c r="A1576" s="55">
        <v>1574</v>
      </c>
      <c r="B1576" s="64">
        <v>46.8</v>
      </c>
      <c r="C1576" s="65">
        <f t="shared" si="98"/>
        <v>75.315239999999989</v>
      </c>
      <c r="D1576" s="66">
        <v>0</v>
      </c>
      <c r="E1576" s="65">
        <f t="shared" si="99"/>
        <v>20.920899999999996</v>
      </c>
      <c r="F1576" s="65">
        <f t="shared" si="100"/>
        <v>0.35762222222221851</v>
      </c>
      <c r="G1576" s="67">
        <f t="shared" si="101"/>
        <v>13541.588958333328</v>
      </c>
    </row>
    <row r="1577" spans="1:7" x14ac:dyDescent="0.25">
      <c r="A1577" s="55">
        <v>1575</v>
      </c>
      <c r="B1577" s="64">
        <v>47.5</v>
      </c>
      <c r="C1577" s="65">
        <f t="shared" si="98"/>
        <v>76.441749999999999</v>
      </c>
      <c r="D1577" s="66">
        <v>0</v>
      </c>
      <c r="E1577" s="65">
        <f t="shared" si="99"/>
        <v>21.233819444444443</v>
      </c>
      <c r="F1577" s="65">
        <f t="shared" si="100"/>
        <v>0.31291944444444653</v>
      </c>
      <c r="G1577" s="67">
        <f t="shared" si="101"/>
        <v>13562.66631805555</v>
      </c>
    </row>
    <row r="1578" spans="1:7" x14ac:dyDescent="0.25">
      <c r="A1578" s="55">
        <v>1576</v>
      </c>
      <c r="B1578" s="64">
        <v>47.5</v>
      </c>
      <c r="C1578" s="65">
        <f t="shared" si="98"/>
        <v>76.441749999999999</v>
      </c>
      <c r="D1578" s="66">
        <v>0</v>
      </c>
      <c r="E1578" s="65">
        <f t="shared" si="99"/>
        <v>21.233819444444443</v>
      </c>
      <c r="F1578" s="65">
        <f t="shared" si="100"/>
        <v>0</v>
      </c>
      <c r="G1578" s="67">
        <f t="shared" si="101"/>
        <v>13583.900137499993</v>
      </c>
    </row>
    <row r="1579" spans="1:7" x14ac:dyDescent="0.25">
      <c r="A1579" s="55">
        <v>1577</v>
      </c>
      <c r="B1579" s="64">
        <v>47.3</v>
      </c>
      <c r="C1579" s="65">
        <f t="shared" si="98"/>
        <v>76.119889999999998</v>
      </c>
      <c r="D1579" s="66">
        <v>0</v>
      </c>
      <c r="E1579" s="65">
        <f t="shared" si="99"/>
        <v>21.144413888888888</v>
      </c>
      <c r="F1579" s="65">
        <f t="shared" si="100"/>
        <v>-8.9405555555554628E-2</v>
      </c>
      <c r="G1579" s="67">
        <f t="shared" si="101"/>
        <v>13605.08925416666</v>
      </c>
    </row>
    <row r="1580" spans="1:7" x14ac:dyDescent="0.25">
      <c r="A1580" s="55">
        <v>1578</v>
      </c>
      <c r="B1580" s="64">
        <v>47.2</v>
      </c>
      <c r="C1580" s="65">
        <f t="shared" si="98"/>
        <v>75.958960000000005</v>
      </c>
      <c r="D1580" s="66">
        <v>0</v>
      </c>
      <c r="E1580" s="65">
        <f t="shared" si="99"/>
        <v>21.099711111111112</v>
      </c>
      <c r="F1580" s="65">
        <f t="shared" si="100"/>
        <v>-4.4702777777775538E-2</v>
      </c>
      <c r="G1580" s="67">
        <f t="shared" si="101"/>
        <v>13626.21131666666</v>
      </c>
    </row>
    <row r="1581" spans="1:7" x14ac:dyDescent="0.25">
      <c r="A1581" s="55">
        <v>1579</v>
      </c>
      <c r="B1581" s="64">
        <v>47</v>
      </c>
      <c r="C1581" s="65">
        <f t="shared" si="98"/>
        <v>75.637100000000004</v>
      </c>
      <c r="D1581" s="66">
        <v>0</v>
      </c>
      <c r="E1581" s="65">
        <f t="shared" si="99"/>
        <v>21.010305555555558</v>
      </c>
      <c r="F1581" s="65">
        <f t="shared" si="100"/>
        <v>-8.9405555555554628E-2</v>
      </c>
      <c r="G1581" s="67">
        <f t="shared" si="101"/>
        <v>13647.266324999993</v>
      </c>
    </row>
    <row r="1582" spans="1:7" x14ac:dyDescent="0.25">
      <c r="A1582" s="55">
        <v>1580</v>
      </c>
      <c r="B1582" s="64">
        <v>47</v>
      </c>
      <c r="C1582" s="65">
        <f t="shared" si="98"/>
        <v>75.637100000000004</v>
      </c>
      <c r="D1582" s="66">
        <v>0</v>
      </c>
      <c r="E1582" s="65">
        <f t="shared" si="99"/>
        <v>21.010305555555558</v>
      </c>
      <c r="F1582" s="65">
        <f t="shared" si="100"/>
        <v>0</v>
      </c>
      <c r="G1582" s="67">
        <f t="shared" si="101"/>
        <v>13668.276630555549</v>
      </c>
    </row>
    <row r="1583" spans="1:7" x14ac:dyDescent="0.25">
      <c r="A1583" s="55">
        <v>1581</v>
      </c>
      <c r="B1583" s="64">
        <v>47</v>
      </c>
      <c r="C1583" s="65">
        <f t="shared" si="98"/>
        <v>75.637100000000004</v>
      </c>
      <c r="D1583" s="66">
        <v>0</v>
      </c>
      <c r="E1583" s="65">
        <f t="shared" si="99"/>
        <v>21.010305555555558</v>
      </c>
      <c r="F1583" s="65">
        <f t="shared" si="100"/>
        <v>0</v>
      </c>
      <c r="G1583" s="67">
        <f t="shared" si="101"/>
        <v>13689.286936111104</v>
      </c>
    </row>
    <row r="1584" spans="1:7" x14ac:dyDescent="0.25">
      <c r="A1584" s="55">
        <v>1582</v>
      </c>
      <c r="B1584" s="64">
        <v>47</v>
      </c>
      <c r="C1584" s="65">
        <f t="shared" si="98"/>
        <v>75.637100000000004</v>
      </c>
      <c r="D1584" s="66">
        <v>0</v>
      </c>
      <c r="E1584" s="65">
        <f t="shared" si="99"/>
        <v>21.010305555555558</v>
      </c>
      <c r="F1584" s="65">
        <f t="shared" si="100"/>
        <v>0</v>
      </c>
      <c r="G1584" s="67">
        <f t="shared" si="101"/>
        <v>13710.29724166666</v>
      </c>
    </row>
    <row r="1585" spans="1:7" x14ac:dyDescent="0.25">
      <c r="A1585" s="55">
        <v>1583</v>
      </c>
      <c r="B1585" s="64">
        <v>47</v>
      </c>
      <c r="C1585" s="65">
        <f t="shared" si="98"/>
        <v>75.637100000000004</v>
      </c>
      <c r="D1585" s="66">
        <v>0</v>
      </c>
      <c r="E1585" s="65">
        <f t="shared" si="99"/>
        <v>21.010305555555558</v>
      </c>
      <c r="F1585" s="65">
        <f t="shared" si="100"/>
        <v>0</v>
      </c>
      <c r="G1585" s="67">
        <f t="shared" si="101"/>
        <v>13731.307547222215</v>
      </c>
    </row>
    <row r="1586" spans="1:7" x14ac:dyDescent="0.25">
      <c r="A1586" s="55">
        <v>1584</v>
      </c>
      <c r="B1586" s="64">
        <v>47.2</v>
      </c>
      <c r="C1586" s="65">
        <f t="shared" si="98"/>
        <v>75.958960000000005</v>
      </c>
      <c r="D1586" s="66">
        <v>0</v>
      </c>
      <c r="E1586" s="65">
        <f t="shared" si="99"/>
        <v>21.099711111111112</v>
      </c>
      <c r="F1586" s="65">
        <f t="shared" si="100"/>
        <v>8.9405555555554628E-2</v>
      </c>
      <c r="G1586" s="67">
        <f t="shared" si="101"/>
        <v>13752.362555555548</v>
      </c>
    </row>
    <row r="1587" spans="1:7" x14ac:dyDescent="0.25">
      <c r="A1587" s="55">
        <v>1585</v>
      </c>
      <c r="B1587" s="64">
        <v>47.4</v>
      </c>
      <c r="C1587" s="65">
        <f t="shared" si="98"/>
        <v>76.280819999999991</v>
      </c>
      <c r="D1587" s="66">
        <v>0</v>
      </c>
      <c r="E1587" s="65">
        <f t="shared" si="99"/>
        <v>21.189116666666663</v>
      </c>
      <c r="F1587" s="65">
        <f t="shared" si="100"/>
        <v>8.9405555555551075E-2</v>
      </c>
      <c r="G1587" s="67">
        <f t="shared" si="101"/>
        <v>13773.506969444437</v>
      </c>
    </row>
    <row r="1588" spans="1:7" x14ac:dyDescent="0.25">
      <c r="A1588" s="55">
        <v>1586</v>
      </c>
      <c r="B1588" s="64">
        <v>47.9</v>
      </c>
      <c r="C1588" s="65">
        <f t="shared" si="98"/>
        <v>77.085470000000001</v>
      </c>
      <c r="D1588" s="66">
        <v>0</v>
      </c>
      <c r="E1588" s="65">
        <f t="shared" si="99"/>
        <v>21.412630555555555</v>
      </c>
      <c r="F1588" s="65">
        <f t="shared" si="100"/>
        <v>0.2235138888888919</v>
      </c>
      <c r="G1588" s="67">
        <f t="shared" si="101"/>
        <v>13794.807843055549</v>
      </c>
    </row>
    <row r="1589" spans="1:7" x14ac:dyDescent="0.25">
      <c r="A1589" s="55">
        <v>1587</v>
      </c>
      <c r="B1589" s="64">
        <v>48.5</v>
      </c>
      <c r="C1589" s="65">
        <f t="shared" si="98"/>
        <v>78.051050000000004</v>
      </c>
      <c r="D1589" s="66">
        <v>0</v>
      </c>
      <c r="E1589" s="65">
        <f t="shared" si="99"/>
        <v>21.680847222222223</v>
      </c>
      <c r="F1589" s="65">
        <f t="shared" si="100"/>
        <v>0.26821666666666744</v>
      </c>
      <c r="G1589" s="67">
        <f t="shared" si="101"/>
        <v>13816.354581944437</v>
      </c>
    </row>
    <row r="1590" spans="1:7" x14ac:dyDescent="0.25">
      <c r="A1590" s="55">
        <v>1588</v>
      </c>
      <c r="B1590" s="64">
        <v>49.1</v>
      </c>
      <c r="C1590" s="65">
        <f t="shared" si="98"/>
        <v>79.016630000000006</v>
      </c>
      <c r="D1590" s="66">
        <v>0</v>
      </c>
      <c r="E1590" s="65">
        <f t="shared" si="99"/>
        <v>21.94906388888889</v>
      </c>
      <c r="F1590" s="65">
        <f t="shared" si="100"/>
        <v>0.26821666666666744</v>
      </c>
      <c r="G1590" s="67">
        <f t="shared" si="101"/>
        <v>13838.169537499993</v>
      </c>
    </row>
    <row r="1591" spans="1:7" x14ac:dyDescent="0.25">
      <c r="A1591" s="55">
        <v>1589</v>
      </c>
      <c r="B1591" s="64">
        <v>49.5</v>
      </c>
      <c r="C1591" s="65">
        <f t="shared" si="98"/>
        <v>79.660349999999994</v>
      </c>
      <c r="D1591" s="66">
        <v>0</v>
      </c>
      <c r="E1591" s="65">
        <f t="shared" si="99"/>
        <v>22.127875</v>
      </c>
      <c r="F1591" s="65">
        <f t="shared" si="100"/>
        <v>0.17881111111110926</v>
      </c>
      <c r="G1591" s="67">
        <f t="shared" si="101"/>
        <v>13860.208006944436</v>
      </c>
    </row>
    <row r="1592" spans="1:7" x14ac:dyDescent="0.25">
      <c r="A1592" s="55">
        <v>1590</v>
      </c>
      <c r="B1592" s="64">
        <v>50</v>
      </c>
      <c r="C1592" s="65">
        <f t="shared" si="98"/>
        <v>80.465000000000003</v>
      </c>
      <c r="D1592" s="66">
        <v>0</v>
      </c>
      <c r="E1592" s="65">
        <f t="shared" si="99"/>
        <v>22.351388888888888</v>
      </c>
      <c r="F1592" s="65">
        <f t="shared" si="100"/>
        <v>0.22351388888888835</v>
      </c>
      <c r="G1592" s="67">
        <f t="shared" si="101"/>
        <v>13882.447638888882</v>
      </c>
    </row>
    <row r="1593" spans="1:7" x14ac:dyDescent="0.25">
      <c r="A1593" s="55">
        <v>1591</v>
      </c>
      <c r="B1593" s="64">
        <v>50.6</v>
      </c>
      <c r="C1593" s="65">
        <f t="shared" si="98"/>
        <v>81.430580000000006</v>
      </c>
      <c r="D1593" s="66">
        <v>0</v>
      </c>
      <c r="E1593" s="65">
        <f t="shared" si="99"/>
        <v>22.619605555555555</v>
      </c>
      <c r="F1593" s="65">
        <f t="shared" si="100"/>
        <v>0.26821666666666744</v>
      </c>
      <c r="G1593" s="67">
        <f t="shared" si="101"/>
        <v>13904.933136111104</v>
      </c>
    </row>
    <row r="1594" spans="1:7" x14ac:dyDescent="0.25">
      <c r="A1594" s="55">
        <v>1592</v>
      </c>
      <c r="B1594" s="64">
        <v>51</v>
      </c>
      <c r="C1594" s="65">
        <f t="shared" si="98"/>
        <v>82.074299999999994</v>
      </c>
      <c r="D1594" s="66">
        <v>0</v>
      </c>
      <c r="E1594" s="65">
        <f t="shared" si="99"/>
        <v>22.798416666666665</v>
      </c>
      <c r="F1594" s="65">
        <f t="shared" si="100"/>
        <v>0.17881111111110926</v>
      </c>
      <c r="G1594" s="67">
        <f t="shared" si="101"/>
        <v>13927.642147222215</v>
      </c>
    </row>
    <row r="1595" spans="1:7" x14ac:dyDescent="0.25">
      <c r="A1595" s="55">
        <v>1593</v>
      </c>
      <c r="B1595" s="64">
        <v>51.5</v>
      </c>
      <c r="C1595" s="65">
        <f t="shared" si="98"/>
        <v>82.878950000000003</v>
      </c>
      <c r="D1595" s="66">
        <v>0</v>
      </c>
      <c r="E1595" s="65">
        <f t="shared" si="99"/>
        <v>23.021930555555556</v>
      </c>
      <c r="F1595" s="65">
        <f t="shared" si="100"/>
        <v>0.2235138888888919</v>
      </c>
      <c r="G1595" s="67">
        <f t="shared" si="101"/>
        <v>13950.552320833327</v>
      </c>
    </row>
    <row r="1596" spans="1:7" x14ac:dyDescent="0.25">
      <c r="A1596" s="55">
        <v>1594</v>
      </c>
      <c r="B1596" s="64">
        <v>52.2</v>
      </c>
      <c r="C1596" s="65">
        <f t="shared" si="98"/>
        <v>84.005459999999999</v>
      </c>
      <c r="D1596" s="66">
        <v>0</v>
      </c>
      <c r="E1596" s="65">
        <f t="shared" si="99"/>
        <v>23.334849999999999</v>
      </c>
      <c r="F1596" s="65">
        <f t="shared" si="100"/>
        <v>0.31291944444444297</v>
      </c>
      <c r="G1596" s="67">
        <f t="shared" si="101"/>
        <v>13973.730711111104</v>
      </c>
    </row>
    <row r="1597" spans="1:7" x14ac:dyDescent="0.25">
      <c r="A1597" s="55">
        <v>1595</v>
      </c>
      <c r="B1597" s="64">
        <v>53.2</v>
      </c>
      <c r="C1597" s="65">
        <f t="shared" si="98"/>
        <v>85.614760000000004</v>
      </c>
      <c r="D1597" s="66">
        <v>0</v>
      </c>
      <c r="E1597" s="65">
        <f t="shared" si="99"/>
        <v>23.78187777777778</v>
      </c>
      <c r="F1597" s="65">
        <f t="shared" si="100"/>
        <v>0.44702777777778024</v>
      </c>
      <c r="G1597" s="67">
        <f t="shared" si="101"/>
        <v>13997.289074999993</v>
      </c>
    </row>
    <row r="1598" spans="1:7" x14ac:dyDescent="0.25">
      <c r="A1598" s="55">
        <v>1596</v>
      </c>
      <c r="B1598" s="64">
        <v>54.1</v>
      </c>
      <c r="C1598" s="65">
        <f t="shared" si="98"/>
        <v>87.063130000000001</v>
      </c>
      <c r="D1598" s="66">
        <v>0</v>
      </c>
      <c r="E1598" s="65">
        <f t="shared" si="99"/>
        <v>24.184202777777777</v>
      </c>
      <c r="F1598" s="65">
        <f t="shared" si="100"/>
        <v>0.4023249999999976</v>
      </c>
      <c r="G1598" s="67">
        <f t="shared" si="101"/>
        <v>14021.27211527777</v>
      </c>
    </row>
    <row r="1599" spans="1:7" x14ac:dyDescent="0.25">
      <c r="A1599" s="55">
        <v>1597</v>
      </c>
      <c r="B1599" s="64">
        <v>54.6</v>
      </c>
      <c r="C1599" s="65">
        <f t="shared" si="98"/>
        <v>87.867779999999996</v>
      </c>
      <c r="D1599" s="66">
        <v>0</v>
      </c>
      <c r="E1599" s="65">
        <f t="shared" si="99"/>
        <v>24.407716666666666</v>
      </c>
      <c r="F1599" s="65">
        <f t="shared" si="100"/>
        <v>0.22351388888888835</v>
      </c>
      <c r="G1599" s="67">
        <f t="shared" si="101"/>
        <v>14045.568074999992</v>
      </c>
    </row>
    <row r="1600" spans="1:7" x14ac:dyDescent="0.25">
      <c r="A1600" s="55">
        <v>1598</v>
      </c>
      <c r="B1600" s="64">
        <v>54.9</v>
      </c>
      <c r="C1600" s="65">
        <f t="shared" si="98"/>
        <v>88.350569999999991</v>
      </c>
      <c r="D1600" s="66">
        <v>0</v>
      </c>
      <c r="E1600" s="65">
        <f t="shared" si="99"/>
        <v>24.541824999999996</v>
      </c>
      <c r="F1600" s="65">
        <f t="shared" si="100"/>
        <v>0.13410833333333017</v>
      </c>
      <c r="G1600" s="67">
        <f t="shared" si="101"/>
        <v>14070.042845833324</v>
      </c>
    </row>
    <row r="1601" spans="1:7" x14ac:dyDescent="0.25">
      <c r="A1601" s="55">
        <v>1599</v>
      </c>
      <c r="B1601" s="64">
        <v>55</v>
      </c>
      <c r="C1601" s="65">
        <f t="shared" si="98"/>
        <v>88.511499999999998</v>
      </c>
      <c r="D1601" s="66">
        <v>0</v>
      </c>
      <c r="E1601" s="65">
        <f t="shared" si="99"/>
        <v>24.586527777777775</v>
      </c>
      <c r="F1601" s="65">
        <f t="shared" si="100"/>
        <v>4.470277777777909E-2</v>
      </c>
      <c r="G1601" s="67">
        <f t="shared" si="101"/>
        <v>14094.607022222213</v>
      </c>
    </row>
    <row r="1602" spans="1:7" x14ac:dyDescent="0.25">
      <c r="A1602" s="55">
        <v>1600</v>
      </c>
      <c r="B1602" s="64">
        <v>54.9</v>
      </c>
      <c r="C1602" s="65">
        <f t="shared" si="98"/>
        <v>88.350569999999991</v>
      </c>
      <c r="D1602" s="66">
        <v>0</v>
      </c>
      <c r="E1602" s="65">
        <f t="shared" si="99"/>
        <v>24.541824999999996</v>
      </c>
      <c r="F1602" s="65">
        <f t="shared" si="100"/>
        <v>-4.470277777777909E-2</v>
      </c>
      <c r="G1602" s="67">
        <f t="shared" si="101"/>
        <v>14119.171198611102</v>
      </c>
    </row>
    <row r="1603" spans="1:7" x14ac:dyDescent="0.25">
      <c r="A1603" s="55">
        <v>1601</v>
      </c>
      <c r="B1603" s="64">
        <v>54.6</v>
      </c>
      <c r="C1603" s="65">
        <f t="shared" si="98"/>
        <v>87.867779999999996</v>
      </c>
      <c r="D1603" s="66">
        <v>0</v>
      </c>
      <c r="E1603" s="65">
        <f t="shared" si="99"/>
        <v>24.407716666666666</v>
      </c>
      <c r="F1603" s="65">
        <f t="shared" si="100"/>
        <v>-0.13410833333333017</v>
      </c>
      <c r="G1603" s="67">
        <f t="shared" si="101"/>
        <v>14143.645969444435</v>
      </c>
    </row>
    <row r="1604" spans="1:7" x14ac:dyDescent="0.25">
      <c r="A1604" s="55">
        <v>1602</v>
      </c>
      <c r="B1604" s="64">
        <v>54.6</v>
      </c>
      <c r="C1604" s="65">
        <f t="shared" ref="C1604:C1667" si="102">B1604*1.6093</f>
        <v>87.867779999999996</v>
      </c>
      <c r="D1604" s="66">
        <v>0</v>
      </c>
      <c r="E1604" s="65">
        <f t="shared" ref="E1604:E1667" si="103">C1604/3.6</f>
        <v>24.407716666666666</v>
      </c>
      <c r="F1604" s="65">
        <f t="shared" si="100"/>
        <v>0</v>
      </c>
      <c r="G1604" s="67">
        <f t="shared" si="101"/>
        <v>14168.053686111101</v>
      </c>
    </row>
    <row r="1605" spans="1:7" x14ac:dyDescent="0.25">
      <c r="A1605" s="55">
        <v>1603</v>
      </c>
      <c r="B1605" s="64">
        <v>54.8</v>
      </c>
      <c r="C1605" s="65">
        <f t="shared" si="102"/>
        <v>88.189639999999997</v>
      </c>
      <c r="D1605" s="66">
        <v>0</v>
      </c>
      <c r="E1605" s="65">
        <f t="shared" si="103"/>
        <v>24.49712222222222</v>
      </c>
      <c r="F1605" s="65">
        <f t="shared" si="100"/>
        <v>8.9405555555554628E-2</v>
      </c>
      <c r="G1605" s="67">
        <f t="shared" si="101"/>
        <v>14192.506105555545</v>
      </c>
    </row>
    <row r="1606" spans="1:7" x14ac:dyDescent="0.25">
      <c r="A1606" s="55">
        <v>1604</v>
      </c>
      <c r="B1606" s="64">
        <v>55.1</v>
      </c>
      <c r="C1606" s="65">
        <f t="shared" si="102"/>
        <v>88.672430000000006</v>
      </c>
      <c r="D1606" s="66">
        <v>0</v>
      </c>
      <c r="E1606" s="65">
        <f t="shared" si="103"/>
        <v>24.631230555555558</v>
      </c>
      <c r="F1606" s="65">
        <f t="shared" si="100"/>
        <v>0.13410833333333727</v>
      </c>
      <c r="G1606" s="67">
        <f t="shared" si="101"/>
        <v>14217.070281944434</v>
      </c>
    </row>
    <row r="1607" spans="1:7" x14ac:dyDescent="0.25">
      <c r="A1607" s="55">
        <v>1605</v>
      </c>
      <c r="B1607" s="64">
        <v>55.5</v>
      </c>
      <c r="C1607" s="65">
        <f t="shared" si="102"/>
        <v>89.316149999999993</v>
      </c>
      <c r="D1607" s="66">
        <v>0</v>
      </c>
      <c r="E1607" s="65">
        <f t="shared" si="103"/>
        <v>24.810041666666663</v>
      </c>
      <c r="F1607" s="65">
        <f t="shared" si="100"/>
        <v>0.1788111111111057</v>
      </c>
      <c r="G1607" s="67">
        <f t="shared" si="101"/>
        <v>14241.790918055545</v>
      </c>
    </row>
    <row r="1608" spans="1:7" x14ac:dyDescent="0.25">
      <c r="A1608" s="55">
        <v>1606</v>
      </c>
      <c r="B1608" s="64">
        <v>55.7</v>
      </c>
      <c r="C1608" s="65">
        <f t="shared" si="102"/>
        <v>89.638010000000008</v>
      </c>
      <c r="D1608" s="66">
        <v>0</v>
      </c>
      <c r="E1608" s="65">
        <f t="shared" si="103"/>
        <v>24.899447222222225</v>
      </c>
      <c r="F1608" s="65">
        <f t="shared" si="100"/>
        <v>8.9405555555561733E-2</v>
      </c>
      <c r="G1608" s="67">
        <f t="shared" si="101"/>
        <v>14266.64566249999</v>
      </c>
    </row>
    <row r="1609" spans="1:7" x14ac:dyDescent="0.25">
      <c r="A1609" s="55">
        <v>1607</v>
      </c>
      <c r="B1609" s="64">
        <v>56.1</v>
      </c>
      <c r="C1609" s="65">
        <f t="shared" si="102"/>
        <v>90.281729999999996</v>
      </c>
      <c r="D1609" s="66">
        <v>0</v>
      </c>
      <c r="E1609" s="65">
        <f t="shared" si="103"/>
        <v>25.078258333333331</v>
      </c>
      <c r="F1609" s="65">
        <f t="shared" si="100"/>
        <v>0.1788111111111057</v>
      </c>
      <c r="G1609" s="67">
        <f t="shared" si="101"/>
        <v>14291.634515277769</v>
      </c>
    </row>
    <row r="1610" spans="1:7" x14ac:dyDescent="0.25">
      <c r="A1610" s="55">
        <v>1608</v>
      </c>
      <c r="B1610" s="64">
        <v>56.3</v>
      </c>
      <c r="C1610" s="65">
        <f t="shared" si="102"/>
        <v>90.603589999999997</v>
      </c>
      <c r="D1610" s="66">
        <v>0</v>
      </c>
      <c r="E1610" s="65">
        <f t="shared" si="103"/>
        <v>25.167663888888889</v>
      </c>
      <c r="F1610" s="65">
        <f t="shared" si="100"/>
        <v>8.940555555555818E-2</v>
      </c>
      <c r="G1610" s="67">
        <f t="shared" si="101"/>
        <v>14316.757476388879</v>
      </c>
    </row>
    <row r="1611" spans="1:7" x14ac:dyDescent="0.25">
      <c r="A1611" s="55">
        <v>1609</v>
      </c>
      <c r="B1611" s="64">
        <v>56.6</v>
      </c>
      <c r="C1611" s="65">
        <f t="shared" si="102"/>
        <v>91.086380000000005</v>
      </c>
      <c r="D1611" s="66">
        <v>0</v>
      </c>
      <c r="E1611" s="65">
        <f t="shared" si="103"/>
        <v>25.301772222222223</v>
      </c>
      <c r="F1611" s="65">
        <f t="shared" si="100"/>
        <v>0.13410833333333372</v>
      </c>
      <c r="G1611" s="67">
        <f t="shared" si="101"/>
        <v>14341.992194444434</v>
      </c>
    </row>
    <row r="1612" spans="1:7" x14ac:dyDescent="0.25">
      <c r="A1612" s="55">
        <v>1610</v>
      </c>
      <c r="B1612" s="64">
        <v>56.7</v>
      </c>
      <c r="C1612" s="65">
        <f t="shared" si="102"/>
        <v>91.247309999999999</v>
      </c>
      <c r="D1612" s="66">
        <v>0</v>
      </c>
      <c r="E1612" s="65">
        <f t="shared" si="103"/>
        <v>25.346474999999998</v>
      </c>
      <c r="F1612" s="65">
        <f t="shared" si="100"/>
        <v>4.4702777777775538E-2</v>
      </c>
      <c r="G1612" s="67">
        <f t="shared" si="101"/>
        <v>14367.316318055546</v>
      </c>
    </row>
    <row r="1613" spans="1:7" x14ac:dyDescent="0.25">
      <c r="A1613" s="55">
        <v>1611</v>
      </c>
      <c r="B1613" s="64">
        <v>56.7</v>
      </c>
      <c r="C1613" s="65">
        <f t="shared" si="102"/>
        <v>91.247309999999999</v>
      </c>
      <c r="D1613" s="66">
        <v>0</v>
      </c>
      <c r="E1613" s="65">
        <f t="shared" si="103"/>
        <v>25.346474999999998</v>
      </c>
      <c r="F1613" s="65">
        <f t="shared" ref="F1613:F1676" si="104">E1613-E1612</f>
        <v>0</v>
      </c>
      <c r="G1613" s="67">
        <f t="shared" ref="G1613:G1676" si="105">E1612+(F1613/2)+G1612</f>
        <v>14392.662793055546</v>
      </c>
    </row>
    <row r="1614" spans="1:7" x14ac:dyDescent="0.25">
      <c r="A1614" s="55">
        <v>1612</v>
      </c>
      <c r="B1614" s="64">
        <v>56.5</v>
      </c>
      <c r="C1614" s="65">
        <f t="shared" si="102"/>
        <v>90.925449999999998</v>
      </c>
      <c r="D1614" s="66">
        <v>0</v>
      </c>
      <c r="E1614" s="65">
        <f t="shared" si="103"/>
        <v>25.257069444444443</v>
      </c>
      <c r="F1614" s="65">
        <f t="shared" si="104"/>
        <v>-8.9405555555554628E-2</v>
      </c>
      <c r="G1614" s="67">
        <f t="shared" si="105"/>
        <v>14417.964565277769</v>
      </c>
    </row>
    <row r="1615" spans="1:7" x14ac:dyDescent="0.25">
      <c r="A1615" s="55">
        <v>1613</v>
      </c>
      <c r="B1615" s="64">
        <v>56.5</v>
      </c>
      <c r="C1615" s="65">
        <f t="shared" si="102"/>
        <v>90.925449999999998</v>
      </c>
      <c r="D1615" s="66">
        <v>0</v>
      </c>
      <c r="E1615" s="65">
        <f t="shared" si="103"/>
        <v>25.257069444444443</v>
      </c>
      <c r="F1615" s="65">
        <f t="shared" si="104"/>
        <v>0</v>
      </c>
      <c r="G1615" s="67">
        <f t="shared" si="105"/>
        <v>14443.221634722213</v>
      </c>
    </row>
    <row r="1616" spans="1:7" x14ac:dyDescent="0.25">
      <c r="A1616" s="55">
        <v>1614</v>
      </c>
      <c r="B1616" s="64">
        <v>56.5</v>
      </c>
      <c r="C1616" s="65">
        <f t="shared" si="102"/>
        <v>90.925449999999998</v>
      </c>
      <c r="D1616" s="66">
        <v>0</v>
      </c>
      <c r="E1616" s="65">
        <f t="shared" si="103"/>
        <v>25.257069444444443</v>
      </c>
      <c r="F1616" s="65">
        <f t="shared" si="104"/>
        <v>0</v>
      </c>
      <c r="G1616" s="67">
        <f t="shared" si="105"/>
        <v>14468.478704166657</v>
      </c>
    </row>
    <row r="1617" spans="1:7" x14ac:dyDescent="0.25">
      <c r="A1617" s="55">
        <v>1615</v>
      </c>
      <c r="B1617" s="64">
        <v>56.5</v>
      </c>
      <c r="C1617" s="65">
        <f t="shared" si="102"/>
        <v>90.925449999999998</v>
      </c>
      <c r="D1617" s="66">
        <v>0</v>
      </c>
      <c r="E1617" s="65">
        <f t="shared" si="103"/>
        <v>25.257069444444443</v>
      </c>
      <c r="F1617" s="65">
        <f t="shared" si="104"/>
        <v>0</v>
      </c>
      <c r="G1617" s="67">
        <f t="shared" si="105"/>
        <v>14493.735773611101</v>
      </c>
    </row>
    <row r="1618" spans="1:7" x14ac:dyDescent="0.25">
      <c r="A1618" s="55">
        <v>1616</v>
      </c>
      <c r="B1618" s="64">
        <v>56.5</v>
      </c>
      <c r="C1618" s="65">
        <f t="shared" si="102"/>
        <v>90.925449999999998</v>
      </c>
      <c r="D1618" s="66">
        <v>0</v>
      </c>
      <c r="E1618" s="65">
        <f t="shared" si="103"/>
        <v>25.257069444444443</v>
      </c>
      <c r="F1618" s="65">
        <f t="shared" si="104"/>
        <v>0</v>
      </c>
      <c r="G1618" s="67">
        <f t="shared" si="105"/>
        <v>14518.992843055545</v>
      </c>
    </row>
    <row r="1619" spans="1:7" x14ac:dyDescent="0.25">
      <c r="A1619" s="55">
        <v>1617</v>
      </c>
      <c r="B1619" s="64">
        <v>56.5</v>
      </c>
      <c r="C1619" s="65">
        <f t="shared" si="102"/>
        <v>90.925449999999998</v>
      </c>
      <c r="D1619" s="66">
        <v>0</v>
      </c>
      <c r="E1619" s="65">
        <f t="shared" si="103"/>
        <v>25.257069444444443</v>
      </c>
      <c r="F1619" s="65">
        <f t="shared" si="104"/>
        <v>0</v>
      </c>
      <c r="G1619" s="67">
        <f t="shared" si="105"/>
        <v>14544.249912499989</v>
      </c>
    </row>
    <row r="1620" spans="1:7" x14ac:dyDescent="0.25">
      <c r="A1620" s="55">
        <v>1618</v>
      </c>
      <c r="B1620" s="64">
        <v>56.4</v>
      </c>
      <c r="C1620" s="65">
        <f t="shared" si="102"/>
        <v>90.76451999999999</v>
      </c>
      <c r="D1620" s="66">
        <v>0</v>
      </c>
      <c r="E1620" s="65">
        <f t="shared" si="103"/>
        <v>25.212366666666664</v>
      </c>
      <c r="F1620" s="65">
        <f t="shared" si="104"/>
        <v>-4.470277777777909E-2</v>
      </c>
      <c r="G1620" s="67">
        <f t="shared" si="105"/>
        <v>14569.484630555544</v>
      </c>
    </row>
    <row r="1621" spans="1:7" x14ac:dyDescent="0.25">
      <c r="A1621" s="55">
        <v>1619</v>
      </c>
      <c r="B1621" s="64">
        <v>56.1</v>
      </c>
      <c r="C1621" s="65">
        <f t="shared" si="102"/>
        <v>90.281729999999996</v>
      </c>
      <c r="D1621" s="66">
        <v>0</v>
      </c>
      <c r="E1621" s="65">
        <f t="shared" si="103"/>
        <v>25.078258333333331</v>
      </c>
      <c r="F1621" s="65">
        <f t="shared" si="104"/>
        <v>-0.13410833333333372</v>
      </c>
      <c r="G1621" s="67">
        <f t="shared" si="105"/>
        <v>14594.629943055545</v>
      </c>
    </row>
    <row r="1622" spans="1:7" x14ac:dyDescent="0.25">
      <c r="A1622" s="55">
        <v>1620</v>
      </c>
      <c r="B1622" s="64">
        <v>55.8</v>
      </c>
      <c r="C1622" s="65">
        <f t="shared" si="102"/>
        <v>89.798939999999988</v>
      </c>
      <c r="D1622" s="66">
        <v>0</v>
      </c>
      <c r="E1622" s="65">
        <f t="shared" si="103"/>
        <v>24.944149999999997</v>
      </c>
      <c r="F1622" s="65">
        <f t="shared" si="104"/>
        <v>-0.13410833333333372</v>
      </c>
      <c r="G1622" s="67">
        <f t="shared" si="105"/>
        <v>14619.641147222212</v>
      </c>
    </row>
    <row r="1623" spans="1:7" x14ac:dyDescent="0.25">
      <c r="A1623" s="55">
        <v>1621</v>
      </c>
      <c r="B1623" s="64">
        <v>55.1</v>
      </c>
      <c r="C1623" s="65">
        <f t="shared" si="102"/>
        <v>88.672430000000006</v>
      </c>
      <c r="D1623" s="66">
        <v>0</v>
      </c>
      <c r="E1623" s="65">
        <f t="shared" si="103"/>
        <v>24.631230555555558</v>
      </c>
      <c r="F1623" s="65">
        <f t="shared" si="104"/>
        <v>-0.31291944444443942</v>
      </c>
      <c r="G1623" s="67">
        <f t="shared" si="105"/>
        <v>14644.428837499989</v>
      </c>
    </row>
    <row r="1624" spans="1:7" x14ac:dyDescent="0.25">
      <c r="A1624" s="55">
        <v>1622</v>
      </c>
      <c r="B1624" s="64">
        <v>54.6</v>
      </c>
      <c r="C1624" s="65">
        <f t="shared" si="102"/>
        <v>87.867779999999996</v>
      </c>
      <c r="D1624" s="66">
        <v>0</v>
      </c>
      <c r="E1624" s="65">
        <f t="shared" si="103"/>
        <v>24.407716666666666</v>
      </c>
      <c r="F1624" s="65">
        <f t="shared" si="104"/>
        <v>-0.2235138888888919</v>
      </c>
      <c r="G1624" s="67">
        <f t="shared" si="105"/>
        <v>14668.9483111111</v>
      </c>
    </row>
    <row r="1625" spans="1:7" x14ac:dyDescent="0.25">
      <c r="A1625" s="55">
        <v>1623</v>
      </c>
      <c r="B1625" s="64">
        <v>54.2</v>
      </c>
      <c r="C1625" s="65">
        <f t="shared" si="102"/>
        <v>87.224060000000009</v>
      </c>
      <c r="D1625" s="66">
        <v>0</v>
      </c>
      <c r="E1625" s="65">
        <f t="shared" si="103"/>
        <v>24.228905555555556</v>
      </c>
      <c r="F1625" s="65">
        <f t="shared" si="104"/>
        <v>-0.17881111111110926</v>
      </c>
      <c r="G1625" s="67">
        <f t="shared" si="105"/>
        <v>14693.266622222211</v>
      </c>
    </row>
    <row r="1626" spans="1:7" x14ac:dyDescent="0.25">
      <c r="A1626" s="55">
        <v>1624</v>
      </c>
      <c r="B1626" s="64">
        <v>54</v>
      </c>
      <c r="C1626" s="65">
        <f t="shared" si="102"/>
        <v>86.902199999999993</v>
      </c>
      <c r="D1626" s="66">
        <v>0</v>
      </c>
      <c r="E1626" s="65">
        <f t="shared" si="103"/>
        <v>24.139499999999998</v>
      </c>
      <c r="F1626" s="65">
        <f t="shared" si="104"/>
        <v>-8.940555555555818E-2</v>
      </c>
      <c r="G1626" s="67">
        <f t="shared" si="105"/>
        <v>14717.450824999989</v>
      </c>
    </row>
    <row r="1627" spans="1:7" x14ac:dyDescent="0.25">
      <c r="A1627" s="55">
        <v>1625</v>
      </c>
      <c r="B1627" s="64">
        <v>53.7</v>
      </c>
      <c r="C1627" s="65">
        <f t="shared" si="102"/>
        <v>86.419409999999999</v>
      </c>
      <c r="D1627" s="66">
        <v>0</v>
      </c>
      <c r="E1627" s="65">
        <f t="shared" si="103"/>
        <v>24.005391666666664</v>
      </c>
      <c r="F1627" s="65">
        <f t="shared" si="104"/>
        <v>-0.13410833333333372</v>
      </c>
      <c r="G1627" s="67">
        <f t="shared" si="105"/>
        <v>14741.523270833322</v>
      </c>
    </row>
    <row r="1628" spans="1:7" x14ac:dyDescent="0.25">
      <c r="A1628" s="55">
        <v>1626</v>
      </c>
      <c r="B1628" s="64">
        <v>53.6</v>
      </c>
      <c r="C1628" s="65">
        <f t="shared" si="102"/>
        <v>86.258480000000006</v>
      </c>
      <c r="D1628" s="66">
        <v>0</v>
      </c>
      <c r="E1628" s="65">
        <f t="shared" si="103"/>
        <v>23.960688888888889</v>
      </c>
      <c r="F1628" s="65">
        <f t="shared" si="104"/>
        <v>-4.4702777777775538E-2</v>
      </c>
      <c r="G1628" s="67">
        <f t="shared" si="105"/>
        <v>14765.506311111099</v>
      </c>
    </row>
    <row r="1629" spans="1:7" x14ac:dyDescent="0.25">
      <c r="A1629" s="55">
        <v>1627</v>
      </c>
      <c r="B1629" s="64">
        <v>53.9</v>
      </c>
      <c r="C1629" s="65">
        <f t="shared" si="102"/>
        <v>86.74127</v>
      </c>
      <c r="D1629" s="66">
        <v>0</v>
      </c>
      <c r="E1629" s="65">
        <f t="shared" si="103"/>
        <v>24.094797222222223</v>
      </c>
      <c r="F1629" s="65">
        <f t="shared" si="104"/>
        <v>0.13410833333333372</v>
      </c>
      <c r="G1629" s="67">
        <f t="shared" si="105"/>
        <v>14789.534054166656</v>
      </c>
    </row>
    <row r="1630" spans="1:7" x14ac:dyDescent="0.25">
      <c r="A1630" s="55">
        <v>1628</v>
      </c>
      <c r="B1630" s="64">
        <v>54</v>
      </c>
      <c r="C1630" s="65">
        <f t="shared" si="102"/>
        <v>86.902199999999993</v>
      </c>
      <c r="D1630" s="66">
        <v>0</v>
      </c>
      <c r="E1630" s="65">
        <f t="shared" si="103"/>
        <v>24.139499999999998</v>
      </c>
      <c r="F1630" s="65">
        <f t="shared" si="104"/>
        <v>4.4702777777775538E-2</v>
      </c>
      <c r="G1630" s="67">
        <f t="shared" si="105"/>
        <v>14813.651202777766</v>
      </c>
    </row>
    <row r="1631" spans="1:7" x14ac:dyDescent="0.25">
      <c r="A1631" s="55">
        <v>1629</v>
      </c>
      <c r="B1631" s="64">
        <v>54.1</v>
      </c>
      <c r="C1631" s="65">
        <f t="shared" si="102"/>
        <v>87.063130000000001</v>
      </c>
      <c r="D1631" s="66">
        <v>0</v>
      </c>
      <c r="E1631" s="65">
        <f t="shared" si="103"/>
        <v>24.184202777777777</v>
      </c>
      <c r="F1631" s="65">
        <f t="shared" si="104"/>
        <v>4.470277777777909E-2</v>
      </c>
      <c r="G1631" s="67">
        <f t="shared" si="105"/>
        <v>14837.813054166656</v>
      </c>
    </row>
    <row r="1632" spans="1:7" x14ac:dyDescent="0.25">
      <c r="A1632" s="55">
        <v>1630</v>
      </c>
      <c r="B1632" s="64">
        <v>54.1</v>
      </c>
      <c r="C1632" s="65">
        <f t="shared" si="102"/>
        <v>87.063130000000001</v>
      </c>
      <c r="D1632" s="66">
        <v>0</v>
      </c>
      <c r="E1632" s="65">
        <f t="shared" si="103"/>
        <v>24.184202777777777</v>
      </c>
      <c r="F1632" s="65">
        <f t="shared" si="104"/>
        <v>0</v>
      </c>
      <c r="G1632" s="67">
        <f t="shared" si="105"/>
        <v>14861.997256944434</v>
      </c>
    </row>
    <row r="1633" spans="1:7" x14ac:dyDescent="0.25">
      <c r="A1633" s="55">
        <v>1631</v>
      </c>
      <c r="B1633" s="64">
        <v>53.8</v>
      </c>
      <c r="C1633" s="65">
        <f t="shared" si="102"/>
        <v>86.580339999999993</v>
      </c>
      <c r="D1633" s="66">
        <v>0</v>
      </c>
      <c r="E1633" s="65">
        <f t="shared" si="103"/>
        <v>24.05009444444444</v>
      </c>
      <c r="F1633" s="65">
        <f t="shared" si="104"/>
        <v>-0.13410833333333727</v>
      </c>
      <c r="G1633" s="67">
        <f t="shared" si="105"/>
        <v>14886.114405555545</v>
      </c>
    </row>
    <row r="1634" spans="1:7" x14ac:dyDescent="0.25">
      <c r="A1634" s="55">
        <v>1632</v>
      </c>
      <c r="B1634" s="64">
        <v>53.4</v>
      </c>
      <c r="C1634" s="65">
        <f t="shared" si="102"/>
        <v>85.936619999999991</v>
      </c>
      <c r="D1634" s="66">
        <v>0</v>
      </c>
      <c r="E1634" s="65">
        <f t="shared" si="103"/>
        <v>23.871283333333331</v>
      </c>
      <c r="F1634" s="65">
        <f t="shared" si="104"/>
        <v>-0.17881111111110926</v>
      </c>
      <c r="G1634" s="67">
        <f t="shared" si="105"/>
        <v>14910.075094444433</v>
      </c>
    </row>
    <row r="1635" spans="1:7" x14ac:dyDescent="0.25">
      <c r="A1635" s="55">
        <v>1633</v>
      </c>
      <c r="B1635" s="64">
        <v>53</v>
      </c>
      <c r="C1635" s="65">
        <f t="shared" si="102"/>
        <v>85.292900000000003</v>
      </c>
      <c r="D1635" s="66">
        <v>0</v>
      </c>
      <c r="E1635" s="65">
        <f t="shared" si="103"/>
        <v>23.692472222222221</v>
      </c>
      <c r="F1635" s="65">
        <f t="shared" si="104"/>
        <v>-0.17881111111110926</v>
      </c>
      <c r="G1635" s="67">
        <f t="shared" si="105"/>
        <v>14933.856972222211</v>
      </c>
    </row>
    <row r="1636" spans="1:7" x14ac:dyDescent="0.25">
      <c r="A1636" s="55">
        <v>1634</v>
      </c>
      <c r="B1636" s="64">
        <v>52.6</v>
      </c>
      <c r="C1636" s="65">
        <f t="shared" si="102"/>
        <v>84.649180000000001</v>
      </c>
      <c r="D1636" s="66">
        <v>0</v>
      </c>
      <c r="E1636" s="65">
        <f t="shared" si="103"/>
        <v>23.513661111111112</v>
      </c>
      <c r="F1636" s="65">
        <f t="shared" si="104"/>
        <v>-0.17881111111110926</v>
      </c>
      <c r="G1636" s="67">
        <f t="shared" si="105"/>
        <v>14957.460038888878</v>
      </c>
    </row>
    <row r="1637" spans="1:7" x14ac:dyDescent="0.25">
      <c r="A1637" s="55">
        <v>1635</v>
      </c>
      <c r="B1637" s="64">
        <v>52.1</v>
      </c>
      <c r="C1637" s="65">
        <f t="shared" si="102"/>
        <v>83.844530000000006</v>
      </c>
      <c r="D1637" s="66">
        <v>0</v>
      </c>
      <c r="E1637" s="65">
        <f t="shared" si="103"/>
        <v>23.290147222222224</v>
      </c>
      <c r="F1637" s="65">
        <f t="shared" si="104"/>
        <v>-0.22351388888888835</v>
      </c>
      <c r="G1637" s="67">
        <f t="shared" si="105"/>
        <v>14980.861943055545</v>
      </c>
    </row>
    <row r="1638" spans="1:7" x14ac:dyDescent="0.25">
      <c r="A1638" s="55">
        <v>1636</v>
      </c>
      <c r="B1638" s="64">
        <v>52.4</v>
      </c>
      <c r="C1638" s="65">
        <f t="shared" si="102"/>
        <v>84.32732</v>
      </c>
      <c r="D1638" s="66">
        <v>0</v>
      </c>
      <c r="E1638" s="65">
        <f t="shared" si="103"/>
        <v>23.424255555555554</v>
      </c>
      <c r="F1638" s="65">
        <f t="shared" si="104"/>
        <v>0.13410833333333017</v>
      </c>
      <c r="G1638" s="67">
        <f t="shared" si="105"/>
        <v>15004.219144444434</v>
      </c>
    </row>
    <row r="1639" spans="1:7" x14ac:dyDescent="0.25">
      <c r="A1639" s="55">
        <v>1637</v>
      </c>
      <c r="B1639" s="64">
        <v>52</v>
      </c>
      <c r="C1639" s="65">
        <f t="shared" si="102"/>
        <v>83.683599999999998</v>
      </c>
      <c r="D1639" s="66">
        <v>0</v>
      </c>
      <c r="E1639" s="65">
        <f t="shared" si="103"/>
        <v>23.245444444444445</v>
      </c>
      <c r="F1639" s="65">
        <f t="shared" si="104"/>
        <v>-0.17881111111110926</v>
      </c>
      <c r="G1639" s="67">
        <f t="shared" si="105"/>
        <v>15027.553994444434</v>
      </c>
    </row>
    <row r="1640" spans="1:7" x14ac:dyDescent="0.25">
      <c r="A1640" s="55">
        <v>1638</v>
      </c>
      <c r="B1640" s="64">
        <v>51.9</v>
      </c>
      <c r="C1640" s="65">
        <f t="shared" si="102"/>
        <v>83.522669999999991</v>
      </c>
      <c r="D1640" s="66">
        <v>0</v>
      </c>
      <c r="E1640" s="65">
        <f t="shared" si="103"/>
        <v>23.200741666666662</v>
      </c>
      <c r="F1640" s="65">
        <f t="shared" si="104"/>
        <v>-4.4702777777782643E-2</v>
      </c>
      <c r="G1640" s="67">
        <f t="shared" si="105"/>
        <v>15050.77708749999</v>
      </c>
    </row>
    <row r="1641" spans="1:7" x14ac:dyDescent="0.25">
      <c r="A1641" s="55">
        <v>1639</v>
      </c>
      <c r="B1641" s="64">
        <v>51.7</v>
      </c>
      <c r="C1641" s="65">
        <f t="shared" si="102"/>
        <v>83.200810000000004</v>
      </c>
      <c r="D1641" s="66">
        <v>0</v>
      </c>
      <c r="E1641" s="65">
        <f t="shared" si="103"/>
        <v>23.111336111111111</v>
      </c>
      <c r="F1641" s="65">
        <f t="shared" si="104"/>
        <v>-8.9405555555551075E-2</v>
      </c>
      <c r="G1641" s="67">
        <f t="shared" si="105"/>
        <v>15073.933126388878</v>
      </c>
    </row>
    <row r="1642" spans="1:7" x14ac:dyDescent="0.25">
      <c r="A1642" s="55">
        <v>1640</v>
      </c>
      <c r="B1642" s="64">
        <v>51.5</v>
      </c>
      <c r="C1642" s="65">
        <f t="shared" si="102"/>
        <v>82.878950000000003</v>
      </c>
      <c r="D1642" s="66">
        <v>0</v>
      </c>
      <c r="E1642" s="65">
        <f t="shared" si="103"/>
        <v>23.021930555555556</v>
      </c>
      <c r="F1642" s="65">
        <f t="shared" si="104"/>
        <v>-8.9405555555554628E-2</v>
      </c>
      <c r="G1642" s="67">
        <f t="shared" si="105"/>
        <v>15096.999759722212</v>
      </c>
    </row>
    <row r="1643" spans="1:7" x14ac:dyDescent="0.25">
      <c r="A1643" s="55">
        <v>1641</v>
      </c>
      <c r="B1643" s="64">
        <v>51.6</v>
      </c>
      <c r="C1643" s="65">
        <f t="shared" si="102"/>
        <v>83.039879999999997</v>
      </c>
      <c r="D1643" s="66">
        <v>0</v>
      </c>
      <c r="E1643" s="65">
        <f t="shared" si="103"/>
        <v>23.066633333333332</v>
      </c>
      <c r="F1643" s="65">
        <f t="shared" si="104"/>
        <v>4.4702777777775538E-2</v>
      </c>
      <c r="G1643" s="67">
        <f t="shared" si="105"/>
        <v>15120.044041666657</v>
      </c>
    </row>
    <row r="1644" spans="1:7" x14ac:dyDescent="0.25">
      <c r="A1644" s="55">
        <v>1642</v>
      </c>
      <c r="B1644" s="64">
        <v>51.8</v>
      </c>
      <c r="C1644" s="65">
        <f t="shared" si="102"/>
        <v>83.361739999999998</v>
      </c>
      <c r="D1644" s="66">
        <v>0</v>
      </c>
      <c r="E1644" s="65">
        <f t="shared" si="103"/>
        <v>23.156038888888887</v>
      </c>
      <c r="F1644" s="65">
        <f t="shared" si="104"/>
        <v>8.9405555555554628E-2</v>
      </c>
      <c r="G1644" s="67">
        <f t="shared" si="105"/>
        <v>15143.155377777768</v>
      </c>
    </row>
    <row r="1645" spans="1:7" x14ac:dyDescent="0.25">
      <c r="A1645" s="55">
        <v>1643</v>
      </c>
      <c r="B1645" s="64">
        <v>52.1</v>
      </c>
      <c r="C1645" s="65">
        <f t="shared" si="102"/>
        <v>83.844530000000006</v>
      </c>
      <c r="D1645" s="66">
        <v>0</v>
      </c>
      <c r="E1645" s="65">
        <f t="shared" si="103"/>
        <v>23.290147222222224</v>
      </c>
      <c r="F1645" s="65">
        <f t="shared" si="104"/>
        <v>0.13410833333333727</v>
      </c>
      <c r="G1645" s="67">
        <f t="shared" si="105"/>
        <v>15166.378470833324</v>
      </c>
    </row>
    <row r="1646" spans="1:7" x14ac:dyDescent="0.25">
      <c r="A1646" s="55">
        <v>1644</v>
      </c>
      <c r="B1646" s="64">
        <v>52.5</v>
      </c>
      <c r="C1646" s="65">
        <f t="shared" si="102"/>
        <v>84.488249999999994</v>
      </c>
      <c r="D1646" s="66">
        <v>0</v>
      </c>
      <c r="E1646" s="65">
        <f t="shared" si="103"/>
        <v>23.46895833333333</v>
      </c>
      <c r="F1646" s="65">
        <f t="shared" si="104"/>
        <v>0.1788111111111057</v>
      </c>
      <c r="G1646" s="67">
        <f t="shared" si="105"/>
        <v>15189.758023611103</v>
      </c>
    </row>
    <row r="1647" spans="1:7" x14ac:dyDescent="0.25">
      <c r="A1647" s="55">
        <v>1645</v>
      </c>
      <c r="B1647" s="64">
        <v>53</v>
      </c>
      <c r="C1647" s="65">
        <f t="shared" si="102"/>
        <v>85.292900000000003</v>
      </c>
      <c r="D1647" s="66">
        <v>0</v>
      </c>
      <c r="E1647" s="65">
        <f t="shared" si="103"/>
        <v>23.692472222222221</v>
      </c>
      <c r="F1647" s="65">
        <f t="shared" si="104"/>
        <v>0.2235138888888919</v>
      </c>
      <c r="G1647" s="67">
        <f t="shared" si="105"/>
        <v>15213.33873888888</v>
      </c>
    </row>
    <row r="1648" spans="1:7" x14ac:dyDescent="0.25">
      <c r="A1648" s="55">
        <v>1646</v>
      </c>
      <c r="B1648" s="64">
        <v>53.5</v>
      </c>
      <c r="C1648" s="65">
        <f t="shared" si="102"/>
        <v>86.097549999999998</v>
      </c>
      <c r="D1648" s="66">
        <v>0</v>
      </c>
      <c r="E1648" s="65">
        <f t="shared" si="103"/>
        <v>23.91598611111111</v>
      </c>
      <c r="F1648" s="65">
        <f t="shared" si="104"/>
        <v>0.22351388888888835</v>
      </c>
      <c r="G1648" s="67">
        <f t="shared" si="105"/>
        <v>15237.142968055547</v>
      </c>
    </row>
    <row r="1649" spans="1:7" x14ac:dyDescent="0.25">
      <c r="A1649" s="55">
        <v>1647</v>
      </c>
      <c r="B1649" s="64">
        <v>54</v>
      </c>
      <c r="C1649" s="65">
        <f t="shared" si="102"/>
        <v>86.902199999999993</v>
      </c>
      <c r="D1649" s="66">
        <v>0</v>
      </c>
      <c r="E1649" s="65">
        <f t="shared" si="103"/>
        <v>24.139499999999998</v>
      </c>
      <c r="F1649" s="65">
        <f t="shared" si="104"/>
        <v>0.22351388888888835</v>
      </c>
      <c r="G1649" s="67">
        <f t="shared" si="105"/>
        <v>15261.170711111103</v>
      </c>
    </row>
    <row r="1650" spans="1:7" x14ac:dyDescent="0.25">
      <c r="A1650" s="55">
        <v>1648</v>
      </c>
      <c r="B1650" s="64">
        <v>54.9</v>
      </c>
      <c r="C1650" s="65">
        <f t="shared" si="102"/>
        <v>88.350569999999991</v>
      </c>
      <c r="D1650" s="66">
        <v>0</v>
      </c>
      <c r="E1650" s="65">
        <f t="shared" si="103"/>
        <v>24.541824999999996</v>
      </c>
      <c r="F1650" s="65">
        <f t="shared" si="104"/>
        <v>0.4023249999999976</v>
      </c>
      <c r="G1650" s="67">
        <f t="shared" si="105"/>
        <v>15285.511373611103</v>
      </c>
    </row>
    <row r="1651" spans="1:7" x14ac:dyDescent="0.25">
      <c r="A1651" s="55">
        <v>1649</v>
      </c>
      <c r="B1651" s="64">
        <v>55.4</v>
      </c>
      <c r="C1651" s="65">
        <f t="shared" si="102"/>
        <v>89.15522</v>
      </c>
      <c r="D1651" s="66">
        <v>0</v>
      </c>
      <c r="E1651" s="65">
        <f t="shared" si="103"/>
        <v>24.765338888888888</v>
      </c>
      <c r="F1651" s="65">
        <f t="shared" si="104"/>
        <v>0.2235138888888919</v>
      </c>
      <c r="G1651" s="67">
        <f t="shared" si="105"/>
        <v>15310.164955555549</v>
      </c>
    </row>
    <row r="1652" spans="1:7" x14ac:dyDescent="0.25">
      <c r="A1652" s="55">
        <v>1650</v>
      </c>
      <c r="B1652" s="64">
        <v>55.6</v>
      </c>
      <c r="C1652" s="65">
        <f t="shared" si="102"/>
        <v>89.477080000000001</v>
      </c>
      <c r="D1652" s="66">
        <v>0</v>
      </c>
      <c r="E1652" s="65">
        <f t="shared" si="103"/>
        <v>24.854744444444442</v>
      </c>
      <c r="F1652" s="65">
        <f t="shared" si="104"/>
        <v>8.9405555555554628E-2</v>
      </c>
      <c r="G1652" s="67">
        <f t="shared" si="105"/>
        <v>15334.974997222216</v>
      </c>
    </row>
    <row r="1653" spans="1:7" x14ac:dyDescent="0.25">
      <c r="A1653" s="55">
        <v>1651</v>
      </c>
      <c r="B1653" s="64">
        <v>56</v>
      </c>
      <c r="C1653" s="65">
        <f t="shared" si="102"/>
        <v>90.120800000000003</v>
      </c>
      <c r="D1653" s="66">
        <v>0</v>
      </c>
      <c r="E1653" s="65">
        <f t="shared" si="103"/>
        <v>25.033555555555555</v>
      </c>
      <c r="F1653" s="65">
        <f t="shared" si="104"/>
        <v>0.17881111111111281</v>
      </c>
      <c r="G1653" s="67">
        <f t="shared" si="105"/>
        <v>15359.919147222216</v>
      </c>
    </row>
    <row r="1654" spans="1:7" x14ac:dyDescent="0.25">
      <c r="A1654" s="55">
        <v>1652</v>
      </c>
      <c r="B1654" s="64">
        <v>56</v>
      </c>
      <c r="C1654" s="65">
        <f t="shared" si="102"/>
        <v>90.120800000000003</v>
      </c>
      <c r="D1654" s="66">
        <v>0</v>
      </c>
      <c r="E1654" s="65">
        <f t="shared" si="103"/>
        <v>25.033555555555555</v>
      </c>
      <c r="F1654" s="65">
        <f t="shared" si="104"/>
        <v>0</v>
      </c>
      <c r="G1654" s="67">
        <f t="shared" si="105"/>
        <v>15384.952702777771</v>
      </c>
    </row>
    <row r="1655" spans="1:7" x14ac:dyDescent="0.25">
      <c r="A1655" s="55">
        <v>1653</v>
      </c>
      <c r="B1655" s="64">
        <v>55.8</v>
      </c>
      <c r="C1655" s="65">
        <f t="shared" si="102"/>
        <v>89.798939999999988</v>
      </c>
      <c r="D1655" s="66">
        <v>0</v>
      </c>
      <c r="E1655" s="65">
        <f t="shared" si="103"/>
        <v>24.944149999999997</v>
      </c>
      <c r="F1655" s="65">
        <f t="shared" si="104"/>
        <v>-8.940555555555818E-2</v>
      </c>
      <c r="G1655" s="67">
        <f t="shared" si="105"/>
        <v>15409.94155555555</v>
      </c>
    </row>
    <row r="1656" spans="1:7" x14ac:dyDescent="0.25">
      <c r="A1656" s="55">
        <v>1654</v>
      </c>
      <c r="B1656" s="64">
        <v>55.2</v>
      </c>
      <c r="C1656" s="65">
        <f t="shared" si="102"/>
        <v>88.833359999999999</v>
      </c>
      <c r="D1656" s="66">
        <v>0</v>
      </c>
      <c r="E1656" s="65">
        <f t="shared" si="103"/>
        <v>24.675933333333333</v>
      </c>
      <c r="F1656" s="65">
        <f t="shared" si="104"/>
        <v>-0.26821666666666388</v>
      </c>
      <c r="G1656" s="67">
        <f t="shared" si="105"/>
        <v>15434.751597222217</v>
      </c>
    </row>
    <row r="1657" spans="1:7" x14ac:dyDescent="0.25">
      <c r="A1657" s="55">
        <v>1655</v>
      </c>
      <c r="B1657" s="64">
        <v>54.5</v>
      </c>
      <c r="C1657" s="65">
        <f t="shared" si="102"/>
        <v>87.706850000000003</v>
      </c>
      <c r="D1657" s="66">
        <v>0</v>
      </c>
      <c r="E1657" s="65">
        <f t="shared" si="103"/>
        <v>24.36301388888889</v>
      </c>
      <c r="F1657" s="65">
        <f t="shared" si="104"/>
        <v>-0.31291944444444297</v>
      </c>
      <c r="G1657" s="67">
        <f t="shared" si="105"/>
        <v>15459.271070833329</v>
      </c>
    </row>
    <row r="1658" spans="1:7" x14ac:dyDescent="0.25">
      <c r="A1658" s="55">
        <v>1656</v>
      </c>
      <c r="B1658" s="64">
        <v>53.6</v>
      </c>
      <c r="C1658" s="65">
        <f t="shared" si="102"/>
        <v>86.258480000000006</v>
      </c>
      <c r="D1658" s="66">
        <v>0</v>
      </c>
      <c r="E1658" s="65">
        <f t="shared" si="103"/>
        <v>23.960688888888889</v>
      </c>
      <c r="F1658" s="65">
        <f t="shared" si="104"/>
        <v>-0.40232500000000115</v>
      </c>
      <c r="G1658" s="67">
        <f t="shared" si="105"/>
        <v>15483.432922222219</v>
      </c>
    </row>
    <row r="1659" spans="1:7" x14ac:dyDescent="0.25">
      <c r="A1659" s="55">
        <v>1657</v>
      </c>
      <c r="B1659" s="64">
        <v>52.5</v>
      </c>
      <c r="C1659" s="65">
        <f t="shared" si="102"/>
        <v>84.488249999999994</v>
      </c>
      <c r="D1659" s="66">
        <v>0</v>
      </c>
      <c r="E1659" s="65">
        <f t="shared" si="103"/>
        <v>23.46895833333333</v>
      </c>
      <c r="F1659" s="65">
        <f t="shared" si="104"/>
        <v>-0.49173055555555933</v>
      </c>
      <c r="G1659" s="67">
        <f t="shared" si="105"/>
        <v>15507.14774583333</v>
      </c>
    </row>
    <row r="1660" spans="1:7" x14ac:dyDescent="0.25">
      <c r="A1660" s="55">
        <v>1658</v>
      </c>
      <c r="B1660" s="64">
        <v>51.5</v>
      </c>
      <c r="C1660" s="65">
        <f t="shared" si="102"/>
        <v>82.878950000000003</v>
      </c>
      <c r="D1660" s="66">
        <v>0</v>
      </c>
      <c r="E1660" s="65">
        <f t="shared" si="103"/>
        <v>23.021930555555556</v>
      </c>
      <c r="F1660" s="65">
        <f t="shared" si="104"/>
        <v>-0.44702777777777314</v>
      </c>
      <c r="G1660" s="67">
        <f t="shared" si="105"/>
        <v>15530.393190277775</v>
      </c>
    </row>
    <row r="1661" spans="1:7" x14ac:dyDescent="0.25">
      <c r="A1661" s="55">
        <v>1659</v>
      </c>
      <c r="B1661" s="64">
        <v>51.5</v>
      </c>
      <c r="C1661" s="65">
        <f t="shared" si="102"/>
        <v>82.878950000000003</v>
      </c>
      <c r="D1661" s="66">
        <v>0</v>
      </c>
      <c r="E1661" s="65">
        <f t="shared" si="103"/>
        <v>23.021930555555556</v>
      </c>
      <c r="F1661" s="65">
        <f t="shared" si="104"/>
        <v>0</v>
      </c>
      <c r="G1661" s="67">
        <f t="shared" si="105"/>
        <v>15553.41512083333</v>
      </c>
    </row>
    <row r="1662" spans="1:7" x14ac:dyDescent="0.25">
      <c r="A1662" s="55">
        <v>1660</v>
      </c>
      <c r="B1662" s="64">
        <v>51.5</v>
      </c>
      <c r="C1662" s="65">
        <f t="shared" si="102"/>
        <v>82.878950000000003</v>
      </c>
      <c r="D1662" s="66">
        <v>0</v>
      </c>
      <c r="E1662" s="65">
        <f t="shared" si="103"/>
        <v>23.021930555555556</v>
      </c>
      <c r="F1662" s="65">
        <f t="shared" si="104"/>
        <v>0</v>
      </c>
      <c r="G1662" s="67">
        <f t="shared" si="105"/>
        <v>15576.437051388884</v>
      </c>
    </row>
    <row r="1663" spans="1:7" x14ac:dyDescent="0.25">
      <c r="A1663" s="55">
        <v>1661</v>
      </c>
      <c r="B1663" s="64">
        <v>51.1</v>
      </c>
      <c r="C1663" s="65">
        <f t="shared" si="102"/>
        <v>82.235230000000001</v>
      </c>
      <c r="D1663" s="66">
        <v>0</v>
      </c>
      <c r="E1663" s="65">
        <f t="shared" si="103"/>
        <v>22.843119444444444</v>
      </c>
      <c r="F1663" s="65">
        <f t="shared" si="104"/>
        <v>-0.17881111111111281</v>
      </c>
      <c r="G1663" s="67">
        <f t="shared" si="105"/>
        <v>15599.369576388885</v>
      </c>
    </row>
    <row r="1664" spans="1:7" x14ac:dyDescent="0.25">
      <c r="A1664" s="55">
        <v>1662</v>
      </c>
      <c r="B1664" s="64">
        <v>50.1</v>
      </c>
      <c r="C1664" s="65">
        <f t="shared" si="102"/>
        <v>80.625929999999997</v>
      </c>
      <c r="D1664" s="66">
        <v>0</v>
      </c>
      <c r="E1664" s="65">
        <f t="shared" si="103"/>
        <v>22.396091666666667</v>
      </c>
      <c r="F1664" s="65">
        <f t="shared" si="104"/>
        <v>-0.44702777777777669</v>
      </c>
      <c r="G1664" s="67">
        <f t="shared" si="105"/>
        <v>15621.98918194444</v>
      </c>
    </row>
    <row r="1665" spans="1:7" x14ac:dyDescent="0.25">
      <c r="A1665" s="55">
        <v>1663</v>
      </c>
      <c r="B1665" s="64">
        <v>50</v>
      </c>
      <c r="C1665" s="65">
        <f t="shared" si="102"/>
        <v>80.465000000000003</v>
      </c>
      <c r="D1665" s="66">
        <v>0</v>
      </c>
      <c r="E1665" s="65">
        <f t="shared" si="103"/>
        <v>22.351388888888888</v>
      </c>
      <c r="F1665" s="65">
        <f t="shared" si="104"/>
        <v>-4.470277777777909E-2</v>
      </c>
      <c r="G1665" s="67">
        <f t="shared" si="105"/>
        <v>15644.362922222217</v>
      </c>
    </row>
    <row r="1666" spans="1:7" x14ac:dyDescent="0.25">
      <c r="A1666" s="55">
        <v>1664</v>
      </c>
      <c r="B1666" s="64">
        <v>50.1</v>
      </c>
      <c r="C1666" s="65">
        <f t="shared" si="102"/>
        <v>80.625929999999997</v>
      </c>
      <c r="D1666" s="66">
        <v>0</v>
      </c>
      <c r="E1666" s="65">
        <f t="shared" si="103"/>
        <v>22.396091666666667</v>
      </c>
      <c r="F1666" s="65">
        <f t="shared" si="104"/>
        <v>4.470277777777909E-2</v>
      </c>
      <c r="G1666" s="67">
        <f t="shared" si="105"/>
        <v>15666.736662499994</v>
      </c>
    </row>
    <row r="1667" spans="1:7" x14ac:dyDescent="0.25">
      <c r="A1667" s="55">
        <v>1665</v>
      </c>
      <c r="B1667" s="64">
        <v>50</v>
      </c>
      <c r="C1667" s="65">
        <f t="shared" si="102"/>
        <v>80.465000000000003</v>
      </c>
      <c r="D1667" s="66">
        <v>0</v>
      </c>
      <c r="E1667" s="65">
        <f t="shared" si="103"/>
        <v>22.351388888888888</v>
      </c>
      <c r="F1667" s="65">
        <f t="shared" si="104"/>
        <v>-4.470277777777909E-2</v>
      </c>
      <c r="G1667" s="67">
        <f t="shared" si="105"/>
        <v>15689.110402777771</v>
      </c>
    </row>
    <row r="1668" spans="1:7" x14ac:dyDescent="0.25">
      <c r="A1668" s="55">
        <v>1666</v>
      </c>
      <c r="B1668" s="64">
        <v>49.6</v>
      </c>
      <c r="C1668" s="65">
        <f t="shared" ref="C1668:C1731" si="106">B1668*1.6093</f>
        <v>79.821280000000002</v>
      </c>
      <c r="D1668" s="66">
        <v>0</v>
      </c>
      <c r="E1668" s="65">
        <f t="shared" ref="E1668:E1731" si="107">C1668/3.6</f>
        <v>22.172577777777779</v>
      </c>
      <c r="F1668" s="65">
        <f t="shared" si="104"/>
        <v>-0.17881111111110926</v>
      </c>
      <c r="G1668" s="67">
        <f t="shared" si="105"/>
        <v>15711.372386111105</v>
      </c>
    </row>
    <row r="1669" spans="1:7" x14ac:dyDescent="0.25">
      <c r="A1669" s="55">
        <v>1667</v>
      </c>
      <c r="B1669" s="64">
        <v>49.5</v>
      </c>
      <c r="C1669" s="65">
        <f t="shared" si="106"/>
        <v>79.660349999999994</v>
      </c>
      <c r="D1669" s="66">
        <v>0</v>
      </c>
      <c r="E1669" s="65">
        <f t="shared" si="107"/>
        <v>22.127875</v>
      </c>
      <c r="F1669" s="65">
        <f t="shared" si="104"/>
        <v>-4.470277777777909E-2</v>
      </c>
      <c r="G1669" s="67">
        <f t="shared" si="105"/>
        <v>15733.522612499994</v>
      </c>
    </row>
    <row r="1670" spans="1:7" x14ac:dyDescent="0.25">
      <c r="A1670" s="55">
        <v>1668</v>
      </c>
      <c r="B1670" s="64">
        <v>49.5</v>
      </c>
      <c r="C1670" s="65">
        <f t="shared" si="106"/>
        <v>79.660349999999994</v>
      </c>
      <c r="D1670" s="66">
        <v>0</v>
      </c>
      <c r="E1670" s="65">
        <f t="shared" si="107"/>
        <v>22.127875</v>
      </c>
      <c r="F1670" s="65">
        <f t="shared" si="104"/>
        <v>0</v>
      </c>
      <c r="G1670" s="67">
        <f t="shared" si="105"/>
        <v>15755.650487499994</v>
      </c>
    </row>
    <row r="1671" spans="1:7" x14ac:dyDescent="0.25">
      <c r="A1671" s="55">
        <v>1669</v>
      </c>
      <c r="B1671" s="64">
        <v>49.5</v>
      </c>
      <c r="C1671" s="65">
        <f t="shared" si="106"/>
        <v>79.660349999999994</v>
      </c>
      <c r="D1671" s="66">
        <v>0</v>
      </c>
      <c r="E1671" s="65">
        <f t="shared" si="107"/>
        <v>22.127875</v>
      </c>
      <c r="F1671" s="65">
        <f t="shared" si="104"/>
        <v>0</v>
      </c>
      <c r="G1671" s="67">
        <f t="shared" si="105"/>
        <v>15777.778362499994</v>
      </c>
    </row>
    <row r="1672" spans="1:7" x14ac:dyDescent="0.25">
      <c r="A1672" s="55">
        <v>1670</v>
      </c>
      <c r="B1672" s="64">
        <v>49.1</v>
      </c>
      <c r="C1672" s="65">
        <f t="shared" si="106"/>
        <v>79.016630000000006</v>
      </c>
      <c r="D1672" s="66">
        <v>0</v>
      </c>
      <c r="E1672" s="65">
        <f t="shared" si="107"/>
        <v>21.94906388888889</v>
      </c>
      <c r="F1672" s="65">
        <f t="shared" si="104"/>
        <v>-0.17881111111110926</v>
      </c>
      <c r="G1672" s="67">
        <f t="shared" si="105"/>
        <v>15799.816831944438</v>
      </c>
    </row>
    <row r="1673" spans="1:7" x14ac:dyDescent="0.25">
      <c r="A1673" s="55">
        <v>1671</v>
      </c>
      <c r="B1673" s="64">
        <v>48.6</v>
      </c>
      <c r="C1673" s="65">
        <f t="shared" si="106"/>
        <v>78.211979999999997</v>
      </c>
      <c r="D1673" s="66">
        <v>0</v>
      </c>
      <c r="E1673" s="65">
        <f t="shared" si="107"/>
        <v>21.725549999999998</v>
      </c>
      <c r="F1673" s="65">
        <f t="shared" si="104"/>
        <v>-0.2235138888888919</v>
      </c>
      <c r="G1673" s="67">
        <f t="shared" si="105"/>
        <v>15821.654138888882</v>
      </c>
    </row>
    <row r="1674" spans="1:7" x14ac:dyDescent="0.25">
      <c r="A1674" s="55">
        <v>1672</v>
      </c>
      <c r="B1674" s="64">
        <v>48.1</v>
      </c>
      <c r="C1674" s="65">
        <f t="shared" si="106"/>
        <v>77.407330000000002</v>
      </c>
      <c r="D1674" s="66">
        <v>0</v>
      </c>
      <c r="E1674" s="65">
        <f t="shared" si="107"/>
        <v>21.50203611111111</v>
      </c>
      <c r="F1674" s="65">
        <f t="shared" si="104"/>
        <v>-0.22351388888888835</v>
      </c>
      <c r="G1674" s="67">
        <f t="shared" si="105"/>
        <v>15843.267931944438</v>
      </c>
    </row>
    <row r="1675" spans="1:7" x14ac:dyDescent="0.25">
      <c r="A1675" s="55">
        <v>1673</v>
      </c>
      <c r="B1675" s="64">
        <v>47.2</v>
      </c>
      <c r="C1675" s="65">
        <f t="shared" si="106"/>
        <v>75.958960000000005</v>
      </c>
      <c r="D1675" s="66">
        <v>0</v>
      </c>
      <c r="E1675" s="65">
        <f t="shared" si="107"/>
        <v>21.099711111111112</v>
      </c>
      <c r="F1675" s="65">
        <f t="shared" si="104"/>
        <v>-0.4023249999999976</v>
      </c>
      <c r="G1675" s="67">
        <f t="shared" si="105"/>
        <v>15864.568805555549</v>
      </c>
    </row>
    <row r="1676" spans="1:7" x14ac:dyDescent="0.25">
      <c r="A1676" s="55">
        <v>1674</v>
      </c>
      <c r="B1676" s="64">
        <v>46.1</v>
      </c>
      <c r="C1676" s="65">
        <f t="shared" si="106"/>
        <v>74.188730000000007</v>
      </c>
      <c r="D1676" s="66">
        <v>0</v>
      </c>
      <c r="E1676" s="65">
        <f t="shared" si="107"/>
        <v>20.607980555555557</v>
      </c>
      <c r="F1676" s="65">
        <f t="shared" si="104"/>
        <v>-0.49173055555555578</v>
      </c>
      <c r="G1676" s="67">
        <f t="shared" si="105"/>
        <v>15885.422651388883</v>
      </c>
    </row>
    <row r="1677" spans="1:7" x14ac:dyDescent="0.25">
      <c r="A1677" s="55">
        <v>1675</v>
      </c>
      <c r="B1677" s="64">
        <v>45</v>
      </c>
      <c r="C1677" s="65">
        <f t="shared" si="106"/>
        <v>72.418499999999995</v>
      </c>
      <c r="D1677" s="66">
        <v>0</v>
      </c>
      <c r="E1677" s="65">
        <f t="shared" si="107"/>
        <v>20.116249999999997</v>
      </c>
      <c r="F1677" s="65">
        <f t="shared" ref="F1677:F1740" si="108">E1677-E1676</f>
        <v>-0.49173055555555933</v>
      </c>
      <c r="G1677" s="67">
        <f t="shared" ref="G1677:G1740" si="109">E1676+(F1677/2)+G1676</f>
        <v>15905.78476666666</v>
      </c>
    </row>
    <row r="1678" spans="1:7" x14ac:dyDescent="0.25">
      <c r="A1678" s="55">
        <v>1676</v>
      </c>
      <c r="B1678" s="64">
        <v>43.8</v>
      </c>
      <c r="C1678" s="65">
        <f t="shared" si="106"/>
        <v>70.487339999999989</v>
      </c>
      <c r="D1678" s="66">
        <v>0</v>
      </c>
      <c r="E1678" s="65">
        <f t="shared" si="107"/>
        <v>19.579816666666662</v>
      </c>
      <c r="F1678" s="65">
        <f t="shared" si="108"/>
        <v>-0.53643333333333487</v>
      </c>
      <c r="G1678" s="67">
        <f t="shared" si="109"/>
        <v>15925.632799999994</v>
      </c>
    </row>
    <row r="1679" spans="1:7" x14ac:dyDescent="0.25">
      <c r="A1679" s="55">
        <v>1677</v>
      </c>
      <c r="B1679" s="64">
        <v>42.6</v>
      </c>
      <c r="C1679" s="65">
        <f t="shared" si="106"/>
        <v>68.556179999999998</v>
      </c>
      <c r="D1679" s="66">
        <v>0</v>
      </c>
      <c r="E1679" s="65">
        <f t="shared" si="107"/>
        <v>19.043383333333331</v>
      </c>
      <c r="F1679" s="65">
        <f t="shared" si="108"/>
        <v>-0.53643333333333132</v>
      </c>
      <c r="G1679" s="67">
        <f t="shared" si="109"/>
        <v>15944.944399999993</v>
      </c>
    </row>
    <row r="1680" spans="1:7" x14ac:dyDescent="0.25">
      <c r="A1680" s="55">
        <v>1678</v>
      </c>
      <c r="B1680" s="64">
        <v>41.5</v>
      </c>
      <c r="C1680" s="65">
        <f t="shared" si="106"/>
        <v>66.78595</v>
      </c>
      <c r="D1680" s="66">
        <v>0</v>
      </c>
      <c r="E1680" s="65">
        <f t="shared" si="107"/>
        <v>18.551652777777779</v>
      </c>
      <c r="F1680" s="65">
        <f t="shared" si="108"/>
        <v>-0.49173055555555223</v>
      </c>
      <c r="G1680" s="67">
        <f t="shared" si="109"/>
        <v>15963.741918055548</v>
      </c>
    </row>
    <row r="1681" spans="1:7" x14ac:dyDescent="0.25">
      <c r="A1681" s="55">
        <v>1679</v>
      </c>
      <c r="B1681" s="64">
        <v>40.299999999999997</v>
      </c>
      <c r="C1681" s="65">
        <f t="shared" si="106"/>
        <v>64.854789999999994</v>
      </c>
      <c r="D1681" s="66">
        <v>0</v>
      </c>
      <c r="E1681" s="65">
        <f t="shared" si="107"/>
        <v>18.015219444444444</v>
      </c>
      <c r="F1681" s="65">
        <f t="shared" si="108"/>
        <v>-0.53643333333333487</v>
      </c>
      <c r="G1681" s="67">
        <f t="shared" si="109"/>
        <v>15982.025354166659</v>
      </c>
    </row>
    <row r="1682" spans="1:7" x14ac:dyDescent="0.25">
      <c r="A1682" s="55">
        <v>1680</v>
      </c>
      <c r="B1682" s="64">
        <v>38.5</v>
      </c>
      <c r="C1682" s="65">
        <f t="shared" si="106"/>
        <v>61.95805</v>
      </c>
      <c r="D1682" s="66">
        <v>0</v>
      </c>
      <c r="E1682" s="65">
        <f t="shared" si="107"/>
        <v>17.210569444444445</v>
      </c>
      <c r="F1682" s="65">
        <f t="shared" si="108"/>
        <v>-0.80464999999999876</v>
      </c>
      <c r="G1682" s="67">
        <f t="shared" si="109"/>
        <v>15999.638248611103</v>
      </c>
    </row>
    <row r="1683" spans="1:7" x14ac:dyDescent="0.25">
      <c r="A1683" s="55">
        <v>1681</v>
      </c>
      <c r="B1683" s="64">
        <v>37</v>
      </c>
      <c r="C1683" s="65">
        <f t="shared" si="106"/>
        <v>59.5441</v>
      </c>
      <c r="D1683" s="66">
        <v>0</v>
      </c>
      <c r="E1683" s="65">
        <f t="shared" si="107"/>
        <v>16.540027777777777</v>
      </c>
      <c r="F1683" s="65">
        <f t="shared" si="108"/>
        <v>-0.67054166666666859</v>
      </c>
      <c r="G1683" s="67">
        <f t="shared" si="109"/>
        <v>16016.513547222214</v>
      </c>
    </row>
    <row r="1684" spans="1:7" x14ac:dyDescent="0.25">
      <c r="A1684" s="55">
        <v>1682</v>
      </c>
      <c r="B1684" s="64">
        <v>35.200000000000003</v>
      </c>
      <c r="C1684" s="65">
        <f t="shared" si="106"/>
        <v>56.647360000000006</v>
      </c>
      <c r="D1684" s="66">
        <v>0</v>
      </c>
      <c r="E1684" s="65">
        <f t="shared" si="107"/>
        <v>15.73537777777778</v>
      </c>
      <c r="F1684" s="65">
        <f t="shared" si="108"/>
        <v>-0.80464999999999698</v>
      </c>
      <c r="G1684" s="67">
        <f t="shared" si="109"/>
        <v>16032.651249999992</v>
      </c>
    </row>
    <row r="1685" spans="1:7" x14ac:dyDescent="0.25">
      <c r="A1685" s="55">
        <v>1683</v>
      </c>
      <c r="B1685" s="64">
        <v>33.799999999999997</v>
      </c>
      <c r="C1685" s="65">
        <f t="shared" si="106"/>
        <v>54.394339999999993</v>
      </c>
      <c r="D1685" s="66">
        <v>0</v>
      </c>
      <c r="E1685" s="65">
        <f t="shared" si="107"/>
        <v>15.109538888888887</v>
      </c>
      <c r="F1685" s="65">
        <f t="shared" si="108"/>
        <v>-0.62583888888889305</v>
      </c>
      <c r="G1685" s="67">
        <f t="shared" si="109"/>
        <v>16048.073708333324</v>
      </c>
    </row>
    <row r="1686" spans="1:7" x14ac:dyDescent="0.25">
      <c r="A1686" s="55">
        <v>1684</v>
      </c>
      <c r="B1686" s="64">
        <v>32.5</v>
      </c>
      <c r="C1686" s="65">
        <f t="shared" si="106"/>
        <v>52.302250000000001</v>
      </c>
      <c r="D1686" s="66">
        <v>0</v>
      </c>
      <c r="E1686" s="65">
        <f t="shared" si="107"/>
        <v>14.528402777777778</v>
      </c>
      <c r="F1686" s="65">
        <f t="shared" si="108"/>
        <v>-0.58113611111110863</v>
      </c>
      <c r="G1686" s="67">
        <f t="shared" si="109"/>
        <v>16062.892679166658</v>
      </c>
    </row>
    <row r="1687" spans="1:7" x14ac:dyDescent="0.25">
      <c r="A1687" s="55">
        <v>1685</v>
      </c>
      <c r="B1687" s="64">
        <v>31.5</v>
      </c>
      <c r="C1687" s="65">
        <f t="shared" si="106"/>
        <v>50.692949999999996</v>
      </c>
      <c r="D1687" s="66">
        <v>0</v>
      </c>
      <c r="E1687" s="65">
        <f t="shared" si="107"/>
        <v>14.081374999999998</v>
      </c>
      <c r="F1687" s="65">
        <f t="shared" si="108"/>
        <v>-0.44702777777778024</v>
      </c>
      <c r="G1687" s="67">
        <f t="shared" si="109"/>
        <v>16077.197568055548</v>
      </c>
    </row>
    <row r="1688" spans="1:7" x14ac:dyDescent="0.25">
      <c r="A1688" s="55">
        <v>1686</v>
      </c>
      <c r="B1688" s="64">
        <v>30.6</v>
      </c>
      <c r="C1688" s="65">
        <f t="shared" si="106"/>
        <v>49.244579999999999</v>
      </c>
      <c r="D1688" s="66">
        <v>0</v>
      </c>
      <c r="E1688" s="65">
        <f t="shared" si="107"/>
        <v>13.67905</v>
      </c>
      <c r="F1688" s="65">
        <f t="shared" si="108"/>
        <v>-0.4023249999999976</v>
      </c>
      <c r="G1688" s="67">
        <f t="shared" si="109"/>
        <v>16091.077780555548</v>
      </c>
    </row>
    <row r="1689" spans="1:7" x14ac:dyDescent="0.25">
      <c r="A1689" s="55">
        <v>1687</v>
      </c>
      <c r="B1689" s="64">
        <v>30.5</v>
      </c>
      <c r="C1689" s="65">
        <f t="shared" si="106"/>
        <v>49.083649999999999</v>
      </c>
      <c r="D1689" s="66">
        <v>0</v>
      </c>
      <c r="E1689" s="65">
        <f t="shared" si="107"/>
        <v>13.634347222222221</v>
      </c>
      <c r="F1689" s="65">
        <f t="shared" si="108"/>
        <v>-4.470277777777909E-2</v>
      </c>
      <c r="G1689" s="67">
        <f t="shared" si="109"/>
        <v>16104.73447916666</v>
      </c>
    </row>
    <row r="1690" spans="1:7" x14ac:dyDescent="0.25">
      <c r="A1690" s="55">
        <v>1688</v>
      </c>
      <c r="B1690" s="64">
        <v>30</v>
      </c>
      <c r="C1690" s="65">
        <f t="shared" si="106"/>
        <v>48.278999999999996</v>
      </c>
      <c r="D1690" s="66">
        <v>0</v>
      </c>
      <c r="E1690" s="65">
        <f t="shared" si="107"/>
        <v>13.410833333333333</v>
      </c>
      <c r="F1690" s="65">
        <f t="shared" si="108"/>
        <v>-0.22351388888888835</v>
      </c>
      <c r="G1690" s="67">
        <f t="shared" si="109"/>
        <v>16118.257069444438</v>
      </c>
    </row>
    <row r="1691" spans="1:7" x14ac:dyDescent="0.25">
      <c r="A1691" s="55">
        <v>1689</v>
      </c>
      <c r="B1691" s="64">
        <v>29</v>
      </c>
      <c r="C1691" s="65">
        <f t="shared" si="106"/>
        <v>46.669699999999999</v>
      </c>
      <c r="D1691" s="66">
        <v>0</v>
      </c>
      <c r="E1691" s="65">
        <f t="shared" si="107"/>
        <v>12.963805555555554</v>
      </c>
      <c r="F1691" s="65">
        <f t="shared" si="108"/>
        <v>-0.44702777777777847</v>
      </c>
      <c r="G1691" s="67">
        <f t="shared" si="109"/>
        <v>16131.444388888884</v>
      </c>
    </row>
    <row r="1692" spans="1:7" x14ac:dyDescent="0.25">
      <c r="A1692" s="55">
        <v>1690</v>
      </c>
      <c r="B1692" s="64">
        <v>27.5</v>
      </c>
      <c r="C1692" s="65">
        <f t="shared" si="106"/>
        <v>44.255749999999999</v>
      </c>
      <c r="D1692" s="66">
        <v>0</v>
      </c>
      <c r="E1692" s="65">
        <f t="shared" si="107"/>
        <v>12.293263888888887</v>
      </c>
      <c r="F1692" s="65">
        <f t="shared" si="108"/>
        <v>-0.67054166666666681</v>
      </c>
      <c r="G1692" s="67">
        <f t="shared" si="109"/>
        <v>16144.072923611106</v>
      </c>
    </row>
    <row r="1693" spans="1:7" x14ac:dyDescent="0.25">
      <c r="A1693" s="55">
        <v>1691</v>
      </c>
      <c r="B1693" s="64">
        <v>24.8</v>
      </c>
      <c r="C1693" s="65">
        <f t="shared" si="106"/>
        <v>39.910640000000001</v>
      </c>
      <c r="D1693" s="66">
        <v>0</v>
      </c>
      <c r="E1693" s="65">
        <f t="shared" si="107"/>
        <v>11.086288888888889</v>
      </c>
      <c r="F1693" s="65">
        <f t="shared" si="108"/>
        <v>-1.2069749999999981</v>
      </c>
      <c r="G1693" s="67">
        <f t="shared" si="109"/>
        <v>16155.762699999994</v>
      </c>
    </row>
    <row r="1694" spans="1:7" x14ac:dyDescent="0.25">
      <c r="A1694" s="55">
        <v>1692</v>
      </c>
      <c r="B1694" s="64">
        <v>21.5</v>
      </c>
      <c r="C1694" s="65">
        <f t="shared" si="106"/>
        <v>34.59995</v>
      </c>
      <c r="D1694" s="66">
        <v>0</v>
      </c>
      <c r="E1694" s="65">
        <f t="shared" si="107"/>
        <v>9.611097222222222</v>
      </c>
      <c r="F1694" s="65">
        <f t="shared" si="108"/>
        <v>-1.4751916666666673</v>
      </c>
      <c r="G1694" s="67">
        <f t="shared" si="109"/>
        <v>16166.111393055549</v>
      </c>
    </row>
    <row r="1695" spans="1:7" x14ac:dyDescent="0.25">
      <c r="A1695" s="55">
        <v>1693</v>
      </c>
      <c r="B1695" s="64">
        <v>20.100000000000001</v>
      </c>
      <c r="C1695" s="65">
        <f t="shared" si="106"/>
        <v>32.34693</v>
      </c>
      <c r="D1695" s="66">
        <v>0</v>
      </c>
      <c r="E1695" s="65">
        <f t="shared" si="107"/>
        <v>8.9852583333333325</v>
      </c>
      <c r="F1695" s="65">
        <f t="shared" si="108"/>
        <v>-0.6258388888888895</v>
      </c>
      <c r="G1695" s="67">
        <f t="shared" si="109"/>
        <v>16175.409570833328</v>
      </c>
    </row>
    <row r="1696" spans="1:7" x14ac:dyDescent="0.25">
      <c r="A1696" s="55">
        <v>1694</v>
      </c>
      <c r="B1696" s="64">
        <v>19.100000000000001</v>
      </c>
      <c r="C1696" s="65">
        <f t="shared" si="106"/>
        <v>30.737630000000003</v>
      </c>
      <c r="D1696" s="66">
        <v>0</v>
      </c>
      <c r="E1696" s="65">
        <f t="shared" si="107"/>
        <v>8.5382305555555558</v>
      </c>
      <c r="F1696" s="65">
        <f t="shared" si="108"/>
        <v>-0.44702777777777669</v>
      </c>
      <c r="G1696" s="67">
        <f t="shared" si="109"/>
        <v>16184.171315277772</v>
      </c>
    </row>
    <row r="1697" spans="1:7" x14ac:dyDescent="0.25">
      <c r="A1697" s="55">
        <v>1695</v>
      </c>
      <c r="B1697" s="64">
        <v>18.5</v>
      </c>
      <c r="C1697" s="65">
        <f t="shared" si="106"/>
        <v>29.77205</v>
      </c>
      <c r="D1697" s="66">
        <v>0</v>
      </c>
      <c r="E1697" s="65">
        <f t="shared" si="107"/>
        <v>8.2700138888888883</v>
      </c>
      <c r="F1697" s="65">
        <f t="shared" si="108"/>
        <v>-0.26821666666666744</v>
      </c>
      <c r="G1697" s="67">
        <f t="shared" si="109"/>
        <v>16192.575437499994</v>
      </c>
    </row>
    <row r="1698" spans="1:7" x14ac:dyDescent="0.25">
      <c r="A1698" s="55">
        <v>1696</v>
      </c>
      <c r="B1698" s="64">
        <v>17</v>
      </c>
      <c r="C1698" s="65">
        <f t="shared" si="106"/>
        <v>27.3581</v>
      </c>
      <c r="D1698" s="66">
        <v>0</v>
      </c>
      <c r="E1698" s="65">
        <f t="shared" si="107"/>
        <v>7.5994722222222224</v>
      </c>
      <c r="F1698" s="65">
        <f t="shared" si="108"/>
        <v>-0.67054166666666593</v>
      </c>
      <c r="G1698" s="67">
        <f t="shared" si="109"/>
        <v>16200.51018055555</v>
      </c>
    </row>
    <row r="1699" spans="1:7" x14ac:dyDescent="0.25">
      <c r="A1699" s="55">
        <v>1697</v>
      </c>
      <c r="B1699" s="64">
        <v>15.5</v>
      </c>
      <c r="C1699" s="65">
        <f t="shared" si="106"/>
        <v>24.94415</v>
      </c>
      <c r="D1699" s="66">
        <v>0</v>
      </c>
      <c r="E1699" s="65">
        <f t="shared" si="107"/>
        <v>6.9289305555555556</v>
      </c>
      <c r="F1699" s="65">
        <f t="shared" si="108"/>
        <v>-0.67054166666666681</v>
      </c>
      <c r="G1699" s="67">
        <f t="shared" si="109"/>
        <v>16207.774381944439</v>
      </c>
    </row>
    <row r="1700" spans="1:7" x14ac:dyDescent="0.25">
      <c r="A1700" s="55">
        <v>1698</v>
      </c>
      <c r="B1700" s="64">
        <v>12.5</v>
      </c>
      <c r="C1700" s="65">
        <f t="shared" si="106"/>
        <v>20.116250000000001</v>
      </c>
      <c r="D1700" s="66">
        <v>0</v>
      </c>
      <c r="E1700" s="65">
        <f t="shared" si="107"/>
        <v>5.587847222222222</v>
      </c>
      <c r="F1700" s="65">
        <f t="shared" si="108"/>
        <v>-1.3410833333333336</v>
      </c>
      <c r="G1700" s="67">
        <f t="shared" si="109"/>
        <v>16214.032770833328</v>
      </c>
    </row>
    <row r="1701" spans="1:7" x14ac:dyDescent="0.25">
      <c r="A1701" s="55">
        <v>1699</v>
      </c>
      <c r="B1701" s="64">
        <v>10.8</v>
      </c>
      <c r="C1701" s="65">
        <f t="shared" si="106"/>
        <v>17.38044</v>
      </c>
      <c r="D1701" s="66">
        <v>0</v>
      </c>
      <c r="E1701" s="65">
        <f t="shared" si="107"/>
        <v>4.8278999999999996</v>
      </c>
      <c r="F1701" s="65">
        <f t="shared" si="108"/>
        <v>-0.75994722222222233</v>
      </c>
      <c r="G1701" s="67">
        <f t="shared" si="109"/>
        <v>16219.240644444439</v>
      </c>
    </row>
    <row r="1702" spans="1:7" x14ac:dyDescent="0.25">
      <c r="A1702" s="55">
        <v>1700</v>
      </c>
      <c r="B1702" s="64">
        <v>8</v>
      </c>
      <c r="C1702" s="65">
        <f t="shared" si="106"/>
        <v>12.8744</v>
      </c>
      <c r="D1702" s="66">
        <v>0</v>
      </c>
      <c r="E1702" s="65">
        <f t="shared" si="107"/>
        <v>3.576222222222222</v>
      </c>
      <c r="F1702" s="65">
        <f t="shared" si="108"/>
        <v>-1.2516777777777777</v>
      </c>
      <c r="G1702" s="67">
        <f t="shared" si="109"/>
        <v>16223.44270555555</v>
      </c>
    </row>
    <row r="1703" spans="1:7" x14ac:dyDescent="0.25">
      <c r="A1703" s="55">
        <v>1701</v>
      </c>
      <c r="B1703" s="64">
        <v>4.7</v>
      </c>
      <c r="C1703" s="65">
        <f t="shared" si="106"/>
        <v>7.5637100000000004</v>
      </c>
      <c r="D1703" s="66">
        <v>0</v>
      </c>
      <c r="E1703" s="65">
        <f t="shared" si="107"/>
        <v>2.1010305555555555</v>
      </c>
      <c r="F1703" s="65">
        <f t="shared" si="108"/>
        <v>-1.4751916666666665</v>
      </c>
      <c r="G1703" s="67">
        <f t="shared" si="109"/>
        <v>16226.281331944439</v>
      </c>
    </row>
    <row r="1704" spans="1:7" x14ac:dyDescent="0.25">
      <c r="A1704" s="55">
        <v>1702</v>
      </c>
      <c r="B1704" s="64">
        <v>1.4</v>
      </c>
      <c r="C1704" s="65">
        <f t="shared" si="106"/>
        <v>2.2530199999999998</v>
      </c>
      <c r="D1704" s="66">
        <v>0</v>
      </c>
      <c r="E1704" s="65">
        <f t="shared" si="107"/>
        <v>0.62583888888888883</v>
      </c>
      <c r="F1704" s="65">
        <f t="shared" si="108"/>
        <v>-1.4751916666666667</v>
      </c>
      <c r="G1704" s="67">
        <f t="shared" si="109"/>
        <v>16227.644766666661</v>
      </c>
    </row>
    <row r="1705" spans="1:7" x14ac:dyDescent="0.25">
      <c r="A1705" s="55">
        <v>1703</v>
      </c>
      <c r="B1705" s="64">
        <v>0</v>
      </c>
      <c r="C1705" s="65">
        <f t="shared" si="106"/>
        <v>0</v>
      </c>
      <c r="D1705" s="66">
        <v>0</v>
      </c>
      <c r="E1705" s="65">
        <f t="shared" si="107"/>
        <v>0</v>
      </c>
      <c r="F1705" s="65">
        <f t="shared" si="108"/>
        <v>-0.62583888888888883</v>
      </c>
      <c r="G1705" s="67">
        <f t="shared" si="109"/>
        <v>16227.957686111105</v>
      </c>
    </row>
    <row r="1706" spans="1:7" x14ac:dyDescent="0.25">
      <c r="A1706" s="55">
        <v>1704</v>
      </c>
      <c r="B1706" s="64">
        <v>0</v>
      </c>
      <c r="C1706" s="65">
        <f t="shared" si="106"/>
        <v>0</v>
      </c>
      <c r="D1706" s="66">
        <v>0</v>
      </c>
      <c r="E1706" s="65">
        <f t="shared" si="107"/>
        <v>0</v>
      </c>
      <c r="F1706" s="65">
        <f t="shared" si="108"/>
        <v>0</v>
      </c>
      <c r="G1706" s="67">
        <f t="shared" si="109"/>
        <v>16227.957686111105</v>
      </c>
    </row>
    <row r="1707" spans="1:7" x14ac:dyDescent="0.25">
      <c r="A1707" s="55">
        <v>1705</v>
      </c>
      <c r="B1707" s="64">
        <v>0</v>
      </c>
      <c r="C1707" s="65">
        <f t="shared" si="106"/>
        <v>0</v>
      </c>
      <c r="D1707" s="66">
        <v>0</v>
      </c>
      <c r="E1707" s="65">
        <f t="shared" si="107"/>
        <v>0</v>
      </c>
      <c r="F1707" s="65">
        <f t="shared" si="108"/>
        <v>0</v>
      </c>
      <c r="G1707" s="67">
        <f t="shared" si="109"/>
        <v>16227.957686111105</v>
      </c>
    </row>
    <row r="1708" spans="1:7" x14ac:dyDescent="0.25">
      <c r="A1708" s="55">
        <v>1706</v>
      </c>
      <c r="B1708" s="64">
        <v>0</v>
      </c>
      <c r="C1708" s="65">
        <f t="shared" si="106"/>
        <v>0</v>
      </c>
      <c r="D1708" s="66">
        <v>0</v>
      </c>
      <c r="E1708" s="65">
        <f t="shared" si="107"/>
        <v>0</v>
      </c>
      <c r="F1708" s="65">
        <f t="shared" si="108"/>
        <v>0</v>
      </c>
      <c r="G1708" s="67">
        <f t="shared" si="109"/>
        <v>16227.957686111105</v>
      </c>
    </row>
    <row r="1709" spans="1:7" x14ac:dyDescent="0.25">
      <c r="A1709" s="55">
        <v>1707</v>
      </c>
      <c r="B1709" s="64">
        <v>0</v>
      </c>
      <c r="C1709" s="65">
        <f t="shared" si="106"/>
        <v>0</v>
      </c>
      <c r="D1709" s="66">
        <v>0</v>
      </c>
      <c r="E1709" s="65">
        <f t="shared" si="107"/>
        <v>0</v>
      </c>
      <c r="F1709" s="65">
        <f t="shared" si="108"/>
        <v>0</v>
      </c>
      <c r="G1709" s="67">
        <f t="shared" si="109"/>
        <v>16227.957686111105</v>
      </c>
    </row>
    <row r="1710" spans="1:7" x14ac:dyDescent="0.25">
      <c r="A1710" s="55">
        <v>1708</v>
      </c>
      <c r="B1710" s="64">
        <v>0</v>
      </c>
      <c r="C1710" s="65">
        <f t="shared" si="106"/>
        <v>0</v>
      </c>
      <c r="D1710" s="66">
        <v>0</v>
      </c>
      <c r="E1710" s="65">
        <f t="shared" si="107"/>
        <v>0</v>
      </c>
      <c r="F1710" s="65">
        <f t="shared" si="108"/>
        <v>0</v>
      </c>
      <c r="G1710" s="67">
        <f t="shared" si="109"/>
        <v>16227.957686111105</v>
      </c>
    </row>
    <row r="1711" spans="1:7" x14ac:dyDescent="0.25">
      <c r="A1711" s="55">
        <v>1709</v>
      </c>
      <c r="B1711" s="64">
        <v>0</v>
      </c>
      <c r="C1711" s="65">
        <f t="shared" si="106"/>
        <v>0</v>
      </c>
      <c r="D1711" s="66">
        <v>0</v>
      </c>
      <c r="E1711" s="65">
        <f t="shared" si="107"/>
        <v>0</v>
      </c>
      <c r="F1711" s="65">
        <f t="shared" si="108"/>
        <v>0</v>
      </c>
      <c r="G1711" s="67">
        <f t="shared" si="109"/>
        <v>16227.957686111105</v>
      </c>
    </row>
    <row r="1712" spans="1:7" x14ac:dyDescent="0.25">
      <c r="A1712" s="55">
        <v>1710</v>
      </c>
      <c r="B1712" s="64">
        <v>0</v>
      </c>
      <c r="C1712" s="65">
        <f t="shared" si="106"/>
        <v>0</v>
      </c>
      <c r="D1712" s="66">
        <v>0</v>
      </c>
      <c r="E1712" s="65">
        <f t="shared" si="107"/>
        <v>0</v>
      </c>
      <c r="F1712" s="65">
        <f t="shared" si="108"/>
        <v>0</v>
      </c>
      <c r="G1712" s="67">
        <f t="shared" si="109"/>
        <v>16227.957686111105</v>
      </c>
    </row>
    <row r="1713" spans="1:7" x14ac:dyDescent="0.25">
      <c r="A1713" s="55">
        <v>1711</v>
      </c>
      <c r="B1713" s="64">
        <v>0</v>
      </c>
      <c r="C1713" s="65">
        <f t="shared" si="106"/>
        <v>0</v>
      </c>
      <c r="D1713" s="66">
        <v>0</v>
      </c>
      <c r="E1713" s="65">
        <f t="shared" si="107"/>
        <v>0</v>
      </c>
      <c r="F1713" s="65">
        <f t="shared" si="108"/>
        <v>0</v>
      </c>
      <c r="G1713" s="67">
        <f t="shared" si="109"/>
        <v>16227.957686111105</v>
      </c>
    </row>
    <row r="1714" spans="1:7" x14ac:dyDescent="0.25">
      <c r="A1714" s="55">
        <v>1712</v>
      </c>
      <c r="B1714" s="64">
        <v>0</v>
      </c>
      <c r="C1714" s="65">
        <f t="shared" si="106"/>
        <v>0</v>
      </c>
      <c r="D1714" s="66">
        <v>0</v>
      </c>
      <c r="E1714" s="65">
        <f t="shared" si="107"/>
        <v>0</v>
      </c>
      <c r="F1714" s="65">
        <f t="shared" si="108"/>
        <v>0</v>
      </c>
      <c r="G1714" s="67">
        <f t="shared" si="109"/>
        <v>16227.957686111105</v>
      </c>
    </row>
    <row r="1715" spans="1:7" x14ac:dyDescent="0.25">
      <c r="A1715" s="55">
        <v>1713</v>
      </c>
      <c r="B1715" s="64">
        <v>0</v>
      </c>
      <c r="C1715" s="65">
        <f t="shared" si="106"/>
        <v>0</v>
      </c>
      <c r="D1715" s="66">
        <v>0</v>
      </c>
      <c r="E1715" s="65">
        <f t="shared" si="107"/>
        <v>0</v>
      </c>
      <c r="F1715" s="65">
        <f t="shared" si="108"/>
        <v>0</v>
      </c>
      <c r="G1715" s="67">
        <f t="shared" si="109"/>
        <v>16227.957686111105</v>
      </c>
    </row>
    <row r="1716" spans="1:7" x14ac:dyDescent="0.25">
      <c r="A1716" s="55">
        <v>1714</v>
      </c>
      <c r="B1716" s="64">
        <v>0</v>
      </c>
      <c r="C1716" s="65">
        <f t="shared" si="106"/>
        <v>0</v>
      </c>
      <c r="D1716" s="66">
        <v>0</v>
      </c>
      <c r="E1716" s="65">
        <f t="shared" si="107"/>
        <v>0</v>
      </c>
      <c r="F1716" s="65">
        <f t="shared" si="108"/>
        <v>0</v>
      </c>
      <c r="G1716" s="67">
        <f t="shared" si="109"/>
        <v>16227.957686111105</v>
      </c>
    </row>
    <row r="1717" spans="1:7" x14ac:dyDescent="0.25">
      <c r="A1717" s="55">
        <v>1715</v>
      </c>
      <c r="B1717" s="64">
        <v>0</v>
      </c>
      <c r="C1717" s="65">
        <f t="shared" si="106"/>
        <v>0</v>
      </c>
      <c r="D1717" s="66">
        <v>0</v>
      </c>
      <c r="E1717" s="65">
        <f t="shared" si="107"/>
        <v>0</v>
      </c>
      <c r="F1717" s="65">
        <f t="shared" si="108"/>
        <v>0</v>
      </c>
      <c r="G1717" s="67">
        <f t="shared" si="109"/>
        <v>16227.957686111105</v>
      </c>
    </row>
    <row r="1718" spans="1:7" x14ac:dyDescent="0.25">
      <c r="A1718" s="55">
        <v>1716</v>
      </c>
      <c r="B1718" s="64">
        <v>0</v>
      </c>
      <c r="C1718" s="65">
        <f t="shared" si="106"/>
        <v>0</v>
      </c>
      <c r="D1718" s="66">
        <v>0</v>
      </c>
      <c r="E1718" s="65">
        <f t="shared" si="107"/>
        <v>0</v>
      </c>
      <c r="F1718" s="65">
        <f t="shared" si="108"/>
        <v>0</v>
      </c>
      <c r="G1718" s="67">
        <f t="shared" si="109"/>
        <v>16227.957686111105</v>
      </c>
    </row>
    <row r="1719" spans="1:7" x14ac:dyDescent="0.25">
      <c r="A1719" s="55">
        <v>1717</v>
      </c>
      <c r="B1719" s="64">
        <v>1</v>
      </c>
      <c r="C1719" s="65">
        <f t="shared" si="106"/>
        <v>1.6093</v>
      </c>
      <c r="D1719" s="66">
        <v>0</v>
      </c>
      <c r="E1719" s="65">
        <f t="shared" si="107"/>
        <v>0.44702777777777775</v>
      </c>
      <c r="F1719" s="65">
        <f t="shared" si="108"/>
        <v>0.44702777777777775</v>
      </c>
      <c r="G1719" s="67">
        <f t="shared" si="109"/>
        <v>16228.181199999994</v>
      </c>
    </row>
    <row r="1720" spans="1:7" x14ac:dyDescent="0.25">
      <c r="A1720" s="55">
        <v>1718</v>
      </c>
      <c r="B1720" s="64">
        <v>4.3</v>
      </c>
      <c r="C1720" s="65">
        <f t="shared" si="106"/>
        <v>6.9199899999999994</v>
      </c>
      <c r="D1720" s="66">
        <v>0</v>
      </c>
      <c r="E1720" s="65">
        <f t="shared" si="107"/>
        <v>1.9222194444444443</v>
      </c>
      <c r="F1720" s="65">
        <f t="shared" si="108"/>
        <v>1.4751916666666665</v>
      </c>
      <c r="G1720" s="67">
        <f t="shared" si="109"/>
        <v>16229.365823611104</v>
      </c>
    </row>
    <row r="1721" spans="1:7" x14ac:dyDescent="0.25">
      <c r="A1721" s="55">
        <v>1719</v>
      </c>
      <c r="B1721" s="64">
        <v>7.6</v>
      </c>
      <c r="C1721" s="65">
        <f t="shared" si="106"/>
        <v>12.23068</v>
      </c>
      <c r="D1721" s="66">
        <v>0</v>
      </c>
      <c r="E1721" s="65">
        <f t="shared" si="107"/>
        <v>3.3974111111111109</v>
      </c>
      <c r="F1721" s="65">
        <f t="shared" si="108"/>
        <v>1.4751916666666667</v>
      </c>
      <c r="G1721" s="67">
        <f t="shared" si="109"/>
        <v>16232.025638888881</v>
      </c>
    </row>
    <row r="1722" spans="1:7" x14ac:dyDescent="0.25">
      <c r="A1722" s="55">
        <v>1720</v>
      </c>
      <c r="B1722" s="64">
        <v>10.9</v>
      </c>
      <c r="C1722" s="65">
        <f t="shared" si="106"/>
        <v>17.541370000000001</v>
      </c>
      <c r="D1722" s="66">
        <v>0</v>
      </c>
      <c r="E1722" s="65">
        <f t="shared" si="107"/>
        <v>4.8726027777777778</v>
      </c>
      <c r="F1722" s="65">
        <f t="shared" si="108"/>
        <v>1.4751916666666669</v>
      </c>
      <c r="G1722" s="67">
        <f t="shared" si="109"/>
        <v>16236.160645833326</v>
      </c>
    </row>
    <row r="1723" spans="1:7" x14ac:dyDescent="0.25">
      <c r="A1723" s="55">
        <v>1721</v>
      </c>
      <c r="B1723" s="64">
        <v>14.2</v>
      </c>
      <c r="C1723" s="65">
        <f t="shared" si="106"/>
        <v>22.852059999999998</v>
      </c>
      <c r="D1723" s="66">
        <v>0</v>
      </c>
      <c r="E1723" s="65">
        <f t="shared" si="107"/>
        <v>6.3477944444444434</v>
      </c>
      <c r="F1723" s="65">
        <f t="shared" si="108"/>
        <v>1.4751916666666656</v>
      </c>
      <c r="G1723" s="67">
        <f t="shared" si="109"/>
        <v>16241.770844444438</v>
      </c>
    </row>
    <row r="1724" spans="1:7" x14ac:dyDescent="0.25">
      <c r="A1724" s="55">
        <v>1722</v>
      </c>
      <c r="B1724" s="64">
        <v>17.3</v>
      </c>
      <c r="C1724" s="65">
        <f t="shared" si="106"/>
        <v>27.840890000000002</v>
      </c>
      <c r="D1724" s="66">
        <v>0</v>
      </c>
      <c r="E1724" s="65">
        <f t="shared" si="107"/>
        <v>7.7335805555555561</v>
      </c>
      <c r="F1724" s="65">
        <f t="shared" si="108"/>
        <v>1.3857861111111127</v>
      </c>
      <c r="G1724" s="67">
        <f t="shared" si="109"/>
        <v>16248.811531944439</v>
      </c>
    </row>
    <row r="1725" spans="1:7" x14ac:dyDescent="0.25">
      <c r="A1725" s="55">
        <v>1723</v>
      </c>
      <c r="B1725" s="64">
        <v>20</v>
      </c>
      <c r="C1725" s="65">
        <f t="shared" si="106"/>
        <v>32.186</v>
      </c>
      <c r="D1725" s="66">
        <v>0</v>
      </c>
      <c r="E1725" s="65">
        <f t="shared" si="107"/>
        <v>8.9405555555555551</v>
      </c>
      <c r="F1725" s="65">
        <f t="shared" si="108"/>
        <v>1.206974999999999</v>
      </c>
      <c r="G1725" s="67">
        <f t="shared" si="109"/>
        <v>16257.148599999995</v>
      </c>
    </row>
    <row r="1726" spans="1:7" x14ac:dyDescent="0.25">
      <c r="A1726" s="55">
        <v>1724</v>
      </c>
      <c r="B1726" s="64">
        <v>22.5</v>
      </c>
      <c r="C1726" s="65">
        <f t="shared" si="106"/>
        <v>36.209249999999997</v>
      </c>
      <c r="D1726" s="66">
        <v>0</v>
      </c>
      <c r="E1726" s="65">
        <f t="shared" si="107"/>
        <v>10.058124999999999</v>
      </c>
      <c r="F1726" s="65">
        <f t="shared" si="108"/>
        <v>1.1175694444444435</v>
      </c>
      <c r="G1726" s="67">
        <f t="shared" si="109"/>
        <v>16266.647940277773</v>
      </c>
    </row>
    <row r="1727" spans="1:7" x14ac:dyDescent="0.25">
      <c r="A1727" s="55">
        <v>1725</v>
      </c>
      <c r="B1727" s="64">
        <v>23.7</v>
      </c>
      <c r="C1727" s="65">
        <f t="shared" si="106"/>
        <v>38.140409999999996</v>
      </c>
      <c r="D1727" s="66">
        <v>0</v>
      </c>
      <c r="E1727" s="65">
        <f t="shared" si="107"/>
        <v>10.594558333333332</v>
      </c>
      <c r="F1727" s="65">
        <f t="shared" si="108"/>
        <v>0.5364333333333331</v>
      </c>
      <c r="G1727" s="67">
        <f t="shared" si="109"/>
        <v>16276.97428194444</v>
      </c>
    </row>
    <row r="1728" spans="1:7" x14ac:dyDescent="0.25">
      <c r="A1728" s="55">
        <v>1726</v>
      </c>
      <c r="B1728" s="64">
        <v>25.2</v>
      </c>
      <c r="C1728" s="65">
        <f t="shared" si="106"/>
        <v>40.554359999999996</v>
      </c>
      <c r="D1728" s="66">
        <v>0</v>
      </c>
      <c r="E1728" s="65">
        <f t="shared" si="107"/>
        <v>11.265099999999999</v>
      </c>
      <c r="F1728" s="65">
        <f t="shared" si="108"/>
        <v>0.67054166666666681</v>
      </c>
      <c r="G1728" s="67">
        <f t="shared" si="109"/>
        <v>16287.904111111107</v>
      </c>
    </row>
    <row r="1729" spans="1:7" x14ac:dyDescent="0.25">
      <c r="A1729" s="55">
        <v>1727</v>
      </c>
      <c r="B1729" s="64">
        <v>26.6</v>
      </c>
      <c r="C1729" s="65">
        <f t="shared" si="106"/>
        <v>42.807380000000002</v>
      </c>
      <c r="D1729" s="66">
        <v>0</v>
      </c>
      <c r="E1729" s="65">
        <f t="shared" si="107"/>
        <v>11.89093888888889</v>
      </c>
      <c r="F1729" s="65">
        <f t="shared" si="108"/>
        <v>0.62583888888889128</v>
      </c>
      <c r="G1729" s="67">
        <f t="shared" si="109"/>
        <v>16299.482130555552</v>
      </c>
    </row>
    <row r="1730" spans="1:7" x14ac:dyDescent="0.25">
      <c r="A1730" s="55">
        <v>1728</v>
      </c>
      <c r="B1730" s="64">
        <v>28.1</v>
      </c>
      <c r="C1730" s="65">
        <f t="shared" si="106"/>
        <v>45.221330000000002</v>
      </c>
      <c r="D1730" s="66">
        <v>0</v>
      </c>
      <c r="E1730" s="65">
        <f t="shared" si="107"/>
        <v>12.561480555555555</v>
      </c>
      <c r="F1730" s="65">
        <f t="shared" si="108"/>
        <v>0.67054166666666504</v>
      </c>
      <c r="G1730" s="67">
        <f t="shared" si="109"/>
        <v>16311.708340277775</v>
      </c>
    </row>
    <row r="1731" spans="1:7" x14ac:dyDescent="0.25">
      <c r="A1731" s="55">
        <v>1729</v>
      </c>
      <c r="B1731" s="64">
        <v>30</v>
      </c>
      <c r="C1731" s="65">
        <f t="shared" si="106"/>
        <v>48.278999999999996</v>
      </c>
      <c r="D1731" s="66">
        <v>0</v>
      </c>
      <c r="E1731" s="65">
        <f t="shared" si="107"/>
        <v>13.410833333333333</v>
      </c>
      <c r="F1731" s="65">
        <f t="shared" si="108"/>
        <v>0.84935277777777785</v>
      </c>
      <c r="G1731" s="67">
        <f t="shared" si="109"/>
        <v>16324.694497222219</v>
      </c>
    </row>
    <row r="1732" spans="1:7" x14ac:dyDescent="0.25">
      <c r="A1732" s="55">
        <v>1730</v>
      </c>
      <c r="B1732" s="64">
        <v>30.8</v>
      </c>
      <c r="C1732" s="65">
        <f t="shared" ref="C1732:C1795" si="110">B1732*1.6093</f>
        <v>49.56644</v>
      </c>
      <c r="D1732" s="66">
        <v>0</v>
      </c>
      <c r="E1732" s="65">
        <f t="shared" ref="E1732:E1795" si="111">C1732/3.6</f>
        <v>13.768455555555555</v>
      </c>
      <c r="F1732" s="65">
        <f t="shared" si="108"/>
        <v>0.35762222222222206</v>
      </c>
      <c r="G1732" s="67">
        <f t="shared" si="109"/>
        <v>16338.284141666663</v>
      </c>
    </row>
    <row r="1733" spans="1:7" x14ac:dyDescent="0.25">
      <c r="A1733" s="55">
        <v>1731</v>
      </c>
      <c r="B1733" s="64">
        <v>31.6</v>
      </c>
      <c r="C1733" s="65">
        <f t="shared" si="110"/>
        <v>50.853880000000004</v>
      </c>
      <c r="D1733" s="66">
        <v>0</v>
      </c>
      <c r="E1733" s="65">
        <f t="shared" si="111"/>
        <v>14.126077777777779</v>
      </c>
      <c r="F1733" s="65">
        <f t="shared" si="108"/>
        <v>0.35762222222222384</v>
      </c>
      <c r="G1733" s="67">
        <f t="shared" si="109"/>
        <v>16352.231408333329</v>
      </c>
    </row>
    <row r="1734" spans="1:7" x14ac:dyDescent="0.25">
      <c r="A1734" s="55">
        <v>1732</v>
      </c>
      <c r="B1734" s="64">
        <v>32.1</v>
      </c>
      <c r="C1734" s="65">
        <f t="shared" si="110"/>
        <v>51.658529999999999</v>
      </c>
      <c r="D1734" s="66">
        <v>0</v>
      </c>
      <c r="E1734" s="65">
        <f t="shared" si="111"/>
        <v>14.349591666666665</v>
      </c>
      <c r="F1734" s="65">
        <f t="shared" si="108"/>
        <v>0.22351388888888657</v>
      </c>
      <c r="G1734" s="67">
        <f t="shared" si="109"/>
        <v>16366.469243055551</v>
      </c>
    </row>
    <row r="1735" spans="1:7" x14ac:dyDescent="0.25">
      <c r="A1735" s="55">
        <v>1733</v>
      </c>
      <c r="B1735" s="64">
        <v>32.799999999999997</v>
      </c>
      <c r="C1735" s="65">
        <f t="shared" si="110"/>
        <v>52.785039999999995</v>
      </c>
      <c r="D1735" s="66">
        <v>0</v>
      </c>
      <c r="E1735" s="65">
        <f t="shared" si="111"/>
        <v>14.66251111111111</v>
      </c>
      <c r="F1735" s="65">
        <f t="shared" si="108"/>
        <v>0.31291944444444475</v>
      </c>
      <c r="G1735" s="67">
        <f t="shared" si="109"/>
        <v>16380.975294444441</v>
      </c>
    </row>
    <row r="1736" spans="1:7" x14ac:dyDescent="0.25">
      <c r="A1736" s="55">
        <v>1734</v>
      </c>
      <c r="B1736" s="64">
        <v>33.6</v>
      </c>
      <c r="C1736" s="65">
        <f t="shared" si="110"/>
        <v>54.072479999999999</v>
      </c>
      <c r="D1736" s="66">
        <v>0</v>
      </c>
      <c r="E1736" s="65">
        <f t="shared" si="111"/>
        <v>15.020133333333332</v>
      </c>
      <c r="F1736" s="65">
        <f t="shared" si="108"/>
        <v>0.35762222222222206</v>
      </c>
      <c r="G1736" s="67">
        <f t="shared" si="109"/>
        <v>16395.816616666663</v>
      </c>
    </row>
    <row r="1737" spans="1:7" x14ac:dyDescent="0.25">
      <c r="A1737" s="55">
        <v>1735</v>
      </c>
      <c r="B1737" s="64">
        <v>34.5</v>
      </c>
      <c r="C1737" s="65">
        <f t="shared" si="110"/>
        <v>55.520849999999996</v>
      </c>
      <c r="D1737" s="66">
        <v>0</v>
      </c>
      <c r="E1737" s="65">
        <f t="shared" si="111"/>
        <v>15.422458333333331</v>
      </c>
      <c r="F1737" s="65">
        <f t="shared" si="108"/>
        <v>0.40232499999999938</v>
      </c>
      <c r="G1737" s="67">
        <f t="shared" si="109"/>
        <v>16411.037912499996</v>
      </c>
    </row>
    <row r="1738" spans="1:7" x14ac:dyDescent="0.25">
      <c r="A1738" s="55">
        <v>1736</v>
      </c>
      <c r="B1738" s="64">
        <v>34.6</v>
      </c>
      <c r="C1738" s="65">
        <f t="shared" si="110"/>
        <v>55.681780000000003</v>
      </c>
      <c r="D1738" s="66">
        <v>0</v>
      </c>
      <c r="E1738" s="65">
        <f t="shared" si="111"/>
        <v>15.467161111111112</v>
      </c>
      <c r="F1738" s="65">
        <f t="shared" si="108"/>
        <v>4.4702777777780867E-2</v>
      </c>
      <c r="G1738" s="67">
        <f t="shared" si="109"/>
        <v>16426.482722222219</v>
      </c>
    </row>
    <row r="1739" spans="1:7" x14ac:dyDescent="0.25">
      <c r="A1739" s="55">
        <v>1737</v>
      </c>
      <c r="B1739" s="64">
        <v>34.9</v>
      </c>
      <c r="C1739" s="65">
        <f t="shared" si="110"/>
        <v>56.164569999999998</v>
      </c>
      <c r="D1739" s="66">
        <v>0</v>
      </c>
      <c r="E1739" s="65">
        <f t="shared" si="111"/>
        <v>15.601269444444444</v>
      </c>
      <c r="F1739" s="65">
        <f t="shared" si="108"/>
        <v>0.13410833333333194</v>
      </c>
      <c r="G1739" s="67">
        <f t="shared" si="109"/>
        <v>16442.016937499997</v>
      </c>
    </row>
    <row r="1740" spans="1:7" x14ac:dyDescent="0.25">
      <c r="A1740" s="55">
        <v>1738</v>
      </c>
      <c r="B1740" s="64">
        <v>34.799999999999997</v>
      </c>
      <c r="C1740" s="65">
        <f t="shared" si="110"/>
        <v>56.003639999999997</v>
      </c>
      <c r="D1740" s="66">
        <v>0</v>
      </c>
      <c r="E1740" s="65">
        <f t="shared" si="111"/>
        <v>15.556566666666665</v>
      </c>
      <c r="F1740" s="65">
        <f t="shared" si="108"/>
        <v>-4.470277777777909E-2</v>
      </c>
      <c r="G1740" s="67">
        <f t="shared" si="109"/>
        <v>16457.595855555552</v>
      </c>
    </row>
    <row r="1741" spans="1:7" x14ac:dyDescent="0.25">
      <c r="A1741" s="55">
        <v>1739</v>
      </c>
      <c r="B1741" s="64">
        <v>34.5</v>
      </c>
      <c r="C1741" s="65">
        <f t="shared" si="110"/>
        <v>55.520849999999996</v>
      </c>
      <c r="D1741" s="66">
        <v>0</v>
      </c>
      <c r="E1741" s="65">
        <f t="shared" si="111"/>
        <v>15.422458333333331</v>
      </c>
      <c r="F1741" s="65">
        <f t="shared" ref="F1741:F1804" si="112">E1741-E1740</f>
        <v>-0.13410833333333372</v>
      </c>
      <c r="G1741" s="67">
        <f t="shared" ref="G1741:G1804" si="113">E1740+(F1741/2)+G1740</f>
        <v>16473.085368055552</v>
      </c>
    </row>
    <row r="1742" spans="1:7" x14ac:dyDescent="0.25">
      <c r="A1742" s="55">
        <v>1740</v>
      </c>
      <c r="B1742" s="64">
        <v>34.700000000000003</v>
      </c>
      <c r="C1742" s="65">
        <f t="shared" si="110"/>
        <v>55.842710000000004</v>
      </c>
      <c r="D1742" s="66">
        <v>0</v>
      </c>
      <c r="E1742" s="65">
        <f t="shared" si="111"/>
        <v>15.51186388888889</v>
      </c>
      <c r="F1742" s="65">
        <f t="shared" si="112"/>
        <v>8.940555555555818E-2</v>
      </c>
      <c r="G1742" s="67">
        <f t="shared" si="113"/>
        <v>16488.552529166664</v>
      </c>
    </row>
    <row r="1743" spans="1:7" x14ac:dyDescent="0.25">
      <c r="A1743" s="55">
        <v>1741</v>
      </c>
      <c r="B1743" s="64">
        <v>35.5</v>
      </c>
      <c r="C1743" s="65">
        <f t="shared" si="110"/>
        <v>57.13015</v>
      </c>
      <c r="D1743" s="66">
        <v>0</v>
      </c>
      <c r="E1743" s="65">
        <f t="shared" si="111"/>
        <v>15.869486111111112</v>
      </c>
      <c r="F1743" s="65">
        <f t="shared" si="112"/>
        <v>0.35762222222222206</v>
      </c>
      <c r="G1743" s="67">
        <f t="shared" si="113"/>
        <v>16504.243204166665</v>
      </c>
    </row>
    <row r="1744" spans="1:7" x14ac:dyDescent="0.25">
      <c r="A1744" s="55">
        <v>1742</v>
      </c>
      <c r="B1744" s="64">
        <v>36</v>
      </c>
      <c r="C1744" s="65">
        <f t="shared" si="110"/>
        <v>57.934799999999996</v>
      </c>
      <c r="D1744" s="66">
        <v>0</v>
      </c>
      <c r="E1744" s="65">
        <f t="shared" si="111"/>
        <v>16.093</v>
      </c>
      <c r="F1744" s="65">
        <f t="shared" si="112"/>
        <v>0.22351388888888835</v>
      </c>
      <c r="G1744" s="67">
        <f t="shared" si="113"/>
        <v>16520.224447222219</v>
      </c>
    </row>
    <row r="1745" spans="1:7" x14ac:dyDescent="0.25">
      <c r="A1745" s="55">
        <v>1743</v>
      </c>
      <c r="B1745" s="64">
        <v>36</v>
      </c>
      <c r="C1745" s="65">
        <f t="shared" si="110"/>
        <v>57.934799999999996</v>
      </c>
      <c r="D1745" s="66">
        <v>0</v>
      </c>
      <c r="E1745" s="65">
        <f t="shared" si="111"/>
        <v>16.093</v>
      </c>
      <c r="F1745" s="65">
        <f t="shared" si="112"/>
        <v>0</v>
      </c>
      <c r="G1745" s="67">
        <f t="shared" si="113"/>
        <v>16536.31744722222</v>
      </c>
    </row>
    <row r="1746" spans="1:7" x14ac:dyDescent="0.25">
      <c r="A1746" s="55">
        <v>1744</v>
      </c>
      <c r="B1746" s="64">
        <v>36</v>
      </c>
      <c r="C1746" s="65">
        <f t="shared" si="110"/>
        <v>57.934799999999996</v>
      </c>
      <c r="D1746" s="66">
        <v>0</v>
      </c>
      <c r="E1746" s="65">
        <f t="shared" si="111"/>
        <v>16.093</v>
      </c>
      <c r="F1746" s="65">
        <f t="shared" si="112"/>
        <v>0</v>
      </c>
      <c r="G1746" s="67">
        <f t="shared" si="113"/>
        <v>16552.410447222221</v>
      </c>
    </row>
    <row r="1747" spans="1:7" x14ac:dyDescent="0.25">
      <c r="A1747" s="55">
        <v>1745</v>
      </c>
      <c r="B1747" s="64">
        <v>36</v>
      </c>
      <c r="C1747" s="65">
        <f t="shared" si="110"/>
        <v>57.934799999999996</v>
      </c>
      <c r="D1747" s="66">
        <v>0</v>
      </c>
      <c r="E1747" s="65">
        <f t="shared" si="111"/>
        <v>16.093</v>
      </c>
      <c r="F1747" s="65">
        <f t="shared" si="112"/>
        <v>0</v>
      </c>
      <c r="G1747" s="67">
        <f t="shared" si="113"/>
        <v>16568.503447222221</v>
      </c>
    </row>
    <row r="1748" spans="1:7" x14ac:dyDescent="0.25">
      <c r="A1748" s="55">
        <v>1746</v>
      </c>
      <c r="B1748" s="64">
        <v>36</v>
      </c>
      <c r="C1748" s="65">
        <f t="shared" si="110"/>
        <v>57.934799999999996</v>
      </c>
      <c r="D1748" s="66">
        <v>0</v>
      </c>
      <c r="E1748" s="65">
        <f t="shared" si="111"/>
        <v>16.093</v>
      </c>
      <c r="F1748" s="65">
        <f t="shared" si="112"/>
        <v>0</v>
      </c>
      <c r="G1748" s="67">
        <f t="shared" si="113"/>
        <v>16584.596447222222</v>
      </c>
    </row>
    <row r="1749" spans="1:7" x14ac:dyDescent="0.25">
      <c r="A1749" s="55">
        <v>1747</v>
      </c>
      <c r="B1749" s="64">
        <v>36</v>
      </c>
      <c r="C1749" s="65">
        <f t="shared" si="110"/>
        <v>57.934799999999996</v>
      </c>
      <c r="D1749" s="66">
        <v>0</v>
      </c>
      <c r="E1749" s="65">
        <f t="shared" si="111"/>
        <v>16.093</v>
      </c>
      <c r="F1749" s="65">
        <f t="shared" si="112"/>
        <v>0</v>
      </c>
      <c r="G1749" s="67">
        <f t="shared" si="113"/>
        <v>16600.689447222223</v>
      </c>
    </row>
    <row r="1750" spans="1:7" x14ac:dyDescent="0.25">
      <c r="A1750" s="55">
        <v>1748</v>
      </c>
      <c r="B1750" s="64">
        <v>36.1</v>
      </c>
      <c r="C1750" s="65">
        <f t="shared" si="110"/>
        <v>58.095730000000003</v>
      </c>
      <c r="D1750" s="66">
        <v>0</v>
      </c>
      <c r="E1750" s="65">
        <f t="shared" si="111"/>
        <v>16.137702777777779</v>
      </c>
      <c r="F1750" s="65">
        <f t="shared" si="112"/>
        <v>4.470277777777909E-2</v>
      </c>
      <c r="G1750" s="67">
        <f t="shared" si="113"/>
        <v>16616.804798611112</v>
      </c>
    </row>
    <row r="1751" spans="1:7" x14ac:dyDescent="0.25">
      <c r="A1751" s="55">
        <v>1749</v>
      </c>
      <c r="B1751" s="64">
        <v>36.4</v>
      </c>
      <c r="C1751" s="65">
        <f t="shared" si="110"/>
        <v>58.578519999999997</v>
      </c>
      <c r="D1751" s="66">
        <v>0</v>
      </c>
      <c r="E1751" s="65">
        <f t="shared" si="111"/>
        <v>16.271811111111109</v>
      </c>
      <c r="F1751" s="65">
        <f t="shared" si="112"/>
        <v>0.13410833333333017</v>
      </c>
      <c r="G1751" s="67">
        <f t="shared" si="113"/>
        <v>16633.009555555556</v>
      </c>
    </row>
    <row r="1752" spans="1:7" x14ac:dyDescent="0.25">
      <c r="A1752" s="55">
        <v>1750</v>
      </c>
      <c r="B1752" s="64">
        <v>36.5</v>
      </c>
      <c r="C1752" s="65">
        <f t="shared" si="110"/>
        <v>58.739449999999998</v>
      </c>
      <c r="D1752" s="66">
        <v>0</v>
      </c>
      <c r="E1752" s="65">
        <f t="shared" si="111"/>
        <v>16.316513888888888</v>
      </c>
      <c r="F1752" s="65">
        <f t="shared" si="112"/>
        <v>4.470277777777909E-2</v>
      </c>
      <c r="G1752" s="67">
        <f t="shared" si="113"/>
        <v>16649.303718055555</v>
      </c>
    </row>
    <row r="1753" spans="1:7" x14ac:dyDescent="0.25">
      <c r="A1753" s="55">
        <v>1751</v>
      </c>
      <c r="B1753" s="64">
        <v>36.4</v>
      </c>
      <c r="C1753" s="65">
        <f t="shared" si="110"/>
        <v>58.578519999999997</v>
      </c>
      <c r="D1753" s="66">
        <v>0</v>
      </c>
      <c r="E1753" s="65">
        <f t="shared" si="111"/>
        <v>16.271811111111109</v>
      </c>
      <c r="F1753" s="65">
        <f t="shared" si="112"/>
        <v>-4.470277777777909E-2</v>
      </c>
      <c r="G1753" s="67">
        <f t="shared" si="113"/>
        <v>16665.597880555553</v>
      </c>
    </row>
    <row r="1754" spans="1:7" x14ac:dyDescent="0.25">
      <c r="A1754" s="55">
        <v>1752</v>
      </c>
      <c r="B1754" s="64">
        <v>36</v>
      </c>
      <c r="C1754" s="65">
        <f t="shared" si="110"/>
        <v>57.934799999999996</v>
      </c>
      <c r="D1754" s="66">
        <v>0</v>
      </c>
      <c r="E1754" s="65">
        <f t="shared" si="111"/>
        <v>16.093</v>
      </c>
      <c r="F1754" s="65">
        <f t="shared" si="112"/>
        <v>-0.17881111111110926</v>
      </c>
      <c r="G1754" s="67">
        <f t="shared" si="113"/>
        <v>16681.780286111109</v>
      </c>
    </row>
    <row r="1755" spans="1:7" x14ac:dyDescent="0.25">
      <c r="A1755" s="55">
        <v>1753</v>
      </c>
      <c r="B1755" s="64">
        <v>35.1</v>
      </c>
      <c r="C1755" s="65">
        <f t="shared" si="110"/>
        <v>56.486429999999999</v>
      </c>
      <c r="D1755" s="66">
        <v>0</v>
      </c>
      <c r="E1755" s="65">
        <f t="shared" si="111"/>
        <v>15.690674999999999</v>
      </c>
      <c r="F1755" s="65">
        <f t="shared" si="112"/>
        <v>-0.40232500000000115</v>
      </c>
      <c r="G1755" s="67">
        <f t="shared" si="113"/>
        <v>16697.672123611108</v>
      </c>
    </row>
    <row r="1756" spans="1:7" x14ac:dyDescent="0.25">
      <c r="A1756" s="55">
        <v>1754</v>
      </c>
      <c r="B1756" s="64">
        <v>34.1</v>
      </c>
      <c r="C1756" s="65">
        <f t="shared" si="110"/>
        <v>54.877130000000001</v>
      </c>
      <c r="D1756" s="66">
        <v>0</v>
      </c>
      <c r="E1756" s="65">
        <f t="shared" si="111"/>
        <v>15.243647222222222</v>
      </c>
      <c r="F1756" s="65">
        <f t="shared" si="112"/>
        <v>-0.44702777777777669</v>
      </c>
      <c r="G1756" s="67">
        <f t="shared" si="113"/>
        <v>16713.13928472222</v>
      </c>
    </row>
    <row r="1757" spans="1:7" x14ac:dyDescent="0.25">
      <c r="A1757" s="55">
        <v>1755</v>
      </c>
      <c r="B1757" s="64">
        <v>33.5</v>
      </c>
      <c r="C1757" s="65">
        <f t="shared" si="110"/>
        <v>53.911549999999998</v>
      </c>
      <c r="D1757" s="66">
        <v>0</v>
      </c>
      <c r="E1757" s="65">
        <f t="shared" si="111"/>
        <v>14.975430555555555</v>
      </c>
      <c r="F1757" s="65">
        <f t="shared" si="112"/>
        <v>-0.26821666666666744</v>
      </c>
      <c r="G1757" s="67">
        <f t="shared" si="113"/>
        <v>16728.248823611109</v>
      </c>
    </row>
    <row r="1758" spans="1:7" x14ac:dyDescent="0.25">
      <c r="A1758" s="55">
        <v>1756</v>
      </c>
      <c r="B1758" s="64">
        <v>31.4</v>
      </c>
      <c r="C1758" s="65">
        <f t="shared" si="110"/>
        <v>50.532019999999996</v>
      </c>
      <c r="D1758" s="66">
        <v>0</v>
      </c>
      <c r="E1758" s="65">
        <f t="shared" si="111"/>
        <v>14.03667222222222</v>
      </c>
      <c r="F1758" s="65">
        <f t="shared" si="112"/>
        <v>-0.93875833333333425</v>
      </c>
      <c r="G1758" s="67">
        <f t="shared" si="113"/>
        <v>16742.754874999999</v>
      </c>
    </row>
    <row r="1759" spans="1:7" x14ac:dyDescent="0.25">
      <c r="A1759" s="55">
        <v>1757</v>
      </c>
      <c r="B1759" s="64">
        <v>29</v>
      </c>
      <c r="C1759" s="65">
        <f t="shared" si="110"/>
        <v>46.669699999999999</v>
      </c>
      <c r="D1759" s="66">
        <v>0</v>
      </c>
      <c r="E1759" s="65">
        <f t="shared" si="111"/>
        <v>12.963805555555554</v>
      </c>
      <c r="F1759" s="65">
        <f t="shared" si="112"/>
        <v>-1.0728666666666662</v>
      </c>
      <c r="G1759" s="67">
        <f t="shared" si="113"/>
        <v>16756.255113888888</v>
      </c>
    </row>
    <row r="1760" spans="1:7" x14ac:dyDescent="0.25">
      <c r="A1760" s="55">
        <v>1758</v>
      </c>
      <c r="B1760" s="64">
        <v>25.7</v>
      </c>
      <c r="C1760" s="65">
        <f t="shared" si="110"/>
        <v>41.359009999999998</v>
      </c>
      <c r="D1760" s="66">
        <v>0</v>
      </c>
      <c r="E1760" s="65">
        <f t="shared" si="111"/>
        <v>11.488613888888889</v>
      </c>
      <c r="F1760" s="65">
        <f t="shared" si="112"/>
        <v>-1.4751916666666656</v>
      </c>
      <c r="G1760" s="67">
        <f t="shared" si="113"/>
        <v>16768.481323611111</v>
      </c>
    </row>
    <row r="1761" spans="1:7" x14ac:dyDescent="0.25">
      <c r="A1761" s="55">
        <v>1759</v>
      </c>
      <c r="B1761" s="64">
        <v>23</v>
      </c>
      <c r="C1761" s="65">
        <f t="shared" si="110"/>
        <v>37.0139</v>
      </c>
      <c r="D1761" s="66">
        <v>0</v>
      </c>
      <c r="E1761" s="65">
        <f t="shared" si="111"/>
        <v>10.281638888888889</v>
      </c>
      <c r="F1761" s="65">
        <f t="shared" si="112"/>
        <v>-1.2069749999999999</v>
      </c>
      <c r="G1761" s="67">
        <f t="shared" si="113"/>
        <v>16779.366450000001</v>
      </c>
    </row>
    <row r="1762" spans="1:7" x14ac:dyDescent="0.25">
      <c r="A1762" s="55">
        <v>1760</v>
      </c>
      <c r="B1762" s="64">
        <v>20.3</v>
      </c>
      <c r="C1762" s="65">
        <f t="shared" si="110"/>
        <v>32.668790000000001</v>
      </c>
      <c r="D1762" s="66">
        <v>0</v>
      </c>
      <c r="E1762" s="65">
        <f t="shared" si="111"/>
        <v>9.0746638888888889</v>
      </c>
      <c r="F1762" s="65">
        <f t="shared" si="112"/>
        <v>-1.2069749999999999</v>
      </c>
      <c r="G1762" s="67">
        <f t="shared" si="113"/>
        <v>16789.04460138889</v>
      </c>
    </row>
    <row r="1763" spans="1:7" x14ac:dyDescent="0.25">
      <c r="A1763" s="55">
        <v>1761</v>
      </c>
      <c r="B1763" s="64">
        <v>17.5</v>
      </c>
      <c r="C1763" s="65">
        <f t="shared" si="110"/>
        <v>28.162749999999999</v>
      </c>
      <c r="D1763" s="66">
        <v>0</v>
      </c>
      <c r="E1763" s="65">
        <f t="shared" si="111"/>
        <v>7.8229861111111108</v>
      </c>
      <c r="F1763" s="65">
        <f t="shared" si="112"/>
        <v>-1.2516777777777781</v>
      </c>
      <c r="G1763" s="67">
        <f t="shared" si="113"/>
        <v>16797.49342638889</v>
      </c>
    </row>
    <row r="1764" spans="1:7" x14ac:dyDescent="0.25">
      <c r="A1764" s="55">
        <v>1762</v>
      </c>
      <c r="B1764" s="64">
        <v>14.5</v>
      </c>
      <c r="C1764" s="65">
        <f t="shared" si="110"/>
        <v>23.334849999999999</v>
      </c>
      <c r="D1764" s="66">
        <v>0</v>
      </c>
      <c r="E1764" s="65">
        <f t="shared" si="111"/>
        <v>6.4819027777777771</v>
      </c>
      <c r="F1764" s="65">
        <f t="shared" si="112"/>
        <v>-1.3410833333333336</v>
      </c>
      <c r="G1764" s="67">
        <f t="shared" si="113"/>
        <v>16804.645870833334</v>
      </c>
    </row>
    <row r="1765" spans="1:7" x14ac:dyDescent="0.25">
      <c r="A1765" s="55">
        <v>1763</v>
      </c>
      <c r="B1765" s="64">
        <v>12</v>
      </c>
      <c r="C1765" s="65">
        <f t="shared" si="110"/>
        <v>19.311599999999999</v>
      </c>
      <c r="D1765" s="66">
        <v>0</v>
      </c>
      <c r="E1765" s="65">
        <f t="shared" si="111"/>
        <v>5.3643333333333327</v>
      </c>
      <c r="F1765" s="65">
        <f t="shared" si="112"/>
        <v>-1.1175694444444444</v>
      </c>
      <c r="G1765" s="67">
        <f t="shared" si="113"/>
        <v>16810.568988888888</v>
      </c>
    </row>
    <row r="1766" spans="1:7" x14ac:dyDescent="0.25">
      <c r="A1766" s="55">
        <v>1764</v>
      </c>
      <c r="B1766" s="64">
        <v>8.6999999999999993</v>
      </c>
      <c r="C1766" s="65">
        <f t="shared" si="110"/>
        <v>14.000909999999999</v>
      </c>
      <c r="D1766" s="66">
        <v>0</v>
      </c>
      <c r="E1766" s="65">
        <f t="shared" si="111"/>
        <v>3.8891416666666663</v>
      </c>
      <c r="F1766" s="65">
        <f t="shared" si="112"/>
        <v>-1.4751916666666665</v>
      </c>
      <c r="G1766" s="67">
        <f t="shared" si="113"/>
        <v>16815.195726388887</v>
      </c>
    </row>
    <row r="1767" spans="1:7" x14ac:dyDescent="0.25">
      <c r="A1767" s="55">
        <v>1765</v>
      </c>
      <c r="B1767" s="64">
        <v>5.4</v>
      </c>
      <c r="C1767" s="65">
        <f t="shared" si="110"/>
        <v>8.6902200000000001</v>
      </c>
      <c r="D1767" s="66">
        <v>0</v>
      </c>
      <c r="E1767" s="65">
        <f t="shared" si="111"/>
        <v>2.4139499999999998</v>
      </c>
      <c r="F1767" s="65">
        <f t="shared" si="112"/>
        <v>-1.4751916666666665</v>
      </c>
      <c r="G1767" s="67">
        <f t="shared" si="113"/>
        <v>16818.347272222221</v>
      </c>
    </row>
    <row r="1768" spans="1:7" x14ac:dyDescent="0.25">
      <c r="A1768" s="55">
        <v>1766</v>
      </c>
      <c r="B1768" s="64">
        <v>2.1</v>
      </c>
      <c r="C1768" s="65">
        <f t="shared" si="110"/>
        <v>3.3795299999999999</v>
      </c>
      <c r="D1768" s="66">
        <v>0</v>
      </c>
      <c r="E1768" s="65">
        <f t="shared" si="111"/>
        <v>0.93875833333333325</v>
      </c>
      <c r="F1768" s="65">
        <f t="shared" si="112"/>
        <v>-1.4751916666666665</v>
      </c>
      <c r="G1768" s="67">
        <f t="shared" si="113"/>
        <v>16820.023626388887</v>
      </c>
    </row>
    <row r="1769" spans="1:7" x14ac:dyDescent="0.25">
      <c r="A1769" s="55">
        <v>1767</v>
      </c>
      <c r="B1769" s="64">
        <v>0</v>
      </c>
      <c r="C1769" s="65">
        <f t="shared" si="110"/>
        <v>0</v>
      </c>
      <c r="D1769" s="66">
        <v>0</v>
      </c>
      <c r="E1769" s="65">
        <f t="shared" si="111"/>
        <v>0</v>
      </c>
      <c r="F1769" s="65">
        <f t="shared" si="112"/>
        <v>-0.93875833333333325</v>
      </c>
      <c r="G1769" s="67">
        <f t="shared" si="113"/>
        <v>16820.493005555552</v>
      </c>
    </row>
    <row r="1770" spans="1:7" x14ac:dyDescent="0.25">
      <c r="A1770" s="55">
        <v>1768</v>
      </c>
      <c r="B1770" s="64">
        <v>0</v>
      </c>
      <c r="C1770" s="65">
        <f t="shared" si="110"/>
        <v>0</v>
      </c>
      <c r="D1770" s="66">
        <v>0</v>
      </c>
      <c r="E1770" s="65">
        <f t="shared" si="111"/>
        <v>0</v>
      </c>
      <c r="F1770" s="65">
        <f t="shared" si="112"/>
        <v>0</v>
      </c>
      <c r="G1770" s="67">
        <f t="shared" si="113"/>
        <v>16820.493005555552</v>
      </c>
    </row>
    <row r="1771" spans="1:7" x14ac:dyDescent="0.25">
      <c r="A1771" s="55">
        <v>1769</v>
      </c>
      <c r="B1771" s="64">
        <v>0</v>
      </c>
      <c r="C1771" s="65">
        <f t="shared" si="110"/>
        <v>0</v>
      </c>
      <c r="D1771" s="66">
        <v>0</v>
      </c>
      <c r="E1771" s="65">
        <f t="shared" si="111"/>
        <v>0</v>
      </c>
      <c r="F1771" s="65">
        <f t="shared" si="112"/>
        <v>0</v>
      </c>
      <c r="G1771" s="67">
        <f t="shared" si="113"/>
        <v>16820.493005555552</v>
      </c>
    </row>
    <row r="1772" spans="1:7" x14ac:dyDescent="0.25">
      <c r="A1772" s="55">
        <v>1770</v>
      </c>
      <c r="B1772" s="64">
        <v>0</v>
      </c>
      <c r="C1772" s="65">
        <f t="shared" si="110"/>
        <v>0</v>
      </c>
      <c r="D1772" s="66">
        <v>0</v>
      </c>
      <c r="E1772" s="65">
        <f t="shared" si="111"/>
        <v>0</v>
      </c>
      <c r="F1772" s="65">
        <f t="shared" si="112"/>
        <v>0</v>
      </c>
      <c r="G1772" s="67">
        <f t="shared" si="113"/>
        <v>16820.493005555552</v>
      </c>
    </row>
    <row r="1773" spans="1:7" x14ac:dyDescent="0.25">
      <c r="A1773" s="55">
        <v>1771</v>
      </c>
      <c r="B1773" s="64">
        <v>0</v>
      </c>
      <c r="C1773" s="65">
        <f t="shared" si="110"/>
        <v>0</v>
      </c>
      <c r="D1773" s="66">
        <v>0</v>
      </c>
      <c r="E1773" s="65">
        <f t="shared" si="111"/>
        <v>0</v>
      </c>
      <c r="F1773" s="65">
        <f t="shared" si="112"/>
        <v>0</v>
      </c>
      <c r="G1773" s="67">
        <f t="shared" si="113"/>
        <v>16820.493005555552</v>
      </c>
    </row>
    <row r="1774" spans="1:7" x14ac:dyDescent="0.25">
      <c r="A1774" s="55">
        <v>1772</v>
      </c>
      <c r="B1774" s="64">
        <v>0</v>
      </c>
      <c r="C1774" s="65">
        <f t="shared" si="110"/>
        <v>0</v>
      </c>
      <c r="D1774" s="66">
        <v>0</v>
      </c>
      <c r="E1774" s="65">
        <f t="shared" si="111"/>
        <v>0</v>
      </c>
      <c r="F1774" s="65">
        <f t="shared" si="112"/>
        <v>0</v>
      </c>
      <c r="G1774" s="67">
        <f t="shared" si="113"/>
        <v>16820.493005555552</v>
      </c>
    </row>
    <row r="1775" spans="1:7" x14ac:dyDescent="0.25">
      <c r="A1775" s="55">
        <v>1773</v>
      </c>
      <c r="B1775" s="64">
        <v>2.6</v>
      </c>
      <c r="C1775" s="65">
        <f t="shared" si="110"/>
        <v>4.1841800000000005</v>
      </c>
      <c r="D1775" s="66">
        <v>0</v>
      </c>
      <c r="E1775" s="65">
        <f t="shared" si="111"/>
        <v>1.1622722222222224</v>
      </c>
      <c r="F1775" s="65">
        <f t="shared" si="112"/>
        <v>1.1622722222222224</v>
      </c>
      <c r="G1775" s="67">
        <f t="shared" si="113"/>
        <v>16821.074141666664</v>
      </c>
    </row>
    <row r="1776" spans="1:7" x14ac:dyDescent="0.25">
      <c r="A1776" s="55">
        <v>1774</v>
      </c>
      <c r="B1776" s="64">
        <v>5.9</v>
      </c>
      <c r="C1776" s="65">
        <f t="shared" si="110"/>
        <v>9.4948700000000006</v>
      </c>
      <c r="D1776" s="66">
        <v>0</v>
      </c>
      <c r="E1776" s="65">
        <f t="shared" si="111"/>
        <v>2.6374638888888891</v>
      </c>
      <c r="F1776" s="65">
        <f t="shared" si="112"/>
        <v>1.4751916666666667</v>
      </c>
      <c r="G1776" s="67">
        <f t="shared" si="113"/>
        <v>16822.97400972222</v>
      </c>
    </row>
    <row r="1777" spans="1:7" x14ac:dyDescent="0.25">
      <c r="A1777" s="55">
        <v>1775</v>
      </c>
      <c r="B1777" s="64">
        <v>9.1999999999999993</v>
      </c>
      <c r="C1777" s="65">
        <f t="shared" si="110"/>
        <v>14.805559999999998</v>
      </c>
      <c r="D1777" s="66">
        <v>0</v>
      </c>
      <c r="E1777" s="65">
        <f t="shared" si="111"/>
        <v>4.1126555555555546</v>
      </c>
      <c r="F1777" s="65">
        <f t="shared" si="112"/>
        <v>1.4751916666666656</v>
      </c>
      <c r="G1777" s="67">
        <f t="shared" si="113"/>
        <v>16826.349069444441</v>
      </c>
    </row>
    <row r="1778" spans="1:7" x14ac:dyDescent="0.25">
      <c r="A1778" s="55">
        <v>1776</v>
      </c>
      <c r="B1778" s="64">
        <v>12.5</v>
      </c>
      <c r="C1778" s="65">
        <f t="shared" si="110"/>
        <v>20.116250000000001</v>
      </c>
      <c r="D1778" s="66">
        <v>0</v>
      </c>
      <c r="E1778" s="65">
        <f t="shared" si="111"/>
        <v>5.587847222222222</v>
      </c>
      <c r="F1778" s="65">
        <f t="shared" si="112"/>
        <v>1.4751916666666673</v>
      </c>
      <c r="G1778" s="67">
        <f t="shared" si="113"/>
        <v>16831.19932083333</v>
      </c>
    </row>
    <row r="1779" spans="1:7" x14ac:dyDescent="0.25">
      <c r="A1779" s="55">
        <v>1777</v>
      </c>
      <c r="B1779" s="64">
        <v>15.8</v>
      </c>
      <c r="C1779" s="65">
        <f t="shared" si="110"/>
        <v>25.426940000000002</v>
      </c>
      <c r="D1779" s="66">
        <v>0</v>
      </c>
      <c r="E1779" s="65">
        <f t="shared" si="111"/>
        <v>7.0630388888888893</v>
      </c>
      <c r="F1779" s="65">
        <f t="shared" si="112"/>
        <v>1.4751916666666673</v>
      </c>
      <c r="G1779" s="67">
        <f t="shared" si="113"/>
        <v>16837.524763888887</v>
      </c>
    </row>
    <row r="1780" spans="1:7" x14ac:dyDescent="0.25">
      <c r="A1780" s="55">
        <v>1778</v>
      </c>
      <c r="B1780" s="64">
        <v>19.100000000000001</v>
      </c>
      <c r="C1780" s="65">
        <f t="shared" si="110"/>
        <v>30.737630000000003</v>
      </c>
      <c r="D1780" s="66">
        <v>0</v>
      </c>
      <c r="E1780" s="65">
        <f t="shared" si="111"/>
        <v>8.5382305555555558</v>
      </c>
      <c r="F1780" s="65">
        <f t="shared" si="112"/>
        <v>1.4751916666666665</v>
      </c>
      <c r="G1780" s="67">
        <f t="shared" si="113"/>
        <v>16845.325398611109</v>
      </c>
    </row>
    <row r="1781" spans="1:7" x14ac:dyDescent="0.25">
      <c r="A1781" s="55">
        <v>1779</v>
      </c>
      <c r="B1781" s="64">
        <v>22.4</v>
      </c>
      <c r="C1781" s="65">
        <f t="shared" si="110"/>
        <v>36.048319999999997</v>
      </c>
      <c r="D1781" s="66">
        <v>0</v>
      </c>
      <c r="E1781" s="65">
        <f t="shared" si="111"/>
        <v>10.013422222222221</v>
      </c>
      <c r="F1781" s="65">
        <f t="shared" si="112"/>
        <v>1.4751916666666656</v>
      </c>
      <c r="G1781" s="67">
        <f t="shared" si="113"/>
        <v>16854.601224999999</v>
      </c>
    </row>
    <row r="1782" spans="1:7" x14ac:dyDescent="0.25">
      <c r="A1782" s="55">
        <v>1780</v>
      </c>
      <c r="B1782" s="64">
        <v>25</v>
      </c>
      <c r="C1782" s="65">
        <f t="shared" si="110"/>
        <v>40.232500000000002</v>
      </c>
      <c r="D1782" s="66">
        <v>0</v>
      </c>
      <c r="E1782" s="65">
        <f t="shared" si="111"/>
        <v>11.175694444444444</v>
      </c>
      <c r="F1782" s="65">
        <f t="shared" si="112"/>
        <v>1.1622722222222226</v>
      </c>
      <c r="G1782" s="67">
        <f t="shared" si="113"/>
        <v>16865.195783333333</v>
      </c>
    </row>
    <row r="1783" spans="1:7" x14ac:dyDescent="0.25">
      <c r="A1783" s="55">
        <v>1781</v>
      </c>
      <c r="B1783" s="64">
        <v>25.6</v>
      </c>
      <c r="C1783" s="65">
        <f t="shared" si="110"/>
        <v>41.198080000000004</v>
      </c>
      <c r="D1783" s="66">
        <v>0</v>
      </c>
      <c r="E1783" s="65">
        <f t="shared" si="111"/>
        <v>11.443911111111111</v>
      </c>
      <c r="F1783" s="65">
        <f t="shared" si="112"/>
        <v>0.26821666666666744</v>
      </c>
      <c r="G1783" s="67">
        <f t="shared" si="113"/>
        <v>16876.50558611111</v>
      </c>
    </row>
    <row r="1784" spans="1:7" x14ac:dyDescent="0.25">
      <c r="A1784" s="55">
        <v>1782</v>
      </c>
      <c r="B1784" s="64">
        <v>27.5</v>
      </c>
      <c r="C1784" s="65">
        <f t="shared" si="110"/>
        <v>44.255749999999999</v>
      </c>
      <c r="D1784" s="66">
        <v>0</v>
      </c>
      <c r="E1784" s="65">
        <f t="shared" si="111"/>
        <v>12.293263888888887</v>
      </c>
      <c r="F1784" s="65">
        <f t="shared" si="112"/>
        <v>0.84935277777777607</v>
      </c>
      <c r="G1784" s="67">
        <f t="shared" si="113"/>
        <v>16888.374173611111</v>
      </c>
    </row>
    <row r="1785" spans="1:7" x14ac:dyDescent="0.25">
      <c r="A1785" s="55">
        <v>1783</v>
      </c>
      <c r="B1785" s="64">
        <v>29</v>
      </c>
      <c r="C1785" s="65">
        <f t="shared" si="110"/>
        <v>46.669699999999999</v>
      </c>
      <c r="D1785" s="66">
        <v>0</v>
      </c>
      <c r="E1785" s="65">
        <f t="shared" si="111"/>
        <v>12.963805555555554</v>
      </c>
      <c r="F1785" s="65">
        <f t="shared" si="112"/>
        <v>0.67054166666666681</v>
      </c>
      <c r="G1785" s="67">
        <f t="shared" si="113"/>
        <v>16901.002708333333</v>
      </c>
    </row>
    <row r="1786" spans="1:7" x14ac:dyDescent="0.25">
      <c r="A1786" s="55">
        <v>1784</v>
      </c>
      <c r="B1786" s="64">
        <v>30</v>
      </c>
      <c r="C1786" s="65">
        <f t="shared" si="110"/>
        <v>48.278999999999996</v>
      </c>
      <c r="D1786" s="66">
        <v>0</v>
      </c>
      <c r="E1786" s="65">
        <f t="shared" si="111"/>
        <v>13.410833333333333</v>
      </c>
      <c r="F1786" s="65">
        <f t="shared" si="112"/>
        <v>0.44702777777777847</v>
      </c>
      <c r="G1786" s="67">
        <f t="shared" si="113"/>
        <v>16914.190027777779</v>
      </c>
    </row>
    <row r="1787" spans="1:7" x14ac:dyDescent="0.25">
      <c r="A1787" s="55">
        <v>1785</v>
      </c>
      <c r="B1787" s="64">
        <v>30.1</v>
      </c>
      <c r="C1787" s="65">
        <f t="shared" si="110"/>
        <v>48.439930000000004</v>
      </c>
      <c r="D1787" s="66">
        <v>0</v>
      </c>
      <c r="E1787" s="65">
        <f t="shared" si="111"/>
        <v>13.455536111111112</v>
      </c>
      <c r="F1787" s="65">
        <f t="shared" si="112"/>
        <v>4.470277777777909E-2</v>
      </c>
      <c r="G1787" s="67">
        <f t="shared" si="113"/>
        <v>16927.623212500002</v>
      </c>
    </row>
    <row r="1788" spans="1:7" x14ac:dyDescent="0.25">
      <c r="A1788" s="55">
        <v>1786</v>
      </c>
      <c r="B1788" s="64">
        <v>30</v>
      </c>
      <c r="C1788" s="65">
        <f t="shared" si="110"/>
        <v>48.278999999999996</v>
      </c>
      <c r="D1788" s="66">
        <v>0</v>
      </c>
      <c r="E1788" s="65">
        <f t="shared" si="111"/>
        <v>13.410833333333333</v>
      </c>
      <c r="F1788" s="65">
        <f t="shared" si="112"/>
        <v>-4.470277777777909E-2</v>
      </c>
      <c r="G1788" s="67">
        <f t="shared" si="113"/>
        <v>16941.056397222226</v>
      </c>
    </row>
    <row r="1789" spans="1:7" x14ac:dyDescent="0.25">
      <c r="A1789" s="55">
        <v>1787</v>
      </c>
      <c r="B1789" s="64">
        <v>29.7</v>
      </c>
      <c r="C1789" s="65">
        <f t="shared" si="110"/>
        <v>47.796209999999995</v>
      </c>
      <c r="D1789" s="66">
        <v>0</v>
      </c>
      <c r="E1789" s="65">
        <f t="shared" si="111"/>
        <v>13.276724999999999</v>
      </c>
      <c r="F1789" s="65">
        <f t="shared" si="112"/>
        <v>-0.13410833333333372</v>
      </c>
      <c r="G1789" s="67">
        <f t="shared" si="113"/>
        <v>16954.400176388892</v>
      </c>
    </row>
    <row r="1790" spans="1:7" x14ac:dyDescent="0.25">
      <c r="A1790" s="55">
        <v>1788</v>
      </c>
      <c r="B1790" s="64">
        <v>29.3</v>
      </c>
      <c r="C1790" s="65">
        <f t="shared" si="110"/>
        <v>47.15249</v>
      </c>
      <c r="D1790" s="66">
        <v>0</v>
      </c>
      <c r="E1790" s="65">
        <f t="shared" si="111"/>
        <v>13.097913888888888</v>
      </c>
      <c r="F1790" s="65">
        <f t="shared" si="112"/>
        <v>-0.17881111111111103</v>
      </c>
      <c r="G1790" s="67">
        <f t="shared" si="113"/>
        <v>16967.587495833337</v>
      </c>
    </row>
    <row r="1791" spans="1:7" x14ac:dyDescent="0.25">
      <c r="A1791" s="55">
        <v>1789</v>
      </c>
      <c r="B1791" s="64">
        <v>28.8</v>
      </c>
      <c r="C1791" s="65">
        <f t="shared" si="110"/>
        <v>46.347839999999998</v>
      </c>
      <c r="D1791" s="66">
        <v>0</v>
      </c>
      <c r="E1791" s="65">
        <f t="shared" si="111"/>
        <v>12.8744</v>
      </c>
      <c r="F1791" s="65">
        <f t="shared" si="112"/>
        <v>-0.22351388888888835</v>
      </c>
      <c r="G1791" s="67">
        <f t="shared" si="113"/>
        <v>16980.573652777781</v>
      </c>
    </row>
    <row r="1792" spans="1:7" x14ac:dyDescent="0.25">
      <c r="A1792" s="55">
        <v>1790</v>
      </c>
      <c r="B1792" s="64">
        <v>28</v>
      </c>
      <c r="C1792" s="65">
        <f t="shared" si="110"/>
        <v>45.060400000000001</v>
      </c>
      <c r="D1792" s="66">
        <v>0</v>
      </c>
      <c r="E1792" s="65">
        <f t="shared" si="111"/>
        <v>12.516777777777778</v>
      </c>
      <c r="F1792" s="65">
        <f t="shared" si="112"/>
        <v>-0.35762222222222206</v>
      </c>
      <c r="G1792" s="67">
        <f t="shared" si="113"/>
        <v>16993.269241666669</v>
      </c>
    </row>
    <row r="1793" spans="1:7" x14ac:dyDescent="0.25">
      <c r="A1793" s="55">
        <v>1791</v>
      </c>
      <c r="B1793" s="64">
        <v>25</v>
      </c>
      <c r="C1793" s="65">
        <f t="shared" si="110"/>
        <v>40.232500000000002</v>
      </c>
      <c r="D1793" s="66">
        <v>0</v>
      </c>
      <c r="E1793" s="65">
        <f t="shared" si="111"/>
        <v>11.175694444444444</v>
      </c>
      <c r="F1793" s="65">
        <f t="shared" si="112"/>
        <v>-1.3410833333333336</v>
      </c>
      <c r="G1793" s="67">
        <f t="shared" si="113"/>
        <v>17005.115477777781</v>
      </c>
    </row>
    <row r="1794" spans="1:7" x14ac:dyDescent="0.25">
      <c r="A1794" s="55">
        <v>1792</v>
      </c>
      <c r="B1794" s="64">
        <v>21.7</v>
      </c>
      <c r="C1794" s="65">
        <f t="shared" si="110"/>
        <v>34.921810000000001</v>
      </c>
      <c r="D1794" s="66">
        <v>0</v>
      </c>
      <c r="E1794" s="65">
        <f t="shared" si="111"/>
        <v>9.7005027777777784</v>
      </c>
      <c r="F1794" s="65">
        <f t="shared" si="112"/>
        <v>-1.4751916666666656</v>
      </c>
      <c r="G1794" s="67">
        <f t="shared" si="113"/>
        <v>17015.553576388891</v>
      </c>
    </row>
    <row r="1795" spans="1:7" x14ac:dyDescent="0.25">
      <c r="A1795" s="55">
        <v>1793</v>
      </c>
      <c r="B1795" s="64">
        <v>18.399999999999999</v>
      </c>
      <c r="C1795" s="65">
        <f t="shared" si="110"/>
        <v>29.611119999999996</v>
      </c>
      <c r="D1795" s="66">
        <v>0</v>
      </c>
      <c r="E1795" s="65">
        <f t="shared" si="111"/>
        <v>8.2253111111111092</v>
      </c>
      <c r="F1795" s="65">
        <f t="shared" si="112"/>
        <v>-1.4751916666666691</v>
      </c>
      <c r="G1795" s="67">
        <f t="shared" si="113"/>
        <v>17024.516483333337</v>
      </c>
    </row>
    <row r="1796" spans="1:7" x14ac:dyDescent="0.25">
      <c r="A1796" s="55">
        <v>1794</v>
      </c>
      <c r="B1796" s="64">
        <v>15.1</v>
      </c>
      <c r="C1796" s="65">
        <f t="shared" ref="C1796:C1859" si="114">B1796*1.6093</f>
        <v>24.300429999999999</v>
      </c>
      <c r="D1796" s="66">
        <v>0</v>
      </c>
      <c r="E1796" s="65">
        <f t="shared" ref="E1796:E1859" si="115">C1796/3.6</f>
        <v>6.7501194444444437</v>
      </c>
      <c r="F1796" s="65">
        <f t="shared" si="112"/>
        <v>-1.4751916666666656</v>
      </c>
      <c r="G1796" s="67">
        <f t="shared" si="113"/>
        <v>17032.004198611114</v>
      </c>
    </row>
    <row r="1797" spans="1:7" x14ac:dyDescent="0.25">
      <c r="A1797" s="55">
        <v>1795</v>
      </c>
      <c r="B1797" s="64">
        <v>11.8</v>
      </c>
      <c r="C1797" s="65">
        <f t="shared" si="114"/>
        <v>18.989740000000001</v>
      </c>
      <c r="D1797" s="66">
        <v>0</v>
      </c>
      <c r="E1797" s="65">
        <f t="shared" si="115"/>
        <v>5.2749277777777781</v>
      </c>
      <c r="F1797" s="65">
        <f t="shared" si="112"/>
        <v>-1.4751916666666656</v>
      </c>
      <c r="G1797" s="67">
        <f t="shared" si="113"/>
        <v>17038.016722222226</v>
      </c>
    </row>
    <row r="1798" spans="1:7" x14ac:dyDescent="0.25">
      <c r="A1798" s="55">
        <v>1796</v>
      </c>
      <c r="B1798" s="64">
        <v>8.5</v>
      </c>
      <c r="C1798" s="65">
        <f t="shared" si="114"/>
        <v>13.67905</v>
      </c>
      <c r="D1798" s="66">
        <v>0</v>
      </c>
      <c r="E1798" s="65">
        <f t="shared" si="115"/>
        <v>3.7997361111111112</v>
      </c>
      <c r="F1798" s="65">
        <f t="shared" si="112"/>
        <v>-1.4751916666666669</v>
      </c>
      <c r="G1798" s="67">
        <f t="shared" si="113"/>
        <v>17042.554054166671</v>
      </c>
    </row>
    <row r="1799" spans="1:7" x14ac:dyDescent="0.25">
      <c r="A1799" s="55">
        <v>1797</v>
      </c>
      <c r="B1799" s="64">
        <v>5.2</v>
      </c>
      <c r="C1799" s="65">
        <f t="shared" si="114"/>
        <v>8.3683600000000009</v>
      </c>
      <c r="D1799" s="66">
        <v>0</v>
      </c>
      <c r="E1799" s="65">
        <f t="shared" si="115"/>
        <v>2.3245444444444447</v>
      </c>
      <c r="F1799" s="65">
        <f t="shared" si="112"/>
        <v>-1.4751916666666665</v>
      </c>
      <c r="G1799" s="67">
        <f t="shared" si="113"/>
        <v>17045.616194444447</v>
      </c>
    </row>
    <row r="1800" spans="1:7" x14ac:dyDescent="0.25">
      <c r="A1800" s="55">
        <v>1798</v>
      </c>
      <c r="B1800" s="64">
        <v>1.9</v>
      </c>
      <c r="C1800" s="65">
        <f t="shared" si="114"/>
        <v>3.0576699999999999</v>
      </c>
      <c r="D1800" s="66">
        <v>0</v>
      </c>
      <c r="E1800" s="65">
        <f t="shared" si="115"/>
        <v>0.84935277777777773</v>
      </c>
      <c r="F1800" s="65">
        <f t="shared" si="112"/>
        <v>-1.4751916666666669</v>
      </c>
      <c r="G1800" s="67">
        <f t="shared" si="113"/>
        <v>17047.203143055558</v>
      </c>
    </row>
    <row r="1801" spans="1:7" x14ac:dyDescent="0.25">
      <c r="A1801" s="55">
        <v>1799</v>
      </c>
      <c r="B1801" s="64">
        <v>0</v>
      </c>
      <c r="C1801" s="65">
        <f t="shared" si="114"/>
        <v>0</v>
      </c>
      <c r="D1801" s="66">
        <v>0</v>
      </c>
      <c r="E1801" s="65">
        <f t="shared" si="115"/>
        <v>0</v>
      </c>
      <c r="F1801" s="65">
        <f t="shared" si="112"/>
        <v>-0.84935277777777773</v>
      </c>
      <c r="G1801" s="67">
        <f t="shared" si="113"/>
        <v>17047.627819444446</v>
      </c>
    </row>
    <row r="1802" spans="1:7" x14ac:dyDescent="0.25">
      <c r="A1802" s="55">
        <v>1800</v>
      </c>
      <c r="B1802" s="64">
        <v>0</v>
      </c>
      <c r="C1802" s="65">
        <f t="shared" si="114"/>
        <v>0</v>
      </c>
      <c r="D1802" s="66">
        <v>0</v>
      </c>
      <c r="E1802" s="65">
        <f t="shared" si="115"/>
        <v>0</v>
      </c>
      <c r="F1802" s="65">
        <f t="shared" si="112"/>
        <v>0</v>
      </c>
      <c r="G1802" s="67">
        <f t="shared" si="113"/>
        <v>17047.627819444446</v>
      </c>
    </row>
    <row r="1803" spans="1:7" x14ac:dyDescent="0.25">
      <c r="A1803" s="55">
        <v>1801</v>
      </c>
      <c r="B1803" s="64">
        <v>0</v>
      </c>
      <c r="C1803" s="65">
        <f t="shared" si="114"/>
        <v>0</v>
      </c>
      <c r="D1803" s="66">
        <v>0</v>
      </c>
      <c r="E1803" s="65">
        <f t="shared" si="115"/>
        <v>0</v>
      </c>
      <c r="F1803" s="65">
        <f t="shared" si="112"/>
        <v>0</v>
      </c>
      <c r="G1803" s="67">
        <f t="shared" si="113"/>
        <v>17047.627819444446</v>
      </c>
    </row>
    <row r="1804" spans="1:7" x14ac:dyDescent="0.25">
      <c r="A1804" s="55">
        <v>1802</v>
      </c>
      <c r="B1804" s="64">
        <v>0</v>
      </c>
      <c r="C1804" s="65">
        <f t="shared" si="114"/>
        <v>0</v>
      </c>
      <c r="D1804" s="66">
        <v>0</v>
      </c>
      <c r="E1804" s="65">
        <f t="shared" si="115"/>
        <v>0</v>
      </c>
      <c r="F1804" s="65">
        <f t="shared" si="112"/>
        <v>0</v>
      </c>
      <c r="G1804" s="67">
        <f t="shared" si="113"/>
        <v>17047.627819444446</v>
      </c>
    </row>
    <row r="1805" spans="1:7" x14ac:dyDescent="0.25">
      <c r="A1805" s="55">
        <v>1803</v>
      </c>
      <c r="B1805" s="64">
        <v>0</v>
      </c>
      <c r="C1805" s="65">
        <f t="shared" si="114"/>
        <v>0</v>
      </c>
      <c r="D1805" s="66">
        <v>0</v>
      </c>
      <c r="E1805" s="65">
        <f t="shared" si="115"/>
        <v>0</v>
      </c>
      <c r="F1805" s="65">
        <f t="shared" ref="F1805:F1868" si="116">E1805-E1804</f>
        <v>0</v>
      </c>
      <c r="G1805" s="67">
        <f t="shared" ref="G1805:G1868" si="117">E1804+(F1805/2)+G1804</f>
        <v>17047.627819444446</v>
      </c>
    </row>
    <row r="1806" spans="1:7" x14ac:dyDescent="0.25">
      <c r="A1806" s="55">
        <v>1804</v>
      </c>
      <c r="B1806" s="64">
        <v>0</v>
      </c>
      <c r="C1806" s="65">
        <f t="shared" si="114"/>
        <v>0</v>
      </c>
      <c r="D1806" s="66">
        <v>0</v>
      </c>
      <c r="E1806" s="65">
        <f t="shared" si="115"/>
        <v>0</v>
      </c>
      <c r="F1806" s="65">
        <f t="shared" si="116"/>
        <v>0</v>
      </c>
      <c r="G1806" s="67">
        <f t="shared" si="117"/>
        <v>17047.627819444446</v>
      </c>
    </row>
    <row r="1807" spans="1:7" x14ac:dyDescent="0.25">
      <c r="A1807" s="55">
        <v>1805</v>
      </c>
      <c r="B1807" s="64">
        <v>0</v>
      </c>
      <c r="C1807" s="65">
        <f t="shared" si="114"/>
        <v>0</v>
      </c>
      <c r="D1807" s="66">
        <v>0</v>
      </c>
      <c r="E1807" s="65">
        <f t="shared" si="115"/>
        <v>0</v>
      </c>
      <c r="F1807" s="65">
        <f t="shared" si="116"/>
        <v>0</v>
      </c>
      <c r="G1807" s="67">
        <f t="shared" si="117"/>
        <v>17047.627819444446</v>
      </c>
    </row>
    <row r="1808" spans="1:7" x14ac:dyDescent="0.25">
      <c r="A1808" s="55">
        <v>1806</v>
      </c>
      <c r="B1808" s="64">
        <v>0</v>
      </c>
      <c r="C1808" s="65">
        <f t="shared" si="114"/>
        <v>0</v>
      </c>
      <c r="D1808" s="66">
        <v>0</v>
      </c>
      <c r="E1808" s="65">
        <f t="shared" si="115"/>
        <v>0</v>
      </c>
      <c r="F1808" s="65">
        <f t="shared" si="116"/>
        <v>0</v>
      </c>
      <c r="G1808" s="67">
        <f t="shared" si="117"/>
        <v>17047.627819444446</v>
      </c>
    </row>
    <row r="1809" spans="1:7" x14ac:dyDescent="0.25">
      <c r="A1809" s="55">
        <v>1807</v>
      </c>
      <c r="B1809" s="64">
        <v>0</v>
      </c>
      <c r="C1809" s="65">
        <f t="shared" si="114"/>
        <v>0</v>
      </c>
      <c r="D1809" s="66">
        <v>0</v>
      </c>
      <c r="E1809" s="65">
        <f t="shared" si="115"/>
        <v>0</v>
      </c>
      <c r="F1809" s="65">
        <f t="shared" si="116"/>
        <v>0</v>
      </c>
      <c r="G1809" s="67">
        <f t="shared" si="117"/>
        <v>17047.627819444446</v>
      </c>
    </row>
    <row r="1810" spans="1:7" x14ac:dyDescent="0.25">
      <c r="A1810" s="55">
        <v>1808</v>
      </c>
      <c r="B1810" s="64">
        <v>0</v>
      </c>
      <c r="C1810" s="65">
        <f t="shared" si="114"/>
        <v>0</v>
      </c>
      <c r="D1810" s="66">
        <v>0</v>
      </c>
      <c r="E1810" s="65">
        <f t="shared" si="115"/>
        <v>0</v>
      </c>
      <c r="F1810" s="65">
        <f t="shared" si="116"/>
        <v>0</v>
      </c>
      <c r="G1810" s="67">
        <f t="shared" si="117"/>
        <v>17047.627819444446</v>
      </c>
    </row>
    <row r="1811" spans="1:7" x14ac:dyDescent="0.25">
      <c r="A1811" s="55">
        <v>1809</v>
      </c>
      <c r="B1811" s="64">
        <v>0</v>
      </c>
      <c r="C1811" s="65">
        <f t="shared" si="114"/>
        <v>0</v>
      </c>
      <c r="D1811" s="66">
        <v>0</v>
      </c>
      <c r="E1811" s="65">
        <f t="shared" si="115"/>
        <v>0</v>
      </c>
      <c r="F1811" s="65">
        <f t="shared" si="116"/>
        <v>0</v>
      </c>
      <c r="G1811" s="67">
        <f t="shared" si="117"/>
        <v>17047.627819444446</v>
      </c>
    </row>
    <row r="1812" spans="1:7" x14ac:dyDescent="0.25">
      <c r="A1812" s="55">
        <v>1810</v>
      </c>
      <c r="B1812" s="64">
        <v>0</v>
      </c>
      <c r="C1812" s="65">
        <f t="shared" si="114"/>
        <v>0</v>
      </c>
      <c r="D1812" s="66">
        <v>0</v>
      </c>
      <c r="E1812" s="65">
        <f t="shared" si="115"/>
        <v>0</v>
      </c>
      <c r="F1812" s="65">
        <f t="shared" si="116"/>
        <v>0</v>
      </c>
      <c r="G1812" s="67">
        <f t="shared" si="117"/>
        <v>17047.627819444446</v>
      </c>
    </row>
    <row r="1813" spans="1:7" x14ac:dyDescent="0.25">
      <c r="A1813" s="55">
        <v>1811</v>
      </c>
      <c r="B1813" s="64">
        <v>0</v>
      </c>
      <c r="C1813" s="65">
        <f t="shared" si="114"/>
        <v>0</v>
      </c>
      <c r="D1813" s="66">
        <v>0</v>
      </c>
      <c r="E1813" s="65">
        <f t="shared" si="115"/>
        <v>0</v>
      </c>
      <c r="F1813" s="65">
        <f t="shared" si="116"/>
        <v>0</v>
      </c>
      <c r="G1813" s="67">
        <f t="shared" si="117"/>
        <v>17047.627819444446</v>
      </c>
    </row>
    <row r="1814" spans="1:7" x14ac:dyDescent="0.25">
      <c r="A1814" s="55">
        <v>1812</v>
      </c>
      <c r="B1814" s="64">
        <v>0</v>
      </c>
      <c r="C1814" s="65">
        <f t="shared" si="114"/>
        <v>0</v>
      </c>
      <c r="D1814" s="66">
        <v>0</v>
      </c>
      <c r="E1814" s="65">
        <f t="shared" si="115"/>
        <v>0</v>
      </c>
      <c r="F1814" s="65">
        <f t="shared" si="116"/>
        <v>0</v>
      </c>
      <c r="G1814" s="67">
        <f t="shared" si="117"/>
        <v>17047.627819444446</v>
      </c>
    </row>
    <row r="1815" spans="1:7" x14ac:dyDescent="0.25">
      <c r="A1815" s="55">
        <v>1813</v>
      </c>
      <c r="B1815" s="64">
        <v>0</v>
      </c>
      <c r="C1815" s="65">
        <f t="shared" si="114"/>
        <v>0</v>
      </c>
      <c r="D1815" s="66">
        <v>0</v>
      </c>
      <c r="E1815" s="65">
        <f t="shared" si="115"/>
        <v>0</v>
      </c>
      <c r="F1815" s="65">
        <f t="shared" si="116"/>
        <v>0</v>
      </c>
      <c r="G1815" s="67">
        <f t="shared" si="117"/>
        <v>17047.627819444446</v>
      </c>
    </row>
    <row r="1816" spans="1:7" x14ac:dyDescent="0.25">
      <c r="A1816" s="55">
        <v>1814</v>
      </c>
      <c r="B1816" s="64">
        <v>0</v>
      </c>
      <c r="C1816" s="65">
        <f t="shared" si="114"/>
        <v>0</v>
      </c>
      <c r="D1816" s="66">
        <v>0</v>
      </c>
      <c r="E1816" s="65">
        <f t="shared" si="115"/>
        <v>0</v>
      </c>
      <c r="F1816" s="65">
        <f t="shared" si="116"/>
        <v>0</v>
      </c>
      <c r="G1816" s="67">
        <f t="shared" si="117"/>
        <v>17047.627819444446</v>
      </c>
    </row>
    <row r="1817" spans="1:7" x14ac:dyDescent="0.25">
      <c r="A1817" s="55">
        <v>1815</v>
      </c>
      <c r="B1817" s="64">
        <v>0</v>
      </c>
      <c r="C1817" s="65">
        <f t="shared" si="114"/>
        <v>0</v>
      </c>
      <c r="D1817" s="66">
        <v>0</v>
      </c>
      <c r="E1817" s="65">
        <f t="shared" si="115"/>
        <v>0</v>
      </c>
      <c r="F1817" s="65">
        <f t="shared" si="116"/>
        <v>0</v>
      </c>
      <c r="G1817" s="67">
        <f t="shared" si="117"/>
        <v>17047.627819444446</v>
      </c>
    </row>
    <row r="1818" spans="1:7" x14ac:dyDescent="0.25">
      <c r="A1818" s="55">
        <v>1816</v>
      </c>
      <c r="B1818" s="64">
        <v>0</v>
      </c>
      <c r="C1818" s="65">
        <f t="shared" si="114"/>
        <v>0</v>
      </c>
      <c r="D1818" s="66">
        <v>0</v>
      </c>
      <c r="E1818" s="65">
        <f t="shared" si="115"/>
        <v>0</v>
      </c>
      <c r="F1818" s="65">
        <f t="shared" si="116"/>
        <v>0</v>
      </c>
      <c r="G1818" s="67">
        <f t="shared" si="117"/>
        <v>17047.627819444446</v>
      </c>
    </row>
    <row r="1819" spans="1:7" x14ac:dyDescent="0.25">
      <c r="A1819" s="55">
        <v>1817</v>
      </c>
      <c r="B1819" s="64">
        <v>0</v>
      </c>
      <c r="C1819" s="65">
        <f t="shared" si="114"/>
        <v>0</v>
      </c>
      <c r="D1819" s="66">
        <v>0</v>
      </c>
      <c r="E1819" s="65">
        <f t="shared" si="115"/>
        <v>0</v>
      </c>
      <c r="F1819" s="65">
        <f t="shared" si="116"/>
        <v>0</v>
      </c>
      <c r="G1819" s="67">
        <f t="shared" si="117"/>
        <v>17047.627819444446</v>
      </c>
    </row>
    <row r="1820" spans="1:7" x14ac:dyDescent="0.25">
      <c r="A1820" s="55">
        <v>1818</v>
      </c>
      <c r="B1820" s="64">
        <v>3.3</v>
      </c>
      <c r="C1820" s="65">
        <f t="shared" si="114"/>
        <v>5.3106899999999992</v>
      </c>
      <c r="D1820" s="66">
        <v>0</v>
      </c>
      <c r="E1820" s="65">
        <f t="shared" si="115"/>
        <v>1.4751916666666665</v>
      </c>
      <c r="F1820" s="65">
        <f t="shared" si="116"/>
        <v>1.4751916666666665</v>
      </c>
      <c r="G1820" s="67">
        <f t="shared" si="117"/>
        <v>17048.365415277778</v>
      </c>
    </row>
    <row r="1821" spans="1:7" x14ac:dyDescent="0.25">
      <c r="A1821" s="55">
        <v>1819</v>
      </c>
      <c r="B1821" s="64">
        <v>6.6</v>
      </c>
      <c r="C1821" s="65">
        <f t="shared" si="114"/>
        <v>10.621379999999998</v>
      </c>
      <c r="D1821" s="66">
        <v>0</v>
      </c>
      <c r="E1821" s="65">
        <f t="shared" si="115"/>
        <v>2.9503833333333329</v>
      </c>
      <c r="F1821" s="65">
        <f t="shared" si="116"/>
        <v>1.4751916666666665</v>
      </c>
      <c r="G1821" s="67">
        <f t="shared" si="117"/>
        <v>17050.578202777779</v>
      </c>
    </row>
    <row r="1822" spans="1:7" x14ac:dyDescent="0.25">
      <c r="A1822" s="55">
        <v>1820</v>
      </c>
      <c r="B1822" s="64">
        <v>9.9</v>
      </c>
      <c r="C1822" s="65">
        <f t="shared" si="114"/>
        <v>15.93207</v>
      </c>
      <c r="D1822" s="66">
        <v>0</v>
      </c>
      <c r="E1822" s="65">
        <f t="shared" si="115"/>
        <v>4.4255749999999994</v>
      </c>
      <c r="F1822" s="65">
        <f t="shared" si="116"/>
        <v>1.4751916666666665</v>
      </c>
      <c r="G1822" s="67">
        <f t="shared" si="117"/>
        <v>17054.266181944444</v>
      </c>
    </row>
    <row r="1823" spans="1:7" x14ac:dyDescent="0.25">
      <c r="A1823" s="55">
        <v>1821</v>
      </c>
      <c r="B1823" s="64">
        <v>13.2</v>
      </c>
      <c r="C1823" s="65">
        <f t="shared" si="114"/>
        <v>21.242759999999997</v>
      </c>
      <c r="D1823" s="66">
        <v>0</v>
      </c>
      <c r="E1823" s="65">
        <f t="shared" si="115"/>
        <v>5.9007666666666658</v>
      </c>
      <c r="F1823" s="65">
        <f t="shared" si="116"/>
        <v>1.4751916666666665</v>
      </c>
      <c r="G1823" s="67">
        <f t="shared" si="117"/>
        <v>17059.429352777777</v>
      </c>
    </row>
    <row r="1824" spans="1:7" x14ac:dyDescent="0.25">
      <c r="A1824" s="55">
        <v>1822</v>
      </c>
      <c r="B1824" s="64">
        <v>16.5</v>
      </c>
      <c r="C1824" s="65">
        <f t="shared" si="114"/>
        <v>26.553449999999998</v>
      </c>
      <c r="D1824" s="66">
        <v>0</v>
      </c>
      <c r="E1824" s="65">
        <f t="shared" si="115"/>
        <v>7.3759583333333323</v>
      </c>
      <c r="F1824" s="65">
        <f t="shared" si="116"/>
        <v>1.4751916666666665</v>
      </c>
      <c r="G1824" s="67">
        <f t="shared" si="117"/>
        <v>17066.067715277779</v>
      </c>
    </row>
    <row r="1825" spans="1:7" x14ac:dyDescent="0.25">
      <c r="A1825" s="55">
        <v>1823</v>
      </c>
      <c r="B1825" s="64">
        <v>19.8</v>
      </c>
      <c r="C1825" s="65">
        <f t="shared" si="114"/>
        <v>31.864139999999999</v>
      </c>
      <c r="D1825" s="66">
        <v>0</v>
      </c>
      <c r="E1825" s="65">
        <f t="shared" si="115"/>
        <v>8.8511499999999987</v>
      </c>
      <c r="F1825" s="65">
        <f t="shared" si="116"/>
        <v>1.4751916666666665</v>
      </c>
      <c r="G1825" s="67">
        <f t="shared" si="117"/>
        <v>17074.181269444445</v>
      </c>
    </row>
    <row r="1826" spans="1:7" x14ac:dyDescent="0.25">
      <c r="A1826" s="55">
        <v>1824</v>
      </c>
      <c r="B1826" s="64">
        <v>23.1</v>
      </c>
      <c r="C1826" s="65">
        <f t="shared" si="114"/>
        <v>37.17483</v>
      </c>
      <c r="D1826" s="66">
        <v>0</v>
      </c>
      <c r="E1826" s="65">
        <f t="shared" si="115"/>
        <v>10.326341666666666</v>
      </c>
      <c r="F1826" s="65">
        <f t="shared" si="116"/>
        <v>1.4751916666666673</v>
      </c>
      <c r="G1826" s="67">
        <f t="shared" si="117"/>
        <v>17083.77001527778</v>
      </c>
    </row>
    <row r="1827" spans="1:7" x14ac:dyDescent="0.25">
      <c r="A1827" s="55">
        <v>1825</v>
      </c>
      <c r="B1827" s="64">
        <v>26.4</v>
      </c>
      <c r="C1827" s="65">
        <f t="shared" si="114"/>
        <v>42.485519999999994</v>
      </c>
      <c r="D1827" s="66">
        <v>0</v>
      </c>
      <c r="E1827" s="65">
        <f t="shared" si="115"/>
        <v>11.801533333333332</v>
      </c>
      <c r="F1827" s="65">
        <f t="shared" si="116"/>
        <v>1.4751916666666656</v>
      </c>
      <c r="G1827" s="67">
        <f t="shared" si="117"/>
        <v>17094.833952777779</v>
      </c>
    </row>
    <row r="1828" spans="1:7" x14ac:dyDescent="0.25">
      <c r="A1828" s="55">
        <v>1826</v>
      </c>
      <c r="B1828" s="64">
        <v>27.8</v>
      </c>
      <c r="C1828" s="65">
        <f t="shared" si="114"/>
        <v>44.73854</v>
      </c>
      <c r="D1828" s="66">
        <v>0</v>
      </c>
      <c r="E1828" s="65">
        <f t="shared" si="115"/>
        <v>12.427372222222221</v>
      </c>
      <c r="F1828" s="65">
        <f t="shared" si="116"/>
        <v>0.6258388888888895</v>
      </c>
      <c r="G1828" s="67">
        <f t="shared" si="117"/>
        <v>17106.948405555555</v>
      </c>
    </row>
    <row r="1829" spans="1:7" x14ac:dyDescent="0.25">
      <c r="A1829" s="55">
        <v>1827</v>
      </c>
      <c r="B1829" s="64">
        <v>29.1</v>
      </c>
      <c r="C1829" s="65">
        <f t="shared" si="114"/>
        <v>46.830629999999999</v>
      </c>
      <c r="D1829" s="66">
        <v>0</v>
      </c>
      <c r="E1829" s="65">
        <f t="shared" si="115"/>
        <v>13.008508333333333</v>
      </c>
      <c r="F1829" s="65">
        <f t="shared" si="116"/>
        <v>0.58113611111111219</v>
      </c>
      <c r="G1829" s="67">
        <f t="shared" si="117"/>
        <v>17119.666345833331</v>
      </c>
    </row>
    <row r="1830" spans="1:7" x14ac:dyDescent="0.25">
      <c r="A1830" s="55">
        <v>1828</v>
      </c>
      <c r="B1830" s="64">
        <v>31.5</v>
      </c>
      <c r="C1830" s="65">
        <f t="shared" si="114"/>
        <v>50.692949999999996</v>
      </c>
      <c r="D1830" s="66">
        <v>0</v>
      </c>
      <c r="E1830" s="65">
        <f t="shared" si="115"/>
        <v>14.081374999999998</v>
      </c>
      <c r="F1830" s="65">
        <f t="shared" si="116"/>
        <v>1.0728666666666644</v>
      </c>
      <c r="G1830" s="67">
        <f t="shared" si="117"/>
        <v>17133.211287499998</v>
      </c>
    </row>
    <row r="1831" spans="1:7" x14ac:dyDescent="0.25">
      <c r="A1831" s="55">
        <v>1829</v>
      </c>
      <c r="B1831" s="64">
        <v>33</v>
      </c>
      <c r="C1831" s="65">
        <f t="shared" si="114"/>
        <v>53.106899999999996</v>
      </c>
      <c r="D1831" s="66">
        <v>0</v>
      </c>
      <c r="E1831" s="65">
        <f t="shared" si="115"/>
        <v>14.751916666666665</v>
      </c>
      <c r="F1831" s="65">
        <f t="shared" si="116"/>
        <v>0.67054166666666681</v>
      </c>
      <c r="G1831" s="67">
        <f t="shared" si="117"/>
        <v>17147.627933333333</v>
      </c>
    </row>
    <row r="1832" spans="1:7" x14ac:dyDescent="0.25">
      <c r="A1832" s="55">
        <v>1830</v>
      </c>
      <c r="B1832" s="64">
        <v>33.6</v>
      </c>
      <c r="C1832" s="65">
        <f t="shared" si="114"/>
        <v>54.072479999999999</v>
      </c>
      <c r="D1832" s="66">
        <v>0</v>
      </c>
      <c r="E1832" s="65">
        <f t="shared" si="115"/>
        <v>15.020133333333332</v>
      </c>
      <c r="F1832" s="65">
        <f t="shared" si="116"/>
        <v>0.26821666666666744</v>
      </c>
      <c r="G1832" s="67">
        <f t="shared" si="117"/>
        <v>17162.513958333333</v>
      </c>
    </row>
    <row r="1833" spans="1:7" x14ac:dyDescent="0.25">
      <c r="A1833" s="55">
        <v>1831</v>
      </c>
      <c r="B1833" s="64">
        <v>34.799999999999997</v>
      </c>
      <c r="C1833" s="65">
        <f t="shared" si="114"/>
        <v>56.003639999999997</v>
      </c>
      <c r="D1833" s="66">
        <v>0</v>
      </c>
      <c r="E1833" s="65">
        <f t="shared" si="115"/>
        <v>15.556566666666665</v>
      </c>
      <c r="F1833" s="65">
        <f t="shared" si="116"/>
        <v>0.5364333333333331</v>
      </c>
      <c r="G1833" s="67">
        <f t="shared" si="117"/>
        <v>17177.802308333332</v>
      </c>
    </row>
    <row r="1834" spans="1:7" x14ac:dyDescent="0.25">
      <c r="A1834" s="55">
        <v>1832</v>
      </c>
      <c r="B1834" s="64">
        <v>35.1</v>
      </c>
      <c r="C1834" s="65">
        <f t="shared" si="114"/>
        <v>56.486429999999999</v>
      </c>
      <c r="D1834" s="66">
        <v>0</v>
      </c>
      <c r="E1834" s="65">
        <f t="shared" si="115"/>
        <v>15.690674999999999</v>
      </c>
      <c r="F1834" s="65">
        <f t="shared" si="116"/>
        <v>0.13410833333333372</v>
      </c>
      <c r="G1834" s="67">
        <f t="shared" si="117"/>
        <v>17193.425929166664</v>
      </c>
    </row>
    <row r="1835" spans="1:7" x14ac:dyDescent="0.25">
      <c r="A1835" s="55">
        <v>1833</v>
      </c>
      <c r="B1835" s="64">
        <v>35.6</v>
      </c>
      <c r="C1835" s="65">
        <f t="shared" si="114"/>
        <v>57.291080000000001</v>
      </c>
      <c r="D1835" s="66">
        <v>0</v>
      </c>
      <c r="E1835" s="65">
        <f t="shared" si="115"/>
        <v>15.914188888888889</v>
      </c>
      <c r="F1835" s="65">
        <f t="shared" si="116"/>
        <v>0.22351388888889012</v>
      </c>
      <c r="G1835" s="67">
        <f t="shared" si="117"/>
        <v>17209.228361111109</v>
      </c>
    </row>
    <row r="1836" spans="1:7" x14ac:dyDescent="0.25">
      <c r="A1836" s="55">
        <v>1834</v>
      </c>
      <c r="B1836" s="64">
        <v>36.1</v>
      </c>
      <c r="C1836" s="65">
        <f t="shared" si="114"/>
        <v>58.095730000000003</v>
      </c>
      <c r="D1836" s="66">
        <v>0</v>
      </c>
      <c r="E1836" s="65">
        <f t="shared" si="115"/>
        <v>16.137702777777779</v>
      </c>
      <c r="F1836" s="65">
        <f t="shared" si="116"/>
        <v>0.22351388888889012</v>
      </c>
      <c r="G1836" s="67">
        <f t="shared" si="117"/>
        <v>17225.254306944444</v>
      </c>
    </row>
    <row r="1837" spans="1:7" x14ac:dyDescent="0.25">
      <c r="A1837" s="55">
        <v>1835</v>
      </c>
      <c r="B1837" s="64">
        <v>36</v>
      </c>
      <c r="C1837" s="65">
        <f t="shared" si="114"/>
        <v>57.934799999999996</v>
      </c>
      <c r="D1837" s="66">
        <v>0</v>
      </c>
      <c r="E1837" s="65">
        <f t="shared" si="115"/>
        <v>16.093</v>
      </c>
      <c r="F1837" s="65">
        <f t="shared" si="116"/>
        <v>-4.470277777777909E-2</v>
      </c>
      <c r="G1837" s="67">
        <f t="shared" si="117"/>
        <v>17241.369658333333</v>
      </c>
    </row>
    <row r="1838" spans="1:7" x14ac:dyDescent="0.25">
      <c r="A1838" s="55">
        <v>1836</v>
      </c>
      <c r="B1838" s="64">
        <v>36.1</v>
      </c>
      <c r="C1838" s="65">
        <f t="shared" si="114"/>
        <v>58.095730000000003</v>
      </c>
      <c r="D1838" s="66">
        <v>0</v>
      </c>
      <c r="E1838" s="65">
        <f t="shared" si="115"/>
        <v>16.137702777777779</v>
      </c>
      <c r="F1838" s="65">
        <f t="shared" si="116"/>
        <v>4.470277777777909E-2</v>
      </c>
      <c r="G1838" s="67">
        <f t="shared" si="117"/>
        <v>17257.485009722222</v>
      </c>
    </row>
    <row r="1839" spans="1:7" x14ac:dyDescent="0.25">
      <c r="A1839" s="55">
        <v>1837</v>
      </c>
      <c r="B1839" s="64">
        <v>36.200000000000003</v>
      </c>
      <c r="C1839" s="65">
        <f t="shared" si="114"/>
        <v>58.256660000000004</v>
      </c>
      <c r="D1839" s="66">
        <v>0</v>
      </c>
      <c r="E1839" s="65">
        <f t="shared" si="115"/>
        <v>16.182405555555555</v>
      </c>
      <c r="F1839" s="65">
        <f t="shared" si="116"/>
        <v>4.4702777777775538E-2</v>
      </c>
      <c r="G1839" s="67">
        <f t="shared" si="117"/>
        <v>17273.645063888889</v>
      </c>
    </row>
    <row r="1840" spans="1:7" x14ac:dyDescent="0.25">
      <c r="A1840" s="55">
        <v>1838</v>
      </c>
      <c r="B1840" s="64">
        <v>36</v>
      </c>
      <c r="C1840" s="65">
        <f t="shared" si="114"/>
        <v>57.934799999999996</v>
      </c>
      <c r="D1840" s="66">
        <v>0</v>
      </c>
      <c r="E1840" s="65">
        <f t="shared" si="115"/>
        <v>16.093</v>
      </c>
      <c r="F1840" s="65">
        <f t="shared" si="116"/>
        <v>-8.9405555555554628E-2</v>
      </c>
      <c r="G1840" s="67">
        <f t="shared" si="117"/>
        <v>17289.782766666667</v>
      </c>
    </row>
    <row r="1841" spans="1:7" x14ac:dyDescent="0.25">
      <c r="A1841" s="55">
        <v>1839</v>
      </c>
      <c r="B1841" s="64">
        <v>35.700000000000003</v>
      </c>
      <c r="C1841" s="65">
        <f t="shared" si="114"/>
        <v>57.452010000000001</v>
      </c>
      <c r="D1841" s="66">
        <v>0</v>
      </c>
      <c r="E1841" s="65">
        <f t="shared" si="115"/>
        <v>15.958891666666666</v>
      </c>
      <c r="F1841" s="65">
        <f t="shared" si="116"/>
        <v>-0.13410833333333372</v>
      </c>
      <c r="G1841" s="67">
        <f t="shared" si="117"/>
        <v>17305.808712500002</v>
      </c>
    </row>
    <row r="1842" spans="1:7" x14ac:dyDescent="0.25">
      <c r="A1842" s="55">
        <v>1840</v>
      </c>
      <c r="B1842" s="64">
        <v>36</v>
      </c>
      <c r="C1842" s="65">
        <f t="shared" si="114"/>
        <v>57.934799999999996</v>
      </c>
      <c r="D1842" s="66">
        <v>0</v>
      </c>
      <c r="E1842" s="65">
        <f t="shared" si="115"/>
        <v>16.093</v>
      </c>
      <c r="F1842" s="65">
        <f t="shared" si="116"/>
        <v>0.13410833333333372</v>
      </c>
      <c r="G1842" s="67">
        <f t="shared" si="117"/>
        <v>17321.834658333337</v>
      </c>
    </row>
    <row r="1843" spans="1:7" x14ac:dyDescent="0.25">
      <c r="A1843" s="55">
        <v>1841</v>
      </c>
      <c r="B1843" s="64">
        <v>36</v>
      </c>
      <c r="C1843" s="65">
        <f t="shared" si="114"/>
        <v>57.934799999999996</v>
      </c>
      <c r="D1843" s="66">
        <v>0</v>
      </c>
      <c r="E1843" s="65">
        <f t="shared" si="115"/>
        <v>16.093</v>
      </c>
      <c r="F1843" s="65">
        <f t="shared" si="116"/>
        <v>0</v>
      </c>
      <c r="G1843" s="67">
        <f t="shared" si="117"/>
        <v>17337.927658333338</v>
      </c>
    </row>
    <row r="1844" spans="1:7" x14ac:dyDescent="0.25">
      <c r="A1844" s="55">
        <v>1842</v>
      </c>
      <c r="B1844" s="64">
        <v>35.6</v>
      </c>
      <c r="C1844" s="65">
        <f t="shared" si="114"/>
        <v>57.291080000000001</v>
      </c>
      <c r="D1844" s="66">
        <v>0</v>
      </c>
      <c r="E1844" s="65">
        <f t="shared" si="115"/>
        <v>15.914188888888889</v>
      </c>
      <c r="F1844" s="65">
        <f t="shared" si="116"/>
        <v>-0.17881111111111103</v>
      </c>
      <c r="G1844" s="67">
        <f t="shared" si="117"/>
        <v>17353.931252777784</v>
      </c>
    </row>
    <row r="1845" spans="1:7" x14ac:dyDescent="0.25">
      <c r="A1845" s="55">
        <v>1843</v>
      </c>
      <c r="B1845" s="64">
        <v>35.5</v>
      </c>
      <c r="C1845" s="65">
        <f t="shared" si="114"/>
        <v>57.13015</v>
      </c>
      <c r="D1845" s="66">
        <v>0</v>
      </c>
      <c r="E1845" s="65">
        <f t="shared" si="115"/>
        <v>15.869486111111112</v>
      </c>
      <c r="F1845" s="65">
        <f t="shared" si="116"/>
        <v>-4.4702777777777314E-2</v>
      </c>
      <c r="G1845" s="67">
        <f t="shared" si="117"/>
        <v>17369.823090277783</v>
      </c>
    </row>
    <row r="1846" spans="1:7" x14ac:dyDescent="0.25">
      <c r="A1846" s="55">
        <v>1844</v>
      </c>
      <c r="B1846" s="64">
        <v>35.4</v>
      </c>
      <c r="C1846" s="65">
        <f t="shared" si="114"/>
        <v>56.969219999999993</v>
      </c>
      <c r="D1846" s="66">
        <v>0</v>
      </c>
      <c r="E1846" s="65">
        <f t="shared" si="115"/>
        <v>15.824783333333331</v>
      </c>
      <c r="F1846" s="65">
        <f t="shared" si="116"/>
        <v>-4.4702777777780867E-2</v>
      </c>
      <c r="G1846" s="67">
        <f t="shared" si="117"/>
        <v>17385.670225000005</v>
      </c>
    </row>
    <row r="1847" spans="1:7" x14ac:dyDescent="0.25">
      <c r="A1847" s="55">
        <v>1845</v>
      </c>
      <c r="B1847" s="64">
        <v>35.200000000000003</v>
      </c>
      <c r="C1847" s="65">
        <f t="shared" si="114"/>
        <v>56.647360000000006</v>
      </c>
      <c r="D1847" s="66">
        <v>0</v>
      </c>
      <c r="E1847" s="65">
        <f t="shared" si="115"/>
        <v>15.73537777777778</v>
      </c>
      <c r="F1847" s="65">
        <f t="shared" si="116"/>
        <v>-8.9405555555551075E-2</v>
      </c>
      <c r="G1847" s="67">
        <f t="shared" si="117"/>
        <v>17401.450305555561</v>
      </c>
    </row>
    <row r="1848" spans="1:7" x14ac:dyDescent="0.25">
      <c r="A1848" s="55">
        <v>1846</v>
      </c>
      <c r="B1848" s="64">
        <v>35.200000000000003</v>
      </c>
      <c r="C1848" s="65">
        <f t="shared" si="114"/>
        <v>56.647360000000006</v>
      </c>
      <c r="D1848" s="66">
        <v>0</v>
      </c>
      <c r="E1848" s="65">
        <f t="shared" si="115"/>
        <v>15.73537777777778</v>
      </c>
      <c r="F1848" s="65">
        <f t="shared" si="116"/>
        <v>0</v>
      </c>
      <c r="G1848" s="67">
        <f t="shared" si="117"/>
        <v>17417.18568333334</v>
      </c>
    </row>
    <row r="1849" spans="1:7" x14ac:dyDescent="0.25">
      <c r="A1849" s="55">
        <v>1847</v>
      </c>
      <c r="B1849" s="64">
        <v>35.200000000000003</v>
      </c>
      <c r="C1849" s="65">
        <f t="shared" si="114"/>
        <v>56.647360000000006</v>
      </c>
      <c r="D1849" s="66">
        <v>0</v>
      </c>
      <c r="E1849" s="65">
        <f t="shared" si="115"/>
        <v>15.73537777777778</v>
      </c>
      <c r="F1849" s="65">
        <f t="shared" si="116"/>
        <v>0</v>
      </c>
      <c r="G1849" s="67">
        <f t="shared" si="117"/>
        <v>17432.921061111119</v>
      </c>
    </row>
    <row r="1850" spans="1:7" x14ac:dyDescent="0.25">
      <c r="A1850" s="55">
        <v>1848</v>
      </c>
      <c r="B1850" s="64">
        <v>35.200000000000003</v>
      </c>
      <c r="C1850" s="65">
        <f t="shared" si="114"/>
        <v>56.647360000000006</v>
      </c>
      <c r="D1850" s="66">
        <v>0</v>
      </c>
      <c r="E1850" s="65">
        <f t="shared" si="115"/>
        <v>15.73537777777778</v>
      </c>
      <c r="F1850" s="65">
        <f t="shared" si="116"/>
        <v>0</v>
      </c>
      <c r="G1850" s="67">
        <f t="shared" si="117"/>
        <v>17448.656438888898</v>
      </c>
    </row>
    <row r="1851" spans="1:7" x14ac:dyDescent="0.25">
      <c r="A1851" s="55">
        <v>1849</v>
      </c>
      <c r="B1851" s="64">
        <v>35.200000000000003</v>
      </c>
      <c r="C1851" s="65">
        <f t="shared" si="114"/>
        <v>56.647360000000006</v>
      </c>
      <c r="D1851" s="66">
        <v>0</v>
      </c>
      <c r="E1851" s="65">
        <f t="shared" si="115"/>
        <v>15.73537777777778</v>
      </c>
      <c r="F1851" s="65">
        <f t="shared" si="116"/>
        <v>0</v>
      </c>
      <c r="G1851" s="67">
        <f t="shared" si="117"/>
        <v>17464.391816666677</v>
      </c>
    </row>
    <row r="1852" spans="1:7" x14ac:dyDescent="0.25">
      <c r="A1852" s="55">
        <v>1850</v>
      </c>
      <c r="B1852" s="64">
        <v>35.200000000000003</v>
      </c>
      <c r="C1852" s="65">
        <f t="shared" si="114"/>
        <v>56.647360000000006</v>
      </c>
      <c r="D1852" s="66">
        <v>0</v>
      </c>
      <c r="E1852" s="65">
        <f t="shared" si="115"/>
        <v>15.73537777777778</v>
      </c>
      <c r="F1852" s="65">
        <f t="shared" si="116"/>
        <v>0</v>
      </c>
      <c r="G1852" s="67">
        <f t="shared" si="117"/>
        <v>17480.127194444456</v>
      </c>
    </row>
    <row r="1853" spans="1:7" x14ac:dyDescent="0.25">
      <c r="A1853" s="55">
        <v>1851</v>
      </c>
      <c r="B1853" s="64">
        <v>35</v>
      </c>
      <c r="C1853" s="65">
        <f t="shared" si="114"/>
        <v>56.325499999999998</v>
      </c>
      <c r="D1853" s="66">
        <v>0</v>
      </c>
      <c r="E1853" s="65">
        <f t="shared" si="115"/>
        <v>15.645972222222222</v>
      </c>
      <c r="F1853" s="65">
        <f t="shared" si="116"/>
        <v>-8.940555555555818E-2</v>
      </c>
      <c r="G1853" s="67">
        <f t="shared" si="117"/>
        <v>17495.817869444458</v>
      </c>
    </row>
    <row r="1854" spans="1:7" x14ac:dyDescent="0.25">
      <c r="A1854" s="55">
        <v>1852</v>
      </c>
      <c r="B1854" s="64">
        <v>35.1</v>
      </c>
      <c r="C1854" s="65">
        <f t="shared" si="114"/>
        <v>56.486429999999999</v>
      </c>
      <c r="D1854" s="66">
        <v>0</v>
      </c>
      <c r="E1854" s="65">
        <f t="shared" si="115"/>
        <v>15.690674999999999</v>
      </c>
      <c r="F1854" s="65">
        <f t="shared" si="116"/>
        <v>4.4702777777777314E-2</v>
      </c>
      <c r="G1854" s="67">
        <f t="shared" si="117"/>
        <v>17511.486193055567</v>
      </c>
    </row>
    <row r="1855" spans="1:7" x14ac:dyDescent="0.25">
      <c r="A1855" s="55">
        <v>1853</v>
      </c>
      <c r="B1855" s="64">
        <v>35.200000000000003</v>
      </c>
      <c r="C1855" s="65">
        <f t="shared" si="114"/>
        <v>56.647360000000006</v>
      </c>
      <c r="D1855" s="66">
        <v>0</v>
      </c>
      <c r="E1855" s="65">
        <f t="shared" si="115"/>
        <v>15.73537777777778</v>
      </c>
      <c r="F1855" s="65">
        <f t="shared" si="116"/>
        <v>4.4702777777780867E-2</v>
      </c>
      <c r="G1855" s="67">
        <f t="shared" si="117"/>
        <v>17527.199219444457</v>
      </c>
    </row>
    <row r="1856" spans="1:7" x14ac:dyDescent="0.25">
      <c r="A1856" s="55">
        <v>1854</v>
      </c>
      <c r="B1856" s="64">
        <v>35.5</v>
      </c>
      <c r="C1856" s="65">
        <f t="shared" si="114"/>
        <v>57.13015</v>
      </c>
      <c r="D1856" s="66">
        <v>0</v>
      </c>
      <c r="E1856" s="65">
        <f t="shared" si="115"/>
        <v>15.869486111111112</v>
      </c>
      <c r="F1856" s="65">
        <f t="shared" si="116"/>
        <v>0.13410833333333194</v>
      </c>
      <c r="G1856" s="67">
        <f t="shared" si="117"/>
        <v>17543.001651388902</v>
      </c>
    </row>
    <row r="1857" spans="1:7" x14ac:dyDescent="0.25">
      <c r="A1857" s="55">
        <v>1855</v>
      </c>
      <c r="B1857" s="64">
        <v>35.200000000000003</v>
      </c>
      <c r="C1857" s="65">
        <f t="shared" si="114"/>
        <v>56.647360000000006</v>
      </c>
      <c r="D1857" s="66">
        <v>0</v>
      </c>
      <c r="E1857" s="65">
        <f t="shared" si="115"/>
        <v>15.73537777777778</v>
      </c>
      <c r="F1857" s="65">
        <f t="shared" si="116"/>
        <v>-0.13410833333333194</v>
      </c>
      <c r="G1857" s="67">
        <f t="shared" si="117"/>
        <v>17558.804083333347</v>
      </c>
    </row>
    <row r="1858" spans="1:7" x14ac:dyDescent="0.25">
      <c r="A1858" s="55">
        <v>1856</v>
      </c>
      <c r="B1858" s="64">
        <v>35</v>
      </c>
      <c r="C1858" s="65">
        <f t="shared" si="114"/>
        <v>56.325499999999998</v>
      </c>
      <c r="D1858" s="66">
        <v>0</v>
      </c>
      <c r="E1858" s="65">
        <f t="shared" si="115"/>
        <v>15.645972222222222</v>
      </c>
      <c r="F1858" s="65">
        <f t="shared" si="116"/>
        <v>-8.940555555555818E-2</v>
      </c>
      <c r="G1858" s="67">
        <f t="shared" si="117"/>
        <v>17574.494758333349</v>
      </c>
    </row>
    <row r="1859" spans="1:7" x14ac:dyDescent="0.25">
      <c r="A1859" s="55">
        <v>1857</v>
      </c>
      <c r="B1859" s="64">
        <v>35</v>
      </c>
      <c r="C1859" s="65">
        <f t="shared" si="114"/>
        <v>56.325499999999998</v>
      </c>
      <c r="D1859" s="66">
        <v>0</v>
      </c>
      <c r="E1859" s="65">
        <f t="shared" si="115"/>
        <v>15.645972222222222</v>
      </c>
      <c r="F1859" s="65">
        <f t="shared" si="116"/>
        <v>0</v>
      </c>
      <c r="G1859" s="67">
        <f t="shared" si="117"/>
        <v>17590.140730555569</v>
      </c>
    </row>
    <row r="1860" spans="1:7" x14ac:dyDescent="0.25">
      <c r="A1860" s="55">
        <v>1858</v>
      </c>
      <c r="B1860" s="64">
        <v>35</v>
      </c>
      <c r="C1860" s="65">
        <f t="shared" ref="C1860:C1877" si="118">B1860*1.6093</f>
        <v>56.325499999999998</v>
      </c>
      <c r="D1860" s="66">
        <v>0</v>
      </c>
      <c r="E1860" s="65">
        <f t="shared" ref="E1860:E1877" si="119">C1860/3.6</f>
        <v>15.645972222222222</v>
      </c>
      <c r="F1860" s="65">
        <f t="shared" si="116"/>
        <v>0</v>
      </c>
      <c r="G1860" s="67">
        <f t="shared" si="117"/>
        <v>17605.78670277779</v>
      </c>
    </row>
    <row r="1861" spans="1:7" x14ac:dyDescent="0.25">
      <c r="A1861" s="55">
        <v>1859</v>
      </c>
      <c r="B1861" s="64">
        <v>34.799999999999997</v>
      </c>
      <c r="C1861" s="65">
        <f t="shared" si="118"/>
        <v>56.003639999999997</v>
      </c>
      <c r="D1861" s="66">
        <v>0</v>
      </c>
      <c r="E1861" s="65">
        <f t="shared" si="119"/>
        <v>15.556566666666665</v>
      </c>
      <c r="F1861" s="65">
        <f t="shared" si="116"/>
        <v>-8.9405555555556404E-2</v>
      </c>
      <c r="G1861" s="67">
        <f t="shared" si="117"/>
        <v>17621.387972222234</v>
      </c>
    </row>
    <row r="1862" spans="1:7" x14ac:dyDescent="0.25">
      <c r="A1862" s="55">
        <v>1860</v>
      </c>
      <c r="B1862" s="64">
        <v>34.6</v>
      </c>
      <c r="C1862" s="65">
        <f t="shared" si="118"/>
        <v>55.681780000000003</v>
      </c>
      <c r="D1862" s="66">
        <v>0</v>
      </c>
      <c r="E1862" s="65">
        <f t="shared" si="119"/>
        <v>15.467161111111112</v>
      </c>
      <c r="F1862" s="65">
        <f t="shared" si="116"/>
        <v>-8.9405555555552851E-2</v>
      </c>
      <c r="G1862" s="67">
        <f t="shared" si="117"/>
        <v>17636.899836111123</v>
      </c>
    </row>
    <row r="1863" spans="1:7" x14ac:dyDescent="0.25">
      <c r="A1863" s="55">
        <v>1861</v>
      </c>
      <c r="B1863" s="64">
        <v>34.5</v>
      </c>
      <c r="C1863" s="65">
        <f t="shared" si="118"/>
        <v>55.520849999999996</v>
      </c>
      <c r="D1863" s="66">
        <v>0</v>
      </c>
      <c r="E1863" s="65">
        <f t="shared" si="119"/>
        <v>15.422458333333331</v>
      </c>
      <c r="F1863" s="65">
        <f t="shared" si="116"/>
        <v>-4.4702777777780867E-2</v>
      </c>
      <c r="G1863" s="67">
        <f t="shared" si="117"/>
        <v>17652.344645833346</v>
      </c>
    </row>
    <row r="1864" spans="1:7" x14ac:dyDescent="0.25">
      <c r="A1864" s="55">
        <v>1862</v>
      </c>
      <c r="B1864" s="64">
        <v>33.5</v>
      </c>
      <c r="C1864" s="65">
        <f t="shared" si="118"/>
        <v>53.911549999999998</v>
      </c>
      <c r="D1864" s="66">
        <v>0</v>
      </c>
      <c r="E1864" s="65">
        <f t="shared" si="119"/>
        <v>14.975430555555555</v>
      </c>
      <c r="F1864" s="65">
        <f t="shared" si="116"/>
        <v>-0.44702777777777669</v>
      </c>
      <c r="G1864" s="67">
        <f t="shared" si="117"/>
        <v>17667.54359027779</v>
      </c>
    </row>
    <row r="1865" spans="1:7" x14ac:dyDescent="0.25">
      <c r="A1865" s="55">
        <v>1863</v>
      </c>
      <c r="B1865" s="64">
        <v>32</v>
      </c>
      <c r="C1865" s="65">
        <f t="shared" si="118"/>
        <v>51.497599999999998</v>
      </c>
      <c r="D1865" s="66">
        <v>0</v>
      </c>
      <c r="E1865" s="65">
        <f t="shared" si="119"/>
        <v>14.304888888888888</v>
      </c>
      <c r="F1865" s="65">
        <f t="shared" si="116"/>
        <v>-0.67054166666666681</v>
      </c>
      <c r="G1865" s="67">
        <f t="shared" si="117"/>
        <v>17682.183750000011</v>
      </c>
    </row>
    <row r="1866" spans="1:7" x14ac:dyDescent="0.25">
      <c r="A1866" s="55">
        <v>1864</v>
      </c>
      <c r="B1866" s="64">
        <v>30.1</v>
      </c>
      <c r="C1866" s="65">
        <f t="shared" si="118"/>
        <v>48.439930000000004</v>
      </c>
      <c r="D1866" s="66">
        <v>0</v>
      </c>
      <c r="E1866" s="65">
        <f t="shared" si="119"/>
        <v>13.455536111111112</v>
      </c>
      <c r="F1866" s="65">
        <f t="shared" si="116"/>
        <v>-0.84935277777777607</v>
      </c>
      <c r="G1866" s="67">
        <f t="shared" si="117"/>
        <v>17696.063962500011</v>
      </c>
    </row>
    <row r="1867" spans="1:7" x14ac:dyDescent="0.25">
      <c r="A1867" s="55">
        <v>1865</v>
      </c>
      <c r="B1867" s="64">
        <v>28</v>
      </c>
      <c r="C1867" s="65">
        <f t="shared" si="118"/>
        <v>45.060400000000001</v>
      </c>
      <c r="D1867" s="66">
        <v>0</v>
      </c>
      <c r="E1867" s="65">
        <f t="shared" si="119"/>
        <v>12.516777777777778</v>
      </c>
      <c r="F1867" s="65">
        <f t="shared" si="116"/>
        <v>-0.93875833333333425</v>
      </c>
      <c r="G1867" s="67">
        <f t="shared" si="117"/>
        <v>17709.050119444455</v>
      </c>
    </row>
    <row r="1868" spans="1:7" x14ac:dyDescent="0.25">
      <c r="A1868" s="55">
        <v>1866</v>
      </c>
      <c r="B1868" s="64">
        <v>25.5</v>
      </c>
      <c r="C1868" s="65">
        <f t="shared" si="118"/>
        <v>41.037149999999997</v>
      </c>
      <c r="D1868" s="66">
        <v>0</v>
      </c>
      <c r="E1868" s="65">
        <f t="shared" si="119"/>
        <v>11.399208333333332</v>
      </c>
      <c r="F1868" s="65">
        <f t="shared" si="116"/>
        <v>-1.1175694444444453</v>
      </c>
      <c r="G1868" s="67">
        <f t="shared" si="117"/>
        <v>17721.008112500011</v>
      </c>
    </row>
    <row r="1869" spans="1:7" x14ac:dyDescent="0.25">
      <c r="A1869" s="55">
        <v>1867</v>
      </c>
      <c r="B1869" s="64">
        <v>22.5</v>
      </c>
      <c r="C1869" s="65">
        <f t="shared" si="118"/>
        <v>36.209249999999997</v>
      </c>
      <c r="D1869" s="66">
        <v>0</v>
      </c>
      <c r="E1869" s="65">
        <f t="shared" si="119"/>
        <v>10.058124999999999</v>
      </c>
      <c r="F1869" s="65">
        <f t="shared" ref="F1869:F1877" si="120">E1869-E1868</f>
        <v>-1.3410833333333336</v>
      </c>
      <c r="G1869" s="67">
        <f t="shared" ref="G1869:G1877" si="121">E1868+(F1869/2)+G1868</f>
        <v>17731.736779166677</v>
      </c>
    </row>
    <row r="1870" spans="1:7" x14ac:dyDescent="0.25">
      <c r="A1870" s="55">
        <v>1868</v>
      </c>
      <c r="B1870" s="64">
        <v>19.8</v>
      </c>
      <c r="C1870" s="65">
        <f t="shared" si="118"/>
        <v>31.864139999999999</v>
      </c>
      <c r="D1870" s="66">
        <v>0</v>
      </c>
      <c r="E1870" s="65">
        <f t="shared" si="119"/>
        <v>8.8511499999999987</v>
      </c>
      <c r="F1870" s="65">
        <f t="shared" si="120"/>
        <v>-1.2069749999999999</v>
      </c>
      <c r="G1870" s="67">
        <f t="shared" si="121"/>
        <v>17741.191416666676</v>
      </c>
    </row>
    <row r="1871" spans="1:7" x14ac:dyDescent="0.25">
      <c r="A1871" s="55">
        <v>1869</v>
      </c>
      <c r="B1871" s="64">
        <v>16.5</v>
      </c>
      <c r="C1871" s="65">
        <f t="shared" si="118"/>
        <v>26.553449999999998</v>
      </c>
      <c r="D1871" s="66">
        <v>0</v>
      </c>
      <c r="E1871" s="65">
        <f t="shared" si="119"/>
        <v>7.3759583333333323</v>
      </c>
      <c r="F1871" s="65">
        <f t="shared" si="120"/>
        <v>-1.4751916666666665</v>
      </c>
      <c r="G1871" s="67">
        <f t="shared" si="121"/>
        <v>17749.304970833342</v>
      </c>
    </row>
    <row r="1872" spans="1:7" x14ac:dyDescent="0.25">
      <c r="A1872" s="55">
        <v>1870</v>
      </c>
      <c r="B1872" s="64">
        <v>13.2</v>
      </c>
      <c r="C1872" s="65">
        <f t="shared" si="118"/>
        <v>21.242759999999997</v>
      </c>
      <c r="D1872" s="66">
        <v>0</v>
      </c>
      <c r="E1872" s="65">
        <f t="shared" si="119"/>
        <v>5.9007666666666658</v>
      </c>
      <c r="F1872" s="65">
        <f t="shared" si="120"/>
        <v>-1.4751916666666665</v>
      </c>
      <c r="G1872" s="67">
        <f t="shared" si="121"/>
        <v>17755.943333333344</v>
      </c>
    </row>
    <row r="1873" spans="1:7" x14ac:dyDescent="0.25">
      <c r="A1873" s="55">
        <v>1871</v>
      </c>
      <c r="B1873" s="64">
        <v>10.3</v>
      </c>
      <c r="C1873" s="65">
        <f t="shared" si="118"/>
        <v>16.575790000000001</v>
      </c>
      <c r="D1873" s="66">
        <v>0</v>
      </c>
      <c r="E1873" s="65">
        <f t="shared" si="119"/>
        <v>4.6043861111111113</v>
      </c>
      <c r="F1873" s="65">
        <f t="shared" si="120"/>
        <v>-1.2963805555555545</v>
      </c>
      <c r="G1873" s="67">
        <f t="shared" si="121"/>
        <v>17761.195909722232</v>
      </c>
    </row>
    <row r="1874" spans="1:7" x14ac:dyDescent="0.25">
      <c r="A1874" s="55">
        <v>1872</v>
      </c>
      <c r="B1874" s="64">
        <v>7.2</v>
      </c>
      <c r="C1874" s="65">
        <f t="shared" si="118"/>
        <v>11.586959999999999</v>
      </c>
      <c r="D1874" s="66">
        <v>0</v>
      </c>
      <c r="E1874" s="65">
        <f t="shared" si="119"/>
        <v>3.2185999999999999</v>
      </c>
      <c r="F1874" s="65">
        <f t="shared" si="120"/>
        <v>-1.3857861111111114</v>
      </c>
      <c r="G1874" s="67">
        <f t="shared" si="121"/>
        <v>17765.107402777787</v>
      </c>
    </row>
    <row r="1875" spans="1:7" x14ac:dyDescent="0.25">
      <c r="A1875" s="55">
        <v>1873</v>
      </c>
      <c r="B1875" s="64">
        <v>4</v>
      </c>
      <c r="C1875" s="65">
        <f t="shared" si="118"/>
        <v>6.4371999999999998</v>
      </c>
      <c r="D1875" s="66">
        <v>0</v>
      </c>
      <c r="E1875" s="65">
        <f t="shared" si="119"/>
        <v>1.788111111111111</v>
      </c>
      <c r="F1875" s="65">
        <f t="shared" si="120"/>
        <v>-1.4304888888888889</v>
      </c>
      <c r="G1875" s="67">
        <f t="shared" si="121"/>
        <v>17767.610758333343</v>
      </c>
    </row>
    <row r="1876" spans="1:7" x14ac:dyDescent="0.25">
      <c r="A1876" s="55">
        <v>1874</v>
      </c>
      <c r="B1876" s="64">
        <v>1</v>
      </c>
      <c r="C1876" s="65">
        <f t="shared" si="118"/>
        <v>1.6093</v>
      </c>
      <c r="D1876" s="66">
        <v>0</v>
      </c>
      <c r="E1876" s="65">
        <f t="shared" si="119"/>
        <v>0.44702777777777775</v>
      </c>
      <c r="F1876" s="65">
        <f t="shared" si="120"/>
        <v>-1.3410833333333332</v>
      </c>
      <c r="G1876" s="67">
        <f t="shared" si="121"/>
        <v>17768.728327777786</v>
      </c>
    </row>
    <row r="1877" spans="1:7" x14ac:dyDescent="0.25">
      <c r="A1877" s="55">
        <v>1875</v>
      </c>
      <c r="B1877" s="64">
        <v>0</v>
      </c>
      <c r="C1877" s="65">
        <f t="shared" si="118"/>
        <v>0</v>
      </c>
      <c r="D1877" s="66">
        <v>0</v>
      </c>
      <c r="E1877" s="65">
        <f t="shared" si="119"/>
        <v>0</v>
      </c>
      <c r="F1877" s="65">
        <f t="shared" si="120"/>
        <v>-0.44702777777777775</v>
      </c>
      <c r="G1877" s="67">
        <f t="shared" si="121"/>
        <v>17768.951841666676</v>
      </c>
    </row>
  </sheetData>
  <mergeCells count="2">
    <mergeCell ref="H2:I2"/>
    <mergeCell ref="A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3"/>
  <sheetViews>
    <sheetView zoomScale="80" zoomScaleNormal="80" workbookViewId="0">
      <selection sqref="A1:G1"/>
    </sheetView>
  </sheetViews>
  <sheetFormatPr baseColWidth="10" defaultColWidth="9.140625" defaultRowHeight="15.75" x14ac:dyDescent="0.25"/>
  <cols>
    <col min="1" max="1" width="11" style="31" customWidth="1"/>
    <col min="2" max="2" width="14.5703125" style="31" customWidth="1"/>
    <col min="3" max="3" width="15.140625" style="31" customWidth="1"/>
    <col min="4" max="4" width="7.140625" style="31" customWidth="1"/>
    <col min="5" max="5" width="7.5703125" style="31" customWidth="1"/>
    <col min="6" max="6" width="13.7109375" style="31" customWidth="1"/>
    <col min="7" max="7" width="9.85546875" style="31" customWidth="1"/>
    <col min="8" max="8" width="32.140625" style="31" bestFit="1" customWidth="1"/>
    <col min="9" max="9" width="10.7109375" style="31" customWidth="1"/>
    <col min="10" max="16384" width="9.140625" style="31"/>
  </cols>
  <sheetData>
    <row r="1" spans="1:9" ht="33.75" customHeight="1" thickBot="1" x14ac:dyDescent="0.3">
      <c r="A1" s="118" t="s">
        <v>9</v>
      </c>
      <c r="B1" s="118"/>
      <c r="C1" s="118"/>
      <c r="D1" s="118"/>
      <c r="E1" s="118"/>
      <c r="F1" s="118"/>
      <c r="G1" s="118"/>
    </row>
    <row r="2" spans="1:9" ht="32.25" customHeight="1" x14ac:dyDescent="0.25">
      <c r="A2" s="63" t="s">
        <v>76</v>
      </c>
      <c r="B2" s="87" t="s">
        <v>77</v>
      </c>
      <c r="C2" s="63" t="s">
        <v>78</v>
      </c>
      <c r="D2" s="63" t="s">
        <v>79</v>
      </c>
      <c r="E2" s="63" t="s">
        <v>80</v>
      </c>
      <c r="F2" s="63" t="s">
        <v>81</v>
      </c>
      <c r="G2" s="88" t="s">
        <v>82</v>
      </c>
      <c r="H2" s="115" t="s">
        <v>12</v>
      </c>
      <c r="I2" s="116"/>
    </row>
    <row r="3" spans="1:9" x14ac:dyDescent="0.25">
      <c r="A3" s="55">
        <v>1</v>
      </c>
      <c r="B3" s="64">
        <v>0</v>
      </c>
      <c r="C3" s="65">
        <f>B3*1.6093</f>
        <v>0</v>
      </c>
      <c r="D3" s="66">
        <v>0</v>
      </c>
      <c r="E3" s="65">
        <f>C3/3.6</f>
        <v>0</v>
      </c>
      <c r="F3" s="65">
        <v>0</v>
      </c>
      <c r="G3" s="67">
        <v>0</v>
      </c>
      <c r="H3" s="58" t="s">
        <v>4</v>
      </c>
      <c r="I3" s="59">
        <f>INDEX(G:G,COUNTA(G:G,1))</f>
        <v>12887.229697222214</v>
      </c>
    </row>
    <row r="4" spans="1:9" x14ac:dyDescent="0.25">
      <c r="A4" s="55">
        <v>2</v>
      </c>
      <c r="B4" s="64">
        <v>0</v>
      </c>
      <c r="C4" s="65">
        <f t="shared" ref="C4:C67" si="0">B4*1.6093</f>
        <v>0</v>
      </c>
      <c r="D4" s="66">
        <v>0</v>
      </c>
      <c r="E4" s="65">
        <f t="shared" ref="E4:E67" si="1">C4/3.6</f>
        <v>0</v>
      </c>
      <c r="F4" s="65">
        <f>E4-E3</f>
        <v>0</v>
      </c>
      <c r="G4" s="67">
        <f>E3+(F4/2)+G3</f>
        <v>0</v>
      </c>
      <c r="H4" s="58" t="s">
        <v>5</v>
      </c>
      <c r="I4" s="59">
        <f>COUNT(B3:B1803)</f>
        <v>601</v>
      </c>
    </row>
    <row r="5" spans="1:9" x14ac:dyDescent="0.25">
      <c r="A5" s="55">
        <v>3</v>
      </c>
      <c r="B5" s="64">
        <v>0</v>
      </c>
      <c r="C5" s="65">
        <f t="shared" si="0"/>
        <v>0</v>
      </c>
      <c r="D5" s="66">
        <v>0</v>
      </c>
      <c r="E5" s="65">
        <f t="shared" si="1"/>
        <v>0</v>
      </c>
      <c r="F5" s="65">
        <f t="shared" ref="F5:F12" si="2">E5-E4</f>
        <v>0</v>
      </c>
      <c r="G5" s="67">
        <f t="shared" ref="G5:G12" si="3">E4+(F5/2)+G4</f>
        <v>0</v>
      </c>
      <c r="H5" s="60" t="s">
        <v>26</v>
      </c>
      <c r="I5" s="59">
        <f>AVERAGE(C3:C1803)</f>
        <v>77.194720316139836</v>
      </c>
    </row>
    <row r="6" spans="1:9" ht="18" x14ac:dyDescent="0.25">
      <c r="A6" s="55">
        <v>4</v>
      </c>
      <c r="B6" s="64">
        <v>0</v>
      </c>
      <c r="C6" s="65">
        <f t="shared" si="0"/>
        <v>0</v>
      </c>
      <c r="D6" s="66">
        <v>0</v>
      </c>
      <c r="E6" s="65">
        <f t="shared" si="1"/>
        <v>0</v>
      </c>
      <c r="F6" s="65">
        <f t="shared" si="2"/>
        <v>0</v>
      </c>
      <c r="G6" s="67">
        <f t="shared" si="3"/>
        <v>0</v>
      </c>
      <c r="H6" s="60" t="s">
        <v>72</v>
      </c>
      <c r="I6" s="59">
        <f>AVERAGEIF(F3:F1803,"&gt;0")</f>
        <v>0.67005400000000004</v>
      </c>
    </row>
    <row r="7" spans="1:9" ht="18" x14ac:dyDescent="0.25">
      <c r="A7" s="55">
        <v>5</v>
      </c>
      <c r="B7" s="64">
        <v>0</v>
      </c>
      <c r="C7" s="65">
        <f t="shared" si="0"/>
        <v>0</v>
      </c>
      <c r="D7" s="66">
        <v>0</v>
      </c>
      <c r="E7" s="65">
        <f t="shared" si="1"/>
        <v>0</v>
      </c>
      <c r="F7" s="65">
        <f t="shared" si="2"/>
        <v>0</v>
      </c>
      <c r="G7" s="67">
        <f t="shared" si="3"/>
        <v>0</v>
      </c>
      <c r="H7" s="60" t="s">
        <v>73</v>
      </c>
      <c r="I7" s="59">
        <f>ABS(AVERAGEIF(F3:F1803,"&lt;0"))</f>
        <v>0.72831956521739105</v>
      </c>
    </row>
    <row r="8" spans="1:9" x14ac:dyDescent="0.25">
      <c r="A8" s="55">
        <v>6</v>
      </c>
      <c r="B8" s="64">
        <v>0</v>
      </c>
      <c r="C8" s="65">
        <f t="shared" si="0"/>
        <v>0</v>
      </c>
      <c r="D8" s="66">
        <v>0</v>
      </c>
      <c r="E8" s="65">
        <f t="shared" si="1"/>
        <v>0</v>
      </c>
      <c r="F8" s="65">
        <f t="shared" si="2"/>
        <v>0</v>
      </c>
      <c r="G8" s="67">
        <f t="shared" si="3"/>
        <v>0</v>
      </c>
      <c r="H8" s="60" t="s">
        <v>13</v>
      </c>
      <c r="I8" s="59">
        <f>MAX(C3:C1803)</f>
        <v>129.22678999999999</v>
      </c>
    </row>
    <row r="9" spans="1:9" ht="18" x14ac:dyDescent="0.25">
      <c r="A9" s="55">
        <v>7</v>
      </c>
      <c r="B9" s="64">
        <v>0.2</v>
      </c>
      <c r="C9" s="65">
        <f t="shared" si="0"/>
        <v>0.32186000000000003</v>
      </c>
      <c r="D9" s="66">
        <v>0</v>
      </c>
      <c r="E9" s="65">
        <f t="shared" si="1"/>
        <v>8.9405555555555558E-2</v>
      </c>
      <c r="F9" s="65">
        <f t="shared" si="2"/>
        <v>8.9405555555555558E-2</v>
      </c>
      <c r="G9" s="67">
        <f t="shared" si="3"/>
        <v>4.4702777777777779E-2</v>
      </c>
      <c r="H9" s="60" t="s">
        <v>74</v>
      </c>
      <c r="I9" s="59">
        <f>MAX(F3:F1803)</f>
        <v>3.7550333333333326</v>
      </c>
    </row>
    <row r="10" spans="1:9" ht="18.75" thickBot="1" x14ac:dyDescent="0.3">
      <c r="A10" s="55">
        <v>8</v>
      </c>
      <c r="B10" s="64">
        <v>0.7</v>
      </c>
      <c r="C10" s="65">
        <f t="shared" si="0"/>
        <v>1.1265099999999999</v>
      </c>
      <c r="D10" s="66">
        <v>0</v>
      </c>
      <c r="E10" s="65">
        <f t="shared" si="1"/>
        <v>0.31291944444444442</v>
      </c>
      <c r="F10" s="65">
        <f t="shared" si="2"/>
        <v>0.22351388888888885</v>
      </c>
      <c r="G10" s="67">
        <f t="shared" si="3"/>
        <v>0.24586527777777775</v>
      </c>
      <c r="H10" s="61" t="s">
        <v>75</v>
      </c>
      <c r="I10" s="62">
        <f>ABS(MIN(F3:F1803))</f>
        <v>3.0844916666666649</v>
      </c>
    </row>
    <row r="11" spans="1:9" x14ac:dyDescent="0.25">
      <c r="A11" s="55">
        <v>9</v>
      </c>
      <c r="B11" s="64">
        <v>1.1000000000000001</v>
      </c>
      <c r="C11" s="65">
        <f t="shared" si="0"/>
        <v>1.7702300000000002</v>
      </c>
      <c r="D11" s="66">
        <v>0</v>
      </c>
      <c r="E11" s="65">
        <f t="shared" si="1"/>
        <v>0.49173055555555562</v>
      </c>
      <c r="F11" s="65">
        <f t="shared" si="2"/>
        <v>0.1788111111111112</v>
      </c>
      <c r="G11" s="67">
        <f t="shared" si="3"/>
        <v>0.64819027777777782</v>
      </c>
    </row>
    <row r="12" spans="1:9" x14ac:dyDescent="0.25">
      <c r="A12" s="55">
        <v>10</v>
      </c>
      <c r="B12" s="64">
        <v>1.7</v>
      </c>
      <c r="C12" s="65">
        <f t="shared" si="0"/>
        <v>2.7358099999999999</v>
      </c>
      <c r="D12" s="66">
        <v>0</v>
      </c>
      <c r="E12" s="65">
        <f t="shared" si="1"/>
        <v>0.75994722222222211</v>
      </c>
      <c r="F12" s="65">
        <f t="shared" si="2"/>
        <v>0.26821666666666649</v>
      </c>
      <c r="G12" s="67">
        <f t="shared" si="3"/>
        <v>1.2740291666666668</v>
      </c>
    </row>
    <row r="13" spans="1:9" x14ac:dyDescent="0.25">
      <c r="A13" s="55">
        <v>11</v>
      </c>
      <c r="B13" s="64">
        <v>6</v>
      </c>
      <c r="C13" s="65">
        <f t="shared" si="0"/>
        <v>9.6557999999999993</v>
      </c>
      <c r="D13" s="66">
        <v>0</v>
      </c>
      <c r="E13" s="65">
        <f t="shared" si="1"/>
        <v>2.6821666666666664</v>
      </c>
      <c r="F13" s="65">
        <f t="shared" ref="F13:F76" si="4">E13-E12</f>
        <v>1.9222194444444443</v>
      </c>
      <c r="G13" s="67">
        <f t="shared" ref="G13:G76" si="5">E12+(F13/2)+G12</f>
        <v>2.9950861111111111</v>
      </c>
    </row>
    <row r="14" spans="1:9" x14ac:dyDescent="0.25">
      <c r="A14" s="55">
        <v>12</v>
      </c>
      <c r="B14" s="64">
        <v>13.9</v>
      </c>
      <c r="C14" s="65">
        <f t="shared" si="0"/>
        <v>22.36927</v>
      </c>
      <c r="D14" s="66">
        <v>0</v>
      </c>
      <c r="E14" s="65">
        <f t="shared" si="1"/>
        <v>6.2136861111111106</v>
      </c>
      <c r="F14" s="65">
        <f t="shared" si="4"/>
        <v>3.5315194444444442</v>
      </c>
      <c r="G14" s="67">
        <f t="shared" si="5"/>
        <v>7.4430124999999991</v>
      </c>
    </row>
    <row r="15" spans="1:9" x14ac:dyDescent="0.25">
      <c r="A15" s="55">
        <v>13</v>
      </c>
      <c r="B15" s="64">
        <v>20.5</v>
      </c>
      <c r="C15" s="65">
        <f t="shared" si="0"/>
        <v>32.990650000000002</v>
      </c>
      <c r="D15" s="66">
        <v>0</v>
      </c>
      <c r="E15" s="65">
        <f t="shared" si="1"/>
        <v>9.1640694444444453</v>
      </c>
      <c r="F15" s="65">
        <f t="shared" si="4"/>
        <v>2.9503833333333347</v>
      </c>
      <c r="G15" s="67">
        <f t="shared" si="5"/>
        <v>15.131890277777778</v>
      </c>
    </row>
    <row r="16" spans="1:9" x14ac:dyDescent="0.25">
      <c r="A16" s="55">
        <v>14</v>
      </c>
      <c r="B16" s="64">
        <v>25.7</v>
      </c>
      <c r="C16" s="65">
        <f t="shared" si="0"/>
        <v>41.359009999999998</v>
      </c>
      <c r="D16" s="66">
        <v>0</v>
      </c>
      <c r="E16" s="65">
        <f t="shared" si="1"/>
        <v>11.488613888888889</v>
      </c>
      <c r="F16" s="65">
        <f t="shared" si="4"/>
        <v>2.3245444444444434</v>
      </c>
      <c r="G16" s="67">
        <f t="shared" si="5"/>
        <v>25.458231944444446</v>
      </c>
    </row>
    <row r="17" spans="1:7" x14ac:dyDescent="0.25">
      <c r="A17" s="55">
        <v>15</v>
      </c>
      <c r="B17" s="64">
        <v>25</v>
      </c>
      <c r="C17" s="65">
        <f t="shared" si="0"/>
        <v>40.232500000000002</v>
      </c>
      <c r="D17" s="66">
        <v>0</v>
      </c>
      <c r="E17" s="65">
        <f t="shared" si="1"/>
        <v>11.175694444444444</v>
      </c>
      <c r="F17" s="65">
        <f t="shared" si="4"/>
        <v>-0.31291944444444475</v>
      </c>
      <c r="G17" s="67">
        <f t="shared" si="5"/>
        <v>36.790386111111111</v>
      </c>
    </row>
    <row r="18" spans="1:7" x14ac:dyDescent="0.25">
      <c r="A18" s="55">
        <v>16</v>
      </c>
      <c r="B18" s="64">
        <v>28.4</v>
      </c>
      <c r="C18" s="65">
        <f t="shared" si="0"/>
        <v>45.704119999999996</v>
      </c>
      <c r="D18" s="66">
        <v>0</v>
      </c>
      <c r="E18" s="65">
        <f t="shared" si="1"/>
        <v>12.695588888888887</v>
      </c>
      <c r="F18" s="65">
        <f t="shared" si="4"/>
        <v>1.5198944444444429</v>
      </c>
      <c r="G18" s="67">
        <f t="shared" si="5"/>
        <v>48.726027777777773</v>
      </c>
    </row>
    <row r="19" spans="1:7" x14ac:dyDescent="0.25">
      <c r="A19" s="55">
        <v>17</v>
      </c>
      <c r="B19" s="64">
        <v>32.299999999999997</v>
      </c>
      <c r="C19" s="65">
        <f t="shared" si="0"/>
        <v>51.980389999999993</v>
      </c>
      <c r="D19" s="66">
        <v>0</v>
      </c>
      <c r="E19" s="65">
        <f t="shared" si="1"/>
        <v>14.43899722222222</v>
      </c>
      <c r="F19" s="65">
        <f t="shared" si="4"/>
        <v>1.743408333333333</v>
      </c>
      <c r="G19" s="67">
        <f t="shared" si="5"/>
        <v>62.293320833333325</v>
      </c>
    </row>
    <row r="20" spans="1:7" x14ac:dyDescent="0.25">
      <c r="A20" s="55">
        <v>18</v>
      </c>
      <c r="B20" s="64">
        <v>34.6</v>
      </c>
      <c r="C20" s="65">
        <f t="shared" si="0"/>
        <v>55.681780000000003</v>
      </c>
      <c r="D20" s="66">
        <v>0</v>
      </c>
      <c r="E20" s="65">
        <f t="shared" si="1"/>
        <v>15.467161111111112</v>
      </c>
      <c r="F20" s="65">
        <f t="shared" si="4"/>
        <v>1.0281638888888924</v>
      </c>
      <c r="G20" s="67">
        <f t="shared" si="5"/>
        <v>77.246399999999994</v>
      </c>
    </row>
    <row r="21" spans="1:7" x14ac:dyDescent="0.25">
      <c r="A21" s="55">
        <v>19</v>
      </c>
      <c r="B21" s="64">
        <v>36.5</v>
      </c>
      <c r="C21" s="65">
        <f t="shared" si="0"/>
        <v>58.739449999999998</v>
      </c>
      <c r="D21" s="66">
        <v>0</v>
      </c>
      <c r="E21" s="65">
        <f t="shared" si="1"/>
        <v>16.316513888888888</v>
      </c>
      <c r="F21" s="65">
        <f t="shared" si="4"/>
        <v>0.84935277777777607</v>
      </c>
      <c r="G21" s="67">
        <f t="shared" si="5"/>
        <v>93.138237500000002</v>
      </c>
    </row>
    <row r="22" spans="1:7" x14ac:dyDescent="0.25">
      <c r="A22" s="55">
        <v>20</v>
      </c>
      <c r="B22" s="64">
        <v>38.4</v>
      </c>
      <c r="C22" s="65">
        <f t="shared" si="0"/>
        <v>61.797119999999993</v>
      </c>
      <c r="D22" s="66">
        <v>0</v>
      </c>
      <c r="E22" s="65">
        <f t="shared" si="1"/>
        <v>17.165866666666663</v>
      </c>
      <c r="F22" s="65">
        <f t="shared" si="4"/>
        <v>0.84935277777777429</v>
      </c>
      <c r="G22" s="67">
        <f t="shared" si="5"/>
        <v>109.87942777777778</v>
      </c>
    </row>
    <row r="23" spans="1:7" x14ac:dyDescent="0.25">
      <c r="A23" s="55">
        <v>21</v>
      </c>
      <c r="B23" s="64">
        <v>39.9</v>
      </c>
      <c r="C23" s="65">
        <f t="shared" si="0"/>
        <v>64.211069999999992</v>
      </c>
      <c r="D23" s="66">
        <v>0</v>
      </c>
      <c r="E23" s="65">
        <f t="shared" si="1"/>
        <v>17.836408333333331</v>
      </c>
      <c r="F23" s="65">
        <f t="shared" si="4"/>
        <v>0.67054166666666859</v>
      </c>
      <c r="G23" s="67">
        <f t="shared" si="5"/>
        <v>127.38056527777778</v>
      </c>
    </row>
    <row r="24" spans="1:7" x14ac:dyDescent="0.25">
      <c r="A24" s="55">
        <v>22</v>
      </c>
      <c r="B24" s="64">
        <v>42.2</v>
      </c>
      <c r="C24" s="65">
        <f t="shared" si="0"/>
        <v>67.912459999999996</v>
      </c>
      <c r="D24" s="66">
        <v>0</v>
      </c>
      <c r="E24" s="65">
        <f t="shared" si="1"/>
        <v>18.864572222222222</v>
      </c>
      <c r="F24" s="65">
        <f t="shared" si="4"/>
        <v>1.0281638888888907</v>
      </c>
      <c r="G24" s="67">
        <f t="shared" si="5"/>
        <v>145.73105555555554</v>
      </c>
    </row>
    <row r="25" spans="1:7" x14ac:dyDescent="0.25">
      <c r="A25" s="55">
        <v>23</v>
      </c>
      <c r="B25" s="64">
        <v>43.8</v>
      </c>
      <c r="C25" s="65">
        <f t="shared" si="0"/>
        <v>70.487339999999989</v>
      </c>
      <c r="D25" s="66">
        <v>0</v>
      </c>
      <c r="E25" s="65">
        <f t="shared" si="1"/>
        <v>19.579816666666662</v>
      </c>
      <c r="F25" s="65">
        <f t="shared" si="4"/>
        <v>0.71524444444444057</v>
      </c>
      <c r="G25" s="67">
        <f t="shared" si="5"/>
        <v>164.95324999999997</v>
      </c>
    </row>
    <row r="26" spans="1:7" x14ac:dyDescent="0.25">
      <c r="A26" s="55">
        <v>24</v>
      </c>
      <c r="B26" s="64">
        <v>44.2</v>
      </c>
      <c r="C26" s="65">
        <f t="shared" si="0"/>
        <v>71.131060000000005</v>
      </c>
      <c r="D26" s="66">
        <v>0</v>
      </c>
      <c r="E26" s="65">
        <f t="shared" si="1"/>
        <v>19.758627777777779</v>
      </c>
      <c r="F26" s="65">
        <f t="shared" si="4"/>
        <v>0.17881111111111636</v>
      </c>
      <c r="G26" s="67">
        <f t="shared" si="5"/>
        <v>184.6224722222222</v>
      </c>
    </row>
    <row r="27" spans="1:7" x14ac:dyDescent="0.25">
      <c r="A27" s="55">
        <v>25</v>
      </c>
      <c r="B27" s="64">
        <v>43.4</v>
      </c>
      <c r="C27" s="65">
        <f t="shared" si="0"/>
        <v>69.843620000000001</v>
      </c>
      <c r="D27" s="66">
        <v>0</v>
      </c>
      <c r="E27" s="65">
        <f t="shared" si="1"/>
        <v>19.401005555555557</v>
      </c>
      <c r="F27" s="65">
        <f t="shared" si="4"/>
        <v>-0.35762222222222206</v>
      </c>
      <c r="G27" s="67">
        <f t="shared" si="5"/>
        <v>204.20228888888886</v>
      </c>
    </row>
    <row r="28" spans="1:7" x14ac:dyDescent="0.25">
      <c r="A28" s="55">
        <v>26</v>
      </c>
      <c r="B28" s="64">
        <v>42.6</v>
      </c>
      <c r="C28" s="65">
        <f t="shared" si="0"/>
        <v>68.556179999999998</v>
      </c>
      <c r="D28" s="66">
        <v>0</v>
      </c>
      <c r="E28" s="65">
        <f t="shared" si="1"/>
        <v>19.043383333333331</v>
      </c>
      <c r="F28" s="65">
        <f t="shared" si="4"/>
        <v>-0.35762222222222562</v>
      </c>
      <c r="G28" s="67">
        <f t="shared" si="5"/>
        <v>223.42448333333331</v>
      </c>
    </row>
    <row r="29" spans="1:7" x14ac:dyDescent="0.25">
      <c r="A29" s="55">
        <v>27</v>
      </c>
      <c r="B29" s="64">
        <v>40.299999999999997</v>
      </c>
      <c r="C29" s="65">
        <f t="shared" si="0"/>
        <v>64.854789999999994</v>
      </c>
      <c r="D29" s="66">
        <v>0</v>
      </c>
      <c r="E29" s="65">
        <f t="shared" si="1"/>
        <v>18.015219444444444</v>
      </c>
      <c r="F29" s="65">
        <f t="shared" si="4"/>
        <v>-1.0281638888888871</v>
      </c>
      <c r="G29" s="67">
        <f t="shared" si="5"/>
        <v>241.9537847222222</v>
      </c>
    </row>
    <row r="30" spans="1:7" x14ac:dyDescent="0.25">
      <c r="A30" s="55">
        <v>28</v>
      </c>
      <c r="B30" s="64">
        <v>39.200000000000003</v>
      </c>
      <c r="C30" s="65">
        <f t="shared" si="0"/>
        <v>63.084560000000003</v>
      </c>
      <c r="D30" s="66">
        <v>0</v>
      </c>
      <c r="E30" s="65">
        <f t="shared" si="1"/>
        <v>17.523488888888888</v>
      </c>
      <c r="F30" s="65">
        <f t="shared" si="4"/>
        <v>-0.49173055555555578</v>
      </c>
      <c r="G30" s="67">
        <f t="shared" si="5"/>
        <v>259.72313888888885</v>
      </c>
    </row>
    <row r="31" spans="1:7" x14ac:dyDescent="0.25">
      <c r="A31" s="55">
        <v>29</v>
      </c>
      <c r="B31" s="64">
        <v>38.4</v>
      </c>
      <c r="C31" s="65">
        <f t="shared" si="0"/>
        <v>61.797119999999993</v>
      </c>
      <c r="D31" s="66">
        <v>0</v>
      </c>
      <c r="E31" s="65">
        <f t="shared" si="1"/>
        <v>17.165866666666663</v>
      </c>
      <c r="F31" s="65">
        <f t="shared" si="4"/>
        <v>-0.35762222222222562</v>
      </c>
      <c r="G31" s="67">
        <f t="shared" si="5"/>
        <v>277.06781666666666</v>
      </c>
    </row>
    <row r="32" spans="1:7" x14ac:dyDescent="0.25">
      <c r="A32" s="55">
        <v>30</v>
      </c>
      <c r="B32" s="64">
        <v>38.4</v>
      </c>
      <c r="C32" s="65">
        <f t="shared" si="0"/>
        <v>61.797119999999993</v>
      </c>
      <c r="D32" s="66">
        <v>0</v>
      </c>
      <c r="E32" s="65">
        <f t="shared" si="1"/>
        <v>17.165866666666663</v>
      </c>
      <c r="F32" s="65">
        <f t="shared" si="4"/>
        <v>0</v>
      </c>
      <c r="G32" s="67">
        <f t="shared" si="5"/>
        <v>294.23368333333332</v>
      </c>
    </row>
    <row r="33" spans="1:7" x14ac:dyDescent="0.25">
      <c r="A33" s="55">
        <v>31</v>
      </c>
      <c r="B33" s="64">
        <v>39.200000000000003</v>
      </c>
      <c r="C33" s="65">
        <f t="shared" si="0"/>
        <v>63.084560000000003</v>
      </c>
      <c r="D33" s="66">
        <v>0</v>
      </c>
      <c r="E33" s="65">
        <f t="shared" si="1"/>
        <v>17.523488888888888</v>
      </c>
      <c r="F33" s="65">
        <f t="shared" si="4"/>
        <v>0.35762222222222562</v>
      </c>
      <c r="G33" s="67">
        <f t="shared" si="5"/>
        <v>311.57836111111112</v>
      </c>
    </row>
    <row r="34" spans="1:7" x14ac:dyDescent="0.25">
      <c r="A34" s="55">
        <v>32</v>
      </c>
      <c r="B34" s="64">
        <v>38.799999999999997</v>
      </c>
      <c r="C34" s="65">
        <f t="shared" si="0"/>
        <v>62.440839999999994</v>
      </c>
      <c r="D34" s="66">
        <v>0</v>
      </c>
      <c r="E34" s="65">
        <f t="shared" si="1"/>
        <v>17.344677777777775</v>
      </c>
      <c r="F34" s="65">
        <f t="shared" si="4"/>
        <v>-0.17881111111111281</v>
      </c>
      <c r="G34" s="67">
        <f t="shared" si="5"/>
        <v>329.01244444444444</v>
      </c>
    </row>
    <row r="35" spans="1:7" x14ac:dyDescent="0.25">
      <c r="A35" s="55">
        <v>33</v>
      </c>
      <c r="B35" s="64">
        <v>38.799999999999997</v>
      </c>
      <c r="C35" s="65">
        <f t="shared" si="0"/>
        <v>62.440839999999994</v>
      </c>
      <c r="D35" s="66">
        <v>0</v>
      </c>
      <c r="E35" s="65">
        <f t="shared" si="1"/>
        <v>17.344677777777775</v>
      </c>
      <c r="F35" s="65">
        <f t="shared" si="4"/>
        <v>0</v>
      </c>
      <c r="G35" s="67">
        <f t="shared" si="5"/>
        <v>346.35712222222219</v>
      </c>
    </row>
    <row r="36" spans="1:7" x14ac:dyDescent="0.25">
      <c r="A36" s="55">
        <v>34</v>
      </c>
      <c r="B36" s="64">
        <v>36.5</v>
      </c>
      <c r="C36" s="65">
        <f t="shared" si="0"/>
        <v>58.739449999999998</v>
      </c>
      <c r="D36" s="66">
        <v>0</v>
      </c>
      <c r="E36" s="65">
        <f t="shared" si="1"/>
        <v>16.316513888888888</v>
      </c>
      <c r="F36" s="65">
        <f t="shared" si="4"/>
        <v>-1.0281638888888871</v>
      </c>
      <c r="G36" s="67">
        <f t="shared" si="5"/>
        <v>363.18771805555554</v>
      </c>
    </row>
    <row r="37" spans="1:7" x14ac:dyDescent="0.25">
      <c r="A37" s="55">
        <v>35</v>
      </c>
      <c r="B37" s="64">
        <v>32.299999999999997</v>
      </c>
      <c r="C37" s="65">
        <f t="shared" si="0"/>
        <v>51.980389999999993</v>
      </c>
      <c r="D37" s="66">
        <v>0</v>
      </c>
      <c r="E37" s="65">
        <f t="shared" si="1"/>
        <v>14.43899722222222</v>
      </c>
      <c r="F37" s="65">
        <f t="shared" si="4"/>
        <v>-1.8775166666666685</v>
      </c>
      <c r="G37" s="67">
        <f t="shared" si="5"/>
        <v>378.56547361111109</v>
      </c>
    </row>
    <row r="38" spans="1:7" x14ac:dyDescent="0.25">
      <c r="A38" s="55">
        <v>36</v>
      </c>
      <c r="B38" s="64">
        <v>27.6</v>
      </c>
      <c r="C38" s="65">
        <f t="shared" si="0"/>
        <v>44.416679999999999</v>
      </c>
      <c r="D38" s="66">
        <v>0</v>
      </c>
      <c r="E38" s="65">
        <f t="shared" si="1"/>
        <v>12.337966666666667</v>
      </c>
      <c r="F38" s="65">
        <f t="shared" si="4"/>
        <v>-2.1010305555555533</v>
      </c>
      <c r="G38" s="67">
        <f t="shared" si="5"/>
        <v>391.95395555555552</v>
      </c>
    </row>
    <row r="39" spans="1:7" x14ac:dyDescent="0.25">
      <c r="A39" s="55">
        <v>37</v>
      </c>
      <c r="B39" s="64">
        <v>22.3</v>
      </c>
      <c r="C39" s="65">
        <f t="shared" si="0"/>
        <v>35.887390000000003</v>
      </c>
      <c r="D39" s="66">
        <v>0</v>
      </c>
      <c r="E39" s="65">
        <f t="shared" si="1"/>
        <v>9.9687194444444458</v>
      </c>
      <c r="F39" s="65">
        <f t="shared" si="4"/>
        <v>-2.3692472222222207</v>
      </c>
      <c r="G39" s="67">
        <f t="shared" si="5"/>
        <v>403.1072986111111</v>
      </c>
    </row>
    <row r="40" spans="1:7" x14ac:dyDescent="0.25">
      <c r="A40" s="55">
        <v>38</v>
      </c>
      <c r="B40" s="64">
        <v>17.3</v>
      </c>
      <c r="C40" s="65">
        <f t="shared" si="0"/>
        <v>27.840890000000002</v>
      </c>
      <c r="D40" s="66">
        <v>0</v>
      </c>
      <c r="E40" s="65">
        <f t="shared" si="1"/>
        <v>7.7335805555555561</v>
      </c>
      <c r="F40" s="65">
        <f t="shared" si="4"/>
        <v>-2.2351388888888897</v>
      </c>
      <c r="G40" s="67">
        <f t="shared" si="5"/>
        <v>411.95844861111112</v>
      </c>
    </row>
    <row r="41" spans="1:7" x14ac:dyDescent="0.25">
      <c r="A41" s="55">
        <v>39</v>
      </c>
      <c r="B41" s="64">
        <v>11.5</v>
      </c>
      <c r="C41" s="65">
        <f t="shared" si="0"/>
        <v>18.50695</v>
      </c>
      <c r="D41" s="66">
        <v>0</v>
      </c>
      <c r="E41" s="65">
        <f t="shared" si="1"/>
        <v>5.1408194444444444</v>
      </c>
      <c r="F41" s="65">
        <f t="shared" si="4"/>
        <v>-2.5927611111111117</v>
      </c>
      <c r="G41" s="67">
        <f t="shared" si="5"/>
        <v>418.39564861111114</v>
      </c>
    </row>
    <row r="42" spans="1:7" x14ac:dyDescent="0.25">
      <c r="A42" s="55">
        <v>40</v>
      </c>
      <c r="B42" s="64">
        <v>5.8</v>
      </c>
      <c r="C42" s="65">
        <f t="shared" si="0"/>
        <v>9.3339400000000001</v>
      </c>
      <c r="D42" s="66">
        <v>0</v>
      </c>
      <c r="E42" s="65">
        <f t="shared" si="1"/>
        <v>2.5927611111111113</v>
      </c>
      <c r="F42" s="65">
        <f t="shared" si="4"/>
        <v>-2.5480583333333331</v>
      </c>
      <c r="G42" s="67">
        <f t="shared" si="5"/>
        <v>422.26243888888894</v>
      </c>
    </row>
    <row r="43" spans="1:7" x14ac:dyDescent="0.25">
      <c r="A43" s="55">
        <v>41</v>
      </c>
      <c r="B43" s="64">
        <v>1.2</v>
      </c>
      <c r="C43" s="65">
        <f t="shared" si="0"/>
        <v>1.9311599999999998</v>
      </c>
      <c r="D43" s="66">
        <v>0</v>
      </c>
      <c r="E43" s="65">
        <f t="shared" si="1"/>
        <v>0.53643333333333321</v>
      </c>
      <c r="F43" s="65">
        <f t="shared" si="4"/>
        <v>-2.0563277777777782</v>
      </c>
      <c r="G43" s="67">
        <f t="shared" si="5"/>
        <v>423.82703611111117</v>
      </c>
    </row>
    <row r="44" spans="1:7" x14ac:dyDescent="0.25">
      <c r="A44" s="55">
        <v>42</v>
      </c>
      <c r="B44" s="64">
        <v>0</v>
      </c>
      <c r="C44" s="65">
        <f t="shared" si="0"/>
        <v>0</v>
      </c>
      <c r="D44" s="66">
        <v>0</v>
      </c>
      <c r="E44" s="65">
        <f t="shared" si="1"/>
        <v>0</v>
      </c>
      <c r="F44" s="65">
        <f t="shared" si="4"/>
        <v>-0.53643333333333321</v>
      </c>
      <c r="G44" s="67">
        <f t="shared" si="5"/>
        <v>424.09525277777783</v>
      </c>
    </row>
    <row r="45" spans="1:7" x14ac:dyDescent="0.25">
      <c r="A45" s="55">
        <v>43</v>
      </c>
      <c r="B45" s="64">
        <v>0</v>
      </c>
      <c r="C45" s="65">
        <f t="shared" si="0"/>
        <v>0</v>
      </c>
      <c r="D45" s="66">
        <v>0</v>
      </c>
      <c r="E45" s="65">
        <f t="shared" si="1"/>
        <v>0</v>
      </c>
      <c r="F45" s="65">
        <f t="shared" si="4"/>
        <v>0</v>
      </c>
      <c r="G45" s="67">
        <f t="shared" si="5"/>
        <v>424.09525277777783</v>
      </c>
    </row>
    <row r="46" spans="1:7" x14ac:dyDescent="0.25">
      <c r="A46" s="55">
        <v>44</v>
      </c>
      <c r="B46" s="64">
        <v>0</v>
      </c>
      <c r="C46" s="65">
        <f t="shared" si="0"/>
        <v>0</v>
      </c>
      <c r="D46" s="66">
        <v>0</v>
      </c>
      <c r="E46" s="65">
        <f t="shared" si="1"/>
        <v>0</v>
      </c>
      <c r="F46" s="65">
        <f t="shared" si="4"/>
        <v>0</v>
      </c>
      <c r="G46" s="67">
        <f t="shared" si="5"/>
        <v>424.09525277777783</v>
      </c>
    </row>
    <row r="47" spans="1:7" x14ac:dyDescent="0.25">
      <c r="A47" s="55">
        <v>45</v>
      </c>
      <c r="B47" s="64">
        <v>0</v>
      </c>
      <c r="C47" s="65">
        <f t="shared" si="0"/>
        <v>0</v>
      </c>
      <c r="D47" s="66">
        <v>0</v>
      </c>
      <c r="E47" s="65">
        <f t="shared" si="1"/>
        <v>0</v>
      </c>
      <c r="F47" s="65">
        <f t="shared" si="4"/>
        <v>0</v>
      </c>
      <c r="G47" s="67">
        <f t="shared" si="5"/>
        <v>424.09525277777783</v>
      </c>
    </row>
    <row r="48" spans="1:7" x14ac:dyDescent="0.25">
      <c r="A48" s="55">
        <v>46</v>
      </c>
      <c r="B48" s="64">
        <v>0</v>
      </c>
      <c r="C48" s="65">
        <f t="shared" si="0"/>
        <v>0</v>
      </c>
      <c r="D48" s="66">
        <v>0</v>
      </c>
      <c r="E48" s="65">
        <f t="shared" si="1"/>
        <v>0</v>
      </c>
      <c r="F48" s="65">
        <f t="shared" si="4"/>
        <v>0</v>
      </c>
      <c r="G48" s="67">
        <f t="shared" si="5"/>
        <v>424.09525277777783</v>
      </c>
    </row>
    <row r="49" spans="1:7" x14ac:dyDescent="0.25">
      <c r="A49" s="55">
        <v>47</v>
      </c>
      <c r="B49" s="64">
        <v>0</v>
      </c>
      <c r="C49" s="65">
        <f t="shared" si="0"/>
        <v>0</v>
      </c>
      <c r="D49" s="66">
        <v>0</v>
      </c>
      <c r="E49" s="65">
        <f t="shared" si="1"/>
        <v>0</v>
      </c>
      <c r="F49" s="65">
        <f t="shared" si="4"/>
        <v>0</v>
      </c>
      <c r="G49" s="67">
        <f t="shared" si="5"/>
        <v>424.09525277777783</v>
      </c>
    </row>
    <row r="50" spans="1:7" x14ac:dyDescent="0.25">
      <c r="A50" s="55">
        <v>48</v>
      </c>
      <c r="B50" s="64">
        <v>0</v>
      </c>
      <c r="C50" s="65">
        <f t="shared" si="0"/>
        <v>0</v>
      </c>
      <c r="D50" s="66">
        <v>0</v>
      </c>
      <c r="E50" s="65">
        <f t="shared" si="1"/>
        <v>0</v>
      </c>
      <c r="F50" s="65">
        <f t="shared" si="4"/>
        <v>0</v>
      </c>
      <c r="G50" s="67">
        <f t="shared" si="5"/>
        <v>424.09525277777783</v>
      </c>
    </row>
    <row r="51" spans="1:7" x14ac:dyDescent="0.25">
      <c r="A51" s="55">
        <v>49</v>
      </c>
      <c r="B51" s="64">
        <v>0</v>
      </c>
      <c r="C51" s="65">
        <f t="shared" si="0"/>
        <v>0</v>
      </c>
      <c r="D51" s="66">
        <v>0</v>
      </c>
      <c r="E51" s="65">
        <f t="shared" si="1"/>
        <v>0</v>
      </c>
      <c r="F51" s="65">
        <f t="shared" si="4"/>
        <v>0</v>
      </c>
      <c r="G51" s="67">
        <f t="shared" si="5"/>
        <v>424.09525277777783</v>
      </c>
    </row>
    <row r="52" spans="1:7" x14ac:dyDescent="0.25">
      <c r="A52" s="55">
        <v>50</v>
      </c>
      <c r="B52" s="64">
        <v>0.8</v>
      </c>
      <c r="C52" s="65">
        <f t="shared" si="0"/>
        <v>1.2874400000000001</v>
      </c>
      <c r="D52" s="66">
        <v>0</v>
      </c>
      <c r="E52" s="65">
        <f t="shared" si="1"/>
        <v>0.35762222222222223</v>
      </c>
      <c r="F52" s="65">
        <f t="shared" si="4"/>
        <v>0.35762222222222223</v>
      </c>
      <c r="G52" s="67">
        <f t="shared" si="5"/>
        <v>424.27406388888892</v>
      </c>
    </row>
    <row r="53" spans="1:7" x14ac:dyDescent="0.25">
      <c r="A53" s="55">
        <v>51</v>
      </c>
      <c r="B53" s="64">
        <v>9.1999999999999993</v>
      </c>
      <c r="C53" s="65">
        <f t="shared" si="0"/>
        <v>14.805559999999998</v>
      </c>
      <c r="D53" s="66">
        <v>0</v>
      </c>
      <c r="E53" s="65">
        <f t="shared" si="1"/>
        <v>4.1126555555555546</v>
      </c>
      <c r="F53" s="65">
        <f t="shared" si="4"/>
        <v>3.7550333333333326</v>
      </c>
      <c r="G53" s="67">
        <f t="shared" si="5"/>
        <v>426.50920277777783</v>
      </c>
    </row>
    <row r="54" spans="1:7" x14ac:dyDescent="0.25">
      <c r="A54" s="55">
        <v>52</v>
      </c>
      <c r="B54" s="64">
        <v>14.9</v>
      </c>
      <c r="C54" s="65">
        <f t="shared" si="0"/>
        <v>23.978570000000001</v>
      </c>
      <c r="D54" s="66">
        <v>0</v>
      </c>
      <c r="E54" s="65">
        <f t="shared" si="1"/>
        <v>6.660713888888889</v>
      </c>
      <c r="F54" s="65">
        <f t="shared" si="4"/>
        <v>2.5480583333333344</v>
      </c>
      <c r="G54" s="67">
        <f t="shared" si="5"/>
        <v>431.89588750000007</v>
      </c>
    </row>
    <row r="55" spans="1:7" x14ac:dyDescent="0.25">
      <c r="A55" s="55">
        <v>53</v>
      </c>
      <c r="B55" s="64">
        <v>18.2</v>
      </c>
      <c r="C55" s="65">
        <f t="shared" si="0"/>
        <v>29.289259999999999</v>
      </c>
      <c r="D55" s="66">
        <v>0</v>
      </c>
      <c r="E55" s="65">
        <f t="shared" si="1"/>
        <v>8.1359055555555546</v>
      </c>
      <c r="F55" s="65">
        <f t="shared" si="4"/>
        <v>1.4751916666666656</v>
      </c>
      <c r="G55" s="67">
        <f t="shared" si="5"/>
        <v>439.29419722222229</v>
      </c>
    </row>
    <row r="56" spans="1:7" x14ac:dyDescent="0.25">
      <c r="A56" s="55">
        <v>54</v>
      </c>
      <c r="B56" s="64">
        <v>22.2</v>
      </c>
      <c r="C56" s="65">
        <f t="shared" si="0"/>
        <v>35.726459999999996</v>
      </c>
      <c r="D56" s="66">
        <v>0</v>
      </c>
      <c r="E56" s="65">
        <f t="shared" si="1"/>
        <v>9.9240166666666649</v>
      </c>
      <c r="F56" s="65">
        <f t="shared" si="4"/>
        <v>1.7881111111111103</v>
      </c>
      <c r="G56" s="67">
        <f t="shared" si="5"/>
        <v>448.3241583333334</v>
      </c>
    </row>
    <row r="57" spans="1:7" x14ac:dyDescent="0.25">
      <c r="A57" s="55">
        <v>55</v>
      </c>
      <c r="B57" s="64">
        <v>27.2</v>
      </c>
      <c r="C57" s="65">
        <f t="shared" si="0"/>
        <v>43.772959999999998</v>
      </c>
      <c r="D57" s="66">
        <v>0</v>
      </c>
      <c r="E57" s="65">
        <f t="shared" si="1"/>
        <v>12.159155555555554</v>
      </c>
      <c r="F57" s="65">
        <f t="shared" si="4"/>
        <v>2.2351388888888888</v>
      </c>
      <c r="G57" s="67">
        <f t="shared" si="5"/>
        <v>459.36574444444449</v>
      </c>
    </row>
    <row r="58" spans="1:7" x14ac:dyDescent="0.25">
      <c r="A58" s="55">
        <v>56</v>
      </c>
      <c r="B58" s="64">
        <v>31.4</v>
      </c>
      <c r="C58" s="65">
        <f t="shared" si="0"/>
        <v>50.532019999999996</v>
      </c>
      <c r="D58" s="66">
        <v>0</v>
      </c>
      <c r="E58" s="65">
        <f t="shared" si="1"/>
        <v>14.03667222222222</v>
      </c>
      <c r="F58" s="65">
        <f t="shared" si="4"/>
        <v>1.8775166666666667</v>
      </c>
      <c r="G58" s="67">
        <f t="shared" si="5"/>
        <v>472.4636583333334</v>
      </c>
    </row>
    <row r="59" spans="1:7" x14ac:dyDescent="0.25">
      <c r="A59" s="55">
        <v>57</v>
      </c>
      <c r="B59" s="64">
        <v>33.799999999999997</v>
      </c>
      <c r="C59" s="65">
        <f t="shared" si="0"/>
        <v>54.394339999999993</v>
      </c>
      <c r="D59" s="66">
        <v>0</v>
      </c>
      <c r="E59" s="65">
        <f t="shared" si="1"/>
        <v>15.109538888888887</v>
      </c>
      <c r="F59" s="65">
        <f t="shared" si="4"/>
        <v>1.0728666666666662</v>
      </c>
      <c r="G59" s="67">
        <f t="shared" si="5"/>
        <v>487.03676388888897</v>
      </c>
    </row>
    <row r="60" spans="1:7" x14ac:dyDescent="0.25">
      <c r="A60" s="55">
        <v>58</v>
      </c>
      <c r="B60" s="64">
        <v>37.200000000000003</v>
      </c>
      <c r="C60" s="65">
        <f t="shared" si="0"/>
        <v>59.865960000000001</v>
      </c>
      <c r="D60" s="66">
        <v>0</v>
      </c>
      <c r="E60" s="65">
        <f t="shared" si="1"/>
        <v>16.629433333333335</v>
      </c>
      <c r="F60" s="65">
        <f t="shared" si="4"/>
        <v>1.5198944444444482</v>
      </c>
      <c r="G60" s="67">
        <f t="shared" si="5"/>
        <v>502.90625000000006</v>
      </c>
    </row>
    <row r="61" spans="1:7" x14ac:dyDescent="0.25">
      <c r="A61" s="55">
        <v>59</v>
      </c>
      <c r="B61" s="64">
        <v>40.799999999999997</v>
      </c>
      <c r="C61" s="65">
        <f t="shared" si="0"/>
        <v>65.659439999999989</v>
      </c>
      <c r="D61" s="66">
        <v>0</v>
      </c>
      <c r="E61" s="65">
        <f t="shared" si="1"/>
        <v>18.238733333333329</v>
      </c>
      <c r="F61" s="65">
        <f t="shared" si="4"/>
        <v>1.609299999999994</v>
      </c>
      <c r="G61" s="67">
        <f t="shared" si="5"/>
        <v>520.34033333333343</v>
      </c>
    </row>
    <row r="62" spans="1:7" x14ac:dyDescent="0.25">
      <c r="A62" s="55">
        <v>60</v>
      </c>
      <c r="B62" s="64">
        <v>44</v>
      </c>
      <c r="C62" s="65">
        <f t="shared" si="0"/>
        <v>70.809200000000004</v>
      </c>
      <c r="D62" s="66">
        <v>0</v>
      </c>
      <c r="E62" s="65">
        <f t="shared" si="1"/>
        <v>19.669222222222224</v>
      </c>
      <c r="F62" s="65">
        <f t="shared" si="4"/>
        <v>1.4304888888888954</v>
      </c>
      <c r="G62" s="67">
        <f t="shared" si="5"/>
        <v>539.29431111111126</v>
      </c>
    </row>
    <row r="63" spans="1:7" x14ac:dyDescent="0.25">
      <c r="A63" s="55">
        <v>61</v>
      </c>
      <c r="B63" s="64">
        <v>46.3</v>
      </c>
      <c r="C63" s="65">
        <f t="shared" si="0"/>
        <v>74.510589999999993</v>
      </c>
      <c r="D63" s="66">
        <v>0</v>
      </c>
      <c r="E63" s="65">
        <f t="shared" si="1"/>
        <v>20.697386111111108</v>
      </c>
      <c r="F63" s="65">
        <f t="shared" si="4"/>
        <v>1.0281638888888835</v>
      </c>
      <c r="G63" s="67">
        <f t="shared" si="5"/>
        <v>559.47761527777789</v>
      </c>
    </row>
    <row r="64" spans="1:7" x14ac:dyDescent="0.25">
      <c r="A64" s="55">
        <v>62</v>
      </c>
      <c r="B64" s="64">
        <v>47.6</v>
      </c>
      <c r="C64" s="65">
        <f t="shared" si="0"/>
        <v>76.602680000000007</v>
      </c>
      <c r="D64" s="66">
        <v>0</v>
      </c>
      <c r="E64" s="65">
        <f t="shared" si="1"/>
        <v>21.278522222222225</v>
      </c>
      <c r="F64" s="65">
        <f t="shared" si="4"/>
        <v>0.58113611111111751</v>
      </c>
      <c r="G64" s="67">
        <f t="shared" si="5"/>
        <v>580.46556944444455</v>
      </c>
    </row>
    <row r="65" spans="1:7" x14ac:dyDescent="0.25">
      <c r="A65" s="55">
        <v>63</v>
      </c>
      <c r="B65" s="64">
        <v>49.5</v>
      </c>
      <c r="C65" s="65">
        <f t="shared" si="0"/>
        <v>79.660349999999994</v>
      </c>
      <c r="D65" s="66">
        <v>0</v>
      </c>
      <c r="E65" s="65">
        <f t="shared" si="1"/>
        <v>22.127875</v>
      </c>
      <c r="F65" s="65">
        <f t="shared" si="4"/>
        <v>0.84935277777777429</v>
      </c>
      <c r="G65" s="67">
        <f t="shared" si="5"/>
        <v>602.16876805555569</v>
      </c>
    </row>
    <row r="66" spans="1:7" x14ac:dyDescent="0.25">
      <c r="A66" s="55">
        <v>64</v>
      </c>
      <c r="B66" s="64">
        <v>51.2</v>
      </c>
      <c r="C66" s="65">
        <f t="shared" si="0"/>
        <v>82.396160000000009</v>
      </c>
      <c r="D66" s="66">
        <v>0</v>
      </c>
      <c r="E66" s="65">
        <f t="shared" si="1"/>
        <v>22.887822222222223</v>
      </c>
      <c r="F66" s="65">
        <f t="shared" si="4"/>
        <v>0.75994722222222322</v>
      </c>
      <c r="G66" s="67">
        <f t="shared" si="5"/>
        <v>624.67661666666675</v>
      </c>
    </row>
    <row r="67" spans="1:7" x14ac:dyDescent="0.25">
      <c r="A67" s="55">
        <v>65</v>
      </c>
      <c r="B67" s="64">
        <v>53</v>
      </c>
      <c r="C67" s="65">
        <f t="shared" si="0"/>
        <v>85.292900000000003</v>
      </c>
      <c r="D67" s="66">
        <v>0</v>
      </c>
      <c r="E67" s="65">
        <f t="shared" si="1"/>
        <v>23.692472222222221</v>
      </c>
      <c r="F67" s="65">
        <f t="shared" si="4"/>
        <v>0.80464999999999876</v>
      </c>
      <c r="G67" s="67">
        <f t="shared" si="5"/>
        <v>647.96676388888898</v>
      </c>
    </row>
    <row r="68" spans="1:7" x14ac:dyDescent="0.25">
      <c r="A68" s="55">
        <v>66</v>
      </c>
      <c r="B68" s="64">
        <v>54.4</v>
      </c>
      <c r="C68" s="65">
        <f t="shared" ref="C68:C131" si="6">B68*1.6093</f>
        <v>87.545919999999995</v>
      </c>
      <c r="D68" s="66">
        <v>0</v>
      </c>
      <c r="E68" s="65">
        <f t="shared" ref="E68:E131" si="7">C68/3.6</f>
        <v>24.318311111111107</v>
      </c>
      <c r="F68" s="65">
        <f t="shared" si="4"/>
        <v>0.62583888888888595</v>
      </c>
      <c r="G68" s="67">
        <f t="shared" si="5"/>
        <v>671.97215555555567</v>
      </c>
    </row>
    <row r="69" spans="1:7" x14ac:dyDescent="0.25">
      <c r="A69" s="55">
        <v>67</v>
      </c>
      <c r="B69" s="64">
        <v>55.6</v>
      </c>
      <c r="C69" s="65">
        <f t="shared" si="6"/>
        <v>89.477080000000001</v>
      </c>
      <c r="D69" s="66">
        <v>0</v>
      </c>
      <c r="E69" s="65">
        <f t="shared" si="7"/>
        <v>24.854744444444442</v>
      </c>
      <c r="F69" s="65">
        <f t="shared" si="4"/>
        <v>0.53643333333333487</v>
      </c>
      <c r="G69" s="67">
        <f t="shared" si="5"/>
        <v>696.55868333333342</v>
      </c>
    </row>
    <row r="70" spans="1:7" x14ac:dyDescent="0.25">
      <c r="A70" s="55">
        <v>68</v>
      </c>
      <c r="B70" s="64">
        <v>56.4</v>
      </c>
      <c r="C70" s="65">
        <f t="shared" si="6"/>
        <v>90.76451999999999</v>
      </c>
      <c r="D70" s="66">
        <v>0</v>
      </c>
      <c r="E70" s="65">
        <f t="shared" si="7"/>
        <v>25.212366666666664</v>
      </c>
      <c r="F70" s="65">
        <f t="shared" si="4"/>
        <v>0.35762222222222206</v>
      </c>
      <c r="G70" s="67">
        <f t="shared" si="5"/>
        <v>721.59223888888891</v>
      </c>
    </row>
    <row r="71" spans="1:7" x14ac:dyDescent="0.25">
      <c r="A71" s="55">
        <v>69</v>
      </c>
      <c r="B71" s="64">
        <v>56.1</v>
      </c>
      <c r="C71" s="65">
        <f t="shared" si="6"/>
        <v>90.281729999999996</v>
      </c>
      <c r="D71" s="66">
        <v>0</v>
      </c>
      <c r="E71" s="65">
        <f t="shared" si="7"/>
        <v>25.078258333333331</v>
      </c>
      <c r="F71" s="65">
        <f t="shared" si="4"/>
        <v>-0.13410833333333372</v>
      </c>
      <c r="G71" s="67">
        <f t="shared" si="5"/>
        <v>746.73755138888896</v>
      </c>
    </row>
    <row r="72" spans="1:7" x14ac:dyDescent="0.25">
      <c r="A72" s="55">
        <v>70</v>
      </c>
      <c r="B72" s="64">
        <v>56.2</v>
      </c>
      <c r="C72" s="65">
        <f t="shared" si="6"/>
        <v>90.442660000000004</v>
      </c>
      <c r="D72" s="66">
        <v>0</v>
      </c>
      <c r="E72" s="65">
        <f t="shared" si="7"/>
        <v>25.12296111111111</v>
      </c>
      <c r="F72" s="65">
        <f t="shared" si="4"/>
        <v>4.470277777777909E-2</v>
      </c>
      <c r="G72" s="67">
        <f t="shared" si="5"/>
        <v>771.83816111111116</v>
      </c>
    </row>
    <row r="73" spans="1:7" x14ac:dyDescent="0.25">
      <c r="A73" s="55">
        <v>71</v>
      </c>
      <c r="B73" s="64">
        <v>55.8</v>
      </c>
      <c r="C73" s="65">
        <f t="shared" si="6"/>
        <v>89.798939999999988</v>
      </c>
      <c r="D73" s="66">
        <v>0</v>
      </c>
      <c r="E73" s="65">
        <f t="shared" si="7"/>
        <v>24.944149999999997</v>
      </c>
      <c r="F73" s="65">
        <f t="shared" si="4"/>
        <v>-0.17881111111111281</v>
      </c>
      <c r="G73" s="67">
        <f t="shared" si="5"/>
        <v>796.87171666666677</v>
      </c>
    </row>
    <row r="74" spans="1:7" x14ac:dyDescent="0.25">
      <c r="A74" s="55">
        <v>72</v>
      </c>
      <c r="B74" s="64">
        <v>55.1</v>
      </c>
      <c r="C74" s="65">
        <f t="shared" si="6"/>
        <v>88.672430000000006</v>
      </c>
      <c r="D74" s="66">
        <v>0</v>
      </c>
      <c r="E74" s="65">
        <f t="shared" si="7"/>
        <v>24.631230555555558</v>
      </c>
      <c r="F74" s="65">
        <f t="shared" si="4"/>
        <v>-0.31291944444443942</v>
      </c>
      <c r="G74" s="67">
        <f t="shared" si="5"/>
        <v>821.65940694444453</v>
      </c>
    </row>
    <row r="75" spans="1:7" x14ac:dyDescent="0.25">
      <c r="A75" s="55">
        <v>73</v>
      </c>
      <c r="B75" s="64">
        <v>54.4</v>
      </c>
      <c r="C75" s="65">
        <f t="shared" si="6"/>
        <v>87.545919999999995</v>
      </c>
      <c r="D75" s="66">
        <v>0</v>
      </c>
      <c r="E75" s="65">
        <f t="shared" si="7"/>
        <v>24.318311111111107</v>
      </c>
      <c r="F75" s="65">
        <f t="shared" si="4"/>
        <v>-0.31291944444445008</v>
      </c>
      <c r="G75" s="67">
        <f t="shared" si="5"/>
        <v>846.13417777777784</v>
      </c>
    </row>
    <row r="76" spans="1:7" x14ac:dyDescent="0.25">
      <c r="A76" s="55">
        <v>74</v>
      </c>
      <c r="B76" s="64">
        <v>54.2</v>
      </c>
      <c r="C76" s="65">
        <f t="shared" si="6"/>
        <v>87.224060000000009</v>
      </c>
      <c r="D76" s="66">
        <v>0</v>
      </c>
      <c r="E76" s="65">
        <f t="shared" si="7"/>
        <v>24.228905555555556</v>
      </c>
      <c r="F76" s="65">
        <f t="shared" si="4"/>
        <v>-8.9405555555551075E-2</v>
      </c>
      <c r="G76" s="67">
        <f t="shared" si="5"/>
        <v>870.40778611111114</v>
      </c>
    </row>
    <row r="77" spans="1:7" x14ac:dyDescent="0.25">
      <c r="A77" s="55">
        <v>75</v>
      </c>
      <c r="B77" s="64">
        <v>54.4</v>
      </c>
      <c r="C77" s="65">
        <f t="shared" si="6"/>
        <v>87.545919999999995</v>
      </c>
      <c r="D77" s="66">
        <v>0</v>
      </c>
      <c r="E77" s="65">
        <f t="shared" si="7"/>
        <v>24.318311111111107</v>
      </c>
      <c r="F77" s="65">
        <f t="shared" ref="F77:F140" si="8">E77-E76</f>
        <v>8.9405555555551075E-2</v>
      </c>
      <c r="G77" s="67">
        <f t="shared" ref="G77:G140" si="9">E76+(F77/2)+G76</f>
        <v>894.68139444444444</v>
      </c>
    </row>
    <row r="78" spans="1:7" x14ac:dyDescent="0.25">
      <c r="A78" s="55">
        <v>76</v>
      </c>
      <c r="B78" s="64">
        <v>54.2</v>
      </c>
      <c r="C78" s="65">
        <f t="shared" si="6"/>
        <v>87.224060000000009</v>
      </c>
      <c r="D78" s="66">
        <v>0</v>
      </c>
      <c r="E78" s="65">
        <f t="shared" si="7"/>
        <v>24.228905555555556</v>
      </c>
      <c r="F78" s="65">
        <f t="shared" si="8"/>
        <v>-8.9405555555551075E-2</v>
      </c>
      <c r="G78" s="67">
        <f t="shared" si="9"/>
        <v>918.95500277777774</v>
      </c>
    </row>
    <row r="79" spans="1:7" x14ac:dyDescent="0.25">
      <c r="A79" s="55">
        <v>77</v>
      </c>
      <c r="B79" s="64">
        <v>53.5</v>
      </c>
      <c r="C79" s="65">
        <f t="shared" si="6"/>
        <v>86.097549999999998</v>
      </c>
      <c r="D79" s="66">
        <v>0</v>
      </c>
      <c r="E79" s="65">
        <f t="shared" si="7"/>
        <v>23.91598611111111</v>
      </c>
      <c r="F79" s="65">
        <f t="shared" si="8"/>
        <v>-0.31291944444444653</v>
      </c>
      <c r="G79" s="67">
        <f t="shared" si="9"/>
        <v>943.02744861111103</v>
      </c>
    </row>
    <row r="80" spans="1:7" x14ac:dyDescent="0.25">
      <c r="A80" s="55">
        <v>78</v>
      </c>
      <c r="B80" s="64">
        <v>52.3</v>
      </c>
      <c r="C80" s="65">
        <f t="shared" si="6"/>
        <v>84.166389999999993</v>
      </c>
      <c r="D80" s="66">
        <v>0</v>
      </c>
      <c r="E80" s="65">
        <f t="shared" si="7"/>
        <v>23.379552777777775</v>
      </c>
      <c r="F80" s="65">
        <f t="shared" si="8"/>
        <v>-0.53643333333333487</v>
      </c>
      <c r="G80" s="67">
        <f t="shared" si="9"/>
        <v>966.67521805555543</v>
      </c>
    </row>
    <row r="81" spans="1:7" x14ac:dyDescent="0.25">
      <c r="A81" s="55">
        <v>79</v>
      </c>
      <c r="B81" s="64">
        <v>52</v>
      </c>
      <c r="C81" s="65">
        <f t="shared" si="6"/>
        <v>83.683599999999998</v>
      </c>
      <c r="D81" s="66">
        <v>0</v>
      </c>
      <c r="E81" s="65">
        <f t="shared" si="7"/>
        <v>23.245444444444445</v>
      </c>
      <c r="F81" s="65">
        <f t="shared" si="8"/>
        <v>-0.13410833333333017</v>
      </c>
      <c r="G81" s="67">
        <f t="shared" si="9"/>
        <v>989.98771666666653</v>
      </c>
    </row>
    <row r="82" spans="1:7" x14ac:dyDescent="0.25">
      <c r="A82" s="55">
        <v>80</v>
      </c>
      <c r="B82" s="64">
        <v>51.9</v>
      </c>
      <c r="C82" s="65">
        <f t="shared" si="6"/>
        <v>83.522669999999991</v>
      </c>
      <c r="D82" s="66">
        <v>0</v>
      </c>
      <c r="E82" s="65">
        <f t="shared" si="7"/>
        <v>23.200741666666662</v>
      </c>
      <c r="F82" s="65">
        <f t="shared" si="8"/>
        <v>-4.4702777777782643E-2</v>
      </c>
      <c r="G82" s="67">
        <f t="shared" si="9"/>
        <v>1013.2108097222221</v>
      </c>
    </row>
    <row r="83" spans="1:7" x14ac:dyDescent="0.25">
      <c r="A83" s="55">
        <v>81</v>
      </c>
      <c r="B83" s="64">
        <v>51.8</v>
      </c>
      <c r="C83" s="65">
        <f t="shared" si="6"/>
        <v>83.361739999999998</v>
      </c>
      <c r="D83" s="66">
        <v>0</v>
      </c>
      <c r="E83" s="65">
        <f t="shared" si="7"/>
        <v>23.156038888888887</v>
      </c>
      <c r="F83" s="65">
        <f t="shared" si="8"/>
        <v>-4.4702777777775538E-2</v>
      </c>
      <c r="G83" s="67">
        <f t="shared" si="9"/>
        <v>1036.3891999999998</v>
      </c>
    </row>
    <row r="84" spans="1:7" x14ac:dyDescent="0.25">
      <c r="A84" s="55">
        <v>82</v>
      </c>
      <c r="B84" s="64">
        <v>51.9</v>
      </c>
      <c r="C84" s="65">
        <f t="shared" si="6"/>
        <v>83.522669999999991</v>
      </c>
      <c r="D84" s="66">
        <v>0</v>
      </c>
      <c r="E84" s="65">
        <f t="shared" si="7"/>
        <v>23.200741666666662</v>
      </c>
      <c r="F84" s="65">
        <f t="shared" si="8"/>
        <v>4.4702777777775538E-2</v>
      </c>
      <c r="G84" s="67">
        <f t="shared" si="9"/>
        <v>1059.5675902777775</v>
      </c>
    </row>
    <row r="85" spans="1:7" x14ac:dyDescent="0.25">
      <c r="A85" s="55">
        <v>83</v>
      </c>
      <c r="B85" s="64">
        <v>52</v>
      </c>
      <c r="C85" s="65">
        <f t="shared" si="6"/>
        <v>83.683599999999998</v>
      </c>
      <c r="D85" s="66">
        <v>0</v>
      </c>
      <c r="E85" s="65">
        <f t="shared" si="7"/>
        <v>23.245444444444445</v>
      </c>
      <c r="F85" s="65">
        <f t="shared" si="8"/>
        <v>4.4702777777782643E-2</v>
      </c>
      <c r="G85" s="67">
        <f t="shared" si="9"/>
        <v>1082.7906833333332</v>
      </c>
    </row>
    <row r="86" spans="1:7" x14ac:dyDescent="0.25">
      <c r="A86" s="55">
        <v>84</v>
      </c>
      <c r="B86" s="64">
        <v>52.5</v>
      </c>
      <c r="C86" s="65">
        <f t="shared" si="6"/>
        <v>84.488249999999994</v>
      </c>
      <c r="D86" s="66">
        <v>0</v>
      </c>
      <c r="E86" s="65">
        <f t="shared" si="7"/>
        <v>23.46895833333333</v>
      </c>
      <c r="F86" s="65">
        <f t="shared" si="8"/>
        <v>0.22351388888888479</v>
      </c>
      <c r="G86" s="67">
        <f t="shared" si="9"/>
        <v>1106.147884722222</v>
      </c>
    </row>
    <row r="87" spans="1:7" x14ac:dyDescent="0.25">
      <c r="A87" s="55">
        <v>85</v>
      </c>
      <c r="B87" s="64">
        <v>53.4</v>
      </c>
      <c r="C87" s="65">
        <f t="shared" si="6"/>
        <v>85.936619999999991</v>
      </c>
      <c r="D87" s="66">
        <v>0</v>
      </c>
      <c r="E87" s="65">
        <f t="shared" si="7"/>
        <v>23.871283333333331</v>
      </c>
      <c r="F87" s="65">
        <f t="shared" si="8"/>
        <v>0.40232500000000115</v>
      </c>
      <c r="G87" s="67">
        <f t="shared" si="9"/>
        <v>1129.8180055555554</v>
      </c>
    </row>
    <row r="88" spans="1:7" x14ac:dyDescent="0.25">
      <c r="A88" s="55">
        <v>86</v>
      </c>
      <c r="B88" s="64">
        <v>54.9</v>
      </c>
      <c r="C88" s="65">
        <f t="shared" si="6"/>
        <v>88.350569999999991</v>
      </c>
      <c r="D88" s="66">
        <v>0</v>
      </c>
      <c r="E88" s="65">
        <f t="shared" si="7"/>
        <v>24.541824999999996</v>
      </c>
      <c r="F88" s="65">
        <f t="shared" si="8"/>
        <v>0.67054166666666504</v>
      </c>
      <c r="G88" s="67">
        <f t="shared" si="9"/>
        <v>1154.024559722222</v>
      </c>
    </row>
    <row r="89" spans="1:7" x14ac:dyDescent="0.25">
      <c r="A89" s="55">
        <v>87</v>
      </c>
      <c r="B89" s="64">
        <v>56.8</v>
      </c>
      <c r="C89" s="65">
        <f t="shared" si="6"/>
        <v>91.408239999999992</v>
      </c>
      <c r="D89" s="66">
        <v>0</v>
      </c>
      <c r="E89" s="65">
        <f t="shared" si="7"/>
        <v>25.391177777777774</v>
      </c>
      <c r="F89" s="65">
        <f t="shared" si="8"/>
        <v>0.84935277777777785</v>
      </c>
      <c r="G89" s="67">
        <f t="shared" si="9"/>
        <v>1178.9910611111109</v>
      </c>
    </row>
    <row r="90" spans="1:7" x14ac:dyDescent="0.25">
      <c r="A90" s="55">
        <v>88</v>
      </c>
      <c r="B90" s="64">
        <v>58.8</v>
      </c>
      <c r="C90" s="65">
        <f t="shared" si="6"/>
        <v>94.626839999999987</v>
      </c>
      <c r="D90" s="66">
        <v>0</v>
      </c>
      <c r="E90" s="65">
        <f t="shared" si="7"/>
        <v>26.285233333333331</v>
      </c>
      <c r="F90" s="65">
        <f t="shared" si="8"/>
        <v>0.89405555555555694</v>
      </c>
      <c r="G90" s="67">
        <f t="shared" si="9"/>
        <v>1204.8292666666664</v>
      </c>
    </row>
    <row r="91" spans="1:7" x14ac:dyDescent="0.25">
      <c r="A91" s="55">
        <v>89</v>
      </c>
      <c r="B91" s="64">
        <v>60.6</v>
      </c>
      <c r="C91" s="65">
        <f t="shared" si="6"/>
        <v>97.523579999999995</v>
      </c>
      <c r="D91" s="66">
        <v>0</v>
      </c>
      <c r="E91" s="65">
        <f t="shared" si="7"/>
        <v>27.089883333333333</v>
      </c>
      <c r="F91" s="65">
        <f t="shared" si="8"/>
        <v>0.80465000000000231</v>
      </c>
      <c r="G91" s="67">
        <f t="shared" si="9"/>
        <v>1231.5168249999997</v>
      </c>
    </row>
    <row r="92" spans="1:7" x14ac:dyDescent="0.25">
      <c r="A92" s="55">
        <v>90</v>
      </c>
      <c r="B92" s="64">
        <v>62.3</v>
      </c>
      <c r="C92" s="65">
        <f t="shared" si="6"/>
        <v>100.25939</v>
      </c>
      <c r="D92" s="66">
        <v>0</v>
      </c>
      <c r="E92" s="65">
        <f t="shared" si="7"/>
        <v>27.849830555555553</v>
      </c>
      <c r="F92" s="65">
        <f t="shared" si="8"/>
        <v>0.75994722222221966</v>
      </c>
      <c r="G92" s="67">
        <f t="shared" si="9"/>
        <v>1258.9866819444442</v>
      </c>
    </row>
    <row r="93" spans="1:7" x14ac:dyDescent="0.25">
      <c r="A93" s="55">
        <v>91</v>
      </c>
      <c r="B93" s="64">
        <v>64.2</v>
      </c>
      <c r="C93" s="65">
        <f t="shared" si="6"/>
        <v>103.31706</v>
      </c>
      <c r="D93" s="66">
        <v>0</v>
      </c>
      <c r="E93" s="65">
        <f t="shared" si="7"/>
        <v>28.69918333333333</v>
      </c>
      <c r="F93" s="65">
        <f t="shared" si="8"/>
        <v>0.84935277777777785</v>
      </c>
      <c r="G93" s="67">
        <f t="shared" si="9"/>
        <v>1287.2611888888887</v>
      </c>
    </row>
    <row r="94" spans="1:7" x14ac:dyDescent="0.25">
      <c r="A94" s="55">
        <v>92</v>
      </c>
      <c r="B94" s="64">
        <v>66.2</v>
      </c>
      <c r="C94" s="65">
        <f t="shared" si="6"/>
        <v>106.53566000000001</v>
      </c>
      <c r="D94" s="66">
        <v>0</v>
      </c>
      <c r="E94" s="65">
        <f t="shared" si="7"/>
        <v>29.593238888888891</v>
      </c>
      <c r="F94" s="65">
        <f t="shared" si="8"/>
        <v>0.89405555555556049</v>
      </c>
      <c r="G94" s="67">
        <f t="shared" si="9"/>
        <v>1316.4073999999998</v>
      </c>
    </row>
    <row r="95" spans="1:7" x14ac:dyDescent="0.25">
      <c r="A95" s="55">
        <v>93</v>
      </c>
      <c r="B95" s="64">
        <v>67.8</v>
      </c>
      <c r="C95" s="65">
        <f t="shared" si="6"/>
        <v>109.11053999999999</v>
      </c>
      <c r="D95" s="66">
        <v>0</v>
      </c>
      <c r="E95" s="65">
        <f t="shared" si="7"/>
        <v>30.308483333333328</v>
      </c>
      <c r="F95" s="65">
        <f t="shared" si="8"/>
        <v>0.71524444444443702</v>
      </c>
      <c r="G95" s="67">
        <f t="shared" si="9"/>
        <v>1346.358261111111</v>
      </c>
    </row>
    <row r="96" spans="1:7" x14ac:dyDescent="0.25">
      <c r="A96" s="55">
        <v>94</v>
      </c>
      <c r="B96" s="64">
        <v>69.400000000000006</v>
      </c>
      <c r="C96" s="65">
        <f t="shared" si="6"/>
        <v>111.68542000000001</v>
      </c>
      <c r="D96" s="66">
        <v>0</v>
      </c>
      <c r="E96" s="65">
        <f t="shared" si="7"/>
        <v>31.023727777777779</v>
      </c>
      <c r="F96" s="65">
        <f t="shared" si="8"/>
        <v>0.71524444444445123</v>
      </c>
      <c r="G96" s="67">
        <f t="shared" si="9"/>
        <v>1377.0243666666665</v>
      </c>
    </row>
    <row r="97" spans="1:7" x14ac:dyDescent="0.25">
      <c r="A97" s="55">
        <v>95</v>
      </c>
      <c r="B97" s="64">
        <v>70.400000000000006</v>
      </c>
      <c r="C97" s="65">
        <f t="shared" si="6"/>
        <v>113.29472000000001</v>
      </c>
      <c r="D97" s="66">
        <v>0</v>
      </c>
      <c r="E97" s="65">
        <f t="shared" si="7"/>
        <v>31.470755555555559</v>
      </c>
      <c r="F97" s="65">
        <f t="shared" si="8"/>
        <v>0.44702777777778024</v>
      </c>
      <c r="G97" s="67">
        <f t="shared" si="9"/>
        <v>1408.2716083333332</v>
      </c>
    </row>
    <row r="98" spans="1:7" x14ac:dyDescent="0.25">
      <c r="A98" s="55">
        <v>96</v>
      </c>
      <c r="B98" s="64">
        <v>70.599999999999994</v>
      </c>
      <c r="C98" s="65">
        <f t="shared" si="6"/>
        <v>113.61657999999998</v>
      </c>
      <c r="D98" s="66">
        <v>0</v>
      </c>
      <c r="E98" s="65">
        <f t="shared" si="7"/>
        <v>31.560161111111107</v>
      </c>
      <c r="F98" s="65">
        <f t="shared" si="8"/>
        <v>8.9405555555547522E-2</v>
      </c>
      <c r="G98" s="67">
        <f t="shared" si="9"/>
        <v>1439.7870666666665</v>
      </c>
    </row>
    <row r="99" spans="1:7" x14ac:dyDescent="0.25">
      <c r="A99" s="55">
        <v>97</v>
      </c>
      <c r="B99" s="64">
        <v>70.7</v>
      </c>
      <c r="C99" s="65">
        <f t="shared" si="6"/>
        <v>113.77751000000001</v>
      </c>
      <c r="D99" s="66">
        <v>0</v>
      </c>
      <c r="E99" s="65">
        <f t="shared" si="7"/>
        <v>31.60486388888889</v>
      </c>
      <c r="F99" s="65">
        <f t="shared" si="8"/>
        <v>4.4702777777782643E-2</v>
      </c>
      <c r="G99" s="67">
        <f t="shared" si="9"/>
        <v>1471.3695791666664</v>
      </c>
    </row>
    <row r="100" spans="1:7" x14ac:dyDescent="0.25">
      <c r="A100" s="55">
        <v>98</v>
      </c>
      <c r="B100" s="64">
        <v>70.3</v>
      </c>
      <c r="C100" s="65">
        <f t="shared" si="6"/>
        <v>113.13378999999999</v>
      </c>
      <c r="D100" s="66">
        <v>0</v>
      </c>
      <c r="E100" s="65">
        <f t="shared" si="7"/>
        <v>31.426052777777773</v>
      </c>
      <c r="F100" s="65">
        <f t="shared" si="8"/>
        <v>-0.17881111111111636</v>
      </c>
      <c r="G100" s="67">
        <f t="shared" si="9"/>
        <v>1502.8850374999997</v>
      </c>
    </row>
    <row r="101" spans="1:7" x14ac:dyDescent="0.25">
      <c r="A101" s="55">
        <v>99</v>
      </c>
      <c r="B101" s="64">
        <v>68.2</v>
      </c>
      <c r="C101" s="65">
        <f t="shared" si="6"/>
        <v>109.75426</v>
      </c>
      <c r="D101" s="66">
        <v>0</v>
      </c>
      <c r="E101" s="65">
        <f t="shared" si="7"/>
        <v>30.487294444444444</v>
      </c>
      <c r="F101" s="65">
        <f t="shared" si="8"/>
        <v>-0.93875833333332892</v>
      </c>
      <c r="G101" s="67">
        <f t="shared" si="9"/>
        <v>1533.8417111111107</v>
      </c>
    </row>
    <row r="102" spans="1:7" x14ac:dyDescent="0.25">
      <c r="A102" s="55">
        <v>100</v>
      </c>
      <c r="B102" s="64">
        <v>66.5</v>
      </c>
      <c r="C102" s="65">
        <f t="shared" si="6"/>
        <v>107.01845</v>
      </c>
      <c r="D102" s="66">
        <v>0</v>
      </c>
      <c r="E102" s="65">
        <f t="shared" si="7"/>
        <v>29.727347222222221</v>
      </c>
      <c r="F102" s="65">
        <f t="shared" si="8"/>
        <v>-0.75994722222222322</v>
      </c>
      <c r="G102" s="67">
        <f t="shared" si="9"/>
        <v>1563.949031944444</v>
      </c>
    </row>
    <row r="103" spans="1:7" x14ac:dyDescent="0.25">
      <c r="A103" s="55">
        <v>101</v>
      </c>
      <c r="B103" s="64">
        <v>64.900000000000006</v>
      </c>
      <c r="C103" s="65">
        <f t="shared" si="6"/>
        <v>104.44357000000001</v>
      </c>
      <c r="D103" s="66">
        <v>0</v>
      </c>
      <c r="E103" s="65">
        <f t="shared" si="7"/>
        <v>29.01210277777778</v>
      </c>
      <c r="F103" s="65">
        <f t="shared" si="8"/>
        <v>-0.71524444444444057</v>
      </c>
      <c r="G103" s="67">
        <f t="shared" si="9"/>
        <v>1593.318756944444</v>
      </c>
    </row>
    <row r="104" spans="1:7" x14ac:dyDescent="0.25">
      <c r="A104" s="55">
        <v>102</v>
      </c>
      <c r="B104" s="64">
        <v>63.7</v>
      </c>
      <c r="C104" s="65">
        <f t="shared" si="6"/>
        <v>102.51241</v>
      </c>
      <c r="D104" s="66">
        <v>0</v>
      </c>
      <c r="E104" s="65">
        <f t="shared" si="7"/>
        <v>28.475669444444446</v>
      </c>
      <c r="F104" s="65">
        <f t="shared" si="8"/>
        <v>-0.53643333333333487</v>
      </c>
      <c r="G104" s="67">
        <f t="shared" si="9"/>
        <v>1622.0626430555551</v>
      </c>
    </row>
    <row r="105" spans="1:7" x14ac:dyDescent="0.25">
      <c r="A105" s="55">
        <v>103</v>
      </c>
      <c r="B105" s="64">
        <v>62.5</v>
      </c>
      <c r="C105" s="65">
        <f t="shared" si="6"/>
        <v>100.58125</v>
      </c>
      <c r="D105" s="66">
        <v>0</v>
      </c>
      <c r="E105" s="65">
        <f t="shared" si="7"/>
        <v>27.939236111111111</v>
      </c>
      <c r="F105" s="65">
        <f t="shared" si="8"/>
        <v>-0.53643333333333487</v>
      </c>
      <c r="G105" s="67">
        <f t="shared" si="9"/>
        <v>1650.2700958333328</v>
      </c>
    </row>
    <row r="106" spans="1:7" x14ac:dyDescent="0.25">
      <c r="A106" s="55">
        <v>104</v>
      </c>
      <c r="B106" s="64">
        <v>61</v>
      </c>
      <c r="C106" s="65">
        <f t="shared" si="6"/>
        <v>98.167299999999997</v>
      </c>
      <c r="D106" s="66">
        <v>0</v>
      </c>
      <c r="E106" s="65">
        <f t="shared" si="7"/>
        <v>27.268694444444442</v>
      </c>
      <c r="F106" s="65">
        <f t="shared" si="8"/>
        <v>-0.67054166666666859</v>
      </c>
      <c r="G106" s="67">
        <f t="shared" si="9"/>
        <v>1677.8740611111107</v>
      </c>
    </row>
    <row r="107" spans="1:7" x14ac:dyDescent="0.25">
      <c r="A107" s="55">
        <v>105</v>
      </c>
      <c r="B107" s="64">
        <v>59.3</v>
      </c>
      <c r="C107" s="65">
        <f t="shared" si="6"/>
        <v>95.431489999999997</v>
      </c>
      <c r="D107" s="66">
        <v>0</v>
      </c>
      <c r="E107" s="65">
        <f t="shared" si="7"/>
        <v>26.508747222222219</v>
      </c>
      <c r="F107" s="65">
        <f t="shared" si="8"/>
        <v>-0.75994722222222322</v>
      </c>
      <c r="G107" s="67">
        <f t="shared" si="9"/>
        <v>1704.762781944444</v>
      </c>
    </row>
    <row r="108" spans="1:7" x14ac:dyDescent="0.25">
      <c r="A108" s="55">
        <v>106</v>
      </c>
      <c r="B108" s="64">
        <v>57.7</v>
      </c>
      <c r="C108" s="65">
        <f t="shared" si="6"/>
        <v>92.856610000000003</v>
      </c>
      <c r="D108" s="66">
        <v>0</v>
      </c>
      <c r="E108" s="65">
        <f t="shared" si="7"/>
        <v>25.793502777777778</v>
      </c>
      <c r="F108" s="65">
        <f t="shared" si="8"/>
        <v>-0.71524444444444057</v>
      </c>
      <c r="G108" s="67">
        <f t="shared" si="9"/>
        <v>1730.9139069444441</v>
      </c>
    </row>
    <row r="109" spans="1:7" x14ac:dyDescent="0.25">
      <c r="A109" s="55">
        <v>107</v>
      </c>
      <c r="B109" s="64">
        <v>56</v>
      </c>
      <c r="C109" s="65">
        <f t="shared" si="6"/>
        <v>90.120800000000003</v>
      </c>
      <c r="D109" s="66">
        <v>0</v>
      </c>
      <c r="E109" s="65">
        <f t="shared" si="7"/>
        <v>25.033555555555555</v>
      </c>
      <c r="F109" s="65">
        <f t="shared" si="8"/>
        <v>-0.75994722222222322</v>
      </c>
      <c r="G109" s="67">
        <f t="shared" si="9"/>
        <v>1756.3274361111107</v>
      </c>
    </row>
    <row r="110" spans="1:7" x14ac:dyDescent="0.25">
      <c r="A110" s="55">
        <v>108</v>
      </c>
      <c r="B110" s="64">
        <v>54.5</v>
      </c>
      <c r="C110" s="65">
        <f t="shared" si="6"/>
        <v>87.706850000000003</v>
      </c>
      <c r="D110" s="66">
        <v>0</v>
      </c>
      <c r="E110" s="65">
        <f t="shared" si="7"/>
        <v>24.36301388888889</v>
      </c>
      <c r="F110" s="65">
        <f t="shared" si="8"/>
        <v>-0.67054166666666504</v>
      </c>
      <c r="G110" s="67">
        <f t="shared" si="9"/>
        <v>1781.025720833333</v>
      </c>
    </row>
    <row r="111" spans="1:7" x14ac:dyDescent="0.25">
      <c r="A111" s="55">
        <v>109</v>
      </c>
      <c r="B111" s="64">
        <v>52.8</v>
      </c>
      <c r="C111" s="65">
        <f t="shared" si="6"/>
        <v>84.971039999999988</v>
      </c>
      <c r="D111" s="66">
        <v>0</v>
      </c>
      <c r="E111" s="65">
        <f t="shared" si="7"/>
        <v>23.603066666666663</v>
      </c>
      <c r="F111" s="65">
        <f t="shared" si="8"/>
        <v>-0.75994722222222677</v>
      </c>
      <c r="G111" s="67">
        <f t="shared" si="9"/>
        <v>1805.0087611111107</v>
      </c>
    </row>
    <row r="112" spans="1:7" x14ac:dyDescent="0.25">
      <c r="A112" s="55">
        <v>110</v>
      </c>
      <c r="B112" s="64">
        <v>51.2</v>
      </c>
      <c r="C112" s="65">
        <f t="shared" si="6"/>
        <v>82.396160000000009</v>
      </c>
      <c r="D112" s="66">
        <v>0</v>
      </c>
      <c r="E112" s="65">
        <f t="shared" si="7"/>
        <v>22.887822222222223</v>
      </c>
      <c r="F112" s="65">
        <f t="shared" si="8"/>
        <v>-0.71524444444444057</v>
      </c>
      <c r="G112" s="67">
        <f t="shared" si="9"/>
        <v>1828.2542055555552</v>
      </c>
    </row>
    <row r="113" spans="1:7" x14ac:dyDescent="0.25">
      <c r="A113" s="55">
        <v>111</v>
      </c>
      <c r="B113" s="64">
        <v>49.5</v>
      </c>
      <c r="C113" s="65">
        <f t="shared" si="6"/>
        <v>79.660349999999994</v>
      </c>
      <c r="D113" s="66">
        <v>0</v>
      </c>
      <c r="E113" s="65">
        <f t="shared" si="7"/>
        <v>22.127875</v>
      </c>
      <c r="F113" s="65">
        <f t="shared" si="8"/>
        <v>-0.75994722222222322</v>
      </c>
      <c r="G113" s="67">
        <f t="shared" si="9"/>
        <v>1850.7620541666663</v>
      </c>
    </row>
    <row r="114" spans="1:7" x14ac:dyDescent="0.25">
      <c r="A114" s="55">
        <v>112</v>
      </c>
      <c r="B114" s="64">
        <v>48</v>
      </c>
      <c r="C114" s="65">
        <f t="shared" si="6"/>
        <v>77.246399999999994</v>
      </c>
      <c r="D114" s="66">
        <v>0</v>
      </c>
      <c r="E114" s="65">
        <f t="shared" si="7"/>
        <v>21.457333333333331</v>
      </c>
      <c r="F114" s="65">
        <f t="shared" si="8"/>
        <v>-0.67054166666666859</v>
      </c>
      <c r="G114" s="67">
        <f t="shared" si="9"/>
        <v>1872.554658333333</v>
      </c>
    </row>
    <row r="115" spans="1:7" x14ac:dyDescent="0.25">
      <c r="A115" s="55">
        <v>113</v>
      </c>
      <c r="B115" s="64">
        <v>46.3</v>
      </c>
      <c r="C115" s="65">
        <f t="shared" si="6"/>
        <v>74.510589999999993</v>
      </c>
      <c r="D115" s="66">
        <v>0</v>
      </c>
      <c r="E115" s="65">
        <f t="shared" si="7"/>
        <v>20.697386111111108</v>
      </c>
      <c r="F115" s="65">
        <f t="shared" si="8"/>
        <v>-0.75994722222222322</v>
      </c>
      <c r="G115" s="67">
        <f t="shared" si="9"/>
        <v>1893.6320180555551</v>
      </c>
    </row>
    <row r="116" spans="1:7" x14ac:dyDescent="0.25">
      <c r="A116" s="55">
        <v>114</v>
      </c>
      <c r="B116" s="64">
        <v>44</v>
      </c>
      <c r="C116" s="65">
        <f t="shared" si="6"/>
        <v>70.809200000000004</v>
      </c>
      <c r="D116" s="66">
        <v>0</v>
      </c>
      <c r="E116" s="65">
        <f t="shared" si="7"/>
        <v>19.669222222222224</v>
      </c>
      <c r="F116" s="65">
        <f t="shared" si="8"/>
        <v>-1.0281638888888835</v>
      </c>
      <c r="G116" s="67">
        <f t="shared" si="9"/>
        <v>1913.8153222222218</v>
      </c>
    </row>
    <row r="117" spans="1:7" x14ac:dyDescent="0.25">
      <c r="A117" s="55">
        <v>115</v>
      </c>
      <c r="B117" s="64">
        <v>41.1</v>
      </c>
      <c r="C117" s="65">
        <f t="shared" si="6"/>
        <v>66.142229999999998</v>
      </c>
      <c r="D117" s="66">
        <v>0</v>
      </c>
      <c r="E117" s="65">
        <f t="shared" si="7"/>
        <v>18.372841666666666</v>
      </c>
      <c r="F117" s="65">
        <f t="shared" si="8"/>
        <v>-1.2963805555555581</v>
      </c>
      <c r="G117" s="67">
        <f t="shared" si="9"/>
        <v>1932.8363541666663</v>
      </c>
    </row>
    <row r="118" spans="1:7" x14ac:dyDescent="0.25">
      <c r="A118" s="55">
        <v>116</v>
      </c>
      <c r="B118" s="64">
        <v>38.799999999999997</v>
      </c>
      <c r="C118" s="65">
        <f t="shared" si="6"/>
        <v>62.440839999999994</v>
      </c>
      <c r="D118" s="66">
        <v>0</v>
      </c>
      <c r="E118" s="65">
        <f t="shared" si="7"/>
        <v>17.344677777777775</v>
      </c>
      <c r="F118" s="65">
        <f t="shared" si="8"/>
        <v>-1.0281638888888907</v>
      </c>
      <c r="G118" s="67">
        <f t="shared" si="9"/>
        <v>1950.6951138888885</v>
      </c>
    </row>
    <row r="119" spans="1:7" x14ac:dyDescent="0.25">
      <c r="A119" s="55">
        <v>117</v>
      </c>
      <c r="B119" s="64">
        <v>37.700000000000003</v>
      </c>
      <c r="C119" s="65">
        <f t="shared" si="6"/>
        <v>60.670610000000003</v>
      </c>
      <c r="D119" s="66">
        <v>0</v>
      </c>
      <c r="E119" s="65">
        <f t="shared" si="7"/>
        <v>16.852947222222223</v>
      </c>
      <c r="F119" s="65">
        <f t="shared" si="8"/>
        <v>-0.49173055555555223</v>
      </c>
      <c r="G119" s="67">
        <f t="shared" si="9"/>
        <v>1967.7939263888884</v>
      </c>
    </row>
    <row r="120" spans="1:7" x14ac:dyDescent="0.25">
      <c r="A120" s="55">
        <v>118</v>
      </c>
      <c r="B120" s="64">
        <v>36.6</v>
      </c>
      <c r="C120" s="65">
        <f t="shared" si="6"/>
        <v>58.900379999999998</v>
      </c>
      <c r="D120" s="66">
        <v>0</v>
      </c>
      <c r="E120" s="65">
        <f t="shared" si="7"/>
        <v>16.361216666666667</v>
      </c>
      <c r="F120" s="65">
        <f t="shared" si="8"/>
        <v>-0.49173055555555578</v>
      </c>
      <c r="G120" s="67">
        <f t="shared" si="9"/>
        <v>1984.4010083333328</v>
      </c>
    </row>
    <row r="121" spans="1:7" x14ac:dyDescent="0.25">
      <c r="A121" s="55">
        <v>119</v>
      </c>
      <c r="B121" s="64">
        <v>35.299999999999997</v>
      </c>
      <c r="C121" s="65">
        <f t="shared" si="6"/>
        <v>56.808289999999992</v>
      </c>
      <c r="D121" s="66">
        <v>0</v>
      </c>
      <c r="E121" s="65">
        <f t="shared" si="7"/>
        <v>15.780080555555553</v>
      </c>
      <c r="F121" s="65">
        <f t="shared" si="8"/>
        <v>-0.58113611111111396</v>
      </c>
      <c r="G121" s="67">
        <f t="shared" si="9"/>
        <v>2000.471656944444</v>
      </c>
    </row>
    <row r="122" spans="1:7" x14ac:dyDescent="0.25">
      <c r="A122" s="55">
        <v>120</v>
      </c>
      <c r="B122" s="64">
        <v>30</v>
      </c>
      <c r="C122" s="65">
        <f t="shared" si="6"/>
        <v>48.278999999999996</v>
      </c>
      <c r="D122" s="66">
        <v>0</v>
      </c>
      <c r="E122" s="65">
        <f t="shared" si="7"/>
        <v>13.410833333333333</v>
      </c>
      <c r="F122" s="65">
        <f t="shared" si="8"/>
        <v>-2.3692472222222207</v>
      </c>
      <c r="G122" s="67">
        <f t="shared" si="9"/>
        <v>2015.0671138888886</v>
      </c>
    </row>
    <row r="123" spans="1:7" x14ac:dyDescent="0.25">
      <c r="A123" s="55">
        <v>121</v>
      </c>
      <c r="B123" s="64">
        <v>24.4</v>
      </c>
      <c r="C123" s="65">
        <f t="shared" si="6"/>
        <v>39.266919999999999</v>
      </c>
      <c r="D123" s="66">
        <v>0</v>
      </c>
      <c r="E123" s="65">
        <f t="shared" si="7"/>
        <v>10.907477777777776</v>
      </c>
      <c r="F123" s="65">
        <f t="shared" si="8"/>
        <v>-2.5033555555555562</v>
      </c>
      <c r="G123" s="67">
        <f t="shared" si="9"/>
        <v>2027.2262694444441</v>
      </c>
    </row>
    <row r="124" spans="1:7" x14ac:dyDescent="0.25">
      <c r="A124" s="55">
        <v>122</v>
      </c>
      <c r="B124" s="64">
        <v>19.8</v>
      </c>
      <c r="C124" s="65">
        <f t="shared" si="6"/>
        <v>31.864139999999999</v>
      </c>
      <c r="D124" s="66">
        <v>0</v>
      </c>
      <c r="E124" s="65">
        <f t="shared" si="7"/>
        <v>8.8511499999999987</v>
      </c>
      <c r="F124" s="65">
        <f t="shared" si="8"/>
        <v>-2.0563277777777778</v>
      </c>
      <c r="G124" s="67">
        <f t="shared" si="9"/>
        <v>2037.105583333333</v>
      </c>
    </row>
    <row r="125" spans="1:7" x14ac:dyDescent="0.25">
      <c r="A125" s="55">
        <v>123</v>
      </c>
      <c r="B125" s="64">
        <v>15.5</v>
      </c>
      <c r="C125" s="65">
        <f t="shared" si="6"/>
        <v>24.94415</v>
      </c>
      <c r="D125" s="66">
        <v>0</v>
      </c>
      <c r="E125" s="65">
        <f t="shared" si="7"/>
        <v>6.9289305555555556</v>
      </c>
      <c r="F125" s="65">
        <f t="shared" si="8"/>
        <v>-1.9222194444444431</v>
      </c>
      <c r="G125" s="67">
        <f t="shared" si="9"/>
        <v>2044.9956236111109</v>
      </c>
    </row>
    <row r="126" spans="1:7" x14ac:dyDescent="0.25">
      <c r="A126" s="55">
        <v>124</v>
      </c>
      <c r="B126" s="64">
        <v>10.8</v>
      </c>
      <c r="C126" s="65">
        <f t="shared" si="6"/>
        <v>17.38044</v>
      </c>
      <c r="D126" s="66">
        <v>0</v>
      </c>
      <c r="E126" s="65">
        <f t="shared" si="7"/>
        <v>4.8278999999999996</v>
      </c>
      <c r="F126" s="65">
        <f t="shared" si="8"/>
        <v>-2.101030555555556</v>
      </c>
      <c r="G126" s="67">
        <f t="shared" si="9"/>
        <v>2050.8740388888887</v>
      </c>
    </row>
    <row r="127" spans="1:7" x14ac:dyDescent="0.25">
      <c r="A127" s="55">
        <v>125</v>
      </c>
      <c r="B127" s="64">
        <v>6.3</v>
      </c>
      <c r="C127" s="65">
        <f t="shared" si="6"/>
        <v>10.138589999999999</v>
      </c>
      <c r="D127" s="66">
        <v>0</v>
      </c>
      <c r="E127" s="65">
        <f t="shared" si="7"/>
        <v>2.8162749999999996</v>
      </c>
      <c r="F127" s="65">
        <f t="shared" si="8"/>
        <v>-2.011625</v>
      </c>
      <c r="G127" s="67">
        <f t="shared" si="9"/>
        <v>2054.6961263888888</v>
      </c>
    </row>
    <row r="128" spans="1:7" x14ac:dyDescent="0.25">
      <c r="A128" s="55">
        <v>126</v>
      </c>
      <c r="B128" s="64">
        <v>3.2</v>
      </c>
      <c r="C128" s="65">
        <f t="shared" si="6"/>
        <v>5.1497600000000006</v>
      </c>
      <c r="D128" s="66">
        <v>0</v>
      </c>
      <c r="E128" s="65">
        <f t="shared" si="7"/>
        <v>1.4304888888888889</v>
      </c>
      <c r="F128" s="65">
        <f t="shared" si="8"/>
        <v>-1.3857861111111107</v>
      </c>
      <c r="G128" s="67">
        <f t="shared" si="9"/>
        <v>2056.8195083333335</v>
      </c>
    </row>
    <row r="129" spans="1:7" x14ac:dyDescent="0.25">
      <c r="A129" s="55">
        <v>127</v>
      </c>
      <c r="B129" s="64">
        <v>2.1</v>
      </c>
      <c r="C129" s="65">
        <f t="shared" si="6"/>
        <v>3.3795299999999999</v>
      </c>
      <c r="D129" s="66">
        <v>0</v>
      </c>
      <c r="E129" s="65">
        <f t="shared" si="7"/>
        <v>0.93875833333333325</v>
      </c>
      <c r="F129" s="65">
        <f t="shared" si="8"/>
        <v>-0.49173055555555567</v>
      </c>
      <c r="G129" s="67">
        <f t="shared" si="9"/>
        <v>2058.0041319444445</v>
      </c>
    </row>
    <row r="130" spans="1:7" x14ac:dyDescent="0.25">
      <c r="A130" s="55">
        <v>128</v>
      </c>
      <c r="B130" s="64">
        <v>1.2</v>
      </c>
      <c r="C130" s="65">
        <f t="shared" si="6"/>
        <v>1.9311599999999998</v>
      </c>
      <c r="D130" s="66">
        <v>0</v>
      </c>
      <c r="E130" s="65">
        <f t="shared" si="7"/>
        <v>0.53643333333333321</v>
      </c>
      <c r="F130" s="65">
        <f t="shared" si="8"/>
        <v>-0.40232500000000004</v>
      </c>
      <c r="G130" s="67">
        <f t="shared" si="9"/>
        <v>2058.7417277777777</v>
      </c>
    </row>
    <row r="131" spans="1:7" x14ac:dyDescent="0.25">
      <c r="A131" s="55">
        <v>129</v>
      </c>
      <c r="B131" s="64">
        <v>0</v>
      </c>
      <c r="C131" s="65">
        <f t="shared" si="6"/>
        <v>0</v>
      </c>
      <c r="D131" s="66">
        <v>0</v>
      </c>
      <c r="E131" s="65">
        <f t="shared" si="7"/>
        <v>0</v>
      </c>
      <c r="F131" s="65">
        <f t="shared" si="8"/>
        <v>-0.53643333333333321</v>
      </c>
      <c r="G131" s="67">
        <f t="shared" si="9"/>
        <v>2059.0099444444445</v>
      </c>
    </row>
    <row r="132" spans="1:7" x14ac:dyDescent="0.25">
      <c r="A132" s="55">
        <v>130</v>
      </c>
      <c r="B132" s="64">
        <v>0</v>
      </c>
      <c r="C132" s="65">
        <f t="shared" ref="C132:C195" si="10">B132*1.6093</f>
        <v>0</v>
      </c>
      <c r="D132" s="66">
        <v>0</v>
      </c>
      <c r="E132" s="65">
        <f t="shared" ref="E132:E195" si="11">C132/3.6</f>
        <v>0</v>
      </c>
      <c r="F132" s="65">
        <f t="shared" si="8"/>
        <v>0</v>
      </c>
      <c r="G132" s="67">
        <f t="shared" si="9"/>
        <v>2059.0099444444445</v>
      </c>
    </row>
    <row r="133" spans="1:7" x14ac:dyDescent="0.25">
      <c r="A133" s="55">
        <v>131</v>
      </c>
      <c r="B133" s="64">
        <v>0</v>
      </c>
      <c r="C133" s="65">
        <f t="shared" si="10"/>
        <v>0</v>
      </c>
      <c r="D133" s="66">
        <v>0</v>
      </c>
      <c r="E133" s="65">
        <f t="shared" si="11"/>
        <v>0</v>
      </c>
      <c r="F133" s="65">
        <f t="shared" si="8"/>
        <v>0</v>
      </c>
      <c r="G133" s="67">
        <f t="shared" si="9"/>
        <v>2059.0099444444445</v>
      </c>
    </row>
    <row r="134" spans="1:7" x14ac:dyDescent="0.25">
      <c r="A134" s="55">
        <v>132</v>
      </c>
      <c r="B134" s="64">
        <v>0</v>
      </c>
      <c r="C134" s="65">
        <f t="shared" si="10"/>
        <v>0</v>
      </c>
      <c r="D134" s="66">
        <v>0</v>
      </c>
      <c r="E134" s="65">
        <f t="shared" si="11"/>
        <v>0</v>
      </c>
      <c r="F134" s="65">
        <f t="shared" si="8"/>
        <v>0</v>
      </c>
      <c r="G134" s="67">
        <f t="shared" si="9"/>
        <v>2059.0099444444445</v>
      </c>
    </row>
    <row r="135" spans="1:7" x14ac:dyDescent="0.25">
      <c r="A135" s="55">
        <v>133</v>
      </c>
      <c r="B135" s="64">
        <v>0</v>
      </c>
      <c r="C135" s="65">
        <f t="shared" si="10"/>
        <v>0</v>
      </c>
      <c r="D135" s="66">
        <v>0</v>
      </c>
      <c r="E135" s="65">
        <f t="shared" si="11"/>
        <v>0</v>
      </c>
      <c r="F135" s="65">
        <f t="shared" si="8"/>
        <v>0</v>
      </c>
      <c r="G135" s="67">
        <f t="shared" si="9"/>
        <v>2059.0099444444445</v>
      </c>
    </row>
    <row r="136" spans="1:7" x14ac:dyDescent="0.25">
      <c r="A136" s="55">
        <v>134</v>
      </c>
      <c r="B136" s="64">
        <v>0</v>
      </c>
      <c r="C136" s="65">
        <f t="shared" si="10"/>
        <v>0</v>
      </c>
      <c r="D136" s="66">
        <v>0</v>
      </c>
      <c r="E136" s="65">
        <f t="shared" si="11"/>
        <v>0</v>
      </c>
      <c r="F136" s="65">
        <f t="shared" si="8"/>
        <v>0</v>
      </c>
      <c r="G136" s="67">
        <f t="shared" si="9"/>
        <v>2059.0099444444445</v>
      </c>
    </row>
    <row r="137" spans="1:7" x14ac:dyDescent="0.25">
      <c r="A137" s="55">
        <v>135</v>
      </c>
      <c r="B137" s="64">
        <v>0</v>
      </c>
      <c r="C137" s="65">
        <f t="shared" si="10"/>
        <v>0</v>
      </c>
      <c r="D137" s="66">
        <v>0</v>
      </c>
      <c r="E137" s="65">
        <f t="shared" si="11"/>
        <v>0</v>
      </c>
      <c r="F137" s="65">
        <f t="shared" si="8"/>
        <v>0</v>
      </c>
      <c r="G137" s="67">
        <f t="shared" si="9"/>
        <v>2059.0099444444445</v>
      </c>
    </row>
    <row r="138" spans="1:7" x14ac:dyDescent="0.25">
      <c r="A138" s="55">
        <v>136</v>
      </c>
      <c r="B138" s="64">
        <v>0</v>
      </c>
      <c r="C138" s="65">
        <f t="shared" si="10"/>
        <v>0</v>
      </c>
      <c r="D138" s="66">
        <v>0</v>
      </c>
      <c r="E138" s="65">
        <f t="shared" si="11"/>
        <v>0</v>
      </c>
      <c r="F138" s="65">
        <f t="shared" si="8"/>
        <v>0</v>
      </c>
      <c r="G138" s="67">
        <f t="shared" si="9"/>
        <v>2059.0099444444445</v>
      </c>
    </row>
    <row r="139" spans="1:7" x14ac:dyDescent="0.25">
      <c r="A139" s="55">
        <v>137</v>
      </c>
      <c r="B139" s="64">
        <v>2.7</v>
      </c>
      <c r="C139" s="65">
        <f t="shared" si="10"/>
        <v>4.34511</v>
      </c>
      <c r="D139" s="66">
        <v>0</v>
      </c>
      <c r="E139" s="65">
        <f t="shared" si="11"/>
        <v>1.2069749999999999</v>
      </c>
      <c r="F139" s="65">
        <f t="shared" si="8"/>
        <v>1.2069749999999999</v>
      </c>
      <c r="G139" s="67">
        <f t="shared" si="9"/>
        <v>2059.6134319444445</v>
      </c>
    </row>
    <row r="140" spans="1:7" x14ac:dyDescent="0.25">
      <c r="A140" s="55">
        <v>138</v>
      </c>
      <c r="B140" s="64">
        <v>9.1999999999999993</v>
      </c>
      <c r="C140" s="65">
        <f t="shared" si="10"/>
        <v>14.805559999999998</v>
      </c>
      <c r="D140" s="66">
        <v>0</v>
      </c>
      <c r="E140" s="65">
        <f t="shared" si="11"/>
        <v>4.1126555555555546</v>
      </c>
      <c r="F140" s="65">
        <f t="shared" si="8"/>
        <v>2.9056805555555547</v>
      </c>
      <c r="G140" s="67">
        <f t="shared" si="9"/>
        <v>2062.2732472222224</v>
      </c>
    </row>
    <row r="141" spans="1:7" x14ac:dyDescent="0.25">
      <c r="A141" s="55">
        <v>139</v>
      </c>
      <c r="B141" s="64">
        <v>16.100000000000001</v>
      </c>
      <c r="C141" s="65">
        <f t="shared" si="10"/>
        <v>25.909730000000003</v>
      </c>
      <c r="D141" s="66">
        <v>0</v>
      </c>
      <c r="E141" s="65">
        <f t="shared" si="11"/>
        <v>7.197147222222223</v>
      </c>
      <c r="F141" s="65">
        <f t="shared" ref="F141:F204" si="12">E141-E140</f>
        <v>3.0844916666666684</v>
      </c>
      <c r="G141" s="67">
        <f t="shared" ref="G141:G204" si="13">E140+(F141/2)+G140</f>
        <v>2067.9281486111113</v>
      </c>
    </row>
    <row r="142" spans="1:7" x14ac:dyDescent="0.25">
      <c r="A142" s="55">
        <v>140</v>
      </c>
      <c r="B142" s="64">
        <v>22.7</v>
      </c>
      <c r="C142" s="65">
        <f t="shared" si="10"/>
        <v>36.531109999999998</v>
      </c>
      <c r="D142" s="66">
        <v>0</v>
      </c>
      <c r="E142" s="65">
        <f t="shared" si="11"/>
        <v>10.147530555555555</v>
      </c>
      <c r="F142" s="65">
        <f t="shared" si="12"/>
        <v>2.950383333333332</v>
      </c>
      <c r="G142" s="67">
        <f t="shared" si="13"/>
        <v>2076.6004875000003</v>
      </c>
    </row>
    <row r="143" spans="1:7" x14ac:dyDescent="0.25">
      <c r="A143" s="55">
        <v>141</v>
      </c>
      <c r="B143" s="64">
        <v>29.2</v>
      </c>
      <c r="C143" s="65">
        <f t="shared" si="10"/>
        <v>46.99156</v>
      </c>
      <c r="D143" s="66">
        <v>0</v>
      </c>
      <c r="E143" s="65">
        <f t="shared" si="11"/>
        <v>13.053211111111111</v>
      </c>
      <c r="F143" s="65">
        <f t="shared" si="12"/>
        <v>2.9056805555555556</v>
      </c>
      <c r="G143" s="67">
        <f t="shared" si="13"/>
        <v>2088.2008583333336</v>
      </c>
    </row>
    <row r="144" spans="1:7" x14ac:dyDescent="0.25">
      <c r="A144" s="55">
        <v>142</v>
      </c>
      <c r="B144" s="64">
        <v>34.200000000000003</v>
      </c>
      <c r="C144" s="65">
        <f t="shared" si="10"/>
        <v>55.038060000000002</v>
      </c>
      <c r="D144" s="66">
        <v>0</v>
      </c>
      <c r="E144" s="65">
        <f t="shared" si="11"/>
        <v>15.288349999999999</v>
      </c>
      <c r="F144" s="65">
        <f t="shared" si="12"/>
        <v>2.2351388888888888</v>
      </c>
      <c r="G144" s="67">
        <f t="shared" si="13"/>
        <v>2102.3716388888893</v>
      </c>
    </row>
    <row r="145" spans="1:7" x14ac:dyDescent="0.25">
      <c r="A145" s="55">
        <v>143</v>
      </c>
      <c r="B145" s="64">
        <v>38.799999999999997</v>
      </c>
      <c r="C145" s="65">
        <f t="shared" si="10"/>
        <v>62.440839999999994</v>
      </c>
      <c r="D145" s="66">
        <v>0</v>
      </c>
      <c r="E145" s="65">
        <f t="shared" si="11"/>
        <v>17.344677777777775</v>
      </c>
      <c r="F145" s="65">
        <f t="shared" si="12"/>
        <v>2.056327777777776</v>
      </c>
      <c r="G145" s="67">
        <f t="shared" si="13"/>
        <v>2118.6881527777782</v>
      </c>
    </row>
    <row r="146" spans="1:7" x14ac:dyDescent="0.25">
      <c r="A146" s="55">
        <v>144</v>
      </c>
      <c r="B146" s="64">
        <v>43</v>
      </c>
      <c r="C146" s="65">
        <f t="shared" si="10"/>
        <v>69.1999</v>
      </c>
      <c r="D146" s="66">
        <v>0</v>
      </c>
      <c r="E146" s="65">
        <f t="shared" si="11"/>
        <v>19.222194444444444</v>
      </c>
      <c r="F146" s="65">
        <f t="shared" si="12"/>
        <v>1.8775166666666685</v>
      </c>
      <c r="G146" s="67">
        <f t="shared" si="13"/>
        <v>2136.9715888888895</v>
      </c>
    </row>
    <row r="147" spans="1:7" x14ac:dyDescent="0.25">
      <c r="A147" s="55">
        <v>145</v>
      </c>
      <c r="B147" s="64">
        <v>45.3</v>
      </c>
      <c r="C147" s="65">
        <f t="shared" si="10"/>
        <v>72.901289999999989</v>
      </c>
      <c r="D147" s="66">
        <v>0</v>
      </c>
      <c r="E147" s="65">
        <f t="shared" si="11"/>
        <v>20.250358333333331</v>
      </c>
      <c r="F147" s="65">
        <f t="shared" si="12"/>
        <v>1.0281638888888871</v>
      </c>
      <c r="G147" s="67">
        <f t="shared" si="13"/>
        <v>2156.7078652777786</v>
      </c>
    </row>
    <row r="148" spans="1:7" x14ac:dyDescent="0.25">
      <c r="A148" s="55">
        <v>146</v>
      </c>
      <c r="B148" s="64">
        <v>46.8</v>
      </c>
      <c r="C148" s="65">
        <f t="shared" si="10"/>
        <v>75.315239999999989</v>
      </c>
      <c r="D148" s="66">
        <v>0</v>
      </c>
      <c r="E148" s="65">
        <f t="shared" si="11"/>
        <v>20.920899999999996</v>
      </c>
      <c r="F148" s="65">
        <f t="shared" si="12"/>
        <v>0.67054166666666504</v>
      </c>
      <c r="G148" s="67">
        <f t="shared" si="13"/>
        <v>2177.2934944444455</v>
      </c>
    </row>
    <row r="149" spans="1:7" x14ac:dyDescent="0.25">
      <c r="A149" s="55">
        <v>147</v>
      </c>
      <c r="B149" s="64">
        <v>48</v>
      </c>
      <c r="C149" s="65">
        <f t="shared" si="10"/>
        <v>77.246399999999994</v>
      </c>
      <c r="D149" s="66">
        <v>0</v>
      </c>
      <c r="E149" s="65">
        <f t="shared" si="11"/>
        <v>21.457333333333331</v>
      </c>
      <c r="F149" s="65">
        <f t="shared" si="12"/>
        <v>0.53643333333333487</v>
      </c>
      <c r="G149" s="67">
        <f t="shared" si="13"/>
        <v>2198.482611111112</v>
      </c>
    </row>
    <row r="150" spans="1:7" x14ac:dyDescent="0.25">
      <c r="A150" s="55">
        <v>148</v>
      </c>
      <c r="B150" s="64">
        <v>49.5</v>
      </c>
      <c r="C150" s="65">
        <f t="shared" si="10"/>
        <v>79.660349999999994</v>
      </c>
      <c r="D150" s="66">
        <v>0</v>
      </c>
      <c r="E150" s="65">
        <f t="shared" si="11"/>
        <v>22.127875</v>
      </c>
      <c r="F150" s="65">
        <f t="shared" si="12"/>
        <v>0.67054166666666859</v>
      </c>
      <c r="G150" s="67">
        <f t="shared" si="13"/>
        <v>2220.2752152777784</v>
      </c>
    </row>
    <row r="151" spans="1:7" x14ac:dyDescent="0.25">
      <c r="A151" s="55">
        <v>149</v>
      </c>
      <c r="B151" s="64">
        <v>50.3</v>
      </c>
      <c r="C151" s="65">
        <f t="shared" si="10"/>
        <v>80.947789999999998</v>
      </c>
      <c r="D151" s="66">
        <v>0</v>
      </c>
      <c r="E151" s="65">
        <f t="shared" si="11"/>
        <v>22.485497222222222</v>
      </c>
      <c r="F151" s="65">
        <f t="shared" si="12"/>
        <v>0.35762222222222206</v>
      </c>
      <c r="G151" s="67">
        <f t="shared" si="13"/>
        <v>2242.5819013888895</v>
      </c>
    </row>
    <row r="152" spans="1:7" x14ac:dyDescent="0.25">
      <c r="A152" s="55">
        <v>150</v>
      </c>
      <c r="B152" s="64">
        <v>51.5</v>
      </c>
      <c r="C152" s="65">
        <f t="shared" si="10"/>
        <v>82.878950000000003</v>
      </c>
      <c r="D152" s="66">
        <v>0</v>
      </c>
      <c r="E152" s="65">
        <f t="shared" si="11"/>
        <v>23.021930555555556</v>
      </c>
      <c r="F152" s="65">
        <f t="shared" si="12"/>
        <v>0.53643333333333487</v>
      </c>
      <c r="G152" s="67">
        <f t="shared" si="13"/>
        <v>2265.3356152777783</v>
      </c>
    </row>
    <row r="153" spans="1:7" x14ac:dyDescent="0.25">
      <c r="A153" s="55">
        <v>151</v>
      </c>
      <c r="B153" s="64">
        <v>52.2</v>
      </c>
      <c r="C153" s="65">
        <f t="shared" si="10"/>
        <v>84.005459999999999</v>
      </c>
      <c r="D153" s="66">
        <v>0</v>
      </c>
      <c r="E153" s="65">
        <f t="shared" si="11"/>
        <v>23.334849999999999</v>
      </c>
      <c r="F153" s="65">
        <f t="shared" si="12"/>
        <v>0.31291944444444297</v>
      </c>
      <c r="G153" s="67">
        <f t="shared" si="13"/>
        <v>2288.5140055555562</v>
      </c>
    </row>
    <row r="154" spans="1:7" x14ac:dyDescent="0.25">
      <c r="A154" s="55">
        <v>152</v>
      </c>
      <c r="B154" s="64">
        <v>52.6</v>
      </c>
      <c r="C154" s="65">
        <f t="shared" si="10"/>
        <v>84.649180000000001</v>
      </c>
      <c r="D154" s="66">
        <v>0</v>
      </c>
      <c r="E154" s="65">
        <f t="shared" si="11"/>
        <v>23.513661111111112</v>
      </c>
      <c r="F154" s="65">
        <f t="shared" si="12"/>
        <v>0.17881111111111281</v>
      </c>
      <c r="G154" s="67">
        <f t="shared" si="13"/>
        <v>2311.9382611111118</v>
      </c>
    </row>
    <row r="155" spans="1:7" x14ac:dyDescent="0.25">
      <c r="A155" s="55">
        <v>153</v>
      </c>
      <c r="B155" s="64">
        <v>53</v>
      </c>
      <c r="C155" s="65">
        <f t="shared" si="10"/>
        <v>85.292900000000003</v>
      </c>
      <c r="D155" s="66">
        <v>0</v>
      </c>
      <c r="E155" s="65">
        <f t="shared" si="11"/>
        <v>23.692472222222221</v>
      </c>
      <c r="F155" s="65">
        <f t="shared" si="12"/>
        <v>0.17881111111110926</v>
      </c>
      <c r="G155" s="67">
        <f t="shared" si="13"/>
        <v>2335.5413277777784</v>
      </c>
    </row>
    <row r="156" spans="1:7" x14ac:dyDescent="0.25">
      <c r="A156" s="55">
        <v>154</v>
      </c>
      <c r="B156" s="64">
        <v>53.8</v>
      </c>
      <c r="C156" s="65">
        <f t="shared" si="10"/>
        <v>86.580339999999993</v>
      </c>
      <c r="D156" s="66">
        <v>0</v>
      </c>
      <c r="E156" s="65">
        <f t="shared" si="11"/>
        <v>24.05009444444444</v>
      </c>
      <c r="F156" s="65">
        <f t="shared" si="12"/>
        <v>0.35762222222221851</v>
      </c>
      <c r="G156" s="67">
        <f t="shared" si="13"/>
        <v>2359.4126111111118</v>
      </c>
    </row>
    <row r="157" spans="1:7" x14ac:dyDescent="0.25">
      <c r="A157" s="55">
        <v>155</v>
      </c>
      <c r="B157" s="64">
        <v>53.8</v>
      </c>
      <c r="C157" s="65">
        <f t="shared" si="10"/>
        <v>86.580339999999993</v>
      </c>
      <c r="D157" s="66">
        <v>0</v>
      </c>
      <c r="E157" s="65">
        <f t="shared" si="11"/>
        <v>24.05009444444444</v>
      </c>
      <c r="F157" s="65">
        <f t="shared" si="12"/>
        <v>0</v>
      </c>
      <c r="G157" s="67">
        <f t="shared" si="13"/>
        <v>2383.4627055555561</v>
      </c>
    </row>
    <row r="158" spans="1:7" x14ac:dyDescent="0.25">
      <c r="A158" s="55">
        <v>156</v>
      </c>
      <c r="B158" s="64">
        <v>53.8</v>
      </c>
      <c r="C158" s="65">
        <f t="shared" si="10"/>
        <v>86.580339999999993</v>
      </c>
      <c r="D158" s="66">
        <v>0</v>
      </c>
      <c r="E158" s="65">
        <f t="shared" si="11"/>
        <v>24.05009444444444</v>
      </c>
      <c r="F158" s="65">
        <f t="shared" si="12"/>
        <v>0</v>
      </c>
      <c r="G158" s="67">
        <f t="shared" si="13"/>
        <v>2407.5128000000004</v>
      </c>
    </row>
    <row r="159" spans="1:7" x14ac:dyDescent="0.25">
      <c r="A159" s="55">
        <v>157</v>
      </c>
      <c r="B159" s="64">
        <v>54.6</v>
      </c>
      <c r="C159" s="65">
        <f t="shared" si="10"/>
        <v>87.867779999999996</v>
      </c>
      <c r="D159" s="66">
        <v>0</v>
      </c>
      <c r="E159" s="65">
        <f t="shared" si="11"/>
        <v>24.407716666666666</v>
      </c>
      <c r="F159" s="65">
        <f t="shared" si="12"/>
        <v>0.35762222222222562</v>
      </c>
      <c r="G159" s="67">
        <f t="shared" si="13"/>
        <v>2431.7417055555561</v>
      </c>
    </row>
    <row r="160" spans="1:7" x14ac:dyDescent="0.25">
      <c r="A160" s="55">
        <v>158</v>
      </c>
      <c r="B160" s="64">
        <v>56.3</v>
      </c>
      <c r="C160" s="65">
        <f t="shared" si="10"/>
        <v>90.603589999999997</v>
      </c>
      <c r="D160" s="66">
        <v>0</v>
      </c>
      <c r="E160" s="65">
        <f t="shared" si="11"/>
        <v>25.167663888888889</v>
      </c>
      <c r="F160" s="65">
        <f t="shared" si="12"/>
        <v>0.75994722222222322</v>
      </c>
      <c r="G160" s="67">
        <f t="shared" si="13"/>
        <v>2456.5293958333341</v>
      </c>
    </row>
    <row r="161" spans="1:7" x14ac:dyDescent="0.25">
      <c r="A161" s="55">
        <v>159</v>
      </c>
      <c r="B161" s="64">
        <v>56.9</v>
      </c>
      <c r="C161" s="65">
        <f t="shared" si="10"/>
        <v>91.56917</v>
      </c>
      <c r="D161" s="66">
        <v>0</v>
      </c>
      <c r="E161" s="65">
        <f t="shared" si="11"/>
        <v>25.435880555555556</v>
      </c>
      <c r="F161" s="65">
        <f t="shared" si="12"/>
        <v>0.26821666666666744</v>
      </c>
      <c r="G161" s="67">
        <f t="shared" si="13"/>
        <v>2481.8311680555562</v>
      </c>
    </row>
    <row r="162" spans="1:7" x14ac:dyDescent="0.25">
      <c r="A162" s="55">
        <v>160</v>
      </c>
      <c r="B162" s="64">
        <v>58.1</v>
      </c>
      <c r="C162" s="65">
        <f t="shared" si="10"/>
        <v>93.500330000000005</v>
      </c>
      <c r="D162" s="66">
        <v>0</v>
      </c>
      <c r="E162" s="65">
        <f t="shared" si="11"/>
        <v>25.972313888888891</v>
      </c>
      <c r="F162" s="65">
        <f t="shared" si="12"/>
        <v>0.53643333333333487</v>
      </c>
      <c r="G162" s="67">
        <f t="shared" si="13"/>
        <v>2507.5352652777783</v>
      </c>
    </row>
    <row r="163" spans="1:7" x14ac:dyDescent="0.25">
      <c r="A163" s="55">
        <v>161</v>
      </c>
      <c r="B163" s="64">
        <v>58.4</v>
      </c>
      <c r="C163" s="65">
        <f t="shared" si="10"/>
        <v>93.98312</v>
      </c>
      <c r="D163" s="66">
        <v>0</v>
      </c>
      <c r="E163" s="65">
        <f t="shared" si="11"/>
        <v>26.106422222222221</v>
      </c>
      <c r="F163" s="65">
        <f t="shared" si="12"/>
        <v>0.13410833333333017</v>
      </c>
      <c r="G163" s="67">
        <f t="shared" si="13"/>
        <v>2533.5746333333341</v>
      </c>
    </row>
    <row r="164" spans="1:7" x14ac:dyDescent="0.25">
      <c r="A164" s="55">
        <v>162</v>
      </c>
      <c r="B164" s="64">
        <v>59.6</v>
      </c>
      <c r="C164" s="65">
        <f t="shared" si="10"/>
        <v>95.914280000000005</v>
      </c>
      <c r="D164" s="66">
        <v>0</v>
      </c>
      <c r="E164" s="65">
        <f t="shared" si="11"/>
        <v>26.642855555555556</v>
      </c>
      <c r="F164" s="65">
        <f t="shared" si="12"/>
        <v>0.53643333333333487</v>
      </c>
      <c r="G164" s="67">
        <f t="shared" si="13"/>
        <v>2559.949272222223</v>
      </c>
    </row>
    <row r="165" spans="1:7" x14ac:dyDescent="0.25">
      <c r="A165" s="55">
        <v>163</v>
      </c>
      <c r="B165" s="64">
        <v>59.9</v>
      </c>
      <c r="C165" s="65">
        <f t="shared" si="10"/>
        <v>96.397069999999999</v>
      </c>
      <c r="D165" s="66">
        <v>0</v>
      </c>
      <c r="E165" s="65">
        <f t="shared" si="11"/>
        <v>26.776963888888886</v>
      </c>
      <c r="F165" s="65">
        <f t="shared" si="12"/>
        <v>0.13410833333333017</v>
      </c>
      <c r="G165" s="67">
        <f t="shared" si="13"/>
        <v>2586.6591819444452</v>
      </c>
    </row>
    <row r="166" spans="1:7" x14ac:dyDescent="0.25">
      <c r="A166" s="55">
        <v>164</v>
      </c>
      <c r="B166" s="64">
        <v>60.2</v>
      </c>
      <c r="C166" s="65">
        <f t="shared" si="10"/>
        <v>96.879860000000008</v>
      </c>
      <c r="D166" s="66">
        <v>0</v>
      </c>
      <c r="E166" s="65">
        <f t="shared" si="11"/>
        <v>26.911072222222224</v>
      </c>
      <c r="F166" s="65">
        <f t="shared" si="12"/>
        <v>0.13410833333333727</v>
      </c>
      <c r="G166" s="67">
        <f t="shared" si="13"/>
        <v>2613.5032000000006</v>
      </c>
    </row>
    <row r="167" spans="1:7" x14ac:dyDescent="0.25">
      <c r="A167" s="55">
        <v>165</v>
      </c>
      <c r="B167" s="64">
        <v>60.5</v>
      </c>
      <c r="C167" s="65">
        <f t="shared" si="10"/>
        <v>97.362650000000002</v>
      </c>
      <c r="D167" s="66">
        <v>0</v>
      </c>
      <c r="E167" s="65">
        <f t="shared" si="11"/>
        <v>27.045180555555554</v>
      </c>
      <c r="F167" s="65">
        <f t="shared" si="12"/>
        <v>0.13410833333333017</v>
      </c>
      <c r="G167" s="67">
        <f t="shared" si="13"/>
        <v>2640.4813263888896</v>
      </c>
    </row>
    <row r="168" spans="1:7" x14ac:dyDescent="0.25">
      <c r="A168" s="55">
        <v>166</v>
      </c>
      <c r="B168" s="64">
        <v>59.7</v>
      </c>
      <c r="C168" s="65">
        <f t="shared" si="10"/>
        <v>96.075209999999998</v>
      </c>
      <c r="D168" s="66">
        <v>0</v>
      </c>
      <c r="E168" s="65">
        <f t="shared" si="11"/>
        <v>26.687558333333332</v>
      </c>
      <c r="F168" s="65">
        <f t="shared" si="12"/>
        <v>-0.35762222222222206</v>
      </c>
      <c r="G168" s="67">
        <f t="shared" si="13"/>
        <v>2667.347695833334</v>
      </c>
    </row>
    <row r="169" spans="1:7" x14ac:dyDescent="0.25">
      <c r="A169" s="55">
        <v>167</v>
      </c>
      <c r="B169" s="64">
        <v>58.3</v>
      </c>
      <c r="C169" s="65">
        <f t="shared" si="10"/>
        <v>93.822189999999992</v>
      </c>
      <c r="D169" s="66">
        <v>0</v>
      </c>
      <c r="E169" s="65">
        <f t="shared" si="11"/>
        <v>26.061719444444442</v>
      </c>
      <c r="F169" s="65">
        <f t="shared" si="12"/>
        <v>-0.6258388888888895</v>
      </c>
      <c r="G169" s="67">
        <f t="shared" si="13"/>
        <v>2693.722334722223</v>
      </c>
    </row>
    <row r="170" spans="1:7" x14ac:dyDescent="0.25">
      <c r="A170" s="55">
        <v>168</v>
      </c>
      <c r="B170" s="64">
        <v>58.1</v>
      </c>
      <c r="C170" s="65">
        <f t="shared" si="10"/>
        <v>93.500330000000005</v>
      </c>
      <c r="D170" s="66">
        <v>0</v>
      </c>
      <c r="E170" s="65">
        <f t="shared" si="11"/>
        <v>25.972313888888891</v>
      </c>
      <c r="F170" s="65">
        <f t="shared" si="12"/>
        <v>-8.9405555555551075E-2</v>
      </c>
      <c r="G170" s="67">
        <f t="shared" si="13"/>
        <v>2719.7393513888896</v>
      </c>
    </row>
    <row r="171" spans="1:7" x14ac:dyDescent="0.25">
      <c r="A171" s="55">
        <v>169</v>
      </c>
      <c r="B171" s="64">
        <v>57.8</v>
      </c>
      <c r="C171" s="65">
        <f t="shared" si="10"/>
        <v>93.017539999999997</v>
      </c>
      <c r="D171" s="66">
        <v>0</v>
      </c>
      <c r="E171" s="65">
        <f t="shared" si="11"/>
        <v>25.838205555555554</v>
      </c>
      <c r="F171" s="65">
        <f t="shared" si="12"/>
        <v>-0.13410833333333727</v>
      </c>
      <c r="G171" s="67">
        <f t="shared" si="13"/>
        <v>2745.6446111111118</v>
      </c>
    </row>
    <row r="172" spans="1:7" x14ac:dyDescent="0.25">
      <c r="A172" s="55">
        <v>170</v>
      </c>
      <c r="B172" s="64">
        <v>57.3</v>
      </c>
      <c r="C172" s="65">
        <f t="shared" si="10"/>
        <v>92.212889999999987</v>
      </c>
      <c r="D172" s="66">
        <v>0</v>
      </c>
      <c r="E172" s="65">
        <f t="shared" si="11"/>
        <v>25.614691666666662</v>
      </c>
      <c r="F172" s="65">
        <f t="shared" si="12"/>
        <v>-0.2235138888888919</v>
      </c>
      <c r="G172" s="67">
        <f t="shared" si="13"/>
        <v>2771.371059722223</v>
      </c>
    </row>
    <row r="173" spans="1:7" x14ac:dyDescent="0.25">
      <c r="A173" s="55">
        <v>171</v>
      </c>
      <c r="B173" s="64">
        <v>57.5</v>
      </c>
      <c r="C173" s="65">
        <f t="shared" si="10"/>
        <v>92.534750000000003</v>
      </c>
      <c r="D173" s="66">
        <v>0</v>
      </c>
      <c r="E173" s="65">
        <f t="shared" si="11"/>
        <v>25.704097222222224</v>
      </c>
      <c r="F173" s="65">
        <f t="shared" si="12"/>
        <v>8.9405555555561733E-2</v>
      </c>
      <c r="G173" s="67">
        <f t="shared" si="13"/>
        <v>2797.0304541666674</v>
      </c>
    </row>
    <row r="174" spans="1:7" x14ac:dyDescent="0.25">
      <c r="A174" s="55">
        <v>172</v>
      </c>
      <c r="B174" s="64">
        <v>56.6</v>
      </c>
      <c r="C174" s="65">
        <f t="shared" si="10"/>
        <v>91.086380000000005</v>
      </c>
      <c r="D174" s="66">
        <v>0</v>
      </c>
      <c r="E174" s="65">
        <f t="shared" si="11"/>
        <v>25.301772222222223</v>
      </c>
      <c r="F174" s="65">
        <f t="shared" si="12"/>
        <v>-0.40232500000000115</v>
      </c>
      <c r="G174" s="67">
        <f t="shared" si="13"/>
        <v>2822.5333888888895</v>
      </c>
    </row>
    <row r="175" spans="1:7" x14ac:dyDescent="0.25">
      <c r="A175" s="55">
        <v>173</v>
      </c>
      <c r="B175" s="64">
        <v>57</v>
      </c>
      <c r="C175" s="65">
        <f t="shared" si="10"/>
        <v>91.730099999999993</v>
      </c>
      <c r="D175" s="66">
        <v>0</v>
      </c>
      <c r="E175" s="65">
        <f t="shared" si="11"/>
        <v>25.480583333333332</v>
      </c>
      <c r="F175" s="65">
        <f t="shared" si="12"/>
        <v>0.17881111111110926</v>
      </c>
      <c r="G175" s="67">
        <f t="shared" si="13"/>
        <v>2847.924566666667</v>
      </c>
    </row>
    <row r="176" spans="1:7" x14ac:dyDescent="0.25">
      <c r="A176" s="55">
        <v>174</v>
      </c>
      <c r="B176" s="64">
        <v>56.6</v>
      </c>
      <c r="C176" s="65">
        <f t="shared" si="10"/>
        <v>91.086380000000005</v>
      </c>
      <c r="D176" s="66">
        <v>0</v>
      </c>
      <c r="E176" s="65">
        <f t="shared" si="11"/>
        <v>25.301772222222223</v>
      </c>
      <c r="F176" s="65">
        <f t="shared" si="12"/>
        <v>-0.17881111111110926</v>
      </c>
      <c r="G176" s="67">
        <f t="shared" si="13"/>
        <v>2873.3157444444446</v>
      </c>
    </row>
    <row r="177" spans="1:7" x14ac:dyDescent="0.25">
      <c r="A177" s="55">
        <v>175</v>
      </c>
      <c r="B177" s="64">
        <v>56.5</v>
      </c>
      <c r="C177" s="65">
        <f t="shared" si="10"/>
        <v>90.925449999999998</v>
      </c>
      <c r="D177" s="66">
        <v>0</v>
      </c>
      <c r="E177" s="65">
        <f t="shared" si="11"/>
        <v>25.257069444444443</v>
      </c>
      <c r="F177" s="65">
        <f t="shared" si="12"/>
        <v>-4.470277777777909E-2</v>
      </c>
      <c r="G177" s="67">
        <f t="shared" si="13"/>
        <v>2898.5951652777781</v>
      </c>
    </row>
    <row r="178" spans="1:7" x14ac:dyDescent="0.25">
      <c r="A178" s="55">
        <v>176</v>
      </c>
      <c r="B178" s="64">
        <v>56.2</v>
      </c>
      <c r="C178" s="65">
        <f t="shared" si="10"/>
        <v>90.442660000000004</v>
      </c>
      <c r="D178" s="66">
        <v>0</v>
      </c>
      <c r="E178" s="65">
        <f t="shared" si="11"/>
        <v>25.12296111111111</v>
      </c>
      <c r="F178" s="65">
        <f t="shared" si="12"/>
        <v>-0.13410833333333372</v>
      </c>
      <c r="G178" s="67">
        <f t="shared" si="13"/>
        <v>2923.7851805555556</v>
      </c>
    </row>
    <row r="179" spans="1:7" x14ac:dyDescent="0.25">
      <c r="A179" s="55">
        <v>177</v>
      </c>
      <c r="B179" s="64">
        <v>56.4</v>
      </c>
      <c r="C179" s="65">
        <f t="shared" si="10"/>
        <v>90.76451999999999</v>
      </c>
      <c r="D179" s="66">
        <v>0</v>
      </c>
      <c r="E179" s="65">
        <f t="shared" si="11"/>
        <v>25.212366666666664</v>
      </c>
      <c r="F179" s="65">
        <f t="shared" si="12"/>
        <v>8.9405555555554628E-2</v>
      </c>
      <c r="G179" s="67">
        <f t="shared" si="13"/>
        <v>2948.9528444444445</v>
      </c>
    </row>
    <row r="180" spans="1:7" x14ac:dyDescent="0.25">
      <c r="A180" s="55">
        <v>178</v>
      </c>
      <c r="B180" s="64">
        <v>56.6</v>
      </c>
      <c r="C180" s="65">
        <f t="shared" si="10"/>
        <v>91.086380000000005</v>
      </c>
      <c r="D180" s="66">
        <v>0</v>
      </c>
      <c r="E180" s="65">
        <f t="shared" si="11"/>
        <v>25.301772222222223</v>
      </c>
      <c r="F180" s="65">
        <f t="shared" si="12"/>
        <v>8.940555555555818E-2</v>
      </c>
      <c r="G180" s="67">
        <f t="shared" si="13"/>
        <v>2974.2099138888889</v>
      </c>
    </row>
    <row r="181" spans="1:7" x14ac:dyDescent="0.25">
      <c r="A181" s="55">
        <v>179</v>
      </c>
      <c r="B181" s="64">
        <v>56.4</v>
      </c>
      <c r="C181" s="65">
        <f t="shared" si="10"/>
        <v>90.76451999999999</v>
      </c>
      <c r="D181" s="66">
        <v>0</v>
      </c>
      <c r="E181" s="65">
        <f t="shared" si="11"/>
        <v>25.212366666666664</v>
      </c>
      <c r="F181" s="65">
        <f t="shared" si="12"/>
        <v>-8.940555555555818E-2</v>
      </c>
      <c r="G181" s="67">
        <f t="shared" si="13"/>
        <v>2999.4669833333332</v>
      </c>
    </row>
    <row r="182" spans="1:7" x14ac:dyDescent="0.25">
      <c r="A182" s="55">
        <v>180</v>
      </c>
      <c r="B182" s="64">
        <v>56.1</v>
      </c>
      <c r="C182" s="65">
        <f t="shared" si="10"/>
        <v>90.281729999999996</v>
      </c>
      <c r="D182" s="66">
        <v>0</v>
      </c>
      <c r="E182" s="65">
        <f t="shared" si="11"/>
        <v>25.078258333333331</v>
      </c>
      <c r="F182" s="65">
        <f t="shared" si="12"/>
        <v>-0.13410833333333372</v>
      </c>
      <c r="G182" s="67">
        <f t="shared" si="13"/>
        <v>3024.6122958333331</v>
      </c>
    </row>
    <row r="183" spans="1:7" x14ac:dyDescent="0.25">
      <c r="A183" s="55">
        <v>181</v>
      </c>
      <c r="B183" s="64">
        <v>56</v>
      </c>
      <c r="C183" s="65">
        <f t="shared" si="10"/>
        <v>90.120800000000003</v>
      </c>
      <c r="D183" s="66">
        <v>0</v>
      </c>
      <c r="E183" s="65">
        <f t="shared" si="11"/>
        <v>25.033555555555555</v>
      </c>
      <c r="F183" s="65">
        <f t="shared" si="12"/>
        <v>-4.4702777777775538E-2</v>
      </c>
      <c r="G183" s="67">
        <f t="shared" si="13"/>
        <v>3049.6682027777774</v>
      </c>
    </row>
    <row r="184" spans="1:7" x14ac:dyDescent="0.25">
      <c r="A184" s="55">
        <v>182</v>
      </c>
      <c r="B184" s="64">
        <v>55.9</v>
      </c>
      <c r="C184" s="65">
        <f t="shared" si="10"/>
        <v>89.959869999999995</v>
      </c>
      <c r="D184" s="66">
        <v>0</v>
      </c>
      <c r="E184" s="65">
        <f t="shared" si="11"/>
        <v>24.988852777777776</v>
      </c>
      <c r="F184" s="65">
        <f t="shared" si="12"/>
        <v>-4.470277777777909E-2</v>
      </c>
      <c r="G184" s="67">
        <f t="shared" si="13"/>
        <v>3074.6794069444441</v>
      </c>
    </row>
    <row r="185" spans="1:7" x14ac:dyDescent="0.25">
      <c r="A185" s="55">
        <v>183</v>
      </c>
      <c r="B185" s="64">
        <v>54.8</v>
      </c>
      <c r="C185" s="65">
        <f t="shared" si="10"/>
        <v>88.189639999999997</v>
      </c>
      <c r="D185" s="66">
        <v>0</v>
      </c>
      <c r="E185" s="65">
        <f t="shared" si="11"/>
        <v>24.49712222222222</v>
      </c>
      <c r="F185" s="65">
        <f t="shared" si="12"/>
        <v>-0.49173055555555578</v>
      </c>
      <c r="G185" s="67">
        <f t="shared" si="13"/>
        <v>3099.4223944444439</v>
      </c>
    </row>
    <row r="186" spans="1:7" x14ac:dyDescent="0.25">
      <c r="A186" s="55">
        <v>184</v>
      </c>
      <c r="B186" s="64">
        <v>54.2</v>
      </c>
      <c r="C186" s="65">
        <f t="shared" si="10"/>
        <v>87.224060000000009</v>
      </c>
      <c r="D186" s="66">
        <v>0</v>
      </c>
      <c r="E186" s="65">
        <f t="shared" si="11"/>
        <v>24.228905555555556</v>
      </c>
      <c r="F186" s="65">
        <f t="shared" si="12"/>
        <v>-0.26821666666666388</v>
      </c>
      <c r="G186" s="67">
        <f t="shared" si="13"/>
        <v>3123.7854083333327</v>
      </c>
    </row>
    <row r="187" spans="1:7" x14ac:dyDescent="0.25">
      <c r="A187" s="55">
        <v>185</v>
      </c>
      <c r="B187" s="64">
        <v>54.6</v>
      </c>
      <c r="C187" s="65">
        <f t="shared" si="10"/>
        <v>87.867779999999996</v>
      </c>
      <c r="D187" s="66">
        <v>0</v>
      </c>
      <c r="E187" s="65">
        <f t="shared" si="11"/>
        <v>24.407716666666666</v>
      </c>
      <c r="F187" s="65">
        <f t="shared" si="12"/>
        <v>0.17881111111110926</v>
      </c>
      <c r="G187" s="67">
        <f t="shared" si="13"/>
        <v>3148.1037194444439</v>
      </c>
    </row>
    <row r="188" spans="1:7" x14ac:dyDescent="0.25">
      <c r="A188" s="55">
        <v>186</v>
      </c>
      <c r="B188" s="64">
        <v>52.2</v>
      </c>
      <c r="C188" s="65">
        <f t="shared" si="10"/>
        <v>84.005459999999999</v>
      </c>
      <c r="D188" s="66">
        <v>0</v>
      </c>
      <c r="E188" s="65">
        <f t="shared" si="11"/>
        <v>23.334849999999999</v>
      </c>
      <c r="F188" s="65">
        <f t="shared" si="12"/>
        <v>-1.0728666666666662</v>
      </c>
      <c r="G188" s="67">
        <f t="shared" si="13"/>
        <v>3171.9750027777773</v>
      </c>
    </row>
    <row r="189" spans="1:7" x14ac:dyDescent="0.25">
      <c r="A189" s="55">
        <v>187</v>
      </c>
      <c r="B189" s="64">
        <v>54.7</v>
      </c>
      <c r="C189" s="65">
        <f t="shared" si="10"/>
        <v>88.028710000000004</v>
      </c>
      <c r="D189" s="66">
        <v>0</v>
      </c>
      <c r="E189" s="65">
        <f t="shared" si="11"/>
        <v>24.452419444444445</v>
      </c>
      <c r="F189" s="65">
        <f t="shared" si="12"/>
        <v>1.1175694444444453</v>
      </c>
      <c r="G189" s="67">
        <f t="shared" si="13"/>
        <v>3195.8686374999993</v>
      </c>
    </row>
    <row r="190" spans="1:7" x14ac:dyDescent="0.25">
      <c r="A190" s="55">
        <v>188</v>
      </c>
      <c r="B190" s="64">
        <v>55.7</v>
      </c>
      <c r="C190" s="65">
        <f t="shared" si="10"/>
        <v>89.638010000000008</v>
      </c>
      <c r="D190" s="66">
        <v>0</v>
      </c>
      <c r="E190" s="65">
        <f t="shared" si="11"/>
        <v>24.899447222222225</v>
      </c>
      <c r="F190" s="65">
        <f t="shared" si="12"/>
        <v>0.44702777777778024</v>
      </c>
      <c r="G190" s="67">
        <f t="shared" si="13"/>
        <v>3220.5445708333327</v>
      </c>
    </row>
    <row r="191" spans="1:7" x14ac:dyDescent="0.25">
      <c r="A191" s="55">
        <v>189</v>
      </c>
      <c r="B191" s="64">
        <v>57</v>
      </c>
      <c r="C191" s="65">
        <f t="shared" si="10"/>
        <v>91.730099999999993</v>
      </c>
      <c r="D191" s="66">
        <v>0</v>
      </c>
      <c r="E191" s="65">
        <f t="shared" si="11"/>
        <v>25.480583333333332</v>
      </c>
      <c r="F191" s="65">
        <f t="shared" si="12"/>
        <v>0.58113611111110686</v>
      </c>
      <c r="G191" s="67">
        <f t="shared" si="13"/>
        <v>3245.7345861111107</v>
      </c>
    </row>
    <row r="192" spans="1:7" x14ac:dyDescent="0.25">
      <c r="A192" s="55">
        <v>190</v>
      </c>
      <c r="B192" s="64">
        <v>58</v>
      </c>
      <c r="C192" s="65">
        <f t="shared" si="10"/>
        <v>93.339399999999998</v>
      </c>
      <c r="D192" s="66">
        <v>0</v>
      </c>
      <c r="E192" s="65">
        <f t="shared" si="11"/>
        <v>25.927611111111108</v>
      </c>
      <c r="F192" s="65">
        <f t="shared" si="12"/>
        <v>0.44702777777777669</v>
      </c>
      <c r="G192" s="67">
        <f t="shared" si="13"/>
        <v>3271.4386833333328</v>
      </c>
    </row>
    <row r="193" spans="1:7" x14ac:dyDescent="0.25">
      <c r="A193" s="55">
        <v>191</v>
      </c>
      <c r="B193" s="64">
        <v>58.1</v>
      </c>
      <c r="C193" s="65">
        <f t="shared" si="10"/>
        <v>93.500330000000005</v>
      </c>
      <c r="D193" s="66">
        <v>0</v>
      </c>
      <c r="E193" s="65">
        <f t="shared" si="11"/>
        <v>25.972313888888891</v>
      </c>
      <c r="F193" s="65">
        <f t="shared" si="12"/>
        <v>4.4702777777782643E-2</v>
      </c>
      <c r="G193" s="67">
        <f t="shared" si="13"/>
        <v>3297.3886458333327</v>
      </c>
    </row>
    <row r="194" spans="1:7" x14ac:dyDescent="0.25">
      <c r="A194" s="55">
        <v>192</v>
      </c>
      <c r="B194" s="64">
        <v>59.4</v>
      </c>
      <c r="C194" s="65">
        <f t="shared" si="10"/>
        <v>95.59241999999999</v>
      </c>
      <c r="D194" s="66">
        <v>0</v>
      </c>
      <c r="E194" s="65">
        <f t="shared" si="11"/>
        <v>26.553449999999998</v>
      </c>
      <c r="F194" s="65">
        <f t="shared" si="12"/>
        <v>0.58113611111110686</v>
      </c>
      <c r="G194" s="67">
        <f t="shared" si="13"/>
        <v>3323.6515277777771</v>
      </c>
    </row>
    <row r="195" spans="1:7" x14ac:dyDescent="0.25">
      <c r="A195" s="55">
        <v>193</v>
      </c>
      <c r="B195" s="64">
        <v>59.9</v>
      </c>
      <c r="C195" s="65">
        <f t="shared" si="10"/>
        <v>96.397069999999999</v>
      </c>
      <c r="D195" s="66">
        <v>0</v>
      </c>
      <c r="E195" s="65">
        <f t="shared" si="11"/>
        <v>26.776963888888886</v>
      </c>
      <c r="F195" s="65">
        <f t="shared" si="12"/>
        <v>0.22351388888888835</v>
      </c>
      <c r="G195" s="67">
        <f t="shared" si="13"/>
        <v>3350.3167347222216</v>
      </c>
    </row>
    <row r="196" spans="1:7" x14ac:dyDescent="0.25">
      <c r="A196" s="55">
        <v>194</v>
      </c>
      <c r="B196" s="64">
        <v>61</v>
      </c>
      <c r="C196" s="65">
        <f t="shared" ref="C196:C259" si="14">B196*1.6093</f>
        <v>98.167299999999997</v>
      </c>
      <c r="D196" s="66">
        <v>0</v>
      </c>
      <c r="E196" s="65">
        <f t="shared" ref="E196:E259" si="15">C196/3.6</f>
        <v>27.268694444444442</v>
      </c>
      <c r="F196" s="65">
        <f t="shared" si="12"/>
        <v>0.49173055555555578</v>
      </c>
      <c r="G196" s="67">
        <f t="shared" si="13"/>
        <v>3377.3395638888883</v>
      </c>
    </row>
    <row r="197" spans="1:7" x14ac:dyDescent="0.25">
      <c r="A197" s="55">
        <v>195</v>
      </c>
      <c r="B197" s="64">
        <v>61.4</v>
      </c>
      <c r="C197" s="65">
        <f t="shared" si="14"/>
        <v>98.811019999999999</v>
      </c>
      <c r="D197" s="66">
        <v>0</v>
      </c>
      <c r="E197" s="65">
        <f t="shared" si="15"/>
        <v>27.447505555555555</v>
      </c>
      <c r="F197" s="65">
        <f t="shared" si="12"/>
        <v>0.17881111111111281</v>
      </c>
      <c r="G197" s="67">
        <f t="shared" si="13"/>
        <v>3404.6976638888882</v>
      </c>
    </row>
    <row r="198" spans="1:7" x14ac:dyDescent="0.25">
      <c r="A198" s="55">
        <v>196</v>
      </c>
      <c r="B198" s="64">
        <v>61.9</v>
      </c>
      <c r="C198" s="65">
        <f t="shared" si="14"/>
        <v>99.615669999999994</v>
      </c>
      <c r="D198" s="66">
        <v>0</v>
      </c>
      <c r="E198" s="65">
        <f t="shared" si="15"/>
        <v>27.671019444444443</v>
      </c>
      <c r="F198" s="65">
        <f t="shared" si="12"/>
        <v>0.22351388888888835</v>
      </c>
      <c r="G198" s="67">
        <f t="shared" si="13"/>
        <v>3432.2569263888881</v>
      </c>
    </row>
    <row r="199" spans="1:7" x14ac:dyDescent="0.25">
      <c r="A199" s="55">
        <v>197</v>
      </c>
      <c r="B199" s="64">
        <v>62.5</v>
      </c>
      <c r="C199" s="65">
        <f t="shared" si="14"/>
        <v>100.58125</v>
      </c>
      <c r="D199" s="66">
        <v>0</v>
      </c>
      <c r="E199" s="65">
        <f t="shared" si="15"/>
        <v>27.939236111111111</v>
      </c>
      <c r="F199" s="65">
        <f t="shared" si="12"/>
        <v>0.26821666666666744</v>
      </c>
      <c r="G199" s="67">
        <f t="shared" si="13"/>
        <v>3460.0620541666658</v>
      </c>
    </row>
    <row r="200" spans="1:7" x14ac:dyDescent="0.25">
      <c r="A200" s="55">
        <v>198</v>
      </c>
      <c r="B200" s="64">
        <v>62.5</v>
      </c>
      <c r="C200" s="65">
        <f t="shared" si="14"/>
        <v>100.58125</v>
      </c>
      <c r="D200" s="66">
        <v>0</v>
      </c>
      <c r="E200" s="65">
        <f t="shared" si="15"/>
        <v>27.939236111111111</v>
      </c>
      <c r="F200" s="65">
        <f t="shared" si="12"/>
        <v>0</v>
      </c>
      <c r="G200" s="67">
        <f t="shared" si="13"/>
        <v>3488.0012902777771</v>
      </c>
    </row>
    <row r="201" spans="1:7" x14ac:dyDescent="0.25">
      <c r="A201" s="55">
        <v>199</v>
      </c>
      <c r="B201" s="64">
        <v>62.7</v>
      </c>
      <c r="C201" s="65">
        <f t="shared" si="14"/>
        <v>100.90311</v>
      </c>
      <c r="D201" s="66">
        <v>0</v>
      </c>
      <c r="E201" s="65">
        <f t="shared" si="15"/>
        <v>28.028641666666665</v>
      </c>
      <c r="F201" s="65">
        <f t="shared" si="12"/>
        <v>8.9405555555554628E-2</v>
      </c>
      <c r="G201" s="67">
        <f t="shared" si="13"/>
        <v>3515.9852291666662</v>
      </c>
    </row>
    <row r="202" spans="1:7" x14ac:dyDescent="0.25">
      <c r="A202" s="55">
        <v>200</v>
      </c>
      <c r="B202" s="64">
        <v>62.2</v>
      </c>
      <c r="C202" s="65">
        <f t="shared" si="14"/>
        <v>100.09846</v>
      </c>
      <c r="D202" s="66">
        <v>0</v>
      </c>
      <c r="E202" s="65">
        <f t="shared" si="15"/>
        <v>27.805127777777777</v>
      </c>
      <c r="F202" s="65">
        <f t="shared" si="12"/>
        <v>-0.22351388888888835</v>
      </c>
      <c r="G202" s="67">
        <f t="shared" si="13"/>
        <v>3543.9021138888884</v>
      </c>
    </row>
    <row r="203" spans="1:7" x14ac:dyDescent="0.25">
      <c r="A203" s="55">
        <v>201</v>
      </c>
      <c r="B203" s="64">
        <v>62.5</v>
      </c>
      <c r="C203" s="65">
        <f t="shared" si="14"/>
        <v>100.58125</v>
      </c>
      <c r="D203" s="66">
        <v>0</v>
      </c>
      <c r="E203" s="65">
        <f t="shared" si="15"/>
        <v>27.939236111111111</v>
      </c>
      <c r="F203" s="65">
        <f t="shared" si="12"/>
        <v>0.13410833333333372</v>
      </c>
      <c r="G203" s="67">
        <f t="shared" si="13"/>
        <v>3571.7742958333329</v>
      </c>
    </row>
    <row r="204" spans="1:7" x14ac:dyDescent="0.25">
      <c r="A204" s="55">
        <v>202</v>
      </c>
      <c r="B204" s="64">
        <v>63.1</v>
      </c>
      <c r="C204" s="65">
        <f t="shared" si="14"/>
        <v>101.54683</v>
      </c>
      <c r="D204" s="66">
        <v>0</v>
      </c>
      <c r="E204" s="65">
        <f t="shared" si="15"/>
        <v>28.207452777777778</v>
      </c>
      <c r="F204" s="65">
        <f t="shared" si="12"/>
        <v>0.26821666666666744</v>
      </c>
      <c r="G204" s="67">
        <f t="shared" si="13"/>
        <v>3599.8476402777774</v>
      </c>
    </row>
    <row r="205" spans="1:7" x14ac:dyDescent="0.25">
      <c r="A205" s="55">
        <v>203</v>
      </c>
      <c r="B205" s="64">
        <v>62.7</v>
      </c>
      <c r="C205" s="65">
        <f t="shared" si="14"/>
        <v>100.90311</v>
      </c>
      <c r="D205" s="66">
        <v>0</v>
      </c>
      <c r="E205" s="65">
        <f t="shared" si="15"/>
        <v>28.028641666666665</v>
      </c>
      <c r="F205" s="65">
        <f t="shared" ref="F205:F268" si="16">E205-E204</f>
        <v>-0.17881111111111281</v>
      </c>
      <c r="G205" s="67">
        <f t="shared" ref="G205:G268" si="17">E204+(F205/2)+G204</f>
        <v>3627.9656874999996</v>
      </c>
    </row>
    <row r="206" spans="1:7" x14ac:dyDescent="0.25">
      <c r="A206" s="55">
        <v>204</v>
      </c>
      <c r="B206" s="64">
        <v>62.8</v>
      </c>
      <c r="C206" s="65">
        <f t="shared" si="14"/>
        <v>101.06403999999999</v>
      </c>
      <c r="D206" s="66">
        <v>0</v>
      </c>
      <c r="E206" s="65">
        <f t="shared" si="15"/>
        <v>28.073344444444441</v>
      </c>
      <c r="F206" s="65">
        <f t="shared" si="16"/>
        <v>4.4702777777775538E-2</v>
      </c>
      <c r="G206" s="67">
        <f t="shared" si="17"/>
        <v>3656.016680555555</v>
      </c>
    </row>
    <row r="207" spans="1:7" x14ac:dyDescent="0.25">
      <c r="A207" s="55">
        <v>205</v>
      </c>
      <c r="B207" s="64">
        <v>63</v>
      </c>
      <c r="C207" s="65">
        <f t="shared" si="14"/>
        <v>101.38589999999999</v>
      </c>
      <c r="D207" s="66">
        <v>0</v>
      </c>
      <c r="E207" s="65">
        <f t="shared" si="15"/>
        <v>28.162749999999996</v>
      </c>
      <c r="F207" s="65">
        <f t="shared" si="16"/>
        <v>8.9405555555554628E-2</v>
      </c>
      <c r="G207" s="67">
        <f t="shared" si="17"/>
        <v>3684.1347277777772</v>
      </c>
    </row>
    <row r="208" spans="1:7" x14ac:dyDescent="0.25">
      <c r="A208" s="55">
        <v>206</v>
      </c>
      <c r="B208" s="64">
        <v>64.099999999999994</v>
      </c>
      <c r="C208" s="65">
        <f t="shared" si="14"/>
        <v>103.15612999999999</v>
      </c>
      <c r="D208" s="66">
        <v>0</v>
      </c>
      <c r="E208" s="65">
        <f t="shared" si="15"/>
        <v>28.654480555555551</v>
      </c>
      <c r="F208" s="65">
        <f t="shared" si="16"/>
        <v>0.49173055555555578</v>
      </c>
      <c r="G208" s="67">
        <f t="shared" si="17"/>
        <v>3712.5433430555549</v>
      </c>
    </row>
    <row r="209" spans="1:7" x14ac:dyDescent="0.25">
      <c r="A209" s="55">
        <v>207</v>
      </c>
      <c r="B209" s="64">
        <v>63.9</v>
      </c>
      <c r="C209" s="65">
        <f t="shared" si="14"/>
        <v>102.83426999999999</v>
      </c>
      <c r="D209" s="66">
        <v>0</v>
      </c>
      <c r="E209" s="65">
        <f t="shared" si="15"/>
        <v>28.565074999999997</v>
      </c>
      <c r="F209" s="65">
        <f t="shared" si="16"/>
        <v>-8.9405555555554628E-2</v>
      </c>
      <c r="G209" s="67">
        <f t="shared" si="17"/>
        <v>3741.1531208333327</v>
      </c>
    </row>
    <row r="210" spans="1:7" x14ac:dyDescent="0.25">
      <c r="A210" s="55">
        <v>208</v>
      </c>
      <c r="B210" s="64">
        <v>64.099999999999994</v>
      </c>
      <c r="C210" s="65">
        <f t="shared" si="14"/>
        <v>103.15612999999999</v>
      </c>
      <c r="D210" s="66">
        <v>0</v>
      </c>
      <c r="E210" s="65">
        <f t="shared" si="15"/>
        <v>28.654480555555551</v>
      </c>
      <c r="F210" s="65">
        <f t="shared" si="16"/>
        <v>8.9405555555554628E-2</v>
      </c>
      <c r="G210" s="67">
        <f t="shared" si="17"/>
        <v>3769.7628986111104</v>
      </c>
    </row>
    <row r="211" spans="1:7" x14ac:dyDescent="0.25">
      <c r="A211" s="55">
        <v>209</v>
      </c>
      <c r="B211" s="64">
        <v>64.3</v>
      </c>
      <c r="C211" s="65">
        <f t="shared" si="14"/>
        <v>103.47798999999999</v>
      </c>
      <c r="D211" s="66">
        <v>0</v>
      </c>
      <c r="E211" s="65">
        <f t="shared" si="15"/>
        <v>28.743886111111109</v>
      </c>
      <c r="F211" s="65">
        <f t="shared" si="16"/>
        <v>8.940555555555818E-2</v>
      </c>
      <c r="G211" s="67">
        <f t="shared" si="17"/>
        <v>3798.4620819444435</v>
      </c>
    </row>
    <row r="212" spans="1:7" x14ac:dyDescent="0.25">
      <c r="A212" s="55">
        <v>210</v>
      </c>
      <c r="B212" s="64">
        <v>64.5</v>
      </c>
      <c r="C212" s="65">
        <f t="shared" si="14"/>
        <v>103.79984999999999</v>
      </c>
      <c r="D212" s="66">
        <v>0</v>
      </c>
      <c r="E212" s="65">
        <f t="shared" si="15"/>
        <v>28.833291666666664</v>
      </c>
      <c r="F212" s="65">
        <f t="shared" si="16"/>
        <v>8.9405555555554628E-2</v>
      </c>
      <c r="G212" s="67">
        <f t="shared" si="17"/>
        <v>3827.2506708333326</v>
      </c>
    </row>
    <row r="213" spans="1:7" x14ac:dyDescent="0.25">
      <c r="A213" s="55">
        <v>211</v>
      </c>
      <c r="B213" s="64">
        <v>64.900000000000006</v>
      </c>
      <c r="C213" s="65">
        <f t="shared" si="14"/>
        <v>104.44357000000001</v>
      </c>
      <c r="D213" s="66">
        <v>0</v>
      </c>
      <c r="E213" s="65">
        <f t="shared" si="15"/>
        <v>29.01210277777778</v>
      </c>
      <c r="F213" s="65">
        <f t="shared" si="16"/>
        <v>0.17881111111111636</v>
      </c>
      <c r="G213" s="67">
        <f t="shared" si="17"/>
        <v>3856.1733680555549</v>
      </c>
    </row>
    <row r="214" spans="1:7" x14ac:dyDescent="0.25">
      <c r="A214" s="55">
        <v>212</v>
      </c>
      <c r="B214" s="64">
        <v>65.3</v>
      </c>
      <c r="C214" s="65">
        <f t="shared" si="14"/>
        <v>105.08729</v>
      </c>
      <c r="D214" s="66">
        <v>0</v>
      </c>
      <c r="E214" s="65">
        <f t="shared" si="15"/>
        <v>29.190913888888886</v>
      </c>
      <c r="F214" s="65">
        <f t="shared" si="16"/>
        <v>0.1788111111111057</v>
      </c>
      <c r="G214" s="67">
        <f t="shared" si="17"/>
        <v>3885.2748763888881</v>
      </c>
    </row>
    <row r="215" spans="1:7" x14ac:dyDescent="0.25">
      <c r="A215" s="55">
        <v>213</v>
      </c>
      <c r="B215" s="64">
        <v>66</v>
      </c>
      <c r="C215" s="65">
        <f t="shared" si="14"/>
        <v>106.21379999999999</v>
      </c>
      <c r="D215" s="66">
        <v>0</v>
      </c>
      <c r="E215" s="65">
        <f t="shared" si="15"/>
        <v>29.503833333333329</v>
      </c>
      <c r="F215" s="65">
        <f t="shared" si="16"/>
        <v>0.31291944444444297</v>
      </c>
      <c r="G215" s="67">
        <f t="shared" si="17"/>
        <v>3914.622249999999</v>
      </c>
    </row>
    <row r="216" spans="1:7" x14ac:dyDescent="0.25">
      <c r="A216" s="55">
        <v>214</v>
      </c>
      <c r="B216" s="64">
        <v>66</v>
      </c>
      <c r="C216" s="65">
        <f t="shared" si="14"/>
        <v>106.21379999999999</v>
      </c>
      <c r="D216" s="66">
        <v>0</v>
      </c>
      <c r="E216" s="65">
        <f t="shared" si="15"/>
        <v>29.503833333333329</v>
      </c>
      <c r="F216" s="65">
        <f t="shared" si="16"/>
        <v>0</v>
      </c>
      <c r="G216" s="67">
        <f t="shared" si="17"/>
        <v>3944.1260833333322</v>
      </c>
    </row>
    <row r="217" spans="1:7" x14ac:dyDescent="0.25">
      <c r="A217" s="55">
        <v>215</v>
      </c>
      <c r="B217" s="64">
        <v>66.400000000000006</v>
      </c>
      <c r="C217" s="65">
        <f t="shared" si="14"/>
        <v>106.85752000000001</v>
      </c>
      <c r="D217" s="66">
        <v>0</v>
      </c>
      <c r="E217" s="65">
        <f t="shared" si="15"/>
        <v>29.682644444444445</v>
      </c>
      <c r="F217" s="65">
        <f t="shared" si="16"/>
        <v>0.17881111111111636</v>
      </c>
      <c r="G217" s="67">
        <f t="shared" si="17"/>
        <v>3973.7193222222209</v>
      </c>
    </row>
    <row r="218" spans="1:7" x14ac:dyDescent="0.25">
      <c r="A218" s="55">
        <v>216</v>
      </c>
      <c r="B218" s="64">
        <v>64.099999999999994</v>
      </c>
      <c r="C218" s="65">
        <f t="shared" si="14"/>
        <v>103.15612999999999</v>
      </c>
      <c r="D218" s="66">
        <v>0</v>
      </c>
      <c r="E218" s="65">
        <f t="shared" si="15"/>
        <v>28.654480555555551</v>
      </c>
      <c r="F218" s="65">
        <f t="shared" si="16"/>
        <v>-1.0281638888888942</v>
      </c>
      <c r="G218" s="67">
        <f t="shared" si="17"/>
        <v>4002.8878847222209</v>
      </c>
    </row>
    <row r="219" spans="1:7" x14ac:dyDescent="0.25">
      <c r="A219" s="55">
        <v>217</v>
      </c>
      <c r="B219" s="64">
        <v>63.6</v>
      </c>
      <c r="C219" s="65">
        <f t="shared" si="14"/>
        <v>102.35148</v>
      </c>
      <c r="D219" s="66">
        <v>0</v>
      </c>
      <c r="E219" s="65">
        <f t="shared" si="15"/>
        <v>28.430966666666663</v>
      </c>
      <c r="F219" s="65">
        <f t="shared" si="16"/>
        <v>-0.22351388888888835</v>
      </c>
      <c r="G219" s="67">
        <f t="shared" si="17"/>
        <v>4031.4306083333317</v>
      </c>
    </row>
    <row r="220" spans="1:7" x14ac:dyDescent="0.25">
      <c r="A220" s="55">
        <v>218</v>
      </c>
      <c r="B220" s="64">
        <v>63.9</v>
      </c>
      <c r="C220" s="65">
        <f t="shared" si="14"/>
        <v>102.83426999999999</v>
      </c>
      <c r="D220" s="66">
        <v>0</v>
      </c>
      <c r="E220" s="65">
        <f t="shared" si="15"/>
        <v>28.565074999999997</v>
      </c>
      <c r="F220" s="65">
        <f t="shared" si="16"/>
        <v>0.13410833333333372</v>
      </c>
      <c r="G220" s="67">
        <f t="shared" si="17"/>
        <v>4059.9286291666649</v>
      </c>
    </row>
    <row r="221" spans="1:7" x14ac:dyDescent="0.25">
      <c r="A221" s="55">
        <v>219</v>
      </c>
      <c r="B221" s="64">
        <v>64.099999999999994</v>
      </c>
      <c r="C221" s="65">
        <f t="shared" si="14"/>
        <v>103.15612999999999</v>
      </c>
      <c r="D221" s="66">
        <v>0</v>
      </c>
      <c r="E221" s="65">
        <f t="shared" si="15"/>
        <v>28.654480555555551</v>
      </c>
      <c r="F221" s="65">
        <f t="shared" si="16"/>
        <v>8.9405555555554628E-2</v>
      </c>
      <c r="G221" s="67">
        <f t="shared" si="17"/>
        <v>4088.5384069444426</v>
      </c>
    </row>
    <row r="222" spans="1:7" x14ac:dyDescent="0.25">
      <c r="A222" s="55">
        <v>220</v>
      </c>
      <c r="B222" s="64">
        <v>63.7</v>
      </c>
      <c r="C222" s="65">
        <f t="shared" si="14"/>
        <v>102.51241</v>
      </c>
      <c r="D222" s="66">
        <v>0</v>
      </c>
      <c r="E222" s="65">
        <f t="shared" si="15"/>
        <v>28.475669444444446</v>
      </c>
      <c r="F222" s="65">
        <f t="shared" si="16"/>
        <v>-0.1788111111111057</v>
      </c>
      <c r="G222" s="67">
        <f t="shared" si="17"/>
        <v>4117.103481944443</v>
      </c>
    </row>
    <row r="223" spans="1:7" x14ac:dyDescent="0.25">
      <c r="A223" s="55">
        <v>221</v>
      </c>
      <c r="B223" s="64">
        <v>64.3</v>
      </c>
      <c r="C223" s="65">
        <f t="shared" si="14"/>
        <v>103.47798999999999</v>
      </c>
      <c r="D223" s="66">
        <v>0</v>
      </c>
      <c r="E223" s="65">
        <f t="shared" si="15"/>
        <v>28.743886111111109</v>
      </c>
      <c r="F223" s="65">
        <f t="shared" si="16"/>
        <v>0.26821666666666388</v>
      </c>
      <c r="G223" s="67">
        <f t="shared" si="17"/>
        <v>4145.7132597222208</v>
      </c>
    </row>
    <row r="224" spans="1:7" x14ac:dyDescent="0.25">
      <c r="A224" s="55">
        <v>222</v>
      </c>
      <c r="B224" s="64">
        <v>64.2</v>
      </c>
      <c r="C224" s="65">
        <f t="shared" si="14"/>
        <v>103.31706</v>
      </c>
      <c r="D224" s="66">
        <v>0</v>
      </c>
      <c r="E224" s="65">
        <f t="shared" si="15"/>
        <v>28.69918333333333</v>
      </c>
      <c r="F224" s="65">
        <f t="shared" si="16"/>
        <v>-4.470277777777909E-2</v>
      </c>
      <c r="G224" s="67">
        <f t="shared" si="17"/>
        <v>4174.4347944444426</v>
      </c>
    </row>
    <row r="225" spans="1:7" x14ac:dyDescent="0.25">
      <c r="A225" s="55">
        <v>223</v>
      </c>
      <c r="B225" s="64">
        <v>63.9</v>
      </c>
      <c r="C225" s="65">
        <f t="shared" si="14"/>
        <v>102.83426999999999</v>
      </c>
      <c r="D225" s="66">
        <v>0</v>
      </c>
      <c r="E225" s="65">
        <f t="shared" si="15"/>
        <v>28.565074999999997</v>
      </c>
      <c r="F225" s="65">
        <f t="shared" si="16"/>
        <v>-0.13410833333333372</v>
      </c>
      <c r="G225" s="67">
        <f t="shared" si="17"/>
        <v>4203.0669236111089</v>
      </c>
    </row>
    <row r="226" spans="1:7" x14ac:dyDescent="0.25">
      <c r="A226" s="55">
        <v>224</v>
      </c>
      <c r="B226" s="64">
        <v>64.2</v>
      </c>
      <c r="C226" s="65">
        <f t="shared" si="14"/>
        <v>103.31706</v>
      </c>
      <c r="D226" s="66">
        <v>0</v>
      </c>
      <c r="E226" s="65">
        <f t="shared" si="15"/>
        <v>28.69918333333333</v>
      </c>
      <c r="F226" s="65">
        <f t="shared" si="16"/>
        <v>0.13410833333333372</v>
      </c>
      <c r="G226" s="67">
        <f t="shared" si="17"/>
        <v>4231.6990527777753</v>
      </c>
    </row>
    <row r="227" spans="1:7" x14ac:dyDescent="0.25">
      <c r="A227" s="55">
        <v>225</v>
      </c>
      <c r="B227" s="64">
        <v>63.4</v>
      </c>
      <c r="C227" s="65">
        <f t="shared" si="14"/>
        <v>102.02961999999999</v>
      </c>
      <c r="D227" s="66">
        <v>0</v>
      </c>
      <c r="E227" s="65">
        <f t="shared" si="15"/>
        <v>28.341561111111108</v>
      </c>
      <c r="F227" s="65">
        <f t="shared" si="16"/>
        <v>-0.35762222222222206</v>
      </c>
      <c r="G227" s="67">
        <f t="shared" si="17"/>
        <v>4260.2194249999975</v>
      </c>
    </row>
    <row r="228" spans="1:7" x14ac:dyDescent="0.25">
      <c r="A228" s="55">
        <v>226</v>
      </c>
      <c r="B228" s="64">
        <v>64</v>
      </c>
      <c r="C228" s="65">
        <f t="shared" si="14"/>
        <v>102.9952</v>
      </c>
      <c r="D228" s="66">
        <v>0</v>
      </c>
      <c r="E228" s="65">
        <f t="shared" si="15"/>
        <v>28.609777777777776</v>
      </c>
      <c r="F228" s="65">
        <f t="shared" si="16"/>
        <v>0.26821666666666744</v>
      </c>
      <c r="G228" s="67">
        <f t="shared" si="17"/>
        <v>4288.6950944444416</v>
      </c>
    </row>
    <row r="229" spans="1:7" x14ac:dyDescent="0.25">
      <c r="A229" s="55">
        <v>227</v>
      </c>
      <c r="B229" s="64">
        <v>63.9</v>
      </c>
      <c r="C229" s="65">
        <f t="shared" si="14"/>
        <v>102.83426999999999</v>
      </c>
      <c r="D229" s="66">
        <v>0</v>
      </c>
      <c r="E229" s="65">
        <f t="shared" si="15"/>
        <v>28.565074999999997</v>
      </c>
      <c r="F229" s="65">
        <f t="shared" si="16"/>
        <v>-4.470277777777909E-2</v>
      </c>
      <c r="G229" s="67">
        <f t="shared" si="17"/>
        <v>4317.2825208333306</v>
      </c>
    </row>
    <row r="230" spans="1:7" x14ac:dyDescent="0.25">
      <c r="A230" s="55">
        <v>228</v>
      </c>
      <c r="B230" s="64">
        <v>64</v>
      </c>
      <c r="C230" s="65">
        <f t="shared" si="14"/>
        <v>102.9952</v>
      </c>
      <c r="D230" s="66">
        <v>0</v>
      </c>
      <c r="E230" s="65">
        <f t="shared" si="15"/>
        <v>28.609777777777776</v>
      </c>
      <c r="F230" s="65">
        <f t="shared" si="16"/>
        <v>4.470277777777909E-2</v>
      </c>
      <c r="G230" s="67">
        <f t="shared" si="17"/>
        <v>4345.8699472222197</v>
      </c>
    </row>
    <row r="231" spans="1:7" x14ac:dyDescent="0.25">
      <c r="A231" s="55">
        <v>229</v>
      </c>
      <c r="B231" s="64">
        <v>63.8</v>
      </c>
      <c r="C231" s="65">
        <f t="shared" si="14"/>
        <v>102.67334</v>
      </c>
      <c r="D231" s="66">
        <v>0</v>
      </c>
      <c r="E231" s="65">
        <f t="shared" si="15"/>
        <v>28.520372222222221</v>
      </c>
      <c r="F231" s="65">
        <f t="shared" si="16"/>
        <v>-8.9405555555554628E-2</v>
      </c>
      <c r="G231" s="67">
        <f t="shared" si="17"/>
        <v>4374.4350222222201</v>
      </c>
    </row>
    <row r="232" spans="1:7" x14ac:dyDescent="0.25">
      <c r="A232" s="55">
        <v>230</v>
      </c>
      <c r="B232" s="64">
        <v>64</v>
      </c>
      <c r="C232" s="65">
        <f t="shared" si="14"/>
        <v>102.9952</v>
      </c>
      <c r="D232" s="66">
        <v>0</v>
      </c>
      <c r="E232" s="65">
        <f t="shared" si="15"/>
        <v>28.609777777777776</v>
      </c>
      <c r="F232" s="65">
        <f t="shared" si="16"/>
        <v>8.9405555555554628E-2</v>
      </c>
      <c r="G232" s="67">
        <f t="shared" si="17"/>
        <v>4403.0000972222206</v>
      </c>
    </row>
    <row r="233" spans="1:7" x14ac:dyDescent="0.25">
      <c r="A233" s="55">
        <v>231</v>
      </c>
      <c r="B233" s="64">
        <v>63.3</v>
      </c>
      <c r="C233" s="65">
        <f t="shared" si="14"/>
        <v>101.86868999999999</v>
      </c>
      <c r="D233" s="66">
        <v>0</v>
      </c>
      <c r="E233" s="65">
        <f t="shared" si="15"/>
        <v>28.296858333333329</v>
      </c>
      <c r="F233" s="65">
        <f t="shared" si="16"/>
        <v>-0.31291944444444653</v>
      </c>
      <c r="G233" s="67">
        <f t="shared" si="17"/>
        <v>4431.453415277776</v>
      </c>
    </row>
    <row r="234" spans="1:7" x14ac:dyDescent="0.25">
      <c r="A234" s="55">
        <v>232</v>
      </c>
      <c r="B234" s="64">
        <v>63.4</v>
      </c>
      <c r="C234" s="65">
        <f t="shared" si="14"/>
        <v>102.02961999999999</v>
      </c>
      <c r="D234" s="66">
        <v>0</v>
      </c>
      <c r="E234" s="65">
        <f t="shared" si="15"/>
        <v>28.341561111111108</v>
      </c>
      <c r="F234" s="65">
        <f t="shared" si="16"/>
        <v>4.470277777777909E-2</v>
      </c>
      <c r="G234" s="67">
        <f t="shared" si="17"/>
        <v>4459.7726249999978</v>
      </c>
    </row>
    <row r="235" spans="1:7" x14ac:dyDescent="0.25">
      <c r="A235" s="55">
        <v>233</v>
      </c>
      <c r="B235" s="64">
        <v>63.9</v>
      </c>
      <c r="C235" s="65">
        <f t="shared" si="14"/>
        <v>102.83426999999999</v>
      </c>
      <c r="D235" s="66">
        <v>0</v>
      </c>
      <c r="E235" s="65">
        <f t="shared" si="15"/>
        <v>28.565074999999997</v>
      </c>
      <c r="F235" s="65">
        <f t="shared" si="16"/>
        <v>0.22351388888888835</v>
      </c>
      <c r="G235" s="67">
        <f t="shared" si="17"/>
        <v>4488.2259430555532</v>
      </c>
    </row>
    <row r="236" spans="1:7" x14ac:dyDescent="0.25">
      <c r="A236" s="55">
        <v>234</v>
      </c>
      <c r="B236" s="64">
        <v>64</v>
      </c>
      <c r="C236" s="65">
        <f t="shared" si="14"/>
        <v>102.9952</v>
      </c>
      <c r="D236" s="66">
        <v>0</v>
      </c>
      <c r="E236" s="65">
        <f t="shared" si="15"/>
        <v>28.609777777777776</v>
      </c>
      <c r="F236" s="65">
        <f t="shared" si="16"/>
        <v>4.470277777777909E-2</v>
      </c>
      <c r="G236" s="67">
        <f t="shared" si="17"/>
        <v>4516.8133694444423</v>
      </c>
    </row>
    <row r="237" spans="1:7" x14ac:dyDescent="0.25">
      <c r="A237" s="55">
        <v>235</v>
      </c>
      <c r="B237" s="64">
        <v>64.3</v>
      </c>
      <c r="C237" s="65">
        <f t="shared" si="14"/>
        <v>103.47798999999999</v>
      </c>
      <c r="D237" s="66">
        <v>0</v>
      </c>
      <c r="E237" s="65">
        <f t="shared" si="15"/>
        <v>28.743886111111109</v>
      </c>
      <c r="F237" s="65">
        <f t="shared" si="16"/>
        <v>0.13410833333333372</v>
      </c>
      <c r="G237" s="67">
        <f t="shared" si="17"/>
        <v>4545.4902013888868</v>
      </c>
    </row>
    <row r="238" spans="1:7" x14ac:dyDescent="0.25">
      <c r="A238" s="55">
        <v>236</v>
      </c>
      <c r="B238" s="64">
        <v>64.8</v>
      </c>
      <c r="C238" s="65">
        <f t="shared" si="14"/>
        <v>104.28263999999999</v>
      </c>
      <c r="D238" s="66">
        <v>0</v>
      </c>
      <c r="E238" s="65">
        <f t="shared" si="15"/>
        <v>28.967399999999994</v>
      </c>
      <c r="F238" s="65">
        <f t="shared" si="16"/>
        <v>0.22351388888888479</v>
      </c>
      <c r="G238" s="67">
        <f t="shared" si="17"/>
        <v>4574.3458444444423</v>
      </c>
    </row>
    <row r="239" spans="1:7" x14ac:dyDescent="0.25">
      <c r="A239" s="55">
        <v>237</v>
      </c>
      <c r="B239" s="64">
        <v>65.099999999999994</v>
      </c>
      <c r="C239" s="65">
        <f t="shared" si="14"/>
        <v>104.76542999999998</v>
      </c>
      <c r="D239" s="66">
        <v>0</v>
      </c>
      <c r="E239" s="65">
        <f t="shared" si="15"/>
        <v>29.101508333333328</v>
      </c>
      <c r="F239" s="65">
        <f t="shared" si="16"/>
        <v>0.13410833333333372</v>
      </c>
      <c r="G239" s="67">
        <f t="shared" si="17"/>
        <v>4603.3802986111086</v>
      </c>
    </row>
    <row r="240" spans="1:7" x14ac:dyDescent="0.25">
      <c r="A240" s="55">
        <v>238</v>
      </c>
      <c r="B240" s="64">
        <v>64</v>
      </c>
      <c r="C240" s="65">
        <f t="shared" si="14"/>
        <v>102.9952</v>
      </c>
      <c r="D240" s="66">
        <v>0</v>
      </c>
      <c r="E240" s="65">
        <f t="shared" si="15"/>
        <v>28.609777777777776</v>
      </c>
      <c r="F240" s="65">
        <f t="shared" si="16"/>
        <v>-0.49173055555555223</v>
      </c>
      <c r="G240" s="67">
        <f t="shared" si="17"/>
        <v>4632.2359416666641</v>
      </c>
    </row>
    <row r="241" spans="1:7" x14ac:dyDescent="0.25">
      <c r="A241" s="55">
        <v>239</v>
      </c>
      <c r="B241" s="64">
        <v>64.2</v>
      </c>
      <c r="C241" s="65">
        <f t="shared" si="14"/>
        <v>103.31706</v>
      </c>
      <c r="D241" s="66">
        <v>0</v>
      </c>
      <c r="E241" s="65">
        <f t="shared" si="15"/>
        <v>28.69918333333333</v>
      </c>
      <c r="F241" s="65">
        <f t="shared" si="16"/>
        <v>8.9405555555554628E-2</v>
      </c>
      <c r="G241" s="67">
        <f t="shared" si="17"/>
        <v>4660.89042222222</v>
      </c>
    </row>
    <row r="242" spans="1:7" x14ac:dyDescent="0.25">
      <c r="A242" s="55">
        <v>240</v>
      </c>
      <c r="B242" s="64">
        <v>63.1</v>
      </c>
      <c r="C242" s="65">
        <f t="shared" si="14"/>
        <v>101.54683</v>
      </c>
      <c r="D242" s="66">
        <v>0</v>
      </c>
      <c r="E242" s="65">
        <f t="shared" si="15"/>
        <v>28.207452777777778</v>
      </c>
      <c r="F242" s="65">
        <f t="shared" si="16"/>
        <v>-0.49173055555555223</v>
      </c>
      <c r="G242" s="67">
        <f t="shared" si="17"/>
        <v>4689.3437402777754</v>
      </c>
    </row>
    <row r="243" spans="1:7" x14ac:dyDescent="0.25">
      <c r="A243" s="55">
        <v>241</v>
      </c>
      <c r="B243" s="64">
        <v>63.7</v>
      </c>
      <c r="C243" s="65">
        <f t="shared" si="14"/>
        <v>102.51241</v>
      </c>
      <c r="D243" s="66">
        <v>0</v>
      </c>
      <c r="E243" s="65">
        <f t="shared" si="15"/>
        <v>28.475669444444446</v>
      </c>
      <c r="F243" s="65">
        <f t="shared" si="16"/>
        <v>0.26821666666666744</v>
      </c>
      <c r="G243" s="67">
        <f t="shared" si="17"/>
        <v>4717.6853013888867</v>
      </c>
    </row>
    <row r="244" spans="1:7" x14ac:dyDescent="0.25">
      <c r="A244" s="55">
        <v>242</v>
      </c>
      <c r="B244" s="64">
        <v>63.1</v>
      </c>
      <c r="C244" s="65">
        <f t="shared" si="14"/>
        <v>101.54683</v>
      </c>
      <c r="D244" s="66">
        <v>0</v>
      </c>
      <c r="E244" s="65">
        <f t="shared" si="15"/>
        <v>28.207452777777778</v>
      </c>
      <c r="F244" s="65">
        <f t="shared" si="16"/>
        <v>-0.26821666666666744</v>
      </c>
      <c r="G244" s="67">
        <f t="shared" si="17"/>
        <v>4746.0268624999981</v>
      </c>
    </row>
    <row r="245" spans="1:7" x14ac:dyDescent="0.25">
      <c r="A245" s="55">
        <v>243</v>
      </c>
      <c r="B245" s="64">
        <v>63.7</v>
      </c>
      <c r="C245" s="65">
        <f t="shared" si="14"/>
        <v>102.51241</v>
      </c>
      <c r="D245" s="66">
        <v>0</v>
      </c>
      <c r="E245" s="65">
        <f t="shared" si="15"/>
        <v>28.475669444444446</v>
      </c>
      <c r="F245" s="65">
        <f t="shared" si="16"/>
        <v>0.26821666666666744</v>
      </c>
      <c r="G245" s="67">
        <f t="shared" si="17"/>
        <v>4774.3684236111094</v>
      </c>
    </row>
    <row r="246" spans="1:7" x14ac:dyDescent="0.25">
      <c r="A246" s="55">
        <v>244</v>
      </c>
      <c r="B246" s="64">
        <v>63.5</v>
      </c>
      <c r="C246" s="65">
        <f t="shared" si="14"/>
        <v>102.19055</v>
      </c>
      <c r="D246" s="66">
        <v>0</v>
      </c>
      <c r="E246" s="65">
        <f t="shared" si="15"/>
        <v>28.386263888888887</v>
      </c>
      <c r="F246" s="65">
        <f t="shared" si="16"/>
        <v>-8.940555555555818E-2</v>
      </c>
      <c r="G246" s="67">
        <f t="shared" si="17"/>
        <v>4802.7993902777762</v>
      </c>
    </row>
    <row r="247" spans="1:7" x14ac:dyDescent="0.25">
      <c r="A247" s="55">
        <v>245</v>
      </c>
      <c r="B247" s="64">
        <v>63</v>
      </c>
      <c r="C247" s="65">
        <f t="shared" si="14"/>
        <v>101.38589999999999</v>
      </c>
      <c r="D247" s="66">
        <v>0</v>
      </c>
      <c r="E247" s="65">
        <f t="shared" si="15"/>
        <v>28.162749999999996</v>
      </c>
      <c r="F247" s="65">
        <f t="shared" si="16"/>
        <v>-0.2235138888888919</v>
      </c>
      <c r="G247" s="67">
        <f t="shared" si="17"/>
        <v>4831.0738972222207</v>
      </c>
    </row>
    <row r="248" spans="1:7" x14ac:dyDescent="0.25">
      <c r="A248" s="55">
        <v>246</v>
      </c>
      <c r="B248" s="64">
        <v>63.1</v>
      </c>
      <c r="C248" s="65">
        <f t="shared" si="14"/>
        <v>101.54683</v>
      </c>
      <c r="D248" s="66">
        <v>0</v>
      </c>
      <c r="E248" s="65">
        <f t="shared" si="15"/>
        <v>28.207452777777778</v>
      </c>
      <c r="F248" s="65">
        <f t="shared" si="16"/>
        <v>4.4702777777782643E-2</v>
      </c>
      <c r="G248" s="67">
        <f t="shared" si="17"/>
        <v>4859.2589986111097</v>
      </c>
    </row>
    <row r="249" spans="1:7" x14ac:dyDescent="0.25">
      <c r="A249" s="55">
        <v>247</v>
      </c>
      <c r="B249" s="64">
        <v>63</v>
      </c>
      <c r="C249" s="65">
        <f t="shared" si="14"/>
        <v>101.38589999999999</v>
      </c>
      <c r="D249" s="66">
        <v>0</v>
      </c>
      <c r="E249" s="65">
        <f t="shared" si="15"/>
        <v>28.162749999999996</v>
      </c>
      <c r="F249" s="65">
        <f t="shared" si="16"/>
        <v>-4.4702777777782643E-2</v>
      </c>
      <c r="G249" s="67">
        <f t="shared" si="17"/>
        <v>4887.4440999999988</v>
      </c>
    </row>
    <row r="250" spans="1:7" x14ac:dyDescent="0.25">
      <c r="A250" s="55">
        <v>248</v>
      </c>
      <c r="B250" s="64">
        <v>63.3</v>
      </c>
      <c r="C250" s="65">
        <f t="shared" si="14"/>
        <v>101.86868999999999</v>
      </c>
      <c r="D250" s="66">
        <v>0</v>
      </c>
      <c r="E250" s="65">
        <f t="shared" si="15"/>
        <v>28.296858333333329</v>
      </c>
      <c r="F250" s="65">
        <f t="shared" si="16"/>
        <v>0.13410833333333372</v>
      </c>
      <c r="G250" s="67">
        <f t="shared" si="17"/>
        <v>4915.6739041666651</v>
      </c>
    </row>
    <row r="251" spans="1:7" x14ac:dyDescent="0.25">
      <c r="A251" s="55">
        <v>249</v>
      </c>
      <c r="B251" s="64">
        <v>63.4</v>
      </c>
      <c r="C251" s="65">
        <f t="shared" si="14"/>
        <v>102.02961999999999</v>
      </c>
      <c r="D251" s="66">
        <v>0</v>
      </c>
      <c r="E251" s="65">
        <f t="shared" si="15"/>
        <v>28.341561111111108</v>
      </c>
      <c r="F251" s="65">
        <f t="shared" si="16"/>
        <v>4.470277777777909E-2</v>
      </c>
      <c r="G251" s="67">
        <f t="shared" si="17"/>
        <v>4943.9931138888869</v>
      </c>
    </row>
    <row r="252" spans="1:7" x14ac:dyDescent="0.25">
      <c r="A252" s="55">
        <v>250</v>
      </c>
      <c r="B252" s="64">
        <v>63.3</v>
      </c>
      <c r="C252" s="65">
        <f t="shared" si="14"/>
        <v>101.86868999999999</v>
      </c>
      <c r="D252" s="66">
        <v>0</v>
      </c>
      <c r="E252" s="65">
        <f t="shared" si="15"/>
        <v>28.296858333333329</v>
      </c>
      <c r="F252" s="65">
        <f t="shared" si="16"/>
        <v>-4.470277777777909E-2</v>
      </c>
      <c r="G252" s="67">
        <f t="shared" si="17"/>
        <v>4972.3123236111087</v>
      </c>
    </row>
    <row r="253" spans="1:7" x14ac:dyDescent="0.25">
      <c r="A253" s="55">
        <v>251</v>
      </c>
      <c r="B253" s="64">
        <v>62.5</v>
      </c>
      <c r="C253" s="65">
        <f t="shared" si="14"/>
        <v>100.58125</v>
      </c>
      <c r="D253" s="66">
        <v>0</v>
      </c>
      <c r="E253" s="65">
        <f t="shared" si="15"/>
        <v>27.939236111111111</v>
      </c>
      <c r="F253" s="65">
        <f t="shared" si="16"/>
        <v>-0.35762222222221851</v>
      </c>
      <c r="G253" s="67">
        <f t="shared" si="17"/>
        <v>5000.4303708333309</v>
      </c>
    </row>
    <row r="254" spans="1:7" x14ac:dyDescent="0.25">
      <c r="A254" s="55">
        <v>252</v>
      </c>
      <c r="B254" s="64">
        <v>62.5</v>
      </c>
      <c r="C254" s="65">
        <f t="shared" si="14"/>
        <v>100.58125</v>
      </c>
      <c r="D254" s="66">
        <v>0</v>
      </c>
      <c r="E254" s="65">
        <f t="shared" si="15"/>
        <v>27.939236111111111</v>
      </c>
      <c r="F254" s="65">
        <f t="shared" si="16"/>
        <v>0</v>
      </c>
      <c r="G254" s="67">
        <f t="shared" si="17"/>
        <v>5028.3696069444422</v>
      </c>
    </row>
    <row r="255" spans="1:7" x14ac:dyDescent="0.25">
      <c r="A255" s="55">
        <v>253</v>
      </c>
      <c r="B255" s="64">
        <v>62.9</v>
      </c>
      <c r="C255" s="65">
        <f t="shared" si="14"/>
        <v>101.22497</v>
      </c>
      <c r="D255" s="66">
        <v>0</v>
      </c>
      <c r="E255" s="65">
        <f t="shared" si="15"/>
        <v>28.11804722222222</v>
      </c>
      <c r="F255" s="65">
        <f t="shared" si="16"/>
        <v>0.17881111111110926</v>
      </c>
      <c r="G255" s="67">
        <f t="shared" si="17"/>
        <v>5056.398248611109</v>
      </c>
    </row>
    <row r="256" spans="1:7" x14ac:dyDescent="0.25">
      <c r="A256" s="55">
        <v>254</v>
      </c>
      <c r="B256" s="64">
        <v>62.8</v>
      </c>
      <c r="C256" s="65">
        <f t="shared" si="14"/>
        <v>101.06403999999999</v>
      </c>
      <c r="D256" s="66">
        <v>0</v>
      </c>
      <c r="E256" s="65">
        <f t="shared" si="15"/>
        <v>28.073344444444441</v>
      </c>
      <c r="F256" s="65">
        <f t="shared" si="16"/>
        <v>-4.470277777777909E-2</v>
      </c>
      <c r="G256" s="67">
        <f t="shared" si="17"/>
        <v>5084.4939444444426</v>
      </c>
    </row>
    <row r="257" spans="1:7" x14ac:dyDescent="0.25">
      <c r="A257" s="55">
        <v>255</v>
      </c>
      <c r="B257" s="64">
        <v>62.2</v>
      </c>
      <c r="C257" s="65">
        <f t="shared" si="14"/>
        <v>100.09846</v>
      </c>
      <c r="D257" s="66">
        <v>0</v>
      </c>
      <c r="E257" s="65">
        <f t="shared" si="15"/>
        <v>27.805127777777777</v>
      </c>
      <c r="F257" s="65">
        <f t="shared" si="16"/>
        <v>-0.26821666666666388</v>
      </c>
      <c r="G257" s="67">
        <f t="shared" si="17"/>
        <v>5112.4331805555539</v>
      </c>
    </row>
    <row r="258" spans="1:7" x14ac:dyDescent="0.25">
      <c r="A258" s="55">
        <v>256</v>
      </c>
      <c r="B258" s="64">
        <v>62.4</v>
      </c>
      <c r="C258" s="65">
        <f t="shared" si="14"/>
        <v>100.42031999999999</v>
      </c>
      <c r="D258" s="66">
        <v>0</v>
      </c>
      <c r="E258" s="65">
        <f t="shared" si="15"/>
        <v>27.894533333333328</v>
      </c>
      <c r="F258" s="65">
        <f t="shared" si="16"/>
        <v>8.9405555555551075E-2</v>
      </c>
      <c r="G258" s="67">
        <f t="shared" si="17"/>
        <v>5140.2830111111098</v>
      </c>
    </row>
    <row r="259" spans="1:7" x14ac:dyDescent="0.25">
      <c r="A259" s="55">
        <v>257</v>
      </c>
      <c r="B259" s="64">
        <v>62.3</v>
      </c>
      <c r="C259" s="65">
        <f t="shared" si="14"/>
        <v>100.25939</v>
      </c>
      <c r="D259" s="66">
        <v>0</v>
      </c>
      <c r="E259" s="65">
        <f t="shared" si="15"/>
        <v>27.849830555555553</v>
      </c>
      <c r="F259" s="65">
        <f t="shared" si="16"/>
        <v>-4.4702777777775538E-2</v>
      </c>
      <c r="G259" s="67">
        <f t="shared" si="17"/>
        <v>5168.1551930555543</v>
      </c>
    </row>
    <row r="260" spans="1:7" x14ac:dyDescent="0.25">
      <c r="A260" s="55">
        <v>258</v>
      </c>
      <c r="B260" s="64">
        <v>62.3</v>
      </c>
      <c r="C260" s="65">
        <f t="shared" ref="C260:C323" si="18">B260*1.6093</f>
        <v>100.25939</v>
      </c>
      <c r="D260" s="66">
        <v>0</v>
      </c>
      <c r="E260" s="65">
        <f t="shared" ref="E260:E323" si="19">C260/3.6</f>
        <v>27.849830555555553</v>
      </c>
      <c r="F260" s="65">
        <f t="shared" si="16"/>
        <v>0</v>
      </c>
      <c r="G260" s="67">
        <f t="shared" si="17"/>
        <v>5196.0050236111101</v>
      </c>
    </row>
    <row r="261" spans="1:7" x14ac:dyDescent="0.25">
      <c r="A261" s="55">
        <v>259</v>
      </c>
      <c r="B261" s="64">
        <v>62.4</v>
      </c>
      <c r="C261" s="65">
        <f t="shared" si="18"/>
        <v>100.42031999999999</v>
      </c>
      <c r="D261" s="66">
        <v>0</v>
      </c>
      <c r="E261" s="65">
        <f t="shared" si="19"/>
        <v>27.894533333333328</v>
      </c>
      <c r="F261" s="65">
        <f t="shared" si="16"/>
        <v>4.4702777777775538E-2</v>
      </c>
      <c r="G261" s="67">
        <f t="shared" si="17"/>
        <v>5223.8772055555546</v>
      </c>
    </row>
    <row r="262" spans="1:7" x14ac:dyDescent="0.25">
      <c r="A262" s="55">
        <v>260</v>
      </c>
      <c r="B262" s="64">
        <v>62.1</v>
      </c>
      <c r="C262" s="65">
        <f t="shared" si="18"/>
        <v>99.937529999999995</v>
      </c>
      <c r="D262" s="66">
        <v>0</v>
      </c>
      <c r="E262" s="65">
        <f t="shared" si="19"/>
        <v>27.760424999999998</v>
      </c>
      <c r="F262" s="65">
        <f t="shared" si="16"/>
        <v>-0.13410833333333017</v>
      </c>
      <c r="G262" s="67">
        <f t="shared" si="17"/>
        <v>5251.7046847222209</v>
      </c>
    </row>
    <row r="263" spans="1:7" x14ac:dyDescent="0.25">
      <c r="A263" s="55">
        <v>261</v>
      </c>
      <c r="B263" s="64">
        <v>62.5</v>
      </c>
      <c r="C263" s="65">
        <f t="shared" si="18"/>
        <v>100.58125</v>
      </c>
      <c r="D263" s="66">
        <v>0</v>
      </c>
      <c r="E263" s="65">
        <f t="shared" si="19"/>
        <v>27.939236111111111</v>
      </c>
      <c r="F263" s="65">
        <f t="shared" si="16"/>
        <v>0.17881111111111281</v>
      </c>
      <c r="G263" s="67">
        <f t="shared" si="17"/>
        <v>5279.5545152777768</v>
      </c>
    </row>
    <row r="264" spans="1:7" x14ac:dyDescent="0.25">
      <c r="A264" s="55">
        <v>262</v>
      </c>
      <c r="B264" s="64">
        <v>62.8</v>
      </c>
      <c r="C264" s="65">
        <f t="shared" si="18"/>
        <v>101.06403999999999</v>
      </c>
      <c r="D264" s="66">
        <v>0</v>
      </c>
      <c r="E264" s="65">
        <f t="shared" si="19"/>
        <v>28.073344444444441</v>
      </c>
      <c r="F264" s="65">
        <f t="shared" si="16"/>
        <v>0.13410833333333017</v>
      </c>
      <c r="G264" s="67">
        <f t="shared" si="17"/>
        <v>5307.5608055555549</v>
      </c>
    </row>
    <row r="265" spans="1:7" x14ac:dyDescent="0.25">
      <c r="A265" s="55">
        <v>263</v>
      </c>
      <c r="B265" s="64">
        <v>62.3</v>
      </c>
      <c r="C265" s="65">
        <f t="shared" si="18"/>
        <v>100.25939</v>
      </c>
      <c r="D265" s="66">
        <v>0</v>
      </c>
      <c r="E265" s="65">
        <f t="shared" si="19"/>
        <v>27.849830555555553</v>
      </c>
      <c r="F265" s="65">
        <f t="shared" si="16"/>
        <v>-0.22351388888888835</v>
      </c>
      <c r="G265" s="67">
        <f t="shared" si="17"/>
        <v>5335.5223930555549</v>
      </c>
    </row>
    <row r="266" spans="1:7" x14ac:dyDescent="0.25">
      <c r="A266" s="55">
        <v>264</v>
      </c>
      <c r="B266" s="64">
        <v>62.3</v>
      </c>
      <c r="C266" s="65">
        <f t="shared" si="18"/>
        <v>100.25939</v>
      </c>
      <c r="D266" s="66">
        <v>0</v>
      </c>
      <c r="E266" s="65">
        <f t="shared" si="19"/>
        <v>27.849830555555553</v>
      </c>
      <c r="F266" s="65">
        <f t="shared" si="16"/>
        <v>0</v>
      </c>
      <c r="G266" s="67">
        <f t="shared" si="17"/>
        <v>5363.3722236111107</v>
      </c>
    </row>
    <row r="267" spans="1:7" x14ac:dyDescent="0.25">
      <c r="A267" s="55">
        <v>265</v>
      </c>
      <c r="B267" s="64">
        <v>62.4</v>
      </c>
      <c r="C267" s="65">
        <f t="shared" si="18"/>
        <v>100.42031999999999</v>
      </c>
      <c r="D267" s="66">
        <v>0</v>
      </c>
      <c r="E267" s="65">
        <f t="shared" si="19"/>
        <v>27.894533333333328</v>
      </c>
      <c r="F267" s="65">
        <f t="shared" si="16"/>
        <v>4.4702777777775538E-2</v>
      </c>
      <c r="G267" s="67">
        <f t="shared" si="17"/>
        <v>5391.2444055555552</v>
      </c>
    </row>
    <row r="268" spans="1:7" x14ac:dyDescent="0.25">
      <c r="A268" s="55">
        <v>266</v>
      </c>
      <c r="B268" s="64">
        <v>61.9</v>
      </c>
      <c r="C268" s="65">
        <f t="shared" si="18"/>
        <v>99.615669999999994</v>
      </c>
      <c r="D268" s="66">
        <v>0</v>
      </c>
      <c r="E268" s="65">
        <f t="shared" si="19"/>
        <v>27.671019444444443</v>
      </c>
      <c r="F268" s="65">
        <f t="shared" si="16"/>
        <v>-0.22351388888888479</v>
      </c>
      <c r="G268" s="67">
        <f t="shared" si="17"/>
        <v>5419.0271819444442</v>
      </c>
    </row>
    <row r="269" spans="1:7" x14ac:dyDescent="0.25">
      <c r="A269" s="55">
        <v>267</v>
      </c>
      <c r="B269" s="64">
        <v>62.8</v>
      </c>
      <c r="C269" s="65">
        <f t="shared" si="18"/>
        <v>101.06403999999999</v>
      </c>
      <c r="D269" s="66">
        <v>0</v>
      </c>
      <c r="E269" s="65">
        <f t="shared" si="19"/>
        <v>28.073344444444441</v>
      </c>
      <c r="F269" s="65">
        <f t="shared" ref="F269:F332" si="20">E269-E268</f>
        <v>0.4023249999999976</v>
      </c>
      <c r="G269" s="67">
        <f t="shared" ref="G269:G332" si="21">E268+(F269/2)+G268</f>
        <v>5446.8993638888887</v>
      </c>
    </row>
    <row r="270" spans="1:7" x14ac:dyDescent="0.25">
      <c r="A270" s="55">
        <v>268</v>
      </c>
      <c r="B270" s="64">
        <v>62.8</v>
      </c>
      <c r="C270" s="65">
        <f t="shared" si="18"/>
        <v>101.06403999999999</v>
      </c>
      <c r="D270" s="66">
        <v>0</v>
      </c>
      <c r="E270" s="65">
        <f t="shared" si="19"/>
        <v>28.073344444444441</v>
      </c>
      <c r="F270" s="65">
        <f t="shared" si="20"/>
        <v>0</v>
      </c>
      <c r="G270" s="67">
        <f t="shared" si="21"/>
        <v>5474.9727083333328</v>
      </c>
    </row>
    <row r="271" spans="1:7" x14ac:dyDescent="0.25">
      <c r="A271" s="55">
        <v>269</v>
      </c>
      <c r="B271" s="64">
        <v>62.3</v>
      </c>
      <c r="C271" s="65">
        <f t="shared" si="18"/>
        <v>100.25939</v>
      </c>
      <c r="D271" s="66">
        <v>0</v>
      </c>
      <c r="E271" s="65">
        <f t="shared" si="19"/>
        <v>27.849830555555553</v>
      </c>
      <c r="F271" s="65">
        <f t="shared" si="20"/>
        <v>-0.22351388888888835</v>
      </c>
      <c r="G271" s="67">
        <f t="shared" si="21"/>
        <v>5502.9342958333327</v>
      </c>
    </row>
    <row r="272" spans="1:7" x14ac:dyDescent="0.25">
      <c r="A272" s="55">
        <v>270</v>
      </c>
      <c r="B272" s="64">
        <v>62.8</v>
      </c>
      <c r="C272" s="65">
        <f t="shared" si="18"/>
        <v>101.06403999999999</v>
      </c>
      <c r="D272" s="66">
        <v>0</v>
      </c>
      <c r="E272" s="65">
        <f t="shared" si="19"/>
        <v>28.073344444444441</v>
      </c>
      <c r="F272" s="65">
        <f t="shared" si="20"/>
        <v>0.22351388888888835</v>
      </c>
      <c r="G272" s="67">
        <f t="shared" si="21"/>
        <v>5530.8958833333327</v>
      </c>
    </row>
    <row r="273" spans="1:7" x14ac:dyDescent="0.25">
      <c r="A273" s="55">
        <v>271</v>
      </c>
      <c r="B273" s="64">
        <v>62.4</v>
      </c>
      <c r="C273" s="65">
        <f t="shared" si="18"/>
        <v>100.42031999999999</v>
      </c>
      <c r="D273" s="66">
        <v>0</v>
      </c>
      <c r="E273" s="65">
        <f t="shared" si="19"/>
        <v>27.894533333333328</v>
      </c>
      <c r="F273" s="65">
        <f t="shared" si="20"/>
        <v>-0.17881111111111281</v>
      </c>
      <c r="G273" s="67">
        <f t="shared" si="21"/>
        <v>5558.8798222222213</v>
      </c>
    </row>
    <row r="274" spans="1:7" x14ac:dyDescent="0.25">
      <c r="A274" s="55">
        <v>272</v>
      </c>
      <c r="B274" s="64">
        <v>62.1</v>
      </c>
      <c r="C274" s="65">
        <f t="shared" si="18"/>
        <v>99.937529999999995</v>
      </c>
      <c r="D274" s="66">
        <v>0</v>
      </c>
      <c r="E274" s="65">
        <f t="shared" si="19"/>
        <v>27.760424999999998</v>
      </c>
      <c r="F274" s="65">
        <f t="shared" si="20"/>
        <v>-0.13410833333333017</v>
      </c>
      <c r="G274" s="67">
        <f t="shared" si="21"/>
        <v>5586.7073013888876</v>
      </c>
    </row>
    <row r="275" spans="1:7" x14ac:dyDescent="0.25">
      <c r="A275" s="55">
        <v>273</v>
      </c>
      <c r="B275" s="64">
        <v>61.9</v>
      </c>
      <c r="C275" s="65">
        <f t="shared" si="18"/>
        <v>99.615669999999994</v>
      </c>
      <c r="D275" s="66">
        <v>0</v>
      </c>
      <c r="E275" s="65">
        <f t="shared" si="19"/>
        <v>27.671019444444443</v>
      </c>
      <c r="F275" s="65">
        <f t="shared" si="20"/>
        <v>-8.9405555555554628E-2</v>
      </c>
      <c r="G275" s="67">
        <f t="shared" si="21"/>
        <v>5614.4230236111098</v>
      </c>
    </row>
    <row r="276" spans="1:7" x14ac:dyDescent="0.25">
      <c r="A276" s="55">
        <v>274</v>
      </c>
      <c r="B276" s="64">
        <v>61.8</v>
      </c>
      <c r="C276" s="65">
        <f t="shared" si="18"/>
        <v>99.454739999999987</v>
      </c>
      <c r="D276" s="66">
        <v>0</v>
      </c>
      <c r="E276" s="65">
        <f t="shared" si="19"/>
        <v>27.626316666666661</v>
      </c>
      <c r="F276" s="65">
        <f t="shared" si="20"/>
        <v>-4.4702777777782643E-2</v>
      </c>
      <c r="G276" s="67">
        <f t="shared" si="21"/>
        <v>5642.0716916666652</v>
      </c>
    </row>
    <row r="277" spans="1:7" x14ac:dyDescent="0.25">
      <c r="A277" s="55">
        <v>275</v>
      </c>
      <c r="B277" s="64">
        <v>62.1</v>
      </c>
      <c r="C277" s="65">
        <f t="shared" si="18"/>
        <v>99.937529999999995</v>
      </c>
      <c r="D277" s="66">
        <v>0</v>
      </c>
      <c r="E277" s="65">
        <f t="shared" si="19"/>
        <v>27.760424999999998</v>
      </c>
      <c r="F277" s="65">
        <f t="shared" si="20"/>
        <v>0.13410833333333727</v>
      </c>
      <c r="G277" s="67">
        <f t="shared" si="21"/>
        <v>5669.7650624999987</v>
      </c>
    </row>
    <row r="278" spans="1:7" x14ac:dyDescent="0.25">
      <c r="A278" s="55">
        <v>276</v>
      </c>
      <c r="B278" s="64">
        <v>62.1</v>
      </c>
      <c r="C278" s="65">
        <f t="shared" si="18"/>
        <v>99.937529999999995</v>
      </c>
      <c r="D278" s="66">
        <v>0</v>
      </c>
      <c r="E278" s="65">
        <f t="shared" si="19"/>
        <v>27.760424999999998</v>
      </c>
      <c r="F278" s="65">
        <f t="shared" si="20"/>
        <v>0</v>
      </c>
      <c r="G278" s="67">
        <f t="shared" si="21"/>
        <v>5697.5254874999991</v>
      </c>
    </row>
    <row r="279" spans="1:7" x14ac:dyDescent="0.25">
      <c r="A279" s="55">
        <v>277</v>
      </c>
      <c r="B279" s="64">
        <v>62.1</v>
      </c>
      <c r="C279" s="65">
        <f t="shared" si="18"/>
        <v>99.937529999999995</v>
      </c>
      <c r="D279" s="66">
        <v>0</v>
      </c>
      <c r="E279" s="65">
        <f t="shared" si="19"/>
        <v>27.760424999999998</v>
      </c>
      <c r="F279" s="65">
        <f t="shared" si="20"/>
        <v>0</v>
      </c>
      <c r="G279" s="67">
        <f t="shared" si="21"/>
        <v>5725.2859124999995</v>
      </c>
    </row>
    <row r="280" spans="1:7" x14ac:dyDescent="0.25">
      <c r="A280" s="55">
        <v>278</v>
      </c>
      <c r="B280" s="64">
        <v>62</v>
      </c>
      <c r="C280" s="65">
        <f t="shared" si="18"/>
        <v>99.776600000000002</v>
      </c>
      <c r="D280" s="66">
        <v>0</v>
      </c>
      <c r="E280" s="65">
        <f t="shared" si="19"/>
        <v>27.715722222222222</v>
      </c>
      <c r="F280" s="65">
        <f t="shared" si="20"/>
        <v>-4.4702777777775538E-2</v>
      </c>
      <c r="G280" s="67">
        <f t="shared" si="21"/>
        <v>5753.0239861111104</v>
      </c>
    </row>
    <row r="281" spans="1:7" x14ac:dyDescent="0.25">
      <c r="A281" s="55">
        <v>279</v>
      </c>
      <c r="B281" s="64">
        <v>62.4</v>
      </c>
      <c r="C281" s="65">
        <f t="shared" si="18"/>
        <v>100.42031999999999</v>
      </c>
      <c r="D281" s="66">
        <v>0</v>
      </c>
      <c r="E281" s="65">
        <f t="shared" si="19"/>
        <v>27.894533333333328</v>
      </c>
      <c r="F281" s="65">
        <f t="shared" si="20"/>
        <v>0.1788111111111057</v>
      </c>
      <c r="G281" s="67">
        <f t="shared" si="21"/>
        <v>5780.8291138888881</v>
      </c>
    </row>
    <row r="282" spans="1:7" x14ac:dyDescent="0.25">
      <c r="A282" s="55">
        <v>280</v>
      </c>
      <c r="B282" s="64">
        <v>62.2</v>
      </c>
      <c r="C282" s="65">
        <f t="shared" si="18"/>
        <v>100.09846</v>
      </c>
      <c r="D282" s="66">
        <v>0</v>
      </c>
      <c r="E282" s="65">
        <f t="shared" si="19"/>
        <v>27.805127777777777</v>
      </c>
      <c r="F282" s="65">
        <f t="shared" si="20"/>
        <v>-8.9405555555551075E-2</v>
      </c>
      <c r="G282" s="67">
        <f t="shared" si="21"/>
        <v>5808.6789444444439</v>
      </c>
    </row>
    <row r="283" spans="1:7" x14ac:dyDescent="0.25">
      <c r="A283" s="55">
        <v>281</v>
      </c>
      <c r="B283" s="64">
        <v>62.2</v>
      </c>
      <c r="C283" s="65">
        <f t="shared" si="18"/>
        <v>100.09846</v>
      </c>
      <c r="D283" s="66">
        <v>0</v>
      </c>
      <c r="E283" s="65">
        <f t="shared" si="19"/>
        <v>27.805127777777777</v>
      </c>
      <c r="F283" s="65">
        <f t="shared" si="20"/>
        <v>0</v>
      </c>
      <c r="G283" s="67">
        <f t="shared" si="21"/>
        <v>5836.4840722222216</v>
      </c>
    </row>
    <row r="284" spans="1:7" x14ac:dyDescent="0.25">
      <c r="A284" s="55">
        <v>282</v>
      </c>
      <c r="B284" s="64">
        <v>62.4</v>
      </c>
      <c r="C284" s="65">
        <f t="shared" si="18"/>
        <v>100.42031999999999</v>
      </c>
      <c r="D284" s="66">
        <v>0</v>
      </c>
      <c r="E284" s="65">
        <f t="shared" si="19"/>
        <v>27.894533333333328</v>
      </c>
      <c r="F284" s="65">
        <f t="shared" si="20"/>
        <v>8.9405555555551075E-2</v>
      </c>
      <c r="G284" s="67">
        <f t="shared" si="21"/>
        <v>5864.3339027777774</v>
      </c>
    </row>
    <row r="285" spans="1:7" x14ac:dyDescent="0.25">
      <c r="A285" s="55">
        <v>283</v>
      </c>
      <c r="B285" s="64">
        <v>62.7</v>
      </c>
      <c r="C285" s="65">
        <f t="shared" si="18"/>
        <v>100.90311</v>
      </c>
      <c r="D285" s="66">
        <v>0</v>
      </c>
      <c r="E285" s="65">
        <f t="shared" si="19"/>
        <v>28.028641666666665</v>
      </c>
      <c r="F285" s="65">
        <f t="shared" si="20"/>
        <v>0.13410833333333727</v>
      </c>
      <c r="G285" s="67">
        <f t="shared" si="21"/>
        <v>5892.2954902777774</v>
      </c>
    </row>
    <row r="286" spans="1:7" x14ac:dyDescent="0.25">
      <c r="A286" s="55">
        <v>284</v>
      </c>
      <c r="B286" s="64">
        <v>62.6</v>
      </c>
      <c r="C286" s="65">
        <f t="shared" si="18"/>
        <v>100.74218</v>
      </c>
      <c r="D286" s="66">
        <v>0</v>
      </c>
      <c r="E286" s="65">
        <f t="shared" si="19"/>
        <v>27.98393888888889</v>
      </c>
      <c r="F286" s="65">
        <f t="shared" si="20"/>
        <v>-4.4702777777775538E-2</v>
      </c>
      <c r="G286" s="67">
        <f t="shared" si="21"/>
        <v>5920.3017805555555</v>
      </c>
    </row>
    <row r="287" spans="1:7" x14ac:dyDescent="0.25">
      <c r="A287" s="55">
        <v>285</v>
      </c>
      <c r="B287" s="64">
        <v>63.7</v>
      </c>
      <c r="C287" s="65">
        <f t="shared" si="18"/>
        <v>102.51241</v>
      </c>
      <c r="D287" s="66">
        <v>0</v>
      </c>
      <c r="E287" s="65">
        <f t="shared" si="19"/>
        <v>28.475669444444446</v>
      </c>
      <c r="F287" s="65">
        <f t="shared" si="20"/>
        <v>0.49173055555555578</v>
      </c>
      <c r="G287" s="67">
        <f t="shared" si="21"/>
        <v>5948.5315847222219</v>
      </c>
    </row>
    <row r="288" spans="1:7" x14ac:dyDescent="0.25">
      <c r="A288" s="55">
        <v>286</v>
      </c>
      <c r="B288" s="64">
        <v>64.3</v>
      </c>
      <c r="C288" s="65">
        <f t="shared" si="18"/>
        <v>103.47798999999999</v>
      </c>
      <c r="D288" s="66">
        <v>0</v>
      </c>
      <c r="E288" s="65">
        <f t="shared" si="19"/>
        <v>28.743886111111109</v>
      </c>
      <c r="F288" s="65">
        <f t="shared" si="20"/>
        <v>0.26821666666666388</v>
      </c>
      <c r="G288" s="67">
        <f t="shared" si="21"/>
        <v>5977.1413624999996</v>
      </c>
    </row>
    <row r="289" spans="1:7" x14ac:dyDescent="0.25">
      <c r="A289" s="55">
        <v>287</v>
      </c>
      <c r="B289" s="64">
        <v>64.8</v>
      </c>
      <c r="C289" s="65">
        <f t="shared" si="18"/>
        <v>104.28263999999999</v>
      </c>
      <c r="D289" s="66">
        <v>0</v>
      </c>
      <c r="E289" s="65">
        <f t="shared" si="19"/>
        <v>28.967399999999994</v>
      </c>
      <c r="F289" s="65">
        <f t="shared" si="20"/>
        <v>0.22351388888888479</v>
      </c>
      <c r="G289" s="67">
        <f t="shared" si="21"/>
        <v>6005.997005555555</v>
      </c>
    </row>
    <row r="290" spans="1:7" x14ac:dyDescent="0.25">
      <c r="A290" s="55">
        <v>288</v>
      </c>
      <c r="B290" s="64">
        <v>65.099999999999994</v>
      </c>
      <c r="C290" s="65">
        <f t="shared" si="18"/>
        <v>104.76542999999998</v>
      </c>
      <c r="D290" s="66">
        <v>0</v>
      </c>
      <c r="E290" s="65">
        <f t="shared" si="19"/>
        <v>29.101508333333328</v>
      </c>
      <c r="F290" s="65">
        <f t="shared" si="20"/>
        <v>0.13410833333333372</v>
      </c>
      <c r="G290" s="67">
        <f t="shared" si="21"/>
        <v>6035.0314597222214</v>
      </c>
    </row>
    <row r="291" spans="1:7" x14ac:dyDescent="0.25">
      <c r="A291" s="55">
        <v>289</v>
      </c>
      <c r="B291" s="64">
        <v>65.900000000000006</v>
      </c>
      <c r="C291" s="65">
        <f t="shared" si="18"/>
        <v>106.05287000000001</v>
      </c>
      <c r="D291" s="66">
        <v>0</v>
      </c>
      <c r="E291" s="65">
        <f t="shared" si="19"/>
        <v>29.459130555555557</v>
      </c>
      <c r="F291" s="65">
        <f t="shared" si="20"/>
        <v>0.35762222222222917</v>
      </c>
      <c r="G291" s="67">
        <f t="shared" si="21"/>
        <v>6064.3117791666655</v>
      </c>
    </row>
    <row r="292" spans="1:7" x14ac:dyDescent="0.25">
      <c r="A292" s="55">
        <v>290</v>
      </c>
      <c r="B292" s="64">
        <v>66.099999999999994</v>
      </c>
      <c r="C292" s="65">
        <f t="shared" si="18"/>
        <v>106.37472999999999</v>
      </c>
      <c r="D292" s="66">
        <v>0</v>
      </c>
      <c r="E292" s="65">
        <f t="shared" si="19"/>
        <v>29.548536111111105</v>
      </c>
      <c r="F292" s="65">
        <f t="shared" si="20"/>
        <v>8.9405555555547522E-2</v>
      </c>
      <c r="G292" s="67">
        <f t="shared" si="21"/>
        <v>6093.8156124999987</v>
      </c>
    </row>
    <row r="293" spans="1:7" x14ac:dyDescent="0.25">
      <c r="A293" s="55">
        <v>291</v>
      </c>
      <c r="B293" s="64">
        <v>67</v>
      </c>
      <c r="C293" s="65">
        <f t="shared" si="18"/>
        <v>107.8231</v>
      </c>
      <c r="D293" s="66">
        <v>0</v>
      </c>
      <c r="E293" s="65">
        <f t="shared" si="19"/>
        <v>29.950861111111109</v>
      </c>
      <c r="F293" s="65">
        <f t="shared" si="20"/>
        <v>0.40232500000000471</v>
      </c>
      <c r="G293" s="67">
        <f t="shared" si="21"/>
        <v>6123.5653111111096</v>
      </c>
    </row>
    <row r="294" spans="1:7" x14ac:dyDescent="0.25">
      <c r="A294" s="55">
        <v>292</v>
      </c>
      <c r="B294" s="64">
        <v>67.2</v>
      </c>
      <c r="C294" s="65">
        <f t="shared" si="18"/>
        <v>108.14496</v>
      </c>
      <c r="D294" s="66">
        <v>0</v>
      </c>
      <c r="E294" s="65">
        <f t="shared" si="19"/>
        <v>30.040266666666664</v>
      </c>
      <c r="F294" s="65">
        <f t="shared" si="20"/>
        <v>8.9405555555554628E-2</v>
      </c>
      <c r="G294" s="67">
        <f t="shared" si="21"/>
        <v>6153.5608749999983</v>
      </c>
    </row>
    <row r="295" spans="1:7" x14ac:dyDescent="0.25">
      <c r="A295" s="55">
        <v>293</v>
      </c>
      <c r="B295" s="64">
        <v>67.5</v>
      </c>
      <c r="C295" s="65">
        <f t="shared" si="18"/>
        <v>108.62774999999999</v>
      </c>
      <c r="D295" s="66">
        <v>0</v>
      </c>
      <c r="E295" s="65">
        <f t="shared" si="19"/>
        <v>30.174374999999998</v>
      </c>
      <c r="F295" s="65">
        <f t="shared" si="20"/>
        <v>0.13410833333333372</v>
      </c>
      <c r="G295" s="67">
        <f t="shared" si="21"/>
        <v>6183.668195833332</v>
      </c>
    </row>
    <row r="296" spans="1:7" x14ac:dyDescent="0.25">
      <c r="A296" s="55">
        <v>294</v>
      </c>
      <c r="B296" s="64">
        <v>68.3</v>
      </c>
      <c r="C296" s="65">
        <f t="shared" si="18"/>
        <v>109.91519</v>
      </c>
      <c r="D296" s="66">
        <v>0</v>
      </c>
      <c r="E296" s="65">
        <f t="shared" si="19"/>
        <v>30.53199722222222</v>
      </c>
      <c r="F296" s="65">
        <f t="shared" si="20"/>
        <v>0.35762222222222206</v>
      </c>
      <c r="G296" s="67">
        <f t="shared" si="21"/>
        <v>6214.0213819444434</v>
      </c>
    </row>
    <row r="297" spans="1:7" x14ac:dyDescent="0.25">
      <c r="A297" s="55">
        <v>295</v>
      </c>
      <c r="B297" s="64">
        <v>68.3</v>
      </c>
      <c r="C297" s="65">
        <f t="shared" si="18"/>
        <v>109.91519</v>
      </c>
      <c r="D297" s="66">
        <v>0</v>
      </c>
      <c r="E297" s="65">
        <f t="shared" si="19"/>
        <v>30.53199722222222</v>
      </c>
      <c r="F297" s="65">
        <f t="shared" si="20"/>
        <v>0</v>
      </c>
      <c r="G297" s="67">
        <f t="shared" si="21"/>
        <v>6244.5533791666658</v>
      </c>
    </row>
    <row r="298" spans="1:7" x14ac:dyDescent="0.25">
      <c r="A298" s="55">
        <v>296</v>
      </c>
      <c r="B298" s="64">
        <v>68.8</v>
      </c>
      <c r="C298" s="65">
        <f t="shared" si="18"/>
        <v>110.71983999999999</v>
      </c>
      <c r="D298" s="66">
        <v>0</v>
      </c>
      <c r="E298" s="65">
        <f t="shared" si="19"/>
        <v>30.755511111111108</v>
      </c>
      <c r="F298" s="65">
        <f t="shared" si="20"/>
        <v>0.22351388888888835</v>
      </c>
      <c r="G298" s="67">
        <f t="shared" si="21"/>
        <v>6275.1971333333322</v>
      </c>
    </row>
    <row r="299" spans="1:7" x14ac:dyDescent="0.25">
      <c r="A299" s="55">
        <v>297</v>
      </c>
      <c r="B299" s="64">
        <v>69.099999999999994</v>
      </c>
      <c r="C299" s="65">
        <f t="shared" si="18"/>
        <v>111.20262999999998</v>
      </c>
      <c r="D299" s="66">
        <v>0</v>
      </c>
      <c r="E299" s="65">
        <f t="shared" si="19"/>
        <v>30.889619444444438</v>
      </c>
      <c r="F299" s="65">
        <f t="shared" si="20"/>
        <v>0.13410833333333017</v>
      </c>
      <c r="G299" s="67">
        <f t="shared" si="21"/>
        <v>6306.0196986111096</v>
      </c>
    </row>
    <row r="300" spans="1:7" x14ac:dyDescent="0.25">
      <c r="A300" s="55">
        <v>298</v>
      </c>
      <c r="B300" s="64">
        <v>69.400000000000006</v>
      </c>
      <c r="C300" s="65">
        <f t="shared" si="18"/>
        <v>111.68542000000001</v>
      </c>
      <c r="D300" s="66">
        <v>0</v>
      </c>
      <c r="E300" s="65">
        <f t="shared" si="19"/>
        <v>31.023727777777779</v>
      </c>
      <c r="F300" s="65">
        <f t="shared" si="20"/>
        <v>0.13410833333334082</v>
      </c>
      <c r="G300" s="67">
        <f t="shared" si="21"/>
        <v>6336.9763722222206</v>
      </c>
    </row>
    <row r="301" spans="1:7" x14ac:dyDescent="0.25">
      <c r="A301" s="55">
        <v>299</v>
      </c>
      <c r="B301" s="64">
        <v>71.7</v>
      </c>
      <c r="C301" s="65">
        <f t="shared" si="18"/>
        <v>115.38681</v>
      </c>
      <c r="D301" s="66">
        <v>0</v>
      </c>
      <c r="E301" s="65">
        <f t="shared" si="19"/>
        <v>32.051891666666663</v>
      </c>
      <c r="F301" s="65">
        <f t="shared" si="20"/>
        <v>1.0281638888888835</v>
      </c>
      <c r="G301" s="67">
        <f t="shared" si="21"/>
        <v>6368.5141819444425</v>
      </c>
    </row>
    <row r="302" spans="1:7" x14ac:dyDescent="0.25">
      <c r="A302" s="55">
        <v>300</v>
      </c>
      <c r="B302" s="64">
        <v>72.099999999999994</v>
      </c>
      <c r="C302" s="65">
        <f t="shared" si="18"/>
        <v>116.03052999999998</v>
      </c>
      <c r="D302" s="66">
        <v>0</v>
      </c>
      <c r="E302" s="65">
        <f t="shared" si="19"/>
        <v>32.230702777777772</v>
      </c>
      <c r="F302" s="65">
        <f t="shared" si="20"/>
        <v>0.17881111111110926</v>
      </c>
      <c r="G302" s="67">
        <f t="shared" si="21"/>
        <v>6400.6554791666649</v>
      </c>
    </row>
    <row r="303" spans="1:7" x14ac:dyDescent="0.25">
      <c r="A303" s="55">
        <v>301</v>
      </c>
      <c r="B303" s="64">
        <v>74.900000000000006</v>
      </c>
      <c r="C303" s="65">
        <f t="shared" si="18"/>
        <v>120.53657000000001</v>
      </c>
      <c r="D303" s="66">
        <v>0</v>
      </c>
      <c r="E303" s="65">
        <f t="shared" si="19"/>
        <v>33.482380555555558</v>
      </c>
      <c r="F303" s="65">
        <f t="shared" si="20"/>
        <v>1.2516777777777861</v>
      </c>
      <c r="G303" s="67">
        <f t="shared" si="21"/>
        <v>6433.5120208333319</v>
      </c>
    </row>
    <row r="304" spans="1:7" x14ac:dyDescent="0.25">
      <c r="A304" s="55">
        <v>302</v>
      </c>
      <c r="B304" s="64">
        <v>72.599999999999994</v>
      </c>
      <c r="C304" s="65">
        <f t="shared" si="18"/>
        <v>116.83517999999999</v>
      </c>
      <c r="D304" s="66">
        <v>0</v>
      </c>
      <c r="E304" s="65">
        <f t="shared" si="19"/>
        <v>32.454216666666667</v>
      </c>
      <c r="F304" s="65">
        <f t="shared" si="20"/>
        <v>-1.0281638888888907</v>
      </c>
      <c r="G304" s="67">
        <f t="shared" si="21"/>
        <v>6466.480319444443</v>
      </c>
    </row>
    <row r="305" spans="1:7" x14ac:dyDescent="0.25">
      <c r="A305" s="55">
        <v>303</v>
      </c>
      <c r="B305" s="64">
        <v>72.2</v>
      </c>
      <c r="C305" s="65">
        <f t="shared" si="18"/>
        <v>116.19146000000001</v>
      </c>
      <c r="D305" s="66">
        <v>0</v>
      </c>
      <c r="E305" s="65">
        <f t="shared" si="19"/>
        <v>32.275405555555558</v>
      </c>
      <c r="F305" s="65">
        <f t="shared" si="20"/>
        <v>-0.17881111111110926</v>
      </c>
      <c r="G305" s="67">
        <f t="shared" si="21"/>
        <v>6498.8451305555545</v>
      </c>
    </row>
    <row r="306" spans="1:7" x14ac:dyDescent="0.25">
      <c r="A306" s="55">
        <v>304</v>
      </c>
      <c r="B306" s="64">
        <v>72.2</v>
      </c>
      <c r="C306" s="65">
        <f t="shared" si="18"/>
        <v>116.19146000000001</v>
      </c>
      <c r="D306" s="66">
        <v>0</v>
      </c>
      <c r="E306" s="65">
        <f t="shared" si="19"/>
        <v>32.275405555555558</v>
      </c>
      <c r="F306" s="65">
        <f t="shared" si="20"/>
        <v>0</v>
      </c>
      <c r="G306" s="67">
        <f t="shared" si="21"/>
        <v>6531.1205361111097</v>
      </c>
    </row>
    <row r="307" spans="1:7" x14ac:dyDescent="0.25">
      <c r="A307" s="55">
        <v>305</v>
      </c>
      <c r="B307" s="64">
        <v>72</v>
      </c>
      <c r="C307" s="65">
        <f t="shared" si="18"/>
        <v>115.86959999999999</v>
      </c>
      <c r="D307" s="66">
        <v>0</v>
      </c>
      <c r="E307" s="65">
        <f t="shared" si="19"/>
        <v>32.186</v>
      </c>
      <c r="F307" s="65">
        <f t="shared" si="20"/>
        <v>-8.940555555555818E-2</v>
      </c>
      <c r="G307" s="67">
        <f t="shared" si="21"/>
        <v>6563.3512388888876</v>
      </c>
    </row>
    <row r="308" spans="1:7" x14ac:dyDescent="0.25">
      <c r="A308" s="55">
        <v>306</v>
      </c>
      <c r="B308" s="64">
        <v>72.5</v>
      </c>
      <c r="C308" s="65">
        <f t="shared" si="18"/>
        <v>116.67425</v>
      </c>
      <c r="D308" s="66">
        <v>0</v>
      </c>
      <c r="E308" s="65">
        <f t="shared" si="19"/>
        <v>32.409513888888888</v>
      </c>
      <c r="F308" s="65">
        <f t="shared" si="20"/>
        <v>0.22351388888888835</v>
      </c>
      <c r="G308" s="67">
        <f t="shared" si="21"/>
        <v>6595.6489958333323</v>
      </c>
    </row>
    <row r="309" spans="1:7" x14ac:dyDescent="0.25">
      <c r="A309" s="55">
        <v>307</v>
      </c>
      <c r="B309" s="64">
        <v>72.8</v>
      </c>
      <c r="C309" s="65">
        <f t="shared" si="18"/>
        <v>117.15703999999999</v>
      </c>
      <c r="D309" s="66">
        <v>0</v>
      </c>
      <c r="E309" s="65">
        <f t="shared" si="19"/>
        <v>32.543622222222218</v>
      </c>
      <c r="F309" s="65">
        <f t="shared" si="20"/>
        <v>0.13410833333333017</v>
      </c>
      <c r="G309" s="67">
        <f t="shared" si="21"/>
        <v>6628.1255638888879</v>
      </c>
    </row>
    <row r="310" spans="1:7" x14ac:dyDescent="0.25">
      <c r="A310" s="55">
        <v>308</v>
      </c>
      <c r="B310" s="64">
        <v>72.7</v>
      </c>
      <c r="C310" s="65">
        <f t="shared" si="18"/>
        <v>116.99611</v>
      </c>
      <c r="D310" s="66">
        <v>0</v>
      </c>
      <c r="E310" s="65">
        <f t="shared" si="19"/>
        <v>32.498919444444446</v>
      </c>
      <c r="F310" s="65">
        <f t="shared" si="20"/>
        <v>-4.4702777777771985E-2</v>
      </c>
      <c r="G310" s="67">
        <f t="shared" si="21"/>
        <v>6660.6468347222208</v>
      </c>
    </row>
    <row r="311" spans="1:7" x14ac:dyDescent="0.25">
      <c r="A311" s="55">
        <v>309</v>
      </c>
      <c r="B311" s="64">
        <v>71.8</v>
      </c>
      <c r="C311" s="65">
        <f t="shared" si="18"/>
        <v>115.54773999999999</v>
      </c>
      <c r="D311" s="66">
        <v>0</v>
      </c>
      <c r="E311" s="65">
        <f t="shared" si="19"/>
        <v>32.096594444444442</v>
      </c>
      <c r="F311" s="65">
        <f t="shared" si="20"/>
        <v>-0.40232500000000471</v>
      </c>
      <c r="G311" s="67">
        <f t="shared" si="21"/>
        <v>6692.9445916666655</v>
      </c>
    </row>
    <row r="312" spans="1:7" x14ac:dyDescent="0.25">
      <c r="A312" s="55">
        <v>310</v>
      </c>
      <c r="B312" s="64">
        <v>71.400000000000006</v>
      </c>
      <c r="C312" s="65">
        <f t="shared" si="18"/>
        <v>114.90402</v>
      </c>
      <c r="D312" s="66">
        <v>0</v>
      </c>
      <c r="E312" s="65">
        <f t="shared" si="19"/>
        <v>31.917783333333333</v>
      </c>
      <c r="F312" s="65">
        <f t="shared" si="20"/>
        <v>-0.17881111111110926</v>
      </c>
      <c r="G312" s="67">
        <f t="shared" si="21"/>
        <v>6724.9517805555543</v>
      </c>
    </row>
    <row r="313" spans="1:7" x14ac:dyDescent="0.25">
      <c r="A313" s="55">
        <v>311</v>
      </c>
      <c r="B313" s="64">
        <v>71.099999999999994</v>
      </c>
      <c r="C313" s="65">
        <f t="shared" si="18"/>
        <v>114.42122999999999</v>
      </c>
      <c r="D313" s="66">
        <v>0</v>
      </c>
      <c r="E313" s="65">
        <f t="shared" si="19"/>
        <v>31.783674999999999</v>
      </c>
      <c r="F313" s="65">
        <f t="shared" si="20"/>
        <v>-0.13410833333333372</v>
      </c>
      <c r="G313" s="67">
        <f t="shared" si="21"/>
        <v>6756.8025097222207</v>
      </c>
    </row>
    <row r="314" spans="1:7" x14ac:dyDescent="0.25">
      <c r="A314" s="55">
        <v>312</v>
      </c>
      <c r="B314" s="64">
        <v>71.099999999999994</v>
      </c>
      <c r="C314" s="65">
        <f t="shared" si="18"/>
        <v>114.42122999999999</v>
      </c>
      <c r="D314" s="66">
        <v>0</v>
      </c>
      <c r="E314" s="65">
        <f t="shared" si="19"/>
        <v>31.783674999999999</v>
      </c>
      <c r="F314" s="65">
        <f t="shared" si="20"/>
        <v>0</v>
      </c>
      <c r="G314" s="67">
        <f t="shared" si="21"/>
        <v>6788.5861847222204</v>
      </c>
    </row>
    <row r="315" spans="1:7" x14ac:dyDescent="0.25">
      <c r="A315" s="55">
        <v>313</v>
      </c>
      <c r="B315" s="64">
        <v>70.900000000000006</v>
      </c>
      <c r="C315" s="65">
        <f t="shared" si="18"/>
        <v>114.09937000000001</v>
      </c>
      <c r="D315" s="66">
        <v>0</v>
      </c>
      <c r="E315" s="65">
        <f t="shared" si="19"/>
        <v>31.694269444444444</v>
      </c>
      <c r="F315" s="65">
        <f t="shared" si="20"/>
        <v>-8.9405555555554628E-2</v>
      </c>
      <c r="G315" s="67">
        <f t="shared" si="21"/>
        <v>6820.3251569444428</v>
      </c>
    </row>
    <row r="316" spans="1:7" x14ac:dyDescent="0.25">
      <c r="A316" s="55">
        <v>314</v>
      </c>
      <c r="B316" s="64">
        <v>71</v>
      </c>
      <c r="C316" s="65">
        <f t="shared" si="18"/>
        <v>114.2603</v>
      </c>
      <c r="D316" s="66">
        <v>0</v>
      </c>
      <c r="E316" s="65">
        <f t="shared" si="19"/>
        <v>31.738972222222223</v>
      </c>
      <c r="F316" s="65">
        <f t="shared" si="20"/>
        <v>4.470277777777909E-2</v>
      </c>
      <c r="G316" s="67">
        <f t="shared" si="21"/>
        <v>6852.0417777777766</v>
      </c>
    </row>
    <row r="317" spans="1:7" x14ac:dyDescent="0.25">
      <c r="A317" s="55">
        <v>315</v>
      </c>
      <c r="B317" s="64">
        <v>71</v>
      </c>
      <c r="C317" s="65">
        <f t="shared" si="18"/>
        <v>114.2603</v>
      </c>
      <c r="D317" s="66">
        <v>0</v>
      </c>
      <c r="E317" s="65">
        <f t="shared" si="19"/>
        <v>31.738972222222223</v>
      </c>
      <c r="F317" s="65">
        <f t="shared" si="20"/>
        <v>0</v>
      </c>
      <c r="G317" s="67">
        <f t="shared" si="21"/>
        <v>6883.780749999999</v>
      </c>
    </row>
    <row r="318" spans="1:7" x14ac:dyDescent="0.25">
      <c r="A318" s="55">
        <v>316</v>
      </c>
      <c r="B318" s="64">
        <v>71.2</v>
      </c>
      <c r="C318" s="65">
        <f t="shared" si="18"/>
        <v>114.58216</v>
      </c>
      <c r="D318" s="66">
        <v>0</v>
      </c>
      <c r="E318" s="65">
        <f t="shared" si="19"/>
        <v>31.828377777777778</v>
      </c>
      <c r="F318" s="65">
        <f t="shared" si="20"/>
        <v>8.9405555555554628E-2</v>
      </c>
      <c r="G318" s="67">
        <f t="shared" si="21"/>
        <v>6915.5644249999987</v>
      </c>
    </row>
    <row r="319" spans="1:7" x14ac:dyDescent="0.25">
      <c r="A319" s="55">
        <v>317</v>
      </c>
      <c r="B319" s="64">
        <v>72.099999999999994</v>
      </c>
      <c r="C319" s="65">
        <f t="shared" si="18"/>
        <v>116.03052999999998</v>
      </c>
      <c r="D319" s="66">
        <v>0</v>
      </c>
      <c r="E319" s="65">
        <f t="shared" si="19"/>
        <v>32.230702777777772</v>
      </c>
      <c r="F319" s="65">
        <f t="shared" si="20"/>
        <v>0.40232499999999405</v>
      </c>
      <c r="G319" s="67">
        <f t="shared" si="21"/>
        <v>6947.5939652777761</v>
      </c>
    </row>
    <row r="320" spans="1:7" x14ac:dyDescent="0.25">
      <c r="A320" s="55">
        <v>318</v>
      </c>
      <c r="B320" s="64">
        <v>72.599999999999994</v>
      </c>
      <c r="C320" s="65">
        <f t="shared" si="18"/>
        <v>116.83517999999999</v>
      </c>
      <c r="D320" s="66">
        <v>0</v>
      </c>
      <c r="E320" s="65">
        <f t="shared" si="19"/>
        <v>32.454216666666667</v>
      </c>
      <c r="F320" s="65">
        <f t="shared" si="20"/>
        <v>0.22351388888889545</v>
      </c>
      <c r="G320" s="67">
        <f t="shared" si="21"/>
        <v>6979.9364249999981</v>
      </c>
    </row>
    <row r="321" spans="1:7" x14ac:dyDescent="0.25">
      <c r="A321" s="55">
        <v>319</v>
      </c>
      <c r="B321" s="64">
        <v>73.599999999999994</v>
      </c>
      <c r="C321" s="65">
        <f t="shared" si="18"/>
        <v>118.44447999999998</v>
      </c>
      <c r="D321" s="66">
        <v>0</v>
      </c>
      <c r="E321" s="65">
        <f t="shared" si="19"/>
        <v>32.901244444444437</v>
      </c>
      <c r="F321" s="65">
        <f t="shared" si="20"/>
        <v>0.44702777777776959</v>
      </c>
      <c r="G321" s="67">
        <f t="shared" si="21"/>
        <v>7012.6141555555532</v>
      </c>
    </row>
    <row r="322" spans="1:7" x14ac:dyDescent="0.25">
      <c r="A322" s="55">
        <v>320</v>
      </c>
      <c r="B322" s="64">
        <v>74.8</v>
      </c>
      <c r="C322" s="65">
        <f t="shared" si="18"/>
        <v>120.37563999999999</v>
      </c>
      <c r="D322" s="66">
        <v>0</v>
      </c>
      <c r="E322" s="65">
        <f t="shared" si="19"/>
        <v>33.437677777777772</v>
      </c>
      <c r="F322" s="65">
        <f t="shared" si="20"/>
        <v>0.53643333333333487</v>
      </c>
      <c r="G322" s="67">
        <f t="shared" si="21"/>
        <v>7045.7836166666639</v>
      </c>
    </row>
    <row r="323" spans="1:7" x14ac:dyDescent="0.25">
      <c r="A323" s="55">
        <v>321</v>
      </c>
      <c r="B323" s="64">
        <v>75.7</v>
      </c>
      <c r="C323" s="65">
        <f t="shared" si="18"/>
        <v>121.82401</v>
      </c>
      <c r="D323" s="66">
        <v>0</v>
      </c>
      <c r="E323" s="65">
        <f t="shared" si="19"/>
        <v>33.840002777777777</v>
      </c>
      <c r="F323" s="65">
        <f t="shared" si="20"/>
        <v>0.40232500000000471</v>
      </c>
      <c r="G323" s="67">
        <f t="shared" si="21"/>
        <v>7079.4224569444414</v>
      </c>
    </row>
    <row r="324" spans="1:7" x14ac:dyDescent="0.25">
      <c r="A324" s="55">
        <v>322</v>
      </c>
      <c r="B324" s="64">
        <v>77.3</v>
      </c>
      <c r="C324" s="65">
        <f t="shared" ref="C324:C387" si="22">B324*1.6093</f>
        <v>124.39888999999999</v>
      </c>
      <c r="D324" s="66">
        <v>0</v>
      </c>
      <c r="E324" s="65">
        <f t="shared" ref="E324:E387" si="23">C324/3.6</f>
        <v>34.555247222222221</v>
      </c>
      <c r="F324" s="65">
        <f t="shared" si="20"/>
        <v>0.71524444444444413</v>
      </c>
      <c r="G324" s="67">
        <f t="shared" si="21"/>
        <v>7113.6200819444412</v>
      </c>
    </row>
    <row r="325" spans="1:7" x14ac:dyDescent="0.25">
      <c r="A325" s="55">
        <v>323</v>
      </c>
      <c r="B325" s="64">
        <v>78.400000000000006</v>
      </c>
      <c r="C325" s="65">
        <f t="shared" si="22"/>
        <v>126.16912000000001</v>
      </c>
      <c r="D325" s="66">
        <v>0</v>
      </c>
      <c r="E325" s="65">
        <f t="shared" si="23"/>
        <v>35.046977777777776</v>
      </c>
      <c r="F325" s="65">
        <f t="shared" si="20"/>
        <v>0.49173055555555578</v>
      </c>
      <c r="G325" s="67">
        <f t="shared" si="21"/>
        <v>7148.4211944444414</v>
      </c>
    </row>
    <row r="326" spans="1:7" x14ac:dyDescent="0.25">
      <c r="A326" s="55">
        <v>324</v>
      </c>
      <c r="B326" s="64">
        <v>79.3</v>
      </c>
      <c r="C326" s="65">
        <f t="shared" si="22"/>
        <v>127.61748999999999</v>
      </c>
      <c r="D326" s="66">
        <v>0</v>
      </c>
      <c r="E326" s="65">
        <f t="shared" si="23"/>
        <v>35.449302777777774</v>
      </c>
      <c r="F326" s="65">
        <f t="shared" si="20"/>
        <v>0.4023249999999976</v>
      </c>
      <c r="G326" s="67">
        <f t="shared" si="21"/>
        <v>7183.669334722219</v>
      </c>
    </row>
    <row r="327" spans="1:7" x14ac:dyDescent="0.25">
      <c r="A327" s="55">
        <v>325</v>
      </c>
      <c r="B327" s="64">
        <v>78.2</v>
      </c>
      <c r="C327" s="65">
        <f t="shared" si="22"/>
        <v>125.84726000000001</v>
      </c>
      <c r="D327" s="66">
        <v>0</v>
      </c>
      <c r="E327" s="65">
        <f t="shared" si="23"/>
        <v>34.957572222222225</v>
      </c>
      <c r="F327" s="65">
        <f t="shared" si="20"/>
        <v>-0.49173055555554868</v>
      </c>
      <c r="G327" s="67">
        <f t="shared" si="21"/>
        <v>7218.8727722222193</v>
      </c>
    </row>
    <row r="328" spans="1:7" x14ac:dyDescent="0.25">
      <c r="A328" s="55">
        <v>326</v>
      </c>
      <c r="B328" s="64">
        <v>76</v>
      </c>
      <c r="C328" s="65">
        <f t="shared" si="22"/>
        <v>122.3068</v>
      </c>
      <c r="D328" s="66">
        <v>0</v>
      </c>
      <c r="E328" s="65">
        <f t="shared" si="23"/>
        <v>33.974111111111107</v>
      </c>
      <c r="F328" s="65">
        <f t="shared" si="20"/>
        <v>-0.98346111111111867</v>
      </c>
      <c r="G328" s="67">
        <f t="shared" si="21"/>
        <v>7253.3386138888864</v>
      </c>
    </row>
    <row r="329" spans="1:7" x14ac:dyDescent="0.25">
      <c r="A329" s="55">
        <v>327</v>
      </c>
      <c r="B329" s="64">
        <v>75.599999999999994</v>
      </c>
      <c r="C329" s="65">
        <f t="shared" si="22"/>
        <v>121.66307999999999</v>
      </c>
      <c r="D329" s="66">
        <v>0</v>
      </c>
      <c r="E329" s="65">
        <f t="shared" si="23"/>
        <v>33.795299999999997</v>
      </c>
      <c r="F329" s="65">
        <f t="shared" si="20"/>
        <v>-0.17881111111110926</v>
      </c>
      <c r="G329" s="67">
        <f t="shared" si="21"/>
        <v>7287.2233194444416</v>
      </c>
    </row>
    <row r="330" spans="1:7" x14ac:dyDescent="0.25">
      <c r="A330" s="55">
        <v>328</v>
      </c>
      <c r="B330" s="64">
        <v>76.400000000000006</v>
      </c>
      <c r="C330" s="65">
        <f t="shared" si="22"/>
        <v>122.95052000000001</v>
      </c>
      <c r="D330" s="66">
        <v>0</v>
      </c>
      <c r="E330" s="65">
        <f t="shared" si="23"/>
        <v>34.152922222222223</v>
      </c>
      <c r="F330" s="65">
        <f t="shared" si="20"/>
        <v>0.35762222222222562</v>
      </c>
      <c r="G330" s="67">
        <f t="shared" si="21"/>
        <v>7321.1974305555523</v>
      </c>
    </row>
    <row r="331" spans="1:7" x14ac:dyDescent="0.25">
      <c r="A331" s="55">
        <v>329</v>
      </c>
      <c r="B331" s="64">
        <v>77.599999999999994</v>
      </c>
      <c r="C331" s="65">
        <f t="shared" si="22"/>
        <v>124.88167999999999</v>
      </c>
      <c r="D331" s="66">
        <v>0</v>
      </c>
      <c r="E331" s="65">
        <f t="shared" si="23"/>
        <v>34.689355555555551</v>
      </c>
      <c r="F331" s="65">
        <f t="shared" si="20"/>
        <v>0.53643333333332777</v>
      </c>
      <c r="G331" s="67">
        <f t="shared" si="21"/>
        <v>7355.6185694444412</v>
      </c>
    </row>
    <row r="332" spans="1:7" x14ac:dyDescent="0.25">
      <c r="A332" s="55">
        <v>330</v>
      </c>
      <c r="B332" s="64">
        <v>78</v>
      </c>
      <c r="C332" s="65">
        <f t="shared" si="22"/>
        <v>125.52539999999999</v>
      </c>
      <c r="D332" s="66">
        <v>0</v>
      </c>
      <c r="E332" s="65">
        <f t="shared" si="23"/>
        <v>34.86816666666666</v>
      </c>
      <c r="F332" s="65">
        <f t="shared" si="20"/>
        <v>0.17881111111110926</v>
      </c>
      <c r="G332" s="67">
        <f t="shared" si="21"/>
        <v>7390.3973305555519</v>
      </c>
    </row>
    <row r="333" spans="1:7" x14ac:dyDescent="0.25">
      <c r="A333" s="55">
        <v>331</v>
      </c>
      <c r="B333" s="64">
        <v>79.099999999999994</v>
      </c>
      <c r="C333" s="65">
        <f t="shared" si="22"/>
        <v>127.29562999999999</v>
      </c>
      <c r="D333" s="66">
        <v>0</v>
      </c>
      <c r="E333" s="65">
        <f t="shared" si="23"/>
        <v>35.359897222222216</v>
      </c>
      <c r="F333" s="65">
        <f t="shared" ref="F333:F396" si="24">E333-E332</f>
        <v>0.49173055555555578</v>
      </c>
      <c r="G333" s="67">
        <f t="shared" ref="G333:G396" si="25">E332+(F333/2)+G332</f>
        <v>7425.5113624999967</v>
      </c>
    </row>
    <row r="334" spans="1:7" x14ac:dyDescent="0.25">
      <c r="A334" s="55">
        <v>332</v>
      </c>
      <c r="B334" s="64">
        <v>79.5</v>
      </c>
      <c r="C334" s="65">
        <f t="shared" si="22"/>
        <v>127.93934999999999</v>
      </c>
      <c r="D334" s="66">
        <v>0</v>
      </c>
      <c r="E334" s="65">
        <f t="shared" si="23"/>
        <v>35.538708333333332</v>
      </c>
      <c r="F334" s="65">
        <f t="shared" si="24"/>
        <v>0.17881111111111636</v>
      </c>
      <c r="G334" s="67">
        <f t="shared" si="25"/>
        <v>7460.9606652777748</v>
      </c>
    </row>
    <row r="335" spans="1:7" x14ac:dyDescent="0.25">
      <c r="A335" s="55">
        <v>333</v>
      </c>
      <c r="B335" s="64">
        <v>79.900000000000006</v>
      </c>
      <c r="C335" s="65">
        <f t="shared" si="22"/>
        <v>128.58306999999999</v>
      </c>
      <c r="D335" s="66">
        <v>0</v>
      </c>
      <c r="E335" s="65">
        <f t="shared" si="23"/>
        <v>35.717519444444441</v>
      </c>
      <c r="F335" s="65">
        <f t="shared" si="24"/>
        <v>0.17881111111110926</v>
      </c>
      <c r="G335" s="67">
        <f t="shared" si="25"/>
        <v>7496.5887791666637</v>
      </c>
    </row>
    <row r="336" spans="1:7" x14ac:dyDescent="0.25">
      <c r="A336" s="55">
        <v>334</v>
      </c>
      <c r="B336" s="64">
        <v>79.900000000000006</v>
      </c>
      <c r="C336" s="65">
        <f t="shared" si="22"/>
        <v>128.58306999999999</v>
      </c>
      <c r="D336" s="66">
        <v>0</v>
      </c>
      <c r="E336" s="65">
        <f t="shared" si="23"/>
        <v>35.717519444444441</v>
      </c>
      <c r="F336" s="65">
        <f t="shared" si="24"/>
        <v>0</v>
      </c>
      <c r="G336" s="67">
        <f t="shared" si="25"/>
        <v>7532.3062986111081</v>
      </c>
    </row>
    <row r="337" spans="1:7" x14ac:dyDescent="0.25">
      <c r="A337" s="55">
        <v>335</v>
      </c>
      <c r="B337" s="64">
        <v>80.3</v>
      </c>
      <c r="C337" s="65">
        <f t="shared" si="22"/>
        <v>129.22678999999999</v>
      </c>
      <c r="D337" s="66">
        <v>0</v>
      </c>
      <c r="E337" s="65">
        <f t="shared" si="23"/>
        <v>35.896330555555551</v>
      </c>
      <c r="F337" s="65">
        <f t="shared" si="24"/>
        <v>0.17881111111110926</v>
      </c>
      <c r="G337" s="67">
        <f t="shared" si="25"/>
        <v>7568.113223611108</v>
      </c>
    </row>
    <row r="338" spans="1:7" x14ac:dyDescent="0.25">
      <c r="A338" s="55">
        <v>336</v>
      </c>
      <c r="B338" s="64">
        <v>80.3</v>
      </c>
      <c r="C338" s="65">
        <f t="shared" si="22"/>
        <v>129.22678999999999</v>
      </c>
      <c r="D338" s="66">
        <v>0</v>
      </c>
      <c r="E338" s="65">
        <f t="shared" si="23"/>
        <v>35.896330555555551</v>
      </c>
      <c r="F338" s="65">
        <f t="shared" si="24"/>
        <v>0</v>
      </c>
      <c r="G338" s="67">
        <f t="shared" si="25"/>
        <v>7604.0095541666633</v>
      </c>
    </row>
    <row r="339" spans="1:7" x14ac:dyDescent="0.25">
      <c r="A339" s="55">
        <v>337</v>
      </c>
      <c r="B339" s="64">
        <v>79.5</v>
      </c>
      <c r="C339" s="65">
        <f t="shared" si="22"/>
        <v>127.93934999999999</v>
      </c>
      <c r="D339" s="66">
        <v>0</v>
      </c>
      <c r="E339" s="65">
        <f t="shared" si="23"/>
        <v>35.538708333333332</v>
      </c>
      <c r="F339" s="65">
        <f t="shared" si="24"/>
        <v>-0.35762222222221851</v>
      </c>
      <c r="G339" s="67">
        <f t="shared" si="25"/>
        <v>7639.7270736111077</v>
      </c>
    </row>
    <row r="340" spans="1:7" x14ac:dyDescent="0.25">
      <c r="A340" s="55">
        <v>338</v>
      </c>
      <c r="B340" s="64">
        <v>79.5</v>
      </c>
      <c r="C340" s="65">
        <f t="shared" si="22"/>
        <v>127.93934999999999</v>
      </c>
      <c r="D340" s="66">
        <v>0</v>
      </c>
      <c r="E340" s="65">
        <f t="shared" si="23"/>
        <v>35.538708333333332</v>
      </c>
      <c r="F340" s="65">
        <f t="shared" si="24"/>
        <v>0</v>
      </c>
      <c r="G340" s="67">
        <f t="shared" si="25"/>
        <v>7675.2657819444412</v>
      </c>
    </row>
    <row r="341" spans="1:7" x14ac:dyDescent="0.25">
      <c r="A341" s="55">
        <v>339</v>
      </c>
      <c r="B341" s="64">
        <v>79.099999999999994</v>
      </c>
      <c r="C341" s="65">
        <f t="shared" si="22"/>
        <v>127.29562999999999</v>
      </c>
      <c r="D341" s="66">
        <v>0</v>
      </c>
      <c r="E341" s="65">
        <f t="shared" si="23"/>
        <v>35.359897222222216</v>
      </c>
      <c r="F341" s="65">
        <f t="shared" si="24"/>
        <v>-0.17881111111111636</v>
      </c>
      <c r="G341" s="67">
        <f t="shared" si="25"/>
        <v>7710.7150847222192</v>
      </c>
    </row>
    <row r="342" spans="1:7" x14ac:dyDescent="0.25">
      <c r="A342" s="55">
        <v>340</v>
      </c>
      <c r="B342" s="64">
        <v>78.7</v>
      </c>
      <c r="C342" s="65">
        <f t="shared" si="22"/>
        <v>126.65191</v>
      </c>
      <c r="D342" s="66">
        <v>0</v>
      </c>
      <c r="E342" s="65">
        <f t="shared" si="23"/>
        <v>35.181086111111114</v>
      </c>
      <c r="F342" s="65">
        <f t="shared" si="24"/>
        <v>-0.17881111111110215</v>
      </c>
      <c r="G342" s="67">
        <f t="shared" si="25"/>
        <v>7745.9855763888863</v>
      </c>
    </row>
    <row r="343" spans="1:7" x14ac:dyDescent="0.25">
      <c r="A343" s="55">
        <v>341</v>
      </c>
      <c r="B343" s="64">
        <v>77.599999999999994</v>
      </c>
      <c r="C343" s="65">
        <f t="shared" si="22"/>
        <v>124.88167999999999</v>
      </c>
      <c r="D343" s="66">
        <v>0</v>
      </c>
      <c r="E343" s="65">
        <f t="shared" si="23"/>
        <v>34.689355555555551</v>
      </c>
      <c r="F343" s="65">
        <f t="shared" si="24"/>
        <v>-0.49173055555556289</v>
      </c>
      <c r="G343" s="67">
        <f t="shared" si="25"/>
        <v>7780.9207972222193</v>
      </c>
    </row>
    <row r="344" spans="1:7" x14ac:dyDescent="0.25">
      <c r="A344" s="55">
        <v>342</v>
      </c>
      <c r="B344" s="64">
        <v>76.5</v>
      </c>
      <c r="C344" s="65">
        <f t="shared" si="22"/>
        <v>123.11144999999999</v>
      </c>
      <c r="D344" s="66">
        <v>0</v>
      </c>
      <c r="E344" s="65">
        <f t="shared" si="23"/>
        <v>34.197624999999995</v>
      </c>
      <c r="F344" s="65">
        <f t="shared" si="24"/>
        <v>-0.49173055555555578</v>
      </c>
      <c r="G344" s="67">
        <f t="shared" si="25"/>
        <v>7815.3642874999969</v>
      </c>
    </row>
    <row r="345" spans="1:7" x14ac:dyDescent="0.25">
      <c r="A345" s="55">
        <v>343</v>
      </c>
      <c r="B345" s="64">
        <v>74.3</v>
      </c>
      <c r="C345" s="65">
        <f t="shared" si="22"/>
        <v>119.57098999999999</v>
      </c>
      <c r="D345" s="66">
        <v>0</v>
      </c>
      <c r="E345" s="65">
        <f t="shared" si="23"/>
        <v>33.214163888888883</v>
      </c>
      <c r="F345" s="65">
        <f t="shared" si="24"/>
        <v>-0.98346111111111156</v>
      </c>
      <c r="G345" s="67">
        <f t="shared" si="25"/>
        <v>7849.0701819444412</v>
      </c>
    </row>
    <row r="346" spans="1:7" x14ac:dyDescent="0.25">
      <c r="A346" s="55">
        <v>344</v>
      </c>
      <c r="B346" s="64">
        <v>72.599999999999994</v>
      </c>
      <c r="C346" s="65">
        <f t="shared" si="22"/>
        <v>116.83517999999999</v>
      </c>
      <c r="D346" s="66">
        <v>0</v>
      </c>
      <c r="E346" s="65">
        <f t="shared" si="23"/>
        <v>32.454216666666667</v>
      </c>
      <c r="F346" s="65">
        <f t="shared" si="24"/>
        <v>-0.75994722222221611</v>
      </c>
      <c r="G346" s="67">
        <f t="shared" si="25"/>
        <v>7881.9043722222186</v>
      </c>
    </row>
    <row r="347" spans="1:7" x14ac:dyDescent="0.25">
      <c r="A347" s="55">
        <v>345</v>
      </c>
      <c r="B347" s="64">
        <v>70.8</v>
      </c>
      <c r="C347" s="65">
        <f t="shared" si="22"/>
        <v>113.93843999999999</v>
      </c>
      <c r="D347" s="66">
        <v>0</v>
      </c>
      <c r="E347" s="65">
        <f t="shared" si="23"/>
        <v>31.649566666666662</v>
      </c>
      <c r="F347" s="65">
        <f t="shared" si="24"/>
        <v>-0.80465000000000586</v>
      </c>
      <c r="G347" s="67">
        <f t="shared" si="25"/>
        <v>7913.9562638888856</v>
      </c>
    </row>
    <row r="348" spans="1:7" x14ac:dyDescent="0.25">
      <c r="A348" s="55">
        <v>346</v>
      </c>
      <c r="B348" s="64">
        <v>67.599999999999994</v>
      </c>
      <c r="C348" s="65">
        <f t="shared" si="22"/>
        <v>108.78867999999999</v>
      </c>
      <c r="D348" s="66">
        <v>0</v>
      </c>
      <c r="E348" s="65">
        <f t="shared" si="23"/>
        <v>30.219077777777773</v>
      </c>
      <c r="F348" s="65">
        <f t="shared" si="24"/>
        <v>-1.4304888888888883</v>
      </c>
      <c r="G348" s="67">
        <f t="shared" si="25"/>
        <v>7944.890586111108</v>
      </c>
    </row>
    <row r="349" spans="1:7" x14ac:dyDescent="0.25">
      <c r="A349" s="55">
        <v>347</v>
      </c>
      <c r="B349" s="64">
        <v>66.400000000000006</v>
      </c>
      <c r="C349" s="65">
        <f t="shared" si="22"/>
        <v>106.85752000000001</v>
      </c>
      <c r="D349" s="66">
        <v>0</v>
      </c>
      <c r="E349" s="65">
        <f t="shared" si="23"/>
        <v>29.682644444444445</v>
      </c>
      <c r="F349" s="65">
        <f t="shared" si="24"/>
        <v>-0.53643333333332777</v>
      </c>
      <c r="G349" s="67">
        <f t="shared" si="25"/>
        <v>7974.8414472222194</v>
      </c>
    </row>
    <row r="350" spans="1:7" x14ac:dyDescent="0.25">
      <c r="A350" s="55">
        <v>348</v>
      </c>
      <c r="B350" s="64">
        <v>66.7</v>
      </c>
      <c r="C350" s="65">
        <f t="shared" si="22"/>
        <v>107.34031</v>
      </c>
      <c r="D350" s="66">
        <v>0</v>
      </c>
      <c r="E350" s="65">
        <f t="shared" si="23"/>
        <v>29.816752777777779</v>
      </c>
      <c r="F350" s="65">
        <f t="shared" si="24"/>
        <v>0.13410833333333372</v>
      </c>
      <c r="G350" s="67">
        <f t="shared" si="25"/>
        <v>8004.5911458333303</v>
      </c>
    </row>
    <row r="351" spans="1:7" x14ac:dyDescent="0.25">
      <c r="A351" s="55">
        <v>349</v>
      </c>
      <c r="B351" s="64">
        <v>66.099999999999994</v>
      </c>
      <c r="C351" s="65">
        <f t="shared" si="22"/>
        <v>106.37472999999999</v>
      </c>
      <c r="D351" s="66">
        <v>0</v>
      </c>
      <c r="E351" s="65">
        <f t="shared" si="23"/>
        <v>29.548536111111105</v>
      </c>
      <c r="F351" s="65">
        <f t="shared" si="24"/>
        <v>-0.26821666666667454</v>
      </c>
      <c r="G351" s="67">
        <f t="shared" si="25"/>
        <v>8034.2737902777744</v>
      </c>
    </row>
    <row r="352" spans="1:7" x14ac:dyDescent="0.25">
      <c r="A352" s="55">
        <v>350</v>
      </c>
      <c r="B352" s="64">
        <v>65.900000000000006</v>
      </c>
      <c r="C352" s="65">
        <f t="shared" si="22"/>
        <v>106.05287000000001</v>
      </c>
      <c r="D352" s="66">
        <v>0</v>
      </c>
      <c r="E352" s="65">
        <f t="shared" si="23"/>
        <v>29.459130555555557</v>
      </c>
      <c r="F352" s="65">
        <f t="shared" si="24"/>
        <v>-8.9405555555547522E-2</v>
      </c>
      <c r="G352" s="67">
        <f t="shared" si="25"/>
        <v>8063.7776236111076</v>
      </c>
    </row>
    <row r="353" spans="1:7" x14ac:dyDescent="0.25">
      <c r="A353" s="55">
        <v>351</v>
      </c>
      <c r="B353" s="64">
        <v>66.2</v>
      </c>
      <c r="C353" s="65">
        <f t="shared" si="22"/>
        <v>106.53566000000001</v>
      </c>
      <c r="D353" s="66">
        <v>0</v>
      </c>
      <c r="E353" s="65">
        <f t="shared" si="23"/>
        <v>29.593238888888891</v>
      </c>
      <c r="F353" s="65">
        <f t="shared" si="24"/>
        <v>0.13410833333333372</v>
      </c>
      <c r="G353" s="67">
        <f t="shared" si="25"/>
        <v>8093.3038083333295</v>
      </c>
    </row>
    <row r="354" spans="1:7" x14ac:dyDescent="0.25">
      <c r="A354" s="55">
        <v>352</v>
      </c>
      <c r="B354" s="64">
        <v>66.099999999999994</v>
      </c>
      <c r="C354" s="65">
        <f t="shared" si="22"/>
        <v>106.37472999999999</v>
      </c>
      <c r="D354" s="66">
        <v>0</v>
      </c>
      <c r="E354" s="65">
        <f t="shared" si="23"/>
        <v>29.548536111111105</v>
      </c>
      <c r="F354" s="65">
        <f t="shared" si="24"/>
        <v>-4.4702777777786196E-2</v>
      </c>
      <c r="G354" s="67">
        <f t="shared" si="25"/>
        <v>8122.8746958333295</v>
      </c>
    </row>
    <row r="355" spans="1:7" x14ac:dyDescent="0.25">
      <c r="A355" s="55">
        <v>353</v>
      </c>
      <c r="B355" s="64">
        <v>67.099999999999994</v>
      </c>
      <c r="C355" s="65">
        <f t="shared" si="22"/>
        <v>107.98402999999999</v>
      </c>
      <c r="D355" s="66">
        <v>0</v>
      </c>
      <c r="E355" s="65">
        <f t="shared" si="23"/>
        <v>29.995563888888885</v>
      </c>
      <c r="F355" s="65">
        <f t="shared" si="24"/>
        <v>0.44702777777778024</v>
      </c>
      <c r="G355" s="67">
        <f t="shared" si="25"/>
        <v>8152.6467458333291</v>
      </c>
    </row>
    <row r="356" spans="1:7" x14ac:dyDescent="0.25">
      <c r="A356" s="55">
        <v>354</v>
      </c>
      <c r="B356" s="64">
        <v>67.400000000000006</v>
      </c>
      <c r="C356" s="65">
        <f t="shared" si="22"/>
        <v>108.46682000000001</v>
      </c>
      <c r="D356" s="66">
        <v>0</v>
      </c>
      <c r="E356" s="65">
        <f t="shared" si="23"/>
        <v>30.129672222222226</v>
      </c>
      <c r="F356" s="65">
        <f t="shared" si="24"/>
        <v>0.13410833333334082</v>
      </c>
      <c r="G356" s="67">
        <f t="shared" si="25"/>
        <v>8182.7093638888846</v>
      </c>
    </row>
    <row r="357" spans="1:7" x14ac:dyDescent="0.25">
      <c r="A357" s="55">
        <v>355</v>
      </c>
      <c r="B357" s="64">
        <v>68.3</v>
      </c>
      <c r="C357" s="65">
        <f t="shared" si="22"/>
        <v>109.91519</v>
      </c>
      <c r="D357" s="66">
        <v>0</v>
      </c>
      <c r="E357" s="65">
        <f t="shared" si="23"/>
        <v>30.53199722222222</v>
      </c>
      <c r="F357" s="65">
        <f t="shared" si="24"/>
        <v>0.40232499999999405</v>
      </c>
      <c r="G357" s="67">
        <f t="shared" si="25"/>
        <v>8213.0401986111065</v>
      </c>
    </row>
    <row r="358" spans="1:7" x14ac:dyDescent="0.25">
      <c r="A358" s="55">
        <v>356</v>
      </c>
      <c r="B358" s="64">
        <v>68.3</v>
      </c>
      <c r="C358" s="65">
        <f t="shared" si="22"/>
        <v>109.91519</v>
      </c>
      <c r="D358" s="66">
        <v>0</v>
      </c>
      <c r="E358" s="65">
        <f t="shared" si="23"/>
        <v>30.53199722222222</v>
      </c>
      <c r="F358" s="65">
        <f t="shared" si="24"/>
        <v>0</v>
      </c>
      <c r="G358" s="67">
        <f t="shared" si="25"/>
        <v>8243.5721958333288</v>
      </c>
    </row>
    <row r="359" spans="1:7" x14ac:dyDescent="0.25">
      <c r="A359" s="55">
        <v>357</v>
      </c>
      <c r="B359" s="64">
        <v>68.7</v>
      </c>
      <c r="C359" s="65">
        <f t="shared" si="22"/>
        <v>110.55891</v>
      </c>
      <c r="D359" s="66">
        <v>0</v>
      </c>
      <c r="E359" s="65">
        <f t="shared" si="23"/>
        <v>30.710808333333333</v>
      </c>
      <c r="F359" s="65">
        <f t="shared" si="24"/>
        <v>0.17881111111111281</v>
      </c>
      <c r="G359" s="67">
        <f t="shared" si="25"/>
        <v>8274.1935986111057</v>
      </c>
    </row>
    <row r="360" spans="1:7" x14ac:dyDescent="0.25">
      <c r="A360" s="55">
        <v>358</v>
      </c>
      <c r="B360" s="64">
        <v>68.2</v>
      </c>
      <c r="C360" s="65">
        <f t="shared" si="22"/>
        <v>109.75426</v>
      </c>
      <c r="D360" s="66">
        <v>0</v>
      </c>
      <c r="E360" s="65">
        <f t="shared" si="23"/>
        <v>30.487294444444444</v>
      </c>
      <c r="F360" s="65">
        <f t="shared" si="24"/>
        <v>-0.22351388888888835</v>
      </c>
      <c r="G360" s="67">
        <f t="shared" si="25"/>
        <v>8304.792649999994</v>
      </c>
    </row>
    <row r="361" spans="1:7" x14ac:dyDescent="0.25">
      <c r="A361" s="55">
        <v>359</v>
      </c>
      <c r="B361" s="64">
        <v>68.099999999999994</v>
      </c>
      <c r="C361" s="65">
        <f t="shared" si="22"/>
        <v>109.59332999999999</v>
      </c>
      <c r="D361" s="66">
        <v>0</v>
      </c>
      <c r="E361" s="65">
        <f t="shared" si="23"/>
        <v>30.442591666666665</v>
      </c>
      <c r="F361" s="65">
        <f t="shared" si="24"/>
        <v>-4.470277777777909E-2</v>
      </c>
      <c r="G361" s="67">
        <f t="shared" si="25"/>
        <v>8335.2575930555504</v>
      </c>
    </row>
    <row r="362" spans="1:7" x14ac:dyDescent="0.25">
      <c r="A362" s="55">
        <v>360</v>
      </c>
      <c r="B362" s="64">
        <v>68</v>
      </c>
      <c r="C362" s="65">
        <f t="shared" si="22"/>
        <v>109.4324</v>
      </c>
      <c r="D362" s="66">
        <v>0</v>
      </c>
      <c r="E362" s="65">
        <f t="shared" si="23"/>
        <v>30.39788888888889</v>
      </c>
      <c r="F362" s="65">
        <f t="shared" si="24"/>
        <v>-4.4702777777775538E-2</v>
      </c>
      <c r="G362" s="67">
        <f t="shared" si="25"/>
        <v>8365.6778333333277</v>
      </c>
    </row>
    <row r="363" spans="1:7" x14ac:dyDescent="0.25">
      <c r="A363" s="55">
        <v>361</v>
      </c>
      <c r="B363" s="64">
        <v>67.099999999999994</v>
      </c>
      <c r="C363" s="65">
        <f t="shared" si="22"/>
        <v>107.98402999999999</v>
      </c>
      <c r="D363" s="66">
        <v>0</v>
      </c>
      <c r="E363" s="65">
        <f t="shared" si="23"/>
        <v>29.995563888888885</v>
      </c>
      <c r="F363" s="65">
        <f t="shared" si="24"/>
        <v>-0.40232500000000471</v>
      </c>
      <c r="G363" s="67">
        <f t="shared" si="25"/>
        <v>8395.8745597222169</v>
      </c>
    </row>
    <row r="364" spans="1:7" x14ac:dyDescent="0.25">
      <c r="A364" s="55">
        <v>362</v>
      </c>
      <c r="B364" s="64">
        <v>66.400000000000006</v>
      </c>
      <c r="C364" s="65">
        <f t="shared" si="22"/>
        <v>106.85752000000001</v>
      </c>
      <c r="D364" s="66">
        <v>0</v>
      </c>
      <c r="E364" s="65">
        <f t="shared" si="23"/>
        <v>29.682644444444445</v>
      </c>
      <c r="F364" s="65">
        <f t="shared" si="24"/>
        <v>-0.31291944444443942</v>
      </c>
      <c r="G364" s="67">
        <f t="shared" si="25"/>
        <v>8425.7136638888842</v>
      </c>
    </row>
    <row r="365" spans="1:7" x14ac:dyDescent="0.25">
      <c r="A365" s="55">
        <v>363</v>
      </c>
      <c r="B365" s="64">
        <v>66.099999999999994</v>
      </c>
      <c r="C365" s="65">
        <f t="shared" si="22"/>
        <v>106.37472999999999</v>
      </c>
      <c r="D365" s="66">
        <v>0</v>
      </c>
      <c r="E365" s="65">
        <f t="shared" si="23"/>
        <v>29.548536111111105</v>
      </c>
      <c r="F365" s="65">
        <f t="shared" si="24"/>
        <v>-0.13410833333334082</v>
      </c>
      <c r="G365" s="67">
        <f t="shared" si="25"/>
        <v>8455.3292541666615</v>
      </c>
    </row>
    <row r="366" spans="1:7" x14ac:dyDescent="0.25">
      <c r="A366" s="55">
        <v>364</v>
      </c>
      <c r="B366" s="64">
        <v>65.7</v>
      </c>
      <c r="C366" s="65">
        <f t="shared" si="22"/>
        <v>105.73101</v>
      </c>
      <c r="D366" s="66">
        <v>0</v>
      </c>
      <c r="E366" s="65">
        <f t="shared" si="23"/>
        <v>29.369724999999999</v>
      </c>
      <c r="F366" s="65">
        <f t="shared" si="24"/>
        <v>-0.1788111111111057</v>
      </c>
      <c r="G366" s="67">
        <f t="shared" si="25"/>
        <v>8484.7883847222165</v>
      </c>
    </row>
    <row r="367" spans="1:7" x14ac:dyDescent="0.25">
      <c r="A367" s="55">
        <v>365</v>
      </c>
      <c r="B367" s="64">
        <v>66</v>
      </c>
      <c r="C367" s="65">
        <f t="shared" si="22"/>
        <v>106.21379999999999</v>
      </c>
      <c r="D367" s="66">
        <v>0</v>
      </c>
      <c r="E367" s="65">
        <f t="shared" si="23"/>
        <v>29.503833333333329</v>
      </c>
      <c r="F367" s="65">
        <f t="shared" si="24"/>
        <v>0.13410833333333017</v>
      </c>
      <c r="G367" s="67">
        <f t="shared" si="25"/>
        <v>8514.2251638888829</v>
      </c>
    </row>
    <row r="368" spans="1:7" x14ac:dyDescent="0.25">
      <c r="A368" s="55">
        <v>366</v>
      </c>
      <c r="B368" s="64">
        <v>66.400000000000006</v>
      </c>
      <c r="C368" s="65">
        <f t="shared" si="22"/>
        <v>106.85752000000001</v>
      </c>
      <c r="D368" s="66">
        <v>0</v>
      </c>
      <c r="E368" s="65">
        <f t="shared" si="23"/>
        <v>29.682644444444445</v>
      </c>
      <c r="F368" s="65">
        <f t="shared" si="24"/>
        <v>0.17881111111111636</v>
      </c>
      <c r="G368" s="67">
        <f t="shared" si="25"/>
        <v>8543.8184027777716</v>
      </c>
    </row>
    <row r="369" spans="1:7" x14ac:dyDescent="0.25">
      <c r="A369" s="55">
        <v>367</v>
      </c>
      <c r="B369" s="64">
        <v>66</v>
      </c>
      <c r="C369" s="65">
        <f t="shared" si="22"/>
        <v>106.21379999999999</v>
      </c>
      <c r="D369" s="66">
        <v>0</v>
      </c>
      <c r="E369" s="65">
        <f t="shared" si="23"/>
        <v>29.503833333333329</v>
      </c>
      <c r="F369" s="65">
        <f t="shared" si="24"/>
        <v>-0.17881111111111636</v>
      </c>
      <c r="G369" s="67">
        <f t="shared" si="25"/>
        <v>8573.4116416666602</v>
      </c>
    </row>
    <row r="370" spans="1:7" x14ac:dyDescent="0.25">
      <c r="A370" s="55">
        <v>368</v>
      </c>
      <c r="B370" s="64">
        <v>66.3</v>
      </c>
      <c r="C370" s="65">
        <f t="shared" si="22"/>
        <v>106.69658999999999</v>
      </c>
      <c r="D370" s="66">
        <v>0</v>
      </c>
      <c r="E370" s="65">
        <f t="shared" si="23"/>
        <v>29.637941666666663</v>
      </c>
      <c r="F370" s="65">
        <f t="shared" si="24"/>
        <v>0.13410833333333372</v>
      </c>
      <c r="G370" s="67">
        <f t="shared" si="25"/>
        <v>8602.9825291666602</v>
      </c>
    </row>
    <row r="371" spans="1:7" x14ac:dyDescent="0.25">
      <c r="A371" s="55">
        <v>369</v>
      </c>
      <c r="B371" s="64">
        <v>67</v>
      </c>
      <c r="C371" s="65">
        <f t="shared" si="22"/>
        <v>107.8231</v>
      </c>
      <c r="D371" s="66">
        <v>0</v>
      </c>
      <c r="E371" s="65">
        <f t="shared" si="23"/>
        <v>29.950861111111109</v>
      </c>
      <c r="F371" s="65">
        <f t="shared" si="24"/>
        <v>0.31291944444444653</v>
      </c>
      <c r="G371" s="67">
        <f t="shared" si="25"/>
        <v>8632.7769305555485</v>
      </c>
    </row>
    <row r="372" spans="1:7" x14ac:dyDescent="0.25">
      <c r="A372" s="55">
        <v>370</v>
      </c>
      <c r="B372" s="64">
        <v>67.5</v>
      </c>
      <c r="C372" s="65">
        <f t="shared" si="22"/>
        <v>108.62774999999999</v>
      </c>
      <c r="D372" s="66">
        <v>0</v>
      </c>
      <c r="E372" s="65">
        <f t="shared" si="23"/>
        <v>30.174374999999998</v>
      </c>
      <c r="F372" s="65">
        <f t="shared" si="24"/>
        <v>0.22351388888888835</v>
      </c>
      <c r="G372" s="67">
        <f t="shared" si="25"/>
        <v>8662.839548611104</v>
      </c>
    </row>
    <row r="373" spans="1:7" x14ac:dyDescent="0.25">
      <c r="A373" s="55">
        <v>371</v>
      </c>
      <c r="B373" s="64">
        <v>67.900000000000006</v>
      </c>
      <c r="C373" s="65">
        <f t="shared" si="22"/>
        <v>109.27147000000001</v>
      </c>
      <c r="D373" s="66">
        <v>0</v>
      </c>
      <c r="E373" s="65">
        <f t="shared" si="23"/>
        <v>30.353186111111114</v>
      </c>
      <c r="F373" s="65">
        <f t="shared" si="24"/>
        <v>0.17881111111111636</v>
      </c>
      <c r="G373" s="67">
        <f t="shared" si="25"/>
        <v>8693.103329166659</v>
      </c>
    </row>
    <row r="374" spans="1:7" x14ac:dyDescent="0.25">
      <c r="A374" s="55">
        <v>372</v>
      </c>
      <c r="B374" s="64">
        <v>68.099999999999994</v>
      </c>
      <c r="C374" s="65">
        <f t="shared" si="22"/>
        <v>109.59332999999999</v>
      </c>
      <c r="D374" s="66">
        <v>0</v>
      </c>
      <c r="E374" s="65">
        <f t="shared" si="23"/>
        <v>30.442591666666665</v>
      </c>
      <c r="F374" s="65">
        <f t="shared" si="24"/>
        <v>8.9405555555551075E-2</v>
      </c>
      <c r="G374" s="67">
        <f t="shared" si="25"/>
        <v>8723.5012180555477</v>
      </c>
    </row>
    <row r="375" spans="1:7" x14ac:dyDescent="0.25">
      <c r="A375" s="55">
        <v>373</v>
      </c>
      <c r="B375" s="64">
        <v>68.5</v>
      </c>
      <c r="C375" s="65">
        <f t="shared" si="22"/>
        <v>110.23705</v>
      </c>
      <c r="D375" s="66">
        <v>0</v>
      </c>
      <c r="E375" s="65">
        <f t="shared" si="23"/>
        <v>30.621402777777774</v>
      </c>
      <c r="F375" s="65">
        <f t="shared" si="24"/>
        <v>0.17881111111110926</v>
      </c>
      <c r="G375" s="67">
        <f t="shared" si="25"/>
        <v>8754.0332152777701</v>
      </c>
    </row>
    <row r="376" spans="1:7" x14ac:dyDescent="0.25">
      <c r="A376" s="55">
        <v>374</v>
      </c>
      <c r="B376" s="64">
        <v>68.900000000000006</v>
      </c>
      <c r="C376" s="65">
        <f t="shared" si="22"/>
        <v>110.88077000000001</v>
      </c>
      <c r="D376" s="66">
        <v>0</v>
      </c>
      <c r="E376" s="65">
        <f t="shared" si="23"/>
        <v>30.800213888888891</v>
      </c>
      <c r="F376" s="65">
        <f t="shared" si="24"/>
        <v>0.17881111111111636</v>
      </c>
      <c r="G376" s="67">
        <f t="shared" si="25"/>
        <v>8784.7440236111033</v>
      </c>
    </row>
    <row r="377" spans="1:7" x14ac:dyDescent="0.25">
      <c r="A377" s="55">
        <v>375</v>
      </c>
      <c r="B377" s="64">
        <v>68.599999999999994</v>
      </c>
      <c r="C377" s="65">
        <f t="shared" si="22"/>
        <v>110.39797999999999</v>
      </c>
      <c r="D377" s="66">
        <v>0</v>
      </c>
      <c r="E377" s="65">
        <f t="shared" si="23"/>
        <v>30.666105555555554</v>
      </c>
      <c r="F377" s="65">
        <f t="shared" si="24"/>
        <v>-0.13410833333333727</v>
      </c>
      <c r="G377" s="67">
        <f t="shared" si="25"/>
        <v>8815.4771833333252</v>
      </c>
    </row>
    <row r="378" spans="1:7" x14ac:dyDescent="0.25">
      <c r="A378" s="55">
        <v>376</v>
      </c>
      <c r="B378" s="64">
        <v>69.400000000000006</v>
      </c>
      <c r="C378" s="65">
        <f t="shared" si="22"/>
        <v>111.68542000000001</v>
      </c>
      <c r="D378" s="66">
        <v>0</v>
      </c>
      <c r="E378" s="65">
        <f t="shared" si="23"/>
        <v>31.023727777777779</v>
      </c>
      <c r="F378" s="65">
        <f t="shared" si="24"/>
        <v>0.35762222222222562</v>
      </c>
      <c r="G378" s="67">
        <f t="shared" si="25"/>
        <v>8846.3220999999921</v>
      </c>
    </row>
    <row r="379" spans="1:7" x14ac:dyDescent="0.25">
      <c r="A379" s="55">
        <v>377</v>
      </c>
      <c r="B379" s="64">
        <v>69.400000000000006</v>
      </c>
      <c r="C379" s="65">
        <f t="shared" si="22"/>
        <v>111.68542000000001</v>
      </c>
      <c r="D379" s="66">
        <v>0</v>
      </c>
      <c r="E379" s="65">
        <f t="shared" si="23"/>
        <v>31.023727777777779</v>
      </c>
      <c r="F379" s="65">
        <f t="shared" si="24"/>
        <v>0</v>
      </c>
      <c r="G379" s="67">
        <f t="shared" si="25"/>
        <v>8877.34582777777</v>
      </c>
    </row>
    <row r="380" spans="1:7" x14ac:dyDescent="0.25">
      <c r="A380" s="55">
        <v>378</v>
      </c>
      <c r="B380" s="64">
        <v>69.400000000000006</v>
      </c>
      <c r="C380" s="65">
        <f t="shared" si="22"/>
        <v>111.68542000000001</v>
      </c>
      <c r="D380" s="66">
        <v>0</v>
      </c>
      <c r="E380" s="65">
        <f t="shared" si="23"/>
        <v>31.023727777777779</v>
      </c>
      <c r="F380" s="65">
        <f t="shared" si="24"/>
        <v>0</v>
      </c>
      <c r="G380" s="67">
        <f t="shared" si="25"/>
        <v>8908.3695555555478</v>
      </c>
    </row>
    <row r="381" spans="1:7" x14ac:dyDescent="0.25">
      <c r="A381" s="55">
        <v>379</v>
      </c>
      <c r="B381" s="64">
        <v>70</v>
      </c>
      <c r="C381" s="65">
        <f t="shared" si="22"/>
        <v>112.651</v>
      </c>
      <c r="D381" s="66">
        <v>0</v>
      </c>
      <c r="E381" s="65">
        <f t="shared" si="23"/>
        <v>31.291944444444443</v>
      </c>
      <c r="F381" s="65">
        <f t="shared" si="24"/>
        <v>0.26821666666666388</v>
      </c>
      <c r="G381" s="67">
        <f t="shared" si="25"/>
        <v>8939.5273916666592</v>
      </c>
    </row>
    <row r="382" spans="1:7" x14ac:dyDescent="0.25">
      <c r="A382" s="55">
        <v>380</v>
      </c>
      <c r="B382" s="64">
        <v>70.400000000000006</v>
      </c>
      <c r="C382" s="65">
        <f t="shared" si="22"/>
        <v>113.29472000000001</v>
      </c>
      <c r="D382" s="66">
        <v>0</v>
      </c>
      <c r="E382" s="65">
        <f t="shared" si="23"/>
        <v>31.470755555555559</v>
      </c>
      <c r="F382" s="65">
        <f t="shared" si="24"/>
        <v>0.17881111111111636</v>
      </c>
      <c r="G382" s="67">
        <f t="shared" si="25"/>
        <v>8970.9087416666589</v>
      </c>
    </row>
    <row r="383" spans="1:7" x14ac:dyDescent="0.25">
      <c r="A383" s="55">
        <v>381</v>
      </c>
      <c r="B383" s="64">
        <v>70.599999999999994</v>
      </c>
      <c r="C383" s="65">
        <f t="shared" si="22"/>
        <v>113.61657999999998</v>
      </c>
      <c r="D383" s="66">
        <v>0</v>
      </c>
      <c r="E383" s="65">
        <f t="shared" si="23"/>
        <v>31.560161111111107</v>
      </c>
      <c r="F383" s="65">
        <f t="shared" si="24"/>
        <v>8.9405555555547522E-2</v>
      </c>
      <c r="G383" s="67">
        <f t="shared" si="25"/>
        <v>9002.4241999999922</v>
      </c>
    </row>
    <row r="384" spans="1:7" x14ac:dyDescent="0.25">
      <c r="A384" s="55">
        <v>382</v>
      </c>
      <c r="B384" s="64">
        <v>70.900000000000006</v>
      </c>
      <c r="C384" s="65">
        <f t="shared" si="22"/>
        <v>114.09937000000001</v>
      </c>
      <c r="D384" s="66">
        <v>0</v>
      </c>
      <c r="E384" s="65">
        <f t="shared" si="23"/>
        <v>31.694269444444444</v>
      </c>
      <c r="F384" s="65">
        <f t="shared" si="24"/>
        <v>0.13410833333333727</v>
      </c>
      <c r="G384" s="67">
        <f t="shared" si="25"/>
        <v>9034.0514152777705</v>
      </c>
    </row>
    <row r="385" spans="1:7" x14ac:dyDescent="0.25">
      <c r="A385" s="55">
        <v>383</v>
      </c>
      <c r="B385" s="64">
        <v>70.3</v>
      </c>
      <c r="C385" s="65">
        <f t="shared" si="22"/>
        <v>113.13378999999999</v>
      </c>
      <c r="D385" s="66">
        <v>0</v>
      </c>
      <c r="E385" s="65">
        <f t="shared" si="23"/>
        <v>31.426052777777773</v>
      </c>
      <c r="F385" s="65">
        <f t="shared" si="24"/>
        <v>-0.26821666666667099</v>
      </c>
      <c r="G385" s="67">
        <f t="shared" si="25"/>
        <v>9065.6115763888811</v>
      </c>
    </row>
    <row r="386" spans="1:7" x14ac:dyDescent="0.25">
      <c r="A386" s="55">
        <v>384</v>
      </c>
      <c r="B386" s="64">
        <v>70.599999999999994</v>
      </c>
      <c r="C386" s="65">
        <f t="shared" si="22"/>
        <v>113.61657999999998</v>
      </c>
      <c r="D386" s="66">
        <v>0</v>
      </c>
      <c r="E386" s="65">
        <f t="shared" si="23"/>
        <v>31.560161111111107</v>
      </c>
      <c r="F386" s="65">
        <f t="shared" si="24"/>
        <v>0.13410833333333372</v>
      </c>
      <c r="G386" s="67">
        <f t="shared" si="25"/>
        <v>9097.1046833333257</v>
      </c>
    </row>
    <row r="387" spans="1:7" x14ac:dyDescent="0.25">
      <c r="A387" s="55">
        <v>385</v>
      </c>
      <c r="B387" s="64">
        <v>70.3</v>
      </c>
      <c r="C387" s="65">
        <f t="shared" si="22"/>
        <v>113.13378999999999</v>
      </c>
      <c r="D387" s="66">
        <v>0</v>
      </c>
      <c r="E387" s="65">
        <f t="shared" si="23"/>
        <v>31.426052777777773</v>
      </c>
      <c r="F387" s="65">
        <f t="shared" si="24"/>
        <v>-0.13410833333333372</v>
      </c>
      <c r="G387" s="67">
        <f t="shared" si="25"/>
        <v>9128.5977902777704</v>
      </c>
    </row>
    <row r="388" spans="1:7" x14ac:dyDescent="0.25">
      <c r="A388" s="55">
        <v>386</v>
      </c>
      <c r="B388" s="64">
        <v>69.7</v>
      </c>
      <c r="C388" s="65">
        <f t="shared" ref="C388:C451" si="26">B388*1.6093</f>
        <v>112.16821</v>
      </c>
      <c r="D388" s="66">
        <v>0</v>
      </c>
      <c r="E388" s="65">
        <f t="shared" ref="E388:E451" si="27">C388/3.6</f>
        <v>31.157836111111109</v>
      </c>
      <c r="F388" s="65">
        <f t="shared" si="24"/>
        <v>-0.26821666666666388</v>
      </c>
      <c r="G388" s="67">
        <f t="shared" si="25"/>
        <v>9159.8897347222155</v>
      </c>
    </row>
    <row r="389" spans="1:7" x14ac:dyDescent="0.25">
      <c r="A389" s="55">
        <v>387</v>
      </c>
      <c r="B389" s="64">
        <v>69.900000000000006</v>
      </c>
      <c r="C389" s="65">
        <f t="shared" si="26"/>
        <v>112.49007</v>
      </c>
      <c r="D389" s="66">
        <v>0</v>
      </c>
      <c r="E389" s="65">
        <f t="shared" si="27"/>
        <v>31.247241666666667</v>
      </c>
      <c r="F389" s="65">
        <f t="shared" si="24"/>
        <v>8.940555555555818E-2</v>
      </c>
      <c r="G389" s="67">
        <f t="shared" si="25"/>
        <v>9191.0922736111042</v>
      </c>
    </row>
    <row r="390" spans="1:7" x14ac:dyDescent="0.25">
      <c r="A390" s="55">
        <v>388</v>
      </c>
      <c r="B390" s="64">
        <v>70.099999999999994</v>
      </c>
      <c r="C390" s="65">
        <f t="shared" si="26"/>
        <v>112.81192999999999</v>
      </c>
      <c r="D390" s="66">
        <v>0</v>
      </c>
      <c r="E390" s="65">
        <f t="shared" si="27"/>
        <v>31.336647222222219</v>
      </c>
      <c r="F390" s="65">
        <f t="shared" si="24"/>
        <v>8.9405555555551075E-2</v>
      </c>
      <c r="G390" s="67">
        <f t="shared" si="25"/>
        <v>9222.3842180555494</v>
      </c>
    </row>
    <row r="391" spans="1:7" x14ac:dyDescent="0.25">
      <c r="A391" s="55">
        <v>389</v>
      </c>
      <c r="B391" s="64">
        <v>69.599999999999994</v>
      </c>
      <c r="C391" s="65">
        <f t="shared" si="26"/>
        <v>112.00727999999999</v>
      </c>
      <c r="D391" s="66">
        <v>0</v>
      </c>
      <c r="E391" s="65">
        <f t="shared" si="27"/>
        <v>31.11313333333333</v>
      </c>
      <c r="F391" s="65">
        <f t="shared" si="24"/>
        <v>-0.22351388888888835</v>
      </c>
      <c r="G391" s="67">
        <f t="shared" si="25"/>
        <v>9253.6091083333267</v>
      </c>
    </row>
    <row r="392" spans="1:7" x14ac:dyDescent="0.25">
      <c r="A392" s="55">
        <v>390</v>
      </c>
      <c r="B392" s="64">
        <v>69.3</v>
      </c>
      <c r="C392" s="65">
        <f t="shared" si="26"/>
        <v>111.52448999999999</v>
      </c>
      <c r="D392" s="66">
        <v>0</v>
      </c>
      <c r="E392" s="65">
        <f t="shared" si="27"/>
        <v>30.979024999999996</v>
      </c>
      <c r="F392" s="65">
        <f t="shared" si="24"/>
        <v>-0.13410833333333372</v>
      </c>
      <c r="G392" s="67">
        <f t="shared" si="25"/>
        <v>9284.6551874999932</v>
      </c>
    </row>
    <row r="393" spans="1:7" x14ac:dyDescent="0.25">
      <c r="A393" s="55">
        <v>391</v>
      </c>
      <c r="B393" s="64">
        <v>69.900000000000006</v>
      </c>
      <c r="C393" s="65">
        <f t="shared" si="26"/>
        <v>112.49007</v>
      </c>
      <c r="D393" s="66">
        <v>0</v>
      </c>
      <c r="E393" s="65">
        <f t="shared" si="27"/>
        <v>31.247241666666667</v>
      </c>
      <c r="F393" s="65">
        <f t="shared" si="24"/>
        <v>0.26821666666667099</v>
      </c>
      <c r="G393" s="67">
        <f t="shared" si="25"/>
        <v>9315.7683208333274</v>
      </c>
    </row>
    <row r="394" spans="1:7" x14ac:dyDescent="0.25">
      <c r="A394" s="55">
        <v>392</v>
      </c>
      <c r="B394" s="64">
        <v>69.7</v>
      </c>
      <c r="C394" s="65">
        <f t="shared" si="26"/>
        <v>112.16821</v>
      </c>
      <c r="D394" s="66">
        <v>0</v>
      </c>
      <c r="E394" s="65">
        <f t="shared" si="27"/>
        <v>31.157836111111109</v>
      </c>
      <c r="F394" s="65">
        <f t="shared" si="24"/>
        <v>-8.940555555555818E-2</v>
      </c>
      <c r="G394" s="67">
        <f t="shared" si="25"/>
        <v>9346.9708597222161</v>
      </c>
    </row>
    <row r="395" spans="1:7" x14ac:dyDescent="0.25">
      <c r="A395" s="55">
        <v>393</v>
      </c>
      <c r="B395" s="64">
        <v>69.5</v>
      </c>
      <c r="C395" s="65">
        <f t="shared" si="26"/>
        <v>111.84635</v>
      </c>
      <c r="D395" s="66">
        <v>0</v>
      </c>
      <c r="E395" s="65">
        <f t="shared" si="27"/>
        <v>31.068430555555555</v>
      </c>
      <c r="F395" s="65">
        <f t="shared" si="24"/>
        <v>-8.9405555555554628E-2</v>
      </c>
      <c r="G395" s="67">
        <f t="shared" si="25"/>
        <v>9378.0839930555503</v>
      </c>
    </row>
    <row r="396" spans="1:7" x14ac:dyDescent="0.25">
      <c r="A396" s="55">
        <v>394</v>
      </c>
      <c r="B396" s="64">
        <v>69.900000000000006</v>
      </c>
      <c r="C396" s="65">
        <f t="shared" si="26"/>
        <v>112.49007</v>
      </c>
      <c r="D396" s="66">
        <v>0</v>
      </c>
      <c r="E396" s="65">
        <f t="shared" si="27"/>
        <v>31.247241666666667</v>
      </c>
      <c r="F396" s="65">
        <f t="shared" si="24"/>
        <v>0.17881111111111281</v>
      </c>
      <c r="G396" s="67">
        <f t="shared" si="25"/>
        <v>9409.2418291666618</v>
      </c>
    </row>
    <row r="397" spans="1:7" x14ac:dyDescent="0.25">
      <c r="A397" s="55">
        <v>395</v>
      </c>
      <c r="B397" s="64">
        <v>70.2</v>
      </c>
      <c r="C397" s="65">
        <f t="shared" si="26"/>
        <v>112.97286</v>
      </c>
      <c r="D397" s="66">
        <v>0</v>
      </c>
      <c r="E397" s="65">
        <f t="shared" si="27"/>
        <v>31.381349999999998</v>
      </c>
      <c r="F397" s="65">
        <f t="shared" ref="F397:F460" si="28">E397-E396</f>
        <v>0.13410833333333017</v>
      </c>
      <c r="G397" s="67">
        <f t="shared" ref="G397:G460" si="29">E396+(F397/2)+G396</f>
        <v>9440.5561249999955</v>
      </c>
    </row>
    <row r="398" spans="1:7" x14ac:dyDescent="0.25">
      <c r="A398" s="55">
        <v>396</v>
      </c>
      <c r="B398" s="64">
        <v>70.2</v>
      </c>
      <c r="C398" s="65">
        <f t="shared" si="26"/>
        <v>112.97286</v>
      </c>
      <c r="D398" s="66">
        <v>0</v>
      </c>
      <c r="E398" s="65">
        <f t="shared" si="27"/>
        <v>31.381349999999998</v>
      </c>
      <c r="F398" s="65">
        <f t="shared" si="28"/>
        <v>0</v>
      </c>
      <c r="G398" s="67">
        <f t="shared" si="29"/>
        <v>9471.9374749999952</v>
      </c>
    </row>
    <row r="399" spans="1:7" x14ac:dyDescent="0.25">
      <c r="A399" s="55">
        <v>397</v>
      </c>
      <c r="B399" s="64">
        <v>70.2</v>
      </c>
      <c r="C399" s="65">
        <f t="shared" si="26"/>
        <v>112.97286</v>
      </c>
      <c r="D399" s="66">
        <v>0</v>
      </c>
      <c r="E399" s="65">
        <f t="shared" si="27"/>
        <v>31.381349999999998</v>
      </c>
      <c r="F399" s="65">
        <f t="shared" si="28"/>
        <v>0</v>
      </c>
      <c r="G399" s="67">
        <f t="shared" si="29"/>
        <v>9503.3188249999948</v>
      </c>
    </row>
    <row r="400" spans="1:7" x14ac:dyDescent="0.25">
      <c r="A400" s="55">
        <v>398</v>
      </c>
      <c r="B400" s="64">
        <v>71</v>
      </c>
      <c r="C400" s="65">
        <f t="shared" si="26"/>
        <v>114.2603</v>
      </c>
      <c r="D400" s="66">
        <v>0</v>
      </c>
      <c r="E400" s="65">
        <f t="shared" si="27"/>
        <v>31.738972222222223</v>
      </c>
      <c r="F400" s="65">
        <f t="shared" si="28"/>
        <v>0.35762222222222562</v>
      </c>
      <c r="G400" s="67">
        <f t="shared" si="29"/>
        <v>9534.8789861111054</v>
      </c>
    </row>
    <row r="401" spans="1:7" x14ac:dyDescent="0.25">
      <c r="A401" s="55">
        <v>399</v>
      </c>
      <c r="B401" s="64">
        <v>70.8</v>
      </c>
      <c r="C401" s="65">
        <f t="shared" si="26"/>
        <v>113.93843999999999</v>
      </c>
      <c r="D401" s="66">
        <v>0</v>
      </c>
      <c r="E401" s="65">
        <f t="shared" si="27"/>
        <v>31.649566666666662</v>
      </c>
      <c r="F401" s="65">
        <f t="shared" si="28"/>
        <v>-8.9405555555561733E-2</v>
      </c>
      <c r="G401" s="67">
        <f t="shared" si="29"/>
        <v>9566.5732555555496</v>
      </c>
    </row>
    <row r="402" spans="1:7" x14ac:dyDescent="0.25">
      <c r="A402" s="55">
        <v>400</v>
      </c>
      <c r="B402" s="64">
        <v>70.900000000000006</v>
      </c>
      <c r="C402" s="65">
        <f t="shared" si="26"/>
        <v>114.09937000000001</v>
      </c>
      <c r="D402" s="66">
        <v>0</v>
      </c>
      <c r="E402" s="65">
        <f t="shared" si="27"/>
        <v>31.694269444444444</v>
      </c>
      <c r="F402" s="65">
        <f t="shared" si="28"/>
        <v>4.4702777777782643E-2</v>
      </c>
      <c r="G402" s="67">
        <f t="shared" si="29"/>
        <v>9598.2451736111052</v>
      </c>
    </row>
    <row r="403" spans="1:7" x14ac:dyDescent="0.25">
      <c r="A403" s="55">
        <v>401</v>
      </c>
      <c r="B403" s="64">
        <v>70.7</v>
      </c>
      <c r="C403" s="65">
        <f t="shared" si="26"/>
        <v>113.77751000000001</v>
      </c>
      <c r="D403" s="66">
        <v>0</v>
      </c>
      <c r="E403" s="65">
        <f t="shared" si="27"/>
        <v>31.60486388888889</v>
      </c>
      <c r="F403" s="65">
        <f t="shared" si="28"/>
        <v>-8.9405555555554628E-2</v>
      </c>
      <c r="G403" s="67">
        <f t="shared" si="29"/>
        <v>9629.8947402777721</v>
      </c>
    </row>
    <row r="404" spans="1:7" x14ac:dyDescent="0.25">
      <c r="A404" s="55">
        <v>402</v>
      </c>
      <c r="B404" s="64">
        <v>70.900000000000006</v>
      </c>
      <c r="C404" s="65">
        <f t="shared" si="26"/>
        <v>114.09937000000001</v>
      </c>
      <c r="D404" s="66">
        <v>0</v>
      </c>
      <c r="E404" s="65">
        <f t="shared" si="27"/>
        <v>31.694269444444444</v>
      </c>
      <c r="F404" s="65">
        <f t="shared" si="28"/>
        <v>8.9405555555554628E-2</v>
      </c>
      <c r="G404" s="67">
        <f t="shared" si="29"/>
        <v>9661.5443069444391</v>
      </c>
    </row>
    <row r="405" spans="1:7" x14ac:dyDescent="0.25">
      <c r="A405" s="55">
        <v>403</v>
      </c>
      <c r="B405" s="64">
        <v>71.2</v>
      </c>
      <c r="C405" s="65">
        <f t="shared" si="26"/>
        <v>114.58216</v>
      </c>
      <c r="D405" s="66">
        <v>0</v>
      </c>
      <c r="E405" s="65">
        <f t="shared" si="27"/>
        <v>31.828377777777778</v>
      </c>
      <c r="F405" s="65">
        <f t="shared" si="28"/>
        <v>0.13410833333333372</v>
      </c>
      <c r="G405" s="67">
        <f t="shared" si="29"/>
        <v>9693.305630555551</v>
      </c>
    </row>
    <row r="406" spans="1:7" x14ac:dyDescent="0.25">
      <c r="A406" s="55">
        <v>404</v>
      </c>
      <c r="B406" s="64">
        <v>71.3</v>
      </c>
      <c r="C406" s="65">
        <f t="shared" si="26"/>
        <v>114.74309</v>
      </c>
      <c r="D406" s="66">
        <v>0</v>
      </c>
      <c r="E406" s="65">
        <f t="shared" si="27"/>
        <v>31.873080555555553</v>
      </c>
      <c r="F406" s="65">
        <f t="shared" si="28"/>
        <v>4.4702777777775538E-2</v>
      </c>
      <c r="G406" s="67">
        <f t="shared" si="29"/>
        <v>9725.1563597222175</v>
      </c>
    </row>
    <row r="407" spans="1:7" x14ac:dyDescent="0.25">
      <c r="A407" s="55">
        <v>405</v>
      </c>
      <c r="B407" s="64">
        <v>70.8</v>
      </c>
      <c r="C407" s="65">
        <f t="shared" si="26"/>
        <v>113.93843999999999</v>
      </c>
      <c r="D407" s="66">
        <v>0</v>
      </c>
      <c r="E407" s="65">
        <f t="shared" si="27"/>
        <v>31.649566666666662</v>
      </c>
      <c r="F407" s="65">
        <f t="shared" si="28"/>
        <v>-0.2235138888888919</v>
      </c>
      <c r="G407" s="67">
        <f t="shared" si="29"/>
        <v>9756.9176833333295</v>
      </c>
    </row>
    <row r="408" spans="1:7" x14ac:dyDescent="0.25">
      <c r="A408" s="55">
        <v>406</v>
      </c>
      <c r="B408" s="64">
        <v>71.2</v>
      </c>
      <c r="C408" s="65">
        <f t="shared" si="26"/>
        <v>114.58216</v>
      </c>
      <c r="D408" s="66">
        <v>0</v>
      </c>
      <c r="E408" s="65">
        <f t="shared" si="27"/>
        <v>31.828377777777778</v>
      </c>
      <c r="F408" s="65">
        <f t="shared" si="28"/>
        <v>0.17881111111111636</v>
      </c>
      <c r="G408" s="67">
        <f t="shared" si="29"/>
        <v>9788.656655555551</v>
      </c>
    </row>
    <row r="409" spans="1:7" x14ac:dyDescent="0.25">
      <c r="A409" s="55">
        <v>407</v>
      </c>
      <c r="B409" s="64">
        <v>71.7</v>
      </c>
      <c r="C409" s="65">
        <f t="shared" si="26"/>
        <v>115.38681</v>
      </c>
      <c r="D409" s="66">
        <v>0</v>
      </c>
      <c r="E409" s="65">
        <f t="shared" si="27"/>
        <v>32.051891666666663</v>
      </c>
      <c r="F409" s="65">
        <f t="shared" si="28"/>
        <v>0.22351388888888479</v>
      </c>
      <c r="G409" s="67">
        <f t="shared" si="29"/>
        <v>9820.5967902777738</v>
      </c>
    </row>
    <row r="410" spans="1:7" x14ac:dyDescent="0.25">
      <c r="A410" s="55">
        <v>408</v>
      </c>
      <c r="B410" s="64">
        <v>71.900000000000006</v>
      </c>
      <c r="C410" s="65">
        <f t="shared" si="26"/>
        <v>115.70867000000001</v>
      </c>
      <c r="D410" s="66">
        <v>0</v>
      </c>
      <c r="E410" s="65">
        <f t="shared" si="27"/>
        <v>32.141297222222228</v>
      </c>
      <c r="F410" s="65">
        <f t="shared" si="28"/>
        <v>8.9405555555565286E-2</v>
      </c>
      <c r="G410" s="67">
        <f t="shared" si="29"/>
        <v>9852.693384722219</v>
      </c>
    </row>
    <row r="411" spans="1:7" x14ac:dyDescent="0.25">
      <c r="A411" s="55">
        <v>409</v>
      </c>
      <c r="B411" s="64">
        <v>72.599999999999994</v>
      </c>
      <c r="C411" s="65">
        <f t="shared" si="26"/>
        <v>116.83517999999999</v>
      </c>
      <c r="D411" s="66">
        <v>0</v>
      </c>
      <c r="E411" s="65">
        <f t="shared" si="27"/>
        <v>32.454216666666667</v>
      </c>
      <c r="F411" s="65">
        <f t="shared" si="28"/>
        <v>0.31291944444443942</v>
      </c>
      <c r="G411" s="67">
        <f t="shared" si="29"/>
        <v>9884.9911416666637</v>
      </c>
    </row>
    <row r="412" spans="1:7" x14ac:dyDescent="0.25">
      <c r="A412" s="55">
        <v>410</v>
      </c>
      <c r="B412" s="64">
        <v>72.3</v>
      </c>
      <c r="C412" s="65">
        <f t="shared" si="26"/>
        <v>116.35238999999999</v>
      </c>
      <c r="D412" s="66">
        <v>0</v>
      </c>
      <c r="E412" s="65">
        <f t="shared" si="27"/>
        <v>32.32010833333333</v>
      </c>
      <c r="F412" s="65">
        <f t="shared" si="28"/>
        <v>-0.13410833333333727</v>
      </c>
      <c r="G412" s="67">
        <f t="shared" si="29"/>
        <v>9917.3783041666629</v>
      </c>
    </row>
    <row r="413" spans="1:7" x14ac:dyDescent="0.25">
      <c r="A413" s="55">
        <v>411</v>
      </c>
      <c r="B413" s="64">
        <v>72.3</v>
      </c>
      <c r="C413" s="65">
        <f t="shared" si="26"/>
        <v>116.35238999999999</v>
      </c>
      <c r="D413" s="66">
        <v>0</v>
      </c>
      <c r="E413" s="65">
        <f t="shared" si="27"/>
        <v>32.32010833333333</v>
      </c>
      <c r="F413" s="65">
        <f t="shared" si="28"/>
        <v>0</v>
      </c>
      <c r="G413" s="67">
        <f t="shared" si="29"/>
        <v>9949.6984124999963</v>
      </c>
    </row>
    <row r="414" spans="1:7" x14ac:dyDescent="0.25">
      <c r="A414" s="55">
        <v>412</v>
      </c>
      <c r="B414" s="64">
        <v>72.099999999999994</v>
      </c>
      <c r="C414" s="65">
        <f t="shared" si="26"/>
        <v>116.03052999999998</v>
      </c>
      <c r="D414" s="66">
        <v>0</v>
      </c>
      <c r="E414" s="65">
        <f t="shared" si="27"/>
        <v>32.230702777777772</v>
      </c>
      <c r="F414" s="65">
        <f t="shared" si="28"/>
        <v>-8.940555555555818E-2</v>
      </c>
      <c r="G414" s="67">
        <f t="shared" si="29"/>
        <v>9981.9738180555523</v>
      </c>
    </row>
    <row r="415" spans="1:7" x14ac:dyDescent="0.25">
      <c r="A415" s="55">
        <v>413</v>
      </c>
      <c r="B415" s="64">
        <v>72</v>
      </c>
      <c r="C415" s="65">
        <f t="shared" si="26"/>
        <v>115.86959999999999</v>
      </c>
      <c r="D415" s="66">
        <v>0</v>
      </c>
      <c r="E415" s="65">
        <f t="shared" si="27"/>
        <v>32.186</v>
      </c>
      <c r="F415" s="65">
        <f t="shared" si="28"/>
        <v>-4.4702777777771985E-2</v>
      </c>
      <c r="G415" s="67">
        <f t="shared" si="29"/>
        <v>10014.182169444441</v>
      </c>
    </row>
    <row r="416" spans="1:7" x14ac:dyDescent="0.25">
      <c r="A416" s="55">
        <v>414</v>
      </c>
      <c r="B416" s="64">
        <v>71.900000000000006</v>
      </c>
      <c r="C416" s="65">
        <f t="shared" si="26"/>
        <v>115.70867000000001</v>
      </c>
      <c r="D416" s="66">
        <v>0</v>
      </c>
      <c r="E416" s="65">
        <f t="shared" si="27"/>
        <v>32.141297222222228</v>
      </c>
      <c r="F416" s="65">
        <f t="shared" si="28"/>
        <v>-4.4702777777771985E-2</v>
      </c>
      <c r="G416" s="67">
        <f t="shared" si="29"/>
        <v>10046.345818055552</v>
      </c>
    </row>
    <row r="417" spans="1:7" x14ac:dyDescent="0.25">
      <c r="A417" s="55">
        <v>415</v>
      </c>
      <c r="B417" s="64">
        <v>72.599999999999994</v>
      </c>
      <c r="C417" s="65">
        <f t="shared" si="26"/>
        <v>116.83517999999999</v>
      </c>
      <c r="D417" s="66">
        <v>0</v>
      </c>
      <c r="E417" s="65">
        <f t="shared" si="27"/>
        <v>32.454216666666667</v>
      </c>
      <c r="F417" s="65">
        <f t="shared" si="28"/>
        <v>0.31291944444443942</v>
      </c>
      <c r="G417" s="67">
        <f t="shared" si="29"/>
        <v>10078.643574999996</v>
      </c>
    </row>
    <row r="418" spans="1:7" x14ac:dyDescent="0.25">
      <c r="A418" s="55">
        <v>416</v>
      </c>
      <c r="B418" s="64">
        <v>72.8</v>
      </c>
      <c r="C418" s="65">
        <f t="shared" si="26"/>
        <v>117.15703999999999</v>
      </c>
      <c r="D418" s="66">
        <v>0</v>
      </c>
      <c r="E418" s="65">
        <f t="shared" si="27"/>
        <v>32.543622222222218</v>
      </c>
      <c r="F418" s="65">
        <f t="shared" si="28"/>
        <v>8.9405555555551075E-2</v>
      </c>
      <c r="G418" s="67">
        <f t="shared" si="29"/>
        <v>10111.142494444441</v>
      </c>
    </row>
    <row r="419" spans="1:7" x14ac:dyDescent="0.25">
      <c r="A419" s="55">
        <v>417</v>
      </c>
      <c r="B419" s="64">
        <v>73.2</v>
      </c>
      <c r="C419" s="65">
        <f t="shared" si="26"/>
        <v>117.80076</v>
      </c>
      <c r="D419" s="66">
        <v>0</v>
      </c>
      <c r="E419" s="65">
        <f t="shared" si="27"/>
        <v>32.722433333333335</v>
      </c>
      <c r="F419" s="65">
        <f t="shared" si="28"/>
        <v>0.17881111111111636</v>
      </c>
      <c r="G419" s="67">
        <f t="shared" si="29"/>
        <v>10143.775522222219</v>
      </c>
    </row>
    <row r="420" spans="1:7" x14ac:dyDescent="0.25">
      <c r="A420" s="55">
        <v>418</v>
      </c>
      <c r="B420" s="64">
        <v>72.099999999999994</v>
      </c>
      <c r="C420" s="65">
        <f t="shared" si="26"/>
        <v>116.03052999999998</v>
      </c>
      <c r="D420" s="66">
        <v>0</v>
      </c>
      <c r="E420" s="65">
        <f t="shared" si="27"/>
        <v>32.230702777777772</v>
      </c>
      <c r="F420" s="65">
        <f t="shared" si="28"/>
        <v>-0.49173055555556289</v>
      </c>
      <c r="G420" s="67">
        <f t="shared" si="29"/>
        <v>10176.252090277774</v>
      </c>
    </row>
    <row r="421" spans="1:7" x14ac:dyDescent="0.25">
      <c r="A421" s="55">
        <v>419</v>
      </c>
      <c r="B421" s="64">
        <v>71.5</v>
      </c>
      <c r="C421" s="65">
        <f t="shared" si="26"/>
        <v>115.06495</v>
      </c>
      <c r="D421" s="66">
        <v>0</v>
      </c>
      <c r="E421" s="65">
        <f t="shared" si="27"/>
        <v>31.962486111111108</v>
      </c>
      <c r="F421" s="65">
        <f t="shared" si="28"/>
        <v>-0.26821666666666388</v>
      </c>
      <c r="G421" s="67">
        <f t="shared" si="29"/>
        <v>10208.348684722219</v>
      </c>
    </row>
    <row r="422" spans="1:7" x14ac:dyDescent="0.25">
      <c r="A422" s="55">
        <v>420</v>
      </c>
      <c r="B422" s="64">
        <v>70.900000000000006</v>
      </c>
      <c r="C422" s="65">
        <f t="shared" si="26"/>
        <v>114.09937000000001</v>
      </c>
      <c r="D422" s="66">
        <v>0</v>
      </c>
      <c r="E422" s="65">
        <f t="shared" si="27"/>
        <v>31.694269444444444</v>
      </c>
      <c r="F422" s="65">
        <f t="shared" si="28"/>
        <v>-0.26821666666666388</v>
      </c>
      <c r="G422" s="67">
        <f t="shared" si="29"/>
        <v>10240.177062499997</v>
      </c>
    </row>
    <row r="423" spans="1:7" x14ac:dyDescent="0.25">
      <c r="A423" s="55">
        <v>421</v>
      </c>
      <c r="B423" s="64">
        <v>70.400000000000006</v>
      </c>
      <c r="C423" s="65">
        <f t="shared" si="26"/>
        <v>113.29472000000001</v>
      </c>
      <c r="D423" s="66">
        <v>0</v>
      </c>
      <c r="E423" s="65">
        <f t="shared" si="27"/>
        <v>31.470755555555559</v>
      </c>
      <c r="F423" s="65">
        <f t="shared" si="28"/>
        <v>-0.22351388888888479</v>
      </c>
      <c r="G423" s="67">
        <f t="shared" si="29"/>
        <v>10271.759574999996</v>
      </c>
    </row>
    <row r="424" spans="1:7" x14ac:dyDescent="0.25">
      <c r="A424" s="55">
        <v>422</v>
      </c>
      <c r="B424" s="64">
        <v>70.5</v>
      </c>
      <c r="C424" s="65">
        <f t="shared" si="26"/>
        <v>113.45564999999999</v>
      </c>
      <c r="D424" s="66">
        <v>0</v>
      </c>
      <c r="E424" s="65">
        <f t="shared" si="27"/>
        <v>31.515458333333331</v>
      </c>
      <c r="F424" s="65">
        <f t="shared" si="28"/>
        <v>4.4702777777771985E-2</v>
      </c>
      <c r="G424" s="67">
        <f t="shared" si="29"/>
        <v>10303.252681944441</v>
      </c>
    </row>
    <row r="425" spans="1:7" x14ac:dyDescent="0.25">
      <c r="A425" s="55">
        <v>423</v>
      </c>
      <c r="B425" s="64">
        <v>70.900000000000006</v>
      </c>
      <c r="C425" s="65">
        <f t="shared" si="26"/>
        <v>114.09937000000001</v>
      </c>
      <c r="D425" s="66">
        <v>0</v>
      </c>
      <c r="E425" s="65">
        <f t="shared" si="27"/>
        <v>31.694269444444444</v>
      </c>
      <c r="F425" s="65">
        <f t="shared" si="28"/>
        <v>0.17881111111111281</v>
      </c>
      <c r="G425" s="67">
        <f t="shared" si="29"/>
        <v>10334.857545833331</v>
      </c>
    </row>
    <row r="426" spans="1:7" x14ac:dyDescent="0.25">
      <c r="A426" s="55">
        <v>424</v>
      </c>
      <c r="B426" s="64">
        <v>70.2</v>
      </c>
      <c r="C426" s="65">
        <f t="shared" si="26"/>
        <v>112.97286</v>
      </c>
      <c r="D426" s="66">
        <v>0</v>
      </c>
      <c r="E426" s="65">
        <f t="shared" si="27"/>
        <v>31.381349999999998</v>
      </c>
      <c r="F426" s="65">
        <f t="shared" si="28"/>
        <v>-0.31291944444444653</v>
      </c>
      <c r="G426" s="67">
        <f t="shared" si="29"/>
        <v>10366.395355555553</v>
      </c>
    </row>
    <row r="427" spans="1:7" x14ac:dyDescent="0.25">
      <c r="A427" s="55">
        <v>425</v>
      </c>
      <c r="B427" s="64">
        <v>71</v>
      </c>
      <c r="C427" s="65">
        <f t="shared" si="26"/>
        <v>114.2603</v>
      </c>
      <c r="D427" s="66">
        <v>0</v>
      </c>
      <c r="E427" s="65">
        <f t="shared" si="27"/>
        <v>31.738972222222223</v>
      </c>
      <c r="F427" s="65">
        <f t="shared" si="28"/>
        <v>0.35762222222222562</v>
      </c>
      <c r="G427" s="67">
        <f t="shared" si="29"/>
        <v>10397.955516666663</v>
      </c>
    </row>
    <row r="428" spans="1:7" x14ac:dyDescent="0.25">
      <c r="A428" s="55">
        <v>426</v>
      </c>
      <c r="B428" s="64">
        <v>70.2</v>
      </c>
      <c r="C428" s="65">
        <f t="shared" si="26"/>
        <v>112.97286</v>
      </c>
      <c r="D428" s="66">
        <v>0</v>
      </c>
      <c r="E428" s="65">
        <f t="shared" si="27"/>
        <v>31.381349999999998</v>
      </c>
      <c r="F428" s="65">
        <f t="shared" si="28"/>
        <v>-0.35762222222222562</v>
      </c>
      <c r="G428" s="67">
        <f t="shared" si="29"/>
        <v>10429.515677777774</v>
      </c>
    </row>
    <row r="429" spans="1:7" x14ac:dyDescent="0.25">
      <c r="A429" s="55">
        <v>427</v>
      </c>
      <c r="B429" s="64">
        <v>70.3</v>
      </c>
      <c r="C429" s="65">
        <f t="shared" si="26"/>
        <v>113.13378999999999</v>
      </c>
      <c r="D429" s="66">
        <v>0</v>
      </c>
      <c r="E429" s="65">
        <f t="shared" si="27"/>
        <v>31.426052777777773</v>
      </c>
      <c r="F429" s="65">
        <f t="shared" si="28"/>
        <v>4.4702777777775538E-2</v>
      </c>
      <c r="G429" s="67">
        <f t="shared" si="29"/>
        <v>10460.919379166662</v>
      </c>
    </row>
    <row r="430" spans="1:7" x14ac:dyDescent="0.25">
      <c r="A430" s="55">
        <v>428</v>
      </c>
      <c r="B430" s="64">
        <v>69.099999999999994</v>
      </c>
      <c r="C430" s="65">
        <f t="shared" si="26"/>
        <v>111.20262999999998</v>
      </c>
      <c r="D430" s="66">
        <v>0</v>
      </c>
      <c r="E430" s="65">
        <f t="shared" si="27"/>
        <v>30.889619444444438</v>
      </c>
      <c r="F430" s="65">
        <f t="shared" si="28"/>
        <v>-0.53643333333333487</v>
      </c>
      <c r="G430" s="67">
        <f t="shared" si="29"/>
        <v>10492.077215277774</v>
      </c>
    </row>
    <row r="431" spans="1:7" x14ac:dyDescent="0.25">
      <c r="A431" s="55">
        <v>429</v>
      </c>
      <c r="B431" s="64">
        <v>68.8</v>
      </c>
      <c r="C431" s="65">
        <f t="shared" si="26"/>
        <v>110.71983999999999</v>
      </c>
      <c r="D431" s="66">
        <v>0</v>
      </c>
      <c r="E431" s="65">
        <f t="shared" si="27"/>
        <v>30.755511111111108</v>
      </c>
      <c r="F431" s="65">
        <f t="shared" si="28"/>
        <v>-0.13410833333333017</v>
      </c>
      <c r="G431" s="67">
        <f t="shared" si="29"/>
        <v>10522.899780555552</v>
      </c>
    </row>
    <row r="432" spans="1:7" x14ac:dyDescent="0.25">
      <c r="A432" s="55">
        <v>430</v>
      </c>
      <c r="B432" s="64">
        <v>68.2</v>
      </c>
      <c r="C432" s="65">
        <f t="shared" si="26"/>
        <v>109.75426</v>
      </c>
      <c r="D432" s="66">
        <v>0</v>
      </c>
      <c r="E432" s="65">
        <f t="shared" si="27"/>
        <v>30.487294444444444</v>
      </c>
      <c r="F432" s="65">
        <f t="shared" si="28"/>
        <v>-0.26821666666666388</v>
      </c>
      <c r="G432" s="67">
        <f t="shared" si="29"/>
        <v>10553.521183333329</v>
      </c>
    </row>
    <row r="433" spans="1:7" x14ac:dyDescent="0.25">
      <c r="A433" s="55">
        <v>431</v>
      </c>
      <c r="B433" s="64">
        <v>68.3</v>
      </c>
      <c r="C433" s="65">
        <f t="shared" si="26"/>
        <v>109.91519</v>
      </c>
      <c r="D433" s="66">
        <v>0</v>
      </c>
      <c r="E433" s="65">
        <f t="shared" si="27"/>
        <v>30.53199722222222</v>
      </c>
      <c r="F433" s="65">
        <f t="shared" si="28"/>
        <v>4.4702777777775538E-2</v>
      </c>
      <c r="G433" s="67">
        <f t="shared" si="29"/>
        <v>10584.030829166662</v>
      </c>
    </row>
    <row r="434" spans="1:7" x14ac:dyDescent="0.25">
      <c r="A434" s="55">
        <v>432</v>
      </c>
      <c r="B434" s="64">
        <v>68.2</v>
      </c>
      <c r="C434" s="65">
        <f t="shared" si="26"/>
        <v>109.75426</v>
      </c>
      <c r="D434" s="66">
        <v>0</v>
      </c>
      <c r="E434" s="65">
        <f t="shared" si="27"/>
        <v>30.487294444444444</v>
      </c>
      <c r="F434" s="65">
        <f t="shared" si="28"/>
        <v>-4.4702777777775538E-2</v>
      </c>
      <c r="G434" s="67">
        <f t="shared" si="29"/>
        <v>10614.540474999996</v>
      </c>
    </row>
    <row r="435" spans="1:7" x14ac:dyDescent="0.25">
      <c r="A435" s="55">
        <v>433</v>
      </c>
      <c r="B435" s="64">
        <v>67.7</v>
      </c>
      <c r="C435" s="65">
        <f t="shared" si="26"/>
        <v>108.94961000000001</v>
      </c>
      <c r="D435" s="66">
        <v>0</v>
      </c>
      <c r="E435" s="65">
        <f t="shared" si="27"/>
        <v>30.263780555555556</v>
      </c>
      <c r="F435" s="65">
        <f t="shared" si="28"/>
        <v>-0.22351388888888835</v>
      </c>
      <c r="G435" s="67">
        <f t="shared" si="29"/>
        <v>10644.916012499996</v>
      </c>
    </row>
    <row r="436" spans="1:7" x14ac:dyDescent="0.25">
      <c r="A436" s="55">
        <v>434</v>
      </c>
      <c r="B436" s="64">
        <v>67.3</v>
      </c>
      <c r="C436" s="65">
        <f t="shared" si="26"/>
        <v>108.30588999999999</v>
      </c>
      <c r="D436" s="66">
        <v>0</v>
      </c>
      <c r="E436" s="65">
        <f t="shared" si="27"/>
        <v>30.08496944444444</v>
      </c>
      <c r="F436" s="65">
        <f t="shared" si="28"/>
        <v>-0.17881111111111636</v>
      </c>
      <c r="G436" s="67">
        <f t="shared" si="29"/>
        <v>10675.090387499997</v>
      </c>
    </row>
    <row r="437" spans="1:7" x14ac:dyDescent="0.25">
      <c r="A437" s="55">
        <v>435</v>
      </c>
      <c r="B437" s="64">
        <v>67.5</v>
      </c>
      <c r="C437" s="65">
        <f t="shared" si="26"/>
        <v>108.62774999999999</v>
      </c>
      <c r="D437" s="66">
        <v>0</v>
      </c>
      <c r="E437" s="65">
        <f t="shared" si="27"/>
        <v>30.174374999999998</v>
      </c>
      <c r="F437" s="65">
        <f t="shared" si="28"/>
        <v>8.940555555555818E-2</v>
      </c>
      <c r="G437" s="67">
        <f t="shared" si="29"/>
        <v>10705.220059722218</v>
      </c>
    </row>
    <row r="438" spans="1:7" x14ac:dyDescent="0.25">
      <c r="A438" s="55">
        <v>436</v>
      </c>
      <c r="B438" s="64">
        <v>67.599999999999994</v>
      </c>
      <c r="C438" s="65">
        <f t="shared" si="26"/>
        <v>108.78867999999999</v>
      </c>
      <c r="D438" s="66">
        <v>0</v>
      </c>
      <c r="E438" s="65">
        <f t="shared" si="27"/>
        <v>30.219077777777773</v>
      </c>
      <c r="F438" s="65">
        <f t="shared" si="28"/>
        <v>4.4702777777775538E-2</v>
      </c>
      <c r="G438" s="67">
        <f t="shared" si="29"/>
        <v>10735.416786111107</v>
      </c>
    </row>
    <row r="439" spans="1:7" x14ac:dyDescent="0.25">
      <c r="A439" s="55">
        <v>437</v>
      </c>
      <c r="B439" s="64">
        <v>67.599999999999994</v>
      </c>
      <c r="C439" s="65">
        <f t="shared" si="26"/>
        <v>108.78867999999999</v>
      </c>
      <c r="D439" s="66">
        <v>0</v>
      </c>
      <c r="E439" s="65">
        <f t="shared" si="27"/>
        <v>30.219077777777773</v>
      </c>
      <c r="F439" s="65">
        <f t="shared" si="28"/>
        <v>0</v>
      </c>
      <c r="G439" s="67">
        <f t="shared" si="29"/>
        <v>10765.635863888885</v>
      </c>
    </row>
    <row r="440" spans="1:7" x14ac:dyDescent="0.25">
      <c r="A440" s="55">
        <v>438</v>
      </c>
      <c r="B440" s="64">
        <v>67.2</v>
      </c>
      <c r="C440" s="65">
        <f t="shared" si="26"/>
        <v>108.14496</v>
      </c>
      <c r="D440" s="66">
        <v>0</v>
      </c>
      <c r="E440" s="65">
        <f t="shared" si="27"/>
        <v>30.040266666666664</v>
      </c>
      <c r="F440" s="65">
        <f t="shared" si="28"/>
        <v>-0.17881111111110926</v>
      </c>
      <c r="G440" s="67">
        <f t="shared" si="29"/>
        <v>10795.765536111106</v>
      </c>
    </row>
    <row r="441" spans="1:7" x14ac:dyDescent="0.25">
      <c r="A441" s="55">
        <v>439</v>
      </c>
      <c r="B441" s="64">
        <v>67</v>
      </c>
      <c r="C441" s="65">
        <f t="shared" si="26"/>
        <v>107.8231</v>
      </c>
      <c r="D441" s="66">
        <v>0</v>
      </c>
      <c r="E441" s="65">
        <f t="shared" si="27"/>
        <v>29.950861111111109</v>
      </c>
      <c r="F441" s="65">
        <f t="shared" si="28"/>
        <v>-8.9405555555554628E-2</v>
      </c>
      <c r="G441" s="67">
        <f t="shared" si="29"/>
        <v>10825.761099999996</v>
      </c>
    </row>
    <row r="442" spans="1:7" x14ac:dyDescent="0.25">
      <c r="A442" s="55">
        <v>440</v>
      </c>
      <c r="B442" s="64">
        <v>66.3</v>
      </c>
      <c r="C442" s="65">
        <f t="shared" si="26"/>
        <v>106.69658999999999</v>
      </c>
      <c r="D442" s="66">
        <v>0</v>
      </c>
      <c r="E442" s="65">
        <f t="shared" si="27"/>
        <v>29.637941666666663</v>
      </c>
      <c r="F442" s="65">
        <f t="shared" si="28"/>
        <v>-0.31291944444444653</v>
      </c>
      <c r="G442" s="67">
        <f t="shared" si="29"/>
        <v>10855.555501388884</v>
      </c>
    </row>
    <row r="443" spans="1:7" x14ac:dyDescent="0.25">
      <c r="A443" s="55">
        <v>441</v>
      </c>
      <c r="B443" s="64">
        <v>66.599999999999994</v>
      </c>
      <c r="C443" s="65">
        <f t="shared" si="26"/>
        <v>107.17937999999999</v>
      </c>
      <c r="D443" s="66">
        <v>0</v>
      </c>
      <c r="E443" s="65">
        <f t="shared" si="27"/>
        <v>29.772049999999997</v>
      </c>
      <c r="F443" s="65">
        <f t="shared" si="28"/>
        <v>0.13410833333333372</v>
      </c>
      <c r="G443" s="67">
        <f t="shared" si="29"/>
        <v>10885.260497222218</v>
      </c>
    </row>
    <row r="444" spans="1:7" x14ac:dyDescent="0.25">
      <c r="A444" s="55">
        <v>442</v>
      </c>
      <c r="B444" s="64">
        <v>66.2</v>
      </c>
      <c r="C444" s="65">
        <f t="shared" si="26"/>
        <v>106.53566000000001</v>
      </c>
      <c r="D444" s="66">
        <v>0</v>
      </c>
      <c r="E444" s="65">
        <f t="shared" si="27"/>
        <v>29.593238888888891</v>
      </c>
      <c r="F444" s="65">
        <f t="shared" si="28"/>
        <v>-0.1788111111111057</v>
      </c>
      <c r="G444" s="67">
        <f t="shared" si="29"/>
        <v>10914.943141666663</v>
      </c>
    </row>
    <row r="445" spans="1:7" x14ac:dyDescent="0.25">
      <c r="A445" s="55">
        <v>443</v>
      </c>
      <c r="B445" s="64">
        <v>66.400000000000006</v>
      </c>
      <c r="C445" s="65">
        <f t="shared" si="26"/>
        <v>106.85752000000001</v>
      </c>
      <c r="D445" s="66">
        <v>0</v>
      </c>
      <c r="E445" s="65">
        <f t="shared" si="27"/>
        <v>29.682644444444445</v>
      </c>
      <c r="F445" s="65">
        <f t="shared" si="28"/>
        <v>8.9405555555554628E-2</v>
      </c>
      <c r="G445" s="67">
        <f t="shared" si="29"/>
        <v>10944.581083333329</v>
      </c>
    </row>
    <row r="446" spans="1:7" x14ac:dyDescent="0.25">
      <c r="A446" s="55">
        <v>444</v>
      </c>
      <c r="B446" s="64">
        <v>65.900000000000006</v>
      </c>
      <c r="C446" s="65">
        <f t="shared" si="26"/>
        <v>106.05287000000001</v>
      </c>
      <c r="D446" s="66">
        <v>0</v>
      </c>
      <c r="E446" s="65">
        <f t="shared" si="27"/>
        <v>29.459130555555557</v>
      </c>
      <c r="F446" s="65">
        <f t="shared" si="28"/>
        <v>-0.22351388888888835</v>
      </c>
      <c r="G446" s="67">
        <f t="shared" si="29"/>
        <v>10974.151970833329</v>
      </c>
    </row>
    <row r="447" spans="1:7" x14ac:dyDescent="0.25">
      <c r="A447" s="55">
        <v>445</v>
      </c>
      <c r="B447" s="64">
        <v>66.099999999999994</v>
      </c>
      <c r="C447" s="65">
        <f t="shared" si="26"/>
        <v>106.37472999999999</v>
      </c>
      <c r="D447" s="66">
        <v>0</v>
      </c>
      <c r="E447" s="65">
        <f t="shared" si="27"/>
        <v>29.548536111111105</v>
      </c>
      <c r="F447" s="65">
        <f t="shared" si="28"/>
        <v>8.9405555555547522E-2</v>
      </c>
      <c r="G447" s="67">
        <f t="shared" si="29"/>
        <v>11003.655804166663</v>
      </c>
    </row>
    <row r="448" spans="1:7" x14ac:dyDescent="0.25">
      <c r="A448" s="55">
        <v>446</v>
      </c>
      <c r="B448" s="64">
        <v>65.5</v>
      </c>
      <c r="C448" s="65">
        <f t="shared" si="26"/>
        <v>105.40915</v>
      </c>
      <c r="D448" s="66">
        <v>0</v>
      </c>
      <c r="E448" s="65">
        <f t="shared" si="27"/>
        <v>29.280319444444444</v>
      </c>
      <c r="F448" s="65">
        <f t="shared" si="28"/>
        <v>-0.26821666666666033</v>
      </c>
      <c r="G448" s="67">
        <f t="shared" si="29"/>
        <v>11033.070231944441</v>
      </c>
    </row>
    <row r="449" spans="1:7" x14ac:dyDescent="0.25">
      <c r="A449" s="55">
        <v>447</v>
      </c>
      <c r="B449" s="64">
        <v>62.2</v>
      </c>
      <c r="C449" s="65">
        <f t="shared" si="26"/>
        <v>100.09846</v>
      </c>
      <c r="D449" s="66">
        <v>0</v>
      </c>
      <c r="E449" s="65">
        <f t="shared" si="27"/>
        <v>27.805127777777777</v>
      </c>
      <c r="F449" s="65">
        <f t="shared" si="28"/>
        <v>-1.4751916666666673</v>
      </c>
      <c r="G449" s="67">
        <f t="shared" si="29"/>
        <v>11061.612955555553</v>
      </c>
    </row>
    <row r="450" spans="1:7" x14ac:dyDescent="0.25">
      <c r="A450" s="55">
        <v>448</v>
      </c>
      <c r="B450" s="64">
        <v>62.2</v>
      </c>
      <c r="C450" s="65">
        <f t="shared" si="26"/>
        <v>100.09846</v>
      </c>
      <c r="D450" s="66">
        <v>0</v>
      </c>
      <c r="E450" s="65">
        <f t="shared" si="27"/>
        <v>27.805127777777777</v>
      </c>
      <c r="F450" s="65">
        <f t="shared" si="28"/>
        <v>0</v>
      </c>
      <c r="G450" s="67">
        <f t="shared" si="29"/>
        <v>11089.41808333333</v>
      </c>
    </row>
    <row r="451" spans="1:7" x14ac:dyDescent="0.25">
      <c r="A451" s="55">
        <v>449</v>
      </c>
      <c r="B451" s="64">
        <v>61.4</v>
      </c>
      <c r="C451" s="65">
        <f t="shared" si="26"/>
        <v>98.811019999999999</v>
      </c>
      <c r="D451" s="66">
        <v>0</v>
      </c>
      <c r="E451" s="65">
        <f t="shared" si="27"/>
        <v>27.447505555555555</v>
      </c>
      <c r="F451" s="65">
        <f t="shared" si="28"/>
        <v>-0.35762222222222206</v>
      </c>
      <c r="G451" s="67">
        <f t="shared" si="29"/>
        <v>11117.044399999997</v>
      </c>
    </row>
    <row r="452" spans="1:7" x14ac:dyDescent="0.25">
      <c r="A452" s="55">
        <v>450</v>
      </c>
      <c r="B452" s="64">
        <v>61.1</v>
      </c>
      <c r="C452" s="65">
        <f t="shared" ref="C452:C515" si="30">B452*1.6093</f>
        <v>98.328230000000005</v>
      </c>
      <c r="D452" s="66">
        <v>0</v>
      </c>
      <c r="E452" s="65">
        <f t="shared" ref="E452:E515" si="31">C452/3.6</f>
        <v>27.313397222222221</v>
      </c>
      <c r="F452" s="65">
        <f t="shared" si="28"/>
        <v>-0.13410833333333372</v>
      </c>
      <c r="G452" s="67">
        <f t="shared" si="29"/>
        <v>11144.424851388885</v>
      </c>
    </row>
    <row r="453" spans="1:7" x14ac:dyDescent="0.25">
      <c r="A453" s="55">
        <v>451</v>
      </c>
      <c r="B453" s="64">
        <v>61.4</v>
      </c>
      <c r="C453" s="65">
        <f t="shared" si="30"/>
        <v>98.811019999999999</v>
      </c>
      <c r="D453" s="66">
        <v>0</v>
      </c>
      <c r="E453" s="65">
        <f t="shared" si="31"/>
        <v>27.447505555555555</v>
      </c>
      <c r="F453" s="65">
        <f t="shared" si="28"/>
        <v>0.13410833333333372</v>
      </c>
      <c r="G453" s="67">
        <f t="shared" si="29"/>
        <v>11171.805302777773</v>
      </c>
    </row>
    <row r="454" spans="1:7" x14ac:dyDescent="0.25">
      <c r="A454" s="55">
        <v>452</v>
      </c>
      <c r="B454" s="64">
        <v>61.1</v>
      </c>
      <c r="C454" s="65">
        <f t="shared" si="30"/>
        <v>98.328230000000005</v>
      </c>
      <c r="D454" s="66">
        <v>0</v>
      </c>
      <c r="E454" s="65">
        <f t="shared" si="31"/>
        <v>27.313397222222221</v>
      </c>
      <c r="F454" s="65">
        <f t="shared" si="28"/>
        <v>-0.13410833333333372</v>
      </c>
      <c r="G454" s="67">
        <f t="shared" si="29"/>
        <v>11199.185754166661</v>
      </c>
    </row>
    <row r="455" spans="1:7" x14ac:dyDescent="0.25">
      <c r="A455" s="55">
        <v>453</v>
      </c>
      <c r="B455" s="64">
        <v>61.4</v>
      </c>
      <c r="C455" s="65">
        <f t="shared" si="30"/>
        <v>98.811019999999999</v>
      </c>
      <c r="D455" s="66">
        <v>0</v>
      </c>
      <c r="E455" s="65">
        <f t="shared" si="31"/>
        <v>27.447505555555555</v>
      </c>
      <c r="F455" s="65">
        <f t="shared" si="28"/>
        <v>0.13410833333333372</v>
      </c>
      <c r="G455" s="67">
        <f t="shared" si="29"/>
        <v>11226.566205555549</v>
      </c>
    </row>
    <row r="456" spans="1:7" x14ac:dyDescent="0.25">
      <c r="A456" s="55">
        <v>454</v>
      </c>
      <c r="B456" s="64">
        <v>61.4</v>
      </c>
      <c r="C456" s="65">
        <f t="shared" si="30"/>
        <v>98.811019999999999</v>
      </c>
      <c r="D456" s="66">
        <v>0</v>
      </c>
      <c r="E456" s="65">
        <f t="shared" si="31"/>
        <v>27.447505555555555</v>
      </c>
      <c r="F456" s="65">
        <f t="shared" si="28"/>
        <v>0</v>
      </c>
      <c r="G456" s="67">
        <f t="shared" si="29"/>
        <v>11254.013711111105</v>
      </c>
    </row>
    <row r="457" spans="1:7" x14ac:dyDescent="0.25">
      <c r="A457" s="55">
        <v>455</v>
      </c>
      <c r="B457" s="64">
        <v>61.8</v>
      </c>
      <c r="C457" s="65">
        <f t="shared" si="30"/>
        <v>99.454739999999987</v>
      </c>
      <c r="D457" s="66">
        <v>0</v>
      </c>
      <c r="E457" s="65">
        <f t="shared" si="31"/>
        <v>27.626316666666661</v>
      </c>
      <c r="F457" s="65">
        <f t="shared" si="28"/>
        <v>0.1788111111111057</v>
      </c>
      <c r="G457" s="67">
        <f t="shared" si="29"/>
        <v>11281.550622222216</v>
      </c>
    </row>
    <row r="458" spans="1:7" x14ac:dyDescent="0.25">
      <c r="A458" s="55">
        <v>456</v>
      </c>
      <c r="B458" s="64">
        <v>61.8</v>
      </c>
      <c r="C458" s="65">
        <f t="shared" si="30"/>
        <v>99.454739999999987</v>
      </c>
      <c r="D458" s="66">
        <v>0</v>
      </c>
      <c r="E458" s="65">
        <f t="shared" si="31"/>
        <v>27.626316666666661</v>
      </c>
      <c r="F458" s="65">
        <f t="shared" si="28"/>
        <v>0</v>
      </c>
      <c r="G458" s="67">
        <f t="shared" si="29"/>
        <v>11309.176938888882</v>
      </c>
    </row>
    <row r="459" spans="1:7" x14ac:dyDescent="0.25">
      <c r="A459" s="55">
        <v>457</v>
      </c>
      <c r="B459" s="64">
        <v>61.8</v>
      </c>
      <c r="C459" s="65">
        <f t="shared" si="30"/>
        <v>99.454739999999987</v>
      </c>
      <c r="D459" s="66">
        <v>0</v>
      </c>
      <c r="E459" s="65">
        <f t="shared" si="31"/>
        <v>27.626316666666661</v>
      </c>
      <c r="F459" s="65">
        <f t="shared" si="28"/>
        <v>0</v>
      </c>
      <c r="G459" s="67">
        <f t="shared" si="29"/>
        <v>11336.803255555549</v>
      </c>
    </row>
    <row r="460" spans="1:7" x14ac:dyDescent="0.25">
      <c r="A460" s="55">
        <v>458</v>
      </c>
      <c r="B460" s="64">
        <v>61.8</v>
      </c>
      <c r="C460" s="65">
        <f t="shared" si="30"/>
        <v>99.454739999999987</v>
      </c>
      <c r="D460" s="66">
        <v>0</v>
      </c>
      <c r="E460" s="65">
        <f t="shared" si="31"/>
        <v>27.626316666666661</v>
      </c>
      <c r="F460" s="65">
        <f t="shared" si="28"/>
        <v>0</v>
      </c>
      <c r="G460" s="67">
        <f t="shared" si="29"/>
        <v>11364.429572222216</v>
      </c>
    </row>
    <row r="461" spans="1:7" x14ac:dyDescent="0.25">
      <c r="A461" s="55">
        <v>459</v>
      </c>
      <c r="B461" s="64">
        <v>62.2</v>
      </c>
      <c r="C461" s="65">
        <f t="shared" si="30"/>
        <v>100.09846</v>
      </c>
      <c r="D461" s="66">
        <v>0</v>
      </c>
      <c r="E461" s="65">
        <f t="shared" si="31"/>
        <v>27.805127777777777</v>
      </c>
      <c r="F461" s="65">
        <f t="shared" ref="F461:F524" si="32">E461-E460</f>
        <v>0.17881111111111636</v>
      </c>
      <c r="G461" s="67">
        <f t="shared" ref="G461:G524" si="33">E460+(F461/2)+G460</f>
        <v>11392.145294444439</v>
      </c>
    </row>
    <row r="462" spans="1:7" x14ac:dyDescent="0.25">
      <c r="A462" s="55">
        <v>460</v>
      </c>
      <c r="B462" s="64">
        <v>61.8</v>
      </c>
      <c r="C462" s="65">
        <f t="shared" si="30"/>
        <v>99.454739999999987</v>
      </c>
      <c r="D462" s="66">
        <v>0</v>
      </c>
      <c r="E462" s="65">
        <f t="shared" si="31"/>
        <v>27.626316666666661</v>
      </c>
      <c r="F462" s="65">
        <f t="shared" si="32"/>
        <v>-0.17881111111111636</v>
      </c>
      <c r="G462" s="67">
        <f t="shared" si="33"/>
        <v>11419.861016666662</v>
      </c>
    </row>
    <row r="463" spans="1:7" x14ac:dyDescent="0.25">
      <c r="A463" s="55">
        <v>461</v>
      </c>
      <c r="B463" s="64">
        <v>62.2</v>
      </c>
      <c r="C463" s="65">
        <f t="shared" si="30"/>
        <v>100.09846</v>
      </c>
      <c r="D463" s="66">
        <v>0</v>
      </c>
      <c r="E463" s="65">
        <f t="shared" si="31"/>
        <v>27.805127777777777</v>
      </c>
      <c r="F463" s="65">
        <f t="shared" si="32"/>
        <v>0.17881111111111636</v>
      </c>
      <c r="G463" s="67">
        <f t="shared" si="33"/>
        <v>11447.576738888885</v>
      </c>
    </row>
    <row r="464" spans="1:7" x14ac:dyDescent="0.25">
      <c r="A464" s="55">
        <v>462</v>
      </c>
      <c r="B464" s="64">
        <v>62.6</v>
      </c>
      <c r="C464" s="65">
        <f t="shared" si="30"/>
        <v>100.74218</v>
      </c>
      <c r="D464" s="66">
        <v>0</v>
      </c>
      <c r="E464" s="65">
        <f t="shared" si="31"/>
        <v>27.98393888888889</v>
      </c>
      <c r="F464" s="65">
        <f t="shared" si="32"/>
        <v>0.17881111111111281</v>
      </c>
      <c r="G464" s="67">
        <f t="shared" si="33"/>
        <v>11475.471272222219</v>
      </c>
    </row>
    <row r="465" spans="1:7" x14ac:dyDescent="0.25">
      <c r="A465" s="55">
        <v>463</v>
      </c>
      <c r="B465" s="64">
        <v>62.2</v>
      </c>
      <c r="C465" s="65">
        <f t="shared" si="30"/>
        <v>100.09846</v>
      </c>
      <c r="D465" s="66">
        <v>0</v>
      </c>
      <c r="E465" s="65">
        <f t="shared" si="31"/>
        <v>27.805127777777777</v>
      </c>
      <c r="F465" s="65">
        <f t="shared" si="32"/>
        <v>-0.17881111111111281</v>
      </c>
      <c r="G465" s="67">
        <f t="shared" si="33"/>
        <v>11503.365805555553</v>
      </c>
    </row>
    <row r="466" spans="1:7" x14ac:dyDescent="0.25">
      <c r="A466" s="55">
        <v>464</v>
      </c>
      <c r="B466" s="64">
        <v>62.6</v>
      </c>
      <c r="C466" s="65">
        <f t="shared" si="30"/>
        <v>100.74218</v>
      </c>
      <c r="D466" s="66">
        <v>0</v>
      </c>
      <c r="E466" s="65">
        <f t="shared" si="31"/>
        <v>27.98393888888889</v>
      </c>
      <c r="F466" s="65">
        <f t="shared" si="32"/>
        <v>0.17881111111111281</v>
      </c>
      <c r="G466" s="67">
        <f t="shared" si="33"/>
        <v>11531.260338888887</v>
      </c>
    </row>
    <row r="467" spans="1:7" x14ac:dyDescent="0.25">
      <c r="A467" s="55">
        <v>465</v>
      </c>
      <c r="B467" s="64">
        <v>62.2</v>
      </c>
      <c r="C467" s="65">
        <f t="shared" si="30"/>
        <v>100.09846</v>
      </c>
      <c r="D467" s="66">
        <v>0</v>
      </c>
      <c r="E467" s="65">
        <f t="shared" si="31"/>
        <v>27.805127777777777</v>
      </c>
      <c r="F467" s="65">
        <f t="shared" si="32"/>
        <v>-0.17881111111111281</v>
      </c>
      <c r="G467" s="67">
        <f t="shared" si="33"/>
        <v>11559.154872222221</v>
      </c>
    </row>
    <row r="468" spans="1:7" x14ac:dyDescent="0.25">
      <c r="A468" s="55">
        <v>466</v>
      </c>
      <c r="B468" s="64">
        <v>62.6</v>
      </c>
      <c r="C468" s="65">
        <f t="shared" si="30"/>
        <v>100.74218</v>
      </c>
      <c r="D468" s="66">
        <v>0</v>
      </c>
      <c r="E468" s="65">
        <f t="shared" si="31"/>
        <v>27.98393888888889</v>
      </c>
      <c r="F468" s="65">
        <f t="shared" si="32"/>
        <v>0.17881111111111281</v>
      </c>
      <c r="G468" s="67">
        <f t="shared" si="33"/>
        <v>11587.049405555555</v>
      </c>
    </row>
    <row r="469" spans="1:7" x14ac:dyDescent="0.25">
      <c r="A469" s="55">
        <v>467</v>
      </c>
      <c r="B469" s="64">
        <v>62.6</v>
      </c>
      <c r="C469" s="65">
        <f t="shared" si="30"/>
        <v>100.74218</v>
      </c>
      <c r="D469" s="66">
        <v>0</v>
      </c>
      <c r="E469" s="65">
        <f t="shared" si="31"/>
        <v>27.98393888888889</v>
      </c>
      <c r="F469" s="65">
        <f t="shared" si="32"/>
        <v>0</v>
      </c>
      <c r="G469" s="67">
        <f t="shared" si="33"/>
        <v>11615.033344444444</v>
      </c>
    </row>
    <row r="470" spans="1:7" x14ac:dyDescent="0.25">
      <c r="A470" s="55">
        <v>468</v>
      </c>
      <c r="B470" s="64">
        <v>63</v>
      </c>
      <c r="C470" s="65">
        <f t="shared" si="30"/>
        <v>101.38589999999999</v>
      </c>
      <c r="D470" s="66">
        <v>0</v>
      </c>
      <c r="E470" s="65">
        <f t="shared" si="31"/>
        <v>28.162749999999996</v>
      </c>
      <c r="F470" s="65">
        <f t="shared" si="32"/>
        <v>0.1788111111111057</v>
      </c>
      <c r="G470" s="67">
        <f t="shared" si="33"/>
        <v>11643.106688888889</v>
      </c>
    </row>
    <row r="471" spans="1:7" x14ac:dyDescent="0.25">
      <c r="A471" s="55">
        <v>469</v>
      </c>
      <c r="B471" s="64">
        <v>62.6</v>
      </c>
      <c r="C471" s="65">
        <f t="shared" si="30"/>
        <v>100.74218</v>
      </c>
      <c r="D471" s="66">
        <v>0</v>
      </c>
      <c r="E471" s="65">
        <f t="shared" si="31"/>
        <v>27.98393888888889</v>
      </c>
      <c r="F471" s="65">
        <f t="shared" si="32"/>
        <v>-0.1788111111111057</v>
      </c>
      <c r="G471" s="67">
        <f t="shared" si="33"/>
        <v>11671.180033333334</v>
      </c>
    </row>
    <row r="472" spans="1:7" x14ac:dyDescent="0.25">
      <c r="A472" s="55">
        <v>470</v>
      </c>
      <c r="B472" s="64">
        <v>62.2</v>
      </c>
      <c r="C472" s="65">
        <f t="shared" si="30"/>
        <v>100.09846</v>
      </c>
      <c r="D472" s="66">
        <v>0</v>
      </c>
      <c r="E472" s="65">
        <f t="shared" si="31"/>
        <v>27.805127777777777</v>
      </c>
      <c r="F472" s="65">
        <f t="shared" si="32"/>
        <v>-0.17881111111111281</v>
      </c>
      <c r="G472" s="67">
        <f t="shared" si="33"/>
        <v>11699.074566666668</v>
      </c>
    </row>
    <row r="473" spans="1:7" x14ac:dyDescent="0.25">
      <c r="A473" s="55">
        <v>471</v>
      </c>
      <c r="B473" s="64">
        <v>61.1</v>
      </c>
      <c r="C473" s="65">
        <f t="shared" si="30"/>
        <v>98.328230000000005</v>
      </c>
      <c r="D473" s="66">
        <v>0</v>
      </c>
      <c r="E473" s="65">
        <f t="shared" si="31"/>
        <v>27.313397222222221</v>
      </c>
      <c r="F473" s="65">
        <f t="shared" si="32"/>
        <v>-0.49173055555555578</v>
      </c>
      <c r="G473" s="67">
        <f t="shared" si="33"/>
        <v>11726.633829166669</v>
      </c>
    </row>
    <row r="474" spans="1:7" x14ac:dyDescent="0.25">
      <c r="A474" s="55">
        <v>472</v>
      </c>
      <c r="B474" s="64">
        <v>59.5</v>
      </c>
      <c r="C474" s="65">
        <f t="shared" si="30"/>
        <v>95.753349999999998</v>
      </c>
      <c r="D474" s="66">
        <v>0</v>
      </c>
      <c r="E474" s="65">
        <f t="shared" si="31"/>
        <v>26.598152777777777</v>
      </c>
      <c r="F474" s="65">
        <f t="shared" si="32"/>
        <v>-0.71524444444444413</v>
      </c>
      <c r="G474" s="67">
        <f t="shared" si="33"/>
        <v>11753.589604166669</v>
      </c>
    </row>
    <row r="475" spans="1:7" x14ac:dyDescent="0.25">
      <c r="A475" s="55">
        <v>473</v>
      </c>
      <c r="B475" s="64">
        <v>58.8</v>
      </c>
      <c r="C475" s="65">
        <f t="shared" si="30"/>
        <v>94.626839999999987</v>
      </c>
      <c r="D475" s="66">
        <v>0</v>
      </c>
      <c r="E475" s="65">
        <f t="shared" si="31"/>
        <v>26.285233333333331</v>
      </c>
      <c r="F475" s="65">
        <f t="shared" si="32"/>
        <v>-0.31291944444444653</v>
      </c>
      <c r="G475" s="67">
        <f t="shared" si="33"/>
        <v>11780.031297222225</v>
      </c>
    </row>
    <row r="476" spans="1:7" x14ac:dyDescent="0.25">
      <c r="A476" s="55">
        <v>474</v>
      </c>
      <c r="B476" s="64">
        <v>56.8</v>
      </c>
      <c r="C476" s="65">
        <f t="shared" si="30"/>
        <v>91.408239999999992</v>
      </c>
      <c r="D476" s="66">
        <v>0</v>
      </c>
      <c r="E476" s="65">
        <f t="shared" si="31"/>
        <v>25.391177777777774</v>
      </c>
      <c r="F476" s="65">
        <f t="shared" si="32"/>
        <v>-0.89405555555555694</v>
      </c>
      <c r="G476" s="67">
        <f t="shared" si="33"/>
        <v>11805.869502777781</v>
      </c>
    </row>
    <row r="477" spans="1:7" x14ac:dyDescent="0.25">
      <c r="A477" s="55">
        <v>475</v>
      </c>
      <c r="B477" s="64">
        <v>55.7</v>
      </c>
      <c r="C477" s="65">
        <f t="shared" si="30"/>
        <v>89.638010000000008</v>
      </c>
      <c r="D477" s="66">
        <v>0</v>
      </c>
      <c r="E477" s="65">
        <f t="shared" si="31"/>
        <v>24.899447222222225</v>
      </c>
      <c r="F477" s="65">
        <f t="shared" si="32"/>
        <v>-0.49173055555554868</v>
      </c>
      <c r="G477" s="67">
        <f t="shared" si="33"/>
        <v>11831.014815277782</v>
      </c>
    </row>
    <row r="478" spans="1:7" x14ac:dyDescent="0.25">
      <c r="A478" s="55">
        <v>476</v>
      </c>
      <c r="B478" s="64">
        <v>54.1</v>
      </c>
      <c r="C478" s="65">
        <f t="shared" si="30"/>
        <v>87.063130000000001</v>
      </c>
      <c r="D478" s="66">
        <v>0</v>
      </c>
      <c r="E478" s="65">
        <f t="shared" si="31"/>
        <v>24.184202777777777</v>
      </c>
      <c r="F478" s="65">
        <f t="shared" si="32"/>
        <v>-0.71524444444444768</v>
      </c>
      <c r="G478" s="67">
        <f t="shared" si="33"/>
        <v>11855.556640277782</v>
      </c>
    </row>
    <row r="479" spans="1:7" x14ac:dyDescent="0.25">
      <c r="A479" s="55">
        <v>477</v>
      </c>
      <c r="B479" s="64">
        <v>51.5</v>
      </c>
      <c r="C479" s="65">
        <f t="shared" si="30"/>
        <v>82.878950000000003</v>
      </c>
      <c r="D479" s="66">
        <v>0</v>
      </c>
      <c r="E479" s="65">
        <f t="shared" si="31"/>
        <v>23.021930555555556</v>
      </c>
      <c r="F479" s="65">
        <f t="shared" si="32"/>
        <v>-1.1622722222222208</v>
      </c>
      <c r="G479" s="67">
        <f t="shared" si="33"/>
        <v>11879.159706944449</v>
      </c>
    </row>
    <row r="480" spans="1:7" x14ac:dyDescent="0.25">
      <c r="A480" s="55">
        <v>478</v>
      </c>
      <c r="B480" s="64">
        <v>49.2</v>
      </c>
      <c r="C480" s="65">
        <f t="shared" si="30"/>
        <v>79.17756</v>
      </c>
      <c r="D480" s="66">
        <v>0</v>
      </c>
      <c r="E480" s="65">
        <f t="shared" si="31"/>
        <v>21.993766666666666</v>
      </c>
      <c r="F480" s="65">
        <f t="shared" si="32"/>
        <v>-1.0281638888888907</v>
      </c>
      <c r="G480" s="67">
        <f t="shared" si="33"/>
        <v>11901.667555555559</v>
      </c>
    </row>
    <row r="481" spans="1:7" x14ac:dyDescent="0.25">
      <c r="A481" s="55">
        <v>479</v>
      </c>
      <c r="B481" s="64">
        <v>48.8</v>
      </c>
      <c r="C481" s="65">
        <f t="shared" si="30"/>
        <v>78.533839999999998</v>
      </c>
      <c r="D481" s="66">
        <v>0</v>
      </c>
      <c r="E481" s="65">
        <f t="shared" si="31"/>
        <v>21.814955555555553</v>
      </c>
      <c r="F481" s="65">
        <f t="shared" si="32"/>
        <v>-0.17881111111111281</v>
      </c>
      <c r="G481" s="67">
        <f t="shared" si="33"/>
        <v>11923.571916666671</v>
      </c>
    </row>
    <row r="482" spans="1:7" x14ac:dyDescent="0.25">
      <c r="A482" s="55">
        <v>480</v>
      </c>
      <c r="B482" s="64">
        <v>47.6</v>
      </c>
      <c r="C482" s="65">
        <f t="shared" si="30"/>
        <v>76.602680000000007</v>
      </c>
      <c r="D482" s="66">
        <v>0</v>
      </c>
      <c r="E482" s="65">
        <f t="shared" si="31"/>
        <v>21.278522222222225</v>
      </c>
      <c r="F482" s="65">
        <f t="shared" si="32"/>
        <v>-0.53643333333332777</v>
      </c>
      <c r="G482" s="67">
        <f t="shared" si="33"/>
        <v>11945.11865555556</v>
      </c>
    </row>
    <row r="483" spans="1:7" x14ac:dyDescent="0.25">
      <c r="A483" s="55">
        <v>481</v>
      </c>
      <c r="B483" s="64">
        <v>44.9</v>
      </c>
      <c r="C483" s="65">
        <f t="shared" si="30"/>
        <v>72.257570000000001</v>
      </c>
      <c r="D483" s="66">
        <v>0</v>
      </c>
      <c r="E483" s="65">
        <f t="shared" si="31"/>
        <v>20.071547222222222</v>
      </c>
      <c r="F483" s="65">
        <f t="shared" si="32"/>
        <v>-1.2069750000000035</v>
      </c>
      <c r="G483" s="67">
        <f t="shared" si="33"/>
        <v>11965.793690277782</v>
      </c>
    </row>
    <row r="484" spans="1:7" x14ac:dyDescent="0.25">
      <c r="A484" s="55">
        <v>482</v>
      </c>
      <c r="B484" s="64">
        <v>41.5</v>
      </c>
      <c r="C484" s="65">
        <f t="shared" si="30"/>
        <v>66.78595</v>
      </c>
      <c r="D484" s="66">
        <v>0</v>
      </c>
      <c r="E484" s="65">
        <f t="shared" si="31"/>
        <v>18.551652777777779</v>
      </c>
      <c r="F484" s="65">
        <f t="shared" si="32"/>
        <v>-1.5198944444444429</v>
      </c>
      <c r="G484" s="67">
        <f t="shared" si="33"/>
        <v>11985.105290277781</v>
      </c>
    </row>
    <row r="485" spans="1:7" x14ac:dyDescent="0.25">
      <c r="A485" s="55">
        <v>483</v>
      </c>
      <c r="B485" s="64">
        <v>37.200000000000003</v>
      </c>
      <c r="C485" s="65">
        <f t="shared" si="30"/>
        <v>59.865960000000001</v>
      </c>
      <c r="D485" s="66">
        <v>0</v>
      </c>
      <c r="E485" s="65">
        <f t="shared" si="31"/>
        <v>16.629433333333335</v>
      </c>
      <c r="F485" s="65">
        <f t="shared" si="32"/>
        <v>-1.922219444444444</v>
      </c>
      <c r="G485" s="67">
        <f t="shared" si="33"/>
        <v>12002.695833333337</v>
      </c>
    </row>
    <row r="486" spans="1:7" x14ac:dyDescent="0.25">
      <c r="A486" s="55">
        <v>484</v>
      </c>
      <c r="B486" s="64">
        <v>34.6</v>
      </c>
      <c r="C486" s="65">
        <f t="shared" si="30"/>
        <v>55.681780000000003</v>
      </c>
      <c r="D486" s="66">
        <v>0</v>
      </c>
      <c r="E486" s="65">
        <f t="shared" si="31"/>
        <v>15.467161111111112</v>
      </c>
      <c r="F486" s="65">
        <f t="shared" si="32"/>
        <v>-1.1622722222222226</v>
      </c>
      <c r="G486" s="67">
        <f t="shared" si="33"/>
        <v>12018.744130555559</v>
      </c>
    </row>
    <row r="487" spans="1:7" x14ac:dyDescent="0.25">
      <c r="A487" s="55">
        <v>485</v>
      </c>
      <c r="B487" s="64">
        <v>33</v>
      </c>
      <c r="C487" s="65">
        <f t="shared" si="30"/>
        <v>53.106899999999996</v>
      </c>
      <c r="D487" s="66">
        <v>0</v>
      </c>
      <c r="E487" s="65">
        <f t="shared" si="31"/>
        <v>14.751916666666665</v>
      </c>
      <c r="F487" s="65">
        <f t="shared" si="32"/>
        <v>-0.71524444444444768</v>
      </c>
      <c r="G487" s="67">
        <f t="shared" si="33"/>
        <v>12033.853669444446</v>
      </c>
    </row>
    <row r="488" spans="1:7" x14ac:dyDescent="0.25">
      <c r="A488" s="55">
        <v>486</v>
      </c>
      <c r="B488" s="64">
        <v>29.2</v>
      </c>
      <c r="C488" s="65">
        <f t="shared" si="30"/>
        <v>46.99156</v>
      </c>
      <c r="D488" s="66">
        <v>0</v>
      </c>
      <c r="E488" s="65">
        <f t="shared" si="31"/>
        <v>13.053211111111111</v>
      </c>
      <c r="F488" s="65">
        <f t="shared" si="32"/>
        <v>-1.6987055555555539</v>
      </c>
      <c r="G488" s="67">
        <f t="shared" si="33"/>
        <v>12047.756233333335</v>
      </c>
    </row>
    <row r="489" spans="1:7" x14ac:dyDescent="0.25">
      <c r="A489" s="55">
        <v>487</v>
      </c>
      <c r="B489" s="64">
        <v>22.3</v>
      </c>
      <c r="C489" s="65">
        <f t="shared" si="30"/>
        <v>35.887390000000003</v>
      </c>
      <c r="D489" s="66">
        <v>0</v>
      </c>
      <c r="E489" s="65">
        <f t="shared" si="31"/>
        <v>9.9687194444444458</v>
      </c>
      <c r="F489" s="65">
        <f t="shared" si="32"/>
        <v>-3.0844916666666649</v>
      </c>
      <c r="G489" s="67">
        <f t="shared" si="33"/>
        <v>12059.267198611113</v>
      </c>
    </row>
    <row r="490" spans="1:7" x14ac:dyDescent="0.25">
      <c r="A490" s="55">
        <v>488</v>
      </c>
      <c r="B490" s="64">
        <v>17.7</v>
      </c>
      <c r="C490" s="65">
        <f t="shared" si="30"/>
        <v>28.484609999999996</v>
      </c>
      <c r="D490" s="66">
        <v>0</v>
      </c>
      <c r="E490" s="65">
        <f t="shared" si="31"/>
        <v>7.9123916666666654</v>
      </c>
      <c r="F490" s="65">
        <f t="shared" si="32"/>
        <v>-2.0563277777777804</v>
      </c>
      <c r="G490" s="67">
        <f t="shared" si="33"/>
        <v>12068.207754166668</v>
      </c>
    </row>
    <row r="491" spans="1:7" x14ac:dyDescent="0.25">
      <c r="A491" s="55">
        <v>489</v>
      </c>
      <c r="B491" s="64">
        <v>17.3</v>
      </c>
      <c r="C491" s="65">
        <f t="shared" si="30"/>
        <v>27.840890000000002</v>
      </c>
      <c r="D491" s="66">
        <v>0</v>
      </c>
      <c r="E491" s="65">
        <f t="shared" si="31"/>
        <v>7.7335805555555561</v>
      </c>
      <c r="F491" s="65">
        <f t="shared" si="32"/>
        <v>-0.17881111111110926</v>
      </c>
      <c r="G491" s="67">
        <f t="shared" si="33"/>
        <v>12076.030740277778</v>
      </c>
    </row>
    <row r="492" spans="1:7" x14ac:dyDescent="0.25">
      <c r="A492" s="55">
        <v>490</v>
      </c>
      <c r="B492" s="64">
        <v>14</v>
      </c>
      <c r="C492" s="65">
        <f t="shared" si="30"/>
        <v>22.530200000000001</v>
      </c>
      <c r="D492" s="66">
        <v>0</v>
      </c>
      <c r="E492" s="65">
        <f t="shared" si="31"/>
        <v>6.2583888888888888</v>
      </c>
      <c r="F492" s="65">
        <f t="shared" si="32"/>
        <v>-1.4751916666666673</v>
      </c>
      <c r="G492" s="67">
        <f t="shared" si="33"/>
        <v>12083.026725</v>
      </c>
    </row>
    <row r="493" spans="1:7" x14ac:dyDescent="0.25">
      <c r="A493" s="55">
        <v>491</v>
      </c>
      <c r="B493" s="64">
        <v>10</v>
      </c>
      <c r="C493" s="65">
        <f t="shared" si="30"/>
        <v>16.093</v>
      </c>
      <c r="D493" s="66">
        <v>0</v>
      </c>
      <c r="E493" s="65">
        <f t="shared" si="31"/>
        <v>4.4702777777777776</v>
      </c>
      <c r="F493" s="65">
        <f t="shared" si="32"/>
        <v>-1.7881111111111112</v>
      </c>
      <c r="G493" s="67">
        <f t="shared" si="33"/>
        <v>12088.391058333333</v>
      </c>
    </row>
    <row r="494" spans="1:7" x14ac:dyDescent="0.25">
      <c r="A494" s="55">
        <v>492</v>
      </c>
      <c r="B494" s="64">
        <v>6</v>
      </c>
      <c r="C494" s="65">
        <f t="shared" si="30"/>
        <v>9.6557999999999993</v>
      </c>
      <c r="D494" s="66">
        <v>0</v>
      </c>
      <c r="E494" s="65">
        <f t="shared" si="31"/>
        <v>2.6821666666666664</v>
      </c>
      <c r="F494" s="65">
        <f t="shared" si="32"/>
        <v>-1.7881111111111112</v>
      </c>
      <c r="G494" s="67">
        <f t="shared" si="33"/>
        <v>12091.967280555555</v>
      </c>
    </row>
    <row r="495" spans="1:7" x14ac:dyDescent="0.25">
      <c r="A495" s="55">
        <v>493</v>
      </c>
      <c r="B495" s="64">
        <v>2</v>
      </c>
      <c r="C495" s="65">
        <f t="shared" si="30"/>
        <v>3.2185999999999999</v>
      </c>
      <c r="D495" s="66">
        <v>0</v>
      </c>
      <c r="E495" s="65">
        <f t="shared" si="31"/>
        <v>0.89405555555555549</v>
      </c>
      <c r="F495" s="65">
        <f t="shared" si="32"/>
        <v>-1.7881111111111108</v>
      </c>
      <c r="G495" s="67">
        <f t="shared" si="33"/>
        <v>12093.755391666666</v>
      </c>
    </row>
    <row r="496" spans="1:7" x14ac:dyDescent="0.25">
      <c r="A496" s="55">
        <v>494</v>
      </c>
      <c r="B496" s="64">
        <v>0</v>
      </c>
      <c r="C496" s="65">
        <f t="shared" si="30"/>
        <v>0</v>
      </c>
      <c r="D496" s="66">
        <v>0</v>
      </c>
      <c r="E496" s="65">
        <f t="shared" si="31"/>
        <v>0</v>
      </c>
      <c r="F496" s="65">
        <f t="shared" si="32"/>
        <v>-0.89405555555555549</v>
      </c>
      <c r="G496" s="67">
        <f t="shared" si="33"/>
        <v>12094.202419444444</v>
      </c>
    </row>
    <row r="497" spans="1:7" x14ac:dyDescent="0.25">
      <c r="A497" s="55">
        <v>495</v>
      </c>
      <c r="B497" s="64">
        <v>0</v>
      </c>
      <c r="C497" s="65">
        <f t="shared" si="30"/>
        <v>0</v>
      </c>
      <c r="D497" s="66">
        <v>0</v>
      </c>
      <c r="E497" s="65">
        <f t="shared" si="31"/>
        <v>0</v>
      </c>
      <c r="F497" s="65">
        <f t="shared" si="32"/>
        <v>0</v>
      </c>
      <c r="G497" s="67">
        <f t="shared" si="33"/>
        <v>12094.202419444444</v>
      </c>
    </row>
    <row r="498" spans="1:7" x14ac:dyDescent="0.25">
      <c r="A498" s="55">
        <v>496</v>
      </c>
      <c r="B498" s="64">
        <v>0</v>
      </c>
      <c r="C498" s="65">
        <f t="shared" si="30"/>
        <v>0</v>
      </c>
      <c r="D498" s="66">
        <v>0</v>
      </c>
      <c r="E498" s="65">
        <f t="shared" si="31"/>
        <v>0</v>
      </c>
      <c r="F498" s="65">
        <f t="shared" si="32"/>
        <v>0</v>
      </c>
      <c r="G498" s="67">
        <f t="shared" si="33"/>
        <v>12094.202419444444</v>
      </c>
    </row>
    <row r="499" spans="1:7" x14ac:dyDescent="0.25">
      <c r="A499" s="55">
        <v>497</v>
      </c>
      <c r="B499" s="64">
        <v>0</v>
      </c>
      <c r="C499" s="65">
        <f t="shared" si="30"/>
        <v>0</v>
      </c>
      <c r="D499" s="66">
        <v>0</v>
      </c>
      <c r="E499" s="65">
        <f t="shared" si="31"/>
        <v>0</v>
      </c>
      <c r="F499" s="65">
        <f t="shared" si="32"/>
        <v>0</v>
      </c>
      <c r="G499" s="67">
        <f t="shared" si="33"/>
        <v>12094.202419444444</v>
      </c>
    </row>
    <row r="500" spans="1:7" x14ac:dyDescent="0.25">
      <c r="A500" s="55">
        <v>498</v>
      </c>
      <c r="B500" s="64">
        <v>0</v>
      </c>
      <c r="C500" s="65">
        <f t="shared" si="30"/>
        <v>0</v>
      </c>
      <c r="D500" s="66">
        <v>0</v>
      </c>
      <c r="E500" s="65">
        <f t="shared" si="31"/>
        <v>0</v>
      </c>
      <c r="F500" s="65">
        <f t="shared" si="32"/>
        <v>0</v>
      </c>
      <c r="G500" s="67">
        <f t="shared" si="33"/>
        <v>12094.202419444444</v>
      </c>
    </row>
    <row r="501" spans="1:7" x14ac:dyDescent="0.25">
      <c r="A501" s="55">
        <v>499</v>
      </c>
      <c r="B501" s="64">
        <v>0</v>
      </c>
      <c r="C501" s="65">
        <f t="shared" si="30"/>
        <v>0</v>
      </c>
      <c r="D501" s="66">
        <v>0</v>
      </c>
      <c r="E501" s="65">
        <f t="shared" si="31"/>
        <v>0</v>
      </c>
      <c r="F501" s="65">
        <f t="shared" si="32"/>
        <v>0</v>
      </c>
      <c r="G501" s="67">
        <f t="shared" si="33"/>
        <v>12094.202419444444</v>
      </c>
    </row>
    <row r="502" spans="1:7" x14ac:dyDescent="0.25">
      <c r="A502" s="55">
        <v>500</v>
      </c>
      <c r="B502" s="64">
        <v>0</v>
      </c>
      <c r="C502" s="65">
        <f t="shared" si="30"/>
        <v>0</v>
      </c>
      <c r="D502" s="66">
        <v>0</v>
      </c>
      <c r="E502" s="65">
        <f t="shared" si="31"/>
        <v>0</v>
      </c>
      <c r="F502" s="65">
        <f t="shared" si="32"/>
        <v>0</v>
      </c>
      <c r="G502" s="67">
        <f t="shared" si="33"/>
        <v>12094.202419444444</v>
      </c>
    </row>
    <row r="503" spans="1:7" x14ac:dyDescent="0.25">
      <c r="A503" s="55">
        <v>501</v>
      </c>
      <c r="B503" s="64">
        <v>0</v>
      </c>
      <c r="C503" s="65">
        <f t="shared" si="30"/>
        <v>0</v>
      </c>
      <c r="D503" s="66">
        <v>0</v>
      </c>
      <c r="E503" s="65">
        <f t="shared" si="31"/>
        <v>0</v>
      </c>
      <c r="F503" s="65">
        <f t="shared" si="32"/>
        <v>0</v>
      </c>
      <c r="G503" s="67">
        <f t="shared" si="33"/>
        <v>12094.202419444444</v>
      </c>
    </row>
    <row r="504" spans="1:7" x14ac:dyDescent="0.25">
      <c r="A504" s="55">
        <v>502</v>
      </c>
      <c r="B504" s="64">
        <v>0.2</v>
      </c>
      <c r="C504" s="65">
        <f t="shared" si="30"/>
        <v>0.32186000000000003</v>
      </c>
      <c r="D504" s="66">
        <v>0</v>
      </c>
      <c r="E504" s="65">
        <f t="shared" si="31"/>
        <v>8.9405555555555558E-2</v>
      </c>
      <c r="F504" s="65">
        <f t="shared" si="32"/>
        <v>8.9405555555555558E-2</v>
      </c>
      <c r="G504" s="67">
        <f t="shared" si="33"/>
        <v>12094.247122222221</v>
      </c>
    </row>
    <row r="505" spans="1:7" x14ac:dyDescent="0.25">
      <c r="A505" s="55">
        <v>503</v>
      </c>
      <c r="B505" s="64">
        <v>4.4000000000000004</v>
      </c>
      <c r="C505" s="65">
        <f t="shared" si="30"/>
        <v>7.0809200000000008</v>
      </c>
      <c r="D505" s="66">
        <v>0</v>
      </c>
      <c r="E505" s="65">
        <f t="shared" si="31"/>
        <v>1.9669222222222225</v>
      </c>
      <c r="F505" s="65">
        <f t="shared" si="32"/>
        <v>1.8775166666666669</v>
      </c>
      <c r="G505" s="67">
        <f t="shared" si="33"/>
        <v>12095.275286111109</v>
      </c>
    </row>
    <row r="506" spans="1:7" x14ac:dyDescent="0.25">
      <c r="A506" s="55">
        <v>504</v>
      </c>
      <c r="B506" s="64">
        <v>10.1</v>
      </c>
      <c r="C506" s="65">
        <f t="shared" si="30"/>
        <v>16.25393</v>
      </c>
      <c r="D506" s="66">
        <v>0</v>
      </c>
      <c r="E506" s="65">
        <f t="shared" si="31"/>
        <v>4.5149805555555558</v>
      </c>
      <c r="F506" s="65">
        <f t="shared" si="32"/>
        <v>2.5480583333333335</v>
      </c>
      <c r="G506" s="67">
        <f t="shared" si="33"/>
        <v>12098.516237499998</v>
      </c>
    </row>
    <row r="507" spans="1:7" x14ac:dyDescent="0.25">
      <c r="A507" s="55">
        <v>505</v>
      </c>
      <c r="B507" s="64">
        <v>15.6</v>
      </c>
      <c r="C507" s="65">
        <f t="shared" si="30"/>
        <v>25.105079999999997</v>
      </c>
      <c r="D507" s="66">
        <v>0</v>
      </c>
      <c r="E507" s="65">
        <f t="shared" si="31"/>
        <v>6.973633333333332</v>
      </c>
      <c r="F507" s="65">
        <f t="shared" si="32"/>
        <v>2.4586527777777762</v>
      </c>
      <c r="G507" s="67">
        <f t="shared" si="33"/>
        <v>12104.260544444443</v>
      </c>
    </row>
    <row r="508" spans="1:7" x14ac:dyDescent="0.25">
      <c r="A508" s="55">
        <v>506</v>
      </c>
      <c r="B508" s="64">
        <v>20.8</v>
      </c>
      <c r="C508" s="65">
        <f t="shared" si="30"/>
        <v>33.473440000000004</v>
      </c>
      <c r="D508" s="66">
        <v>0</v>
      </c>
      <c r="E508" s="65">
        <f t="shared" si="31"/>
        <v>9.298177777777779</v>
      </c>
      <c r="F508" s="65">
        <f t="shared" si="32"/>
        <v>2.324544444444447</v>
      </c>
      <c r="G508" s="67">
        <f t="shared" si="33"/>
        <v>12112.396449999998</v>
      </c>
    </row>
    <row r="509" spans="1:7" x14ac:dyDescent="0.25">
      <c r="A509" s="55">
        <v>507</v>
      </c>
      <c r="B509" s="64">
        <v>25.1</v>
      </c>
      <c r="C509" s="65">
        <f t="shared" si="30"/>
        <v>40.393430000000002</v>
      </c>
      <c r="D509" s="66">
        <v>0</v>
      </c>
      <c r="E509" s="65">
        <f t="shared" si="31"/>
        <v>11.220397222222223</v>
      </c>
      <c r="F509" s="65">
        <f t="shared" si="32"/>
        <v>1.922219444444444</v>
      </c>
      <c r="G509" s="67">
        <f t="shared" si="33"/>
        <v>12122.655737499997</v>
      </c>
    </row>
    <row r="510" spans="1:7" x14ac:dyDescent="0.25">
      <c r="A510" s="55">
        <v>508</v>
      </c>
      <c r="B510" s="64">
        <v>27.7</v>
      </c>
      <c r="C510" s="65">
        <f t="shared" si="30"/>
        <v>44.57761</v>
      </c>
      <c r="D510" s="66">
        <v>0</v>
      </c>
      <c r="E510" s="65">
        <f t="shared" si="31"/>
        <v>12.382669444444444</v>
      </c>
      <c r="F510" s="65">
        <f t="shared" si="32"/>
        <v>1.1622722222222208</v>
      </c>
      <c r="G510" s="67">
        <f t="shared" si="33"/>
        <v>12134.457270833331</v>
      </c>
    </row>
    <row r="511" spans="1:7" x14ac:dyDescent="0.25">
      <c r="A511" s="55">
        <v>509</v>
      </c>
      <c r="B511" s="64">
        <v>28.2</v>
      </c>
      <c r="C511" s="65">
        <f t="shared" si="30"/>
        <v>45.382259999999995</v>
      </c>
      <c r="D511" s="66">
        <v>0</v>
      </c>
      <c r="E511" s="65">
        <f t="shared" si="31"/>
        <v>12.606183333333332</v>
      </c>
      <c r="F511" s="65">
        <f t="shared" si="32"/>
        <v>0.22351388888888835</v>
      </c>
      <c r="G511" s="67">
        <f t="shared" si="33"/>
        <v>12146.951697222219</v>
      </c>
    </row>
    <row r="512" spans="1:7" x14ac:dyDescent="0.25">
      <c r="A512" s="55">
        <v>510</v>
      </c>
      <c r="B512" s="64">
        <v>26.8</v>
      </c>
      <c r="C512" s="65">
        <f t="shared" si="30"/>
        <v>43.129240000000003</v>
      </c>
      <c r="D512" s="66">
        <v>0</v>
      </c>
      <c r="E512" s="65">
        <f t="shared" si="31"/>
        <v>11.980344444444444</v>
      </c>
      <c r="F512" s="65">
        <f t="shared" si="32"/>
        <v>-0.62583888888888772</v>
      </c>
      <c r="G512" s="67">
        <f t="shared" si="33"/>
        <v>12159.244961111108</v>
      </c>
    </row>
    <row r="513" spans="1:7" x14ac:dyDescent="0.25">
      <c r="A513" s="55">
        <v>511</v>
      </c>
      <c r="B513" s="64">
        <v>24.8</v>
      </c>
      <c r="C513" s="65">
        <f t="shared" si="30"/>
        <v>39.910640000000001</v>
      </c>
      <c r="D513" s="66">
        <v>0</v>
      </c>
      <c r="E513" s="65">
        <f t="shared" si="31"/>
        <v>11.086288888888889</v>
      </c>
      <c r="F513" s="65">
        <f t="shared" si="32"/>
        <v>-0.89405555555555516</v>
      </c>
      <c r="G513" s="67">
        <f t="shared" si="33"/>
        <v>12170.778277777774</v>
      </c>
    </row>
    <row r="514" spans="1:7" x14ac:dyDescent="0.25">
      <c r="A514" s="55">
        <v>512</v>
      </c>
      <c r="B514" s="64">
        <v>22.4</v>
      </c>
      <c r="C514" s="65">
        <f t="shared" si="30"/>
        <v>36.048319999999997</v>
      </c>
      <c r="D514" s="66">
        <v>0</v>
      </c>
      <c r="E514" s="65">
        <f t="shared" si="31"/>
        <v>10.013422222222221</v>
      </c>
      <c r="F514" s="65">
        <f t="shared" si="32"/>
        <v>-1.072866666666668</v>
      </c>
      <c r="G514" s="67">
        <f t="shared" si="33"/>
        <v>12181.328133333329</v>
      </c>
    </row>
    <row r="515" spans="1:7" x14ac:dyDescent="0.25">
      <c r="A515" s="55">
        <v>513</v>
      </c>
      <c r="B515" s="64">
        <v>17.100000000000001</v>
      </c>
      <c r="C515" s="65">
        <f t="shared" si="30"/>
        <v>27.519030000000001</v>
      </c>
      <c r="D515" s="66">
        <v>0</v>
      </c>
      <c r="E515" s="65">
        <f t="shared" si="31"/>
        <v>7.6441749999999997</v>
      </c>
      <c r="F515" s="65">
        <f t="shared" si="32"/>
        <v>-2.3692472222222216</v>
      </c>
      <c r="G515" s="67">
        <f t="shared" si="33"/>
        <v>12190.156931944441</v>
      </c>
    </row>
    <row r="516" spans="1:7" x14ac:dyDescent="0.25">
      <c r="A516" s="55">
        <v>514</v>
      </c>
      <c r="B516" s="64">
        <v>11.3</v>
      </c>
      <c r="C516" s="65">
        <f t="shared" ref="C516:C579" si="34">B516*1.6093</f>
        <v>18.185089999999999</v>
      </c>
      <c r="D516" s="66">
        <v>0</v>
      </c>
      <c r="E516" s="65">
        <f t="shared" ref="E516:E579" si="35">C516/3.6</f>
        <v>5.0514138888888889</v>
      </c>
      <c r="F516" s="65">
        <f t="shared" si="32"/>
        <v>-2.5927611111111108</v>
      </c>
      <c r="G516" s="67">
        <f t="shared" si="33"/>
        <v>12196.504726388885</v>
      </c>
    </row>
    <row r="517" spans="1:7" x14ac:dyDescent="0.25">
      <c r="A517" s="55">
        <v>515</v>
      </c>
      <c r="B517" s="64">
        <v>6.9</v>
      </c>
      <c r="C517" s="65">
        <f t="shared" si="34"/>
        <v>11.10417</v>
      </c>
      <c r="D517" s="66">
        <v>0</v>
      </c>
      <c r="E517" s="65">
        <f t="shared" si="35"/>
        <v>3.0844916666666666</v>
      </c>
      <c r="F517" s="65">
        <f t="shared" si="32"/>
        <v>-1.9669222222222222</v>
      </c>
      <c r="G517" s="67">
        <f t="shared" si="33"/>
        <v>12200.572679166662</v>
      </c>
    </row>
    <row r="518" spans="1:7" x14ac:dyDescent="0.25">
      <c r="A518" s="55">
        <v>516</v>
      </c>
      <c r="B518" s="64">
        <v>7.5</v>
      </c>
      <c r="C518" s="65">
        <f t="shared" si="34"/>
        <v>12.069749999999999</v>
      </c>
      <c r="D518" s="66">
        <v>0</v>
      </c>
      <c r="E518" s="65">
        <f t="shared" si="35"/>
        <v>3.3527083333333332</v>
      </c>
      <c r="F518" s="65">
        <f t="shared" si="32"/>
        <v>0.26821666666666655</v>
      </c>
      <c r="G518" s="67">
        <f t="shared" si="33"/>
        <v>12203.791279166662</v>
      </c>
    </row>
    <row r="519" spans="1:7" x14ac:dyDescent="0.25">
      <c r="A519" s="55">
        <v>517</v>
      </c>
      <c r="B519" s="64">
        <v>11.1</v>
      </c>
      <c r="C519" s="65">
        <f t="shared" si="34"/>
        <v>17.863229999999998</v>
      </c>
      <c r="D519" s="66">
        <v>0</v>
      </c>
      <c r="E519" s="65">
        <f t="shared" si="35"/>
        <v>4.9620083333333325</v>
      </c>
      <c r="F519" s="65">
        <f t="shared" si="32"/>
        <v>1.6092999999999993</v>
      </c>
      <c r="G519" s="67">
        <f t="shared" si="33"/>
        <v>12207.948637499996</v>
      </c>
    </row>
    <row r="520" spans="1:7" x14ac:dyDescent="0.25">
      <c r="A520" s="55">
        <v>518</v>
      </c>
      <c r="B520" s="64">
        <v>15.4</v>
      </c>
      <c r="C520" s="65">
        <f t="shared" si="34"/>
        <v>24.78322</v>
      </c>
      <c r="D520" s="66">
        <v>0</v>
      </c>
      <c r="E520" s="65">
        <f t="shared" si="35"/>
        <v>6.8842277777777774</v>
      </c>
      <c r="F520" s="65">
        <f t="shared" si="32"/>
        <v>1.9222194444444449</v>
      </c>
      <c r="G520" s="67">
        <f t="shared" si="33"/>
        <v>12213.871755555552</v>
      </c>
    </row>
    <row r="521" spans="1:7" x14ac:dyDescent="0.25">
      <c r="A521" s="55">
        <v>519</v>
      </c>
      <c r="B521" s="64">
        <v>19.899999999999999</v>
      </c>
      <c r="C521" s="65">
        <f t="shared" si="34"/>
        <v>32.025069999999999</v>
      </c>
      <c r="D521" s="66">
        <v>0</v>
      </c>
      <c r="E521" s="65">
        <f t="shared" si="35"/>
        <v>8.8958527777777778</v>
      </c>
      <c r="F521" s="65">
        <f t="shared" si="32"/>
        <v>2.0116250000000004</v>
      </c>
      <c r="G521" s="67">
        <f t="shared" si="33"/>
        <v>12221.76179583333</v>
      </c>
    </row>
    <row r="522" spans="1:7" x14ac:dyDescent="0.25">
      <c r="A522" s="55">
        <v>520</v>
      </c>
      <c r="B522" s="64">
        <v>24.2</v>
      </c>
      <c r="C522" s="65">
        <f t="shared" si="34"/>
        <v>38.945059999999998</v>
      </c>
      <c r="D522" s="66">
        <v>0</v>
      </c>
      <c r="E522" s="65">
        <f t="shared" si="35"/>
        <v>10.818072222222222</v>
      </c>
      <c r="F522" s="65">
        <f t="shared" si="32"/>
        <v>1.922219444444444</v>
      </c>
      <c r="G522" s="67">
        <f t="shared" si="33"/>
        <v>12231.61875833333</v>
      </c>
    </row>
    <row r="523" spans="1:7" x14ac:dyDescent="0.25">
      <c r="A523" s="55">
        <v>521</v>
      </c>
      <c r="B523" s="64">
        <v>27.1</v>
      </c>
      <c r="C523" s="65">
        <f t="shared" si="34"/>
        <v>43.612030000000004</v>
      </c>
      <c r="D523" s="66">
        <v>0</v>
      </c>
      <c r="E523" s="65">
        <f t="shared" si="35"/>
        <v>12.114452777777778</v>
      </c>
      <c r="F523" s="65">
        <f t="shared" si="32"/>
        <v>1.2963805555555563</v>
      </c>
      <c r="G523" s="67">
        <f t="shared" si="33"/>
        <v>12243.08502083333</v>
      </c>
    </row>
    <row r="524" spans="1:7" x14ac:dyDescent="0.25">
      <c r="A524" s="55">
        <v>522</v>
      </c>
      <c r="B524" s="64">
        <v>28.5</v>
      </c>
      <c r="C524" s="65">
        <f t="shared" si="34"/>
        <v>45.865049999999997</v>
      </c>
      <c r="D524" s="66">
        <v>0</v>
      </c>
      <c r="E524" s="65">
        <f t="shared" si="35"/>
        <v>12.740291666666666</v>
      </c>
      <c r="F524" s="65">
        <f t="shared" si="32"/>
        <v>0.62583888888888772</v>
      </c>
      <c r="G524" s="67">
        <f t="shared" si="33"/>
        <v>12255.512393055553</v>
      </c>
    </row>
    <row r="525" spans="1:7" x14ac:dyDescent="0.25">
      <c r="A525" s="55">
        <v>523</v>
      </c>
      <c r="B525" s="64">
        <v>28.2</v>
      </c>
      <c r="C525" s="65">
        <f t="shared" si="34"/>
        <v>45.382259999999995</v>
      </c>
      <c r="D525" s="66">
        <v>0</v>
      </c>
      <c r="E525" s="65">
        <f t="shared" si="35"/>
        <v>12.606183333333332</v>
      </c>
      <c r="F525" s="65">
        <f t="shared" ref="F525:F588" si="36">E525-E524</f>
        <v>-0.13410833333333372</v>
      </c>
      <c r="G525" s="67">
        <f t="shared" ref="G525:G588" si="37">E524+(F525/2)+G524</f>
        <v>12268.185630555552</v>
      </c>
    </row>
    <row r="526" spans="1:7" x14ac:dyDescent="0.25">
      <c r="A526" s="55">
        <v>524</v>
      </c>
      <c r="B526" s="64">
        <v>25.6</v>
      </c>
      <c r="C526" s="65">
        <f t="shared" si="34"/>
        <v>41.198080000000004</v>
      </c>
      <c r="D526" s="66">
        <v>0</v>
      </c>
      <c r="E526" s="65">
        <f t="shared" si="35"/>
        <v>11.443911111111111</v>
      </c>
      <c r="F526" s="65">
        <f t="shared" si="36"/>
        <v>-1.1622722222222208</v>
      </c>
      <c r="G526" s="67">
        <f t="shared" si="37"/>
        <v>12280.210677777774</v>
      </c>
    </row>
    <row r="527" spans="1:7" x14ac:dyDescent="0.25">
      <c r="A527" s="55">
        <v>525</v>
      </c>
      <c r="B527" s="64">
        <v>21.7</v>
      </c>
      <c r="C527" s="65">
        <f t="shared" si="34"/>
        <v>34.921810000000001</v>
      </c>
      <c r="D527" s="66">
        <v>0</v>
      </c>
      <c r="E527" s="65">
        <f t="shared" si="35"/>
        <v>9.7005027777777784</v>
      </c>
      <c r="F527" s="65">
        <f t="shared" si="36"/>
        <v>-1.743408333333333</v>
      </c>
      <c r="G527" s="67">
        <f t="shared" si="37"/>
        <v>12290.782884722217</v>
      </c>
    </row>
    <row r="528" spans="1:7" x14ac:dyDescent="0.25">
      <c r="A528" s="55">
        <v>526</v>
      </c>
      <c r="B528" s="64">
        <v>17.3</v>
      </c>
      <c r="C528" s="65">
        <f t="shared" si="34"/>
        <v>27.840890000000002</v>
      </c>
      <c r="D528" s="66">
        <v>0</v>
      </c>
      <c r="E528" s="65">
        <f t="shared" si="35"/>
        <v>7.7335805555555561</v>
      </c>
      <c r="F528" s="65">
        <f t="shared" si="36"/>
        <v>-1.9669222222222222</v>
      </c>
      <c r="G528" s="67">
        <f t="shared" si="37"/>
        <v>12299.499926388884</v>
      </c>
    </row>
    <row r="529" spans="1:7" x14ac:dyDescent="0.25">
      <c r="A529" s="55">
        <v>527</v>
      </c>
      <c r="B529" s="64">
        <v>12.1</v>
      </c>
      <c r="C529" s="65">
        <f t="shared" si="34"/>
        <v>19.472529999999999</v>
      </c>
      <c r="D529" s="66">
        <v>0</v>
      </c>
      <c r="E529" s="65">
        <f t="shared" si="35"/>
        <v>5.4090361111111109</v>
      </c>
      <c r="F529" s="65">
        <f t="shared" si="36"/>
        <v>-2.3245444444444452</v>
      </c>
      <c r="G529" s="67">
        <f t="shared" si="37"/>
        <v>12306.071234722218</v>
      </c>
    </row>
    <row r="530" spans="1:7" x14ac:dyDescent="0.25">
      <c r="A530" s="55">
        <v>528</v>
      </c>
      <c r="B530" s="64">
        <v>7.5</v>
      </c>
      <c r="C530" s="65">
        <f t="shared" si="34"/>
        <v>12.069749999999999</v>
      </c>
      <c r="D530" s="66">
        <v>0</v>
      </c>
      <c r="E530" s="65">
        <f t="shared" si="35"/>
        <v>3.3527083333333332</v>
      </c>
      <c r="F530" s="65">
        <f t="shared" si="36"/>
        <v>-2.0563277777777778</v>
      </c>
      <c r="G530" s="67">
        <f t="shared" si="37"/>
        <v>12310.45210694444</v>
      </c>
    </row>
    <row r="531" spans="1:7" x14ac:dyDescent="0.25">
      <c r="A531" s="55">
        <v>529</v>
      </c>
      <c r="B531" s="64">
        <v>5.8</v>
      </c>
      <c r="C531" s="65">
        <f t="shared" si="34"/>
        <v>9.3339400000000001</v>
      </c>
      <c r="D531" s="66">
        <v>0</v>
      </c>
      <c r="E531" s="65">
        <f t="shared" si="35"/>
        <v>2.5927611111111113</v>
      </c>
      <c r="F531" s="65">
        <f t="shared" si="36"/>
        <v>-0.75994722222222189</v>
      </c>
      <c r="G531" s="67">
        <f t="shared" si="37"/>
        <v>12313.424841666661</v>
      </c>
    </row>
    <row r="532" spans="1:7" x14ac:dyDescent="0.25">
      <c r="A532" s="55">
        <v>530</v>
      </c>
      <c r="B532" s="64">
        <v>2.4</v>
      </c>
      <c r="C532" s="65">
        <f t="shared" si="34"/>
        <v>3.8623199999999995</v>
      </c>
      <c r="D532" s="66">
        <v>0</v>
      </c>
      <c r="E532" s="65">
        <f t="shared" si="35"/>
        <v>1.0728666666666664</v>
      </c>
      <c r="F532" s="65">
        <f t="shared" si="36"/>
        <v>-1.5198944444444449</v>
      </c>
      <c r="G532" s="67">
        <f t="shared" si="37"/>
        <v>12315.25765555555</v>
      </c>
    </row>
    <row r="533" spans="1:7" x14ac:dyDescent="0.25">
      <c r="A533" s="55">
        <v>531</v>
      </c>
      <c r="B533" s="64">
        <v>1.2</v>
      </c>
      <c r="C533" s="65">
        <f t="shared" si="34"/>
        <v>1.9311599999999998</v>
      </c>
      <c r="D533" s="66">
        <v>0</v>
      </c>
      <c r="E533" s="65">
        <f t="shared" si="35"/>
        <v>0.53643333333333321</v>
      </c>
      <c r="F533" s="65">
        <f t="shared" si="36"/>
        <v>-0.53643333333333321</v>
      </c>
      <c r="G533" s="67">
        <f t="shared" si="37"/>
        <v>12316.06230555555</v>
      </c>
    </row>
    <row r="534" spans="1:7" x14ac:dyDescent="0.25">
      <c r="A534" s="55">
        <v>532</v>
      </c>
      <c r="B534" s="64">
        <v>1.9</v>
      </c>
      <c r="C534" s="65">
        <f t="shared" si="34"/>
        <v>3.0576699999999999</v>
      </c>
      <c r="D534" s="66">
        <v>0</v>
      </c>
      <c r="E534" s="65">
        <f t="shared" si="35"/>
        <v>0.84935277777777773</v>
      </c>
      <c r="F534" s="65">
        <f t="shared" si="36"/>
        <v>0.31291944444444453</v>
      </c>
      <c r="G534" s="67">
        <f t="shared" si="37"/>
        <v>12316.755198611105</v>
      </c>
    </row>
    <row r="535" spans="1:7" x14ac:dyDescent="0.25">
      <c r="A535" s="55">
        <v>533</v>
      </c>
      <c r="B535" s="64">
        <v>6.7</v>
      </c>
      <c r="C535" s="65">
        <f t="shared" si="34"/>
        <v>10.782310000000001</v>
      </c>
      <c r="D535" s="66">
        <v>0</v>
      </c>
      <c r="E535" s="65">
        <f t="shared" si="35"/>
        <v>2.9950861111111111</v>
      </c>
      <c r="F535" s="65">
        <f t="shared" si="36"/>
        <v>2.1457333333333333</v>
      </c>
      <c r="G535" s="67">
        <f t="shared" si="37"/>
        <v>12318.677418055549</v>
      </c>
    </row>
    <row r="536" spans="1:7" x14ac:dyDescent="0.25">
      <c r="A536" s="55">
        <v>534</v>
      </c>
      <c r="B536" s="64">
        <v>11.8</v>
      </c>
      <c r="C536" s="65">
        <f t="shared" si="34"/>
        <v>18.989740000000001</v>
      </c>
      <c r="D536" s="66">
        <v>0</v>
      </c>
      <c r="E536" s="65">
        <f t="shared" si="35"/>
        <v>5.2749277777777781</v>
      </c>
      <c r="F536" s="65">
        <f t="shared" si="36"/>
        <v>2.279841666666667</v>
      </c>
      <c r="G536" s="67">
        <f t="shared" si="37"/>
        <v>12322.812424999995</v>
      </c>
    </row>
    <row r="537" spans="1:7" x14ac:dyDescent="0.25">
      <c r="A537" s="55">
        <v>535</v>
      </c>
      <c r="B537" s="64">
        <v>16.8</v>
      </c>
      <c r="C537" s="65">
        <f t="shared" si="34"/>
        <v>27.036239999999999</v>
      </c>
      <c r="D537" s="66">
        <v>0</v>
      </c>
      <c r="E537" s="65">
        <f t="shared" si="35"/>
        <v>7.510066666666666</v>
      </c>
      <c r="F537" s="65">
        <f t="shared" si="36"/>
        <v>2.2351388888888879</v>
      </c>
      <c r="G537" s="67">
        <f t="shared" si="37"/>
        <v>12329.204922222218</v>
      </c>
    </row>
    <row r="538" spans="1:7" x14ac:dyDescent="0.25">
      <c r="A538" s="55">
        <v>536</v>
      </c>
      <c r="B538" s="64">
        <v>21.7</v>
      </c>
      <c r="C538" s="65">
        <f t="shared" si="34"/>
        <v>34.921810000000001</v>
      </c>
      <c r="D538" s="66">
        <v>0</v>
      </c>
      <c r="E538" s="65">
        <f t="shared" si="35"/>
        <v>9.7005027777777784</v>
      </c>
      <c r="F538" s="65">
        <f t="shared" si="36"/>
        <v>2.1904361111111124</v>
      </c>
      <c r="G538" s="67">
        <f t="shared" si="37"/>
        <v>12337.810206944439</v>
      </c>
    </row>
    <row r="539" spans="1:7" x14ac:dyDescent="0.25">
      <c r="A539" s="55">
        <v>537</v>
      </c>
      <c r="B539" s="64">
        <v>25.9</v>
      </c>
      <c r="C539" s="65">
        <f t="shared" si="34"/>
        <v>41.680869999999999</v>
      </c>
      <c r="D539" s="66">
        <v>0</v>
      </c>
      <c r="E539" s="65">
        <f t="shared" si="35"/>
        <v>11.578019444444443</v>
      </c>
      <c r="F539" s="65">
        <f t="shared" si="36"/>
        <v>1.8775166666666649</v>
      </c>
      <c r="G539" s="67">
        <f t="shared" si="37"/>
        <v>12348.449468055551</v>
      </c>
    </row>
    <row r="540" spans="1:7" x14ac:dyDescent="0.25">
      <c r="A540" s="55">
        <v>538</v>
      </c>
      <c r="B540" s="64">
        <v>27.7</v>
      </c>
      <c r="C540" s="65">
        <f t="shared" si="34"/>
        <v>44.57761</v>
      </c>
      <c r="D540" s="66">
        <v>0</v>
      </c>
      <c r="E540" s="65">
        <f t="shared" si="35"/>
        <v>12.382669444444444</v>
      </c>
      <c r="F540" s="65">
        <f t="shared" si="36"/>
        <v>0.80465000000000053</v>
      </c>
      <c r="G540" s="67">
        <f t="shared" si="37"/>
        <v>12360.429812499995</v>
      </c>
    </row>
    <row r="541" spans="1:7" x14ac:dyDescent="0.25">
      <c r="A541" s="55">
        <v>539</v>
      </c>
      <c r="B541" s="64">
        <v>28</v>
      </c>
      <c r="C541" s="65">
        <f t="shared" si="34"/>
        <v>45.060400000000001</v>
      </c>
      <c r="D541" s="66">
        <v>0</v>
      </c>
      <c r="E541" s="65">
        <f t="shared" si="35"/>
        <v>12.516777777777778</v>
      </c>
      <c r="F541" s="65">
        <f t="shared" si="36"/>
        <v>0.13410833333333372</v>
      </c>
      <c r="G541" s="67">
        <f t="shared" si="37"/>
        <v>12372.879536111106</v>
      </c>
    </row>
    <row r="542" spans="1:7" x14ac:dyDescent="0.25">
      <c r="A542" s="55">
        <v>540</v>
      </c>
      <c r="B542" s="64">
        <v>27.1</v>
      </c>
      <c r="C542" s="65">
        <f t="shared" si="34"/>
        <v>43.612030000000004</v>
      </c>
      <c r="D542" s="66">
        <v>0</v>
      </c>
      <c r="E542" s="65">
        <f t="shared" si="35"/>
        <v>12.114452777777778</v>
      </c>
      <c r="F542" s="65">
        <f t="shared" si="36"/>
        <v>-0.40232499999999938</v>
      </c>
      <c r="G542" s="67">
        <f t="shared" si="37"/>
        <v>12385.195151388883</v>
      </c>
    </row>
    <row r="543" spans="1:7" x14ac:dyDescent="0.25">
      <c r="A543" s="55">
        <v>541</v>
      </c>
      <c r="B543" s="64">
        <v>24.4</v>
      </c>
      <c r="C543" s="65">
        <f t="shared" si="34"/>
        <v>39.266919999999999</v>
      </c>
      <c r="D543" s="66">
        <v>0</v>
      </c>
      <c r="E543" s="65">
        <f t="shared" si="35"/>
        <v>10.907477777777776</v>
      </c>
      <c r="F543" s="65">
        <f t="shared" si="36"/>
        <v>-1.2069750000000017</v>
      </c>
      <c r="G543" s="67">
        <f t="shared" si="37"/>
        <v>12396.706116666661</v>
      </c>
    </row>
    <row r="544" spans="1:7" x14ac:dyDescent="0.25">
      <c r="A544" s="55">
        <v>542</v>
      </c>
      <c r="B544" s="64">
        <v>20.2</v>
      </c>
      <c r="C544" s="65">
        <f t="shared" si="34"/>
        <v>32.507860000000001</v>
      </c>
      <c r="D544" s="66">
        <v>0</v>
      </c>
      <c r="E544" s="65">
        <f t="shared" si="35"/>
        <v>9.0299611111111115</v>
      </c>
      <c r="F544" s="65">
        <f t="shared" si="36"/>
        <v>-1.8775166666666649</v>
      </c>
      <c r="G544" s="67">
        <f t="shared" si="37"/>
        <v>12406.674836111106</v>
      </c>
    </row>
    <row r="545" spans="1:7" x14ac:dyDescent="0.25">
      <c r="A545" s="55">
        <v>543</v>
      </c>
      <c r="B545" s="64">
        <v>15.2</v>
      </c>
      <c r="C545" s="65">
        <f t="shared" si="34"/>
        <v>24.461359999999999</v>
      </c>
      <c r="D545" s="66">
        <v>0</v>
      </c>
      <c r="E545" s="65">
        <f t="shared" si="35"/>
        <v>6.7948222222222219</v>
      </c>
      <c r="F545" s="65">
        <f t="shared" si="36"/>
        <v>-2.2351388888888897</v>
      </c>
      <c r="G545" s="67">
        <f t="shared" si="37"/>
        <v>12414.587227777773</v>
      </c>
    </row>
    <row r="546" spans="1:7" x14ac:dyDescent="0.25">
      <c r="A546" s="55">
        <v>544</v>
      </c>
      <c r="B546" s="64">
        <v>9.3000000000000007</v>
      </c>
      <c r="C546" s="65">
        <f t="shared" si="34"/>
        <v>14.96649</v>
      </c>
      <c r="D546" s="66">
        <v>0</v>
      </c>
      <c r="E546" s="65">
        <f t="shared" si="35"/>
        <v>4.1573583333333337</v>
      </c>
      <c r="F546" s="65">
        <f t="shared" si="36"/>
        <v>-2.6374638888888882</v>
      </c>
      <c r="G546" s="67">
        <f t="shared" si="37"/>
        <v>12420.063318055551</v>
      </c>
    </row>
    <row r="547" spans="1:7" x14ac:dyDescent="0.25">
      <c r="A547" s="55">
        <v>545</v>
      </c>
      <c r="B547" s="64">
        <v>5</v>
      </c>
      <c r="C547" s="65">
        <f t="shared" si="34"/>
        <v>8.0465</v>
      </c>
      <c r="D547" s="66">
        <v>0</v>
      </c>
      <c r="E547" s="65">
        <f t="shared" si="35"/>
        <v>2.2351388888888888</v>
      </c>
      <c r="F547" s="65">
        <f t="shared" si="36"/>
        <v>-1.9222194444444449</v>
      </c>
      <c r="G547" s="67">
        <f t="shared" si="37"/>
        <v>12423.259566666662</v>
      </c>
    </row>
    <row r="548" spans="1:7" x14ac:dyDescent="0.25">
      <c r="A548" s="55">
        <v>546</v>
      </c>
      <c r="B548" s="64">
        <v>2.9</v>
      </c>
      <c r="C548" s="65">
        <f t="shared" si="34"/>
        <v>4.6669700000000001</v>
      </c>
      <c r="D548" s="66">
        <v>0</v>
      </c>
      <c r="E548" s="65">
        <f t="shared" si="35"/>
        <v>1.2963805555555556</v>
      </c>
      <c r="F548" s="65">
        <f t="shared" si="36"/>
        <v>-0.93875833333333314</v>
      </c>
      <c r="G548" s="67">
        <f t="shared" si="37"/>
        <v>12425.025326388884</v>
      </c>
    </row>
    <row r="549" spans="1:7" x14ac:dyDescent="0.25">
      <c r="A549" s="55">
        <v>547</v>
      </c>
      <c r="B549" s="64">
        <v>2.4</v>
      </c>
      <c r="C549" s="65">
        <f t="shared" si="34"/>
        <v>3.8623199999999995</v>
      </c>
      <c r="D549" s="66">
        <v>0</v>
      </c>
      <c r="E549" s="65">
        <f t="shared" si="35"/>
        <v>1.0728666666666664</v>
      </c>
      <c r="F549" s="65">
        <f t="shared" si="36"/>
        <v>-0.22351388888888923</v>
      </c>
      <c r="G549" s="67">
        <f t="shared" si="37"/>
        <v>12426.209949999995</v>
      </c>
    </row>
    <row r="550" spans="1:7" x14ac:dyDescent="0.25">
      <c r="A550" s="55">
        <v>548</v>
      </c>
      <c r="B550" s="64">
        <v>8.4</v>
      </c>
      <c r="C550" s="65">
        <f t="shared" si="34"/>
        <v>13.51812</v>
      </c>
      <c r="D550" s="66">
        <v>0</v>
      </c>
      <c r="E550" s="65">
        <f t="shared" si="35"/>
        <v>3.755033333333333</v>
      </c>
      <c r="F550" s="65">
        <f t="shared" si="36"/>
        <v>2.6821666666666664</v>
      </c>
      <c r="G550" s="67">
        <f t="shared" si="37"/>
        <v>12428.623899999995</v>
      </c>
    </row>
    <row r="551" spans="1:7" x14ac:dyDescent="0.25">
      <c r="A551" s="55">
        <v>549</v>
      </c>
      <c r="B551" s="64">
        <v>13.5</v>
      </c>
      <c r="C551" s="65">
        <f t="shared" si="34"/>
        <v>21.725549999999998</v>
      </c>
      <c r="D551" s="66">
        <v>0</v>
      </c>
      <c r="E551" s="65">
        <f t="shared" si="35"/>
        <v>6.0348749999999995</v>
      </c>
      <c r="F551" s="65">
        <f t="shared" si="36"/>
        <v>2.2798416666666665</v>
      </c>
      <c r="G551" s="67">
        <f t="shared" si="37"/>
        <v>12433.518854166661</v>
      </c>
    </row>
    <row r="552" spans="1:7" x14ac:dyDescent="0.25">
      <c r="A552" s="55">
        <v>550</v>
      </c>
      <c r="B552" s="64">
        <v>17.8</v>
      </c>
      <c r="C552" s="65">
        <f t="shared" si="34"/>
        <v>28.64554</v>
      </c>
      <c r="D552" s="66">
        <v>0</v>
      </c>
      <c r="E552" s="65">
        <f t="shared" si="35"/>
        <v>7.9570944444444445</v>
      </c>
      <c r="F552" s="65">
        <f t="shared" si="36"/>
        <v>1.9222194444444449</v>
      </c>
      <c r="G552" s="67">
        <f t="shared" si="37"/>
        <v>12440.514838888883</v>
      </c>
    </row>
    <row r="553" spans="1:7" x14ac:dyDescent="0.25">
      <c r="A553" s="55">
        <v>551</v>
      </c>
      <c r="B553" s="64">
        <v>22.2</v>
      </c>
      <c r="C553" s="65">
        <f t="shared" si="34"/>
        <v>35.726459999999996</v>
      </c>
      <c r="D553" s="66">
        <v>0</v>
      </c>
      <c r="E553" s="65">
        <f t="shared" si="35"/>
        <v>9.9240166666666649</v>
      </c>
      <c r="F553" s="65">
        <f t="shared" si="36"/>
        <v>1.9669222222222205</v>
      </c>
      <c r="G553" s="67">
        <f t="shared" si="37"/>
        <v>12449.455394444438</v>
      </c>
    </row>
    <row r="554" spans="1:7" x14ac:dyDescent="0.25">
      <c r="A554" s="55">
        <v>552</v>
      </c>
      <c r="B554" s="64">
        <v>26.2</v>
      </c>
      <c r="C554" s="65">
        <f t="shared" si="34"/>
        <v>42.16366</v>
      </c>
      <c r="D554" s="66">
        <v>0</v>
      </c>
      <c r="E554" s="65">
        <f t="shared" si="35"/>
        <v>11.712127777777777</v>
      </c>
      <c r="F554" s="65">
        <f t="shared" si="36"/>
        <v>1.7881111111111121</v>
      </c>
      <c r="G554" s="67">
        <f t="shared" si="37"/>
        <v>12460.27346666666</v>
      </c>
    </row>
    <row r="555" spans="1:7" x14ac:dyDescent="0.25">
      <c r="A555" s="55">
        <v>553</v>
      </c>
      <c r="B555" s="64">
        <v>30</v>
      </c>
      <c r="C555" s="65">
        <f t="shared" si="34"/>
        <v>48.278999999999996</v>
      </c>
      <c r="D555" s="66">
        <v>0</v>
      </c>
      <c r="E555" s="65">
        <f t="shared" si="35"/>
        <v>13.410833333333333</v>
      </c>
      <c r="F555" s="65">
        <f t="shared" si="36"/>
        <v>1.6987055555555557</v>
      </c>
      <c r="G555" s="67">
        <f t="shared" si="37"/>
        <v>12472.834947222216</v>
      </c>
    </row>
    <row r="556" spans="1:7" x14ac:dyDescent="0.25">
      <c r="A556" s="55">
        <v>554</v>
      </c>
      <c r="B556" s="64">
        <v>29.8</v>
      </c>
      <c r="C556" s="65">
        <f t="shared" si="34"/>
        <v>47.957140000000003</v>
      </c>
      <c r="D556" s="66">
        <v>0</v>
      </c>
      <c r="E556" s="65">
        <f t="shared" si="35"/>
        <v>13.321427777777778</v>
      </c>
      <c r="F556" s="65">
        <f t="shared" si="36"/>
        <v>-8.9405555555554628E-2</v>
      </c>
      <c r="G556" s="67">
        <f t="shared" si="37"/>
        <v>12486.201077777772</v>
      </c>
    </row>
    <row r="557" spans="1:7" x14ac:dyDescent="0.25">
      <c r="A557" s="55">
        <v>555</v>
      </c>
      <c r="B557" s="64">
        <v>26</v>
      </c>
      <c r="C557" s="65">
        <f t="shared" si="34"/>
        <v>41.841799999999999</v>
      </c>
      <c r="D557" s="66">
        <v>0</v>
      </c>
      <c r="E557" s="65">
        <f t="shared" si="35"/>
        <v>11.622722222222222</v>
      </c>
      <c r="F557" s="65">
        <f t="shared" si="36"/>
        <v>-1.6987055555555557</v>
      </c>
      <c r="G557" s="67">
        <f t="shared" si="37"/>
        <v>12498.673152777772</v>
      </c>
    </row>
    <row r="558" spans="1:7" x14ac:dyDescent="0.25">
      <c r="A558" s="55">
        <v>556</v>
      </c>
      <c r="B558" s="64">
        <v>21.3</v>
      </c>
      <c r="C558" s="65">
        <f t="shared" si="34"/>
        <v>34.278089999999999</v>
      </c>
      <c r="D558" s="66">
        <v>0</v>
      </c>
      <c r="E558" s="65">
        <f t="shared" si="35"/>
        <v>9.5216916666666656</v>
      </c>
      <c r="F558" s="65">
        <f t="shared" si="36"/>
        <v>-2.1010305555555568</v>
      </c>
      <c r="G558" s="67">
        <f t="shared" si="37"/>
        <v>12509.245359722216</v>
      </c>
    </row>
    <row r="559" spans="1:7" x14ac:dyDescent="0.25">
      <c r="A559" s="55">
        <v>557</v>
      </c>
      <c r="B559" s="64">
        <v>16.2</v>
      </c>
      <c r="C559" s="65">
        <f t="shared" si="34"/>
        <v>26.070659999999997</v>
      </c>
      <c r="D559" s="66">
        <v>0</v>
      </c>
      <c r="E559" s="65">
        <f t="shared" si="35"/>
        <v>7.2418499999999986</v>
      </c>
      <c r="F559" s="65">
        <f t="shared" si="36"/>
        <v>-2.279841666666667</v>
      </c>
      <c r="G559" s="67">
        <f t="shared" si="37"/>
        <v>12517.627130555549</v>
      </c>
    </row>
    <row r="560" spans="1:7" x14ac:dyDescent="0.25">
      <c r="A560" s="55">
        <v>558</v>
      </c>
      <c r="B560" s="64">
        <v>11.4</v>
      </c>
      <c r="C560" s="65">
        <f t="shared" si="34"/>
        <v>18.346019999999999</v>
      </c>
      <c r="D560" s="66">
        <v>0</v>
      </c>
      <c r="E560" s="65">
        <f t="shared" si="35"/>
        <v>5.0961166666666662</v>
      </c>
      <c r="F560" s="65">
        <f t="shared" si="36"/>
        <v>-2.1457333333333324</v>
      </c>
      <c r="G560" s="67">
        <f t="shared" si="37"/>
        <v>12523.796113888882</v>
      </c>
    </row>
    <row r="561" spans="1:7" x14ac:dyDescent="0.25">
      <c r="A561" s="55">
        <v>559</v>
      </c>
      <c r="B561" s="64">
        <v>6.6</v>
      </c>
      <c r="C561" s="65">
        <f t="shared" si="34"/>
        <v>10.621379999999998</v>
      </c>
      <c r="D561" s="66">
        <v>0</v>
      </c>
      <c r="E561" s="65">
        <f t="shared" si="35"/>
        <v>2.9503833333333329</v>
      </c>
      <c r="F561" s="65">
        <f t="shared" si="36"/>
        <v>-2.1457333333333333</v>
      </c>
      <c r="G561" s="67">
        <f t="shared" si="37"/>
        <v>12527.819363888882</v>
      </c>
    </row>
    <row r="562" spans="1:7" x14ac:dyDescent="0.25">
      <c r="A562" s="55">
        <v>560</v>
      </c>
      <c r="B562" s="64">
        <v>2.6</v>
      </c>
      <c r="C562" s="65">
        <f t="shared" si="34"/>
        <v>4.1841800000000005</v>
      </c>
      <c r="D562" s="66">
        <v>0</v>
      </c>
      <c r="E562" s="65">
        <f t="shared" si="35"/>
        <v>1.1622722222222224</v>
      </c>
      <c r="F562" s="65">
        <f t="shared" si="36"/>
        <v>-1.7881111111111105</v>
      </c>
      <c r="G562" s="67">
        <f t="shared" si="37"/>
        <v>12529.875691666661</v>
      </c>
    </row>
    <row r="563" spans="1:7" x14ac:dyDescent="0.25">
      <c r="A563" s="55">
        <v>561</v>
      </c>
      <c r="B563" s="64">
        <v>0</v>
      </c>
      <c r="C563" s="65">
        <f t="shared" si="34"/>
        <v>0</v>
      </c>
      <c r="D563" s="66">
        <v>0</v>
      </c>
      <c r="E563" s="65">
        <f t="shared" si="35"/>
        <v>0</v>
      </c>
      <c r="F563" s="65">
        <f t="shared" si="36"/>
        <v>-1.1622722222222224</v>
      </c>
      <c r="G563" s="67">
        <f t="shared" si="37"/>
        <v>12530.456827777773</v>
      </c>
    </row>
    <row r="564" spans="1:7" x14ac:dyDescent="0.25">
      <c r="A564" s="55">
        <v>562</v>
      </c>
      <c r="B564" s="64">
        <v>0</v>
      </c>
      <c r="C564" s="65">
        <f t="shared" si="34"/>
        <v>0</v>
      </c>
      <c r="D564" s="66">
        <v>0</v>
      </c>
      <c r="E564" s="65">
        <f t="shared" si="35"/>
        <v>0</v>
      </c>
      <c r="F564" s="65">
        <f t="shared" si="36"/>
        <v>0</v>
      </c>
      <c r="G564" s="67">
        <f t="shared" si="37"/>
        <v>12530.456827777773</v>
      </c>
    </row>
    <row r="565" spans="1:7" x14ac:dyDescent="0.25">
      <c r="A565" s="55">
        <v>563</v>
      </c>
      <c r="B565" s="64">
        <v>0</v>
      </c>
      <c r="C565" s="65">
        <f t="shared" si="34"/>
        <v>0</v>
      </c>
      <c r="D565" s="66">
        <v>0</v>
      </c>
      <c r="E565" s="65">
        <f t="shared" si="35"/>
        <v>0</v>
      </c>
      <c r="F565" s="65">
        <f t="shared" si="36"/>
        <v>0</v>
      </c>
      <c r="G565" s="67">
        <f t="shared" si="37"/>
        <v>12530.456827777773</v>
      </c>
    </row>
    <row r="566" spans="1:7" x14ac:dyDescent="0.25">
      <c r="A566" s="55">
        <v>564</v>
      </c>
      <c r="B566" s="64">
        <v>0</v>
      </c>
      <c r="C566" s="65">
        <f t="shared" si="34"/>
        <v>0</v>
      </c>
      <c r="D566" s="66">
        <v>0</v>
      </c>
      <c r="E566" s="65">
        <f t="shared" si="35"/>
        <v>0</v>
      </c>
      <c r="F566" s="65">
        <f t="shared" si="36"/>
        <v>0</v>
      </c>
      <c r="G566" s="67">
        <f t="shared" si="37"/>
        <v>12530.456827777773</v>
      </c>
    </row>
    <row r="567" spans="1:7" x14ac:dyDescent="0.25">
      <c r="A567" s="55">
        <v>565</v>
      </c>
      <c r="B567" s="64">
        <v>0</v>
      </c>
      <c r="C567" s="65">
        <f t="shared" si="34"/>
        <v>0</v>
      </c>
      <c r="D567" s="66">
        <v>0</v>
      </c>
      <c r="E567" s="65">
        <f t="shared" si="35"/>
        <v>0</v>
      </c>
      <c r="F567" s="65">
        <f t="shared" si="36"/>
        <v>0</v>
      </c>
      <c r="G567" s="67">
        <f t="shared" si="37"/>
        <v>12530.456827777773</v>
      </c>
    </row>
    <row r="568" spans="1:7" x14ac:dyDescent="0.25">
      <c r="A568" s="55">
        <v>566</v>
      </c>
      <c r="B568" s="64">
        <v>0</v>
      </c>
      <c r="C568" s="65">
        <f t="shared" si="34"/>
        <v>0</v>
      </c>
      <c r="D568" s="66">
        <v>0</v>
      </c>
      <c r="E568" s="65">
        <f t="shared" si="35"/>
        <v>0</v>
      </c>
      <c r="F568" s="65">
        <f t="shared" si="36"/>
        <v>0</v>
      </c>
      <c r="G568" s="67">
        <f t="shared" si="37"/>
        <v>12530.456827777773</v>
      </c>
    </row>
    <row r="569" spans="1:7" x14ac:dyDescent="0.25">
      <c r="A569" s="55">
        <v>567</v>
      </c>
      <c r="B569" s="64">
        <v>0</v>
      </c>
      <c r="C569" s="65">
        <f t="shared" si="34"/>
        <v>0</v>
      </c>
      <c r="D569" s="66">
        <v>0</v>
      </c>
      <c r="E569" s="65">
        <f t="shared" si="35"/>
        <v>0</v>
      </c>
      <c r="F569" s="65">
        <f t="shared" si="36"/>
        <v>0</v>
      </c>
      <c r="G569" s="67">
        <f t="shared" si="37"/>
        <v>12530.456827777773</v>
      </c>
    </row>
    <row r="570" spans="1:7" x14ac:dyDescent="0.25">
      <c r="A570" s="55">
        <v>568</v>
      </c>
      <c r="B570" s="64">
        <v>0</v>
      </c>
      <c r="C570" s="65">
        <f t="shared" si="34"/>
        <v>0</v>
      </c>
      <c r="D570" s="66">
        <v>0</v>
      </c>
      <c r="E570" s="65">
        <f t="shared" si="35"/>
        <v>0</v>
      </c>
      <c r="F570" s="65">
        <f t="shared" si="36"/>
        <v>0</v>
      </c>
      <c r="G570" s="67">
        <f t="shared" si="37"/>
        <v>12530.456827777773</v>
      </c>
    </row>
    <row r="571" spans="1:7" x14ac:dyDescent="0.25">
      <c r="A571" s="55">
        <v>569</v>
      </c>
      <c r="B571" s="64">
        <v>0.3</v>
      </c>
      <c r="C571" s="65">
        <f t="shared" si="34"/>
        <v>0.48278999999999994</v>
      </c>
      <c r="D571" s="66">
        <v>0</v>
      </c>
      <c r="E571" s="65">
        <f t="shared" si="35"/>
        <v>0.1341083333333333</v>
      </c>
      <c r="F571" s="65">
        <f t="shared" si="36"/>
        <v>0.1341083333333333</v>
      </c>
      <c r="G571" s="67">
        <f t="shared" si="37"/>
        <v>12530.523881944438</v>
      </c>
    </row>
    <row r="572" spans="1:7" x14ac:dyDescent="0.25">
      <c r="A572" s="55">
        <v>570</v>
      </c>
      <c r="B572" s="64">
        <v>6.4</v>
      </c>
      <c r="C572" s="65">
        <f t="shared" si="34"/>
        <v>10.299520000000001</v>
      </c>
      <c r="D572" s="66">
        <v>0</v>
      </c>
      <c r="E572" s="65">
        <f t="shared" si="35"/>
        <v>2.8609777777777778</v>
      </c>
      <c r="F572" s="65">
        <f t="shared" si="36"/>
        <v>2.7268694444444446</v>
      </c>
      <c r="G572" s="67">
        <f t="shared" si="37"/>
        <v>12532.021424999994</v>
      </c>
    </row>
    <row r="573" spans="1:7" x14ac:dyDescent="0.25">
      <c r="A573" s="55">
        <v>571</v>
      </c>
      <c r="B573" s="64">
        <v>12.7</v>
      </c>
      <c r="C573" s="65">
        <f t="shared" si="34"/>
        <v>20.438109999999998</v>
      </c>
      <c r="D573" s="66">
        <v>0</v>
      </c>
      <c r="E573" s="65">
        <f t="shared" si="35"/>
        <v>5.6772527777777775</v>
      </c>
      <c r="F573" s="65">
        <f t="shared" si="36"/>
        <v>2.8162749999999996</v>
      </c>
      <c r="G573" s="67">
        <f t="shared" si="37"/>
        <v>12536.290540277771</v>
      </c>
    </row>
    <row r="574" spans="1:7" x14ac:dyDescent="0.25">
      <c r="A574" s="55">
        <v>572</v>
      </c>
      <c r="B574" s="64">
        <v>19.2</v>
      </c>
      <c r="C574" s="65">
        <f t="shared" si="34"/>
        <v>30.898559999999996</v>
      </c>
      <c r="D574" s="66">
        <v>0</v>
      </c>
      <c r="E574" s="65">
        <f t="shared" si="35"/>
        <v>8.5829333333333313</v>
      </c>
      <c r="F574" s="65">
        <f t="shared" si="36"/>
        <v>2.9056805555555538</v>
      </c>
      <c r="G574" s="67">
        <f t="shared" si="37"/>
        <v>12543.420633333326</v>
      </c>
    </row>
    <row r="575" spans="1:7" x14ac:dyDescent="0.25">
      <c r="A575" s="55">
        <v>573</v>
      </c>
      <c r="B575" s="64">
        <v>23.8</v>
      </c>
      <c r="C575" s="65">
        <f t="shared" si="34"/>
        <v>38.301340000000003</v>
      </c>
      <c r="D575" s="66">
        <v>0</v>
      </c>
      <c r="E575" s="65">
        <f t="shared" si="35"/>
        <v>10.639261111111113</v>
      </c>
      <c r="F575" s="65">
        <f t="shared" si="36"/>
        <v>2.0563277777777813</v>
      </c>
      <c r="G575" s="67">
        <f t="shared" si="37"/>
        <v>12553.031730555547</v>
      </c>
    </row>
    <row r="576" spans="1:7" x14ac:dyDescent="0.25">
      <c r="A576" s="55">
        <v>574</v>
      </c>
      <c r="B576" s="64">
        <v>28.2</v>
      </c>
      <c r="C576" s="65">
        <f t="shared" si="34"/>
        <v>45.382259999999995</v>
      </c>
      <c r="D576" s="66">
        <v>0</v>
      </c>
      <c r="E576" s="65">
        <f t="shared" si="35"/>
        <v>12.606183333333332</v>
      </c>
      <c r="F576" s="65">
        <f t="shared" si="36"/>
        <v>1.9669222222222196</v>
      </c>
      <c r="G576" s="67">
        <f t="shared" si="37"/>
        <v>12564.65445277777</v>
      </c>
    </row>
    <row r="577" spans="1:7" x14ac:dyDescent="0.25">
      <c r="A577" s="55">
        <v>575</v>
      </c>
      <c r="B577" s="64">
        <v>34.9</v>
      </c>
      <c r="C577" s="65">
        <f t="shared" si="34"/>
        <v>56.164569999999998</v>
      </c>
      <c r="D577" s="66">
        <v>0</v>
      </c>
      <c r="E577" s="65">
        <f t="shared" si="35"/>
        <v>15.601269444444444</v>
      </c>
      <c r="F577" s="65">
        <f t="shared" si="36"/>
        <v>2.995086111111112</v>
      </c>
      <c r="G577" s="67">
        <f t="shared" si="37"/>
        <v>12578.758179166658</v>
      </c>
    </row>
    <row r="578" spans="1:7" x14ac:dyDescent="0.25">
      <c r="A578" s="55">
        <v>576</v>
      </c>
      <c r="B578" s="64">
        <v>37.5</v>
      </c>
      <c r="C578" s="65">
        <f t="shared" si="34"/>
        <v>60.348749999999995</v>
      </c>
      <c r="D578" s="66">
        <v>0</v>
      </c>
      <c r="E578" s="65">
        <f t="shared" si="35"/>
        <v>16.763541666666665</v>
      </c>
      <c r="F578" s="65">
        <f t="shared" si="36"/>
        <v>1.1622722222222208</v>
      </c>
      <c r="G578" s="67">
        <f t="shared" si="37"/>
        <v>12594.940584722213</v>
      </c>
    </row>
    <row r="579" spans="1:7" x14ac:dyDescent="0.25">
      <c r="A579" s="55">
        <v>577</v>
      </c>
      <c r="B579" s="64">
        <v>40.299999999999997</v>
      </c>
      <c r="C579" s="65">
        <f t="shared" si="34"/>
        <v>64.854789999999994</v>
      </c>
      <c r="D579" s="66">
        <v>0</v>
      </c>
      <c r="E579" s="65">
        <f t="shared" si="35"/>
        <v>18.015219444444444</v>
      </c>
      <c r="F579" s="65">
        <f t="shared" si="36"/>
        <v>1.251677777777779</v>
      </c>
      <c r="G579" s="67">
        <f t="shared" si="37"/>
        <v>12612.32996527777</v>
      </c>
    </row>
    <row r="580" spans="1:7" x14ac:dyDescent="0.25">
      <c r="A580" s="55">
        <v>578</v>
      </c>
      <c r="B580" s="64">
        <v>45</v>
      </c>
      <c r="C580" s="65">
        <f t="shared" ref="C580:C603" si="38">B580*1.6093</f>
        <v>72.418499999999995</v>
      </c>
      <c r="D580" s="66">
        <v>0</v>
      </c>
      <c r="E580" s="65">
        <f t="shared" ref="E580:E603" si="39">C580/3.6</f>
        <v>20.116249999999997</v>
      </c>
      <c r="F580" s="65">
        <f t="shared" si="36"/>
        <v>2.1010305555555533</v>
      </c>
      <c r="G580" s="67">
        <f t="shared" si="37"/>
        <v>12631.395699999992</v>
      </c>
    </row>
    <row r="581" spans="1:7" x14ac:dyDescent="0.25">
      <c r="A581" s="55">
        <v>579</v>
      </c>
      <c r="B581" s="64">
        <v>49.9</v>
      </c>
      <c r="C581" s="65">
        <f t="shared" si="38"/>
        <v>80.304069999999996</v>
      </c>
      <c r="D581" s="66">
        <v>0</v>
      </c>
      <c r="E581" s="65">
        <f t="shared" si="39"/>
        <v>22.306686111111109</v>
      </c>
      <c r="F581" s="65">
        <f t="shared" si="36"/>
        <v>2.1904361111111115</v>
      </c>
      <c r="G581" s="67">
        <f t="shared" si="37"/>
        <v>12652.607168055547</v>
      </c>
    </row>
    <row r="582" spans="1:7" x14ac:dyDescent="0.25">
      <c r="A582" s="55">
        <v>580</v>
      </c>
      <c r="B582" s="64">
        <v>51.6</v>
      </c>
      <c r="C582" s="65">
        <f t="shared" si="38"/>
        <v>83.039879999999997</v>
      </c>
      <c r="D582" s="66">
        <v>0</v>
      </c>
      <c r="E582" s="65">
        <f t="shared" si="39"/>
        <v>23.066633333333332</v>
      </c>
      <c r="F582" s="65">
        <f t="shared" si="36"/>
        <v>0.75994722222222322</v>
      </c>
      <c r="G582" s="67">
        <f t="shared" si="37"/>
        <v>12675.293827777768</v>
      </c>
    </row>
    <row r="583" spans="1:7" x14ac:dyDescent="0.25">
      <c r="A583" s="55">
        <v>581</v>
      </c>
      <c r="B583" s="64">
        <v>51.2</v>
      </c>
      <c r="C583" s="65">
        <f t="shared" si="38"/>
        <v>82.396160000000009</v>
      </c>
      <c r="D583" s="66">
        <v>0</v>
      </c>
      <c r="E583" s="65">
        <f t="shared" si="39"/>
        <v>22.887822222222223</v>
      </c>
      <c r="F583" s="65">
        <f t="shared" si="36"/>
        <v>-0.17881111111110926</v>
      </c>
      <c r="G583" s="67">
        <f t="shared" si="37"/>
        <v>12698.271055555546</v>
      </c>
    </row>
    <row r="584" spans="1:7" x14ac:dyDescent="0.25">
      <c r="A584" s="55">
        <v>582</v>
      </c>
      <c r="B584" s="64">
        <v>50.6</v>
      </c>
      <c r="C584" s="65">
        <f t="shared" si="38"/>
        <v>81.430580000000006</v>
      </c>
      <c r="D584" s="66">
        <v>0</v>
      </c>
      <c r="E584" s="65">
        <f t="shared" si="39"/>
        <v>22.619605555555555</v>
      </c>
      <c r="F584" s="65">
        <f t="shared" si="36"/>
        <v>-0.26821666666666744</v>
      </c>
      <c r="G584" s="67">
        <f t="shared" si="37"/>
        <v>12721.024769444435</v>
      </c>
    </row>
    <row r="585" spans="1:7" x14ac:dyDescent="0.25">
      <c r="A585" s="55">
        <v>583</v>
      </c>
      <c r="B585" s="64">
        <v>49.9</v>
      </c>
      <c r="C585" s="65">
        <f t="shared" si="38"/>
        <v>80.304069999999996</v>
      </c>
      <c r="D585" s="66">
        <v>0</v>
      </c>
      <c r="E585" s="65">
        <f t="shared" si="39"/>
        <v>22.306686111111109</v>
      </c>
      <c r="F585" s="65">
        <f t="shared" si="36"/>
        <v>-0.31291944444444653</v>
      </c>
      <c r="G585" s="67">
        <f t="shared" si="37"/>
        <v>12743.487915277768</v>
      </c>
    </row>
    <row r="586" spans="1:7" x14ac:dyDescent="0.25">
      <c r="A586" s="55">
        <v>584</v>
      </c>
      <c r="B586" s="64">
        <v>47.8</v>
      </c>
      <c r="C586" s="65">
        <f t="shared" si="38"/>
        <v>76.924539999999993</v>
      </c>
      <c r="D586" s="66">
        <v>0</v>
      </c>
      <c r="E586" s="65">
        <f t="shared" si="39"/>
        <v>21.367927777777776</v>
      </c>
      <c r="F586" s="65">
        <f t="shared" si="36"/>
        <v>-0.93875833333333247</v>
      </c>
      <c r="G586" s="67">
        <f t="shared" si="37"/>
        <v>12765.325222222213</v>
      </c>
    </row>
    <row r="587" spans="1:7" x14ac:dyDescent="0.25">
      <c r="A587" s="55">
        <v>585</v>
      </c>
      <c r="B587" s="64">
        <v>44.6</v>
      </c>
      <c r="C587" s="65">
        <f t="shared" si="38"/>
        <v>71.774780000000007</v>
      </c>
      <c r="D587" s="66">
        <v>0</v>
      </c>
      <c r="E587" s="65">
        <f t="shared" si="39"/>
        <v>19.937438888888892</v>
      </c>
      <c r="F587" s="65">
        <f t="shared" si="36"/>
        <v>-1.4304888888888847</v>
      </c>
      <c r="G587" s="67">
        <f t="shared" si="37"/>
        <v>12785.977905555546</v>
      </c>
    </row>
    <row r="588" spans="1:7" x14ac:dyDescent="0.25">
      <c r="A588" s="55">
        <v>586</v>
      </c>
      <c r="B588" s="64">
        <v>41.2</v>
      </c>
      <c r="C588" s="65">
        <f t="shared" si="38"/>
        <v>66.303160000000005</v>
      </c>
      <c r="D588" s="66">
        <v>0</v>
      </c>
      <c r="E588" s="65">
        <f t="shared" si="39"/>
        <v>18.417544444444445</v>
      </c>
      <c r="F588" s="65">
        <f t="shared" si="36"/>
        <v>-1.5198944444444464</v>
      </c>
      <c r="G588" s="67">
        <f t="shared" si="37"/>
        <v>12805.155397222214</v>
      </c>
    </row>
    <row r="589" spans="1:7" x14ac:dyDescent="0.25">
      <c r="A589" s="55">
        <v>587</v>
      </c>
      <c r="B589" s="64">
        <v>37.799999999999997</v>
      </c>
      <c r="C589" s="65">
        <f t="shared" si="38"/>
        <v>60.831539999999997</v>
      </c>
      <c r="D589" s="66">
        <v>0</v>
      </c>
      <c r="E589" s="65">
        <f t="shared" si="39"/>
        <v>16.897649999999999</v>
      </c>
      <c r="F589" s="65">
        <f t="shared" ref="F589:F603" si="40">E589-E588</f>
        <v>-1.5198944444444464</v>
      </c>
      <c r="G589" s="67">
        <f t="shared" ref="G589:G603" si="41">E588+(F589/2)+G588</f>
        <v>12822.812994444435</v>
      </c>
    </row>
    <row r="590" spans="1:7" x14ac:dyDescent="0.25">
      <c r="A590" s="55">
        <v>588</v>
      </c>
      <c r="B590" s="64">
        <v>33.4</v>
      </c>
      <c r="C590" s="65">
        <f t="shared" si="38"/>
        <v>53.750619999999998</v>
      </c>
      <c r="D590" s="66">
        <v>0</v>
      </c>
      <c r="E590" s="65">
        <f t="shared" si="39"/>
        <v>14.930727777777777</v>
      </c>
      <c r="F590" s="65">
        <f t="shared" si="40"/>
        <v>-1.9669222222222214</v>
      </c>
      <c r="G590" s="67">
        <f t="shared" si="41"/>
        <v>12838.727183333323</v>
      </c>
    </row>
    <row r="591" spans="1:7" x14ac:dyDescent="0.25">
      <c r="A591" s="55">
        <v>589</v>
      </c>
      <c r="B591" s="64">
        <v>28</v>
      </c>
      <c r="C591" s="65">
        <f t="shared" si="38"/>
        <v>45.060400000000001</v>
      </c>
      <c r="D591" s="66">
        <v>0</v>
      </c>
      <c r="E591" s="65">
        <f t="shared" si="39"/>
        <v>12.516777777777778</v>
      </c>
      <c r="F591" s="65">
        <f t="shared" si="40"/>
        <v>-2.4139499999999998</v>
      </c>
      <c r="G591" s="67">
        <f t="shared" si="41"/>
        <v>12852.450936111101</v>
      </c>
    </row>
    <row r="592" spans="1:7" x14ac:dyDescent="0.25">
      <c r="A592" s="55">
        <v>590</v>
      </c>
      <c r="B592" s="64">
        <v>23.7</v>
      </c>
      <c r="C592" s="65">
        <f t="shared" si="38"/>
        <v>38.140409999999996</v>
      </c>
      <c r="D592" s="66">
        <v>0</v>
      </c>
      <c r="E592" s="65">
        <f t="shared" si="39"/>
        <v>10.594558333333332</v>
      </c>
      <c r="F592" s="65">
        <f t="shared" si="40"/>
        <v>-1.9222194444444458</v>
      </c>
      <c r="G592" s="67">
        <f t="shared" si="41"/>
        <v>12864.006604166658</v>
      </c>
    </row>
    <row r="593" spans="1:7" x14ac:dyDescent="0.25">
      <c r="A593" s="55">
        <v>591</v>
      </c>
      <c r="B593" s="64">
        <v>18.8</v>
      </c>
      <c r="C593" s="65">
        <f t="shared" si="38"/>
        <v>30.254840000000002</v>
      </c>
      <c r="D593" s="66">
        <v>0</v>
      </c>
      <c r="E593" s="65">
        <f t="shared" si="39"/>
        <v>8.404122222222222</v>
      </c>
      <c r="F593" s="65">
        <f t="shared" si="40"/>
        <v>-2.1904361111111097</v>
      </c>
      <c r="G593" s="67">
        <f t="shared" si="41"/>
        <v>12873.505944444436</v>
      </c>
    </row>
    <row r="594" spans="1:7" x14ac:dyDescent="0.25">
      <c r="A594" s="55">
        <v>592</v>
      </c>
      <c r="B594" s="64">
        <v>12.9</v>
      </c>
      <c r="C594" s="65">
        <f t="shared" si="38"/>
        <v>20.759969999999999</v>
      </c>
      <c r="D594" s="66">
        <v>0</v>
      </c>
      <c r="E594" s="65">
        <f t="shared" si="39"/>
        <v>5.766658333333333</v>
      </c>
      <c r="F594" s="65">
        <f t="shared" si="40"/>
        <v>-2.6374638888888891</v>
      </c>
      <c r="G594" s="67">
        <f t="shared" si="41"/>
        <v>12880.591334722214</v>
      </c>
    </row>
    <row r="595" spans="1:7" x14ac:dyDescent="0.25">
      <c r="A595" s="55">
        <v>593</v>
      </c>
      <c r="B595" s="64">
        <v>6.2</v>
      </c>
      <c r="C595" s="65">
        <f t="shared" si="38"/>
        <v>9.9776600000000002</v>
      </c>
      <c r="D595" s="66">
        <v>0</v>
      </c>
      <c r="E595" s="65">
        <f t="shared" si="39"/>
        <v>2.7715722222222223</v>
      </c>
      <c r="F595" s="65">
        <f t="shared" si="40"/>
        <v>-2.9950861111111107</v>
      </c>
      <c r="G595" s="67">
        <f t="shared" si="41"/>
        <v>12884.860449999991</v>
      </c>
    </row>
    <row r="596" spans="1:7" x14ac:dyDescent="0.25">
      <c r="A596" s="55">
        <v>594</v>
      </c>
      <c r="B596" s="64">
        <v>2.2000000000000002</v>
      </c>
      <c r="C596" s="65">
        <f t="shared" si="38"/>
        <v>3.5404600000000004</v>
      </c>
      <c r="D596" s="66">
        <v>0</v>
      </c>
      <c r="E596" s="65">
        <f t="shared" si="39"/>
        <v>0.98346111111111123</v>
      </c>
      <c r="F596" s="65">
        <f t="shared" si="40"/>
        <v>-1.7881111111111112</v>
      </c>
      <c r="G596" s="67">
        <f t="shared" si="41"/>
        <v>12886.737966666658</v>
      </c>
    </row>
    <row r="597" spans="1:7" x14ac:dyDescent="0.25">
      <c r="A597" s="55">
        <v>595</v>
      </c>
      <c r="B597" s="64">
        <v>0</v>
      </c>
      <c r="C597" s="65">
        <f t="shared" si="38"/>
        <v>0</v>
      </c>
      <c r="D597" s="66">
        <v>0</v>
      </c>
      <c r="E597" s="65">
        <f t="shared" si="39"/>
        <v>0</v>
      </c>
      <c r="F597" s="65">
        <f t="shared" si="40"/>
        <v>-0.98346111111111123</v>
      </c>
      <c r="G597" s="67">
        <f t="shared" si="41"/>
        <v>12887.229697222214</v>
      </c>
    </row>
    <row r="598" spans="1:7" x14ac:dyDescent="0.25">
      <c r="A598" s="55">
        <v>596</v>
      </c>
      <c r="B598" s="64">
        <v>0</v>
      </c>
      <c r="C598" s="65">
        <f t="shared" si="38"/>
        <v>0</v>
      </c>
      <c r="D598" s="66">
        <v>0</v>
      </c>
      <c r="E598" s="65">
        <f t="shared" si="39"/>
        <v>0</v>
      </c>
      <c r="F598" s="65">
        <f t="shared" si="40"/>
        <v>0</v>
      </c>
      <c r="G598" s="67">
        <f t="shared" si="41"/>
        <v>12887.229697222214</v>
      </c>
    </row>
    <row r="599" spans="1:7" x14ac:dyDescent="0.25">
      <c r="A599" s="55">
        <v>597</v>
      </c>
      <c r="B599" s="64">
        <v>0</v>
      </c>
      <c r="C599" s="65">
        <f t="shared" si="38"/>
        <v>0</v>
      </c>
      <c r="D599" s="66">
        <v>0</v>
      </c>
      <c r="E599" s="65">
        <f t="shared" si="39"/>
        <v>0</v>
      </c>
      <c r="F599" s="65">
        <f t="shared" si="40"/>
        <v>0</v>
      </c>
      <c r="G599" s="67">
        <f t="shared" si="41"/>
        <v>12887.229697222214</v>
      </c>
    </row>
    <row r="600" spans="1:7" x14ac:dyDescent="0.25">
      <c r="A600" s="55">
        <v>598</v>
      </c>
      <c r="B600" s="64">
        <v>0</v>
      </c>
      <c r="C600" s="65">
        <f t="shared" si="38"/>
        <v>0</v>
      </c>
      <c r="D600" s="66">
        <v>0</v>
      </c>
      <c r="E600" s="65">
        <f t="shared" si="39"/>
        <v>0</v>
      </c>
      <c r="F600" s="65">
        <f t="shared" si="40"/>
        <v>0</v>
      </c>
      <c r="G600" s="67">
        <f t="shared" si="41"/>
        <v>12887.229697222214</v>
      </c>
    </row>
    <row r="601" spans="1:7" x14ac:dyDescent="0.25">
      <c r="A601" s="55">
        <v>599</v>
      </c>
      <c r="B601" s="64">
        <v>0</v>
      </c>
      <c r="C601" s="65">
        <f t="shared" si="38"/>
        <v>0</v>
      </c>
      <c r="D601" s="66">
        <v>0</v>
      </c>
      <c r="E601" s="65">
        <f t="shared" si="39"/>
        <v>0</v>
      </c>
      <c r="F601" s="65">
        <f t="shared" si="40"/>
        <v>0</v>
      </c>
      <c r="G601" s="67">
        <f t="shared" si="41"/>
        <v>12887.229697222214</v>
      </c>
    </row>
    <row r="602" spans="1:7" x14ac:dyDescent="0.25">
      <c r="A602" s="55">
        <v>600</v>
      </c>
      <c r="B602" s="64">
        <v>0</v>
      </c>
      <c r="C602" s="65">
        <f t="shared" si="38"/>
        <v>0</v>
      </c>
      <c r="D602" s="66">
        <v>0</v>
      </c>
      <c r="E602" s="65">
        <f t="shared" si="39"/>
        <v>0</v>
      </c>
      <c r="F602" s="65">
        <f t="shared" si="40"/>
        <v>0</v>
      </c>
      <c r="G602" s="67">
        <f t="shared" si="41"/>
        <v>12887.229697222214</v>
      </c>
    </row>
    <row r="603" spans="1:7" x14ac:dyDescent="0.25">
      <c r="A603" s="55">
        <v>601</v>
      </c>
      <c r="B603" s="64">
        <v>0</v>
      </c>
      <c r="C603" s="65">
        <f t="shared" si="38"/>
        <v>0</v>
      </c>
      <c r="D603" s="66">
        <v>0</v>
      </c>
      <c r="E603" s="65">
        <f t="shared" si="39"/>
        <v>0</v>
      </c>
      <c r="F603" s="65">
        <f t="shared" si="40"/>
        <v>0</v>
      </c>
      <c r="G603" s="67">
        <f t="shared" si="41"/>
        <v>12887.229697222214</v>
      </c>
    </row>
  </sheetData>
  <mergeCells count="2">
    <mergeCell ref="H2:I2"/>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83"/>
  <sheetViews>
    <sheetView zoomScale="80" zoomScaleNormal="80" workbookViewId="0">
      <selection sqref="A1:F1"/>
    </sheetView>
  </sheetViews>
  <sheetFormatPr baseColWidth="10" defaultColWidth="9.140625" defaultRowHeight="15.75" x14ac:dyDescent="0.25"/>
  <cols>
    <col min="1" max="1" width="11.140625" style="31" customWidth="1"/>
    <col min="2" max="2" width="15.7109375" style="31" customWidth="1"/>
    <col min="3" max="4" width="8.7109375" style="31" customWidth="1"/>
    <col min="5" max="5" width="15.7109375" style="31" customWidth="1"/>
    <col min="6" max="6" width="10.7109375" style="31" customWidth="1"/>
    <col min="7" max="7" width="32.140625" style="31" bestFit="1" customWidth="1"/>
    <col min="8" max="8" width="10.7109375" style="31" customWidth="1"/>
    <col min="9" max="16384" width="9.140625" style="31"/>
  </cols>
  <sheetData>
    <row r="1" spans="1:8" ht="33.75" customHeight="1" thickBot="1" x14ac:dyDescent="0.3">
      <c r="A1" s="117" t="s">
        <v>6</v>
      </c>
      <c r="B1" s="117"/>
      <c r="C1" s="117"/>
      <c r="D1" s="117"/>
      <c r="E1" s="117"/>
      <c r="F1" s="117"/>
    </row>
    <row r="2" spans="1:8" ht="33.75" customHeight="1" x14ac:dyDescent="0.25">
      <c r="A2" s="63" t="s">
        <v>76</v>
      </c>
      <c r="B2" s="63" t="s">
        <v>78</v>
      </c>
      <c r="C2" s="63" t="s">
        <v>79</v>
      </c>
      <c r="D2" s="63" t="s">
        <v>80</v>
      </c>
      <c r="E2" s="63" t="s">
        <v>97</v>
      </c>
      <c r="F2" s="88" t="s">
        <v>82</v>
      </c>
      <c r="G2" s="115" t="s">
        <v>12</v>
      </c>
      <c r="H2" s="116"/>
    </row>
    <row r="3" spans="1:8" x14ac:dyDescent="0.25">
      <c r="A3" s="31">
        <v>1</v>
      </c>
      <c r="B3" s="65">
        <v>0</v>
      </c>
      <c r="C3" s="66">
        <v>0</v>
      </c>
      <c r="D3" s="65">
        <f>B3/3.6</f>
        <v>0</v>
      </c>
      <c r="E3" s="65">
        <v>0</v>
      </c>
      <c r="F3" s="67">
        <v>0</v>
      </c>
      <c r="G3" s="58" t="s">
        <v>4</v>
      </c>
      <c r="H3" s="59">
        <f>INDEX(F:F,COUNTA(F:F,1))</f>
        <v>11020.056586751542</v>
      </c>
    </row>
    <row r="4" spans="1:8" x14ac:dyDescent="0.25">
      <c r="A4" s="31">
        <v>2</v>
      </c>
      <c r="B4" s="65">
        <v>0</v>
      </c>
      <c r="C4" s="66">
        <v>0</v>
      </c>
      <c r="D4" s="65">
        <f t="shared" ref="D4:D67" si="0">B4/3.6</f>
        <v>0</v>
      </c>
      <c r="E4" s="65">
        <f>D4-D3</f>
        <v>0</v>
      </c>
      <c r="F4" s="67">
        <f>D3+(E4/2)+F3</f>
        <v>0</v>
      </c>
      <c r="G4" s="58" t="s">
        <v>5</v>
      </c>
      <c r="H4" s="59">
        <f>COUNT(A3:A1802)</f>
        <v>1181</v>
      </c>
    </row>
    <row r="5" spans="1:8" x14ac:dyDescent="0.25">
      <c r="A5" s="31">
        <v>3</v>
      </c>
      <c r="B5" s="65">
        <v>0</v>
      </c>
      <c r="C5" s="66">
        <v>0</v>
      </c>
      <c r="D5" s="65">
        <f t="shared" si="0"/>
        <v>0</v>
      </c>
      <c r="E5" s="65">
        <f t="shared" ref="E5:E13" si="1">D5-D4</f>
        <v>0</v>
      </c>
      <c r="F5" s="67">
        <f t="shared" ref="F5:F13" si="2">D4+(E5/2)+F4</f>
        <v>0</v>
      </c>
      <c r="G5" s="60" t="s">
        <v>26</v>
      </c>
      <c r="H5" s="59">
        <f>AVERAGE(B3:B1803)</f>
        <v>33.592043786880382</v>
      </c>
    </row>
    <row r="6" spans="1:8" ht="18" x14ac:dyDescent="0.25">
      <c r="A6" s="31">
        <v>4</v>
      </c>
      <c r="B6" s="65">
        <v>0</v>
      </c>
      <c r="C6" s="66">
        <v>0</v>
      </c>
      <c r="D6" s="65">
        <f t="shared" si="0"/>
        <v>0</v>
      </c>
      <c r="E6" s="65">
        <f t="shared" si="1"/>
        <v>0</v>
      </c>
      <c r="F6" s="67">
        <f t="shared" si="2"/>
        <v>0</v>
      </c>
      <c r="G6" s="60" t="s">
        <v>72</v>
      </c>
      <c r="H6" s="59">
        <f>AVERAGEIF(E3:E1803,"&gt;0")</f>
        <v>0.53527980535279784</v>
      </c>
    </row>
    <row r="7" spans="1:8" ht="18" x14ac:dyDescent="0.25">
      <c r="A7" s="31">
        <v>5</v>
      </c>
      <c r="B7" s="65">
        <v>0</v>
      </c>
      <c r="C7" s="66">
        <v>0</v>
      </c>
      <c r="D7" s="65">
        <f t="shared" si="0"/>
        <v>0</v>
      </c>
      <c r="E7" s="65">
        <f t="shared" si="1"/>
        <v>0</v>
      </c>
      <c r="F7" s="67">
        <f t="shared" si="2"/>
        <v>0</v>
      </c>
      <c r="G7" s="60" t="s">
        <v>73</v>
      </c>
      <c r="H7" s="59">
        <f>ABS(AVERAGEIF(E3:E1803,"&lt;0"))</f>
        <v>0.7638888888888884</v>
      </c>
    </row>
    <row r="8" spans="1:8" x14ac:dyDescent="0.25">
      <c r="A8" s="31">
        <v>6</v>
      </c>
      <c r="B8" s="65">
        <v>0</v>
      </c>
      <c r="C8" s="66">
        <v>0</v>
      </c>
      <c r="D8" s="65">
        <f t="shared" si="0"/>
        <v>0</v>
      </c>
      <c r="E8" s="65">
        <f t="shared" si="1"/>
        <v>0</v>
      </c>
      <c r="F8" s="67">
        <f t="shared" si="2"/>
        <v>0</v>
      </c>
      <c r="G8" s="60" t="s">
        <v>13</v>
      </c>
      <c r="H8" s="59">
        <f>MAX(B3:B1803)</f>
        <v>120</v>
      </c>
    </row>
    <row r="9" spans="1:8" ht="18" x14ac:dyDescent="0.25">
      <c r="A9" s="31">
        <v>7</v>
      </c>
      <c r="B9" s="65">
        <v>0</v>
      </c>
      <c r="C9" s="66">
        <v>0</v>
      </c>
      <c r="D9" s="65">
        <f t="shared" si="0"/>
        <v>0</v>
      </c>
      <c r="E9" s="65">
        <f t="shared" si="1"/>
        <v>0</v>
      </c>
      <c r="F9" s="67">
        <f t="shared" si="2"/>
        <v>0</v>
      </c>
      <c r="G9" s="60" t="s">
        <v>74</v>
      </c>
      <c r="H9" s="59">
        <f>MAX(E3:E1803)</f>
        <v>1.042361088373043</v>
      </c>
    </row>
    <row r="10" spans="1:8" ht="18.75" thickBot="1" x14ac:dyDescent="0.3">
      <c r="A10" s="31">
        <v>8</v>
      </c>
      <c r="B10" s="65">
        <v>0</v>
      </c>
      <c r="C10" s="66">
        <v>0</v>
      </c>
      <c r="D10" s="65">
        <f t="shared" si="0"/>
        <v>0</v>
      </c>
      <c r="E10" s="65">
        <f t="shared" si="1"/>
        <v>0</v>
      </c>
      <c r="F10" s="67">
        <f t="shared" si="2"/>
        <v>0</v>
      </c>
      <c r="G10" s="61" t="s">
        <v>75</v>
      </c>
      <c r="H10" s="62">
        <f>ABS(MIN(E3:E1803))</f>
        <v>1.3898147844973909</v>
      </c>
    </row>
    <row r="11" spans="1:8" x14ac:dyDescent="0.25">
      <c r="A11" s="31">
        <v>9</v>
      </c>
      <c r="B11" s="65">
        <v>0</v>
      </c>
      <c r="C11" s="66">
        <v>0</v>
      </c>
      <c r="D11" s="65">
        <f t="shared" si="0"/>
        <v>0</v>
      </c>
      <c r="E11" s="65">
        <f t="shared" si="1"/>
        <v>0</v>
      </c>
      <c r="F11" s="67">
        <f t="shared" si="2"/>
        <v>0</v>
      </c>
    </row>
    <row r="12" spans="1:8" x14ac:dyDescent="0.25">
      <c r="A12" s="31">
        <v>10</v>
      </c>
      <c r="B12" s="65">
        <v>0</v>
      </c>
      <c r="C12" s="66">
        <v>0</v>
      </c>
      <c r="D12" s="65">
        <f t="shared" si="0"/>
        <v>0</v>
      </c>
      <c r="E12" s="65">
        <f t="shared" si="1"/>
        <v>0</v>
      </c>
      <c r="F12" s="67">
        <f t="shared" si="2"/>
        <v>0</v>
      </c>
    </row>
    <row r="13" spans="1:8" x14ac:dyDescent="0.25">
      <c r="A13" s="31">
        <v>11</v>
      </c>
      <c r="B13" s="65">
        <v>0</v>
      </c>
      <c r="C13" s="66">
        <v>0</v>
      </c>
      <c r="D13" s="65">
        <f t="shared" si="0"/>
        <v>0</v>
      </c>
      <c r="E13" s="65">
        <f t="shared" si="1"/>
        <v>0</v>
      </c>
      <c r="F13" s="67">
        <f t="shared" si="2"/>
        <v>0</v>
      </c>
    </row>
    <row r="14" spans="1:8" x14ac:dyDescent="0.25">
      <c r="A14" s="31">
        <v>12</v>
      </c>
      <c r="B14" s="65">
        <v>0</v>
      </c>
      <c r="C14" s="66">
        <v>0</v>
      </c>
      <c r="D14" s="65">
        <f t="shared" si="0"/>
        <v>0</v>
      </c>
      <c r="E14" s="65">
        <f t="shared" ref="E14:E77" si="3">D14-D13</f>
        <v>0</v>
      </c>
      <c r="F14" s="67">
        <f t="shared" ref="F14:F77" si="4">D13+(E14/2)+F13</f>
        <v>0</v>
      </c>
    </row>
    <row r="15" spans="1:8" x14ac:dyDescent="0.25">
      <c r="A15" s="31">
        <v>13</v>
      </c>
      <c r="B15" s="65">
        <v>1.1233332256476085</v>
      </c>
      <c r="C15" s="66">
        <v>0</v>
      </c>
      <c r="D15" s="65">
        <f t="shared" si="0"/>
        <v>0.31203700712433569</v>
      </c>
      <c r="E15" s="65">
        <f t="shared" si="3"/>
        <v>0.31203700712433569</v>
      </c>
      <c r="F15" s="67">
        <f t="shared" si="4"/>
        <v>0.15601850356216784</v>
      </c>
    </row>
    <row r="16" spans="1:8" x14ac:dyDescent="0.25">
      <c r="A16" s="31">
        <v>14</v>
      </c>
      <c r="B16" s="65">
        <v>4.8758331437905635</v>
      </c>
      <c r="C16" s="66">
        <v>0</v>
      </c>
      <c r="D16" s="65">
        <f t="shared" si="0"/>
        <v>1.3543980954973787</v>
      </c>
      <c r="E16" s="65">
        <f t="shared" si="3"/>
        <v>1.042361088373043</v>
      </c>
      <c r="F16" s="67">
        <f t="shared" si="4"/>
        <v>0.98923605487302502</v>
      </c>
    </row>
    <row r="17" spans="1:6" x14ac:dyDescent="0.25">
      <c r="A17" s="31">
        <v>15</v>
      </c>
      <c r="B17" s="65">
        <v>8.5833332935969047</v>
      </c>
      <c r="C17" s="66">
        <v>0</v>
      </c>
      <c r="D17" s="65">
        <f t="shared" si="0"/>
        <v>2.3842592482213623</v>
      </c>
      <c r="E17" s="65">
        <f t="shared" si="3"/>
        <v>1.0298611527239836</v>
      </c>
      <c r="F17" s="67">
        <f t="shared" si="4"/>
        <v>2.8585647267323955</v>
      </c>
    </row>
    <row r="18" spans="1:6" x14ac:dyDescent="0.25">
      <c r="A18" s="31">
        <v>16</v>
      </c>
      <c r="B18" s="65">
        <v>12.331666598717371</v>
      </c>
      <c r="C18" s="66">
        <v>0</v>
      </c>
      <c r="D18" s="65">
        <f t="shared" si="0"/>
        <v>3.4254629440881583</v>
      </c>
      <c r="E18" s="65">
        <f t="shared" si="3"/>
        <v>1.0412036958667961</v>
      </c>
      <c r="F18" s="67">
        <f t="shared" si="4"/>
        <v>5.7634258228871555</v>
      </c>
    </row>
    <row r="19" spans="1:6" x14ac:dyDescent="0.25">
      <c r="A19" s="31">
        <v>17</v>
      </c>
      <c r="B19" s="65">
        <v>15</v>
      </c>
      <c r="C19" s="66">
        <v>0</v>
      </c>
      <c r="D19" s="65">
        <f t="shared" si="0"/>
        <v>4.166666666666667</v>
      </c>
      <c r="E19" s="65">
        <f t="shared" si="3"/>
        <v>0.74120372257850864</v>
      </c>
      <c r="F19" s="67">
        <f t="shared" si="4"/>
        <v>9.5594906282645677</v>
      </c>
    </row>
    <row r="20" spans="1:6" x14ac:dyDescent="0.25">
      <c r="A20" s="31">
        <v>18</v>
      </c>
      <c r="B20" s="65">
        <v>15</v>
      </c>
      <c r="C20" s="66">
        <v>0</v>
      </c>
      <c r="D20" s="65">
        <f t="shared" si="0"/>
        <v>4.166666666666667</v>
      </c>
      <c r="E20" s="65">
        <f t="shared" si="3"/>
        <v>0</v>
      </c>
      <c r="F20" s="67">
        <f t="shared" si="4"/>
        <v>13.726157294931234</v>
      </c>
    </row>
    <row r="21" spans="1:6" x14ac:dyDescent="0.25">
      <c r="A21" s="31">
        <v>19</v>
      </c>
      <c r="B21" s="65">
        <v>15</v>
      </c>
      <c r="C21" s="66">
        <v>0</v>
      </c>
      <c r="D21" s="65">
        <f t="shared" si="0"/>
        <v>4.166666666666667</v>
      </c>
      <c r="E21" s="65">
        <f t="shared" si="3"/>
        <v>0</v>
      </c>
      <c r="F21" s="67">
        <f t="shared" si="4"/>
        <v>17.892823961597902</v>
      </c>
    </row>
    <row r="22" spans="1:6" x14ac:dyDescent="0.25">
      <c r="A22" s="31">
        <v>20</v>
      </c>
      <c r="B22" s="65">
        <v>15</v>
      </c>
      <c r="C22" s="66">
        <v>0</v>
      </c>
      <c r="D22" s="65">
        <f t="shared" si="0"/>
        <v>4.166666666666667</v>
      </c>
      <c r="E22" s="65">
        <f t="shared" si="3"/>
        <v>0</v>
      </c>
      <c r="F22" s="67">
        <f t="shared" si="4"/>
        <v>22.05949062826457</v>
      </c>
    </row>
    <row r="23" spans="1:6" x14ac:dyDescent="0.25">
      <c r="A23" s="31">
        <v>21</v>
      </c>
      <c r="B23" s="65">
        <v>15</v>
      </c>
      <c r="C23" s="66">
        <v>0</v>
      </c>
      <c r="D23" s="65">
        <f t="shared" si="0"/>
        <v>4.166666666666667</v>
      </c>
      <c r="E23" s="65">
        <f t="shared" si="3"/>
        <v>0</v>
      </c>
      <c r="F23" s="67">
        <f t="shared" si="4"/>
        <v>26.226157294931237</v>
      </c>
    </row>
    <row r="24" spans="1:6" x14ac:dyDescent="0.25">
      <c r="A24" s="31">
        <v>22</v>
      </c>
      <c r="B24" s="65">
        <v>15</v>
      </c>
      <c r="C24" s="66">
        <v>0</v>
      </c>
      <c r="D24" s="65">
        <f t="shared" si="0"/>
        <v>4.166666666666667</v>
      </c>
      <c r="E24" s="65">
        <f t="shared" si="3"/>
        <v>0</v>
      </c>
      <c r="F24" s="67">
        <f t="shared" si="4"/>
        <v>30.392823961597905</v>
      </c>
    </row>
    <row r="25" spans="1:6" x14ac:dyDescent="0.25">
      <c r="A25" s="31">
        <v>23</v>
      </c>
      <c r="B25" s="65">
        <v>15</v>
      </c>
      <c r="C25" s="66">
        <v>0</v>
      </c>
      <c r="D25" s="65">
        <f t="shared" si="0"/>
        <v>4.166666666666667</v>
      </c>
      <c r="E25" s="65">
        <f t="shared" si="3"/>
        <v>0</v>
      </c>
      <c r="F25" s="67">
        <f t="shared" si="4"/>
        <v>34.55949062826457</v>
      </c>
    </row>
    <row r="26" spans="1:6" x14ac:dyDescent="0.25">
      <c r="A26" s="31">
        <v>24</v>
      </c>
      <c r="B26" s="65">
        <v>15</v>
      </c>
      <c r="C26" s="66">
        <v>0</v>
      </c>
      <c r="D26" s="65">
        <f t="shared" si="0"/>
        <v>4.166666666666667</v>
      </c>
      <c r="E26" s="65">
        <f t="shared" si="3"/>
        <v>0</v>
      </c>
      <c r="F26" s="67">
        <f t="shared" si="4"/>
        <v>38.726157294931234</v>
      </c>
    </row>
    <row r="27" spans="1:6" x14ac:dyDescent="0.25">
      <c r="A27" s="31">
        <v>25</v>
      </c>
      <c r="B27" s="65">
        <v>14.277777804268732</v>
      </c>
      <c r="C27" s="66">
        <v>0</v>
      </c>
      <c r="D27" s="65">
        <f t="shared" si="0"/>
        <v>3.9660493900746476</v>
      </c>
      <c r="E27" s="65">
        <f t="shared" si="3"/>
        <v>-0.20061727659201933</v>
      </c>
      <c r="F27" s="67">
        <f t="shared" si="4"/>
        <v>42.792515323301892</v>
      </c>
    </row>
    <row r="28" spans="1:6" x14ac:dyDescent="0.25">
      <c r="A28" s="31">
        <v>26</v>
      </c>
      <c r="B28" s="65">
        <v>11.750000052981907</v>
      </c>
      <c r="C28" s="66">
        <v>0</v>
      </c>
      <c r="D28" s="65">
        <f t="shared" si="0"/>
        <v>3.2638889036060852</v>
      </c>
      <c r="E28" s="65">
        <f t="shared" si="3"/>
        <v>-0.70216048646856244</v>
      </c>
      <c r="F28" s="67">
        <f t="shared" si="4"/>
        <v>46.407484470142258</v>
      </c>
    </row>
    <row r="29" spans="1:6" x14ac:dyDescent="0.25">
      <c r="A29" s="31">
        <v>27</v>
      </c>
      <c r="B29" s="65">
        <v>9.0365200102329251</v>
      </c>
      <c r="C29" s="66">
        <v>0</v>
      </c>
      <c r="D29" s="65">
        <f t="shared" si="0"/>
        <v>2.5101444472869234</v>
      </c>
      <c r="E29" s="65">
        <f t="shared" si="3"/>
        <v>-0.75374445631916176</v>
      </c>
      <c r="F29" s="67">
        <f t="shared" si="4"/>
        <v>49.294501145588761</v>
      </c>
    </row>
    <row r="30" spans="1:6" x14ac:dyDescent="0.25">
      <c r="A30" s="31">
        <v>28</v>
      </c>
      <c r="B30" s="65">
        <v>5.7043688011169431</v>
      </c>
      <c r="C30" s="66">
        <v>0</v>
      </c>
      <c r="D30" s="65">
        <f t="shared" si="0"/>
        <v>1.5845468891991508</v>
      </c>
      <c r="E30" s="65">
        <f t="shared" si="3"/>
        <v>-0.92559755808777266</v>
      </c>
      <c r="F30" s="67">
        <f t="shared" si="4"/>
        <v>51.3418468138318</v>
      </c>
    </row>
    <row r="31" spans="1:6" x14ac:dyDescent="0.25">
      <c r="A31" s="31">
        <v>29</v>
      </c>
      <c r="B31" s="65">
        <v>2.4049999999999998</v>
      </c>
      <c r="C31" s="66">
        <v>0</v>
      </c>
      <c r="D31" s="65">
        <f t="shared" si="0"/>
        <v>0.66805555555555551</v>
      </c>
      <c r="E31" s="65">
        <f t="shared" si="3"/>
        <v>-0.91649133364359525</v>
      </c>
      <c r="F31" s="67">
        <f t="shared" si="4"/>
        <v>52.468148036209151</v>
      </c>
    </row>
    <row r="32" spans="1:6" x14ac:dyDescent="0.25">
      <c r="A32" s="31">
        <v>30</v>
      </c>
      <c r="B32" s="65">
        <v>0</v>
      </c>
      <c r="C32" s="66">
        <v>0</v>
      </c>
      <c r="D32" s="65">
        <f t="shared" si="0"/>
        <v>0</v>
      </c>
      <c r="E32" s="65">
        <f t="shared" si="3"/>
        <v>-0.66805555555555551</v>
      </c>
      <c r="F32" s="67">
        <f t="shared" si="4"/>
        <v>52.802175813986928</v>
      </c>
    </row>
    <row r="33" spans="1:6" x14ac:dyDescent="0.25">
      <c r="A33" s="31">
        <v>31</v>
      </c>
      <c r="B33" s="65">
        <v>0</v>
      </c>
      <c r="C33" s="66">
        <v>0</v>
      </c>
      <c r="D33" s="65">
        <f t="shared" si="0"/>
        <v>0</v>
      </c>
      <c r="E33" s="65">
        <f t="shared" si="3"/>
        <v>0</v>
      </c>
      <c r="F33" s="67">
        <f t="shared" si="4"/>
        <v>52.802175813986928</v>
      </c>
    </row>
    <row r="34" spans="1:6" x14ac:dyDescent="0.25">
      <c r="A34" s="31">
        <v>32</v>
      </c>
      <c r="B34" s="65">
        <v>0</v>
      </c>
      <c r="C34" s="66">
        <v>0</v>
      </c>
      <c r="D34" s="65">
        <f t="shared" si="0"/>
        <v>0</v>
      </c>
      <c r="E34" s="65">
        <f t="shared" si="3"/>
        <v>0</v>
      </c>
      <c r="F34" s="67">
        <f t="shared" si="4"/>
        <v>52.802175813986928</v>
      </c>
    </row>
    <row r="35" spans="1:6" x14ac:dyDescent="0.25">
      <c r="A35" s="31">
        <v>33</v>
      </c>
      <c r="B35" s="65">
        <v>0</v>
      </c>
      <c r="C35" s="66">
        <v>0</v>
      </c>
      <c r="D35" s="65">
        <f t="shared" si="0"/>
        <v>0</v>
      </c>
      <c r="E35" s="65">
        <f t="shared" si="3"/>
        <v>0</v>
      </c>
      <c r="F35" s="67">
        <f t="shared" si="4"/>
        <v>52.802175813986928</v>
      </c>
    </row>
    <row r="36" spans="1:6" x14ac:dyDescent="0.25">
      <c r="A36" s="31">
        <v>34</v>
      </c>
      <c r="B36" s="65">
        <v>0</v>
      </c>
      <c r="C36" s="66">
        <v>0</v>
      </c>
      <c r="D36" s="65">
        <f t="shared" si="0"/>
        <v>0</v>
      </c>
      <c r="E36" s="65">
        <f t="shared" si="3"/>
        <v>0</v>
      </c>
      <c r="F36" s="67">
        <f t="shared" si="4"/>
        <v>52.802175813986928</v>
      </c>
    </row>
    <row r="37" spans="1:6" x14ac:dyDescent="0.25">
      <c r="A37" s="31">
        <v>35</v>
      </c>
      <c r="B37" s="65">
        <v>0</v>
      </c>
      <c r="C37" s="66">
        <v>0</v>
      </c>
      <c r="D37" s="65">
        <f t="shared" si="0"/>
        <v>0</v>
      </c>
      <c r="E37" s="65">
        <f t="shared" si="3"/>
        <v>0</v>
      </c>
      <c r="F37" s="67">
        <f t="shared" si="4"/>
        <v>52.802175813986928</v>
      </c>
    </row>
    <row r="38" spans="1:6" x14ac:dyDescent="0.25">
      <c r="A38" s="31">
        <v>36</v>
      </c>
      <c r="B38" s="65">
        <v>0</v>
      </c>
      <c r="C38" s="66">
        <v>0</v>
      </c>
      <c r="D38" s="65">
        <f t="shared" si="0"/>
        <v>0</v>
      </c>
      <c r="E38" s="65">
        <f t="shared" si="3"/>
        <v>0</v>
      </c>
      <c r="F38" s="67">
        <f t="shared" si="4"/>
        <v>52.802175813986928</v>
      </c>
    </row>
    <row r="39" spans="1:6" x14ac:dyDescent="0.25">
      <c r="A39" s="31">
        <v>37</v>
      </c>
      <c r="B39" s="65">
        <v>0</v>
      </c>
      <c r="C39" s="66">
        <v>0</v>
      </c>
      <c r="D39" s="65">
        <f t="shared" si="0"/>
        <v>0</v>
      </c>
      <c r="E39" s="65">
        <f t="shared" si="3"/>
        <v>0</v>
      </c>
      <c r="F39" s="67">
        <f t="shared" si="4"/>
        <v>52.802175813986928</v>
      </c>
    </row>
    <row r="40" spans="1:6" x14ac:dyDescent="0.25">
      <c r="A40" s="31">
        <v>38</v>
      </c>
      <c r="B40" s="65">
        <v>0</v>
      </c>
      <c r="C40" s="66">
        <v>0</v>
      </c>
      <c r="D40" s="65">
        <f t="shared" si="0"/>
        <v>0</v>
      </c>
      <c r="E40" s="65">
        <f t="shared" si="3"/>
        <v>0</v>
      </c>
      <c r="F40" s="67">
        <f t="shared" si="4"/>
        <v>52.802175813986928</v>
      </c>
    </row>
    <row r="41" spans="1:6" x14ac:dyDescent="0.25">
      <c r="A41" s="31">
        <v>39</v>
      </c>
      <c r="B41" s="65">
        <v>0</v>
      </c>
      <c r="C41" s="66">
        <v>0</v>
      </c>
      <c r="D41" s="65">
        <f t="shared" si="0"/>
        <v>0</v>
      </c>
      <c r="E41" s="65">
        <f t="shared" si="3"/>
        <v>0</v>
      </c>
      <c r="F41" s="67">
        <f t="shared" si="4"/>
        <v>52.802175813986928</v>
      </c>
    </row>
    <row r="42" spans="1:6" x14ac:dyDescent="0.25">
      <c r="A42" s="31">
        <v>40</v>
      </c>
      <c r="B42" s="65">
        <v>0</v>
      </c>
      <c r="C42" s="66">
        <v>0</v>
      </c>
      <c r="D42" s="65">
        <f t="shared" si="0"/>
        <v>0</v>
      </c>
      <c r="E42" s="65">
        <f t="shared" si="3"/>
        <v>0</v>
      </c>
      <c r="F42" s="67">
        <f t="shared" si="4"/>
        <v>52.802175813986928</v>
      </c>
    </row>
    <row r="43" spans="1:6" x14ac:dyDescent="0.25">
      <c r="A43" s="31">
        <v>41</v>
      </c>
      <c r="B43" s="65">
        <v>0</v>
      </c>
      <c r="C43" s="66">
        <v>0</v>
      </c>
      <c r="D43" s="65">
        <f t="shared" si="0"/>
        <v>0</v>
      </c>
      <c r="E43" s="65">
        <f t="shared" si="3"/>
        <v>0</v>
      </c>
      <c r="F43" s="67">
        <f t="shared" si="4"/>
        <v>52.802175813986928</v>
      </c>
    </row>
    <row r="44" spans="1:6" x14ac:dyDescent="0.25">
      <c r="A44" s="31">
        <v>42</v>
      </c>
      <c r="B44" s="65">
        <v>0</v>
      </c>
      <c r="C44" s="66">
        <v>0</v>
      </c>
      <c r="D44" s="65">
        <f t="shared" si="0"/>
        <v>0</v>
      </c>
      <c r="E44" s="65">
        <f t="shared" si="3"/>
        <v>0</v>
      </c>
      <c r="F44" s="67">
        <f t="shared" si="4"/>
        <v>52.802175813986928</v>
      </c>
    </row>
    <row r="45" spans="1:6" x14ac:dyDescent="0.25">
      <c r="A45" s="31">
        <v>43</v>
      </c>
      <c r="B45" s="65">
        <v>0</v>
      </c>
      <c r="C45" s="66">
        <v>0</v>
      </c>
      <c r="D45" s="65">
        <f t="shared" si="0"/>
        <v>0</v>
      </c>
      <c r="E45" s="65">
        <f t="shared" si="3"/>
        <v>0</v>
      </c>
      <c r="F45" s="67">
        <f t="shared" si="4"/>
        <v>52.802175813986928</v>
      </c>
    </row>
    <row r="46" spans="1:6" x14ac:dyDescent="0.25">
      <c r="A46" s="31">
        <v>44</v>
      </c>
      <c r="B46" s="65">
        <v>0</v>
      </c>
      <c r="C46" s="66">
        <v>0</v>
      </c>
      <c r="D46" s="65">
        <f t="shared" si="0"/>
        <v>0</v>
      </c>
      <c r="E46" s="65">
        <f t="shared" si="3"/>
        <v>0</v>
      </c>
      <c r="F46" s="67">
        <f t="shared" si="4"/>
        <v>52.802175813986928</v>
      </c>
    </row>
    <row r="47" spans="1:6" x14ac:dyDescent="0.25">
      <c r="A47" s="31">
        <v>45</v>
      </c>
      <c r="B47" s="65">
        <v>0</v>
      </c>
      <c r="C47" s="66">
        <v>0</v>
      </c>
      <c r="D47" s="65">
        <f t="shared" si="0"/>
        <v>0</v>
      </c>
      <c r="E47" s="65">
        <f t="shared" si="3"/>
        <v>0</v>
      </c>
      <c r="F47" s="67">
        <f t="shared" si="4"/>
        <v>52.802175813986928</v>
      </c>
    </row>
    <row r="48" spans="1:6" x14ac:dyDescent="0.25">
      <c r="A48" s="31">
        <v>46</v>
      </c>
      <c r="B48" s="65">
        <v>0</v>
      </c>
      <c r="C48" s="66">
        <v>0</v>
      </c>
      <c r="D48" s="65">
        <f t="shared" si="0"/>
        <v>0</v>
      </c>
      <c r="E48" s="65">
        <f t="shared" si="3"/>
        <v>0</v>
      </c>
      <c r="F48" s="67">
        <f t="shared" si="4"/>
        <v>52.802175813986928</v>
      </c>
    </row>
    <row r="49" spans="1:6" x14ac:dyDescent="0.25">
      <c r="A49" s="31">
        <v>47</v>
      </c>
      <c r="B49" s="65">
        <v>0</v>
      </c>
      <c r="C49" s="66">
        <v>0</v>
      </c>
      <c r="D49" s="65">
        <f t="shared" si="0"/>
        <v>0</v>
      </c>
      <c r="E49" s="65">
        <f t="shared" si="3"/>
        <v>0</v>
      </c>
      <c r="F49" s="67">
        <f t="shared" si="4"/>
        <v>52.802175813986928</v>
      </c>
    </row>
    <row r="50" spans="1:6" x14ac:dyDescent="0.25">
      <c r="A50" s="31">
        <v>48</v>
      </c>
      <c r="B50" s="65">
        <v>0</v>
      </c>
      <c r="C50" s="66">
        <v>0</v>
      </c>
      <c r="D50" s="65">
        <f t="shared" si="0"/>
        <v>0</v>
      </c>
      <c r="E50" s="65">
        <f t="shared" si="3"/>
        <v>0</v>
      </c>
      <c r="F50" s="67">
        <f t="shared" si="4"/>
        <v>52.802175813986928</v>
      </c>
    </row>
    <row r="51" spans="1:6" x14ac:dyDescent="0.25">
      <c r="A51" s="31">
        <v>49</v>
      </c>
      <c r="B51" s="65">
        <v>0</v>
      </c>
      <c r="C51" s="66">
        <v>0</v>
      </c>
      <c r="D51" s="65">
        <f t="shared" si="0"/>
        <v>0</v>
      </c>
      <c r="E51" s="65">
        <f t="shared" si="3"/>
        <v>0</v>
      </c>
      <c r="F51" s="67">
        <f t="shared" si="4"/>
        <v>52.802175813986928</v>
      </c>
    </row>
    <row r="52" spans="1:6" x14ac:dyDescent="0.25">
      <c r="A52" s="31">
        <v>50</v>
      </c>
      <c r="B52" s="65">
        <v>0</v>
      </c>
      <c r="C52" s="66">
        <v>0</v>
      </c>
      <c r="D52" s="65">
        <f t="shared" si="0"/>
        <v>0</v>
      </c>
      <c r="E52" s="65">
        <f t="shared" si="3"/>
        <v>0</v>
      </c>
      <c r="F52" s="67">
        <f t="shared" si="4"/>
        <v>52.802175813986928</v>
      </c>
    </row>
    <row r="53" spans="1:6" x14ac:dyDescent="0.25">
      <c r="A53" s="31">
        <v>51</v>
      </c>
      <c r="B53" s="65">
        <v>0.76666673024495435</v>
      </c>
      <c r="C53" s="66">
        <v>0</v>
      </c>
      <c r="D53" s="65">
        <f t="shared" si="0"/>
        <v>0.21296298062359842</v>
      </c>
      <c r="E53" s="65">
        <f t="shared" si="3"/>
        <v>0.21296298062359842</v>
      </c>
      <c r="F53" s="67">
        <f t="shared" si="4"/>
        <v>52.908657304298728</v>
      </c>
    </row>
    <row r="54" spans="1:6" x14ac:dyDescent="0.25">
      <c r="A54" s="31">
        <v>52</v>
      </c>
      <c r="B54" s="65">
        <v>3.7673333088556924</v>
      </c>
      <c r="C54" s="66">
        <v>0</v>
      </c>
      <c r="D54" s="65">
        <f t="shared" si="0"/>
        <v>1.0464814746821367</v>
      </c>
      <c r="E54" s="65">
        <f t="shared" si="3"/>
        <v>0.83351849405853828</v>
      </c>
      <c r="F54" s="67">
        <f t="shared" si="4"/>
        <v>53.538379531951598</v>
      </c>
    </row>
    <row r="55" spans="1:6" x14ac:dyDescent="0.25">
      <c r="A55" s="31">
        <v>53</v>
      </c>
      <c r="B55" s="65">
        <v>6.7659999529520665</v>
      </c>
      <c r="C55" s="66">
        <v>0</v>
      </c>
      <c r="D55" s="65">
        <f t="shared" si="0"/>
        <v>1.879444431375574</v>
      </c>
      <c r="E55" s="65">
        <f t="shared" si="3"/>
        <v>0.83296295669343734</v>
      </c>
      <c r="F55" s="67">
        <f t="shared" si="4"/>
        <v>55.001342484980455</v>
      </c>
    </row>
    <row r="56" spans="1:6" x14ac:dyDescent="0.25">
      <c r="A56" s="31">
        <v>54</v>
      </c>
      <c r="B56" s="65">
        <v>9.766666730244955</v>
      </c>
      <c r="C56" s="66">
        <v>0</v>
      </c>
      <c r="D56" s="65">
        <f t="shared" si="0"/>
        <v>2.7129629806235984</v>
      </c>
      <c r="E56" s="65">
        <f t="shared" si="3"/>
        <v>0.83351854924802438</v>
      </c>
      <c r="F56" s="67">
        <f t="shared" si="4"/>
        <v>57.297546190980043</v>
      </c>
    </row>
    <row r="57" spans="1:6" x14ac:dyDescent="0.25">
      <c r="A57" s="31">
        <v>55</v>
      </c>
      <c r="B57" s="65">
        <v>12.768000086148581</v>
      </c>
      <c r="C57" s="66">
        <v>0</v>
      </c>
      <c r="D57" s="65">
        <f t="shared" si="0"/>
        <v>3.5466666905968278</v>
      </c>
      <c r="E57" s="65">
        <f t="shared" si="3"/>
        <v>0.8337037099732294</v>
      </c>
      <c r="F57" s="67">
        <f t="shared" si="4"/>
        <v>60.427361026590255</v>
      </c>
    </row>
    <row r="58" spans="1:6" x14ac:dyDescent="0.25">
      <c r="A58" s="31">
        <v>56</v>
      </c>
      <c r="B58" s="65">
        <v>15</v>
      </c>
      <c r="C58" s="66">
        <v>0</v>
      </c>
      <c r="D58" s="65">
        <f t="shared" si="0"/>
        <v>4.166666666666667</v>
      </c>
      <c r="E58" s="65">
        <f t="shared" si="3"/>
        <v>0.61999997606983914</v>
      </c>
      <c r="F58" s="67">
        <f t="shared" si="4"/>
        <v>64.284027705222002</v>
      </c>
    </row>
    <row r="59" spans="1:6" x14ac:dyDescent="0.25">
      <c r="A59" s="31">
        <v>57</v>
      </c>
      <c r="B59" s="65">
        <v>15</v>
      </c>
      <c r="C59" s="66">
        <v>0</v>
      </c>
      <c r="D59" s="65">
        <f t="shared" si="0"/>
        <v>4.166666666666667</v>
      </c>
      <c r="E59" s="65">
        <f t="shared" si="3"/>
        <v>0</v>
      </c>
      <c r="F59" s="67">
        <f t="shared" si="4"/>
        <v>68.450694371888673</v>
      </c>
    </row>
    <row r="60" spans="1:6" x14ac:dyDescent="0.25">
      <c r="A60" s="31">
        <v>58</v>
      </c>
      <c r="B60" s="65">
        <v>15.868888960944282</v>
      </c>
      <c r="C60" s="66">
        <v>0</v>
      </c>
      <c r="D60" s="65">
        <f t="shared" si="0"/>
        <v>4.4080247113734119</v>
      </c>
      <c r="E60" s="65">
        <f t="shared" si="3"/>
        <v>0.24135804470674493</v>
      </c>
      <c r="F60" s="67">
        <f t="shared" si="4"/>
        <v>72.738040060908716</v>
      </c>
    </row>
    <row r="61" spans="1:6" x14ac:dyDescent="0.25">
      <c r="A61" s="31">
        <v>59</v>
      </c>
      <c r="B61" s="65">
        <v>19.269644416703116</v>
      </c>
      <c r="C61" s="66">
        <v>0</v>
      </c>
      <c r="D61" s="65">
        <f t="shared" si="0"/>
        <v>5.3526790046397545</v>
      </c>
      <c r="E61" s="65">
        <f t="shared" si="3"/>
        <v>0.94465429326634265</v>
      </c>
      <c r="F61" s="67">
        <f t="shared" si="4"/>
        <v>77.618391918915293</v>
      </c>
    </row>
    <row r="62" spans="1:6" x14ac:dyDescent="0.25">
      <c r="A62" s="31">
        <v>60</v>
      </c>
      <c r="B62" s="65">
        <v>22.668133280012341</v>
      </c>
      <c r="C62" s="66">
        <v>0</v>
      </c>
      <c r="D62" s="65">
        <f t="shared" si="0"/>
        <v>6.2967036888923165</v>
      </c>
      <c r="E62" s="65">
        <f t="shared" si="3"/>
        <v>0.94402468425256192</v>
      </c>
      <c r="F62" s="67">
        <f t="shared" si="4"/>
        <v>83.443083265681324</v>
      </c>
    </row>
    <row r="63" spans="1:6" x14ac:dyDescent="0.25">
      <c r="A63" s="31">
        <v>61</v>
      </c>
      <c r="B63" s="65">
        <v>26.031111219194202</v>
      </c>
      <c r="C63" s="66">
        <v>0</v>
      </c>
      <c r="D63" s="65">
        <f t="shared" si="0"/>
        <v>7.230864227553945</v>
      </c>
      <c r="E63" s="65">
        <f t="shared" si="3"/>
        <v>0.93416053866162851</v>
      </c>
      <c r="F63" s="67">
        <f t="shared" si="4"/>
        <v>90.206867223904453</v>
      </c>
    </row>
    <row r="64" spans="1:6" x14ac:dyDescent="0.25">
      <c r="A64" s="31">
        <v>62</v>
      </c>
      <c r="B64" s="65">
        <v>29.432622355884973</v>
      </c>
      <c r="C64" s="66">
        <v>0</v>
      </c>
      <c r="D64" s="65">
        <f t="shared" si="0"/>
        <v>8.1757284321902706</v>
      </c>
      <c r="E64" s="65">
        <f t="shared" si="3"/>
        <v>0.94486420463632559</v>
      </c>
      <c r="F64" s="67">
        <f t="shared" si="4"/>
        <v>97.910163553776556</v>
      </c>
    </row>
    <row r="65" spans="1:6" x14ac:dyDescent="0.25">
      <c r="A65" s="31">
        <v>63</v>
      </c>
      <c r="B65" s="65">
        <v>32</v>
      </c>
      <c r="C65" s="66">
        <v>0</v>
      </c>
      <c r="D65" s="65">
        <f t="shared" si="0"/>
        <v>8.8888888888888893</v>
      </c>
      <c r="E65" s="65">
        <f t="shared" si="3"/>
        <v>0.71316045669861872</v>
      </c>
      <c r="F65" s="67">
        <f t="shared" si="4"/>
        <v>106.44247221431614</v>
      </c>
    </row>
    <row r="66" spans="1:6" x14ac:dyDescent="0.25">
      <c r="A66" s="31">
        <v>64</v>
      </c>
      <c r="B66" s="65">
        <v>32</v>
      </c>
      <c r="C66" s="66">
        <v>0</v>
      </c>
      <c r="D66" s="65">
        <f t="shared" si="0"/>
        <v>8.8888888888888893</v>
      </c>
      <c r="E66" s="65">
        <f t="shared" si="3"/>
        <v>0</v>
      </c>
      <c r="F66" s="67">
        <f t="shared" si="4"/>
        <v>115.33136110320503</v>
      </c>
    </row>
    <row r="67" spans="1:6" x14ac:dyDescent="0.25">
      <c r="A67" s="31">
        <v>65</v>
      </c>
      <c r="B67" s="65">
        <v>32</v>
      </c>
      <c r="C67" s="66">
        <v>0</v>
      </c>
      <c r="D67" s="65">
        <f t="shared" si="0"/>
        <v>8.8888888888888893</v>
      </c>
      <c r="E67" s="65">
        <f t="shared" si="3"/>
        <v>0</v>
      </c>
      <c r="F67" s="67">
        <f t="shared" si="4"/>
        <v>124.22024999209391</v>
      </c>
    </row>
    <row r="68" spans="1:6" x14ac:dyDescent="0.25">
      <c r="A68" s="31">
        <v>66</v>
      </c>
      <c r="B68" s="65">
        <v>32</v>
      </c>
      <c r="C68" s="66">
        <v>0</v>
      </c>
      <c r="D68" s="65">
        <f t="shared" ref="D68:D131" si="5">B68/3.6</f>
        <v>8.8888888888888893</v>
      </c>
      <c r="E68" s="65">
        <f t="shared" si="3"/>
        <v>0</v>
      </c>
      <c r="F68" s="67">
        <f t="shared" si="4"/>
        <v>133.10913888098281</v>
      </c>
    </row>
    <row r="69" spans="1:6" x14ac:dyDescent="0.25">
      <c r="A69" s="31">
        <v>67</v>
      </c>
      <c r="B69" s="65">
        <v>32</v>
      </c>
      <c r="C69" s="66">
        <v>0</v>
      </c>
      <c r="D69" s="65">
        <f t="shared" si="5"/>
        <v>8.8888888888888893</v>
      </c>
      <c r="E69" s="65">
        <f t="shared" si="3"/>
        <v>0</v>
      </c>
      <c r="F69" s="67">
        <f t="shared" si="4"/>
        <v>141.9980277698717</v>
      </c>
    </row>
    <row r="70" spans="1:6" x14ac:dyDescent="0.25">
      <c r="A70" s="31">
        <v>68</v>
      </c>
      <c r="B70" s="65">
        <v>32</v>
      </c>
      <c r="C70" s="66">
        <v>0</v>
      </c>
      <c r="D70" s="65">
        <f t="shared" si="5"/>
        <v>8.8888888888888893</v>
      </c>
      <c r="E70" s="65">
        <f t="shared" si="3"/>
        <v>0</v>
      </c>
      <c r="F70" s="67">
        <f t="shared" si="4"/>
        <v>150.88691665876058</v>
      </c>
    </row>
    <row r="71" spans="1:6" x14ac:dyDescent="0.25">
      <c r="A71" s="31">
        <v>69</v>
      </c>
      <c r="B71" s="65">
        <v>32</v>
      </c>
      <c r="C71" s="66">
        <v>0</v>
      </c>
      <c r="D71" s="65">
        <f t="shared" si="5"/>
        <v>8.8888888888888893</v>
      </c>
      <c r="E71" s="65">
        <f t="shared" si="3"/>
        <v>0</v>
      </c>
      <c r="F71" s="67">
        <f t="shared" si="4"/>
        <v>159.77580554764947</v>
      </c>
    </row>
    <row r="72" spans="1:6" x14ac:dyDescent="0.25">
      <c r="A72" s="31">
        <v>70</v>
      </c>
      <c r="B72" s="65">
        <v>32</v>
      </c>
      <c r="C72" s="66">
        <v>0</v>
      </c>
      <c r="D72" s="65">
        <f t="shared" si="5"/>
        <v>8.8888888888888893</v>
      </c>
      <c r="E72" s="65">
        <f t="shared" si="3"/>
        <v>0</v>
      </c>
      <c r="F72" s="67">
        <f t="shared" si="4"/>
        <v>168.66469443653835</v>
      </c>
    </row>
    <row r="73" spans="1:6" x14ac:dyDescent="0.25">
      <c r="A73" s="31">
        <v>71</v>
      </c>
      <c r="B73" s="65">
        <v>32</v>
      </c>
      <c r="C73" s="66">
        <v>0</v>
      </c>
      <c r="D73" s="65">
        <f t="shared" si="5"/>
        <v>8.8888888888888893</v>
      </c>
      <c r="E73" s="65">
        <f t="shared" si="3"/>
        <v>0</v>
      </c>
      <c r="F73" s="67">
        <f t="shared" si="4"/>
        <v>177.55358332542724</v>
      </c>
    </row>
    <row r="74" spans="1:6" x14ac:dyDescent="0.25">
      <c r="A74" s="31">
        <v>72</v>
      </c>
      <c r="B74" s="65">
        <v>32</v>
      </c>
      <c r="C74" s="66">
        <v>0</v>
      </c>
      <c r="D74" s="65">
        <f t="shared" si="5"/>
        <v>8.8888888888888893</v>
      </c>
      <c r="E74" s="65">
        <f t="shared" si="3"/>
        <v>0</v>
      </c>
      <c r="F74" s="67">
        <f t="shared" si="4"/>
        <v>186.44247221431613</v>
      </c>
    </row>
    <row r="75" spans="1:6" x14ac:dyDescent="0.25">
      <c r="A75" s="31">
        <v>73</v>
      </c>
      <c r="B75" s="65">
        <v>32</v>
      </c>
      <c r="C75" s="66">
        <v>0</v>
      </c>
      <c r="D75" s="65">
        <f t="shared" si="5"/>
        <v>8.8888888888888893</v>
      </c>
      <c r="E75" s="65">
        <f t="shared" si="3"/>
        <v>0</v>
      </c>
      <c r="F75" s="67">
        <f t="shared" si="4"/>
        <v>195.33136110320501</v>
      </c>
    </row>
    <row r="76" spans="1:6" x14ac:dyDescent="0.25">
      <c r="A76" s="31">
        <v>74</v>
      </c>
      <c r="B76" s="65">
        <v>32</v>
      </c>
      <c r="C76" s="66">
        <v>0</v>
      </c>
      <c r="D76" s="65">
        <f t="shared" si="5"/>
        <v>8.8888888888888893</v>
      </c>
      <c r="E76" s="65">
        <f t="shared" si="3"/>
        <v>0</v>
      </c>
      <c r="F76" s="67">
        <f t="shared" si="4"/>
        <v>204.2202499920939</v>
      </c>
    </row>
    <row r="77" spans="1:6" x14ac:dyDescent="0.25">
      <c r="A77" s="31">
        <v>75</v>
      </c>
      <c r="B77" s="65">
        <v>32</v>
      </c>
      <c r="C77" s="66">
        <v>0</v>
      </c>
      <c r="D77" s="65">
        <f t="shared" si="5"/>
        <v>8.8888888888888893</v>
      </c>
      <c r="E77" s="65">
        <f t="shared" si="3"/>
        <v>0</v>
      </c>
      <c r="F77" s="67">
        <f t="shared" si="4"/>
        <v>213.10913888098278</v>
      </c>
    </row>
    <row r="78" spans="1:6" x14ac:dyDescent="0.25">
      <c r="A78" s="31">
        <v>76</v>
      </c>
      <c r="B78" s="65">
        <v>32</v>
      </c>
      <c r="C78" s="66">
        <v>0</v>
      </c>
      <c r="D78" s="65">
        <f t="shared" si="5"/>
        <v>8.8888888888888893</v>
      </c>
      <c r="E78" s="65">
        <f t="shared" ref="E78:E141" si="6">D78-D77</f>
        <v>0</v>
      </c>
      <c r="F78" s="67">
        <f t="shared" ref="F78:F141" si="7">D77+(E78/2)+F77</f>
        <v>221.99802776987167</v>
      </c>
    </row>
    <row r="79" spans="1:6" x14ac:dyDescent="0.25">
      <c r="A79" s="31">
        <v>77</v>
      </c>
      <c r="B79" s="65">
        <v>32</v>
      </c>
      <c r="C79" s="66">
        <v>0</v>
      </c>
      <c r="D79" s="65">
        <f t="shared" si="5"/>
        <v>8.8888888888888893</v>
      </c>
      <c r="E79" s="65">
        <f t="shared" si="6"/>
        <v>0</v>
      </c>
      <c r="F79" s="67">
        <f t="shared" si="7"/>
        <v>230.88691665876055</v>
      </c>
    </row>
    <row r="80" spans="1:6" x14ac:dyDescent="0.25">
      <c r="A80" s="31">
        <v>78</v>
      </c>
      <c r="B80" s="65">
        <v>32</v>
      </c>
      <c r="C80" s="66">
        <v>0</v>
      </c>
      <c r="D80" s="65">
        <f t="shared" si="5"/>
        <v>8.8888888888888893</v>
      </c>
      <c r="E80" s="65">
        <f t="shared" si="6"/>
        <v>0</v>
      </c>
      <c r="F80" s="67">
        <f t="shared" si="7"/>
        <v>239.77580554764944</v>
      </c>
    </row>
    <row r="81" spans="1:6" x14ac:dyDescent="0.25">
      <c r="A81" s="31">
        <v>79</v>
      </c>
      <c r="B81" s="65">
        <v>32</v>
      </c>
      <c r="C81" s="66">
        <v>0</v>
      </c>
      <c r="D81" s="65">
        <f t="shared" si="5"/>
        <v>8.8888888888888893</v>
      </c>
      <c r="E81" s="65">
        <f t="shared" si="6"/>
        <v>0</v>
      </c>
      <c r="F81" s="67">
        <f t="shared" si="7"/>
        <v>248.66469443653833</v>
      </c>
    </row>
    <row r="82" spans="1:6" x14ac:dyDescent="0.25">
      <c r="A82" s="31">
        <v>80</v>
      </c>
      <c r="B82" s="65">
        <v>32</v>
      </c>
      <c r="C82" s="66">
        <v>0</v>
      </c>
      <c r="D82" s="65">
        <f t="shared" si="5"/>
        <v>8.8888888888888893</v>
      </c>
      <c r="E82" s="65">
        <f t="shared" si="6"/>
        <v>0</v>
      </c>
      <c r="F82" s="67">
        <f t="shared" si="7"/>
        <v>257.55358332542721</v>
      </c>
    </row>
    <row r="83" spans="1:6" x14ac:dyDescent="0.25">
      <c r="A83" s="31">
        <v>81</v>
      </c>
      <c r="B83" s="65">
        <v>32</v>
      </c>
      <c r="C83" s="66">
        <v>0</v>
      </c>
      <c r="D83" s="65">
        <f t="shared" si="5"/>
        <v>8.8888888888888893</v>
      </c>
      <c r="E83" s="65">
        <f t="shared" si="6"/>
        <v>0</v>
      </c>
      <c r="F83" s="67">
        <f t="shared" si="7"/>
        <v>266.44247221431613</v>
      </c>
    </row>
    <row r="84" spans="1:6" x14ac:dyDescent="0.25">
      <c r="A84" s="31">
        <v>82</v>
      </c>
      <c r="B84" s="65">
        <v>32</v>
      </c>
      <c r="C84" s="66">
        <v>0</v>
      </c>
      <c r="D84" s="65">
        <f t="shared" si="5"/>
        <v>8.8888888888888893</v>
      </c>
      <c r="E84" s="65">
        <f t="shared" si="6"/>
        <v>0</v>
      </c>
      <c r="F84" s="67">
        <f t="shared" si="7"/>
        <v>275.33136110320504</v>
      </c>
    </row>
    <row r="85" spans="1:6" x14ac:dyDescent="0.25">
      <c r="A85" s="31">
        <v>83</v>
      </c>
      <c r="B85" s="65">
        <v>32</v>
      </c>
      <c r="C85" s="66">
        <v>0</v>
      </c>
      <c r="D85" s="65">
        <f t="shared" si="5"/>
        <v>8.8888888888888893</v>
      </c>
      <c r="E85" s="65">
        <f t="shared" si="6"/>
        <v>0</v>
      </c>
      <c r="F85" s="67">
        <f t="shared" si="7"/>
        <v>284.22024999209395</v>
      </c>
    </row>
    <row r="86" spans="1:6" x14ac:dyDescent="0.25">
      <c r="A86" s="31">
        <v>84</v>
      </c>
      <c r="B86" s="65">
        <v>32</v>
      </c>
      <c r="C86" s="66">
        <v>0</v>
      </c>
      <c r="D86" s="65">
        <f t="shared" si="5"/>
        <v>8.8888888888888893</v>
      </c>
      <c r="E86" s="65">
        <f t="shared" si="6"/>
        <v>0</v>
      </c>
      <c r="F86" s="67">
        <f t="shared" si="7"/>
        <v>293.10913888098287</v>
      </c>
    </row>
    <row r="87" spans="1:6" x14ac:dyDescent="0.25">
      <c r="A87" s="31">
        <v>85</v>
      </c>
      <c r="B87" s="65">
        <v>32</v>
      </c>
      <c r="C87" s="66">
        <v>0</v>
      </c>
      <c r="D87" s="65">
        <f t="shared" si="5"/>
        <v>8.8888888888888893</v>
      </c>
      <c r="E87" s="65">
        <f t="shared" si="6"/>
        <v>0</v>
      </c>
      <c r="F87" s="67">
        <f t="shared" si="7"/>
        <v>301.99802776987178</v>
      </c>
    </row>
    <row r="88" spans="1:6" x14ac:dyDescent="0.25">
      <c r="A88" s="31">
        <v>86</v>
      </c>
      <c r="B88" s="65">
        <v>32</v>
      </c>
      <c r="C88" s="66">
        <v>0</v>
      </c>
      <c r="D88" s="65">
        <f t="shared" si="5"/>
        <v>8.8888888888888893</v>
      </c>
      <c r="E88" s="65">
        <f t="shared" si="6"/>
        <v>0</v>
      </c>
      <c r="F88" s="67">
        <f t="shared" si="7"/>
        <v>310.8869166587607</v>
      </c>
    </row>
    <row r="89" spans="1:6" x14ac:dyDescent="0.25">
      <c r="A89" s="31">
        <v>87</v>
      </c>
      <c r="B89" s="65">
        <v>31.627348139860274</v>
      </c>
      <c r="C89" s="66">
        <v>0</v>
      </c>
      <c r="D89" s="65">
        <f t="shared" si="5"/>
        <v>8.78537448329452</v>
      </c>
      <c r="E89" s="65">
        <f t="shared" si="6"/>
        <v>-0.10351440559436931</v>
      </c>
      <c r="F89" s="67">
        <f t="shared" si="7"/>
        <v>319.72404834485241</v>
      </c>
    </row>
    <row r="90" spans="1:6" x14ac:dyDescent="0.25">
      <c r="A90" s="31">
        <v>88</v>
      </c>
      <c r="B90" s="65">
        <v>28.95000004172325</v>
      </c>
      <c r="C90" s="66">
        <v>0</v>
      </c>
      <c r="D90" s="65">
        <f t="shared" si="5"/>
        <v>8.0416666782564583</v>
      </c>
      <c r="E90" s="65">
        <f t="shared" si="6"/>
        <v>-0.74370780503806166</v>
      </c>
      <c r="F90" s="67">
        <f t="shared" si="7"/>
        <v>328.13756892562787</v>
      </c>
    </row>
    <row r="91" spans="1:6" x14ac:dyDescent="0.25">
      <c r="A91" s="31">
        <v>89</v>
      </c>
      <c r="B91" s="65">
        <v>25.888277712795471</v>
      </c>
      <c r="C91" s="66">
        <v>0</v>
      </c>
      <c r="D91" s="65">
        <f t="shared" si="5"/>
        <v>7.191188253554297</v>
      </c>
      <c r="E91" s="65">
        <f t="shared" si="6"/>
        <v>-0.85047842470216128</v>
      </c>
      <c r="F91" s="67">
        <f t="shared" si="7"/>
        <v>335.75399639153324</v>
      </c>
    </row>
    <row r="92" spans="1:6" x14ac:dyDescent="0.25">
      <c r="A92" s="31">
        <v>90</v>
      </c>
      <c r="B92" s="65">
        <v>23.13888892531395</v>
      </c>
      <c r="C92" s="66">
        <v>0</v>
      </c>
      <c r="D92" s="65">
        <f t="shared" si="5"/>
        <v>6.4274691459205417</v>
      </c>
      <c r="E92" s="65">
        <f t="shared" si="6"/>
        <v>-0.76371910763375528</v>
      </c>
      <c r="F92" s="67">
        <f t="shared" si="7"/>
        <v>342.56332509127066</v>
      </c>
    </row>
    <row r="93" spans="1:6" x14ac:dyDescent="0.25">
      <c r="A93" s="31">
        <v>91</v>
      </c>
      <c r="B93" s="65">
        <v>20.38888892531395</v>
      </c>
      <c r="C93" s="66">
        <v>0</v>
      </c>
      <c r="D93" s="65">
        <f t="shared" si="5"/>
        <v>5.6635802570316525</v>
      </c>
      <c r="E93" s="65">
        <f t="shared" si="6"/>
        <v>-0.76388888888888928</v>
      </c>
      <c r="F93" s="67">
        <f t="shared" si="7"/>
        <v>348.60884979274675</v>
      </c>
    </row>
    <row r="94" spans="1:6" x14ac:dyDescent="0.25">
      <c r="A94" s="31">
        <v>92</v>
      </c>
      <c r="B94" s="65">
        <v>17.640111168225605</v>
      </c>
      <c r="C94" s="66">
        <v>0</v>
      </c>
      <c r="D94" s="65">
        <f t="shared" si="5"/>
        <v>4.9000308800626682</v>
      </c>
      <c r="E94" s="65">
        <f t="shared" si="6"/>
        <v>-0.76354937696898428</v>
      </c>
      <c r="F94" s="67">
        <f t="shared" si="7"/>
        <v>353.89065536129391</v>
      </c>
    </row>
    <row r="95" spans="1:6" x14ac:dyDescent="0.25">
      <c r="A95" s="31">
        <v>93</v>
      </c>
      <c r="B95" s="65">
        <v>14.918222208817799</v>
      </c>
      <c r="C95" s="66">
        <v>0</v>
      </c>
      <c r="D95" s="65">
        <f t="shared" si="5"/>
        <v>4.1439506135604995</v>
      </c>
      <c r="E95" s="65">
        <f t="shared" si="6"/>
        <v>-0.75608026650216864</v>
      </c>
      <c r="F95" s="67">
        <f t="shared" si="7"/>
        <v>358.41264610810549</v>
      </c>
    </row>
    <row r="96" spans="1:6" x14ac:dyDescent="0.25">
      <c r="A96" s="31">
        <v>94</v>
      </c>
      <c r="B96" s="65">
        <v>12.13888892531395</v>
      </c>
      <c r="C96" s="66">
        <v>0</v>
      </c>
      <c r="D96" s="65">
        <f t="shared" si="5"/>
        <v>3.3719135903649859</v>
      </c>
      <c r="E96" s="65">
        <f t="shared" si="6"/>
        <v>-0.77203702319551359</v>
      </c>
      <c r="F96" s="67">
        <f t="shared" si="7"/>
        <v>362.17057821006824</v>
      </c>
    </row>
    <row r="97" spans="1:6" x14ac:dyDescent="0.25">
      <c r="A97" s="31">
        <v>95</v>
      </c>
      <c r="B97" s="65">
        <v>9.2970000088214881</v>
      </c>
      <c r="C97" s="66">
        <v>0</v>
      </c>
      <c r="D97" s="65">
        <f t="shared" si="5"/>
        <v>2.5825000024504132</v>
      </c>
      <c r="E97" s="65">
        <f t="shared" si="6"/>
        <v>-0.78941358791457272</v>
      </c>
      <c r="F97" s="67">
        <f t="shared" si="7"/>
        <v>365.14778500647594</v>
      </c>
    </row>
    <row r="98" spans="1:6" x14ac:dyDescent="0.25">
      <c r="A98" s="31">
        <v>96</v>
      </c>
      <c r="B98" s="65">
        <v>5.9656310219234889</v>
      </c>
      <c r="C98" s="66">
        <v>0</v>
      </c>
      <c r="D98" s="65">
        <f t="shared" si="5"/>
        <v>1.6571197283120802</v>
      </c>
      <c r="E98" s="65">
        <f t="shared" si="6"/>
        <v>-0.92538027413833301</v>
      </c>
      <c r="F98" s="67">
        <f t="shared" si="7"/>
        <v>367.26759487185717</v>
      </c>
    </row>
    <row r="99" spans="1:6" x14ac:dyDescent="0.25">
      <c r="A99" s="31">
        <v>97</v>
      </c>
      <c r="B99" s="65">
        <v>2.626260106563568</v>
      </c>
      <c r="C99" s="66">
        <v>0</v>
      </c>
      <c r="D99" s="65">
        <f t="shared" si="5"/>
        <v>0.7295166962676578</v>
      </c>
      <c r="E99" s="65">
        <f t="shared" si="6"/>
        <v>-0.9276030320444224</v>
      </c>
      <c r="F99" s="67">
        <f t="shared" si="7"/>
        <v>368.46091308414702</v>
      </c>
    </row>
    <row r="100" spans="1:6" x14ac:dyDescent="0.25">
      <c r="A100" s="31">
        <v>98</v>
      </c>
      <c r="B100" s="65">
        <v>0</v>
      </c>
      <c r="C100" s="66">
        <v>0</v>
      </c>
      <c r="D100" s="65">
        <f t="shared" si="5"/>
        <v>0</v>
      </c>
      <c r="E100" s="65">
        <f t="shared" si="6"/>
        <v>-0.7295166962676578</v>
      </c>
      <c r="F100" s="67">
        <f t="shared" si="7"/>
        <v>368.82567143228084</v>
      </c>
    </row>
    <row r="101" spans="1:6" x14ac:dyDescent="0.25">
      <c r="A101" s="31">
        <v>99</v>
      </c>
      <c r="B101" s="65">
        <v>0</v>
      </c>
      <c r="C101" s="66">
        <v>0</v>
      </c>
      <c r="D101" s="65">
        <f t="shared" si="5"/>
        <v>0</v>
      </c>
      <c r="E101" s="65">
        <f t="shared" si="6"/>
        <v>0</v>
      </c>
      <c r="F101" s="67">
        <f t="shared" si="7"/>
        <v>368.82567143228084</v>
      </c>
    </row>
    <row r="102" spans="1:6" x14ac:dyDescent="0.25">
      <c r="A102" s="31">
        <v>100</v>
      </c>
      <c r="B102" s="65">
        <v>0</v>
      </c>
      <c r="C102" s="66">
        <v>0</v>
      </c>
      <c r="D102" s="65">
        <f t="shared" si="5"/>
        <v>0</v>
      </c>
      <c r="E102" s="65">
        <f t="shared" si="6"/>
        <v>0</v>
      </c>
      <c r="F102" s="67">
        <f t="shared" si="7"/>
        <v>368.82567143228084</v>
      </c>
    </row>
    <row r="103" spans="1:6" x14ac:dyDescent="0.25">
      <c r="A103" s="31">
        <v>101</v>
      </c>
      <c r="B103" s="65">
        <v>0</v>
      </c>
      <c r="C103" s="66">
        <v>0</v>
      </c>
      <c r="D103" s="65">
        <f t="shared" si="5"/>
        <v>0</v>
      </c>
      <c r="E103" s="65">
        <f t="shared" si="6"/>
        <v>0</v>
      </c>
      <c r="F103" s="67">
        <f t="shared" si="7"/>
        <v>368.82567143228084</v>
      </c>
    </row>
    <row r="104" spans="1:6" x14ac:dyDescent="0.25">
      <c r="A104" s="31">
        <v>102</v>
      </c>
      <c r="B104" s="65">
        <v>0</v>
      </c>
      <c r="C104" s="66">
        <v>0</v>
      </c>
      <c r="D104" s="65">
        <f t="shared" si="5"/>
        <v>0</v>
      </c>
      <c r="E104" s="65">
        <f t="shared" si="6"/>
        <v>0</v>
      </c>
      <c r="F104" s="67">
        <f t="shared" si="7"/>
        <v>368.82567143228084</v>
      </c>
    </row>
    <row r="105" spans="1:6" x14ac:dyDescent="0.25">
      <c r="A105" s="31">
        <v>103</v>
      </c>
      <c r="B105" s="65">
        <v>0</v>
      </c>
      <c r="C105" s="66">
        <v>0</v>
      </c>
      <c r="D105" s="65">
        <f t="shared" si="5"/>
        <v>0</v>
      </c>
      <c r="E105" s="65">
        <f t="shared" si="6"/>
        <v>0</v>
      </c>
      <c r="F105" s="67">
        <f t="shared" si="7"/>
        <v>368.82567143228084</v>
      </c>
    </row>
    <row r="106" spans="1:6" x14ac:dyDescent="0.25">
      <c r="A106" s="31">
        <v>104</v>
      </c>
      <c r="B106" s="65">
        <v>0</v>
      </c>
      <c r="C106" s="66">
        <v>0</v>
      </c>
      <c r="D106" s="65">
        <f t="shared" si="5"/>
        <v>0</v>
      </c>
      <c r="E106" s="65">
        <f t="shared" si="6"/>
        <v>0</v>
      </c>
      <c r="F106" s="67">
        <f t="shared" si="7"/>
        <v>368.82567143228084</v>
      </c>
    </row>
    <row r="107" spans="1:6" x14ac:dyDescent="0.25">
      <c r="A107" s="31">
        <v>105</v>
      </c>
      <c r="B107" s="65">
        <v>0</v>
      </c>
      <c r="C107" s="66">
        <v>0</v>
      </c>
      <c r="D107" s="65">
        <f t="shared" si="5"/>
        <v>0</v>
      </c>
      <c r="E107" s="65">
        <f t="shared" si="6"/>
        <v>0</v>
      </c>
      <c r="F107" s="67">
        <f t="shared" si="7"/>
        <v>368.82567143228084</v>
      </c>
    </row>
    <row r="108" spans="1:6" x14ac:dyDescent="0.25">
      <c r="A108" s="31">
        <v>106</v>
      </c>
      <c r="B108" s="65">
        <v>0</v>
      </c>
      <c r="C108" s="66">
        <v>0</v>
      </c>
      <c r="D108" s="65">
        <f t="shared" si="5"/>
        <v>0</v>
      </c>
      <c r="E108" s="65">
        <f t="shared" si="6"/>
        <v>0</v>
      </c>
      <c r="F108" s="67">
        <f t="shared" si="7"/>
        <v>368.82567143228084</v>
      </c>
    </row>
    <row r="109" spans="1:6" x14ac:dyDescent="0.25">
      <c r="A109" s="31">
        <v>107</v>
      </c>
      <c r="B109" s="65">
        <v>0</v>
      </c>
      <c r="C109" s="66">
        <v>0</v>
      </c>
      <c r="D109" s="65">
        <f t="shared" si="5"/>
        <v>0</v>
      </c>
      <c r="E109" s="65">
        <f t="shared" si="6"/>
        <v>0</v>
      </c>
      <c r="F109" s="67">
        <f t="shared" si="7"/>
        <v>368.82567143228084</v>
      </c>
    </row>
    <row r="110" spans="1:6" x14ac:dyDescent="0.25">
      <c r="A110" s="31">
        <v>108</v>
      </c>
      <c r="B110" s="65">
        <v>0</v>
      </c>
      <c r="C110" s="66">
        <v>0</v>
      </c>
      <c r="D110" s="65">
        <f t="shared" si="5"/>
        <v>0</v>
      </c>
      <c r="E110" s="65">
        <f t="shared" si="6"/>
        <v>0</v>
      </c>
      <c r="F110" s="67">
        <f t="shared" si="7"/>
        <v>368.82567143228084</v>
      </c>
    </row>
    <row r="111" spans="1:6" x14ac:dyDescent="0.25">
      <c r="A111" s="31">
        <v>109</v>
      </c>
      <c r="B111" s="65">
        <v>0</v>
      </c>
      <c r="C111" s="66">
        <v>0</v>
      </c>
      <c r="D111" s="65">
        <f t="shared" si="5"/>
        <v>0</v>
      </c>
      <c r="E111" s="65">
        <f t="shared" si="6"/>
        <v>0</v>
      </c>
      <c r="F111" s="67">
        <f t="shared" si="7"/>
        <v>368.82567143228084</v>
      </c>
    </row>
    <row r="112" spans="1:6" x14ac:dyDescent="0.25">
      <c r="A112" s="31">
        <v>110</v>
      </c>
      <c r="B112" s="65">
        <v>0</v>
      </c>
      <c r="C112" s="66">
        <v>0</v>
      </c>
      <c r="D112" s="65">
        <f t="shared" si="5"/>
        <v>0</v>
      </c>
      <c r="E112" s="65">
        <f t="shared" si="6"/>
        <v>0</v>
      </c>
      <c r="F112" s="67">
        <f t="shared" si="7"/>
        <v>368.82567143228084</v>
      </c>
    </row>
    <row r="113" spans="1:6" x14ac:dyDescent="0.25">
      <c r="A113" s="31">
        <v>111</v>
      </c>
      <c r="B113" s="65">
        <v>0</v>
      </c>
      <c r="C113" s="66">
        <v>0</v>
      </c>
      <c r="D113" s="65">
        <f t="shared" si="5"/>
        <v>0</v>
      </c>
      <c r="E113" s="65">
        <f t="shared" si="6"/>
        <v>0</v>
      </c>
      <c r="F113" s="67">
        <f t="shared" si="7"/>
        <v>368.82567143228084</v>
      </c>
    </row>
    <row r="114" spans="1:6" x14ac:dyDescent="0.25">
      <c r="A114" s="31">
        <v>112</v>
      </c>
      <c r="B114" s="65">
        <v>0</v>
      </c>
      <c r="C114" s="66">
        <v>0</v>
      </c>
      <c r="D114" s="65">
        <f t="shared" si="5"/>
        <v>0</v>
      </c>
      <c r="E114" s="65">
        <f t="shared" si="6"/>
        <v>0</v>
      </c>
      <c r="F114" s="67">
        <f t="shared" si="7"/>
        <v>368.82567143228084</v>
      </c>
    </row>
    <row r="115" spans="1:6" x14ac:dyDescent="0.25">
      <c r="A115" s="31">
        <v>113</v>
      </c>
      <c r="B115" s="65">
        <v>0</v>
      </c>
      <c r="C115" s="66">
        <v>0</v>
      </c>
      <c r="D115" s="65">
        <f t="shared" si="5"/>
        <v>0</v>
      </c>
      <c r="E115" s="65">
        <f t="shared" si="6"/>
        <v>0</v>
      </c>
      <c r="F115" s="67">
        <f t="shared" si="7"/>
        <v>368.82567143228084</v>
      </c>
    </row>
    <row r="116" spans="1:6" x14ac:dyDescent="0.25">
      <c r="A116" s="31">
        <v>114</v>
      </c>
      <c r="B116" s="65">
        <v>0</v>
      </c>
      <c r="C116" s="66">
        <v>0</v>
      </c>
      <c r="D116" s="65">
        <f t="shared" si="5"/>
        <v>0</v>
      </c>
      <c r="E116" s="65">
        <f t="shared" si="6"/>
        <v>0</v>
      </c>
      <c r="F116" s="67">
        <f t="shared" si="7"/>
        <v>368.82567143228084</v>
      </c>
    </row>
    <row r="117" spans="1:6" x14ac:dyDescent="0.25">
      <c r="A117" s="31">
        <v>115</v>
      </c>
      <c r="B117" s="65">
        <v>0</v>
      </c>
      <c r="C117" s="66">
        <v>0</v>
      </c>
      <c r="D117" s="65">
        <f t="shared" si="5"/>
        <v>0</v>
      </c>
      <c r="E117" s="65">
        <f t="shared" si="6"/>
        <v>0</v>
      </c>
      <c r="F117" s="67">
        <f t="shared" si="7"/>
        <v>368.82567143228084</v>
      </c>
    </row>
    <row r="118" spans="1:6" x14ac:dyDescent="0.25">
      <c r="A118" s="31">
        <v>116</v>
      </c>
      <c r="B118" s="65">
        <v>0</v>
      </c>
      <c r="C118" s="66">
        <v>0</v>
      </c>
      <c r="D118" s="65">
        <f t="shared" si="5"/>
        <v>0</v>
      </c>
      <c r="E118" s="65">
        <f t="shared" si="6"/>
        <v>0</v>
      </c>
      <c r="F118" s="67">
        <f t="shared" si="7"/>
        <v>368.82567143228084</v>
      </c>
    </row>
    <row r="119" spans="1:6" x14ac:dyDescent="0.25">
      <c r="A119" s="31">
        <v>117</v>
      </c>
      <c r="B119" s="65">
        <v>0</v>
      </c>
      <c r="C119" s="66">
        <v>0</v>
      </c>
      <c r="D119" s="65">
        <f t="shared" si="5"/>
        <v>0</v>
      </c>
      <c r="E119" s="65">
        <f t="shared" si="6"/>
        <v>0</v>
      </c>
      <c r="F119" s="67">
        <f t="shared" si="7"/>
        <v>368.82567143228084</v>
      </c>
    </row>
    <row r="120" spans="1:6" x14ac:dyDescent="0.25">
      <c r="A120" s="31">
        <v>118</v>
      </c>
      <c r="B120" s="65">
        <v>0</v>
      </c>
      <c r="C120" s="66">
        <v>0</v>
      </c>
      <c r="D120" s="65">
        <f t="shared" si="5"/>
        <v>0</v>
      </c>
      <c r="E120" s="65">
        <f t="shared" si="6"/>
        <v>0</v>
      </c>
      <c r="F120" s="67">
        <f t="shared" si="7"/>
        <v>368.82567143228084</v>
      </c>
    </row>
    <row r="121" spans="1:6" x14ac:dyDescent="0.25">
      <c r="A121" s="31">
        <v>119</v>
      </c>
      <c r="B121" s="65">
        <v>0.56599994500478112</v>
      </c>
      <c r="C121" s="66">
        <v>0</v>
      </c>
      <c r="D121" s="65">
        <f t="shared" si="5"/>
        <v>0.15722220694577252</v>
      </c>
      <c r="E121" s="65">
        <f t="shared" si="6"/>
        <v>0.15722220694577252</v>
      </c>
      <c r="F121" s="67">
        <f t="shared" si="7"/>
        <v>368.90428253575374</v>
      </c>
    </row>
    <row r="122" spans="1:6" x14ac:dyDescent="0.25">
      <c r="A122" s="31">
        <v>120</v>
      </c>
      <c r="B122" s="65">
        <v>3.5666667222976685</v>
      </c>
      <c r="C122" s="66">
        <v>0</v>
      </c>
      <c r="D122" s="65">
        <f t="shared" si="5"/>
        <v>0.99074075619379676</v>
      </c>
      <c r="E122" s="65">
        <f t="shared" si="6"/>
        <v>0.83351854924802427</v>
      </c>
      <c r="F122" s="67">
        <f t="shared" si="7"/>
        <v>369.47826401732351</v>
      </c>
    </row>
    <row r="123" spans="1:6" x14ac:dyDescent="0.25">
      <c r="A123" s="31">
        <v>121</v>
      </c>
      <c r="B123" s="65">
        <v>6.5673333009084063</v>
      </c>
      <c r="C123" s="66">
        <v>0</v>
      </c>
      <c r="D123" s="65">
        <f t="shared" si="5"/>
        <v>1.8242592502523349</v>
      </c>
      <c r="E123" s="65">
        <f t="shared" si="6"/>
        <v>0.83351849405853817</v>
      </c>
      <c r="F123" s="67">
        <f t="shared" si="7"/>
        <v>370.88576402054656</v>
      </c>
    </row>
    <row r="124" spans="1:6" x14ac:dyDescent="0.25">
      <c r="A124" s="31">
        <v>122</v>
      </c>
      <c r="B124" s="65">
        <v>9.565333366394043</v>
      </c>
      <c r="C124" s="66">
        <v>0</v>
      </c>
      <c r="D124" s="65">
        <f t="shared" si="5"/>
        <v>2.6570370462205672</v>
      </c>
      <c r="E124" s="65">
        <f t="shared" si="6"/>
        <v>0.83277779596823232</v>
      </c>
      <c r="F124" s="67">
        <f t="shared" si="7"/>
        <v>373.12641216878302</v>
      </c>
    </row>
    <row r="125" spans="1:6" x14ac:dyDescent="0.25">
      <c r="A125" s="31">
        <v>123</v>
      </c>
      <c r="B125" s="65">
        <v>12.566666722297668</v>
      </c>
      <c r="C125" s="66">
        <v>0</v>
      </c>
      <c r="D125" s="65">
        <f t="shared" si="5"/>
        <v>3.4907407561937966</v>
      </c>
      <c r="E125" s="65">
        <f t="shared" si="6"/>
        <v>0.8337037099732294</v>
      </c>
      <c r="F125" s="67">
        <f t="shared" si="7"/>
        <v>376.20030106999019</v>
      </c>
    </row>
    <row r="126" spans="1:6" x14ac:dyDescent="0.25">
      <c r="A126" s="31">
        <v>124</v>
      </c>
      <c r="B126" s="65">
        <v>15</v>
      </c>
      <c r="C126" s="66">
        <v>0</v>
      </c>
      <c r="D126" s="65">
        <f t="shared" si="5"/>
        <v>4.166666666666667</v>
      </c>
      <c r="E126" s="65">
        <f t="shared" si="6"/>
        <v>0.67592591047287032</v>
      </c>
      <c r="F126" s="67">
        <f t="shared" si="7"/>
        <v>380.02900478142044</v>
      </c>
    </row>
    <row r="127" spans="1:6" x14ac:dyDescent="0.25">
      <c r="A127" s="31">
        <v>125</v>
      </c>
      <c r="B127" s="65">
        <v>15</v>
      </c>
      <c r="C127" s="66">
        <v>0</v>
      </c>
      <c r="D127" s="65">
        <f t="shared" si="5"/>
        <v>4.166666666666667</v>
      </c>
      <c r="E127" s="65">
        <f t="shared" si="6"/>
        <v>0</v>
      </c>
      <c r="F127" s="67">
        <f t="shared" si="7"/>
        <v>384.19567144808713</v>
      </c>
    </row>
    <row r="128" spans="1:6" x14ac:dyDescent="0.25">
      <c r="A128" s="31">
        <v>126</v>
      </c>
      <c r="B128" s="65">
        <v>15.420231135686238</v>
      </c>
      <c r="C128" s="66">
        <v>0</v>
      </c>
      <c r="D128" s="65">
        <f t="shared" si="5"/>
        <v>4.2833975376906217</v>
      </c>
      <c r="E128" s="65">
        <f t="shared" si="6"/>
        <v>0.11673087102395474</v>
      </c>
      <c r="F128" s="67">
        <f t="shared" si="7"/>
        <v>388.42070355026578</v>
      </c>
    </row>
    <row r="129" spans="1:6" x14ac:dyDescent="0.25">
      <c r="A129" s="31">
        <v>127</v>
      </c>
      <c r="B129" s="65">
        <v>17.64744448542595</v>
      </c>
      <c r="C129" s="66">
        <v>0</v>
      </c>
      <c r="D129" s="65">
        <f t="shared" si="5"/>
        <v>4.9020679126183193</v>
      </c>
      <c r="E129" s="65">
        <f t="shared" si="6"/>
        <v>0.61867037492769761</v>
      </c>
      <c r="F129" s="67">
        <f t="shared" si="7"/>
        <v>393.01343627542025</v>
      </c>
    </row>
    <row r="130" spans="1:6" x14ac:dyDescent="0.25">
      <c r="A130" s="31">
        <v>128</v>
      </c>
      <c r="B130" s="65">
        <v>19.862213391462966</v>
      </c>
      <c r="C130" s="66">
        <v>0</v>
      </c>
      <c r="D130" s="65">
        <f t="shared" si="5"/>
        <v>5.5172814976286011</v>
      </c>
      <c r="E130" s="65">
        <f t="shared" si="6"/>
        <v>0.61521358501028178</v>
      </c>
      <c r="F130" s="67">
        <f t="shared" si="7"/>
        <v>398.22311098054371</v>
      </c>
    </row>
    <row r="131" spans="1:6" x14ac:dyDescent="0.25">
      <c r="A131" s="31">
        <v>129</v>
      </c>
      <c r="B131" s="65">
        <v>22.089333374500278</v>
      </c>
      <c r="C131" s="66">
        <v>0</v>
      </c>
      <c r="D131" s="65">
        <f t="shared" si="5"/>
        <v>6.1359259373611881</v>
      </c>
      <c r="E131" s="65">
        <f t="shared" si="6"/>
        <v>0.61864443973258698</v>
      </c>
      <c r="F131" s="67">
        <f t="shared" si="7"/>
        <v>404.0497146980386</v>
      </c>
    </row>
    <row r="132" spans="1:6" x14ac:dyDescent="0.25">
      <c r="A132" s="31">
        <v>130</v>
      </c>
      <c r="B132" s="65">
        <v>24.284666731357575</v>
      </c>
      <c r="C132" s="66">
        <v>0</v>
      </c>
      <c r="D132" s="65">
        <f t="shared" ref="D132:D195" si="8">B132/3.6</f>
        <v>6.7457407587104372</v>
      </c>
      <c r="E132" s="65">
        <f t="shared" si="6"/>
        <v>0.60981482134924914</v>
      </c>
      <c r="F132" s="67">
        <f t="shared" si="7"/>
        <v>410.49054804607442</v>
      </c>
    </row>
    <row r="133" spans="1:6" x14ac:dyDescent="0.25">
      <c r="A133" s="31">
        <v>131</v>
      </c>
      <c r="B133" s="65">
        <v>26.504666731357574</v>
      </c>
      <c r="C133" s="66">
        <v>0</v>
      </c>
      <c r="D133" s="65">
        <f t="shared" si="8"/>
        <v>7.3624074253771035</v>
      </c>
      <c r="E133" s="65">
        <f t="shared" si="6"/>
        <v>0.61666666666666625</v>
      </c>
      <c r="F133" s="67">
        <f t="shared" si="7"/>
        <v>417.5446221381182</v>
      </c>
    </row>
    <row r="134" spans="1:6" x14ac:dyDescent="0.25">
      <c r="A134" s="31">
        <v>132</v>
      </c>
      <c r="B134" s="65">
        <v>28.716259999540114</v>
      </c>
      <c r="C134" s="66">
        <v>0</v>
      </c>
      <c r="D134" s="65">
        <f t="shared" si="8"/>
        <v>7.9767388887611421</v>
      </c>
      <c r="E134" s="65">
        <f t="shared" si="6"/>
        <v>0.61433146338403866</v>
      </c>
      <c r="F134" s="67">
        <f t="shared" si="7"/>
        <v>425.21419529518732</v>
      </c>
    </row>
    <row r="135" spans="1:6" x14ac:dyDescent="0.25">
      <c r="A135" s="31">
        <v>133</v>
      </c>
      <c r="B135" s="65">
        <v>30.904826649030049</v>
      </c>
      <c r="C135" s="66">
        <v>0</v>
      </c>
      <c r="D135" s="65">
        <f t="shared" si="8"/>
        <v>8.5846740691750139</v>
      </c>
      <c r="E135" s="65">
        <f t="shared" si="6"/>
        <v>0.60793518041387173</v>
      </c>
      <c r="F135" s="67">
        <f t="shared" si="7"/>
        <v>433.49490177415538</v>
      </c>
    </row>
    <row r="136" spans="1:6" x14ac:dyDescent="0.25">
      <c r="A136" s="31">
        <v>134</v>
      </c>
      <c r="B136" s="65">
        <v>33.174666731357576</v>
      </c>
      <c r="C136" s="66">
        <v>0</v>
      </c>
      <c r="D136" s="65">
        <f t="shared" si="8"/>
        <v>9.2151852031548813</v>
      </c>
      <c r="E136" s="65">
        <f t="shared" si="6"/>
        <v>0.63051113397986747</v>
      </c>
      <c r="F136" s="67">
        <f t="shared" si="7"/>
        <v>442.39483141032031</v>
      </c>
    </row>
    <row r="137" spans="1:6" x14ac:dyDescent="0.25">
      <c r="A137" s="31">
        <v>135</v>
      </c>
      <c r="B137" s="65">
        <v>35</v>
      </c>
      <c r="C137" s="66">
        <v>0</v>
      </c>
      <c r="D137" s="65">
        <f t="shared" si="8"/>
        <v>9.7222222222222214</v>
      </c>
      <c r="E137" s="65">
        <f t="shared" si="6"/>
        <v>0.50703701906734011</v>
      </c>
      <c r="F137" s="67">
        <f t="shared" si="7"/>
        <v>451.86353512300889</v>
      </c>
    </row>
    <row r="138" spans="1:6" x14ac:dyDescent="0.25">
      <c r="A138" s="31">
        <v>136</v>
      </c>
      <c r="B138" s="65">
        <v>35</v>
      </c>
      <c r="C138" s="66">
        <v>0</v>
      </c>
      <c r="D138" s="65">
        <f t="shared" si="8"/>
        <v>9.7222222222222214</v>
      </c>
      <c r="E138" s="65">
        <f t="shared" si="6"/>
        <v>0</v>
      </c>
      <c r="F138" s="67">
        <f t="shared" si="7"/>
        <v>461.58575734523112</v>
      </c>
    </row>
    <row r="139" spans="1:6" x14ac:dyDescent="0.25">
      <c r="A139" s="31">
        <v>137</v>
      </c>
      <c r="B139" s="65">
        <v>35.333333387970924</v>
      </c>
      <c r="C139" s="66">
        <v>0</v>
      </c>
      <c r="D139" s="65">
        <f t="shared" si="8"/>
        <v>9.8148148299919225</v>
      </c>
      <c r="E139" s="65">
        <f t="shared" si="6"/>
        <v>9.2592607769701019E-2</v>
      </c>
      <c r="F139" s="67">
        <f t="shared" si="7"/>
        <v>471.35427587133819</v>
      </c>
    </row>
    <row r="140" spans="1:6" x14ac:dyDescent="0.25">
      <c r="A140" s="31">
        <v>138</v>
      </c>
      <c r="B140" s="65">
        <v>37.208333387970924</v>
      </c>
      <c r="C140" s="66">
        <v>0</v>
      </c>
      <c r="D140" s="65">
        <f t="shared" si="8"/>
        <v>10.335648163325256</v>
      </c>
      <c r="E140" s="65">
        <f t="shared" si="6"/>
        <v>0.52083333333333393</v>
      </c>
      <c r="F140" s="67">
        <f t="shared" si="7"/>
        <v>481.42950736799679</v>
      </c>
    </row>
    <row r="141" spans="1:6" x14ac:dyDescent="0.25">
      <c r="A141" s="31">
        <v>139</v>
      </c>
      <c r="B141" s="65">
        <v>39.08416673541069</v>
      </c>
      <c r="C141" s="66">
        <v>0</v>
      </c>
      <c r="D141" s="65">
        <f t="shared" si="8"/>
        <v>10.856712982058525</v>
      </c>
      <c r="E141" s="65">
        <f t="shared" si="6"/>
        <v>0.52106481873326871</v>
      </c>
      <c r="F141" s="67">
        <f t="shared" si="7"/>
        <v>492.02568794068867</v>
      </c>
    </row>
    <row r="142" spans="1:6" x14ac:dyDescent="0.25">
      <c r="A142" s="31">
        <v>140</v>
      </c>
      <c r="B142" s="65">
        <v>40.957500040531158</v>
      </c>
      <c r="C142" s="66">
        <v>0</v>
      </c>
      <c r="D142" s="65">
        <f t="shared" si="8"/>
        <v>11.377083344591988</v>
      </c>
      <c r="E142" s="65">
        <f t="shared" ref="E142:E205" si="9">D142-D141</f>
        <v>0.52037036253346258</v>
      </c>
      <c r="F142" s="67">
        <f t="shared" ref="F142:F205" si="10">D141+(E142/2)+F141</f>
        <v>503.1425861040139</v>
      </c>
    </row>
    <row r="143" spans="1:6" x14ac:dyDescent="0.25">
      <c r="A143" s="31">
        <v>141</v>
      </c>
      <c r="B143" s="65">
        <v>42.812499950329467</v>
      </c>
      <c r="C143" s="66">
        <v>0</v>
      </c>
      <c r="D143" s="65">
        <f t="shared" si="8"/>
        <v>11.89236109731374</v>
      </c>
      <c r="E143" s="65">
        <f t="shared" si="9"/>
        <v>0.51527775272175269</v>
      </c>
      <c r="F143" s="67">
        <f t="shared" si="10"/>
        <v>514.77730832496673</v>
      </c>
    </row>
    <row r="144" spans="1:6" x14ac:dyDescent="0.25">
      <c r="A144" s="31">
        <v>142</v>
      </c>
      <c r="B144" s="65">
        <v>44.68749995032946</v>
      </c>
      <c r="C144" s="66">
        <v>0</v>
      </c>
      <c r="D144" s="65">
        <f t="shared" si="8"/>
        <v>12.413194430647073</v>
      </c>
      <c r="E144" s="65">
        <f t="shared" si="9"/>
        <v>0.52083333333333215</v>
      </c>
      <c r="F144" s="67">
        <f t="shared" si="10"/>
        <v>526.93008608894718</v>
      </c>
    </row>
    <row r="145" spans="1:6" x14ac:dyDescent="0.25">
      <c r="A145" s="31">
        <v>143</v>
      </c>
      <c r="B145" s="65">
        <v>46.563333297769226</v>
      </c>
      <c r="C145" s="66">
        <v>0</v>
      </c>
      <c r="D145" s="65">
        <f t="shared" si="8"/>
        <v>12.934259249380339</v>
      </c>
      <c r="E145" s="65">
        <f t="shared" si="9"/>
        <v>0.52106481873326693</v>
      </c>
      <c r="F145" s="67">
        <f t="shared" si="10"/>
        <v>539.60381292896091</v>
      </c>
    </row>
    <row r="146" spans="1:6" x14ac:dyDescent="0.25">
      <c r="A146" s="31">
        <v>144</v>
      </c>
      <c r="B146" s="65">
        <v>48.437083338697754</v>
      </c>
      <c r="C146" s="66">
        <v>0</v>
      </c>
      <c r="D146" s="65">
        <f t="shared" si="8"/>
        <v>13.454745371860486</v>
      </c>
      <c r="E146" s="65">
        <f t="shared" si="9"/>
        <v>0.52048612248014692</v>
      </c>
      <c r="F146" s="67">
        <f t="shared" si="10"/>
        <v>552.79831523958137</v>
      </c>
    </row>
    <row r="147" spans="1:6" x14ac:dyDescent="0.25">
      <c r="A147" s="31">
        <v>145</v>
      </c>
      <c r="B147" s="65">
        <v>50</v>
      </c>
      <c r="C147" s="66">
        <v>0</v>
      </c>
      <c r="D147" s="65">
        <f t="shared" si="8"/>
        <v>13.888888888888889</v>
      </c>
      <c r="E147" s="65">
        <f t="shared" si="9"/>
        <v>0.43414351702840293</v>
      </c>
      <c r="F147" s="67">
        <f t="shared" si="10"/>
        <v>566.4701323699561</v>
      </c>
    </row>
    <row r="148" spans="1:6" x14ac:dyDescent="0.25">
      <c r="A148" s="31">
        <v>146</v>
      </c>
      <c r="B148" s="65">
        <v>50</v>
      </c>
      <c r="C148" s="66">
        <v>0</v>
      </c>
      <c r="D148" s="65">
        <f t="shared" si="8"/>
        <v>13.888888888888889</v>
      </c>
      <c r="E148" s="65">
        <f t="shared" si="9"/>
        <v>0</v>
      </c>
      <c r="F148" s="67">
        <f t="shared" si="10"/>
        <v>580.35902125884502</v>
      </c>
    </row>
    <row r="149" spans="1:6" x14ac:dyDescent="0.25">
      <c r="A149" s="31">
        <v>147</v>
      </c>
      <c r="B149" s="65">
        <v>50</v>
      </c>
      <c r="C149" s="66">
        <v>0</v>
      </c>
      <c r="D149" s="65">
        <f t="shared" si="8"/>
        <v>13.888888888888889</v>
      </c>
      <c r="E149" s="65">
        <f t="shared" si="9"/>
        <v>0</v>
      </c>
      <c r="F149" s="67">
        <f t="shared" si="10"/>
        <v>594.24791014773393</v>
      </c>
    </row>
    <row r="150" spans="1:6" x14ac:dyDescent="0.25">
      <c r="A150" s="31">
        <v>148</v>
      </c>
      <c r="B150" s="65">
        <v>50</v>
      </c>
      <c r="C150" s="66">
        <v>0</v>
      </c>
      <c r="D150" s="65">
        <f t="shared" si="8"/>
        <v>13.888888888888889</v>
      </c>
      <c r="E150" s="65">
        <f t="shared" si="9"/>
        <v>0</v>
      </c>
      <c r="F150" s="67">
        <f t="shared" si="10"/>
        <v>608.13679903662285</v>
      </c>
    </row>
    <row r="151" spans="1:6" x14ac:dyDescent="0.25">
      <c r="A151" s="31">
        <v>149</v>
      </c>
      <c r="B151" s="65">
        <v>50</v>
      </c>
      <c r="C151" s="66">
        <v>0</v>
      </c>
      <c r="D151" s="65">
        <f t="shared" si="8"/>
        <v>13.888888888888889</v>
      </c>
      <c r="E151" s="65">
        <f t="shared" si="9"/>
        <v>0</v>
      </c>
      <c r="F151" s="67">
        <f t="shared" si="10"/>
        <v>622.02568792551176</v>
      </c>
    </row>
    <row r="152" spans="1:6" x14ac:dyDescent="0.25">
      <c r="A152" s="31">
        <v>150</v>
      </c>
      <c r="B152" s="65">
        <v>50</v>
      </c>
      <c r="C152" s="66">
        <v>0</v>
      </c>
      <c r="D152" s="65">
        <f t="shared" si="8"/>
        <v>13.888888888888889</v>
      </c>
      <c r="E152" s="65">
        <f t="shared" si="9"/>
        <v>0</v>
      </c>
      <c r="F152" s="67">
        <f t="shared" si="10"/>
        <v>635.91457681440068</v>
      </c>
    </row>
    <row r="153" spans="1:6" x14ac:dyDescent="0.25">
      <c r="A153" s="31">
        <v>151</v>
      </c>
      <c r="B153" s="65">
        <v>50</v>
      </c>
      <c r="C153" s="66">
        <v>0</v>
      </c>
      <c r="D153" s="65">
        <f t="shared" si="8"/>
        <v>13.888888888888889</v>
      </c>
      <c r="E153" s="65">
        <f t="shared" si="9"/>
        <v>0</v>
      </c>
      <c r="F153" s="67">
        <f t="shared" si="10"/>
        <v>649.80346570328959</v>
      </c>
    </row>
    <row r="154" spans="1:6" x14ac:dyDescent="0.25">
      <c r="A154" s="31">
        <v>152</v>
      </c>
      <c r="B154" s="65">
        <v>50</v>
      </c>
      <c r="C154" s="66">
        <v>0</v>
      </c>
      <c r="D154" s="65">
        <f t="shared" si="8"/>
        <v>13.888888888888889</v>
      </c>
      <c r="E154" s="65">
        <f t="shared" si="9"/>
        <v>0</v>
      </c>
      <c r="F154" s="67">
        <f t="shared" si="10"/>
        <v>663.6923545921785</v>
      </c>
    </row>
    <row r="155" spans="1:6" x14ac:dyDescent="0.25">
      <c r="A155" s="31">
        <v>153</v>
      </c>
      <c r="B155" s="65">
        <v>50</v>
      </c>
      <c r="C155" s="66">
        <v>0</v>
      </c>
      <c r="D155" s="65">
        <f t="shared" si="8"/>
        <v>13.888888888888889</v>
      </c>
      <c r="E155" s="65">
        <f t="shared" si="9"/>
        <v>0</v>
      </c>
      <c r="F155" s="67">
        <f t="shared" si="10"/>
        <v>677.58124348106742</v>
      </c>
    </row>
    <row r="156" spans="1:6" x14ac:dyDescent="0.25">
      <c r="A156" s="31">
        <v>154</v>
      </c>
      <c r="B156" s="65">
        <v>50</v>
      </c>
      <c r="C156" s="66">
        <v>0</v>
      </c>
      <c r="D156" s="65">
        <f t="shared" si="8"/>
        <v>13.888888888888889</v>
      </c>
      <c r="E156" s="65">
        <f t="shared" si="9"/>
        <v>0</v>
      </c>
      <c r="F156" s="67">
        <f t="shared" si="10"/>
        <v>691.47013236995633</v>
      </c>
    </row>
    <row r="157" spans="1:6" x14ac:dyDescent="0.25">
      <c r="A157" s="31">
        <v>155</v>
      </c>
      <c r="B157" s="65">
        <v>50</v>
      </c>
      <c r="C157" s="66">
        <v>0</v>
      </c>
      <c r="D157" s="65">
        <f t="shared" si="8"/>
        <v>13.888888888888889</v>
      </c>
      <c r="E157" s="65">
        <f t="shared" si="9"/>
        <v>0</v>
      </c>
      <c r="F157" s="67">
        <f t="shared" si="10"/>
        <v>705.35902125884525</v>
      </c>
    </row>
    <row r="158" spans="1:6" x14ac:dyDescent="0.25">
      <c r="A158" s="31">
        <v>156</v>
      </c>
      <c r="B158" s="65">
        <v>50</v>
      </c>
      <c r="C158" s="66">
        <v>0</v>
      </c>
      <c r="D158" s="65">
        <f t="shared" si="8"/>
        <v>13.888888888888889</v>
      </c>
      <c r="E158" s="65">
        <f t="shared" si="9"/>
        <v>0</v>
      </c>
      <c r="F158" s="67">
        <f t="shared" si="10"/>
        <v>719.24791014773416</v>
      </c>
    </row>
    <row r="159" spans="1:6" x14ac:dyDescent="0.25">
      <c r="A159" s="31">
        <v>157</v>
      </c>
      <c r="B159" s="65">
        <v>49.709111140833961</v>
      </c>
      <c r="C159" s="66">
        <v>0</v>
      </c>
      <c r="D159" s="65">
        <f t="shared" si="8"/>
        <v>13.808086428009434</v>
      </c>
      <c r="E159" s="65">
        <f t="shared" si="9"/>
        <v>-8.0802460879455751E-2</v>
      </c>
      <c r="F159" s="67">
        <f t="shared" si="10"/>
        <v>733.09639780618329</v>
      </c>
    </row>
    <row r="160" spans="1:6" x14ac:dyDescent="0.25">
      <c r="A160" s="31">
        <v>158</v>
      </c>
      <c r="B160" s="65">
        <v>47.837555585437357</v>
      </c>
      <c r="C160" s="66">
        <v>0</v>
      </c>
      <c r="D160" s="65">
        <f t="shared" si="8"/>
        <v>13.28820988484371</v>
      </c>
      <c r="E160" s="65">
        <f t="shared" si="9"/>
        <v>-0.51987654316572396</v>
      </c>
      <c r="F160" s="67">
        <f t="shared" si="10"/>
        <v>746.64454596260987</v>
      </c>
    </row>
    <row r="161" spans="1:6" x14ac:dyDescent="0.25">
      <c r="A161" s="31">
        <v>159</v>
      </c>
      <c r="B161" s="65">
        <v>45.959111140833954</v>
      </c>
      <c r="C161" s="66">
        <v>0</v>
      </c>
      <c r="D161" s="65">
        <f t="shared" si="8"/>
        <v>12.766419761342764</v>
      </c>
      <c r="E161" s="65">
        <f t="shared" si="9"/>
        <v>-0.52179012350094567</v>
      </c>
      <c r="F161" s="67">
        <f t="shared" si="10"/>
        <v>759.67186078570307</v>
      </c>
    </row>
    <row r="162" spans="1:6" x14ac:dyDescent="0.25">
      <c r="A162" s="31">
        <v>160</v>
      </c>
      <c r="B162" s="65">
        <v>44.08755558543735</v>
      </c>
      <c r="C162" s="66">
        <v>0</v>
      </c>
      <c r="D162" s="65">
        <f t="shared" si="8"/>
        <v>12.246543218177042</v>
      </c>
      <c r="E162" s="65">
        <f t="shared" si="9"/>
        <v>-0.51987654316572218</v>
      </c>
      <c r="F162" s="67">
        <f t="shared" si="10"/>
        <v>772.17834227546302</v>
      </c>
    </row>
    <row r="163" spans="1:6" x14ac:dyDescent="0.25">
      <c r="A163" s="31">
        <v>161</v>
      </c>
      <c r="B163" s="65">
        <v>42.209111140833961</v>
      </c>
      <c r="C163" s="66">
        <v>0</v>
      </c>
      <c r="D163" s="65">
        <f t="shared" si="8"/>
        <v>11.7247530946761</v>
      </c>
      <c r="E163" s="65">
        <f t="shared" si="9"/>
        <v>-0.52179012350094212</v>
      </c>
      <c r="F163" s="67">
        <f t="shared" si="10"/>
        <v>784.1639904318896</v>
      </c>
    </row>
    <row r="164" spans="1:6" x14ac:dyDescent="0.25">
      <c r="A164" s="31">
        <v>162</v>
      </c>
      <c r="B164" s="65">
        <v>40.33755558543735</v>
      </c>
      <c r="C164" s="66">
        <v>0</v>
      </c>
      <c r="D164" s="65">
        <f t="shared" si="8"/>
        <v>11.204876551510376</v>
      </c>
      <c r="E164" s="65">
        <f t="shared" si="9"/>
        <v>-0.51987654316572396</v>
      </c>
      <c r="F164" s="67">
        <f t="shared" si="10"/>
        <v>795.62880525498281</v>
      </c>
    </row>
    <row r="165" spans="1:6" x14ac:dyDescent="0.25">
      <c r="A165" s="31">
        <v>163</v>
      </c>
      <c r="B165" s="65">
        <v>38.47988889879651</v>
      </c>
      <c r="C165" s="66">
        <v>0</v>
      </c>
      <c r="D165" s="65">
        <f t="shared" si="8"/>
        <v>10.688858027443475</v>
      </c>
      <c r="E165" s="65">
        <f t="shared" si="9"/>
        <v>-0.51601852406690085</v>
      </c>
      <c r="F165" s="67">
        <f t="shared" si="10"/>
        <v>806.57567254445974</v>
      </c>
    </row>
    <row r="166" spans="1:6" x14ac:dyDescent="0.25">
      <c r="A166" s="31">
        <v>164</v>
      </c>
      <c r="B166" s="65">
        <v>36.608444454405053</v>
      </c>
      <c r="C166" s="66">
        <v>0</v>
      </c>
      <c r="D166" s="65">
        <f t="shared" si="8"/>
        <v>10.169012348445849</v>
      </c>
      <c r="E166" s="65">
        <f t="shared" si="9"/>
        <v>-0.51984567899762624</v>
      </c>
      <c r="F166" s="67">
        <f t="shared" si="10"/>
        <v>817.00460773240445</v>
      </c>
    </row>
    <row r="167" spans="1:6" x14ac:dyDescent="0.25">
      <c r="A167" s="31">
        <v>165</v>
      </c>
      <c r="B167" s="65">
        <v>35</v>
      </c>
      <c r="C167" s="66">
        <v>0</v>
      </c>
      <c r="D167" s="65">
        <f t="shared" si="8"/>
        <v>9.7222222222222214</v>
      </c>
      <c r="E167" s="65">
        <f t="shared" si="9"/>
        <v>-0.44679012622362713</v>
      </c>
      <c r="F167" s="67">
        <f t="shared" si="10"/>
        <v>826.95022501773849</v>
      </c>
    </row>
    <row r="168" spans="1:6" x14ac:dyDescent="0.25">
      <c r="A168" s="31">
        <v>166</v>
      </c>
      <c r="B168" s="65">
        <v>35</v>
      </c>
      <c r="C168" s="66">
        <v>0</v>
      </c>
      <c r="D168" s="65">
        <f t="shared" si="8"/>
        <v>9.7222222222222214</v>
      </c>
      <c r="E168" s="65">
        <f t="shared" si="9"/>
        <v>0</v>
      </c>
      <c r="F168" s="67">
        <f t="shared" si="10"/>
        <v>836.67244723996066</v>
      </c>
    </row>
    <row r="169" spans="1:6" x14ac:dyDescent="0.25">
      <c r="A169" s="31">
        <v>167</v>
      </c>
      <c r="B169" s="65">
        <v>35</v>
      </c>
      <c r="C169" s="66">
        <v>0</v>
      </c>
      <c r="D169" s="65">
        <f t="shared" si="8"/>
        <v>9.7222222222222214</v>
      </c>
      <c r="E169" s="65">
        <f t="shared" si="9"/>
        <v>0</v>
      </c>
      <c r="F169" s="67">
        <f t="shared" si="10"/>
        <v>846.39466946218283</v>
      </c>
    </row>
    <row r="170" spans="1:6" x14ac:dyDescent="0.25">
      <c r="A170" s="31">
        <v>168</v>
      </c>
      <c r="B170" s="65">
        <v>35</v>
      </c>
      <c r="C170" s="66">
        <v>0</v>
      </c>
      <c r="D170" s="65">
        <f t="shared" si="8"/>
        <v>9.7222222222222214</v>
      </c>
      <c r="E170" s="65">
        <f t="shared" si="9"/>
        <v>0</v>
      </c>
      <c r="F170" s="67">
        <f t="shared" si="10"/>
        <v>856.116891684405</v>
      </c>
    </row>
    <row r="171" spans="1:6" x14ac:dyDescent="0.25">
      <c r="A171" s="31">
        <v>169</v>
      </c>
      <c r="B171" s="65">
        <v>35</v>
      </c>
      <c r="C171" s="66">
        <v>0</v>
      </c>
      <c r="D171" s="65">
        <f t="shared" si="8"/>
        <v>9.7222222222222214</v>
      </c>
      <c r="E171" s="65">
        <f t="shared" si="9"/>
        <v>0</v>
      </c>
      <c r="F171" s="67">
        <f t="shared" si="10"/>
        <v>865.83911390662718</v>
      </c>
    </row>
    <row r="172" spans="1:6" x14ac:dyDescent="0.25">
      <c r="A172" s="31">
        <v>170</v>
      </c>
      <c r="B172" s="65">
        <v>35</v>
      </c>
      <c r="C172" s="66">
        <v>0</v>
      </c>
      <c r="D172" s="65">
        <f t="shared" si="8"/>
        <v>9.7222222222222214</v>
      </c>
      <c r="E172" s="65">
        <f t="shared" si="9"/>
        <v>0</v>
      </c>
      <c r="F172" s="67">
        <f t="shared" si="10"/>
        <v>875.56133612884935</v>
      </c>
    </row>
    <row r="173" spans="1:6" x14ac:dyDescent="0.25">
      <c r="A173" s="31">
        <v>171</v>
      </c>
      <c r="B173" s="65">
        <v>35</v>
      </c>
      <c r="C173" s="66">
        <v>0</v>
      </c>
      <c r="D173" s="65">
        <f t="shared" si="8"/>
        <v>9.7222222222222214</v>
      </c>
      <c r="E173" s="65">
        <f t="shared" si="9"/>
        <v>0</v>
      </c>
      <c r="F173" s="67">
        <f t="shared" si="10"/>
        <v>885.28355835107152</v>
      </c>
    </row>
    <row r="174" spans="1:6" x14ac:dyDescent="0.25">
      <c r="A174" s="31">
        <v>172</v>
      </c>
      <c r="B174" s="65">
        <v>35</v>
      </c>
      <c r="C174" s="66">
        <v>0</v>
      </c>
      <c r="D174" s="65">
        <f t="shared" si="8"/>
        <v>9.7222222222222214</v>
      </c>
      <c r="E174" s="65">
        <f t="shared" si="9"/>
        <v>0</v>
      </c>
      <c r="F174" s="67">
        <f t="shared" si="10"/>
        <v>895.00578057329369</v>
      </c>
    </row>
    <row r="175" spans="1:6" x14ac:dyDescent="0.25">
      <c r="A175" s="31">
        <v>173</v>
      </c>
      <c r="B175" s="65">
        <v>35</v>
      </c>
      <c r="C175" s="66">
        <v>0</v>
      </c>
      <c r="D175" s="65">
        <f t="shared" si="8"/>
        <v>9.7222222222222214</v>
      </c>
      <c r="E175" s="65">
        <f t="shared" si="9"/>
        <v>0</v>
      </c>
      <c r="F175" s="67">
        <f t="shared" si="10"/>
        <v>904.72800279551586</v>
      </c>
    </row>
    <row r="176" spans="1:6" x14ac:dyDescent="0.25">
      <c r="A176" s="31">
        <v>174</v>
      </c>
      <c r="B176" s="65">
        <v>35</v>
      </c>
      <c r="C176" s="66">
        <v>0</v>
      </c>
      <c r="D176" s="65">
        <f t="shared" si="8"/>
        <v>9.7222222222222214</v>
      </c>
      <c r="E176" s="65">
        <f t="shared" si="9"/>
        <v>0</v>
      </c>
      <c r="F176" s="67">
        <f t="shared" si="10"/>
        <v>914.45022501773803</v>
      </c>
    </row>
    <row r="177" spans="1:6" x14ac:dyDescent="0.25">
      <c r="A177" s="31">
        <v>175</v>
      </c>
      <c r="B177" s="65">
        <v>35</v>
      </c>
      <c r="C177" s="66">
        <v>0</v>
      </c>
      <c r="D177" s="65">
        <f t="shared" si="8"/>
        <v>9.7222222222222214</v>
      </c>
      <c r="E177" s="65">
        <f t="shared" si="9"/>
        <v>0</v>
      </c>
      <c r="F177" s="67">
        <f t="shared" si="10"/>
        <v>924.17244723996021</v>
      </c>
    </row>
    <row r="178" spans="1:6" x14ac:dyDescent="0.25">
      <c r="A178" s="31">
        <v>176</v>
      </c>
      <c r="B178" s="65">
        <v>35</v>
      </c>
      <c r="C178" s="66">
        <v>0</v>
      </c>
      <c r="D178" s="65">
        <f t="shared" si="8"/>
        <v>9.7222222222222214</v>
      </c>
      <c r="E178" s="65">
        <f t="shared" si="9"/>
        <v>0</v>
      </c>
      <c r="F178" s="67">
        <f t="shared" si="10"/>
        <v>933.89466946218238</v>
      </c>
    </row>
    <row r="179" spans="1:6" x14ac:dyDescent="0.25">
      <c r="A179" s="31">
        <v>177</v>
      </c>
      <c r="B179" s="65">
        <v>35</v>
      </c>
      <c r="C179" s="66">
        <v>0</v>
      </c>
      <c r="D179" s="65">
        <f t="shared" si="8"/>
        <v>9.7222222222222214</v>
      </c>
      <c r="E179" s="65">
        <f t="shared" si="9"/>
        <v>0</v>
      </c>
      <c r="F179" s="67">
        <f t="shared" si="10"/>
        <v>943.61689168440455</v>
      </c>
    </row>
    <row r="180" spans="1:6" x14ac:dyDescent="0.25">
      <c r="A180" s="31">
        <v>178</v>
      </c>
      <c r="B180" s="65">
        <v>35</v>
      </c>
      <c r="C180" s="66">
        <v>0</v>
      </c>
      <c r="D180" s="65">
        <f t="shared" si="8"/>
        <v>9.7222222222222214</v>
      </c>
      <c r="E180" s="65">
        <f t="shared" si="9"/>
        <v>0</v>
      </c>
      <c r="F180" s="67">
        <f t="shared" si="10"/>
        <v>953.33911390662672</v>
      </c>
    </row>
    <row r="181" spans="1:6" x14ac:dyDescent="0.25">
      <c r="A181" s="31">
        <v>179</v>
      </c>
      <c r="B181" s="65">
        <v>35</v>
      </c>
      <c r="C181" s="66">
        <v>0</v>
      </c>
      <c r="D181" s="65">
        <f t="shared" si="8"/>
        <v>9.7222222222222214</v>
      </c>
      <c r="E181" s="65">
        <f t="shared" si="9"/>
        <v>0</v>
      </c>
      <c r="F181" s="67">
        <f t="shared" si="10"/>
        <v>963.06133612884889</v>
      </c>
    </row>
    <row r="182" spans="1:6" x14ac:dyDescent="0.25">
      <c r="A182" s="31">
        <v>180</v>
      </c>
      <c r="B182" s="65">
        <v>34.523866647746821</v>
      </c>
      <c r="C182" s="66">
        <v>0</v>
      </c>
      <c r="D182" s="65">
        <f t="shared" si="8"/>
        <v>9.589962957707451</v>
      </c>
      <c r="E182" s="65">
        <f t="shared" si="9"/>
        <v>-0.13225926451477044</v>
      </c>
      <c r="F182" s="67">
        <f t="shared" si="10"/>
        <v>972.71742871881372</v>
      </c>
    </row>
    <row r="183" spans="1:6" x14ac:dyDescent="0.25">
      <c r="A183" s="31">
        <v>181</v>
      </c>
      <c r="B183" s="65">
        <v>30.952866647746827</v>
      </c>
      <c r="C183" s="66">
        <v>0</v>
      </c>
      <c r="D183" s="65">
        <f t="shared" si="8"/>
        <v>8.5980185132630069</v>
      </c>
      <c r="E183" s="65">
        <f t="shared" si="9"/>
        <v>-0.99194444444444407</v>
      </c>
      <c r="F183" s="67">
        <f t="shared" si="10"/>
        <v>981.81141945429897</v>
      </c>
    </row>
    <row r="184" spans="1:6" x14ac:dyDescent="0.25">
      <c r="A184" s="31">
        <v>182</v>
      </c>
      <c r="B184" s="65">
        <v>27.382660334984461</v>
      </c>
      <c r="C184" s="66">
        <v>0</v>
      </c>
      <c r="D184" s="65">
        <f t="shared" si="8"/>
        <v>7.6062945374956836</v>
      </c>
      <c r="E184" s="65">
        <f t="shared" si="9"/>
        <v>-0.9917239757673233</v>
      </c>
      <c r="F184" s="67">
        <f t="shared" si="10"/>
        <v>989.91357597967828</v>
      </c>
    </row>
    <row r="185" spans="1:6" x14ac:dyDescent="0.25">
      <c r="A185" s="31">
        <v>183</v>
      </c>
      <c r="B185" s="65">
        <v>23.810073197007178</v>
      </c>
      <c r="C185" s="66">
        <v>0</v>
      </c>
      <c r="D185" s="65">
        <f t="shared" si="8"/>
        <v>6.6139092213908821</v>
      </c>
      <c r="E185" s="65">
        <f t="shared" si="9"/>
        <v>-0.99238531610480152</v>
      </c>
      <c r="F185" s="67">
        <f t="shared" si="10"/>
        <v>997.02367785912156</v>
      </c>
    </row>
    <row r="186" spans="1:6" x14ac:dyDescent="0.25">
      <c r="A186" s="31">
        <v>184</v>
      </c>
      <c r="B186" s="65">
        <v>20.279544387684929</v>
      </c>
      <c r="C186" s="66">
        <v>0</v>
      </c>
      <c r="D186" s="65">
        <f t="shared" si="8"/>
        <v>5.6332067743569247</v>
      </c>
      <c r="E186" s="65">
        <f t="shared" si="9"/>
        <v>-0.98070244703395737</v>
      </c>
      <c r="F186" s="67">
        <f t="shared" si="10"/>
        <v>1003.1472358569955</v>
      </c>
    </row>
    <row r="187" spans="1:6" x14ac:dyDescent="0.25">
      <c r="A187" s="31">
        <v>185</v>
      </c>
      <c r="B187" s="65">
        <v>16.709338074922563</v>
      </c>
      <c r="C187" s="66">
        <v>0</v>
      </c>
      <c r="D187" s="65">
        <f t="shared" si="8"/>
        <v>4.6414827985896006</v>
      </c>
      <c r="E187" s="65">
        <f t="shared" si="9"/>
        <v>-0.99172397576732418</v>
      </c>
      <c r="F187" s="67">
        <f t="shared" si="10"/>
        <v>1008.2845806434688</v>
      </c>
    </row>
    <row r="188" spans="1:6" x14ac:dyDescent="0.25">
      <c r="A188" s="31">
        <v>186</v>
      </c>
      <c r="B188" s="65">
        <v>13.135957249707646</v>
      </c>
      <c r="C188" s="66">
        <v>0</v>
      </c>
      <c r="D188" s="65">
        <f t="shared" si="8"/>
        <v>3.6488770138076791</v>
      </c>
      <c r="E188" s="65">
        <f t="shared" si="9"/>
        <v>-0.99260578478192141</v>
      </c>
      <c r="F188" s="67">
        <f t="shared" si="10"/>
        <v>1012.4297605496674</v>
      </c>
    </row>
    <row r="189" spans="1:6" x14ac:dyDescent="0.25">
      <c r="A189" s="31">
        <v>187</v>
      </c>
      <c r="B189" s="65">
        <v>9.5945253782272335</v>
      </c>
      <c r="C189" s="66">
        <v>0</v>
      </c>
      <c r="D189" s="65">
        <f t="shared" si="8"/>
        <v>2.6651459383964538</v>
      </c>
      <c r="E189" s="65">
        <f t="shared" si="9"/>
        <v>-0.9837310754112254</v>
      </c>
      <c r="F189" s="67">
        <f t="shared" si="10"/>
        <v>1015.5867720257695</v>
      </c>
    </row>
    <row r="190" spans="1:6" x14ac:dyDescent="0.25">
      <c r="A190" s="31">
        <v>188</v>
      </c>
      <c r="B190" s="65">
        <v>6.2611146387656529</v>
      </c>
      <c r="C190" s="66">
        <v>0</v>
      </c>
      <c r="D190" s="65">
        <f t="shared" si="8"/>
        <v>1.7391985107682368</v>
      </c>
      <c r="E190" s="65">
        <f t="shared" si="9"/>
        <v>-0.92594742762821691</v>
      </c>
      <c r="F190" s="67">
        <f t="shared" si="10"/>
        <v>1017.7889442503518</v>
      </c>
    </row>
    <row r="191" spans="1:6" x14ac:dyDescent="0.25">
      <c r="A191" s="31">
        <v>189</v>
      </c>
      <c r="B191" s="65">
        <v>2.9265110581186082</v>
      </c>
      <c r="C191" s="66">
        <v>0</v>
      </c>
      <c r="D191" s="65">
        <f t="shared" si="8"/>
        <v>0.81291973836628006</v>
      </c>
      <c r="E191" s="65">
        <f t="shared" si="9"/>
        <v>-0.92627877240195677</v>
      </c>
      <c r="F191" s="67">
        <f t="shared" si="10"/>
        <v>1019.0650033749191</v>
      </c>
    </row>
    <row r="192" spans="1:6" x14ac:dyDescent="0.25">
      <c r="A192" s="31">
        <v>190</v>
      </c>
      <c r="B192" s="65">
        <v>0</v>
      </c>
      <c r="C192" s="66">
        <v>0</v>
      </c>
      <c r="D192" s="65">
        <f t="shared" si="8"/>
        <v>0</v>
      </c>
      <c r="E192" s="65">
        <f t="shared" si="9"/>
        <v>-0.81291973836628006</v>
      </c>
      <c r="F192" s="67">
        <f t="shared" si="10"/>
        <v>1019.4714632441022</v>
      </c>
    </row>
    <row r="193" spans="1:6" x14ac:dyDescent="0.25">
      <c r="A193" s="31">
        <v>191</v>
      </c>
      <c r="B193" s="65">
        <v>0</v>
      </c>
      <c r="C193" s="66">
        <v>0</v>
      </c>
      <c r="D193" s="65">
        <f t="shared" si="8"/>
        <v>0</v>
      </c>
      <c r="E193" s="65">
        <f t="shared" si="9"/>
        <v>0</v>
      </c>
      <c r="F193" s="67">
        <f t="shared" si="10"/>
        <v>1019.4714632441022</v>
      </c>
    </row>
    <row r="194" spans="1:6" x14ac:dyDescent="0.25">
      <c r="A194" s="31">
        <v>192</v>
      </c>
      <c r="B194" s="65">
        <v>0</v>
      </c>
      <c r="C194" s="66">
        <v>0</v>
      </c>
      <c r="D194" s="65">
        <f t="shared" si="8"/>
        <v>0</v>
      </c>
      <c r="E194" s="65">
        <f t="shared" si="9"/>
        <v>0</v>
      </c>
      <c r="F194" s="67">
        <f t="shared" si="10"/>
        <v>1019.4714632441022</v>
      </c>
    </row>
    <row r="195" spans="1:6" x14ac:dyDescent="0.25">
      <c r="A195" s="31">
        <v>193</v>
      </c>
      <c r="B195" s="65">
        <v>0</v>
      </c>
      <c r="C195" s="66">
        <v>0</v>
      </c>
      <c r="D195" s="65">
        <f t="shared" si="8"/>
        <v>0</v>
      </c>
      <c r="E195" s="65">
        <f t="shared" si="9"/>
        <v>0</v>
      </c>
      <c r="F195" s="67">
        <f t="shared" si="10"/>
        <v>1019.4714632441022</v>
      </c>
    </row>
    <row r="196" spans="1:6" x14ac:dyDescent="0.25">
      <c r="A196" s="31">
        <v>194</v>
      </c>
      <c r="B196" s="65">
        <v>0</v>
      </c>
      <c r="C196" s="66">
        <v>0</v>
      </c>
      <c r="D196" s="65">
        <f t="shared" ref="D196:D259" si="11">B196/3.6</f>
        <v>0</v>
      </c>
      <c r="E196" s="65">
        <f t="shared" si="9"/>
        <v>0</v>
      </c>
      <c r="F196" s="67">
        <f t="shared" si="10"/>
        <v>1019.4714632441022</v>
      </c>
    </row>
    <row r="197" spans="1:6" x14ac:dyDescent="0.25">
      <c r="A197" s="31">
        <v>195</v>
      </c>
      <c r="B197" s="65">
        <v>0</v>
      </c>
      <c r="C197" s="66">
        <v>0</v>
      </c>
      <c r="D197" s="65">
        <f t="shared" si="11"/>
        <v>0</v>
      </c>
      <c r="E197" s="65">
        <f t="shared" si="9"/>
        <v>0</v>
      </c>
      <c r="F197" s="67">
        <f t="shared" si="10"/>
        <v>1019.4714632441022</v>
      </c>
    </row>
    <row r="198" spans="1:6" x14ac:dyDescent="0.25">
      <c r="A198" s="31">
        <v>196</v>
      </c>
      <c r="B198" s="65">
        <v>0</v>
      </c>
      <c r="C198" s="66">
        <v>0</v>
      </c>
      <c r="D198" s="65">
        <f t="shared" si="11"/>
        <v>0</v>
      </c>
      <c r="E198" s="65">
        <f t="shared" si="9"/>
        <v>0</v>
      </c>
      <c r="F198" s="67">
        <f t="shared" si="10"/>
        <v>1019.4714632441022</v>
      </c>
    </row>
    <row r="199" spans="1:6" x14ac:dyDescent="0.25">
      <c r="A199" s="31">
        <v>197</v>
      </c>
      <c r="B199" s="65">
        <v>0</v>
      </c>
      <c r="C199" s="66">
        <v>0</v>
      </c>
      <c r="D199" s="65">
        <f t="shared" si="11"/>
        <v>0</v>
      </c>
      <c r="E199" s="65">
        <f t="shared" si="9"/>
        <v>0</v>
      </c>
      <c r="F199" s="67">
        <f t="shared" si="10"/>
        <v>1019.4714632441022</v>
      </c>
    </row>
    <row r="200" spans="1:6" x14ac:dyDescent="0.25">
      <c r="A200" s="31">
        <v>198</v>
      </c>
      <c r="B200" s="65">
        <v>0</v>
      </c>
      <c r="C200" s="66">
        <v>0</v>
      </c>
      <c r="D200" s="65">
        <f t="shared" si="11"/>
        <v>0</v>
      </c>
      <c r="E200" s="65">
        <f t="shared" si="9"/>
        <v>0</v>
      </c>
      <c r="F200" s="67">
        <f t="shared" si="10"/>
        <v>1019.4714632441022</v>
      </c>
    </row>
    <row r="201" spans="1:6" x14ac:dyDescent="0.25">
      <c r="A201" s="31">
        <v>199</v>
      </c>
      <c r="B201" s="65">
        <v>0</v>
      </c>
      <c r="C201" s="66">
        <v>0</v>
      </c>
      <c r="D201" s="65">
        <f t="shared" si="11"/>
        <v>0</v>
      </c>
      <c r="E201" s="65">
        <f t="shared" si="9"/>
        <v>0</v>
      </c>
      <c r="F201" s="67">
        <f t="shared" si="10"/>
        <v>1019.4714632441022</v>
      </c>
    </row>
    <row r="202" spans="1:6" x14ac:dyDescent="0.25">
      <c r="A202" s="31">
        <v>200</v>
      </c>
      <c r="B202" s="65">
        <v>0</v>
      </c>
      <c r="C202" s="66">
        <v>0</v>
      </c>
      <c r="D202" s="65">
        <f t="shared" si="11"/>
        <v>0</v>
      </c>
      <c r="E202" s="65">
        <f t="shared" si="9"/>
        <v>0</v>
      </c>
      <c r="F202" s="67">
        <f t="shared" si="10"/>
        <v>1019.4714632441022</v>
      </c>
    </row>
    <row r="203" spans="1:6" x14ac:dyDescent="0.25">
      <c r="A203" s="31">
        <v>201</v>
      </c>
      <c r="B203" s="65">
        <v>0</v>
      </c>
      <c r="C203" s="66">
        <v>0</v>
      </c>
      <c r="D203" s="65">
        <f t="shared" si="11"/>
        <v>0</v>
      </c>
      <c r="E203" s="65">
        <f t="shared" si="9"/>
        <v>0</v>
      </c>
      <c r="F203" s="67">
        <f t="shared" si="10"/>
        <v>1019.4714632441022</v>
      </c>
    </row>
    <row r="204" spans="1:6" x14ac:dyDescent="0.25">
      <c r="A204" s="31">
        <v>202</v>
      </c>
      <c r="B204" s="65">
        <v>0</v>
      </c>
      <c r="C204" s="66">
        <v>0</v>
      </c>
      <c r="D204" s="65">
        <f t="shared" si="11"/>
        <v>0</v>
      </c>
      <c r="E204" s="65">
        <f t="shared" si="9"/>
        <v>0</v>
      </c>
      <c r="F204" s="67">
        <f t="shared" si="10"/>
        <v>1019.4714632441022</v>
      </c>
    </row>
    <row r="205" spans="1:6" x14ac:dyDescent="0.25">
      <c r="A205" s="31">
        <v>203</v>
      </c>
      <c r="B205" s="65">
        <v>0</v>
      </c>
      <c r="C205" s="66">
        <v>0</v>
      </c>
      <c r="D205" s="65">
        <f t="shared" si="11"/>
        <v>0</v>
      </c>
      <c r="E205" s="65">
        <f t="shared" si="9"/>
        <v>0</v>
      </c>
      <c r="F205" s="67">
        <f t="shared" si="10"/>
        <v>1019.4714632441022</v>
      </c>
    </row>
    <row r="206" spans="1:6" x14ac:dyDescent="0.25">
      <c r="A206" s="31">
        <v>204</v>
      </c>
      <c r="B206" s="65">
        <v>0</v>
      </c>
      <c r="C206" s="66">
        <v>0</v>
      </c>
      <c r="D206" s="65">
        <f t="shared" si="11"/>
        <v>0</v>
      </c>
      <c r="E206" s="65">
        <f t="shared" ref="E206:E269" si="12">D206-D205</f>
        <v>0</v>
      </c>
      <c r="F206" s="67">
        <f t="shared" ref="F206:F269" si="13">D205+(E206/2)+F205</f>
        <v>1019.4714632441022</v>
      </c>
    </row>
    <row r="207" spans="1:6" x14ac:dyDescent="0.25">
      <c r="A207" s="31">
        <v>205</v>
      </c>
      <c r="B207" s="65">
        <v>0</v>
      </c>
      <c r="C207" s="66">
        <v>0</v>
      </c>
      <c r="D207" s="65">
        <f t="shared" si="11"/>
        <v>0</v>
      </c>
      <c r="E207" s="65">
        <f t="shared" si="12"/>
        <v>0</v>
      </c>
      <c r="F207" s="67">
        <f t="shared" si="13"/>
        <v>1019.4714632441022</v>
      </c>
    </row>
    <row r="208" spans="1:6" x14ac:dyDescent="0.25">
      <c r="A208" s="31">
        <v>206</v>
      </c>
      <c r="B208" s="65">
        <v>0</v>
      </c>
      <c r="C208" s="66">
        <v>0</v>
      </c>
      <c r="D208" s="65">
        <f t="shared" si="11"/>
        <v>0</v>
      </c>
      <c r="E208" s="65">
        <f t="shared" si="12"/>
        <v>0</v>
      </c>
      <c r="F208" s="67">
        <f t="shared" si="13"/>
        <v>1019.4714632441022</v>
      </c>
    </row>
    <row r="209" spans="1:6" x14ac:dyDescent="0.25">
      <c r="A209" s="31">
        <v>207</v>
      </c>
      <c r="B209" s="65">
        <v>0</v>
      </c>
      <c r="C209" s="66">
        <v>0</v>
      </c>
      <c r="D209" s="65">
        <f t="shared" si="11"/>
        <v>0</v>
      </c>
      <c r="E209" s="65">
        <f t="shared" si="12"/>
        <v>0</v>
      </c>
      <c r="F209" s="67">
        <f t="shared" si="13"/>
        <v>1019.4714632441022</v>
      </c>
    </row>
    <row r="210" spans="1:6" x14ac:dyDescent="0.25">
      <c r="A210" s="31">
        <v>208</v>
      </c>
      <c r="B210" s="65">
        <v>0.37499989072481799</v>
      </c>
      <c r="C210" s="66">
        <v>0</v>
      </c>
      <c r="D210" s="65">
        <f t="shared" si="11"/>
        <v>0.10416663631244943</v>
      </c>
      <c r="E210" s="65">
        <f t="shared" si="12"/>
        <v>0.10416663631244943</v>
      </c>
      <c r="F210" s="67">
        <f t="shared" si="13"/>
        <v>1019.5235465622584</v>
      </c>
    </row>
    <row r="211" spans="1:6" x14ac:dyDescent="0.25">
      <c r="A211" s="31">
        <v>209</v>
      </c>
      <c r="B211" s="65">
        <v>4.1258331139882412</v>
      </c>
      <c r="C211" s="66">
        <v>0</v>
      </c>
      <c r="D211" s="65">
        <f t="shared" si="11"/>
        <v>1.1460647538856226</v>
      </c>
      <c r="E211" s="65">
        <f t="shared" si="12"/>
        <v>1.0418981175731732</v>
      </c>
      <c r="F211" s="67">
        <f t="shared" si="13"/>
        <v>1020.1486622573574</v>
      </c>
    </row>
    <row r="212" spans="1:6" x14ac:dyDescent="0.25">
      <c r="A212" s="31">
        <v>210</v>
      </c>
      <c r="B212" s="65">
        <v>7.8741666674613953</v>
      </c>
      <c r="C212" s="66">
        <v>0</v>
      </c>
      <c r="D212" s="65">
        <f t="shared" si="11"/>
        <v>2.1872685187392764</v>
      </c>
      <c r="E212" s="65">
        <f t="shared" si="12"/>
        <v>1.0412037648536538</v>
      </c>
      <c r="F212" s="67">
        <f t="shared" si="13"/>
        <v>1021.8153288936699</v>
      </c>
    </row>
    <row r="213" spans="1:6" x14ac:dyDescent="0.25">
      <c r="A213" s="31">
        <v>211</v>
      </c>
      <c r="B213" s="65">
        <v>11.624999890724819</v>
      </c>
      <c r="C213" s="66">
        <v>0</v>
      </c>
      <c r="D213" s="65">
        <f t="shared" si="11"/>
        <v>3.2291666363124496</v>
      </c>
      <c r="E213" s="65">
        <f t="shared" si="12"/>
        <v>1.0418981175731732</v>
      </c>
      <c r="F213" s="67">
        <f t="shared" si="13"/>
        <v>1024.5235464711957</v>
      </c>
    </row>
    <row r="214" spans="1:6" x14ac:dyDescent="0.25">
      <c r="A214" s="31">
        <v>212</v>
      </c>
      <c r="B214" s="65">
        <v>15</v>
      </c>
      <c r="C214" s="66">
        <v>0</v>
      </c>
      <c r="D214" s="65">
        <f t="shared" si="11"/>
        <v>4.166666666666667</v>
      </c>
      <c r="E214" s="65">
        <f t="shared" si="12"/>
        <v>0.93750003035421736</v>
      </c>
      <c r="F214" s="67">
        <f t="shared" si="13"/>
        <v>1028.2214631226852</v>
      </c>
    </row>
    <row r="215" spans="1:6" x14ac:dyDescent="0.25">
      <c r="A215" s="31">
        <v>213</v>
      </c>
      <c r="B215" s="65">
        <v>15</v>
      </c>
      <c r="C215" s="66">
        <v>0</v>
      </c>
      <c r="D215" s="65">
        <f t="shared" si="11"/>
        <v>4.166666666666667</v>
      </c>
      <c r="E215" s="65">
        <f t="shared" si="12"/>
        <v>0</v>
      </c>
      <c r="F215" s="67">
        <f t="shared" si="13"/>
        <v>1032.388129789352</v>
      </c>
    </row>
    <row r="216" spans="1:6" x14ac:dyDescent="0.25">
      <c r="A216" s="31">
        <v>214</v>
      </c>
      <c r="B216" s="65">
        <v>15</v>
      </c>
      <c r="C216" s="66">
        <v>0</v>
      </c>
      <c r="D216" s="65">
        <f t="shared" si="11"/>
        <v>4.166666666666667</v>
      </c>
      <c r="E216" s="65">
        <f t="shared" si="12"/>
        <v>0</v>
      </c>
      <c r="F216" s="67">
        <f t="shared" si="13"/>
        <v>1036.5547964560187</v>
      </c>
    </row>
    <row r="217" spans="1:6" x14ac:dyDescent="0.25">
      <c r="A217" s="31">
        <v>215</v>
      </c>
      <c r="B217" s="65">
        <v>15</v>
      </c>
      <c r="C217" s="66">
        <v>0</v>
      </c>
      <c r="D217" s="65">
        <f t="shared" si="11"/>
        <v>4.166666666666667</v>
      </c>
      <c r="E217" s="65">
        <f t="shared" si="12"/>
        <v>0</v>
      </c>
      <c r="F217" s="67">
        <f t="shared" si="13"/>
        <v>1040.7214631226855</v>
      </c>
    </row>
    <row r="218" spans="1:6" x14ac:dyDescent="0.25">
      <c r="A218" s="31">
        <v>216</v>
      </c>
      <c r="B218" s="65">
        <v>15</v>
      </c>
      <c r="C218" s="66">
        <v>0</v>
      </c>
      <c r="D218" s="65">
        <f t="shared" si="11"/>
        <v>4.166666666666667</v>
      </c>
      <c r="E218" s="65">
        <f t="shared" si="12"/>
        <v>0</v>
      </c>
      <c r="F218" s="67">
        <f t="shared" si="13"/>
        <v>1044.8881297893522</v>
      </c>
    </row>
    <row r="219" spans="1:6" x14ac:dyDescent="0.25">
      <c r="A219" s="31">
        <v>217</v>
      </c>
      <c r="B219" s="65">
        <v>15</v>
      </c>
      <c r="C219" s="66">
        <v>0</v>
      </c>
      <c r="D219" s="65">
        <f t="shared" si="11"/>
        <v>4.166666666666667</v>
      </c>
      <c r="E219" s="65">
        <f t="shared" si="12"/>
        <v>0</v>
      </c>
      <c r="F219" s="67">
        <f t="shared" si="13"/>
        <v>1049.0547964560189</v>
      </c>
    </row>
    <row r="220" spans="1:6" x14ac:dyDescent="0.25">
      <c r="A220" s="31">
        <v>218</v>
      </c>
      <c r="B220" s="65">
        <v>15</v>
      </c>
      <c r="C220" s="66">
        <v>0</v>
      </c>
      <c r="D220" s="65">
        <f t="shared" si="11"/>
        <v>4.166666666666667</v>
      </c>
      <c r="E220" s="65">
        <f t="shared" si="12"/>
        <v>0</v>
      </c>
      <c r="F220" s="67">
        <f t="shared" si="13"/>
        <v>1053.2214631226857</v>
      </c>
    </row>
    <row r="221" spans="1:6" x14ac:dyDescent="0.25">
      <c r="A221" s="31">
        <v>219</v>
      </c>
      <c r="B221" s="65">
        <v>15</v>
      </c>
      <c r="C221" s="66">
        <v>0</v>
      </c>
      <c r="D221" s="65">
        <f t="shared" si="11"/>
        <v>4.166666666666667</v>
      </c>
      <c r="E221" s="65">
        <f t="shared" si="12"/>
        <v>0</v>
      </c>
      <c r="F221" s="67">
        <f t="shared" si="13"/>
        <v>1057.3881297893524</v>
      </c>
    </row>
    <row r="222" spans="1:6" x14ac:dyDescent="0.25">
      <c r="A222" s="31">
        <v>220</v>
      </c>
      <c r="B222" s="65">
        <v>14.911242687444656</v>
      </c>
      <c r="C222" s="66">
        <v>0</v>
      </c>
      <c r="D222" s="65">
        <f t="shared" si="11"/>
        <v>4.1420118576235154</v>
      </c>
      <c r="E222" s="65">
        <f t="shared" si="12"/>
        <v>-2.4654809043151538E-2</v>
      </c>
      <c r="F222" s="67">
        <f t="shared" si="13"/>
        <v>1061.5424690514976</v>
      </c>
    </row>
    <row r="223" spans="1:6" x14ac:dyDescent="0.25">
      <c r="A223" s="31">
        <v>221</v>
      </c>
      <c r="B223" s="65">
        <v>12.276666694217258</v>
      </c>
      <c r="C223" s="66">
        <v>0</v>
      </c>
      <c r="D223" s="65">
        <f t="shared" si="11"/>
        <v>3.410185192838127</v>
      </c>
      <c r="E223" s="65">
        <f t="shared" si="12"/>
        <v>-0.73182666478538838</v>
      </c>
      <c r="F223" s="67">
        <f t="shared" si="13"/>
        <v>1065.3185675767284</v>
      </c>
    </row>
    <row r="224" spans="1:6" x14ac:dyDescent="0.25">
      <c r="A224" s="31">
        <v>222</v>
      </c>
      <c r="B224" s="65">
        <v>9.7047399640083309</v>
      </c>
      <c r="C224" s="66">
        <v>0</v>
      </c>
      <c r="D224" s="65">
        <f t="shared" si="11"/>
        <v>2.6957611011134253</v>
      </c>
      <c r="E224" s="65">
        <f t="shared" si="12"/>
        <v>-0.71442409172470178</v>
      </c>
      <c r="F224" s="67">
        <f t="shared" si="13"/>
        <v>1068.3715407237041</v>
      </c>
    </row>
    <row r="225" spans="1:6" x14ac:dyDescent="0.25">
      <c r="A225" s="31">
        <v>223</v>
      </c>
      <c r="B225" s="65">
        <v>6.3731111730469596</v>
      </c>
      <c r="C225" s="66">
        <v>0</v>
      </c>
      <c r="D225" s="65">
        <f t="shared" si="11"/>
        <v>1.770308659179711</v>
      </c>
      <c r="E225" s="65">
        <f t="shared" si="12"/>
        <v>-0.92545244193371423</v>
      </c>
      <c r="F225" s="67">
        <f t="shared" si="13"/>
        <v>1070.6045756038507</v>
      </c>
    </row>
    <row r="226" spans="1:6" x14ac:dyDescent="0.25">
      <c r="A226" s="31">
        <v>224</v>
      </c>
      <c r="B226" s="65">
        <v>3.0340000617504121</v>
      </c>
      <c r="C226" s="66">
        <v>0</v>
      </c>
      <c r="D226" s="65">
        <f t="shared" si="11"/>
        <v>0.84277779493067007</v>
      </c>
      <c r="E226" s="65">
        <f t="shared" si="12"/>
        <v>-0.92753086424904096</v>
      </c>
      <c r="F226" s="67">
        <f t="shared" si="13"/>
        <v>1071.9111188309059</v>
      </c>
    </row>
    <row r="227" spans="1:6" x14ac:dyDescent="0.25">
      <c r="A227" s="31">
        <v>225</v>
      </c>
      <c r="B227" s="65">
        <v>0</v>
      </c>
      <c r="C227" s="66">
        <v>0</v>
      </c>
      <c r="D227" s="65">
        <f t="shared" si="11"/>
        <v>0</v>
      </c>
      <c r="E227" s="65">
        <f t="shared" si="12"/>
        <v>-0.84277779493067007</v>
      </c>
      <c r="F227" s="67">
        <f t="shared" si="13"/>
        <v>1072.3325077283712</v>
      </c>
    </row>
    <row r="228" spans="1:6" x14ac:dyDescent="0.25">
      <c r="A228" s="31">
        <v>226</v>
      </c>
      <c r="B228" s="65">
        <v>0</v>
      </c>
      <c r="C228" s="66">
        <v>0</v>
      </c>
      <c r="D228" s="65">
        <f t="shared" si="11"/>
        <v>0</v>
      </c>
      <c r="E228" s="65">
        <f t="shared" si="12"/>
        <v>0</v>
      </c>
      <c r="F228" s="67">
        <f t="shared" si="13"/>
        <v>1072.3325077283712</v>
      </c>
    </row>
    <row r="229" spans="1:6" x14ac:dyDescent="0.25">
      <c r="A229" s="31">
        <v>227</v>
      </c>
      <c r="B229" s="65">
        <v>0</v>
      </c>
      <c r="C229" s="66">
        <v>0</v>
      </c>
      <c r="D229" s="65">
        <f t="shared" si="11"/>
        <v>0</v>
      </c>
      <c r="E229" s="65">
        <f t="shared" si="12"/>
        <v>0</v>
      </c>
      <c r="F229" s="67">
        <f t="shared" si="13"/>
        <v>1072.3325077283712</v>
      </c>
    </row>
    <row r="230" spans="1:6" x14ac:dyDescent="0.25">
      <c r="A230" s="31">
        <v>228</v>
      </c>
      <c r="B230" s="65">
        <v>0</v>
      </c>
      <c r="C230" s="66">
        <v>0</v>
      </c>
      <c r="D230" s="65">
        <f t="shared" si="11"/>
        <v>0</v>
      </c>
      <c r="E230" s="65">
        <f t="shared" si="12"/>
        <v>0</v>
      </c>
      <c r="F230" s="67">
        <f t="shared" si="13"/>
        <v>1072.3325077283712</v>
      </c>
    </row>
    <row r="231" spans="1:6" x14ac:dyDescent="0.25">
      <c r="A231" s="31">
        <v>229</v>
      </c>
      <c r="B231" s="65">
        <v>0</v>
      </c>
      <c r="C231" s="66">
        <v>0</v>
      </c>
      <c r="D231" s="65">
        <f t="shared" si="11"/>
        <v>0</v>
      </c>
      <c r="E231" s="65">
        <f t="shared" si="12"/>
        <v>0</v>
      </c>
      <c r="F231" s="67">
        <f t="shared" si="13"/>
        <v>1072.3325077283712</v>
      </c>
    </row>
    <row r="232" spans="1:6" x14ac:dyDescent="0.25">
      <c r="A232" s="31">
        <v>230</v>
      </c>
      <c r="B232" s="65">
        <v>0</v>
      </c>
      <c r="C232" s="66">
        <v>0</v>
      </c>
      <c r="D232" s="65">
        <f t="shared" si="11"/>
        <v>0</v>
      </c>
      <c r="E232" s="65">
        <f t="shared" si="12"/>
        <v>0</v>
      </c>
      <c r="F232" s="67">
        <f t="shared" si="13"/>
        <v>1072.3325077283712</v>
      </c>
    </row>
    <row r="233" spans="1:6" x14ac:dyDescent="0.25">
      <c r="A233" s="31">
        <v>231</v>
      </c>
      <c r="B233" s="65">
        <v>0</v>
      </c>
      <c r="C233" s="66">
        <v>0</v>
      </c>
      <c r="D233" s="65">
        <f t="shared" si="11"/>
        <v>0</v>
      </c>
      <c r="E233" s="65">
        <f t="shared" si="12"/>
        <v>0</v>
      </c>
      <c r="F233" s="67">
        <f t="shared" si="13"/>
        <v>1072.3325077283712</v>
      </c>
    </row>
    <row r="234" spans="1:6" x14ac:dyDescent="0.25">
      <c r="A234" s="31">
        <v>232</v>
      </c>
      <c r="B234" s="65">
        <v>0</v>
      </c>
      <c r="C234" s="66">
        <v>0</v>
      </c>
      <c r="D234" s="65">
        <f t="shared" si="11"/>
        <v>0</v>
      </c>
      <c r="E234" s="65">
        <f t="shared" si="12"/>
        <v>0</v>
      </c>
      <c r="F234" s="67">
        <f t="shared" si="13"/>
        <v>1072.3325077283712</v>
      </c>
    </row>
    <row r="235" spans="1:6" x14ac:dyDescent="0.25">
      <c r="A235" s="31">
        <v>233</v>
      </c>
      <c r="B235" s="65">
        <v>0</v>
      </c>
      <c r="C235" s="66">
        <v>0</v>
      </c>
      <c r="D235" s="65">
        <f t="shared" si="11"/>
        <v>0</v>
      </c>
      <c r="E235" s="65">
        <f t="shared" si="12"/>
        <v>0</v>
      </c>
      <c r="F235" s="67">
        <f t="shared" si="13"/>
        <v>1072.3325077283712</v>
      </c>
    </row>
    <row r="236" spans="1:6" x14ac:dyDescent="0.25">
      <c r="A236" s="31">
        <v>234</v>
      </c>
      <c r="B236" s="65">
        <v>0</v>
      </c>
      <c r="C236" s="66">
        <v>0</v>
      </c>
      <c r="D236" s="65">
        <f t="shared" si="11"/>
        <v>0</v>
      </c>
      <c r="E236" s="65">
        <f t="shared" si="12"/>
        <v>0</v>
      </c>
      <c r="F236" s="67">
        <f t="shared" si="13"/>
        <v>1072.3325077283712</v>
      </c>
    </row>
    <row r="237" spans="1:6" x14ac:dyDescent="0.25">
      <c r="A237" s="31">
        <v>235</v>
      </c>
      <c r="B237" s="65">
        <v>0</v>
      </c>
      <c r="C237" s="66">
        <v>0</v>
      </c>
      <c r="D237" s="65">
        <f t="shared" si="11"/>
        <v>0</v>
      </c>
      <c r="E237" s="65">
        <f t="shared" si="12"/>
        <v>0</v>
      </c>
      <c r="F237" s="67">
        <f t="shared" si="13"/>
        <v>1072.3325077283712</v>
      </c>
    </row>
    <row r="238" spans="1:6" x14ac:dyDescent="0.25">
      <c r="A238" s="31">
        <v>236</v>
      </c>
      <c r="B238" s="65">
        <v>0</v>
      </c>
      <c r="C238" s="66">
        <v>0</v>
      </c>
      <c r="D238" s="65">
        <f t="shared" si="11"/>
        <v>0</v>
      </c>
      <c r="E238" s="65">
        <f t="shared" si="12"/>
        <v>0</v>
      </c>
      <c r="F238" s="67">
        <f t="shared" si="13"/>
        <v>1072.3325077283712</v>
      </c>
    </row>
    <row r="239" spans="1:6" x14ac:dyDescent="0.25">
      <c r="A239" s="31">
        <v>237</v>
      </c>
      <c r="B239" s="65">
        <v>0</v>
      </c>
      <c r="C239" s="66">
        <v>0</v>
      </c>
      <c r="D239" s="65">
        <f t="shared" si="11"/>
        <v>0</v>
      </c>
      <c r="E239" s="65">
        <f t="shared" si="12"/>
        <v>0</v>
      </c>
      <c r="F239" s="67">
        <f t="shared" si="13"/>
        <v>1072.3325077283712</v>
      </c>
    </row>
    <row r="240" spans="1:6" x14ac:dyDescent="0.25">
      <c r="A240" s="31">
        <v>238</v>
      </c>
      <c r="B240" s="65">
        <v>0</v>
      </c>
      <c r="C240" s="66">
        <v>0</v>
      </c>
      <c r="D240" s="65">
        <f t="shared" si="11"/>
        <v>0</v>
      </c>
      <c r="E240" s="65">
        <f t="shared" si="12"/>
        <v>0</v>
      </c>
      <c r="F240" s="67">
        <f t="shared" si="13"/>
        <v>1072.3325077283712</v>
      </c>
    </row>
    <row r="241" spans="1:6" x14ac:dyDescent="0.25">
      <c r="A241" s="31">
        <v>239</v>
      </c>
      <c r="B241" s="65">
        <v>0</v>
      </c>
      <c r="C241" s="66">
        <v>0</v>
      </c>
      <c r="D241" s="65">
        <f t="shared" si="11"/>
        <v>0</v>
      </c>
      <c r="E241" s="65">
        <f t="shared" si="12"/>
        <v>0</v>
      </c>
      <c r="F241" s="67">
        <f t="shared" si="13"/>
        <v>1072.3325077283712</v>
      </c>
    </row>
    <row r="242" spans="1:6" x14ac:dyDescent="0.25">
      <c r="A242" s="31">
        <v>240</v>
      </c>
      <c r="B242" s="65">
        <v>0</v>
      </c>
      <c r="C242" s="66">
        <v>0</v>
      </c>
      <c r="D242" s="65">
        <f t="shared" si="11"/>
        <v>0</v>
      </c>
      <c r="E242" s="65">
        <f t="shared" si="12"/>
        <v>0</v>
      </c>
      <c r="F242" s="67">
        <f t="shared" si="13"/>
        <v>1072.3325077283712</v>
      </c>
    </row>
    <row r="243" spans="1:6" x14ac:dyDescent="0.25">
      <c r="A243" s="31">
        <v>241</v>
      </c>
      <c r="B243" s="65">
        <v>0</v>
      </c>
      <c r="C243" s="66">
        <v>0</v>
      </c>
      <c r="D243" s="65">
        <f t="shared" si="11"/>
        <v>0</v>
      </c>
      <c r="E243" s="65">
        <f t="shared" si="12"/>
        <v>0</v>
      </c>
      <c r="F243" s="67">
        <f t="shared" si="13"/>
        <v>1072.3325077283712</v>
      </c>
    </row>
    <row r="244" spans="1:6" x14ac:dyDescent="0.25">
      <c r="A244" s="31">
        <v>242</v>
      </c>
      <c r="B244" s="65">
        <v>0</v>
      </c>
      <c r="C244" s="66">
        <v>0</v>
      </c>
      <c r="D244" s="65">
        <f t="shared" si="11"/>
        <v>0</v>
      </c>
      <c r="E244" s="65">
        <f t="shared" si="12"/>
        <v>0</v>
      </c>
      <c r="F244" s="67">
        <f t="shared" si="13"/>
        <v>1072.3325077283712</v>
      </c>
    </row>
    <row r="245" spans="1:6" x14ac:dyDescent="0.25">
      <c r="A245" s="31">
        <v>243</v>
      </c>
      <c r="B245" s="65">
        <v>0</v>
      </c>
      <c r="C245" s="66">
        <v>0</v>
      </c>
      <c r="D245" s="65">
        <f t="shared" si="11"/>
        <v>0</v>
      </c>
      <c r="E245" s="65">
        <f t="shared" si="12"/>
        <v>0</v>
      </c>
      <c r="F245" s="67">
        <f t="shared" si="13"/>
        <v>1072.3325077283712</v>
      </c>
    </row>
    <row r="246" spans="1:6" x14ac:dyDescent="0.25">
      <c r="A246" s="31">
        <v>244</v>
      </c>
      <c r="B246" s="65">
        <v>0</v>
      </c>
      <c r="C246" s="66">
        <v>0</v>
      </c>
      <c r="D246" s="65">
        <f t="shared" si="11"/>
        <v>0</v>
      </c>
      <c r="E246" s="65">
        <f t="shared" si="12"/>
        <v>0</v>
      </c>
      <c r="F246" s="67">
        <f t="shared" si="13"/>
        <v>1072.3325077283712</v>
      </c>
    </row>
    <row r="247" spans="1:6" x14ac:dyDescent="0.25">
      <c r="A247" s="31">
        <v>245</v>
      </c>
      <c r="B247" s="65">
        <v>0</v>
      </c>
      <c r="C247" s="66">
        <v>0</v>
      </c>
      <c r="D247" s="65">
        <f t="shared" si="11"/>
        <v>0</v>
      </c>
      <c r="E247" s="65">
        <f t="shared" si="12"/>
        <v>0</v>
      </c>
      <c r="F247" s="67">
        <f t="shared" si="13"/>
        <v>1072.3325077283712</v>
      </c>
    </row>
    <row r="248" spans="1:6" x14ac:dyDescent="0.25">
      <c r="A248" s="31">
        <v>246</v>
      </c>
      <c r="B248" s="65">
        <v>0.20000000794728598</v>
      </c>
      <c r="C248" s="66">
        <v>0</v>
      </c>
      <c r="D248" s="65">
        <f t="shared" si="11"/>
        <v>5.5555557763134991E-2</v>
      </c>
      <c r="E248" s="65">
        <f t="shared" si="12"/>
        <v>5.5555557763134991E-2</v>
      </c>
      <c r="F248" s="67">
        <f t="shared" si="13"/>
        <v>1072.3602855072527</v>
      </c>
    </row>
    <row r="249" spans="1:6" x14ac:dyDescent="0.25">
      <c r="A249" s="31">
        <v>247</v>
      </c>
      <c r="B249" s="65">
        <v>3.2006667852401733</v>
      </c>
      <c r="C249" s="66">
        <v>0</v>
      </c>
      <c r="D249" s="65">
        <f t="shared" si="11"/>
        <v>0.88907410701115919</v>
      </c>
      <c r="E249" s="65">
        <f t="shared" si="12"/>
        <v>0.83351854924802415</v>
      </c>
      <c r="F249" s="67">
        <f t="shared" si="13"/>
        <v>1072.8326003396398</v>
      </c>
    </row>
    <row r="250" spans="1:6" x14ac:dyDescent="0.25">
      <c r="A250" s="31">
        <v>248</v>
      </c>
      <c r="B250" s="65">
        <v>6.2000000079472857</v>
      </c>
      <c r="C250" s="66">
        <v>0</v>
      </c>
      <c r="D250" s="65">
        <f t="shared" si="11"/>
        <v>1.7222222244298016</v>
      </c>
      <c r="E250" s="65">
        <f t="shared" si="12"/>
        <v>0.83314811741864236</v>
      </c>
      <c r="F250" s="67">
        <f t="shared" si="13"/>
        <v>1074.1382485053603</v>
      </c>
    </row>
    <row r="251" spans="1:6" x14ac:dyDescent="0.25">
      <c r="A251" s="31">
        <v>249</v>
      </c>
      <c r="B251" s="65">
        <v>9.1666667064030971</v>
      </c>
      <c r="C251" s="66">
        <v>0</v>
      </c>
      <c r="D251" s="65">
        <f t="shared" si="11"/>
        <v>2.5462963073341935</v>
      </c>
      <c r="E251" s="65">
        <f t="shared" si="12"/>
        <v>0.82407408290439199</v>
      </c>
      <c r="F251" s="67">
        <f t="shared" si="13"/>
        <v>1076.2725077712423</v>
      </c>
    </row>
    <row r="252" spans="1:6" x14ac:dyDescent="0.25">
      <c r="A252" s="31">
        <v>250</v>
      </c>
      <c r="B252" s="65">
        <v>12.165999929110209</v>
      </c>
      <c r="C252" s="66">
        <v>0</v>
      </c>
      <c r="D252" s="65">
        <f t="shared" si="11"/>
        <v>3.3794444247528355</v>
      </c>
      <c r="E252" s="65">
        <f t="shared" si="12"/>
        <v>0.83314811741864192</v>
      </c>
      <c r="F252" s="67">
        <f t="shared" si="13"/>
        <v>1079.2353781372858</v>
      </c>
    </row>
    <row r="253" spans="1:6" x14ac:dyDescent="0.25">
      <c r="A253" s="31">
        <v>251</v>
      </c>
      <c r="B253" s="65">
        <v>15</v>
      </c>
      <c r="C253" s="66">
        <v>0</v>
      </c>
      <c r="D253" s="65">
        <f t="shared" si="11"/>
        <v>4.166666666666667</v>
      </c>
      <c r="E253" s="65">
        <f t="shared" si="12"/>
        <v>0.7872222419138315</v>
      </c>
      <c r="F253" s="67">
        <f t="shared" si="13"/>
        <v>1083.0084336829955</v>
      </c>
    </row>
    <row r="254" spans="1:6" x14ac:dyDescent="0.25">
      <c r="A254" s="31">
        <v>252</v>
      </c>
      <c r="B254" s="65">
        <v>15</v>
      </c>
      <c r="C254" s="66">
        <v>0</v>
      </c>
      <c r="D254" s="65">
        <f t="shared" si="11"/>
        <v>4.166666666666667</v>
      </c>
      <c r="E254" s="65">
        <f t="shared" si="12"/>
        <v>0</v>
      </c>
      <c r="F254" s="67">
        <f t="shared" si="13"/>
        <v>1087.1751003496622</v>
      </c>
    </row>
    <row r="255" spans="1:6" x14ac:dyDescent="0.25">
      <c r="A255" s="31">
        <v>253</v>
      </c>
      <c r="B255" s="65">
        <v>15.187377797232735</v>
      </c>
      <c r="C255" s="66">
        <v>0</v>
      </c>
      <c r="D255" s="65">
        <f t="shared" si="11"/>
        <v>4.2187160547868707</v>
      </c>
      <c r="E255" s="65">
        <f t="shared" si="12"/>
        <v>5.2049388120203766E-2</v>
      </c>
      <c r="F255" s="67">
        <f t="shared" si="13"/>
        <v>1091.3677917103889</v>
      </c>
    </row>
    <row r="256" spans="1:6" x14ac:dyDescent="0.25">
      <c r="A256" s="31">
        <v>254</v>
      </c>
      <c r="B256" s="65">
        <v>18.590400070614287</v>
      </c>
      <c r="C256" s="66">
        <v>0</v>
      </c>
      <c r="D256" s="65">
        <f t="shared" si="11"/>
        <v>5.1640000196150799</v>
      </c>
      <c r="E256" s="65">
        <f t="shared" si="12"/>
        <v>0.9452839648282092</v>
      </c>
      <c r="F256" s="67">
        <f t="shared" si="13"/>
        <v>1096.0591497475898</v>
      </c>
    </row>
    <row r="257" spans="1:6" x14ac:dyDescent="0.25">
      <c r="A257" s="31">
        <v>255</v>
      </c>
      <c r="B257" s="65">
        <v>21.988888933923509</v>
      </c>
      <c r="C257" s="66">
        <v>0</v>
      </c>
      <c r="D257" s="65">
        <f t="shared" si="11"/>
        <v>6.108024703867641</v>
      </c>
      <c r="E257" s="65">
        <f t="shared" si="12"/>
        <v>0.94402468425256103</v>
      </c>
      <c r="F257" s="67">
        <f t="shared" si="13"/>
        <v>1101.6951621093312</v>
      </c>
    </row>
    <row r="258" spans="1:6" x14ac:dyDescent="0.25">
      <c r="A258" s="31">
        <v>256</v>
      </c>
      <c r="B258" s="65">
        <v>25.388888933923507</v>
      </c>
      <c r="C258" s="66">
        <v>0</v>
      </c>
      <c r="D258" s="65">
        <f t="shared" si="11"/>
        <v>7.0524691483120847</v>
      </c>
      <c r="E258" s="65">
        <f t="shared" si="12"/>
        <v>0.94444444444444375</v>
      </c>
      <c r="F258" s="67">
        <f t="shared" si="13"/>
        <v>1108.275409035421</v>
      </c>
    </row>
    <row r="259" spans="1:6" x14ac:dyDescent="0.25">
      <c r="A259" s="31">
        <v>257</v>
      </c>
      <c r="B259" s="65">
        <v>28.788133252991571</v>
      </c>
      <c r="C259" s="66">
        <v>0</v>
      </c>
      <c r="D259" s="65">
        <f t="shared" si="11"/>
        <v>7.9967036813865473</v>
      </c>
      <c r="E259" s="65">
        <f t="shared" si="12"/>
        <v>0.94423453307446259</v>
      </c>
      <c r="F259" s="67">
        <f t="shared" si="13"/>
        <v>1115.7999954502704</v>
      </c>
    </row>
    <row r="260" spans="1:6" x14ac:dyDescent="0.25">
      <c r="A260" s="31">
        <v>258</v>
      </c>
      <c r="B260" s="65">
        <v>32</v>
      </c>
      <c r="C260" s="66">
        <v>0</v>
      </c>
      <c r="D260" s="65">
        <f t="shared" ref="D260:D323" si="14">B260/3.6</f>
        <v>8.8888888888888893</v>
      </c>
      <c r="E260" s="65">
        <f t="shared" si="12"/>
        <v>0.89218520750234198</v>
      </c>
      <c r="F260" s="67">
        <f t="shared" si="13"/>
        <v>1124.2427917354082</v>
      </c>
    </row>
    <row r="261" spans="1:6" x14ac:dyDescent="0.25">
      <c r="A261" s="31">
        <v>259</v>
      </c>
      <c r="B261" s="65">
        <v>32</v>
      </c>
      <c r="C261" s="66">
        <v>0</v>
      </c>
      <c r="D261" s="65">
        <f t="shared" si="14"/>
        <v>8.8888888888888893</v>
      </c>
      <c r="E261" s="65">
        <f t="shared" si="12"/>
        <v>0</v>
      </c>
      <c r="F261" s="67">
        <f t="shared" si="13"/>
        <v>1133.1316806242971</v>
      </c>
    </row>
    <row r="262" spans="1:6" x14ac:dyDescent="0.25">
      <c r="A262" s="31">
        <v>260</v>
      </c>
      <c r="B262" s="65">
        <v>32</v>
      </c>
      <c r="C262" s="66">
        <v>0</v>
      </c>
      <c r="D262" s="65">
        <f t="shared" si="14"/>
        <v>8.8888888888888893</v>
      </c>
      <c r="E262" s="65">
        <f t="shared" si="12"/>
        <v>0</v>
      </c>
      <c r="F262" s="67">
        <f t="shared" si="13"/>
        <v>1142.020569513186</v>
      </c>
    </row>
    <row r="263" spans="1:6" x14ac:dyDescent="0.25">
      <c r="A263" s="31">
        <v>261</v>
      </c>
      <c r="B263" s="65">
        <v>32</v>
      </c>
      <c r="C263" s="66">
        <v>0</v>
      </c>
      <c r="D263" s="65">
        <f t="shared" si="14"/>
        <v>8.8888888888888893</v>
      </c>
      <c r="E263" s="65">
        <f t="shared" si="12"/>
        <v>0</v>
      </c>
      <c r="F263" s="67">
        <f t="shared" si="13"/>
        <v>1150.909458402075</v>
      </c>
    </row>
    <row r="264" spans="1:6" x14ac:dyDescent="0.25">
      <c r="A264" s="31">
        <v>262</v>
      </c>
      <c r="B264" s="65">
        <v>32</v>
      </c>
      <c r="C264" s="66">
        <v>0</v>
      </c>
      <c r="D264" s="65">
        <f t="shared" si="14"/>
        <v>8.8888888888888893</v>
      </c>
      <c r="E264" s="65">
        <f t="shared" si="12"/>
        <v>0</v>
      </c>
      <c r="F264" s="67">
        <f t="shared" si="13"/>
        <v>1159.7983472909639</v>
      </c>
    </row>
    <row r="265" spans="1:6" x14ac:dyDescent="0.25">
      <c r="A265" s="31">
        <v>263</v>
      </c>
      <c r="B265" s="65">
        <v>32</v>
      </c>
      <c r="C265" s="66">
        <v>0</v>
      </c>
      <c r="D265" s="65">
        <f t="shared" si="14"/>
        <v>8.8888888888888893</v>
      </c>
      <c r="E265" s="65">
        <f t="shared" si="12"/>
        <v>0</v>
      </c>
      <c r="F265" s="67">
        <f t="shared" si="13"/>
        <v>1168.6872361798528</v>
      </c>
    </row>
    <row r="266" spans="1:6" x14ac:dyDescent="0.25">
      <c r="A266" s="31">
        <v>264</v>
      </c>
      <c r="B266" s="65">
        <v>32</v>
      </c>
      <c r="C266" s="66">
        <v>0</v>
      </c>
      <c r="D266" s="65">
        <f t="shared" si="14"/>
        <v>8.8888888888888893</v>
      </c>
      <c r="E266" s="65">
        <f t="shared" si="12"/>
        <v>0</v>
      </c>
      <c r="F266" s="67">
        <f t="shared" si="13"/>
        <v>1177.5761250687417</v>
      </c>
    </row>
    <row r="267" spans="1:6" x14ac:dyDescent="0.25">
      <c r="A267" s="31">
        <v>265</v>
      </c>
      <c r="B267" s="65">
        <v>32</v>
      </c>
      <c r="C267" s="66">
        <v>0</v>
      </c>
      <c r="D267" s="65">
        <f t="shared" si="14"/>
        <v>8.8888888888888893</v>
      </c>
      <c r="E267" s="65">
        <f t="shared" si="12"/>
        <v>0</v>
      </c>
      <c r="F267" s="67">
        <f t="shared" si="13"/>
        <v>1186.4650139576306</v>
      </c>
    </row>
    <row r="268" spans="1:6" x14ac:dyDescent="0.25">
      <c r="A268" s="31">
        <v>266</v>
      </c>
      <c r="B268" s="65">
        <v>32</v>
      </c>
      <c r="C268" s="66">
        <v>0</v>
      </c>
      <c r="D268" s="65">
        <f t="shared" si="14"/>
        <v>8.8888888888888893</v>
      </c>
      <c r="E268" s="65">
        <f t="shared" si="12"/>
        <v>0</v>
      </c>
      <c r="F268" s="67">
        <f t="shared" si="13"/>
        <v>1195.3539028465195</v>
      </c>
    </row>
    <row r="269" spans="1:6" x14ac:dyDescent="0.25">
      <c r="A269" s="31">
        <v>267</v>
      </c>
      <c r="B269" s="65">
        <v>32</v>
      </c>
      <c r="C269" s="66">
        <v>0</v>
      </c>
      <c r="D269" s="65">
        <f t="shared" si="14"/>
        <v>8.8888888888888893</v>
      </c>
      <c r="E269" s="65">
        <f t="shared" si="12"/>
        <v>0</v>
      </c>
      <c r="F269" s="67">
        <f t="shared" si="13"/>
        <v>1204.2427917354084</v>
      </c>
    </row>
    <row r="270" spans="1:6" x14ac:dyDescent="0.25">
      <c r="A270" s="31">
        <v>268</v>
      </c>
      <c r="B270" s="65">
        <v>32</v>
      </c>
      <c r="C270" s="66">
        <v>0</v>
      </c>
      <c r="D270" s="65">
        <f t="shared" si="14"/>
        <v>8.8888888888888893</v>
      </c>
      <c r="E270" s="65">
        <f t="shared" ref="E270:E333" si="15">D270-D269</f>
        <v>0</v>
      </c>
      <c r="F270" s="67">
        <f t="shared" ref="F270:F333" si="16">D269+(E270/2)+F269</f>
        <v>1213.1316806242974</v>
      </c>
    </row>
    <row r="271" spans="1:6" x14ac:dyDescent="0.25">
      <c r="A271" s="31">
        <v>269</v>
      </c>
      <c r="B271" s="65">
        <v>32</v>
      </c>
      <c r="C271" s="66">
        <v>0</v>
      </c>
      <c r="D271" s="65">
        <f t="shared" si="14"/>
        <v>8.8888888888888893</v>
      </c>
      <c r="E271" s="65">
        <f t="shared" si="15"/>
        <v>0</v>
      </c>
      <c r="F271" s="67">
        <f t="shared" si="16"/>
        <v>1222.0205695131863</v>
      </c>
    </row>
    <row r="272" spans="1:6" x14ac:dyDescent="0.25">
      <c r="A272" s="31">
        <v>270</v>
      </c>
      <c r="B272" s="65">
        <v>32</v>
      </c>
      <c r="C272" s="66">
        <v>0</v>
      </c>
      <c r="D272" s="65">
        <f t="shared" si="14"/>
        <v>8.8888888888888893</v>
      </c>
      <c r="E272" s="65">
        <f t="shared" si="15"/>
        <v>0</v>
      </c>
      <c r="F272" s="67">
        <f t="shared" si="16"/>
        <v>1230.9094584020752</v>
      </c>
    </row>
    <row r="273" spans="1:6" x14ac:dyDescent="0.25">
      <c r="A273" s="31">
        <v>271</v>
      </c>
      <c r="B273" s="65">
        <v>32</v>
      </c>
      <c r="C273" s="66">
        <v>0</v>
      </c>
      <c r="D273" s="65">
        <f t="shared" si="14"/>
        <v>8.8888888888888893</v>
      </c>
      <c r="E273" s="65">
        <f t="shared" si="15"/>
        <v>0</v>
      </c>
      <c r="F273" s="67">
        <f t="shared" si="16"/>
        <v>1239.7983472909641</v>
      </c>
    </row>
    <row r="274" spans="1:6" x14ac:dyDescent="0.25">
      <c r="A274" s="31">
        <v>272</v>
      </c>
      <c r="B274" s="65">
        <v>32</v>
      </c>
      <c r="C274" s="66">
        <v>0</v>
      </c>
      <c r="D274" s="65">
        <f t="shared" si="14"/>
        <v>8.8888888888888893</v>
      </c>
      <c r="E274" s="65">
        <f t="shared" si="15"/>
        <v>0</v>
      </c>
      <c r="F274" s="67">
        <f t="shared" si="16"/>
        <v>1248.687236179853</v>
      </c>
    </row>
    <row r="275" spans="1:6" x14ac:dyDescent="0.25">
      <c r="A275" s="31">
        <v>273</v>
      </c>
      <c r="B275" s="65">
        <v>32</v>
      </c>
      <c r="C275" s="66">
        <v>0</v>
      </c>
      <c r="D275" s="65">
        <f t="shared" si="14"/>
        <v>8.8888888888888893</v>
      </c>
      <c r="E275" s="65">
        <f t="shared" si="15"/>
        <v>0</v>
      </c>
      <c r="F275" s="67">
        <f t="shared" si="16"/>
        <v>1257.5761250687419</v>
      </c>
    </row>
    <row r="276" spans="1:6" x14ac:dyDescent="0.25">
      <c r="A276" s="31">
        <v>274</v>
      </c>
      <c r="B276" s="65">
        <v>32</v>
      </c>
      <c r="C276" s="66">
        <v>0</v>
      </c>
      <c r="D276" s="65">
        <f t="shared" si="14"/>
        <v>8.8888888888888893</v>
      </c>
      <c r="E276" s="65">
        <f t="shared" si="15"/>
        <v>0</v>
      </c>
      <c r="F276" s="67">
        <f t="shared" si="16"/>
        <v>1266.4650139576308</v>
      </c>
    </row>
    <row r="277" spans="1:6" x14ac:dyDescent="0.25">
      <c r="A277" s="31">
        <v>275</v>
      </c>
      <c r="B277" s="65">
        <v>32</v>
      </c>
      <c r="C277" s="66">
        <v>0</v>
      </c>
      <c r="D277" s="65">
        <f t="shared" si="14"/>
        <v>8.8888888888888893</v>
      </c>
      <c r="E277" s="65">
        <f t="shared" si="15"/>
        <v>0</v>
      </c>
      <c r="F277" s="67">
        <f t="shared" si="16"/>
        <v>1275.3539028465198</v>
      </c>
    </row>
    <row r="278" spans="1:6" x14ac:dyDescent="0.25">
      <c r="A278" s="31">
        <v>276</v>
      </c>
      <c r="B278" s="65">
        <v>32</v>
      </c>
      <c r="C278" s="66">
        <v>0</v>
      </c>
      <c r="D278" s="65">
        <f t="shared" si="14"/>
        <v>8.8888888888888893</v>
      </c>
      <c r="E278" s="65">
        <f t="shared" si="15"/>
        <v>0</v>
      </c>
      <c r="F278" s="67">
        <f t="shared" si="16"/>
        <v>1284.2427917354087</v>
      </c>
    </row>
    <row r="279" spans="1:6" x14ac:dyDescent="0.25">
      <c r="A279" s="31">
        <v>277</v>
      </c>
      <c r="B279" s="65">
        <v>32</v>
      </c>
      <c r="C279" s="66">
        <v>0</v>
      </c>
      <c r="D279" s="65">
        <f t="shared" si="14"/>
        <v>8.8888888888888893</v>
      </c>
      <c r="E279" s="65">
        <f t="shared" si="15"/>
        <v>0</v>
      </c>
      <c r="F279" s="67">
        <f t="shared" si="16"/>
        <v>1293.1316806242976</v>
      </c>
    </row>
    <row r="280" spans="1:6" x14ac:dyDescent="0.25">
      <c r="A280" s="31">
        <v>278</v>
      </c>
      <c r="B280" s="65">
        <v>32</v>
      </c>
      <c r="C280" s="66">
        <v>0</v>
      </c>
      <c r="D280" s="65">
        <f t="shared" si="14"/>
        <v>8.8888888888888893</v>
      </c>
      <c r="E280" s="65">
        <f t="shared" si="15"/>
        <v>0</v>
      </c>
      <c r="F280" s="67">
        <f t="shared" si="16"/>
        <v>1302.0205695131865</v>
      </c>
    </row>
    <row r="281" spans="1:6" x14ac:dyDescent="0.25">
      <c r="A281" s="31">
        <v>279</v>
      </c>
      <c r="B281" s="65">
        <v>32</v>
      </c>
      <c r="C281" s="66">
        <v>0</v>
      </c>
      <c r="D281" s="65">
        <f t="shared" si="14"/>
        <v>8.8888888888888893</v>
      </c>
      <c r="E281" s="65">
        <f t="shared" si="15"/>
        <v>0</v>
      </c>
      <c r="F281" s="67">
        <f t="shared" si="16"/>
        <v>1310.9094584020754</v>
      </c>
    </row>
    <row r="282" spans="1:6" x14ac:dyDescent="0.25">
      <c r="A282" s="31">
        <v>280</v>
      </c>
      <c r="B282" s="65">
        <v>32</v>
      </c>
      <c r="C282" s="66">
        <v>0</v>
      </c>
      <c r="D282" s="65">
        <f t="shared" si="14"/>
        <v>8.8888888888888893</v>
      </c>
      <c r="E282" s="65">
        <f t="shared" si="15"/>
        <v>0</v>
      </c>
      <c r="F282" s="67">
        <f t="shared" si="16"/>
        <v>1319.7983472909643</v>
      </c>
    </row>
    <row r="283" spans="1:6" x14ac:dyDescent="0.25">
      <c r="A283" s="31">
        <v>281</v>
      </c>
      <c r="B283" s="65">
        <v>32</v>
      </c>
      <c r="C283" s="66">
        <v>0</v>
      </c>
      <c r="D283" s="65">
        <f t="shared" si="14"/>
        <v>8.8888888888888893</v>
      </c>
      <c r="E283" s="65">
        <f t="shared" si="15"/>
        <v>0</v>
      </c>
      <c r="F283" s="67">
        <f t="shared" si="16"/>
        <v>1328.6872361798532</v>
      </c>
    </row>
    <row r="284" spans="1:6" x14ac:dyDescent="0.25">
      <c r="A284" s="31">
        <v>282</v>
      </c>
      <c r="B284" s="65">
        <v>32</v>
      </c>
      <c r="C284" s="66">
        <v>0</v>
      </c>
      <c r="D284" s="65">
        <f t="shared" si="14"/>
        <v>8.8888888888888893</v>
      </c>
      <c r="E284" s="65">
        <f t="shared" si="15"/>
        <v>0</v>
      </c>
      <c r="F284" s="67">
        <f t="shared" si="16"/>
        <v>1337.5761250687422</v>
      </c>
    </row>
    <row r="285" spans="1:6" x14ac:dyDescent="0.25">
      <c r="A285" s="31">
        <v>283</v>
      </c>
      <c r="B285" s="65">
        <v>29.580000066757201</v>
      </c>
      <c r="C285" s="66">
        <v>0</v>
      </c>
      <c r="D285" s="65">
        <f t="shared" si="14"/>
        <v>8.2166666852103329</v>
      </c>
      <c r="E285" s="65">
        <f t="shared" si="15"/>
        <v>-0.67222220367855634</v>
      </c>
      <c r="F285" s="67">
        <f t="shared" si="16"/>
        <v>1346.1289028557917</v>
      </c>
    </row>
    <row r="286" spans="1:6" x14ac:dyDescent="0.25">
      <c r="A286" s="31">
        <v>284</v>
      </c>
      <c r="B286" s="65">
        <v>26.437666704257328</v>
      </c>
      <c r="C286" s="66">
        <v>0</v>
      </c>
      <c r="D286" s="65">
        <f t="shared" si="14"/>
        <v>7.3437963067381462</v>
      </c>
      <c r="E286" s="65">
        <f t="shared" si="15"/>
        <v>-0.87287037847218674</v>
      </c>
      <c r="F286" s="67">
        <f t="shared" si="16"/>
        <v>1353.9091343517659</v>
      </c>
    </row>
    <row r="287" spans="1:6" x14ac:dyDescent="0.25">
      <c r="A287" s="31">
        <v>285</v>
      </c>
      <c r="B287" s="65">
        <v>23.690111190080646</v>
      </c>
      <c r="C287" s="66">
        <v>0</v>
      </c>
      <c r="D287" s="65">
        <f t="shared" si="14"/>
        <v>6.5805864416890678</v>
      </c>
      <c r="E287" s="65">
        <f t="shared" si="15"/>
        <v>-0.7632098650490784</v>
      </c>
      <c r="F287" s="67">
        <f t="shared" si="16"/>
        <v>1360.8713257259797</v>
      </c>
    </row>
    <row r="288" spans="1:6" x14ac:dyDescent="0.25">
      <c r="A288" s="31">
        <v>286</v>
      </c>
      <c r="B288" s="65">
        <v>20.938888947168984</v>
      </c>
      <c r="C288" s="66">
        <v>0</v>
      </c>
      <c r="D288" s="65">
        <f t="shared" si="14"/>
        <v>5.8163580408802735</v>
      </c>
      <c r="E288" s="65">
        <f t="shared" si="15"/>
        <v>-0.76422840080879428</v>
      </c>
      <c r="F288" s="67">
        <f t="shared" si="16"/>
        <v>1367.0697979672643</v>
      </c>
    </row>
    <row r="289" spans="1:6" x14ac:dyDescent="0.25">
      <c r="A289" s="31">
        <v>287</v>
      </c>
      <c r="B289" s="65">
        <v>18.188888947168987</v>
      </c>
      <c r="C289" s="66">
        <v>0</v>
      </c>
      <c r="D289" s="65">
        <f t="shared" si="14"/>
        <v>5.0524691519913851</v>
      </c>
      <c r="E289" s="65">
        <f t="shared" si="15"/>
        <v>-0.7638888888888884</v>
      </c>
      <c r="F289" s="67">
        <f t="shared" si="16"/>
        <v>1372.5042115637002</v>
      </c>
    </row>
    <row r="290" spans="1:6" x14ac:dyDescent="0.25">
      <c r="A290" s="31">
        <v>288</v>
      </c>
      <c r="B290" s="65">
        <v>15.43827791677581</v>
      </c>
      <c r="C290" s="66">
        <v>0</v>
      </c>
      <c r="D290" s="65">
        <f t="shared" si="14"/>
        <v>4.2884105324377249</v>
      </c>
      <c r="E290" s="65">
        <f t="shared" si="15"/>
        <v>-0.76405861955366028</v>
      </c>
      <c r="F290" s="67">
        <f t="shared" si="16"/>
        <v>1377.1746514059148</v>
      </c>
    </row>
    <row r="291" spans="1:6" x14ac:dyDescent="0.25">
      <c r="A291" s="31">
        <v>289</v>
      </c>
      <c r="B291" s="65">
        <v>12.689499977562162</v>
      </c>
      <c r="C291" s="66">
        <v>0</v>
      </c>
      <c r="D291" s="65">
        <f t="shared" si="14"/>
        <v>3.5248611048783784</v>
      </c>
      <c r="E291" s="65">
        <f t="shared" si="15"/>
        <v>-0.76354942755934641</v>
      </c>
      <c r="F291" s="67">
        <f t="shared" si="16"/>
        <v>1381.0812872245729</v>
      </c>
    </row>
    <row r="292" spans="1:6" x14ac:dyDescent="0.25">
      <c r="A292" s="31">
        <v>290</v>
      </c>
      <c r="B292" s="65">
        <v>9.9260000705719005</v>
      </c>
      <c r="C292" s="66">
        <v>0</v>
      </c>
      <c r="D292" s="65">
        <f t="shared" si="14"/>
        <v>2.7572222418255277</v>
      </c>
      <c r="E292" s="65">
        <f t="shared" si="15"/>
        <v>-0.76763886305285078</v>
      </c>
      <c r="F292" s="67">
        <f t="shared" si="16"/>
        <v>1384.2223288979249</v>
      </c>
    </row>
    <row r="293" spans="1:6" x14ac:dyDescent="0.25">
      <c r="A293" s="31">
        <v>291</v>
      </c>
      <c r="B293" s="65">
        <v>6.6314044547080995</v>
      </c>
      <c r="C293" s="66">
        <v>0</v>
      </c>
      <c r="D293" s="65">
        <f t="shared" si="14"/>
        <v>1.842056792974472</v>
      </c>
      <c r="E293" s="65">
        <f t="shared" si="15"/>
        <v>-0.91516544885105566</v>
      </c>
      <c r="F293" s="67">
        <f t="shared" si="16"/>
        <v>1386.5219684153249</v>
      </c>
    </row>
    <row r="294" spans="1:6" x14ac:dyDescent="0.25">
      <c r="A294" s="31">
        <v>292</v>
      </c>
      <c r="B294" s="65">
        <v>3.2937399375438696</v>
      </c>
      <c r="C294" s="66">
        <v>0</v>
      </c>
      <c r="D294" s="65">
        <f t="shared" si="14"/>
        <v>0.9149277604288526</v>
      </c>
      <c r="E294" s="65">
        <f t="shared" si="15"/>
        <v>-0.9271290325456194</v>
      </c>
      <c r="F294" s="67">
        <f t="shared" si="16"/>
        <v>1387.9004606920266</v>
      </c>
    </row>
    <row r="295" spans="1:6" x14ac:dyDescent="0.25">
      <c r="A295" s="31">
        <v>293</v>
      </c>
      <c r="B295" s="65">
        <v>0</v>
      </c>
      <c r="C295" s="66">
        <v>0</v>
      </c>
      <c r="D295" s="65">
        <f t="shared" si="14"/>
        <v>0</v>
      </c>
      <c r="E295" s="65">
        <f t="shared" si="15"/>
        <v>-0.9149277604288526</v>
      </c>
      <c r="F295" s="67">
        <f t="shared" si="16"/>
        <v>1388.357924572241</v>
      </c>
    </row>
    <row r="296" spans="1:6" x14ac:dyDescent="0.25">
      <c r="A296" s="31">
        <v>294</v>
      </c>
      <c r="B296" s="65">
        <v>0</v>
      </c>
      <c r="C296" s="66">
        <v>0</v>
      </c>
      <c r="D296" s="65">
        <f t="shared" si="14"/>
        <v>0</v>
      </c>
      <c r="E296" s="65">
        <f t="shared" si="15"/>
        <v>0</v>
      </c>
      <c r="F296" s="67">
        <f t="shared" si="16"/>
        <v>1388.357924572241</v>
      </c>
    </row>
    <row r="297" spans="1:6" x14ac:dyDescent="0.25">
      <c r="A297" s="31">
        <v>295</v>
      </c>
      <c r="B297" s="65">
        <v>0</v>
      </c>
      <c r="C297" s="66">
        <v>0</v>
      </c>
      <c r="D297" s="65">
        <f t="shared" si="14"/>
        <v>0</v>
      </c>
      <c r="E297" s="65">
        <f t="shared" si="15"/>
        <v>0</v>
      </c>
      <c r="F297" s="67">
        <f t="shared" si="16"/>
        <v>1388.357924572241</v>
      </c>
    </row>
    <row r="298" spans="1:6" x14ac:dyDescent="0.25">
      <c r="A298" s="31">
        <v>296</v>
      </c>
      <c r="B298" s="65">
        <v>0</v>
      </c>
      <c r="C298" s="66">
        <v>0</v>
      </c>
      <c r="D298" s="65">
        <f t="shared" si="14"/>
        <v>0</v>
      </c>
      <c r="E298" s="65">
        <f t="shared" si="15"/>
        <v>0</v>
      </c>
      <c r="F298" s="67">
        <f t="shared" si="16"/>
        <v>1388.357924572241</v>
      </c>
    </row>
    <row r="299" spans="1:6" x14ac:dyDescent="0.25">
      <c r="A299" s="31">
        <v>297</v>
      </c>
      <c r="B299" s="65">
        <v>0</v>
      </c>
      <c r="C299" s="66">
        <v>0</v>
      </c>
      <c r="D299" s="65">
        <f t="shared" si="14"/>
        <v>0</v>
      </c>
      <c r="E299" s="65">
        <f t="shared" si="15"/>
        <v>0</v>
      </c>
      <c r="F299" s="67">
        <f t="shared" si="16"/>
        <v>1388.357924572241</v>
      </c>
    </row>
    <row r="300" spans="1:6" x14ac:dyDescent="0.25">
      <c r="A300" s="31">
        <v>298</v>
      </c>
      <c r="B300" s="65">
        <v>0</v>
      </c>
      <c r="C300" s="66">
        <v>0</v>
      </c>
      <c r="D300" s="65">
        <f t="shared" si="14"/>
        <v>0</v>
      </c>
      <c r="E300" s="65">
        <f t="shared" si="15"/>
        <v>0</v>
      </c>
      <c r="F300" s="67">
        <f t="shared" si="16"/>
        <v>1388.357924572241</v>
      </c>
    </row>
    <row r="301" spans="1:6" x14ac:dyDescent="0.25">
      <c r="A301" s="31">
        <v>299</v>
      </c>
      <c r="B301" s="65">
        <v>0</v>
      </c>
      <c r="C301" s="66">
        <v>0</v>
      </c>
      <c r="D301" s="65">
        <f t="shared" si="14"/>
        <v>0</v>
      </c>
      <c r="E301" s="65">
        <f t="shared" si="15"/>
        <v>0</v>
      </c>
      <c r="F301" s="67">
        <f t="shared" si="16"/>
        <v>1388.357924572241</v>
      </c>
    </row>
    <row r="302" spans="1:6" x14ac:dyDescent="0.25">
      <c r="A302" s="31">
        <v>300</v>
      </c>
      <c r="B302" s="65">
        <v>0</v>
      </c>
      <c r="C302" s="66">
        <v>0</v>
      </c>
      <c r="D302" s="65">
        <f t="shared" si="14"/>
        <v>0</v>
      </c>
      <c r="E302" s="65">
        <f t="shared" si="15"/>
        <v>0</v>
      </c>
      <c r="F302" s="67">
        <f t="shared" si="16"/>
        <v>1388.357924572241</v>
      </c>
    </row>
    <row r="303" spans="1:6" x14ac:dyDescent="0.25">
      <c r="A303" s="31">
        <v>301</v>
      </c>
      <c r="B303" s="65">
        <v>0</v>
      </c>
      <c r="C303" s="66">
        <v>0</v>
      </c>
      <c r="D303" s="65">
        <f t="shared" si="14"/>
        <v>0</v>
      </c>
      <c r="E303" s="65">
        <f t="shared" si="15"/>
        <v>0</v>
      </c>
      <c r="F303" s="67">
        <f t="shared" si="16"/>
        <v>1388.357924572241</v>
      </c>
    </row>
    <row r="304" spans="1:6" x14ac:dyDescent="0.25">
      <c r="A304" s="31">
        <v>302</v>
      </c>
      <c r="B304" s="65">
        <v>0</v>
      </c>
      <c r="C304" s="66">
        <v>0</v>
      </c>
      <c r="D304" s="65">
        <f t="shared" si="14"/>
        <v>0</v>
      </c>
      <c r="E304" s="65">
        <f t="shared" si="15"/>
        <v>0</v>
      </c>
      <c r="F304" s="67">
        <f t="shared" si="16"/>
        <v>1388.357924572241</v>
      </c>
    </row>
    <row r="305" spans="1:6" x14ac:dyDescent="0.25">
      <c r="A305" s="31">
        <v>303</v>
      </c>
      <c r="B305" s="65">
        <v>0</v>
      </c>
      <c r="C305" s="66">
        <v>0</v>
      </c>
      <c r="D305" s="65">
        <f t="shared" si="14"/>
        <v>0</v>
      </c>
      <c r="E305" s="65">
        <f t="shared" si="15"/>
        <v>0</v>
      </c>
      <c r="F305" s="67">
        <f t="shared" si="16"/>
        <v>1388.357924572241</v>
      </c>
    </row>
    <row r="306" spans="1:6" x14ac:dyDescent="0.25">
      <c r="A306" s="31">
        <v>304</v>
      </c>
      <c r="B306" s="65">
        <v>0</v>
      </c>
      <c r="C306" s="66">
        <v>0</v>
      </c>
      <c r="D306" s="65">
        <f t="shared" si="14"/>
        <v>0</v>
      </c>
      <c r="E306" s="65">
        <f t="shared" si="15"/>
        <v>0</v>
      </c>
      <c r="F306" s="67">
        <f t="shared" si="16"/>
        <v>1388.357924572241</v>
      </c>
    </row>
    <row r="307" spans="1:6" x14ac:dyDescent="0.25">
      <c r="A307" s="31">
        <v>305</v>
      </c>
      <c r="B307" s="65">
        <v>0</v>
      </c>
      <c r="C307" s="66">
        <v>0</v>
      </c>
      <c r="D307" s="65">
        <f t="shared" si="14"/>
        <v>0</v>
      </c>
      <c r="E307" s="65">
        <f t="shared" si="15"/>
        <v>0</v>
      </c>
      <c r="F307" s="67">
        <f t="shared" si="16"/>
        <v>1388.357924572241</v>
      </c>
    </row>
    <row r="308" spans="1:6" x14ac:dyDescent="0.25">
      <c r="A308" s="31">
        <v>306</v>
      </c>
      <c r="B308" s="65">
        <v>0</v>
      </c>
      <c r="C308" s="66">
        <v>0</v>
      </c>
      <c r="D308" s="65">
        <f t="shared" si="14"/>
        <v>0</v>
      </c>
      <c r="E308" s="65">
        <f t="shared" si="15"/>
        <v>0</v>
      </c>
      <c r="F308" s="67">
        <f t="shared" si="16"/>
        <v>1388.357924572241</v>
      </c>
    </row>
    <row r="309" spans="1:6" x14ac:dyDescent="0.25">
      <c r="A309" s="31">
        <v>307</v>
      </c>
      <c r="B309" s="65">
        <v>0</v>
      </c>
      <c r="C309" s="66">
        <v>0</v>
      </c>
      <c r="D309" s="65">
        <f t="shared" si="14"/>
        <v>0</v>
      </c>
      <c r="E309" s="65">
        <f t="shared" si="15"/>
        <v>0</v>
      </c>
      <c r="F309" s="67">
        <f t="shared" si="16"/>
        <v>1388.357924572241</v>
      </c>
    </row>
    <row r="310" spans="1:6" x14ac:dyDescent="0.25">
      <c r="A310" s="31">
        <v>308</v>
      </c>
      <c r="B310" s="65">
        <v>0</v>
      </c>
      <c r="C310" s="66">
        <v>0</v>
      </c>
      <c r="D310" s="65">
        <f t="shared" si="14"/>
        <v>0</v>
      </c>
      <c r="E310" s="65">
        <f t="shared" si="15"/>
        <v>0</v>
      </c>
      <c r="F310" s="67">
        <f t="shared" si="16"/>
        <v>1388.357924572241</v>
      </c>
    </row>
    <row r="311" spans="1:6" x14ac:dyDescent="0.25">
      <c r="A311" s="31">
        <v>309</v>
      </c>
      <c r="B311" s="65">
        <v>0</v>
      </c>
      <c r="C311" s="66">
        <v>0</v>
      </c>
      <c r="D311" s="65">
        <f t="shared" si="14"/>
        <v>0</v>
      </c>
      <c r="E311" s="65">
        <f t="shared" si="15"/>
        <v>0</v>
      </c>
      <c r="F311" s="67">
        <f t="shared" si="16"/>
        <v>1388.357924572241</v>
      </c>
    </row>
    <row r="312" spans="1:6" x14ac:dyDescent="0.25">
      <c r="A312" s="31">
        <v>310</v>
      </c>
      <c r="B312" s="65">
        <v>0</v>
      </c>
      <c r="C312" s="66">
        <v>0</v>
      </c>
      <c r="D312" s="65">
        <f t="shared" si="14"/>
        <v>0</v>
      </c>
      <c r="E312" s="65">
        <f t="shared" si="15"/>
        <v>0</v>
      </c>
      <c r="F312" s="67">
        <f t="shared" si="16"/>
        <v>1388.357924572241</v>
      </c>
    </row>
    <row r="313" spans="1:6" x14ac:dyDescent="0.25">
      <c r="A313" s="31">
        <v>311</v>
      </c>
      <c r="B313" s="65">
        <v>0</v>
      </c>
      <c r="C313" s="66">
        <v>0</v>
      </c>
      <c r="D313" s="65">
        <f t="shared" si="14"/>
        <v>0</v>
      </c>
      <c r="E313" s="65">
        <f t="shared" si="15"/>
        <v>0</v>
      </c>
      <c r="F313" s="67">
        <f t="shared" si="16"/>
        <v>1388.357924572241</v>
      </c>
    </row>
    <row r="314" spans="1:6" x14ac:dyDescent="0.25">
      <c r="A314" s="31">
        <v>312</v>
      </c>
      <c r="B314" s="65">
        <v>0</v>
      </c>
      <c r="C314" s="66">
        <v>0</v>
      </c>
      <c r="D314" s="65">
        <f t="shared" si="14"/>
        <v>0</v>
      </c>
      <c r="E314" s="65">
        <f t="shared" si="15"/>
        <v>0</v>
      </c>
      <c r="F314" s="67">
        <f t="shared" si="16"/>
        <v>1388.357924572241</v>
      </c>
    </row>
    <row r="315" spans="1:6" x14ac:dyDescent="0.25">
      <c r="A315" s="31">
        <v>313</v>
      </c>
      <c r="B315" s="65">
        <v>0</v>
      </c>
      <c r="C315" s="66">
        <v>0</v>
      </c>
      <c r="D315" s="65">
        <f t="shared" si="14"/>
        <v>0</v>
      </c>
      <c r="E315" s="65">
        <f t="shared" si="15"/>
        <v>0</v>
      </c>
      <c r="F315" s="67">
        <f t="shared" si="16"/>
        <v>1388.357924572241</v>
      </c>
    </row>
    <row r="316" spans="1:6" x14ac:dyDescent="0.25">
      <c r="A316" s="31">
        <v>314</v>
      </c>
      <c r="B316" s="65">
        <v>0</v>
      </c>
      <c r="C316" s="66">
        <v>0</v>
      </c>
      <c r="D316" s="65">
        <f t="shared" si="14"/>
        <v>0</v>
      </c>
      <c r="E316" s="65">
        <f t="shared" si="15"/>
        <v>0</v>
      </c>
      <c r="F316" s="67">
        <f t="shared" si="16"/>
        <v>1388.357924572241</v>
      </c>
    </row>
    <row r="317" spans="1:6" x14ac:dyDescent="0.25">
      <c r="A317" s="31">
        <v>315</v>
      </c>
      <c r="B317" s="65">
        <v>3</v>
      </c>
      <c r="C317" s="66">
        <v>0</v>
      </c>
      <c r="D317" s="65">
        <f t="shared" si="14"/>
        <v>0.83333333333333326</v>
      </c>
      <c r="E317" s="65">
        <f t="shared" si="15"/>
        <v>0.83333333333333326</v>
      </c>
      <c r="F317" s="67">
        <f t="shared" si="16"/>
        <v>1388.7745912389078</v>
      </c>
    </row>
    <row r="318" spans="1:6" x14ac:dyDescent="0.25">
      <c r="A318" s="31">
        <v>316</v>
      </c>
      <c r="B318" s="65">
        <v>6</v>
      </c>
      <c r="C318" s="66">
        <v>0</v>
      </c>
      <c r="D318" s="65">
        <f t="shared" si="14"/>
        <v>1.6666666666666665</v>
      </c>
      <c r="E318" s="65">
        <f t="shared" si="15"/>
        <v>0.83333333333333326</v>
      </c>
      <c r="F318" s="67">
        <f t="shared" si="16"/>
        <v>1390.0245912389078</v>
      </c>
    </row>
    <row r="319" spans="1:6" x14ac:dyDescent="0.25">
      <c r="A319" s="31">
        <v>317</v>
      </c>
      <c r="B319" s="65">
        <v>9</v>
      </c>
      <c r="C319" s="66">
        <v>0</v>
      </c>
      <c r="D319" s="65">
        <f t="shared" si="14"/>
        <v>2.5</v>
      </c>
      <c r="E319" s="65">
        <f t="shared" si="15"/>
        <v>0.83333333333333348</v>
      </c>
      <c r="F319" s="67">
        <f t="shared" si="16"/>
        <v>1392.107924572241</v>
      </c>
    </row>
    <row r="320" spans="1:6" x14ac:dyDescent="0.25">
      <c r="A320" s="31">
        <v>318</v>
      </c>
      <c r="B320" s="65">
        <v>12</v>
      </c>
      <c r="C320" s="66">
        <v>0</v>
      </c>
      <c r="D320" s="65">
        <f t="shared" si="14"/>
        <v>3.333333333333333</v>
      </c>
      <c r="E320" s="65">
        <f t="shared" si="15"/>
        <v>0.83333333333333304</v>
      </c>
      <c r="F320" s="67">
        <f t="shared" si="16"/>
        <v>1395.0245912389078</v>
      </c>
    </row>
    <row r="321" spans="1:6" x14ac:dyDescent="0.25">
      <c r="A321" s="31">
        <v>319</v>
      </c>
      <c r="B321" s="65">
        <v>15</v>
      </c>
      <c r="C321" s="66">
        <v>0</v>
      </c>
      <c r="D321" s="65">
        <f t="shared" si="14"/>
        <v>4.166666666666667</v>
      </c>
      <c r="E321" s="65">
        <f t="shared" si="15"/>
        <v>0.83333333333333393</v>
      </c>
      <c r="F321" s="67">
        <f t="shared" si="16"/>
        <v>1398.7745912389078</v>
      </c>
    </row>
    <row r="322" spans="1:6" x14ac:dyDescent="0.25">
      <c r="A322" s="31">
        <v>320</v>
      </c>
      <c r="B322" s="65">
        <v>15</v>
      </c>
      <c r="C322" s="66">
        <v>0</v>
      </c>
      <c r="D322" s="65">
        <f t="shared" si="14"/>
        <v>4.166666666666667</v>
      </c>
      <c r="E322" s="65">
        <f t="shared" si="15"/>
        <v>0</v>
      </c>
      <c r="F322" s="67">
        <f t="shared" si="16"/>
        <v>1402.9412579055745</v>
      </c>
    </row>
    <row r="323" spans="1:6" x14ac:dyDescent="0.25">
      <c r="A323" s="31">
        <v>321</v>
      </c>
      <c r="B323" s="65">
        <v>15</v>
      </c>
      <c r="C323" s="66">
        <v>0</v>
      </c>
      <c r="D323" s="65">
        <f t="shared" si="14"/>
        <v>4.166666666666667</v>
      </c>
      <c r="E323" s="65">
        <f t="shared" si="15"/>
        <v>0</v>
      </c>
      <c r="F323" s="67">
        <f t="shared" si="16"/>
        <v>1407.1079245722412</v>
      </c>
    </row>
    <row r="324" spans="1:6" x14ac:dyDescent="0.25">
      <c r="A324" s="31">
        <v>322</v>
      </c>
      <c r="B324" s="65">
        <v>17.23</v>
      </c>
      <c r="C324" s="66">
        <v>0</v>
      </c>
      <c r="D324" s="65">
        <f t="shared" ref="D324:D387" si="17">B324/3.6</f>
        <v>4.7861111111111114</v>
      </c>
      <c r="E324" s="65">
        <f t="shared" si="15"/>
        <v>0.61944444444444446</v>
      </c>
      <c r="F324" s="67">
        <f t="shared" si="16"/>
        <v>1411.58431346113</v>
      </c>
    </row>
    <row r="325" spans="1:6" x14ac:dyDescent="0.25">
      <c r="A325" s="31">
        <v>323</v>
      </c>
      <c r="B325" s="65">
        <v>19.440000000000001</v>
      </c>
      <c r="C325" s="66">
        <v>0</v>
      </c>
      <c r="D325" s="65">
        <f t="shared" si="17"/>
        <v>5.4</v>
      </c>
      <c r="E325" s="65">
        <f t="shared" si="15"/>
        <v>0.61388888888888893</v>
      </c>
      <c r="F325" s="67">
        <f t="shared" si="16"/>
        <v>1416.6773690166856</v>
      </c>
    </row>
    <row r="326" spans="1:6" x14ac:dyDescent="0.25">
      <c r="A326" s="31">
        <v>324</v>
      </c>
      <c r="B326" s="65">
        <v>21.67</v>
      </c>
      <c r="C326" s="66">
        <v>0</v>
      </c>
      <c r="D326" s="65">
        <f t="shared" si="17"/>
        <v>6.0194444444444448</v>
      </c>
      <c r="E326" s="65">
        <f t="shared" si="15"/>
        <v>0.61944444444444446</v>
      </c>
      <c r="F326" s="67">
        <f t="shared" si="16"/>
        <v>1422.3870912389077</v>
      </c>
    </row>
    <row r="327" spans="1:6" x14ac:dyDescent="0.25">
      <c r="A327" s="31">
        <v>325</v>
      </c>
      <c r="B327" s="65">
        <v>23.89</v>
      </c>
      <c r="C327" s="66">
        <v>0</v>
      </c>
      <c r="D327" s="65">
        <f t="shared" si="17"/>
        <v>6.6361111111111111</v>
      </c>
      <c r="E327" s="65">
        <f t="shared" si="15"/>
        <v>0.61666666666666625</v>
      </c>
      <c r="F327" s="67">
        <f t="shared" si="16"/>
        <v>1428.7148690166855</v>
      </c>
    </row>
    <row r="328" spans="1:6" x14ac:dyDescent="0.25">
      <c r="A328" s="31">
        <v>326</v>
      </c>
      <c r="B328" s="65">
        <v>26.11</v>
      </c>
      <c r="C328" s="66">
        <v>0</v>
      </c>
      <c r="D328" s="65">
        <f t="shared" si="17"/>
        <v>7.2527777777777773</v>
      </c>
      <c r="E328" s="65">
        <f t="shared" si="15"/>
        <v>0.61666666666666625</v>
      </c>
      <c r="F328" s="67">
        <f t="shared" si="16"/>
        <v>1435.6593134611298</v>
      </c>
    </row>
    <row r="329" spans="1:6" x14ac:dyDescent="0.25">
      <c r="A329" s="31">
        <v>327</v>
      </c>
      <c r="B329" s="65">
        <v>28.33</v>
      </c>
      <c r="C329" s="66">
        <v>0</v>
      </c>
      <c r="D329" s="65">
        <f t="shared" si="17"/>
        <v>7.8694444444444436</v>
      </c>
      <c r="E329" s="65">
        <f t="shared" si="15"/>
        <v>0.61666666666666625</v>
      </c>
      <c r="F329" s="67">
        <f t="shared" si="16"/>
        <v>1443.220424572241</v>
      </c>
    </row>
    <row r="330" spans="1:6" x14ac:dyDescent="0.25">
      <c r="A330" s="31">
        <v>328</v>
      </c>
      <c r="B330" s="65">
        <v>30.5</v>
      </c>
      <c r="C330" s="66">
        <v>0</v>
      </c>
      <c r="D330" s="65">
        <f t="shared" si="17"/>
        <v>8.4722222222222214</v>
      </c>
      <c r="E330" s="65">
        <f t="shared" si="15"/>
        <v>0.60277777777777786</v>
      </c>
      <c r="F330" s="67">
        <f t="shared" si="16"/>
        <v>1451.3912579055743</v>
      </c>
    </row>
    <row r="331" spans="1:6" x14ac:dyDescent="0.25">
      <c r="A331" s="31">
        <v>329</v>
      </c>
      <c r="B331" s="65">
        <v>32.78</v>
      </c>
      <c r="C331" s="66">
        <v>0</v>
      </c>
      <c r="D331" s="65">
        <f t="shared" si="17"/>
        <v>9.1055555555555561</v>
      </c>
      <c r="E331" s="65">
        <f t="shared" si="15"/>
        <v>0.63333333333333464</v>
      </c>
      <c r="F331" s="67">
        <f t="shared" si="16"/>
        <v>1460.1801467944631</v>
      </c>
    </row>
    <row r="332" spans="1:6" x14ac:dyDescent="0.25">
      <c r="A332" s="31">
        <v>330</v>
      </c>
      <c r="B332" s="65">
        <v>35</v>
      </c>
      <c r="C332" s="66">
        <v>0</v>
      </c>
      <c r="D332" s="65">
        <f t="shared" si="17"/>
        <v>9.7222222222222214</v>
      </c>
      <c r="E332" s="65">
        <f t="shared" si="15"/>
        <v>0.61666666666666536</v>
      </c>
      <c r="F332" s="67">
        <f t="shared" si="16"/>
        <v>1469.5940356833519</v>
      </c>
    </row>
    <row r="333" spans="1:6" x14ac:dyDescent="0.25">
      <c r="A333" s="31">
        <v>331</v>
      </c>
      <c r="B333" s="65">
        <v>35</v>
      </c>
      <c r="C333" s="66">
        <v>0</v>
      </c>
      <c r="D333" s="65">
        <f t="shared" si="17"/>
        <v>9.7222222222222214</v>
      </c>
      <c r="E333" s="65">
        <f t="shared" si="15"/>
        <v>0</v>
      </c>
      <c r="F333" s="67">
        <f t="shared" si="16"/>
        <v>1479.316257905574</v>
      </c>
    </row>
    <row r="334" spans="1:6" x14ac:dyDescent="0.25">
      <c r="A334" s="31">
        <v>332</v>
      </c>
      <c r="B334" s="65">
        <v>35</v>
      </c>
      <c r="C334" s="66">
        <v>0</v>
      </c>
      <c r="D334" s="65">
        <f t="shared" si="17"/>
        <v>9.7222222222222214</v>
      </c>
      <c r="E334" s="65">
        <f t="shared" ref="E334:E397" si="18">D334-D333</f>
        <v>0</v>
      </c>
      <c r="F334" s="67">
        <f t="shared" ref="F334:F397" si="19">D333+(E334/2)+F333</f>
        <v>1489.0384801277962</v>
      </c>
    </row>
    <row r="335" spans="1:6" x14ac:dyDescent="0.25">
      <c r="A335" s="31">
        <v>333</v>
      </c>
      <c r="B335" s="65">
        <v>36.875</v>
      </c>
      <c r="C335" s="66">
        <v>0</v>
      </c>
      <c r="D335" s="65">
        <f t="shared" si="17"/>
        <v>10.243055555555555</v>
      </c>
      <c r="E335" s="65">
        <f t="shared" si="18"/>
        <v>0.52083333333333393</v>
      </c>
      <c r="F335" s="67">
        <f t="shared" si="19"/>
        <v>1499.0211190166851</v>
      </c>
    </row>
    <row r="336" spans="1:6" x14ac:dyDescent="0.25">
      <c r="A336" s="31">
        <v>334</v>
      </c>
      <c r="B336" s="65">
        <v>38.75</v>
      </c>
      <c r="C336" s="66">
        <v>0</v>
      </c>
      <c r="D336" s="65">
        <f t="shared" si="17"/>
        <v>10.763888888888889</v>
      </c>
      <c r="E336" s="65">
        <f t="shared" si="18"/>
        <v>0.52083333333333393</v>
      </c>
      <c r="F336" s="67">
        <f t="shared" si="19"/>
        <v>1509.5245912389073</v>
      </c>
    </row>
    <row r="337" spans="1:6" x14ac:dyDescent="0.25">
      <c r="A337" s="31">
        <v>335</v>
      </c>
      <c r="B337" s="65">
        <v>40.625</v>
      </c>
      <c r="C337" s="66">
        <v>0</v>
      </c>
      <c r="D337" s="65">
        <f t="shared" si="17"/>
        <v>11.284722222222221</v>
      </c>
      <c r="E337" s="65">
        <f t="shared" si="18"/>
        <v>0.52083333333333215</v>
      </c>
      <c r="F337" s="67">
        <f t="shared" si="19"/>
        <v>1520.548896794463</v>
      </c>
    </row>
    <row r="338" spans="1:6" x14ac:dyDescent="0.25">
      <c r="A338" s="31">
        <v>336</v>
      </c>
      <c r="B338" s="65">
        <v>42.5</v>
      </c>
      <c r="C338" s="66">
        <v>0</v>
      </c>
      <c r="D338" s="65">
        <f t="shared" si="17"/>
        <v>11.805555555555555</v>
      </c>
      <c r="E338" s="65">
        <f t="shared" si="18"/>
        <v>0.52083333333333393</v>
      </c>
      <c r="F338" s="67">
        <f t="shared" si="19"/>
        <v>1532.0940356833519</v>
      </c>
    </row>
    <row r="339" spans="1:6" x14ac:dyDescent="0.25">
      <c r="A339" s="31">
        <v>337</v>
      </c>
      <c r="B339" s="65">
        <v>44.375</v>
      </c>
      <c r="C339" s="66">
        <v>0</v>
      </c>
      <c r="D339" s="65">
        <f t="shared" si="17"/>
        <v>12.326388888888889</v>
      </c>
      <c r="E339" s="65">
        <f t="shared" si="18"/>
        <v>0.52083333333333393</v>
      </c>
      <c r="F339" s="67">
        <f t="shared" si="19"/>
        <v>1544.160007905574</v>
      </c>
    </row>
    <row r="340" spans="1:6" x14ac:dyDescent="0.25">
      <c r="A340" s="31">
        <v>338</v>
      </c>
      <c r="B340" s="65">
        <v>46.25</v>
      </c>
      <c r="C340" s="66">
        <v>0</v>
      </c>
      <c r="D340" s="65">
        <f t="shared" si="17"/>
        <v>12.847222222222221</v>
      </c>
      <c r="E340" s="65">
        <f t="shared" si="18"/>
        <v>0.52083333333333215</v>
      </c>
      <c r="F340" s="67">
        <f t="shared" si="19"/>
        <v>1556.7468134611297</v>
      </c>
    </row>
    <row r="341" spans="1:6" x14ac:dyDescent="0.25">
      <c r="A341" s="31">
        <v>339</v>
      </c>
      <c r="B341" s="65">
        <v>48.125</v>
      </c>
      <c r="C341" s="66">
        <v>0</v>
      </c>
      <c r="D341" s="65">
        <f t="shared" si="17"/>
        <v>13.368055555555555</v>
      </c>
      <c r="E341" s="65">
        <f t="shared" si="18"/>
        <v>0.52083333333333393</v>
      </c>
      <c r="F341" s="67">
        <f t="shared" si="19"/>
        <v>1569.8544523500186</v>
      </c>
    </row>
    <row r="342" spans="1:6" x14ac:dyDescent="0.25">
      <c r="A342" s="31">
        <v>340</v>
      </c>
      <c r="B342" s="65">
        <v>50</v>
      </c>
      <c r="C342" s="66">
        <v>0</v>
      </c>
      <c r="D342" s="65">
        <f t="shared" si="17"/>
        <v>13.888888888888889</v>
      </c>
      <c r="E342" s="65">
        <f t="shared" si="18"/>
        <v>0.52083333333333393</v>
      </c>
      <c r="F342" s="67">
        <f t="shared" si="19"/>
        <v>1583.4829245722408</v>
      </c>
    </row>
    <row r="343" spans="1:6" x14ac:dyDescent="0.25">
      <c r="A343" s="31">
        <v>341</v>
      </c>
      <c r="B343" s="65">
        <v>50</v>
      </c>
      <c r="C343" s="66">
        <v>0</v>
      </c>
      <c r="D343" s="65">
        <f t="shared" si="17"/>
        <v>13.888888888888889</v>
      </c>
      <c r="E343" s="65">
        <f t="shared" si="18"/>
        <v>0</v>
      </c>
      <c r="F343" s="67">
        <f t="shared" si="19"/>
        <v>1597.3718134611297</v>
      </c>
    </row>
    <row r="344" spans="1:6" x14ac:dyDescent="0.25">
      <c r="A344" s="31">
        <v>342</v>
      </c>
      <c r="B344" s="65">
        <v>50</v>
      </c>
      <c r="C344" s="66">
        <v>0</v>
      </c>
      <c r="D344" s="65">
        <f t="shared" si="17"/>
        <v>13.888888888888889</v>
      </c>
      <c r="E344" s="65">
        <f t="shared" si="18"/>
        <v>0</v>
      </c>
      <c r="F344" s="67">
        <f t="shared" si="19"/>
        <v>1611.2607023500186</v>
      </c>
    </row>
    <row r="345" spans="1:6" x14ac:dyDescent="0.25">
      <c r="A345" s="31">
        <v>343</v>
      </c>
      <c r="B345" s="65">
        <v>50</v>
      </c>
      <c r="C345" s="66">
        <v>0</v>
      </c>
      <c r="D345" s="65">
        <f t="shared" si="17"/>
        <v>13.888888888888889</v>
      </c>
      <c r="E345" s="65">
        <f t="shared" si="18"/>
        <v>0</v>
      </c>
      <c r="F345" s="67">
        <f t="shared" si="19"/>
        <v>1625.1495912389075</v>
      </c>
    </row>
    <row r="346" spans="1:6" x14ac:dyDescent="0.25">
      <c r="A346" s="31">
        <v>344</v>
      </c>
      <c r="B346" s="65">
        <v>50</v>
      </c>
      <c r="C346" s="66">
        <v>0</v>
      </c>
      <c r="D346" s="65">
        <f t="shared" si="17"/>
        <v>13.888888888888889</v>
      </c>
      <c r="E346" s="65">
        <f t="shared" si="18"/>
        <v>0</v>
      </c>
      <c r="F346" s="67">
        <f t="shared" si="19"/>
        <v>1639.0384801277964</v>
      </c>
    </row>
    <row r="347" spans="1:6" x14ac:dyDescent="0.25">
      <c r="A347" s="31">
        <v>345</v>
      </c>
      <c r="B347" s="65">
        <v>50</v>
      </c>
      <c r="C347" s="66">
        <v>0</v>
      </c>
      <c r="D347" s="65">
        <f t="shared" si="17"/>
        <v>13.888888888888889</v>
      </c>
      <c r="E347" s="65">
        <f t="shared" si="18"/>
        <v>0</v>
      </c>
      <c r="F347" s="67">
        <f t="shared" si="19"/>
        <v>1652.9273690166854</v>
      </c>
    </row>
    <row r="348" spans="1:6" x14ac:dyDescent="0.25">
      <c r="A348" s="31">
        <v>346</v>
      </c>
      <c r="B348" s="65">
        <v>50</v>
      </c>
      <c r="C348" s="66">
        <v>0</v>
      </c>
      <c r="D348" s="65">
        <f t="shared" si="17"/>
        <v>13.888888888888889</v>
      </c>
      <c r="E348" s="65">
        <f t="shared" si="18"/>
        <v>0</v>
      </c>
      <c r="F348" s="67">
        <f t="shared" si="19"/>
        <v>1666.8162579055743</v>
      </c>
    </row>
    <row r="349" spans="1:6" x14ac:dyDescent="0.25">
      <c r="A349" s="31">
        <v>347</v>
      </c>
      <c r="B349" s="65">
        <v>50</v>
      </c>
      <c r="C349" s="66">
        <v>0</v>
      </c>
      <c r="D349" s="65">
        <f t="shared" si="17"/>
        <v>13.888888888888889</v>
      </c>
      <c r="E349" s="65">
        <f t="shared" si="18"/>
        <v>0</v>
      </c>
      <c r="F349" s="67">
        <f t="shared" si="19"/>
        <v>1680.7051467944632</v>
      </c>
    </row>
    <row r="350" spans="1:6" x14ac:dyDescent="0.25">
      <c r="A350" s="31">
        <v>348</v>
      </c>
      <c r="B350" s="65">
        <v>50</v>
      </c>
      <c r="C350" s="66">
        <v>0</v>
      </c>
      <c r="D350" s="65">
        <f t="shared" si="17"/>
        <v>13.888888888888889</v>
      </c>
      <c r="E350" s="65">
        <f t="shared" si="18"/>
        <v>0</v>
      </c>
      <c r="F350" s="67">
        <f t="shared" si="19"/>
        <v>1694.5940356833521</v>
      </c>
    </row>
    <row r="351" spans="1:6" x14ac:dyDescent="0.25">
      <c r="A351" s="31">
        <v>349</v>
      </c>
      <c r="B351" s="65">
        <v>50</v>
      </c>
      <c r="C351" s="66">
        <v>0</v>
      </c>
      <c r="D351" s="65">
        <f t="shared" si="17"/>
        <v>13.888888888888889</v>
      </c>
      <c r="E351" s="65">
        <f t="shared" si="18"/>
        <v>0</v>
      </c>
      <c r="F351" s="67">
        <f t="shared" si="19"/>
        <v>1708.482924572241</v>
      </c>
    </row>
    <row r="352" spans="1:6" x14ac:dyDescent="0.25">
      <c r="A352" s="31">
        <v>350</v>
      </c>
      <c r="B352" s="65">
        <v>50</v>
      </c>
      <c r="C352" s="66">
        <v>0</v>
      </c>
      <c r="D352" s="65">
        <f t="shared" si="17"/>
        <v>13.888888888888889</v>
      </c>
      <c r="E352" s="65">
        <f t="shared" si="18"/>
        <v>0</v>
      </c>
      <c r="F352" s="67">
        <f t="shared" si="19"/>
        <v>1722.3718134611299</v>
      </c>
    </row>
    <row r="353" spans="1:6" x14ac:dyDescent="0.25">
      <c r="A353" s="31">
        <v>351</v>
      </c>
      <c r="B353" s="65">
        <v>50</v>
      </c>
      <c r="C353" s="66">
        <v>0</v>
      </c>
      <c r="D353" s="65">
        <f t="shared" si="17"/>
        <v>13.888888888888889</v>
      </c>
      <c r="E353" s="65">
        <f t="shared" si="18"/>
        <v>0</v>
      </c>
      <c r="F353" s="67">
        <f t="shared" si="19"/>
        <v>1736.2607023500188</v>
      </c>
    </row>
    <row r="354" spans="1:6" x14ac:dyDescent="0.25">
      <c r="A354" s="31">
        <v>352</v>
      </c>
      <c r="B354" s="65">
        <v>50</v>
      </c>
      <c r="C354" s="66">
        <v>0</v>
      </c>
      <c r="D354" s="65">
        <f t="shared" si="17"/>
        <v>13.888888888888889</v>
      </c>
      <c r="E354" s="65">
        <f t="shared" si="18"/>
        <v>0</v>
      </c>
      <c r="F354" s="67">
        <f t="shared" si="19"/>
        <v>1750.1495912389078</v>
      </c>
    </row>
    <row r="355" spans="1:6" x14ac:dyDescent="0.25">
      <c r="A355" s="31">
        <v>353</v>
      </c>
      <c r="B355" s="65">
        <v>48.13</v>
      </c>
      <c r="C355" s="66">
        <v>0</v>
      </c>
      <c r="D355" s="65">
        <f t="shared" si="17"/>
        <v>13.369444444444445</v>
      </c>
      <c r="E355" s="65">
        <f t="shared" si="18"/>
        <v>-0.51944444444444393</v>
      </c>
      <c r="F355" s="67">
        <f t="shared" si="19"/>
        <v>1763.7787579055744</v>
      </c>
    </row>
    <row r="356" spans="1:6" x14ac:dyDescent="0.25">
      <c r="A356" s="31">
        <v>354</v>
      </c>
      <c r="B356" s="65">
        <v>46.25</v>
      </c>
      <c r="C356" s="66">
        <v>0</v>
      </c>
      <c r="D356" s="65">
        <f t="shared" si="17"/>
        <v>12.847222222222221</v>
      </c>
      <c r="E356" s="65">
        <f t="shared" si="18"/>
        <v>-0.52222222222222392</v>
      </c>
      <c r="F356" s="67">
        <f t="shared" si="19"/>
        <v>1776.8870912389077</v>
      </c>
    </row>
    <row r="357" spans="1:6" x14ac:dyDescent="0.25">
      <c r="A357" s="31">
        <v>355</v>
      </c>
      <c r="B357" s="65">
        <v>44.38</v>
      </c>
      <c r="C357" s="66">
        <v>0</v>
      </c>
      <c r="D357" s="65">
        <f t="shared" si="17"/>
        <v>12.327777777777778</v>
      </c>
      <c r="E357" s="65">
        <f t="shared" si="18"/>
        <v>-0.51944444444444393</v>
      </c>
      <c r="F357" s="67">
        <f t="shared" si="19"/>
        <v>1789.4745912389078</v>
      </c>
    </row>
    <row r="358" spans="1:6" x14ac:dyDescent="0.25">
      <c r="A358" s="31">
        <v>356</v>
      </c>
      <c r="B358" s="65">
        <v>42.5</v>
      </c>
      <c r="C358" s="66">
        <v>0</v>
      </c>
      <c r="D358" s="65">
        <f t="shared" si="17"/>
        <v>11.805555555555555</v>
      </c>
      <c r="E358" s="65">
        <f t="shared" si="18"/>
        <v>-0.52222222222222214</v>
      </c>
      <c r="F358" s="67">
        <f t="shared" si="19"/>
        <v>1801.5412579055744</v>
      </c>
    </row>
    <row r="359" spans="1:6" x14ac:dyDescent="0.25">
      <c r="A359" s="31">
        <v>357</v>
      </c>
      <c r="B359" s="65">
        <v>40.630000000000003</v>
      </c>
      <c r="C359" s="66">
        <v>0</v>
      </c>
      <c r="D359" s="65">
        <f t="shared" si="17"/>
        <v>11.286111111111111</v>
      </c>
      <c r="E359" s="65">
        <f t="shared" si="18"/>
        <v>-0.51944444444444393</v>
      </c>
      <c r="F359" s="67">
        <f t="shared" si="19"/>
        <v>1813.0870912389078</v>
      </c>
    </row>
    <row r="360" spans="1:6" x14ac:dyDescent="0.25">
      <c r="A360" s="31">
        <v>358</v>
      </c>
      <c r="B360" s="65">
        <v>38.75</v>
      </c>
      <c r="C360" s="66">
        <v>0</v>
      </c>
      <c r="D360" s="65">
        <f t="shared" si="17"/>
        <v>10.763888888888889</v>
      </c>
      <c r="E360" s="65">
        <f t="shared" si="18"/>
        <v>-0.52222222222222214</v>
      </c>
      <c r="F360" s="67">
        <f t="shared" si="19"/>
        <v>1824.1120912389079</v>
      </c>
    </row>
    <row r="361" spans="1:6" x14ac:dyDescent="0.25">
      <c r="A361" s="31">
        <v>359</v>
      </c>
      <c r="B361" s="65">
        <v>36.880000000000003</v>
      </c>
      <c r="C361" s="66">
        <v>0</v>
      </c>
      <c r="D361" s="65">
        <f t="shared" si="17"/>
        <v>10.244444444444445</v>
      </c>
      <c r="E361" s="65">
        <f t="shared" si="18"/>
        <v>-0.51944444444444393</v>
      </c>
      <c r="F361" s="67">
        <f t="shared" si="19"/>
        <v>1834.6162579055745</v>
      </c>
    </row>
    <row r="362" spans="1:6" x14ac:dyDescent="0.25">
      <c r="A362" s="31">
        <v>360</v>
      </c>
      <c r="B362" s="65">
        <v>35</v>
      </c>
      <c r="C362" s="66">
        <v>0</v>
      </c>
      <c r="D362" s="65">
        <f t="shared" si="17"/>
        <v>9.7222222222222214</v>
      </c>
      <c r="E362" s="65">
        <f t="shared" si="18"/>
        <v>-0.52222222222222392</v>
      </c>
      <c r="F362" s="67">
        <f t="shared" si="19"/>
        <v>1844.5995912389078</v>
      </c>
    </row>
    <row r="363" spans="1:6" x14ac:dyDescent="0.25">
      <c r="A363" s="31">
        <v>361</v>
      </c>
      <c r="B363" s="65">
        <v>35</v>
      </c>
      <c r="C363" s="66">
        <v>0</v>
      </c>
      <c r="D363" s="65">
        <f t="shared" si="17"/>
        <v>9.7222222222222214</v>
      </c>
      <c r="E363" s="65">
        <f t="shared" si="18"/>
        <v>0</v>
      </c>
      <c r="F363" s="67">
        <f t="shared" si="19"/>
        <v>1854.32181346113</v>
      </c>
    </row>
    <row r="364" spans="1:6" x14ac:dyDescent="0.25">
      <c r="A364" s="31">
        <v>362</v>
      </c>
      <c r="B364" s="65">
        <v>35</v>
      </c>
      <c r="C364" s="66">
        <v>0</v>
      </c>
      <c r="D364" s="65">
        <f t="shared" si="17"/>
        <v>9.7222222222222214</v>
      </c>
      <c r="E364" s="65">
        <f t="shared" si="18"/>
        <v>0</v>
      </c>
      <c r="F364" s="67">
        <f t="shared" si="19"/>
        <v>1864.0440356833521</v>
      </c>
    </row>
    <row r="365" spans="1:6" x14ac:dyDescent="0.25">
      <c r="A365" s="31">
        <v>363</v>
      </c>
      <c r="B365" s="65">
        <v>35</v>
      </c>
      <c r="C365" s="66">
        <v>0</v>
      </c>
      <c r="D365" s="65">
        <f t="shared" si="17"/>
        <v>9.7222222222222214</v>
      </c>
      <c r="E365" s="65">
        <f t="shared" si="18"/>
        <v>0</v>
      </c>
      <c r="F365" s="67">
        <f t="shared" si="19"/>
        <v>1873.7662579055743</v>
      </c>
    </row>
    <row r="366" spans="1:6" x14ac:dyDescent="0.25">
      <c r="A366" s="31">
        <v>364</v>
      </c>
      <c r="B366" s="65">
        <v>35</v>
      </c>
      <c r="C366" s="66">
        <v>0</v>
      </c>
      <c r="D366" s="65">
        <f t="shared" si="17"/>
        <v>9.7222222222222214</v>
      </c>
      <c r="E366" s="65">
        <f t="shared" si="18"/>
        <v>0</v>
      </c>
      <c r="F366" s="67">
        <f t="shared" si="19"/>
        <v>1883.4884801277965</v>
      </c>
    </row>
    <row r="367" spans="1:6" x14ac:dyDescent="0.25">
      <c r="A367" s="31">
        <v>365</v>
      </c>
      <c r="B367" s="65">
        <v>35</v>
      </c>
      <c r="C367" s="66">
        <v>0</v>
      </c>
      <c r="D367" s="65">
        <f t="shared" si="17"/>
        <v>9.7222222222222214</v>
      </c>
      <c r="E367" s="65">
        <f t="shared" si="18"/>
        <v>0</v>
      </c>
      <c r="F367" s="67">
        <f t="shared" si="19"/>
        <v>1893.2107023500187</v>
      </c>
    </row>
    <row r="368" spans="1:6" x14ac:dyDescent="0.25">
      <c r="A368" s="31">
        <v>366</v>
      </c>
      <c r="B368" s="65">
        <v>35</v>
      </c>
      <c r="C368" s="66">
        <v>0</v>
      </c>
      <c r="D368" s="65">
        <f t="shared" si="17"/>
        <v>9.7222222222222214</v>
      </c>
      <c r="E368" s="65">
        <f t="shared" si="18"/>
        <v>0</v>
      </c>
      <c r="F368" s="67">
        <f t="shared" si="19"/>
        <v>1902.9329245722408</v>
      </c>
    </row>
    <row r="369" spans="1:6" x14ac:dyDescent="0.25">
      <c r="A369" s="31">
        <v>367</v>
      </c>
      <c r="B369" s="65">
        <v>35</v>
      </c>
      <c r="C369" s="66">
        <v>0</v>
      </c>
      <c r="D369" s="65">
        <f t="shared" si="17"/>
        <v>9.7222222222222214</v>
      </c>
      <c r="E369" s="65">
        <f t="shared" si="18"/>
        <v>0</v>
      </c>
      <c r="F369" s="67">
        <f t="shared" si="19"/>
        <v>1912.655146794463</v>
      </c>
    </row>
    <row r="370" spans="1:6" x14ac:dyDescent="0.25">
      <c r="A370" s="31">
        <v>368</v>
      </c>
      <c r="B370" s="65">
        <v>35</v>
      </c>
      <c r="C370" s="66">
        <v>0</v>
      </c>
      <c r="D370" s="65">
        <f t="shared" si="17"/>
        <v>9.7222222222222214</v>
      </c>
      <c r="E370" s="65">
        <f t="shared" si="18"/>
        <v>0</v>
      </c>
      <c r="F370" s="67">
        <f t="shared" si="19"/>
        <v>1922.3773690166852</v>
      </c>
    </row>
    <row r="371" spans="1:6" x14ac:dyDescent="0.25">
      <c r="A371" s="31">
        <v>369</v>
      </c>
      <c r="B371" s="65">
        <v>35</v>
      </c>
      <c r="C371" s="66">
        <v>0</v>
      </c>
      <c r="D371" s="65">
        <f t="shared" si="17"/>
        <v>9.7222222222222214</v>
      </c>
      <c r="E371" s="65">
        <f t="shared" si="18"/>
        <v>0</v>
      </c>
      <c r="F371" s="67">
        <f t="shared" si="19"/>
        <v>1932.0995912389074</v>
      </c>
    </row>
    <row r="372" spans="1:6" x14ac:dyDescent="0.25">
      <c r="A372" s="31">
        <v>370</v>
      </c>
      <c r="B372" s="65">
        <v>35</v>
      </c>
      <c r="C372" s="66">
        <v>0</v>
      </c>
      <c r="D372" s="65">
        <f t="shared" si="17"/>
        <v>9.7222222222222214</v>
      </c>
      <c r="E372" s="65">
        <f t="shared" si="18"/>
        <v>0</v>
      </c>
      <c r="F372" s="67">
        <f t="shared" si="19"/>
        <v>1941.8218134611295</v>
      </c>
    </row>
    <row r="373" spans="1:6" x14ac:dyDescent="0.25">
      <c r="A373" s="31">
        <v>371</v>
      </c>
      <c r="B373" s="65">
        <v>35</v>
      </c>
      <c r="C373" s="66">
        <v>0</v>
      </c>
      <c r="D373" s="65">
        <f t="shared" si="17"/>
        <v>9.7222222222222214</v>
      </c>
      <c r="E373" s="65">
        <f t="shared" si="18"/>
        <v>0</v>
      </c>
      <c r="F373" s="67">
        <f t="shared" si="19"/>
        <v>1951.5440356833517</v>
      </c>
    </row>
    <row r="374" spans="1:6" x14ac:dyDescent="0.25">
      <c r="A374" s="31">
        <v>372</v>
      </c>
      <c r="B374" s="65">
        <v>35</v>
      </c>
      <c r="C374" s="66">
        <v>0</v>
      </c>
      <c r="D374" s="65">
        <f t="shared" si="17"/>
        <v>9.7222222222222214</v>
      </c>
      <c r="E374" s="65">
        <f t="shared" si="18"/>
        <v>0</v>
      </c>
      <c r="F374" s="67">
        <f t="shared" si="19"/>
        <v>1961.2662579055739</v>
      </c>
    </row>
    <row r="375" spans="1:6" x14ac:dyDescent="0.25">
      <c r="A375" s="31">
        <v>373</v>
      </c>
      <c r="B375" s="65">
        <v>35</v>
      </c>
      <c r="C375" s="66">
        <v>0</v>
      </c>
      <c r="D375" s="65">
        <f t="shared" si="17"/>
        <v>9.7222222222222214</v>
      </c>
      <c r="E375" s="65">
        <f t="shared" si="18"/>
        <v>0</v>
      </c>
      <c r="F375" s="67">
        <f t="shared" si="19"/>
        <v>1970.988480127796</v>
      </c>
    </row>
    <row r="376" spans="1:6" x14ac:dyDescent="0.25">
      <c r="A376" s="31">
        <v>374</v>
      </c>
      <c r="B376" s="65">
        <v>35</v>
      </c>
      <c r="C376" s="66">
        <v>0</v>
      </c>
      <c r="D376" s="65">
        <f t="shared" si="17"/>
        <v>9.7222222222222214</v>
      </c>
      <c r="E376" s="65">
        <f t="shared" si="18"/>
        <v>0</v>
      </c>
      <c r="F376" s="67">
        <f t="shared" si="19"/>
        <v>1980.7107023500182</v>
      </c>
    </row>
    <row r="377" spans="1:6" x14ac:dyDescent="0.25">
      <c r="A377" s="31">
        <v>375</v>
      </c>
      <c r="B377" s="65">
        <v>35</v>
      </c>
      <c r="C377" s="66">
        <v>0</v>
      </c>
      <c r="D377" s="65">
        <f t="shared" si="17"/>
        <v>9.7222222222222214</v>
      </c>
      <c r="E377" s="65">
        <f t="shared" si="18"/>
        <v>0</v>
      </c>
      <c r="F377" s="67">
        <f t="shared" si="19"/>
        <v>1990.4329245722404</v>
      </c>
    </row>
    <row r="378" spans="1:6" x14ac:dyDescent="0.25">
      <c r="A378" s="31">
        <v>376</v>
      </c>
      <c r="B378" s="65">
        <v>31.428999999999998</v>
      </c>
      <c r="C378" s="66">
        <v>0</v>
      </c>
      <c r="D378" s="65">
        <f t="shared" si="17"/>
        <v>8.7302777777777774</v>
      </c>
      <c r="E378" s="65">
        <f t="shared" si="18"/>
        <v>-0.99194444444444407</v>
      </c>
      <c r="F378" s="67">
        <f t="shared" si="19"/>
        <v>1999.6591745722403</v>
      </c>
    </row>
    <row r="379" spans="1:6" x14ac:dyDescent="0.25">
      <c r="A379" s="31">
        <v>377</v>
      </c>
      <c r="B379" s="65">
        <v>27.858000000000001</v>
      </c>
      <c r="C379" s="66">
        <v>0</v>
      </c>
      <c r="D379" s="65">
        <f t="shared" si="17"/>
        <v>7.7383333333333333</v>
      </c>
      <c r="E379" s="65">
        <f t="shared" si="18"/>
        <v>-0.99194444444444407</v>
      </c>
      <c r="F379" s="67">
        <f t="shared" si="19"/>
        <v>2007.8934801277958</v>
      </c>
    </row>
    <row r="380" spans="1:6" x14ac:dyDescent="0.25">
      <c r="A380" s="31">
        <v>378</v>
      </c>
      <c r="B380" s="65">
        <v>24.286999999999999</v>
      </c>
      <c r="C380" s="66">
        <v>0</v>
      </c>
      <c r="D380" s="65">
        <f t="shared" si="17"/>
        <v>6.7463888888888883</v>
      </c>
      <c r="E380" s="65">
        <f t="shared" si="18"/>
        <v>-0.99194444444444496</v>
      </c>
      <c r="F380" s="67">
        <f t="shared" si="19"/>
        <v>2015.135841238907</v>
      </c>
    </row>
    <row r="381" spans="1:6" x14ac:dyDescent="0.25">
      <c r="A381" s="31">
        <v>379</v>
      </c>
      <c r="B381" s="65">
        <v>20.716000000000001</v>
      </c>
      <c r="C381" s="66">
        <v>0</v>
      </c>
      <c r="D381" s="65">
        <f t="shared" si="17"/>
        <v>5.7544444444444443</v>
      </c>
      <c r="E381" s="65">
        <f t="shared" si="18"/>
        <v>-0.99194444444444407</v>
      </c>
      <c r="F381" s="67">
        <f t="shared" si="19"/>
        <v>2021.3862579055738</v>
      </c>
    </row>
    <row r="382" spans="1:6" x14ac:dyDescent="0.25">
      <c r="A382" s="31">
        <v>380</v>
      </c>
      <c r="B382" s="65">
        <v>17.145</v>
      </c>
      <c r="C382" s="66">
        <v>0</v>
      </c>
      <c r="D382" s="65">
        <f t="shared" si="17"/>
        <v>4.7625000000000002</v>
      </c>
      <c r="E382" s="65">
        <f t="shared" si="18"/>
        <v>-0.99194444444444407</v>
      </c>
      <c r="F382" s="67">
        <f t="shared" si="19"/>
        <v>2026.644730127796</v>
      </c>
    </row>
    <row r="383" spans="1:6" x14ac:dyDescent="0.25">
      <c r="A383" s="31">
        <v>381</v>
      </c>
      <c r="B383" s="65">
        <v>13.574</v>
      </c>
      <c r="C383" s="66">
        <v>0</v>
      </c>
      <c r="D383" s="65">
        <f t="shared" si="17"/>
        <v>3.7705555555555552</v>
      </c>
      <c r="E383" s="65">
        <f t="shared" si="18"/>
        <v>-0.99194444444444496</v>
      </c>
      <c r="F383" s="67">
        <f t="shared" si="19"/>
        <v>2030.9112579055738</v>
      </c>
    </row>
    <row r="384" spans="1:6" x14ac:dyDescent="0.25">
      <c r="A384" s="31">
        <v>382</v>
      </c>
      <c r="B384" s="65">
        <v>10.003</v>
      </c>
      <c r="C384" s="66">
        <v>0</v>
      </c>
      <c r="D384" s="65">
        <f t="shared" si="17"/>
        <v>2.7786111111111111</v>
      </c>
      <c r="E384" s="65">
        <f t="shared" si="18"/>
        <v>-0.99194444444444407</v>
      </c>
      <c r="F384" s="67">
        <f t="shared" si="19"/>
        <v>2034.1858412389072</v>
      </c>
    </row>
    <row r="385" spans="1:6" x14ac:dyDescent="0.25">
      <c r="A385" s="31">
        <v>383</v>
      </c>
      <c r="B385" s="65">
        <v>6.6669999999999998</v>
      </c>
      <c r="C385" s="66">
        <v>0</v>
      </c>
      <c r="D385" s="65">
        <f t="shared" si="17"/>
        <v>1.8519444444444444</v>
      </c>
      <c r="E385" s="65">
        <f t="shared" si="18"/>
        <v>-0.92666666666666675</v>
      </c>
      <c r="F385" s="67">
        <f t="shared" si="19"/>
        <v>2036.5011190166849</v>
      </c>
    </row>
    <row r="386" spans="1:6" x14ac:dyDescent="0.25">
      <c r="A386" s="31">
        <v>384</v>
      </c>
      <c r="B386" s="65">
        <v>3.3340000000000001</v>
      </c>
      <c r="C386" s="66">
        <v>0</v>
      </c>
      <c r="D386" s="65">
        <f t="shared" si="17"/>
        <v>0.92611111111111111</v>
      </c>
      <c r="E386" s="65">
        <f t="shared" si="18"/>
        <v>-0.92583333333333329</v>
      </c>
      <c r="F386" s="67">
        <f t="shared" si="19"/>
        <v>2037.8901467944627</v>
      </c>
    </row>
    <row r="387" spans="1:6" x14ac:dyDescent="0.25">
      <c r="A387" s="31">
        <v>385</v>
      </c>
      <c r="B387" s="65">
        <v>0</v>
      </c>
      <c r="C387" s="66">
        <v>0</v>
      </c>
      <c r="D387" s="65">
        <f t="shared" si="17"/>
        <v>0</v>
      </c>
      <c r="E387" s="65">
        <f t="shared" si="18"/>
        <v>-0.92611111111111111</v>
      </c>
      <c r="F387" s="67">
        <f t="shared" si="19"/>
        <v>2038.3532023500181</v>
      </c>
    </row>
    <row r="388" spans="1:6" x14ac:dyDescent="0.25">
      <c r="A388" s="31">
        <v>386</v>
      </c>
      <c r="B388" s="65">
        <v>0</v>
      </c>
      <c r="C388" s="66">
        <v>0</v>
      </c>
      <c r="D388" s="65">
        <f t="shared" ref="D388:D451" si="20">B388/3.6</f>
        <v>0</v>
      </c>
      <c r="E388" s="65">
        <f t="shared" si="18"/>
        <v>0</v>
      </c>
      <c r="F388" s="67">
        <f t="shared" si="19"/>
        <v>2038.3532023500181</v>
      </c>
    </row>
    <row r="389" spans="1:6" x14ac:dyDescent="0.25">
      <c r="A389" s="31">
        <v>387</v>
      </c>
      <c r="B389" s="65">
        <v>0</v>
      </c>
      <c r="C389" s="66">
        <v>0</v>
      </c>
      <c r="D389" s="65">
        <f t="shared" si="20"/>
        <v>0</v>
      </c>
      <c r="E389" s="65">
        <f t="shared" si="18"/>
        <v>0</v>
      </c>
      <c r="F389" s="67">
        <f t="shared" si="19"/>
        <v>2038.3532023500181</v>
      </c>
    </row>
    <row r="390" spans="1:6" x14ac:dyDescent="0.25">
      <c r="A390" s="31">
        <v>388</v>
      </c>
      <c r="B390" s="65">
        <v>0</v>
      </c>
      <c r="C390" s="66">
        <v>0</v>
      </c>
      <c r="D390" s="65">
        <f t="shared" si="20"/>
        <v>0</v>
      </c>
      <c r="E390" s="65">
        <f t="shared" si="18"/>
        <v>0</v>
      </c>
      <c r="F390" s="67">
        <f t="shared" si="19"/>
        <v>2038.3532023500181</v>
      </c>
    </row>
    <row r="391" spans="1:6" x14ac:dyDescent="0.25">
      <c r="A391" s="31">
        <v>389</v>
      </c>
      <c r="B391" s="65">
        <v>0</v>
      </c>
      <c r="C391" s="66">
        <v>0</v>
      </c>
      <c r="D391" s="65">
        <f t="shared" si="20"/>
        <v>0</v>
      </c>
      <c r="E391" s="65">
        <f t="shared" si="18"/>
        <v>0</v>
      </c>
      <c r="F391" s="67">
        <f t="shared" si="19"/>
        <v>2038.3532023500181</v>
      </c>
    </row>
    <row r="392" spans="1:6" x14ac:dyDescent="0.25">
      <c r="A392" s="31">
        <v>390</v>
      </c>
      <c r="B392" s="65">
        <v>0</v>
      </c>
      <c r="C392" s="66">
        <v>0</v>
      </c>
      <c r="D392" s="65">
        <f t="shared" si="20"/>
        <v>0</v>
      </c>
      <c r="E392" s="65">
        <f t="shared" si="18"/>
        <v>0</v>
      </c>
      <c r="F392" s="67">
        <f t="shared" si="19"/>
        <v>2038.3532023500181</v>
      </c>
    </row>
    <row r="393" spans="1:6" x14ac:dyDescent="0.25">
      <c r="A393" s="31">
        <v>391</v>
      </c>
      <c r="B393" s="65">
        <v>0</v>
      </c>
      <c r="C393" s="66">
        <v>0</v>
      </c>
      <c r="D393" s="65">
        <f t="shared" si="20"/>
        <v>0</v>
      </c>
      <c r="E393" s="65">
        <f t="shared" si="18"/>
        <v>0</v>
      </c>
      <c r="F393" s="67">
        <f t="shared" si="19"/>
        <v>2038.3532023500181</v>
      </c>
    </row>
    <row r="394" spans="1:6" x14ac:dyDescent="0.25">
      <c r="A394" s="31">
        <v>392</v>
      </c>
      <c r="B394" s="65">
        <v>0</v>
      </c>
      <c r="C394" s="66">
        <v>0</v>
      </c>
      <c r="D394" s="65">
        <f t="shared" si="20"/>
        <v>0</v>
      </c>
      <c r="E394" s="65">
        <f t="shared" si="18"/>
        <v>0</v>
      </c>
      <c r="F394" s="67">
        <f t="shared" si="19"/>
        <v>2038.3532023500181</v>
      </c>
    </row>
    <row r="395" spans="1:6" x14ac:dyDescent="0.25">
      <c r="A395" s="31">
        <v>393</v>
      </c>
      <c r="B395" s="65">
        <v>0</v>
      </c>
      <c r="C395" s="66">
        <v>0</v>
      </c>
      <c r="D395" s="65">
        <f t="shared" si="20"/>
        <v>0</v>
      </c>
      <c r="E395" s="65">
        <f t="shared" si="18"/>
        <v>0</v>
      </c>
      <c r="F395" s="67">
        <f t="shared" si="19"/>
        <v>2038.3532023500181</v>
      </c>
    </row>
    <row r="396" spans="1:6" x14ac:dyDescent="0.25">
      <c r="A396" s="31">
        <v>394</v>
      </c>
      <c r="B396" s="65">
        <v>0</v>
      </c>
      <c r="C396" s="66">
        <v>0</v>
      </c>
      <c r="D396" s="65">
        <f t="shared" si="20"/>
        <v>0</v>
      </c>
      <c r="E396" s="65">
        <f t="shared" si="18"/>
        <v>0</v>
      </c>
      <c r="F396" s="67">
        <f t="shared" si="19"/>
        <v>2038.3532023500181</v>
      </c>
    </row>
    <row r="397" spans="1:6" x14ac:dyDescent="0.25">
      <c r="A397" s="31">
        <v>395</v>
      </c>
      <c r="B397" s="65">
        <v>0</v>
      </c>
      <c r="C397" s="66">
        <v>0</v>
      </c>
      <c r="D397" s="65">
        <f t="shared" si="20"/>
        <v>0</v>
      </c>
      <c r="E397" s="65">
        <f t="shared" si="18"/>
        <v>0</v>
      </c>
      <c r="F397" s="67">
        <f t="shared" si="19"/>
        <v>2038.3532023500181</v>
      </c>
    </row>
    <row r="398" spans="1:6" x14ac:dyDescent="0.25">
      <c r="A398" s="31">
        <v>396</v>
      </c>
      <c r="B398" s="65">
        <v>0</v>
      </c>
      <c r="C398" s="66">
        <v>0</v>
      </c>
      <c r="D398" s="65">
        <f t="shared" si="20"/>
        <v>0</v>
      </c>
      <c r="E398" s="65">
        <f t="shared" ref="E398:E461" si="21">D398-D397</f>
        <v>0</v>
      </c>
      <c r="F398" s="67">
        <f t="shared" ref="F398:F461" si="22">D397+(E398/2)+F397</f>
        <v>2038.3532023500181</v>
      </c>
    </row>
    <row r="399" spans="1:6" x14ac:dyDescent="0.25">
      <c r="A399" s="31">
        <v>397</v>
      </c>
      <c r="B399" s="65">
        <v>0</v>
      </c>
      <c r="C399" s="66">
        <v>0</v>
      </c>
      <c r="D399" s="65">
        <f t="shared" si="20"/>
        <v>0</v>
      </c>
      <c r="E399" s="65">
        <f t="shared" si="21"/>
        <v>0</v>
      </c>
      <c r="F399" s="67">
        <f t="shared" si="22"/>
        <v>2038.3532023500181</v>
      </c>
    </row>
    <row r="400" spans="1:6" x14ac:dyDescent="0.25">
      <c r="A400" s="31">
        <v>398</v>
      </c>
      <c r="B400" s="65">
        <v>0</v>
      </c>
      <c r="C400" s="66">
        <v>0</v>
      </c>
      <c r="D400" s="65">
        <f t="shared" si="20"/>
        <v>0</v>
      </c>
      <c r="E400" s="65">
        <f t="shared" si="21"/>
        <v>0</v>
      </c>
      <c r="F400" s="67">
        <f t="shared" si="22"/>
        <v>2038.3532023500181</v>
      </c>
    </row>
    <row r="401" spans="1:6" x14ac:dyDescent="0.25">
      <c r="A401" s="31">
        <v>399</v>
      </c>
      <c r="B401" s="65">
        <v>0</v>
      </c>
      <c r="C401" s="66">
        <v>0</v>
      </c>
      <c r="D401" s="65">
        <f t="shared" si="20"/>
        <v>0</v>
      </c>
      <c r="E401" s="65">
        <f t="shared" si="21"/>
        <v>0</v>
      </c>
      <c r="F401" s="67">
        <f t="shared" si="22"/>
        <v>2038.3532023500181</v>
      </c>
    </row>
    <row r="402" spans="1:6" x14ac:dyDescent="0.25">
      <c r="A402" s="31">
        <v>400</v>
      </c>
      <c r="B402" s="65">
        <v>0</v>
      </c>
      <c r="C402" s="66">
        <v>0</v>
      </c>
      <c r="D402" s="65">
        <f t="shared" si="20"/>
        <v>0</v>
      </c>
      <c r="E402" s="65">
        <f t="shared" si="21"/>
        <v>0</v>
      </c>
      <c r="F402" s="67">
        <f t="shared" si="22"/>
        <v>2038.3532023500181</v>
      </c>
    </row>
    <row r="403" spans="1:6" x14ac:dyDescent="0.25">
      <c r="A403" s="31">
        <v>401</v>
      </c>
      <c r="B403" s="65">
        <v>0</v>
      </c>
      <c r="C403" s="66">
        <v>0</v>
      </c>
      <c r="D403" s="65">
        <f t="shared" si="20"/>
        <v>0</v>
      </c>
      <c r="E403" s="65">
        <f t="shared" si="21"/>
        <v>0</v>
      </c>
      <c r="F403" s="67">
        <f t="shared" si="22"/>
        <v>2038.3532023500181</v>
      </c>
    </row>
    <row r="404" spans="1:6" x14ac:dyDescent="0.25">
      <c r="A404" s="31">
        <v>402</v>
      </c>
      <c r="B404" s="65">
        <v>0</v>
      </c>
      <c r="C404" s="66">
        <v>0</v>
      </c>
      <c r="D404" s="65">
        <f t="shared" si="20"/>
        <v>0</v>
      </c>
      <c r="E404" s="65">
        <f t="shared" si="21"/>
        <v>0</v>
      </c>
      <c r="F404" s="67">
        <f t="shared" si="22"/>
        <v>2038.3532023500181</v>
      </c>
    </row>
    <row r="405" spans="1:6" x14ac:dyDescent="0.25">
      <c r="A405" s="31">
        <v>403</v>
      </c>
      <c r="B405" s="65">
        <v>0</v>
      </c>
      <c r="C405" s="66">
        <v>0</v>
      </c>
      <c r="D405" s="65">
        <f t="shared" si="20"/>
        <v>0</v>
      </c>
      <c r="E405" s="65">
        <f t="shared" si="21"/>
        <v>0</v>
      </c>
      <c r="F405" s="67">
        <f t="shared" si="22"/>
        <v>2038.3532023500181</v>
      </c>
    </row>
    <row r="406" spans="1:6" x14ac:dyDescent="0.25">
      <c r="A406" s="31">
        <v>404</v>
      </c>
      <c r="B406" s="65">
        <v>3.75</v>
      </c>
      <c r="C406" s="66">
        <v>0</v>
      </c>
      <c r="D406" s="65">
        <f t="shared" si="20"/>
        <v>1.0416666666666667</v>
      </c>
      <c r="E406" s="65">
        <f t="shared" si="21"/>
        <v>1.0416666666666667</v>
      </c>
      <c r="F406" s="67">
        <f t="shared" si="22"/>
        <v>2038.8740356833514</v>
      </c>
    </row>
    <row r="407" spans="1:6" x14ac:dyDescent="0.25">
      <c r="A407" s="31">
        <v>405</v>
      </c>
      <c r="B407" s="65">
        <v>7.5</v>
      </c>
      <c r="C407" s="66">
        <v>0</v>
      </c>
      <c r="D407" s="65">
        <f t="shared" si="20"/>
        <v>2.0833333333333335</v>
      </c>
      <c r="E407" s="65">
        <f t="shared" si="21"/>
        <v>1.0416666666666667</v>
      </c>
      <c r="F407" s="67">
        <f t="shared" si="22"/>
        <v>2040.4365356833514</v>
      </c>
    </row>
    <row r="408" spans="1:6" x14ac:dyDescent="0.25">
      <c r="A408" s="31">
        <v>406</v>
      </c>
      <c r="B408" s="65">
        <v>11.25</v>
      </c>
      <c r="C408" s="66">
        <v>0</v>
      </c>
      <c r="D408" s="65">
        <f t="shared" si="20"/>
        <v>3.125</v>
      </c>
      <c r="E408" s="65">
        <f t="shared" si="21"/>
        <v>1.0416666666666665</v>
      </c>
      <c r="F408" s="67">
        <f t="shared" si="22"/>
        <v>2043.0407023500181</v>
      </c>
    </row>
    <row r="409" spans="1:6" x14ac:dyDescent="0.25">
      <c r="A409" s="31">
        <v>407</v>
      </c>
      <c r="B409" s="65">
        <v>15</v>
      </c>
      <c r="C409" s="66">
        <v>0</v>
      </c>
      <c r="D409" s="65">
        <f t="shared" si="20"/>
        <v>4.166666666666667</v>
      </c>
      <c r="E409" s="65">
        <f t="shared" si="21"/>
        <v>1.041666666666667</v>
      </c>
      <c r="F409" s="67">
        <f t="shared" si="22"/>
        <v>2046.6865356833514</v>
      </c>
    </row>
    <row r="410" spans="1:6" x14ac:dyDescent="0.25">
      <c r="A410" s="31">
        <v>408</v>
      </c>
      <c r="B410" s="65">
        <v>15</v>
      </c>
      <c r="C410" s="66">
        <v>0</v>
      </c>
      <c r="D410" s="65">
        <f t="shared" si="20"/>
        <v>4.166666666666667</v>
      </c>
      <c r="E410" s="65">
        <f t="shared" si="21"/>
        <v>0</v>
      </c>
      <c r="F410" s="67">
        <f t="shared" si="22"/>
        <v>2050.8532023500179</v>
      </c>
    </row>
    <row r="411" spans="1:6" x14ac:dyDescent="0.25">
      <c r="A411" s="31">
        <v>409</v>
      </c>
      <c r="B411" s="65">
        <v>15</v>
      </c>
      <c r="C411" s="66">
        <v>0</v>
      </c>
      <c r="D411" s="65">
        <f t="shared" si="20"/>
        <v>4.166666666666667</v>
      </c>
      <c r="E411" s="65">
        <f t="shared" si="21"/>
        <v>0</v>
      </c>
      <c r="F411" s="67">
        <f t="shared" si="22"/>
        <v>2055.0198690166844</v>
      </c>
    </row>
    <row r="412" spans="1:6" x14ac:dyDescent="0.25">
      <c r="A412" s="31">
        <v>410</v>
      </c>
      <c r="B412" s="65">
        <v>15</v>
      </c>
      <c r="C412" s="66">
        <v>0</v>
      </c>
      <c r="D412" s="65">
        <f t="shared" si="20"/>
        <v>4.166666666666667</v>
      </c>
      <c r="E412" s="65">
        <f t="shared" si="21"/>
        <v>0</v>
      </c>
      <c r="F412" s="67">
        <f t="shared" si="22"/>
        <v>2059.1865356833509</v>
      </c>
    </row>
    <row r="413" spans="1:6" x14ac:dyDescent="0.25">
      <c r="A413" s="31">
        <v>411</v>
      </c>
      <c r="B413" s="65">
        <v>15</v>
      </c>
      <c r="C413" s="66">
        <v>0</v>
      </c>
      <c r="D413" s="65">
        <f t="shared" si="20"/>
        <v>4.166666666666667</v>
      </c>
      <c r="E413" s="65">
        <f t="shared" si="21"/>
        <v>0</v>
      </c>
      <c r="F413" s="67">
        <f t="shared" si="22"/>
        <v>2063.3532023500175</v>
      </c>
    </row>
    <row r="414" spans="1:6" x14ac:dyDescent="0.25">
      <c r="A414" s="31">
        <v>412</v>
      </c>
      <c r="B414" s="65">
        <v>15</v>
      </c>
      <c r="C414" s="66">
        <v>0</v>
      </c>
      <c r="D414" s="65">
        <f t="shared" si="20"/>
        <v>4.166666666666667</v>
      </c>
      <c r="E414" s="65">
        <f t="shared" si="21"/>
        <v>0</v>
      </c>
      <c r="F414" s="67">
        <f t="shared" si="22"/>
        <v>2067.519869016684</v>
      </c>
    </row>
    <row r="415" spans="1:6" x14ac:dyDescent="0.25">
      <c r="A415" s="31">
        <v>413</v>
      </c>
      <c r="B415" s="65">
        <v>15</v>
      </c>
      <c r="C415" s="66">
        <v>0</v>
      </c>
      <c r="D415" s="65">
        <f t="shared" si="20"/>
        <v>4.166666666666667</v>
      </c>
      <c r="E415" s="65">
        <f t="shared" si="21"/>
        <v>0</v>
      </c>
      <c r="F415" s="67">
        <f t="shared" si="22"/>
        <v>2071.6865356833505</v>
      </c>
    </row>
    <row r="416" spans="1:6" x14ac:dyDescent="0.25">
      <c r="A416" s="31">
        <v>414</v>
      </c>
      <c r="B416" s="65">
        <v>15</v>
      </c>
      <c r="C416" s="66">
        <v>0</v>
      </c>
      <c r="D416" s="65">
        <f t="shared" si="20"/>
        <v>4.166666666666667</v>
      </c>
      <c r="E416" s="65">
        <f t="shared" si="21"/>
        <v>0</v>
      </c>
      <c r="F416" s="67">
        <f t="shared" si="22"/>
        <v>2075.853202350017</v>
      </c>
    </row>
    <row r="417" spans="1:6" x14ac:dyDescent="0.25">
      <c r="A417" s="31">
        <v>415</v>
      </c>
      <c r="B417" s="65">
        <v>15</v>
      </c>
      <c r="C417" s="66">
        <v>0</v>
      </c>
      <c r="D417" s="65">
        <f t="shared" si="20"/>
        <v>4.166666666666667</v>
      </c>
      <c r="E417" s="65">
        <f t="shared" si="21"/>
        <v>0</v>
      </c>
      <c r="F417" s="67">
        <f t="shared" si="22"/>
        <v>2080.0198690166835</v>
      </c>
    </row>
    <row r="418" spans="1:6" x14ac:dyDescent="0.25">
      <c r="A418" s="31">
        <v>416</v>
      </c>
      <c r="B418" s="65">
        <v>12.500000074505804</v>
      </c>
      <c r="C418" s="66">
        <v>0</v>
      </c>
      <c r="D418" s="65">
        <f t="shared" si="20"/>
        <v>3.4722222429182787</v>
      </c>
      <c r="E418" s="65">
        <f t="shared" si="21"/>
        <v>-0.69444442374838822</v>
      </c>
      <c r="F418" s="67">
        <f t="shared" si="22"/>
        <v>2083.8393134714761</v>
      </c>
    </row>
    <row r="419" spans="1:6" x14ac:dyDescent="0.25">
      <c r="A419" s="31">
        <v>417</v>
      </c>
      <c r="B419" s="65">
        <v>10</v>
      </c>
      <c r="C419" s="66">
        <v>0</v>
      </c>
      <c r="D419" s="65">
        <f t="shared" si="20"/>
        <v>2.7777777777777777</v>
      </c>
      <c r="E419" s="65">
        <f t="shared" si="21"/>
        <v>-0.69444446514050107</v>
      </c>
      <c r="F419" s="67">
        <f t="shared" si="22"/>
        <v>2086.9643134818243</v>
      </c>
    </row>
    <row r="420" spans="1:6" x14ac:dyDescent="0.25">
      <c r="A420" s="31">
        <v>418</v>
      </c>
      <c r="B420" s="65">
        <v>6.6707399904727938</v>
      </c>
      <c r="C420" s="66">
        <v>0</v>
      </c>
      <c r="D420" s="65">
        <f t="shared" si="20"/>
        <v>1.852983330686887</v>
      </c>
      <c r="E420" s="65">
        <f t="shared" si="21"/>
        <v>-0.92479444709089065</v>
      </c>
      <c r="F420" s="67">
        <f t="shared" si="22"/>
        <v>2089.2796940360568</v>
      </c>
    </row>
    <row r="421" spans="1:6" x14ac:dyDescent="0.25">
      <c r="A421" s="31">
        <v>419</v>
      </c>
      <c r="B421" s="65">
        <v>3.330000088479784</v>
      </c>
      <c r="C421" s="66">
        <v>0</v>
      </c>
      <c r="D421" s="65">
        <f t="shared" si="20"/>
        <v>0.92500002457771779</v>
      </c>
      <c r="E421" s="65">
        <f t="shared" si="21"/>
        <v>-0.92798330610916924</v>
      </c>
      <c r="F421" s="67">
        <f t="shared" si="22"/>
        <v>2090.6686857136892</v>
      </c>
    </row>
    <row r="422" spans="1:6" x14ac:dyDescent="0.25">
      <c r="A422" s="31">
        <v>420</v>
      </c>
      <c r="B422" s="65">
        <v>0</v>
      </c>
      <c r="C422" s="66">
        <v>0</v>
      </c>
      <c r="D422" s="65">
        <f t="shared" si="20"/>
        <v>0</v>
      </c>
      <c r="E422" s="65">
        <f t="shared" si="21"/>
        <v>-0.92500002457771779</v>
      </c>
      <c r="F422" s="67">
        <f t="shared" si="22"/>
        <v>2091.131185725978</v>
      </c>
    </row>
    <row r="423" spans="1:6" x14ac:dyDescent="0.25">
      <c r="A423" s="31">
        <v>421</v>
      </c>
      <c r="B423" s="65">
        <v>0</v>
      </c>
      <c r="C423" s="66">
        <v>0</v>
      </c>
      <c r="D423" s="65">
        <f t="shared" si="20"/>
        <v>0</v>
      </c>
      <c r="E423" s="65">
        <f t="shared" si="21"/>
        <v>0</v>
      </c>
      <c r="F423" s="67">
        <f t="shared" si="22"/>
        <v>2091.131185725978</v>
      </c>
    </row>
    <row r="424" spans="1:6" x14ac:dyDescent="0.25">
      <c r="A424" s="31">
        <v>422</v>
      </c>
      <c r="B424" s="65">
        <v>0</v>
      </c>
      <c r="C424" s="66">
        <v>0</v>
      </c>
      <c r="D424" s="65">
        <f t="shared" si="20"/>
        <v>0</v>
      </c>
      <c r="E424" s="65">
        <f t="shared" si="21"/>
        <v>0</v>
      </c>
      <c r="F424" s="67">
        <f t="shared" si="22"/>
        <v>2091.131185725978</v>
      </c>
    </row>
    <row r="425" spans="1:6" x14ac:dyDescent="0.25">
      <c r="A425" s="31">
        <v>423</v>
      </c>
      <c r="B425" s="65">
        <v>0</v>
      </c>
      <c r="C425" s="66">
        <v>0</v>
      </c>
      <c r="D425" s="65">
        <f t="shared" si="20"/>
        <v>0</v>
      </c>
      <c r="E425" s="65">
        <f t="shared" si="21"/>
        <v>0</v>
      </c>
      <c r="F425" s="67">
        <f t="shared" si="22"/>
        <v>2091.131185725978</v>
      </c>
    </row>
    <row r="426" spans="1:6" x14ac:dyDescent="0.25">
      <c r="A426" s="31">
        <v>424</v>
      </c>
      <c r="B426" s="65">
        <v>0</v>
      </c>
      <c r="C426" s="66">
        <v>0</v>
      </c>
      <c r="D426" s="65">
        <f t="shared" si="20"/>
        <v>0</v>
      </c>
      <c r="E426" s="65">
        <f t="shared" si="21"/>
        <v>0</v>
      </c>
      <c r="F426" s="67">
        <f t="shared" si="22"/>
        <v>2091.131185725978</v>
      </c>
    </row>
    <row r="427" spans="1:6" x14ac:dyDescent="0.25">
      <c r="A427" s="31">
        <v>425</v>
      </c>
      <c r="B427" s="65">
        <v>0</v>
      </c>
      <c r="C427" s="66">
        <v>0</v>
      </c>
      <c r="D427" s="65">
        <f t="shared" si="20"/>
        <v>0</v>
      </c>
      <c r="E427" s="65">
        <f t="shared" si="21"/>
        <v>0</v>
      </c>
      <c r="F427" s="67">
        <f t="shared" si="22"/>
        <v>2091.131185725978</v>
      </c>
    </row>
    <row r="428" spans="1:6" x14ac:dyDescent="0.25">
      <c r="A428" s="31">
        <v>426</v>
      </c>
      <c r="B428" s="65">
        <v>0</v>
      </c>
      <c r="C428" s="66">
        <v>0</v>
      </c>
      <c r="D428" s="65">
        <f t="shared" si="20"/>
        <v>0</v>
      </c>
      <c r="E428" s="65">
        <f t="shared" si="21"/>
        <v>0</v>
      </c>
      <c r="F428" s="67">
        <f t="shared" si="22"/>
        <v>2091.131185725978</v>
      </c>
    </row>
    <row r="429" spans="1:6" x14ac:dyDescent="0.25">
      <c r="A429" s="31">
        <v>427</v>
      </c>
      <c r="B429" s="65">
        <v>0</v>
      </c>
      <c r="C429" s="66">
        <v>0</v>
      </c>
      <c r="D429" s="65">
        <f t="shared" si="20"/>
        <v>0</v>
      </c>
      <c r="E429" s="65">
        <f t="shared" si="21"/>
        <v>0</v>
      </c>
      <c r="F429" s="67">
        <f t="shared" si="22"/>
        <v>2091.131185725978</v>
      </c>
    </row>
    <row r="430" spans="1:6" x14ac:dyDescent="0.25">
      <c r="A430" s="31">
        <v>428</v>
      </c>
      <c r="B430" s="65">
        <v>0</v>
      </c>
      <c r="C430" s="66">
        <v>0</v>
      </c>
      <c r="D430" s="65">
        <f t="shared" si="20"/>
        <v>0</v>
      </c>
      <c r="E430" s="65">
        <f t="shared" si="21"/>
        <v>0</v>
      </c>
      <c r="F430" s="67">
        <f t="shared" si="22"/>
        <v>2091.131185725978</v>
      </c>
    </row>
    <row r="431" spans="1:6" x14ac:dyDescent="0.25">
      <c r="A431" s="31">
        <v>429</v>
      </c>
      <c r="B431" s="65">
        <v>0</v>
      </c>
      <c r="C431" s="66">
        <v>0</v>
      </c>
      <c r="D431" s="65">
        <f t="shared" si="20"/>
        <v>0</v>
      </c>
      <c r="E431" s="65">
        <f t="shared" si="21"/>
        <v>0</v>
      </c>
      <c r="F431" s="67">
        <f t="shared" si="22"/>
        <v>2091.131185725978</v>
      </c>
    </row>
    <row r="432" spans="1:6" x14ac:dyDescent="0.25">
      <c r="A432" s="31">
        <v>430</v>
      </c>
      <c r="B432" s="65">
        <v>0</v>
      </c>
      <c r="C432" s="66">
        <v>0</v>
      </c>
      <c r="D432" s="65">
        <f t="shared" si="20"/>
        <v>0</v>
      </c>
      <c r="E432" s="65">
        <f t="shared" si="21"/>
        <v>0</v>
      </c>
      <c r="F432" s="67">
        <f t="shared" si="22"/>
        <v>2091.131185725978</v>
      </c>
    </row>
    <row r="433" spans="1:6" x14ac:dyDescent="0.25">
      <c r="A433" s="31">
        <v>431</v>
      </c>
      <c r="B433" s="65">
        <v>0</v>
      </c>
      <c r="C433" s="66">
        <v>0</v>
      </c>
      <c r="D433" s="65">
        <f t="shared" si="20"/>
        <v>0</v>
      </c>
      <c r="E433" s="65">
        <f t="shared" si="21"/>
        <v>0</v>
      </c>
      <c r="F433" s="67">
        <f t="shared" si="22"/>
        <v>2091.131185725978</v>
      </c>
    </row>
    <row r="434" spans="1:6" x14ac:dyDescent="0.25">
      <c r="A434" s="31">
        <v>432</v>
      </c>
      <c r="B434" s="65">
        <v>0</v>
      </c>
      <c r="C434" s="66">
        <v>0</v>
      </c>
      <c r="D434" s="65">
        <f t="shared" si="20"/>
        <v>0</v>
      </c>
      <c r="E434" s="65">
        <f t="shared" si="21"/>
        <v>0</v>
      </c>
      <c r="F434" s="67">
        <f t="shared" si="22"/>
        <v>2091.131185725978</v>
      </c>
    </row>
    <row r="435" spans="1:6" x14ac:dyDescent="0.25">
      <c r="A435" s="31">
        <v>433</v>
      </c>
      <c r="B435" s="65">
        <v>0</v>
      </c>
      <c r="C435" s="66">
        <v>0</v>
      </c>
      <c r="D435" s="65">
        <f t="shared" si="20"/>
        <v>0</v>
      </c>
      <c r="E435" s="65">
        <f t="shared" si="21"/>
        <v>0</v>
      </c>
      <c r="F435" s="67">
        <f t="shared" si="22"/>
        <v>2091.131185725978</v>
      </c>
    </row>
    <row r="436" spans="1:6" x14ac:dyDescent="0.25">
      <c r="A436" s="31">
        <v>434</v>
      </c>
      <c r="B436" s="65">
        <v>0</v>
      </c>
      <c r="C436" s="66">
        <v>0</v>
      </c>
      <c r="D436" s="65">
        <f t="shared" si="20"/>
        <v>0</v>
      </c>
      <c r="E436" s="65">
        <f t="shared" si="21"/>
        <v>0</v>
      </c>
      <c r="F436" s="67">
        <f t="shared" si="22"/>
        <v>2091.131185725978</v>
      </c>
    </row>
    <row r="437" spans="1:6" x14ac:dyDescent="0.25">
      <c r="A437" s="31">
        <v>435</v>
      </c>
      <c r="B437" s="65">
        <v>0</v>
      </c>
      <c r="C437" s="66">
        <v>0</v>
      </c>
      <c r="D437" s="65">
        <f t="shared" si="20"/>
        <v>0</v>
      </c>
      <c r="E437" s="65">
        <f t="shared" si="21"/>
        <v>0</v>
      </c>
      <c r="F437" s="67">
        <f t="shared" si="22"/>
        <v>2091.131185725978</v>
      </c>
    </row>
    <row r="438" spans="1:6" x14ac:dyDescent="0.25">
      <c r="A438" s="31">
        <v>436</v>
      </c>
      <c r="B438" s="65">
        <v>0</v>
      </c>
      <c r="C438" s="66">
        <v>0</v>
      </c>
      <c r="D438" s="65">
        <f t="shared" si="20"/>
        <v>0</v>
      </c>
      <c r="E438" s="65">
        <f t="shared" si="21"/>
        <v>0</v>
      </c>
      <c r="F438" s="67">
        <f t="shared" si="22"/>
        <v>2091.131185725978</v>
      </c>
    </row>
    <row r="439" spans="1:6" x14ac:dyDescent="0.25">
      <c r="A439" s="31">
        <v>437</v>
      </c>
      <c r="B439" s="65">
        <v>0</v>
      </c>
      <c r="C439" s="66">
        <v>0</v>
      </c>
      <c r="D439" s="65">
        <f t="shared" si="20"/>
        <v>0</v>
      </c>
      <c r="E439" s="65">
        <f t="shared" si="21"/>
        <v>0</v>
      </c>
      <c r="F439" s="67">
        <f t="shared" si="22"/>
        <v>2091.131185725978</v>
      </c>
    </row>
    <row r="440" spans="1:6" x14ac:dyDescent="0.25">
      <c r="A440" s="31">
        <v>438</v>
      </c>
      <c r="B440" s="65">
        <v>0</v>
      </c>
      <c r="C440" s="66">
        <v>0</v>
      </c>
      <c r="D440" s="65">
        <f t="shared" si="20"/>
        <v>0</v>
      </c>
      <c r="E440" s="65">
        <f t="shared" si="21"/>
        <v>0</v>
      </c>
      <c r="F440" s="67">
        <f t="shared" si="22"/>
        <v>2091.131185725978</v>
      </c>
    </row>
    <row r="441" spans="1:6" x14ac:dyDescent="0.25">
      <c r="A441" s="31">
        <v>439</v>
      </c>
      <c r="B441" s="65">
        <v>0</v>
      </c>
      <c r="C441" s="66">
        <v>0</v>
      </c>
      <c r="D441" s="65">
        <f t="shared" si="20"/>
        <v>0</v>
      </c>
      <c r="E441" s="65">
        <f t="shared" si="21"/>
        <v>0</v>
      </c>
      <c r="F441" s="67">
        <f t="shared" si="22"/>
        <v>2091.131185725978</v>
      </c>
    </row>
    <row r="442" spans="1:6" x14ac:dyDescent="0.25">
      <c r="A442" s="31">
        <v>440</v>
      </c>
      <c r="B442" s="65">
        <v>0</v>
      </c>
      <c r="C442" s="66">
        <v>0</v>
      </c>
      <c r="D442" s="65">
        <f t="shared" si="20"/>
        <v>0</v>
      </c>
      <c r="E442" s="65">
        <f t="shared" si="21"/>
        <v>0</v>
      </c>
      <c r="F442" s="67">
        <f t="shared" si="22"/>
        <v>2091.131185725978</v>
      </c>
    </row>
    <row r="443" spans="1:6" x14ac:dyDescent="0.25">
      <c r="A443" s="31">
        <v>441</v>
      </c>
      <c r="B443" s="65">
        <v>0</v>
      </c>
      <c r="C443" s="66">
        <v>0</v>
      </c>
      <c r="D443" s="65">
        <f t="shared" si="20"/>
        <v>0</v>
      </c>
      <c r="E443" s="65">
        <f t="shared" si="21"/>
        <v>0</v>
      </c>
      <c r="F443" s="67">
        <f t="shared" si="22"/>
        <v>2091.131185725978</v>
      </c>
    </row>
    <row r="444" spans="1:6" x14ac:dyDescent="0.25">
      <c r="A444" s="31">
        <v>442</v>
      </c>
      <c r="B444" s="65">
        <v>2.932666738828023</v>
      </c>
      <c r="C444" s="66">
        <v>0</v>
      </c>
      <c r="D444" s="65">
        <f t="shared" si="20"/>
        <v>0.81462964967445084</v>
      </c>
      <c r="E444" s="65">
        <f t="shared" si="21"/>
        <v>0.81462964967445084</v>
      </c>
      <c r="F444" s="67">
        <f t="shared" si="22"/>
        <v>2091.5385005508151</v>
      </c>
    </row>
    <row r="445" spans="1:6" x14ac:dyDescent="0.25">
      <c r="A445" s="31">
        <v>443</v>
      </c>
      <c r="B445" s="65">
        <v>5.9340000947316485</v>
      </c>
      <c r="C445" s="66">
        <v>0</v>
      </c>
      <c r="D445" s="65">
        <f t="shared" si="20"/>
        <v>1.6483333596476801</v>
      </c>
      <c r="E445" s="65">
        <f t="shared" si="21"/>
        <v>0.83370370997322929</v>
      </c>
      <c r="F445" s="67">
        <f t="shared" si="22"/>
        <v>2092.7699820554762</v>
      </c>
    </row>
    <row r="446" spans="1:6" x14ac:dyDescent="0.25">
      <c r="A446" s="31">
        <v>444</v>
      </c>
      <c r="B446" s="65">
        <v>8.9000000158945731</v>
      </c>
      <c r="C446" s="66">
        <v>0</v>
      </c>
      <c r="D446" s="65">
        <f t="shared" si="20"/>
        <v>2.4722222266373812</v>
      </c>
      <c r="E446" s="65">
        <f t="shared" si="21"/>
        <v>0.8238888669897011</v>
      </c>
      <c r="F446" s="67">
        <f t="shared" si="22"/>
        <v>2094.8302598486189</v>
      </c>
    </row>
    <row r="447" spans="1:6" x14ac:dyDescent="0.25">
      <c r="A447" s="31">
        <v>445</v>
      </c>
      <c r="B447" s="65">
        <v>11.899333238601683</v>
      </c>
      <c r="C447" s="66">
        <v>0</v>
      </c>
      <c r="D447" s="65">
        <f t="shared" si="20"/>
        <v>3.3053703440560227</v>
      </c>
      <c r="E447" s="65">
        <f t="shared" si="21"/>
        <v>0.83314811741864148</v>
      </c>
      <c r="F447" s="67">
        <f t="shared" si="22"/>
        <v>2097.7190561339658</v>
      </c>
    </row>
    <row r="448" spans="1:6" x14ac:dyDescent="0.25">
      <c r="A448" s="31">
        <v>446</v>
      </c>
      <c r="B448" s="65">
        <v>14.900000015894573</v>
      </c>
      <c r="C448" s="66">
        <v>0</v>
      </c>
      <c r="D448" s="65">
        <f t="shared" si="20"/>
        <v>4.1388888933040482</v>
      </c>
      <c r="E448" s="65">
        <f t="shared" si="21"/>
        <v>0.83351854924802549</v>
      </c>
      <c r="F448" s="67">
        <f t="shared" si="22"/>
        <v>2101.4411857526457</v>
      </c>
    </row>
    <row r="449" spans="1:6" x14ac:dyDescent="0.25">
      <c r="A449" s="31">
        <v>447</v>
      </c>
      <c r="B449" s="65">
        <v>15</v>
      </c>
      <c r="C449" s="66">
        <v>0</v>
      </c>
      <c r="D449" s="65">
        <f t="shared" si="20"/>
        <v>4.166666666666667</v>
      </c>
      <c r="E449" s="65">
        <f t="shared" si="21"/>
        <v>2.7777773362618774E-2</v>
      </c>
      <c r="F449" s="67">
        <f t="shared" si="22"/>
        <v>2105.5939635326308</v>
      </c>
    </row>
    <row r="450" spans="1:6" x14ac:dyDescent="0.25">
      <c r="A450" s="31">
        <v>448</v>
      </c>
      <c r="B450" s="65">
        <v>15</v>
      </c>
      <c r="C450" s="66">
        <v>0</v>
      </c>
      <c r="D450" s="65">
        <f t="shared" si="20"/>
        <v>4.166666666666667</v>
      </c>
      <c r="E450" s="65">
        <f t="shared" si="21"/>
        <v>0</v>
      </c>
      <c r="F450" s="67">
        <f t="shared" si="22"/>
        <v>2109.7606301992973</v>
      </c>
    </row>
    <row r="451" spans="1:6" x14ac:dyDescent="0.25">
      <c r="A451" s="31">
        <v>449</v>
      </c>
      <c r="B451" s="65">
        <v>18.286666684680515</v>
      </c>
      <c r="C451" s="66">
        <v>0</v>
      </c>
      <c r="D451" s="65">
        <f t="shared" si="20"/>
        <v>5.0796296346334762</v>
      </c>
      <c r="E451" s="65">
        <f t="shared" si="21"/>
        <v>0.9129629679668092</v>
      </c>
      <c r="F451" s="67">
        <f t="shared" si="22"/>
        <v>2114.3837783499475</v>
      </c>
    </row>
    <row r="452" spans="1:6" x14ac:dyDescent="0.25">
      <c r="A452" s="31">
        <v>450</v>
      </c>
      <c r="B452" s="65">
        <v>21.688177821371291</v>
      </c>
      <c r="C452" s="66">
        <v>0</v>
      </c>
      <c r="D452" s="65">
        <f t="shared" ref="D452:D515" si="23">B452/3.6</f>
        <v>6.0244938392698026</v>
      </c>
      <c r="E452" s="65">
        <f t="shared" si="21"/>
        <v>0.94486420463632648</v>
      </c>
      <c r="F452" s="67">
        <f t="shared" si="22"/>
        <v>2119.9358400868991</v>
      </c>
    </row>
    <row r="453" spans="1:6" x14ac:dyDescent="0.25">
      <c r="A453" s="31">
        <v>451</v>
      </c>
      <c r="B453" s="65">
        <v>25.086666684680516</v>
      </c>
      <c r="C453" s="66">
        <v>0</v>
      </c>
      <c r="D453" s="65">
        <f t="shared" si="23"/>
        <v>6.9685185235223654</v>
      </c>
      <c r="E453" s="65">
        <f t="shared" si="21"/>
        <v>0.94402468425256281</v>
      </c>
      <c r="F453" s="67">
        <f t="shared" si="22"/>
        <v>2126.4323462682951</v>
      </c>
    </row>
    <row r="454" spans="1:6" x14ac:dyDescent="0.25">
      <c r="A454" s="31">
        <v>452</v>
      </c>
      <c r="B454" s="65">
        <v>28.48591100374858</v>
      </c>
      <c r="C454" s="66">
        <v>0</v>
      </c>
      <c r="D454" s="65">
        <f t="shared" si="23"/>
        <v>7.9127530565968272</v>
      </c>
      <c r="E454" s="65">
        <f t="shared" si="21"/>
        <v>0.9442345330744617</v>
      </c>
      <c r="F454" s="67">
        <f t="shared" si="22"/>
        <v>2133.8729820583549</v>
      </c>
    </row>
    <row r="455" spans="1:6" x14ac:dyDescent="0.25">
      <c r="A455" s="31">
        <v>453</v>
      </c>
      <c r="B455" s="65">
        <v>31.848888942930436</v>
      </c>
      <c r="C455" s="66">
        <v>0</v>
      </c>
      <c r="D455" s="65">
        <f t="shared" si="23"/>
        <v>8.8469135952584548</v>
      </c>
      <c r="E455" s="65">
        <f t="shared" si="21"/>
        <v>0.93416053866162763</v>
      </c>
      <c r="F455" s="67">
        <f t="shared" si="22"/>
        <v>2142.2528153842827</v>
      </c>
    </row>
    <row r="456" spans="1:6" x14ac:dyDescent="0.25">
      <c r="A456" s="31">
        <v>454</v>
      </c>
      <c r="B456" s="65">
        <v>32</v>
      </c>
      <c r="C456" s="66">
        <v>0</v>
      </c>
      <c r="D456" s="65">
        <f t="shared" si="23"/>
        <v>8.8888888888888893</v>
      </c>
      <c r="E456" s="65">
        <f t="shared" si="21"/>
        <v>4.1975293630434507E-2</v>
      </c>
      <c r="F456" s="67">
        <f t="shared" si="22"/>
        <v>2151.1207166263562</v>
      </c>
    </row>
    <row r="457" spans="1:6" x14ac:dyDescent="0.25">
      <c r="A457" s="31">
        <v>455</v>
      </c>
      <c r="B457" s="65">
        <v>32</v>
      </c>
      <c r="C457" s="66">
        <v>0</v>
      </c>
      <c r="D457" s="65">
        <f t="shared" si="23"/>
        <v>8.8888888888888893</v>
      </c>
      <c r="E457" s="65">
        <f t="shared" si="21"/>
        <v>0</v>
      </c>
      <c r="F457" s="67">
        <f t="shared" si="22"/>
        <v>2160.0096055152449</v>
      </c>
    </row>
    <row r="458" spans="1:6" x14ac:dyDescent="0.25">
      <c r="A458" s="31">
        <v>456</v>
      </c>
      <c r="B458" s="65">
        <v>32</v>
      </c>
      <c r="C458" s="66">
        <v>0</v>
      </c>
      <c r="D458" s="65">
        <f t="shared" si="23"/>
        <v>8.8888888888888893</v>
      </c>
      <c r="E458" s="65">
        <f t="shared" si="21"/>
        <v>0</v>
      </c>
      <c r="F458" s="67">
        <f t="shared" si="22"/>
        <v>2168.8984944041335</v>
      </c>
    </row>
    <row r="459" spans="1:6" x14ac:dyDescent="0.25">
      <c r="A459" s="31">
        <v>457</v>
      </c>
      <c r="B459" s="65">
        <v>32</v>
      </c>
      <c r="C459" s="66">
        <v>0</v>
      </c>
      <c r="D459" s="65">
        <f t="shared" si="23"/>
        <v>8.8888888888888893</v>
      </c>
      <c r="E459" s="65">
        <f t="shared" si="21"/>
        <v>0</v>
      </c>
      <c r="F459" s="67">
        <f t="shared" si="22"/>
        <v>2177.7873832930222</v>
      </c>
    </row>
    <row r="460" spans="1:6" x14ac:dyDescent="0.25">
      <c r="A460" s="31">
        <v>458</v>
      </c>
      <c r="B460" s="65">
        <v>32</v>
      </c>
      <c r="C460" s="66">
        <v>0</v>
      </c>
      <c r="D460" s="65">
        <f t="shared" si="23"/>
        <v>8.8888888888888893</v>
      </c>
      <c r="E460" s="65">
        <f t="shared" si="21"/>
        <v>0</v>
      </c>
      <c r="F460" s="67">
        <f t="shared" si="22"/>
        <v>2186.6762721819109</v>
      </c>
    </row>
    <row r="461" spans="1:6" x14ac:dyDescent="0.25">
      <c r="A461" s="31">
        <v>459</v>
      </c>
      <c r="B461" s="65">
        <v>32</v>
      </c>
      <c r="C461" s="66">
        <v>0</v>
      </c>
      <c r="D461" s="65">
        <f t="shared" si="23"/>
        <v>8.8888888888888893</v>
      </c>
      <c r="E461" s="65">
        <f t="shared" si="21"/>
        <v>0</v>
      </c>
      <c r="F461" s="67">
        <f t="shared" si="22"/>
        <v>2195.5651610707996</v>
      </c>
    </row>
    <row r="462" spans="1:6" x14ac:dyDescent="0.25">
      <c r="A462" s="31">
        <v>460</v>
      </c>
      <c r="B462" s="65">
        <v>32</v>
      </c>
      <c r="C462" s="66">
        <v>0</v>
      </c>
      <c r="D462" s="65">
        <f t="shared" si="23"/>
        <v>8.8888888888888893</v>
      </c>
      <c r="E462" s="65">
        <f t="shared" ref="E462:E525" si="24">D462-D461</f>
        <v>0</v>
      </c>
      <c r="F462" s="67">
        <f t="shared" ref="F462:F525" si="25">D461+(E462/2)+F461</f>
        <v>2204.4540499596883</v>
      </c>
    </row>
    <row r="463" spans="1:6" x14ac:dyDescent="0.25">
      <c r="A463" s="31">
        <v>461</v>
      </c>
      <c r="B463" s="65">
        <v>32</v>
      </c>
      <c r="C463" s="66">
        <v>0</v>
      </c>
      <c r="D463" s="65">
        <f t="shared" si="23"/>
        <v>8.8888888888888893</v>
      </c>
      <c r="E463" s="65">
        <f t="shared" si="24"/>
        <v>0</v>
      </c>
      <c r="F463" s="67">
        <f t="shared" si="25"/>
        <v>2213.342938848577</v>
      </c>
    </row>
    <row r="464" spans="1:6" x14ac:dyDescent="0.25">
      <c r="A464" s="31">
        <v>462</v>
      </c>
      <c r="B464" s="65">
        <v>32</v>
      </c>
      <c r="C464" s="66">
        <v>0</v>
      </c>
      <c r="D464" s="65">
        <f t="shared" si="23"/>
        <v>8.8888888888888893</v>
      </c>
      <c r="E464" s="65">
        <f t="shared" si="24"/>
        <v>0</v>
      </c>
      <c r="F464" s="67">
        <f t="shared" si="25"/>
        <v>2222.2318277374657</v>
      </c>
    </row>
    <row r="465" spans="1:6" x14ac:dyDescent="0.25">
      <c r="A465" s="31">
        <v>463</v>
      </c>
      <c r="B465" s="65">
        <v>32</v>
      </c>
      <c r="C465" s="66">
        <v>0</v>
      </c>
      <c r="D465" s="65">
        <f t="shared" si="23"/>
        <v>8.8888888888888893</v>
      </c>
      <c r="E465" s="65">
        <f t="shared" si="24"/>
        <v>0</v>
      </c>
      <c r="F465" s="67">
        <f t="shared" si="25"/>
        <v>2231.1207166263544</v>
      </c>
    </row>
    <row r="466" spans="1:6" x14ac:dyDescent="0.25">
      <c r="A466" s="31">
        <v>464</v>
      </c>
      <c r="B466" s="65">
        <v>32</v>
      </c>
      <c r="C466" s="66">
        <v>0</v>
      </c>
      <c r="D466" s="65">
        <f t="shared" si="23"/>
        <v>8.8888888888888893</v>
      </c>
      <c r="E466" s="65">
        <f t="shared" si="24"/>
        <v>0</v>
      </c>
      <c r="F466" s="67">
        <f t="shared" si="25"/>
        <v>2240.009605515243</v>
      </c>
    </row>
    <row r="467" spans="1:6" x14ac:dyDescent="0.25">
      <c r="A467" s="31">
        <v>465</v>
      </c>
      <c r="B467" s="65">
        <v>32</v>
      </c>
      <c r="C467" s="66">
        <v>0</v>
      </c>
      <c r="D467" s="65">
        <f t="shared" si="23"/>
        <v>8.8888888888888893</v>
      </c>
      <c r="E467" s="65">
        <f t="shared" si="24"/>
        <v>0</v>
      </c>
      <c r="F467" s="67">
        <f t="shared" si="25"/>
        <v>2248.8984944041317</v>
      </c>
    </row>
    <row r="468" spans="1:6" x14ac:dyDescent="0.25">
      <c r="A468" s="31">
        <v>466</v>
      </c>
      <c r="B468" s="65">
        <v>32</v>
      </c>
      <c r="C468" s="66">
        <v>0</v>
      </c>
      <c r="D468" s="65">
        <f t="shared" si="23"/>
        <v>8.8888888888888893</v>
      </c>
      <c r="E468" s="65">
        <f t="shared" si="24"/>
        <v>0</v>
      </c>
      <c r="F468" s="67">
        <f t="shared" si="25"/>
        <v>2257.7873832930204</v>
      </c>
    </row>
    <row r="469" spans="1:6" x14ac:dyDescent="0.25">
      <c r="A469" s="31">
        <v>467</v>
      </c>
      <c r="B469" s="65">
        <v>32</v>
      </c>
      <c r="C469" s="66">
        <v>0</v>
      </c>
      <c r="D469" s="65">
        <f t="shared" si="23"/>
        <v>8.8888888888888893</v>
      </c>
      <c r="E469" s="65">
        <f t="shared" si="24"/>
        <v>0</v>
      </c>
      <c r="F469" s="67">
        <f t="shared" si="25"/>
        <v>2266.6762721819091</v>
      </c>
    </row>
    <row r="470" spans="1:6" x14ac:dyDescent="0.25">
      <c r="A470" s="31">
        <v>468</v>
      </c>
      <c r="B470" s="65">
        <v>32</v>
      </c>
      <c r="C470" s="66">
        <v>0</v>
      </c>
      <c r="D470" s="65">
        <f t="shared" si="23"/>
        <v>8.8888888888888893</v>
      </c>
      <c r="E470" s="65">
        <f t="shared" si="24"/>
        <v>0</v>
      </c>
      <c r="F470" s="67">
        <f t="shared" si="25"/>
        <v>2275.5651610707978</v>
      </c>
    </row>
    <row r="471" spans="1:6" x14ac:dyDescent="0.25">
      <c r="A471" s="31">
        <v>469</v>
      </c>
      <c r="B471" s="65">
        <v>32</v>
      </c>
      <c r="C471" s="66">
        <v>0</v>
      </c>
      <c r="D471" s="65">
        <f t="shared" si="23"/>
        <v>8.8888888888888893</v>
      </c>
      <c r="E471" s="65">
        <f t="shared" si="24"/>
        <v>0</v>
      </c>
      <c r="F471" s="67">
        <f t="shared" si="25"/>
        <v>2284.4540499596865</v>
      </c>
    </row>
    <row r="472" spans="1:6" x14ac:dyDescent="0.25">
      <c r="A472" s="31">
        <v>470</v>
      </c>
      <c r="B472" s="65">
        <v>32</v>
      </c>
      <c r="C472" s="66">
        <v>0</v>
      </c>
      <c r="D472" s="65">
        <f t="shared" si="23"/>
        <v>8.8888888888888893</v>
      </c>
      <c r="E472" s="65">
        <f t="shared" si="24"/>
        <v>0</v>
      </c>
      <c r="F472" s="67">
        <f t="shared" si="25"/>
        <v>2293.3429388485752</v>
      </c>
    </row>
    <row r="473" spans="1:6" x14ac:dyDescent="0.25">
      <c r="A473" s="31">
        <v>471</v>
      </c>
      <c r="B473" s="65">
        <v>32</v>
      </c>
      <c r="C473" s="66">
        <v>0</v>
      </c>
      <c r="D473" s="65">
        <f t="shared" si="23"/>
        <v>8.8888888888888893</v>
      </c>
      <c r="E473" s="65">
        <f t="shared" si="24"/>
        <v>0</v>
      </c>
      <c r="F473" s="67">
        <f t="shared" si="25"/>
        <v>2302.2318277374638</v>
      </c>
    </row>
    <row r="474" spans="1:6" x14ac:dyDescent="0.25">
      <c r="A474" s="31">
        <v>472</v>
      </c>
      <c r="B474" s="65">
        <v>32</v>
      </c>
      <c r="C474" s="66">
        <v>0</v>
      </c>
      <c r="D474" s="65">
        <f t="shared" si="23"/>
        <v>8.8888888888888893</v>
      </c>
      <c r="E474" s="65">
        <f t="shared" si="24"/>
        <v>0</v>
      </c>
      <c r="F474" s="67">
        <f t="shared" si="25"/>
        <v>2311.1207166263525</v>
      </c>
    </row>
    <row r="475" spans="1:6" x14ac:dyDescent="0.25">
      <c r="A475" s="31">
        <v>473</v>
      </c>
      <c r="B475" s="65">
        <v>32</v>
      </c>
      <c r="C475" s="66">
        <v>0</v>
      </c>
      <c r="D475" s="65">
        <f t="shared" si="23"/>
        <v>8.8888888888888893</v>
      </c>
      <c r="E475" s="65">
        <f t="shared" si="24"/>
        <v>0</v>
      </c>
      <c r="F475" s="67">
        <f t="shared" si="25"/>
        <v>2320.0096055152412</v>
      </c>
    </row>
    <row r="476" spans="1:6" x14ac:dyDescent="0.25">
      <c r="A476" s="31">
        <v>474</v>
      </c>
      <c r="B476" s="65">
        <v>32</v>
      </c>
      <c r="C476" s="66">
        <v>0</v>
      </c>
      <c r="D476" s="65">
        <f t="shared" si="23"/>
        <v>8.8888888888888893</v>
      </c>
      <c r="E476" s="65">
        <f t="shared" si="24"/>
        <v>0</v>
      </c>
      <c r="F476" s="67">
        <f t="shared" si="25"/>
        <v>2328.8984944041299</v>
      </c>
    </row>
    <row r="477" spans="1:6" x14ac:dyDescent="0.25">
      <c r="A477" s="31">
        <v>475</v>
      </c>
      <c r="B477" s="65">
        <v>32</v>
      </c>
      <c r="C477" s="66">
        <v>0</v>
      </c>
      <c r="D477" s="65">
        <f t="shared" si="23"/>
        <v>8.8888888888888893</v>
      </c>
      <c r="E477" s="65">
        <f t="shared" si="24"/>
        <v>0</v>
      </c>
      <c r="F477" s="67">
        <f t="shared" si="25"/>
        <v>2337.7873832930186</v>
      </c>
    </row>
    <row r="478" spans="1:6" x14ac:dyDescent="0.25">
      <c r="A478" s="31">
        <v>476</v>
      </c>
      <c r="B478" s="65">
        <v>32</v>
      </c>
      <c r="C478" s="66">
        <v>0</v>
      </c>
      <c r="D478" s="65">
        <f t="shared" si="23"/>
        <v>8.8888888888888893</v>
      </c>
      <c r="E478" s="65">
        <f t="shared" si="24"/>
        <v>0</v>
      </c>
      <c r="F478" s="67">
        <f t="shared" si="25"/>
        <v>2346.6762721819073</v>
      </c>
    </row>
    <row r="479" spans="1:6" x14ac:dyDescent="0.25">
      <c r="A479" s="31">
        <v>477</v>
      </c>
      <c r="B479" s="65">
        <v>32</v>
      </c>
      <c r="C479" s="66">
        <v>0</v>
      </c>
      <c r="D479" s="65">
        <f t="shared" si="23"/>
        <v>8.8888888888888893</v>
      </c>
      <c r="E479" s="65">
        <f t="shared" si="24"/>
        <v>0</v>
      </c>
      <c r="F479" s="67">
        <f t="shared" si="25"/>
        <v>2355.565161070796</v>
      </c>
    </row>
    <row r="480" spans="1:6" x14ac:dyDescent="0.25">
      <c r="A480" s="31">
        <v>478</v>
      </c>
      <c r="B480" s="65">
        <v>29.808846892745724</v>
      </c>
      <c r="C480" s="66">
        <v>0</v>
      </c>
      <c r="D480" s="65">
        <f t="shared" si="23"/>
        <v>8.2802352479849226</v>
      </c>
      <c r="E480" s="65">
        <f t="shared" si="24"/>
        <v>-0.60865364090396668</v>
      </c>
      <c r="F480" s="67">
        <f t="shared" si="25"/>
        <v>2364.1497231392327</v>
      </c>
    </row>
    <row r="481" spans="1:6" x14ac:dyDescent="0.25">
      <c r="A481" s="31">
        <v>479</v>
      </c>
      <c r="B481" s="65">
        <v>26.639331009975372</v>
      </c>
      <c r="C481" s="66">
        <v>0</v>
      </c>
      <c r="D481" s="65">
        <f t="shared" si="23"/>
        <v>7.3998141694376027</v>
      </c>
      <c r="E481" s="65">
        <f t="shared" si="24"/>
        <v>-0.88042107854731988</v>
      </c>
      <c r="F481" s="67">
        <f t="shared" si="25"/>
        <v>2371.9897478479438</v>
      </c>
    </row>
    <row r="482" spans="1:6" x14ac:dyDescent="0.25">
      <c r="A482" s="31">
        <v>480</v>
      </c>
      <c r="B482" s="65">
        <v>23.933333413468468</v>
      </c>
      <c r="C482" s="66">
        <v>0</v>
      </c>
      <c r="D482" s="65">
        <f t="shared" si="23"/>
        <v>6.6481481704079073</v>
      </c>
      <c r="E482" s="65">
        <f t="shared" si="24"/>
        <v>-0.75166599902969544</v>
      </c>
      <c r="F482" s="67">
        <f t="shared" si="25"/>
        <v>2379.0137290178664</v>
      </c>
    </row>
    <row r="483" spans="1:6" x14ac:dyDescent="0.25">
      <c r="A483" s="31">
        <v>481</v>
      </c>
      <c r="B483" s="65">
        <v>21.121611148118973</v>
      </c>
      <c r="C483" s="66">
        <v>0</v>
      </c>
      <c r="D483" s="65">
        <f t="shared" si="23"/>
        <v>5.8671142078108254</v>
      </c>
      <c r="E483" s="65">
        <f t="shared" si="24"/>
        <v>-0.78103396259708191</v>
      </c>
      <c r="F483" s="67">
        <f t="shared" si="25"/>
        <v>2385.2713602069757</v>
      </c>
    </row>
    <row r="484" spans="1:6" x14ac:dyDescent="0.25">
      <c r="A484" s="31">
        <v>482</v>
      </c>
      <c r="B484" s="65">
        <v>18.433333413468468</v>
      </c>
      <c r="C484" s="66">
        <v>0</v>
      </c>
      <c r="D484" s="65">
        <f t="shared" si="23"/>
        <v>5.1203703926301296</v>
      </c>
      <c r="E484" s="65">
        <f t="shared" si="24"/>
        <v>-0.74674381518069577</v>
      </c>
      <c r="F484" s="67">
        <f t="shared" si="25"/>
        <v>2390.7651025071964</v>
      </c>
    </row>
    <row r="485" spans="1:6" x14ac:dyDescent="0.25">
      <c r="A485" s="31">
        <v>483</v>
      </c>
      <c r="B485" s="65">
        <v>15.683333413468466</v>
      </c>
      <c r="C485" s="66">
        <v>0</v>
      </c>
      <c r="D485" s="65">
        <f t="shared" si="23"/>
        <v>4.3564815037412403</v>
      </c>
      <c r="E485" s="65">
        <f t="shared" si="24"/>
        <v>-0.76388888888888928</v>
      </c>
      <c r="F485" s="67">
        <f t="shared" si="25"/>
        <v>2395.5035284553819</v>
      </c>
    </row>
    <row r="486" spans="1:6" x14ac:dyDescent="0.25">
      <c r="A486" s="31">
        <v>484</v>
      </c>
      <c r="B486" s="65">
        <v>12.901555644141302</v>
      </c>
      <c r="C486" s="66">
        <v>0</v>
      </c>
      <c r="D486" s="65">
        <f t="shared" si="23"/>
        <v>3.5837654567059172</v>
      </c>
      <c r="E486" s="65">
        <f t="shared" si="24"/>
        <v>-0.77271604703532315</v>
      </c>
      <c r="F486" s="67">
        <f t="shared" si="25"/>
        <v>2399.4736519356056</v>
      </c>
    </row>
    <row r="487" spans="1:6" x14ac:dyDescent="0.25">
      <c r="A487" s="31">
        <v>485</v>
      </c>
      <c r="B487" s="65">
        <v>10.213277727365494</v>
      </c>
      <c r="C487" s="66">
        <v>0</v>
      </c>
      <c r="D487" s="65">
        <f t="shared" si="23"/>
        <v>2.8370215909348593</v>
      </c>
      <c r="E487" s="65">
        <f t="shared" si="24"/>
        <v>-0.74674386577105789</v>
      </c>
      <c r="F487" s="67">
        <f t="shared" si="25"/>
        <v>2402.6840454594262</v>
      </c>
    </row>
    <row r="488" spans="1:6" x14ac:dyDescent="0.25">
      <c r="A488" s="31">
        <v>486</v>
      </c>
      <c r="B488" s="65">
        <v>6.8920000970363615</v>
      </c>
      <c r="C488" s="66">
        <v>0</v>
      </c>
      <c r="D488" s="65">
        <f t="shared" si="23"/>
        <v>1.9144444713989892</v>
      </c>
      <c r="E488" s="65">
        <f t="shared" si="24"/>
        <v>-0.92257711953587007</v>
      </c>
      <c r="F488" s="67">
        <f t="shared" si="25"/>
        <v>2405.0597784905931</v>
      </c>
    </row>
    <row r="489" spans="1:6" x14ac:dyDescent="0.25">
      <c r="A489" s="31">
        <v>487</v>
      </c>
      <c r="B489" s="65">
        <v>3.5905199639002485</v>
      </c>
      <c r="C489" s="66">
        <v>0</v>
      </c>
      <c r="D489" s="65">
        <f t="shared" si="23"/>
        <v>0.99736665663895785</v>
      </c>
      <c r="E489" s="65">
        <f t="shared" si="24"/>
        <v>-0.91707781476003136</v>
      </c>
      <c r="F489" s="67">
        <f t="shared" si="25"/>
        <v>2406.5156840546119</v>
      </c>
    </row>
    <row r="490" spans="1:6" x14ac:dyDescent="0.25">
      <c r="A490" s="31">
        <v>488</v>
      </c>
      <c r="B490" s="65">
        <v>0.22273999929428079</v>
      </c>
      <c r="C490" s="66">
        <v>0</v>
      </c>
      <c r="D490" s="65">
        <f t="shared" si="23"/>
        <v>6.1872222026189104E-2</v>
      </c>
      <c r="E490" s="65">
        <f t="shared" si="24"/>
        <v>-0.93549443461276871</v>
      </c>
      <c r="F490" s="67">
        <f t="shared" si="25"/>
        <v>2407.0453034939446</v>
      </c>
    </row>
    <row r="491" spans="1:6" x14ac:dyDescent="0.25">
      <c r="A491" s="31">
        <v>489</v>
      </c>
      <c r="B491" s="65">
        <v>0</v>
      </c>
      <c r="C491" s="66">
        <v>0</v>
      </c>
      <c r="D491" s="65">
        <f t="shared" si="23"/>
        <v>0</v>
      </c>
      <c r="E491" s="65">
        <f t="shared" si="24"/>
        <v>-6.1872222026189104E-2</v>
      </c>
      <c r="F491" s="67">
        <f t="shared" si="25"/>
        <v>2407.0762396049577</v>
      </c>
    </row>
    <row r="492" spans="1:6" x14ac:dyDescent="0.25">
      <c r="A492" s="31">
        <v>490</v>
      </c>
      <c r="B492" s="65">
        <v>0</v>
      </c>
      <c r="C492" s="66">
        <v>0</v>
      </c>
      <c r="D492" s="65">
        <f t="shared" si="23"/>
        <v>0</v>
      </c>
      <c r="E492" s="65">
        <f t="shared" si="24"/>
        <v>0</v>
      </c>
      <c r="F492" s="67">
        <f t="shared" si="25"/>
        <v>2407.0762396049577</v>
      </c>
    </row>
    <row r="493" spans="1:6" x14ac:dyDescent="0.25">
      <c r="A493" s="31">
        <v>491</v>
      </c>
      <c r="B493" s="65">
        <v>0</v>
      </c>
      <c r="C493" s="66">
        <v>0</v>
      </c>
      <c r="D493" s="65">
        <f t="shared" si="23"/>
        <v>0</v>
      </c>
      <c r="E493" s="65">
        <f t="shared" si="24"/>
        <v>0</v>
      </c>
      <c r="F493" s="67">
        <f t="shared" si="25"/>
        <v>2407.0762396049577</v>
      </c>
    </row>
    <row r="494" spans="1:6" x14ac:dyDescent="0.25">
      <c r="A494" s="31">
        <v>492</v>
      </c>
      <c r="B494" s="65">
        <v>0</v>
      </c>
      <c r="C494" s="66">
        <v>0</v>
      </c>
      <c r="D494" s="65">
        <f t="shared" si="23"/>
        <v>0</v>
      </c>
      <c r="E494" s="65">
        <f t="shared" si="24"/>
        <v>0</v>
      </c>
      <c r="F494" s="67">
        <f t="shared" si="25"/>
        <v>2407.0762396049577</v>
      </c>
    </row>
    <row r="495" spans="1:6" x14ac:dyDescent="0.25">
      <c r="A495" s="31">
        <v>493</v>
      </c>
      <c r="B495" s="65">
        <v>0</v>
      </c>
      <c r="C495" s="66">
        <v>0</v>
      </c>
      <c r="D495" s="65">
        <f t="shared" si="23"/>
        <v>0</v>
      </c>
      <c r="E495" s="65">
        <f t="shared" si="24"/>
        <v>0</v>
      </c>
      <c r="F495" s="67">
        <f t="shared" si="25"/>
        <v>2407.0762396049577</v>
      </c>
    </row>
    <row r="496" spans="1:6" x14ac:dyDescent="0.25">
      <c r="A496" s="31">
        <v>494</v>
      </c>
      <c r="B496" s="65">
        <v>0</v>
      </c>
      <c r="C496" s="66">
        <v>0</v>
      </c>
      <c r="D496" s="65">
        <f t="shared" si="23"/>
        <v>0</v>
      </c>
      <c r="E496" s="65">
        <f t="shared" si="24"/>
        <v>0</v>
      </c>
      <c r="F496" s="67">
        <f t="shared" si="25"/>
        <v>2407.0762396049577</v>
      </c>
    </row>
    <row r="497" spans="1:6" x14ac:dyDescent="0.25">
      <c r="A497" s="31">
        <v>495</v>
      </c>
      <c r="B497" s="65">
        <v>0</v>
      </c>
      <c r="C497" s="66">
        <v>0</v>
      </c>
      <c r="D497" s="65">
        <f t="shared" si="23"/>
        <v>0</v>
      </c>
      <c r="E497" s="65">
        <f t="shared" si="24"/>
        <v>0</v>
      </c>
      <c r="F497" s="67">
        <f t="shared" si="25"/>
        <v>2407.0762396049577</v>
      </c>
    </row>
    <row r="498" spans="1:6" x14ac:dyDescent="0.25">
      <c r="A498" s="31">
        <v>496</v>
      </c>
      <c r="B498" s="65">
        <v>0</v>
      </c>
      <c r="C498" s="66">
        <v>0</v>
      </c>
      <c r="D498" s="65">
        <f t="shared" si="23"/>
        <v>0</v>
      </c>
      <c r="E498" s="65">
        <f t="shared" si="24"/>
        <v>0</v>
      </c>
      <c r="F498" s="67">
        <f t="shared" si="25"/>
        <v>2407.0762396049577</v>
      </c>
    </row>
    <row r="499" spans="1:6" x14ac:dyDescent="0.25">
      <c r="A499" s="31">
        <v>497</v>
      </c>
      <c r="B499" s="65">
        <v>0</v>
      </c>
      <c r="C499" s="66">
        <v>0</v>
      </c>
      <c r="D499" s="65">
        <f t="shared" si="23"/>
        <v>0</v>
      </c>
      <c r="E499" s="65">
        <f t="shared" si="24"/>
        <v>0</v>
      </c>
      <c r="F499" s="67">
        <f t="shared" si="25"/>
        <v>2407.0762396049577</v>
      </c>
    </row>
    <row r="500" spans="1:6" x14ac:dyDescent="0.25">
      <c r="A500" s="31">
        <v>498</v>
      </c>
      <c r="B500" s="65">
        <v>0</v>
      </c>
      <c r="C500" s="66">
        <v>0</v>
      </c>
      <c r="D500" s="65">
        <f t="shared" si="23"/>
        <v>0</v>
      </c>
      <c r="E500" s="65">
        <f t="shared" si="24"/>
        <v>0</v>
      </c>
      <c r="F500" s="67">
        <f t="shared" si="25"/>
        <v>2407.0762396049577</v>
      </c>
    </row>
    <row r="501" spans="1:6" x14ac:dyDescent="0.25">
      <c r="A501" s="31">
        <v>499</v>
      </c>
      <c r="B501" s="65">
        <v>0</v>
      </c>
      <c r="C501" s="66">
        <v>0</v>
      </c>
      <c r="D501" s="65">
        <f t="shared" si="23"/>
        <v>0</v>
      </c>
      <c r="E501" s="65">
        <f t="shared" si="24"/>
        <v>0</v>
      </c>
      <c r="F501" s="67">
        <f t="shared" si="25"/>
        <v>2407.0762396049577</v>
      </c>
    </row>
    <row r="502" spans="1:6" x14ac:dyDescent="0.25">
      <c r="A502" s="31">
        <v>500</v>
      </c>
      <c r="B502" s="65">
        <v>0</v>
      </c>
      <c r="C502" s="66">
        <v>0</v>
      </c>
      <c r="D502" s="65">
        <f t="shared" si="23"/>
        <v>0</v>
      </c>
      <c r="E502" s="65">
        <f t="shared" si="24"/>
        <v>0</v>
      </c>
      <c r="F502" s="67">
        <f t="shared" si="25"/>
        <v>2407.0762396049577</v>
      </c>
    </row>
    <row r="503" spans="1:6" x14ac:dyDescent="0.25">
      <c r="A503" s="31">
        <v>501</v>
      </c>
      <c r="B503" s="65">
        <v>0</v>
      </c>
      <c r="C503" s="66">
        <v>0</v>
      </c>
      <c r="D503" s="65">
        <f t="shared" si="23"/>
        <v>0</v>
      </c>
      <c r="E503" s="65">
        <f t="shared" si="24"/>
        <v>0</v>
      </c>
      <c r="F503" s="67">
        <f t="shared" si="25"/>
        <v>2407.0762396049577</v>
      </c>
    </row>
    <row r="504" spans="1:6" x14ac:dyDescent="0.25">
      <c r="A504" s="31">
        <v>502</v>
      </c>
      <c r="B504" s="65">
        <v>0</v>
      </c>
      <c r="C504" s="66">
        <v>0</v>
      </c>
      <c r="D504" s="65">
        <f t="shared" si="23"/>
        <v>0</v>
      </c>
      <c r="E504" s="65">
        <f t="shared" si="24"/>
        <v>0</v>
      </c>
      <c r="F504" s="67">
        <f t="shared" si="25"/>
        <v>2407.0762396049577</v>
      </c>
    </row>
    <row r="505" spans="1:6" x14ac:dyDescent="0.25">
      <c r="A505" s="31">
        <v>503</v>
      </c>
      <c r="B505" s="65">
        <v>0</v>
      </c>
      <c r="C505" s="66">
        <v>0</v>
      </c>
      <c r="D505" s="65">
        <f t="shared" si="23"/>
        <v>0</v>
      </c>
      <c r="E505" s="65">
        <f t="shared" si="24"/>
        <v>0</v>
      </c>
      <c r="F505" s="67">
        <f t="shared" si="25"/>
        <v>2407.0762396049577</v>
      </c>
    </row>
    <row r="506" spans="1:6" x14ac:dyDescent="0.25">
      <c r="A506" s="31">
        <v>504</v>
      </c>
      <c r="B506" s="65">
        <v>0</v>
      </c>
      <c r="C506" s="66">
        <v>0</v>
      </c>
      <c r="D506" s="65">
        <f t="shared" si="23"/>
        <v>0</v>
      </c>
      <c r="E506" s="65">
        <f t="shared" si="24"/>
        <v>0</v>
      </c>
      <c r="F506" s="67">
        <f t="shared" si="25"/>
        <v>2407.0762396049577</v>
      </c>
    </row>
    <row r="507" spans="1:6" x14ac:dyDescent="0.25">
      <c r="A507" s="31">
        <v>505</v>
      </c>
      <c r="B507" s="65">
        <v>0</v>
      </c>
      <c r="C507" s="66">
        <v>0</v>
      </c>
      <c r="D507" s="65">
        <f t="shared" si="23"/>
        <v>0</v>
      </c>
      <c r="E507" s="65">
        <f t="shared" si="24"/>
        <v>0</v>
      </c>
      <c r="F507" s="67">
        <f t="shared" si="25"/>
        <v>2407.0762396049577</v>
      </c>
    </row>
    <row r="508" spans="1:6" x14ac:dyDescent="0.25">
      <c r="A508" s="31">
        <v>506</v>
      </c>
      <c r="B508" s="65">
        <v>0</v>
      </c>
      <c r="C508" s="66">
        <v>0</v>
      </c>
      <c r="D508" s="65">
        <f t="shared" si="23"/>
        <v>0</v>
      </c>
      <c r="E508" s="65">
        <f t="shared" si="24"/>
        <v>0</v>
      </c>
      <c r="F508" s="67">
        <f t="shared" si="25"/>
        <v>2407.0762396049577</v>
      </c>
    </row>
    <row r="509" spans="1:6" x14ac:dyDescent="0.25">
      <c r="A509" s="31">
        <v>507</v>
      </c>
      <c r="B509" s="65">
        <v>0</v>
      </c>
      <c r="C509" s="66">
        <v>0</v>
      </c>
      <c r="D509" s="65">
        <f t="shared" si="23"/>
        <v>0</v>
      </c>
      <c r="E509" s="65">
        <f t="shared" si="24"/>
        <v>0</v>
      </c>
      <c r="F509" s="67">
        <f t="shared" si="25"/>
        <v>2407.0762396049577</v>
      </c>
    </row>
    <row r="510" spans="1:6" x14ac:dyDescent="0.25">
      <c r="A510" s="31">
        <v>508</v>
      </c>
      <c r="B510" s="65">
        <v>0</v>
      </c>
      <c r="C510" s="66">
        <v>0</v>
      </c>
      <c r="D510" s="65">
        <f t="shared" si="23"/>
        <v>0</v>
      </c>
      <c r="E510" s="65">
        <f t="shared" si="24"/>
        <v>0</v>
      </c>
      <c r="F510" s="67">
        <f t="shared" si="25"/>
        <v>2407.0762396049577</v>
      </c>
    </row>
    <row r="511" spans="1:6" x14ac:dyDescent="0.25">
      <c r="A511" s="31">
        <v>509</v>
      </c>
      <c r="B511" s="65">
        <v>0</v>
      </c>
      <c r="C511" s="66">
        <v>0</v>
      </c>
      <c r="D511" s="65">
        <f t="shared" si="23"/>
        <v>0</v>
      </c>
      <c r="E511" s="65">
        <f t="shared" si="24"/>
        <v>0</v>
      </c>
      <c r="F511" s="67">
        <f t="shared" si="25"/>
        <v>2407.0762396049577</v>
      </c>
    </row>
    <row r="512" spans="1:6" x14ac:dyDescent="0.25">
      <c r="A512" s="31">
        <v>510</v>
      </c>
      <c r="B512" s="65">
        <v>2.7333333094914756</v>
      </c>
      <c r="C512" s="66">
        <v>0</v>
      </c>
      <c r="D512" s="65">
        <f t="shared" si="23"/>
        <v>0.75925925263652094</v>
      </c>
      <c r="E512" s="65">
        <f t="shared" si="24"/>
        <v>0.75925925263652094</v>
      </c>
      <c r="F512" s="67">
        <f t="shared" si="25"/>
        <v>2407.4558692312758</v>
      </c>
    </row>
    <row r="513" spans="1:6" x14ac:dyDescent="0.25">
      <c r="A513" s="31">
        <v>511</v>
      </c>
      <c r="B513" s="65">
        <v>5.6993334293365479</v>
      </c>
      <c r="C513" s="66">
        <v>0</v>
      </c>
      <c r="D513" s="65">
        <f t="shared" si="23"/>
        <v>1.5831481748157077</v>
      </c>
      <c r="E513" s="65">
        <f t="shared" si="24"/>
        <v>0.82388892217918674</v>
      </c>
      <c r="F513" s="67">
        <f t="shared" si="25"/>
        <v>2408.6270729450021</v>
      </c>
    </row>
    <row r="514" spans="1:6" x14ac:dyDescent="0.25">
      <c r="A514" s="31">
        <v>512</v>
      </c>
      <c r="B514" s="65">
        <v>8.7340000867843646</v>
      </c>
      <c r="C514" s="66">
        <v>0</v>
      </c>
      <c r="D514" s="65">
        <f t="shared" si="23"/>
        <v>2.4261111352178788</v>
      </c>
      <c r="E514" s="65">
        <f t="shared" si="24"/>
        <v>0.84296296040217111</v>
      </c>
      <c r="F514" s="67">
        <f t="shared" si="25"/>
        <v>2410.6317026000188</v>
      </c>
    </row>
    <row r="515" spans="1:6" x14ac:dyDescent="0.25">
      <c r="A515" s="31">
        <v>513</v>
      </c>
      <c r="B515" s="65">
        <v>11.700000007947287</v>
      </c>
      <c r="C515" s="66">
        <v>0</v>
      </c>
      <c r="D515" s="65">
        <f t="shared" si="23"/>
        <v>3.2500000022075795</v>
      </c>
      <c r="E515" s="65">
        <f t="shared" si="24"/>
        <v>0.82388886698970065</v>
      </c>
      <c r="F515" s="67">
        <f t="shared" si="25"/>
        <v>2413.4697581687315</v>
      </c>
    </row>
    <row r="516" spans="1:6" x14ac:dyDescent="0.25">
      <c r="A516" s="31">
        <v>514</v>
      </c>
      <c r="B516" s="65">
        <v>14.698666652043663</v>
      </c>
      <c r="C516" s="66">
        <v>0</v>
      </c>
      <c r="D516" s="65">
        <f t="shared" ref="D516:D579" si="26">B516/3.6</f>
        <v>4.0829629589010175</v>
      </c>
      <c r="E516" s="65">
        <f t="shared" si="24"/>
        <v>0.83296295669343801</v>
      </c>
      <c r="F516" s="67">
        <f t="shared" si="25"/>
        <v>2417.1362396492859</v>
      </c>
    </row>
    <row r="517" spans="1:6" x14ac:dyDescent="0.25">
      <c r="A517" s="31">
        <v>515</v>
      </c>
      <c r="B517" s="65">
        <v>15</v>
      </c>
      <c r="C517" s="66">
        <v>0</v>
      </c>
      <c r="D517" s="65">
        <f t="shared" si="26"/>
        <v>4.166666666666667</v>
      </c>
      <c r="E517" s="65">
        <f t="shared" si="24"/>
        <v>8.3703707765649504E-2</v>
      </c>
      <c r="F517" s="67">
        <f t="shared" si="25"/>
        <v>2421.2610544620698</v>
      </c>
    </row>
    <row r="518" spans="1:6" x14ac:dyDescent="0.25">
      <c r="A518" s="31">
        <v>516</v>
      </c>
      <c r="B518" s="65">
        <v>15</v>
      </c>
      <c r="C518" s="66">
        <v>0</v>
      </c>
      <c r="D518" s="65">
        <f t="shared" si="26"/>
        <v>4.166666666666667</v>
      </c>
      <c r="E518" s="65">
        <f t="shared" si="24"/>
        <v>0</v>
      </c>
      <c r="F518" s="67">
        <f t="shared" si="25"/>
        <v>2425.4277211287363</v>
      </c>
    </row>
    <row r="519" spans="1:6" x14ac:dyDescent="0.25">
      <c r="A519" s="31">
        <v>517</v>
      </c>
      <c r="B519" s="65">
        <v>17.00600887801912</v>
      </c>
      <c r="C519" s="66">
        <v>0</v>
      </c>
      <c r="D519" s="65">
        <f t="shared" si="26"/>
        <v>4.7238913550053114</v>
      </c>
      <c r="E519" s="65">
        <f t="shared" si="24"/>
        <v>0.55722468833864447</v>
      </c>
      <c r="F519" s="67">
        <f t="shared" si="25"/>
        <v>2429.8730001395725</v>
      </c>
    </row>
    <row r="520" spans="1:6" x14ac:dyDescent="0.25">
      <c r="A520" s="31">
        <v>518</v>
      </c>
      <c r="B520" s="65">
        <v>19.194444473716949</v>
      </c>
      <c r="C520" s="66">
        <v>0</v>
      </c>
      <c r="D520" s="65">
        <f t="shared" si="26"/>
        <v>5.3317901315880416</v>
      </c>
      <c r="E520" s="65">
        <f t="shared" si="24"/>
        <v>0.60789877658273017</v>
      </c>
      <c r="F520" s="67">
        <f t="shared" si="25"/>
        <v>2434.900840882869</v>
      </c>
    </row>
    <row r="521" spans="1:6" x14ac:dyDescent="0.25">
      <c r="A521" s="31">
        <v>519</v>
      </c>
      <c r="B521" s="65">
        <v>21.447495643695198</v>
      </c>
      <c r="C521" s="66">
        <v>0</v>
      </c>
      <c r="D521" s="65">
        <f t="shared" si="26"/>
        <v>5.9576376788042218</v>
      </c>
      <c r="E521" s="65">
        <f t="shared" si="24"/>
        <v>0.62584754721618019</v>
      </c>
      <c r="F521" s="67">
        <f t="shared" si="25"/>
        <v>2440.5455547880651</v>
      </c>
    </row>
    <row r="522" spans="1:6" x14ac:dyDescent="0.25">
      <c r="A522" s="31">
        <v>520</v>
      </c>
      <c r="B522" s="65">
        <v>23.643333362738289</v>
      </c>
      <c r="C522" s="66">
        <v>0</v>
      </c>
      <c r="D522" s="65">
        <f t="shared" si="26"/>
        <v>6.5675926007606353</v>
      </c>
      <c r="E522" s="65">
        <f t="shared" si="24"/>
        <v>0.60995492195641354</v>
      </c>
      <c r="F522" s="67">
        <f t="shared" si="25"/>
        <v>2446.8081699278478</v>
      </c>
    </row>
    <row r="523" spans="1:6" x14ac:dyDescent="0.25">
      <c r="A523" s="31">
        <v>521</v>
      </c>
      <c r="B523" s="65">
        <v>25.887506590684254</v>
      </c>
      <c r="C523" s="66">
        <v>0</v>
      </c>
      <c r="D523" s="65">
        <f t="shared" si="26"/>
        <v>7.1909740529678476</v>
      </c>
      <c r="E523" s="65">
        <f t="shared" si="24"/>
        <v>0.62338145220721231</v>
      </c>
      <c r="F523" s="67">
        <f t="shared" si="25"/>
        <v>2453.6874532547122</v>
      </c>
    </row>
    <row r="524" spans="1:6" x14ac:dyDescent="0.25">
      <c r="A524" s="31">
        <v>522</v>
      </c>
      <c r="B524" s="65">
        <v>28.083333362738287</v>
      </c>
      <c r="C524" s="66">
        <v>0</v>
      </c>
      <c r="D524" s="65">
        <f t="shared" si="26"/>
        <v>7.8009259340939687</v>
      </c>
      <c r="E524" s="65">
        <f t="shared" si="24"/>
        <v>0.60995188112612109</v>
      </c>
      <c r="F524" s="67">
        <f t="shared" si="25"/>
        <v>2461.1834032482429</v>
      </c>
    </row>
    <row r="525" spans="1:6" x14ac:dyDescent="0.25">
      <c r="A525" s="31">
        <v>523</v>
      </c>
      <c r="B525" s="65">
        <v>30.283000005748534</v>
      </c>
      <c r="C525" s="66">
        <v>0</v>
      </c>
      <c r="D525" s="65">
        <f t="shared" si="26"/>
        <v>8.4119444460412591</v>
      </c>
      <c r="E525" s="65">
        <f t="shared" si="24"/>
        <v>0.6110185119472904</v>
      </c>
      <c r="F525" s="67">
        <f t="shared" si="25"/>
        <v>2469.2898384383107</v>
      </c>
    </row>
    <row r="526" spans="1:6" x14ac:dyDescent="0.25">
      <c r="A526" s="31">
        <v>524</v>
      </c>
      <c r="B526" s="65">
        <v>32.525653346379599</v>
      </c>
      <c r="C526" s="66">
        <v>0</v>
      </c>
      <c r="D526" s="65">
        <f t="shared" si="26"/>
        <v>9.0349037073276666</v>
      </c>
      <c r="E526" s="65">
        <f t="shared" ref="E526:E589" si="27">D526-D525</f>
        <v>0.62295926128640744</v>
      </c>
      <c r="F526" s="67">
        <f t="shared" ref="F526:F589" si="28">D525+(E526/2)+F525</f>
        <v>2478.0132625149949</v>
      </c>
    </row>
    <row r="527" spans="1:6" x14ac:dyDescent="0.25">
      <c r="A527" s="31">
        <v>525</v>
      </c>
      <c r="B527" s="65">
        <v>34.753333362738289</v>
      </c>
      <c r="C527" s="66">
        <v>0</v>
      </c>
      <c r="D527" s="65">
        <f t="shared" si="26"/>
        <v>9.6537037118717475</v>
      </c>
      <c r="E527" s="65">
        <f t="shared" si="27"/>
        <v>0.61880000454408091</v>
      </c>
      <c r="F527" s="67">
        <f t="shared" si="28"/>
        <v>2487.3575662245948</v>
      </c>
    </row>
    <row r="528" spans="1:6" x14ac:dyDescent="0.25">
      <c r="A528" s="31">
        <v>526</v>
      </c>
      <c r="B528" s="65">
        <v>35</v>
      </c>
      <c r="C528" s="66">
        <v>0</v>
      </c>
      <c r="D528" s="65">
        <f t="shared" si="26"/>
        <v>9.7222222222222214</v>
      </c>
      <c r="E528" s="65">
        <f t="shared" si="27"/>
        <v>6.851851035047396E-2</v>
      </c>
      <c r="F528" s="67">
        <f t="shared" si="28"/>
        <v>2497.0455291916419</v>
      </c>
    </row>
    <row r="529" spans="1:6" x14ac:dyDescent="0.25">
      <c r="A529" s="31">
        <v>527</v>
      </c>
      <c r="B529" s="65">
        <v>35</v>
      </c>
      <c r="C529" s="66">
        <v>0</v>
      </c>
      <c r="D529" s="65">
        <f t="shared" si="26"/>
        <v>9.7222222222222214</v>
      </c>
      <c r="E529" s="65">
        <f t="shared" si="27"/>
        <v>0</v>
      </c>
      <c r="F529" s="67">
        <f t="shared" si="28"/>
        <v>2506.7677514138641</v>
      </c>
    </row>
    <row r="530" spans="1:6" x14ac:dyDescent="0.25">
      <c r="A530" s="31">
        <v>528</v>
      </c>
      <c r="B530" s="65">
        <v>36.645833378036819</v>
      </c>
      <c r="C530" s="66">
        <v>0</v>
      </c>
      <c r="D530" s="65">
        <f t="shared" si="26"/>
        <v>10.179398160565784</v>
      </c>
      <c r="E530" s="65">
        <f t="shared" si="27"/>
        <v>0.45717593834356229</v>
      </c>
      <c r="F530" s="67">
        <f t="shared" si="28"/>
        <v>2516.7185616052579</v>
      </c>
    </row>
    <row r="531" spans="1:6" x14ac:dyDescent="0.25">
      <c r="A531" s="31">
        <v>529</v>
      </c>
      <c r="B531" s="65">
        <v>38.541666691501938</v>
      </c>
      <c r="C531" s="66">
        <v>0</v>
      </c>
      <c r="D531" s="65">
        <f t="shared" si="26"/>
        <v>10.706018525417205</v>
      </c>
      <c r="E531" s="65">
        <f t="shared" si="27"/>
        <v>0.52662036485142139</v>
      </c>
      <c r="F531" s="67">
        <f t="shared" si="28"/>
        <v>2527.1612699482494</v>
      </c>
    </row>
    <row r="532" spans="1:6" x14ac:dyDescent="0.25">
      <c r="A532" s="31">
        <v>530</v>
      </c>
      <c r="B532" s="65">
        <v>40.39541664222876</v>
      </c>
      <c r="C532" s="66">
        <v>0</v>
      </c>
      <c r="D532" s="65">
        <f t="shared" si="26"/>
        <v>11.220949067285767</v>
      </c>
      <c r="E532" s="65">
        <f t="shared" si="27"/>
        <v>0.51493054186856213</v>
      </c>
      <c r="F532" s="67">
        <f t="shared" si="28"/>
        <v>2538.1247537446006</v>
      </c>
    </row>
    <row r="533" spans="1:6" x14ac:dyDescent="0.25">
      <c r="A533" s="31">
        <v>531</v>
      </c>
      <c r="B533" s="65">
        <v>42.291666691501938</v>
      </c>
      <c r="C533" s="66">
        <v>0</v>
      </c>
      <c r="D533" s="65">
        <f t="shared" si="26"/>
        <v>11.747685192083871</v>
      </c>
      <c r="E533" s="65">
        <f t="shared" si="27"/>
        <v>0.52673612479810394</v>
      </c>
      <c r="F533" s="67">
        <f t="shared" si="28"/>
        <v>2549.6090708742854</v>
      </c>
    </row>
    <row r="534" spans="1:6" x14ac:dyDescent="0.25">
      <c r="A534" s="31">
        <v>532</v>
      </c>
      <c r="B534" s="65">
        <v>44.145416642228767</v>
      </c>
      <c r="C534" s="66">
        <v>0</v>
      </c>
      <c r="D534" s="65">
        <f t="shared" si="26"/>
        <v>12.262615733952435</v>
      </c>
      <c r="E534" s="65">
        <f t="shared" si="27"/>
        <v>0.51493054186856391</v>
      </c>
      <c r="F534" s="67">
        <f t="shared" si="28"/>
        <v>2561.6142213373037</v>
      </c>
    </row>
    <row r="535" spans="1:6" x14ac:dyDescent="0.25">
      <c r="A535" s="31">
        <v>533</v>
      </c>
      <c r="B535" s="65">
        <v>46.041666691501938</v>
      </c>
      <c r="C535" s="66">
        <v>0</v>
      </c>
      <c r="D535" s="65">
        <f t="shared" si="26"/>
        <v>12.789351858750537</v>
      </c>
      <c r="E535" s="65">
        <f t="shared" si="27"/>
        <v>0.52673612479810217</v>
      </c>
      <c r="F535" s="67">
        <f t="shared" si="28"/>
        <v>2574.1402051336549</v>
      </c>
    </row>
    <row r="536" spans="1:6" x14ac:dyDescent="0.25">
      <c r="A536" s="31">
        <v>534</v>
      </c>
      <c r="B536" s="65">
        <v>47.896666725476578</v>
      </c>
      <c r="C536" s="66">
        <v>0</v>
      </c>
      <c r="D536" s="65">
        <f t="shared" si="26"/>
        <v>13.304629645965715</v>
      </c>
      <c r="E536" s="65">
        <f t="shared" si="27"/>
        <v>0.5152777872151777</v>
      </c>
      <c r="F536" s="67">
        <f t="shared" si="28"/>
        <v>2587.1871958860129</v>
      </c>
    </row>
    <row r="537" spans="1:6" x14ac:dyDescent="0.25">
      <c r="A537" s="31">
        <v>535</v>
      </c>
      <c r="B537" s="65">
        <v>49.81166665752729</v>
      </c>
      <c r="C537" s="66">
        <v>0</v>
      </c>
      <c r="D537" s="65">
        <f t="shared" si="26"/>
        <v>13.836574071535358</v>
      </c>
      <c r="E537" s="65">
        <f t="shared" si="27"/>
        <v>0.53194442556964283</v>
      </c>
      <c r="F537" s="67">
        <f t="shared" si="28"/>
        <v>2600.7577977447636</v>
      </c>
    </row>
    <row r="538" spans="1:6" x14ac:dyDescent="0.25">
      <c r="A538" s="31">
        <v>536</v>
      </c>
      <c r="B538" s="65">
        <v>50</v>
      </c>
      <c r="C538" s="66">
        <v>0</v>
      </c>
      <c r="D538" s="65">
        <f t="shared" si="26"/>
        <v>13.888888888888889</v>
      </c>
      <c r="E538" s="65">
        <f t="shared" si="27"/>
        <v>5.2314817353531495E-2</v>
      </c>
      <c r="F538" s="67">
        <f t="shared" si="28"/>
        <v>2614.6205292249756</v>
      </c>
    </row>
    <row r="539" spans="1:6" x14ac:dyDescent="0.25">
      <c r="A539" s="31">
        <v>537</v>
      </c>
      <c r="B539" s="65">
        <v>50</v>
      </c>
      <c r="C539" s="66">
        <v>0</v>
      </c>
      <c r="D539" s="65">
        <f t="shared" si="26"/>
        <v>13.888888888888889</v>
      </c>
      <c r="E539" s="65">
        <f t="shared" si="27"/>
        <v>0</v>
      </c>
      <c r="F539" s="67">
        <f t="shared" si="28"/>
        <v>2628.5094181138643</v>
      </c>
    </row>
    <row r="540" spans="1:6" x14ac:dyDescent="0.25">
      <c r="A540" s="31">
        <v>538</v>
      </c>
      <c r="B540" s="65">
        <v>50</v>
      </c>
      <c r="C540" s="66">
        <v>0</v>
      </c>
      <c r="D540" s="65">
        <f t="shared" si="26"/>
        <v>13.888888888888889</v>
      </c>
      <c r="E540" s="65">
        <f t="shared" si="27"/>
        <v>0</v>
      </c>
      <c r="F540" s="67">
        <f t="shared" si="28"/>
        <v>2642.398307002753</v>
      </c>
    </row>
    <row r="541" spans="1:6" x14ac:dyDescent="0.25">
      <c r="A541" s="31">
        <v>539</v>
      </c>
      <c r="B541" s="65">
        <v>50</v>
      </c>
      <c r="C541" s="66">
        <v>0</v>
      </c>
      <c r="D541" s="65">
        <f t="shared" si="26"/>
        <v>13.888888888888889</v>
      </c>
      <c r="E541" s="65">
        <f t="shared" si="27"/>
        <v>0</v>
      </c>
      <c r="F541" s="67">
        <f t="shared" si="28"/>
        <v>2656.2871958916417</v>
      </c>
    </row>
    <row r="542" spans="1:6" x14ac:dyDescent="0.25">
      <c r="A542" s="31">
        <v>540</v>
      </c>
      <c r="B542" s="65">
        <v>50</v>
      </c>
      <c r="C542" s="66">
        <v>0</v>
      </c>
      <c r="D542" s="65">
        <f t="shared" si="26"/>
        <v>13.888888888888889</v>
      </c>
      <c r="E542" s="65">
        <f t="shared" si="27"/>
        <v>0</v>
      </c>
      <c r="F542" s="67">
        <f t="shared" si="28"/>
        <v>2670.1760847805303</v>
      </c>
    </row>
    <row r="543" spans="1:6" x14ac:dyDescent="0.25">
      <c r="A543" s="31">
        <v>541</v>
      </c>
      <c r="B543" s="65">
        <v>50</v>
      </c>
      <c r="C543" s="66">
        <v>0</v>
      </c>
      <c r="D543" s="65">
        <f t="shared" si="26"/>
        <v>13.888888888888889</v>
      </c>
      <c r="E543" s="65">
        <f t="shared" si="27"/>
        <v>0</v>
      </c>
      <c r="F543" s="67">
        <f t="shared" si="28"/>
        <v>2684.064973669419</v>
      </c>
    </row>
    <row r="544" spans="1:6" x14ac:dyDescent="0.25">
      <c r="A544" s="31">
        <v>542</v>
      </c>
      <c r="B544" s="65">
        <v>50</v>
      </c>
      <c r="C544" s="66">
        <v>0</v>
      </c>
      <c r="D544" s="65">
        <f t="shared" si="26"/>
        <v>13.888888888888889</v>
      </c>
      <c r="E544" s="65">
        <f t="shared" si="27"/>
        <v>0</v>
      </c>
      <c r="F544" s="67">
        <f t="shared" si="28"/>
        <v>2697.9538625583077</v>
      </c>
    </row>
    <row r="545" spans="1:6" x14ac:dyDescent="0.25">
      <c r="A545" s="31">
        <v>543</v>
      </c>
      <c r="B545" s="65">
        <v>50</v>
      </c>
      <c r="C545" s="66">
        <v>0</v>
      </c>
      <c r="D545" s="65">
        <f t="shared" si="26"/>
        <v>13.888888888888889</v>
      </c>
      <c r="E545" s="65">
        <f t="shared" si="27"/>
        <v>0</v>
      </c>
      <c r="F545" s="67">
        <f t="shared" si="28"/>
        <v>2711.8427514471964</v>
      </c>
    </row>
    <row r="546" spans="1:6" x14ac:dyDescent="0.25">
      <c r="A546" s="31">
        <v>544</v>
      </c>
      <c r="B546" s="65">
        <v>50</v>
      </c>
      <c r="C546" s="66">
        <v>0</v>
      </c>
      <c r="D546" s="65">
        <f t="shared" si="26"/>
        <v>13.888888888888889</v>
      </c>
      <c r="E546" s="65">
        <f t="shared" si="27"/>
        <v>0</v>
      </c>
      <c r="F546" s="67">
        <f t="shared" si="28"/>
        <v>2725.7316403360851</v>
      </c>
    </row>
    <row r="547" spans="1:6" x14ac:dyDescent="0.25">
      <c r="A547" s="31">
        <v>545</v>
      </c>
      <c r="B547" s="65">
        <v>50</v>
      </c>
      <c r="C547" s="66">
        <v>0</v>
      </c>
      <c r="D547" s="65">
        <f t="shared" si="26"/>
        <v>13.888888888888889</v>
      </c>
      <c r="E547" s="65">
        <f t="shared" si="27"/>
        <v>0</v>
      </c>
      <c r="F547" s="67">
        <f t="shared" si="28"/>
        <v>2739.6205292249738</v>
      </c>
    </row>
    <row r="548" spans="1:6" x14ac:dyDescent="0.25">
      <c r="A548" s="31">
        <v>546</v>
      </c>
      <c r="B548" s="65">
        <v>50</v>
      </c>
      <c r="C548" s="66">
        <v>0</v>
      </c>
      <c r="D548" s="65">
        <f t="shared" si="26"/>
        <v>13.888888888888889</v>
      </c>
      <c r="E548" s="65">
        <f t="shared" si="27"/>
        <v>0</v>
      </c>
      <c r="F548" s="67">
        <f t="shared" si="28"/>
        <v>2753.5094181138625</v>
      </c>
    </row>
    <row r="549" spans="1:6" x14ac:dyDescent="0.25">
      <c r="A549" s="31">
        <v>547</v>
      </c>
      <c r="B549" s="65">
        <v>50</v>
      </c>
      <c r="C549" s="66">
        <v>0</v>
      </c>
      <c r="D549" s="65">
        <f t="shared" si="26"/>
        <v>13.888888888888889</v>
      </c>
      <c r="E549" s="65">
        <f t="shared" si="27"/>
        <v>0</v>
      </c>
      <c r="F549" s="67">
        <f t="shared" si="28"/>
        <v>2767.3983070027512</v>
      </c>
    </row>
    <row r="550" spans="1:6" x14ac:dyDescent="0.25">
      <c r="A550" s="31">
        <v>548</v>
      </c>
      <c r="B550" s="65">
        <v>48.379748893446397</v>
      </c>
      <c r="C550" s="66">
        <v>0</v>
      </c>
      <c r="D550" s="65">
        <f t="shared" si="26"/>
        <v>13.438819137068442</v>
      </c>
      <c r="E550" s="65">
        <f t="shared" si="27"/>
        <v>-0.45006975182044684</v>
      </c>
      <c r="F550" s="67">
        <f t="shared" si="28"/>
        <v>2781.06216101573</v>
      </c>
    </row>
    <row r="551" spans="1:6" x14ac:dyDescent="0.25">
      <c r="A551" s="31">
        <v>549</v>
      </c>
      <c r="B551" s="65">
        <v>46.479360010359024</v>
      </c>
      <c r="C551" s="66">
        <v>0</v>
      </c>
      <c r="D551" s="65">
        <f t="shared" si="26"/>
        <v>12.910933336210839</v>
      </c>
      <c r="E551" s="65">
        <f t="shared" si="27"/>
        <v>-0.52788580085760373</v>
      </c>
      <c r="F551" s="67">
        <f t="shared" si="28"/>
        <v>2794.2370372523696</v>
      </c>
    </row>
    <row r="552" spans="1:6" x14ac:dyDescent="0.25">
      <c r="A552" s="31">
        <v>550</v>
      </c>
      <c r="B552" s="65">
        <v>44.650111150741573</v>
      </c>
      <c r="C552" s="66">
        <v>0</v>
      </c>
      <c r="D552" s="65">
        <f t="shared" si="26"/>
        <v>12.40280865298377</v>
      </c>
      <c r="E552" s="65">
        <f t="shared" si="27"/>
        <v>-0.50812468322706827</v>
      </c>
      <c r="F552" s="67">
        <f t="shared" si="28"/>
        <v>2806.8939082469669</v>
      </c>
    </row>
    <row r="553" spans="1:6" x14ac:dyDescent="0.25">
      <c r="A553" s="31">
        <v>551</v>
      </c>
      <c r="B553" s="65">
        <v>42.771555595397949</v>
      </c>
      <c r="C553" s="66">
        <v>0</v>
      </c>
      <c r="D553" s="65">
        <f t="shared" si="26"/>
        <v>11.88098766538832</v>
      </c>
      <c r="E553" s="65">
        <f t="shared" si="27"/>
        <v>-0.5218209875954507</v>
      </c>
      <c r="F553" s="67">
        <f t="shared" si="28"/>
        <v>2819.0358064061529</v>
      </c>
    </row>
    <row r="554" spans="1:6" x14ac:dyDescent="0.25">
      <c r="A554" s="31">
        <v>552</v>
      </c>
      <c r="B554" s="65">
        <v>40.90011115074158</v>
      </c>
      <c r="C554" s="66">
        <v>0</v>
      </c>
      <c r="D554" s="65">
        <f t="shared" si="26"/>
        <v>11.361141986317106</v>
      </c>
      <c r="E554" s="65">
        <f t="shared" si="27"/>
        <v>-0.5198456790712136</v>
      </c>
      <c r="F554" s="67">
        <f t="shared" si="28"/>
        <v>2830.6568712320054</v>
      </c>
    </row>
    <row r="555" spans="1:6" x14ac:dyDescent="0.25">
      <c r="A555" s="31">
        <v>553</v>
      </c>
      <c r="B555" s="65">
        <v>39.021555595397956</v>
      </c>
      <c r="C555" s="66">
        <v>0</v>
      </c>
      <c r="D555" s="65">
        <f t="shared" si="26"/>
        <v>10.839320998721654</v>
      </c>
      <c r="E555" s="65">
        <f t="shared" si="27"/>
        <v>-0.52182098759545248</v>
      </c>
      <c r="F555" s="67">
        <f t="shared" si="28"/>
        <v>2841.7571027245249</v>
      </c>
    </row>
    <row r="556" spans="1:6" x14ac:dyDescent="0.25">
      <c r="A556" s="31">
        <v>554</v>
      </c>
      <c r="B556" s="65">
        <v>37.15011115074158</v>
      </c>
      <c r="C556" s="66">
        <v>0</v>
      </c>
      <c r="D556" s="65">
        <f t="shared" si="26"/>
        <v>10.319475319650438</v>
      </c>
      <c r="E556" s="65">
        <f t="shared" si="27"/>
        <v>-0.51984567907121537</v>
      </c>
      <c r="F556" s="67">
        <f t="shared" si="28"/>
        <v>2852.3365008837109</v>
      </c>
    </row>
    <row r="557" spans="1:6" x14ac:dyDescent="0.25">
      <c r="A557" s="31">
        <v>555</v>
      </c>
      <c r="B557" s="65">
        <v>35.271555595397949</v>
      </c>
      <c r="C557" s="66">
        <v>0</v>
      </c>
      <c r="D557" s="65">
        <f t="shared" si="26"/>
        <v>9.7976543320549858</v>
      </c>
      <c r="E557" s="65">
        <f t="shared" si="27"/>
        <v>-0.52182098759545248</v>
      </c>
      <c r="F557" s="67">
        <f t="shared" si="28"/>
        <v>2862.3950657095634</v>
      </c>
    </row>
    <row r="558" spans="1:6" x14ac:dyDescent="0.25">
      <c r="A558" s="31">
        <v>556</v>
      </c>
      <c r="B558" s="65">
        <v>35</v>
      </c>
      <c r="C558" s="66">
        <v>0</v>
      </c>
      <c r="D558" s="65">
        <f t="shared" si="26"/>
        <v>9.7222222222222214</v>
      </c>
      <c r="E558" s="65">
        <f t="shared" si="27"/>
        <v>-7.5432109832764382E-2</v>
      </c>
      <c r="F558" s="67">
        <f t="shared" si="28"/>
        <v>2872.155003986702</v>
      </c>
    </row>
    <row r="559" spans="1:6" x14ac:dyDescent="0.25">
      <c r="A559" s="31">
        <v>557</v>
      </c>
      <c r="B559" s="65">
        <v>35</v>
      </c>
      <c r="C559" s="66">
        <v>0</v>
      </c>
      <c r="D559" s="65">
        <f t="shared" si="26"/>
        <v>9.7222222222222214</v>
      </c>
      <c r="E559" s="65">
        <f t="shared" si="27"/>
        <v>0</v>
      </c>
      <c r="F559" s="67">
        <f t="shared" si="28"/>
        <v>2881.8772262089242</v>
      </c>
    </row>
    <row r="560" spans="1:6" x14ac:dyDescent="0.25">
      <c r="A560" s="31">
        <v>558</v>
      </c>
      <c r="B560" s="65">
        <v>35</v>
      </c>
      <c r="C560" s="66">
        <v>0</v>
      </c>
      <c r="D560" s="65">
        <f t="shared" si="26"/>
        <v>9.7222222222222214</v>
      </c>
      <c r="E560" s="65">
        <f t="shared" si="27"/>
        <v>0</v>
      </c>
      <c r="F560" s="67">
        <f t="shared" si="28"/>
        <v>2891.5994484311464</v>
      </c>
    </row>
    <row r="561" spans="1:6" x14ac:dyDescent="0.25">
      <c r="A561" s="31">
        <v>559</v>
      </c>
      <c r="B561" s="65">
        <v>35</v>
      </c>
      <c r="C561" s="66">
        <v>0</v>
      </c>
      <c r="D561" s="65">
        <f t="shared" si="26"/>
        <v>9.7222222222222214</v>
      </c>
      <c r="E561" s="65">
        <f t="shared" si="27"/>
        <v>0</v>
      </c>
      <c r="F561" s="67">
        <f t="shared" si="28"/>
        <v>2901.3216706533685</v>
      </c>
    </row>
    <row r="562" spans="1:6" x14ac:dyDescent="0.25">
      <c r="A562" s="31">
        <v>560</v>
      </c>
      <c r="B562" s="65">
        <v>35</v>
      </c>
      <c r="C562" s="66">
        <v>0</v>
      </c>
      <c r="D562" s="65">
        <f t="shared" si="26"/>
        <v>9.7222222222222214</v>
      </c>
      <c r="E562" s="65">
        <f t="shared" si="27"/>
        <v>0</v>
      </c>
      <c r="F562" s="67">
        <f t="shared" si="28"/>
        <v>2911.0438928755907</v>
      </c>
    </row>
    <row r="563" spans="1:6" x14ac:dyDescent="0.25">
      <c r="A563" s="31">
        <v>561</v>
      </c>
      <c r="B563" s="65">
        <v>35</v>
      </c>
      <c r="C563" s="66">
        <v>0</v>
      </c>
      <c r="D563" s="65">
        <f t="shared" si="26"/>
        <v>9.7222222222222214</v>
      </c>
      <c r="E563" s="65">
        <f t="shared" si="27"/>
        <v>0</v>
      </c>
      <c r="F563" s="67">
        <f t="shared" si="28"/>
        <v>2920.7661150978129</v>
      </c>
    </row>
    <row r="564" spans="1:6" x14ac:dyDescent="0.25">
      <c r="A564" s="31">
        <v>562</v>
      </c>
      <c r="B564" s="65">
        <v>35</v>
      </c>
      <c r="C564" s="66">
        <v>0</v>
      </c>
      <c r="D564" s="65">
        <f t="shared" si="26"/>
        <v>9.7222222222222214</v>
      </c>
      <c r="E564" s="65">
        <f t="shared" si="27"/>
        <v>0</v>
      </c>
      <c r="F564" s="67">
        <f t="shared" si="28"/>
        <v>2930.488337320035</v>
      </c>
    </row>
    <row r="565" spans="1:6" x14ac:dyDescent="0.25">
      <c r="A565" s="31">
        <v>563</v>
      </c>
      <c r="B565" s="65">
        <v>35</v>
      </c>
      <c r="C565" s="66">
        <v>0</v>
      </c>
      <c r="D565" s="65">
        <f t="shared" si="26"/>
        <v>9.7222222222222214</v>
      </c>
      <c r="E565" s="65">
        <f t="shared" si="27"/>
        <v>0</v>
      </c>
      <c r="F565" s="67">
        <f t="shared" si="28"/>
        <v>2940.2105595422572</v>
      </c>
    </row>
    <row r="566" spans="1:6" x14ac:dyDescent="0.25">
      <c r="A566" s="31">
        <v>564</v>
      </c>
      <c r="B566" s="65">
        <v>35</v>
      </c>
      <c r="C566" s="66">
        <v>0</v>
      </c>
      <c r="D566" s="65">
        <f t="shared" si="26"/>
        <v>9.7222222222222214</v>
      </c>
      <c r="E566" s="65">
        <f t="shared" si="27"/>
        <v>0</v>
      </c>
      <c r="F566" s="67">
        <f t="shared" si="28"/>
        <v>2949.9327817644794</v>
      </c>
    </row>
    <row r="567" spans="1:6" x14ac:dyDescent="0.25">
      <c r="A567" s="31">
        <v>565</v>
      </c>
      <c r="B567" s="65">
        <v>35</v>
      </c>
      <c r="C567" s="66">
        <v>0</v>
      </c>
      <c r="D567" s="65">
        <f t="shared" si="26"/>
        <v>9.7222222222222214</v>
      </c>
      <c r="E567" s="65">
        <f t="shared" si="27"/>
        <v>0</v>
      </c>
      <c r="F567" s="67">
        <f t="shared" si="28"/>
        <v>2959.6550039867016</v>
      </c>
    </row>
    <row r="568" spans="1:6" x14ac:dyDescent="0.25">
      <c r="A568" s="31">
        <v>566</v>
      </c>
      <c r="B568" s="65">
        <v>35</v>
      </c>
      <c r="C568" s="66">
        <v>0</v>
      </c>
      <c r="D568" s="65">
        <f t="shared" si="26"/>
        <v>9.7222222222222214</v>
      </c>
      <c r="E568" s="65">
        <f t="shared" si="27"/>
        <v>0</v>
      </c>
      <c r="F568" s="67">
        <f t="shared" si="28"/>
        <v>2969.3772262089237</v>
      </c>
    </row>
    <row r="569" spans="1:6" x14ac:dyDescent="0.25">
      <c r="A569" s="31">
        <v>567</v>
      </c>
      <c r="B569" s="65">
        <v>35</v>
      </c>
      <c r="C569" s="66">
        <v>0</v>
      </c>
      <c r="D569" s="65">
        <f t="shared" si="26"/>
        <v>9.7222222222222214</v>
      </c>
      <c r="E569" s="65">
        <f t="shared" si="27"/>
        <v>0</v>
      </c>
      <c r="F569" s="67">
        <f t="shared" si="28"/>
        <v>2979.0994484311459</v>
      </c>
    </row>
    <row r="570" spans="1:6" x14ac:dyDescent="0.25">
      <c r="A570" s="31">
        <v>568</v>
      </c>
      <c r="B570" s="65">
        <v>35</v>
      </c>
      <c r="C570" s="66">
        <v>0</v>
      </c>
      <c r="D570" s="65">
        <f t="shared" si="26"/>
        <v>9.7222222222222214</v>
      </c>
      <c r="E570" s="65">
        <f t="shared" si="27"/>
        <v>0</v>
      </c>
      <c r="F570" s="67">
        <f t="shared" si="28"/>
        <v>2988.8216706533681</v>
      </c>
    </row>
    <row r="571" spans="1:6" x14ac:dyDescent="0.25">
      <c r="A571" s="31">
        <v>569</v>
      </c>
      <c r="B571" s="65">
        <v>35</v>
      </c>
      <c r="C571" s="66">
        <v>0</v>
      </c>
      <c r="D571" s="65">
        <f t="shared" si="26"/>
        <v>9.7222222222222214</v>
      </c>
      <c r="E571" s="65">
        <f t="shared" si="27"/>
        <v>0</v>
      </c>
      <c r="F571" s="67">
        <f t="shared" si="28"/>
        <v>2998.5438928755902</v>
      </c>
    </row>
    <row r="572" spans="1:6" x14ac:dyDescent="0.25">
      <c r="A572" s="31">
        <v>570</v>
      </c>
      <c r="B572" s="65">
        <v>35</v>
      </c>
      <c r="C572" s="66">
        <v>0</v>
      </c>
      <c r="D572" s="65">
        <f t="shared" si="26"/>
        <v>9.7222222222222214</v>
      </c>
      <c r="E572" s="65">
        <f t="shared" si="27"/>
        <v>0</v>
      </c>
      <c r="F572" s="67">
        <f t="shared" si="28"/>
        <v>3008.2661150978124</v>
      </c>
    </row>
    <row r="573" spans="1:6" x14ac:dyDescent="0.25">
      <c r="A573" s="31">
        <v>571</v>
      </c>
      <c r="B573" s="65">
        <v>32.022579528689384</v>
      </c>
      <c r="C573" s="66">
        <v>0</v>
      </c>
      <c r="D573" s="65">
        <f t="shared" si="26"/>
        <v>8.8951609801914948</v>
      </c>
      <c r="E573" s="65">
        <f t="shared" si="27"/>
        <v>-0.82706124203072662</v>
      </c>
      <c r="F573" s="67">
        <f t="shared" si="28"/>
        <v>3017.5748066990191</v>
      </c>
    </row>
    <row r="574" spans="1:6" x14ac:dyDescent="0.25">
      <c r="A574" s="31">
        <v>572</v>
      </c>
      <c r="B574" s="65">
        <v>28.413488926728565</v>
      </c>
      <c r="C574" s="66">
        <v>0</v>
      </c>
      <c r="D574" s="65">
        <f t="shared" si="26"/>
        <v>7.8926358129801564</v>
      </c>
      <c r="E574" s="65">
        <f t="shared" si="27"/>
        <v>-1.0025251672113384</v>
      </c>
      <c r="F574" s="67">
        <f t="shared" si="28"/>
        <v>3025.9687050956049</v>
      </c>
    </row>
    <row r="575" spans="1:6" x14ac:dyDescent="0.25">
      <c r="A575" s="31">
        <v>573</v>
      </c>
      <c r="B575" s="65">
        <v>24.881373215927017</v>
      </c>
      <c r="C575" s="66">
        <v>0</v>
      </c>
      <c r="D575" s="65">
        <f t="shared" si="26"/>
        <v>6.9114925599797266</v>
      </c>
      <c r="E575" s="65">
        <f t="shared" si="27"/>
        <v>-0.98114325300042982</v>
      </c>
      <c r="F575" s="67">
        <f t="shared" si="28"/>
        <v>3033.3707692820849</v>
      </c>
    </row>
    <row r="576" spans="1:6" x14ac:dyDescent="0.25">
      <c r="A576" s="31">
        <v>574</v>
      </c>
      <c r="B576" s="65">
        <v>21.311166666666665</v>
      </c>
      <c r="C576" s="66">
        <v>0</v>
      </c>
      <c r="D576" s="65">
        <f t="shared" si="26"/>
        <v>5.9197685185185183</v>
      </c>
      <c r="E576" s="65">
        <f t="shared" si="27"/>
        <v>-0.99172404146120829</v>
      </c>
      <c r="F576" s="67">
        <f t="shared" si="28"/>
        <v>3039.7863998213338</v>
      </c>
    </row>
    <row r="577" spans="1:6" x14ac:dyDescent="0.25">
      <c r="A577" s="31">
        <v>575</v>
      </c>
      <c r="B577" s="65">
        <v>17.742547255383595</v>
      </c>
      <c r="C577" s="66">
        <v>0</v>
      </c>
      <c r="D577" s="65">
        <f t="shared" si="26"/>
        <v>4.9284853487176656</v>
      </c>
      <c r="E577" s="65">
        <f t="shared" si="27"/>
        <v>-0.99128316980085263</v>
      </c>
      <c r="F577" s="67">
        <f t="shared" si="28"/>
        <v>3045.2105267549518</v>
      </c>
    </row>
    <row r="578" spans="1:6" x14ac:dyDescent="0.25">
      <c r="A578" s="31">
        <v>576</v>
      </c>
      <c r="B578" s="65">
        <v>14.167579528689384</v>
      </c>
      <c r="C578" s="66">
        <v>0</v>
      </c>
      <c r="D578" s="65">
        <f t="shared" si="26"/>
        <v>3.9354387579692731</v>
      </c>
      <c r="E578" s="65">
        <f t="shared" si="27"/>
        <v>-0.99304659074839252</v>
      </c>
      <c r="F578" s="67">
        <f t="shared" si="28"/>
        <v>3049.6424888082952</v>
      </c>
    </row>
    <row r="579" spans="1:6" x14ac:dyDescent="0.25">
      <c r="A579" s="31">
        <v>577</v>
      </c>
      <c r="B579" s="65">
        <v>10.598166666666668</v>
      </c>
      <c r="C579" s="66">
        <v>0</v>
      </c>
      <c r="D579" s="65">
        <f t="shared" si="26"/>
        <v>2.9439351851851856</v>
      </c>
      <c r="E579" s="65">
        <f t="shared" si="27"/>
        <v>-0.99150357278408752</v>
      </c>
      <c r="F579" s="67">
        <f t="shared" si="28"/>
        <v>3053.0821757798726</v>
      </c>
    </row>
    <row r="580" spans="1:6" x14ac:dyDescent="0.25">
      <c r="A580" s="31">
        <v>578</v>
      </c>
      <c r="B580" s="65">
        <v>7.2230000000000008</v>
      </c>
      <c r="C580" s="66">
        <v>0</v>
      </c>
      <c r="D580" s="65">
        <f t="shared" ref="D580:D643" si="29">B580/3.6</f>
        <v>2.006388888888889</v>
      </c>
      <c r="E580" s="65">
        <f t="shared" si="27"/>
        <v>-0.9375462962962966</v>
      </c>
      <c r="F580" s="67">
        <f t="shared" si="28"/>
        <v>3055.5573378169097</v>
      </c>
    </row>
    <row r="581" spans="1:6" x14ac:dyDescent="0.25">
      <c r="A581" s="31">
        <v>579</v>
      </c>
      <c r="B581" s="65">
        <v>3.8902405688365298</v>
      </c>
      <c r="C581" s="66">
        <v>0</v>
      </c>
      <c r="D581" s="65">
        <f t="shared" si="29"/>
        <v>1.0806223802323693</v>
      </c>
      <c r="E581" s="65">
        <f t="shared" si="27"/>
        <v>-0.92576650865651966</v>
      </c>
      <c r="F581" s="67">
        <f t="shared" si="28"/>
        <v>3057.1008434514702</v>
      </c>
    </row>
    <row r="582" spans="1:6" x14ac:dyDescent="0.25">
      <c r="A582" s="31">
        <v>580</v>
      </c>
      <c r="B582" s="65">
        <v>0.55492587563726625</v>
      </c>
      <c r="C582" s="66">
        <v>0</v>
      </c>
      <c r="D582" s="65">
        <f t="shared" si="29"/>
        <v>0.15414607656590729</v>
      </c>
      <c r="E582" s="65">
        <f t="shared" si="27"/>
        <v>-0.92647630366646205</v>
      </c>
      <c r="F582" s="67">
        <f t="shared" si="28"/>
        <v>3057.7182276798694</v>
      </c>
    </row>
    <row r="583" spans="1:6" x14ac:dyDescent="0.25">
      <c r="A583" s="31">
        <v>581</v>
      </c>
      <c r="B583" s="65">
        <v>0</v>
      </c>
      <c r="C583" s="66">
        <v>0</v>
      </c>
      <c r="D583" s="65">
        <f t="shared" si="29"/>
        <v>0</v>
      </c>
      <c r="E583" s="65">
        <f t="shared" si="27"/>
        <v>-0.15414607656590729</v>
      </c>
      <c r="F583" s="67">
        <f t="shared" si="28"/>
        <v>3057.7953007181522</v>
      </c>
    </row>
    <row r="584" spans="1:6" x14ac:dyDescent="0.25">
      <c r="A584" s="31">
        <v>582</v>
      </c>
      <c r="B584" s="65">
        <v>0</v>
      </c>
      <c r="C584" s="66">
        <v>0</v>
      </c>
      <c r="D584" s="65">
        <f t="shared" si="29"/>
        <v>0</v>
      </c>
      <c r="E584" s="65">
        <f t="shared" si="27"/>
        <v>0</v>
      </c>
      <c r="F584" s="67">
        <f t="shared" si="28"/>
        <v>3057.7953007181522</v>
      </c>
    </row>
    <row r="585" spans="1:6" x14ac:dyDescent="0.25">
      <c r="A585" s="31">
        <v>583</v>
      </c>
      <c r="B585" s="65">
        <v>0</v>
      </c>
      <c r="C585" s="66">
        <v>0</v>
      </c>
      <c r="D585" s="65">
        <f t="shared" si="29"/>
        <v>0</v>
      </c>
      <c r="E585" s="65">
        <f t="shared" si="27"/>
        <v>0</v>
      </c>
      <c r="F585" s="67">
        <f t="shared" si="28"/>
        <v>3057.7953007181522</v>
      </c>
    </row>
    <row r="586" spans="1:6" x14ac:dyDescent="0.25">
      <c r="A586" s="31">
        <v>584</v>
      </c>
      <c r="B586" s="65">
        <v>0</v>
      </c>
      <c r="C586" s="66">
        <v>0</v>
      </c>
      <c r="D586" s="65">
        <f t="shared" si="29"/>
        <v>0</v>
      </c>
      <c r="E586" s="65">
        <f t="shared" si="27"/>
        <v>0</v>
      </c>
      <c r="F586" s="67">
        <f t="shared" si="28"/>
        <v>3057.7953007181522</v>
      </c>
    </row>
    <row r="587" spans="1:6" x14ac:dyDescent="0.25">
      <c r="A587" s="31">
        <v>585</v>
      </c>
      <c r="B587" s="65">
        <v>0</v>
      </c>
      <c r="C587" s="66">
        <v>0</v>
      </c>
      <c r="D587" s="65">
        <f t="shared" si="29"/>
        <v>0</v>
      </c>
      <c r="E587" s="65">
        <f t="shared" si="27"/>
        <v>0</v>
      </c>
      <c r="F587" s="67">
        <f t="shared" si="28"/>
        <v>3057.7953007181522</v>
      </c>
    </row>
    <row r="588" spans="1:6" x14ac:dyDescent="0.25">
      <c r="A588" s="31">
        <v>586</v>
      </c>
      <c r="B588" s="65">
        <v>0</v>
      </c>
      <c r="C588" s="66">
        <v>0</v>
      </c>
      <c r="D588" s="65">
        <f t="shared" si="29"/>
        <v>0</v>
      </c>
      <c r="E588" s="65">
        <f t="shared" si="27"/>
        <v>0</v>
      </c>
      <c r="F588" s="67">
        <f t="shared" si="28"/>
        <v>3057.7953007181522</v>
      </c>
    </row>
    <row r="589" spans="1:6" x14ac:dyDescent="0.25">
      <c r="A589" s="31">
        <v>587</v>
      </c>
      <c r="B589" s="65">
        <v>0</v>
      </c>
      <c r="C589" s="66">
        <v>0</v>
      </c>
      <c r="D589" s="65">
        <f t="shared" si="29"/>
        <v>0</v>
      </c>
      <c r="E589" s="65">
        <f t="shared" si="27"/>
        <v>0</v>
      </c>
      <c r="F589" s="67">
        <f t="shared" si="28"/>
        <v>3057.7953007181522</v>
      </c>
    </row>
    <row r="590" spans="1:6" x14ac:dyDescent="0.25">
      <c r="A590" s="31">
        <v>588</v>
      </c>
      <c r="B590" s="65">
        <v>0</v>
      </c>
      <c r="C590" s="66">
        <v>0</v>
      </c>
      <c r="D590" s="65">
        <f t="shared" si="29"/>
        <v>0</v>
      </c>
      <c r="E590" s="65">
        <f t="shared" ref="E590:E653" si="30">D590-D589</f>
        <v>0</v>
      </c>
      <c r="F590" s="67">
        <f t="shared" ref="F590:F653" si="31">D589+(E590/2)+F589</f>
        <v>3057.7953007181522</v>
      </c>
    </row>
    <row r="591" spans="1:6" x14ac:dyDescent="0.25">
      <c r="A591" s="31">
        <v>589</v>
      </c>
      <c r="B591" s="65">
        <v>0</v>
      </c>
      <c r="C591" s="66">
        <v>0</v>
      </c>
      <c r="D591" s="65">
        <f t="shared" si="29"/>
        <v>0</v>
      </c>
      <c r="E591" s="65">
        <f t="shared" si="30"/>
        <v>0</v>
      </c>
      <c r="F591" s="67">
        <f t="shared" si="31"/>
        <v>3057.7953007181522</v>
      </c>
    </row>
    <row r="592" spans="1:6" x14ac:dyDescent="0.25">
      <c r="A592" s="31">
        <v>590</v>
      </c>
      <c r="B592" s="65">
        <v>0</v>
      </c>
      <c r="C592" s="66">
        <v>0</v>
      </c>
      <c r="D592" s="65">
        <f t="shared" si="29"/>
        <v>0</v>
      </c>
      <c r="E592" s="65">
        <f t="shared" si="30"/>
        <v>0</v>
      </c>
      <c r="F592" s="67">
        <f t="shared" si="31"/>
        <v>3057.7953007181522</v>
      </c>
    </row>
    <row r="593" spans="1:6" x14ac:dyDescent="0.25">
      <c r="A593" s="31">
        <v>591</v>
      </c>
      <c r="B593" s="65">
        <v>0</v>
      </c>
      <c r="C593" s="66">
        <v>0</v>
      </c>
      <c r="D593" s="65">
        <f t="shared" si="29"/>
        <v>0</v>
      </c>
      <c r="E593" s="65">
        <f t="shared" si="30"/>
        <v>0</v>
      </c>
      <c r="F593" s="67">
        <f t="shared" si="31"/>
        <v>3057.7953007181522</v>
      </c>
    </row>
    <row r="594" spans="1:6" x14ac:dyDescent="0.25">
      <c r="A594" s="31">
        <v>592</v>
      </c>
      <c r="B594" s="65">
        <v>0</v>
      </c>
      <c r="C594" s="66">
        <v>0</v>
      </c>
      <c r="D594" s="65">
        <f t="shared" si="29"/>
        <v>0</v>
      </c>
      <c r="E594" s="65">
        <f t="shared" si="30"/>
        <v>0</v>
      </c>
      <c r="F594" s="67">
        <f t="shared" si="31"/>
        <v>3057.7953007181522</v>
      </c>
    </row>
    <row r="595" spans="1:6" x14ac:dyDescent="0.25">
      <c r="A595" s="31">
        <v>593</v>
      </c>
      <c r="B595" s="65">
        <v>0</v>
      </c>
      <c r="C595" s="66">
        <v>0</v>
      </c>
      <c r="D595" s="65">
        <f t="shared" si="29"/>
        <v>0</v>
      </c>
      <c r="E595" s="65">
        <f t="shared" si="30"/>
        <v>0</v>
      </c>
      <c r="F595" s="67">
        <f t="shared" si="31"/>
        <v>3057.7953007181522</v>
      </c>
    </row>
    <row r="596" spans="1:6" x14ac:dyDescent="0.25">
      <c r="A596" s="31">
        <v>594</v>
      </c>
      <c r="B596" s="65">
        <v>0</v>
      </c>
      <c r="C596" s="66">
        <v>0</v>
      </c>
      <c r="D596" s="65">
        <f t="shared" si="29"/>
        <v>0</v>
      </c>
      <c r="E596" s="65">
        <f t="shared" si="30"/>
        <v>0</v>
      </c>
      <c r="F596" s="67">
        <f t="shared" si="31"/>
        <v>3057.7953007181522</v>
      </c>
    </row>
    <row r="597" spans="1:6" x14ac:dyDescent="0.25">
      <c r="A597" s="31">
        <v>595</v>
      </c>
      <c r="B597" s="65">
        <v>0</v>
      </c>
      <c r="C597" s="66">
        <v>0</v>
      </c>
      <c r="D597" s="65">
        <f t="shared" si="29"/>
        <v>0</v>
      </c>
      <c r="E597" s="65">
        <f t="shared" si="30"/>
        <v>0</v>
      </c>
      <c r="F597" s="67">
        <f t="shared" si="31"/>
        <v>3057.7953007181522</v>
      </c>
    </row>
    <row r="598" spans="1:6" x14ac:dyDescent="0.25">
      <c r="A598" s="31">
        <v>596</v>
      </c>
      <c r="B598" s="65">
        <v>0</v>
      </c>
      <c r="C598" s="66">
        <v>0</v>
      </c>
      <c r="D598" s="65">
        <f t="shared" si="29"/>
        <v>0</v>
      </c>
      <c r="E598" s="65">
        <f t="shared" si="30"/>
        <v>0</v>
      </c>
      <c r="F598" s="67">
        <f t="shared" si="31"/>
        <v>3057.7953007181522</v>
      </c>
    </row>
    <row r="599" spans="1:6" x14ac:dyDescent="0.25">
      <c r="A599" s="31">
        <v>597</v>
      </c>
      <c r="B599" s="65">
        <v>0</v>
      </c>
      <c r="C599" s="66">
        <v>0</v>
      </c>
      <c r="D599" s="65">
        <f t="shared" si="29"/>
        <v>0</v>
      </c>
      <c r="E599" s="65">
        <f t="shared" si="30"/>
        <v>0</v>
      </c>
      <c r="F599" s="67">
        <f t="shared" si="31"/>
        <v>3057.7953007181522</v>
      </c>
    </row>
    <row r="600" spans="1:6" x14ac:dyDescent="0.25">
      <c r="A600" s="31">
        <v>598</v>
      </c>
      <c r="B600" s="65">
        <v>0</v>
      </c>
      <c r="C600" s="66">
        <v>0</v>
      </c>
      <c r="D600" s="65">
        <f t="shared" si="29"/>
        <v>0</v>
      </c>
      <c r="E600" s="65">
        <f t="shared" si="30"/>
        <v>0</v>
      </c>
      <c r="F600" s="67">
        <f t="shared" si="31"/>
        <v>3057.7953007181522</v>
      </c>
    </row>
    <row r="601" spans="1:6" x14ac:dyDescent="0.25">
      <c r="A601" s="31">
        <v>599</v>
      </c>
      <c r="B601" s="65">
        <v>3.0400000512599945</v>
      </c>
      <c r="C601" s="66">
        <v>0</v>
      </c>
      <c r="D601" s="65">
        <f t="shared" si="29"/>
        <v>0.84444445868333173</v>
      </c>
      <c r="E601" s="65">
        <f t="shared" si="30"/>
        <v>0.84444445868333173</v>
      </c>
      <c r="F601" s="67">
        <f t="shared" si="31"/>
        <v>3058.2175229474938</v>
      </c>
    </row>
    <row r="602" spans="1:6" x14ac:dyDescent="0.25">
      <c r="A602" s="31">
        <v>600</v>
      </c>
      <c r="B602" s="65">
        <v>6.7916667461395273</v>
      </c>
      <c r="C602" s="66">
        <v>0</v>
      </c>
      <c r="D602" s="65">
        <f t="shared" si="29"/>
        <v>1.8865740961498687</v>
      </c>
      <c r="E602" s="65">
        <f t="shared" si="30"/>
        <v>1.042129637466537</v>
      </c>
      <c r="F602" s="67">
        <f t="shared" si="31"/>
        <v>3059.5830322249103</v>
      </c>
    </row>
    <row r="603" spans="1:6" x14ac:dyDescent="0.25">
      <c r="A603" s="31">
        <v>601</v>
      </c>
      <c r="B603" s="65">
        <v>10.543333441019058</v>
      </c>
      <c r="C603" s="66">
        <v>0</v>
      </c>
      <c r="D603" s="65">
        <f t="shared" si="29"/>
        <v>2.928703733616405</v>
      </c>
      <c r="E603" s="65">
        <f t="shared" si="30"/>
        <v>1.0421296374665363</v>
      </c>
      <c r="F603" s="67">
        <f t="shared" si="31"/>
        <v>3061.9906711397934</v>
      </c>
    </row>
    <row r="604" spans="1:6" x14ac:dyDescent="0.25">
      <c r="A604" s="31">
        <v>602</v>
      </c>
      <c r="B604" s="65">
        <v>14.291666746139528</v>
      </c>
      <c r="C604" s="66">
        <v>0</v>
      </c>
      <c r="D604" s="65">
        <f t="shared" si="29"/>
        <v>3.969907429483202</v>
      </c>
      <c r="E604" s="65">
        <f t="shared" si="30"/>
        <v>1.041203695866797</v>
      </c>
      <c r="F604" s="67">
        <f t="shared" si="31"/>
        <v>3065.4399767213431</v>
      </c>
    </row>
    <row r="605" spans="1:6" x14ac:dyDescent="0.25">
      <c r="A605" s="31">
        <v>603</v>
      </c>
      <c r="B605" s="65">
        <v>15</v>
      </c>
      <c r="C605" s="66">
        <v>0</v>
      </c>
      <c r="D605" s="65">
        <f t="shared" si="29"/>
        <v>4.166666666666667</v>
      </c>
      <c r="E605" s="65">
        <f t="shared" si="30"/>
        <v>0.196759237183465</v>
      </c>
      <c r="F605" s="67">
        <f t="shared" si="31"/>
        <v>3069.5082637694181</v>
      </c>
    </row>
    <row r="606" spans="1:6" x14ac:dyDescent="0.25">
      <c r="A606" s="31">
        <v>604</v>
      </c>
      <c r="B606" s="65">
        <v>15</v>
      </c>
      <c r="C606" s="66">
        <v>0</v>
      </c>
      <c r="D606" s="65">
        <f t="shared" si="29"/>
        <v>4.166666666666667</v>
      </c>
      <c r="E606" s="65">
        <f t="shared" si="30"/>
        <v>0</v>
      </c>
      <c r="F606" s="67">
        <f t="shared" si="31"/>
        <v>3073.6749304360847</v>
      </c>
    </row>
    <row r="607" spans="1:6" x14ac:dyDescent="0.25">
      <c r="A607" s="31">
        <v>605</v>
      </c>
      <c r="B607" s="65">
        <v>15</v>
      </c>
      <c r="C607" s="66">
        <v>0</v>
      </c>
      <c r="D607" s="65">
        <f t="shared" si="29"/>
        <v>4.166666666666667</v>
      </c>
      <c r="E607" s="65">
        <f t="shared" si="30"/>
        <v>0</v>
      </c>
      <c r="F607" s="67">
        <f t="shared" si="31"/>
        <v>3077.8415971027512</v>
      </c>
    </row>
    <row r="608" spans="1:6" x14ac:dyDescent="0.25">
      <c r="A608" s="31">
        <v>606</v>
      </c>
      <c r="B608" s="65">
        <v>15</v>
      </c>
      <c r="C608" s="66">
        <v>0</v>
      </c>
      <c r="D608" s="65">
        <f t="shared" si="29"/>
        <v>4.166666666666667</v>
      </c>
      <c r="E608" s="65">
        <f t="shared" si="30"/>
        <v>0</v>
      </c>
      <c r="F608" s="67">
        <f t="shared" si="31"/>
        <v>3082.0082637694177</v>
      </c>
    </row>
    <row r="609" spans="1:6" x14ac:dyDescent="0.25">
      <c r="A609" s="31">
        <v>607</v>
      </c>
      <c r="B609" s="65">
        <v>15</v>
      </c>
      <c r="C609" s="66">
        <v>0</v>
      </c>
      <c r="D609" s="65">
        <f t="shared" si="29"/>
        <v>4.166666666666667</v>
      </c>
      <c r="E609" s="65">
        <f t="shared" si="30"/>
        <v>0</v>
      </c>
      <c r="F609" s="67">
        <f t="shared" si="31"/>
        <v>3086.1749304360842</v>
      </c>
    </row>
    <row r="610" spans="1:6" x14ac:dyDescent="0.25">
      <c r="A610" s="31">
        <v>608</v>
      </c>
      <c r="B610" s="65">
        <v>15</v>
      </c>
      <c r="C610" s="66">
        <v>0</v>
      </c>
      <c r="D610" s="65">
        <f t="shared" si="29"/>
        <v>4.166666666666667</v>
      </c>
      <c r="E610" s="65">
        <f t="shared" si="30"/>
        <v>0</v>
      </c>
      <c r="F610" s="67">
        <f t="shared" si="31"/>
        <v>3090.3415971027507</v>
      </c>
    </row>
    <row r="611" spans="1:6" x14ac:dyDescent="0.25">
      <c r="A611" s="31">
        <v>609</v>
      </c>
      <c r="B611" s="65">
        <v>15</v>
      </c>
      <c r="C611" s="66">
        <v>0</v>
      </c>
      <c r="D611" s="65">
        <f t="shared" si="29"/>
        <v>4.166666666666667</v>
      </c>
      <c r="E611" s="65">
        <f t="shared" si="30"/>
        <v>0</v>
      </c>
      <c r="F611" s="67">
        <f t="shared" si="31"/>
        <v>3094.5082637694172</v>
      </c>
    </row>
    <row r="612" spans="1:6" x14ac:dyDescent="0.25">
      <c r="A612" s="31">
        <v>610</v>
      </c>
      <c r="B612" s="65">
        <v>15</v>
      </c>
      <c r="C612" s="66">
        <v>0</v>
      </c>
      <c r="D612" s="65">
        <f t="shared" si="29"/>
        <v>4.166666666666667</v>
      </c>
      <c r="E612" s="65">
        <f t="shared" si="30"/>
        <v>0</v>
      </c>
      <c r="F612" s="67">
        <f t="shared" si="31"/>
        <v>3098.6749304360837</v>
      </c>
    </row>
    <row r="613" spans="1:6" x14ac:dyDescent="0.25">
      <c r="A613" s="31">
        <v>611</v>
      </c>
      <c r="B613" s="65">
        <v>13.061249906159937</v>
      </c>
      <c r="C613" s="66">
        <v>0</v>
      </c>
      <c r="D613" s="65">
        <f t="shared" si="29"/>
        <v>3.6281249739333155</v>
      </c>
      <c r="E613" s="65">
        <f t="shared" si="30"/>
        <v>-0.53854169273335151</v>
      </c>
      <c r="F613" s="67">
        <f t="shared" si="31"/>
        <v>3102.5723262563838</v>
      </c>
    </row>
    <row r="614" spans="1:6" x14ac:dyDescent="0.25">
      <c r="A614" s="31">
        <v>612</v>
      </c>
      <c r="B614" s="65">
        <v>10.501111050446829</v>
      </c>
      <c r="C614" s="66">
        <v>0</v>
      </c>
      <c r="D614" s="65">
        <f t="shared" si="29"/>
        <v>2.9169752917907856</v>
      </c>
      <c r="E614" s="65">
        <f t="shared" si="30"/>
        <v>-0.71114968214252983</v>
      </c>
      <c r="F614" s="67">
        <f t="shared" si="31"/>
        <v>3105.8448763892457</v>
      </c>
    </row>
    <row r="615" spans="1:6" x14ac:dyDescent="0.25">
      <c r="A615" s="31">
        <v>613</v>
      </c>
      <c r="B615" s="65">
        <v>7.3345198690891262</v>
      </c>
      <c r="C615" s="66">
        <v>0</v>
      </c>
      <c r="D615" s="65">
        <f t="shared" si="29"/>
        <v>2.0373666303025351</v>
      </c>
      <c r="E615" s="65">
        <f t="shared" si="30"/>
        <v>-0.87960866148825056</v>
      </c>
      <c r="F615" s="67">
        <f t="shared" si="31"/>
        <v>3108.3220473502925</v>
      </c>
    </row>
    <row r="616" spans="1:6" x14ac:dyDescent="0.25">
      <c r="A616" s="31">
        <v>614</v>
      </c>
      <c r="B616" s="65">
        <v>3.9994843633969621</v>
      </c>
      <c r="C616" s="66">
        <v>0</v>
      </c>
      <c r="D616" s="65">
        <f t="shared" si="29"/>
        <v>1.1109678787213784</v>
      </c>
      <c r="E616" s="65">
        <f t="shared" si="30"/>
        <v>-0.9263987515811567</v>
      </c>
      <c r="F616" s="67">
        <f t="shared" si="31"/>
        <v>3109.8962146048043</v>
      </c>
    </row>
    <row r="617" spans="1:6" x14ac:dyDescent="0.25">
      <c r="A617" s="31">
        <v>615</v>
      </c>
      <c r="B617" s="65">
        <v>0.66599989414215077</v>
      </c>
      <c r="C617" s="66">
        <v>0</v>
      </c>
      <c r="D617" s="65">
        <f t="shared" si="29"/>
        <v>0.18499997059504189</v>
      </c>
      <c r="E617" s="65">
        <f t="shared" si="30"/>
        <v>-0.92596790812633645</v>
      </c>
      <c r="F617" s="67">
        <f t="shared" si="31"/>
        <v>3110.5441985294624</v>
      </c>
    </row>
    <row r="618" spans="1:6" x14ac:dyDescent="0.25">
      <c r="A618" s="31">
        <v>616</v>
      </c>
      <c r="B618" s="65">
        <v>0</v>
      </c>
      <c r="C618" s="66">
        <v>0</v>
      </c>
      <c r="D618" s="65">
        <f t="shared" si="29"/>
        <v>0</v>
      </c>
      <c r="E618" s="65">
        <f t="shared" si="30"/>
        <v>-0.18499997059504189</v>
      </c>
      <c r="F618" s="67">
        <f t="shared" si="31"/>
        <v>3110.6366985147597</v>
      </c>
    </row>
    <row r="619" spans="1:6" x14ac:dyDescent="0.25">
      <c r="A619" s="31">
        <v>617</v>
      </c>
      <c r="B619" s="65">
        <v>0</v>
      </c>
      <c r="C619" s="66">
        <v>0</v>
      </c>
      <c r="D619" s="65">
        <f t="shared" si="29"/>
        <v>0</v>
      </c>
      <c r="E619" s="65">
        <f t="shared" si="30"/>
        <v>0</v>
      </c>
      <c r="F619" s="67">
        <f t="shared" si="31"/>
        <v>3110.6366985147597</v>
      </c>
    </row>
    <row r="620" spans="1:6" x14ac:dyDescent="0.25">
      <c r="A620" s="31">
        <v>618</v>
      </c>
      <c r="B620" s="65">
        <v>0</v>
      </c>
      <c r="C620" s="66">
        <v>0</v>
      </c>
      <c r="D620" s="65">
        <f t="shared" si="29"/>
        <v>0</v>
      </c>
      <c r="E620" s="65">
        <f t="shared" si="30"/>
        <v>0</v>
      </c>
      <c r="F620" s="67">
        <f t="shared" si="31"/>
        <v>3110.6366985147597</v>
      </c>
    </row>
    <row r="621" spans="1:6" x14ac:dyDescent="0.25">
      <c r="A621" s="31">
        <v>619</v>
      </c>
      <c r="B621" s="65">
        <v>0</v>
      </c>
      <c r="C621" s="66">
        <v>0</v>
      </c>
      <c r="D621" s="65">
        <f t="shared" si="29"/>
        <v>0</v>
      </c>
      <c r="E621" s="65">
        <f t="shared" si="30"/>
        <v>0</v>
      </c>
      <c r="F621" s="67">
        <f t="shared" si="31"/>
        <v>3110.6366985147597</v>
      </c>
    </row>
    <row r="622" spans="1:6" x14ac:dyDescent="0.25">
      <c r="A622" s="31">
        <v>620</v>
      </c>
      <c r="B622" s="65">
        <v>0</v>
      </c>
      <c r="C622" s="66">
        <v>0</v>
      </c>
      <c r="D622" s="65">
        <f t="shared" si="29"/>
        <v>0</v>
      </c>
      <c r="E622" s="65">
        <f t="shared" si="30"/>
        <v>0</v>
      </c>
      <c r="F622" s="67">
        <f t="shared" si="31"/>
        <v>3110.6366985147597</v>
      </c>
    </row>
    <row r="623" spans="1:6" x14ac:dyDescent="0.25">
      <c r="A623" s="31">
        <v>621</v>
      </c>
      <c r="B623" s="65">
        <v>0</v>
      </c>
      <c r="C623" s="66">
        <v>0</v>
      </c>
      <c r="D623" s="65">
        <f t="shared" si="29"/>
        <v>0</v>
      </c>
      <c r="E623" s="65">
        <f t="shared" si="30"/>
        <v>0</v>
      </c>
      <c r="F623" s="67">
        <f t="shared" si="31"/>
        <v>3110.6366985147597</v>
      </c>
    </row>
    <row r="624" spans="1:6" x14ac:dyDescent="0.25">
      <c r="A624" s="31">
        <v>622</v>
      </c>
      <c r="B624" s="65">
        <v>0</v>
      </c>
      <c r="C624" s="66">
        <v>0</v>
      </c>
      <c r="D624" s="65">
        <f t="shared" si="29"/>
        <v>0</v>
      </c>
      <c r="E624" s="65">
        <f t="shared" si="30"/>
        <v>0</v>
      </c>
      <c r="F624" s="67">
        <f t="shared" si="31"/>
        <v>3110.6366985147597</v>
      </c>
    </row>
    <row r="625" spans="1:6" x14ac:dyDescent="0.25">
      <c r="A625" s="31">
        <v>623</v>
      </c>
      <c r="B625" s="65">
        <v>0</v>
      </c>
      <c r="C625" s="66">
        <v>0</v>
      </c>
      <c r="D625" s="65">
        <f t="shared" si="29"/>
        <v>0</v>
      </c>
      <c r="E625" s="65">
        <f t="shared" si="30"/>
        <v>0</v>
      </c>
      <c r="F625" s="67">
        <f t="shared" si="31"/>
        <v>3110.6366985147597</v>
      </c>
    </row>
    <row r="626" spans="1:6" x14ac:dyDescent="0.25">
      <c r="A626" s="31">
        <v>624</v>
      </c>
      <c r="B626" s="65">
        <v>0</v>
      </c>
      <c r="C626" s="66">
        <v>0</v>
      </c>
      <c r="D626" s="65">
        <f t="shared" si="29"/>
        <v>0</v>
      </c>
      <c r="E626" s="65">
        <f t="shared" si="30"/>
        <v>0</v>
      </c>
      <c r="F626" s="67">
        <f t="shared" si="31"/>
        <v>3110.6366985147597</v>
      </c>
    </row>
    <row r="627" spans="1:6" x14ac:dyDescent="0.25">
      <c r="A627" s="31">
        <v>625</v>
      </c>
      <c r="B627" s="65">
        <v>0</v>
      </c>
      <c r="C627" s="66">
        <v>0</v>
      </c>
      <c r="D627" s="65">
        <f t="shared" si="29"/>
        <v>0</v>
      </c>
      <c r="E627" s="65">
        <f t="shared" si="30"/>
        <v>0</v>
      </c>
      <c r="F627" s="67">
        <f t="shared" si="31"/>
        <v>3110.6366985147597</v>
      </c>
    </row>
    <row r="628" spans="1:6" x14ac:dyDescent="0.25">
      <c r="A628" s="31">
        <v>626</v>
      </c>
      <c r="B628" s="65">
        <v>0</v>
      </c>
      <c r="C628" s="66">
        <v>0</v>
      </c>
      <c r="D628" s="65">
        <f t="shared" si="29"/>
        <v>0</v>
      </c>
      <c r="E628" s="65">
        <f t="shared" si="30"/>
        <v>0</v>
      </c>
      <c r="F628" s="67">
        <f t="shared" si="31"/>
        <v>3110.6366985147597</v>
      </c>
    </row>
    <row r="629" spans="1:6" x14ac:dyDescent="0.25">
      <c r="A629" s="31">
        <v>627</v>
      </c>
      <c r="B629" s="65">
        <v>0</v>
      </c>
      <c r="C629" s="66">
        <v>0</v>
      </c>
      <c r="D629" s="65">
        <f t="shared" si="29"/>
        <v>0</v>
      </c>
      <c r="E629" s="65">
        <f t="shared" si="30"/>
        <v>0</v>
      </c>
      <c r="F629" s="67">
        <f t="shared" si="31"/>
        <v>3110.6366985147597</v>
      </c>
    </row>
    <row r="630" spans="1:6" x14ac:dyDescent="0.25">
      <c r="A630" s="31">
        <v>628</v>
      </c>
      <c r="B630" s="65">
        <v>0</v>
      </c>
      <c r="C630" s="66">
        <v>0</v>
      </c>
      <c r="D630" s="65">
        <f t="shared" si="29"/>
        <v>0</v>
      </c>
      <c r="E630" s="65">
        <f t="shared" si="30"/>
        <v>0</v>
      </c>
      <c r="F630" s="67">
        <f t="shared" si="31"/>
        <v>3110.6366985147597</v>
      </c>
    </row>
    <row r="631" spans="1:6" x14ac:dyDescent="0.25">
      <c r="A631" s="31">
        <v>629</v>
      </c>
      <c r="B631" s="65">
        <v>0</v>
      </c>
      <c r="C631" s="66">
        <v>0</v>
      </c>
      <c r="D631" s="65">
        <f t="shared" si="29"/>
        <v>0</v>
      </c>
      <c r="E631" s="65">
        <f t="shared" si="30"/>
        <v>0</v>
      </c>
      <c r="F631" s="67">
        <f t="shared" si="31"/>
        <v>3110.6366985147597</v>
      </c>
    </row>
    <row r="632" spans="1:6" x14ac:dyDescent="0.25">
      <c r="A632" s="31">
        <v>630</v>
      </c>
      <c r="B632" s="65">
        <v>0</v>
      </c>
      <c r="C632" s="66">
        <v>0</v>
      </c>
      <c r="D632" s="65">
        <f t="shared" si="29"/>
        <v>0</v>
      </c>
      <c r="E632" s="65">
        <f t="shared" si="30"/>
        <v>0</v>
      </c>
      <c r="F632" s="67">
        <f t="shared" si="31"/>
        <v>3110.6366985147597</v>
      </c>
    </row>
    <row r="633" spans="1:6" x14ac:dyDescent="0.25">
      <c r="A633" s="31">
        <v>631</v>
      </c>
      <c r="B633" s="65">
        <v>0</v>
      </c>
      <c r="C633" s="66">
        <v>0</v>
      </c>
      <c r="D633" s="65">
        <f t="shared" si="29"/>
        <v>0</v>
      </c>
      <c r="E633" s="65">
        <f t="shared" si="30"/>
        <v>0</v>
      </c>
      <c r="F633" s="67">
        <f t="shared" si="31"/>
        <v>3110.6366985147597</v>
      </c>
    </row>
    <row r="634" spans="1:6" x14ac:dyDescent="0.25">
      <c r="A634" s="31">
        <v>632</v>
      </c>
      <c r="B634" s="65">
        <v>0</v>
      </c>
      <c r="C634" s="66">
        <v>0</v>
      </c>
      <c r="D634" s="65">
        <f t="shared" si="29"/>
        <v>0</v>
      </c>
      <c r="E634" s="65">
        <f t="shared" si="30"/>
        <v>0</v>
      </c>
      <c r="F634" s="67">
        <f t="shared" si="31"/>
        <v>3110.6366985147597</v>
      </c>
    </row>
    <row r="635" spans="1:6" x14ac:dyDescent="0.25">
      <c r="A635" s="31">
        <v>633</v>
      </c>
      <c r="B635" s="65">
        <v>0</v>
      </c>
      <c r="C635" s="66">
        <v>0</v>
      </c>
      <c r="D635" s="65">
        <f t="shared" si="29"/>
        <v>0</v>
      </c>
      <c r="E635" s="65">
        <f t="shared" si="30"/>
        <v>0</v>
      </c>
      <c r="F635" s="67">
        <f t="shared" si="31"/>
        <v>3110.6366985147597</v>
      </c>
    </row>
    <row r="636" spans="1:6" x14ac:dyDescent="0.25">
      <c r="A636" s="31">
        <v>634</v>
      </c>
      <c r="B636" s="65">
        <v>0</v>
      </c>
      <c r="C636" s="66">
        <v>0</v>
      </c>
      <c r="D636" s="65">
        <f t="shared" si="29"/>
        <v>0</v>
      </c>
      <c r="E636" s="65">
        <f t="shared" si="30"/>
        <v>0</v>
      </c>
      <c r="F636" s="67">
        <f t="shared" si="31"/>
        <v>3110.6366985147597</v>
      </c>
    </row>
    <row r="637" spans="1:6" x14ac:dyDescent="0.25">
      <c r="A637" s="31">
        <v>635</v>
      </c>
      <c r="B637" s="65">
        <v>0</v>
      </c>
      <c r="C637" s="66">
        <v>0</v>
      </c>
      <c r="D637" s="65">
        <f t="shared" si="29"/>
        <v>0</v>
      </c>
      <c r="E637" s="65">
        <f t="shared" si="30"/>
        <v>0</v>
      </c>
      <c r="F637" s="67">
        <f t="shared" si="31"/>
        <v>3110.6366985147597</v>
      </c>
    </row>
    <row r="638" spans="1:6" x14ac:dyDescent="0.25">
      <c r="A638" s="31">
        <v>636</v>
      </c>
      <c r="B638" s="65">
        <v>0</v>
      </c>
      <c r="C638" s="66">
        <v>0</v>
      </c>
      <c r="D638" s="65">
        <f t="shared" si="29"/>
        <v>0</v>
      </c>
      <c r="E638" s="65">
        <f t="shared" si="30"/>
        <v>0</v>
      </c>
      <c r="F638" s="67">
        <f t="shared" si="31"/>
        <v>3110.6366985147597</v>
      </c>
    </row>
    <row r="639" spans="1:6" x14ac:dyDescent="0.25">
      <c r="A639" s="31">
        <v>637</v>
      </c>
      <c r="B639" s="65">
        <v>2.2993334134419761</v>
      </c>
      <c r="C639" s="66">
        <v>0</v>
      </c>
      <c r="D639" s="65">
        <f t="shared" si="29"/>
        <v>0.63870372595610447</v>
      </c>
      <c r="E639" s="65">
        <f t="shared" si="30"/>
        <v>0.63870372595610447</v>
      </c>
      <c r="F639" s="67">
        <f t="shared" si="31"/>
        <v>3110.9560503777379</v>
      </c>
    </row>
    <row r="640" spans="1:6" x14ac:dyDescent="0.25">
      <c r="A640" s="31">
        <v>638</v>
      </c>
      <c r="B640" s="65">
        <v>5.2986666361490879</v>
      </c>
      <c r="C640" s="66">
        <v>0</v>
      </c>
      <c r="D640" s="65">
        <f t="shared" si="29"/>
        <v>1.4718518433747467</v>
      </c>
      <c r="E640" s="65">
        <f t="shared" si="30"/>
        <v>0.83314811741864225</v>
      </c>
      <c r="F640" s="67">
        <f t="shared" si="31"/>
        <v>3112.0113281624035</v>
      </c>
    </row>
    <row r="641" spans="1:6" x14ac:dyDescent="0.25">
      <c r="A641" s="31">
        <v>639</v>
      </c>
      <c r="B641" s="65">
        <v>8.3006665706634521</v>
      </c>
      <c r="C641" s="66">
        <v>0</v>
      </c>
      <c r="D641" s="65">
        <f t="shared" si="29"/>
        <v>2.3057407140731812</v>
      </c>
      <c r="E641" s="65">
        <f t="shared" si="30"/>
        <v>0.83388887069843443</v>
      </c>
      <c r="F641" s="67">
        <f t="shared" si="31"/>
        <v>3113.9001244411274</v>
      </c>
    </row>
    <row r="642" spans="1:6" x14ac:dyDescent="0.25">
      <c r="A642" s="31">
        <v>640</v>
      </c>
      <c r="B642" s="65">
        <v>11.299999992052713</v>
      </c>
      <c r="C642" s="66">
        <v>0</v>
      </c>
      <c r="D642" s="65">
        <f t="shared" si="29"/>
        <v>3.1388888866813094</v>
      </c>
      <c r="E642" s="65">
        <f t="shared" si="30"/>
        <v>0.83314817260812823</v>
      </c>
      <c r="F642" s="67">
        <f t="shared" si="31"/>
        <v>3116.6224392415047</v>
      </c>
    </row>
    <row r="643" spans="1:6" x14ac:dyDescent="0.25">
      <c r="A643" s="31">
        <v>641</v>
      </c>
      <c r="B643" s="65">
        <v>14.300666570663454</v>
      </c>
      <c r="C643" s="66">
        <v>0</v>
      </c>
      <c r="D643" s="65">
        <f t="shared" si="29"/>
        <v>3.9724073807398481</v>
      </c>
      <c r="E643" s="65">
        <f t="shared" si="30"/>
        <v>0.83351849405853873</v>
      </c>
      <c r="F643" s="67">
        <f t="shared" si="31"/>
        <v>3120.1780873752155</v>
      </c>
    </row>
    <row r="644" spans="1:6" x14ac:dyDescent="0.25">
      <c r="A644" s="31">
        <v>642</v>
      </c>
      <c r="B644" s="65">
        <v>15</v>
      </c>
      <c r="C644" s="66">
        <v>0</v>
      </c>
      <c r="D644" s="65">
        <f t="shared" ref="D644:D707" si="32">B644/3.6</f>
        <v>4.166666666666667</v>
      </c>
      <c r="E644" s="65">
        <f t="shared" si="30"/>
        <v>0.19425928592681885</v>
      </c>
      <c r="F644" s="67">
        <f t="shared" si="31"/>
        <v>3124.2476243989186</v>
      </c>
    </row>
    <row r="645" spans="1:6" x14ac:dyDescent="0.25">
      <c r="A645" s="31">
        <v>643</v>
      </c>
      <c r="B645" s="65">
        <v>15</v>
      </c>
      <c r="C645" s="66">
        <v>0</v>
      </c>
      <c r="D645" s="65">
        <f t="shared" si="32"/>
        <v>4.166666666666667</v>
      </c>
      <c r="E645" s="65">
        <f t="shared" si="30"/>
        <v>0</v>
      </c>
      <c r="F645" s="67">
        <f t="shared" si="31"/>
        <v>3128.4142910655851</v>
      </c>
    </row>
    <row r="646" spans="1:6" x14ac:dyDescent="0.25">
      <c r="A646" s="31">
        <v>644</v>
      </c>
      <c r="B646" s="65">
        <v>17.607422338591682</v>
      </c>
      <c r="C646" s="66">
        <v>0</v>
      </c>
      <c r="D646" s="65">
        <f t="shared" si="32"/>
        <v>4.8909506496088007</v>
      </c>
      <c r="E646" s="65">
        <f t="shared" si="30"/>
        <v>0.7242839829421337</v>
      </c>
      <c r="F646" s="67">
        <f t="shared" si="31"/>
        <v>3132.9430997237228</v>
      </c>
    </row>
    <row r="647" spans="1:6" x14ac:dyDescent="0.25">
      <c r="A647" s="31">
        <v>645</v>
      </c>
      <c r="B647" s="65">
        <v>21.006666657659743</v>
      </c>
      <c r="C647" s="66">
        <v>0</v>
      </c>
      <c r="D647" s="65">
        <f t="shared" si="32"/>
        <v>5.8351851826832615</v>
      </c>
      <c r="E647" s="65">
        <f t="shared" si="30"/>
        <v>0.94423453307446081</v>
      </c>
      <c r="F647" s="67">
        <f t="shared" si="31"/>
        <v>3138.3061676398688</v>
      </c>
    </row>
    <row r="648" spans="1:6" x14ac:dyDescent="0.25">
      <c r="A648" s="31">
        <v>646</v>
      </c>
      <c r="B648" s="65">
        <v>24.406666657659741</v>
      </c>
      <c r="C648" s="66">
        <v>0</v>
      </c>
      <c r="D648" s="65">
        <f t="shared" si="32"/>
        <v>6.7796296271277061</v>
      </c>
      <c r="E648" s="65">
        <f t="shared" si="30"/>
        <v>0.94444444444444464</v>
      </c>
      <c r="F648" s="67">
        <f t="shared" si="31"/>
        <v>3144.6135750447743</v>
      </c>
    </row>
    <row r="649" spans="1:6" x14ac:dyDescent="0.25">
      <c r="A649" s="31">
        <v>647</v>
      </c>
      <c r="B649" s="65">
        <v>27.80515552096897</v>
      </c>
      <c r="C649" s="66">
        <v>0</v>
      </c>
      <c r="D649" s="65">
        <f t="shared" si="32"/>
        <v>7.7236543113802689</v>
      </c>
      <c r="E649" s="65">
        <f t="shared" si="30"/>
        <v>0.94402468425256281</v>
      </c>
      <c r="F649" s="67">
        <f t="shared" si="31"/>
        <v>3151.8652170140281</v>
      </c>
    </row>
    <row r="650" spans="1:6" x14ac:dyDescent="0.25">
      <c r="A650" s="31">
        <v>648</v>
      </c>
      <c r="B650" s="65">
        <v>31.1696443716685</v>
      </c>
      <c r="C650" s="66">
        <v>0</v>
      </c>
      <c r="D650" s="65">
        <f t="shared" si="32"/>
        <v>8.6582345476856943</v>
      </c>
      <c r="E650" s="65">
        <f t="shared" si="30"/>
        <v>0.93458023630542542</v>
      </c>
      <c r="F650" s="67">
        <f t="shared" si="31"/>
        <v>3160.056161443561</v>
      </c>
    </row>
    <row r="651" spans="1:6" x14ac:dyDescent="0.25">
      <c r="A651" s="31">
        <v>649</v>
      </c>
      <c r="B651" s="65">
        <v>32</v>
      </c>
      <c r="C651" s="66">
        <v>0</v>
      </c>
      <c r="D651" s="65">
        <f t="shared" si="32"/>
        <v>8.8888888888888893</v>
      </c>
      <c r="E651" s="65">
        <f t="shared" si="30"/>
        <v>0.23065434120319495</v>
      </c>
      <c r="F651" s="67">
        <f t="shared" si="31"/>
        <v>3168.8297231618485</v>
      </c>
    </row>
    <row r="652" spans="1:6" x14ac:dyDescent="0.25">
      <c r="A652" s="31">
        <v>650</v>
      </c>
      <c r="B652" s="65">
        <v>32</v>
      </c>
      <c r="C652" s="66">
        <v>0</v>
      </c>
      <c r="D652" s="65">
        <f t="shared" si="32"/>
        <v>8.8888888888888893</v>
      </c>
      <c r="E652" s="65">
        <f t="shared" si="30"/>
        <v>0</v>
      </c>
      <c r="F652" s="67">
        <f t="shared" si="31"/>
        <v>3177.7186120507372</v>
      </c>
    </row>
    <row r="653" spans="1:6" x14ac:dyDescent="0.25">
      <c r="A653" s="31">
        <v>651</v>
      </c>
      <c r="B653" s="65">
        <v>32</v>
      </c>
      <c r="C653" s="66">
        <v>0</v>
      </c>
      <c r="D653" s="65">
        <f t="shared" si="32"/>
        <v>8.8888888888888893</v>
      </c>
      <c r="E653" s="65">
        <f t="shared" si="30"/>
        <v>0</v>
      </c>
      <c r="F653" s="67">
        <f t="shared" si="31"/>
        <v>3186.6075009396259</v>
      </c>
    </row>
    <row r="654" spans="1:6" x14ac:dyDescent="0.25">
      <c r="A654" s="31">
        <v>652</v>
      </c>
      <c r="B654" s="65">
        <v>32</v>
      </c>
      <c r="C654" s="66">
        <v>0</v>
      </c>
      <c r="D654" s="65">
        <f t="shared" si="32"/>
        <v>8.8888888888888893</v>
      </c>
      <c r="E654" s="65">
        <f t="shared" ref="E654:E717" si="33">D654-D653</f>
        <v>0</v>
      </c>
      <c r="F654" s="67">
        <f t="shared" ref="F654:F717" si="34">D653+(E654/2)+F653</f>
        <v>3195.4963898285146</v>
      </c>
    </row>
    <row r="655" spans="1:6" x14ac:dyDescent="0.25">
      <c r="A655" s="31">
        <v>653</v>
      </c>
      <c r="B655" s="65">
        <v>32</v>
      </c>
      <c r="C655" s="66">
        <v>0</v>
      </c>
      <c r="D655" s="65">
        <f t="shared" si="32"/>
        <v>8.8888888888888893</v>
      </c>
      <c r="E655" s="65">
        <f t="shared" si="33"/>
        <v>0</v>
      </c>
      <c r="F655" s="67">
        <f t="shared" si="34"/>
        <v>3204.3852787174033</v>
      </c>
    </row>
    <row r="656" spans="1:6" x14ac:dyDescent="0.25">
      <c r="A656" s="31">
        <v>654</v>
      </c>
      <c r="B656" s="65">
        <v>32</v>
      </c>
      <c r="C656" s="66">
        <v>0</v>
      </c>
      <c r="D656" s="65">
        <f t="shared" si="32"/>
        <v>8.8888888888888893</v>
      </c>
      <c r="E656" s="65">
        <f t="shared" si="33"/>
        <v>0</v>
      </c>
      <c r="F656" s="67">
        <f t="shared" si="34"/>
        <v>3213.2741676062919</v>
      </c>
    </row>
    <row r="657" spans="1:6" x14ac:dyDescent="0.25">
      <c r="A657" s="31">
        <v>655</v>
      </c>
      <c r="B657" s="65">
        <v>32</v>
      </c>
      <c r="C657" s="66">
        <v>0</v>
      </c>
      <c r="D657" s="65">
        <f t="shared" si="32"/>
        <v>8.8888888888888893</v>
      </c>
      <c r="E657" s="65">
        <f t="shared" si="33"/>
        <v>0</v>
      </c>
      <c r="F657" s="67">
        <f t="shared" si="34"/>
        <v>3222.1630564951806</v>
      </c>
    </row>
    <row r="658" spans="1:6" x14ac:dyDescent="0.25">
      <c r="A658" s="31">
        <v>656</v>
      </c>
      <c r="B658" s="65">
        <v>32</v>
      </c>
      <c r="C658" s="66">
        <v>0</v>
      </c>
      <c r="D658" s="65">
        <f t="shared" si="32"/>
        <v>8.8888888888888893</v>
      </c>
      <c r="E658" s="65">
        <f t="shared" si="33"/>
        <v>0</v>
      </c>
      <c r="F658" s="67">
        <f t="shared" si="34"/>
        <v>3231.0519453840693</v>
      </c>
    </row>
    <row r="659" spans="1:6" x14ac:dyDescent="0.25">
      <c r="A659" s="31">
        <v>657</v>
      </c>
      <c r="B659" s="65">
        <v>32</v>
      </c>
      <c r="C659" s="66">
        <v>0</v>
      </c>
      <c r="D659" s="65">
        <f t="shared" si="32"/>
        <v>8.8888888888888893</v>
      </c>
      <c r="E659" s="65">
        <f t="shared" si="33"/>
        <v>0</v>
      </c>
      <c r="F659" s="67">
        <f t="shared" si="34"/>
        <v>3239.940834272958</v>
      </c>
    </row>
    <row r="660" spans="1:6" x14ac:dyDescent="0.25">
      <c r="A660" s="31">
        <v>658</v>
      </c>
      <c r="B660" s="65">
        <v>32</v>
      </c>
      <c r="C660" s="66">
        <v>0</v>
      </c>
      <c r="D660" s="65">
        <f t="shared" si="32"/>
        <v>8.8888888888888893</v>
      </c>
      <c r="E660" s="65">
        <f t="shared" si="33"/>
        <v>0</v>
      </c>
      <c r="F660" s="67">
        <f t="shared" si="34"/>
        <v>3248.8297231618467</v>
      </c>
    </row>
    <row r="661" spans="1:6" x14ac:dyDescent="0.25">
      <c r="A661" s="31">
        <v>659</v>
      </c>
      <c r="B661" s="65">
        <v>32</v>
      </c>
      <c r="C661" s="66">
        <v>0</v>
      </c>
      <c r="D661" s="65">
        <f t="shared" si="32"/>
        <v>8.8888888888888893</v>
      </c>
      <c r="E661" s="65">
        <f t="shared" si="33"/>
        <v>0</v>
      </c>
      <c r="F661" s="67">
        <f t="shared" si="34"/>
        <v>3257.7186120507354</v>
      </c>
    </row>
    <row r="662" spans="1:6" x14ac:dyDescent="0.25">
      <c r="A662" s="31">
        <v>660</v>
      </c>
      <c r="B662" s="65">
        <v>32</v>
      </c>
      <c r="C662" s="66">
        <v>0</v>
      </c>
      <c r="D662" s="65">
        <f t="shared" si="32"/>
        <v>8.8888888888888893</v>
      </c>
      <c r="E662" s="65">
        <f t="shared" si="33"/>
        <v>0</v>
      </c>
      <c r="F662" s="67">
        <f t="shared" si="34"/>
        <v>3266.6075009396241</v>
      </c>
    </row>
    <row r="663" spans="1:6" x14ac:dyDescent="0.25">
      <c r="A663" s="31">
        <v>661</v>
      </c>
      <c r="B663" s="65">
        <v>32</v>
      </c>
      <c r="C663" s="66">
        <v>0</v>
      </c>
      <c r="D663" s="65">
        <f t="shared" si="32"/>
        <v>8.8888888888888893</v>
      </c>
      <c r="E663" s="65">
        <f t="shared" si="33"/>
        <v>0</v>
      </c>
      <c r="F663" s="67">
        <f t="shared" si="34"/>
        <v>3275.4963898285127</v>
      </c>
    </row>
    <row r="664" spans="1:6" x14ac:dyDescent="0.25">
      <c r="A664" s="31">
        <v>662</v>
      </c>
      <c r="B664" s="65">
        <v>32</v>
      </c>
      <c r="C664" s="66">
        <v>0</v>
      </c>
      <c r="D664" s="65">
        <f t="shared" si="32"/>
        <v>8.8888888888888893</v>
      </c>
      <c r="E664" s="65">
        <f t="shared" si="33"/>
        <v>0</v>
      </c>
      <c r="F664" s="67">
        <f t="shared" si="34"/>
        <v>3284.3852787174014</v>
      </c>
    </row>
    <row r="665" spans="1:6" x14ac:dyDescent="0.25">
      <c r="A665" s="31">
        <v>663</v>
      </c>
      <c r="B665" s="65">
        <v>32</v>
      </c>
      <c r="C665" s="66">
        <v>0</v>
      </c>
      <c r="D665" s="65">
        <f t="shared" si="32"/>
        <v>8.8888888888888893</v>
      </c>
      <c r="E665" s="65">
        <f t="shared" si="33"/>
        <v>0</v>
      </c>
      <c r="F665" s="67">
        <f t="shared" si="34"/>
        <v>3293.2741676062901</v>
      </c>
    </row>
    <row r="666" spans="1:6" x14ac:dyDescent="0.25">
      <c r="A666" s="31">
        <v>664</v>
      </c>
      <c r="B666" s="65">
        <v>32</v>
      </c>
      <c r="C666" s="66">
        <v>0</v>
      </c>
      <c r="D666" s="65">
        <f t="shared" si="32"/>
        <v>8.8888888888888893</v>
      </c>
      <c r="E666" s="65">
        <f t="shared" si="33"/>
        <v>0</v>
      </c>
      <c r="F666" s="67">
        <f t="shared" si="34"/>
        <v>3302.1630564951788</v>
      </c>
    </row>
    <row r="667" spans="1:6" x14ac:dyDescent="0.25">
      <c r="A667" s="31">
        <v>665</v>
      </c>
      <c r="B667" s="65">
        <v>32</v>
      </c>
      <c r="C667" s="66">
        <v>0</v>
      </c>
      <c r="D667" s="65">
        <f t="shared" si="32"/>
        <v>8.8888888888888893</v>
      </c>
      <c r="E667" s="65">
        <f t="shared" si="33"/>
        <v>0</v>
      </c>
      <c r="F667" s="67">
        <f t="shared" si="34"/>
        <v>3311.0519453840675</v>
      </c>
    </row>
    <row r="668" spans="1:6" x14ac:dyDescent="0.25">
      <c r="A668" s="31">
        <v>666</v>
      </c>
      <c r="B668" s="65">
        <v>32</v>
      </c>
      <c r="C668" s="66">
        <v>0</v>
      </c>
      <c r="D668" s="65">
        <f t="shared" si="32"/>
        <v>8.8888888888888893</v>
      </c>
      <c r="E668" s="65">
        <f t="shared" si="33"/>
        <v>0</v>
      </c>
      <c r="F668" s="67">
        <f t="shared" si="34"/>
        <v>3319.9408342729562</v>
      </c>
    </row>
    <row r="669" spans="1:6" x14ac:dyDescent="0.25">
      <c r="A669" s="31">
        <v>667</v>
      </c>
      <c r="B669" s="65">
        <v>32</v>
      </c>
      <c r="C669" s="66">
        <v>0</v>
      </c>
      <c r="D669" s="65">
        <f t="shared" si="32"/>
        <v>8.8888888888888893</v>
      </c>
      <c r="E669" s="65">
        <f t="shared" si="33"/>
        <v>0</v>
      </c>
      <c r="F669" s="67">
        <f t="shared" si="34"/>
        <v>3328.8297231618449</v>
      </c>
    </row>
    <row r="670" spans="1:6" x14ac:dyDescent="0.25">
      <c r="A670" s="31">
        <v>668</v>
      </c>
      <c r="B670" s="65">
        <v>32</v>
      </c>
      <c r="C670" s="66">
        <v>0</v>
      </c>
      <c r="D670" s="65">
        <f t="shared" si="32"/>
        <v>8.8888888888888893</v>
      </c>
      <c r="E670" s="65">
        <f t="shared" si="33"/>
        <v>0</v>
      </c>
      <c r="F670" s="67">
        <f t="shared" si="34"/>
        <v>3337.7186120507336</v>
      </c>
    </row>
    <row r="671" spans="1:6" x14ac:dyDescent="0.25">
      <c r="A671" s="31">
        <v>669</v>
      </c>
      <c r="B671" s="65">
        <v>32</v>
      </c>
      <c r="C671" s="66">
        <v>0</v>
      </c>
      <c r="D671" s="65">
        <f t="shared" si="32"/>
        <v>8.8888888888888893</v>
      </c>
      <c r="E671" s="65">
        <f t="shared" si="33"/>
        <v>0</v>
      </c>
      <c r="F671" s="67">
        <f t="shared" si="34"/>
        <v>3346.6075009396222</v>
      </c>
    </row>
    <row r="672" spans="1:6" x14ac:dyDescent="0.25">
      <c r="A672" s="31">
        <v>670</v>
      </c>
      <c r="B672" s="65">
        <v>32</v>
      </c>
      <c r="C672" s="66">
        <v>0</v>
      </c>
      <c r="D672" s="65">
        <f t="shared" si="32"/>
        <v>8.8888888888888893</v>
      </c>
      <c r="E672" s="65">
        <f t="shared" si="33"/>
        <v>0</v>
      </c>
      <c r="F672" s="67">
        <f t="shared" si="34"/>
        <v>3355.4963898285109</v>
      </c>
    </row>
    <row r="673" spans="1:6" x14ac:dyDescent="0.25">
      <c r="A673" s="31">
        <v>671</v>
      </c>
      <c r="B673" s="65">
        <v>32</v>
      </c>
      <c r="C673" s="66">
        <v>0</v>
      </c>
      <c r="D673" s="65">
        <f t="shared" si="32"/>
        <v>8.8888888888888893</v>
      </c>
      <c r="E673" s="65">
        <f t="shared" si="33"/>
        <v>0</v>
      </c>
      <c r="F673" s="67">
        <f t="shared" si="34"/>
        <v>3364.3852787173996</v>
      </c>
    </row>
    <row r="674" spans="1:6" x14ac:dyDescent="0.25">
      <c r="A674" s="31">
        <v>672</v>
      </c>
      <c r="B674" s="65">
        <v>32</v>
      </c>
      <c r="C674" s="66">
        <v>0</v>
      </c>
      <c r="D674" s="65">
        <f t="shared" si="32"/>
        <v>8.8888888888888893</v>
      </c>
      <c r="E674" s="65">
        <f t="shared" si="33"/>
        <v>0</v>
      </c>
      <c r="F674" s="67">
        <f t="shared" si="34"/>
        <v>3373.2741676062883</v>
      </c>
    </row>
    <row r="675" spans="1:6" x14ac:dyDescent="0.25">
      <c r="A675" s="31">
        <v>673</v>
      </c>
      <c r="B675" s="65">
        <v>30.334857084790478</v>
      </c>
      <c r="C675" s="66">
        <v>0</v>
      </c>
      <c r="D675" s="65">
        <f t="shared" si="32"/>
        <v>8.4263491902195771</v>
      </c>
      <c r="E675" s="65">
        <f t="shared" si="33"/>
        <v>-0.46253969866931222</v>
      </c>
      <c r="F675" s="67">
        <f t="shared" si="34"/>
        <v>3381.9317866458427</v>
      </c>
    </row>
    <row r="676" spans="1:6" x14ac:dyDescent="0.25">
      <c r="A676" s="31">
        <v>674</v>
      </c>
      <c r="B676" s="65">
        <v>27.339999908208846</v>
      </c>
      <c r="C676" s="66">
        <v>0</v>
      </c>
      <c r="D676" s="65">
        <f t="shared" si="32"/>
        <v>7.5944444189469014</v>
      </c>
      <c r="E676" s="65">
        <f t="shared" si="33"/>
        <v>-0.8319047712726757</v>
      </c>
      <c r="F676" s="67">
        <f t="shared" si="34"/>
        <v>3389.942183450426</v>
      </c>
    </row>
    <row r="677" spans="1:6" x14ac:dyDescent="0.25">
      <c r="A677" s="31">
        <v>675</v>
      </c>
      <c r="B677" s="65">
        <v>24.483944465716682</v>
      </c>
      <c r="C677" s="66">
        <v>0</v>
      </c>
      <c r="D677" s="65">
        <f t="shared" si="32"/>
        <v>6.8010956849213002</v>
      </c>
      <c r="E677" s="65">
        <f t="shared" si="33"/>
        <v>-0.79334873402560113</v>
      </c>
      <c r="F677" s="67">
        <f t="shared" si="34"/>
        <v>3397.1399535023602</v>
      </c>
    </row>
    <row r="678" spans="1:6" x14ac:dyDescent="0.25">
      <c r="A678" s="31">
        <v>676</v>
      </c>
      <c r="B678" s="65">
        <v>21.7333332531982</v>
      </c>
      <c r="C678" s="66">
        <v>0</v>
      </c>
      <c r="D678" s="65">
        <f t="shared" si="32"/>
        <v>6.0370370147772778</v>
      </c>
      <c r="E678" s="65">
        <f t="shared" si="33"/>
        <v>-0.7640586701440224</v>
      </c>
      <c r="F678" s="67">
        <f t="shared" si="34"/>
        <v>3403.5590198522095</v>
      </c>
    </row>
    <row r="679" spans="1:6" x14ac:dyDescent="0.25">
      <c r="A679" s="31">
        <v>677</v>
      </c>
      <c r="B679" s="65">
        <v>18.982722222805023</v>
      </c>
      <c r="C679" s="66">
        <v>0</v>
      </c>
      <c r="D679" s="65">
        <f t="shared" si="32"/>
        <v>5.2729783952236176</v>
      </c>
      <c r="E679" s="65">
        <f t="shared" si="33"/>
        <v>-0.76405861955366028</v>
      </c>
      <c r="F679" s="67">
        <f t="shared" si="34"/>
        <v>3409.2140275572101</v>
      </c>
    </row>
    <row r="680" spans="1:6" x14ac:dyDescent="0.25">
      <c r="A680" s="31">
        <v>678</v>
      </c>
      <c r="B680" s="65">
        <v>16.234555496109856</v>
      </c>
      <c r="C680" s="66">
        <v>0</v>
      </c>
      <c r="D680" s="65">
        <f t="shared" si="32"/>
        <v>4.5095987489194043</v>
      </c>
      <c r="E680" s="65">
        <f t="shared" si="33"/>
        <v>-0.76337964630421329</v>
      </c>
      <c r="F680" s="67">
        <f t="shared" si="34"/>
        <v>3414.1053161292816</v>
      </c>
    </row>
    <row r="681" spans="1:6" x14ac:dyDescent="0.25">
      <c r="A681" s="31">
        <v>679</v>
      </c>
      <c r="B681" s="65">
        <v>13.4833332531982</v>
      </c>
      <c r="C681" s="66">
        <v>0</v>
      </c>
      <c r="D681" s="65">
        <f t="shared" si="32"/>
        <v>3.7453703481106109</v>
      </c>
      <c r="E681" s="65">
        <f t="shared" si="33"/>
        <v>-0.7642284008087934</v>
      </c>
      <c r="F681" s="67">
        <f t="shared" si="34"/>
        <v>3418.2328006777966</v>
      </c>
    </row>
    <row r="682" spans="1:6" x14ac:dyDescent="0.25">
      <c r="A682" s="31">
        <v>680</v>
      </c>
      <c r="B682" s="65">
        <v>10.732111010286543</v>
      </c>
      <c r="C682" s="66">
        <v>0</v>
      </c>
      <c r="D682" s="65">
        <f t="shared" si="32"/>
        <v>2.9811419473018175</v>
      </c>
      <c r="E682" s="65">
        <f t="shared" si="33"/>
        <v>-0.7642284008087934</v>
      </c>
      <c r="F682" s="67">
        <f t="shared" si="34"/>
        <v>3421.5960568255027</v>
      </c>
    </row>
    <row r="683" spans="1:6" x14ac:dyDescent="0.25">
      <c r="A683" s="31">
        <v>681</v>
      </c>
      <c r="B683" s="65">
        <v>7.5579999029636387</v>
      </c>
      <c r="C683" s="66">
        <v>0</v>
      </c>
      <c r="D683" s="65">
        <f t="shared" si="32"/>
        <v>2.0994444174898996</v>
      </c>
      <c r="E683" s="65">
        <f t="shared" si="33"/>
        <v>-0.88169752981191785</v>
      </c>
      <c r="F683" s="67">
        <f t="shared" si="34"/>
        <v>3424.1363500078987</v>
      </c>
    </row>
    <row r="684" spans="1:6" x14ac:dyDescent="0.25">
      <c r="A684" s="31">
        <v>682</v>
      </c>
      <c r="B684" s="65">
        <v>4.2577778662575616</v>
      </c>
      <c r="C684" s="66">
        <v>0</v>
      </c>
      <c r="D684" s="65">
        <f t="shared" si="32"/>
        <v>1.1827160739604337</v>
      </c>
      <c r="E684" s="65">
        <f t="shared" si="33"/>
        <v>-0.91672834352946597</v>
      </c>
      <c r="F684" s="67">
        <f t="shared" si="34"/>
        <v>3425.7774302536241</v>
      </c>
    </row>
    <row r="685" spans="1:6" x14ac:dyDescent="0.25">
      <c r="A685" s="31">
        <v>683</v>
      </c>
      <c r="B685" s="65">
        <v>0.92500008821487434</v>
      </c>
      <c r="C685" s="66">
        <v>0</v>
      </c>
      <c r="D685" s="65">
        <f t="shared" si="32"/>
        <v>0.2569444689485762</v>
      </c>
      <c r="E685" s="65">
        <f t="shared" si="33"/>
        <v>-0.9257716050118574</v>
      </c>
      <c r="F685" s="67">
        <f t="shared" si="34"/>
        <v>3426.4972605250787</v>
      </c>
    </row>
    <row r="686" spans="1:6" x14ac:dyDescent="0.25">
      <c r="A686" s="31">
        <v>684</v>
      </c>
      <c r="B686" s="65">
        <v>0</v>
      </c>
      <c r="C686" s="66">
        <v>0</v>
      </c>
      <c r="D686" s="65">
        <f t="shared" si="32"/>
        <v>0</v>
      </c>
      <c r="E686" s="65">
        <f t="shared" si="33"/>
        <v>-0.2569444689485762</v>
      </c>
      <c r="F686" s="67">
        <f t="shared" si="34"/>
        <v>3426.6257327595531</v>
      </c>
    </row>
    <row r="687" spans="1:6" x14ac:dyDescent="0.25">
      <c r="A687" s="31">
        <v>685</v>
      </c>
      <c r="B687" s="65">
        <v>0</v>
      </c>
      <c r="C687" s="66">
        <v>0</v>
      </c>
      <c r="D687" s="65">
        <f t="shared" si="32"/>
        <v>0</v>
      </c>
      <c r="E687" s="65">
        <f t="shared" si="33"/>
        <v>0</v>
      </c>
      <c r="F687" s="67">
        <f t="shared" si="34"/>
        <v>3426.6257327595531</v>
      </c>
    </row>
    <row r="688" spans="1:6" x14ac:dyDescent="0.25">
      <c r="A688" s="31">
        <v>686</v>
      </c>
      <c r="B688" s="65">
        <v>0</v>
      </c>
      <c r="C688" s="66">
        <v>0</v>
      </c>
      <c r="D688" s="65">
        <f t="shared" si="32"/>
        <v>0</v>
      </c>
      <c r="E688" s="65">
        <f t="shared" si="33"/>
        <v>0</v>
      </c>
      <c r="F688" s="67">
        <f t="shared" si="34"/>
        <v>3426.6257327595531</v>
      </c>
    </row>
    <row r="689" spans="1:6" x14ac:dyDescent="0.25">
      <c r="A689" s="31">
        <v>687</v>
      </c>
      <c r="B689" s="65">
        <v>0</v>
      </c>
      <c r="C689" s="66">
        <v>0</v>
      </c>
      <c r="D689" s="65">
        <f t="shared" si="32"/>
        <v>0</v>
      </c>
      <c r="E689" s="65">
        <f t="shared" si="33"/>
        <v>0</v>
      </c>
      <c r="F689" s="67">
        <f t="shared" si="34"/>
        <v>3426.6257327595531</v>
      </c>
    </row>
    <row r="690" spans="1:6" x14ac:dyDescent="0.25">
      <c r="A690" s="31">
        <v>688</v>
      </c>
      <c r="B690" s="65">
        <v>0</v>
      </c>
      <c r="C690" s="66">
        <v>0</v>
      </c>
      <c r="D690" s="65">
        <f t="shared" si="32"/>
        <v>0</v>
      </c>
      <c r="E690" s="65">
        <f t="shared" si="33"/>
        <v>0</v>
      </c>
      <c r="F690" s="67">
        <f t="shared" si="34"/>
        <v>3426.6257327595531</v>
      </c>
    </row>
    <row r="691" spans="1:6" x14ac:dyDescent="0.25">
      <c r="A691" s="31">
        <v>689</v>
      </c>
      <c r="B691" s="65">
        <v>0</v>
      </c>
      <c r="C691" s="66">
        <v>0</v>
      </c>
      <c r="D691" s="65">
        <f t="shared" si="32"/>
        <v>0</v>
      </c>
      <c r="E691" s="65">
        <f t="shared" si="33"/>
        <v>0</v>
      </c>
      <c r="F691" s="67">
        <f t="shared" si="34"/>
        <v>3426.6257327595531</v>
      </c>
    </row>
    <row r="692" spans="1:6" x14ac:dyDescent="0.25">
      <c r="A692" s="31">
        <v>690</v>
      </c>
      <c r="B692" s="65">
        <v>0</v>
      </c>
      <c r="C692" s="66">
        <v>0</v>
      </c>
      <c r="D692" s="65">
        <f t="shared" si="32"/>
        <v>0</v>
      </c>
      <c r="E692" s="65">
        <f t="shared" si="33"/>
        <v>0</v>
      </c>
      <c r="F692" s="67">
        <f t="shared" si="34"/>
        <v>3426.6257327595531</v>
      </c>
    </row>
    <row r="693" spans="1:6" x14ac:dyDescent="0.25">
      <c r="A693" s="31">
        <v>691</v>
      </c>
      <c r="B693" s="65">
        <v>0</v>
      </c>
      <c r="C693" s="66">
        <v>0</v>
      </c>
      <c r="D693" s="65">
        <f t="shared" si="32"/>
        <v>0</v>
      </c>
      <c r="E693" s="65">
        <f t="shared" si="33"/>
        <v>0</v>
      </c>
      <c r="F693" s="67">
        <f t="shared" si="34"/>
        <v>3426.6257327595531</v>
      </c>
    </row>
    <row r="694" spans="1:6" x14ac:dyDescent="0.25">
      <c r="A694" s="31">
        <v>692</v>
      </c>
      <c r="B694" s="65">
        <v>0</v>
      </c>
      <c r="C694" s="66">
        <v>0</v>
      </c>
      <c r="D694" s="65">
        <f t="shared" si="32"/>
        <v>0</v>
      </c>
      <c r="E694" s="65">
        <f t="shared" si="33"/>
        <v>0</v>
      </c>
      <c r="F694" s="67">
        <f t="shared" si="34"/>
        <v>3426.6257327595531</v>
      </c>
    </row>
    <row r="695" spans="1:6" x14ac:dyDescent="0.25">
      <c r="A695" s="31">
        <v>693</v>
      </c>
      <c r="B695" s="65">
        <v>0</v>
      </c>
      <c r="C695" s="66">
        <v>0</v>
      </c>
      <c r="D695" s="65">
        <f t="shared" si="32"/>
        <v>0</v>
      </c>
      <c r="E695" s="65">
        <f t="shared" si="33"/>
        <v>0</v>
      </c>
      <c r="F695" s="67">
        <f t="shared" si="34"/>
        <v>3426.6257327595531</v>
      </c>
    </row>
    <row r="696" spans="1:6" x14ac:dyDescent="0.25">
      <c r="A696" s="31">
        <v>694</v>
      </c>
      <c r="B696" s="65">
        <v>0</v>
      </c>
      <c r="C696" s="66">
        <v>0</v>
      </c>
      <c r="D696" s="65">
        <f t="shared" si="32"/>
        <v>0</v>
      </c>
      <c r="E696" s="65">
        <f t="shared" si="33"/>
        <v>0</v>
      </c>
      <c r="F696" s="67">
        <f t="shared" si="34"/>
        <v>3426.6257327595531</v>
      </c>
    </row>
    <row r="697" spans="1:6" x14ac:dyDescent="0.25">
      <c r="A697" s="31">
        <v>695</v>
      </c>
      <c r="B697" s="65">
        <v>0</v>
      </c>
      <c r="C697" s="66">
        <v>0</v>
      </c>
      <c r="D697" s="65">
        <f t="shared" si="32"/>
        <v>0</v>
      </c>
      <c r="E697" s="65">
        <f t="shared" si="33"/>
        <v>0</v>
      </c>
      <c r="F697" s="67">
        <f t="shared" si="34"/>
        <v>3426.6257327595531</v>
      </c>
    </row>
    <row r="698" spans="1:6" x14ac:dyDescent="0.25">
      <c r="A698" s="31">
        <v>696</v>
      </c>
      <c r="B698" s="65">
        <v>0</v>
      </c>
      <c r="C698" s="66">
        <v>0</v>
      </c>
      <c r="D698" s="65">
        <f t="shared" si="32"/>
        <v>0</v>
      </c>
      <c r="E698" s="65">
        <f t="shared" si="33"/>
        <v>0</v>
      </c>
      <c r="F698" s="67">
        <f t="shared" si="34"/>
        <v>3426.6257327595531</v>
      </c>
    </row>
    <row r="699" spans="1:6" x14ac:dyDescent="0.25">
      <c r="A699" s="31">
        <v>697</v>
      </c>
      <c r="B699" s="65">
        <v>0</v>
      </c>
      <c r="C699" s="66">
        <v>0</v>
      </c>
      <c r="D699" s="65">
        <f t="shared" si="32"/>
        <v>0</v>
      </c>
      <c r="E699" s="65">
        <f t="shared" si="33"/>
        <v>0</v>
      </c>
      <c r="F699" s="67">
        <f t="shared" si="34"/>
        <v>3426.6257327595531</v>
      </c>
    </row>
    <row r="700" spans="1:6" x14ac:dyDescent="0.25">
      <c r="A700" s="31">
        <v>698</v>
      </c>
      <c r="B700" s="65">
        <v>0</v>
      </c>
      <c r="C700" s="66">
        <v>0</v>
      </c>
      <c r="D700" s="65">
        <f t="shared" si="32"/>
        <v>0</v>
      </c>
      <c r="E700" s="65">
        <f t="shared" si="33"/>
        <v>0</v>
      </c>
      <c r="F700" s="67">
        <f t="shared" si="34"/>
        <v>3426.6257327595531</v>
      </c>
    </row>
    <row r="701" spans="1:6" x14ac:dyDescent="0.25">
      <c r="A701" s="31">
        <v>699</v>
      </c>
      <c r="B701" s="65">
        <v>0</v>
      </c>
      <c r="C701" s="66">
        <v>0</v>
      </c>
      <c r="D701" s="65">
        <f t="shared" si="32"/>
        <v>0</v>
      </c>
      <c r="E701" s="65">
        <f t="shared" si="33"/>
        <v>0</v>
      </c>
      <c r="F701" s="67">
        <f t="shared" si="34"/>
        <v>3426.6257327595531</v>
      </c>
    </row>
    <row r="702" spans="1:6" x14ac:dyDescent="0.25">
      <c r="A702" s="31">
        <v>700</v>
      </c>
      <c r="B702" s="65">
        <v>0</v>
      </c>
      <c r="C702" s="66">
        <v>0</v>
      </c>
      <c r="D702" s="65">
        <f t="shared" si="32"/>
        <v>0</v>
      </c>
      <c r="E702" s="65">
        <f t="shared" si="33"/>
        <v>0</v>
      </c>
      <c r="F702" s="67">
        <f t="shared" si="34"/>
        <v>3426.6257327595531</v>
      </c>
    </row>
    <row r="703" spans="1:6" x14ac:dyDescent="0.25">
      <c r="A703" s="31">
        <v>701</v>
      </c>
      <c r="B703" s="65">
        <v>0</v>
      </c>
      <c r="C703" s="66">
        <v>0</v>
      </c>
      <c r="D703" s="65">
        <f t="shared" si="32"/>
        <v>0</v>
      </c>
      <c r="E703" s="65">
        <f t="shared" si="33"/>
        <v>0</v>
      </c>
      <c r="F703" s="67">
        <f t="shared" si="34"/>
        <v>3426.6257327595531</v>
      </c>
    </row>
    <row r="704" spans="1:6" x14ac:dyDescent="0.25">
      <c r="A704" s="31">
        <v>702</v>
      </c>
      <c r="B704" s="65">
        <v>0</v>
      </c>
      <c r="C704" s="66">
        <v>0</v>
      </c>
      <c r="D704" s="65">
        <f t="shared" si="32"/>
        <v>0</v>
      </c>
      <c r="E704" s="65">
        <f t="shared" si="33"/>
        <v>0</v>
      </c>
      <c r="F704" s="67">
        <f t="shared" si="34"/>
        <v>3426.6257327595531</v>
      </c>
    </row>
    <row r="705" spans="1:6" x14ac:dyDescent="0.25">
      <c r="A705" s="31">
        <v>703</v>
      </c>
      <c r="B705" s="65">
        <v>0</v>
      </c>
      <c r="C705" s="66">
        <v>0</v>
      </c>
      <c r="D705" s="65">
        <f t="shared" si="32"/>
        <v>0</v>
      </c>
      <c r="E705" s="65">
        <f t="shared" si="33"/>
        <v>0</v>
      </c>
      <c r="F705" s="67">
        <f t="shared" si="34"/>
        <v>3426.6257327595531</v>
      </c>
    </row>
    <row r="706" spans="1:6" x14ac:dyDescent="0.25">
      <c r="A706" s="31">
        <v>704</v>
      </c>
      <c r="B706" s="65">
        <v>0</v>
      </c>
      <c r="C706" s="66">
        <v>0</v>
      </c>
      <c r="D706" s="65">
        <f t="shared" si="32"/>
        <v>0</v>
      </c>
      <c r="E706" s="65">
        <f t="shared" si="33"/>
        <v>0</v>
      </c>
      <c r="F706" s="67">
        <f t="shared" si="34"/>
        <v>3426.6257327595531</v>
      </c>
    </row>
    <row r="707" spans="1:6" x14ac:dyDescent="0.25">
      <c r="A707" s="31">
        <v>705</v>
      </c>
      <c r="B707" s="65">
        <v>2.0999999841054282</v>
      </c>
      <c r="C707" s="66">
        <v>0</v>
      </c>
      <c r="D707" s="65">
        <f t="shared" si="32"/>
        <v>0.58333332891817447</v>
      </c>
      <c r="E707" s="65">
        <f t="shared" si="33"/>
        <v>0.58333332891817447</v>
      </c>
      <c r="F707" s="67">
        <f t="shared" si="34"/>
        <v>3426.9173994240123</v>
      </c>
    </row>
    <row r="708" spans="1:6" x14ac:dyDescent="0.25">
      <c r="A708" s="31">
        <v>706</v>
      </c>
      <c r="B708" s="65">
        <v>5.0999999841054278</v>
      </c>
      <c r="C708" s="66">
        <v>0</v>
      </c>
      <c r="D708" s="65">
        <f t="shared" ref="D708:D771" si="35">B708/3.6</f>
        <v>1.4166666622515076</v>
      </c>
      <c r="E708" s="65">
        <f t="shared" si="33"/>
        <v>0.83333333333333315</v>
      </c>
      <c r="F708" s="67">
        <f t="shared" si="34"/>
        <v>3427.9173994195971</v>
      </c>
    </row>
    <row r="709" spans="1:6" x14ac:dyDescent="0.25">
      <c r="A709" s="31">
        <v>707</v>
      </c>
      <c r="B709" s="65">
        <v>8.0999999841054287</v>
      </c>
      <c r="C709" s="66">
        <v>0</v>
      </c>
      <c r="D709" s="65">
        <f t="shared" si="35"/>
        <v>2.2499999955848411</v>
      </c>
      <c r="E709" s="65">
        <f t="shared" si="33"/>
        <v>0.83333333333333348</v>
      </c>
      <c r="F709" s="67">
        <f t="shared" si="34"/>
        <v>3429.7507327485155</v>
      </c>
    </row>
    <row r="710" spans="1:6" x14ac:dyDescent="0.25">
      <c r="A710" s="31">
        <v>708</v>
      </c>
      <c r="B710" s="65">
        <v>11.099999984105427</v>
      </c>
      <c r="C710" s="66">
        <v>0</v>
      </c>
      <c r="D710" s="65">
        <f t="shared" si="35"/>
        <v>3.0833333289181741</v>
      </c>
      <c r="E710" s="65">
        <f t="shared" si="33"/>
        <v>0.83333333333333304</v>
      </c>
      <c r="F710" s="67">
        <f t="shared" si="34"/>
        <v>3432.4173994107668</v>
      </c>
    </row>
    <row r="711" spans="1:6" x14ac:dyDescent="0.25">
      <c r="A711" s="31">
        <v>709</v>
      </c>
      <c r="B711" s="65">
        <v>14.099999984105429</v>
      </c>
      <c r="C711" s="66">
        <v>0</v>
      </c>
      <c r="D711" s="65">
        <f t="shared" si="35"/>
        <v>3.9166666622515081</v>
      </c>
      <c r="E711" s="65">
        <f t="shared" si="33"/>
        <v>0.83333333333333393</v>
      </c>
      <c r="F711" s="67">
        <f t="shared" si="34"/>
        <v>3435.9173994063517</v>
      </c>
    </row>
    <row r="712" spans="1:6" x14ac:dyDescent="0.25">
      <c r="A712" s="31">
        <v>710</v>
      </c>
      <c r="B712" s="65">
        <v>15</v>
      </c>
      <c r="C712" s="66">
        <v>0</v>
      </c>
      <c r="D712" s="65">
        <f t="shared" si="35"/>
        <v>4.166666666666667</v>
      </c>
      <c r="E712" s="65">
        <f t="shared" si="33"/>
        <v>0.25000000441515891</v>
      </c>
      <c r="F712" s="67">
        <f t="shared" si="34"/>
        <v>3439.9590660708109</v>
      </c>
    </row>
    <row r="713" spans="1:6" x14ac:dyDescent="0.25">
      <c r="A713" s="31">
        <v>711</v>
      </c>
      <c r="B713" s="65">
        <v>15</v>
      </c>
      <c r="C713" s="66">
        <v>0</v>
      </c>
      <c r="D713" s="65">
        <f t="shared" si="35"/>
        <v>4.166666666666667</v>
      </c>
      <c r="E713" s="65">
        <f t="shared" si="33"/>
        <v>0</v>
      </c>
      <c r="F713" s="67">
        <f t="shared" si="34"/>
        <v>3444.1257327374774</v>
      </c>
    </row>
    <row r="714" spans="1:6" x14ac:dyDescent="0.25">
      <c r="A714" s="31">
        <v>712</v>
      </c>
      <c r="B714" s="65">
        <v>16.560999988185038</v>
      </c>
      <c r="C714" s="66">
        <v>0</v>
      </c>
      <c r="D714" s="65">
        <f t="shared" si="35"/>
        <v>4.6002777744958436</v>
      </c>
      <c r="E714" s="65">
        <f t="shared" si="33"/>
        <v>0.43361110782917667</v>
      </c>
      <c r="F714" s="67">
        <f t="shared" si="34"/>
        <v>3448.5092049580585</v>
      </c>
    </row>
    <row r="715" spans="1:6" x14ac:dyDescent="0.25">
      <c r="A715" s="31">
        <v>713</v>
      </c>
      <c r="B715" s="65">
        <v>18.752444456153448</v>
      </c>
      <c r="C715" s="66">
        <v>0</v>
      </c>
      <c r="D715" s="65">
        <f t="shared" si="35"/>
        <v>5.2090123489315134</v>
      </c>
      <c r="E715" s="65">
        <f t="shared" si="33"/>
        <v>0.60873457443566981</v>
      </c>
      <c r="F715" s="67">
        <f t="shared" si="34"/>
        <v>3453.4138500197723</v>
      </c>
    </row>
    <row r="716" spans="1:6" x14ac:dyDescent="0.25">
      <c r="A716" s="31">
        <v>714</v>
      </c>
      <c r="B716" s="65">
        <v>20.976222234037191</v>
      </c>
      <c r="C716" s="66">
        <v>0</v>
      </c>
      <c r="D716" s="65">
        <f t="shared" si="35"/>
        <v>5.826728398343664</v>
      </c>
      <c r="E716" s="65">
        <f t="shared" si="33"/>
        <v>0.61771604941215053</v>
      </c>
      <c r="F716" s="67">
        <f t="shared" si="34"/>
        <v>3458.9317203934097</v>
      </c>
    </row>
    <row r="717" spans="1:6" x14ac:dyDescent="0.25">
      <c r="A717" s="31">
        <v>715</v>
      </c>
      <c r="B717" s="65">
        <v>23.20031988143921</v>
      </c>
      <c r="C717" s="66">
        <v>0</v>
      </c>
      <c r="D717" s="65">
        <f t="shared" si="35"/>
        <v>6.4445333003997805</v>
      </c>
      <c r="E717" s="65">
        <f t="shared" si="33"/>
        <v>0.61780490205611649</v>
      </c>
      <c r="F717" s="67">
        <f t="shared" si="34"/>
        <v>3465.0673512427816</v>
      </c>
    </row>
    <row r="718" spans="1:6" x14ac:dyDescent="0.25">
      <c r="A718" s="31">
        <v>716</v>
      </c>
      <c r="B718" s="65">
        <v>25.419333345095314</v>
      </c>
      <c r="C718" s="66">
        <v>0</v>
      </c>
      <c r="D718" s="65">
        <f t="shared" si="35"/>
        <v>7.060925929193143</v>
      </c>
      <c r="E718" s="65">
        <f t="shared" ref="E718:E781" si="36">D718-D717</f>
        <v>0.61639262879336254</v>
      </c>
      <c r="F718" s="67">
        <f t="shared" ref="F718:F781" si="37">D717+(E718/2)+F717</f>
        <v>3471.820080857578</v>
      </c>
    </row>
    <row r="719" spans="1:6" x14ac:dyDescent="0.25">
      <c r="A719" s="31">
        <v>717</v>
      </c>
      <c r="B719" s="65">
        <v>27.639333345095313</v>
      </c>
      <c r="C719" s="66">
        <v>0</v>
      </c>
      <c r="D719" s="65">
        <f t="shared" si="35"/>
        <v>7.6775925958598092</v>
      </c>
      <c r="E719" s="65">
        <f t="shared" si="36"/>
        <v>0.61666666666666625</v>
      </c>
      <c r="F719" s="67">
        <f t="shared" si="37"/>
        <v>3479.1893401201046</v>
      </c>
    </row>
    <row r="720" spans="1:6" x14ac:dyDescent="0.25">
      <c r="A720" s="31">
        <v>718</v>
      </c>
      <c r="B720" s="65">
        <v>29.82392443961567</v>
      </c>
      <c r="C720" s="66">
        <v>0</v>
      </c>
      <c r="D720" s="65">
        <f t="shared" si="35"/>
        <v>8.2844234554487972</v>
      </c>
      <c r="E720" s="65">
        <f t="shared" si="36"/>
        <v>0.60683085958898797</v>
      </c>
      <c r="F720" s="67">
        <f t="shared" si="37"/>
        <v>3487.1703481457589</v>
      </c>
    </row>
    <row r="721" spans="1:6" x14ac:dyDescent="0.25">
      <c r="A721" s="31">
        <v>719</v>
      </c>
      <c r="B721" s="65">
        <v>32.071173278490704</v>
      </c>
      <c r="C721" s="66">
        <v>0</v>
      </c>
      <c r="D721" s="65">
        <f t="shared" si="35"/>
        <v>8.9086592440251948</v>
      </c>
      <c r="E721" s="65">
        <f t="shared" si="36"/>
        <v>0.62423578857639761</v>
      </c>
      <c r="F721" s="67">
        <f t="shared" si="37"/>
        <v>3495.7668894954959</v>
      </c>
    </row>
    <row r="722" spans="1:6" x14ac:dyDescent="0.25">
      <c r="A722" s="31">
        <v>720</v>
      </c>
      <c r="B722" s="65">
        <v>34.308346661726631</v>
      </c>
      <c r="C722" s="66">
        <v>0</v>
      </c>
      <c r="D722" s="65">
        <f t="shared" si="35"/>
        <v>9.5300962949240642</v>
      </c>
      <c r="E722" s="65">
        <f t="shared" si="36"/>
        <v>0.62143705089886936</v>
      </c>
      <c r="F722" s="67">
        <f t="shared" si="37"/>
        <v>3504.9862672649706</v>
      </c>
    </row>
    <row r="723" spans="1:6" x14ac:dyDescent="0.25">
      <c r="A723" s="31">
        <v>721</v>
      </c>
      <c r="B723" s="65">
        <v>35</v>
      </c>
      <c r="C723" s="66">
        <v>0</v>
      </c>
      <c r="D723" s="65">
        <f t="shared" si="35"/>
        <v>9.7222222222222214</v>
      </c>
      <c r="E723" s="65">
        <f t="shared" si="36"/>
        <v>0.19212592729815725</v>
      </c>
      <c r="F723" s="67">
        <f t="shared" si="37"/>
        <v>3514.6124265235439</v>
      </c>
    </row>
    <row r="724" spans="1:6" x14ac:dyDescent="0.25">
      <c r="A724" s="31">
        <v>722</v>
      </c>
      <c r="B724" s="65">
        <v>35</v>
      </c>
      <c r="C724" s="66">
        <v>0</v>
      </c>
      <c r="D724" s="65">
        <f t="shared" si="35"/>
        <v>9.7222222222222214</v>
      </c>
      <c r="E724" s="65">
        <f t="shared" si="36"/>
        <v>0</v>
      </c>
      <c r="F724" s="67">
        <f t="shared" si="37"/>
        <v>3524.3346487457661</v>
      </c>
    </row>
    <row r="725" spans="1:6" x14ac:dyDescent="0.25">
      <c r="A725" s="31">
        <v>723</v>
      </c>
      <c r="B725" s="65">
        <v>36.291666676600769</v>
      </c>
      <c r="C725" s="66">
        <v>0</v>
      </c>
      <c r="D725" s="65">
        <f t="shared" si="35"/>
        <v>10.081018521277992</v>
      </c>
      <c r="E725" s="65">
        <f t="shared" si="36"/>
        <v>0.35879629905577026</v>
      </c>
      <c r="F725" s="67">
        <f t="shared" si="37"/>
        <v>3534.2362691175163</v>
      </c>
    </row>
    <row r="726" spans="1:6" x14ac:dyDescent="0.25">
      <c r="A726" s="31">
        <v>724</v>
      </c>
      <c r="B726" s="65">
        <v>38.146666710575424</v>
      </c>
      <c r="C726" s="66">
        <v>0</v>
      </c>
      <c r="D726" s="65">
        <f t="shared" si="35"/>
        <v>10.596296308493173</v>
      </c>
      <c r="E726" s="65">
        <f t="shared" si="36"/>
        <v>0.51527778721518125</v>
      </c>
      <c r="F726" s="67">
        <f t="shared" si="37"/>
        <v>3544.5749265324021</v>
      </c>
    </row>
    <row r="727" spans="1:6" x14ac:dyDescent="0.25">
      <c r="A727" s="31">
        <v>725</v>
      </c>
      <c r="B727" s="65">
        <v>40.020833363135651</v>
      </c>
      <c r="C727" s="66">
        <v>0</v>
      </c>
      <c r="D727" s="65">
        <f t="shared" si="35"/>
        <v>11.11689815642657</v>
      </c>
      <c r="E727" s="65">
        <f t="shared" si="36"/>
        <v>0.52060184793339737</v>
      </c>
      <c r="F727" s="67">
        <f t="shared" si="37"/>
        <v>3555.431523764862</v>
      </c>
    </row>
    <row r="728" spans="1:6" x14ac:dyDescent="0.25">
      <c r="A728" s="31">
        <v>726</v>
      </c>
      <c r="B728" s="65">
        <v>41.895833363135658</v>
      </c>
      <c r="C728" s="66">
        <v>0</v>
      </c>
      <c r="D728" s="65">
        <f t="shared" si="35"/>
        <v>11.637731489759904</v>
      </c>
      <c r="E728" s="65">
        <f t="shared" si="36"/>
        <v>0.52083333333333393</v>
      </c>
      <c r="F728" s="67">
        <f t="shared" si="37"/>
        <v>3566.8088385879555</v>
      </c>
    </row>
    <row r="729" spans="1:6" x14ac:dyDescent="0.25">
      <c r="A729" s="31">
        <v>727</v>
      </c>
      <c r="B729" s="65">
        <v>43.770416627327599</v>
      </c>
      <c r="C729" s="66">
        <v>0</v>
      </c>
      <c r="D729" s="65">
        <f t="shared" si="35"/>
        <v>12.158449063146556</v>
      </c>
      <c r="E729" s="65">
        <f t="shared" si="36"/>
        <v>0.52071757338665137</v>
      </c>
      <c r="F729" s="67">
        <f t="shared" si="37"/>
        <v>3578.7069288644088</v>
      </c>
    </row>
    <row r="730" spans="1:6" x14ac:dyDescent="0.25">
      <c r="A730" s="31">
        <v>728</v>
      </c>
      <c r="B730" s="65">
        <v>45.646249974767372</v>
      </c>
      <c r="C730" s="66">
        <v>0</v>
      </c>
      <c r="D730" s="65">
        <f t="shared" si="35"/>
        <v>12.679513881879824</v>
      </c>
      <c r="E730" s="65">
        <f t="shared" si="36"/>
        <v>0.52106481873326871</v>
      </c>
      <c r="F730" s="67">
        <f t="shared" si="37"/>
        <v>3591.1259103369221</v>
      </c>
    </row>
    <row r="731" spans="1:6" x14ac:dyDescent="0.25">
      <c r="A731" s="31">
        <v>729</v>
      </c>
      <c r="B731" s="65">
        <v>47.520833363135658</v>
      </c>
      <c r="C731" s="66">
        <v>0</v>
      </c>
      <c r="D731" s="65">
        <f t="shared" si="35"/>
        <v>13.200231489759904</v>
      </c>
      <c r="E731" s="65">
        <f t="shared" si="36"/>
        <v>0.52071760788007992</v>
      </c>
      <c r="F731" s="67">
        <f t="shared" si="37"/>
        <v>3604.0657830227419</v>
      </c>
    </row>
    <row r="732" spans="1:6" x14ac:dyDescent="0.25">
      <c r="A732" s="31">
        <v>730</v>
      </c>
      <c r="B732" s="65">
        <v>49.395000015695892</v>
      </c>
      <c r="C732" s="66">
        <v>0</v>
      </c>
      <c r="D732" s="65">
        <f t="shared" si="35"/>
        <v>13.720833337693303</v>
      </c>
      <c r="E732" s="65">
        <f t="shared" si="36"/>
        <v>0.52060184793339914</v>
      </c>
      <c r="F732" s="67">
        <f t="shared" si="37"/>
        <v>3617.5263154364684</v>
      </c>
    </row>
    <row r="733" spans="1:6" x14ac:dyDescent="0.25">
      <c r="A733" s="31">
        <v>731</v>
      </c>
      <c r="B733" s="65">
        <v>50</v>
      </c>
      <c r="C733" s="66">
        <v>0</v>
      </c>
      <c r="D733" s="65">
        <f t="shared" si="35"/>
        <v>13.888888888888889</v>
      </c>
      <c r="E733" s="65">
        <f t="shared" si="36"/>
        <v>0.16805555119558591</v>
      </c>
      <c r="F733" s="67">
        <f t="shared" si="37"/>
        <v>3631.3311765497597</v>
      </c>
    </row>
    <row r="734" spans="1:6" x14ac:dyDescent="0.25">
      <c r="A734" s="31">
        <v>732</v>
      </c>
      <c r="B734" s="65">
        <v>50</v>
      </c>
      <c r="C734" s="66">
        <v>0</v>
      </c>
      <c r="D734" s="65">
        <f t="shared" si="35"/>
        <v>13.888888888888889</v>
      </c>
      <c r="E734" s="65">
        <f t="shared" si="36"/>
        <v>0</v>
      </c>
      <c r="F734" s="67">
        <f t="shared" si="37"/>
        <v>3645.2200654386484</v>
      </c>
    </row>
    <row r="735" spans="1:6" x14ac:dyDescent="0.25">
      <c r="A735" s="31">
        <v>733</v>
      </c>
      <c r="B735" s="65">
        <v>50</v>
      </c>
      <c r="C735" s="66">
        <v>0</v>
      </c>
      <c r="D735" s="65">
        <f t="shared" si="35"/>
        <v>13.888888888888889</v>
      </c>
      <c r="E735" s="65">
        <f t="shared" si="36"/>
        <v>0</v>
      </c>
      <c r="F735" s="67">
        <f t="shared" si="37"/>
        <v>3659.108954327537</v>
      </c>
    </row>
    <row r="736" spans="1:6" x14ac:dyDescent="0.25">
      <c r="A736" s="31">
        <v>734</v>
      </c>
      <c r="B736" s="65">
        <v>50</v>
      </c>
      <c r="C736" s="66">
        <v>0</v>
      </c>
      <c r="D736" s="65">
        <f t="shared" si="35"/>
        <v>13.888888888888889</v>
      </c>
      <c r="E736" s="65">
        <f t="shared" si="36"/>
        <v>0</v>
      </c>
      <c r="F736" s="67">
        <f t="shared" si="37"/>
        <v>3672.9978432164257</v>
      </c>
    </row>
    <row r="737" spans="1:6" x14ac:dyDescent="0.25">
      <c r="A737" s="31">
        <v>735</v>
      </c>
      <c r="B737" s="65">
        <v>50</v>
      </c>
      <c r="C737" s="66">
        <v>0</v>
      </c>
      <c r="D737" s="65">
        <f t="shared" si="35"/>
        <v>13.888888888888889</v>
      </c>
      <c r="E737" s="65">
        <f t="shared" si="36"/>
        <v>0</v>
      </c>
      <c r="F737" s="67">
        <f t="shared" si="37"/>
        <v>3686.8867321053144</v>
      </c>
    </row>
    <row r="738" spans="1:6" x14ac:dyDescent="0.25">
      <c r="A738" s="31">
        <v>736</v>
      </c>
      <c r="B738" s="65">
        <v>50</v>
      </c>
      <c r="C738" s="66">
        <v>0</v>
      </c>
      <c r="D738" s="65">
        <f t="shared" si="35"/>
        <v>13.888888888888889</v>
      </c>
      <c r="E738" s="65">
        <f t="shared" si="36"/>
        <v>0</v>
      </c>
      <c r="F738" s="67">
        <f t="shared" si="37"/>
        <v>3700.7756209942031</v>
      </c>
    </row>
    <row r="739" spans="1:6" x14ac:dyDescent="0.25">
      <c r="A739" s="31">
        <v>737</v>
      </c>
      <c r="B739" s="65">
        <v>50</v>
      </c>
      <c r="C739" s="66">
        <v>0</v>
      </c>
      <c r="D739" s="65">
        <f t="shared" si="35"/>
        <v>13.888888888888889</v>
      </c>
      <c r="E739" s="65">
        <f t="shared" si="36"/>
        <v>0</v>
      </c>
      <c r="F739" s="67">
        <f t="shared" si="37"/>
        <v>3714.6645098830918</v>
      </c>
    </row>
    <row r="740" spans="1:6" x14ac:dyDescent="0.25">
      <c r="A740" s="31">
        <v>738</v>
      </c>
      <c r="B740" s="65">
        <v>50</v>
      </c>
      <c r="C740" s="66">
        <v>0</v>
      </c>
      <c r="D740" s="65">
        <f t="shared" si="35"/>
        <v>13.888888888888889</v>
      </c>
      <c r="E740" s="65">
        <f t="shared" si="36"/>
        <v>0</v>
      </c>
      <c r="F740" s="67">
        <f t="shared" si="37"/>
        <v>3728.5533987719805</v>
      </c>
    </row>
    <row r="741" spans="1:6" x14ac:dyDescent="0.25">
      <c r="A741" s="31">
        <v>739</v>
      </c>
      <c r="B741" s="65">
        <v>50</v>
      </c>
      <c r="C741" s="66">
        <v>0</v>
      </c>
      <c r="D741" s="65">
        <f t="shared" si="35"/>
        <v>13.888888888888889</v>
      </c>
      <c r="E741" s="65">
        <f t="shared" si="36"/>
        <v>0</v>
      </c>
      <c r="F741" s="67">
        <f t="shared" si="37"/>
        <v>3742.4422876608692</v>
      </c>
    </row>
    <row r="742" spans="1:6" x14ac:dyDescent="0.25">
      <c r="A742" s="31">
        <v>740</v>
      </c>
      <c r="B742" s="65">
        <v>50</v>
      </c>
      <c r="C742" s="66">
        <v>0</v>
      </c>
      <c r="D742" s="65">
        <f t="shared" si="35"/>
        <v>13.888888888888889</v>
      </c>
      <c r="E742" s="65">
        <f t="shared" si="36"/>
        <v>0</v>
      </c>
      <c r="F742" s="67">
        <f t="shared" si="37"/>
        <v>3756.3311765497579</v>
      </c>
    </row>
    <row r="743" spans="1:6" x14ac:dyDescent="0.25">
      <c r="A743" s="31">
        <v>741</v>
      </c>
      <c r="B743" s="65">
        <v>50</v>
      </c>
      <c r="C743" s="66">
        <v>0</v>
      </c>
      <c r="D743" s="65">
        <f t="shared" si="35"/>
        <v>13.888888888888889</v>
      </c>
      <c r="E743" s="65">
        <f t="shared" si="36"/>
        <v>0</v>
      </c>
      <c r="F743" s="67">
        <f t="shared" si="37"/>
        <v>3770.2200654386465</v>
      </c>
    </row>
    <row r="744" spans="1:6" x14ac:dyDescent="0.25">
      <c r="A744" s="31">
        <v>742</v>
      </c>
      <c r="B744" s="65">
        <v>50</v>
      </c>
      <c r="C744" s="66">
        <v>0</v>
      </c>
      <c r="D744" s="65">
        <f t="shared" si="35"/>
        <v>13.888888888888889</v>
      </c>
      <c r="E744" s="65">
        <f t="shared" si="36"/>
        <v>0</v>
      </c>
      <c r="F744" s="67">
        <f t="shared" si="37"/>
        <v>3784.1089543275352</v>
      </c>
    </row>
    <row r="745" spans="1:6" x14ac:dyDescent="0.25">
      <c r="A745" s="31">
        <v>743</v>
      </c>
      <c r="B745" s="65">
        <v>48.75333328379525</v>
      </c>
      <c r="C745" s="66">
        <v>0</v>
      </c>
      <c r="D745" s="65">
        <f t="shared" si="35"/>
        <v>13.542592578832014</v>
      </c>
      <c r="E745" s="65">
        <f t="shared" si="36"/>
        <v>-0.346296310056875</v>
      </c>
      <c r="F745" s="67">
        <f t="shared" si="37"/>
        <v>3797.8246950613957</v>
      </c>
    </row>
    <row r="746" spans="1:6" x14ac:dyDescent="0.25">
      <c r="A746" s="31">
        <v>744</v>
      </c>
      <c r="B746" s="65">
        <v>46.877084463967215</v>
      </c>
      <c r="C746" s="66">
        <v>0</v>
      </c>
      <c r="D746" s="65">
        <f t="shared" si="35"/>
        <v>13.021412351102004</v>
      </c>
      <c r="E746" s="65">
        <f t="shared" si="36"/>
        <v>-0.52118022773001016</v>
      </c>
      <c r="F746" s="67">
        <f t="shared" si="37"/>
        <v>3811.1066975263625</v>
      </c>
    </row>
    <row r="747" spans="1:6" x14ac:dyDescent="0.25">
      <c r="A747" s="31">
        <v>745</v>
      </c>
      <c r="B747" s="65">
        <v>45.024111165603003</v>
      </c>
      <c r="C747" s="66">
        <v>0</v>
      </c>
      <c r="D747" s="65">
        <f t="shared" si="35"/>
        <v>12.506697546000833</v>
      </c>
      <c r="E747" s="65">
        <f t="shared" si="36"/>
        <v>-0.51471480510117118</v>
      </c>
      <c r="F747" s="67">
        <f t="shared" si="37"/>
        <v>3823.8707524749138</v>
      </c>
    </row>
    <row r="748" spans="1:6" x14ac:dyDescent="0.25">
      <c r="A748" s="31">
        <v>746</v>
      </c>
      <c r="B748" s="65">
        <v>43.147137887742787</v>
      </c>
      <c r="C748" s="66">
        <v>0</v>
      </c>
      <c r="D748" s="65">
        <f t="shared" si="35"/>
        <v>11.985316079928552</v>
      </c>
      <c r="E748" s="65">
        <f t="shared" si="36"/>
        <v>-0.52138146607228109</v>
      </c>
      <c r="F748" s="67">
        <f t="shared" si="37"/>
        <v>3836.1167592878787</v>
      </c>
    </row>
    <row r="749" spans="1:6" x14ac:dyDescent="0.25">
      <c r="A749" s="31">
        <v>747</v>
      </c>
      <c r="B749" s="65">
        <v>41.27494216693772</v>
      </c>
      <c r="C749" s="66">
        <v>0</v>
      </c>
      <c r="D749" s="65">
        <f t="shared" si="35"/>
        <v>11.465261713038256</v>
      </c>
      <c r="E749" s="65">
        <f t="shared" si="36"/>
        <v>-0.52005436689029594</v>
      </c>
      <c r="F749" s="67">
        <f t="shared" si="37"/>
        <v>3847.8420481843623</v>
      </c>
    </row>
    <row r="750" spans="1:6" x14ac:dyDescent="0.25">
      <c r="A750" s="31">
        <v>748</v>
      </c>
      <c r="B750" s="65">
        <v>39.397555610338848</v>
      </c>
      <c r="C750" s="66">
        <v>0</v>
      </c>
      <c r="D750" s="65">
        <f t="shared" si="35"/>
        <v>10.943765447316347</v>
      </c>
      <c r="E750" s="65">
        <f t="shared" si="36"/>
        <v>-0.52149626572190932</v>
      </c>
      <c r="F750" s="67">
        <f t="shared" si="37"/>
        <v>3859.0465617645395</v>
      </c>
    </row>
    <row r="751" spans="1:6" x14ac:dyDescent="0.25">
      <c r="A751" s="31">
        <v>749</v>
      </c>
      <c r="B751" s="65">
        <v>37.523280040423082</v>
      </c>
      <c r="C751" s="66">
        <v>0</v>
      </c>
      <c r="D751" s="65">
        <f t="shared" si="35"/>
        <v>10.423133344561966</v>
      </c>
      <c r="E751" s="65">
        <f t="shared" si="36"/>
        <v>-0.5206321027543801</v>
      </c>
      <c r="F751" s="67">
        <f t="shared" si="37"/>
        <v>3869.7300111604786</v>
      </c>
    </row>
    <row r="752" spans="1:6" x14ac:dyDescent="0.25">
      <c r="A752" s="31">
        <v>750</v>
      </c>
      <c r="B752" s="65">
        <v>35.647555610338841</v>
      </c>
      <c r="C752" s="66">
        <v>0</v>
      </c>
      <c r="D752" s="65">
        <f t="shared" si="35"/>
        <v>9.9020987806496787</v>
      </c>
      <c r="E752" s="65">
        <f t="shared" si="36"/>
        <v>-0.52103456391228775</v>
      </c>
      <c r="F752" s="67">
        <f t="shared" si="37"/>
        <v>3879.8926272230847</v>
      </c>
    </row>
    <row r="753" spans="1:6" x14ac:dyDescent="0.25">
      <c r="A753" s="31">
        <v>751</v>
      </c>
      <c r="B753" s="65">
        <v>35</v>
      </c>
      <c r="C753" s="66">
        <v>0</v>
      </c>
      <c r="D753" s="65">
        <f t="shared" si="35"/>
        <v>9.7222222222222214</v>
      </c>
      <c r="E753" s="65">
        <f t="shared" si="36"/>
        <v>-0.17987655842745731</v>
      </c>
      <c r="F753" s="67">
        <f t="shared" si="37"/>
        <v>3889.7047877245204</v>
      </c>
    </row>
    <row r="754" spans="1:6" x14ac:dyDescent="0.25">
      <c r="A754" s="31">
        <v>752</v>
      </c>
      <c r="B754" s="65">
        <v>35</v>
      </c>
      <c r="C754" s="66">
        <v>0</v>
      </c>
      <c r="D754" s="65">
        <f t="shared" si="35"/>
        <v>9.7222222222222214</v>
      </c>
      <c r="E754" s="65">
        <f t="shared" si="36"/>
        <v>0</v>
      </c>
      <c r="F754" s="67">
        <f t="shared" si="37"/>
        <v>3899.4270099467426</v>
      </c>
    </row>
    <row r="755" spans="1:6" x14ac:dyDescent="0.25">
      <c r="A755" s="31">
        <v>753</v>
      </c>
      <c r="B755" s="65">
        <v>35</v>
      </c>
      <c r="C755" s="66">
        <v>0</v>
      </c>
      <c r="D755" s="65">
        <f t="shared" si="35"/>
        <v>9.7222222222222214</v>
      </c>
      <c r="E755" s="65">
        <f t="shared" si="36"/>
        <v>0</v>
      </c>
      <c r="F755" s="67">
        <f t="shared" si="37"/>
        <v>3909.1492321689648</v>
      </c>
    </row>
    <row r="756" spans="1:6" x14ac:dyDescent="0.25">
      <c r="A756" s="31">
        <v>754</v>
      </c>
      <c r="B756" s="65">
        <v>35</v>
      </c>
      <c r="C756" s="66">
        <v>0</v>
      </c>
      <c r="D756" s="65">
        <f t="shared" si="35"/>
        <v>9.7222222222222214</v>
      </c>
      <c r="E756" s="65">
        <f t="shared" si="36"/>
        <v>0</v>
      </c>
      <c r="F756" s="67">
        <f t="shared" si="37"/>
        <v>3918.8714543911869</v>
      </c>
    </row>
    <row r="757" spans="1:6" x14ac:dyDescent="0.25">
      <c r="A757" s="31">
        <v>755</v>
      </c>
      <c r="B757" s="65">
        <v>35</v>
      </c>
      <c r="C757" s="66">
        <v>0</v>
      </c>
      <c r="D757" s="65">
        <f t="shared" si="35"/>
        <v>9.7222222222222214</v>
      </c>
      <c r="E757" s="65">
        <f t="shared" si="36"/>
        <v>0</v>
      </c>
      <c r="F757" s="67">
        <f t="shared" si="37"/>
        <v>3928.5936766134091</v>
      </c>
    </row>
    <row r="758" spans="1:6" x14ac:dyDescent="0.25">
      <c r="A758" s="31">
        <v>756</v>
      </c>
      <c r="B758" s="65">
        <v>35</v>
      </c>
      <c r="C758" s="66">
        <v>0</v>
      </c>
      <c r="D758" s="65">
        <f t="shared" si="35"/>
        <v>9.7222222222222214</v>
      </c>
      <c r="E758" s="65">
        <f t="shared" si="36"/>
        <v>0</v>
      </c>
      <c r="F758" s="67">
        <f t="shared" si="37"/>
        <v>3938.3158988356313</v>
      </c>
    </row>
    <row r="759" spans="1:6" x14ac:dyDescent="0.25">
      <c r="A759" s="31">
        <v>757</v>
      </c>
      <c r="B759" s="65">
        <v>35</v>
      </c>
      <c r="C759" s="66">
        <v>0</v>
      </c>
      <c r="D759" s="65">
        <f t="shared" si="35"/>
        <v>9.7222222222222214</v>
      </c>
      <c r="E759" s="65">
        <f t="shared" si="36"/>
        <v>0</v>
      </c>
      <c r="F759" s="67">
        <f t="shared" si="37"/>
        <v>3948.0381210578535</v>
      </c>
    </row>
    <row r="760" spans="1:6" x14ac:dyDescent="0.25">
      <c r="A760" s="31">
        <v>758</v>
      </c>
      <c r="B760" s="65">
        <v>35</v>
      </c>
      <c r="C760" s="66">
        <v>0</v>
      </c>
      <c r="D760" s="65">
        <f t="shared" si="35"/>
        <v>9.7222222222222214</v>
      </c>
      <c r="E760" s="65">
        <f t="shared" si="36"/>
        <v>0</v>
      </c>
      <c r="F760" s="67">
        <f t="shared" si="37"/>
        <v>3957.7603432800756</v>
      </c>
    </row>
    <row r="761" spans="1:6" x14ac:dyDescent="0.25">
      <c r="A761" s="31">
        <v>759</v>
      </c>
      <c r="B761" s="65">
        <v>35</v>
      </c>
      <c r="C761" s="66">
        <v>0</v>
      </c>
      <c r="D761" s="65">
        <f t="shared" si="35"/>
        <v>9.7222222222222214</v>
      </c>
      <c r="E761" s="65">
        <f t="shared" si="36"/>
        <v>0</v>
      </c>
      <c r="F761" s="67">
        <f t="shared" si="37"/>
        <v>3967.4825655022978</v>
      </c>
    </row>
    <row r="762" spans="1:6" x14ac:dyDescent="0.25">
      <c r="A762" s="31">
        <v>760</v>
      </c>
      <c r="B762" s="65">
        <v>35</v>
      </c>
      <c r="C762" s="66">
        <v>0</v>
      </c>
      <c r="D762" s="65">
        <f t="shared" si="35"/>
        <v>9.7222222222222214</v>
      </c>
      <c r="E762" s="65">
        <f t="shared" si="36"/>
        <v>0</v>
      </c>
      <c r="F762" s="67">
        <f t="shared" si="37"/>
        <v>3977.20478772452</v>
      </c>
    </row>
    <row r="763" spans="1:6" x14ac:dyDescent="0.25">
      <c r="A763" s="31">
        <v>761</v>
      </c>
      <c r="B763" s="65">
        <v>35</v>
      </c>
      <c r="C763" s="66">
        <v>0</v>
      </c>
      <c r="D763" s="65">
        <f t="shared" si="35"/>
        <v>9.7222222222222214</v>
      </c>
      <c r="E763" s="65">
        <f t="shared" si="36"/>
        <v>0</v>
      </c>
      <c r="F763" s="67">
        <f t="shared" si="37"/>
        <v>3986.9270099467421</v>
      </c>
    </row>
    <row r="764" spans="1:6" x14ac:dyDescent="0.25">
      <c r="A764" s="31">
        <v>762</v>
      </c>
      <c r="B764" s="65">
        <v>35</v>
      </c>
      <c r="C764" s="66">
        <v>0</v>
      </c>
      <c r="D764" s="65">
        <f t="shared" si="35"/>
        <v>9.7222222222222214</v>
      </c>
      <c r="E764" s="65">
        <f t="shared" si="36"/>
        <v>0</v>
      </c>
      <c r="F764" s="67">
        <f t="shared" si="37"/>
        <v>3996.6492321689643</v>
      </c>
    </row>
    <row r="765" spans="1:6" x14ac:dyDescent="0.25">
      <c r="A765" s="31">
        <v>763</v>
      </c>
      <c r="B765" s="65">
        <v>35</v>
      </c>
      <c r="C765" s="66">
        <v>0</v>
      </c>
      <c r="D765" s="65">
        <f t="shared" si="35"/>
        <v>9.7222222222222214</v>
      </c>
      <c r="E765" s="65">
        <f t="shared" si="36"/>
        <v>0</v>
      </c>
      <c r="F765" s="67">
        <f t="shared" si="37"/>
        <v>4006.3714543911865</v>
      </c>
    </row>
    <row r="766" spans="1:6" x14ac:dyDescent="0.25">
      <c r="A766" s="31">
        <v>764</v>
      </c>
      <c r="B766" s="65">
        <v>35</v>
      </c>
      <c r="C766" s="66">
        <v>0</v>
      </c>
      <c r="D766" s="65">
        <f t="shared" si="35"/>
        <v>9.7222222222222214</v>
      </c>
      <c r="E766" s="65">
        <f t="shared" si="36"/>
        <v>0</v>
      </c>
      <c r="F766" s="67">
        <f t="shared" si="37"/>
        <v>4016.0936766134087</v>
      </c>
    </row>
    <row r="767" spans="1:6" x14ac:dyDescent="0.25">
      <c r="A767" s="31">
        <v>765</v>
      </c>
      <c r="B767" s="65">
        <v>35</v>
      </c>
      <c r="C767" s="66">
        <v>0</v>
      </c>
      <c r="D767" s="65">
        <f t="shared" si="35"/>
        <v>9.7222222222222214</v>
      </c>
      <c r="E767" s="65">
        <f t="shared" si="36"/>
        <v>0</v>
      </c>
      <c r="F767" s="67">
        <f t="shared" si="37"/>
        <v>4025.8158988356308</v>
      </c>
    </row>
    <row r="768" spans="1:6" x14ac:dyDescent="0.25">
      <c r="A768" s="31">
        <v>766</v>
      </c>
      <c r="B768" s="65">
        <v>32.736779557069141</v>
      </c>
      <c r="C768" s="66">
        <v>0</v>
      </c>
      <c r="D768" s="65">
        <f t="shared" si="35"/>
        <v>9.0935498769636496</v>
      </c>
      <c r="E768" s="65">
        <f t="shared" si="36"/>
        <v>-0.62867234525857185</v>
      </c>
      <c r="F768" s="67">
        <f t="shared" si="37"/>
        <v>4035.2237848852237</v>
      </c>
    </row>
    <row r="769" spans="1:6" x14ac:dyDescent="0.25">
      <c r="A769" s="31">
        <v>767</v>
      </c>
      <c r="B769" s="65">
        <v>29.168160145786072</v>
      </c>
      <c r="C769" s="66">
        <v>0</v>
      </c>
      <c r="D769" s="65">
        <f t="shared" si="35"/>
        <v>8.1022667071627978</v>
      </c>
      <c r="E769" s="65">
        <f t="shared" si="36"/>
        <v>-0.99128316980085174</v>
      </c>
      <c r="F769" s="67">
        <f t="shared" si="37"/>
        <v>4043.8216931772868</v>
      </c>
    </row>
    <row r="770" spans="1:6" x14ac:dyDescent="0.25">
      <c r="A770" s="31">
        <v>768</v>
      </c>
      <c r="B770" s="65">
        <v>25.596366695046424</v>
      </c>
      <c r="C770" s="66">
        <v>0</v>
      </c>
      <c r="D770" s="65">
        <f t="shared" si="35"/>
        <v>7.1101018597351171</v>
      </c>
      <c r="E770" s="65">
        <f t="shared" si="36"/>
        <v>-0.99216484742768074</v>
      </c>
      <c r="F770" s="67">
        <f t="shared" si="37"/>
        <v>4051.4278774607355</v>
      </c>
    </row>
    <row r="771" spans="1:6" x14ac:dyDescent="0.25">
      <c r="A771" s="31">
        <v>769</v>
      </c>
      <c r="B771" s="65">
        <v>22.025366695046422</v>
      </c>
      <c r="C771" s="66">
        <v>0</v>
      </c>
      <c r="D771" s="65">
        <f t="shared" si="35"/>
        <v>6.118157415290673</v>
      </c>
      <c r="E771" s="65">
        <f t="shared" si="36"/>
        <v>-0.99194444444444407</v>
      </c>
      <c r="F771" s="67">
        <f t="shared" si="37"/>
        <v>4058.0420070982486</v>
      </c>
    </row>
    <row r="772" spans="1:6" x14ac:dyDescent="0.25">
      <c r="A772" s="31">
        <v>770</v>
      </c>
      <c r="B772" s="65">
        <v>18.414688955108325</v>
      </c>
      <c r="C772" s="66">
        <v>0</v>
      </c>
      <c r="D772" s="65">
        <f t="shared" ref="D772:D835" si="38">B772/3.6</f>
        <v>5.1151913764189789</v>
      </c>
      <c r="E772" s="65">
        <f t="shared" si="36"/>
        <v>-1.0029660388716941</v>
      </c>
      <c r="F772" s="67">
        <f t="shared" si="37"/>
        <v>4063.6586814941033</v>
      </c>
    </row>
    <row r="773" spans="1:6" x14ac:dyDescent="0.25">
      <c r="A773" s="31">
        <v>771</v>
      </c>
      <c r="B773" s="65">
        <v>14.883366695046426</v>
      </c>
      <c r="C773" s="66">
        <v>0</v>
      </c>
      <c r="D773" s="65">
        <f t="shared" si="38"/>
        <v>4.1342685264017849</v>
      </c>
      <c r="E773" s="65">
        <f t="shared" si="36"/>
        <v>-0.98092285001719404</v>
      </c>
      <c r="F773" s="67">
        <f t="shared" si="37"/>
        <v>4068.2834114455136</v>
      </c>
    </row>
    <row r="774" spans="1:6" x14ac:dyDescent="0.25">
      <c r="A774" s="31">
        <v>772</v>
      </c>
      <c r="B774" s="65">
        <v>11.234598353147508</v>
      </c>
      <c r="C774" s="66">
        <v>0</v>
      </c>
      <c r="D774" s="65">
        <f t="shared" si="38"/>
        <v>3.1207217647631964</v>
      </c>
      <c r="E774" s="65">
        <f t="shared" si="36"/>
        <v>-1.0135467616385885</v>
      </c>
      <c r="F774" s="67">
        <f t="shared" si="37"/>
        <v>4071.9109065910961</v>
      </c>
    </row>
    <row r="775" spans="1:6" x14ac:dyDescent="0.25">
      <c r="A775" s="31">
        <v>773</v>
      </c>
      <c r="B775" s="65">
        <v>7.8902000265121464</v>
      </c>
      <c r="C775" s="66">
        <v>0</v>
      </c>
      <c r="D775" s="65">
        <f t="shared" si="38"/>
        <v>2.1917222295867074</v>
      </c>
      <c r="E775" s="65">
        <f t="shared" si="36"/>
        <v>-0.92899953517648903</v>
      </c>
      <c r="F775" s="67">
        <f t="shared" si="37"/>
        <v>4074.5671285882709</v>
      </c>
    </row>
    <row r="776" spans="1:6" x14ac:dyDescent="0.25">
      <c r="A776" s="31">
        <v>774</v>
      </c>
      <c r="B776" s="65">
        <v>4.4805520720481873</v>
      </c>
      <c r="C776" s="66">
        <v>0</v>
      </c>
      <c r="D776" s="65">
        <f t="shared" si="38"/>
        <v>1.2445977977911631</v>
      </c>
      <c r="E776" s="65">
        <f t="shared" si="36"/>
        <v>-0.94712443179554429</v>
      </c>
      <c r="F776" s="67">
        <f t="shared" si="37"/>
        <v>4076.28528860196</v>
      </c>
    </row>
    <row r="777" spans="1:6" x14ac:dyDescent="0.25">
      <c r="A777" s="31">
        <v>775</v>
      </c>
      <c r="B777" s="65">
        <v>1.220984890302022</v>
      </c>
      <c r="C777" s="66">
        <v>0</v>
      </c>
      <c r="D777" s="65">
        <f t="shared" si="38"/>
        <v>0.33916246952833945</v>
      </c>
      <c r="E777" s="65">
        <f t="shared" si="36"/>
        <v>-0.90543532826282358</v>
      </c>
      <c r="F777" s="67">
        <f t="shared" si="37"/>
        <v>4077.0771687356196</v>
      </c>
    </row>
    <row r="778" spans="1:6" x14ac:dyDescent="0.25">
      <c r="A778" s="31">
        <v>776</v>
      </c>
      <c r="B778" s="65">
        <v>0</v>
      </c>
      <c r="C778" s="66">
        <v>0</v>
      </c>
      <c r="D778" s="65">
        <f t="shared" si="38"/>
        <v>0</v>
      </c>
      <c r="E778" s="65">
        <f t="shared" si="36"/>
        <v>-0.33916246952833945</v>
      </c>
      <c r="F778" s="67">
        <f t="shared" si="37"/>
        <v>4077.2467499703839</v>
      </c>
    </row>
    <row r="779" spans="1:6" x14ac:dyDescent="0.25">
      <c r="A779" s="31">
        <v>777</v>
      </c>
      <c r="B779" s="65">
        <v>0</v>
      </c>
      <c r="C779" s="66">
        <v>0</v>
      </c>
      <c r="D779" s="65">
        <f t="shared" si="38"/>
        <v>0</v>
      </c>
      <c r="E779" s="65">
        <f t="shared" si="36"/>
        <v>0</v>
      </c>
      <c r="F779" s="67">
        <f t="shared" si="37"/>
        <v>4077.2467499703839</v>
      </c>
    </row>
    <row r="780" spans="1:6" x14ac:dyDescent="0.25">
      <c r="A780" s="31">
        <v>778</v>
      </c>
      <c r="B780" s="65">
        <v>0</v>
      </c>
      <c r="C780" s="66">
        <v>0</v>
      </c>
      <c r="D780" s="65">
        <f t="shared" si="38"/>
        <v>0</v>
      </c>
      <c r="E780" s="65">
        <f t="shared" si="36"/>
        <v>0</v>
      </c>
      <c r="F780" s="67">
        <f t="shared" si="37"/>
        <v>4077.2467499703839</v>
      </c>
    </row>
    <row r="781" spans="1:6" x14ac:dyDescent="0.25">
      <c r="A781" s="31">
        <v>779</v>
      </c>
      <c r="B781" s="65">
        <v>0</v>
      </c>
      <c r="C781" s="66">
        <v>0</v>
      </c>
      <c r="D781" s="65">
        <f t="shared" si="38"/>
        <v>0</v>
      </c>
      <c r="E781" s="65">
        <f t="shared" si="36"/>
        <v>0</v>
      </c>
      <c r="F781" s="67">
        <f t="shared" si="37"/>
        <v>4077.2467499703839</v>
      </c>
    </row>
    <row r="782" spans="1:6" x14ac:dyDescent="0.25">
      <c r="A782" s="31">
        <v>780</v>
      </c>
      <c r="B782" s="65">
        <v>0</v>
      </c>
      <c r="C782" s="66">
        <v>0</v>
      </c>
      <c r="D782" s="65">
        <f t="shared" si="38"/>
        <v>0</v>
      </c>
      <c r="E782" s="65">
        <f t="shared" ref="E782:E845" si="39">D782-D781</f>
        <v>0</v>
      </c>
      <c r="F782" s="67">
        <f t="shared" ref="F782:F845" si="40">D781+(E782/2)+F781</f>
        <v>4077.2467499703839</v>
      </c>
    </row>
    <row r="783" spans="1:6" x14ac:dyDescent="0.25">
      <c r="A783" s="31">
        <v>781</v>
      </c>
      <c r="B783" s="65">
        <v>0</v>
      </c>
      <c r="C783" s="66">
        <v>0</v>
      </c>
      <c r="D783" s="65">
        <f t="shared" si="38"/>
        <v>0</v>
      </c>
      <c r="E783" s="65">
        <f t="shared" si="39"/>
        <v>0</v>
      </c>
      <c r="F783" s="67">
        <f t="shared" si="40"/>
        <v>4077.2467499703839</v>
      </c>
    </row>
    <row r="784" spans="1:6" x14ac:dyDescent="0.25">
      <c r="A784" s="31">
        <v>782</v>
      </c>
      <c r="B784" s="65">
        <v>0</v>
      </c>
      <c r="C784" s="66">
        <v>0</v>
      </c>
      <c r="D784" s="65">
        <f t="shared" si="38"/>
        <v>0</v>
      </c>
      <c r="E784" s="65">
        <f t="shared" si="39"/>
        <v>0</v>
      </c>
      <c r="F784" s="67">
        <f t="shared" si="40"/>
        <v>4077.2467499703839</v>
      </c>
    </row>
    <row r="785" spans="1:6" x14ac:dyDescent="0.25">
      <c r="A785" s="31">
        <v>783</v>
      </c>
      <c r="B785" s="65">
        <v>0</v>
      </c>
      <c r="C785" s="66">
        <v>0</v>
      </c>
      <c r="D785" s="65">
        <f t="shared" si="38"/>
        <v>0</v>
      </c>
      <c r="E785" s="65">
        <f t="shared" si="39"/>
        <v>0</v>
      </c>
      <c r="F785" s="67">
        <f t="shared" si="40"/>
        <v>4077.2467499703839</v>
      </c>
    </row>
    <row r="786" spans="1:6" x14ac:dyDescent="0.25">
      <c r="A786" s="31">
        <v>784</v>
      </c>
      <c r="B786" s="65">
        <v>0</v>
      </c>
      <c r="C786" s="66">
        <v>0</v>
      </c>
      <c r="D786" s="65">
        <f t="shared" si="38"/>
        <v>0</v>
      </c>
      <c r="E786" s="65">
        <f t="shared" si="39"/>
        <v>0</v>
      </c>
      <c r="F786" s="67">
        <f t="shared" si="40"/>
        <v>4077.2467499703839</v>
      </c>
    </row>
    <row r="787" spans="1:6" x14ac:dyDescent="0.25">
      <c r="A787" s="31">
        <v>785</v>
      </c>
      <c r="B787" s="65">
        <v>0</v>
      </c>
      <c r="C787" s="66">
        <v>0</v>
      </c>
      <c r="D787" s="65">
        <f t="shared" si="38"/>
        <v>0</v>
      </c>
      <c r="E787" s="65">
        <f t="shared" si="39"/>
        <v>0</v>
      </c>
      <c r="F787" s="67">
        <f t="shared" si="40"/>
        <v>4077.2467499703839</v>
      </c>
    </row>
    <row r="788" spans="1:6" x14ac:dyDescent="0.25">
      <c r="A788" s="31">
        <v>786</v>
      </c>
      <c r="B788" s="65">
        <v>0</v>
      </c>
      <c r="C788" s="66">
        <v>0</v>
      </c>
      <c r="D788" s="65">
        <f t="shared" si="38"/>
        <v>0</v>
      </c>
      <c r="E788" s="65">
        <f t="shared" si="39"/>
        <v>0</v>
      </c>
      <c r="F788" s="67">
        <f t="shared" si="40"/>
        <v>4077.2467499703839</v>
      </c>
    </row>
    <row r="789" spans="1:6" x14ac:dyDescent="0.25">
      <c r="A789" s="31">
        <v>787</v>
      </c>
      <c r="B789" s="65">
        <v>0</v>
      </c>
      <c r="C789" s="66">
        <v>0</v>
      </c>
      <c r="D789" s="65">
        <f t="shared" si="38"/>
        <v>0</v>
      </c>
      <c r="E789" s="65">
        <f t="shared" si="39"/>
        <v>0</v>
      </c>
      <c r="F789" s="67">
        <f t="shared" si="40"/>
        <v>4077.2467499703839</v>
      </c>
    </row>
    <row r="790" spans="1:6" x14ac:dyDescent="0.25">
      <c r="A790" s="31">
        <v>788</v>
      </c>
      <c r="B790" s="65">
        <v>0</v>
      </c>
      <c r="C790" s="66">
        <v>0</v>
      </c>
      <c r="D790" s="65">
        <f t="shared" si="38"/>
        <v>0</v>
      </c>
      <c r="E790" s="65">
        <f t="shared" si="39"/>
        <v>0</v>
      </c>
      <c r="F790" s="67">
        <f t="shared" si="40"/>
        <v>4077.2467499703839</v>
      </c>
    </row>
    <row r="791" spans="1:6" x14ac:dyDescent="0.25">
      <c r="A791" s="31">
        <v>789</v>
      </c>
      <c r="B791" s="65">
        <v>0</v>
      </c>
      <c r="C791" s="66">
        <v>0</v>
      </c>
      <c r="D791" s="65">
        <f t="shared" si="38"/>
        <v>0</v>
      </c>
      <c r="E791" s="65">
        <f t="shared" si="39"/>
        <v>0</v>
      </c>
      <c r="F791" s="67">
        <f t="shared" si="40"/>
        <v>4077.2467499703839</v>
      </c>
    </row>
    <row r="792" spans="1:6" x14ac:dyDescent="0.25">
      <c r="A792" s="31">
        <v>790</v>
      </c>
      <c r="B792" s="65">
        <v>0</v>
      </c>
      <c r="C792" s="66">
        <v>0</v>
      </c>
      <c r="D792" s="65">
        <f t="shared" si="38"/>
        <v>0</v>
      </c>
      <c r="E792" s="65">
        <f t="shared" si="39"/>
        <v>0</v>
      </c>
      <c r="F792" s="67">
        <f t="shared" si="40"/>
        <v>4077.2467499703839</v>
      </c>
    </row>
    <row r="793" spans="1:6" x14ac:dyDescent="0.25">
      <c r="A793" s="31">
        <v>791</v>
      </c>
      <c r="B793" s="65">
        <v>0</v>
      </c>
      <c r="C793" s="66">
        <v>0</v>
      </c>
      <c r="D793" s="65">
        <f t="shared" si="38"/>
        <v>0</v>
      </c>
      <c r="E793" s="65">
        <f t="shared" si="39"/>
        <v>0</v>
      </c>
      <c r="F793" s="67">
        <f t="shared" si="40"/>
        <v>4077.2467499703839</v>
      </c>
    </row>
    <row r="794" spans="1:6" x14ac:dyDescent="0.25">
      <c r="A794" s="31">
        <v>792</v>
      </c>
      <c r="B794" s="65">
        <v>0</v>
      </c>
      <c r="C794" s="66">
        <v>0</v>
      </c>
      <c r="D794" s="65">
        <f t="shared" si="38"/>
        <v>0</v>
      </c>
      <c r="E794" s="65">
        <f t="shared" si="39"/>
        <v>0</v>
      </c>
      <c r="F794" s="67">
        <f t="shared" si="40"/>
        <v>4077.2467499703839</v>
      </c>
    </row>
    <row r="795" spans="1:6" x14ac:dyDescent="0.25">
      <c r="A795" s="31">
        <v>793</v>
      </c>
      <c r="B795" s="65">
        <v>0</v>
      </c>
      <c r="C795" s="66">
        <v>0</v>
      </c>
      <c r="D795" s="65">
        <f t="shared" si="38"/>
        <v>0</v>
      </c>
      <c r="E795" s="65">
        <f t="shared" si="39"/>
        <v>0</v>
      </c>
      <c r="F795" s="67">
        <f t="shared" si="40"/>
        <v>4077.2467499703839</v>
      </c>
    </row>
    <row r="796" spans="1:6" x14ac:dyDescent="0.25">
      <c r="A796" s="31">
        <v>794</v>
      </c>
      <c r="B796" s="65">
        <v>0</v>
      </c>
      <c r="C796" s="66">
        <v>0</v>
      </c>
      <c r="D796" s="65">
        <f t="shared" si="38"/>
        <v>0</v>
      </c>
      <c r="E796" s="65">
        <f t="shared" si="39"/>
        <v>0</v>
      </c>
      <c r="F796" s="67">
        <f t="shared" si="40"/>
        <v>4077.2467499703839</v>
      </c>
    </row>
    <row r="797" spans="1:6" x14ac:dyDescent="0.25">
      <c r="A797" s="31">
        <v>795</v>
      </c>
      <c r="B797" s="65">
        <v>0</v>
      </c>
      <c r="C797" s="66">
        <v>0</v>
      </c>
      <c r="D797" s="65">
        <f t="shared" si="38"/>
        <v>0</v>
      </c>
      <c r="E797" s="65">
        <f t="shared" si="39"/>
        <v>0</v>
      </c>
      <c r="F797" s="67">
        <f t="shared" si="40"/>
        <v>4077.2467499703839</v>
      </c>
    </row>
    <row r="798" spans="1:6" x14ac:dyDescent="0.25">
      <c r="A798" s="31">
        <v>796</v>
      </c>
      <c r="B798" s="65">
        <v>0</v>
      </c>
      <c r="C798" s="66">
        <v>0</v>
      </c>
      <c r="D798" s="65">
        <f t="shared" si="38"/>
        <v>0</v>
      </c>
      <c r="E798" s="65">
        <f t="shared" si="39"/>
        <v>0</v>
      </c>
      <c r="F798" s="67">
        <f t="shared" si="40"/>
        <v>4077.2467499703839</v>
      </c>
    </row>
    <row r="799" spans="1:6" x14ac:dyDescent="0.25">
      <c r="A799" s="31">
        <v>797</v>
      </c>
      <c r="B799" s="65">
        <v>0</v>
      </c>
      <c r="C799" s="66">
        <v>0</v>
      </c>
      <c r="D799" s="65">
        <f t="shared" si="38"/>
        <v>0</v>
      </c>
      <c r="E799" s="65">
        <f t="shared" si="39"/>
        <v>0</v>
      </c>
      <c r="F799" s="67">
        <f t="shared" si="40"/>
        <v>4077.2467499703839</v>
      </c>
    </row>
    <row r="800" spans="1:6" x14ac:dyDescent="0.25">
      <c r="A800" s="31">
        <v>798</v>
      </c>
      <c r="B800" s="65">
        <v>0</v>
      </c>
      <c r="C800" s="66">
        <v>0</v>
      </c>
      <c r="D800" s="65">
        <f t="shared" si="38"/>
        <v>0</v>
      </c>
      <c r="E800" s="65">
        <f t="shared" si="39"/>
        <v>0</v>
      </c>
      <c r="F800" s="67">
        <f t="shared" si="40"/>
        <v>4077.2467499703839</v>
      </c>
    </row>
    <row r="801" spans="1:6" x14ac:dyDescent="0.25">
      <c r="A801" s="31">
        <v>799</v>
      </c>
      <c r="B801" s="65">
        <v>0</v>
      </c>
      <c r="C801" s="66">
        <v>0</v>
      </c>
      <c r="D801" s="65">
        <f t="shared" si="38"/>
        <v>0</v>
      </c>
      <c r="E801" s="65">
        <f t="shared" si="39"/>
        <v>0</v>
      </c>
      <c r="F801" s="67">
        <f t="shared" si="40"/>
        <v>4077.2467499703839</v>
      </c>
    </row>
    <row r="802" spans="1:6" x14ac:dyDescent="0.25">
      <c r="A802" s="31">
        <v>800</v>
      </c>
      <c r="B802" s="65">
        <v>0</v>
      </c>
      <c r="C802" s="66">
        <v>0</v>
      </c>
      <c r="D802" s="65">
        <f t="shared" si="38"/>
        <v>0</v>
      </c>
      <c r="E802" s="65">
        <f t="shared" si="39"/>
        <v>0</v>
      </c>
      <c r="F802" s="67">
        <f t="shared" si="40"/>
        <v>4077.2467499703839</v>
      </c>
    </row>
    <row r="803" spans="1:6" x14ac:dyDescent="0.25">
      <c r="A803" s="31">
        <v>801</v>
      </c>
      <c r="B803" s="65">
        <v>0</v>
      </c>
      <c r="C803" s="66">
        <v>0</v>
      </c>
      <c r="D803" s="65">
        <f t="shared" si="38"/>
        <v>0</v>
      </c>
      <c r="E803" s="65">
        <f t="shared" si="39"/>
        <v>0</v>
      </c>
      <c r="F803" s="67">
        <f t="shared" si="40"/>
        <v>4077.2467499703839</v>
      </c>
    </row>
    <row r="804" spans="1:6" x14ac:dyDescent="0.25">
      <c r="A804" s="31">
        <v>802</v>
      </c>
      <c r="B804" s="65">
        <v>0</v>
      </c>
      <c r="C804" s="66">
        <v>0</v>
      </c>
      <c r="D804" s="65">
        <f t="shared" si="38"/>
        <v>0</v>
      </c>
      <c r="E804" s="65">
        <f t="shared" si="39"/>
        <v>0</v>
      </c>
      <c r="F804" s="67">
        <f t="shared" si="40"/>
        <v>4077.2467499703839</v>
      </c>
    </row>
    <row r="805" spans="1:6" x14ac:dyDescent="0.25">
      <c r="A805" s="31">
        <v>803</v>
      </c>
      <c r="B805" s="65">
        <v>1.8000000715255735</v>
      </c>
      <c r="C805" s="66">
        <v>0</v>
      </c>
      <c r="D805" s="65">
        <f t="shared" si="38"/>
        <v>0.50000001986821485</v>
      </c>
      <c r="E805" s="65">
        <f t="shared" si="39"/>
        <v>0.50000001986821485</v>
      </c>
      <c r="F805" s="67">
        <f t="shared" si="40"/>
        <v>4077.4967499803179</v>
      </c>
    </row>
    <row r="806" spans="1:6" x14ac:dyDescent="0.25">
      <c r="A806" s="31">
        <v>804</v>
      </c>
      <c r="B806" s="65">
        <v>4.8666666746139526</v>
      </c>
      <c r="C806" s="66">
        <v>0</v>
      </c>
      <c r="D806" s="65">
        <f t="shared" si="38"/>
        <v>1.3518518540594313</v>
      </c>
      <c r="E806" s="65">
        <f t="shared" si="39"/>
        <v>0.85185183419121646</v>
      </c>
      <c r="F806" s="67">
        <f t="shared" si="40"/>
        <v>4078.4226759172816</v>
      </c>
    </row>
    <row r="807" spans="1:6" x14ac:dyDescent="0.25">
      <c r="A807" s="31">
        <v>805</v>
      </c>
      <c r="B807" s="65">
        <v>7.8333333730697623</v>
      </c>
      <c r="C807" s="66">
        <v>0</v>
      </c>
      <c r="D807" s="65">
        <f t="shared" si="38"/>
        <v>2.1759259369638229</v>
      </c>
      <c r="E807" s="65">
        <f t="shared" si="39"/>
        <v>0.82407408290439155</v>
      </c>
      <c r="F807" s="67">
        <f t="shared" si="40"/>
        <v>4080.1865648127932</v>
      </c>
    </row>
    <row r="808" spans="1:6" x14ac:dyDescent="0.25">
      <c r="A808" s="31">
        <v>806</v>
      </c>
      <c r="B808" s="65">
        <v>10.800000071525574</v>
      </c>
      <c r="C808" s="66">
        <v>0</v>
      </c>
      <c r="D808" s="65">
        <f t="shared" si="38"/>
        <v>3.0000000198682146</v>
      </c>
      <c r="E808" s="65">
        <f t="shared" si="39"/>
        <v>0.82407408290439177</v>
      </c>
      <c r="F808" s="67">
        <f t="shared" si="40"/>
        <v>4082.774527791209</v>
      </c>
    </row>
    <row r="809" spans="1:6" x14ac:dyDescent="0.25">
      <c r="A809" s="31">
        <v>807</v>
      </c>
      <c r="B809" s="65">
        <v>13.798666715621948</v>
      </c>
      <c r="C809" s="66">
        <v>0</v>
      </c>
      <c r="D809" s="65">
        <f t="shared" si="38"/>
        <v>3.8329629765616522</v>
      </c>
      <c r="E809" s="65">
        <f t="shared" si="39"/>
        <v>0.83296295669343756</v>
      </c>
      <c r="F809" s="67">
        <f t="shared" si="40"/>
        <v>4086.1910092894241</v>
      </c>
    </row>
    <row r="810" spans="1:6" x14ac:dyDescent="0.25">
      <c r="A810" s="31">
        <v>808</v>
      </c>
      <c r="B810" s="65">
        <v>15</v>
      </c>
      <c r="C810" s="66">
        <v>0</v>
      </c>
      <c r="D810" s="65">
        <f t="shared" si="38"/>
        <v>4.166666666666667</v>
      </c>
      <c r="E810" s="65">
        <f t="shared" si="39"/>
        <v>0.33370369010501477</v>
      </c>
      <c r="F810" s="67">
        <f t="shared" si="40"/>
        <v>4090.1908241110382</v>
      </c>
    </row>
    <row r="811" spans="1:6" x14ac:dyDescent="0.25">
      <c r="A811" s="31">
        <v>809</v>
      </c>
      <c r="B811" s="65">
        <v>15</v>
      </c>
      <c r="C811" s="66">
        <v>0</v>
      </c>
      <c r="D811" s="65">
        <f t="shared" si="38"/>
        <v>4.166666666666667</v>
      </c>
      <c r="E811" s="65">
        <f t="shared" si="39"/>
        <v>0</v>
      </c>
      <c r="F811" s="67">
        <f t="shared" si="40"/>
        <v>4094.3574907777047</v>
      </c>
    </row>
    <row r="812" spans="1:6" x14ac:dyDescent="0.25">
      <c r="A812" s="31">
        <v>810</v>
      </c>
      <c r="B812" s="65">
        <v>16.307654380798208</v>
      </c>
      <c r="C812" s="66">
        <v>0</v>
      </c>
      <c r="D812" s="65">
        <f t="shared" si="38"/>
        <v>4.529903994666169</v>
      </c>
      <c r="E812" s="65">
        <f t="shared" si="39"/>
        <v>0.36323732799950204</v>
      </c>
      <c r="F812" s="67">
        <f t="shared" si="40"/>
        <v>4098.7057761083715</v>
      </c>
    </row>
    <row r="813" spans="1:6" x14ac:dyDescent="0.25">
      <c r="A813" s="31">
        <v>811</v>
      </c>
      <c r="B813" s="65">
        <v>18.53086412688797</v>
      </c>
      <c r="C813" s="66">
        <v>0</v>
      </c>
      <c r="D813" s="65">
        <f t="shared" si="38"/>
        <v>5.14746225746888</v>
      </c>
      <c r="E813" s="65">
        <f t="shared" si="39"/>
        <v>0.61755826280271098</v>
      </c>
      <c r="F813" s="67">
        <f t="shared" si="40"/>
        <v>4103.5444592344393</v>
      </c>
    </row>
    <row r="814" spans="1:6" x14ac:dyDescent="0.25">
      <c r="A814" s="31">
        <v>812</v>
      </c>
      <c r="B814" s="65">
        <v>20.753580111043849</v>
      </c>
      <c r="C814" s="66">
        <v>0</v>
      </c>
      <c r="D814" s="65">
        <f t="shared" si="38"/>
        <v>5.7648833641788473</v>
      </c>
      <c r="E814" s="65">
        <f t="shared" si="39"/>
        <v>0.6174211067099673</v>
      </c>
      <c r="F814" s="67">
        <f t="shared" si="40"/>
        <v>4109.000632045263</v>
      </c>
    </row>
    <row r="815" spans="1:6" x14ac:dyDescent="0.25">
      <c r="A815" s="31">
        <v>813</v>
      </c>
      <c r="B815" s="65">
        <v>22.975308571331968</v>
      </c>
      <c r="C815" s="66">
        <v>0</v>
      </c>
      <c r="D815" s="65">
        <f t="shared" si="38"/>
        <v>6.3820301587033246</v>
      </c>
      <c r="E815" s="65">
        <f t="shared" si="39"/>
        <v>0.61714679452447729</v>
      </c>
      <c r="F815" s="67">
        <f t="shared" si="40"/>
        <v>4115.0740888067039</v>
      </c>
    </row>
    <row r="816" spans="1:6" x14ac:dyDescent="0.25">
      <c r="A816" s="31">
        <v>814</v>
      </c>
      <c r="B816" s="65">
        <v>25.197037031620088</v>
      </c>
      <c r="C816" s="66">
        <v>0</v>
      </c>
      <c r="D816" s="65">
        <f t="shared" si="38"/>
        <v>6.9991769532278019</v>
      </c>
      <c r="E816" s="65">
        <f t="shared" si="39"/>
        <v>0.61714679452447729</v>
      </c>
      <c r="F816" s="67">
        <f t="shared" si="40"/>
        <v>4121.7646923626698</v>
      </c>
    </row>
    <row r="817" spans="1:6" x14ac:dyDescent="0.25">
      <c r="A817" s="31">
        <v>815</v>
      </c>
      <c r="B817" s="65">
        <v>27.420740686815691</v>
      </c>
      <c r="C817" s="66">
        <v>0</v>
      </c>
      <c r="D817" s="65">
        <f t="shared" si="38"/>
        <v>7.6168724130043586</v>
      </c>
      <c r="E817" s="65">
        <f t="shared" si="39"/>
        <v>0.61769545977655671</v>
      </c>
      <c r="F817" s="67">
        <f t="shared" si="40"/>
        <v>4129.0727170457858</v>
      </c>
    </row>
    <row r="818" spans="1:6" x14ac:dyDescent="0.25">
      <c r="A818" s="31">
        <v>816</v>
      </c>
      <c r="B818" s="65">
        <v>29.641975237997968</v>
      </c>
      <c r="C818" s="66">
        <v>0</v>
      </c>
      <c r="D818" s="65">
        <f t="shared" si="38"/>
        <v>8.233882010554991</v>
      </c>
      <c r="E818" s="65">
        <f t="shared" si="39"/>
        <v>0.61700959755063245</v>
      </c>
      <c r="F818" s="67">
        <f t="shared" si="40"/>
        <v>4136.9980942575658</v>
      </c>
    </row>
    <row r="819" spans="1:6" x14ac:dyDescent="0.25">
      <c r="A819" s="31">
        <v>817</v>
      </c>
      <c r="B819" s="65">
        <v>31.863209936352209</v>
      </c>
      <c r="C819" s="66">
        <v>0</v>
      </c>
      <c r="D819" s="65">
        <f t="shared" si="38"/>
        <v>8.8508916489867246</v>
      </c>
      <c r="E819" s="65">
        <f t="shared" si="39"/>
        <v>0.61700963843173362</v>
      </c>
      <c r="F819" s="67">
        <f t="shared" si="40"/>
        <v>4145.540481087337</v>
      </c>
    </row>
    <row r="820" spans="1:6" x14ac:dyDescent="0.25">
      <c r="A820" s="31">
        <v>818</v>
      </c>
      <c r="B820" s="65">
        <v>34.08641968244315</v>
      </c>
      <c r="C820" s="66">
        <v>0</v>
      </c>
      <c r="D820" s="65">
        <f t="shared" si="38"/>
        <v>9.4684499117897634</v>
      </c>
      <c r="E820" s="65">
        <f t="shared" si="39"/>
        <v>0.61755826280303872</v>
      </c>
      <c r="F820" s="67">
        <f t="shared" si="40"/>
        <v>4154.7001518677253</v>
      </c>
    </row>
    <row r="821" spans="1:6" x14ac:dyDescent="0.25">
      <c r="A821" s="31">
        <v>819</v>
      </c>
      <c r="B821" s="65">
        <v>35</v>
      </c>
      <c r="C821" s="66">
        <v>0</v>
      </c>
      <c r="D821" s="65">
        <f t="shared" si="38"/>
        <v>9.7222222222222214</v>
      </c>
      <c r="E821" s="65">
        <f t="shared" si="39"/>
        <v>0.25377231043245807</v>
      </c>
      <c r="F821" s="67">
        <f t="shared" si="40"/>
        <v>4164.2954879347317</v>
      </c>
    </row>
    <row r="822" spans="1:6" x14ac:dyDescent="0.25">
      <c r="A822" s="31">
        <v>820</v>
      </c>
      <c r="B822" s="65">
        <v>35</v>
      </c>
      <c r="C822" s="66">
        <v>0</v>
      </c>
      <c r="D822" s="65">
        <f t="shared" si="38"/>
        <v>9.7222222222222214</v>
      </c>
      <c r="E822" s="65">
        <f t="shared" si="39"/>
        <v>0</v>
      </c>
      <c r="F822" s="67">
        <f t="shared" si="40"/>
        <v>4174.0177101569543</v>
      </c>
    </row>
    <row r="823" spans="1:6" x14ac:dyDescent="0.25">
      <c r="A823" s="31">
        <v>821</v>
      </c>
      <c r="B823" s="65">
        <v>36.086222182379828</v>
      </c>
      <c r="C823" s="66">
        <v>0</v>
      </c>
      <c r="D823" s="65">
        <f t="shared" si="38"/>
        <v>10.023950606216619</v>
      </c>
      <c r="E823" s="65">
        <f t="shared" si="39"/>
        <v>0.30172838399439783</v>
      </c>
      <c r="F823" s="67">
        <f t="shared" si="40"/>
        <v>4183.8907965711742</v>
      </c>
    </row>
    <row r="824" spans="1:6" x14ac:dyDescent="0.25">
      <c r="A824" s="31">
        <v>822</v>
      </c>
      <c r="B824" s="65">
        <v>37.961275529993912</v>
      </c>
      <c r="C824" s="66">
        <v>0</v>
      </c>
      <c r="D824" s="65">
        <f t="shared" si="38"/>
        <v>10.544798758331643</v>
      </c>
      <c r="E824" s="65">
        <f t="shared" si="39"/>
        <v>0.52084815211502367</v>
      </c>
      <c r="F824" s="67">
        <f t="shared" si="40"/>
        <v>4194.1751712534488</v>
      </c>
    </row>
    <row r="825" spans="1:6" x14ac:dyDescent="0.25">
      <c r="A825" s="31">
        <v>823</v>
      </c>
      <c r="B825" s="65">
        <v>39.836222182379828</v>
      </c>
      <c r="C825" s="66">
        <v>0</v>
      </c>
      <c r="D825" s="65">
        <f t="shared" si="38"/>
        <v>11.065617272883285</v>
      </c>
      <c r="E825" s="65">
        <f t="shared" si="39"/>
        <v>0.52081851455164241</v>
      </c>
      <c r="F825" s="67">
        <f t="shared" si="40"/>
        <v>4204.9803792690564</v>
      </c>
    </row>
    <row r="826" spans="1:6" x14ac:dyDescent="0.25">
      <c r="A826" s="31">
        <v>824</v>
      </c>
      <c r="B826" s="65">
        <v>41.767784460518094</v>
      </c>
      <c r="C826" s="66">
        <v>0</v>
      </c>
      <c r="D826" s="65">
        <f t="shared" si="38"/>
        <v>11.602162350143916</v>
      </c>
      <c r="E826" s="65">
        <f t="shared" si="39"/>
        <v>0.53654507726063017</v>
      </c>
      <c r="F826" s="67">
        <f t="shared" si="40"/>
        <v>4216.3142690805698</v>
      </c>
    </row>
    <row r="827" spans="1:6" x14ac:dyDescent="0.25">
      <c r="A827" s="31">
        <v>825</v>
      </c>
      <c r="B827" s="65">
        <v>43.628444406721329</v>
      </c>
      <c r="C827" s="66">
        <v>0</v>
      </c>
      <c r="D827" s="65">
        <f t="shared" si="38"/>
        <v>12.119012335200368</v>
      </c>
      <c r="E827" s="65">
        <f t="shared" si="39"/>
        <v>0.51684998505645297</v>
      </c>
      <c r="F827" s="67">
        <f t="shared" si="40"/>
        <v>4228.1748564232421</v>
      </c>
    </row>
    <row r="828" spans="1:6" x14ac:dyDescent="0.25">
      <c r="A828" s="31">
        <v>826</v>
      </c>
      <c r="B828" s="65">
        <v>45.460859905481335</v>
      </c>
      <c r="C828" s="66">
        <v>0</v>
      </c>
      <c r="D828" s="65">
        <f t="shared" si="38"/>
        <v>12.628016640411481</v>
      </c>
      <c r="E828" s="65">
        <f t="shared" si="39"/>
        <v>0.5090043052111124</v>
      </c>
      <c r="F828" s="67">
        <f t="shared" si="40"/>
        <v>4240.5483709110476</v>
      </c>
    </row>
    <row r="829" spans="1:6" x14ac:dyDescent="0.25">
      <c r="A829" s="31">
        <v>827</v>
      </c>
      <c r="B829" s="65">
        <v>47.335386612680225</v>
      </c>
      <c r="C829" s="66">
        <v>0</v>
      </c>
      <c r="D829" s="65">
        <f t="shared" si="38"/>
        <v>13.148718503522284</v>
      </c>
      <c r="E829" s="65">
        <f t="shared" si="39"/>
        <v>0.52070186311080313</v>
      </c>
      <c r="F829" s="67">
        <f t="shared" si="40"/>
        <v>4253.4367384830148</v>
      </c>
    </row>
    <row r="830" spans="1:6" x14ac:dyDescent="0.25">
      <c r="A830" s="31">
        <v>828</v>
      </c>
      <c r="B830" s="65">
        <v>49.210444404813977</v>
      </c>
      <c r="C830" s="66">
        <v>0</v>
      </c>
      <c r="D830" s="65">
        <f t="shared" si="38"/>
        <v>13.669567890226105</v>
      </c>
      <c r="E830" s="65">
        <f t="shared" si="39"/>
        <v>0.52084938670382108</v>
      </c>
      <c r="F830" s="67">
        <f t="shared" si="40"/>
        <v>4266.8458816798893</v>
      </c>
    </row>
    <row r="831" spans="1:6" x14ac:dyDescent="0.25">
      <c r="A831" s="31">
        <v>829</v>
      </c>
      <c r="B831" s="65">
        <v>50</v>
      </c>
      <c r="C831" s="66">
        <v>0</v>
      </c>
      <c r="D831" s="65">
        <f t="shared" si="38"/>
        <v>13.888888888888889</v>
      </c>
      <c r="E831" s="65">
        <f t="shared" si="39"/>
        <v>0.21932099866278421</v>
      </c>
      <c r="F831" s="67">
        <f t="shared" si="40"/>
        <v>4280.6251100694471</v>
      </c>
    </row>
    <row r="832" spans="1:6" x14ac:dyDescent="0.25">
      <c r="A832" s="31">
        <v>830</v>
      </c>
      <c r="B832" s="65">
        <v>50</v>
      </c>
      <c r="C832" s="66">
        <v>0</v>
      </c>
      <c r="D832" s="65">
        <f t="shared" si="38"/>
        <v>13.888888888888889</v>
      </c>
      <c r="E832" s="65">
        <f t="shared" si="39"/>
        <v>0</v>
      </c>
      <c r="F832" s="67">
        <f t="shared" si="40"/>
        <v>4294.5139989583358</v>
      </c>
    </row>
    <row r="833" spans="1:6" x14ac:dyDescent="0.25">
      <c r="A833" s="31">
        <v>831</v>
      </c>
      <c r="B833" s="65">
        <v>50.872666650348243</v>
      </c>
      <c r="C833" s="66">
        <v>0</v>
      </c>
      <c r="D833" s="65">
        <f t="shared" si="38"/>
        <v>14.1312962917634</v>
      </c>
      <c r="E833" s="65">
        <f t="shared" si="39"/>
        <v>0.24240740287451068</v>
      </c>
      <c r="F833" s="67">
        <f t="shared" si="40"/>
        <v>4308.524091548662</v>
      </c>
    </row>
    <row r="834" spans="1:6" x14ac:dyDescent="0.25">
      <c r="A834" s="31">
        <v>832</v>
      </c>
      <c r="B834" s="65">
        <v>52.412666650348235</v>
      </c>
      <c r="C834" s="66">
        <v>0</v>
      </c>
      <c r="D834" s="65">
        <f t="shared" si="38"/>
        <v>14.559074069541175</v>
      </c>
      <c r="E834" s="65">
        <f t="shared" si="39"/>
        <v>0.42777777777777537</v>
      </c>
      <c r="F834" s="67">
        <f t="shared" si="40"/>
        <v>4322.8692767293142</v>
      </c>
    </row>
    <row r="835" spans="1:6" x14ac:dyDescent="0.25">
      <c r="A835" s="31">
        <v>833</v>
      </c>
      <c r="B835" s="65">
        <v>53.947339938879011</v>
      </c>
      <c r="C835" s="66">
        <v>0</v>
      </c>
      <c r="D835" s="65">
        <f t="shared" si="38"/>
        <v>14.98537220524417</v>
      </c>
      <c r="E835" s="65">
        <f t="shared" si="39"/>
        <v>0.42629813570299468</v>
      </c>
      <c r="F835" s="67">
        <f t="shared" si="40"/>
        <v>4337.6414998667069</v>
      </c>
    </row>
    <row r="836" spans="1:6" x14ac:dyDescent="0.25">
      <c r="A836" s="31">
        <v>834</v>
      </c>
      <c r="B836" s="65">
        <v>55.48798891796006</v>
      </c>
      <c r="C836" s="66">
        <v>0</v>
      </c>
      <c r="D836" s="65">
        <f t="shared" ref="D836:D899" si="41">B836/3.6</f>
        <v>15.413330254988905</v>
      </c>
      <c r="E836" s="65">
        <f t="shared" si="39"/>
        <v>0.42795804974473484</v>
      </c>
      <c r="F836" s="67">
        <f t="shared" si="40"/>
        <v>4352.8408510968238</v>
      </c>
    </row>
    <row r="837" spans="1:6" x14ac:dyDescent="0.25">
      <c r="A837" s="31">
        <v>835</v>
      </c>
      <c r="B837" s="65">
        <v>57.026999983787533</v>
      </c>
      <c r="C837" s="66">
        <v>0</v>
      </c>
      <c r="D837" s="65">
        <f t="shared" si="41"/>
        <v>15.84083332882987</v>
      </c>
      <c r="E837" s="65">
        <f t="shared" si="39"/>
        <v>0.42750307384096509</v>
      </c>
      <c r="F837" s="67">
        <f t="shared" si="40"/>
        <v>4368.4679328887332</v>
      </c>
    </row>
    <row r="838" spans="1:6" x14ac:dyDescent="0.25">
      <c r="A838" s="31">
        <v>836</v>
      </c>
      <c r="B838" s="65">
        <v>58.563351106378754</v>
      </c>
      <c r="C838" s="66">
        <v>0</v>
      </c>
      <c r="D838" s="65">
        <f t="shared" si="41"/>
        <v>16.267597529549654</v>
      </c>
      <c r="E838" s="65">
        <f t="shared" si="39"/>
        <v>0.42676420071978427</v>
      </c>
      <c r="F838" s="67">
        <f t="shared" si="40"/>
        <v>4384.522148317923</v>
      </c>
    </row>
    <row r="839" spans="1:6" x14ac:dyDescent="0.25">
      <c r="A839" s="31">
        <v>837</v>
      </c>
      <c r="B839" s="65">
        <v>60.101982194317713</v>
      </c>
      <c r="C839" s="66">
        <v>0</v>
      </c>
      <c r="D839" s="65">
        <f t="shared" si="41"/>
        <v>16.694995053977141</v>
      </c>
      <c r="E839" s="65">
        <f t="shared" si="39"/>
        <v>0.42739752442748724</v>
      </c>
      <c r="F839" s="67">
        <f t="shared" si="40"/>
        <v>4401.0034446096861</v>
      </c>
    </row>
    <row r="840" spans="1:6" x14ac:dyDescent="0.25">
      <c r="A840" s="31">
        <v>838</v>
      </c>
      <c r="B840" s="65">
        <v>61.642666650348239</v>
      </c>
      <c r="C840" s="66">
        <v>0</v>
      </c>
      <c r="D840" s="65">
        <f t="shared" si="41"/>
        <v>17.122962958430065</v>
      </c>
      <c r="E840" s="65">
        <f t="shared" si="39"/>
        <v>0.42796790445292388</v>
      </c>
      <c r="F840" s="67">
        <f t="shared" si="40"/>
        <v>4417.9124236158896</v>
      </c>
    </row>
    <row r="841" spans="1:6" x14ac:dyDescent="0.25">
      <c r="A841" s="31">
        <v>839</v>
      </c>
      <c r="B841" s="65">
        <v>63.16</v>
      </c>
      <c r="C841" s="66">
        <v>0</v>
      </c>
      <c r="D841" s="65">
        <f t="shared" si="41"/>
        <v>17.544444444444444</v>
      </c>
      <c r="E841" s="65">
        <f t="shared" si="39"/>
        <v>0.42148148601437896</v>
      </c>
      <c r="F841" s="67">
        <f t="shared" si="40"/>
        <v>4435.2461273173267</v>
      </c>
    </row>
    <row r="842" spans="1:6" x14ac:dyDescent="0.25">
      <c r="A842" s="31">
        <v>840</v>
      </c>
      <c r="B842" s="65">
        <v>64.700766609509785</v>
      </c>
      <c r="C842" s="66">
        <v>0</v>
      </c>
      <c r="D842" s="65">
        <f t="shared" si="41"/>
        <v>17.972435169308273</v>
      </c>
      <c r="E842" s="65">
        <f t="shared" si="39"/>
        <v>0.42799072486382883</v>
      </c>
      <c r="F842" s="67">
        <f t="shared" si="40"/>
        <v>4453.0045671242033</v>
      </c>
    </row>
    <row r="843" spans="1:6" x14ac:dyDescent="0.25">
      <c r="A843" s="31">
        <v>841</v>
      </c>
      <c r="B843" s="65">
        <v>66.245555555555555</v>
      </c>
      <c r="C843" s="66">
        <v>0</v>
      </c>
      <c r="D843" s="65">
        <f t="shared" si="41"/>
        <v>18.401543209876543</v>
      </c>
      <c r="E843" s="65">
        <f t="shared" si="39"/>
        <v>0.4291080405682699</v>
      </c>
      <c r="F843" s="67">
        <f t="shared" si="40"/>
        <v>4471.1915563137954</v>
      </c>
    </row>
    <row r="844" spans="1:6" x14ac:dyDescent="0.25">
      <c r="A844" s="31">
        <v>842</v>
      </c>
      <c r="B844" s="65">
        <v>67.78</v>
      </c>
      <c r="C844" s="66">
        <v>0</v>
      </c>
      <c r="D844" s="65">
        <f t="shared" si="41"/>
        <v>18.827777777777779</v>
      </c>
      <c r="E844" s="65">
        <f t="shared" si="39"/>
        <v>0.42623456790123626</v>
      </c>
      <c r="F844" s="67">
        <f t="shared" si="40"/>
        <v>4489.8062168076231</v>
      </c>
    </row>
    <row r="845" spans="1:6" x14ac:dyDescent="0.25">
      <c r="A845" s="31">
        <v>843</v>
      </c>
      <c r="B845" s="65">
        <v>69.316240011586089</v>
      </c>
      <c r="C845" s="66">
        <v>0</v>
      </c>
      <c r="D845" s="65">
        <f t="shared" si="41"/>
        <v>19.254511114329468</v>
      </c>
      <c r="E845" s="65">
        <f t="shared" si="39"/>
        <v>0.42673333655168832</v>
      </c>
      <c r="F845" s="67">
        <f t="shared" si="40"/>
        <v>4508.8473612536764</v>
      </c>
    </row>
    <row r="846" spans="1:6" x14ac:dyDescent="0.25">
      <c r="A846" s="31">
        <v>844</v>
      </c>
      <c r="B846" s="65">
        <v>70</v>
      </c>
      <c r="C846" s="66">
        <v>0</v>
      </c>
      <c r="D846" s="65">
        <f t="shared" si="41"/>
        <v>19.444444444444443</v>
      </c>
      <c r="E846" s="65">
        <f t="shared" ref="E846:E909" si="42">D846-D845</f>
        <v>0.18993333011497526</v>
      </c>
      <c r="F846" s="67">
        <f t="shared" ref="F846:F909" si="43">D845+(E846/2)+F845</f>
        <v>4528.196839033063</v>
      </c>
    </row>
    <row r="847" spans="1:6" x14ac:dyDescent="0.25">
      <c r="A847" s="31">
        <v>845</v>
      </c>
      <c r="B847" s="65">
        <v>70</v>
      </c>
      <c r="C847" s="66">
        <v>0</v>
      </c>
      <c r="D847" s="65">
        <f t="shared" si="41"/>
        <v>19.444444444444443</v>
      </c>
      <c r="E847" s="65">
        <f t="shared" si="42"/>
        <v>0</v>
      </c>
      <c r="F847" s="67">
        <f t="shared" si="43"/>
        <v>4547.6412834775074</v>
      </c>
    </row>
    <row r="848" spans="1:6" x14ac:dyDescent="0.25">
      <c r="A848" s="31">
        <v>846</v>
      </c>
      <c r="B848" s="65">
        <v>70</v>
      </c>
      <c r="C848" s="66">
        <v>0</v>
      </c>
      <c r="D848" s="65">
        <f t="shared" si="41"/>
        <v>19.444444444444443</v>
      </c>
      <c r="E848" s="65">
        <f t="shared" si="42"/>
        <v>0</v>
      </c>
      <c r="F848" s="67">
        <f t="shared" si="43"/>
        <v>4567.0857279219517</v>
      </c>
    </row>
    <row r="849" spans="1:6" x14ac:dyDescent="0.25">
      <c r="A849" s="31">
        <v>847</v>
      </c>
      <c r="B849" s="65">
        <v>70</v>
      </c>
      <c r="C849" s="66">
        <v>0</v>
      </c>
      <c r="D849" s="65">
        <f t="shared" si="41"/>
        <v>19.444444444444443</v>
      </c>
      <c r="E849" s="65">
        <f t="shared" si="42"/>
        <v>0</v>
      </c>
      <c r="F849" s="67">
        <f t="shared" si="43"/>
        <v>4586.5301723663961</v>
      </c>
    </row>
    <row r="850" spans="1:6" x14ac:dyDescent="0.25">
      <c r="A850" s="31">
        <v>848</v>
      </c>
      <c r="B850" s="65">
        <v>70</v>
      </c>
      <c r="C850" s="66">
        <v>0</v>
      </c>
      <c r="D850" s="65">
        <f t="shared" si="41"/>
        <v>19.444444444444443</v>
      </c>
      <c r="E850" s="65">
        <f t="shared" si="42"/>
        <v>0</v>
      </c>
      <c r="F850" s="67">
        <f t="shared" si="43"/>
        <v>4605.9746168108404</v>
      </c>
    </row>
    <row r="851" spans="1:6" x14ac:dyDescent="0.25">
      <c r="A851" s="31">
        <v>849</v>
      </c>
      <c r="B851" s="65">
        <v>70</v>
      </c>
      <c r="C851" s="66">
        <v>0</v>
      </c>
      <c r="D851" s="65">
        <f t="shared" si="41"/>
        <v>19.444444444444443</v>
      </c>
      <c r="E851" s="65">
        <f t="shared" si="42"/>
        <v>0</v>
      </c>
      <c r="F851" s="67">
        <f t="shared" si="43"/>
        <v>4625.4190612552848</v>
      </c>
    </row>
    <row r="852" spans="1:6" x14ac:dyDescent="0.25">
      <c r="A852" s="31">
        <v>850</v>
      </c>
      <c r="B852" s="65">
        <v>70</v>
      </c>
      <c r="C852" s="66">
        <v>0</v>
      </c>
      <c r="D852" s="65">
        <f t="shared" si="41"/>
        <v>19.444444444444443</v>
      </c>
      <c r="E852" s="65">
        <f t="shared" si="42"/>
        <v>0</v>
      </c>
      <c r="F852" s="67">
        <f t="shared" si="43"/>
        <v>4644.8635056997291</v>
      </c>
    </row>
    <row r="853" spans="1:6" x14ac:dyDescent="0.25">
      <c r="A853" s="31">
        <v>851</v>
      </c>
      <c r="B853" s="65">
        <v>70</v>
      </c>
      <c r="C853" s="66">
        <v>0</v>
      </c>
      <c r="D853" s="65">
        <f t="shared" si="41"/>
        <v>19.444444444444443</v>
      </c>
      <c r="E853" s="65">
        <f t="shared" si="42"/>
        <v>0</v>
      </c>
      <c r="F853" s="67">
        <f t="shared" si="43"/>
        <v>4664.3079501441734</v>
      </c>
    </row>
    <row r="854" spans="1:6" x14ac:dyDescent="0.25">
      <c r="A854" s="31">
        <v>852</v>
      </c>
      <c r="B854" s="65">
        <v>70</v>
      </c>
      <c r="C854" s="66">
        <v>0</v>
      </c>
      <c r="D854" s="65">
        <f t="shared" si="41"/>
        <v>19.444444444444443</v>
      </c>
      <c r="E854" s="65">
        <f t="shared" si="42"/>
        <v>0</v>
      </c>
      <c r="F854" s="67">
        <f t="shared" si="43"/>
        <v>4683.7523945886178</v>
      </c>
    </row>
    <row r="855" spans="1:6" x14ac:dyDescent="0.25">
      <c r="A855" s="31">
        <v>853</v>
      </c>
      <c r="B855" s="65">
        <v>70</v>
      </c>
      <c r="C855" s="66">
        <v>0</v>
      </c>
      <c r="D855" s="65">
        <f t="shared" si="41"/>
        <v>19.444444444444443</v>
      </c>
      <c r="E855" s="65">
        <f t="shared" si="42"/>
        <v>0</v>
      </c>
      <c r="F855" s="67">
        <f t="shared" si="43"/>
        <v>4703.1968390330621</v>
      </c>
    </row>
    <row r="856" spans="1:6" x14ac:dyDescent="0.25">
      <c r="A856" s="31">
        <v>854</v>
      </c>
      <c r="B856" s="65">
        <v>70</v>
      </c>
      <c r="C856" s="66">
        <v>0</v>
      </c>
      <c r="D856" s="65">
        <f t="shared" si="41"/>
        <v>19.444444444444443</v>
      </c>
      <c r="E856" s="65">
        <f t="shared" si="42"/>
        <v>0</v>
      </c>
      <c r="F856" s="67">
        <f t="shared" si="43"/>
        <v>4722.6412834775065</v>
      </c>
    </row>
    <row r="857" spans="1:6" x14ac:dyDescent="0.25">
      <c r="A857" s="31">
        <v>855</v>
      </c>
      <c r="B857" s="65">
        <v>70</v>
      </c>
      <c r="C857" s="66">
        <v>0</v>
      </c>
      <c r="D857" s="65">
        <f t="shared" si="41"/>
        <v>19.444444444444443</v>
      </c>
      <c r="E857" s="65">
        <f t="shared" si="42"/>
        <v>0</v>
      </c>
      <c r="F857" s="67">
        <f t="shared" si="43"/>
        <v>4742.0857279219508</v>
      </c>
    </row>
    <row r="858" spans="1:6" x14ac:dyDescent="0.25">
      <c r="A858" s="31">
        <v>856</v>
      </c>
      <c r="B858" s="65">
        <v>70</v>
      </c>
      <c r="C858" s="66">
        <v>0</v>
      </c>
      <c r="D858" s="65">
        <f t="shared" si="41"/>
        <v>19.444444444444443</v>
      </c>
      <c r="E858" s="65">
        <f t="shared" si="42"/>
        <v>0</v>
      </c>
      <c r="F858" s="67">
        <f t="shared" si="43"/>
        <v>4761.5301723663952</v>
      </c>
    </row>
    <row r="859" spans="1:6" x14ac:dyDescent="0.25">
      <c r="A859" s="31">
        <v>857</v>
      </c>
      <c r="B859" s="65">
        <v>70</v>
      </c>
      <c r="C859" s="66">
        <v>0</v>
      </c>
      <c r="D859" s="65">
        <f t="shared" si="41"/>
        <v>19.444444444444443</v>
      </c>
      <c r="E859" s="65">
        <f t="shared" si="42"/>
        <v>0</v>
      </c>
      <c r="F859" s="67">
        <f t="shared" si="43"/>
        <v>4780.9746168108395</v>
      </c>
    </row>
    <row r="860" spans="1:6" x14ac:dyDescent="0.25">
      <c r="A860" s="31">
        <v>858</v>
      </c>
      <c r="B860" s="65">
        <v>70</v>
      </c>
      <c r="C860" s="66">
        <v>0</v>
      </c>
      <c r="D860" s="65">
        <f t="shared" si="41"/>
        <v>19.444444444444443</v>
      </c>
      <c r="E860" s="65">
        <f t="shared" si="42"/>
        <v>0</v>
      </c>
      <c r="F860" s="67">
        <f t="shared" si="43"/>
        <v>4800.4190612552839</v>
      </c>
    </row>
    <row r="861" spans="1:6" x14ac:dyDescent="0.25">
      <c r="A861" s="31">
        <v>859</v>
      </c>
      <c r="B861" s="65">
        <v>70</v>
      </c>
      <c r="C861" s="66">
        <v>0</v>
      </c>
      <c r="D861" s="65">
        <f t="shared" si="41"/>
        <v>19.444444444444443</v>
      </c>
      <c r="E861" s="65">
        <f t="shared" si="42"/>
        <v>0</v>
      </c>
      <c r="F861" s="67">
        <f t="shared" si="43"/>
        <v>4819.8635056997282</v>
      </c>
    </row>
    <row r="862" spans="1:6" x14ac:dyDescent="0.25">
      <c r="A862" s="31">
        <v>860</v>
      </c>
      <c r="B862" s="65">
        <v>70</v>
      </c>
      <c r="C862" s="66">
        <v>0</v>
      </c>
      <c r="D862" s="65">
        <f t="shared" si="41"/>
        <v>19.444444444444443</v>
      </c>
      <c r="E862" s="65">
        <f t="shared" si="42"/>
        <v>0</v>
      </c>
      <c r="F862" s="67">
        <f t="shared" si="43"/>
        <v>4839.3079501441725</v>
      </c>
    </row>
    <row r="863" spans="1:6" x14ac:dyDescent="0.25">
      <c r="A863" s="31">
        <v>861</v>
      </c>
      <c r="B863" s="65">
        <v>70</v>
      </c>
      <c r="C863" s="66">
        <v>0</v>
      </c>
      <c r="D863" s="65">
        <f t="shared" si="41"/>
        <v>19.444444444444443</v>
      </c>
      <c r="E863" s="65">
        <f t="shared" si="42"/>
        <v>0</v>
      </c>
      <c r="F863" s="67">
        <f t="shared" si="43"/>
        <v>4858.7523945886169</v>
      </c>
    </row>
    <row r="864" spans="1:6" x14ac:dyDescent="0.25">
      <c r="A864" s="31">
        <v>862</v>
      </c>
      <c r="B864" s="65">
        <v>70</v>
      </c>
      <c r="C864" s="66">
        <v>0</v>
      </c>
      <c r="D864" s="65">
        <f t="shared" si="41"/>
        <v>19.444444444444443</v>
      </c>
      <c r="E864" s="65">
        <f t="shared" si="42"/>
        <v>0</v>
      </c>
      <c r="F864" s="67">
        <f t="shared" si="43"/>
        <v>4878.1968390330612</v>
      </c>
    </row>
    <row r="865" spans="1:6" x14ac:dyDescent="0.25">
      <c r="A865" s="31">
        <v>863</v>
      </c>
      <c r="B865" s="65">
        <v>70</v>
      </c>
      <c r="C865" s="66">
        <v>0</v>
      </c>
      <c r="D865" s="65">
        <f t="shared" si="41"/>
        <v>19.444444444444443</v>
      </c>
      <c r="E865" s="65">
        <f t="shared" si="42"/>
        <v>0</v>
      </c>
      <c r="F865" s="67">
        <f t="shared" si="43"/>
        <v>4897.6412834775056</v>
      </c>
    </row>
    <row r="866" spans="1:6" x14ac:dyDescent="0.25">
      <c r="A866" s="31">
        <v>864</v>
      </c>
      <c r="B866" s="65">
        <v>70</v>
      </c>
      <c r="C866" s="66">
        <v>0</v>
      </c>
      <c r="D866" s="65">
        <f t="shared" si="41"/>
        <v>19.444444444444443</v>
      </c>
      <c r="E866" s="65">
        <f t="shared" si="42"/>
        <v>0</v>
      </c>
      <c r="F866" s="67">
        <f t="shared" si="43"/>
        <v>4917.0857279219499</v>
      </c>
    </row>
    <row r="867" spans="1:6" x14ac:dyDescent="0.25">
      <c r="A867" s="31">
        <v>865</v>
      </c>
      <c r="B867" s="65">
        <v>70</v>
      </c>
      <c r="C867" s="66">
        <v>0</v>
      </c>
      <c r="D867" s="65">
        <f t="shared" si="41"/>
        <v>19.444444444444443</v>
      </c>
      <c r="E867" s="65">
        <f t="shared" si="42"/>
        <v>0</v>
      </c>
      <c r="F867" s="67">
        <f t="shared" si="43"/>
        <v>4936.5301723663943</v>
      </c>
    </row>
    <row r="868" spans="1:6" x14ac:dyDescent="0.25">
      <c r="A868" s="31">
        <v>866</v>
      </c>
      <c r="B868" s="65">
        <v>70</v>
      </c>
      <c r="C868" s="66">
        <v>0</v>
      </c>
      <c r="D868" s="65">
        <f t="shared" si="41"/>
        <v>19.444444444444443</v>
      </c>
      <c r="E868" s="65">
        <f t="shared" si="42"/>
        <v>0</v>
      </c>
      <c r="F868" s="67">
        <f t="shared" si="43"/>
        <v>4955.9746168108386</v>
      </c>
    </row>
    <row r="869" spans="1:6" x14ac:dyDescent="0.25">
      <c r="A869" s="31">
        <v>867</v>
      </c>
      <c r="B869" s="65">
        <v>70</v>
      </c>
      <c r="C869" s="66">
        <v>0</v>
      </c>
      <c r="D869" s="65">
        <f t="shared" si="41"/>
        <v>19.444444444444443</v>
      </c>
      <c r="E869" s="65">
        <f t="shared" si="42"/>
        <v>0</v>
      </c>
      <c r="F869" s="67">
        <f t="shared" si="43"/>
        <v>4975.4190612552829</v>
      </c>
    </row>
    <row r="870" spans="1:6" x14ac:dyDescent="0.25">
      <c r="A870" s="31">
        <v>868</v>
      </c>
      <c r="B870" s="65">
        <v>70</v>
      </c>
      <c r="C870" s="66">
        <v>0</v>
      </c>
      <c r="D870" s="65">
        <f t="shared" si="41"/>
        <v>19.444444444444443</v>
      </c>
      <c r="E870" s="65">
        <f t="shared" si="42"/>
        <v>0</v>
      </c>
      <c r="F870" s="67">
        <f t="shared" si="43"/>
        <v>4994.8635056997273</v>
      </c>
    </row>
    <row r="871" spans="1:6" x14ac:dyDescent="0.25">
      <c r="A871" s="31">
        <v>869</v>
      </c>
      <c r="B871" s="65">
        <v>70</v>
      </c>
      <c r="C871" s="66">
        <v>0</v>
      </c>
      <c r="D871" s="65">
        <f t="shared" si="41"/>
        <v>19.444444444444443</v>
      </c>
      <c r="E871" s="65">
        <f t="shared" si="42"/>
        <v>0</v>
      </c>
      <c r="F871" s="67">
        <f t="shared" si="43"/>
        <v>5014.3079501441716</v>
      </c>
    </row>
    <row r="872" spans="1:6" x14ac:dyDescent="0.25">
      <c r="A872" s="31">
        <v>870</v>
      </c>
      <c r="B872" s="65">
        <v>70</v>
      </c>
      <c r="C872" s="66">
        <v>0</v>
      </c>
      <c r="D872" s="65">
        <f t="shared" si="41"/>
        <v>19.444444444444443</v>
      </c>
      <c r="E872" s="65">
        <f t="shared" si="42"/>
        <v>0</v>
      </c>
      <c r="F872" s="67">
        <f t="shared" si="43"/>
        <v>5033.752394588616</v>
      </c>
    </row>
    <row r="873" spans="1:6" x14ac:dyDescent="0.25">
      <c r="A873" s="31">
        <v>871</v>
      </c>
      <c r="B873" s="65">
        <v>70</v>
      </c>
      <c r="C873" s="66">
        <v>0</v>
      </c>
      <c r="D873" s="65">
        <f t="shared" si="41"/>
        <v>19.444444444444443</v>
      </c>
      <c r="E873" s="65">
        <f t="shared" si="42"/>
        <v>0</v>
      </c>
      <c r="F873" s="67">
        <f t="shared" si="43"/>
        <v>5053.1968390330603</v>
      </c>
    </row>
    <row r="874" spans="1:6" x14ac:dyDescent="0.25">
      <c r="A874" s="31">
        <v>872</v>
      </c>
      <c r="B874" s="65">
        <v>70</v>
      </c>
      <c r="C874" s="66">
        <v>0</v>
      </c>
      <c r="D874" s="65">
        <f t="shared" si="41"/>
        <v>19.444444444444443</v>
      </c>
      <c r="E874" s="65">
        <f t="shared" si="42"/>
        <v>0</v>
      </c>
      <c r="F874" s="67">
        <f t="shared" si="43"/>
        <v>5072.6412834775047</v>
      </c>
    </row>
    <row r="875" spans="1:6" x14ac:dyDescent="0.25">
      <c r="A875" s="31">
        <v>873</v>
      </c>
      <c r="B875" s="65">
        <v>70</v>
      </c>
      <c r="C875" s="66">
        <v>0</v>
      </c>
      <c r="D875" s="65">
        <f t="shared" si="41"/>
        <v>19.444444444444443</v>
      </c>
      <c r="E875" s="65">
        <f t="shared" si="42"/>
        <v>0</v>
      </c>
      <c r="F875" s="67">
        <f t="shared" si="43"/>
        <v>5092.085727921949</v>
      </c>
    </row>
    <row r="876" spans="1:6" x14ac:dyDescent="0.25">
      <c r="A876" s="31">
        <v>874</v>
      </c>
      <c r="B876" s="65">
        <v>70</v>
      </c>
      <c r="C876" s="66">
        <v>0</v>
      </c>
      <c r="D876" s="65">
        <f t="shared" si="41"/>
        <v>19.444444444444443</v>
      </c>
      <c r="E876" s="65">
        <f t="shared" si="42"/>
        <v>0</v>
      </c>
      <c r="F876" s="67">
        <f t="shared" si="43"/>
        <v>5111.5301723663933</v>
      </c>
    </row>
    <row r="877" spans="1:6" x14ac:dyDescent="0.25">
      <c r="A877" s="31">
        <v>875</v>
      </c>
      <c r="B877" s="65">
        <v>70</v>
      </c>
      <c r="C877" s="66">
        <v>0</v>
      </c>
      <c r="D877" s="65">
        <f t="shared" si="41"/>
        <v>19.444444444444443</v>
      </c>
      <c r="E877" s="65">
        <f t="shared" si="42"/>
        <v>0</v>
      </c>
      <c r="F877" s="67">
        <f t="shared" si="43"/>
        <v>5130.9746168108377</v>
      </c>
    </row>
    <row r="878" spans="1:6" x14ac:dyDescent="0.25">
      <c r="A878" s="31">
        <v>876</v>
      </c>
      <c r="B878" s="65">
        <v>70</v>
      </c>
      <c r="C878" s="66">
        <v>0</v>
      </c>
      <c r="D878" s="65">
        <f t="shared" si="41"/>
        <v>19.444444444444443</v>
      </c>
      <c r="E878" s="65">
        <f t="shared" si="42"/>
        <v>0</v>
      </c>
      <c r="F878" s="67">
        <f t="shared" si="43"/>
        <v>5150.419061255282</v>
      </c>
    </row>
    <row r="879" spans="1:6" x14ac:dyDescent="0.25">
      <c r="A879" s="31">
        <v>877</v>
      </c>
      <c r="B879" s="65">
        <v>70</v>
      </c>
      <c r="C879" s="66">
        <v>0</v>
      </c>
      <c r="D879" s="65">
        <f t="shared" si="41"/>
        <v>19.444444444444443</v>
      </c>
      <c r="E879" s="65">
        <f t="shared" si="42"/>
        <v>0</v>
      </c>
      <c r="F879" s="67">
        <f t="shared" si="43"/>
        <v>5169.8635056997264</v>
      </c>
    </row>
    <row r="880" spans="1:6" x14ac:dyDescent="0.25">
      <c r="A880" s="31">
        <v>878</v>
      </c>
      <c r="B880" s="65">
        <v>70</v>
      </c>
      <c r="C880" s="66">
        <v>0</v>
      </c>
      <c r="D880" s="65">
        <f t="shared" si="41"/>
        <v>19.444444444444443</v>
      </c>
      <c r="E880" s="65">
        <f t="shared" si="42"/>
        <v>0</v>
      </c>
      <c r="F880" s="67">
        <f t="shared" si="43"/>
        <v>5189.3079501441707</v>
      </c>
    </row>
    <row r="881" spans="1:6" x14ac:dyDescent="0.25">
      <c r="A881" s="31">
        <v>879</v>
      </c>
      <c r="B881" s="65">
        <v>70</v>
      </c>
      <c r="C881" s="66">
        <v>0</v>
      </c>
      <c r="D881" s="65">
        <f t="shared" si="41"/>
        <v>19.444444444444443</v>
      </c>
      <c r="E881" s="65">
        <f t="shared" si="42"/>
        <v>0</v>
      </c>
      <c r="F881" s="67">
        <f t="shared" si="43"/>
        <v>5208.7523945886151</v>
      </c>
    </row>
    <row r="882" spans="1:6" x14ac:dyDescent="0.25">
      <c r="A882" s="31">
        <v>880</v>
      </c>
      <c r="B882" s="65">
        <v>70</v>
      </c>
      <c r="C882" s="66">
        <v>0</v>
      </c>
      <c r="D882" s="65">
        <f t="shared" si="41"/>
        <v>19.444444444444443</v>
      </c>
      <c r="E882" s="65">
        <f t="shared" si="42"/>
        <v>0</v>
      </c>
      <c r="F882" s="67">
        <f t="shared" si="43"/>
        <v>5228.1968390330594</v>
      </c>
    </row>
    <row r="883" spans="1:6" x14ac:dyDescent="0.25">
      <c r="A883" s="31">
        <v>881</v>
      </c>
      <c r="B883" s="65">
        <v>70</v>
      </c>
      <c r="C883" s="66">
        <v>0</v>
      </c>
      <c r="D883" s="65">
        <f t="shared" si="41"/>
        <v>19.444444444444443</v>
      </c>
      <c r="E883" s="65">
        <f t="shared" si="42"/>
        <v>0</v>
      </c>
      <c r="F883" s="67">
        <f t="shared" si="43"/>
        <v>5247.6412834775037</v>
      </c>
    </row>
    <row r="884" spans="1:6" x14ac:dyDescent="0.25">
      <c r="A884" s="31">
        <v>882</v>
      </c>
      <c r="B884" s="65">
        <v>70</v>
      </c>
      <c r="C884" s="66">
        <v>0</v>
      </c>
      <c r="D884" s="65">
        <f t="shared" si="41"/>
        <v>19.444444444444443</v>
      </c>
      <c r="E884" s="65">
        <f t="shared" si="42"/>
        <v>0</v>
      </c>
      <c r="F884" s="67">
        <f t="shared" si="43"/>
        <v>5267.0857279219481</v>
      </c>
    </row>
    <row r="885" spans="1:6" x14ac:dyDescent="0.25">
      <c r="A885" s="31">
        <v>883</v>
      </c>
      <c r="B885" s="65">
        <v>70</v>
      </c>
      <c r="C885" s="66">
        <v>0</v>
      </c>
      <c r="D885" s="65">
        <f t="shared" si="41"/>
        <v>19.444444444444443</v>
      </c>
      <c r="E885" s="65">
        <f t="shared" si="42"/>
        <v>0</v>
      </c>
      <c r="F885" s="67">
        <f t="shared" si="43"/>
        <v>5286.5301723663924</v>
      </c>
    </row>
    <row r="886" spans="1:6" x14ac:dyDescent="0.25">
      <c r="A886" s="31">
        <v>884</v>
      </c>
      <c r="B886" s="65">
        <v>70</v>
      </c>
      <c r="C886" s="66">
        <v>0</v>
      </c>
      <c r="D886" s="65">
        <f t="shared" si="41"/>
        <v>19.444444444444443</v>
      </c>
      <c r="E886" s="65">
        <f t="shared" si="42"/>
        <v>0</v>
      </c>
      <c r="F886" s="67">
        <f t="shared" si="43"/>
        <v>5305.9746168108368</v>
      </c>
    </row>
    <row r="887" spans="1:6" x14ac:dyDescent="0.25">
      <c r="A887" s="31">
        <v>885</v>
      </c>
      <c r="B887" s="65">
        <v>70</v>
      </c>
      <c r="C887" s="66">
        <v>0</v>
      </c>
      <c r="D887" s="65">
        <f t="shared" si="41"/>
        <v>19.444444444444443</v>
      </c>
      <c r="E887" s="65">
        <f t="shared" si="42"/>
        <v>0</v>
      </c>
      <c r="F887" s="67">
        <f t="shared" si="43"/>
        <v>5325.4190612552811</v>
      </c>
    </row>
    <row r="888" spans="1:6" x14ac:dyDescent="0.25">
      <c r="A888" s="31">
        <v>886</v>
      </c>
      <c r="B888" s="65">
        <v>70</v>
      </c>
      <c r="C888" s="66">
        <v>0</v>
      </c>
      <c r="D888" s="65">
        <f t="shared" si="41"/>
        <v>19.444444444444443</v>
      </c>
      <c r="E888" s="65">
        <f t="shared" si="42"/>
        <v>0</v>
      </c>
      <c r="F888" s="67">
        <f t="shared" si="43"/>
        <v>5344.8635056997255</v>
      </c>
    </row>
    <row r="889" spans="1:6" x14ac:dyDescent="0.25">
      <c r="A889" s="31">
        <v>887</v>
      </c>
      <c r="B889" s="65">
        <v>70</v>
      </c>
      <c r="C889" s="66">
        <v>0</v>
      </c>
      <c r="D889" s="65">
        <f t="shared" si="41"/>
        <v>19.444444444444443</v>
      </c>
      <c r="E889" s="65">
        <f t="shared" si="42"/>
        <v>0</v>
      </c>
      <c r="F889" s="67">
        <f t="shared" si="43"/>
        <v>5364.3079501441698</v>
      </c>
    </row>
    <row r="890" spans="1:6" x14ac:dyDescent="0.25">
      <c r="A890" s="31">
        <v>888</v>
      </c>
      <c r="B890" s="65">
        <v>70</v>
      </c>
      <c r="C890" s="66">
        <v>0</v>
      </c>
      <c r="D890" s="65">
        <f t="shared" si="41"/>
        <v>19.444444444444443</v>
      </c>
      <c r="E890" s="65">
        <f t="shared" si="42"/>
        <v>0</v>
      </c>
      <c r="F890" s="67">
        <f t="shared" si="43"/>
        <v>5383.7523945886142</v>
      </c>
    </row>
    <row r="891" spans="1:6" x14ac:dyDescent="0.25">
      <c r="A891" s="31">
        <v>889</v>
      </c>
      <c r="B891" s="65">
        <v>70</v>
      </c>
      <c r="C891" s="66">
        <v>0</v>
      </c>
      <c r="D891" s="65">
        <f t="shared" si="41"/>
        <v>19.444444444444443</v>
      </c>
      <c r="E891" s="65">
        <f t="shared" si="42"/>
        <v>0</v>
      </c>
      <c r="F891" s="67">
        <f t="shared" si="43"/>
        <v>5403.1968390330585</v>
      </c>
    </row>
    <row r="892" spans="1:6" x14ac:dyDescent="0.25">
      <c r="A892" s="31">
        <v>890</v>
      </c>
      <c r="B892" s="65">
        <v>70</v>
      </c>
      <c r="C892" s="66">
        <v>0</v>
      </c>
      <c r="D892" s="65">
        <f t="shared" si="41"/>
        <v>19.444444444444443</v>
      </c>
      <c r="E892" s="65">
        <f t="shared" si="42"/>
        <v>0</v>
      </c>
      <c r="F892" s="67">
        <f t="shared" si="43"/>
        <v>5422.6412834775028</v>
      </c>
    </row>
    <row r="893" spans="1:6" x14ac:dyDescent="0.25">
      <c r="A893" s="31">
        <v>891</v>
      </c>
      <c r="B893" s="65">
        <v>70</v>
      </c>
      <c r="C893" s="66">
        <v>0</v>
      </c>
      <c r="D893" s="65">
        <f t="shared" si="41"/>
        <v>19.444444444444443</v>
      </c>
      <c r="E893" s="65">
        <f t="shared" si="42"/>
        <v>0</v>
      </c>
      <c r="F893" s="67">
        <f t="shared" si="43"/>
        <v>5442.0857279219472</v>
      </c>
    </row>
    <row r="894" spans="1:6" x14ac:dyDescent="0.25">
      <c r="A894" s="31">
        <v>892</v>
      </c>
      <c r="B894" s="65">
        <v>70</v>
      </c>
      <c r="C894" s="66">
        <v>0</v>
      </c>
      <c r="D894" s="65">
        <f t="shared" si="41"/>
        <v>19.444444444444443</v>
      </c>
      <c r="E894" s="65">
        <f t="shared" si="42"/>
        <v>0</v>
      </c>
      <c r="F894" s="67">
        <f t="shared" si="43"/>
        <v>5461.5301723663915</v>
      </c>
    </row>
    <row r="895" spans="1:6" x14ac:dyDescent="0.25">
      <c r="A895" s="31">
        <v>893</v>
      </c>
      <c r="B895" s="65">
        <v>68.750000033113693</v>
      </c>
      <c r="C895" s="66">
        <v>0</v>
      </c>
      <c r="D895" s="65">
        <f t="shared" si="41"/>
        <v>19.097222231420471</v>
      </c>
      <c r="E895" s="65">
        <f t="shared" si="42"/>
        <v>-0.34722221302397216</v>
      </c>
      <c r="F895" s="67">
        <f t="shared" si="43"/>
        <v>5480.8010057043239</v>
      </c>
    </row>
    <row r="896" spans="1:6" x14ac:dyDescent="0.25">
      <c r="A896" s="31">
        <v>894</v>
      </c>
      <c r="B896" s="65">
        <v>66.250555515289307</v>
      </c>
      <c r="C896" s="66">
        <v>0</v>
      </c>
      <c r="D896" s="65">
        <f t="shared" si="41"/>
        <v>18.402932087580364</v>
      </c>
      <c r="E896" s="65">
        <f t="shared" si="42"/>
        <v>-0.69429014384010657</v>
      </c>
      <c r="F896" s="67">
        <f t="shared" si="43"/>
        <v>5499.5510828638244</v>
      </c>
    </row>
    <row r="897" spans="1:6" x14ac:dyDescent="0.25">
      <c r="A897" s="31">
        <v>895</v>
      </c>
      <c r="B897" s="65">
        <v>63.750000033113693</v>
      </c>
      <c r="C897" s="66">
        <v>0</v>
      </c>
      <c r="D897" s="65">
        <f t="shared" si="41"/>
        <v>17.708333342531581</v>
      </c>
      <c r="E897" s="65">
        <f t="shared" si="42"/>
        <v>-0.69459874504878272</v>
      </c>
      <c r="F897" s="67">
        <f t="shared" si="43"/>
        <v>5517.6067155788805</v>
      </c>
    </row>
    <row r="898" spans="1:6" x14ac:dyDescent="0.25">
      <c r="A898" s="31">
        <v>896</v>
      </c>
      <c r="B898" s="65">
        <v>61.24944455093808</v>
      </c>
      <c r="C898" s="66">
        <v>0</v>
      </c>
      <c r="D898" s="65">
        <f t="shared" si="41"/>
        <v>17.013734597482799</v>
      </c>
      <c r="E898" s="65">
        <f t="shared" si="42"/>
        <v>-0.69459874504878272</v>
      </c>
      <c r="F898" s="67">
        <f t="shared" si="43"/>
        <v>5534.9677495488877</v>
      </c>
    </row>
    <row r="899" spans="1:6" x14ac:dyDescent="0.25">
      <c r="A899" s="31">
        <v>897</v>
      </c>
      <c r="B899" s="65">
        <v>58.751111163033379</v>
      </c>
      <c r="C899" s="66">
        <v>0</v>
      </c>
      <c r="D899" s="65">
        <f t="shared" si="41"/>
        <v>16.319753100842604</v>
      </c>
      <c r="E899" s="65">
        <f t="shared" si="42"/>
        <v>-0.69398149664019471</v>
      </c>
      <c r="F899" s="67">
        <f t="shared" si="43"/>
        <v>5551.6344933980508</v>
      </c>
    </row>
    <row r="900" spans="1:6" x14ac:dyDescent="0.25">
      <c r="A900" s="31">
        <v>898</v>
      </c>
      <c r="B900" s="65">
        <v>56.250000033113693</v>
      </c>
      <c r="C900" s="66">
        <v>0</v>
      </c>
      <c r="D900" s="65">
        <f t="shared" ref="D900:D963" si="44">B900/3.6</f>
        <v>15.625000009198247</v>
      </c>
      <c r="E900" s="65">
        <f t="shared" si="42"/>
        <v>-0.6947530916443565</v>
      </c>
      <c r="F900" s="67">
        <f t="shared" si="43"/>
        <v>5567.6068699530715</v>
      </c>
    </row>
    <row r="901" spans="1:6" x14ac:dyDescent="0.25">
      <c r="A901" s="31">
        <v>899</v>
      </c>
      <c r="B901" s="65">
        <v>53.748888903194</v>
      </c>
      <c r="C901" s="66">
        <v>0</v>
      </c>
      <c r="D901" s="65">
        <f t="shared" si="44"/>
        <v>14.930246917553889</v>
      </c>
      <c r="E901" s="65">
        <f t="shared" si="42"/>
        <v>-0.69475309164435828</v>
      </c>
      <c r="F901" s="67">
        <f t="shared" si="43"/>
        <v>5582.8844934164472</v>
      </c>
    </row>
    <row r="902" spans="1:6" x14ac:dyDescent="0.25">
      <c r="A902" s="31">
        <v>900</v>
      </c>
      <c r="B902" s="65">
        <v>51.250000033113693</v>
      </c>
      <c r="C902" s="66">
        <v>0</v>
      </c>
      <c r="D902" s="65">
        <f t="shared" si="44"/>
        <v>14.236111120309358</v>
      </c>
      <c r="E902" s="65">
        <f t="shared" si="42"/>
        <v>-0.69413579724453101</v>
      </c>
      <c r="F902" s="67">
        <f t="shared" si="43"/>
        <v>5597.4676724353785</v>
      </c>
    </row>
    <row r="903" spans="1:6" x14ac:dyDescent="0.25">
      <c r="A903" s="31">
        <v>901</v>
      </c>
      <c r="B903" s="65">
        <v>50</v>
      </c>
      <c r="C903" s="66">
        <v>0</v>
      </c>
      <c r="D903" s="65">
        <f t="shared" si="44"/>
        <v>13.888888888888889</v>
      </c>
      <c r="E903" s="65">
        <f t="shared" si="42"/>
        <v>-0.34722223142046893</v>
      </c>
      <c r="F903" s="67">
        <f t="shared" si="43"/>
        <v>5611.5301724399778</v>
      </c>
    </row>
    <row r="904" spans="1:6" x14ac:dyDescent="0.25">
      <c r="A904" s="31">
        <v>902</v>
      </c>
      <c r="B904" s="65">
        <v>50</v>
      </c>
      <c r="C904" s="66">
        <v>0</v>
      </c>
      <c r="D904" s="65">
        <f t="shared" si="44"/>
        <v>13.888888888888889</v>
      </c>
      <c r="E904" s="65">
        <f t="shared" si="42"/>
        <v>0</v>
      </c>
      <c r="F904" s="67">
        <f t="shared" si="43"/>
        <v>5625.4190613288665</v>
      </c>
    </row>
    <row r="905" spans="1:6" x14ac:dyDescent="0.25">
      <c r="A905" s="31">
        <v>903</v>
      </c>
      <c r="B905" s="65">
        <v>50</v>
      </c>
      <c r="C905" s="66">
        <v>0</v>
      </c>
      <c r="D905" s="65">
        <f t="shared" si="44"/>
        <v>13.888888888888889</v>
      </c>
      <c r="E905" s="65">
        <f t="shared" si="42"/>
        <v>0</v>
      </c>
      <c r="F905" s="67">
        <f t="shared" si="43"/>
        <v>5639.3079502177552</v>
      </c>
    </row>
    <row r="906" spans="1:6" x14ac:dyDescent="0.25">
      <c r="A906" s="31">
        <v>904</v>
      </c>
      <c r="B906" s="65">
        <v>50</v>
      </c>
      <c r="C906" s="66">
        <v>0</v>
      </c>
      <c r="D906" s="65">
        <f t="shared" si="44"/>
        <v>13.888888888888889</v>
      </c>
      <c r="E906" s="65">
        <f t="shared" si="42"/>
        <v>0</v>
      </c>
      <c r="F906" s="67">
        <f t="shared" si="43"/>
        <v>5653.1968391066439</v>
      </c>
    </row>
    <row r="907" spans="1:6" x14ac:dyDescent="0.25">
      <c r="A907" s="31">
        <v>905</v>
      </c>
      <c r="B907" s="65">
        <v>50</v>
      </c>
      <c r="C907" s="66">
        <v>0</v>
      </c>
      <c r="D907" s="65">
        <f t="shared" si="44"/>
        <v>13.888888888888889</v>
      </c>
      <c r="E907" s="65">
        <f t="shared" si="42"/>
        <v>0</v>
      </c>
      <c r="F907" s="67">
        <f t="shared" si="43"/>
        <v>5667.0857279955326</v>
      </c>
    </row>
    <row r="908" spans="1:6" x14ac:dyDescent="0.25">
      <c r="A908" s="31">
        <v>906</v>
      </c>
      <c r="B908" s="65">
        <v>50</v>
      </c>
      <c r="C908" s="66">
        <v>0</v>
      </c>
      <c r="D908" s="65">
        <f t="shared" si="44"/>
        <v>13.888888888888889</v>
      </c>
      <c r="E908" s="65">
        <f t="shared" si="42"/>
        <v>0</v>
      </c>
      <c r="F908" s="67">
        <f t="shared" si="43"/>
        <v>5680.9746168844213</v>
      </c>
    </row>
    <row r="909" spans="1:6" x14ac:dyDescent="0.25">
      <c r="A909" s="31">
        <v>907</v>
      </c>
      <c r="B909" s="65">
        <v>50</v>
      </c>
      <c r="C909" s="66">
        <v>0</v>
      </c>
      <c r="D909" s="65">
        <f t="shared" si="44"/>
        <v>13.888888888888889</v>
      </c>
      <c r="E909" s="65">
        <f t="shared" si="42"/>
        <v>0</v>
      </c>
      <c r="F909" s="67">
        <f t="shared" si="43"/>
        <v>5694.86350577331</v>
      </c>
    </row>
    <row r="910" spans="1:6" x14ac:dyDescent="0.25">
      <c r="A910" s="31">
        <v>908</v>
      </c>
      <c r="B910" s="65">
        <v>50</v>
      </c>
      <c r="C910" s="66">
        <v>0</v>
      </c>
      <c r="D910" s="65">
        <f t="shared" si="44"/>
        <v>13.888888888888889</v>
      </c>
      <c r="E910" s="65">
        <f t="shared" ref="E910:E973" si="45">D910-D909</f>
        <v>0</v>
      </c>
      <c r="F910" s="67">
        <f t="shared" ref="F910:F973" si="46">D909+(E910/2)+F909</f>
        <v>5708.7523946621986</v>
      </c>
    </row>
    <row r="911" spans="1:6" x14ac:dyDescent="0.25">
      <c r="A911" s="31">
        <v>909</v>
      </c>
      <c r="B911" s="65">
        <v>50</v>
      </c>
      <c r="C911" s="66">
        <v>0</v>
      </c>
      <c r="D911" s="65">
        <f t="shared" si="44"/>
        <v>13.888888888888889</v>
      </c>
      <c r="E911" s="65">
        <f t="shared" si="45"/>
        <v>0</v>
      </c>
      <c r="F911" s="67">
        <f t="shared" si="46"/>
        <v>5722.6412835510873</v>
      </c>
    </row>
    <row r="912" spans="1:6" x14ac:dyDescent="0.25">
      <c r="A912" s="31">
        <v>910</v>
      </c>
      <c r="B912" s="65">
        <v>50</v>
      </c>
      <c r="C912" s="66">
        <v>0</v>
      </c>
      <c r="D912" s="65">
        <f t="shared" si="44"/>
        <v>13.888888888888889</v>
      </c>
      <c r="E912" s="65">
        <f t="shared" si="45"/>
        <v>0</v>
      </c>
      <c r="F912" s="67">
        <f t="shared" si="46"/>
        <v>5736.530172439976</v>
      </c>
    </row>
    <row r="913" spans="1:6" x14ac:dyDescent="0.25">
      <c r="A913" s="31">
        <v>911</v>
      </c>
      <c r="B913" s="65">
        <v>50</v>
      </c>
      <c r="C913" s="66">
        <v>0</v>
      </c>
      <c r="D913" s="65">
        <f t="shared" si="44"/>
        <v>13.888888888888889</v>
      </c>
      <c r="E913" s="65">
        <f t="shared" si="45"/>
        <v>0</v>
      </c>
      <c r="F913" s="67">
        <f t="shared" si="46"/>
        <v>5750.4190613288647</v>
      </c>
    </row>
    <row r="914" spans="1:6" x14ac:dyDescent="0.25">
      <c r="A914" s="31">
        <v>912</v>
      </c>
      <c r="B914" s="65">
        <v>50</v>
      </c>
      <c r="C914" s="66">
        <v>0</v>
      </c>
      <c r="D914" s="65">
        <f t="shared" si="44"/>
        <v>13.888888888888889</v>
      </c>
      <c r="E914" s="65">
        <f t="shared" si="45"/>
        <v>0</v>
      </c>
      <c r="F914" s="67">
        <f t="shared" si="46"/>
        <v>5764.3079502177534</v>
      </c>
    </row>
    <row r="915" spans="1:6" x14ac:dyDescent="0.25">
      <c r="A915" s="31">
        <v>913</v>
      </c>
      <c r="B915" s="65">
        <v>50</v>
      </c>
      <c r="C915" s="66">
        <v>0</v>
      </c>
      <c r="D915" s="65">
        <f t="shared" si="44"/>
        <v>13.888888888888889</v>
      </c>
      <c r="E915" s="65">
        <f t="shared" si="45"/>
        <v>0</v>
      </c>
      <c r="F915" s="67">
        <f t="shared" si="46"/>
        <v>5778.1968391066421</v>
      </c>
    </row>
    <row r="916" spans="1:6" x14ac:dyDescent="0.25">
      <c r="A916" s="31">
        <v>914</v>
      </c>
      <c r="B916" s="65">
        <v>50</v>
      </c>
      <c r="C916" s="66">
        <v>0</v>
      </c>
      <c r="D916" s="65">
        <f t="shared" si="44"/>
        <v>13.888888888888889</v>
      </c>
      <c r="E916" s="65">
        <f t="shared" si="45"/>
        <v>0</v>
      </c>
      <c r="F916" s="67">
        <f t="shared" si="46"/>
        <v>5792.0857279955308</v>
      </c>
    </row>
    <row r="917" spans="1:6" x14ac:dyDescent="0.25">
      <c r="A917" s="31">
        <v>915</v>
      </c>
      <c r="B917" s="65">
        <v>50</v>
      </c>
      <c r="C917" s="66">
        <v>0</v>
      </c>
      <c r="D917" s="65">
        <f t="shared" si="44"/>
        <v>13.888888888888889</v>
      </c>
      <c r="E917" s="65">
        <f t="shared" si="45"/>
        <v>0</v>
      </c>
      <c r="F917" s="67">
        <f t="shared" si="46"/>
        <v>5805.9746168844194</v>
      </c>
    </row>
    <row r="918" spans="1:6" x14ac:dyDescent="0.25">
      <c r="A918" s="31">
        <v>916</v>
      </c>
      <c r="B918" s="65">
        <v>50</v>
      </c>
      <c r="C918" s="66">
        <v>0</v>
      </c>
      <c r="D918" s="65">
        <f t="shared" si="44"/>
        <v>13.888888888888889</v>
      </c>
      <c r="E918" s="65">
        <f t="shared" si="45"/>
        <v>0</v>
      </c>
      <c r="F918" s="67">
        <f t="shared" si="46"/>
        <v>5819.8635057733081</v>
      </c>
    </row>
    <row r="919" spans="1:6" x14ac:dyDescent="0.25">
      <c r="A919" s="31">
        <v>917</v>
      </c>
      <c r="B919" s="65">
        <v>50</v>
      </c>
      <c r="C919" s="66">
        <v>0</v>
      </c>
      <c r="D919" s="65">
        <f t="shared" si="44"/>
        <v>13.888888888888889</v>
      </c>
      <c r="E919" s="65">
        <f t="shared" si="45"/>
        <v>0</v>
      </c>
      <c r="F919" s="67">
        <f t="shared" si="46"/>
        <v>5833.7523946621968</v>
      </c>
    </row>
    <row r="920" spans="1:6" x14ac:dyDescent="0.25">
      <c r="A920" s="31">
        <v>918</v>
      </c>
      <c r="B920" s="65">
        <v>50</v>
      </c>
      <c r="C920" s="66">
        <v>0</v>
      </c>
      <c r="D920" s="65">
        <f t="shared" si="44"/>
        <v>13.888888888888889</v>
      </c>
      <c r="E920" s="65">
        <f t="shared" si="45"/>
        <v>0</v>
      </c>
      <c r="F920" s="67">
        <f t="shared" si="46"/>
        <v>5847.6412835510855</v>
      </c>
    </row>
    <row r="921" spans="1:6" x14ac:dyDescent="0.25">
      <c r="A921" s="31">
        <v>919</v>
      </c>
      <c r="B921" s="65">
        <v>50</v>
      </c>
      <c r="C921" s="66">
        <v>0</v>
      </c>
      <c r="D921" s="65">
        <f t="shared" si="44"/>
        <v>13.888888888888889</v>
      </c>
      <c r="E921" s="65">
        <f t="shared" si="45"/>
        <v>0</v>
      </c>
      <c r="F921" s="67">
        <f t="shared" si="46"/>
        <v>5861.5301724399742</v>
      </c>
    </row>
    <row r="922" spans="1:6" x14ac:dyDescent="0.25">
      <c r="A922" s="31">
        <v>920</v>
      </c>
      <c r="B922" s="65">
        <v>50</v>
      </c>
      <c r="C922" s="66">
        <v>0</v>
      </c>
      <c r="D922" s="65">
        <f t="shared" si="44"/>
        <v>13.888888888888889</v>
      </c>
      <c r="E922" s="65">
        <f t="shared" si="45"/>
        <v>0</v>
      </c>
      <c r="F922" s="67">
        <f t="shared" si="46"/>
        <v>5875.4190613288629</v>
      </c>
    </row>
    <row r="923" spans="1:6" x14ac:dyDescent="0.25">
      <c r="A923" s="31">
        <v>921</v>
      </c>
      <c r="B923" s="65">
        <v>50</v>
      </c>
      <c r="C923" s="66">
        <v>0</v>
      </c>
      <c r="D923" s="65">
        <f t="shared" si="44"/>
        <v>13.888888888888889</v>
      </c>
      <c r="E923" s="65">
        <f t="shared" si="45"/>
        <v>0</v>
      </c>
      <c r="F923" s="67">
        <f t="shared" si="46"/>
        <v>5889.3079502177516</v>
      </c>
    </row>
    <row r="924" spans="1:6" x14ac:dyDescent="0.25">
      <c r="A924" s="31">
        <v>922</v>
      </c>
      <c r="B924" s="65">
        <v>50</v>
      </c>
      <c r="C924" s="66">
        <v>0</v>
      </c>
      <c r="D924" s="65">
        <f t="shared" si="44"/>
        <v>13.888888888888889</v>
      </c>
      <c r="E924" s="65">
        <f t="shared" si="45"/>
        <v>0</v>
      </c>
      <c r="F924" s="67">
        <f t="shared" si="46"/>
        <v>5903.1968391066403</v>
      </c>
    </row>
    <row r="925" spans="1:6" x14ac:dyDescent="0.25">
      <c r="A925" s="31">
        <v>923</v>
      </c>
      <c r="B925" s="65">
        <v>50</v>
      </c>
      <c r="C925" s="66">
        <v>0</v>
      </c>
      <c r="D925" s="65">
        <f t="shared" si="44"/>
        <v>13.888888888888889</v>
      </c>
      <c r="E925" s="65">
        <f t="shared" si="45"/>
        <v>0</v>
      </c>
      <c r="F925" s="67">
        <f t="shared" si="46"/>
        <v>5917.0857279955289</v>
      </c>
    </row>
    <row r="926" spans="1:6" x14ac:dyDescent="0.25">
      <c r="A926" s="31">
        <v>924</v>
      </c>
      <c r="B926" s="65">
        <v>50</v>
      </c>
      <c r="C926" s="66">
        <v>0</v>
      </c>
      <c r="D926" s="65">
        <f t="shared" si="44"/>
        <v>13.888888888888889</v>
      </c>
      <c r="E926" s="65">
        <f t="shared" si="45"/>
        <v>0</v>
      </c>
      <c r="F926" s="67">
        <f t="shared" si="46"/>
        <v>5930.9746168844176</v>
      </c>
    </row>
    <row r="927" spans="1:6" x14ac:dyDescent="0.25">
      <c r="A927" s="31">
        <v>925</v>
      </c>
      <c r="B927" s="65">
        <v>50</v>
      </c>
      <c r="C927" s="66">
        <v>0</v>
      </c>
      <c r="D927" s="65">
        <f t="shared" si="44"/>
        <v>13.888888888888889</v>
      </c>
      <c r="E927" s="65">
        <f t="shared" si="45"/>
        <v>0</v>
      </c>
      <c r="F927" s="67">
        <f t="shared" si="46"/>
        <v>5944.8635057733063</v>
      </c>
    </row>
    <row r="928" spans="1:6" x14ac:dyDescent="0.25">
      <c r="A928" s="31">
        <v>926</v>
      </c>
      <c r="B928" s="65">
        <v>50</v>
      </c>
      <c r="C928" s="66">
        <v>0</v>
      </c>
      <c r="D928" s="65">
        <f t="shared" si="44"/>
        <v>13.888888888888889</v>
      </c>
      <c r="E928" s="65">
        <f t="shared" si="45"/>
        <v>0</v>
      </c>
      <c r="F928" s="67">
        <f t="shared" si="46"/>
        <v>5958.752394662195</v>
      </c>
    </row>
    <row r="929" spans="1:6" x14ac:dyDescent="0.25">
      <c r="A929" s="31">
        <v>927</v>
      </c>
      <c r="B929" s="65">
        <v>50</v>
      </c>
      <c r="C929" s="66">
        <v>0</v>
      </c>
      <c r="D929" s="65">
        <f t="shared" si="44"/>
        <v>13.888888888888889</v>
      </c>
      <c r="E929" s="65">
        <f t="shared" si="45"/>
        <v>0</v>
      </c>
      <c r="F929" s="67">
        <f t="shared" si="46"/>
        <v>5972.6412835510837</v>
      </c>
    </row>
    <row r="930" spans="1:6" x14ac:dyDescent="0.25">
      <c r="A930" s="31">
        <v>928</v>
      </c>
      <c r="B930" s="65">
        <v>50</v>
      </c>
      <c r="C930" s="66">
        <v>0</v>
      </c>
      <c r="D930" s="65">
        <f t="shared" si="44"/>
        <v>13.888888888888889</v>
      </c>
      <c r="E930" s="65">
        <f t="shared" si="45"/>
        <v>0</v>
      </c>
      <c r="F930" s="67">
        <f t="shared" si="46"/>
        <v>5986.5301724399724</v>
      </c>
    </row>
    <row r="931" spans="1:6" x14ac:dyDescent="0.25">
      <c r="A931" s="31">
        <v>929</v>
      </c>
      <c r="B931" s="65">
        <v>50</v>
      </c>
      <c r="C931" s="66">
        <v>0</v>
      </c>
      <c r="D931" s="65">
        <f t="shared" si="44"/>
        <v>13.888888888888889</v>
      </c>
      <c r="E931" s="65">
        <f t="shared" si="45"/>
        <v>0</v>
      </c>
      <c r="F931" s="67">
        <f t="shared" si="46"/>
        <v>6000.4190613288611</v>
      </c>
    </row>
    <row r="932" spans="1:6" x14ac:dyDescent="0.25">
      <c r="A932" s="31">
        <v>930</v>
      </c>
      <c r="B932" s="65">
        <v>50</v>
      </c>
      <c r="C932" s="66">
        <v>0</v>
      </c>
      <c r="D932" s="65">
        <f t="shared" si="44"/>
        <v>13.888888888888889</v>
      </c>
      <c r="E932" s="65">
        <f t="shared" si="45"/>
        <v>0</v>
      </c>
      <c r="F932" s="67">
        <f t="shared" si="46"/>
        <v>6014.3079502177497</v>
      </c>
    </row>
    <row r="933" spans="1:6" x14ac:dyDescent="0.25">
      <c r="A933" s="31">
        <v>931</v>
      </c>
      <c r="B933" s="65">
        <v>50</v>
      </c>
      <c r="C933" s="66">
        <v>0</v>
      </c>
      <c r="D933" s="65">
        <f t="shared" si="44"/>
        <v>13.888888888888889</v>
      </c>
      <c r="E933" s="65">
        <f t="shared" si="45"/>
        <v>0</v>
      </c>
      <c r="F933" s="67">
        <f t="shared" si="46"/>
        <v>6028.1968391066384</v>
      </c>
    </row>
    <row r="934" spans="1:6" x14ac:dyDescent="0.25">
      <c r="A934" s="31">
        <v>932</v>
      </c>
      <c r="B934" s="65">
        <v>50</v>
      </c>
      <c r="C934" s="66">
        <v>0</v>
      </c>
      <c r="D934" s="65">
        <f t="shared" si="44"/>
        <v>13.888888888888889</v>
      </c>
      <c r="E934" s="65">
        <f t="shared" si="45"/>
        <v>0</v>
      </c>
      <c r="F934" s="67">
        <f t="shared" si="46"/>
        <v>6042.0857279955271</v>
      </c>
    </row>
    <row r="935" spans="1:6" x14ac:dyDescent="0.25">
      <c r="A935" s="31">
        <v>933</v>
      </c>
      <c r="B935" s="65">
        <v>50</v>
      </c>
      <c r="C935" s="66">
        <v>0</v>
      </c>
      <c r="D935" s="65">
        <f t="shared" si="44"/>
        <v>13.888888888888889</v>
      </c>
      <c r="E935" s="65">
        <f t="shared" si="45"/>
        <v>0</v>
      </c>
      <c r="F935" s="67">
        <f t="shared" si="46"/>
        <v>6055.9746168844158</v>
      </c>
    </row>
    <row r="936" spans="1:6" x14ac:dyDescent="0.25">
      <c r="A936" s="31">
        <v>934</v>
      </c>
      <c r="B936" s="65">
        <v>50</v>
      </c>
      <c r="C936" s="66">
        <v>0</v>
      </c>
      <c r="D936" s="65">
        <f t="shared" si="44"/>
        <v>13.888888888888889</v>
      </c>
      <c r="E936" s="65">
        <f t="shared" si="45"/>
        <v>0</v>
      </c>
      <c r="F936" s="67">
        <f t="shared" si="46"/>
        <v>6069.8635057733045</v>
      </c>
    </row>
    <row r="937" spans="1:6" x14ac:dyDescent="0.25">
      <c r="A937" s="31">
        <v>935</v>
      </c>
      <c r="B937" s="65">
        <v>50</v>
      </c>
      <c r="C937" s="66">
        <v>0</v>
      </c>
      <c r="D937" s="65">
        <f t="shared" si="44"/>
        <v>13.888888888888889</v>
      </c>
      <c r="E937" s="65">
        <f t="shared" si="45"/>
        <v>0</v>
      </c>
      <c r="F937" s="67">
        <f t="shared" si="46"/>
        <v>6083.7523946621932</v>
      </c>
    </row>
    <row r="938" spans="1:6" x14ac:dyDescent="0.25">
      <c r="A938" s="31">
        <v>936</v>
      </c>
      <c r="B938" s="65">
        <v>50</v>
      </c>
      <c r="C938" s="66">
        <v>0</v>
      </c>
      <c r="D938" s="65">
        <f t="shared" si="44"/>
        <v>13.888888888888889</v>
      </c>
      <c r="E938" s="65">
        <f t="shared" si="45"/>
        <v>0</v>
      </c>
      <c r="F938" s="67">
        <f t="shared" si="46"/>
        <v>6097.6412835510819</v>
      </c>
    </row>
    <row r="939" spans="1:6" x14ac:dyDescent="0.25">
      <c r="A939" s="31">
        <v>937</v>
      </c>
      <c r="B939" s="65">
        <v>50</v>
      </c>
      <c r="C939" s="66">
        <v>0</v>
      </c>
      <c r="D939" s="65">
        <f t="shared" si="44"/>
        <v>13.888888888888889</v>
      </c>
      <c r="E939" s="65">
        <f t="shared" si="45"/>
        <v>0</v>
      </c>
      <c r="F939" s="67">
        <f t="shared" si="46"/>
        <v>6111.5301724399706</v>
      </c>
    </row>
    <row r="940" spans="1:6" x14ac:dyDescent="0.25">
      <c r="A940" s="31">
        <v>938</v>
      </c>
      <c r="B940" s="65">
        <v>50</v>
      </c>
      <c r="C940" s="66">
        <v>0</v>
      </c>
      <c r="D940" s="65">
        <f t="shared" si="44"/>
        <v>13.888888888888889</v>
      </c>
      <c r="E940" s="65">
        <f t="shared" si="45"/>
        <v>0</v>
      </c>
      <c r="F940" s="67">
        <f t="shared" si="46"/>
        <v>6125.4190613288592</v>
      </c>
    </row>
    <row r="941" spans="1:6" x14ac:dyDescent="0.25">
      <c r="A941" s="31">
        <v>939</v>
      </c>
      <c r="B941" s="65">
        <v>50</v>
      </c>
      <c r="C941" s="66">
        <v>0</v>
      </c>
      <c r="D941" s="65">
        <f t="shared" si="44"/>
        <v>13.888888888888889</v>
      </c>
      <c r="E941" s="65">
        <f t="shared" si="45"/>
        <v>0</v>
      </c>
      <c r="F941" s="67">
        <f t="shared" si="46"/>
        <v>6139.3079502177479</v>
      </c>
    </row>
    <row r="942" spans="1:6" x14ac:dyDescent="0.25">
      <c r="A942" s="31">
        <v>940</v>
      </c>
      <c r="B942" s="65">
        <v>50</v>
      </c>
      <c r="C942" s="66">
        <v>0</v>
      </c>
      <c r="D942" s="65">
        <f t="shared" si="44"/>
        <v>13.888888888888889</v>
      </c>
      <c r="E942" s="65">
        <f t="shared" si="45"/>
        <v>0</v>
      </c>
      <c r="F942" s="67">
        <f t="shared" si="46"/>
        <v>6153.1968391066366</v>
      </c>
    </row>
    <row r="943" spans="1:6" x14ac:dyDescent="0.25">
      <c r="A943" s="31">
        <v>941</v>
      </c>
      <c r="B943" s="65">
        <v>50</v>
      </c>
      <c r="C943" s="66">
        <v>0</v>
      </c>
      <c r="D943" s="65">
        <f t="shared" si="44"/>
        <v>13.888888888888889</v>
      </c>
      <c r="E943" s="65">
        <f t="shared" si="45"/>
        <v>0</v>
      </c>
      <c r="F943" s="67">
        <f t="shared" si="46"/>
        <v>6167.0857279955253</v>
      </c>
    </row>
    <row r="944" spans="1:6" x14ac:dyDescent="0.25">
      <c r="A944" s="31">
        <v>942</v>
      </c>
      <c r="B944" s="65">
        <v>50</v>
      </c>
      <c r="C944" s="66">
        <v>0</v>
      </c>
      <c r="D944" s="65">
        <f t="shared" si="44"/>
        <v>13.888888888888889</v>
      </c>
      <c r="E944" s="65">
        <f t="shared" si="45"/>
        <v>0</v>
      </c>
      <c r="F944" s="67">
        <f t="shared" si="46"/>
        <v>6180.974616884414</v>
      </c>
    </row>
    <row r="945" spans="1:6" x14ac:dyDescent="0.25">
      <c r="A945" s="31">
        <v>943</v>
      </c>
      <c r="B945" s="65">
        <v>50</v>
      </c>
      <c r="C945" s="66">
        <v>0</v>
      </c>
      <c r="D945" s="65">
        <f t="shared" si="44"/>
        <v>13.888888888888889</v>
      </c>
      <c r="E945" s="65">
        <f t="shared" si="45"/>
        <v>0</v>
      </c>
      <c r="F945" s="67">
        <f t="shared" si="46"/>
        <v>6194.8635057733027</v>
      </c>
    </row>
    <row r="946" spans="1:6" x14ac:dyDescent="0.25">
      <c r="A946" s="31">
        <v>944</v>
      </c>
      <c r="B946" s="65">
        <v>50</v>
      </c>
      <c r="C946" s="66">
        <v>0</v>
      </c>
      <c r="D946" s="65">
        <f t="shared" si="44"/>
        <v>13.888888888888889</v>
      </c>
      <c r="E946" s="65">
        <f t="shared" si="45"/>
        <v>0</v>
      </c>
      <c r="F946" s="67">
        <f t="shared" si="46"/>
        <v>6208.7523946621914</v>
      </c>
    </row>
    <row r="947" spans="1:6" x14ac:dyDescent="0.25">
      <c r="A947" s="31">
        <v>945</v>
      </c>
      <c r="B947" s="65">
        <v>50</v>
      </c>
      <c r="C947" s="66">
        <v>0</v>
      </c>
      <c r="D947" s="65">
        <f t="shared" si="44"/>
        <v>13.888888888888889</v>
      </c>
      <c r="E947" s="65">
        <f t="shared" si="45"/>
        <v>0</v>
      </c>
      <c r="F947" s="67">
        <f t="shared" si="46"/>
        <v>6222.6412835510801</v>
      </c>
    </row>
    <row r="948" spans="1:6" x14ac:dyDescent="0.25">
      <c r="A948" s="31">
        <v>946</v>
      </c>
      <c r="B948" s="65">
        <v>50</v>
      </c>
      <c r="C948" s="66">
        <v>0</v>
      </c>
      <c r="D948" s="65">
        <f t="shared" si="44"/>
        <v>13.888888888888889</v>
      </c>
      <c r="E948" s="65">
        <f t="shared" si="45"/>
        <v>0</v>
      </c>
      <c r="F948" s="67">
        <f t="shared" si="46"/>
        <v>6236.5301724399687</v>
      </c>
    </row>
    <row r="949" spans="1:6" x14ac:dyDescent="0.25">
      <c r="A949" s="31">
        <v>947</v>
      </c>
      <c r="B949" s="65">
        <v>50</v>
      </c>
      <c r="C949" s="66">
        <v>0</v>
      </c>
      <c r="D949" s="65">
        <f t="shared" si="44"/>
        <v>13.888888888888889</v>
      </c>
      <c r="E949" s="65">
        <f t="shared" si="45"/>
        <v>0</v>
      </c>
      <c r="F949" s="67">
        <f t="shared" si="46"/>
        <v>6250.4190613288574</v>
      </c>
    </row>
    <row r="950" spans="1:6" x14ac:dyDescent="0.25">
      <c r="A950" s="31">
        <v>948</v>
      </c>
      <c r="B950" s="65">
        <v>50</v>
      </c>
      <c r="C950" s="66">
        <v>0</v>
      </c>
      <c r="D950" s="65">
        <f t="shared" si="44"/>
        <v>13.888888888888889</v>
      </c>
      <c r="E950" s="65">
        <f t="shared" si="45"/>
        <v>0</v>
      </c>
      <c r="F950" s="67">
        <f t="shared" si="46"/>
        <v>6264.3079502177461</v>
      </c>
    </row>
    <row r="951" spans="1:6" x14ac:dyDescent="0.25">
      <c r="A951" s="31">
        <v>949</v>
      </c>
      <c r="B951" s="65">
        <v>50</v>
      </c>
      <c r="C951" s="66">
        <v>0</v>
      </c>
      <c r="D951" s="65">
        <f t="shared" si="44"/>
        <v>13.888888888888889</v>
      </c>
      <c r="E951" s="65">
        <f t="shared" si="45"/>
        <v>0</v>
      </c>
      <c r="F951" s="67">
        <f t="shared" si="46"/>
        <v>6278.1968391066348</v>
      </c>
    </row>
    <row r="952" spans="1:6" x14ac:dyDescent="0.25">
      <c r="A952" s="31">
        <v>950</v>
      </c>
      <c r="B952" s="65">
        <v>50</v>
      </c>
      <c r="C952" s="66">
        <v>0</v>
      </c>
      <c r="D952" s="65">
        <f t="shared" si="44"/>
        <v>13.888888888888889</v>
      </c>
      <c r="E952" s="65">
        <f t="shared" si="45"/>
        <v>0</v>
      </c>
      <c r="F952" s="67">
        <f t="shared" si="46"/>
        <v>6292.0857279955235</v>
      </c>
    </row>
    <row r="953" spans="1:6" x14ac:dyDescent="0.25">
      <c r="A953" s="31">
        <v>951</v>
      </c>
      <c r="B953" s="65">
        <v>50</v>
      </c>
      <c r="C953" s="66">
        <v>0</v>
      </c>
      <c r="D953" s="65">
        <f t="shared" si="44"/>
        <v>13.888888888888889</v>
      </c>
      <c r="E953" s="65">
        <f t="shared" si="45"/>
        <v>0</v>
      </c>
      <c r="F953" s="67">
        <f t="shared" si="46"/>
        <v>6305.9746168844122</v>
      </c>
    </row>
    <row r="954" spans="1:6" x14ac:dyDescent="0.25">
      <c r="A954" s="31">
        <v>952</v>
      </c>
      <c r="B954" s="65">
        <v>50</v>
      </c>
      <c r="C954" s="66">
        <v>0</v>
      </c>
      <c r="D954" s="65">
        <f t="shared" si="44"/>
        <v>13.888888888888889</v>
      </c>
      <c r="E954" s="65">
        <f t="shared" si="45"/>
        <v>0</v>
      </c>
      <c r="F954" s="67">
        <f t="shared" si="46"/>
        <v>6319.8635057733009</v>
      </c>
    </row>
    <row r="955" spans="1:6" x14ac:dyDescent="0.25">
      <c r="A955" s="31">
        <v>953</v>
      </c>
      <c r="B955" s="65">
        <v>50</v>
      </c>
      <c r="C955" s="66">
        <v>0</v>
      </c>
      <c r="D955" s="65">
        <f t="shared" si="44"/>
        <v>13.888888888888889</v>
      </c>
      <c r="E955" s="65">
        <f t="shared" si="45"/>
        <v>0</v>
      </c>
      <c r="F955" s="67">
        <f t="shared" si="46"/>
        <v>6333.7523946621895</v>
      </c>
    </row>
    <row r="956" spans="1:6" x14ac:dyDescent="0.25">
      <c r="A956" s="31">
        <v>954</v>
      </c>
      <c r="B956" s="65">
        <v>50</v>
      </c>
      <c r="C956" s="66">
        <v>0</v>
      </c>
      <c r="D956" s="65">
        <f t="shared" si="44"/>
        <v>13.888888888888889</v>
      </c>
      <c r="E956" s="65">
        <f t="shared" si="45"/>
        <v>0</v>
      </c>
      <c r="F956" s="67">
        <f t="shared" si="46"/>
        <v>6347.6412835510782</v>
      </c>
    </row>
    <row r="957" spans="1:6" x14ac:dyDescent="0.25">
      <c r="A957" s="31">
        <v>955</v>
      </c>
      <c r="B957" s="65">
        <v>50</v>
      </c>
      <c r="C957" s="66">
        <v>0</v>
      </c>
      <c r="D957" s="65">
        <f t="shared" si="44"/>
        <v>13.888888888888889</v>
      </c>
      <c r="E957" s="65">
        <f t="shared" si="45"/>
        <v>0</v>
      </c>
      <c r="F957" s="67">
        <f t="shared" si="46"/>
        <v>6361.5301724399669</v>
      </c>
    </row>
    <row r="958" spans="1:6" x14ac:dyDescent="0.25">
      <c r="A958" s="31">
        <v>956</v>
      </c>
      <c r="B958" s="65">
        <v>50</v>
      </c>
      <c r="C958" s="66">
        <v>0</v>
      </c>
      <c r="D958" s="65">
        <f t="shared" si="44"/>
        <v>13.888888888888889</v>
      </c>
      <c r="E958" s="65">
        <f t="shared" si="45"/>
        <v>0</v>
      </c>
      <c r="F958" s="67">
        <f t="shared" si="46"/>
        <v>6375.4190613288556</v>
      </c>
    </row>
    <row r="959" spans="1:6" x14ac:dyDescent="0.25">
      <c r="A959" s="31">
        <v>957</v>
      </c>
      <c r="B959" s="65">
        <v>50</v>
      </c>
      <c r="C959" s="66">
        <v>0</v>
      </c>
      <c r="D959" s="65">
        <f t="shared" si="44"/>
        <v>13.888888888888889</v>
      </c>
      <c r="E959" s="65">
        <f t="shared" si="45"/>
        <v>0</v>
      </c>
      <c r="F959" s="67">
        <f t="shared" si="46"/>
        <v>6389.3079502177443</v>
      </c>
    </row>
    <row r="960" spans="1:6" x14ac:dyDescent="0.25">
      <c r="A960" s="31">
        <v>958</v>
      </c>
      <c r="B960" s="65">
        <v>50</v>
      </c>
      <c r="C960" s="66">
        <v>0</v>
      </c>
      <c r="D960" s="65">
        <f t="shared" si="44"/>
        <v>13.888888888888889</v>
      </c>
      <c r="E960" s="65">
        <f t="shared" si="45"/>
        <v>0</v>
      </c>
      <c r="F960" s="67">
        <f t="shared" si="46"/>
        <v>6403.196839106633</v>
      </c>
    </row>
    <row r="961" spans="1:6" x14ac:dyDescent="0.25">
      <c r="A961" s="31">
        <v>959</v>
      </c>
      <c r="B961" s="65">
        <v>50</v>
      </c>
      <c r="C961" s="66">
        <v>0</v>
      </c>
      <c r="D961" s="65">
        <f t="shared" si="44"/>
        <v>13.888888888888889</v>
      </c>
      <c r="E961" s="65">
        <f t="shared" si="45"/>
        <v>0</v>
      </c>
      <c r="F961" s="67">
        <f t="shared" si="46"/>
        <v>6417.0857279955217</v>
      </c>
    </row>
    <row r="962" spans="1:6" x14ac:dyDescent="0.25">
      <c r="A962" s="31">
        <v>960</v>
      </c>
      <c r="B962" s="65">
        <v>50</v>
      </c>
      <c r="C962" s="66">
        <v>0</v>
      </c>
      <c r="D962" s="65">
        <f t="shared" si="44"/>
        <v>13.888888888888889</v>
      </c>
      <c r="E962" s="65">
        <f t="shared" si="45"/>
        <v>0</v>
      </c>
      <c r="F962" s="67">
        <f t="shared" si="46"/>
        <v>6430.9746168844104</v>
      </c>
    </row>
    <row r="963" spans="1:6" x14ac:dyDescent="0.25">
      <c r="A963" s="31">
        <v>961</v>
      </c>
      <c r="B963" s="65">
        <v>50</v>
      </c>
      <c r="C963" s="66">
        <v>0</v>
      </c>
      <c r="D963" s="65">
        <f t="shared" si="44"/>
        <v>13.888888888888889</v>
      </c>
      <c r="E963" s="65">
        <f t="shared" si="45"/>
        <v>0</v>
      </c>
      <c r="F963" s="67">
        <f t="shared" si="46"/>
        <v>6444.863505773299</v>
      </c>
    </row>
    <row r="964" spans="1:6" x14ac:dyDescent="0.25">
      <c r="A964" s="31">
        <v>962</v>
      </c>
      <c r="B964" s="65">
        <v>50</v>
      </c>
      <c r="C964" s="66">
        <v>0</v>
      </c>
      <c r="D964" s="65">
        <f t="shared" ref="D964:D1027" si="47">B964/3.6</f>
        <v>13.888888888888889</v>
      </c>
      <c r="E964" s="65">
        <f t="shared" si="45"/>
        <v>0</v>
      </c>
      <c r="F964" s="67">
        <f t="shared" si="46"/>
        <v>6458.7523946621877</v>
      </c>
    </row>
    <row r="965" spans="1:6" x14ac:dyDescent="0.25">
      <c r="A965" s="31">
        <v>963</v>
      </c>
      <c r="B965" s="65">
        <v>50</v>
      </c>
      <c r="C965" s="66">
        <v>0</v>
      </c>
      <c r="D965" s="65">
        <f t="shared" si="47"/>
        <v>13.888888888888889</v>
      </c>
      <c r="E965" s="65">
        <f t="shared" si="45"/>
        <v>0</v>
      </c>
      <c r="F965" s="67">
        <f t="shared" si="46"/>
        <v>6472.6412835510764</v>
      </c>
    </row>
    <row r="966" spans="1:6" x14ac:dyDescent="0.25">
      <c r="A966" s="31">
        <v>964</v>
      </c>
      <c r="B966" s="65">
        <v>50</v>
      </c>
      <c r="C966" s="66">
        <v>0</v>
      </c>
      <c r="D966" s="65">
        <f t="shared" si="47"/>
        <v>13.888888888888889</v>
      </c>
      <c r="E966" s="65">
        <f t="shared" si="45"/>
        <v>0</v>
      </c>
      <c r="F966" s="67">
        <f t="shared" si="46"/>
        <v>6486.5301724399651</v>
      </c>
    </row>
    <row r="967" spans="1:6" x14ac:dyDescent="0.25">
      <c r="A967" s="31">
        <v>965</v>
      </c>
      <c r="B967" s="65">
        <v>50</v>
      </c>
      <c r="C967" s="66">
        <v>0</v>
      </c>
      <c r="D967" s="65">
        <f t="shared" si="47"/>
        <v>13.888888888888889</v>
      </c>
      <c r="E967" s="65">
        <f t="shared" si="45"/>
        <v>0</v>
      </c>
      <c r="F967" s="67">
        <f t="shared" si="46"/>
        <v>6500.4190613288538</v>
      </c>
    </row>
    <row r="968" spans="1:6" x14ac:dyDescent="0.25">
      <c r="A968" s="31">
        <v>966</v>
      </c>
      <c r="B968" s="65">
        <v>50</v>
      </c>
      <c r="C968" s="66">
        <v>0</v>
      </c>
      <c r="D968" s="65">
        <f t="shared" si="47"/>
        <v>13.888888888888889</v>
      </c>
      <c r="E968" s="65">
        <f t="shared" si="45"/>
        <v>0</v>
      </c>
      <c r="F968" s="67">
        <f t="shared" si="46"/>
        <v>6514.3079502177425</v>
      </c>
    </row>
    <row r="969" spans="1:6" x14ac:dyDescent="0.25">
      <c r="A969" s="31">
        <v>967</v>
      </c>
      <c r="B969" s="65">
        <v>50</v>
      </c>
      <c r="C969" s="66">
        <v>0</v>
      </c>
      <c r="D969" s="65">
        <f t="shared" si="47"/>
        <v>13.888888888888889</v>
      </c>
      <c r="E969" s="65">
        <f t="shared" si="45"/>
        <v>0</v>
      </c>
      <c r="F969" s="67">
        <f t="shared" si="46"/>
        <v>6528.1968391066312</v>
      </c>
    </row>
    <row r="970" spans="1:6" x14ac:dyDescent="0.25">
      <c r="A970" s="31">
        <v>968</v>
      </c>
      <c r="B970" s="65">
        <v>50</v>
      </c>
      <c r="C970" s="66">
        <v>0</v>
      </c>
      <c r="D970" s="65">
        <f t="shared" si="47"/>
        <v>13.888888888888889</v>
      </c>
      <c r="E970" s="65">
        <f t="shared" si="45"/>
        <v>0</v>
      </c>
      <c r="F970" s="67">
        <f t="shared" si="46"/>
        <v>6542.0857279955198</v>
      </c>
    </row>
    <row r="971" spans="1:6" x14ac:dyDescent="0.25">
      <c r="A971" s="31">
        <v>969</v>
      </c>
      <c r="B971" s="65">
        <v>50</v>
      </c>
      <c r="C971" s="66">
        <v>0</v>
      </c>
      <c r="D971" s="65">
        <f t="shared" si="47"/>
        <v>13.888888888888889</v>
      </c>
      <c r="E971" s="65">
        <f t="shared" si="45"/>
        <v>0</v>
      </c>
      <c r="F971" s="67">
        <f t="shared" si="46"/>
        <v>6555.9746168844085</v>
      </c>
    </row>
    <row r="972" spans="1:6" x14ac:dyDescent="0.25">
      <c r="A972" s="31">
        <v>970</v>
      </c>
      <c r="B972" s="65">
        <v>50.650222214063014</v>
      </c>
      <c r="C972" s="66">
        <v>0</v>
      </c>
      <c r="D972" s="65">
        <f t="shared" si="47"/>
        <v>14.069506170573058</v>
      </c>
      <c r="E972" s="65">
        <f t="shared" si="45"/>
        <v>0.18061728168416913</v>
      </c>
      <c r="F972" s="67">
        <f t="shared" si="46"/>
        <v>6569.9538144141397</v>
      </c>
    </row>
    <row r="973" spans="1:6" x14ac:dyDescent="0.25">
      <c r="A973" s="31">
        <v>971</v>
      </c>
      <c r="B973" s="65">
        <v>52.189880037042833</v>
      </c>
      <c r="C973" s="66">
        <v>0</v>
      </c>
      <c r="D973" s="65">
        <f t="shared" si="47"/>
        <v>14.497188899178564</v>
      </c>
      <c r="E973" s="65">
        <f t="shared" si="45"/>
        <v>0.4276827286055056</v>
      </c>
      <c r="F973" s="67">
        <f t="shared" si="46"/>
        <v>6584.2371619490159</v>
      </c>
    </row>
    <row r="974" spans="1:6" x14ac:dyDescent="0.25">
      <c r="A974" s="31">
        <v>972</v>
      </c>
      <c r="B974" s="65">
        <v>53.725999991893772</v>
      </c>
      <c r="C974" s="66">
        <v>0</v>
      </c>
      <c r="D974" s="65">
        <f t="shared" si="47"/>
        <v>14.923888886637158</v>
      </c>
      <c r="E974" s="65">
        <f t="shared" ref="E974:E1037" si="48">D974-D973</f>
        <v>0.42669998745859417</v>
      </c>
      <c r="F974" s="67">
        <f t="shared" ref="F974:F1037" si="49">D973+(E974/2)+F973</f>
        <v>6598.9477008419235</v>
      </c>
    </row>
    <row r="975" spans="1:6" x14ac:dyDescent="0.25">
      <c r="A975" s="31">
        <v>973</v>
      </c>
      <c r="B975" s="65">
        <v>55.2475666293833</v>
      </c>
      <c r="C975" s="66">
        <v>0</v>
      </c>
      <c r="D975" s="65">
        <f t="shared" si="47"/>
        <v>15.346546285939805</v>
      </c>
      <c r="E975" s="65">
        <f t="shared" si="48"/>
        <v>0.42265739930264701</v>
      </c>
      <c r="F975" s="67">
        <f t="shared" si="49"/>
        <v>6614.082918428212</v>
      </c>
    </row>
    <row r="976" spans="1:6" x14ac:dyDescent="0.25">
      <c r="A976" s="31">
        <v>974</v>
      </c>
      <c r="B976" s="65">
        <v>56.788659951686853</v>
      </c>
      <c r="C976" s="66">
        <v>0</v>
      </c>
      <c r="D976" s="65">
        <f t="shared" si="47"/>
        <v>15.774627764357458</v>
      </c>
      <c r="E976" s="65">
        <f t="shared" si="48"/>
        <v>0.42808147841765276</v>
      </c>
      <c r="F976" s="67">
        <f t="shared" si="49"/>
        <v>6629.6435054533604</v>
      </c>
    </row>
    <row r="977" spans="1:6" x14ac:dyDescent="0.25">
      <c r="A977" s="31">
        <v>975</v>
      </c>
      <c r="B977" s="65">
        <v>58.323111119270322</v>
      </c>
      <c r="C977" s="66">
        <v>0</v>
      </c>
      <c r="D977" s="65">
        <f t="shared" si="47"/>
        <v>16.200864199797312</v>
      </c>
      <c r="E977" s="65">
        <f t="shared" si="48"/>
        <v>0.42623643543985423</v>
      </c>
      <c r="F977" s="67">
        <f t="shared" si="49"/>
        <v>6645.6312514354377</v>
      </c>
    </row>
    <row r="978" spans="1:6" x14ac:dyDescent="0.25">
      <c r="A978" s="31">
        <v>976</v>
      </c>
      <c r="B978" s="65">
        <v>59.863795575300848</v>
      </c>
      <c r="C978" s="66">
        <v>0</v>
      </c>
      <c r="D978" s="65">
        <f t="shared" si="47"/>
        <v>16.628832104250236</v>
      </c>
      <c r="E978" s="65">
        <f t="shared" si="48"/>
        <v>0.42796790445292388</v>
      </c>
      <c r="F978" s="67">
        <f t="shared" si="49"/>
        <v>6662.0460995874619</v>
      </c>
    </row>
    <row r="979" spans="1:6" x14ac:dyDescent="0.25">
      <c r="A979" s="31">
        <v>977</v>
      </c>
      <c r="B979" s="65">
        <v>61.402426663239808</v>
      </c>
      <c r="C979" s="66">
        <v>0</v>
      </c>
      <c r="D979" s="65">
        <f t="shared" si="47"/>
        <v>17.056229628677723</v>
      </c>
      <c r="E979" s="65">
        <f t="shared" si="48"/>
        <v>0.42739752442748724</v>
      </c>
      <c r="F979" s="67">
        <f t="shared" si="49"/>
        <v>6678.8886304539255</v>
      </c>
    </row>
    <row r="980" spans="1:6" x14ac:dyDescent="0.25">
      <c r="A980" s="31">
        <v>978</v>
      </c>
      <c r="B980" s="65">
        <v>62.939000008106234</v>
      </c>
      <c r="C980" s="66">
        <v>0</v>
      </c>
      <c r="D980" s="65">
        <f t="shared" si="47"/>
        <v>17.483055557807287</v>
      </c>
      <c r="E980" s="65">
        <f t="shared" si="48"/>
        <v>0.42682592912956352</v>
      </c>
      <c r="F980" s="67">
        <f t="shared" si="49"/>
        <v>6696.1582730471682</v>
      </c>
    </row>
    <row r="981" spans="1:6" x14ac:dyDescent="0.25">
      <c r="A981" s="31">
        <v>979</v>
      </c>
      <c r="B981" s="65">
        <v>64.477222230434421</v>
      </c>
      <c r="C981" s="66">
        <v>0</v>
      </c>
      <c r="D981" s="65">
        <f t="shared" si="47"/>
        <v>17.910339508454005</v>
      </c>
      <c r="E981" s="65">
        <f t="shared" si="48"/>
        <v>0.42728395064671787</v>
      </c>
      <c r="F981" s="67">
        <f t="shared" si="49"/>
        <v>6713.8549705802989</v>
      </c>
    </row>
    <row r="982" spans="1:6" x14ac:dyDescent="0.25">
      <c r="A982" s="31">
        <v>980</v>
      </c>
      <c r="B982" s="65">
        <v>66.023453296290512</v>
      </c>
      <c r="C982" s="66">
        <v>0</v>
      </c>
      <c r="D982" s="65">
        <f t="shared" si="47"/>
        <v>18.339848137858475</v>
      </c>
      <c r="E982" s="65">
        <f t="shared" si="48"/>
        <v>0.4295086294044701</v>
      </c>
      <c r="F982" s="67">
        <f t="shared" si="49"/>
        <v>6731.9800644034549</v>
      </c>
    </row>
    <row r="983" spans="1:6" x14ac:dyDescent="0.25">
      <c r="A983" s="31">
        <v>981</v>
      </c>
      <c r="B983" s="65">
        <v>67.558659951686863</v>
      </c>
      <c r="C983" s="66">
        <v>0</v>
      </c>
      <c r="D983" s="65">
        <f t="shared" si="47"/>
        <v>18.766294431024129</v>
      </c>
      <c r="E983" s="65">
        <f t="shared" si="48"/>
        <v>0.42644629316565386</v>
      </c>
      <c r="F983" s="67">
        <f t="shared" si="49"/>
        <v>6750.533135687896</v>
      </c>
    </row>
    <row r="984" spans="1:6" x14ac:dyDescent="0.25">
      <c r="A984" s="31">
        <v>982</v>
      </c>
      <c r="B984" s="65">
        <v>69.093111119270333</v>
      </c>
      <c r="C984" s="66">
        <v>0</v>
      </c>
      <c r="D984" s="65">
        <f t="shared" si="47"/>
        <v>19.192530866463979</v>
      </c>
      <c r="E984" s="65">
        <f t="shared" si="48"/>
        <v>0.42623643543985068</v>
      </c>
      <c r="F984" s="67">
        <f t="shared" si="49"/>
        <v>6769.5125483366401</v>
      </c>
    </row>
    <row r="985" spans="1:6" x14ac:dyDescent="0.25">
      <c r="A985" s="31">
        <v>983</v>
      </c>
      <c r="B985" s="65">
        <v>70</v>
      </c>
      <c r="C985" s="66">
        <v>0</v>
      </c>
      <c r="D985" s="65">
        <f t="shared" si="47"/>
        <v>19.444444444444443</v>
      </c>
      <c r="E985" s="65">
        <f t="shared" si="48"/>
        <v>0.25191357798046354</v>
      </c>
      <c r="F985" s="67">
        <f t="shared" si="49"/>
        <v>6788.8310359920943</v>
      </c>
    </row>
    <row r="986" spans="1:6" x14ac:dyDescent="0.25">
      <c r="A986" s="31">
        <v>984</v>
      </c>
      <c r="B986" s="65">
        <v>70</v>
      </c>
      <c r="C986" s="66">
        <v>0</v>
      </c>
      <c r="D986" s="65">
        <f t="shared" si="47"/>
        <v>19.444444444444443</v>
      </c>
      <c r="E986" s="65">
        <f t="shared" si="48"/>
        <v>0</v>
      </c>
      <c r="F986" s="67">
        <f t="shared" si="49"/>
        <v>6808.2754804365386</v>
      </c>
    </row>
    <row r="987" spans="1:6" x14ac:dyDescent="0.25">
      <c r="A987" s="31">
        <v>985</v>
      </c>
      <c r="B987" s="65">
        <v>70</v>
      </c>
      <c r="C987" s="66">
        <v>0</v>
      </c>
      <c r="D987" s="65">
        <f t="shared" si="47"/>
        <v>19.444444444444443</v>
      </c>
      <c r="E987" s="65">
        <f t="shared" si="48"/>
        <v>0</v>
      </c>
      <c r="F987" s="67">
        <f t="shared" si="49"/>
        <v>6827.7199248809829</v>
      </c>
    </row>
    <row r="988" spans="1:6" x14ac:dyDescent="0.25">
      <c r="A988" s="31">
        <v>986</v>
      </c>
      <c r="B988" s="65">
        <v>70</v>
      </c>
      <c r="C988" s="66">
        <v>0</v>
      </c>
      <c r="D988" s="65">
        <f t="shared" si="47"/>
        <v>19.444444444444443</v>
      </c>
      <c r="E988" s="65">
        <f t="shared" si="48"/>
        <v>0</v>
      </c>
      <c r="F988" s="67">
        <f t="shared" si="49"/>
        <v>6847.1643693254273</v>
      </c>
    </row>
    <row r="989" spans="1:6" x14ac:dyDescent="0.25">
      <c r="A989" s="31">
        <v>987</v>
      </c>
      <c r="B989" s="65">
        <v>70</v>
      </c>
      <c r="C989" s="66">
        <v>0</v>
      </c>
      <c r="D989" s="65">
        <f t="shared" si="47"/>
        <v>19.444444444444443</v>
      </c>
      <c r="E989" s="65">
        <f t="shared" si="48"/>
        <v>0</v>
      </c>
      <c r="F989" s="67">
        <f t="shared" si="49"/>
        <v>6866.6088137698716</v>
      </c>
    </row>
    <row r="990" spans="1:6" x14ac:dyDescent="0.25">
      <c r="A990" s="31">
        <v>988</v>
      </c>
      <c r="B990" s="65">
        <v>70</v>
      </c>
      <c r="C990" s="66">
        <v>0</v>
      </c>
      <c r="D990" s="65">
        <f t="shared" si="47"/>
        <v>19.444444444444443</v>
      </c>
      <c r="E990" s="65">
        <f t="shared" si="48"/>
        <v>0</v>
      </c>
      <c r="F990" s="67">
        <f t="shared" si="49"/>
        <v>6886.053258214316</v>
      </c>
    </row>
    <row r="991" spans="1:6" x14ac:dyDescent="0.25">
      <c r="A991" s="31">
        <v>989</v>
      </c>
      <c r="B991" s="65">
        <v>70</v>
      </c>
      <c r="C991" s="66">
        <v>0</v>
      </c>
      <c r="D991" s="65">
        <f t="shared" si="47"/>
        <v>19.444444444444443</v>
      </c>
      <c r="E991" s="65">
        <f t="shared" si="48"/>
        <v>0</v>
      </c>
      <c r="F991" s="67">
        <f t="shared" si="49"/>
        <v>6905.4977026587603</v>
      </c>
    </row>
    <row r="992" spans="1:6" x14ac:dyDescent="0.25">
      <c r="A992" s="31">
        <v>990</v>
      </c>
      <c r="B992" s="65">
        <v>70</v>
      </c>
      <c r="C992" s="66">
        <v>0</v>
      </c>
      <c r="D992" s="65">
        <f t="shared" si="47"/>
        <v>19.444444444444443</v>
      </c>
      <c r="E992" s="65">
        <f t="shared" si="48"/>
        <v>0</v>
      </c>
      <c r="F992" s="67">
        <f t="shared" si="49"/>
        <v>6924.9421471032047</v>
      </c>
    </row>
    <row r="993" spans="1:6" x14ac:dyDescent="0.25">
      <c r="A993" s="31">
        <v>991</v>
      </c>
      <c r="B993" s="65">
        <v>70</v>
      </c>
      <c r="C993" s="66">
        <v>0</v>
      </c>
      <c r="D993" s="65">
        <f t="shared" si="47"/>
        <v>19.444444444444443</v>
      </c>
      <c r="E993" s="65">
        <f t="shared" si="48"/>
        <v>0</v>
      </c>
      <c r="F993" s="67">
        <f t="shared" si="49"/>
        <v>6944.386591547649</v>
      </c>
    </row>
    <row r="994" spans="1:6" x14ac:dyDescent="0.25">
      <c r="A994" s="31">
        <v>992</v>
      </c>
      <c r="B994" s="65">
        <v>70</v>
      </c>
      <c r="C994" s="66">
        <v>0</v>
      </c>
      <c r="D994" s="65">
        <f t="shared" si="47"/>
        <v>19.444444444444443</v>
      </c>
      <c r="E994" s="65">
        <f t="shared" si="48"/>
        <v>0</v>
      </c>
      <c r="F994" s="67">
        <f t="shared" si="49"/>
        <v>6963.8310359920933</v>
      </c>
    </row>
    <row r="995" spans="1:6" x14ac:dyDescent="0.25">
      <c r="A995" s="31">
        <v>993</v>
      </c>
      <c r="B995" s="65">
        <v>70</v>
      </c>
      <c r="C995" s="66">
        <v>0</v>
      </c>
      <c r="D995" s="65">
        <f t="shared" si="47"/>
        <v>19.444444444444443</v>
      </c>
      <c r="E995" s="65">
        <f t="shared" si="48"/>
        <v>0</v>
      </c>
      <c r="F995" s="67">
        <f t="shared" si="49"/>
        <v>6983.2754804365377</v>
      </c>
    </row>
    <row r="996" spans="1:6" x14ac:dyDescent="0.25">
      <c r="A996" s="31">
        <v>994</v>
      </c>
      <c r="B996" s="65">
        <v>70</v>
      </c>
      <c r="C996" s="66">
        <v>0</v>
      </c>
      <c r="D996" s="65">
        <f t="shared" si="47"/>
        <v>19.444444444444443</v>
      </c>
      <c r="E996" s="65">
        <f t="shared" si="48"/>
        <v>0</v>
      </c>
      <c r="F996" s="67">
        <f t="shared" si="49"/>
        <v>7002.719924880982</v>
      </c>
    </row>
    <row r="997" spans="1:6" x14ac:dyDescent="0.25">
      <c r="A997" s="31">
        <v>995</v>
      </c>
      <c r="B997" s="65">
        <v>70</v>
      </c>
      <c r="C997" s="66">
        <v>0</v>
      </c>
      <c r="D997" s="65">
        <f t="shared" si="47"/>
        <v>19.444444444444443</v>
      </c>
      <c r="E997" s="65">
        <f t="shared" si="48"/>
        <v>0</v>
      </c>
      <c r="F997" s="67">
        <f t="shared" si="49"/>
        <v>7022.1643693254264</v>
      </c>
    </row>
    <row r="998" spans="1:6" x14ac:dyDescent="0.25">
      <c r="A998" s="31">
        <v>996</v>
      </c>
      <c r="B998" s="65">
        <v>70</v>
      </c>
      <c r="C998" s="66">
        <v>0</v>
      </c>
      <c r="D998" s="65">
        <f t="shared" si="47"/>
        <v>19.444444444444443</v>
      </c>
      <c r="E998" s="65">
        <f t="shared" si="48"/>
        <v>0</v>
      </c>
      <c r="F998" s="67">
        <f t="shared" si="49"/>
        <v>7041.6088137698707</v>
      </c>
    </row>
    <row r="999" spans="1:6" x14ac:dyDescent="0.25">
      <c r="A999" s="31">
        <v>997</v>
      </c>
      <c r="B999" s="65">
        <v>70</v>
      </c>
      <c r="C999" s="66">
        <v>0</v>
      </c>
      <c r="D999" s="65">
        <f t="shared" si="47"/>
        <v>19.444444444444443</v>
      </c>
      <c r="E999" s="65">
        <f t="shared" si="48"/>
        <v>0</v>
      </c>
      <c r="F999" s="67">
        <f t="shared" si="49"/>
        <v>7061.0532582143151</v>
      </c>
    </row>
    <row r="1000" spans="1:6" x14ac:dyDescent="0.25">
      <c r="A1000" s="31">
        <v>998</v>
      </c>
      <c r="B1000" s="65">
        <v>70</v>
      </c>
      <c r="C1000" s="66">
        <v>0</v>
      </c>
      <c r="D1000" s="65">
        <f t="shared" si="47"/>
        <v>19.444444444444443</v>
      </c>
      <c r="E1000" s="65">
        <f t="shared" si="48"/>
        <v>0</v>
      </c>
      <c r="F1000" s="67">
        <f t="shared" si="49"/>
        <v>7080.4977026587594</v>
      </c>
    </row>
    <row r="1001" spans="1:6" x14ac:dyDescent="0.25">
      <c r="A1001" s="31">
        <v>999</v>
      </c>
      <c r="B1001" s="65">
        <v>70</v>
      </c>
      <c r="C1001" s="66">
        <v>0</v>
      </c>
      <c r="D1001" s="65">
        <f t="shared" si="47"/>
        <v>19.444444444444443</v>
      </c>
      <c r="E1001" s="65">
        <f t="shared" si="48"/>
        <v>0</v>
      </c>
      <c r="F1001" s="67">
        <f t="shared" si="49"/>
        <v>7099.9421471032038</v>
      </c>
    </row>
    <row r="1002" spans="1:6" x14ac:dyDescent="0.25">
      <c r="A1002" s="31">
        <v>1000</v>
      </c>
      <c r="B1002" s="65">
        <v>70</v>
      </c>
      <c r="C1002" s="66">
        <v>0</v>
      </c>
      <c r="D1002" s="65">
        <f t="shared" si="47"/>
        <v>19.444444444444443</v>
      </c>
      <c r="E1002" s="65">
        <f t="shared" si="48"/>
        <v>0</v>
      </c>
      <c r="F1002" s="67">
        <f t="shared" si="49"/>
        <v>7119.3865915476481</v>
      </c>
    </row>
    <row r="1003" spans="1:6" x14ac:dyDescent="0.25">
      <c r="A1003" s="31">
        <v>1001</v>
      </c>
      <c r="B1003" s="65">
        <v>70</v>
      </c>
      <c r="C1003" s="66">
        <v>0</v>
      </c>
      <c r="D1003" s="65">
        <f t="shared" si="47"/>
        <v>19.444444444444443</v>
      </c>
      <c r="E1003" s="65">
        <f t="shared" si="48"/>
        <v>0</v>
      </c>
      <c r="F1003" s="67">
        <f t="shared" si="49"/>
        <v>7138.8310359920924</v>
      </c>
    </row>
    <row r="1004" spans="1:6" x14ac:dyDescent="0.25">
      <c r="A1004" s="31">
        <v>1002</v>
      </c>
      <c r="B1004" s="65">
        <v>70</v>
      </c>
      <c r="C1004" s="66">
        <v>0</v>
      </c>
      <c r="D1004" s="65">
        <f t="shared" si="47"/>
        <v>19.444444444444443</v>
      </c>
      <c r="E1004" s="65">
        <f t="shared" si="48"/>
        <v>0</v>
      </c>
      <c r="F1004" s="67">
        <f t="shared" si="49"/>
        <v>7158.2754804365368</v>
      </c>
    </row>
    <row r="1005" spans="1:6" x14ac:dyDescent="0.25">
      <c r="A1005" s="31">
        <v>1003</v>
      </c>
      <c r="B1005" s="65">
        <v>70</v>
      </c>
      <c r="C1005" s="66">
        <v>0</v>
      </c>
      <c r="D1005" s="65">
        <f t="shared" si="47"/>
        <v>19.444444444444443</v>
      </c>
      <c r="E1005" s="65">
        <f t="shared" si="48"/>
        <v>0</v>
      </c>
      <c r="F1005" s="67">
        <f t="shared" si="49"/>
        <v>7177.7199248809811</v>
      </c>
    </row>
    <row r="1006" spans="1:6" x14ac:dyDescent="0.25">
      <c r="A1006" s="31">
        <v>1004</v>
      </c>
      <c r="B1006" s="65">
        <v>70</v>
      </c>
      <c r="C1006" s="66">
        <v>0</v>
      </c>
      <c r="D1006" s="65">
        <f t="shared" si="47"/>
        <v>19.444444444444443</v>
      </c>
      <c r="E1006" s="65">
        <f t="shared" si="48"/>
        <v>0</v>
      </c>
      <c r="F1006" s="67">
        <f t="shared" si="49"/>
        <v>7197.1643693254255</v>
      </c>
    </row>
    <row r="1007" spans="1:6" x14ac:dyDescent="0.25">
      <c r="A1007" s="31">
        <v>1005</v>
      </c>
      <c r="B1007" s="65">
        <v>70</v>
      </c>
      <c r="C1007" s="66">
        <v>0</v>
      </c>
      <c r="D1007" s="65">
        <f t="shared" si="47"/>
        <v>19.444444444444443</v>
      </c>
      <c r="E1007" s="65">
        <f t="shared" si="48"/>
        <v>0</v>
      </c>
      <c r="F1007" s="67">
        <f t="shared" si="49"/>
        <v>7216.6088137698698</v>
      </c>
    </row>
    <row r="1008" spans="1:6" x14ac:dyDescent="0.25">
      <c r="A1008" s="31">
        <v>1006</v>
      </c>
      <c r="B1008" s="65">
        <v>70</v>
      </c>
      <c r="C1008" s="66">
        <v>0</v>
      </c>
      <c r="D1008" s="65">
        <f t="shared" si="47"/>
        <v>19.444444444444443</v>
      </c>
      <c r="E1008" s="65">
        <f t="shared" si="48"/>
        <v>0</v>
      </c>
      <c r="F1008" s="67">
        <f t="shared" si="49"/>
        <v>7236.0532582143142</v>
      </c>
    </row>
    <row r="1009" spans="1:6" x14ac:dyDescent="0.25">
      <c r="A1009" s="31">
        <v>1007</v>
      </c>
      <c r="B1009" s="65">
        <v>70</v>
      </c>
      <c r="C1009" s="66">
        <v>0</v>
      </c>
      <c r="D1009" s="65">
        <f t="shared" si="47"/>
        <v>19.444444444444443</v>
      </c>
      <c r="E1009" s="65">
        <f t="shared" si="48"/>
        <v>0</v>
      </c>
      <c r="F1009" s="67">
        <f t="shared" si="49"/>
        <v>7255.4977026587585</v>
      </c>
    </row>
    <row r="1010" spans="1:6" x14ac:dyDescent="0.25">
      <c r="A1010" s="31">
        <v>1008</v>
      </c>
      <c r="B1010" s="65">
        <v>70</v>
      </c>
      <c r="C1010" s="66">
        <v>0</v>
      </c>
      <c r="D1010" s="65">
        <f t="shared" si="47"/>
        <v>19.444444444444443</v>
      </c>
      <c r="E1010" s="65">
        <f t="shared" si="48"/>
        <v>0</v>
      </c>
      <c r="F1010" s="67">
        <f t="shared" si="49"/>
        <v>7274.9421471032028</v>
      </c>
    </row>
    <row r="1011" spans="1:6" x14ac:dyDescent="0.25">
      <c r="A1011" s="31">
        <v>1009</v>
      </c>
      <c r="B1011" s="65">
        <v>70</v>
      </c>
      <c r="C1011" s="66">
        <v>0</v>
      </c>
      <c r="D1011" s="65">
        <f t="shared" si="47"/>
        <v>19.444444444444443</v>
      </c>
      <c r="E1011" s="65">
        <f t="shared" si="48"/>
        <v>0</v>
      </c>
      <c r="F1011" s="67">
        <f t="shared" si="49"/>
        <v>7294.3865915476472</v>
      </c>
    </row>
    <row r="1012" spans="1:6" x14ac:dyDescent="0.25">
      <c r="A1012" s="31">
        <v>1010</v>
      </c>
      <c r="B1012" s="65">
        <v>70</v>
      </c>
      <c r="C1012" s="66">
        <v>0</v>
      </c>
      <c r="D1012" s="65">
        <f t="shared" si="47"/>
        <v>19.444444444444443</v>
      </c>
      <c r="E1012" s="65">
        <f t="shared" si="48"/>
        <v>0</v>
      </c>
      <c r="F1012" s="67">
        <f t="shared" si="49"/>
        <v>7313.8310359920915</v>
      </c>
    </row>
    <row r="1013" spans="1:6" x14ac:dyDescent="0.25">
      <c r="A1013" s="31">
        <v>1011</v>
      </c>
      <c r="B1013" s="65">
        <v>70</v>
      </c>
      <c r="C1013" s="66">
        <v>0</v>
      </c>
      <c r="D1013" s="65">
        <f t="shared" si="47"/>
        <v>19.444444444444443</v>
      </c>
      <c r="E1013" s="65">
        <f t="shared" si="48"/>
        <v>0</v>
      </c>
      <c r="F1013" s="67">
        <f t="shared" si="49"/>
        <v>7333.2754804365359</v>
      </c>
    </row>
    <row r="1014" spans="1:6" x14ac:dyDescent="0.25">
      <c r="A1014" s="31">
        <v>1012</v>
      </c>
      <c r="B1014" s="65">
        <v>70</v>
      </c>
      <c r="C1014" s="66">
        <v>0</v>
      </c>
      <c r="D1014" s="65">
        <f t="shared" si="47"/>
        <v>19.444444444444443</v>
      </c>
      <c r="E1014" s="65">
        <f t="shared" si="48"/>
        <v>0</v>
      </c>
      <c r="F1014" s="67">
        <f t="shared" si="49"/>
        <v>7352.7199248809802</v>
      </c>
    </row>
    <row r="1015" spans="1:6" x14ac:dyDescent="0.25">
      <c r="A1015" s="31">
        <v>1013</v>
      </c>
      <c r="B1015" s="65">
        <v>70</v>
      </c>
      <c r="C1015" s="66">
        <v>0</v>
      </c>
      <c r="D1015" s="65">
        <f t="shared" si="47"/>
        <v>19.444444444444443</v>
      </c>
      <c r="E1015" s="65">
        <f t="shared" si="48"/>
        <v>0</v>
      </c>
      <c r="F1015" s="67">
        <f t="shared" si="49"/>
        <v>7372.1643693254246</v>
      </c>
    </row>
    <row r="1016" spans="1:6" x14ac:dyDescent="0.25">
      <c r="A1016" s="31">
        <v>1014</v>
      </c>
      <c r="B1016" s="65">
        <v>70</v>
      </c>
      <c r="C1016" s="66">
        <v>0</v>
      </c>
      <c r="D1016" s="65">
        <f t="shared" si="47"/>
        <v>19.444444444444443</v>
      </c>
      <c r="E1016" s="65">
        <f t="shared" si="48"/>
        <v>0</v>
      </c>
      <c r="F1016" s="67">
        <f t="shared" si="49"/>
        <v>7391.6088137698689</v>
      </c>
    </row>
    <row r="1017" spans="1:6" x14ac:dyDescent="0.25">
      <c r="A1017" s="31">
        <v>1015</v>
      </c>
      <c r="B1017" s="65">
        <v>70</v>
      </c>
      <c r="C1017" s="66">
        <v>0</v>
      </c>
      <c r="D1017" s="65">
        <f t="shared" si="47"/>
        <v>19.444444444444443</v>
      </c>
      <c r="E1017" s="65">
        <f t="shared" si="48"/>
        <v>0</v>
      </c>
      <c r="F1017" s="67">
        <f t="shared" si="49"/>
        <v>7411.0532582143132</v>
      </c>
    </row>
    <row r="1018" spans="1:6" x14ac:dyDescent="0.25">
      <c r="A1018" s="31">
        <v>1016</v>
      </c>
      <c r="B1018" s="65">
        <v>70</v>
      </c>
      <c r="C1018" s="66">
        <v>0</v>
      </c>
      <c r="D1018" s="65">
        <f t="shared" si="47"/>
        <v>19.444444444444443</v>
      </c>
      <c r="E1018" s="65">
        <f t="shared" si="48"/>
        <v>0</v>
      </c>
      <c r="F1018" s="67">
        <f t="shared" si="49"/>
        <v>7430.4977026587576</v>
      </c>
    </row>
    <row r="1019" spans="1:6" x14ac:dyDescent="0.25">
      <c r="A1019" s="31">
        <v>1017</v>
      </c>
      <c r="B1019" s="65">
        <v>70</v>
      </c>
      <c r="C1019" s="66">
        <v>0</v>
      </c>
      <c r="D1019" s="65">
        <f t="shared" si="47"/>
        <v>19.444444444444443</v>
      </c>
      <c r="E1019" s="65">
        <f t="shared" si="48"/>
        <v>0</v>
      </c>
      <c r="F1019" s="67">
        <f t="shared" si="49"/>
        <v>7449.9421471032019</v>
      </c>
    </row>
    <row r="1020" spans="1:6" x14ac:dyDescent="0.25">
      <c r="A1020" s="31">
        <v>1018</v>
      </c>
      <c r="B1020" s="65">
        <v>70</v>
      </c>
      <c r="C1020" s="66">
        <v>0</v>
      </c>
      <c r="D1020" s="65">
        <f t="shared" si="47"/>
        <v>19.444444444444443</v>
      </c>
      <c r="E1020" s="65">
        <f t="shared" si="48"/>
        <v>0</v>
      </c>
      <c r="F1020" s="67">
        <f t="shared" si="49"/>
        <v>7469.3865915476463</v>
      </c>
    </row>
    <row r="1021" spans="1:6" x14ac:dyDescent="0.25">
      <c r="A1021" s="31">
        <v>1019</v>
      </c>
      <c r="B1021" s="65">
        <v>70</v>
      </c>
      <c r="C1021" s="66">
        <v>0</v>
      </c>
      <c r="D1021" s="65">
        <f t="shared" si="47"/>
        <v>19.444444444444443</v>
      </c>
      <c r="E1021" s="65">
        <f t="shared" si="48"/>
        <v>0</v>
      </c>
      <c r="F1021" s="67">
        <f t="shared" si="49"/>
        <v>7488.8310359920906</v>
      </c>
    </row>
    <row r="1022" spans="1:6" x14ac:dyDescent="0.25">
      <c r="A1022" s="31">
        <v>1020</v>
      </c>
      <c r="B1022" s="65">
        <v>70</v>
      </c>
      <c r="C1022" s="66">
        <v>0</v>
      </c>
      <c r="D1022" s="65">
        <f t="shared" si="47"/>
        <v>19.444444444444443</v>
      </c>
      <c r="E1022" s="65">
        <f t="shared" si="48"/>
        <v>0</v>
      </c>
      <c r="F1022" s="67">
        <f t="shared" si="49"/>
        <v>7508.275480436535</v>
      </c>
    </row>
    <row r="1023" spans="1:6" x14ac:dyDescent="0.25">
      <c r="A1023" s="31">
        <v>1021</v>
      </c>
      <c r="B1023" s="65">
        <v>70</v>
      </c>
      <c r="C1023" s="66">
        <v>0</v>
      </c>
      <c r="D1023" s="65">
        <f t="shared" si="47"/>
        <v>19.444444444444443</v>
      </c>
      <c r="E1023" s="65">
        <f t="shared" si="48"/>
        <v>0</v>
      </c>
      <c r="F1023" s="67">
        <f t="shared" si="49"/>
        <v>7527.7199248809793</v>
      </c>
    </row>
    <row r="1024" spans="1:6" x14ac:dyDescent="0.25">
      <c r="A1024" s="31">
        <v>1022</v>
      </c>
      <c r="B1024" s="65">
        <v>70</v>
      </c>
      <c r="C1024" s="66">
        <v>0</v>
      </c>
      <c r="D1024" s="65">
        <f t="shared" si="47"/>
        <v>19.444444444444443</v>
      </c>
      <c r="E1024" s="65">
        <f t="shared" si="48"/>
        <v>0</v>
      </c>
      <c r="F1024" s="67">
        <f t="shared" si="49"/>
        <v>7547.1643693254236</v>
      </c>
    </row>
    <row r="1025" spans="1:6" x14ac:dyDescent="0.25">
      <c r="A1025" s="31">
        <v>1023</v>
      </c>
      <c r="B1025" s="65">
        <v>70</v>
      </c>
      <c r="C1025" s="66">
        <v>0</v>
      </c>
      <c r="D1025" s="65">
        <f t="shared" si="47"/>
        <v>19.444444444444443</v>
      </c>
      <c r="E1025" s="65">
        <f t="shared" si="48"/>
        <v>0</v>
      </c>
      <c r="F1025" s="67">
        <f t="shared" si="49"/>
        <v>7566.608813769868</v>
      </c>
    </row>
    <row r="1026" spans="1:6" x14ac:dyDescent="0.25">
      <c r="A1026" s="31">
        <v>1024</v>
      </c>
      <c r="B1026" s="65">
        <v>70</v>
      </c>
      <c r="C1026" s="66">
        <v>0</v>
      </c>
      <c r="D1026" s="65">
        <f t="shared" si="47"/>
        <v>19.444444444444443</v>
      </c>
      <c r="E1026" s="65">
        <f t="shared" si="48"/>
        <v>0</v>
      </c>
      <c r="F1026" s="67">
        <f t="shared" si="49"/>
        <v>7586.0532582143123</v>
      </c>
    </row>
    <row r="1027" spans="1:6" x14ac:dyDescent="0.25">
      <c r="A1027" s="31">
        <v>1025</v>
      </c>
      <c r="B1027" s="65">
        <v>70</v>
      </c>
      <c r="C1027" s="66">
        <v>0</v>
      </c>
      <c r="D1027" s="65">
        <f t="shared" si="47"/>
        <v>19.444444444444443</v>
      </c>
      <c r="E1027" s="65">
        <f t="shared" si="48"/>
        <v>0</v>
      </c>
      <c r="F1027" s="67">
        <f t="shared" si="49"/>
        <v>7605.4977026587567</v>
      </c>
    </row>
    <row r="1028" spans="1:6" x14ac:dyDescent="0.25">
      <c r="A1028" s="31">
        <v>1026</v>
      </c>
      <c r="B1028" s="65">
        <v>70</v>
      </c>
      <c r="C1028" s="66">
        <v>0</v>
      </c>
      <c r="D1028" s="65">
        <f t="shared" ref="D1028:D1091" si="50">B1028/3.6</f>
        <v>19.444444444444443</v>
      </c>
      <c r="E1028" s="65">
        <f t="shared" si="48"/>
        <v>0</v>
      </c>
      <c r="F1028" s="67">
        <f t="shared" si="49"/>
        <v>7624.942147103201</v>
      </c>
    </row>
    <row r="1029" spans="1:6" x14ac:dyDescent="0.25">
      <c r="A1029" s="31">
        <v>1027</v>
      </c>
      <c r="B1029" s="65">
        <v>70</v>
      </c>
      <c r="C1029" s="66">
        <v>0</v>
      </c>
      <c r="D1029" s="65">
        <f t="shared" si="50"/>
        <v>19.444444444444443</v>
      </c>
      <c r="E1029" s="65">
        <f t="shared" si="48"/>
        <v>0</v>
      </c>
      <c r="F1029" s="67">
        <f t="shared" si="49"/>
        <v>7644.3865915476454</v>
      </c>
    </row>
    <row r="1030" spans="1:6" x14ac:dyDescent="0.25">
      <c r="A1030" s="31">
        <v>1028</v>
      </c>
      <c r="B1030" s="65">
        <v>70</v>
      </c>
      <c r="C1030" s="66">
        <v>0</v>
      </c>
      <c r="D1030" s="65">
        <f t="shared" si="50"/>
        <v>19.444444444444443</v>
      </c>
      <c r="E1030" s="65">
        <f t="shared" si="48"/>
        <v>0</v>
      </c>
      <c r="F1030" s="67">
        <f t="shared" si="49"/>
        <v>7663.8310359920897</v>
      </c>
    </row>
    <row r="1031" spans="1:6" x14ac:dyDescent="0.25">
      <c r="A1031" s="31">
        <v>1029</v>
      </c>
      <c r="B1031" s="65">
        <v>70</v>
      </c>
      <c r="C1031" s="66">
        <v>0</v>
      </c>
      <c r="D1031" s="65">
        <f t="shared" si="50"/>
        <v>19.444444444444443</v>
      </c>
      <c r="E1031" s="65">
        <f t="shared" si="48"/>
        <v>0</v>
      </c>
      <c r="F1031" s="67">
        <f t="shared" si="49"/>
        <v>7683.2754804365341</v>
      </c>
    </row>
    <row r="1032" spans="1:6" x14ac:dyDescent="0.25">
      <c r="A1032" s="31">
        <v>1030</v>
      </c>
      <c r="B1032" s="65">
        <v>70</v>
      </c>
      <c r="C1032" s="66">
        <v>0</v>
      </c>
      <c r="D1032" s="65">
        <f t="shared" si="50"/>
        <v>19.444444444444443</v>
      </c>
      <c r="E1032" s="65">
        <f t="shared" si="48"/>
        <v>0</v>
      </c>
      <c r="F1032" s="67">
        <f t="shared" si="49"/>
        <v>7702.7199248809784</v>
      </c>
    </row>
    <row r="1033" spans="1:6" x14ac:dyDescent="0.25">
      <c r="A1033" s="31">
        <v>1031</v>
      </c>
      <c r="B1033" s="65">
        <v>70</v>
      </c>
      <c r="C1033" s="66">
        <v>0</v>
      </c>
      <c r="D1033" s="65">
        <f t="shared" si="50"/>
        <v>19.444444444444443</v>
      </c>
      <c r="E1033" s="65">
        <f t="shared" si="48"/>
        <v>0</v>
      </c>
      <c r="F1033" s="67">
        <f t="shared" si="49"/>
        <v>7722.1643693254227</v>
      </c>
    </row>
    <row r="1034" spans="1:6" x14ac:dyDescent="0.25">
      <c r="A1034" s="31">
        <v>1032</v>
      </c>
      <c r="B1034" s="65">
        <v>70</v>
      </c>
      <c r="C1034" s="66">
        <v>0</v>
      </c>
      <c r="D1034" s="65">
        <f t="shared" si="50"/>
        <v>19.444444444444443</v>
      </c>
      <c r="E1034" s="65">
        <f t="shared" si="48"/>
        <v>0</v>
      </c>
      <c r="F1034" s="67">
        <f t="shared" si="49"/>
        <v>7741.6088137698671</v>
      </c>
    </row>
    <row r="1035" spans="1:6" x14ac:dyDescent="0.25">
      <c r="A1035" s="31">
        <v>1033</v>
      </c>
      <c r="B1035" s="65">
        <v>70.315333317385779</v>
      </c>
      <c r="C1035" s="66">
        <v>0</v>
      </c>
      <c r="D1035" s="65">
        <f t="shared" si="50"/>
        <v>19.53203703260716</v>
      </c>
      <c r="E1035" s="65">
        <f t="shared" si="48"/>
        <v>8.7592588162717533E-2</v>
      </c>
      <c r="F1035" s="67">
        <f t="shared" si="49"/>
        <v>7761.0970545083928</v>
      </c>
    </row>
    <row r="1036" spans="1:6" x14ac:dyDescent="0.25">
      <c r="A1036" s="31">
        <v>1034</v>
      </c>
      <c r="B1036" s="65">
        <v>71.17204443507724</v>
      </c>
      <c r="C1036" s="66">
        <v>0</v>
      </c>
      <c r="D1036" s="65">
        <f t="shared" si="50"/>
        <v>19.77001234307701</v>
      </c>
      <c r="E1036" s="65">
        <f t="shared" si="48"/>
        <v>0.23797531046984943</v>
      </c>
      <c r="F1036" s="67">
        <f t="shared" si="49"/>
        <v>7780.7480791962353</v>
      </c>
    </row>
    <row r="1037" spans="1:6" x14ac:dyDescent="0.25">
      <c r="A1037" s="31">
        <v>1035</v>
      </c>
      <c r="B1037" s="65">
        <v>72.015968856811512</v>
      </c>
      <c r="C1037" s="66">
        <v>0</v>
      </c>
      <c r="D1037" s="65">
        <f t="shared" si="50"/>
        <v>20.004435793558752</v>
      </c>
      <c r="E1037" s="65">
        <f t="shared" si="48"/>
        <v>0.23442345048174218</v>
      </c>
      <c r="F1037" s="67">
        <f t="shared" si="49"/>
        <v>7800.6353032645529</v>
      </c>
    </row>
    <row r="1038" spans="1:6" x14ac:dyDescent="0.25">
      <c r="A1038" s="31">
        <v>1036</v>
      </c>
      <c r="B1038" s="65">
        <v>72.875968856811511</v>
      </c>
      <c r="C1038" s="66">
        <v>0</v>
      </c>
      <c r="D1038" s="65">
        <f t="shared" si="50"/>
        <v>20.243324682447643</v>
      </c>
      <c r="E1038" s="65">
        <f t="shared" ref="E1038:E1101" si="51">D1038-D1037</f>
        <v>0.2388888888888907</v>
      </c>
      <c r="F1038" s="67">
        <f t="shared" ref="F1038:F1101" si="52">D1037+(E1038/2)+F1037</f>
        <v>7820.759183502556</v>
      </c>
    </row>
    <row r="1039" spans="1:6" x14ac:dyDescent="0.25">
      <c r="A1039" s="31">
        <v>1037</v>
      </c>
      <c r="B1039" s="65">
        <v>73.745142231517377</v>
      </c>
      <c r="C1039" s="66">
        <v>0</v>
      </c>
      <c r="D1039" s="65">
        <f t="shared" si="50"/>
        <v>20.484761730977048</v>
      </c>
      <c r="E1039" s="65">
        <f t="shared" si="51"/>
        <v>0.24143704852940573</v>
      </c>
      <c r="F1039" s="67">
        <f t="shared" si="52"/>
        <v>7841.1232267092682</v>
      </c>
    </row>
    <row r="1040" spans="1:6" x14ac:dyDescent="0.25">
      <c r="A1040" s="31">
        <v>1038</v>
      </c>
      <c r="B1040" s="65">
        <v>74.592411135700019</v>
      </c>
      <c r="C1040" s="66">
        <v>0</v>
      </c>
      <c r="D1040" s="65">
        <f t="shared" si="50"/>
        <v>20.720114204361117</v>
      </c>
      <c r="E1040" s="65">
        <f t="shared" si="51"/>
        <v>0.23535247338406862</v>
      </c>
      <c r="F1040" s="67">
        <f t="shared" si="52"/>
        <v>7861.7256646769374</v>
      </c>
    </row>
    <row r="1041" spans="1:6" x14ac:dyDescent="0.25">
      <c r="A1041" s="31">
        <v>1039</v>
      </c>
      <c r="B1041" s="65">
        <v>75.436222224500455</v>
      </c>
      <c r="C1041" s="66">
        <v>0</v>
      </c>
      <c r="D1041" s="65">
        <f t="shared" si="50"/>
        <v>20.95450617347235</v>
      </c>
      <c r="E1041" s="65">
        <f t="shared" si="51"/>
        <v>0.23439196911123261</v>
      </c>
      <c r="F1041" s="67">
        <f t="shared" si="52"/>
        <v>7882.5629748658539</v>
      </c>
    </row>
    <row r="1042" spans="1:6" x14ac:dyDescent="0.25">
      <c r="A1042" s="31">
        <v>1040</v>
      </c>
      <c r="B1042" s="65">
        <v>76.296031138632031</v>
      </c>
      <c r="C1042" s="66">
        <v>0</v>
      </c>
      <c r="D1042" s="65">
        <f t="shared" si="50"/>
        <v>21.193341982953342</v>
      </c>
      <c r="E1042" s="65">
        <f t="shared" si="51"/>
        <v>0.23883580948099237</v>
      </c>
      <c r="F1042" s="67">
        <f t="shared" si="52"/>
        <v>7903.6368989440671</v>
      </c>
    </row>
    <row r="1043" spans="1:6" x14ac:dyDescent="0.25">
      <c r="A1043" s="31">
        <v>1041</v>
      </c>
      <c r="B1043" s="65">
        <v>77.15277778002951</v>
      </c>
      <c r="C1043" s="66">
        <v>0</v>
      </c>
      <c r="D1043" s="65">
        <f t="shared" si="50"/>
        <v>21.431327161119309</v>
      </c>
      <c r="E1043" s="65">
        <f t="shared" si="51"/>
        <v>0.23798517816596743</v>
      </c>
      <c r="F1043" s="67">
        <f t="shared" si="52"/>
        <v>7924.949233516103</v>
      </c>
    </row>
    <row r="1044" spans="1:6" x14ac:dyDescent="0.25">
      <c r="A1044" s="31">
        <v>1042</v>
      </c>
      <c r="B1044" s="65">
        <v>78.010053342183426</v>
      </c>
      <c r="C1044" s="66">
        <v>0</v>
      </c>
      <c r="D1044" s="65">
        <f t="shared" si="50"/>
        <v>21.669459261717616</v>
      </c>
      <c r="E1044" s="65">
        <f t="shared" si="51"/>
        <v>0.23813210059830681</v>
      </c>
      <c r="F1044" s="67">
        <f t="shared" si="52"/>
        <v>7946.4996267275219</v>
      </c>
    </row>
    <row r="1045" spans="1:6" x14ac:dyDescent="0.25">
      <c r="A1045" s="31">
        <v>1043</v>
      </c>
      <c r="B1045" s="65">
        <v>78.872777780029509</v>
      </c>
      <c r="C1045" s="66">
        <v>0</v>
      </c>
      <c r="D1045" s="65">
        <f t="shared" si="50"/>
        <v>21.909104938897084</v>
      </c>
      <c r="E1045" s="65">
        <f t="shared" si="51"/>
        <v>0.2396456771794675</v>
      </c>
      <c r="F1045" s="67">
        <f t="shared" si="52"/>
        <v>7968.2889088278289</v>
      </c>
    </row>
    <row r="1046" spans="1:6" x14ac:dyDescent="0.25">
      <c r="A1046" s="31">
        <v>1044</v>
      </c>
      <c r="B1046" s="65">
        <v>79.726031138632038</v>
      </c>
      <c r="C1046" s="66">
        <v>0</v>
      </c>
      <c r="D1046" s="65">
        <f t="shared" si="50"/>
        <v>22.146119760731121</v>
      </c>
      <c r="E1046" s="65">
        <f t="shared" si="51"/>
        <v>0.23701482183403755</v>
      </c>
      <c r="F1046" s="67">
        <f t="shared" si="52"/>
        <v>7990.3165211776432</v>
      </c>
    </row>
    <row r="1047" spans="1:6" x14ac:dyDescent="0.25">
      <c r="A1047" s="31">
        <v>1045</v>
      </c>
      <c r="B1047" s="65">
        <v>80.582777780029517</v>
      </c>
      <c r="C1047" s="66">
        <v>0</v>
      </c>
      <c r="D1047" s="65">
        <f t="shared" si="50"/>
        <v>22.384104938897089</v>
      </c>
      <c r="E1047" s="65">
        <f t="shared" si="51"/>
        <v>0.23798517816596743</v>
      </c>
      <c r="F1047" s="67">
        <f t="shared" si="52"/>
        <v>8012.5816335274576</v>
      </c>
    </row>
    <row r="1048" spans="1:6" x14ac:dyDescent="0.25">
      <c r="A1048" s="31">
        <v>1046</v>
      </c>
      <c r="B1048" s="65">
        <v>81.436413310368863</v>
      </c>
      <c r="C1048" s="66">
        <v>0</v>
      </c>
      <c r="D1048" s="65">
        <f t="shared" si="50"/>
        <v>22.621225919546905</v>
      </c>
      <c r="E1048" s="65">
        <f t="shared" si="51"/>
        <v>0.23712098064981646</v>
      </c>
      <c r="F1048" s="67">
        <f t="shared" si="52"/>
        <v>8035.08429895668</v>
      </c>
    </row>
    <row r="1049" spans="1:6" x14ac:dyDescent="0.25">
      <c r="A1049" s="31">
        <v>1047</v>
      </c>
      <c r="B1049" s="65">
        <v>82.29583999580808</v>
      </c>
      <c r="C1049" s="66">
        <v>0</v>
      </c>
      <c r="D1049" s="65">
        <f t="shared" si="50"/>
        <v>22.859955554391131</v>
      </c>
      <c r="E1049" s="65">
        <f t="shared" si="51"/>
        <v>0.23872963484422627</v>
      </c>
      <c r="F1049" s="67">
        <f t="shared" si="52"/>
        <v>8057.8248896936493</v>
      </c>
    </row>
    <row r="1050" spans="1:6" x14ac:dyDescent="0.25">
      <c r="A1050" s="31">
        <v>1048</v>
      </c>
      <c r="B1050" s="65">
        <v>83.15277778002951</v>
      </c>
      <c r="C1050" s="66">
        <v>0</v>
      </c>
      <c r="D1050" s="65">
        <f t="shared" si="50"/>
        <v>23.097993827785974</v>
      </c>
      <c r="E1050" s="65">
        <f t="shared" si="51"/>
        <v>0.23803827339484229</v>
      </c>
      <c r="F1050" s="67">
        <f t="shared" si="52"/>
        <v>8080.8038643847376</v>
      </c>
    </row>
    <row r="1051" spans="1:6" x14ac:dyDescent="0.25">
      <c r="A1051" s="31">
        <v>1049</v>
      </c>
      <c r="B1051" s="65">
        <v>83.997048906750138</v>
      </c>
      <c r="C1051" s="66">
        <v>0</v>
      </c>
      <c r="D1051" s="65">
        <f t="shared" si="50"/>
        <v>23.332513585208371</v>
      </c>
      <c r="E1051" s="65">
        <f t="shared" si="51"/>
        <v>0.23451975742239739</v>
      </c>
      <c r="F1051" s="67">
        <f t="shared" si="52"/>
        <v>8104.0191180912352</v>
      </c>
    </row>
    <row r="1052" spans="1:6" x14ac:dyDescent="0.25">
      <c r="A1052" s="31">
        <v>1050</v>
      </c>
      <c r="B1052" s="65">
        <v>84.856284449365404</v>
      </c>
      <c r="C1052" s="66">
        <v>0</v>
      </c>
      <c r="D1052" s="65">
        <f t="shared" si="50"/>
        <v>23.571190124823723</v>
      </c>
      <c r="E1052" s="65">
        <f t="shared" si="51"/>
        <v>0.2386765396153514</v>
      </c>
      <c r="F1052" s="67">
        <f t="shared" si="52"/>
        <v>8127.470969946251</v>
      </c>
    </row>
    <row r="1053" spans="1:6" x14ac:dyDescent="0.25">
      <c r="A1053" s="31">
        <v>1051</v>
      </c>
      <c r="B1053" s="65">
        <v>85.716666678057777</v>
      </c>
      <c r="C1053" s="66">
        <v>0</v>
      </c>
      <c r="D1053" s="65">
        <f t="shared" si="50"/>
        <v>23.810185188349383</v>
      </c>
      <c r="E1053" s="65">
        <f t="shared" si="51"/>
        <v>0.23899506352566036</v>
      </c>
      <c r="F1053" s="67">
        <f t="shared" si="52"/>
        <v>8151.1616576028373</v>
      </c>
    </row>
    <row r="1054" spans="1:6" x14ac:dyDescent="0.25">
      <c r="A1054" s="31">
        <v>1052</v>
      </c>
      <c r="B1054" s="65">
        <v>86.573333344591987</v>
      </c>
      <c r="C1054" s="66">
        <v>0</v>
      </c>
      <c r="D1054" s="65">
        <f t="shared" si="50"/>
        <v>24.048148151275551</v>
      </c>
      <c r="E1054" s="65">
        <f t="shared" si="51"/>
        <v>0.23796296292616859</v>
      </c>
      <c r="F1054" s="67">
        <f t="shared" si="52"/>
        <v>8175.09082427265</v>
      </c>
    </row>
    <row r="1055" spans="1:6" x14ac:dyDescent="0.25">
      <c r="A1055" s="31">
        <v>1053</v>
      </c>
      <c r="B1055" s="65">
        <v>87.426857763926193</v>
      </c>
      <c r="C1055" s="66">
        <v>0</v>
      </c>
      <c r="D1055" s="65">
        <f t="shared" si="50"/>
        <v>24.285238267757276</v>
      </c>
      <c r="E1055" s="65">
        <f t="shared" si="51"/>
        <v>0.23709011648172407</v>
      </c>
      <c r="F1055" s="67">
        <f t="shared" si="52"/>
        <v>8199.2575174821668</v>
      </c>
    </row>
    <row r="1056" spans="1:6" x14ac:dyDescent="0.25">
      <c r="A1056" s="31">
        <v>1054</v>
      </c>
      <c r="B1056" s="65">
        <v>88.286475535233819</v>
      </c>
      <c r="C1056" s="66">
        <v>0</v>
      </c>
      <c r="D1056" s="65">
        <f t="shared" si="50"/>
        <v>24.524020982009393</v>
      </c>
      <c r="E1056" s="65">
        <f t="shared" si="51"/>
        <v>0.2387827142521175</v>
      </c>
      <c r="F1056" s="67">
        <f t="shared" si="52"/>
        <v>8223.6621471070503</v>
      </c>
    </row>
    <row r="1057" spans="1:6" x14ac:dyDescent="0.25">
      <c r="A1057" s="31">
        <v>1055</v>
      </c>
      <c r="B1057" s="65">
        <v>89.14333334459198</v>
      </c>
      <c r="C1057" s="66">
        <v>0</v>
      </c>
      <c r="D1057" s="65">
        <f t="shared" si="50"/>
        <v>24.762037040164437</v>
      </c>
      <c r="E1057" s="65">
        <f t="shared" si="51"/>
        <v>0.23801605815504345</v>
      </c>
      <c r="F1057" s="67">
        <f t="shared" si="52"/>
        <v>8248.3051761181378</v>
      </c>
    </row>
    <row r="1058" spans="1:6" x14ac:dyDescent="0.25">
      <c r="A1058" s="31">
        <v>1056</v>
      </c>
      <c r="B1058" s="65">
        <v>89.997048906750138</v>
      </c>
      <c r="C1058" s="66">
        <v>0</v>
      </c>
      <c r="D1058" s="65">
        <f t="shared" si="50"/>
        <v>24.999180251875039</v>
      </c>
      <c r="E1058" s="65">
        <f t="shared" si="51"/>
        <v>0.23714321171060249</v>
      </c>
      <c r="F1058" s="67">
        <f t="shared" si="52"/>
        <v>8273.1857847641568</v>
      </c>
    </row>
    <row r="1059" spans="1:6" x14ac:dyDescent="0.25">
      <c r="A1059" s="31">
        <v>1057</v>
      </c>
      <c r="B1059" s="65">
        <v>90.856284449365404</v>
      </c>
      <c r="C1059" s="66">
        <v>0</v>
      </c>
      <c r="D1059" s="65">
        <f t="shared" si="50"/>
        <v>25.23785679149039</v>
      </c>
      <c r="E1059" s="65">
        <f t="shared" si="51"/>
        <v>0.2386765396153514</v>
      </c>
      <c r="F1059" s="67">
        <f t="shared" si="52"/>
        <v>8298.3043032858386</v>
      </c>
    </row>
    <row r="1060" spans="1:6" x14ac:dyDescent="0.25">
      <c r="A1060" s="31">
        <v>1058</v>
      </c>
      <c r="B1060" s="65">
        <v>91.715704416036615</v>
      </c>
      <c r="C1060" s="66">
        <v>0</v>
      </c>
      <c r="D1060" s="65">
        <f t="shared" si="50"/>
        <v>25.476584560010171</v>
      </c>
      <c r="E1060" s="65">
        <f t="shared" si="51"/>
        <v>0.23872776851978017</v>
      </c>
      <c r="F1060" s="67">
        <f t="shared" si="52"/>
        <v>8323.6615239615894</v>
      </c>
    </row>
    <row r="1061" spans="1:6" x14ac:dyDescent="0.25">
      <c r="A1061" s="31">
        <v>1059</v>
      </c>
      <c r="B1061" s="65">
        <v>92.553724462721092</v>
      </c>
      <c r="C1061" s="66">
        <v>0</v>
      </c>
      <c r="D1061" s="65">
        <f t="shared" si="50"/>
        <v>25.709367906311414</v>
      </c>
      <c r="E1061" s="65">
        <f t="shared" si="51"/>
        <v>0.2327833463012432</v>
      </c>
      <c r="F1061" s="67">
        <f t="shared" si="52"/>
        <v>8349.254500194751</v>
      </c>
    </row>
    <row r="1062" spans="1:6" x14ac:dyDescent="0.25">
      <c r="A1062" s="31">
        <v>1060</v>
      </c>
      <c r="B1062" s="65">
        <v>93.41691998879115</v>
      </c>
      <c r="C1062" s="66">
        <v>0</v>
      </c>
      <c r="D1062" s="65">
        <f t="shared" si="50"/>
        <v>25.949144441330873</v>
      </c>
      <c r="E1062" s="65">
        <f t="shared" si="51"/>
        <v>0.23977653501945895</v>
      </c>
      <c r="F1062" s="67">
        <f t="shared" si="52"/>
        <v>8375.0837563685727</v>
      </c>
    </row>
    <row r="1063" spans="1:6" x14ac:dyDescent="0.25">
      <c r="A1063" s="31">
        <v>1061</v>
      </c>
      <c r="B1063" s="65">
        <v>94.277111131615115</v>
      </c>
      <c r="C1063" s="66">
        <v>0</v>
      </c>
      <c r="D1063" s="65">
        <f t="shared" si="50"/>
        <v>26.188086425448642</v>
      </c>
      <c r="E1063" s="65">
        <f t="shared" si="51"/>
        <v>0.23894198411776912</v>
      </c>
      <c r="F1063" s="67">
        <f t="shared" si="52"/>
        <v>8401.1523718019616</v>
      </c>
    </row>
    <row r="1064" spans="1:6" x14ac:dyDescent="0.25">
      <c r="A1064" s="31">
        <v>1062</v>
      </c>
      <c r="B1064" s="65">
        <v>95.133888909154464</v>
      </c>
      <c r="C1064" s="66">
        <v>0</v>
      </c>
      <c r="D1064" s="65">
        <f t="shared" si="50"/>
        <v>26.426080252542906</v>
      </c>
      <c r="E1064" s="65">
        <f t="shared" si="51"/>
        <v>0.23799382709426453</v>
      </c>
      <c r="F1064" s="67">
        <f t="shared" si="52"/>
        <v>8427.4594551409573</v>
      </c>
    </row>
    <row r="1065" spans="1:6" x14ac:dyDescent="0.25">
      <c r="A1065" s="31">
        <v>1063</v>
      </c>
      <c r="B1065" s="65">
        <v>95.996857820881729</v>
      </c>
      <c r="C1065" s="66">
        <v>0</v>
      </c>
      <c r="D1065" s="65">
        <f t="shared" si="50"/>
        <v>26.665793839133812</v>
      </c>
      <c r="E1065" s="65">
        <f t="shared" si="51"/>
        <v>0.23971358659090569</v>
      </c>
      <c r="F1065" s="67">
        <f t="shared" si="52"/>
        <v>8454.0053921867948</v>
      </c>
    </row>
    <row r="1066" spans="1:6" x14ac:dyDescent="0.25">
      <c r="A1066" s="31">
        <v>1064</v>
      </c>
      <c r="B1066" s="65">
        <v>96.846919988791143</v>
      </c>
      <c r="C1066" s="66">
        <v>0</v>
      </c>
      <c r="D1066" s="65">
        <f t="shared" si="50"/>
        <v>26.901922219108648</v>
      </c>
      <c r="E1066" s="65">
        <f t="shared" si="51"/>
        <v>0.23612837997483638</v>
      </c>
      <c r="F1066" s="67">
        <f t="shared" si="52"/>
        <v>8480.7892502159157</v>
      </c>
    </row>
    <row r="1067" spans="1:6" x14ac:dyDescent="0.25">
      <c r="A1067" s="31">
        <v>1065</v>
      </c>
      <c r="B1067" s="65">
        <v>97.69422224177255</v>
      </c>
      <c r="C1067" s="66">
        <v>0</v>
      </c>
      <c r="D1067" s="65">
        <f t="shared" si="50"/>
        <v>27.137283956047931</v>
      </c>
      <c r="E1067" s="65">
        <f t="shared" si="51"/>
        <v>0.2353617369392822</v>
      </c>
      <c r="F1067" s="67">
        <f t="shared" si="52"/>
        <v>8507.8088533034934</v>
      </c>
    </row>
    <row r="1068" spans="1:6" x14ac:dyDescent="0.25">
      <c r="A1068" s="31">
        <v>1066</v>
      </c>
      <c r="B1068" s="65">
        <v>98.536777798997036</v>
      </c>
      <c r="C1068" s="66">
        <v>0</v>
      </c>
      <c r="D1068" s="65">
        <f t="shared" si="50"/>
        <v>27.371327166388063</v>
      </c>
      <c r="E1068" s="65">
        <f t="shared" si="51"/>
        <v>0.23404321034013265</v>
      </c>
      <c r="F1068" s="67">
        <f t="shared" si="52"/>
        <v>8535.063158864712</v>
      </c>
    </row>
    <row r="1069" spans="1:6" x14ac:dyDescent="0.25">
      <c r="A1069" s="31">
        <v>1067</v>
      </c>
      <c r="B1069" s="65">
        <v>99.426284449365411</v>
      </c>
      <c r="C1069" s="66">
        <v>0</v>
      </c>
      <c r="D1069" s="65">
        <f t="shared" si="50"/>
        <v>27.618412347045947</v>
      </c>
      <c r="E1069" s="65">
        <f t="shared" si="51"/>
        <v>0.24708518065788354</v>
      </c>
      <c r="F1069" s="67">
        <f t="shared" si="52"/>
        <v>8562.5580286214299</v>
      </c>
    </row>
    <row r="1070" spans="1:6" x14ac:dyDescent="0.25">
      <c r="A1070" s="31">
        <v>1068</v>
      </c>
      <c r="B1070" s="65">
        <v>100</v>
      </c>
      <c r="C1070" s="66">
        <v>0</v>
      </c>
      <c r="D1070" s="65">
        <f t="shared" si="50"/>
        <v>27.777777777777779</v>
      </c>
      <c r="E1070" s="65">
        <f t="shared" si="51"/>
        <v>0.15936543073183174</v>
      </c>
      <c r="F1070" s="67">
        <f t="shared" si="52"/>
        <v>8590.256123683841</v>
      </c>
    </row>
    <row r="1071" spans="1:6" x14ac:dyDescent="0.25">
      <c r="A1071" s="31">
        <v>1069</v>
      </c>
      <c r="B1071" s="65">
        <v>100</v>
      </c>
      <c r="C1071" s="66">
        <v>0</v>
      </c>
      <c r="D1071" s="65">
        <f t="shared" si="50"/>
        <v>27.777777777777779</v>
      </c>
      <c r="E1071" s="65">
        <f t="shared" si="51"/>
        <v>0</v>
      </c>
      <c r="F1071" s="67">
        <f t="shared" si="52"/>
        <v>8618.0339014616184</v>
      </c>
    </row>
    <row r="1072" spans="1:6" x14ac:dyDescent="0.25">
      <c r="A1072" s="31">
        <v>1070</v>
      </c>
      <c r="B1072" s="65">
        <v>100</v>
      </c>
      <c r="C1072" s="66">
        <v>0</v>
      </c>
      <c r="D1072" s="65">
        <f t="shared" si="50"/>
        <v>27.777777777777779</v>
      </c>
      <c r="E1072" s="65">
        <f t="shared" si="51"/>
        <v>0</v>
      </c>
      <c r="F1072" s="67">
        <f t="shared" si="52"/>
        <v>8645.8116792393957</v>
      </c>
    </row>
    <row r="1073" spans="1:6" x14ac:dyDescent="0.25">
      <c r="A1073" s="31">
        <v>1071</v>
      </c>
      <c r="B1073" s="65">
        <v>100</v>
      </c>
      <c r="C1073" s="66">
        <v>0</v>
      </c>
      <c r="D1073" s="65">
        <f t="shared" si="50"/>
        <v>27.777777777777779</v>
      </c>
      <c r="E1073" s="65">
        <f t="shared" si="51"/>
        <v>0</v>
      </c>
      <c r="F1073" s="67">
        <f t="shared" si="52"/>
        <v>8673.5894570171731</v>
      </c>
    </row>
    <row r="1074" spans="1:6" x14ac:dyDescent="0.25">
      <c r="A1074" s="31">
        <v>1072</v>
      </c>
      <c r="B1074" s="65">
        <v>100</v>
      </c>
      <c r="C1074" s="66">
        <v>0</v>
      </c>
      <c r="D1074" s="65">
        <f t="shared" si="50"/>
        <v>27.777777777777779</v>
      </c>
      <c r="E1074" s="65">
        <f t="shared" si="51"/>
        <v>0</v>
      </c>
      <c r="F1074" s="67">
        <f t="shared" si="52"/>
        <v>8701.3672347949505</v>
      </c>
    </row>
    <row r="1075" spans="1:6" x14ac:dyDescent="0.25">
      <c r="A1075" s="31">
        <v>1073</v>
      </c>
      <c r="B1075" s="65">
        <v>100</v>
      </c>
      <c r="C1075" s="66">
        <v>0</v>
      </c>
      <c r="D1075" s="65">
        <f t="shared" si="50"/>
        <v>27.777777777777779</v>
      </c>
      <c r="E1075" s="65">
        <f t="shared" si="51"/>
        <v>0</v>
      </c>
      <c r="F1075" s="67">
        <f t="shared" si="52"/>
        <v>8729.1450125727279</v>
      </c>
    </row>
    <row r="1076" spans="1:6" x14ac:dyDescent="0.25">
      <c r="A1076" s="31">
        <v>1074</v>
      </c>
      <c r="B1076" s="65">
        <v>100</v>
      </c>
      <c r="C1076" s="66">
        <v>0</v>
      </c>
      <c r="D1076" s="65">
        <f t="shared" si="50"/>
        <v>27.777777777777779</v>
      </c>
      <c r="E1076" s="65">
        <f t="shared" si="51"/>
        <v>0</v>
      </c>
      <c r="F1076" s="67">
        <f t="shared" si="52"/>
        <v>8756.9227903505052</v>
      </c>
    </row>
    <row r="1077" spans="1:6" x14ac:dyDescent="0.25">
      <c r="A1077" s="31">
        <v>1075</v>
      </c>
      <c r="B1077" s="65">
        <v>100</v>
      </c>
      <c r="C1077" s="66">
        <v>0</v>
      </c>
      <c r="D1077" s="65">
        <f t="shared" si="50"/>
        <v>27.777777777777779</v>
      </c>
      <c r="E1077" s="65">
        <f t="shared" si="51"/>
        <v>0</v>
      </c>
      <c r="F1077" s="67">
        <f t="shared" si="52"/>
        <v>8784.7005681282826</v>
      </c>
    </row>
    <row r="1078" spans="1:6" x14ac:dyDescent="0.25">
      <c r="A1078" s="31">
        <v>1076</v>
      </c>
      <c r="B1078" s="65">
        <v>100</v>
      </c>
      <c r="C1078" s="66">
        <v>0</v>
      </c>
      <c r="D1078" s="65">
        <f t="shared" si="50"/>
        <v>27.777777777777779</v>
      </c>
      <c r="E1078" s="65">
        <f t="shared" si="51"/>
        <v>0</v>
      </c>
      <c r="F1078" s="67">
        <f t="shared" si="52"/>
        <v>8812.47834590606</v>
      </c>
    </row>
    <row r="1079" spans="1:6" x14ac:dyDescent="0.25">
      <c r="A1079" s="31">
        <v>1077</v>
      </c>
      <c r="B1079" s="65">
        <v>100</v>
      </c>
      <c r="C1079" s="66">
        <v>0</v>
      </c>
      <c r="D1079" s="65">
        <f t="shared" si="50"/>
        <v>27.777777777777779</v>
      </c>
      <c r="E1079" s="65">
        <f t="shared" si="51"/>
        <v>0</v>
      </c>
      <c r="F1079" s="67">
        <f t="shared" si="52"/>
        <v>8840.2561236838374</v>
      </c>
    </row>
    <row r="1080" spans="1:6" x14ac:dyDescent="0.25">
      <c r="A1080" s="31">
        <v>1078</v>
      </c>
      <c r="B1080" s="65">
        <v>100</v>
      </c>
      <c r="C1080" s="66">
        <v>0</v>
      </c>
      <c r="D1080" s="65">
        <f t="shared" si="50"/>
        <v>27.777777777777779</v>
      </c>
      <c r="E1080" s="65">
        <f t="shared" si="51"/>
        <v>0</v>
      </c>
      <c r="F1080" s="67">
        <f t="shared" si="52"/>
        <v>8868.0339014616147</v>
      </c>
    </row>
    <row r="1081" spans="1:6" x14ac:dyDescent="0.25">
      <c r="A1081" s="31">
        <v>1079</v>
      </c>
      <c r="B1081" s="65">
        <v>100</v>
      </c>
      <c r="C1081" s="66">
        <v>0</v>
      </c>
      <c r="D1081" s="65">
        <f t="shared" si="50"/>
        <v>27.777777777777779</v>
      </c>
      <c r="E1081" s="65">
        <f t="shared" si="51"/>
        <v>0</v>
      </c>
      <c r="F1081" s="67">
        <f t="shared" si="52"/>
        <v>8895.8116792393921</v>
      </c>
    </row>
    <row r="1082" spans="1:6" x14ac:dyDescent="0.25">
      <c r="A1082" s="31">
        <v>1080</v>
      </c>
      <c r="B1082" s="65">
        <v>100</v>
      </c>
      <c r="C1082" s="66">
        <v>0</v>
      </c>
      <c r="D1082" s="65">
        <f t="shared" si="50"/>
        <v>27.777777777777779</v>
      </c>
      <c r="E1082" s="65">
        <f t="shared" si="51"/>
        <v>0</v>
      </c>
      <c r="F1082" s="67">
        <f t="shared" si="52"/>
        <v>8923.5894570171695</v>
      </c>
    </row>
    <row r="1083" spans="1:6" x14ac:dyDescent="0.25">
      <c r="A1083" s="31">
        <v>1081</v>
      </c>
      <c r="B1083" s="65">
        <v>100</v>
      </c>
      <c r="C1083" s="66">
        <v>0</v>
      </c>
      <c r="D1083" s="65">
        <f t="shared" si="50"/>
        <v>27.777777777777779</v>
      </c>
      <c r="E1083" s="65">
        <f t="shared" si="51"/>
        <v>0</v>
      </c>
      <c r="F1083" s="67">
        <f t="shared" si="52"/>
        <v>8951.3672347949469</v>
      </c>
    </row>
    <row r="1084" spans="1:6" x14ac:dyDescent="0.25">
      <c r="A1084" s="31">
        <v>1082</v>
      </c>
      <c r="B1084" s="65">
        <v>100</v>
      </c>
      <c r="C1084" s="66">
        <v>0</v>
      </c>
      <c r="D1084" s="65">
        <f t="shared" si="50"/>
        <v>27.777777777777779</v>
      </c>
      <c r="E1084" s="65">
        <f t="shared" si="51"/>
        <v>0</v>
      </c>
      <c r="F1084" s="67">
        <f t="shared" si="52"/>
        <v>8979.1450125727242</v>
      </c>
    </row>
    <row r="1085" spans="1:6" x14ac:dyDescent="0.25">
      <c r="A1085" s="31">
        <v>1083</v>
      </c>
      <c r="B1085" s="65">
        <v>100</v>
      </c>
      <c r="C1085" s="66">
        <v>0</v>
      </c>
      <c r="D1085" s="65">
        <f t="shared" si="50"/>
        <v>27.777777777777779</v>
      </c>
      <c r="E1085" s="65">
        <f t="shared" si="51"/>
        <v>0</v>
      </c>
      <c r="F1085" s="67">
        <f t="shared" si="52"/>
        <v>9006.9227903505016</v>
      </c>
    </row>
    <row r="1086" spans="1:6" x14ac:dyDescent="0.25">
      <c r="A1086" s="31">
        <v>1084</v>
      </c>
      <c r="B1086" s="65">
        <v>100</v>
      </c>
      <c r="C1086" s="66">
        <v>0</v>
      </c>
      <c r="D1086" s="65">
        <f t="shared" si="50"/>
        <v>27.777777777777779</v>
      </c>
      <c r="E1086" s="65">
        <f t="shared" si="51"/>
        <v>0</v>
      </c>
      <c r="F1086" s="67">
        <f t="shared" si="52"/>
        <v>9034.700568128279</v>
      </c>
    </row>
    <row r="1087" spans="1:6" x14ac:dyDescent="0.25">
      <c r="A1087" s="31">
        <v>1085</v>
      </c>
      <c r="B1087" s="65">
        <v>100</v>
      </c>
      <c r="C1087" s="66">
        <v>0</v>
      </c>
      <c r="D1087" s="65">
        <f t="shared" si="50"/>
        <v>27.777777777777779</v>
      </c>
      <c r="E1087" s="65">
        <f t="shared" si="51"/>
        <v>0</v>
      </c>
      <c r="F1087" s="67">
        <f t="shared" si="52"/>
        <v>9062.4783459060563</v>
      </c>
    </row>
    <row r="1088" spans="1:6" x14ac:dyDescent="0.25">
      <c r="A1088" s="31">
        <v>1086</v>
      </c>
      <c r="B1088" s="65">
        <v>100</v>
      </c>
      <c r="C1088" s="66">
        <v>0</v>
      </c>
      <c r="D1088" s="65">
        <f t="shared" si="50"/>
        <v>27.777777777777779</v>
      </c>
      <c r="E1088" s="65">
        <f t="shared" si="51"/>
        <v>0</v>
      </c>
      <c r="F1088" s="67">
        <f t="shared" si="52"/>
        <v>9090.2561236838337</v>
      </c>
    </row>
    <row r="1089" spans="1:6" x14ac:dyDescent="0.25">
      <c r="A1089" s="31">
        <v>1087</v>
      </c>
      <c r="B1089" s="65">
        <v>100</v>
      </c>
      <c r="C1089" s="66">
        <v>0</v>
      </c>
      <c r="D1089" s="65">
        <f t="shared" si="50"/>
        <v>27.777777777777779</v>
      </c>
      <c r="E1089" s="65">
        <f t="shared" si="51"/>
        <v>0</v>
      </c>
      <c r="F1089" s="67">
        <f t="shared" si="52"/>
        <v>9118.0339014616111</v>
      </c>
    </row>
    <row r="1090" spans="1:6" x14ac:dyDescent="0.25">
      <c r="A1090" s="31">
        <v>1088</v>
      </c>
      <c r="B1090" s="65">
        <v>100</v>
      </c>
      <c r="C1090" s="66">
        <v>0</v>
      </c>
      <c r="D1090" s="65">
        <f t="shared" si="50"/>
        <v>27.777777777777779</v>
      </c>
      <c r="E1090" s="65">
        <f t="shared" si="51"/>
        <v>0</v>
      </c>
      <c r="F1090" s="67">
        <f t="shared" si="52"/>
        <v>9145.8116792393885</v>
      </c>
    </row>
    <row r="1091" spans="1:6" x14ac:dyDescent="0.25">
      <c r="A1091" s="31">
        <v>1089</v>
      </c>
      <c r="B1091" s="65">
        <v>100</v>
      </c>
      <c r="C1091" s="66">
        <v>0</v>
      </c>
      <c r="D1091" s="65">
        <f t="shared" si="50"/>
        <v>27.777777777777779</v>
      </c>
      <c r="E1091" s="65">
        <f t="shared" si="51"/>
        <v>0</v>
      </c>
      <c r="F1091" s="67">
        <f t="shared" si="52"/>
        <v>9173.5894570171658</v>
      </c>
    </row>
    <row r="1092" spans="1:6" x14ac:dyDescent="0.25">
      <c r="A1092" s="31">
        <v>1090</v>
      </c>
      <c r="B1092" s="65">
        <v>100</v>
      </c>
      <c r="C1092" s="66">
        <v>0</v>
      </c>
      <c r="D1092" s="65">
        <f t="shared" ref="D1092:D1155" si="53">B1092/3.6</f>
        <v>27.777777777777779</v>
      </c>
      <c r="E1092" s="65">
        <f t="shared" si="51"/>
        <v>0</v>
      </c>
      <c r="F1092" s="67">
        <f t="shared" si="52"/>
        <v>9201.3672347949432</v>
      </c>
    </row>
    <row r="1093" spans="1:6" x14ac:dyDescent="0.25">
      <c r="A1093" s="31">
        <v>1091</v>
      </c>
      <c r="B1093" s="65">
        <v>100</v>
      </c>
      <c r="C1093" s="66">
        <v>0</v>
      </c>
      <c r="D1093" s="65">
        <f t="shared" si="53"/>
        <v>27.777777777777779</v>
      </c>
      <c r="E1093" s="65">
        <f t="shared" si="51"/>
        <v>0</v>
      </c>
      <c r="F1093" s="67">
        <f t="shared" si="52"/>
        <v>9229.1450125727206</v>
      </c>
    </row>
    <row r="1094" spans="1:6" x14ac:dyDescent="0.25">
      <c r="A1094" s="31">
        <v>1092</v>
      </c>
      <c r="B1094" s="65">
        <v>100</v>
      </c>
      <c r="C1094" s="66">
        <v>0</v>
      </c>
      <c r="D1094" s="65">
        <f t="shared" si="53"/>
        <v>27.777777777777779</v>
      </c>
      <c r="E1094" s="65">
        <f t="shared" si="51"/>
        <v>0</v>
      </c>
      <c r="F1094" s="67">
        <f t="shared" si="52"/>
        <v>9256.922790350498</v>
      </c>
    </row>
    <row r="1095" spans="1:6" x14ac:dyDescent="0.25">
      <c r="A1095" s="31">
        <v>1093</v>
      </c>
      <c r="B1095" s="65">
        <v>100</v>
      </c>
      <c r="C1095" s="66">
        <v>0</v>
      </c>
      <c r="D1095" s="65">
        <f t="shared" si="53"/>
        <v>27.777777777777779</v>
      </c>
      <c r="E1095" s="65">
        <f t="shared" si="51"/>
        <v>0</v>
      </c>
      <c r="F1095" s="67">
        <f t="shared" si="52"/>
        <v>9284.7005681282753</v>
      </c>
    </row>
    <row r="1096" spans="1:6" x14ac:dyDescent="0.25">
      <c r="A1096" s="31">
        <v>1094</v>
      </c>
      <c r="B1096" s="65">
        <v>100</v>
      </c>
      <c r="C1096" s="66">
        <v>0</v>
      </c>
      <c r="D1096" s="65">
        <f t="shared" si="53"/>
        <v>27.777777777777779</v>
      </c>
      <c r="E1096" s="65">
        <f t="shared" si="51"/>
        <v>0</v>
      </c>
      <c r="F1096" s="67">
        <f t="shared" si="52"/>
        <v>9312.4783459060527</v>
      </c>
    </row>
    <row r="1097" spans="1:6" x14ac:dyDescent="0.25">
      <c r="A1097" s="31">
        <v>1095</v>
      </c>
      <c r="B1097" s="65">
        <v>100</v>
      </c>
      <c r="C1097" s="66">
        <v>0</v>
      </c>
      <c r="D1097" s="65">
        <f t="shared" si="53"/>
        <v>27.777777777777779</v>
      </c>
      <c r="E1097" s="65">
        <f t="shared" si="51"/>
        <v>0</v>
      </c>
      <c r="F1097" s="67">
        <f t="shared" si="52"/>
        <v>9340.2561236838301</v>
      </c>
    </row>
    <row r="1098" spans="1:6" x14ac:dyDescent="0.25">
      <c r="A1098" s="31">
        <v>1096</v>
      </c>
      <c r="B1098" s="65">
        <v>100</v>
      </c>
      <c r="C1098" s="66">
        <v>0</v>
      </c>
      <c r="D1098" s="65">
        <f t="shared" si="53"/>
        <v>27.777777777777779</v>
      </c>
      <c r="E1098" s="65">
        <f t="shared" si="51"/>
        <v>0</v>
      </c>
      <c r="F1098" s="67">
        <f t="shared" si="52"/>
        <v>9368.0339014616075</v>
      </c>
    </row>
    <row r="1099" spans="1:6" x14ac:dyDescent="0.25">
      <c r="A1099" s="31">
        <v>1097</v>
      </c>
      <c r="B1099" s="65">
        <v>100</v>
      </c>
      <c r="C1099" s="66">
        <v>0</v>
      </c>
      <c r="D1099" s="65">
        <f t="shared" si="53"/>
        <v>27.777777777777779</v>
      </c>
      <c r="E1099" s="65">
        <f t="shared" si="51"/>
        <v>0</v>
      </c>
      <c r="F1099" s="67">
        <f t="shared" si="52"/>
        <v>9395.8116792393848</v>
      </c>
    </row>
    <row r="1100" spans="1:6" x14ac:dyDescent="0.25">
      <c r="A1100" s="31">
        <v>1098</v>
      </c>
      <c r="B1100" s="65">
        <v>100.29955552683936</v>
      </c>
      <c r="C1100" s="66">
        <v>0</v>
      </c>
      <c r="D1100" s="65">
        <f t="shared" si="53"/>
        <v>27.860987646344263</v>
      </c>
      <c r="E1100" s="65">
        <f t="shared" si="51"/>
        <v>8.3209868566484602E-2</v>
      </c>
      <c r="F1100" s="67">
        <f t="shared" si="52"/>
        <v>9423.6310619514461</v>
      </c>
    </row>
    <row r="1101" spans="1:6" x14ac:dyDescent="0.25">
      <c r="A1101" s="31">
        <v>1099</v>
      </c>
      <c r="B1101" s="65">
        <v>101.28933333026039</v>
      </c>
      <c r="C1101" s="66">
        <v>0</v>
      </c>
      <c r="D1101" s="65">
        <f t="shared" si="53"/>
        <v>28.135925925072328</v>
      </c>
      <c r="E1101" s="65">
        <f t="shared" si="51"/>
        <v>0.2749382787280652</v>
      </c>
      <c r="F1101" s="67">
        <f t="shared" si="52"/>
        <v>9451.6295187371543</v>
      </c>
    </row>
    <row r="1102" spans="1:6" x14ac:dyDescent="0.25">
      <c r="A1102" s="31">
        <v>1100</v>
      </c>
      <c r="B1102" s="65">
        <v>102.28888887829251</v>
      </c>
      <c r="C1102" s="66">
        <v>0</v>
      </c>
      <c r="D1102" s="65">
        <f t="shared" si="53"/>
        <v>28.413580243970141</v>
      </c>
      <c r="E1102" s="65">
        <f t="shared" ref="E1102:E1165" si="54">D1102-D1101</f>
        <v>0.27765431889781311</v>
      </c>
      <c r="F1102" s="67">
        <f t="shared" ref="F1102:F1165" si="55">D1101+(E1102/2)+F1101</f>
        <v>9479.9042718216751</v>
      </c>
    </row>
    <row r="1103" spans="1:6" x14ac:dyDescent="0.25">
      <c r="A1103" s="31">
        <v>1101</v>
      </c>
      <c r="B1103" s="65">
        <v>103.28888887829251</v>
      </c>
      <c r="C1103" s="66">
        <v>0</v>
      </c>
      <c r="D1103" s="65">
        <f t="shared" si="53"/>
        <v>28.69135802174792</v>
      </c>
      <c r="E1103" s="65">
        <f t="shared" si="54"/>
        <v>0.27777777777777857</v>
      </c>
      <c r="F1103" s="67">
        <f t="shared" si="55"/>
        <v>9508.4567409545343</v>
      </c>
    </row>
    <row r="1104" spans="1:6" x14ac:dyDescent="0.25">
      <c r="A1104" s="31">
        <v>1102</v>
      </c>
      <c r="B1104" s="65">
        <v>104.27777777777779</v>
      </c>
      <c r="C1104" s="66">
        <v>0</v>
      </c>
      <c r="D1104" s="65">
        <f t="shared" si="53"/>
        <v>28.966049382716051</v>
      </c>
      <c r="E1104" s="65">
        <f t="shared" si="54"/>
        <v>0.27469136096813074</v>
      </c>
      <c r="F1104" s="67">
        <f t="shared" si="55"/>
        <v>9537.2854446567671</v>
      </c>
    </row>
    <row r="1105" spans="1:6" x14ac:dyDescent="0.25">
      <c r="A1105" s="31">
        <v>1103</v>
      </c>
      <c r="B1105" s="65">
        <v>105.27799997064803</v>
      </c>
      <c r="C1105" s="66">
        <v>0</v>
      </c>
      <c r="D1105" s="65">
        <f t="shared" si="53"/>
        <v>29.243888880735561</v>
      </c>
      <c r="E1105" s="65">
        <f t="shared" si="54"/>
        <v>0.27783949801951024</v>
      </c>
      <c r="F1105" s="67">
        <f t="shared" si="55"/>
        <v>9566.3904137884929</v>
      </c>
    </row>
    <row r="1106" spans="1:6" x14ac:dyDescent="0.25">
      <c r="A1106" s="31">
        <v>1104</v>
      </c>
      <c r="B1106" s="65">
        <v>106.28888887829251</v>
      </c>
      <c r="C1106" s="66">
        <v>0</v>
      </c>
      <c r="D1106" s="65">
        <f t="shared" si="53"/>
        <v>29.524691355081252</v>
      </c>
      <c r="E1106" s="65">
        <f t="shared" si="54"/>
        <v>0.28080247434569117</v>
      </c>
      <c r="F1106" s="67">
        <f t="shared" si="55"/>
        <v>9595.7747039064016</v>
      </c>
    </row>
    <row r="1107" spans="1:6" x14ac:dyDescent="0.25">
      <c r="A1107" s="31">
        <v>1105</v>
      </c>
      <c r="B1107" s="65">
        <v>107.28866668542227</v>
      </c>
      <c r="C1107" s="66">
        <v>0</v>
      </c>
      <c r="D1107" s="65">
        <f t="shared" si="53"/>
        <v>29.802407412617296</v>
      </c>
      <c r="E1107" s="65">
        <f t="shared" si="54"/>
        <v>0.27771605753604334</v>
      </c>
      <c r="F1107" s="67">
        <f t="shared" si="55"/>
        <v>9625.4382532902509</v>
      </c>
    </row>
    <row r="1108" spans="1:6" x14ac:dyDescent="0.25">
      <c r="A1108" s="31">
        <v>1106</v>
      </c>
      <c r="B1108" s="65">
        <v>108.29999997880724</v>
      </c>
      <c r="C1108" s="66">
        <v>0</v>
      </c>
      <c r="D1108" s="65">
        <f t="shared" si="53"/>
        <v>30.083333327446454</v>
      </c>
      <c r="E1108" s="65">
        <f t="shared" si="54"/>
        <v>0.28092591482915807</v>
      </c>
      <c r="F1108" s="67">
        <f t="shared" si="55"/>
        <v>9655.3811236602833</v>
      </c>
    </row>
    <row r="1109" spans="1:6" x14ac:dyDescent="0.25">
      <c r="A1109" s="31">
        <v>1107</v>
      </c>
      <c r="B1109" s="65">
        <v>109.28888887829251</v>
      </c>
      <c r="C1109" s="66">
        <v>0</v>
      </c>
      <c r="D1109" s="65">
        <f t="shared" si="53"/>
        <v>30.358024688414584</v>
      </c>
      <c r="E1109" s="65">
        <f t="shared" si="54"/>
        <v>0.27469136096813074</v>
      </c>
      <c r="F1109" s="67">
        <f t="shared" si="55"/>
        <v>9685.6018026682141</v>
      </c>
    </row>
    <row r="1110" spans="1:6" x14ac:dyDescent="0.25">
      <c r="A1110" s="31">
        <v>1108</v>
      </c>
      <c r="B1110" s="65">
        <v>110.27733332580991</v>
      </c>
      <c r="C1110" s="66">
        <v>0</v>
      </c>
      <c r="D1110" s="65">
        <f t="shared" si="53"/>
        <v>30.63259259050275</v>
      </c>
      <c r="E1110" s="65">
        <f t="shared" si="54"/>
        <v>0.27456790208816528</v>
      </c>
      <c r="F1110" s="67">
        <f t="shared" si="55"/>
        <v>9716.0971113076721</v>
      </c>
    </row>
    <row r="1111" spans="1:6" x14ac:dyDescent="0.25">
      <c r="A1111" s="31">
        <v>1109</v>
      </c>
      <c r="B1111" s="65">
        <v>111.27777777777779</v>
      </c>
      <c r="C1111" s="66">
        <v>0</v>
      </c>
      <c r="D1111" s="65">
        <f t="shared" si="53"/>
        <v>30.910493827160494</v>
      </c>
      <c r="E1111" s="65">
        <f t="shared" si="54"/>
        <v>0.27790123665774402</v>
      </c>
      <c r="F1111" s="67">
        <f t="shared" si="55"/>
        <v>9746.8686545165037</v>
      </c>
    </row>
    <row r="1112" spans="1:6" x14ac:dyDescent="0.25">
      <c r="A1112" s="31">
        <v>1110</v>
      </c>
      <c r="B1112" s="65">
        <v>112.27733332580991</v>
      </c>
      <c r="C1112" s="66">
        <v>0</v>
      </c>
      <c r="D1112" s="65">
        <f t="shared" si="53"/>
        <v>31.188148146058307</v>
      </c>
      <c r="E1112" s="65">
        <f t="shared" si="54"/>
        <v>0.27765431889781311</v>
      </c>
      <c r="F1112" s="67">
        <f t="shared" si="55"/>
        <v>9777.9179755031128</v>
      </c>
    </row>
    <row r="1113" spans="1:6" x14ac:dyDescent="0.25">
      <c r="A1113" s="31">
        <v>1111</v>
      </c>
      <c r="B1113" s="65">
        <v>113.27777777777779</v>
      </c>
      <c r="C1113" s="66">
        <v>0</v>
      </c>
      <c r="D1113" s="65">
        <f t="shared" si="53"/>
        <v>31.466049382716051</v>
      </c>
      <c r="E1113" s="65">
        <f t="shared" si="54"/>
        <v>0.27790123665774402</v>
      </c>
      <c r="F1113" s="67">
        <f t="shared" si="55"/>
        <v>9809.2450742674991</v>
      </c>
    </row>
    <row r="1114" spans="1:6" x14ac:dyDescent="0.25">
      <c r="A1114" s="31">
        <v>1112</v>
      </c>
      <c r="B1114" s="65">
        <v>114.26688887013329</v>
      </c>
      <c r="C1114" s="66">
        <v>0</v>
      </c>
      <c r="D1114" s="65">
        <f t="shared" si="53"/>
        <v>31.740802463925913</v>
      </c>
      <c r="E1114" s="65">
        <f t="shared" si="54"/>
        <v>0.27475308120986242</v>
      </c>
      <c r="F1114" s="67">
        <f t="shared" si="55"/>
        <v>9840.8485001908193</v>
      </c>
    </row>
    <row r="1115" spans="1:6" x14ac:dyDescent="0.25">
      <c r="A1115" s="31">
        <v>1113</v>
      </c>
      <c r="B1115" s="65">
        <v>115.26600003242493</v>
      </c>
      <c r="C1115" s="66">
        <v>0</v>
      </c>
      <c r="D1115" s="65">
        <f t="shared" si="53"/>
        <v>32.018333342340256</v>
      </c>
      <c r="E1115" s="65">
        <f t="shared" si="54"/>
        <v>0.27753087841434265</v>
      </c>
      <c r="F1115" s="67">
        <f t="shared" si="55"/>
        <v>9872.728068093953</v>
      </c>
    </row>
    <row r="1116" spans="1:6" x14ac:dyDescent="0.25">
      <c r="A1116" s="31">
        <v>1114</v>
      </c>
      <c r="B1116" s="65">
        <v>116.26666667726305</v>
      </c>
      <c r="C1116" s="66">
        <v>0</v>
      </c>
      <c r="D1116" s="65">
        <f t="shared" si="53"/>
        <v>32.296296299239735</v>
      </c>
      <c r="E1116" s="65">
        <f t="shared" si="54"/>
        <v>0.27796295689947925</v>
      </c>
      <c r="F1116" s="67">
        <f t="shared" si="55"/>
        <v>9904.8853829147429</v>
      </c>
    </row>
    <row r="1117" spans="1:6" x14ac:dyDescent="0.25">
      <c r="A1117" s="31">
        <v>1115</v>
      </c>
      <c r="B1117" s="65">
        <v>117.26711112923091</v>
      </c>
      <c r="C1117" s="66">
        <v>0</v>
      </c>
      <c r="D1117" s="65">
        <f t="shared" si="53"/>
        <v>32.574197535897476</v>
      </c>
      <c r="E1117" s="65">
        <f t="shared" si="54"/>
        <v>0.27790123665774047</v>
      </c>
      <c r="F1117" s="67">
        <f t="shared" si="55"/>
        <v>9937.3206298323112</v>
      </c>
    </row>
    <row r="1118" spans="1:6" x14ac:dyDescent="0.25">
      <c r="A1118" s="31">
        <v>1116</v>
      </c>
      <c r="B1118" s="65">
        <v>118.26666667726306</v>
      </c>
      <c r="C1118" s="66">
        <v>0</v>
      </c>
      <c r="D1118" s="65">
        <f t="shared" si="53"/>
        <v>32.851851854795292</v>
      </c>
      <c r="E1118" s="65">
        <f t="shared" si="54"/>
        <v>0.27765431889781667</v>
      </c>
      <c r="F1118" s="67">
        <f t="shared" si="55"/>
        <v>9970.0336545276568</v>
      </c>
    </row>
    <row r="1119" spans="1:6" x14ac:dyDescent="0.25">
      <c r="A1119" s="31">
        <v>1117</v>
      </c>
      <c r="B1119" s="65">
        <v>119.26644441816543</v>
      </c>
      <c r="C1119" s="66">
        <v>0</v>
      </c>
      <c r="D1119" s="65">
        <f t="shared" si="53"/>
        <v>33.129567893934841</v>
      </c>
      <c r="E1119" s="65">
        <f t="shared" si="54"/>
        <v>0.27771603913954834</v>
      </c>
      <c r="F1119" s="67">
        <f t="shared" si="55"/>
        <v>10003.024364402021</v>
      </c>
    </row>
    <row r="1120" spans="1:6" x14ac:dyDescent="0.25">
      <c r="A1120" s="31">
        <v>1118</v>
      </c>
      <c r="B1120" s="65">
        <v>120</v>
      </c>
      <c r="C1120" s="66">
        <v>0</v>
      </c>
      <c r="D1120" s="65">
        <f t="shared" si="53"/>
        <v>33.333333333333336</v>
      </c>
      <c r="E1120" s="65">
        <f t="shared" si="54"/>
        <v>0.20376543939849512</v>
      </c>
      <c r="F1120" s="67">
        <f t="shared" si="55"/>
        <v>10036.255815015655</v>
      </c>
    </row>
    <row r="1121" spans="1:6" x14ac:dyDescent="0.25">
      <c r="A1121" s="31">
        <v>1119</v>
      </c>
      <c r="B1121" s="65">
        <v>120</v>
      </c>
      <c r="C1121" s="66">
        <v>0</v>
      </c>
      <c r="D1121" s="65">
        <f t="shared" si="53"/>
        <v>33.333333333333336</v>
      </c>
      <c r="E1121" s="65">
        <f t="shared" si="54"/>
        <v>0</v>
      </c>
      <c r="F1121" s="67">
        <f t="shared" si="55"/>
        <v>10069.589148348989</v>
      </c>
    </row>
    <row r="1122" spans="1:6" x14ac:dyDescent="0.25">
      <c r="A1122" s="31">
        <v>1120</v>
      </c>
      <c r="B1122" s="65">
        <v>120</v>
      </c>
      <c r="C1122" s="66">
        <v>0</v>
      </c>
      <c r="D1122" s="65">
        <f t="shared" si="53"/>
        <v>33.333333333333336</v>
      </c>
      <c r="E1122" s="65">
        <f t="shared" si="54"/>
        <v>0</v>
      </c>
      <c r="F1122" s="67">
        <f t="shared" si="55"/>
        <v>10102.922481682323</v>
      </c>
    </row>
    <row r="1123" spans="1:6" x14ac:dyDescent="0.25">
      <c r="A1123" s="31">
        <v>1121</v>
      </c>
      <c r="B1123" s="65">
        <v>120</v>
      </c>
      <c r="C1123" s="66">
        <v>0</v>
      </c>
      <c r="D1123" s="65">
        <f t="shared" si="53"/>
        <v>33.333333333333336</v>
      </c>
      <c r="E1123" s="65">
        <f t="shared" si="54"/>
        <v>0</v>
      </c>
      <c r="F1123" s="67">
        <f t="shared" si="55"/>
        <v>10136.255815015656</v>
      </c>
    </row>
    <row r="1124" spans="1:6" x14ac:dyDescent="0.25">
      <c r="A1124" s="31">
        <v>1122</v>
      </c>
      <c r="B1124" s="65">
        <v>120</v>
      </c>
      <c r="C1124" s="66">
        <v>0</v>
      </c>
      <c r="D1124" s="65">
        <f t="shared" si="53"/>
        <v>33.333333333333336</v>
      </c>
      <c r="E1124" s="65">
        <f t="shared" si="54"/>
        <v>0</v>
      </c>
      <c r="F1124" s="67">
        <f t="shared" si="55"/>
        <v>10169.58914834899</v>
      </c>
    </row>
    <row r="1125" spans="1:6" x14ac:dyDescent="0.25">
      <c r="A1125" s="31">
        <v>1123</v>
      </c>
      <c r="B1125" s="65">
        <v>120</v>
      </c>
      <c r="C1125" s="66">
        <v>0</v>
      </c>
      <c r="D1125" s="65">
        <f t="shared" si="53"/>
        <v>33.333333333333336</v>
      </c>
      <c r="E1125" s="65">
        <f t="shared" si="54"/>
        <v>0</v>
      </c>
      <c r="F1125" s="67">
        <f t="shared" si="55"/>
        <v>10202.922481682324</v>
      </c>
    </row>
    <row r="1126" spans="1:6" x14ac:dyDescent="0.25">
      <c r="A1126" s="31">
        <v>1124</v>
      </c>
      <c r="B1126" s="65">
        <v>120</v>
      </c>
      <c r="C1126" s="66">
        <v>0</v>
      </c>
      <c r="D1126" s="65">
        <f t="shared" si="53"/>
        <v>33.333333333333336</v>
      </c>
      <c r="E1126" s="65">
        <f t="shared" si="54"/>
        <v>0</v>
      </c>
      <c r="F1126" s="67">
        <f t="shared" si="55"/>
        <v>10236.255815015658</v>
      </c>
    </row>
    <row r="1127" spans="1:6" x14ac:dyDescent="0.25">
      <c r="A1127" s="31">
        <v>1125</v>
      </c>
      <c r="B1127" s="65">
        <v>120</v>
      </c>
      <c r="C1127" s="66">
        <v>0</v>
      </c>
      <c r="D1127" s="65">
        <f t="shared" si="53"/>
        <v>33.333333333333336</v>
      </c>
      <c r="E1127" s="65">
        <f t="shared" si="54"/>
        <v>0</v>
      </c>
      <c r="F1127" s="67">
        <f t="shared" si="55"/>
        <v>10269.589148348992</v>
      </c>
    </row>
    <row r="1128" spans="1:6" x14ac:dyDescent="0.25">
      <c r="A1128" s="31">
        <v>1126</v>
      </c>
      <c r="B1128" s="65">
        <v>120</v>
      </c>
      <c r="C1128" s="66">
        <v>0</v>
      </c>
      <c r="D1128" s="65">
        <f t="shared" si="53"/>
        <v>33.333333333333336</v>
      </c>
      <c r="E1128" s="65">
        <f t="shared" si="54"/>
        <v>0</v>
      </c>
      <c r="F1128" s="67">
        <f t="shared" si="55"/>
        <v>10302.922481682326</v>
      </c>
    </row>
    <row r="1129" spans="1:6" x14ac:dyDescent="0.25">
      <c r="A1129" s="31">
        <v>1127</v>
      </c>
      <c r="B1129" s="65">
        <v>120</v>
      </c>
      <c r="C1129" s="66">
        <v>0</v>
      </c>
      <c r="D1129" s="65">
        <f t="shared" si="53"/>
        <v>33.333333333333336</v>
      </c>
      <c r="E1129" s="65">
        <f t="shared" si="54"/>
        <v>0</v>
      </c>
      <c r="F1129" s="67">
        <f t="shared" si="55"/>
        <v>10336.25581501566</v>
      </c>
    </row>
    <row r="1130" spans="1:6" x14ac:dyDescent="0.25">
      <c r="A1130" s="31">
        <v>1128</v>
      </c>
      <c r="B1130" s="65">
        <v>119.36222218804889</v>
      </c>
      <c r="C1130" s="66">
        <v>0</v>
      </c>
      <c r="D1130" s="65">
        <f t="shared" si="53"/>
        <v>33.156172830013581</v>
      </c>
      <c r="E1130" s="65">
        <f t="shared" si="54"/>
        <v>-0.17716050331975453</v>
      </c>
      <c r="F1130" s="67">
        <f t="shared" si="55"/>
        <v>10369.500568097334</v>
      </c>
    </row>
    <row r="1131" spans="1:6" x14ac:dyDescent="0.25">
      <c r="A1131" s="31">
        <v>1129</v>
      </c>
      <c r="B1131" s="65">
        <v>116.86111105812921</v>
      </c>
      <c r="C1131" s="66">
        <v>0</v>
      </c>
      <c r="D1131" s="65">
        <f t="shared" si="53"/>
        <v>32.461419738369223</v>
      </c>
      <c r="E1131" s="65">
        <f t="shared" si="54"/>
        <v>-0.69475309164435828</v>
      </c>
      <c r="F1131" s="67">
        <f t="shared" si="55"/>
        <v>10402.309364381525</v>
      </c>
    </row>
    <row r="1132" spans="1:6" x14ac:dyDescent="0.25">
      <c r="A1132" s="31">
        <v>1130</v>
      </c>
      <c r="B1132" s="65">
        <v>114.3611110581292</v>
      </c>
      <c r="C1132" s="66">
        <v>0</v>
      </c>
      <c r="D1132" s="65">
        <f t="shared" si="53"/>
        <v>31.766975293924776</v>
      </c>
      <c r="E1132" s="65">
        <f t="shared" si="54"/>
        <v>-0.69444444444444642</v>
      </c>
      <c r="F1132" s="67">
        <f t="shared" si="55"/>
        <v>10434.423561897671</v>
      </c>
    </row>
    <row r="1133" spans="1:6" x14ac:dyDescent="0.25">
      <c r="A1133" s="31">
        <v>1131</v>
      </c>
      <c r="B1133" s="65">
        <v>111.8611110581292</v>
      </c>
      <c r="C1133" s="66">
        <v>0</v>
      </c>
      <c r="D1133" s="65">
        <f t="shared" si="53"/>
        <v>31.07253084948033</v>
      </c>
      <c r="E1133" s="65">
        <f t="shared" si="54"/>
        <v>-0.69444444444444642</v>
      </c>
      <c r="F1133" s="67">
        <f t="shared" si="55"/>
        <v>10465.843314969374</v>
      </c>
    </row>
    <row r="1134" spans="1:6" x14ac:dyDescent="0.25">
      <c r="A1134" s="31">
        <v>1132</v>
      </c>
      <c r="B1134" s="65">
        <v>109.35999992820952</v>
      </c>
      <c r="C1134" s="66">
        <v>0</v>
      </c>
      <c r="D1134" s="65">
        <f t="shared" si="53"/>
        <v>30.377777757835975</v>
      </c>
      <c r="E1134" s="65">
        <f t="shared" si="54"/>
        <v>-0.69475309164435473</v>
      </c>
      <c r="F1134" s="67">
        <f t="shared" si="55"/>
        <v>10496.568469273032</v>
      </c>
    </row>
    <row r="1135" spans="1:6" x14ac:dyDescent="0.25">
      <c r="A1135" s="31">
        <v>1133</v>
      </c>
      <c r="B1135" s="65">
        <v>106.8622221880489</v>
      </c>
      <c r="C1135" s="66">
        <v>0</v>
      </c>
      <c r="D1135" s="65">
        <f t="shared" si="53"/>
        <v>29.68395060779136</v>
      </c>
      <c r="E1135" s="65">
        <f t="shared" si="54"/>
        <v>-0.69382715004461559</v>
      </c>
      <c r="F1135" s="67">
        <f t="shared" si="55"/>
        <v>10526.599333455846</v>
      </c>
    </row>
    <row r="1136" spans="1:6" x14ac:dyDescent="0.25">
      <c r="A1136" s="31">
        <v>1134</v>
      </c>
      <c r="B1136" s="65">
        <v>104.3611110581292</v>
      </c>
      <c r="C1136" s="66">
        <v>0</v>
      </c>
      <c r="D1136" s="65">
        <f t="shared" si="53"/>
        <v>28.989197516146998</v>
      </c>
      <c r="E1136" s="65">
        <f t="shared" si="54"/>
        <v>-0.69475309164436183</v>
      </c>
      <c r="F1136" s="67">
        <f t="shared" si="55"/>
        <v>10555.935907517814</v>
      </c>
    </row>
    <row r="1137" spans="1:6" x14ac:dyDescent="0.25">
      <c r="A1137" s="31">
        <v>1135</v>
      </c>
      <c r="B1137" s="65">
        <v>101.88888880941603</v>
      </c>
      <c r="C1137" s="66">
        <v>0</v>
      </c>
      <c r="D1137" s="65">
        <f t="shared" si="53"/>
        <v>28.302469113726673</v>
      </c>
      <c r="E1137" s="65">
        <f t="shared" si="54"/>
        <v>-0.68672840242032507</v>
      </c>
      <c r="F1137" s="67">
        <f t="shared" si="55"/>
        <v>10584.581740832751</v>
      </c>
    </row>
    <row r="1138" spans="1:6" x14ac:dyDescent="0.25">
      <c r="A1138" s="31">
        <v>1136</v>
      </c>
      <c r="B1138" s="65">
        <v>99.389444457160096</v>
      </c>
      <c r="C1138" s="66">
        <v>0</v>
      </c>
      <c r="D1138" s="65">
        <f t="shared" si="53"/>
        <v>27.608179015877802</v>
      </c>
      <c r="E1138" s="65">
        <f t="shared" si="54"/>
        <v>-0.69429009784887086</v>
      </c>
      <c r="F1138" s="67">
        <f t="shared" si="55"/>
        <v>10612.537064897553</v>
      </c>
    </row>
    <row r="1139" spans="1:6" x14ac:dyDescent="0.25">
      <c r="A1139" s="31">
        <v>1137</v>
      </c>
      <c r="B1139" s="65">
        <v>96.888888809416017</v>
      </c>
      <c r="C1139" s="66">
        <v>0</v>
      </c>
      <c r="D1139" s="65">
        <f t="shared" si="53"/>
        <v>26.91358022483778</v>
      </c>
      <c r="E1139" s="65">
        <f t="shared" si="54"/>
        <v>-0.69459879104002198</v>
      </c>
      <c r="F1139" s="67">
        <f t="shared" si="55"/>
        <v>10639.797944517912</v>
      </c>
    </row>
    <row r="1140" spans="1:6" x14ac:dyDescent="0.25">
      <c r="A1140" s="31">
        <v>1138</v>
      </c>
      <c r="B1140" s="65">
        <v>94.388888809416031</v>
      </c>
      <c r="C1140" s="66">
        <v>0</v>
      </c>
      <c r="D1140" s="65">
        <f t="shared" si="53"/>
        <v>26.219135780393341</v>
      </c>
      <c r="E1140" s="65">
        <f t="shared" si="54"/>
        <v>-0.69444444444443931</v>
      </c>
      <c r="F1140" s="67">
        <f t="shared" si="55"/>
        <v>10666.364302520527</v>
      </c>
    </row>
    <row r="1141" spans="1:6" x14ac:dyDescent="0.25">
      <c r="A1141" s="31">
        <v>1139</v>
      </c>
      <c r="B1141" s="65">
        <v>91.887777679496338</v>
      </c>
      <c r="C1141" s="66">
        <v>0</v>
      </c>
      <c r="D1141" s="65">
        <f t="shared" si="53"/>
        <v>25.524382688748982</v>
      </c>
      <c r="E1141" s="65">
        <f t="shared" si="54"/>
        <v>-0.69475309164435828</v>
      </c>
      <c r="F1141" s="67">
        <f t="shared" si="55"/>
        <v>10692.236061755098</v>
      </c>
    </row>
    <row r="1142" spans="1:6" x14ac:dyDescent="0.25">
      <c r="A1142" s="31">
        <v>1140</v>
      </c>
      <c r="B1142" s="65">
        <v>89.389444457160096</v>
      </c>
      <c r="C1142" s="66">
        <v>0</v>
      </c>
      <c r="D1142" s="65">
        <f t="shared" si="53"/>
        <v>24.830401238100027</v>
      </c>
      <c r="E1142" s="65">
        <f t="shared" si="54"/>
        <v>-0.69398145064895544</v>
      </c>
      <c r="F1142" s="67">
        <f t="shared" si="55"/>
        <v>10717.413453718524</v>
      </c>
    </row>
    <row r="1143" spans="1:6" x14ac:dyDescent="0.25">
      <c r="A1143" s="31">
        <v>1141</v>
      </c>
      <c r="B1143" s="65">
        <v>86.888888809416017</v>
      </c>
      <c r="C1143" s="66">
        <v>0</v>
      </c>
      <c r="D1143" s="65">
        <f t="shared" si="53"/>
        <v>24.135802447060005</v>
      </c>
      <c r="E1143" s="65">
        <f t="shared" si="54"/>
        <v>-0.69459879104002198</v>
      </c>
      <c r="F1143" s="67">
        <f t="shared" si="55"/>
        <v>10741.896555561103</v>
      </c>
    </row>
    <row r="1144" spans="1:6" x14ac:dyDescent="0.25">
      <c r="A1144" s="31">
        <v>1142</v>
      </c>
      <c r="B1144" s="65">
        <v>84.388888809416031</v>
      </c>
      <c r="C1144" s="66">
        <v>0</v>
      </c>
      <c r="D1144" s="65">
        <f t="shared" si="53"/>
        <v>23.441358002615562</v>
      </c>
      <c r="E1144" s="65">
        <f t="shared" si="54"/>
        <v>-0.69444444444444287</v>
      </c>
      <c r="F1144" s="67">
        <f t="shared" si="55"/>
        <v>10765.685135785941</v>
      </c>
    </row>
    <row r="1145" spans="1:6" x14ac:dyDescent="0.25">
      <c r="A1145" s="31">
        <v>1143</v>
      </c>
      <c r="B1145" s="65">
        <v>81.862222188048904</v>
      </c>
      <c r="C1145" s="66">
        <v>0</v>
      </c>
      <c r="D1145" s="65">
        <f t="shared" si="53"/>
        <v>22.739506163346917</v>
      </c>
      <c r="E1145" s="65">
        <f t="shared" si="54"/>
        <v>-0.70185183926864525</v>
      </c>
      <c r="F1145" s="67">
        <f t="shared" si="55"/>
        <v>10788.775567868923</v>
      </c>
    </row>
    <row r="1146" spans="1:6" x14ac:dyDescent="0.25">
      <c r="A1146" s="31">
        <v>1144</v>
      </c>
      <c r="B1146" s="65">
        <v>79.083333214124039</v>
      </c>
      <c r="C1146" s="66">
        <v>0</v>
      </c>
      <c r="D1146" s="65">
        <f t="shared" si="53"/>
        <v>21.967592559478899</v>
      </c>
      <c r="E1146" s="65">
        <f t="shared" si="54"/>
        <v>-0.77191360386801833</v>
      </c>
      <c r="F1146" s="67">
        <f t="shared" si="55"/>
        <v>10811.129117230335</v>
      </c>
    </row>
    <row r="1147" spans="1:6" x14ac:dyDescent="0.25">
      <c r="A1147" s="31">
        <v>1145</v>
      </c>
      <c r="B1147" s="65">
        <v>75.375000089406967</v>
      </c>
      <c r="C1147" s="66">
        <v>0</v>
      </c>
      <c r="D1147" s="65">
        <f t="shared" si="53"/>
        <v>20.93750002483527</v>
      </c>
      <c r="E1147" s="65">
        <f t="shared" si="54"/>
        <v>-1.0300925346436287</v>
      </c>
      <c r="F1147" s="67">
        <f t="shared" si="55"/>
        <v>10832.581663522493</v>
      </c>
    </row>
    <row r="1148" spans="1:6" x14ac:dyDescent="0.25">
      <c r="A1148" s="31">
        <v>1146</v>
      </c>
      <c r="B1148" s="65">
        <v>71.625000089406967</v>
      </c>
      <c r="C1148" s="66">
        <v>0</v>
      </c>
      <c r="D1148" s="65">
        <f t="shared" si="53"/>
        <v>19.895833358168602</v>
      </c>
      <c r="E1148" s="65">
        <f t="shared" si="54"/>
        <v>-1.0416666666666679</v>
      </c>
      <c r="F1148" s="67">
        <f t="shared" si="55"/>
        <v>10852.998330213995</v>
      </c>
    </row>
    <row r="1149" spans="1:6" x14ac:dyDescent="0.25">
      <c r="A1149" s="31">
        <v>1147</v>
      </c>
      <c r="B1149" s="65">
        <v>67.875000089406967</v>
      </c>
      <c r="C1149" s="66">
        <v>0</v>
      </c>
      <c r="D1149" s="65">
        <f t="shared" si="53"/>
        <v>18.854166691501934</v>
      </c>
      <c r="E1149" s="65">
        <f t="shared" si="54"/>
        <v>-1.0416666666666679</v>
      </c>
      <c r="F1149" s="67">
        <f t="shared" si="55"/>
        <v>10872.37333023883</v>
      </c>
    </row>
    <row r="1150" spans="1:6" x14ac:dyDescent="0.25">
      <c r="A1150" s="31">
        <v>1148</v>
      </c>
      <c r="B1150" s="65">
        <v>64.125000089406967</v>
      </c>
      <c r="C1150" s="66">
        <v>0</v>
      </c>
      <c r="D1150" s="65">
        <f t="shared" si="53"/>
        <v>17.81250002483527</v>
      </c>
      <c r="E1150" s="65">
        <f t="shared" si="54"/>
        <v>-1.0416666666666643</v>
      </c>
      <c r="F1150" s="67">
        <f t="shared" si="55"/>
        <v>10890.706663596999</v>
      </c>
    </row>
    <row r="1151" spans="1:6" x14ac:dyDescent="0.25">
      <c r="A1151" s="31">
        <v>1149</v>
      </c>
      <c r="B1151" s="65">
        <v>60.375000089406967</v>
      </c>
      <c r="C1151" s="66">
        <v>0</v>
      </c>
      <c r="D1151" s="65">
        <f t="shared" si="53"/>
        <v>16.770833358168602</v>
      </c>
      <c r="E1151" s="65">
        <f t="shared" si="54"/>
        <v>-1.0416666666666679</v>
      </c>
      <c r="F1151" s="67">
        <f t="shared" si="55"/>
        <v>10907.998330288501</v>
      </c>
    </row>
    <row r="1152" spans="1:6" x14ac:dyDescent="0.25">
      <c r="A1152" s="31">
        <v>1150</v>
      </c>
      <c r="B1152" s="65">
        <v>56.625000089406967</v>
      </c>
      <c r="C1152" s="66">
        <v>0</v>
      </c>
      <c r="D1152" s="65">
        <f t="shared" si="53"/>
        <v>15.729166691501934</v>
      </c>
      <c r="E1152" s="65">
        <f t="shared" si="54"/>
        <v>-1.0416666666666679</v>
      </c>
      <c r="F1152" s="67">
        <f t="shared" si="55"/>
        <v>10924.248330313336</v>
      </c>
    </row>
    <row r="1153" spans="1:6" x14ac:dyDescent="0.25">
      <c r="A1153" s="31">
        <v>1151</v>
      </c>
      <c r="B1153" s="65">
        <v>52.875000089406967</v>
      </c>
      <c r="C1153" s="66">
        <v>0</v>
      </c>
      <c r="D1153" s="65">
        <f t="shared" si="53"/>
        <v>14.687500024835268</v>
      </c>
      <c r="E1153" s="65">
        <f t="shared" si="54"/>
        <v>-1.0416666666666661</v>
      </c>
      <c r="F1153" s="67">
        <f t="shared" si="55"/>
        <v>10939.456663671504</v>
      </c>
    </row>
    <row r="1154" spans="1:6" x14ac:dyDescent="0.25">
      <c r="A1154" s="31">
        <v>1152</v>
      </c>
      <c r="B1154" s="65">
        <v>48.833333452542625</v>
      </c>
      <c r="C1154" s="66">
        <v>0</v>
      </c>
      <c r="D1154" s="65">
        <f t="shared" si="53"/>
        <v>13.564814847928506</v>
      </c>
      <c r="E1154" s="65">
        <f t="shared" si="54"/>
        <v>-1.1226851769067618</v>
      </c>
      <c r="F1154" s="67">
        <f t="shared" si="55"/>
        <v>10953.582821107886</v>
      </c>
    </row>
    <row r="1155" spans="1:6" x14ac:dyDescent="0.25">
      <c r="A1155" s="31">
        <v>1153</v>
      </c>
      <c r="B1155" s="65">
        <v>43.833333452542625</v>
      </c>
      <c r="C1155" s="66">
        <v>0</v>
      </c>
      <c r="D1155" s="65">
        <f t="shared" si="53"/>
        <v>12.175925959039617</v>
      </c>
      <c r="E1155" s="65">
        <f t="shared" si="54"/>
        <v>-1.3888888888888893</v>
      </c>
      <c r="F1155" s="67">
        <f t="shared" si="55"/>
        <v>10966.453191511369</v>
      </c>
    </row>
    <row r="1156" spans="1:6" x14ac:dyDescent="0.25">
      <c r="A1156" s="31">
        <v>1154</v>
      </c>
      <c r="B1156" s="65">
        <v>38.834444416893852</v>
      </c>
      <c r="C1156" s="66">
        <v>0</v>
      </c>
      <c r="D1156" s="65">
        <f t="shared" ref="D1156:D1183" si="56">B1156/3.6</f>
        <v>10.787345671359404</v>
      </c>
      <c r="E1156" s="65">
        <f t="shared" si="54"/>
        <v>-1.3885802876802131</v>
      </c>
      <c r="F1156" s="67">
        <f t="shared" si="55"/>
        <v>10977.93482732657</v>
      </c>
    </row>
    <row r="1157" spans="1:6" x14ac:dyDescent="0.25">
      <c r="A1157" s="31">
        <v>1155</v>
      </c>
      <c r="B1157" s="65">
        <v>33.888888955116272</v>
      </c>
      <c r="C1157" s="66">
        <v>0</v>
      </c>
      <c r="D1157" s="65">
        <f t="shared" si="56"/>
        <v>9.4135802653100757</v>
      </c>
      <c r="E1157" s="65">
        <f t="shared" si="54"/>
        <v>-1.3737654060493281</v>
      </c>
      <c r="F1157" s="67">
        <f t="shared" si="55"/>
        <v>10988.035290294903</v>
      </c>
    </row>
    <row r="1158" spans="1:6" x14ac:dyDescent="0.25">
      <c r="A1158" s="31">
        <v>1156</v>
      </c>
      <c r="B1158" s="65">
        <v>28.89111121495565</v>
      </c>
      <c r="C1158" s="66">
        <v>0</v>
      </c>
      <c r="D1158" s="65">
        <f t="shared" si="56"/>
        <v>8.0253086708210137</v>
      </c>
      <c r="E1158" s="65">
        <f t="shared" si="54"/>
        <v>-1.388271594489062</v>
      </c>
      <c r="F1158" s="67">
        <f t="shared" si="55"/>
        <v>10996.75473476297</v>
      </c>
    </row>
    <row r="1159" spans="1:6" x14ac:dyDescent="0.25">
      <c r="A1159" s="31">
        <v>1157</v>
      </c>
      <c r="B1159" s="65">
        <v>23.887777990765041</v>
      </c>
      <c r="C1159" s="66">
        <v>0</v>
      </c>
      <c r="D1159" s="65">
        <f t="shared" si="56"/>
        <v>6.6354938863236228</v>
      </c>
      <c r="E1159" s="65">
        <f t="shared" si="54"/>
        <v>-1.3898147844973909</v>
      </c>
      <c r="F1159" s="67">
        <f t="shared" si="55"/>
        <v>11004.085136041542</v>
      </c>
    </row>
    <row r="1160" spans="1:6" x14ac:dyDescent="0.25">
      <c r="A1160" s="31">
        <v>1158</v>
      </c>
      <c r="B1160" s="65">
        <v>18.887777990765041</v>
      </c>
      <c r="C1160" s="66">
        <v>0</v>
      </c>
      <c r="D1160" s="65">
        <f t="shared" si="56"/>
        <v>5.2466049974347335</v>
      </c>
      <c r="E1160" s="65">
        <f t="shared" si="54"/>
        <v>-1.3888888888888893</v>
      </c>
      <c r="F1160" s="67">
        <f t="shared" si="55"/>
        <v>11010.026185483421</v>
      </c>
    </row>
    <row r="1161" spans="1:6" x14ac:dyDescent="0.25">
      <c r="A1161" s="31">
        <v>1159</v>
      </c>
      <c r="B1161" s="65">
        <v>13.888888955116274</v>
      </c>
      <c r="C1161" s="66">
        <v>0</v>
      </c>
      <c r="D1161" s="65">
        <f t="shared" si="56"/>
        <v>3.8580247097545204</v>
      </c>
      <c r="E1161" s="65">
        <f t="shared" si="54"/>
        <v>-1.3885802876802131</v>
      </c>
      <c r="F1161" s="67">
        <f t="shared" si="55"/>
        <v>11014.578500337015</v>
      </c>
    </row>
    <row r="1162" spans="1:6" x14ac:dyDescent="0.25">
      <c r="A1162" s="31">
        <v>1160</v>
      </c>
      <c r="B1162" s="65">
        <v>8.8877776596281262</v>
      </c>
      <c r="C1162" s="66">
        <v>0</v>
      </c>
      <c r="D1162" s="65">
        <f t="shared" si="56"/>
        <v>2.4688271276744795</v>
      </c>
      <c r="E1162" s="65">
        <f t="shared" si="54"/>
        <v>-1.3891975820800408</v>
      </c>
      <c r="F1162" s="67">
        <f t="shared" si="55"/>
        <v>11017.741926255729</v>
      </c>
    </row>
    <row r="1163" spans="1:6" x14ac:dyDescent="0.25">
      <c r="A1163" s="31">
        <v>1161</v>
      </c>
      <c r="B1163" s="65">
        <v>3.8888889551162724</v>
      </c>
      <c r="C1163" s="66">
        <v>0</v>
      </c>
      <c r="D1163" s="65">
        <f t="shared" si="56"/>
        <v>1.0802469319767423</v>
      </c>
      <c r="E1163" s="65">
        <f t="shared" si="54"/>
        <v>-1.3885801956977373</v>
      </c>
      <c r="F1163" s="67">
        <f t="shared" si="55"/>
        <v>11019.516463285554</v>
      </c>
    </row>
    <row r="1164" spans="1:6" x14ac:dyDescent="0.25">
      <c r="A1164" s="31">
        <v>1162</v>
      </c>
      <c r="B1164" s="65">
        <v>0</v>
      </c>
      <c r="C1164" s="66">
        <v>0</v>
      </c>
      <c r="D1164" s="65">
        <f t="shared" si="56"/>
        <v>0</v>
      </c>
      <c r="E1164" s="65">
        <f t="shared" si="54"/>
        <v>-1.0802469319767423</v>
      </c>
      <c r="F1164" s="67">
        <f t="shared" si="55"/>
        <v>11020.056586751542</v>
      </c>
    </row>
    <row r="1165" spans="1:6" x14ac:dyDescent="0.25">
      <c r="A1165" s="31">
        <v>1163</v>
      </c>
      <c r="B1165" s="65">
        <v>0</v>
      </c>
      <c r="C1165" s="66">
        <v>0</v>
      </c>
      <c r="D1165" s="65">
        <f t="shared" si="56"/>
        <v>0</v>
      </c>
      <c r="E1165" s="65">
        <f t="shared" si="54"/>
        <v>0</v>
      </c>
      <c r="F1165" s="67">
        <f t="shared" si="55"/>
        <v>11020.056586751542</v>
      </c>
    </row>
    <row r="1166" spans="1:6" x14ac:dyDescent="0.25">
      <c r="A1166" s="31">
        <v>1164</v>
      </c>
      <c r="B1166" s="65">
        <v>0</v>
      </c>
      <c r="C1166" s="66">
        <v>0</v>
      </c>
      <c r="D1166" s="65">
        <f t="shared" si="56"/>
        <v>0</v>
      </c>
      <c r="E1166" s="65">
        <f t="shared" ref="E1166:E1183" si="57">D1166-D1165</f>
        <v>0</v>
      </c>
      <c r="F1166" s="67">
        <f t="shared" ref="F1166:F1183" si="58">D1165+(E1166/2)+F1165</f>
        <v>11020.056586751542</v>
      </c>
    </row>
    <row r="1167" spans="1:6" x14ac:dyDescent="0.25">
      <c r="A1167" s="31">
        <v>1165</v>
      </c>
      <c r="B1167" s="65">
        <v>0</v>
      </c>
      <c r="C1167" s="66">
        <v>0</v>
      </c>
      <c r="D1167" s="65">
        <f t="shared" si="56"/>
        <v>0</v>
      </c>
      <c r="E1167" s="65">
        <f t="shared" si="57"/>
        <v>0</v>
      </c>
      <c r="F1167" s="67">
        <f t="shared" si="58"/>
        <v>11020.056586751542</v>
      </c>
    </row>
    <row r="1168" spans="1:6" x14ac:dyDescent="0.25">
      <c r="A1168" s="31">
        <v>1166</v>
      </c>
      <c r="B1168" s="65">
        <v>0</v>
      </c>
      <c r="C1168" s="66">
        <v>0</v>
      </c>
      <c r="D1168" s="65">
        <f t="shared" si="56"/>
        <v>0</v>
      </c>
      <c r="E1168" s="65">
        <f t="shared" si="57"/>
        <v>0</v>
      </c>
      <c r="F1168" s="67">
        <f t="shared" si="58"/>
        <v>11020.056586751542</v>
      </c>
    </row>
    <row r="1169" spans="1:6" x14ac:dyDescent="0.25">
      <c r="A1169" s="31">
        <v>1167</v>
      </c>
      <c r="B1169" s="65">
        <v>0</v>
      </c>
      <c r="C1169" s="66">
        <v>0</v>
      </c>
      <c r="D1169" s="65">
        <f t="shared" si="56"/>
        <v>0</v>
      </c>
      <c r="E1169" s="65">
        <f t="shared" si="57"/>
        <v>0</v>
      </c>
      <c r="F1169" s="67">
        <f t="shared" si="58"/>
        <v>11020.056586751542</v>
      </c>
    </row>
    <row r="1170" spans="1:6" x14ac:dyDescent="0.25">
      <c r="A1170" s="31">
        <v>1168</v>
      </c>
      <c r="B1170" s="65">
        <v>0</v>
      </c>
      <c r="C1170" s="66">
        <v>0</v>
      </c>
      <c r="D1170" s="65">
        <f t="shared" si="56"/>
        <v>0</v>
      </c>
      <c r="E1170" s="65">
        <f t="shared" si="57"/>
        <v>0</v>
      </c>
      <c r="F1170" s="67">
        <f t="shared" si="58"/>
        <v>11020.056586751542</v>
      </c>
    </row>
    <row r="1171" spans="1:6" x14ac:dyDescent="0.25">
      <c r="A1171" s="31">
        <v>1169</v>
      </c>
      <c r="B1171" s="65">
        <v>0</v>
      </c>
      <c r="C1171" s="66">
        <v>0</v>
      </c>
      <c r="D1171" s="65">
        <f t="shared" si="56"/>
        <v>0</v>
      </c>
      <c r="E1171" s="65">
        <f t="shared" si="57"/>
        <v>0</v>
      </c>
      <c r="F1171" s="67">
        <f t="shared" si="58"/>
        <v>11020.056586751542</v>
      </c>
    </row>
    <row r="1172" spans="1:6" x14ac:dyDescent="0.25">
      <c r="A1172" s="31">
        <v>1170</v>
      </c>
      <c r="B1172" s="65">
        <v>0</v>
      </c>
      <c r="C1172" s="66">
        <v>0</v>
      </c>
      <c r="D1172" s="65">
        <f t="shared" si="56"/>
        <v>0</v>
      </c>
      <c r="E1172" s="65">
        <f t="shared" si="57"/>
        <v>0</v>
      </c>
      <c r="F1172" s="67">
        <f t="shared" si="58"/>
        <v>11020.056586751542</v>
      </c>
    </row>
    <row r="1173" spans="1:6" x14ac:dyDescent="0.25">
      <c r="A1173" s="31">
        <v>1171</v>
      </c>
      <c r="B1173" s="65">
        <v>0</v>
      </c>
      <c r="C1173" s="66">
        <v>0</v>
      </c>
      <c r="D1173" s="65">
        <f t="shared" si="56"/>
        <v>0</v>
      </c>
      <c r="E1173" s="65">
        <f t="shared" si="57"/>
        <v>0</v>
      </c>
      <c r="F1173" s="67">
        <f t="shared" si="58"/>
        <v>11020.056586751542</v>
      </c>
    </row>
    <row r="1174" spans="1:6" x14ac:dyDescent="0.25">
      <c r="A1174" s="31">
        <v>1172</v>
      </c>
      <c r="B1174" s="65">
        <v>0</v>
      </c>
      <c r="C1174" s="66">
        <v>0</v>
      </c>
      <c r="D1174" s="65">
        <f t="shared" si="56"/>
        <v>0</v>
      </c>
      <c r="E1174" s="65">
        <f t="shared" si="57"/>
        <v>0</v>
      </c>
      <c r="F1174" s="67">
        <f t="shared" si="58"/>
        <v>11020.056586751542</v>
      </c>
    </row>
    <row r="1175" spans="1:6" x14ac:dyDescent="0.25">
      <c r="A1175" s="31">
        <v>1173</v>
      </c>
      <c r="B1175" s="65">
        <v>0</v>
      </c>
      <c r="C1175" s="66">
        <v>0</v>
      </c>
      <c r="D1175" s="65">
        <f t="shared" si="56"/>
        <v>0</v>
      </c>
      <c r="E1175" s="65">
        <f t="shared" si="57"/>
        <v>0</v>
      </c>
      <c r="F1175" s="67">
        <f t="shared" si="58"/>
        <v>11020.056586751542</v>
      </c>
    </row>
    <row r="1176" spans="1:6" x14ac:dyDescent="0.25">
      <c r="A1176" s="31">
        <v>1174</v>
      </c>
      <c r="B1176" s="65">
        <v>0</v>
      </c>
      <c r="C1176" s="66">
        <v>0</v>
      </c>
      <c r="D1176" s="65">
        <f t="shared" si="56"/>
        <v>0</v>
      </c>
      <c r="E1176" s="65">
        <f t="shared" si="57"/>
        <v>0</v>
      </c>
      <c r="F1176" s="67">
        <f t="shared" si="58"/>
        <v>11020.056586751542</v>
      </c>
    </row>
    <row r="1177" spans="1:6" x14ac:dyDescent="0.25">
      <c r="A1177" s="31">
        <v>1175</v>
      </c>
      <c r="B1177" s="65">
        <v>0</v>
      </c>
      <c r="C1177" s="66">
        <v>0</v>
      </c>
      <c r="D1177" s="65">
        <f t="shared" si="56"/>
        <v>0</v>
      </c>
      <c r="E1177" s="65">
        <f t="shared" si="57"/>
        <v>0</v>
      </c>
      <c r="F1177" s="67">
        <f t="shared" si="58"/>
        <v>11020.056586751542</v>
      </c>
    </row>
    <row r="1178" spans="1:6" x14ac:dyDescent="0.25">
      <c r="A1178" s="31">
        <v>1176</v>
      </c>
      <c r="B1178" s="65">
        <v>0</v>
      </c>
      <c r="C1178" s="66">
        <v>0</v>
      </c>
      <c r="D1178" s="65">
        <f t="shared" si="56"/>
        <v>0</v>
      </c>
      <c r="E1178" s="65">
        <f t="shared" si="57"/>
        <v>0</v>
      </c>
      <c r="F1178" s="67">
        <f t="shared" si="58"/>
        <v>11020.056586751542</v>
      </c>
    </row>
    <row r="1179" spans="1:6" x14ac:dyDescent="0.25">
      <c r="A1179" s="31">
        <v>1177</v>
      </c>
      <c r="B1179" s="65">
        <v>0</v>
      </c>
      <c r="C1179" s="66">
        <v>0</v>
      </c>
      <c r="D1179" s="65">
        <f t="shared" si="56"/>
        <v>0</v>
      </c>
      <c r="E1179" s="65">
        <f t="shared" si="57"/>
        <v>0</v>
      </c>
      <c r="F1179" s="67">
        <f t="shared" si="58"/>
        <v>11020.056586751542</v>
      </c>
    </row>
    <row r="1180" spans="1:6" x14ac:dyDescent="0.25">
      <c r="A1180" s="31">
        <v>1178</v>
      </c>
      <c r="B1180" s="65">
        <v>0</v>
      </c>
      <c r="C1180" s="66">
        <v>0</v>
      </c>
      <c r="D1180" s="65">
        <f t="shared" si="56"/>
        <v>0</v>
      </c>
      <c r="E1180" s="65">
        <f t="shared" si="57"/>
        <v>0</v>
      </c>
      <c r="F1180" s="67">
        <f t="shared" si="58"/>
        <v>11020.056586751542</v>
      </c>
    </row>
    <row r="1181" spans="1:6" x14ac:dyDescent="0.25">
      <c r="A1181" s="31">
        <v>1179</v>
      </c>
      <c r="B1181" s="65">
        <v>0</v>
      </c>
      <c r="C1181" s="66">
        <v>0</v>
      </c>
      <c r="D1181" s="65">
        <f t="shared" si="56"/>
        <v>0</v>
      </c>
      <c r="E1181" s="65">
        <f t="shared" si="57"/>
        <v>0</v>
      </c>
      <c r="F1181" s="67">
        <f t="shared" si="58"/>
        <v>11020.056586751542</v>
      </c>
    </row>
    <row r="1182" spans="1:6" x14ac:dyDescent="0.25">
      <c r="A1182" s="31">
        <v>1180</v>
      </c>
      <c r="B1182" s="65">
        <v>0</v>
      </c>
      <c r="C1182" s="66">
        <v>0</v>
      </c>
      <c r="D1182" s="65">
        <f t="shared" si="56"/>
        <v>0</v>
      </c>
      <c r="E1182" s="65">
        <f t="shared" si="57"/>
        <v>0</v>
      </c>
      <c r="F1182" s="67">
        <f t="shared" si="58"/>
        <v>11020.056586751542</v>
      </c>
    </row>
    <row r="1183" spans="1:6" x14ac:dyDescent="0.25">
      <c r="A1183" s="31">
        <v>1181</v>
      </c>
      <c r="B1183" s="65">
        <v>0</v>
      </c>
      <c r="C1183" s="66">
        <v>0</v>
      </c>
      <c r="D1183" s="65">
        <f t="shared" si="56"/>
        <v>0</v>
      </c>
      <c r="E1183" s="65">
        <f t="shared" si="57"/>
        <v>0</v>
      </c>
      <c r="F1183" s="67">
        <f t="shared" si="58"/>
        <v>11020.056586751542</v>
      </c>
    </row>
  </sheetData>
  <mergeCells count="2">
    <mergeCell ref="G2:H2"/>
    <mergeCell ref="A1:F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000"/>
  <sheetViews>
    <sheetView zoomScale="70" zoomScaleNormal="70" workbookViewId="0"/>
  </sheetViews>
  <sheetFormatPr baseColWidth="10" defaultColWidth="9.140625" defaultRowHeight="15.75" x14ac:dyDescent="0.25"/>
  <cols>
    <col min="1" max="1" width="9.28515625" style="31" bestFit="1" customWidth="1"/>
    <col min="2" max="2" width="12.7109375" style="31" customWidth="1"/>
    <col min="3" max="3" width="20.28515625" style="31" customWidth="1"/>
    <col min="4" max="5" width="8.7109375" style="31" customWidth="1"/>
    <col min="6" max="6" width="16.5703125" style="31" customWidth="1"/>
    <col min="7" max="7" width="10.7109375" style="31" customWidth="1"/>
    <col min="8" max="8" width="32.85546875" style="31" customWidth="1"/>
    <col min="9" max="9" width="10.7109375" style="31" customWidth="1"/>
    <col min="10" max="10" width="9.140625" style="31" customWidth="1"/>
    <col min="11" max="11" width="12.7109375" style="31" customWidth="1"/>
    <col min="12" max="12" width="20.28515625" style="31" customWidth="1"/>
    <col min="13" max="14" width="8.7109375" style="31" customWidth="1"/>
    <col min="15" max="15" width="16.5703125" style="31" customWidth="1"/>
    <col min="16" max="16" width="10.7109375" style="31" customWidth="1"/>
    <col min="17" max="17" width="32.140625" style="31" bestFit="1" customWidth="1"/>
    <col min="18" max="19" width="10.7109375" style="31" customWidth="1"/>
    <col min="20" max="20" width="12.7109375" style="31" customWidth="1"/>
    <col min="21" max="21" width="20.28515625" style="31" customWidth="1"/>
    <col min="22" max="23" width="8.7109375" style="31" customWidth="1"/>
    <col min="24" max="24" width="16.5703125" style="31" customWidth="1"/>
    <col min="25" max="25" width="10.7109375" style="31" customWidth="1"/>
    <col min="26" max="26" width="32.140625" style="31" bestFit="1" customWidth="1"/>
    <col min="27" max="28" width="10.7109375" style="31" customWidth="1"/>
    <col min="29" max="29" width="12.7109375" style="31" customWidth="1"/>
    <col min="30" max="30" width="20.28515625" style="31" customWidth="1"/>
    <col min="31" max="32" width="8.7109375" style="31" customWidth="1"/>
    <col min="33" max="33" width="16.5703125" style="31" customWidth="1"/>
    <col min="34" max="34" width="10.7109375" style="31" customWidth="1"/>
    <col min="35" max="35" width="32.140625" style="31" bestFit="1" customWidth="1"/>
    <col min="36" max="37" width="10.7109375" style="31" customWidth="1"/>
    <col min="38" max="38" width="12.7109375" style="31" customWidth="1"/>
    <col min="39" max="39" width="20.28515625" style="31" customWidth="1"/>
    <col min="40" max="41" width="8.7109375" style="31" customWidth="1"/>
    <col min="42" max="42" width="16.5703125" style="31" customWidth="1"/>
    <col min="43" max="43" width="10.7109375" style="31" customWidth="1"/>
    <col min="44" max="44" width="32.140625" style="31" bestFit="1" customWidth="1"/>
    <col min="45" max="46" width="10.7109375" style="31" customWidth="1"/>
    <col min="47" max="47" width="12.7109375" style="31" customWidth="1"/>
    <col min="48" max="48" width="20.28515625" style="31" customWidth="1"/>
    <col min="49" max="50" width="8.7109375" style="31" customWidth="1"/>
    <col min="51" max="51" width="16.5703125" style="31" customWidth="1"/>
    <col min="52" max="52" width="10.7109375" style="31" customWidth="1"/>
    <col min="53" max="53" width="32.140625" style="31" bestFit="1" customWidth="1"/>
    <col min="54" max="55" width="10.7109375" style="31" customWidth="1"/>
    <col min="56" max="56" width="12.7109375" style="31" customWidth="1"/>
    <col min="57" max="57" width="20.28515625" style="31" customWidth="1"/>
    <col min="58" max="59" width="8.7109375" style="31" customWidth="1"/>
    <col min="60" max="60" width="16.5703125" style="31" customWidth="1"/>
    <col min="61" max="61" width="10.7109375" style="31" customWidth="1"/>
    <col min="62" max="62" width="32.140625" style="31" bestFit="1" customWidth="1"/>
    <col min="63" max="64" width="10.7109375" style="31" customWidth="1"/>
    <col min="65" max="65" width="12.7109375" style="31" customWidth="1"/>
    <col min="66" max="66" width="20.28515625" style="31" customWidth="1"/>
    <col min="67" max="68" width="8.7109375" style="31" customWidth="1"/>
    <col min="69" max="69" width="16.5703125" style="31" customWidth="1"/>
    <col min="70" max="70" width="10.7109375" style="31" customWidth="1"/>
    <col min="71" max="71" width="32.140625" style="31" bestFit="1" customWidth="1"/>
    <col min="72" max="72" width="10.7109375" style="31" customWidth="1"/>
    <col min="73" max="16384" width="9.140625" style="31"/>
  </cols>
  <sheetData>
    <row r="1" spans="1:74" ht="33" customHeight="1" thickBot="1" x14ac:dyDescent="0.3">
      <c r="A1" s="31">
        <v>1</v>
      </c>
      <c r="B1" s="82" t="s">
        <v>98</v>
      </c>
      <c r="C1" s="68"/>
      <c r="D1" s="68"/>
      <c r="K1" s="82" t="s">
        <v>19</v>
      </c>
      <c r="T1" s="100" t="s">
        <v>20</v>
      </c>
      <c r="AC1" s="82" t="s">
        <v>21</v>
      </c>
      <c r="AL1" s="82" t="s">
        <v>22</v>
      </c>
      <c r="AU1" s="82" t="s">
        <v>23</v>
      </c>
      <c r="BD1" s="82" t="s">
        <v>24</v>
      </c>
      <c r="BM1" s="82" t="s">
        <v>25</v>
      </c>
    </row>
    <row r="2" spans="1:74" ht="36" customHeight="1" thickBot="1" x14ac:dyDescent="0.3">
      <c r="A2" s="31">
        <v>2</v>
      </c>
      <c r="B2" s="63" t="s">
        <v>76</v>
      </c>
      <c r="C2" s="63" t="s">
        <v>78</v>
      </c>
      <c r="D2" s="63" t="s">
        <v>79</v>
      </c>
      <c r="E2" s="63" t="s">
        <v>80</v>
      </c>
      <c r="F2" s="63" t="s">
        <v>97</v>
      </c>
      <c r="G2" s="88" t="s">
        <v>82</v>
      </c>
      <c r="H2" s="115" t="s">
        <v>12</v>
      </c>
      <c r="I2" s="116"/>
      <c r="K2" s="119" t="s">
        <v>27</v>
      </c>
      <c r="L2" s="119"/>
      <c r="M2" s="119"/>
      <c r="N2" s="119"/>
      <c r="O2" s="119"/>
      <c r="P2" s="119"/>
      <c r="Q2" s="119"/>
      <c r="R2" s="119"/>
      <c r="S2" s="69"/>
      <c r="T2" s="119" t="s">
        <v>28</v>
      </c>
      <c r="U2" s="119"/>
      <c r="V2" s="119"/>
      <c r="W2" s="119"/>
      <c r="X2" s="119"/>
      <c r="Y2" s="119"/>
      <c r="Z2" s="119"/>
      <c r="AA2" s="119"/>
      <c r="AB2" s="69"/>
      <c r="AC2" s="119" t="s">
        <v>29</v>
      </c>
      <c r="AD2" s="119"/>
      <c r="AE2" s="119"/>
      <c r="AF2" s="119"/>
      <c r="AG2" s="119"/>
      <c r="AH2" s="119"/>
      <c r="AI2" s="119"/>
      <c r="AJ2" s="119"/>
      <c r="AK2" s="69"/>
      <c r="AL2" s="119" t="s">
        <v>30</v>
      </c>
      <c r="AM2" s="119"/>
      <c r="AN2" s="119"/>
      <c r="AO2" s="119"/>
      <c r="AP2" s="119"/>
      <c r="AQ2" s="119"/>
      <c r="AR2" s="119"/>
      <c r="AS2" s="119"/>
      <c r="AT2" s="69"/>
      <c r="AU2" s="119" t="s">
        <v>31</v>
      </c>
      <c r="AV2" s="119"/>
      <c r="AW2" s="119"/>
      <c r="AX2" s="119"/>
      <c r="AY2" s="119"/>
      <c r="AZ2" s="119"/>
      <c r="BA2" s="119"/>
      <c r="BB2" s="119"/>
      <c r="BC2" s="69"/>
      <c r="BD2" s="119" t="s">
        <v>32</v>
      </c>
      <c r="BE2" s="119"/>
      <c r="BF2" s="119"/>
      <c r="BG2" s="119"/>
      <c r="BH2" s="119"/>
      <c r="BI2" s="119"/>
      <c r="BJ2" s="119"/>
      <c r="BK2" s="119"/>
      <c r="BL2" s="69"/>
      <c r="BM2" s="119" t="s">
        <v>33</v>
      </c>
      <c r="BN2" s="119"/>
      <c r="BO2" s="119"/>
      <c r="BP2" s="119"/>
      <c r="BQ2" s="119"/>
      <c r="BR2" s="119"/>
      <c r="BS2" s="119"/>
      <c r="BT2" s="119"/>
      <c r="BV2" s="70"/>
    </row>
    <row r="3" spans="1:74" ht="34.5" customHeight="1" x14ac:dyDescent="0.25">
      <c r="A3" s="31">
        <v>3</v>
      </c>
      <c r="B3" s="56">
        <v>0</v>
      </c>
      <c r="C3" s="71">
        <v>0</v>
      </c>
      <c r="D3" s="71">
        <v>0</v>
      </c>
      <c r="E3" s="71">
        <v>0</v>
      </c>
      <c r="F3" s="71">
        <v>0</v>
      </c>
      <c r="G3" s="71">
        <v>0</v>
      </c>
      <c r="H3" s="79" t="s">
        <v>4</v>
      </c>
      <c r="I3" s="74">
        <f>MAX(G:G)</f>
        <v>23266.277777777741</v>
      </c>
      <c r="K3" s="63" t="s">
        <v>76</v>
      </c>
      <c r="L3" s="63" t="s">
        <v>78</v>
      </c>
      <c r="M3" s="63" t="s">
        <v>79</v>
      </c>
      <c r="N3" s="63" t="s">
        <v>80</v>
      </c>
      <c r="O3" s="63" t="s">
        <v>97</v>
      </c>
      <c r="P3" s="88" t="s">
        <v>82</v>
      </c>
      <c r="Q3" s="115" t="s">
        <v>12</v>
      </c>
      <c r="R3" s="116"/>
      <c r="S3" s="48"/>
      <c r="T3" s="63" t="s">
        <v>76</v>
      </c>
      <c r="U3" s="63" t="s">
        <v>78</v>
      </c>
      <c r="V3" s="63" t="s">
        <v>79</v>
      </c>
      <c r="W3" s="63" t="s">
        <v>80</v>
      </c>
      <c r="X3" s="63" t="s">
        <v>97</v>
      </c>
      <c r="Y3" s="88" t="s">
        <v>82</v>
      </c>
      <c r="Z3" s="115" t="s">
        <v>12</v>
      </c>
      <c r="AA3" s="116"/>
      <c r="AB3" s="48"/>
      <c r="AC3" s="63" t="s">
        <v>76</v>
      </c>
      <c r="AD3" s="63" t="s">
        <v>78</v>
      </c>
      <c r="AE3" s="63" t="s">
        <v>79</v>
      </c>
      <c r="AF3" s="63" t="s">
        <v>80</v>
      </c>
      <c r="AG3" s="63" t="s">
        <v>97</v>
      </c>
      <c r="AH3" s="88" t="s">
        <v>82</v>
      </c>
      <c r="AI3" s="115" t="s">
        <v>12</v>
      </c>
      <c r="AJ3" s="116"/>
      <c r="AK3" s="48"/>
      <c r="AL3" s="63" t="s">
        <v>76</v>
      </c>
      <c r="AM3" s="63" t="s">
        <v>78</v>
      </c>
      <c r="AN3" s="63" t="s">
        <v>79</v>
      </c>
      <c r="AO3" s="63" t="s">
        <v>80</v>
      </c>
      <c r="AP3" s="63" t="s">
        <v>97</v>
      </c>
      <c r="AQ3" s="88" t="s">
        <v>82</v>
      </c>
      <c r="AR3" s="115" t="s">
        <v>12</v>
      </c>
      <c r="AS3" s="116"/>
      <c r="AT3" s="48"/>
      <c r="AU3" s="63" t="s">
        <v>76</v>
      </c>
      <c r="AV3" s="63" t="s">
        <v>78</v>
      </c>
      <c r="AW3" s="63" t="s">
        <v>79</v>
      </c>
      <c r="AX3" s="63" t="s">
        <v>80</v>
      </c>
      <c r="AY3" s="63" t="s">
        <v>97</v>
      </c>
      <c r="AZ3" s="88" t="s">
        <v>82</v>
      </c>
      <c r="BA3" s="115" t="s">
        <v>12</v>
      </c>
      <c r="BB3" s="116"/>
      <c r="BC3" s="48"/>
      <c r="BD3" s="63" t="s">
        <v>76</v>
      </c>
      <c r="BE3" s="63" t="s">
        <v>78</v>
      </c>
      <c r="BF3" s="63" t="s">
        <v>79</v>
      </c>
      <c r="BG3" s="63" t="s">
        <v>80</v>
      </c>
      <c r="BH3" s="63" t="s">
        <v>97</v>
      </c>
      <c r="BI3" s="88" t="s">
        <v>82</v>
      </c>
      <c r="BJ3" s="115" t="s">
        <v>12</v>
      </c>
      <c r="BK3" s="116"/>
      <c r="BL3" s="48"/>
      <c r="BM3" s="63" t="s">
        <v>76</v>
      </c>
      <c r="BN3" s="63" t="s">
        <v>78</v>
      </c>
      <c r="BO3" s="63" t="s">
        <v>79</v>
      </c>
      <c r="BP3" s="63" t="s">
        <v>80</v>
      </c>
      <c r="BQ3" s="63" t="s">
        <v>97</v>
      </c>
      <c r="BR3" s="88" t="s">
        <v>82</v>
      </c>
      <c r="BS3" s="115" t="s">
        <v>12</v>
      </c>
      <c r="BT3" s="116"/>
      <c r="BU3" s="48"/>
      <c r="BV3" s="48"/>
    </row>
    <row r="4" spans="1:74" x14ac:dyDescent="0.25">
      <c r="A4" s="31">
        <v>4</v>
      </c>
      <c r="B4" s="56">
        <v>1</v>
      </c>
      <c r="C4" s="71">
        <v>0</v>
      </c>
      <c r="D4" s="71">
        <v>0</v>
      </c>
      <c r="E4" s="71">
        <v>0</v>
      </c>
      <c r="F4" s="71">
        <v>0</v>
      </c>
      <c r="G4" s="71">
        <v>0</v>
      </c>
      <c r="H4" s="79" t="s">
        <v>5</v>
      </c>
      <c r="I4" s="59">
        <f>COUNT(B4:B1803)</f>
        <v>1800</v>
      </c>
      <c r="K4" s="57">
        <v>0</v>
      </c>
      <c r="L4" s="66">
        <v>0</v>
      </c>
      <c r="M4" s="66">
        <v>0</v>
      </c>
      <c r="N4" s="65">
        <f>L4/3.6</f>
        <v>0</v>
      </c>
      <c r="O4" s="65">
        <v>0</v>
      </c>
      <c r="P4" s="67">
        <v>0</v>
      </c>
      <c r="Q4" s="76" t="s">
        <v>4</v>
      </c>
      <c r="R4" s="74">
        <f>INDEX(P:P,COUNTA(P:P,1))</f>
        <v>9990.3333333333212</v>
      </c>
      <c r="T4" s="57">
        <v>0</v>
      </c>
      <c r="U4" s="66">
        <v>0</v>
      </c>
      <c r="V4" s="66">
        <v>0</v>
      </c>
      <c r="W4" s="65">
        <f>U4/3.6</f>
        <v>0</v>
      </c>
      <c r="X4" s="65">
        <v>0</v>
      </c>
      <c r="Y4" s="67">
        <v>0</v>
      </c>
      <c r="Z4" s="79" t="s">
        <v>4</v>
      </c>
      <c r="AA4" s="74">
        <f>INDEX(Y:Y,COUNTA(Y:Y,1))</f>
        <v>11427.666666666675</v>
      </c>
      <c r="AC4" s="57">
        <v>0</v>
      </c>
      <c r="AD4" s="66">
        <v>0</v>
      </c>
      <c r="AE4" s="66">
        <v>0</v>
      </c>
      <c r="AF4" s="65">
        <f>AD4/3.6</f>
        <v>0</v>
      </c>
      <c r="AG4" s="65">
        <v>0</v>
      </c>
      <c r="AH4" s="67">
        <v>0</v>
      </c>
      <c r="AI4" s="79" t="s">
        <v>4</v>
      </c>
      <c r="AJ4" s="74">
        <f>INDEX(AH:AH,COUNTA(AH:AH,1))</f>
        <v>10938.52777777777</v>
      </c>
      <c r="AL4" s="57">
        <v>0</v>
      </c>
      <c r="AM4" s="66">
        <v>0</v>
      </c>
      <c r="AN4" s="66">
        <v>0</v>
      </c>
      <c r="AO4" s="65">
        <f>AM4/3.6</f>
        <v>0</v>
      </c>
      <c r="AP4" s="65">
        <v>0</v>
      </c>
      <c r="AQ4" s="67">
        <v>0</v>
      </c>
      <c r="AR4" s="79" t="s">
        <v>4</v>
      </c>
      <c r="AS4" s="74">
        <f>INDEX(AQ:AQ,COUNTA(AQ:AQ,1))</f>
        <v>14629.749999999991</v>
      </c>
      <c r="AU4" s="57">
        <v>0</v>
      </c>
      <c r="AV4" s="66">
        <v>0</v>
      </c>
      <c r="AW4" s="66">
        <v>0</v>
      </c>
      <c r="AX4" s="65">
        <f>AV4/3.6</f>
        <v>0</v>
      </c>
      <c r="AY4" s="65">
        <v>0</v>
      </c>
      <c r="AZ4" s="67">
        <v>0</v>
      </c>
      <c r="BA4" s="79" t="s">
        <v>4</v>
      </c>
      <c r="BB4" s="74">
        <f>INDEX(AZ:AZ,COUNTA(AZ:AZ,1))</f>
        <v>22649.138888888876</v>
      </c>
      <c r="BD4" s="57">
        <v>0</v>
      </c>
      <c r="BE4" s="66">
        <v>0</v>
      </c>
      <c r="BF4" s="66">
        <v>0</v>
      </c>
      <c r="BG4" s="65">
        <f>BE4/3.6</f>
        <v>0</v>
      </c>
      <c r="BH4" s="65">
        <v>0</v>
      </c>
      <c r="BI4" s="67">
        <v>0</v>
      </c>
      <c r="BJ4" s="79" t="s">
        <v>4</v>
      </c>
      <c r="BK4" s="74">
        <f>INDEX(BI:BI,COUNTA(BI:BI,1))</f>
        <v>14939.444444444442</v>
      </c>
      <c r="BM4" s="57">
        <v>0</v>
      </c>
      <c r="BN4" s="57">
        <v>0</v>
      </c>
      <c r="BO4" s="66">
        <v>0</v>
      </c>
      <c r="BP4" s="65">
        <f>BN4/3.6</f>
        <v>0</v>
      </c>
      <c r="BQ4" s="65">
        <v>0</v>
      </c>
      <c r="BR4" s="67">
        <v>0</v>
      </c>
      <c r="BS4" s="79" t="s">
        <v>4</v>
      </c>
      <c r="BT4" s="74">
        <f>INDEX(BR:BR,COUNTA(BR:BR,1))</f>
        <v>23266.277777777741</v>
      </c>
    </row>
    <row r="5" spans="1:74" x14ac:dyDescent="0.25">
      <c r="A5" s="31">
        <v>5</v>
      </c>
      <c r="B5" s="56">
        <v>2</v>
      </c>
      <c r="C5" s="71">
        <v>0</v>
      </c>
      <c r="D5" s="71">
        <v>0</v>
      </c>
      <c r="E5" s="71">
        <v>0</v>
      </c>
      <c r="F5" s="71">
        <v>0</v>
      </c>
      <c r="G5" s="71">
        <v>0</v>
      </c>
      <c r="H5" s="80" t="s">
        <v>26</v>
      </c>
      <c r="I5" s="73">
        <f>AVERAGE(C3:C1803)</f>
        <v>46.506718489727973</v>
      </c>
      <c r="K5" s="57">
        <v>1</v>
      </c>
      <c r="L5" s="66">
        <v>0</v>
      </c>
      <c r="M5" s="66">
        <v>0</v>
      </c>
      <c r="N5" s="65">
        <f t="shared" ref="N5:N68" si="0">L5/3.6</f>
        <v>0</v>
      </c>
      <c r="O5" s="65">
        <f>N5-N4</f>
        <v>0</v>
      </c>
      <c r="P5" s="67">
        <f>N4+(O5/2)+P4</f>
        <v>0</v>
      </c>
      <c r="Q5" s="76" t="s">
        <v>5</v>
      </c>
      <c r="R5" s="59">
        <f>COUNT(K4:K1804)</f>
        <v>1770</v>
      </c>
      <c r="T5" s="57">
        <v>1</v>
      </c>
      <c r="U5" s="66">
        <v>0</v>
      </c>
      <c r="V5" s="66">
        <v>0</v>
      </c>
      <c r="W5" s="65">
        <f t="shared" ref="W5:W68" si="1">U5/3.6</f>
        <v>0</v>
      </c>
      <c r="X5" s="65">
        <f>W5-W4</f>
        <v>0</v>
      </c>
      <c r="Y5" s="67">
        <f>W4+(X5/2)+Y4</f>
        <v>0</v>
      </c>
      <c r="Z5" s="79" t="s">
        <v>5</v>
      </c>
      <c r="AA5" s="74">
        <f>COUNT(T4:T1804)</f>
        <v>1613</v>
      </c>
      <c r="AC5" s="57">
        <v>1</v>
      </c>
      <c r="AD5" s="66">
        <v>0</v>
      </c>
      <c r="AE5" s="66">
        <v>0</v>
      </c>
      <c r="AF5" s="65">
        <f t="shared" ref="AF5:AF68" si="2">AD5/3.6</f>
        <v>0</v>
      </c>
      <c r="AG5" s="65">
        <f>AF5-AF4</f>
        <v>0</v>
      </c>
      <c r="AH5" s="67">
        <f>AF4+(AG5/2)+AH4</f>
        <v>0</v>
      </c>
      <c r="AI5" s="79" t="s">
        <v>5</v>
      </c>
      <c r="AJ5" s="59">
        <f>COUNT(AC4:AC1804)</f>
        <v>1613</v>
      </c>
      <c r="AL5" s="57">
        <v>1</v>
      </c>
      <c r="AM5" s="66">
        <v>0</v>
      </c>
      <c r="AN5" s="66">
        <v>0</v>
      </c>
      <c r="AO5" s="65">
        <f t="shared" ref="AO5:AO68" si="3">AM5/3.6</f>
        <v>0</v>
      </c>
      <c r="AP5" s="65">
        <f>AO5-AO4</f>
        <v>0</v>
      </c>
      <c r="AQ5" s="67">
        <f>AO4+(AP5/2)+AQ4</f>
        <v>0</v>
      </c>
      <c r="AR5" s="79" t="s">
        <v>5</v>
      </c>
      <c r="AS5" s="74">
        <f>COUNT(AL4:AL1804)</f>
        <v>1478</v>
      </c>
      <c r="AU5" s="57">
        <v>1</v>
      </c>
      <c r="AV5" s="66">
        <v>0</v>
      </c>
      <c r="AW5" s="66">
        <v>0</v>
      </c>
      <c r="AX5" s="65">
        <f t="shared" ref="AX5:AX68" si="4">AV5/3.6</f>
        <v>0</v>
      </c>
      <c r="AY5" s="65">
        <f>AX5-AX4</f>
        <v>0</v>
      </c>
      <c r="AZ5" s="67">
        <f>AX4+(AY5/2)+AZ4</f>
        <v>0</v>
      </c>
      <c r="BA5" s="79" t="s">
        <v>5</v>
      </c>
      <c r="BB5" s="74">
        <f>COUNT(AU4:AU1804)</f>
        <v>1801</v>
      </c>
      <c r="BD5" s="57">
        <v>1</v>
      </c>
      <c r="BE5" s="66">
        <v>0</v>
      </c>
      <c r="BF5" s="66">
        <v>0</v>
      </c>
      <c r="BG5" s="65">
        <f t="shared" ref="BG5:BG68" si="5">BE5/3.6</f>
        <v>0</v>
      </c>
      <c r="BH5" s="65">
        <f>BG5-BG4</f>
        <v>0</v>
      </c>
      <c r="BI5" s="67">
        <f>BG4+(BH5/2)+BI4</f>
        <v>0</v>
      </c>
      <c r="BJ5" s="79" t="s">
        <v>5</v>
      </c>
      <c r="BK5" s="74">
        <f>COUNT(BD4:BD1804)</f>
        <v>1478</v>
      </c>
      <c r="BM5" s="57">
        <v>1</v>
      </c>
      <c r="BN5" s="57">
        <v>0</v>
      </c>
      <c r="BO5" s="66">
        <v>0</v>
      </c>
      <c r="BP5" s="65">
        <f t="shared" ref="BP5:BP68" si="6">BN5/3.6</f>
        <v>0</v>
      </c>
      <c r="BQ5" s="65">
        <f>BP5-BP4</f>
        <v>0</v>
      </c>
      <c r="BR5" s="67">
        <f>BP4+(BQ5/2)+BR4</f>
        <v>0</v>
      </c>
      <c r="BS5" s="79" t="s">
        <v>5</v>
      </c>
      <c r="BT5" s="59">
        <f>COUNT(BM4:BM1804)</f>
        <v>1801</v>
      </c>
    </row>
    <row r="6" spans="1:74" ht="18" x14ac:dyDescent="0.25">
      <c r="A6" s="31">
        <v>6</v>
      </c>
      <c r="B6" s="56">
        <v>3</v>
      </c>
      <c r="C6" s="71">
        <v>0</v>
      </c>
      <c r="D6" s="71">
        <v>0</v>
      </c>
      <c r="E6" s="71">
        <v>0</v>
      </c>
      <c r="F6" s="71">
        <v>0</v>
      </c>
      <c r="G6" s="71">
        <v>0</v>
      </c>
      <c r="H6" s="80" t="s">
        <v>72</v>
      </c>
      <c r="I6" s="72">
        <f>AVERAGEIF(F3:F1803,"&gt;0")</f>
        <v>0.40589353612167284</v>
      </c>
      <c r="K6" s="57">
        <v>2</v>
      </c>
      <c r="L6" s="66">
        <v>0</v>
      </c>
      <c r="M6" s="66">
        <v>0</v>
      </c>
      <c r="N6" s="65">
        <f t="shared" si="0"/>
        <v>0</v>
      </c>
      <c r="O6" s="65">
        <f t="shared" ref="O6:O69" si="7">N6-N5</f>
        <v>0</v>
      </c>
      <c r="P6" s="67">
        <f t="shared" ref="P6:P69" si="8">N5+(O6/2)+P5</f>
        <v>0</v>
      </c>
      <c r="Q6" s="77" t="s">
        <v>26</v>
      </c>
      <c r="R6" s="73">
        <f>AVERAGE(L4:L1804)</f>
        <v>20.31932203389832</v>
      </c>
      <c r="T6" s="57">
        <v>2</v>
      </c>
      <c r="U6" s="66">
        <v>0</v>
      </c>
      <c r="V6" s="66">
        <v>0</v>
      </c>
      <c r="W6" s="65">
        <f t="shared" si="1"/>
        <v>0</v>
      </c>
      <c r="X6" s="65">
        <f t="shared" ref="X6:X69" si="9">W6-W5</f>
        <v>0</v>
      </c>
      <c r="Y6" s="67">
        <f t="shared" ref="Y6:Y69" si="10">W5+(X6/2)+Y5</f>
        <v>0</v>
      </c>
      <c r="Z6" s="80" t="s">
        <v>26</v>
      </c>
      <c r="AA6" s="73">
        <f>AVERAGE(U4:U1804)</f>
        <v>25.505021698698119</v>
      </c>
      <c r="AC6" s="57">
        <v>2</v>
      </c>
      <c r="AD6" s="66">
        <v>0</v>
      </c>
      <c r="AE6" s="66">
        <v>0</v>
      </c>
      <c r="AF6" s="65">
        <f t="shared" si="2"/>
        <v>0</v>
      </c>
      <c r="AG6" s="65">
        <f t="shared" ref="AG6:AG69" si="11">AF6-AF5</f>
        <v>0</v>
      </c>
      <c r="AH6" s="67">
        <f t="shared" ref="AH6:AH69" si="12">AF5+(AG6/2)+AH5</f>
        <v>0</v>
      </c>
      <c r="AI6" s="80" t="s">
        <v>26</v>
      </c>
      <c r="AJ6" s="73">
        <f>AVERAGE(AD4:AD1804)</f>
        <v>24.413329200247986</v>
      </c>
      <c r="AL6" s="57">
        <v>2</v>
      </c>
      <c r="AM6" s="66">
        <v>0</v>
      </c>
      <c r="AN6" s="66">
        <v>0</v>
      </c>
      <c r="AO6" s="65">
        <f t="shared" si="3"/>
        <v>0</v>
      </c>
      <c r="AP6" s="65">
        <f t="shared" ref="AP6:AP69" si="13">AO6-AO5</f>
        <v>0</v>
      </c>
      <c r="AQ6" s="67">
        <f t="shared" ref="AQ6:AQ69" si="14">AO5+(AP6/2)+AQ5</f>
        <v>0</v>
      </c>
      <c r="AR6" s="80" t="s">
        <v>26</v>
      </c>
      <c r="AS6" s="73">
        <f>AVERAGE(AM4:AM1804)</f>
        <v>35.634032476319376</v>
      </c>
      <c r="AU6" s="57">
        <v>2</v>
      </c>
      <c r="AV6" s="66">
        <v>0</v>
      </c>
      <c r="AW6" s="66">
        <v>0</v>
      </c>
      <c r="AX6" s="65">
        <f t="shared" si="4"/>
        <v>0</v>
      </c>
      <c r="AY6" s="65">
        <f t="shared" ref="AY6:AY69" si="15">AX6-AX5</f>
        <v>0</v>
      </c>
      <c r="AZ6" s="67">
        <f t="shared" ref="AZ6:AZ69" si="16">AX5+(AY6/2)+AZ5</f>
        <v>0</v>
      </c>
      <c r="BA6" s="80" t="s">
        <v>26</v>
      </c>
      <c r="BB6" s="73">
        <f>AVERAGE(AV4:AV1804)</f>
        <v>45.273126041088332</v>
      </c>
      <c r="BD6" s="57">
        <v>2</v>
      </c>
      <c r="BE6" s="66">
        <v>0</v>
      </c>
      <c r="BF6" s="66">
        <v>0</v>
      </c>
      <c r="BG6" s="65">
        <f t="shared" si="5"/>
        <v>0</v>
      </c>
      <c r="BH6" s="65">
        <f t="shared" ref="BH6:BH69" si="17">BG6-BG5</f>
        <v>0</v>
      </c>
      <c r="BI6" s="67">
        <f t="shared" ref="BI6:BI69" si="18">BG5+(BH6/2)+BI5</f>
        <v>0</v>
      </c>
      <c r="BJ6" s="80" t="s">
        <v>26</v>
      </c>
      <c r="BK6" s="73">
        <f>AVERAGE(BE4:BE1804)</f>
        <v>36.388362652232779</v>
      </c>
      <c r="BM6" s="57">
        <v>2</v>
      </c>
      <c r="BN6" s="57">
        <v>0</v>
      </c>
      <c r="BO6" s="66">
        <v>0</v>
      </c>
      <c r="BP6" s="65">
        <f t="shared" si="6"/>
        <v>0</v>
      </c>
      <c r="BQ6" s="65">
        <f t="shared" ref="BQ6:BQ69" si="19">BP6-BP5</f>
        <v>0</v>
      </c>
      <c r="BR6" s="67">
        <f t="shared" ref="BR6:BR69" si="20">BP5+(BQ6/2)+BR5</f>
        <v>0</v>
      </c>
      <c r="BS6" s="80" t="s">
        <v>26</v>
      </c>
      <c r="BT6" s="73">
        <f>AVERAGE(BN4:BN1804)</f>
        <v>46.506718489727973</v>
      </c>
    </row>
    <row r="7" spans="1:74" ht="18" x14ac:dyDescent="0.25">
      <c r="A7" s="31">
        <v>7</v>
      </c>
      <c r="B7" s="56">
        <v>4</v>
      </c>
      <c r="C7" s="71">
        <v>0</v>
      </c>
      <c r="D7" s="71">
        <v>0</v>
      </c>
      <c r="E7" s="71">
        <v>0</v>
      </c>
      <c r="F7" s="71">
        <v>0</v>
      </c>
      <c r="G7" s="71">
        <v>0</v>
      </c>
      <c r="H7" s="80" t="s">
        <v>73</v>
      </c>
      <c r="I7" s="72">
        <f>ABS(AVERAGEIF(F3:F1803,"&lt;0"))</f>
        <v>0.4454102920723233</v>
      </c>
      <c r="K7" s="57">
        <v>3</v>
      </c>
      <c r="L7" s="66">
        <v>0</v>
      </c>
      <c r="M7" s="66">
        <v>0</v>
      </c>
      <c r="N7" s="65">
        <f t="shared" si="0"/>
        <v>0</v>
      </c>
      <c r="O7" s="65">
        <f t="shared" si="7"/>
        <v>0</v>
      </c>
      <c r="P7" s="67">
        <f t="shared" si="8"/>
        <v>0</v>
      </c>
      <c r="Q7" s="77" t="s">
        <v>72</v>
      </c>
      <c r="R7" s="72">
        <f>AVERAGEIF(O4:O1804,"&gt;0")</f>
        <v>0.23055555555555488</v>
      </c>
      <c r="T7" s="57">
        <v>3</v>
      </c>
      <c r="U7" s="66">
        <v>0</v>
      </c>
      <c r="V7" s="66">
        <v>0</v>
      </c>
      <c r="W7" s="65">
        <f t="shared" si="1"/>
        <v>0</v>
      </c>
      <c r="X7" s="65">
        <f t="shared" si="9"/>
        <v>0</v>
      </c>
      <c r="Y7" s="67">
        <f t="shared" si="10"/>
        <v>0</v>
      </c>
      <c r="Z7" s="80" t="s">
        <v>72</v>
      </c>
      <c r="AA7" s="72">
        <f>AVERAGEIF(X4:X1804,"&gt;0")</f>
        <v>0.2203382404486503</v>
      </c>
      <c r="AC7" s="57">
        <v>3</v>
      </c>
      <c r="AD7" s="66">
        <v>0</v>
      </c>
      <c r="AE7" s="66">
        <v>0</v>
      </c>
      <c r="AF7" s="65">
        <f t="shared" si="2"/>
        <v>0</v>
      </c>
      <c r="AG7" s="65">
        <f t="shared" si="11"/>
        <v>0</v>
      </c>
      <c r="AH7" s="67">
        <f t="shared" si="12"/>
        <v>0</v>
      </c>
      <c r="AI7" s="80" t="s">
        <v>72</v>
      </c>
      <c r="AJ7" s="72">
        <f>AVERAGEIF(AG4:AG1804,"&gt;0")</f>
        <v>0.33738615664845201</v>
      </c>
      <c r="AL7" s="57">
        <v>3</v>
      </c>
      <c r="AM7" s="66">
        <v>0</v>
      </c>
      <c r="AN7" s="66">
        <v>0</v>
      </c>
      <c r="AO7" s="65">
        <f t="shared" si="3"/>
        <v>0</v>
      </c>
      <c r="AP7" s="65">
        <f t="shared" si="13"/>
        <v>0</v>
      </c>
      <c r="AQ7" s="67">
        <f t="shared" si="14"/>
        <v>0</v>
      </c>
      <c r="AR7" s="80" t="s">
        <v>72</v>
      </c>
      <c r="AS7" s="72">
        <f>AVERAGEIF(AP4:AP1804,"&gt;0")</f>
        <v>0.2907036466358493</v>
      </c>
      <c r="AU7" s="57">
        <v>3</v>
      </c>
      <c r="AV7" s="66">
        <v>0</v>
      </c>
      <c r="AW7" s="66">
        <v>0</v>
      </c>
      <c r="AX7" s="65">
        <f t="shared" si="4"/>
        <v>0</v>
      </c>
      <c r="AY7" s="65">
        <f t="shared" si="15"/>
        <v>0</v>
      </c>
      <c r="AZ7" s="67">
        <f t="shared" si="16"/>
        <v>0</v>
      </c>
      <c r="BA7" s="80" t="s">
        <v>72</v>
      </c>
      <c r="BB7" s="72">
        <f>AVERAGEIF(AY4:AY1804,"&gt;0")</f>
        <v>0.27582491582491514</v>
      </c>
      <c r="BD7" s="57">
        <v>3</v>
      </c>
      <c r="BE7" s="66">
        <v>0</v>
      </c>
      <c r="BF7" s="66">
        <v>0</v>
      </c>
      <c r="BG7" s="65">
        <f t="shared" si="5"/>
        <v>0</v>
      </c>
      <c r="BH7" s="65">
        <f t="shared" si="17"/>
        <v>0</v>
      </c>
      <c r="BI7" s="67">
        <f t="shared" si="18"/>
        <v>0</v>
      </c>
      <c r="BJ7" s="80" t="s">
        <v>72</v>
      </c>
      <c r="BK7" s="72">
        <f>AVERAGEIF(BH4:BH1804,"&gt;0")</f>
        <v>0.40970058843890611</v>
      </c>
      <c r="BM7" s="57">
        <v>3</v>
      </c>
      <c r="BN7" s="57">
        <v>0</v>
      </c>
      <c r="BO7" s="66">
        <v>0</v>
      </c>
      <c r="BP7" s="65">
        <f t="shared" si="6"/>
        <v>0</v>
      </c>
      <c r="BQ7" s="65">
        <f t="shared" si="19"/>
        <v>0</v>
      </c>
      <c r="BR7" s="67">
        <f t="shared" si="20"/>
        <v>0</v>
      </c>
      <c r="BS7" s="80" t="s">
        <v>72</v>
      </c>
      <c r="BT7" s="72">
        <f>AVERAGEIF(BQ4:BQ1804,"&gt;0")</f>
        <v>0.40589353612167284</v>
      </c>
    </row>
    <row r="8" spans="1:74" ht="18" x14ac:dyDescent="0.25">
      <c r="A8" s="31">
        <v>8</v>
      </c>
      <c r="B8" s="56">
        <v>5</v>
      </c>
      <c r="C8" s="71">
        <v>0</v>
      </c>
      <c r="D8" s="71">
        <v>0</v>
      </c>
      <c r="E8" s="71">
        <v>0</v>
      </c>
      <c r="F8" s="71">
        <v>0</v>
      </c>
      <c r="G8" s="71">
        <v>0</v>
      </c>
      <c r="H8" s="80" t="s">
        <v>13</v>
      </c>
      <c r="I8" s="73">
        <f>MAX(C3:C1803)</f>
        <v>131.30000000000001</v>
      </c>
      <c r="K8" s="57">
        <v>4</v>
      </c>
      <c r="L8" s="66">
        <v>0</v>
      </c>
      <c r="M8" s="66">
        <v>0</v>
      </c>
      <c r="N8" s="65">
        <f t="shared" si="0"/>
        <v>0</v>
      </c>
      <c r="O8" s="65">
        <f t="shared" si="7"/>
        <v>0</v>
      </c>
      <c r="P8" s="67">
        <f t="shared" si="8"/>
        <v>0</v>
      </c>
      <c r="Q8" s="77" t="s">
        <v>73</v>
      </c>
      <c r="R8" s="72">
        <f>ABS(AVERAGEIF(O4:O1804,"&lt;0"))</f>
        <v>0.27333906071019404</v>
      </c>
      <c r="T8" s="57">
        <v>4</v>
      </c>
      <c r="U8" s="66">
        <v>0</v>
      </c>
      <c r="V8" s="66">
        <v>0</v>
      </c>
      <c r="W8" s="65">
        <f t="shared" si="1"/>
        <v>0</v>
      </c>
      <c r="X8" s="65">
        <f t="shared" si="9"/>
        <v>0</v>
      </c>
      <c r="Y8" s="67">
        <f t="shared" si="10"/>
        <v>0</v>
      </c>
      <c r="Z8" s="80" t="s">
        <v>73</v>
      </c>
      <c r="AA8" s="72">
        <f>ABS(AVERAGEIF(X4:X1804,"&lt;0"))</f>
        <v>0.23717223165440446</v>
      </c>
      <c r="AC8" s="57">
        <v>4</v>
      </c>
      <c r="AD8" s="66">
        <v>0</v>
      </c>
      <c r="AE8" s="66">
        <v>0</v>
      </c>
      <c r="AF8" s="65">
        <f t="shared" si="2"/>
        <v>0</v>
      </c>
      <c r="AG8" s="65">
        <f t="shared" si="11"/>
        <v>0</v>
      </c>
      <c r="AH8" s="67">
        <f t="shared" si="12"/>
        <v>0</v>
      </c>
      <c r="AI8" s="80" t="s">
        <v>73</v>
      </c>
      <c r="AJ8" s="72">
        <f>ABS(AVERAGEIF(AG4:AG1804,"&lt;0"))</f>
        <v>0.32928888888888885</v>
      </c>
      <c r="AL8" s="57">
        <v>4</v>
      </c>
      <c r="AM8" s="66">
        <v>0</v>
      </c>
      <c r="AN8" s="66">
        <v>0</v>
      </c>
      <c r="AO8" s="65">
        <f t="shared" si="3"/>
        <v>0</v>
      </c>
      <c r="AP8" s="65">
        <f t="shared" si="13"/>
        <v>0</v>
      </c>
      <c r="AQ8" s="67">
        <f t="shared" si="14"/>
        <v>0</v>
      </c>
      <c r="AR8" s="80" t="s">
        <v>73</v>
      </c>
      <c r="AS8" s="72">
        <f>ABS(AVERAGEIF(AP4:AP1804,"&lt;0"))</f>
        <v>0.34116937914406265</v>
      </c>
      <c r="AU8" s="57">
        <v>4</v>
      </c>
      <c r="AV8" s="66">
        <v>0</v>
      </c>
      <c r="AW8" s="66">
        <v>0</v>
      </c>
      <c r="AX8" s="65">
        <f t="shared" si="4"/>
        <v>0</v>
      </c>
      <c r="AY8" s="65">
        <f t="shared" si="15"/>
        <v>0</v>
      </c>
      <c r="AZ8" s="67">
        <f t="shared" si="16"/>
        <v>0</v>
      </c>
      <c r="BA8" s="80" t="s">
        <v>73</v>
      </c>
      <c r="BB8" s="72">
        <f>ABS(AVERAGEIF(AY4:AY1804,"&lt;0"))</f>
        <v>0.33812118210335129</v>
      </c>
      <c r="BD8" s="57">
        <v>4</v>
      </c>
      <c r="BE8" s="66">
        <v>0</v>
      </c>
      <c r="BF8" s="66">
        <v>0</v>
      </c>
      <c r="BG8" s="65">
        <f t="shared" si="5"/>
        <v>0</v>
      </c>
      <c r="BH8" s="65">
        <f t="shared" si="17"/>
        <v>0</v>
      </c>
      <c r="BI8" s="67">
        <f t="shared" si="18"/>
        <v>0</v>
      </c>
      <c r="BJ8" s="80" t="s">
        <v>73</v>
      </c>
      <c r="BK8" s="72">
        <f>ABS(AVERAGEIF(BH4:BH1804,"&lt;0"))</f>
        <v>0.47392392392392402</v>
      </c>
      <c r="BM8" s="57">
        <v>4</v>
      </c>
      <c r="BN8" s="57">
        <v>0</v>
      </c>
      <c r="BO8" s="66">
        <v>0</v>
      </c>
      <c r="BP8" s="65">
        <f t="shared" si="6"/>
        <v>0</v>
      </c>
      <c r="BQ8" s="65">
        <f t="shared" si="19"/>
        <v>0</v>
      </c>
      <c r="BR8" s="67">
        <f t="shared" si="20"/>
        <v>0</v>
      </c>
      <c r="BS8" s="80" t="s">
        <v>73</v>
      </c>
      <c r="BT8" s="72">
        <f>ABS(AVERAGEIF(BQ4:BQ1804,"&lt;0"))</f>
        <v>0.4454102920723233</v>
      </c>
    </row>
    <row r="9" spans="1:74" ht="18" x14ac:dyDescent="0.25">
      <c r="A9" s="31">
        <v>9</v>
      </c>
      <c r="B9" s="56">
        <v>6</v>
      </c>
      <c r="C9" s="71">
        <v>0</v>
      </c>
      <c r="D9" s="71">
        <v>0</v>
      </c>
      <c r="E9" s="71">
        <v>0</v>
      </c>
      <c r="F9" s="71">
        <v>0</v>
      </c>
      <c r="G9" s="71">
        <v>0</v>
      </c>
      <c r="H9" s="80" t="s">
        <v>74</v>
      </c>
      <c r="I9" s="72">
        <f>MAX(F3:F1803)</f>
        <v>1.6666666666666665</v>
      </c>
      <c r="K9" s="57">
        <v>5</v>
      </c>
      <c r="L9" s="66">
        <v>0</v>
      </c>
      <c r="M9" s="66">
        <v>0</v>
      </c>
      <c r="N9" s="65">
        <f t="shared" si="0"/>
        <v>0</v>
      </c>
      <c r="O9" s="65">
        <f t="shared" si="7"/>
        <v>0</v>
      </c>
      <c r="P9" s="67">
        <f t="shared" si="8"/>
        <v>0</v>
      </c>
      <c r="Q9" s="77" t="s">
        <v>13</v>
      </c>
      <c r="R9" s="59">
        <f>MAX(L4:L1804)</f>
        <v>49.1</v>
      </c>
      <c r="T9" s="57">
        <v>5</v>
      </c>
      <c r="U9" s="66">
        <v>0</v>
      </c>
      <c r="V9" s="66">
        <v>0</v>
      </c>
      <c r="W9" s="65">
        <f t="shared" si="1"/>
        <v>0</v>
      </c>
      <c r="X9" s="65">
        <f t="shared" si="9"/>
        <v>0</v>
      </c>
      <c r="Y9" s="67">
        <f t="shared" si="10"/>
        <v>0</v>
      </c>
      <c r="Z9" s="80" t="s">
        <v>13</v>
      </c>
      <c r="AA9" s="59">
        <f>MAX(U4:U1804)</f>
        <v>64.400000000000006</v>
      </c>
      <c r="AC9" s="57">
        <v>5</v>
      </c>
      <c r="AD9" s="66">
        <v>0</v>
      </c>
      <c r="AE9" s="66">
        <v>0</v>
      </c>
      <c r="AF9" s="65">
        <f t="shared" si="2"/>
        <v>0</v>
      </c>
      <c r="AG9" s="65">
        <f t="shared" si="11"/>
        <v>0</v>
      </c>
      <c r="AH9" s="67">
        <f t="shared" si="12"/>
        <v>0</v>
      </c>
      <c r="AI9" s="80" t="s">
        <v>13</v>
      </c>
      <c r="AJ9" s="73">
        <f>MAX(AD4:AD1804)</f>
        <v>74.7</v>
      </c>
      <c r="AL9" s="57">
        <v>5</v>
      </c>
      <c r="AM9" s="66">
        <v>0</v>
      </c>
      <c r="AN9" s="66">
        <v>0</v>
      </c>
      <c r="AO9" s="65">
        <f t="shared" si="3"/>
        <v>0</v>
      </c>
      <c r="AP9" s="65">
        <f t="shared" si="13"/>
        <v>0</v>
      </c>
      <c r="AQ9" s="67">
        <f t="shared" si="14"/>
        <v>0</v>
      </c>
      <c r="AR9" s="80" t="s">
        <v>13</v>
      </c>
      <c r="AS9" s="73">
        <f>MAX(AM4:AM1804)</f>
        <v>85.2</v>
      </c>
      <c r="AU9" s="57">
        <v>5</v>
      </c>
      <c r="AV9" s="66">
        <v>0</v>
      </c>
      <c r="AW9" s="66">
        <v>0</v>
      </c>
      <c r="AX9" s="65">
        <f t="shared" si="4"/>
        <v>0</v>
      </c>
      <c r="AY9" s="65">
        <f t="shared" si="15"/>
        <v>0</v>
      </c>
      <c r="AZ9" s="67">
        <f t="shared" si="16"/>
        <v>0</v>
      </c>
      <c r="BA9" s="80" t="s">
        <v>13</v>
      </c>
      <c r="BB9" s="73">
        <f>MAX(AV4:AV1804)</f>
        <v>123.1</v>
      </c>
      <c r="BD9" s="57">
        <v>5</v>
      </c>
      <c r="BE9" s="66">
        <v>0</v>
      </c>
      <c r="BF9" s="66">
        <v>0</v>
      </c>
      <c r="BG9" s="65">
        <f t="shared" si="5"/>
        <v>0</v>
      </c>
      <c r="BH9" s="65">
        <f t="shared" si="17"/>
        <v>0</v>
      </c>
      <c r="BI9" s="67">
        <f t="shared" si="18"/>
        <v>0</v>
      </c>
      <c r="BJ9" s="80" t="s">
        <v>13</v>
      </c>
      <c r="BK9" s="73">
        <f>MAX(BE4:BE1804)</f>
        <v>97.4</v>
      </c>
      <c r="BM9" s="57">
        <v>5</v>
      </c>
      <c r="BN9" s="57">
        <v>0</v>
      </c>
      <c r="BO9" s="66">
        <v>0</v>
      </c>
      <c r="BP9" s="65">
        <f t="shared" si="6"/>
        <v>0</v>
      </c>
      <c r="BQ9" s="65">
        <f t="shared" si="19"/>
        <v>0</v>
      </c>
      <c r="BR9" s="67">
        <f t="shared" si="20"/>
        <v>0</v>
      </c>
      <c r="BS9" s="80" t="s">
        <v>13</v>
      </c>
      <c r="BT9" s="59">
        <f>MAX(BN4:BN1804)</f>
        <v>131.30000000000001</v>
      </c>
    </row>
    <row r="10" spans="1:74" ht="18.75" thickBot="1" x14ac:dyDescent="0.3">
      <c r="A10" s="31">
        <v>10</v>
      </c>
      <c r="B10" s="56">
        <v>7</v>
      </c>
      <c r="C10" s="71">
        <v>0</v>
      </c>
      <c r="D10" s="71">
        <v>0</v>
      </c>
      <c r="E10" s="71">
        <v>0</v>
      </c>
      <c r="F10" s="71">
        <v>0</v>
      </c>
      <c r="G10" s="71">
        <v>0</v>
      </c>
      <c r="H10" s="81" t="s">
        <v>75</v>
      </c>
      <c r="I10" s="75">
        <f>ABS(MIN(F3:F1803))</f>
        <v>1.5</v>
      </c>
      <c r="K10" s="57">
        <v>6</v>
      </c>
      <c r="L10" s="66">
        <v>0</v>
      </c>
      <c r="M10" s="66">
        <v>0</v>
      </c>
      <c r="N10" s="65">
        <f t="shared" si="0"/>
        <v>0</v>
      </c>
      <c r="O10" s="65">
        <f t="shared" si="7"/>
        <v>0</v>
      </c>
      <c r="P10" s="67">
        <f t="shared" si="8"/>
        <v>0</v>
      </c>
      <c r="Q10" s="77" t="s">
        <v>74</v>
      </c>
      <c r="R10" s="72">
        <f>MAX(O4:O1804)</f>
        <v>0.80555555555555558</v>
      </c>
      <c r="T10" s="57">
        <v>6</v>
      </c>
      <c r="U10" s="66">
        <v>0</v>
      </c>
      <c r="V10" s="66">
        <v>0</v>
      </c>
      <c r="W10" s="65">
        <f t="shared" si="1"/>
        <v>0</v>
      </c>
      <c r="X10" s="65">
        <f t="shared" si="9"/>
        <v>0</v>
      </c>
      <c r="Y10" s="67">
        <f t="shared" si="10"/>
        <v>0</v>
      </c>
      <c r="Z10" s="80" t="s">
        <v>74</v>
      </c>
      <c r="AA10" s="72">
        <f>MAX(X4:X1804)</f>
        <v>0.80555555555555558</v>
      </c>
      <c r="AC10" s="57">
        <v>6</v>
      </c>
      <c r="AD10" s="66">
        <v>0</v>
      </c>
      <c r="AE10" s="66">
        <v>0</v>
      </c>
      <c r="AF10" s="65">
        <f t="shared" si="2"/>
        <v>0</v>
      </c>
      <c r="AG10" s="65">
        <f t="shared" si="11"/>
        <v>0</v>
      </c>
      <c r="AH10" s="67">
        <f t="shared" si="12"/>
        <v>0</v>
      </c>
      <c r="AI10" s="80" t="s">
        <v>74</v>
      </c>
      <c r="AJ10" s="72">
        <f>MAX(AG4:AG1804)</f>
        <v>0.97222222222222232</v>
      </c>
      <c r="AL10" s="57">
        <v>6</v>
      </c>
      <c r="AM10" s="66">
        <v>0</v>
      </c>
      <c r="AN10" s="66">
        <v>0</v>
      </c>
      <c r="AO10" s="65">
        <f t="shared" si="3"/>
        <v>0</v>
      </c>
      <c r="AP10" s="65">
        <f t="shared" si="13"/>
        <v>0</v>
      </c>
      <c r="AQ10" s="67">
        <f t="shared" si="14"/>
        <v>0</v>
      </c>
      <c r="AR10" s="80" t="s">
        <v>74</v>
      </c>
      <c r="AS10" s="72">
        <f>MAX(AP4:AP1804)</f>
        <v>0.97222222222222232</v>
      </c>
      <c r="AU10" s="57">
        <v>6</v>
      </c>
      <c r="AV10" s="66">
        <v>0</v>
      </c>
      <c r="AW10" s="66">
        <v>0</v>
      </c>
      <c r="AX10" s="65">
        <f t="shared" si="4"/>
        <v>0</v>
      </c>
      <c r="AY10" s="65">
        <f t="shared" si="15"/>
        <v>0</v>
      </c>
      <c r="AZ10" s="67">
        <f t="shared" si="16"/>
        <v>0</v>
      </c>
      <c r="BA10" s="80" t="s">
        <v>74</v>
      </c>
      <c r="BB10" s="72">
        <f>MAX(AY4:AY1804)</f>
        <v>0.97222222222222232</v>
      </c>
      <c r="BD10" s="57">
        <v>6</v>
      </c>
      <c r="BE10" s="66">
        <v>0</v>
      </c>
      <c r="BF10" s="66">
        <v>0</v>
      </c>
      <c r="BG10" s="65">
        <f t="shared" si="5"/>
        <v>0</v>
      </c>
      <c r="BH10" s="65">
        <f t="shared" si="17"/>
        <v>0</v>
      </c>
      <c r="BI10" s="67">
        <f t="shared" si="18"/>
        <v>0</v>
      </c>
      <c r="BJ10" s="80" t="s">
        <v>74</v>
      </c>
      <c r="BK10" s="72">
        <f>MAX(BH4:BH1804)</f>
        <v>1.6666666666666665</v>
      </c>
      <c r="BM10" s="57">
        <v>6</v>
      </c>
      <c r="BN10" s="57">
        <v>0</v>
      </c>
      <c r="BO10" s="66">
        <v>0</v>
      </c>
      <c r="BP10" s="65">
        <f t="shared" si="6"/>
        <v>0</v>
      </c>
      <c r="BQ10" s="65">
        <f t="shared" si="19"/>
        <v>0</v>
      </c>
      <c r="BR10" s="67">
        <f t="shared" si="20"/>
        <v>0</v>
      </c>
      <c r="BS10" s="80" t="s">
        <v>74</v>
      </c>
      <c r="BT10" s="72">
        <f>MAX(BQ4:BQ1804)</f>
        <v>1.6666666666666665</v>
      </c>
    </row>
    <row r="11" spans="1:74" ht="18.75" thickBot="1" x14ac:dyDescent="0.3">
      <c r="A11" s="31">
        <v>11</v>
      </c>
      <c r="B11" s="56">
        <v>8</v>
      </c>
      <c r="C11" s="71">
        <v>0</v>
      </c>
      <c r="D11" s="71">
        <v>0</v>
      </c>
      <c r="E11" s="71">
        <v>0</v>
      </c>
      <c r="F11" s="71">
        <v>0</v>
      </c>
      <c r="G11" s="71">
        <v>0</v>
      </c>
      <c r="K11" s="57">
        <v>7</v>
      </c>
      <c r="L11" s="66">
        <v>0</v>
      </c>
      <c r="M11" s="66">
        <v>0</v>
      </c>
      <c r="N11" s="65">
        <f t="shared" si="0"/>
        <v>0</v>
      </c>
      <c r="O11" s="65">
        <f t="shared" si="7"/>
        <v>0</v>
      </c>
      <c r="P11" s="67">
        <f t="shared" si="8"/>
        <v>0</v>
      </c>
      <c r="Q11" s="78" t="s">
        <v>75</v>
      </c>
      <c r="R11" s="75">
        <f>ABS(MIN(O4:O1804))</f>
        <v>1.1111111111111112</v>
      </c>
      <c r="T11" s="57">
        <v>7</v>
      </c>
      <c r="U11" s="66">
        <v>0</v>
      </c>
      <c r="V11" s="66">
        <v>0</v>
      </c>
      <c r="W11" s="65">
        <f t="shared" si="1"/>
        <v>0</v>
      </c>
      <c r="X11" s="65">
        <f t="shared" si="9"/>
        <v>0</v>
      </c>
      <c r="Y11" s="67">
        <f t="shared" si="10"/>
        <v>0</v>
      </c>
      <c r="Z11" s="81" t="s">
        <v>75</v>
      </c>
      <c r="AA11" s="75">
        <f>ABS(MIN(X4:X1804))</f>
        <v>1.1111111111111112</v>
      </c>
      <c r="AC11" s="57">
        <v>7</v>
      </c>
      <c r="AD11" s="66">
        <v>0</v>
      </c>
      <c r="AE11" s="66">
        <v>0</v>
      </c>
      <c r="AF11" s="65">
        <f t="shared" si="2"/>
        <v>0</v>
      </c>
      <c r="AG11" s="65">
        <f t="shared" si="11"/>
        <v>0</v>
      </c>
      <c r="AH11" s="67">
        <f t="shared" si="12"/>
        <v>0</v>
      </c>
      <c r="AI11" s="81" t="s">
        <v>75</v>
      </c>
      <c r="AJ11" s="75">
        <f>ABS(MIN(AG4:AG1804))</f>
        <v>0.97222222222222232</v>
      </c>
      <c r="AL11" s="57">
        <v>7</v>
      </c>
      <c r="AM11" s="66">
        <v>0</v>
      </c>
      <c r="AN11" s="66">
        <v>0</v>
      </c>
      <c r="AO11" s="65">
        <f t="shared" si="3"/>
        <v>0</v>
      </c>
      <c r="AP11" s="65">
        <f t="shared" si="13"/>
        <v>0</v>
      </c>
      <c r="AQ11" s="67">
        <f t="shared" si="14"/>
        <v>0</v>
      </c>
      <c r="AR11" s="81" t="s">
        <v>75</v>
      </c>
      <c r="AS11" s="75">
        <f>ABS(MIN(AP4:AP1804))</f>
        <v>1.1111111111111107</v>
      </c>
      <c r="AU11" s="57">
        <v>7</v>
      </c>
      <c r="AV11" s="66">
        <v>0</v>
      </c>
      <c r="AW11" s="66">
        <v>0</v>
      </c>
      <c r="AX11" s="65">
        <f t="shared" si="4"/>
        <v>0</v>
      </c>
      <c r="AY11" s="65">
        <f t="shared" si="15"/>
        <v>0</v>
      </c>
      <c r="AZ11" s="67">
        <f t="shared" si="16"/>
        <v>0</v>
      </c>
      <c r="BA11" s="81" t="s">
        <v>75</v>
      </c>
      <c r="BB11" s="75">
        <f>ABS(MIN(AY4:AY1804))</f>
        <v>1.1111111111111107</v>
      </c>
      <c r="BD11" s="57">
        <v>7</v>
      </c>
      <c r="BE11" s="66">
        <v>0</v>
      </c>
      <c r="BF11" s="66">
        <v>0</v>
      </c>
      <c r="BG11" s="65">
        <f t="shared" si="5"/>
        <v>0</v>
      </c>
      <c r="BH11" s="65">
        <f t="shared" si="17"/>
        <v>0</v>
      </c>
      <c r="BI11" s="67">
        <f t="shared" si="18"/>
        <v>0</v>
      </c>
      <c r="BJ11" s="81" t="s">
        <v>75</v>
      </c>
      <c r="BK11" s="75">
        <f>ABS(MIN(BH4:BH1804))</f>
        <v>1.5</v>
      </c>
      <c r="BM11" s="57">
        <v>7</v>
      </c>
      <c r="BN11" s="57">
        <v>0</v>
      </c>
      <c r="BO11" s="66">
        <v>0</v>
      </c>
      <c r="BP11" s="65">
        <f t="shared" si="6"/>
        <v>0</v>
      </c>
      <c r="BQ11" s="65">
        <f t="shared" si="19"/>
        <v>0</v>
      </c>
      <c r="BR11" s="67">
        <f t="shared" si="20"/>
        <v>0</v>
      </c>
      <c r="BS11" s="81" t="s">
        <v>75</v>
      </c>
      <c r="BT11" s="75">
        <f>ABS(MIN(BQ4:BQ1804))</f>
        <v>1.5</v>
      </c>
    </row>
    <row r="12" spans="1:74" x14ac:dyDescent="0.25">
      <c r="A12" s="31">
        <v>12</v>
      </c>
      <c r="B12" s="56">
        <v>9</v>
      </c>
      <c r="C12" s="71">
        <v>0</v>
      </c>
      <c r="D12" s="71">
        <v>0</v>
      </c>
      <c r="E12" s="71">
        <v>0</v>
      </c>
      <c r="F12" s="71">
        <v>0</v>
      </c>
      <c r="G12" s="71">
        <v>0</v>
      </c>
      <c r="K12" s="57">
        <v>8</v>
      </c>
      <c r="L12" s="66">
        <v>0</v>
      </c>
      <c r="M12" s="66">
        <v>0</v>
      </c>
      <c r="N12" s="65">
        <f t="shared" si="0"/>
        <v>0</v>
      </c>
      <c r="O12" s="65">
        <f t="shared" si="7"/>
        <v>0</v>
      </c>
      <c r="P12" s="67">
        <f t="shared" si="8"/>
        <v>0</v>
      </c>
      <c r="Q12" s="57"/>
      <c r="R12" s="57"/>
      <c r="T12" s="57">
        <v>8</v>
      </c>
      <c r="U12" s="66">
        <v>0</v>
      </c>
      <c r="V12" s="66">
        <v>0</v>
      </c>
      <c r="W12" s="65">
        <f t="shared" si="1"/>
        <v>0</v>
      </c>
      <c r="X12" s="65">
        <f t="shared" si="9"/>
        <v>0</v>
      </c>
      <c r="Y12" s="67">
        <f t="shared" si="10"/>
        <v>0</v>
      </c>
      <c r="Z12" s="57"/>
      <c r="AA12" s="57"/>
      <c r="AC12" s="57">
        <v>8</v>
      </c>
      <c r="AD12" s="66">
        <v>0</v>
      </c>
      <c r="AE12" s="66">
        <v>0</v>
      </c>
      <c r="AF12" s="65">
        <f t="shared" si="2"/>
        <v>0</v>
      </c>
      <c r="AG12" s="65">
        <f t="shared" si="11"/>
        <v>0</v>
      </c>
      <c r="AH12" s="67">
        <f t="shared" si="12"/>
        <v>0</v>
      </c>
      <c r="AI12" s="57"/>
      <c r="AJ12" s="57"/>
      <c r="AL12" s="57">
        <v>8</v>
      </c>
      <c r="AM12" s="66">
        <v>0</v>
      </c>
      <c r="AN12" s="66">
        <v>0</v>
      </c>
      <c r="AO12" s="65">
        <f t="shared" si="3"/>
        <v>0</v>
      </c>
      <c r="AP12" s="65">
        <f t="shared" si="13"/>
        <v>0</v>
      </c>
      <c r="AQ12" s="67">
        <f t="shared" si="14"/>
        <v>0</v>
      </c>
      <c r="AR12" s="57"/>
      <c r="AS12" s="57"/>
      <c r="AU12" s="57">
        <v>8</v>
      </c>
      <c r="AV12" s="66">
        <v>0</v>
      </c>
      <c r="AW12" s="66">
        <v>0</v>
      </c>
      <c r="AX12" s="65">
        <f t="shared" si="4"/>
        <v>0</v>
      </c>
      <c r="AY12" s="65">
        <f t="shared" si="15"/>
        <v>0</v>
      </c>
      <c r="AZ12" s="67">
        <f t="shared" si="16"/>
        <v>0</v>
      </c>
      <c r="BA12" s="57"/>
      <c r="BB12" s="57"/>
      <c r="BD12" s="57">
        <v>8</v>
      </c>
      <c r="BE12" s="66">
        <v>0</v>
      </c>
      <c r="BF12" s="66">
        <v>0</v>
      </c>
      <c r="BG12" s="65">
        <f t="shared" si="5"/>
        <v>0</v>
      </c>
      <c r="BH12" s="65">
        <f t="shared" si="17"/>
        <v>0</v>
      </c>
      <c r="BI12" s="67">
        <f t="shared" si="18"/>
        <v>0</v>
      </c>
      <c r="BJ12" s="57"/>
      <c r="BK12" s="57"/>
      <c r="BM12" s="57">
        <v>8</v>
      </c>
      <c r="BN12" s="57">
        <v>0</v>
      </c>
      <c r="BO12" s="66">
        <v>0</v>
      </c>
      <c r="BP12" s="65">
        <f t="shared" si="6"/>
        <v>0</v>
      </c>
      <c r="BQ12" s="65">
        <f t="shared" si="19"/>
        <v>0</v>
      </c>
      <c r="BR12" s="67">
        <f t="shared" si="20"/>
        <v>0</v>
      </c>
      <c r="BS12" s="57"/>
      <c r="BT12" s="57"/>
    </row>
    <row r="13" spans="1:74" x14ac:dyDescent="0.25">
      <c r="A13" s="31">
        <v>13</v>
      </c>
      <c r="B13" s="56">
        <v>10</v>
      </c>
      <c r="C13" s="71">
        <v>0</v>
      </c>
      <c r="D13" s="71">
        <v>0</v>
      </c>
      <c r="E13" s="71">
        <v>0</v>
      </c>
      <c r="F13" s="71">
        <v>0</v>
      </c>
      <c r="G13" s="71">
        <v>0</v>
      </c>
      <c r="K13" s="57">
        <v>9</v>
      </c>
      <c r="L13" s="66">
        <v>0</v>
      </c>
      <c r="M13" s="66">
        <v>0</v>
      </c>
      <c r="N13" s="65">
        <f t="shared" si="0"/>
        <v>0</v>
      </c>
      <c r="O13" s="65">
        <f t="shared" si="7"/>
        <v>0</v>
      </c>
      <c r="P13" s="67">
        <f t="shared" si="8"/>
        <v>0</v>
      </c>
      <c r="Q13" s="57"/>
      <c r="R13" s="57"/>
      <c r="T13" s="57">
        <v>9</v>
      </c>
      <c r="U13" s="66">
        <v>0</v>
      </c>
      <c r="V13" s="66">
        <v>0</v>
      </c>
      <c r="W13" s="65">
        <f t="shared" si="1"/>
        <v>0</v>
      </c>
      <c r="X13" s="65">
        <f t="shared" si="9"/>
        <v>0</v>
      </c>
      <c r="Y13" s="67">
        <f t="shared" si="10"/>
        <v>0</v>
      </c>
      <c r="Z13" s="57"/>
      <c r="AA13" s="57"/>
      <c r="AC13" s="57">
        <v>9</v>
      </c>
      <c r="AD13" s="66">
        <v>0</v>
      </c>
      <c r="AE13" s="66">
        <v>0</v>
      </c>
      <c r="AF13" s="65">
        <f t="shared" si="2"/>
        <v>0</v>
      </c>
      <c r="AG13" s="65">
        <f t="shared" si="11"/>
        <v>0</v>
      </c>
      <c r="AH13" s="67">
        <f t="shared" si="12"/>
        <v>0</v>
      </c>
      <c r="AI13" s="57"/>
      <c r="AJ13" s="57"/>
      <c r="AL13" s="57">
        <v>9</v>
      </c>
      <c r="AM13" s="66">
        <v>0</v>
      </c>
      <c r="AN13" s="66">
        <v>0</v>
      </c>
      <c r="AO13" s="65">
        <f t="shared" si="3"/>
        <v>0</v>
      </c>
      <c r="AP13" s="65">
        <f t="shared" si="13"/>
        <v>0</v>
      </c>
      <c r="AQ13" s="67">
        <f t="shared" si="14"/>
        <v>0</v>
      </c>
      <c r="AR13" s="57"/>
      <c r="AS13" s="57"/>
      <c r="AU13" s="57">
        <v>9</v>
      </c>
      <c r="AV13" s="66">
        <v>0</v>
      </c>
      <c r="AW13" s="66">
        <v>0</v>
      </c>
      <c r="AX13" s="65">
        <f t="shared" si="4"/>
        <v>0</v>
      </c>
      <c r="AY13" s="65">
        <f t="shared" si="15"/>
        <v>0</v>
      </c>
      <c r="AZ13" s="67">
        <f t="shared" si="16"/>
        <v>0</v>
      </c>
      <c r="BA13" s="57"/>
      <c r="BB13" s="57"/>
      <c r="BD13" s="57">
        <v>9</v>
      </c>
      <c r="BE13" s="66">
        <v>0</v>
      </c>
      <c r="BF13" s="66">
        <v>0</v>
      </c>
      <c r="BG13" s="65">
        <f t="shared" si="5"/>
        <v>0</v>
      </c>
      <c r="BH13" s="65">
        <f t="shared" si="17"/>
        <v>0</v>
      </c>
      <c r="BI13" s="67">
        <f t="shared" si="18"/>
        <v>0</v>
      </c>
      <c r="BJ13" s="57"/>
      <c r="BK13" s="57"/>
      <c r="BM13" s="57">
        <v>9</v>
      </c>
      <c r="BN13" s="57">
        <v>0</v>
      </c>
      <c r="BO13" s="66">
        <v>0</v>
      </c>
      <c r="BP13" s="65">
        <f t="shared" si="6"/>
        <v>0</v>
      </c>
      <c r="BQ13" s="65">
        <f t="shared" si="19"/>
        <v>0</v>
      </c>
      <c r="BR13" s="67">
        <f t="shared" si="20"/>
        <v>0</v>
      </c>
      <c r="BS13" s="57"/>
      <c r="BT13" s="57"/>
    </row>
    <row r="14" spans="1:74" x14ac:dyDescent="0.25">
      <c r="A14" s="31">
        <v>14</v>
      </c>
      <c r="B14" s="56">
        <v>11</v>
      </c>
      <c r="C14" s="71">
        <v>0</v>
      </c>
      <c r="D14" s="71">
        <v>0</v>
      </c>
      <c r="E14" s="71">
        <v>0</v>
      </c>
      <c r="F14" s="71">
        <v>0</v>
      </c>
      <c r="G14" s="71">
        <v>0</v>
      </c>
      <c r="K14" s="57">
        <v>10</v>
      </c>
      <c r="L14" s="66">
        <v>0</v>
      </c>
      <c r="M14" s="66">
        <v>0</v>
      </c>
      <c r="N14" s="65">
        <f t="shared" si="0"/>
        <v>0</v>
      </c>
      <c r="O14" s="65">
        <f t="shared" si="7"/>
        <v>0</v>
      </c>
      <c r="P14" s="67">
        <f t="shared" si="8"/>
        <v>0</v>
      </c>
      <c r="Q14" s="57"/>
      <c r="R14" s="57"/>
      <c r="T14" s="57">
        <v>10</v>
      </c>
      <c r="U14" s="66">
        <v>0</v>
      </c>
      <c r="V14" s="66">
        <v>0</v>
      </c>
      <c r="W14" s="65">
        <f t="shared" si="1"/>
        <v>0</v>
      </c>
      <c r="X14" s="65">
        <f t="shared" si="9"/>
        <v>0</v>
      </c>
      <c r="Y14" s="67">
        <f t="shared" si="10"/>
        <v>0</v>
      </c>
      <c r="Z14" s="57"/>
      <c r="AA14" s="57"/>
      <c r="AC14" s="57">
        <v>10</v>
      </c>
      <c r="AD14" s="66">
        <v>0</v>
      </c>
      <c r="AE14" s="66">
        <v>0</v>
      </c>
      <c r="AF14" s="65">
        <f t="shared" si="2"/>
        <v>0</v>
      </c>
      <c r="AG14" s="65">
        <f t="shared" si="11"/>
        <v>0</v>
      </c>
      <c r="AH14" s="67">
        <f t="shared" si="12"/>
        <v>0</v>
      </c>
      <c r="AI14" s="57"/>
      <c r="AJ14" s="57"/>
      <c r="AL14" s="57">
        <v>10</v>
      </c>
      <c r="AM14" s="66">
        <v>0</v>
      </c>
      <c r="AN14" s="66">
        <v>0</v>
      </c>
      <c r="AO14" s="65">
        <f t="shared" si="3"/>
        <v>0</v>
      </c>
      <c r="AP14" s="65">
        <f t="shared" si="13"/>
        <v>0</v>
      </c>
      <c r="AQ14" s="67">
        <f t="shared" si="14"/>
        <v>0</v>
      </c>
      <c r="AR14" s="57"/>
      <c r="AS14" s="57"/>
      <c r="AU14" s="57">
        <v>10</v>
      </c>
      <c r="AV14" s="66">
        <v>0</v>
      </c>
      <c r="AW14" s="66">
        <v>0</v>
      </c>
      <c r="AX14" s="65">
        <f t="shared" si="4"/>
        <v>0</v>
      </c>
      <c r="AY14" s="65">
        <f t="shared" si="15"/>
        <v>0</v>
      </c>
      <c r="AZ14" s="67">
        <f t="shared" si="16"/>
        <v>0</v>
      </c>
      <c r="BA14" s="57"/>
      <c r="BB14" s="57"/>
      <c r="BD14" s="57">
        <v>10</v>
      </c>
      <c r="BE14" s="66">
        <v>0</v>
      </c>
      <c r="BF14" s="66">
        <v>0</v>
      </c>
      <c r="BG14" s="65">
        <f t="shared" si="5"/>
        <v>0</v>
      </c>
      <c r="BH14" s="65">
        <f t="shared" si="17"/>
        <v>0</v>
      </c>
      <c r="BI14" s="67">
        <f t="shared" si="18"/>
        <v>0</v>
      </c>
      <c r="BJ14" s="57"/>
      <c r="BK14" s="57"/>
      <c r="BM14" s="57">
        <v>10</v>
      </c>
      <c r="BN14" s="57">
        <v>0</v>
      </c>
      <c r="BO14" s="66">
        <v>0</v>
      </c>
      <c r="BP14" s="65">
        <f t="shared" si="6"/>
        <v>0</v>
      </c>
      <c r="BQ14" s="65">
        <f t="shared" si="19"/>
        <v>0</v>
      </c>
      <c r="BR14" s="67">
        <f t="shared" si="20"/>
        <v>0</v>
      </c>
      <c r="BS14" s="57"/>
      <c r="BT14" s="57"/>
    </row>
    <row r="15" spans="1:74" x14ac:dyDescent="0.25">
      <c r="A15" s="31">
        <v>15</v>
      </c>
      <c r="B15" s="56">
        <v>12</v>
      </c>
      <c r="C15" s="71">
        <v>0.2</v>
      </c>
      <c r="D15" s="71">
        <v>0</v>
      </c>
      <c r="E15" s="71">
        <v>5.5555555555555559E-2</v>
      </c>
      <c r="F15" s="71">
        <v>5.5555555555555559E-2</v>
      </c>
      <c r="G15" s="71">
        <v>2.777777777777778E-2</v>
      </c>
      <c r="K15" s="57">
        <v>11</v>
      </c>
      <c r="L15" s="66">
        <v>0</v>
      </c>
      <c r="M15" s="66">
        <v>0</v>
      </c>
      <c r="N15" s="65">
        <f t="shared" si="0"/>
        <v>0</v>
      </c>
      <c r="O15" s="65">
        <f t="shared" si="7"/>
        <v>0</v>
      </c>
      <c r="P15" s="67">
        <f t="shared" si="8"/>
        <v>0</v>
      </c>
      <c r="Q15" s="57"/>
      <c r="R15" s="57"/>
      <c r="T15" s="57">
        <v>11</v>
      </c>
      <c r="U15" s="66">
        <v>0</v>
      </c>
      <c r="V15" s="66">
        <v>0</v>
      </c>
      <c r="W15" s="65">
        <f t="shared" si="1"/>
        <v>0</v>
      </c>
      <c r="X15" s="65">
        <f t="shared" si="9"/>
        <v>0</v>
      </c>
      <c r="Y15" s="67">
        <f t="shared" si="10"/>
        <v>0</v>
      </c>
      <c r="Z15" s="57"/>
      <c r="AA15" s="57"/>
      <c r="AC15" s="57">
        <v>11</v>
      </c>
      <c r="AD15" s="66">
        <v>0</v>
      </c>
      <c r="AE15" s="66">
        <v>0</v>
      </c>
      <c r="AF15" s="65">
        <f t="shared" si="2"/>
        <v>0</v>
      </c>
      <c r="AG15" s="65">
        <f t="shared" si="11"/>
        <v>0</v>
      </c>
      <c r="AH15" s="67">
        <f t="shared" si="12"/>
        <v>0</v>
      </c>
      <c r="AI15" s="57"/>
      <c r="AJ15" s="57"/>
      <c r="AL15" s="57">
        <v>11</v>
      </c>
      <c r="AM15" s="66">
        <v>0</v>
      </c>
      <c r="AN15" s="66">
        <v>0</v>
      </c>
      <c r="AO15" s="65">
        <f t="shared" si="3"/>
        <v>0</v>
      </c>
      <c r="AP15" s="65">
        <f t="shared" si="13"/>
        <v>0</v>
      </c>
      <c r="AQ15" s="67">
        <f t="shared" si="14"/>
        <v>0</v>
      </c>
      <c r="AR15" s="57"/>
      <c r="AS15" s="57"/>
      <c r="AU15" s="57">
        <v>11</v>
      </c>
      <c r="AV15" s="66">
        <v>0</v>
      </c>
      <c r="AW15" s="66">
        <v>0</v>
      </c>
      <c r="AX15" s="65">
        <f t="shared" si="4"/>
        <v>0</v>
      </c>
      <c r="AY15" s="65">
        <f t="shared" si="15"/>
        <v>0</v>
      </c>
      <c r="AZ15" s="67">
        <f t="shared" si="16"/>
        <v>0</v>
      </c>
      <c r="BA15" s="57"/>
      <c r="BB15" s="57"/>
      <c r="BD15" s="57">
        <v>11</v>
      </c>
      <c r="BE15" s="66">
        <v>0</v>
      </c>
      <c r="BF15" s="66">
        <v>0</v>
      </c>
      <c r="BG15" s="65">
        <f t="shared" si="5"/>
        <v>0</v>
      </c>
      <c r="BH15" s="65">
        <f t="shared" si="17"/>
        <v>0</v>
      </c>
      <c r="BI15" s="67">
        <f t="shared" si="18"/>
        <v>0</v>
      </c>
      <c r="BJ15" s="57"/>
      <c r="BK15" s="57"/>
      <c r="BM15" s="57">
        <v>11</v>
      </c>
      <c r="BN15" s="57">
        <v>0</v>
      </c>
      <c r="BO15" s="66">
        <v>0</v>
      </c>
      <c r="BP15" s="65">
        <f t="shared" si="6"/>
        <v>0</v>
      </c>
      <c r="BQ15" s="65">
        <f t="shared" si="19"/>
        <v>0</v>
      </c>
      <c r="BR15" s="67">
        <f t="shared" si="20"/>
        <v>0</v>
      </c>
      <c r="BS15" s="57"/>
      <c r="BT15" s="57"/>
    </row>
    <row r="16" spans="1:74" x14ac:dyDescent="0.25">
      <c r="A16" s="31">
        <v>16</v>
      </c>
      <c r="B16" s="56">
        <v>13</v>
      </c>
      <c r="C16" s="71">
        <v>1.7</v>
      </c>
      <c r="D16" s="71">
        <v>0</v>
      </c>
      <c r="E16" s="71">
        <v>0.47222222222222221</v>
      </c>
      <c r="F16" s="71">
        <v>0.41666666666666663</v>
      </c>
      <c r="G16" s="71">
        <v>0.29166666666666669</v>
      </c>
      <c r="K16" s="57">
        <v>12</v>
      </c>
      <c r="L16" s="66">
        <v>0.2</v>
      </c>
      <c r="M16" s="66">
        <v>0</v>
      </c>
      <c r="N16" s="65">
        <f t="shared" si="0"/>
        <v>5.5555555555555559E-2</v>
      </c>
      <c r="O16" s="65">
        <f t="shared" si="7"/>
        <v>5.5555555555555559E-2</v>
      </c>
      <c r="P16" s="67">
        <f t="shared" si="8"/>
        <v>2.777777777777778E-2</v>
      </c>
      <c r="Q16" s="57"/>
      <c r="R16" s="57"/>
      <c r="T16" s="57">
        <v>12</v>
      </c>
      <c r="U16" s="66">
        <v>0.2</v>
      </c>
      <c r="V16" s="66">
        <v>0</v>
      </c>
      <c r="W16" s="65">
        <f t="shared" si="1"/>
        <v>5.5555555555555559E-2</v>
      </c>
      <c r="X16" s="65">
        <f t="shared" si="9"/>
        <v>5.5555555555555559E-2</v>
      </c>
      <c r="Y16" s="67">
        <f t="shared" si="10"/>
        <v>2.777777777777778E-2</v>
      </c>
      <c r="Z16" s="57"/>
      <c r="AA16" s="57"/>
      <c r="AC16" s="57">
        <v>12</v>
      </c>
      <c r="AD16" s="66">
        <v>0</v>
      </c>
      <c r="AE16" s="66">
        <v>0</v>
      </c>
      <c r="AF16" s="65">
        <f t="shared" si="2"/>
        <v>0</v>
      </c>
      <c r="AG16" s="65">
        <f t="shared" si="11"/>
        <v>0</v>
      </c>
      <c r="AH16" s="67">
        <f t="shared" si="12"/>
        <v>0</v>
      </c>
      <c r="AI16" s="57"/>
      <c r="AJ16" s="57"/>
      <c r="AL16" s="57">
        <v>12</v>
      </c>
      <c r="AM16" s="66">
        <v>0</v>
      </c>
      <c r="AN16" s="66">
        <v>0</v>
      </c>
      <c r="AO16" s="65">
        <f t="shared" si="3"/>
        <v>0</v>
      </c>
      <c r="AP16" s="65">
        <f t="shared" si="13"/>
        <v>0</v>
      </c>
      <c r="AQ16" s="67">
        <f t="shared" si="14"/>
        <v>0</v>
      </c>
      <c r="AR16" s="57"/>
      <c r="AS16" s="57"/>
      <c r="AU16" s="57">
        <v>12</v>
      </c>
      <c r="AV16" s="66">
        <v>0</v>
      </c>
      <c r="AW16" s="66">
        <v>0</v>
      </c>
      <c r="AX16" s="65">
        <f t="shared" si="4"/>
        <v>0</v>
      </c>
      <c r="AY16" s="65">
        <f t="shared" si="15"/>
        <v>0</v>
      </c>
      <c r="AZ16" s="67">
        <f t="shared" si="16"/>
        <v>0</v>
      </c>
      <c r="BA16" s="57"/>
      <c r="BB16" s="57"/>
      <c r="BD16" s="57">
        <v>12</v>
      </c>
      <c r="BE16" s="66">
        <v>0.2</v>
      </c>
      <c r="BF16" s="66">
        <v>0</v>
      </c>
      <c r="BG16" s="65">
        <f t="shared" si="5"/>
        <v>5.5555555555555559E-2</v>
      </c>
      <c r="BH16" s="65">
        <f t="shared" si="17"/>
        <v>5.5555555555555559E-2</v>
      </c>
      <c r="BI16" s="67">
        <f t="shared" si="18"/>
        <v>2.777777777777778E-2</v>
      </c>
      <c r="BJ16" s="57"/>
      <c r="BK16" s="57"/>
      <c r="BM16" s="57">
        <v>12</v>
      </c>
      <c r="BN16" s="57">
        <v>0.2</v>
      </c>
      <c r="BO16" s="66">
        <v>0</v>
      </c>
      <c r="BP16" s="65">
        <f t="shared" si="6"/>
        <v>5.5555555555555559E-2</v>
      </c>
      <c r="BQ16" s="65">
        <f t="shared" si="19"/>
        <v>5.5555555555555559E-2</v>
      </c>
      <c r="BR16" s="67">
        <f t="shared" si="20"/>
        <v>2.777777777777778E-2</v>
      </c>
      <c r="BS16" s="57"/>
      <c r="BT16" s="57"/>
    </row>
    <row r="17" spans="1:72" x14ac:dyDescent="0.25">
      <c r="A17" s="31">
        <v>17</v>
      </c>
      <c r="B17" s="56">
        <v>14</v>
      </c>
      <c r="C17" s="71">
        <v>5.4</v>
      </c>
      <c r="D17" s="71">
        <v>0</v>
      </c>
      <c r="E17" s="71">
        <v>1.5</v>
      </c>
      <c r="F17" s="71">
        <v>1.0277777777777777</v>
      </c>
      <c r="G17" s="71">
        <v>1.2777777777777777</v>
      </c>
      <c r="K17" s="57">
        <v>13</v>
      </c>
      <c r="L17" s="66">
        <v>3.1</v>
      </c>
      <c r="M17" s="66">
        <v>0</v>
      </c>
      <c r="N17" s="65">
        <f t="shared" si="0"/>
        <v>0.86111111111111116</v>
      </c>
      <c r="O17" s="65">
        <f t="shared" si="7"/>
        <v>0.80555555555555558</v>
      </c>
      <c r="P17" s="67">
        <f t="shared" si="8"/>
        <v>0.48611111111111116</v>
      </c>
      <c r="Q17" s="57"/>
      <c r="R17" s="57"/>
      <c r="T17" s="57">
        <v>13</v>
      </c>
      <c r="U17" s="66">
        <v>3.1</v>
      </c>
      <c r="V17" s="66">
        <v>0</v>
      </c>
      <c r="W17" s="65">
        <f t="shared" si="1"/>
        <v>0.86111111111111116</v>
      </c>
      <c r="X17" s="65">
        <f t="shared" si="9"/>
        <v>0.80555555555555558</v>
      </c>
      <c r="Y17" s="67">
        <f t="shared" si="10"/>
        <v>0.48611111111111116</v>
      </c>
      <c r="Z17" s="57"/>
      <c r="AA17" s="57"/>
      <c r="AC17" s="57">
        <v>13</v>
      </c>
      <c r="AD17" s="66">
        <v>1.2</v>
      </c>
      <c r="AE17" s="66">
        <v>0</v>
      </c>
      <c r="AF17" s="65">
        <f t="shared" si="2"/>
        <v>0.33333333333333331</v>
      </c>
      <c r="AG17" s="65">
        <f t="shared" si="11"/>
        <v>0.33333333333333331</v>
      </c>
      <c r="AH17" s="67">
        <f t="shared" si="12"/>
        <v>0.16666666666666666</v>
      </c>
      <c r="AI17" s="57"/>
      <c r="AJ17" s="57"/>
      <c r="AL17" s="57">
        <v>13</v>
      </c>
      <c r="AM17" s="66">
        <v>1.2</v>
      </c>
      <c r="AN17" s="66">
        <v>0</v>
      </c>
      <c r="AO17" s="65">
        <f t="shared" si="3"/>
        <v>0.33333333333333331</v>
      </c>
      <c r="AP17" s="65">
        <f t="shared" si="13"/>
        <v>0.33333333333333331</v>
      </c>
      <c r="AQ17" s="67">
        <f t="shared" si="14"/>
        <v>0.16666666666666666</v>
      </c>
      <c r="AR17" s="57"/>
      <c r="AS17" s="57"/>
      <c r="AU17" s="57">
        <v>13</v>
      </c>
      <c r="AV17" s="66">
        <v>1.2</v>
      </c>
      <c r="AW17" s="66">
        <v>0</v>
      </c>
      <c r="AX17" s="65">
        <f t="shared" si="4"/>
        <v>0.33333333333333331</v>
      </c>
      <c r="AY17" s="65">
        <f t="shared" si="15"/>
        <v>0.33333333333333331</v>
      </c>
      <c r="AZ17" s="67">
        <f t="shared" si="16"/>
        <v>0.16666666666666666</v>
      </c>
      <c r="BA17" s="57"/>
      <c r="BB17" s="57"/>
      <c r="BD17" s="57">
        <v>13</v>
      </c>
      <c r="BE17" s="66">
        <v>1.7</v>
      </c>
      <c r="BF17" s="66">
        <v>0</v>
      </c>
      <c r="BG17" s="65">
        <f t="shared" si="5"/>
        <v>0.47222222222222221</v>
      </c>
      <c r="BH17" s="65">
        <f t="shared" si="17"/>
        <v>0.41666666666666663</v>
      </c>
      <c r="BI17" s="67">
        <f t="shared" si="18"/>
        <v>0.29166666666666669</v>
      </c>
      <c r="BJ17" s="57"/>
      <c r="BK17" s="57"/>
      <c r="BM17" s="57">
        <v>13</v>
      </c>
      <c r="BN17" s="57">
        <v>1.7</v>
      </c>
      <c r="BO17" s="66">
        <v>0</v>
      </c>
      <c r="BP17" s="65">
        <f t="shared" si="6"/>
        <v>0.47222222222222221</v>
      </c>
      <c r="BQ17" s="65">
        <f t="shared" si="19"/>
        <v>0.41666666666666663</v>
      </c>
      <c r="BR17" s="67">
        <f t="shared" si="20"/>
        <v>0.29166666666666669</v>
      </c>
      <c r="BS17" s="57"/>
      <c r="BT17" s="57"/>
    </row>
    <row r="18" spans="1:72" x14ac:dyDescent="0.25">
      <c r="A18" s="31">
        <v>18</v>
      </c>
      <c r="B18" s="56">
        <v>15</v>
      </c>
      <c r="C18" s="71">
        <v>9.9</v>
      </c>
      <c r="D18" s="71">
        <v>0</v>
      </c>
      <c r="E18" s="71">
        <v>2.75</v>
      </c>
      <c r="F18" s="71">
        <v>1.25</v>
      </c>
      <c r="G18" s="71">
        <v>3.4027777777777777</v>
      </c>
      <c r="K18" s="57">
        <v>14</v>
      </c>
      <c r="L18" s="66">
        <v>5.7</v>
      </c>
      <c r="M18" s="66">
        <v>0</v>
      </c>
      <c r="N18" s="65">
        <f t="shared" si="0"/>
        <v>1.5833333333333333</v>
      </c>
      <c r="O18" s="65">
        <f t="shared" si="7"/>
        <v>0.7222222222222221</v>
      </c>
      <c r="P18" s="67">
        <f t="shared" si="8"/>
        <v>1.7083333333333335</v>
      </c>
      <c r="Q18" s="57"/>
      <c r="R18" s="57"/>
      <c r="T18" s="57">
        <v>14</v>
      </c>
      <c r="U18" s="66">
        <v>5.7</v>
      </c>
      <c r="V18" s="66">
        <v>0</v>
      </c>
      <c r="W18" s="65">
        <f t="shared" si="1"/>
        <v>1.5833333333333333</v>
      </c>
      <c r="X18" s="65">
        <f t="shared" si="9"/>
        <v>0.7222222222222221</v>
      </c>
      <c r="Y18" s="67">
        <f t="shared" si="10"/>
        <v>1.7083333333333335</v>
      </c>
      <c r="Z18" s="57"/>
      <c r="AA18" s="57"/>
      <c r="AC18" s="57">
        <v>14</v>
      </c>
      <c r="AD18" s="66">
        <v>2.6</v>
      </c>
      <c r="AE18" s="66">
        <v>0</v>
      </c>
      <c r="AF18" s="65">
        <f t="shared" si="2"/>
        <v>0.72222222222222221</v>
      </c>
      <c r="AG18" s="65">
        <f t="shared" si="11"/>
        <v>0.3888888888888889</v>
      </c>
      <c r="AH18" s="67">
        <f t="shared" si="12"/>
        <v>0.69444444444444442</v>
      </c>
      <c r="AI18" s="57"/>
      <c r="AJ18" s="57"/>
      <c r="AL18" s="57">
        <v>14</v>
      </c>
      <c r="AM18" s="66">
        <v>2.6</v>
      </c>
      <c r="AN18" s="66">
        <v>0</v>
      </c>
      <c r="AO18" s="65">
        <f t="shared" si="3"/>
        <v>0.72222222222222221</v>
      </c>
      <c r="AP18" s="65">
        <f t="shared" si="13"/>
        <v>0.3888888888888889</v>
      </c>
      <c r="AQ18" s="67">
        <f t="shared" si="14"/>
        <v>0.69444444444444442</v>
      </c>
      <c r="AR18" s="57"/>
      <c r="AS18" s="57"/>
      <c r="AU18" s="57">
        <v>14</v>
      </c>
      <c r="AV18" s="66">
        <v>2.6</v>
      </c>
      <c r="AW18" s="66">
        <v>0</v>
      </c>
      <c r="AX18" s="65">
        <f t="shared" si="4"/>
        <v>0.72222222222222221</v>
      </c>
      <c r="AY18" s="65">
        <f t="shared" si="15"/>
        <v>0.3888888888888889</v>
      </c>
      <c r="AZ18" s="67">
        <f t="shared" si="16"/>
        <v>0.69444444444444442</v>
      </c>
      <c r="BA18" s="57"/>
      <c r="BB18" s="57"/>
      <c r="BD18" s="57">
        <v>14</v>
      </c>
      <c r="BE18" s="66">
        <v>5.4</v>
      </c>
      <c r="BF18" s="66">
        <v>0</v>
      </c>
      <c r="BG18" s="65">
        <f t="shared" si="5"/>
        <v>1.5</v>
      </c>
      <c r="BH18" s="65">
        <f t="shared" si="17"/>
        <v>1.0277777777777777</v>
      </c>
      <c r="BI18" s="67">
        <f t="shared" si="18"/>
        <v>1.2777777777777777</v>
      </c>
      <c r="BJ18" s="57"/>
      <c r="BK18" s="57"/>
      <c r="BM18" s="57">
        <v>14</v>
      </c>
      <c r="BN18" s="57">
        <v>5.4</v>
      </c>
      <c r="BO18" s="66">
        <v>0</v>
      </c>
      <c r="BP18" s="65">
        <f t="shared" si="6"/>
        <v>1.5</v>
      </c>
      <c r="BQ18" s="65">
        <f t="shared" si="19"/>
        <v>1.0277777777777777</v>
      </c>
      <c r="BR18" s="67">
        <f t="shared" si="20"/>
        <v>1.2777777777777777</v>
      </c>
      <c r="BS18" s="57"/>
      <c r="BT18" s="57"/>
    </row>
    <row r="19" spans="1:72" x14ac:dyDescent="0.25">
      <c r="A19" s="31">
        <v>19</v>
      </c>
      <c r="B19" s="56">
        <v>16</v>
      </c>
      <c r="C19" s="71">
        <v>13.1</v>
      </c>
      <c r="D19" s="71">
        <v>0</v>
      </c>
      <c r="E19" s="71">
        <v>3.6388888888888888</v>
      </c>
      <c r="F19" s="71">
        <v>0.88888888888888884</v>
      </c>
      <c r="G19" s="71">
        <v>6.5972222222222223</v>
      </c>
      <c r="K19" s="57">
        <v>15</v>
      </c>
      <c r="L19" s="66">
        <v>8</v>
      </c>
      <c r="M19" s="66">
        <v>0</v>
      </c>
      <c r="N19" s="65">
        <f t="shared" si="0"/>
        <v>2.2222222222222223</v>
      </c>
      <c r="O19" s="65">
        <f t="shared" si="7"/>
        <v>0.63888888888888906</v>
      </c>
      <c r="P19" s="67">
        <f t="shared" si="8"/>
        <v>3.6111111111111112</v>
      </c>
      <c r="Q19" s="57"/>
      <c r="R19" s="57"/>
      <c r="T19" s="57">
        <v>15</v>
      </c>
      <c r="U19" s="66">
        <v>8</v>
      </c>
      <c r="V19" s="66">
        <v>0</v>
      </c>
      <c r="W19" s="65">
        <f t="shared" si="1"/>
        <v>2.2222222222222223</v>
      </c>
      <c r="X19" s="65">
        <f t="shared" si="9"/>
        <v>0.63888888888888906</v>
      </c>
      <c r="Y19" s="67">
        <f t="shared" si="10"/>
        <v>3.6111111111111112</v>
      </c>
      <c r="Z19" s="57"/>
      <c r="AA19" s="57"/>
      <c r="AC19" s="57">
        <v>15</v>
      </c>
      <c r="AD19" s="66">
        <v>4.9000000000000004</v>
      </c>
      <c r="AE19" s="66">
        <v>0</v>
      </c>
      <c r="AF19" s="65">
        <f t="shared" si="2"/>
        <v>1.3611111111111112</v>
      </c>
      <c r="AG19" s="65">
        <f t="shared" si="11"/>
        <v>0.63888888888888895</v>
      </c>
      <c r="AH19" s="67">
        <f t="shared" si="12"/>
        <v>1.7361111111111112</v>
      </c>
      <c r="AI19" s="57"/>
      <c r="AJ19" s="57"/>
      <c r="AL19" s="57">
        <v>15</v>
      </c>
      <c r="AM19" s="66">
        <v>4.9000000000000004</v>
      </c>
      <c r="AN19" s="66">
        <v>0</v>
      </c>
      <c r="AO19" s="65">
        <f t="shared" si="3"/>
        <v>1.3611111111111112</v>
      </c>
      <c r="AP19" s="65">
        <f t="shared" si="13"/>
        <v>0.63888888888888895</v>
      </c>
      <c r="AQ19" s="67">
        <f t="shared" si="14"/>
        <v>1.7361111111111112</v>
      </c>
      <c r="AR19" s="57"/>
      <c r="AS19" s="57"/>
      <c r="AU19" s="57">
        <v>15</v>
      </c>
      <c r="AV19" s="66">
        <v>4.9000000000000004</v>
      </c>
      <c r="AW19" s="66">
        <v>0</v>
      </c>
      <c r="AX19" s="65">
        <f t="shared" si="4"/>
        <v>1.3611111111111112</v>
      </c>
      <c r="AY19" s="65">
        <f t="shared" si="15"/>
        <v>0.63888888888888895</v>
      </c>
      <c r="AZ19" s="67">
        <f t="shared" si="16"/>
        <v>1.7361111111111112</v>
      </c>
      <c r="BA19" s="57"/>
      <c r="BB19" s="57"/>
      <c r="BD19" s="57">
        <v>15</v>
      </c>
      <c r="BE19" s="66">
        <v>9.9</v>
      </c>
      <c r="BF19" s="66">
        <v>0</v>
      </c>
      <c r="BG19" s="65">
        <f t="shared" si="5"/>
        <v>2.75</v>
      </c>
      <c r="BH19" s="65">
        <f t="shared" si="17"/>
        <v>1.25</v>
      </c>
      <c r="BI19" s="67">
        <f t="shared" si="18"/>
        <v>3.4027777777777777</v>
      </c>
      <c r="BJ19" s="57"/>
      <c r="BK19" s="57"/>
      <c r="BM19" s="57">
        <v>15</v>
      </c>
      <c r="BN19" s="57">
        <v>9.9</v>
      </c>
      <c r="BO19" s="66">
        <v>0</v>
      </c>
      <c r="BP19" s="65">
        <f t="shared" si="6"/>
        <v>2.75</v>
      </c>
      <c r="BQ19" s="65">
        <f t="shared" si="19"/>
        <v>1.25</v>
      </c>
      <c r="BR19" s="67">
        <f t="shared" si="20"/>
        <v>3.4027777777777777</v>
      </c>
      <c r="BS19" s="57"/>
      <c r="BT19" s="57"/>
    </row>
    <row r="20" spans="1:72" x14ac:dyDescent="0.25">
      <c r="A20" s="31">
        <v>20</v>
      </c>
      <c r="B20" s="56">
        <v>17</v>
      </c>
      <c r="C20" s="71">
        <v>16.899999999999999</v>
      </c>
      <c r="D20" s="71">
        <v>0</v>
      </c>
      <c r="E20" s="71">
        <v>4.6944444444444438</v>
      </c>
      <c r="F20" s="71">
        <v>1.0555555555555549</v>
      </c>
      <c r="G20" s="71">
        <v>10.763888888888889</v>
      </c>
      <c r="K20" s="57">
        <v>16</v>
      </c>
      <c r="L20" s="66">
        <v>10.1</v>
      </c>
      <c r="M20" s="66">
        <v>0</v>
      </c>
      <c r="N20" s="65">
        <f t="shared" si="0"/>
        <v>2.8055555555555554</v>
      </c>
      <c r="O20" s="65">
        <f t="shared" si="7"/>
        <v>0.58333333333333304</v>
      </c>
      <c r="P20" s="67">
        <f t="shared" si="8"/>
        <v>6.125</v>
      </c>
      <c r="Q20" s="57"/>
      <c r="R20" s="57"/>
      <c r="T20" s="57">
        <v>16</v>
      </c>
      <c r="U20" s="66">
        <v>10.1</v>
      </c>
      <c r="V20" s="66">
        <v>0</v>
      </c>
      <c r="W20" s="65">
        <f t="shared" si="1"/>
        <v>2.8055555555555554</v>
      </c>
      <c r="X20" s="65">
        <f t="shared" si="9"/>
        <v>0.58333333333333304</v>
      </c>
      <c r="Y20" s="67">
        <f t="shared" si="10"/>
        <v>6.125</v>
      </c>
      <c r="Z20" s="57"/>
      <c r="AA20" s="57"/>
      <c r="AC20" s="57">
        <v>16</v>
      </c>
      <c r="AD20" s="66">
        <v>7.3</v>
      </c>
      <c r="AE20" s="66">
        <v>0</v>
      </c>
      <c r="AF20" s="65">
        <f t="shared" si="2"/>
        <v>2.0277777777777777</v>
      </c>
      <c r="AG20" s="65">
        <f t="shared" si="11"/>
        <v>0.66666666666666652</v>
      </c>
      <c r="AH20" s="67">
        <f t="shared" si="12"/>
        <v>3.4305555555555554</v>
      </c>
      <c r="AI20" s="57"/>
      <c r="AJ20" s="57"/>
      <c r="AL20" s="57">
        <v>16</v>
      </c>
      <c r="AM20" s="66">
        <v>7.3</v>
      </c>
      <c r="AN20" s="66">
        <v>0</v>
      </c>
      <c r="AO20" s="65">
        <f t="shared" si="3"/>
        <v>2.0277777777777777</v>
      </c>
      <c r="AP20" s="65">
        <f t="shared" si="13"/>
        <v>0.66666666666666652</v>
      </c>
      <c r="AQ20" s="67">
        <f t="shared" si="14"/>
        <v>3.4305555555555554</v>
      </c>
      <c r="AR20" s="57"/>
      <c r="AS20" s="57"/>
      <c r="AU20" s="57">
        <v>16</v>
      </c>
      <c r="AV20" s="66">
        <v>7.3</v>
      </c>
      <c r="AW20" s="66">
        <v>0</v>
      </c>
      <c r="AX20" s="65">
        <f t="shared" si="4"/>
        <v>2.0277777777777777</v>
      </c>
      <c r="AY20" s="65">
        <f t="shared" si="15"/>
        <v>0.66666666666666652</v>
      </c>
      <c r="AZ20" s="67">
        <f t="shared" si="16"/>
        <v>3.4305555555555554</v>
      </c>
      <c r="BA20" s="57"/>
      <c r="BB20" s="57"/>
      <c r="BD20" s="57">
        <v>16</v>
      </c>
      <c r="BE20" s="66">
        <v>13.1</v>
      </c>
      <c r="BF20" s="66">
        <v>0</v>
      </c>
      <c r="BG20" s="65">
        <f t="shared" si="5"/>
        <v>3.6388888888888888</v>
      </c>
      <c r="BH20" s="65">
        <f t="shared" si="17"/>
        <v>0.88888888888888884</v>
      </c>
      <c r="BI20" s="67">
        <f t="shared" si="18"/>
        <v>6.5972222222222223</v>
      </c>
      <c r="BJ20" s="57"/>
      <c r="BK20" s="57"/>
      <c r="BM20" s="57">
        <v>16</v>
      </c>
      <c r="BN20" s="57">
        <v>13.1</v>
      </c>
      <c r="BO20" s="66">
        <v>0</v>
      </c>
      <c r="BP20" s="65">
        <f t="shared" si="6"/>
        <v>3.6388888888888888</v>
      </c>
      <c r="BQ20" s="65">
        <f t="shared" si="19"/>
        <v>0.88888888888888884</v>
      </c>
      <c r="BR20" s="67">
        <f t="shared" si="20"/>
        <v>6.5972222222222223</v>
      </c>
      <c r="BS20" s="57"/>
      <c r="BT20" s="57"/>
    </row>
    <row r="21" spans="1:72" x14ac:dyDescent="0.25">
      <c r="A21" s="31">
        <v>21</v>
      </c>
      <c r="B21" s="56">
        <v>18</v>
      </c>
      <c r="C21" s="71">
        <v>21.7</v>
      </c>
      <c r="D21" s="71">
        <v>0</v>
      </c>
      <c r="E21" s="71">
        <v>6.0277777777777777</v>
      </c>
      <c r="F21" s="71">
        <v>1.3333333333333339</v>
      </c>
      <c r="G21" s="71">
        <v>16.125</v>
      </c>
      <c r="K21" s="57">
        <v>17</v>
      </c>
      <c r="L21" s="66">
        <v>12</v>
      </c>
      <c r="M21" s="66">
        <v>0</v>
      </c>
      <c r="N21" s="65">
        <f t="shared" si="0"/>
        <v>3.333333333333333</v>
      </c>
      <c r="O21" s="65">
        <f t="shared" si="7"/>
        <v>0.52777777777777768</v>
      </c>
      <c r="P21" s="67">
        <f t="shared" si="8"/>
        <v>9.1944444444444446</v>
      </c>
      <c r="Q21" s="57"/>
      <c r="R21" s="57"/>
      <c r="T21" s="57">
        <v>17</v>
      </c>
      <c r="U21" s="66">
        <v>12</v>
      </c>
      <c r="V21" s="66">
        <v>0</v>
      </c>
      <c r="W21" s="65">
        <f t="shared" si="1"/>
        <v>3.333333333333333</v>
      </c>
      <c r="X21" s="65">
        <f t="shared" si="9"/>
        <v>0.52777777777777768</v>
      </c>
      <c r="Y21" s="67">
        <f t="shared" si="10"/>
        <v>9.1944444444444446</v>
      </c>
      <c r="Z21" s="57"/>
      <c r="AA21" s="57"/>
      <c r="AC21" s="57">
        <v>17</v>
      </c>
      <c r="AD21" s="66">
        <v>9.4</v>
      </c>
      <c r="AE21" s="66">
        <v>0</v>
      </c>
      <c r="AF21" s="65">
        <f t="shared" si="2"/>
        <v>2.6111111111111112</v>
      </c>
      <c r="AG21" s="65">
        <f t="shared" si="11"/>
        <v>0.58333333333333348</v>
      </c>
      <c r="AH21" s="67">
        <f t="shared" si="12"/>
        <v>5.75</v>
      </c>
      <c r="AI21" s="57"/>
      <c r="AJ21" s="57"/>
      <c r="AL21" s="57">
        <v>17</v>
      </c>
      <c r="AM21" s="66">
        <v>9.4</v>
      </c>
      <c r="AN21" s="66">
        <v>0</v>
      </c>
      <c r="AO21" s="65">
        <f t="shared" si="3"/>
        <v>2.6111111111111112</v>
      </c>
      <c r="AP21" s="65">
        <f t="shared" si="13"/>
        <v>0.58333333333333348</v>
      </c>
      <c r="AQ21" s="67">
        <f t="shared" si="14"/>
        <v>5.75</v>
      </c>
      <c r="AR21" s="57"/>
      <c r="AS21" s="57"/>
      <c r="AU21" s="57">
        <v>17</v>
      </c>
      <c r="AV21" s="66">
        <v>9.4</v>
      </c>
      <c r="AW21" s="66">
        <v>0</v>
      </c>
      <c r="AX21" s="65">
        <f t="shared" si="4"/>
        <v>2.6111111111111112</v>
      </c>
      <c r="AY21" s="65">
        <f t="shared" si="15"/>
        <v>0.58333333333333348</v>
      </c>
      <c r="AZ21" s="67">
        <f t="shared" si="16"/>
        <v>5.75</v>
      </c>
      <c r="BA21" s="57"/>
      <c r="BB21" s="57"/>
      <c r="BD21" s="57">
        <v>17</v>
      </c>
      <c r="BE21" s="66">
        <v>16.899999999999999</v>
      </c>
      <c r="BF21" s="66">
        <v>0</v>
      </c>
      <c r="BG21" s="65">
        <f t="shared" si="5"/>
        <v>4.6944444444444438</v>
      </c>
      <c r="BH21" s="65">
        <f t="shared" si="17"/>
        <v>1.0555555555555549</v>
      </c>
      <c r="BI21" s="67">
        <f t="shared" si="18"/>
        <v>10.763888888888889</v>
      </c>
      <c r="BJ21" s="57"/>
      <c r="BK21" s="57"/>
      <c r="BM21" s="57">
        <v>17</v>
      </c>
      <c r="BN21" s="57">
        <v>16.899999999999999</v>
      </c>
      <c r="BO21" s="66">
        <v>0</v>
      </c>
      <c r="BP21" s="65">
        <f t="shared" si="6"/>
        <v>4.6944444444444438</v>
      </c>
      <c r="BQ21" s="65">
        <f t="shared" si="19"/>
        <v>1.0555555555555549</v>
      </c>
      <c r="BR21" s="67">
        <f t="shared" si="20"/>
        <v>10.763888888888889</v>
      </c>
      <c r="BS21" s="57"/>
      <c r="BT21" s="57"/>
    </row>
    <row r="22" spans="1:72" x14ac:dyDescent="0.25">
      <c r="A22" s="31">
        <v>22</v>
      </c>
      <c r="B22" s="56">
        <v>19</v>
      </c>
      <c r="C22" s="71">
        <v>26</v>
      </c>
      <c r="D22" s="71">
        <v>0</v>
      </c>
      <c r="E22" s="71">
        <v>7.2222222222222223</v>
      </c>
      <c r="F22" s="71">
        <v>1.1944444444444446</v>
      </c>
      <c r="G22" s="71">
        <v>22.75</v>
      </c>
      <c r="K22" s="57">
        <v>18</v>
      </c>
      <c r="L22" s="66">
        <v>13.8</v>
      </c>
      <c r="M22" s="66">
        <v>0</v>
      </c>
      <c r="N22" s="65">
        <f t="shared" si="0"/>
        <v>3.8333333333333335</v>
      </c>
      <c r="O22" s="65">
        <f t="shared" si="7"/>
        <v>0.50000000000000044</v>
      </c>
      <c r="P22" s="67">
        <f t="shared" si="8"/>
        <v>12.777777777777779</v>
      </c>
      <c r="Q22" s="57"/>
      <c r="R22" s="57"/>
      <c r="T22" s="57">
        <v>18</v>
      </c>
      <c r="U22" s="66">
        <v>13.8</v>
      </c>
      <c r="V22" s="66">
        <v>0</v>
      </c>
      <c r="W22" s="65">
        <f t="shared" si="1"/>
        <v>3.8333333333333335</v>
      </c>
      <c r="X22" s="65">
        <f t="shared" si="9"/>
        <v>0.50000000000000044</v>
      </c>
      <c r="Y22" s="67">
        <f t="shared" si="10"/>
        <v>12.777777777777779</v>
      </c>
      <c r="Z22" s="57"/>
      <c r="AA22" s="57"/>
      <c r="AC22" s="57">
        <v>18</v>
      </c>
      <c r="AD22" s="66">
        <v>11.4</v>
      </c>
      <c r="AE22" s="66">
        <v>0</v>
      </c>
      <c r="AF22" s="65">
        <f t="shared" si="2"/>
        <v>3.1666666666666665</v>
      </c>
      <c r="AG22" s="65">
        <f t="shared" si="11"/>
        <v>0.55555555555555536</v>
      </c>
      <c r="AH22" s="67">
        <f t="shared" si="12"/>
        <v>8.6388888888888893</v>
      </c>
      <c r="AI22" s="57"/>
      <c r="AJ22" s="57"/>
      <c r="AL22" s="57">
        <v>18</v>
      </c>
      <c r="AM22" s="66">
        <v>11.4</v>
      </c>
      <c r="AN22" s="66">
        <v>0</v>
      </c>
      <c r="AO22" s="65">
        <f t="shared" si="3"/>
        <v>3.1666666666666665</v>
      </c>
      <c r="AP22" s="65">
        <f t="shared" si="13"/>
        <v>0.55555555555555536</v>
      </c>
      <c r="AQ22" s="67">
        <f t="shared" si="14"/>
        <v>8.6388888888888893</v>
      </c>
      <c r="AR22" s="57"/>
      <c r="AS22" s="57"/>
      <c r="AU22" s="57">
        <v>18</v>
      </c>
      <c r="AV22" s="66">
        <v>11.4</v>
      </c>
      <c r="AW22" s="66">
        <v>0</v>
      </c>
      <c r="AX22" s="65">
        <f t="shared" si="4"/>
        <v>3.1666666666666665</v>
      </c>
      <c r="AY22" s="65">
        <f t="shared" si="15"/>
        <v>0.55555555555555536</v>
      </c>
      <c r="AZ22" s="67">
        <f t="shared" si="16"/>
        <v>8.6388888888888893</v>
      </c>
      <c r="BA22" s="57"/>
      <c r="BB22" s="57"/>
      <c r="BD22" s="57">
        <v>18</v>
      </c>
      <c r="BE22" s="66">
        <v>21.7</v>
      </c>
      <c r="BF22" s="66">
        <v>0</v>
      </c>
      <c r="BG22" s="65">
        <f t="shared" si="5"/>
        <v>6.0277777777777777</v>
      </c>
      <c r="BH22" s="65">
        <f t="shared" si="17"/>
        <v>1.3333333333333339</v>
      </c>
      <c r="BI22" s="67">
        <f t="shared" si="18"/>
        <v>16.125</v>
      </c>
      <c r="BJ22" s="57"/>
      <c r="BK22" s="57"/>
      <c r="BM22" s="57">
        <v>18</v>
      </c>
      <c r="BN22" s="57">
        <v>21.7</v>
      </c>
      <c r="BO22" s="66">
        <v>0</v>
      </c>
      <c r="BP22" s="65">
        <f t="shared" si="6"/>
        <v>6.0277777777777777</v>
      </c>
      <c r="BQ22" s="65">
        <f t="shared" si="19"/>
        <v>1.3333333333333339</v>
      </c>
      <c r="BR22" s="67">
        <f t="shared" si="20"/>
        <v>16.125</v>
      </c>
      <c r="BS22" s="57"/>
      <c r="BT22" s="57"/>
    </row>
    <row r="23" spans="1:72" x14ac:dyDescent="0.25">
      <c r="A23" s="31">
        <v>23</v>
      </c>
      <c r="B23" s="56">
        <v>20</v>
      </c>
      <c r="C23" s="71">
        <v>27.5</v>
      </c>
      <c r="D23" s="71">
        <v>0</v>
      </c>
      <c r="E23" s="71">
        <v>7.6388888888888884</v>
      </c>
      <c r="F23" s="71">
        <v>0.41666666666666607</v>
      </c>
      <c r="G23" s="71">
        <v>30.180555555555557</v>
      </c>
      <c r="K23" s="57">
        <v>19</v>
      </c>
      <c r="L23" s="66">
        <v>15.4</v>
      </c>
      <c r="M23" s="66">
        <v>0</v>
      </c>
      <c r="N23" s="65">
        <f t="shared" si="0"/>
        <v>4.2777777777777777</v>
      </c>
      <c r="O23" s="65">
        <f t="shared" si="7"/>
        <v>0.4444444444444442</v>
      </c>
      <c r="P23" s="67">
        <f t="shared" si="8"/>
        <v>16.833333333333336</v>
      </c>
      <c r="Q23" s="57"/>
      <c r="R23" s="57"/>
      <c r="T23" s="57">
        <v>19</v>
      </c>
      <c r="U23" s="66">
        <v>15.4</v>
      </c>
      <c r="V23" s="66">
        <v>0</v>
      </c>
      <c r="W23" s="65">
        <f t="shared" si="1"/>
        <v>4.2777777777777777</v>
      </c>
      <c r="X23" s="65">
        <f t="shared" si="9"/>
        <v>0.4444444444444442</v>
      </c>
      <c r="Y23" s="67">
        <f t="shared" si="10"/>
        <v>16.833333333333336</v>
      </c>
      <c r="Z23" s="57"/>
      <c r="AA23" s="57"/>
      <c r="AC23" s="57">
        <v>19</v>
      </c>
      <c r="AD23" s="66">
        <v>12.7</v>
      </c>
      <c r="AE23" s="66">
        <v>0</v>
      </c>
      <c r="AF23" s="65">
        <f t="shared" si="2"/>
        <v>3.5277777777777777</v>
      </c>
      <c r="AG23" s="65">
        <f t="shared" si="11"/>
        <v>0.36111111111111116</v>
      </c>
      <c r="AH23" s="67">
        <f t="shared" si="12"/>
        <v>11.986111111111111</v>
      </c>
      <c r="AI23" s="57"/>
      <c r="AJ23" s="57"/>
      <c r="AL23" s="57">
        <v>19</v>
      </c>
      <c r="AM23" s="66">
        <v>12.7</v>
      </c>
      <c r="AN23" s="66">
        <v>0</v>
      </c>
      <c r="AO23" s="65">
        <f t="shared" si="3"/>
        <v>3.5277777777777777</v>
      </c>
      <c r="AP23" s="65">
        <f t="shared" si="13"/>
        <v>0.36111111111111116</v>
      </c>
      <c r="AQ23" s="67">
        <f t="shared" si="14"/>
        <v>11.986111111111111</v>
      </c>
      <c r="AR23" s="57"/>
      <c r="AS23" s="57"/>
      <c r="AU23" s="57">
        <v>19</v>
      </c>
      <c r="AV23" s="66">
        <v>12.7</v>
      </c>
      <c r="AW23" s="66">
        <v>0</v>
      </c>
      <c r="AX23" s="65">
        <f t="shared" si="4"/>
        <v>3.5277777777777777</v>
      </c>
      <c r="AY23" s="65">
        <f t="shared" si="15"/>
        <v>0.36111111111111116</v>
      </c>
      <c r="AZ23" s="67">
        <f t="shared" si="16"/>
        <v>11.986111111111111</v>
      </c>
      <c r="BA23" s="57"/>
      <c r="BB23" s="57"/>
      <c r="BD23" s="57">
        <v>19</v>
      </c>
      <c r="BE23" s="66">
        <v>26</v>
      </c>
      <c r="BF23" s="66">
        <v>0</v>
      </c>
      <c r="BG23" s="65">
        <f t="shared" si="5"/>
        <v>7.2222222222222223</v>
      </c>
      <c r="BH23" s="65">
        <f t="shared" si="17"/>
        <v>1.1944444444444446</v>
      </c>
      <c r="BI23" s="67">
        <f t="shared" si="18"/>
        <v>22.75</v>
      </c>
      <c r="BJ23" s="57"/>
      <c r="BK23" s="57"/>
      <c r="BM23" s="57">
        <v>19</v>
      </c>
      <c r="BN23" s="57">
        <v>26</v>
      </c>
      <c r="BO23" s="66">
        <v>0</v>
      </c>
      <c r="BP23" s="65">
        <f t="shared" si="6"/>
        <v>7.2222222222222223</v>
      </c>
      <c r="BQ23" s="65">
        <f t="shared" si="19"/>
        <v>1.1944444444444446</v>
      </c>
      <c r="BR23" s="67">
        <f t="shared" si="20"/>
        <v>22.75</v>
      </c>
      <c r="BS23" s="57"/>
      <c r="BT23" s="57"/>
    </row>
    <row r="24" spans="1:72" x14ac:dyDescent="0.25">
      <c r="A24" s="31">
        <v>24</v>
      </c>
      <c r="B24" s="56">
        <v>21</v>
      </c>
      <c r="C24" s="71">
        <v>28.1</v>
      </c>
      <c r="D24" s="71">
        <v>0</v>
      </c>
      <c r="E24" s="71">
        <v>7.8055555555555554</v>
      </c>
      <c r="F24" s="71">
        <v>0.16666666666666696</v>
      </c>
      <c r="G24" s="71">
        <v>37.902777777777779</v>
      </c>
      <c r="K24" s="57">
        <v>20</v>
      </c>
      <c r="L24" s="66">
        <v>16.7</v>
      </c>
      <c r="M24" s="66">
        <v>0</v>
      </c>
      <c r="N24" s="65">
        <f t="shared" si="0"/>
        <v>4.6388888888888884</v>
      </c>
      <c r="O24" s="65">
        <f t="shared" si="7"/>
        <v>0.36111111111111072</v>
      </c>
      <c r="P24" s="67">
        <f t="shared" si="8"/>
        <v>21.291666666666668</v>
      </c>
      <c r="Q24" s="57"/>
      <c r="R24" s="57"/>
      <c r="T24" s="57">
        <v>20</v>
      </c>
      <c r="U24" s="66">
        <v>16.7</v>
      </c>
      <c r="V24" s="66">
        <v>0</v>
      </c>
      <c r="W24" s="65">
        <f t="shared" si="1"/>
        <v>4.6388888888888884</v>
      </c>
      <c r="X24" s="65">
        <f t="shared" si="9"/>
        <v>0.36111111111111072</v>
      </c>
      <c r="Y24" s="67">
        <f t="shared" si="10"/>
        <v>21.291666666666668</v>
      </c>
      <c r="Z24" s="57"/>
      <c r="AA24" s="57"/>
      <c r="AC24" s="57">
        <v>20</v>
      </c>
      <c r="AD24" s="66">
        <v>13.3</v>
      </c>
      <c r="AE24" s="66">
        <v>0</v>
      </c>
      <c r="AF24" s="65">
        <f t="shared" si="2"/>
        <v>3.6944444444444446</v>
      </c>
      <c r="AG24" s="65">
        <f t="shared" si="11"/>
        <v>0.16666666666666696</v>
      </c>
      <c r="AH24" s="67">
        <f t="shared" si="12"/>
        <v>15.597222222222221</v>
      </c>
      <c r="AI24" s="57"/>
      <c r="AJ24" s="57"/>
      <c r="AL24" s="57">
        <v>20</v>
      </c>
      <c r="AM24" s="66">
        <v>13.3</v>
      </c>
      <c r="AN24" s="66">
        <v>0</v>
      </c>
      <c r="AO24" s="65">
        <f t="shared" si="3"/>
        <v>3.6944444444444446</v>
      </c>
      <c r="AP24" s="65">
        <f t="shared" si="13"/>
        <v>0.16666666666666696</v>
      </c>
      <c r="AQ24" s="67">
        <f t="shared" si="14"/>
        <v>15.597222222222221</v>
      </c>
      <c r="AR24" s="57"/>
      <c r="AS24" s="57"/>
      <c r="AU24" s="57">
        <v>20</v>
      </c>
      <c r="AV24" s="66">
        <v>13.3</v>
      </c>
      <c r="AW24" s="66">
        <v>0</v>
      </c>
      <c r="AX24" s="65">
        <f t="shared" si="4"/>
        <v>3.6944444444444446</v>
      </c>
      <c r="AY24" s="65">
        <f t="shared" si="15"/>
        <v>0.16666666666666696</v>
      </c>
      <c r="AZ24" s="67">
        <f t="shared" si="16"/>
        <v>15.597222222222221</v>
      </c>
      <c r="BA24" s="57"/>
      <c r="BB24" s="57"/>
      <c r="BD24" s="57">
        <v>20</v>
      </c>
      <c r="BE24" s="66">
        <v>27.5</v>
      </c>
      <c r="BF24" s="66">
        <v>0</v>
      </c>
      <c r="BG24" s="65">
        <f t="shared" si="5"/>
        <v>7.6388888888888884</v>
      </c>
      <c r="BH24" s="65">
        <f t="shared" si="17"/>
        <v>0.41666666666666607</v>
      </c>
      <c r="BI24" s="67">
        <f t="shared" si="18"/>
        <v>30.180555555555557</v>
      </c>
      <c r="BJ24" s="57"/>
      <c r="BK24" s="57"/>
      <c r="BM24" s="57">
        <v>20</v>
      </c>
      <c r="BN24" s="57">
        <v>27.5</v>
      </c>
      <c r="BO24" s="66">
        <v>0</v>
      </c>
      <c r="BP24" s="65">
        <f t="shared" si="6"/>
        <v>7.6388888888888884</v>
      </c>
      <c r="BQ24" s="65">
        <f t="shared" si="19"/>
        <v>0.41666666666666607</v>
      </c>
      <c r="BR24" s="67">
        <f t="shared" si="20"/>
        <v>30.180555555555557</v>
      </c>
      <c r="BS24" s="57"/>
      <c r="BT24" s="57"/>
    </row>
    <row r="25" spans="1:72" x14ac:dyDescent="0.25">
      <c r="A25" s="31">
        <v>25</v>
      </c>
      <c r="B25" s="56">
        <v>22</v>
      </c>
      <c r="C25" s="71">
        <v>28.3</v>
      </c>
      <c r="D25" s="71">
        <v>0</v>
      </c>
      <c r="E25" s="71">
        <v>7.8611111111111107</v>
      </c>
      <c r="F25" s="71">
        <v>5.5555555555555358E-2</v>
      </c>
      <c r="G25" s="71">
        <v>45.736111111111114</v>
      </c>
      <c r="K25" s="57">
        <v>21</v>
      </c>
      <c r="L25" s="66">
        <v>17.7</v>
      </c>
      <c r="M25" s="66">
        <v>0</v>
      </c>
      <c r="N25" s="65">
        <f t="shared" si="0"/>
        <v>4.9166666666666661</v>
      </c>
      <c r="O25" s="65">
        <f t="shared" si="7"/>
        <v>0.27777777777777768</v>
      </c>
      <c r="P25" s="67">
        <f t="shared" si="8"/>
        <v>26.069444444444443</v>
      </c>
      <c r="Q25" s="57"/>
      <c r="R25" s="57"/>
      <c r="T25" s="57">
        <v>21</v>
      </c>
      <c r="U25" s="66">
        <v>17.7</v>
      </c>
      <c r="V25" s="66">
        <v>0</v>
      </c>
      <c r="W25" s="65">
        <f t="shared" si="1"/>
        <v>4.9166666666666661</v>
      </c>
      <c r="X25" s="65">
        <f t="shared" si="9"/>
        <v>0.27777777777777768</v>
      </c>
      <c r="Y25" s="67">
        <f t="shared" si="10"/>
        <v>26.069444444444443</v>
      </c>
      <c r="Z25" s="57"/>
      <c r="AA25" s="57"/>
      <c r="AC25" s="57">
        <v>21</v>
      </c>
      <c r="AD25" s="66">
        <v>13.4</v>
      </c>
      <c r="AE25" s="66">
        <v>0</v>
      </c>
      <c r="AF25" s="65">
        <f t="shared" si="2"/>
        <v>3.7222222222222223</v>
      </c>
      <c r="AG25" s="65">
        <f t="shared" si="11"/>
        <v>2.7777777777777679E-2</v>
      </c>
      <c r="AH25" s="67">
        <f t="shared" si="12"/>
        <v>19.305555555555554</v>
      </c>
      <c r="AI25" s="57"/>
      <c r="AJ25" s="57"/>
      <c r="AL25" s="57">
        <v>21</v>
      </c>
      <c r="AM25" s="66">
        <v>13.4</v>
      </c>
      <c r="AN25" s="66">
        <v>0</v>
      </c>
      <c r="AO25" s="65">
        <f t="shared" si="3"/>
        <v>3.7222222222222223</v>
      </c>
      <c r="AP25" s="65">
        <f t="shared" si="13"/>
        <v>2.7777777777777679E-2</v>
      </c>
      <c r="AQ25" s="67">
        <f t="shared" si="14"/>
        <v>19.305555555555554</v>
      </c>
      <c r="AR25" s="57"/>
      <c r="AS25" s="57"/>
      <c r="AU25" s="57">
        <v>21</v>
      </c>
      <c r="AV25" s="66">
        <v>13.4</v>
      </c>
      <c r="AW25" s="66">
        <v>0</v>
      </c>
      <c r="AX25" s="65">
        <f t="shared" si="4"/>
        <v>3.7222222222222223</v>
      </c>
      <c r="AY25" s="65">
        <f t="shared" si="15"/>
        <v>2.7777777777777679E-2</v>
      </c>
      <c r="AZ25" s="67">
        <f t="shared" si="16"/>
        <v>19.305555555555554</v>
      </c>
      <c r="BA25" s="57"/>
      <c r="BB25" s="57"/>
      <c r="BD25" s="57">
        <v>21</v>
      </c>
      <c r="BE25" s="66">
        <v>28.1</v>
      </c>
      <c r="BF25" s="66">
        <v>0</v>
      </c>
      <c r="BG25" s="65">
        <f t="shared" si="5"/>
        <v>7.8055555555555554</v>
      </c>
      <c r="BH25" s="65">
        <f t="shared" si="17"/>
        <v>0.16666666666666696</v>
      </c>
      <c r="BI25" s="67">
        <f t="shared" si="18"/>
        <v>37.902777777777779</v>
      </c>
      <c r="BJ25" s="57"/>
      <c r="BK25" s="57"/>
      <c r="BM25" s="57">
        <v>21</v>
      </c>
      <c r="BN25" s="57">
        <v>28.1</v>
      </c>
      <c r="BO25" s="66">
        <v>0</v>
      </c>
      <c r="BP25" s="65">
        <f t="shared" si="6"/>
        <v>7.8055555555555554</v>
      </c>
      <c r="BQ25" s="65">
        <f t="shared" si="19"/>
        <v>0.16666666666666696</v>
      </c>
      <c r="BR25" s="67">
        <f t="shared" si="20"/>
        <v>37.902777777777779</v>
      </c>
      <c r="BS25" s="57"/>
      <c r="BT25" s="57"/>
    </row>
    <row r="26" spans="1:72" x14ac:dyDescent="0.25">
      <c r="A26" s="31">
        <v>26</v>
      </c>
      <c r="B26" s="56">
        <v>23</v>
      </c>
      <c r="C26" s="71">
        <v>28.8</v>
      </c>
      <c r="D26" s="71">
        <v>0</v>
      </c>
      <c r="E26" s="71">
        <v>8</v>
      </c>
      <c r="F26" s="71">
        <v>0.13888888888888928</v>
      </c>
      <c r="G26" s="71">
        <v>53.666666666666671</v>
      </c>
      <c r="K26" s="57">
        <v>22</v>
      </c>
      <c r="L26" s="66">
        <v>18.3</v>
      </c>
      <c r="M26" s="66">
        <v>0</v>
      </c>
      <c r="N26" s="65">
        <f t="shared" si="0"/>
        <v>5.083333333333333</v>
      </c>
      <c r="O26" s="65">
        <f t="shared" si="7"/>
        <v>0.16666666666666696</v>
      </c>
      <c r="P26" s="67">
        <f t="shared" si="8"/>
        <v>31.069444444444443</v>
      </c>
      <c r="Q26" s="57"/>
      <c r="R26" s="57"/>
      <c r="T26" s="57">
        <v>22</v>
      </c>
      <c r="U26" s="66">
        <v>18.3</v>
      </c>
      <c r="V26" s="66">
        <v>0</v>
      </c>
      <c r="W26" s="65">
        <f t="shared" si="1"/>
        <v>5.083333333333333</v>
      </c>
      <c r="X26" s="65">
        <f t="shared" si="9"/>
        <v>0.16666666666666696</v>
      </c>
      <c r="Y26" s="67">
        <f t="shared" si="10"/>
        <v>31.069444444444443</v>
      </c>
      <c r="Z26" s="57"/>
      <c r="AA26" s="57"/>
      <c r="AC26" s="57">
        <v>22</v>
      </c>
      <c r="AD26" s="66">
        <v>13.3</v>
      </c>
      <c r="AE26" s="66">
        <v>0</v>
      </c>
      <c r="AF26" s="65">
        <f t="shared" si="2"/>
        <v>3.6944444444444446</v>
      </c>
      <c r="AG26" s="65">
        <f t="shared" si="11"/>
        <v>-2.7777777777777679E-2</v>
      </c>
      <c r="AH26" s="67">
        <f t="shared" si="12"/>
        <v>23.013888888888886</v>
      </c>
      <c r="AI26" s="57"/>
      <c r="AJ26" s="57"/>
      <c r="AL26" s="57">
        <v>22</v>
      </c>
      <c r="AM26" s="66">
        <v>13.3</v>
      </c>
      <c r="AN26" s="66">
        <v>0</v>
      </c>
      <c r="AO26" s="65">
        <f t="shared" si="3"/>
        <v>3.6944444444444446</v>
      </c>
      <c r="AP26" s="65">
        <f t="shared" si="13"/>
        <v>-2.7777777777777679E-2</v>
      </c>
      <c r="AQ26" s="67">
        <f t="shared" si="14"/>
        <v>23.013888888888886</v>
      </c>
      <c r="AR26" s="57"/>
      <c r="AS26" s="57"/>
      <c r="AU26" s="57">
        <v>22</v>
      </c>
      <c r="AV26" s="66">
        <v>13.3</v>
      </c>
      <c r="AW26" s="66">
        <v>0</v>
      </c>
      <c r="AX26" s="65">
        <f t="shared" si="4"/>
        <v>3.6944444444444446</v>
      </c>
      <c r="AY26" s="65">
        <f t="shared" si="15"/>
        <v>-2.7777777777777679E-2</v>
      </c>
      <c r="AZ26" s="67">
        <f t="shared" si="16"/>
        <v>23.013888888888886</v>
      </c>
      <c r="BA26" s="57"/>
      <c r="BB26" s="57"/>
      <c r="BD26" s="57">
        <v>22</v>
      </c>
      <c r="BE26" s="66">
        <v>28.3</v>
      </c>
      <c r="BF26" s="66">
        <v>0</v>
      </c>
      <c r="BG26" s="65">
        <f t="shared" si="5"/>
        <v>7.8611111111111107</v>
      </c>
      <c r="BH26" s="65">
        <f t="shared" si="17"/>
        <v>5.5555555555555358E-2</v>
      </c>
      <c r="BI26" s="67">
        <f t="shared" si="18"/>
        <v>45.736111111111114</v>
      </c>
      <c r="BJ26" s="57"/>
      <c r="BK26" s="57"/>
      <c r="BM26" s="57">
        <v>22</v>
      </c>
      <c r="BN26" s="57">
        <v>28.3</v>
      </c>
      <c r="BO26" s="66">
        <v>0</v>
      </c>
      <c r="BP26" s="65">
        <f t="shared" si="6"/>
        <v>7.8611111111111107</v>
      </c>
      <c r="BQ26" s="65">
        <f t="shared" si="19"/>
        <v>5.5555555555555358E-2</v>
      </c>
      <c r="BR26" s="67">
        <f t="shared" si="20"/>
        <v>45.736111111111114</v>
      </c>
      <c r="BS26" s="57"/>
      <c r="BT26" s="57"/>
    </row>
    <row r="27" spans="1:72" x14ac:dyDescent="0.25">
      <c r="A27" s="31">
        <v>27</v>
      </c>
      <c r="B27" s="56">
        <v>24</v>
      </c>
      <c r="C27" s="71">
        <v>29.1</v>
      </c>
      <c r="D27" s="71">
        <v>0</v>
      </c>
      <c r="E27" s="71">
        <v>8.0833333333333339</v>
      </c>
      <c r="F27" s="71">
        <v>8.3333333333333925E-2</v>
      </c>
      <c r="G27" s="71">
        <v>61.708333333333343</v>
      </c>
      <c r="K27" s="57">
        <v>23</v>
      </c>
      <c r="L27" s="66">
        <v>18.8</v>
      </c>
      <c r="M27" s="66">
        <v>0</v>
      </c>
      <c r="N27" s="65">
        <f t="shared" si="0"/>
        <v>5.2222222222222223</v>
      </c>
      <c r="O27" s="65">
        <f t="shared" si="7"/>
        <v>0.13888888888888928</v>
      </c>
      <c r="P27" s="67">
        <f t="shared" si="8"/>
        <v>36.222222222222221</v>
      </c>
      <c r="Q27" s="57"/>
      <c r="R27" s="57"/>
      <c r="T27" s="57">
        <v>23</v>
      </c>
      <c r="U27" s="66">
        <v>18.8</v>
      </c>
      <c r="V27" s="66">
        <v>0</v>
      </c>
      <c r="W27" s="65">
        <f t="shared" si="1"/>
        <v>5.2222222222222223</v>
      </c>
      <c r="X27" s="65">
        <f t="shared" si="9"/>
        <v>0.13888888888888928</v>
      </c>
      <c r="Y27" s="67">
        <f t="shared" si="10"/>
        <v>36.222222222222221</v>
      </c>
      <c r="Z27" s="57"/>
      <c r="AA27" s="57"/>
      <c r="AC27" s="57">
        <v>23</v>
      </c>
      <c r="AD27" s="66">
        <v>13.1</v>
      </c>
      <c r="AE27" s="66">
        <v>0</v>
      </c>
      <c r="AF27" s="65">
        <f t="shared" si="2"/>
        <v>3.6388888888888888</v>
      </c>
      <c r="AG27" s="65">
        <f t="shared" si="11"/>
        <v>-5.5555555555555802E-2</v>
      </c>
      <c r="AH27" s="67">
        <f t="shared" si="12"/>
        <v>26.680555555555554</v>
      </c>
      <c r="AI27" s="57"/>
      <c r="AJ27" s="57"/>
      <c r="AL27" s="57">
        <v>23</v>
      </c>
      <c r="AM27" s="66">
        <v>13.1</v>
      </c>
      <c r="AN27" s="66">
        <v>0</v>
      </c>
      <c r="AO27" s="65">
        <f t="shared" si="3"/>
        <v>3.6388888888888888</v>
      </c>
      <c r="AP27" s="65">
        <f t="shared" si="13"/>
        <v>-5.5555555555555802E-2</v>
      </c>
      <c r="AQ27" s="67">
        <f t="shared" si="14"/>
        <v>26.680555555555554</v>
      </c>
      <c r="AR27" s="57"/>
      <c r="AS27" s="57"/>
      <c r="AU27" s="57">
        <v>23</v>
      </c>
      <c r="AV27" s="66">
        <v>13.1</v>
      </c>
      <c r="AW27" s="66">
        <v>0</v>
      </c>
      <c r="AX27" s="65">
        <f t="shared" si="4"/>
        <v>3.6388888888888888</v>
      </c>
      <c r="AY27" s="65">
        <f t="shared" si="15"/>
        <v>-5.5555555555555802E-2</v>
      </c>
      <c r="AZ27" s="67">
        <f t="shared" si="16"/>
        <v>26.680555555555554</v>
      </c>
      <c r="BA27" s="57"/>
      <c r="BB27" s="57"/>
      <c r="BD27" s="57">
        <v>23</v>
      </c>
      <c r="BE27" s="66">
        <v>28.8</v>
      </c>
      <c r="BF27" s="66">
        <v>0</v>
      </c>
      <c r="BG27" s="65">
        <f t="shared" si="5"/>
        <v>8</v>
      </c>
      <c r="BH27" s="65">
        <f t="shared" si="17"/>
        <v>0.13888888888888928</v>
      </c>
      <c r="BI27" s="67">
        <f t="shared" si="18"/>
        <v>53.666666666666671</v>
      </c>
      <c r="BJ27" s="57"/>
      <c r="BK27" s="57"/>
      <c r="BM27" s="57">
        <v>23</v>
      </c>
      <c r="BN27" s="57">
        <v>28.8</v>
      </c>
      <c r="BO27" s="66">
        <v>0</v>
      </c>
      <c r="BP27" s="65">
        <f t="shared" si="6"/>
        <v>8</v>
      </c>
      <c r="BQ27" s="65">
        <f t="shared" si="19"/>
        <v>0.13888888888888928</v>
      </c>
      <c r="BR27" s="67">
        <f t="shared" si="20"/>
        <v>53.666666666666671</v>
      </c>
      <c r="BS27" s="57"/>
      <c r="BT27" s="57"/>
    </row>
    <row r="28" spans="1:72" x14ac:dyDescent="0.25">
      <c r="A28" s="31">
        <v>28</v>
      </c>
      <c r="B28" s="56">
        <v>25</v>
      </c>
      <c r="C28" s="71">
        <v>30.8</v>
      </c>
      <c r="D28" s="71">
        <v>0</v>
      </c>
      <c r="E28" s="71">
        <v>8.5555555555555554</v>
      </c>
      <c r="F28" s="71">
        <v>0.47222222222222143</v>
      </c>
      <c r="G28" s="71">
        <v>70.027777777777786</v>
      </c>
      <c r="K28" s="57">
        <v>24</v>
      </c>
      <c r="L28" s="66">
        <v>18.899999999999999</v>
      </c>
      <c r="M28" s="66">
        <v>0</v>
      </c>
      <c r="N28" s="65">
        <f t="shared" si="0"/>
        <v>5.2499999999999991</v>
      </c>
      <c r="O28" s="65">
        <f t="shared" si="7"/>
        <v>2.7777777777776791E-2</v>
      </c>
      <c r="P28" s="67">
        <f t="shared" si="8"/>
        <v>41.458333333333329</v>
      </c>
      <c r="Q28" s="57"/>
      <c r="R28" s="57"/>
      <c r="T28" s="57">
        <v>24</v>
      </c>
      <c r="U28" s="66">
        <v>18.899999999999999</v>
      </c>
      <c r="V28" s="66">
        <v>0</v>
      </c>
      <c r="W28" s="65">
        <f t="shared" si="1"/>
        <v>5.2499999999999991</v>
      </c>
      <c r="X28" s="65">
        <f t="shared" si="9"/>
        <v>2.7777777777776791E-2</v>
      </c>
      <c r="Y28" s="67">
        <f t="shared" si="10"/>
        <v>41.458333333333329</v>
      </c>
      <c r="Z28" s="57"/>
      <c r="AA28" s="57"/>
      <c r="AC28" s="57">
        <v>24</v>
      </c>
      <c r="AD28" s="66">
        <v>12.5</v>
      </c>
      <c r="AE28" s="66">
        <v>0</v>
      </c>
      <c r="AF28" s="65">
        <f t="shared" si="2"/>
        <v>3.4722222222222223</v>
      </c>
      <c r="AG28" s="65">
        <f t="shared" si="11"/>
        <v>-0.16666666666666652</v>
      </c>
      <c r="AH28" s="67">
        <f t="shared" si="12"/>
        <v>30.236111111111107</v>
      </c>
      <c r="AI28" s="57"/>
      <c r="AJ28" s="57"/>
      <c r="AL28" s="57">
        <v>24</v>
      </c>
      <c r="AM28" s="66">
        <v>12.5</v>
      </c>
      <c r="AN28" s="66">
        <v>0</v>
      </c>
      <c r="AO28" s="65">
        <f t="shared" si="3"/>
        <v>3.4722222222222223</v>
      </c>
      <c r="AP28" s="65">
        <f t="shared" si="13"/>
        <v>-0.16666666666666652</v>
      </c>
      <c r="AQ28" s="67">
        <f t="shared" si="14"/>
        <v>30.236111111111107</v>
      </c>
      <c r="AR28" s="57"/>
      <c r="AS28" s="57"/>
      <c r="AU28" s="57">
        <v>24</v>
      </c>
      <c r="AV28" s="66">
        <v>12.5</v>
      </c>
      <c r="AW28" s="66">
        <v>0</v>
      </c>
      <c r="AX28" s="65">
        <f t="shared" si="4"/>
        <v>3.4722222222222223</v>
      </c>
      <c r="AY28" s="65">
        <f t="shared" si="15"/>
        <v>-0.16666666666666652</v>
      </c>
      <c r="AZ28" s="67">
        <f t="shared" si="16"/>
        <v>30.236111111111107</v>
      </c>
      <c r="BA28" s="57"/>
      <c r="BB28" s="57"/>
      <c r="BD28" s="57">
        <v>24</v>
      </c>
      <c r="BE28" s="66">
        <v>29.1</v>
      </c>
      <c r="BF28" s="66">
        <v>0</v>
      </c>
      <c r="BG28" s="65">
        <f t="shared" si="5"/>
        <v>8.0833333333333339</v>
      </c>
      <c r="BH28" s="65">
        <f t="shared" si="17"/>
        <v>8.3333333333333925E-2</v>
      </c>
      <c r="BI28" s="67">
        <f t="shared" si="18"/>
        <v>61.708333333333343</v>
      </c>
      <c r="BJ28" s="57"/>
      <c r="BK28" s="57"/>
      <c r="BM28" s="57">
        <v>24</v>
      </c>
      <c r="BN28" s="57">
        <v>29.1</v>
      </c>
      <c r="BO28" s="66">
        <v>0</v>
      </c>
      <c r="BP28" s="65">
        <f t="shared" si="6"/>
        <v>8.0833333333333339</v>
      </c>
      <c r="BQ28" s="65">
        <f t="shared" si="19"/>
        <v>8.3333333333333925E-2</v>
      </c>
      <c r="BR28" s="67">
        <f t="shared" si="20"/>
        <v>61.708333333333343</v>
      </c>
      <c r="BS28" s="57"/>
      <c r="BT28" s="57"/>
    </row>
    <row r="29" spans="1:72" x14ac:dyDescent="0.25">
      <c r="A29" s="31">
        <v>29</v>
      </c>
      <c r="B29" s="56">
        <v>26</v>
      </c>
      <c r="C29" s="71">
        <v>31.9</v>
      </c>
      <c r="D29" s="71">
        <v>0</v>
      </c>
      <c r="E29" s="71">
        <v>8.8611111111111107</v>
      </c>
      <c r="F29" s="71">
        <v>0.30555555555555536</v>
      </c>
      <c r="G29" s="71">
        <v>78.736111111111114</v>
      </c>
      <c r="K29" s="57">
        <v>25</v>
      </c>
      <c r="L29" s="66">
        <v>18.399999999999999</v>
      </c>
      <c r="M29" s="66">
        <v>0</v>
      </c>
      <c r="N29" s="65">
        <f t="shared" si="0"/>
        <v>5.1111111111111107</v>
      </c>
      <c r="O29" s="65">
        <f t="shared" si="7"/>
        <v>-0.1388888888888884</v>
      </c>
      <c r="P29" s="67">
        <f t="shared" si="8"/>
        <v>46.638888888888886</v>
      </c>
      <c r="Q29" s="57"/>
      <c r="R29" s="57"/>
      <c r="T29" s="57">
        <v>25</v>
      </c>
      <c r="U29" s="66">
        <v>18.399999999999999</v>
      </c>
      <c r="V29" s="66">
        <v>0</v>
      </c>
      <c r="W29" s="65">
        <f t="shared" si="1"/>
        <v>5.1111111111111107</v>
      </c>
      <c r="X29" s="65">
        <f t="shared" si="9"/>
        <v>-0.1388888888888884</v>
      </c>
      <c r="Y29" s="67">
        <f t="shared" si="10"/>
        <v>46.638888888888886</v>
      </c>
      <c r="Z29" s="57"/>
      <c r="AA29" s="57"/>
      <c r="AC29" s="57">
        <v>25</v>
      </c>
      <c r="AD29" s="66">
        <v>11.1</v>
      </c>
      <c r="AE29" s="66">
        <v>0</v>
      </c>
      <c r="AF29" s="65">
        <f t="shared" si="2"/>
        <v>3.083333333333333</v>
      </c>
      <c r="AG29" s="65">
        <f t="shared" si="11"/>
        <v>-0.38888888888888928</v>
      </c>
      <c r="AH29" s="67">
        <f t="shared" si="12"/>
        <v>33.513888888888886</v>
      </c>
      <c r="AI29" s="57"/>
      <c r="AJ29" s="57"/>
      <c r="AL29" s="57">
        <v>25</v>
      </c>
      <c r="AM29" s="66">
        <v>11.1</v>
      </c>
      <c r="AN29" s="66">
        <v>0</v>
      </c>
      <c r="AO29" s="65">
        <f t="shared" si="3"/>
        <v>3.083333333333333</v>
      </c>
      <c r="AP29" s="65">
        <f t="shared" si="13"/>
        <v>-0.38888888888888928</v>
      </c>
      <c r="AQ29" s="67">
        <f t="shared" si="14"/>
        <v>33.513888888888886</v>
      </c>
      <c r="AR29" s="57"/>
      <c r="AS29" s="57"/>
      <c r="AU29" s="57">
        <v>25</v>
      </c>
      <c r="AV29" s="66">
        <v>11.1</v>
      </c>
      <c r="AW29" s="66">
        <v>0</v>
      </c>
      <c r="AX29" s="65">
        <f t="shared" si="4"/>
        <v>3.083333333333333</v>
      </c>
      <c r="AY29" s="65">
        <f t="shared" si="15"/>
        <v>-0.38888888888888928</v>
      </c>
      <c r="AZ29" s="67">
        <f t="shared" si="16"/>
        <v>33.513888888888886</v>
      </c>
      <c r="BA29" s="57"/>
      <c r="BB29" s="57"/>
      <c r="BD29" s="57">
        <v>25</v>
      </c>
      <c r="BE29" s="66">
        <v>30.8</v>
      </c>
      <c r="BF29" s="66">
        <v>0</v>
      </c>
      <c r="BG29" s="65">
        <f t="shared" si="5"/>
        <v>8.5555555555555554</v>
      </c>
      <c r="BH29" s="65">
        <f t="shared" si="17"/>
        <v>0.47222222222222143</v>
      </c>
      <c r="BI29" s="67">
        <f t="shared" si="18"/>
        <v>70.027777777777786</v>
      </c>
      <c r="BJ29" s="57"/>
      <c r="BK29" s="57"/>
      <c r="BM29" s="57">
        <v>25</v>
      </c>
      <c r="BN29" s="57">
        <v>30.8</v>
      </c>
      <c r="BO29" s="66">
        <v>0</v>
      </c>
      <c r="BP29" s="65">
        <f t="shared" si="6"/>
        <v>8.5555555555555554</v>
      </c>
      <c r="BQ29" s="65">
        <f t="shared" si="19"/>
        <v>0.47222222222222143</v>
      </c>
      <c r="BR29" s="67">
        <f t="shared" si="20"/>
        <v>70.027777777777786</v>
      </c>
      <c r="BS29" s="57"/>
      <c r="BT29" s="57"/>
    </row>
    <row r="30" spans="1:72" x14ac:dyDescent="0.25">
      <c r="A30" s="31">
        <v>30</v>
      </c>
      <c r="B30" s="56">
        <v>27</v>
      </c>
      <c r="C30" s="71">
        <v>34.1</v>
      </c>
      <c r="D30" s="71">
        <v>0</v>
      </c>
      <c r="E30" s="71">
        <v>9.4722222222222232</v>
      </c>
      <c r="F30" s="71">
        <v>0.61111111111111249</v>
      </c>
      <c r="G30" s="71">
        <v>87.902777777777786</v>
      </c>
      <c r="K30" s="57">
        <v>26</v>
      </c>
      <c r="L30" s="66">
        <v>16.899999999999999</v>
      </c>
      <c r="M30" s="66">
        <v>0</v>
      </c>
      <c r="N30" s="65">
        <f t="shared" si="0"/>
        <v>4.6944444444444438</v>
      </c>
      <c r="O30" s="65">
        <f t="shared" si="7"/>
        <v>-0.41666666666666696</v>
      </c>
      <c r="P30" s="67">
        <f t="shared" si="8"/>
        <v>51.541666666666664</v>
      </c>
      <c r="Q30" s="57"/>
      <c r="R30" s="57"/>
      <c r="T30" s="57">
        <v>26</v>
      </c>
      <c r="U30" s="66">
        <v>16.899999999999999</v>
      </c>
      <c r="V30" s="66">
        <v>0</v>
      </c>
      <c r="W30" s="65">
        <f t="shared" si="1"/>
        <v>4.6944444444444438</v>
      </c>
      <c r="X30" s="65">
        <f t="shared" si="9"/>
        <v>-0.41666666666666696</v>
      </c>
      <c r="Y30" s="67">
        <f t="shared" si="10"/>
        <v>51.541666666666664</v>
      </c>
      <c r="Z30" s="57"/>
      <c r="AA30" s="57"/>
      <c r="AC30" s="57">
        <v>26</v>
      </c>
      <c r="AD30" s="66">
        <v>8.9</v>
      </c>
      <c r="AE30" s="66">
        <v>0</v>
      </c>
      <c r="AF30" s="65">
        <f t="shared" si="2"/>
        <v>2.4722222222222223</v>
      </c>
      <c r="AG30" s="65">
        <f t="shared" si="11"/>
        <v>-0.61111111111111072</v>
      </c>
      <c r="AH30" s="67">
        <f t="shared" si="12"/>
        <v>36.291666666666664</v>
      </c>
      <c r="AI30" s="57"/>
      <c r="AJ30" s="57"/>
      <c r="AL30" s="57">
        <v>26</v>
      </c>
      <c r="AM30" s="66">
        <v>8.9</v>
      </c>
      <c r="AN30" s="66">
        <v>0</v>
      </c>
      <c r="AO30" s="65">
        <f t="shared" si="3"/>
        <v>2.4722222222222223</v>
      </c>
      <c r="AP30" s="65">
        <f t="shared" si="13"/>
        <v>-0.61111111111111072</v>
      </c>
      <c r="AQ30" s="67">
        <f t="shared" si="14"/>
        <v>36.291666666666664</v>
      </c>
      <c r="AR30" s="57"/>
      <c r="AS30" s="57"/>
      <c r="AU30" s="57">
        <v>26</v>
      </c>
      <c r="AV30" s="66">
        <v>8.9</v>
      </c>
      <c r="AW30" s="66">
        <v>0</v>
      </c>
      <c r="AX30" s="65">
        <f t="shared" si="4"/>
        <v>2.4722222222222223</v>
      </c>
      <c r="AY30" s="65">
        <f t="shared" si="15"/>
        <v>-0.61111111111111072</v>
      </c>
      <c r="AZ30" s="67">
        <f t="shared" si="16"/>
        <v>36.291666666666664</v>
      </c>
      <c r="BA30" s="57"/>
      <c r="BB30" s="57"/>
      <c r="BD30" s="57">
        <v>26</v>
      </c>
      <c r="BE30" s="66">
        <v>31.9</v>
      </c>
      <c r="BF30" s="66">
        <v>0</v>
      </c>
      <c r="BG30" s="65">
        <f t="shared" si="5"/>
        <v>8.8611111111111107</v>
      </c>
      <c r="BH30" s="65">
        <f t="shared" si="17"/>
        <v>0.30555555555555536</v>
      </c>
      <c r="BI30" s="67">
        <f t="shared" si="18"/>
        <v>78.736111111111114</v>
      </c>
      <c r="BJ30" s="57"/>
      <c r="BK30" s="57"/>
      <c r="BM30" s="57">
        <v>26</v>
      </c>
      <c r="BN30" s="57">
        <v>31.9</v>
      </c>
      <c r="BO30" s="66">
        <v>0</v>
      </c>
      <c r="BP30" s="65">
        <f t="shared" si="6"/>
        <v>8.8611111111111107</v>
      </c>
      <c r="BQ30" s="65">
        <f t="shared" si="19"/>
        <v>0.30555555555555536</v>
      </c>
      <c r="BR30" s="67">
        <f t="shared" si="20"/>
        <v>78.736111111111114</v>
      </c>
      <c r="BS30" s="57"/>
      <c r="BT30" s="57"/>
    </row>
    <row r="31" spans="1:72" x14ac:dyDescent="0.25">
      <c r="A31" s="31">
        <v>31</v>
      </c>
      <c r="B31" s="56">
        <v>28</v>
      </c>
      <c r="C31" s="71">
        <v>36.6</v>
      </c>
      <c r="D31" s="71">
        <v>0</v>
      </c>
      <c r="E31" s="71">
        <v>10.166666666666666</v>
      </c>
      <c r="F31" s="71">
        <v>0.69444444444444287</v>
      </c>
      <c r="G31" s="71">
        <v>97.722222222222229</v>
      </c>
      <c r="K31" s="57">
        <v>27</v>
      </c>
      <c r="L31" s="66">
        <v>14.3</v>
      </c>
      <c r="M31" s="66">
        <v>0</v>
      </c>
      <c r="N31" s="65">
        <f t="shared" si="0"/>
        <v>3.9722222222222223</v>
      </c>
      <c r="O31" s="65">
        <f t="shared" si="7"/>
        <v>-0.72222222222222143</v>
      </c>
      <c r="P31" s="67">
        <f t="shared" si="8"/>
        <v>55.875</v>
      </c>
      <c r="Q31" s="57"/>
      <c r="R31" s="57"/>
      <c r="T31" s="57">
        <v>27</v>
      </c>
      <c r="U31" s="66">
        <v>14.3</v>
      </c>
      <c r="V31" s="66">
        <v>0</v>
      </c>
      <c r="W31" s="65">
        <f t="shared" si="1"/>
        <v>3.9722222222222223</v>
      </c>
      <c r="X31" s="65">
        <f t="shared" si="9"/>
        <v>-0.72222222222222143</v>
      </c>
      <c r="Y31" s="67">
        <f t="shared" si="10"/>
        <v>55.875</v>
      </c>
      <c r="Z31" s="57"/>
      <c r="AA31" s="57"/>
      <c r="AC31" s="57">
        <v>27</v>
      </c>
      <c r="AD31" s="66">
        <v>6.2</v>
      </c>
      <c r="AE31" s="66">
        <v>0</v>
      </c>
      <c r="AF31" s="65">
        <f t="shared" si="2"/>
        <v>1.7222222222222223</v>
      </c>
      <c r="AG31" s="65">
        <f t="shared" si="11"/>
        <v>-0.75</v>
      </c>
      <c r="AH31" s="67">
        <f t="shared" si="12"/>
        <v>38.388888888888886</v>
      </c>
      <c r="AI31" s="57"/>
      <c r="AJ31" s="57"/>
      <c r="AL31" s="57">
        <v>27</v>
      </c>
      <c r="AM31" s="66">
        <v>6.2</v>
      </c>
      <c r="AN31" s="66">
        <v>0</v>
      </c>
      <c r="AO31" s="65">
        <f t="shared" si="3"/>
        <v>1.7222222222222223</v>
      </c>
      <c r="AP31" s="65">
        <f t="shared" si="13"/>
        <v>-0.75</v>
      </c>
      <c r="AQ31" s="67">
        <f t="shared" si="14"/>
        <v>38.388888888888886</v>
      </c>
      <c r="AR31" s="57"/>
      <c r="AS31" s="57"/>
      <c r="AU31" s="57">
        <v>27</v>
      </c>
      <c r="AV31" s="66">
        <v>6.2</v>
      </c>
      <c r="AW31" s="66">
        <v>0</v>
      </c>
      <c r="AX31" s="65">
        <f t="shared" si="4"/>
        <v>1.7222222222222223</v>
      </c>
      <c r="AY31" s="65">
        <f t="shared" si="15"/>
        <v>-0.75</v>
      </c>
      <c r="AZ31" s="67">
        <f t="shared" si="16"/>
        <v>38.388888888888886</v>
      </c>
      <c r="BA31" s="57"/>
      <c r="BB31" s="57"/>
      <c r="BD31" s="57">
        <v>27</v>
      </c>
      <c r="BE31" s="66">
        <v>34.1</v>
      </c>
      <c r="BF31" s="66">
        <v>0</v>
      </c>
      <c r="BG31" s="65">
        <f t="shared" si="5"/>
        <v>9.4722222222222232</v>
      </c>
      <c r="BH31" s="65">
        <f t="shared" si="17"/>
        <v>0.61111111111111249</v>
      </c>
      <c r="BI31" s="67">
        <f t="shared" si="18"/>
        <v>87.902777777777786</v>
      </c>
      <c r="BJ31" s="57"/>
      <c r="BK31" s="57"/>
      <c r="BM31" s="57">
        <v>27</v>
      </c>
      <c r="BN31" s="57">
        <v>34.1</v>
      </c>
      <c r="BO31" s="66">
        <v>0</v>
      </c>
      <c r="BP31" s="65">
        <f t="shared" si="6"/>
        <v>9.4722222222222232</v>
      </c>
      <c r="BQ31" s="65">
        <f t="shared" si="19"/>
        <v>0.61111111111111249</v>
      </c>
      <c r="BR31" s="67">
        <f t="shared" si="20"/>
        <v>87.902777777777786</v>
      </c>
      <c r="BS31" s="57"/>
      <c r="BT31" s="57"/>
    </row>
    <row r="32" spans="1:72" x14ac:dyDescent="0.25">
      <c r="A32" s="31">
        <v>32</v>
      </c>
      <c r="B32" s="56">
        <v>29</v>
      </c>
      <c r="C32" s="71">
        <v>39.1</v>
      </c>
      <c r="D32" s="71">
        <v>0</v>
      </c>
      <c r="E32" s="71">
        <v>10.861111111111111</v>
      </c>
      <c r="F32" s="71">
        <v>0.69444444444444464</v>
      </c>
      <c r="G32" s="71">
        <v>108.23611111111111</v>
      </c>
      <c r="K32" s="57">
        <v>28</v>
      </c>
      <c r="L32" s="66">
        <v>10.8</v>
      </c>
      <c r="M32" s="66">
        <v>0</v>
      </c>
      <c r="N32" s="65">
        <f t="shared" si="0"/>
        <v>3</v>
      </c>
      <c r="O32" s="65">
        <f t="shared" si="7"/>
        <v>-0.97222222222222232</v>
      </c>
      <c r="P32" s="67">
        <f t="shared" si="8"/>
        <v>59.361111111111114</v>
      </c>
      <c r="Q32" s="57"/>
      <c r="R32" s="57"/>
      <c r="T32" s="57">
        <v>28</v>
      </c>
      <c r="U32" s="66">
        <v>10.8</v>
      </c>
      <c r="V32" s="66">
        <v>0</v>
      </c>
      <c r="W32" s="65">
        <f t="shared" si="1"/>
        <v>3</v>
      </c>
      <c r="X32" s="65">
        <f t="shared" si="9"/>
        <v>-0.97222222222222232</v>
      </c>
      <c r="Y32" s="67">
        <f t="shared" si="10"/>
        <v>59.361111111111114</v>
      </c>
      <c r="Z32" s="57"/>
      <c r="AA32" s="57"/>
      <c r="AC32" s="57">
        <v>28</v>
      </c>
      <c r="AD32" s="66">
        <v>3.8</v>
      </c>
      <c r="AE32" s="66">
        <v>0</v>
      </c>
      <c r="AF32" s="65">
        <f t="shared" si="2"/>
        <v>1.0555555555555556</v>
      </c>
      <c r="AG32" s="65">
        <f t="shared" si="11"/>
        <v>-0.66666666666666674</v>
      </c>
      <c r="AH32" s="67">
        <f t="shared" si="12"/>
        <v>39.777777777777771</v>
      </c>
      <c r="AI32" s="57"/>
      <c r="AJ32" s="57"/>
      <c r="AL32" s="57">
        <v>28</v>
      </c>
      <c r="AM32" s="66">
        <v>3.8</v>
      </c>
      <c r="AN32" s="66">
        <v>0</v>
      </c>
      <c r="AO32" s="65">
        <f t="shared" si="3"/>
        <v>1.0555555555555556</v>
      </c>
      <c r="AP32" s="65">
        <f t="shared" si="13"/>
        <v>-0.66666666666666674</v>
      </c>
      <c r="AQ32" s="67">
        <f t="shared" si="14"/>
        <v>39.777777777777771</v>
      </c>
      <c r="AR32" s="57"/>
      <c r="AS32" s="57"/>
      <c r="AU32" s="57">
        <v>28</v>
      </c>
      <c r="AV32" s="66">
        <v>3.8</v>
      </c>
      <c r="AW32" s="66">
        <v>0</v>
      </c>
      <c r="AX32" s="65">
        <f t="shared" si="4"/>
        <v>1.0555555555555556</v>
      </c>
      <c r="AY32" s="65">
        <f t="shared" si="15"/>
        <v>-0.66666666666666674</v>
      </c>
      <c r="AZ32" s="67">
        <f t="shared" si="16"/>
        <v>39.777777777777771</v>
      </c>
      <c r="BA32" s="57"/>
      <c r="BB32" s="57"/>
      <c r="BD32" s="57">
        <v>28</v>
      </c>
      <c r="BE32" s="66">
        <v>36.6</v>
      </c>
      <c r="BF32" s="66">
        <v>0</v>
      </c>
      <c r="BG32" s="65">
        <f t="shared" si="5"/>
        <v>10.166666666666666</v>
      </c>
      <c r="BH32" s="65">
        <f t="shared" si="17"/>
        <v>0.69444444444444287</v>
      </c>
      <c r="BI32" s="67">
        <f t="shared" si="18"/>
        <v>97.722222222222229</v>
      </c>
      <c r="BJ32" s="57"/>
      <c r="BK32" s="57"/>
      <c r="BM32" s="57">
        <v>28</v>
      </c>
      <c r="BN32" s="57">
        <v>36.6</v>
      </c>
      <c r="BO32" s="66">
        <v>0</v>
      </c>
      <c r="BP32" s="65">
        <f t="shared" si="6"/>
        <v>10.166666666666666</v>
      </c>
      <c r="BQ32" s="65">
        <f t="shared" si="19"/>
        <v>0.69444444444444287</v>
      </c>
      <c r="BR32" s="67">
        <f t="shared" si="20"/>
        <v>97.722222222222229</v>
      </c>
      <c r="BS32" s="57"/>
      <c r="BT32" s="57"/>
    </row>
    <row r="33" spans="1:72" x14ac:dyDescent="0.25">
      <c r="A33" s="31">
        <v>33</v>
      </c>
      <c r="B33" s="56">
        <v>30</v>
      </c>
      <c r="C33" s="71">
        <v>41.3</v>
      </c>
      <c r="D33" s="71">
        <v>0</v>
      </c>
      <c r="E33" s="71">
        <v>11.472222222222221</v>
      </c>
      <c r="F33" s="71">
        <v>0.61111111111111072</v>
      </c>
      <c r="G33" s="71">
        <v>119.40277777777779</v>
      </c>
      <c r="K33" s="57">
        <v>29</v>
      </c>
      <c r="L33" s="66">
        <v>7.1</v>
      </c>
      <c r="M33" s="66">
        <v>0</v>
      </c>
      <c r="N33" s="65">
        <f t="shared" si="0"/>
        <v>1.9722222222222221</v>
      </c>
      <c r="O33" s="65">
        <f t="shared" si="7"/>
        <v>-1.0277777777777779</v>
      </c>
      <c r="P33" s="67">
        <f t="shared" si="8"/>
        <v>61.847222222222229</v>
      </c>
      <c r="Q33" s="57"/>
      <c r="R33" s="57"/>
      <c r="T33" s="57">
        <v>29</v>
      </c>
      <c r="U33" s="66">
        <v>7.1</v>
      </c>
      <c r="V33" s="66">
        <v>0</v>
      </c>
      <c r="W33" s="65">
        <f t="shared" si="1"/>
        <v>1.9722222222222221</v>
      </c>
      <c r="X33" s="65">
        <f t="shared" si="9"/>
        <v>-1.0277777777777779</v>
      </c>
      <c r="Y33" s="67">
        <f t="shared" si="10"/>
        <v>61.847222222222229</v>
      </c>
      <c r="Z33" s="57"/>
      <c r="AA33" s="57"/>
      <c r="AC33" s="57">
        <v>29</v>
      </c>
      <c r="AD33" s="66">
        <v>1.8</v>
      </c>
      <c r="AE33" s="66">
        <v>0</v>
      </c>
      <c r="AF33" s="65">
        <f t="shared" si="2"/>
        <v>0.5</v>
      </c>
      <c r="AG33" s="65">
        <f t="shared" si="11"/>
        <v>-0.55555555555555558</v>
      </c>
      <c r="AH33" s="67">
        <f t="shared" si="12"/>
        <v>40.55555555555555</v>
      </c>
      <c r="AI33" s="57"/>
      <c r="AJ33" s="57"/>
      <c r="AL33" s="57">
        <v>29</v>
      </c>
      <c r="AM33" s="66">
        <v>1.8</v>
      </c>
      <c r="AN33" s="66">
        <v>0</v>
      </c>
      <c r="AO33" s="65">
        <f t="shared" si="3"/>
        <v>0.5</v>
      </c>
      <c r="AP33" s="65">
        <f t="shared" si="13"/>
        <v>-0.55555555555555558</v>
      </c>
      <c r="AQ33" s="67">
        <f t="shared" si="14"/>
        <v>40.55555555555555</v>
      </c>
      <c r="AR33" s="57"/>
      <c r="AS33" s="57"/>
      <c r="AU33" s="57">
        <v>29</v>
      </c>
      <c r="AV33" s="66">
        <v>1.8</v>
      </c>
      <c r="AW33" s="66">
        <v>0</v>
      </c>
      <c r="AX33" s="65">
        <f t="shared" si="4"/>
        <v>0.5</v>
      </c>
      <c r="AY33" s="65">
        <f t="shared" si="15"/>
        <v>-0.55555555555555558</v>
      </c>
      <c r="AZ33" s="67">
        <f t="shared" si="16"/>
        <v>40.55555555555555</v>
      </c>
      <c r="BA33" s="57"/>
      <c r="BB33" s="57"/>
      <c r="BD33" s="57">
        <v>29</v>
      </c>
      <c r="BE33" s="66">
        <v>39.1</v>
      </c>
      <c r="BF33" s="66">
        <v>0</v>
      </c>
      <c r="BG33" s="65">
        <f t="shared" si="5"/>
        <v>10.861111111111111</v>
      </c>
      <c r="BH33" s="65">
        <f t="shared" si="17"/>
        <v>0.69444444444444464</v>
      </c>
      <c r="BI33" s="67">
        <f t="shared" si="18"/>
        <v>108.23611111111111</v>
      </c>
      <c r="BJ33" s="57"/>
      <c r="BK33" s="57"/>
      <c r="BM33" s="57">
        <v>29</v>
      </c>
      <c r="BN33" s="57">
        <v>39.1</v>
      </c>
      <c r="BO33" s="66">
        <v>0</v>
      </c>
      <c r="BP33" s="65">
        <f t="shared" si="6"/>
        <v>10.861111111111111</v>
      </c>
      <c r="BQ33" s="65">
        <f t="shared" si="19"/>
        <v>0.69444444444444464</v>
      </c>
      <c r="BR33" s="67">
        <f t="shared" si="20"/>
        <v>108.23611111111111</v>
      </c>
      <c r="BS33" s="57"/>
      <c r="BT33" s="57"/>
    </row>
    <row r="34" spans="1:72" x14ac:dyDescent="0.25">
      <c r="A34" s="31">
        <v>34</v>
      </c>
      <c r="B34" s="56">
        <v>31</v>
      </c>
      <c r="C34" s="71">
        <v>42.5</v>
      </c>
      <c r="D34" s="71">
        <v>0</v>
      </c>
      <c r="E34" s="71">
        <v>11.805555555555555</v>
      </c>
      <c r="F34" s="71">
        <v>0.33333333333333393</v>
      </c>
      <c r="G34" s="71">
        <v>131.04166666666669</v>
      </c>
      <c r="K34" s="57">
        <v>30</v>
      </c>
      <c r="L34" s="66">
        <v>4</v>
      </c>
      <c r="M34" s="66">
        <v>0</v>
      </c>
      <c r="N34" s="65">
        <f t="shared" si="0"/>
        <v>1.1111111111111112</v>
      </c>
      <c r="O34" s="65">
        <f t="shared" si="7"/>
        <v>-0.86111111111111094</v>
      </c>
      <c r="P34" s="67">
        <f t="shared" si="8"/>
        <v>63.388888888888893</v>
      </c>
      <c r="Q34" s="57"/>
      <c r="R34" s="57"/>
      <c r="T34" s="57">
        <v>30</v>
      </c>
      <c r="U34" s="66">
        <v>4</v>
      </c>
      <c r="V34" s="66">
        <v>0</v>
      </c>
      <c r="W34" s="65">
        <f t="shared" si="1"/>
        <v>1.1111111111111112</v>
      </c>
      <c r="X34" s="65">
        <f t="shared" si="9"/>
        <v>-0.86111111111111094</v>
      </c>
      <c r="Y34" s="67">
        <f t="shared" si="10"/>
        <v>63.388888888888893</v>
      </c>
      <c r="Z34" s="57"/>
      <c r="AA34" s="57"/>
      <c r="AC34" s="57">
        <v>30</v>
      </c>
      <c r="AD34" s="66">
        <v>0</v>
      </c>
      <c r="AE34" s="66">
        <v>0</v>
      </c>
      <c r="AF34" s="65">
        <f t="shared" si="2"/>
        <v>0</v>
      </c>
      <c r="AG34" s="65">
        <f t="shared" si="11"/>
        <v>-0.5</v>
      </c>
      <c r="AH34" s="67">
        <f t="shared" si="12"/>
        <v>40.80555555555555</v>
      </c>
      <c r="AI34" s="57"/>
      <c r="AJ34" s="57"/>
      <c r="AL34" s="57">
        <v>30</v>
      </c>
      <c r="AM34" s="66">
        <v>0</v>
      </c>
      <c r="AN34" s="66">
        <v>0</v>
      </c>
      <c r="AO34" s="65">
        <f t="shared" si="3"/>
        <v>0</v>
      </c>
      <c r="AP34" s="65">
        <f t="shared" si="13"/>
        <v>-0.5</v>
      </c>
      <c r="AQ34" s="67">
        <f t="shared" si="14"/>
        <v>40.80555555555555</v>
      </c>
      <c r="AR34" s="57"/>
      <c r="AS34" s="57"/>
      <c r="AU34" s="57">
        <v>30</v>
      </c>
      <c r="AV34" s="66">
        <v>0</v>
      </c>
      <c r="AW34" s="66">
        <v>0</v>
      </c>
      <c r="AX34" s="65">
        <f t="shared" si="4"/>
        <v>0</v>
      </c>
      <c r="AY34" s="65">
        <f t="shared" si="15"/>
        <v>-0.5</v>
      </c>
      <c r="AZ34" s="67">
        <f t="shared" si="16"/>
        <v>40.80555555555555</v>
      </c>
      <c r="BA34" s="57"/>
      <c r="BB34" s="57"/>
      <c r="BD34" s="57">
        <v>30</v>
      </c>
      <c r="BE34" s="66">
        <v>41.3</v>
      </c>
      <c r="BF34" s="66">
        <v>0</v>
      </c>
      <c r="BG34" s="65">
        <f t="shared" si="5"/>
        <v>11.472222222222221</v>
      </c>
      <c r="BH34" s="65">
        <f t="shared" si="17"/>
        <v>0.61111111111111072</v>
      </c>
      <c r="BI34" s="67">
        <f t="shared" si="18"/>
        <v>119.40277777777779</v>
      </c>
      <c r="BJ34" s="57"/>
      <c r="BK34" s="57"/>
      <c r="BM34" s="57">
        <v>30</v>
      </c>
      <c r="BN34" s="57">
        <v>41.3</v>
      </c>
      <c r="BO34" s="66">
        <v>0</v>
      </c>
      <c r="BP34" s="65">
        <f t="shared" si="6"/>
        <v>11.472222222222221</v>
      </c>
      <c r="BQ34" s="65">
        <f t="shared" si="19"/>
        <v>0.61111111111111072</v>
      </c>
      <c r="BR34" s="67">
        <f t="shared" si="20"/>
        <v>119.40277777777779</v>
      </c>
      <c r="BS34" s="57"/>
      <c r="BT34" s="57"/>
    </row>
    <row r="35" spans="1:72" x14ac:dyDescent="0.25">
      <c r="A35" s="31">
        <v>35</v>
      </c>
      <c r="B35" s="56">
        <v>32</v>
      </c>
      <c r="C35" s="71">
        <v>43.3</v>
      </c>
      <c r="D35" s="71">
        <v>0</v>
      </c>
      <c r="E35" s="71">
        <v>12.027777777777777</v>
      </c>
      <c r="F35" s="71">
        <v>0.22222222222222143</v>
      </c>
      <c r="G35" s="71">
        <v>142.95833333333334</v>
      </c>
      <c r="K35" s="57">
        <v>31</v>
      </c>
      <c r="L35" s="66">
        <v>0</v>
      </c>
      <c r="M35" s="66">
        <v>0</v>
      </c>
      <c r="N35" s="65">
        <f t="shared" si="0"/>
        <v>0</v>
      </c>
      <c r="O35" s="65">
        <f t="shared" si="7"/>
        <v>-1.1111111111111112</v>
      </c>
      <c r="P35" s="67">
        <f t="shared" si="8"/>
        <v>63.94444444444445</v>
      </c>
      <c r="Q35" s="57"/>
      <c r="R35" s="57"/>
      <c r="T35" s="57">
        <v>31</v>
      </c>
      <c r="U35" s="66">
        <v>0</v>
      </c>
      <c r="V35" s="66">
        <v>0</v>
      </c>
      <c r="W35" s="65">
        <f t="shared" si="1"/>
        <v>0</v>
      </c>
      <c r="X35" s="65">
        <f t="shared" si="9"/>
        <v>-1.1111111111111112</v>
      </c>
      <c r="Y35" s="67">
        <f t="shared" si="10"/>
        <v>63.94444444444445</v>
      </c>
      <c r="Z35" s="57"/>
      <c r="AA35" s="57"/>
      <c r="AC35" s="57">
        <v>31</v>
      </c>
      <c r="AD35" s="66">
        <v>0</v>
      </c>
      <c r="AE35" s="66">
        <v>0</v>
      </c>
      <c r="AF35" s="65">
        <f t="shared" si="2"/>
        <v>0</v>
      </c>
      <c r="AG35" s="65">
        <f t="shared" si="11"/>
        <v>0</v>
      </c>
      <c r="AH35" s="67">
        <f t="shared" si="12"/>
        <v>40.80555555555555</v>
      </c>
      <c r="AI35" s="57"/>
      <c r="AJ35" s="57"/>
      <c r="AL35" s="57">
        <v>31</v>
      </c>
      <c r="AM35" s="66">
        <v>0</v>
      </c>
      <c r="AN35" s="66">
        <v>0</v>
      </c>
      <c r="AO35" s="65">
        <f t="shared" si="3"/>
        <v>0</v>
      </c>
      <c r="AP35" s="65">
        <f t="shared" si="13"/>
        <v>0</v>
      </c>
      <c r="AQ35" s="67">
        <f t="shared" si="14"/>
        <v>40.80555555555555</v>
      </c>
      <c r="AR35" s="57"/>
      <c r="AS35" s="57"/>
      <c r="AU35" s="57">
        <v>31</v>
      </c>
      <c r="AV35" s="66">
        <v>0</v>
      </c>
      <c r="AW35" s="66">
        <v>0</v>
      </c>
      <c r="AX35" s="65">
        <f t="shared" si="4"/>
        <v>0</v>
      </c>
      <c r="AY35" s="65">
        <f t="shared" si="15"/>
        <v>0</v>
      </c>
      <c r="AZ35" s="67">
        <f t="shared" si="16"/>
        <v>40.80555555555555</v>
      </c>
      <c r="BA35" s="57"/>
      <c r="BB35" s="57"/>
      <c r="BD35" s="57">
        <v>31</v>
      </c>
      <c r="BE35" s="66">
        <v>42.5</v>
      </c>
      <c r="BF35" s="66">
        <v>0</v>
      </c>
      <c r="BG35" s="65">
        <f t="shared" si="5"/>
        <v>11.805555555555555</v>
      </c>
      <c r="BH35" s="65">
        <f t="shared" si="17"/>
        <v>0.33333333333333393</v>
      </c>
      <c r="BI35" s="67">
        <f t="shared" si="18"/>
        <v>131.04166666666669</v>
      </c>
      <c r="BJ35" s="57"/>
      <c r="BK35" s="57"/>
      <c r="BM35" s="57">
        <v>31</v>
      </c>
      <c r="BN35" s="57">
        <v>42.5</v>
      </c>
      <c r="BO35" s="66">
        <v>0</v>
      </c>
      <c r="BP35" s="65">
        <f t="shared" si="6"/>
        <v>11.805555555555555</v>
      </c>
      <c r="BQ35" s="65">
        <f t="shared" si="19"/>
        <v>0.33333333333333393</v>
      </c>
      <c r="BR35" s="67">
        <f t="shared" si="20"/>
        <v>131.04166666666669</v>
      </c>
      <c r="BS35" s="57"/>
      <c r="BT35" s="57"/>
    </row>
    <row r="36" spans="1:72" x14ac:dyDescent="0.25">
      <c r="A36" s="31">
        <v>36</v>
      </c>
      <c r="B36" s="56">
        <v>33</v>
      </c>
      <c r="C36" s="71">
        <v>43.9</v>
      </c>
      <c r="D36" s="71">
        <v>0</v>
      </c>
      <c r="E36" s="71">
        <v>12.194444444444443</v>
      </c>
      <c r="F36" s="71">
        <v>0.16666666666666607</v>
      </c>
      <c r="G36" s="71">
        <v>155.06944444444446</v>
      </c>
      <c r="K36" s="57">
        <v>32</v>
      </c>
      <c r="L36" s="66">
        <v>0</v>
      </c>
      <c r="M36" s="66">
        <v>0</v>
      </c>
      <c r="N36" s="65">
        <f t="shared" si="0"/>
        <v>0</v>
      </c>
      <c r="O36" s="65">
        <f t="shared" si="7"/>
        <v>0</v>
      </c>
      <c r="P36" s="67">
        <f t="shared" si="8"/>
        <v>63.94444444444445</v>
      </c>
      <c r="Q36" s="57"/>
      <c r="R36" s="57"/>
      <c r="T36" s="57">
        <v>32</v>
      </c>
      <c r="U36" s="66">
        <v>0</v>
      </c>
      <c r="V36" s="66">
        <v>0</v>
      </c>
      <c r="W36" s="65">
        <f t="shared" si="1"/>
        <v>0</v>
      </c>
      <c r="X36" s="65">
        <f t="shared" si="9"/>
        <v>0</v>
      </c>
      <c r="Y36" s="67">
        <f t="shared" si="10"/>
        <v>63.94444444444445</v>
      </c>
      <c r="Z36" s="57"/>
      <c r="AA36" s="57"/>
      <c r="AC36" s="57">
        <v>32</v>
      </c>
      <c r="AD36" s="66">
        <v>0</v>
      </c>
      <c r="AE36" s="66">
        <v>0</v>
      </c>
      <c r="AF36" s="65">
        <f t="shared" si="2"/>
        <v>0</v>
      </c>
      <c r="AG36" s="65">
        <f t="shared" si="11"/>
        <v>0</v>
      </c>
      <c r="AH36" s="67">
        <f t="shared" si="12"/>
        <v>40.80555555555555</v>
      </c>
      <c r="AI36" s="57"/>
      <c r="AJ36" s="57"/>
      <c r="AL36" s="57">
        <v>32</v>
      </c>
      <c r="AM36" s="66">
        <v>0</v>
      </c>
      <c r="AN36" s="66">
        <v>0</v>
      </c>
      <c r="AO36" s="65">
        <f t="shared" si="3"/>
        <v>0</v>
      </c>
      <c r="AP36" s="65">
        <f t="shared" si="13"/>
        <v>0</v>
      </c>
      <c r="AQ36" s="67">
        <f t="shared" si="14"/>
        <v>40.80555555555555</v>
      </c>
      <c r="AR36" s="57"/>
      <c r="AS36" s="57"/>
      <c r="AU36" s="57">
        <v>32</v>
      </c>
      <c r="AV36" s="66">
        <v>0</v>
      </c>
      <c r="AW36" s="66">
        <v>0</v>
      </c>
      <c r="AX36" s="65">
        <f t="shared" si="4"/>
        <v>0</v>
      </c>
      <c r="AY36" s="65">
        <f t="shared" si="15"/>
        <v>0</v>
      </c>
      <c r="AZ36" s="67">
        <f t="shared" si="16"/>
        <v>40.80555555555555</v>
      </c>
      <c r="BA36" s="57"/>
      <c r="BB36" s="57"/>
      <c r="BD36" s="57">
        <v>32</v>
      </c>
      <c r="BE36" s="66">
        <v>43.3</v>
      </c>
      <c r="BF36" s="66">
        <v>0</v>
      </c>
      <c r="BG36" s="65">
        <f t="shared" si="5"/>
        <v>12.027777777777777</v>
      </c>
      <c r="BH36" s="65">
        <f t="shared" si="17"/>
        <v>0.22222222222222143</v>
      </c>
      <c r="BI36" s="67">
        <f t="shared" si="18"/>
        <v>142.95833333333334</v>
      </c>
      <c r="BJ36" s="57"/>
      <c r="BK36" s="57"/>
      <c r="BM36" s="57">
        <v>32</v>
      </c>
      <c r="BN36" s="57">
        <v>43.3</v>
      </c>
      <c r="BO36" s="66">
        <v>0</v>
      </c>
      <c r="BP36" s="65">
        <f t="shared" si="6"/>
        <v>12.027777777777777</v>
      </c>
      <c r="BQ36" s="65">
        <f t="shared" si="19"/>
        <v>0.22222222222222143</v>
      </c>
      <c r="BR36" s="67">
        <f t="shared" si="20"/>
        <v>142.95833333333334</v>
      </c>
      <c r="BS36" s="57"/>
      <c r="BT36" s="57"/>
    </row>
    <row r="37" spans="1:72" x14ac:dyDescent="0.25">
      <c r="A37" s="31">
        <v>37</v>
      </c>
      <c r="B37" s="56">
        <v>34</v>
      </c>
      <c r="C37" s="71">
        <v>44.4</v>
      </c>
      <c r="D37" s="71">
        <v>0</v>
      </c>
      <c r="E37" s="71">
        <v>12.333333333333332</v>
      </c>
      <c r="F37" s="71">
        <v>0.13888888888888928</v>
      </c>
      <c r="G37" s="71">
        <v>167.33333333333334</v>
      </c>
      <c r="K37" s="57">
        <v>33</v>
      </c>
      <c r="L37" s="66">
        <v>0</v>
      </c>
      <c r="M37" s="66">
        <v>0</v>
      </c>
      <c r="N37" s="65">
        <f t="shared" si="0"/>
        <v>0</v>
      </c>
      <c r="O37" s="65">
        <f t="shared" si="7"/>
        <v>0</v>
      </c>
      <c r="P37" s="67">
        <f t="shared" si="8"/>
        <v>63.94444444444445</v>
      </c>
      <c r="Q37" s="57"/>
      <c r="R37" s="57"/>
      <c r="T37" s="57">
        <v>33</v>
      </c>
      <c r="U37" s="66">
        <v>0</v>
      </c>
      <c r="V37" s="66">
        <v>0</v>
      </c>
      <c r="W37" s="65">
        <f t="shared" si="1"/>
        <v>0</v>
      </c>
      <c r="X37" s="65">
        <f t="shared" si="9"/>
        <v>0</v>
      </c>
      <c r="Y37" s="67">
        <f t="shared" si="10"/>
        <v>63.94444444444445</v>
      </c>
      <c r="Z37" s="57"/>
      <c r="AA37" s="57"/>
      <c r="AC37" s="57">
        <v>33</v>
      </c>
      <c r="AD37" s="66">
        <v>0</v>
      </c>
      <c r="AE37" s="66">
        <v>0</v>
      </c>
      <c r="AF37" s="65">
        <f t="shared" si="2"/>
        <v>0</v>
      </c>
      <c r="AG37" s="65">
        <f t="shared" si="11"/>
        <v>0</v>
      </c>
      <c r="AH37" s="67">
        <f t="shared" si="12"/>
        <v>40.80555555555555</v>
      </c>
      <c r="AI37" s="57"/>
      <c r="AJ37" s="57"/>
      <c r="AL37" s="57">
        <v>33</v>
      </c>
      <c r="AM37" s="66">
        <v>0</v>
      </c>
      <c r="AN37" s="66">
        <v>0</v>
      </c>
      <c r="AO37" s="65">
        <f t="shared" si="3"/>
        <v>0</v>
      </c>
      <c r="AP37" s="65">
        <f t="shared" si="13"/>
        <v>0</v>
      </c>
      <c r="AQ37" s="67">
        <f t="shared" si="14"/>
        <v>40.80555555555555</v>
      </c>
      <c r="AR37" s="57"/>
      <c r="AS37" s="57"/>
      <c r="AU37" s="57">
        <v>33</v>
      </c>
      <c r="AV37" s="66">
        <v>0</v>
      </c>
      <c r="AW37" s="66">
        <v>0</v>
      </c>
      <c r="AX37" s="65">
        <f t="shared" si="4"/>
        <v>0</v>
      </c>
      <c r="AY37" s="65">
        <f t="shared" si="15"/>
        <v>0</v>
      </c>
      <c r="AZ37" s="67">
        <f t="shared" si="16"/>
        <v>40.80555555555555</v>
      </c>
      <c r="BA37" s="57"/>
      <c r="BB37" s="57"/>
      <c r="BD37" s="57">
        <v>33</v>
      </c>
      <c r="BE37" s="66">
        <v>43.9</v>
      </c>
      <c r="BF37" s="66">
        <v>0</v>
      </c>
      <c r="BG37" s="65">
        <f t="shared" si="5"/>
        <v>12.194444444444443</v>
      </c>
      <c r="BH37" s="65">
        <f t="shared" si="17"/>
        <v>0.16666666666666607</v>
      </c>
      <c r="BI37" s="67">
        <f t="shared" si="18"/>
        <v>155.06944444444446</v>
      </c>
      <c r="BJ37" s="57"/>
      <c r="BK37" s="57"/>
      <c r="BM37" s="57">
        <v>33</v>
      </c>
      <c r="BN37" s="57">
        <v>43.9</v>
      </c>
      <c r="BO37" s="66">
        <v>0</v>
      </c>
      <c r="BP37" s="65">
        <f t="shared" si="6"/>
        <v>12.194444444444443</v>
      </c>
      <c r="BQ37" s="65">
        <f t="shared" si="19"/>
        <v>0.16666666666666607</v>
      </c>
      <c r="BR37" s="67">
        <f t="shared" si="20"/>
        <v>155.06944444444446</v>
      </c>
      <c r="BS37" s="57"/>
      <c r="BT37" s="57"/>
    </row>
    <row r="38" spans="1:72" x14ac:dyDescent="0.25">
      <c r="A38" s="31">
        <v>38</v>
      </c>
      <c r="B38" s="56">
        <v>35</v>
      </c>
      <c r="C38" s="71">
        <v>44.5</v>
      </c>
      <c r="D38" s="71">
        <v>0</v>
      </c>
      <c r="E38" s="71">
        <v>12.361111111111111</v>
      </c>
      <c r="F38" s="71">
        <v>2.7777777777778567E-2</v>
      </c>
      <c r="G38" s="71">
        <v>179.68055555555557</v>
      </c>
      <c r="K38" s="57">
        <v>34</v>
      </c>
      <c r="L38" s="66">
        <v>0</v>
      </c>
      <c r="M38" s="66">
        <v>0</v>
      </c>
      <c r="N38" s="65">
        <f t="shared" si="0"/>
        <v>0</v>
      </c>
      <c r="O38" s="65">
        <f t="shared" si="7"/>
        <v>0</v>
      </c>
      <c r="P38" s="67">
        <f t="shared" si="8"/>
        <v>63.94444444444445</v>
      </c>
      <c r="Q38" s="57"/>
      <c r="R38" s="57"/>
      <c r="T38" s="57">
        <v>34</v>
      </c>
      <c r="U38" s="66">
        <v>0</v>
      </c>
      <c r="V38" s="66">
        <v>0</v>
      </c>
      <c r="W38" s="65">
        <f t="shared" si="1"/>
        <v>0</v>
      </c>
      <c r="X38" s="65">
        <f t="shared" si="9"/>
        <v>0</v>
      </c>
      <c r="Y38" s="67">
        <f t="shared" si="10"/>
        <v>63.94444444444445</v>
      </c>
      <c r="Z38" s="57"/>
      <c r="AA38" s="57"/>
      <c r="AC38" s="57">
        <v>34</v>
      </c>
      <c r="AD38" s="66">
        <v>1.5</v>
      </c>
      <c r="AE38" s="66">
        <v>0</v>
      </c>
      <c r="AF38" s="65">
        <f t="shared" si="2"/>
        <v>0.41666666666666663</v>
      </c>
      <c r="AG38" s="65">
        <f t="shared" si="11"/>
        <v>0.41666666666666663</v>
      </c>
      <c r="AH38" s="67">
        <f t="shared" si="12"/>
        <v>41.013888888888886</v>
      </c>
      <c r="AI38" s="57"/>
      <c r="AJ38" s="57"/>
      <c r="AL38" s="57">
        <v>34</v>
      </c>
      <c r="AM38" s="66">
        <v>1.5</v>
      </c>
      <c r="AN38" s="66">
        <v>0</v>
      </c>
      <c r="AO38" s="65">
        <f t="shared" si="3"/>
        <v>0.41666666666666663</v>
      </c>
      <c r="AP38" s="65">
        <f t="shared" si="13"/>
        <v>0.41666666666666663</v>
      </c>
      <c r="AQ38" s="67">
        <f t="shared" si="14"/>
        <v>41.013888888888886</v>
      </c>
      <c r="AR38" s="57"/>
      <c r="AS38" s="57"/>
      <c r="AU38" s="57">
        <v>34</v>
      </c>
      <c r="AV38" s="66">
        <v>1.5</v>
      </c>
      <c r="AW38" s="66">
        <v>0</v>
      </c>
      <c r="AX38" s="65">
        <f t="shared" si="4"/>
        <v>0.41666666666666663</v>
      </c>
      <c r="AY38" s="65">
        <f t="shared" si="15"/>
        <v>0.41666666666666663</v>
      </c>
      <c r="AZ38" s="67">
        <f t="shared" si="16"/>
        <v>41.013888888888886</v>
      </c>
      <c r="BA38" s="57"/>
      <c r="BB38" s="57"/>
      <c r="BD38" s="57">
        <v>34</v>
      </c>
      <c r="BE38" s="66">
        <v>44.4</v>
      </c>
      <c r="BF38" s="66">
        <v>0</v>
      </c>
      <c r="BG38" s="65">
        <f t="shared" si="5"/>
        <v>12.333333333333332</v>
      </c>
      <c r="BH38" s="65">
        <f t="shared" si="17"/>
        <v>0.13888888888888928</v>
      </c>
      <c r="BI38" s="67">
        <f t="shared" si="18"/>
        <v>167.33333333333334</v>
      </c>
      <c r="BJ38" s="57"/>
      <c r="BK38" s="57"/>
      <c r="BM38" s="57">
        <v>34</v>
      </c>
      <c r="BN38" s="57">
        <v>44.4</v>
      </c>
      <c r="BO38" s="66">
        <v>0</v>
      </c>
      <c r="BP38" s="65">
        <f t="shared" si="6"/>
        <v>12.333333333333332</v>
      </c>
      <c r="BQ38" s="65">
        <f t="shared" si="19"/>
        <v>0.13888888888888928</v>
      </c>
      <c r="BR38" s="67">
        <f t="shared" si="20"/>
        <v>167.33333333333334</v>
      </c>
      <c r="BS38" s="57"/>
      <c r="BT38" s="57"/>
    </row>
    <row r="39" spans="1:72" x14ac:dyDescent="0.25">
      <c r="A39" s="31">
        <v>39</v>
      </c>
      <c r="B39" s="56">
        <v>36</v>
      </c>
      <c r="C39" s="71">
        <v>44.2</v>
      </c>
      <c r="D39" s="71">
        <v>0</v>
      </c>
      <c r="E39" s="71">
        <v>12.277777777777779</v>
      </c>
      <c r="F39" s="71">
        <v>-8.3333333333332149E-2</v>
      </c>
      <c r="G39" s="71">
        <v>192.00000000000003</v>
      </c>
      <c r="K39" s="57">
        <v>35</v>
      </c>
      <c r="L39" s="66">
        <v>1.5</v>
      </c>
      <c r="M39" s="66">
        <v>0</v>
      </c>
      <c r="N39" s="65">
        <f t="shared" si="0"/>
        <v>0.41666666666666663</v>
      </c>
      <c r="O39" s="65">
        <f t="shared" si="7"/>
        <v>0.41666666666666663</v>
      </c>
      <c r="P39" s="67">
        <f t="shared" si="8"/>
        <v>64.152777777777786</v>
      </c>
      <c r="Q39" s="57"/>
      <c r="R39" s="57"/>
      <c r="T39" s="57">
        <v>35</v>
      </c>
      <c r="U39" s="66">
        <v>1.5</v>
      </c>
      <c r="V39" s="66">
        <v>0</v>
      </c>
      <c r="W39" s="65">
        <f t="shared" si="1"/>
        <v>0.41666666666666663</v>
      </c>
      <c r="X39" s="65">
        <f t="shared" si="9"/>
        <v>0.41666666666666663</v>
      </c>
      <c r="Y39" s="67">
        <f t="shared" si="10"/>
        <v>64.152777777777786</v>
      </c>
      <c r="Z39" s="57"/>
      <c r="AA39" s="57"/>
      <c r="AC39" s="57">
        <v>35</v>
      </c>
      <c r="AD39" s="66">
        <v>2.8</v>
      </c>
      <c r="AE39" s="66">
        <v>0</v>
      </c>
      <c r="AF39" s="65">
        <f t="shared" si="2"/>
        <v>0.77777777777777768</v>
      </c>
      <c r="AG39" s="65">
        <f t="shared" si="11"/>
        <v>0.36111111111111105</v>
      </c>
      <c r="AH39" s="67">
        <f t="shared" si="12"/>
        <v>41.611111111111107</v>
      </c>
      <c r="AI39" s="57"/>
      <c r="AJ39" s="57"/>
      <c r="AL39" s="57">
        <v>35</v>
      </c>
      <c r="AM39" s="66">
        <v>2.8</v>
      </c>
      <c r="AN39" s="66">
        <v>0</v>
      </c>
      <c r="AO39" s="65">
        <f t="shared" si="3"/>
        <v>0.77777777777777768</v>
      </c>
      <c r="AP39" s="65">
        <f t="shared" si="13"/>
        <v>0.36111111111111105</v>
      </c>
      <c r="AQ39" s="67">
        <f t="shared" si="14"/>
        <v>41.611111111111107</v>
      </c>
      <c r="AR39" s="57"/>
      <c r="AS39" s="57"/>
      <c r="AU39" s="57">
        <v>35</v>
      </c>
      <c r="AV39" s="66">
        <v>2.8</v>
      </c>
      <c r="AW39" s="66">
        <v>0</v>
      </c>
      <c r="AX39" s="65">
        <f t="shared" si="4"/>
        <v>0.77777777777777768</v>
      </c>
      <c r="AY39" s="65">
        <f t="shared" si="15"/>
        <v>0.36111111111111105</v>
      </c>
      <c r="AZ39" s="67">
        <f t="shared" si="16"/>
        <v>41.611111111111107</v>
      </c>
      <c r="BA39" s="57"/>
      <c r="BB39" s="57"/>
      <c r="BD39" s="57">
        <v>35</v>
      </c>
      <c r="BE39" s="66">
        <v>44.5</v>
      </c>
      <c r="BF39" s="66">
        <v>0</v>
      </c>
      <c r="BG39" s="65">
        <f t="shared" si="5"/>
        <v>12.361111111111111</v>
      </c>
      <c r="BH39" s="65">
        <f t="shared" si="17"/>
        <v>2.7777777777778567E-2</v>
      </c>
      <c r="BI39" s="67">
        <f t="shared" si="18"/>
        <v>179.68055555555557</v>
      </c>
      <c r="BJ39" s="57"/>
      <c r="BK39" s="57"/>
      <c r="BM39" s="57">
        <v>35</v>
      </c>
      <c r="BN39" s="57">
        <v>44.5</v>
      </c>
      <c r="BO39" s="66">
        <v>0</v>
      </c>
      <c r="BP39" s="65">
        <f t="shared" si="6"/>
        <v>12.361111111111111</v>
      </c>
      <c r="BQ39" s="65">
        <f t="shared" si="19"/>
        <v>2.7777777777778567E-2</v>
      </c>
      <c r="BR39" s="67">
        <f t="shared" si="20"/>
        <v>179.68055555555557</v>
      </c>
      <c r="BS39" s="57"/>
      <c r="BT39" s="57"/>
    </row>
    <row r="40" spans="1:72" x14ac:dyDescent="0.25">
      <c r="A40" s="31">
        <v>40</v>
      </c>
      <c r="B40" s="56">
        <v>37</v>
      </c>
      <c r="C40" s="71">
        <v>42.7</v>
      </c>
      <c r="D40" s="71">
        <v>0</v>
      </c>
      <c r="E40" s="71">
        <v>11.861111111111112</v>
      </c>
      <c r="F40" s="71">
        <v>-0.41666666666666607</v>
      </c>
      <c r="G40" s="71">
        <v>204.06944444444449</v>
      </c>
      <c r="K40" s="57">
        <v>36</v>
      </c>
      <c r="L40" s="66">
        <v>3.8</v>
      </c>
      <c r="M40" s="66">
        <v>0</v>
      </c>
      <c r="N40" s="65">
        <f t="shared" si="0"/>
        <v>1.0555555555555556</v>
      </c>
      <c r="O40" s="65">
        <f t="shared" si="7"/>
        <v>0.63888888888888895</v>
      </c>
      <c r="P40" s="67">
        <f t="shared" si="8"/>
        <v>64.8888888888889</v>
      </c>
      <c r="Q40" s="57"/>
      <c r="R40" s="57"/>
      <c r="T40" s="57">
        <v>36</v>
      </c>
      <c r="U40" s="66">
        <v>3.8</v>
      </c>
      <c r="V40" s="66">
        <v>0</v>
      </c>
      <c r="W40" s="65">
        <f t="shared" si="1"/>
        <v>1.0555555555555556</v>
      </c>
      <c r="X40" s="65">
        <f t="shared" si="9"/>
        <v>0.63888888888888895</v>
      </c>
      <c r="Y40" s="67">
        <f t="shared" si="10"/>
        <v>64.8888888888889</v>
      </c>
      <c r="Z40" s="57"/>
      <c r="AA40" s="57"/>
      <c r="AC40" s="57">
        <v>36</v>
      </c>
      <c r="AD40" s="66">
        <v>3.6</v>
      </c>
      <c r="AE40" s="66">
        <v>0</v>
      </c>
      <c r="AF40" s="65">
        <f t="shared" si="2"/>
        <v>1</v>
      </c>
      <c r="AG40" s="65">
        <f t="shared" si="11"/>
        <v>0.22222222222222232</v>
      </c>
      <c r="AH40" s="67">
        <f t="shared" si="12"/>
        <v>42.499999999999993</v>
      </c>
      <c r="AI40" s="57"/>
      <c r="AJ40" s="57"/>
      <c r="AL40" s="57">
        <v>36</v>
      </c>
      <c r="AM40" s="66">
        <v>3.6</v>
      </c>
      <c r="AN40" s="66">
        <v>0</v>
      </c>
      <c r="AO40" s="65">
        <f t="shared" si="3"/>
        <v>1</v>
      </c>
      <c r="AP40" s="65">
        <f t="shared" si="13"/>
        <v>0.22222222222222232</v>
      </c>
      <c r="AQ40" s="67">
        <f t="shared" si="14"/>
        <v>42.499999999999993</v>
      </c>
      <c r="AR40" s="57"/>
      <c r="AS40" s="57"/>
      <c r="AU40" s="57">
        <v>36</v>
      </c>
      <c r="AV40" s="66">
        <v>3.6</v>
      </c>
      <c r="AW40" s="66">
        <v>0</v>
      </c>
      <c r="AX40" s="65">
        <f t="shared" si="4"/>
        <v>1</v>
      </c>
      <c r="AY40" s="65">
        <f t="shared" si="15"/>
        <v>0.22222222222222232</v>
      </c>
      <c r="AZ40" s="67">
        <f t="shared" si="16"/>
        <v>42.499999999999993</v>
      </c>
      <c r="BA40" s="57"/>
      <c r="BB40" s="57"/>
      <c r="BD40" s="57">
        <v>36</v>
      </c>
      <c r="BE40" s="66">
        <v>44.2</v>
      </c>
      <c r="BF40" s="66">
        <v>0</v>
      </c>
      <c r="BG40" s="65">
        <f t="shared" si="5"/>
        <v>12.277777777777779</v>
      </c>
      <c r="BH40" s="65">
        <f t="shared" si="17"/>
        <v>-8.3333333333332149E-2</v>
      </c>
      <c r="BI40" s="67">
        <f t="shared" si="18"/>
        <v>192.00000000000003</v>
      </c>
      <c r="BJ40" s="57"/>
      <c r="BK40" s="57"/>
      <c r="BM40" s="57">
        <v>36</v>
      </c>
      <c r="BN40" s="57">
        <v>44.2</v>
      </c>
      <c r="BO40" s="66">
        <v>0</v>
      </c>
      <c r="BP40" s="65">
        <f t="shared" si="6"/>
        <v>12.277777777777779</v>
      </c>
      <c r="BQ40" s="65">
        <f t="shared" si="19"/>
        <v>-8.3333333333332149E-2</v>
      </c>
      <c r="BR40" s="67">
        <f t="shared" si="20"/>
        <v>192.00000000000003</v>
      </c>
      <c r="BS40" s="57"/>
      <c r="BT40" s="57"/>
    </row>
    <row r="41" spans="1:72" x14ac:dyDescent="0.25">
      <c r="A41" s="31">
        <v>41</v>
      </c>
      <c r="B41" s="56">
        <v>38</v>
      </c>
      <c r="C41" s="71">
        <v>39.9</v>
      </c>
      <c r="D41" s="71">
        <v>0</v>
      </c>
      <c r="E41" s="71">
        <v>11.083333333333332</v>
      </c>
      <c r="F41" s="71">
        <v>-0.77777777777778034</v>
      </c>
      <c r="G41" s="71">
        <v>215.54166666666671</v>
      </c>
      <c r="K41" s="57">
        <v>37</v>
      </c>
      <c r="L41" s="66">
        <v>5.6</v>
      </c>
      <c r="M41" s="66">
        <v>0</v>
      </c>
      <c r="N41" s="65">
        <f t="shared" si="0"/>
        <v>1.5555555555555554</v>
      </c>
      <c r="O41" s="65">
        <f t="shared" si="7"/>
        <v>0.49999999999999978</v>
      </c>
      <c r="P41" s="67">
        <f t="shared" si="8"/>
        <v>66.194444444444457</v>
      </c>
      <c r="Q41" s="57"/>
      <c r="R41" s="57"/>
      <c r="T41" s="57">
        <v>37</v>
      </c>
      <c r="U41" s="66">
        <v>5.6</v>
      </c>
      <c r="V41" s="66">
        <v>0</v>
      </c>
      <c r="W41" s="65">
        <f t="shared" si="1"/>
        <v>1.5555555555555554</v>
      </c>
      <c r="X41" s="65">
        <f t="shared" si="9"/>
        <v>0.49999999999999978</v>
      </c>
      <c r="Y41" s="67">
        <f t="shared" si="10"/>
        <v>66.194444444444457</v>
      </c>
      <c r="Z41" s="57"/>
      <c r="AA41" s="57"/>
      <c r="AC41" s="57">
        <v>37</v>
      </c>
      <c r="AD41" s="66">
        <v>4.5</v>
      </c>
      <c r="AE41" s="66">
        <v>0</v>
      </c>
      <c r="AF41" s="65">
        <f t="shared" si="2"/>
        <v>1.25</v>
      </c>
      <c r="AG41" s="65">
        <f t="shared" si="11"/>
        <v>0.25</v>
      </c>
      <c r="AH41" s="67">
        <f t="shared" si="12"/>
        <v>43.624999999999993</v>
      </c>
      <c r="AI41" s="57"/>
      <c r="AJ41" s="57"/>
      <c r="AL41" s="57">
        <v>37</v>
      </c>
      <c r="AM41" s="66">
        <v>4.5</v>
      </c>
      <c r="AN41" s="66">
        <v>0</v>
      </c>
      <c r="AO41" s="65">
        <f t="shared" si="3"/>
        <v>1.25</v>
      </c>
      <c r="AP41" s="65">
        <f t="shared" si="13"/>
        <v>0.25</v>
      </c>
      <c r="AQ41" s="67">
        <f t="shared" si="14"/>
        <v>43.624999999999993</v>
      </c>
      <c r="AR41" s="57"/>
      <c r="AS41" s="57"/>
      <c r="AU41" s="57">
        <v>37</v>
      </c>
      <c r="AV41" s="66">
        <v>4.5</v>
      </c>
      <c r="AW41" s="66">
        <v>0</v>
      </c>
      <c r="AX41" s="65">
        <f t="shared" si="4"/>
        <v>1.25</v>
      </c>
      <c r="AY41" s="65">
        <f t="shared" si="15"/>
        <v>0.25</v>
      </c>
      <c r="AZ41" s="67">
        <f t="shared" si="16"/>
        <v>43.624999999999993</v>
      </c>
      <c r="BA41" s="57"/>
      <c r="BB41" s="57"/>
      <c r="BD41" s="57">
        <v>37</v>
      </c>
      <c r="BE41" s="66">
        <v>42.7</v>
      </c>
      <c r="BF41" s="66">
        <v>0</v>
      </c>
      <c r="BG41" s="65">
        <f t="shared" si="5"/>
        <v>11.861111111111112</v>
      </c>
      <c r="BH41" s="65">
        <f t="shared" si="17"/>
        <v>-0.41666666666666607</v>
      </c>
      <c r="BI41" s="67">
        <f t="shared" si="18"/>
        <v>204.06944444444449</v>
      </c>
      <c r="BJ41" s="57"/>
      <c r="BK41" s="57"/>
      <c r="BM41" s="57">
        <v>37</v>
      </c>
      <c r="BN41" s="57">
        <v>42.7</v>
      </c>
      <c r="BO41" s="66">
        <v>0</v>
      </c>
      <c r="BP41" s="65">
        <f t="shared" si="6"/>
        <v>11.861111111111112</v>
      </c>
      <c r="BQ41" s="65">
        <f t="shared" si="19"/>
        <v>-0.41666666666666607</v>
      </c>
      <c r="BR41" s="67">
        <f t="shared" si="20"/>
        <v>204.06944444444449</v>
      </c>
      <c r="BS41" s="57"/>
      <c r="BT41" s="57"/>
    </row>
    <row r="42" spans="1:72" x14ac:dyDescent="0.25">
      <c r="A42" s="31">
        <v>42</v>
      </c>
      <c r="B42" s="56">
        <v>39</v>
      </c>
      <c r="C42" s="71">
        <v>37</v>
      </c>
      <c r="D42" s="71">
        <v>0</v>
      </c>
      <c r="E42" s="71">
        <v>10.277777777777777</v>
      </c>
      <c r="F42" s="71">
        <v>-0.80555555555555536</v>
      </c>
      <c r="G42" s="71">
        <v>226.22222222222226</v>
      </c>
      <c r="K42" s="57">
        <v>38</v>
      </c>
      <c r="L42" s="66">
        <v>7.5</v>
      </c>
      <c r="M42" s="66">
        <v>0</v>
      </c>
      <c r="N42" s="65">
        <f t="shared" si="0"/>
        <v>2.0833333333333335</v>
      </c>
      <c r="O42" s="65">
        <f t="shared" si="7"/>
        <v>0.52777777777777812</v>
      </c>
      <c r="P42" s="67">
        <f t="shared" si="8"/>
        <v>68.0138888888889</v>
      </c>
      <c r="Q42" s="57"/>
      <c r="R42" s="57"/>
      <c r="T42" s="57">
        <v>38</v>
      </c>
      <c r="U42" s="66">
        <v>7.5</v>
      </c>
      <c r="V42" s="66">
        <v>0</v>
      </c>
      <c r="W42" s="65">
        <f t="shared" si="1"/>
        <v>2.0833333333333335</v>
      </c>
      <c r="X42" s="65">
        <f t="shared" si="9"/>
        <v>0.52777777777777812</v>
      </c>
      <c r="Y42" s="67">
        <f t="shared" si="10"/>
        <v>68.0138888888889</v>
      </c>
      <c r="Z42" s="57"/>
      <c r="AA42" s="57"/>
      <c r="AC42" s="57">
        <v>38</v>
      </c>
      <c r="AD42" s="66">
        <v>5.3</v>
      </c>
      <c r="AE42" s="66">
        <v>0</v>
      </c>
      <c r="AF42" s="65">
        <f t="shared" si="2"/>
        <v>1.4722222222222221</v>
      </c>
      <c r="AG42" s="65">
        <f t="shared" si="11"/>
        <v>0.2222222222222221</v>
      </c>
      <c r="AH42" s="67">
        <f t="shared" si="12"/>
        <v>44.986111111111107</v>
      </c>
      <c r="AI42" s="57"/>
      <c r="AJ42" s="57"/>
      <c r="AL42" s="57">
        <v>38</v>
      </c>
      <c r="AM42" s="66">
        <v>5.3</v>
      </c>
      <c r="AN42" s="66">
        <v>0</v>
      </c>
      <c r="AO42" s="65">
        <f t="shared" si="3"/>
        <v>1.4722222222222221</v>
      </c>
      <c r="AP42" s="65">
        <f t="shared" si="13"/>
        <v>0.2222222222222221</v>
      </c>
      <c r="AQ42" s="67">
        <f t="shared" si="14"/>
        <v>44.986111111111107</v>
      </c>
      <c r="AR42" s="57"/>
      <c r="AS42" s="57"/>
      <c r="AU42" s="57">
        <v>38</v>
      </c>
      <c r="AV42" s="66">
        <v>5.3</v>
      </c>
      <c r="AW42" s="66">
        <v>0</v>
      </c>
      <c r="AX42" s="65">
        <f t="shared" si="4"/>
        <v>1.4722222222222221</v>
      </c>
      <c r="AY42" s="65">
        <f t="shared" si="15"/>
        <v>0.2222222222222221</v>
      </c>
      <c r="AZ42" s="67">
        <f t="shared" si="16"/>
        <v>44.986111111111107</v>
      </c>
      <c r="BA42" s="57"/>
      <c r="BB42" s="57"/>
      <c r="BD42" s="57">
        <v>38</v>
      </c>
      <c r="BE42" s="66">
        <v>39.9</v>
      </c>
      <c r="BF42" s="66">
        <v>0</v>
      </c>
      <c r="BG42" s="65">
        <f t="shared" si="5"/>
        <v>11.083333333333332</v>
      </c>
      <c r="BH42" s="65">
        <f t="shared" si="17"/>
        <v>-0.77777777777778034</v>
      </c>
      <c r="BI42" s="67">
        <f t="shared" si="18"/>
        <v>215.54166666666671</v>
      </c>
      <c r="BJ42" s="57"/>
      <c r="BK42" s="57"/>
      <c r="BM42" s="57">
        <v>38</v>
      </c>
      <c r="BN42" s="57">
        <v>39.9</v>
      </c>
      <c r="BO42" s="66">
        <v>0</v>
      </c>
      <c r="BP42" s="65">
        <f t="shared" si="6"/>
        <v>11.083333333333332</v>
      </c>
      <c r="BQ42" s="65">
        <f t="shared" si="19"/>
        <v>-0.77777777777778034</v>
      </c>
      <c r="BR42" s="67">
        <f t="shared" si="20"/>
        <v>215.54166666666671</v>
      </c>
      <c r="BS42" s="57"/>
      <c r="BT42" s="57"/>
    </row>
    <row r="43" spans="1:72" x14ac:dyDescent="0.25">
      <c r="A43" s="31">
        <v>43</v>
      </c>
      <c r="B43" s="56">
        <v>40</v>
      </c>
      <c r="C43" s="71">
        <v>34.6</v>
      </c>
      <c r="D43" s="71">
        <v>0</v>
      </c>
      <c r="E43" s="71">
        <v>9.6111111111111107</v>
      </c>
      <c r="F43" s="71">
        <v>-0.66666666666666607</v>
      </c>
      <c r="G43" s="71">
        <v>236.16666666666669</v>
      </c>
      <c r="K43" s="57">
        <v>39</v>
      </c>
      <c r="L43" s="66">
        <v>9.1999999999999993</v>
      </c>
      <c r="M43" s="66">
        <v>0</v>
      </c>
      <c r="N43" s="65">
        <f t="shared" si="0"/>
        <v>2.5555555555555554</v>
      </c>
      <c r="O43" s="65">
        <f t="shared" si="7"/>
        <v>0.47222222222222188</v>
      </c>
      <c r="P43" s="67">
        <f t="shared" si="8"/>
        <v>70.333333333333343</v>
      </c>
      <c r="Q43" s="57"/>
      <c r="R43" s="57"/>
      <c r="T43" s="57">
        <v>39</v>
      </c>
      <c r="U43" s="66">
        <v>9.1999999999999993</v>
      </c>
      <c r="V43" s="66">
        <v>0</v>
      </c>
      <c r="W43" s="65">
        <f t="shared" si="1"/>
        <v>2.5555555555555554</v>
      </c>
      <c r="X43" s="65">
        <f t="shared" si="9"/>
        <v>0.47222222222222188</v>
      </c>
      <c r="Y43" s="67">
        <f t="shared" si="10"/>
        <v>70.333333333333343</v>
      </c>
      <c r="Z43" s="57"/>
      <c r="AA43" s="57"/>
      <c r="AC43" s="57">
        <v>39</v>
      </c>
      <c r="AD43" s="66">
        <v>6</v>
      </c>
      <c r="AE43" s="66">
        <v>0</v>
      </c>
      <c r="AF43" s="65">
        <f t="shared" si="2"/>
        <v>1.6666666666666665</v>
      </c>
      <c r="AG43" s="65">
        <f t="shared" si="11"/>
        <v>0.19444444444444442</v>
      </c>
      <c r="AH43" s="67">
        <f t="shared" si="12"/>
        <v>46.55555555555555</v>
      </c>
      <c r="AI43" s="57"/>
      <c r="AJ43" s="57"/>
      <c r="AL43" s="57">
        <v>39</v>
      </c>
      <c r="AM43" s="66">
        <v>6</v>
      </c>
      <c r="AN43" s="66">
        <v>0</v>
      </c>
      <c r="AO43" s="65">
        <f t="shared" si="3"/>
        <v>1.6666666666666665</v>
      </c>
      <c r="AP43" s="65">
        <f t="shared" si="13"/>
        <v>0.19444444444444442</v>
      </c>
      <c r="AQ43" s="67">
        <f t="shared" si="14"/>
        <v>46.55555555555555</v>
      </c>
      <c r="AR43" s="57"/>
      <c r="AS43" s="57"/>
      <c r="AU43" s="57">
        <v>39</v>
      </c>
      <c r="AV43" s="66">
        <v>6</v>
      </c>
      <c r="AW43" s="66">
        <v>0</v>
      </c>
      <c r="AX43" s="65">
        <f t="shared" si="4"/>
        <v>1.6666666666666665</v>
      </c>
      <c r="AY43" s="65">
        <f t="shared" si="15"/>
        <v>0.19444444444444442</v>
      </c>
      <c r="AZ43" s="67">
        <f t="shared" si="16"/>
        <v>46.55555555555555</v>
      </c>
      <c r="BA43" s="57"/>
      <c r="BB43" s="57"/>
      <c r="BD43" s="57">
        <v>39</v>
      </c>
      <c r="BE43" s="66">
        <v>37</v>
      </c>
      <c r="BF43" s="66">
        <v>0</v>
      </c>
      <c r="BG43" s="65">
        <f t="shared" si="5"/>
        <v>10.277777777777777</v>
      </c>
      <c r="BH43" s="65">
        <f t="shared" si="17"/>
        <v>-0.80555555555555536</v>
      </c>
      <c r="BI43" s="67">
        <f t="shared" si="18"/>
        <v>226.22222222222226</v>
      </c>
      <c r="BJ43" s="57"/>
      <c r="BK43" s="57"/>
      <c r="BM43" s="57">
        <v>39</v>
      </c>
      <c r="BN43" s="57">
        <v>37</v>
      </c>
      <c r="BO43" s="66">
        <v>0</v>
      </c>
      <c r="BP43" s="65">
        <f t="shared" si="6"/>
        <v>10.277777777777777</v>
      </c>
      <c r="BQ43" s="65">
        <f t="shared" si="19"/>
        <v>-0.80555555555555536</v>
      </c>
      <c r="BR43" s="67">
        <f t="shared" si="20"/>
        <v>226.22222222222226</v>
      </c>
      <c r="BS43" s="57"/>
      <c r="BT43" s="57"/>
    </row>
    <row r="44" spans="1:72" x14ac:dyDescent="0.25">
      <c r="A44" s="31">
        <v>44</v>
      </c>
      <c r="B44" s="56">
        <v>41</v>
      </c>
      <c r="C44" s="71">
        <v>32.299999999999997</v>
      </c>
      <c r="D44" s="71">
        <v>0</v>
      </c>
      <c r="E44" s="71">
        <v>8.9722222222222214</v>
      </c>
      <c r="F44" s="71">
        <v>-0.63888888888888928</v>
      </c>
      <c r="G44" s="71">
        <v>245.45833333333334</v>
      </c>
      <c r="K44" s="57">
        <v>40</v>
      </c>
      <c r="L44" s="66">
        <v>10.8</v>
      </c>
      <c r="M44" s="66">
        <v>0</v>
      </c>
      <c r="N44" s="65">
        <f t="shared" si="0"/>
        <v>3</v>
      </c>
      <c r="O44" s="65">
        <f t="shared" si="7"/>
        <v>0.44444444444444464</v>
      </c>
      <c r="P44" s="67">
        <f t="shared" si="8"/>
        <v>73.111111111111114</v>
      </c>
      <c r="Q44" s="57"/>
      <c r="R44" s="57"/>
      <c r="T44" s="57">
        <v>40</v>
      </c>
      <c r="U44" s="66">
        <v>10.8</v>
      </c>
      <c r="V44" s="66">
        <v>0</v>
      </c>
      <c r="W44" s="65">
        <f t="shared" si="1"/>
        <v>3</v>
      </c>
      <c r="X44" s="65">
        <f t="shared" si="9"/>
        <v>0.44444444444444464</v>
      </c>
      <c r="Y44" s="67">
        <f t="shared" si="10"/>
        <v>73.111111111111114</v>
      </c>
      <c r="Z44" s="57"/>
      <c r="AA44" s="57"/>
      <c r="AC44" s="57">
        <v>40</v>
      </c>
      <c r="AD44" s="66">
        <v>6.6</v>
      </c>
      <c r="AE44" s="66">
        <v>0</v>
      </c>
      <c r="AF44" s="65">
        <f t="shared" si="2"/>
        <v>1.8333333333333333</v>
      </c>
      <c r="AG44" s="65">
        <f t="shared" si="11"/>
        <v>0.16666666666666674</v>
      </c>
      <c r="AH44" s="67">
        <f t="shared" si="12"/>
        <v>48.30555555555555</v>
      </c>
      <c r="AI44" s="57"/>
      <c r="AJ44" s="57"/>
      <c r="AL44" s="57">
        <v>40</v>
      </c>
      <c r="AM44" s="66">
        <v>6.6</v>
      </c>
      <c r="AN44" s="66">
        <v>0</v>
      </c>
      <c r="AO44" s="65">
        <f t="shared" si="3"/>
        <v>1.8333333333333333</v>
      </c>
      <c r="AP44" s="65">
        <f t="shared" si="13"/>
        <v>0.16666666666666674</v>
      </c>
      <c r="AQ44" s="67">
        <f t="shared" si="14"/>
        <v>48.30555555555555</v>
      </c>
      <c r="AR44" s="57"/>
      <c r="AS44" s="57"/>
      <c r="AU44" s="57">
        <v>40</v>
      </c>
      <c r="AV44" s="66">
        <v>6.6</v>
      </c>
      <c r="AW44" s="66">
        <v>0</v>
      </c>
      <c r="AX44" s="65">
        <f t="shared" si="4"/>
        <v>1.8333333333333333</v>
      </c>
      <c r="AY44" s="65">
        <f t="shared" si="15"/>
        <v>0.16666666666666674</v>
      </c>
      <c r="AZ44" s="67">
        <f t="shared" si="16"/>
        <v>48.30555555555555</v>
      </c>
      <c r="BA44" s="57"/>
      <c r="BB44" s="57"/>
      <c r="BD44" s="57">
        <v>40</v>
      </c>
      <c r="BE44" s="66">
        <v>34.6</v>
      </c>
      <c r="BF44" s="66">
        <v>0</v>
      </c>
      <c r="BG44" s="65">
        <f t="shared" si="5"/>
        <v>9.6111111111111107</v>
      </c>
      <c r="BH44" s="65">
        <f t="shared" si="17"/>
        <v>-0.66666666666666607</v>
      </c>
      <c r="BI44" s="67">
        <f t="shared" si="18"/>
        <v>236.16666666666669</v>
      </c>
      <c r="BJ44" s="57"/>
      <c r="BK44" s="57"/>
      <c r="BM44" s="57">
        <v>40</v>
      </c>
      <c r="BN44" s="57">
        <v>34.6</v>
      </c>
      <c r="BO44" s="66">
        <v>0</v>
      </c>
      <c r="BP44" s="65">
        <f t="shared" si="6"/>
        <v>9.6111111111111107</v>
      </c>
      <c r="BQ44" s="65">
        <f t="shared" si="19"/>
        <v>-0.66666666666666607</v>
      </c>
      <c r="BR44" s="67">
        <f t="shared" si="20"/>
        <v>236.16666666666669</v>
      </c>
      <c r="BS44" s="57"/>
      <c r="BT44" s="57"/>
    </row>
    <row r="45" spans="1:72" x14ac:dyDescent="0.25">
      <c r="A45" s="31">
        <v>45</v>
      </c>
      <c r="B45" s="56">
        <v>42</v>
      </c>
      <c r="C45" s="71">
        <v>29</v>
      </c>
      <c r="D45" s="71">
        <v>0</v>
      </c>
      <c r="E45" s="71">
        <v>8.0555555555555554</v>
      </c>
      <c r="F45" s="71">
        <v>-0.91666666666666607</v>
      </c>
      <c r="G45" s="71">
        <v>253.97222222222223</v>
      </c>
      <c r="K45" s="57">
        <v>41</v>
      </c>
      <c r="L45" s="66">
        <v>12.4</v>
      </c>
      <c r="M45" s="66">
        <v>0</v>
      </c>
      <c r="N45" s="65">
        <f t="shared" si="0"/>
        <v>3.4444444444444446</v>
      </c>
      <c r="O45" s="65">
        <f t="shared" si="7"/>
        <v>0.44444444444444464</v>
      </c>
      <c r="P45" s="67">
        <f t="shared" si="8"/>
        <v>76.333333333333343</v>
      </c>
      <c r="Q45" s="57"/>
      <c r="R45" s="57"/>
      <c r="T45" s="57">
        <v>41</v>
      </c>
      <c r="U45" s="66">
        <v>12.4</v>
      </c>
      <c r="V45" s="66">
        <v>0</v>
      </c>
      <c r="W45" s="65">
        <f t="shared" si="1"/>
        <v>3.4444444444444446</v>
      </c>
      <c r="X45" s="65">
        <f t="shared" si="9"/>
        <v>0.44444444444444464</v>
      </c>
      <c r="Y45" s="67">
        <f t="shared" si="10"/>
        <v>76.333333333333343</v>
      </c>
      <c r="Z45" s="57"/>
      <c r="AA45" s="57"/>
      <c r="AC45" s="57">
        <v>41</v>
      </c>
      <c r="AD45" s="66">
        <v>7.3</v>
      </c>
      <c r="AE45" s="66">
        <v>0</v>
      </c>
      <c r="AF45" s="65">
        <f t="shared" si="2"/>
        <v>2.0277777777777777</v>
      </c>
      <c r="AG45" s="65">
        <f t="shared" si="11"/>
        <v>0.19444444444444442</v>
      </c>
      <c r="AH45" s="67">
        <f t="shared" si="12"/>
        <v>50.236111111111107</v>
      </c>
      <c r="AI45" s="57"/>
      <c r="AJ45" s="57"/>
      <c r="AL45" s="57">
        <v>41</v>
      </c>
      <c r="AM45" s="66">
        <v>7.3</v>
      </c>
      <c r="AN45" s="66">
        <v>0</v>
      </c>
      <c r="AO45" s="65">
        <f t="shared" si="3"/>
        <v>2.0277777777777777</v>
      </c>
      <c r="AP45" s="65">
        <f t="shared" si="13"/>
        <v>0.19444444444444442</v>
      </c>
      <c r="AQ45" s="67">
        <f t="shared" si="14"/>
        <v>50.236111111111107</v>
      </c>
      <c r="AR45" s="57"/>
      <c r="AS45" s="57"/>
      <c r="AU45" s="57">
        <v>41</v>
      </c>
      <c r="AV45" s="66">
        <v>7.3</v>
      </c>
      <c r="AW45" s="66">
        <v>0</v>
      </c>
      <c r="AX45" s="65">
        <f t="shared" si="4"/>
        <v>2.0277777777777777</v>
      </c>
      <c r="AY45" s="65">
        <f t="shared" si="15"/>
        <v>0.19444444444444442</v>
      </c>
      <c r="AZ45" s="67">
        <f t="shared" si="16"/>
        <v>50.236111111111107</v>
      </c>
      <c r="BA45" s="57"/>
      <c r="BB45" s="57"/>
      <c r="BD45" s="57">
        <v>41</v>
      </c>
      <c r="BE45" s="66">
        <v>32.299999999999997</v>
      </c>
      <c r="BF45" s="66">
        <v>0</v>
      </c>
      <c r="BG45" s="65">
        <f t="shared" si="5"/>
        <v>8.9722222222222214</v>
      </c>
      <c r="BH45" s="65">
        <f t="shared" si="17"/>
        <v>-0.63888888888888928</v>
      </c>
      <c r="BI45" s="67">
        <f t="shared" si="18"/>
        <v>245.45833333333334</v>
      </c>
      <c r="BJ45" s="57"/>
      <c r="BK45" s="57"/>
      <c r="BM45" s="57">
        <v>41</v>
      </c>
      <c r="BN45" s="57">
        <v>32.299999999999997</v>
      </c>
      <c r="BO45" s="66">
        <v>0</v>
      </c>
      <c r="BP45" s="65">
        <f t="shared" si="6"/>
        <v>8.9722222222222214</v>
      </c>
      <c r="BQ45" s="65">
        <f t="shared" si="19"/>
        <v>-0.63888888888888928</v>
      </c>
      <c r="BR45" s="67">
        <f t="shared" si="20"/>
        <v>245.45833333333334</v>
      </c>
      <c r="BS45" s="57"/>
      <c r="BT45" s="57"/>
    </row>
    <row r="46" spans="1:72" x14ac:dyDescent="0.25">
      <c r="A46" s="31">
        <v>46</v>
      </c>
      <c r="B46" s="56">
        <v>43</v>
      </c>
      <c r="C46" s="71">
        <v>25.1</v>
      </c>
      <c r="D46" s="71">
        <v>0</v>
      </c>
      <c r="E46" s="71">
        <v>6.9722222222222223</v>
      </c>
      <c r="F46" s="71">
        <v>-1.083333333333333</v>
      </c>
      <c r="G46" s="71">
        <v>261.48611111111114</v>
      </c>
      <c r="K46" s="57">
        <v>42</v>
      </c>
      <c r="L46" s="66">
        <v>13.8</v>
      </c>
      <c r="M46" s="66">
        <v>0</v>
      </c>
      <c r="N46" s="65">
        <f t="shared" si="0"/>
        <v>3.8333333333333335</v>
      </c>
      <c r="O46" s="65">
        <f t="shared" si="7"/>
        <v>0.38888888888888884</v>
      </c>
      <c r="P46" s="67">
        <f t="shared" si="8"/>
        <v>79.972222222222229</v>
      </c>
      <c r="Q46" s="57"/>
      <c r="R46" s="57"/>
      <c r="T46" s="57">
        <v>42</v>
      </c>
      <c r="U46" s="66">
        <v>13.8</v>
      </c>
      <c r="V46" s="66">
        <v>0</v>
      </c>
      <c r="W46" s="65">
        <f t="shared" si="1"/>
        <v>3.8333333333333335</v>
      </c>
      <c r="X46" s="65">
        <f t="shared" si="9"/>
        <v>0.38888888888888884</v>
      </c>
      <c r="Y46" s="67">
        <f t="shared" si="10"/>
        <v>79.972222222222229</v>
      </c>
      <c r="Z46" s="57"/>
      <c r="AA46" s="57"/>
      <c r="AC46" s="57">
        <v>42</v>
      </c>
      <c r="AD46" s="66">
        <v>7.9</v>
      </c>
      <c r="AE46" s="66">
        <v>0</v>
      </c>
      <c r="AF46" s="65">
        <f t="shared" si="2"/>
        <v>2.1944444444444446</v>
      </c>
      <c r="AG46" s="65">
        <f t="shared" si="11"/>
        <v>0.16666666666666696</v>
      </c>
      <c r="AH46" s="67">
        <f t="shared" si="12"/>
        <v>52.347222222222221</v>
      </c>
      <c r="AI46" s="57"/>
      <c r="AJ46" s="57"/>
      <c r="AL46" s="57">
        <v>42</v>
      </c>
      <c r="AM46" s="66">
        <v>7.9</v>
      </c>
      <c r="AN46" s="66">
        <v>0</v>
      </c>
      <c r="AO46" s="65">
        <f t="shared" si="3"/>
        <v>2.1944444444444446</v>
      </c>
      <c r="AP46" s="65">
        <f t="shared" si="13"/>
        <v>0.16666666666666696</v>
      </c>
      <c r="AQ46" s="67">
        <f t="shared" si="14"/>
        <v>52.347222222222221</v>
      </c>
      <c r="AR46" s="57"/>
      <c r="AS46" s="57"/>
      <c r="AU46" s="57">
        <v>42</v>
      </c>
      <c r="AV46" s="66">
        <v>7.9</v>
      </c>
      <c r="AW46" s="66">
        <v>0</v>
      </c>
      <c r="AX46" s="65">
        <f t="shared" si="4"/>
        <v>2.1944444444444446</v>
      </c>
      <c r="AY46" s="65">
        <f t="shared" si="15"/>
        <v>0.16666666666666696</v>
      </c>
      <c r="AZ46" s="67">
        <f t="shared" si="16"/>
        <v>52.347222222222221</v>
      </c>
      <c r="BA46" s="57"/>
      <c r="BB46" s="57"/>
      <c r="BD46" s="57">
        <v>42</v>
      </c>
      <c r="BE46" s="66">
        <v>29</v>
      </c>
      <c r="BF46" s="66">
        <v>0</v>
      </c>
      <c r="BG46" s="65">
        <f t="shared" si="5"/>
        <v>8.0555555555555554</v>
      </c>
      <c r="BH46" s="65">
        <f t="shared" si="17"/>
        <v>-0.91666666666666607</v>
      </c>
      <c r="BI46" s="67">
        <f t="shared" si="18"/>
        <v>253.97222222222223</v>
      </c>
      <c r="BJ46" s="57"/>
      <c r="BK46" s="57"/>
      <c r="BM46" s="57">
        <v>42</v>
      </c>
      <c r="BN46" s="57">
        <v>29</v>
      </c>
      <c r="BO46" s="66">
        <v>0</v>
      </c>
      <c r="BP46" s="65">
        <f t="shared" si="6"/>
        <v>8.0555555555555554</v>
      </c>
      <c r="BQ46" s="65">
        <f t="shared" si="19"/>
        <v>-0.91666666666666607</v>
      </c>
      <c r="BR46" s="67">
        <f t="shared" si="20"/>
        <v>253.97222222222223</v>
      </c>
      <c r="BS46" s="57"/>
      <c r="BT46" s="57"/>
    </row>
    <row r="47" spans="1:72" x14ac:dyDescent="0.25">
      <c r="A47" s="31">
        <v>47</v>
      </c>
      <c r="B47" s="56">
        <v>44</v>
      </c>
      <c r="C47" s="71">
        <v>22.2</v>
      </c>
      <c r="D47" s="71">
        <v>0</v>
      </c>
      <c r="E47" s="71">
        <v>6.1666666666666661</v>
      </c>
      <c r="F47" s="71">
        <v>-0.80555555555555625</v>
      </c>
      <c r="G47" s="71">
        <v>268.0555555555556</v>
      </c>
      <c r="K47" s="57">
        <v>43</v>
      </c>
      <c r="L47" s="66">
        <v>15.2</v>
      </c>
      <c r="M47" s="66">
        <v>0</v>
      </c>
      <c r="N47" s="65">
        <f t="shared" si="0"/>
        <v>4.2222222222222223</v>
      </c>
      <c r="O47" s="65">
        <f t="shared" si="7"/>
        <v>0.38888888888888884</v>
      </c>
      <c r="P47" s="67">
        <f t="shared" si="8"/>
        <v>84</v>
      </c>
      <c r="Q47" s="57"/>
      <c r="R47" s="57"/>
      <c r="T47" s="57">
        <v>43</v>
      </c>
      <c r="U47" s="66">
        <v>15.2</v>
      </c>
      <c r="V47" s="66">
        <v>0</v>
      </c>
      <c r="W47" s="65">
        <f t="shared" si="1"/>
        <v>4.2222222222222223</v>
      </c>
      <c r="X47" s="65">
        <f t="shared" si="9"/>
        <v>0.38888888888888884</v>
      </c>
      <c r="Y47" s="67">
        <f t="shared" si="10"/>
        <v>84</v>
      </c>
      <c r="Z47" s="57"/>
      <c r="AA47" s="57"/>
      <c r="AC47" s="57">
        <v>43</v>
      </c>
      <c r="AD47" s="66">
        <v>8.6</v>
      </c>
      <c r="AE47" s="66">
        <v>0</v>
      </c>
      <c r="AF47" s="65">
        <f t="shared" si="2"/>
        <v>2.3888888888888888</v>
      </c>
      <c r="AG47" s="65">
        <f t="shared" si="11"/>
        <v>0.1944444444444442</v>
      </c>
      <c r="AH47" s="67">
        <f t="shared" si="12"/>
        <v>54.638888888888886</v>
      </c>
      <c r="AI47" s="57"/>
      <c r="AJ47" s="57"/>
      <c r="AL47" s="57">
        <v>43</v>
      </c>
      <c r="AM47" s="66">
        <v>8.6</v>
      </c>
      <c r="AN47" s="66">
        <v>0</v>
      </c>
      <c r="AO47" s="65">
        <f t="shared" si="3"/>
        <v>2.3888888888888888</v>
      </c>
      <c r="AP47" s="65">
        <f t="shared" si="13"/>
        <v>0.1944444444444442</v>
      </c>
      <c r="AQ47" s="67">
        <f t="shared" si="14"/>
        <v>54.638888888888886</v>
      </c>
      <c r="AR47" s="57"/>
      <c r="AS47" s="57"/>
      <c r="AU47" s="57">
        <v>43</v>
      </c>
      <c r="AV47" s="66">
        <v>8.6</v>
      </c>
      <c r="AW47" s="66">
        <v>0</v>
      </c>
      <c r="AX47" s="65">
        <f t="shared" si="4"/>
        <v>2.3888888888888888</v>
      </c>
      <c r="AY47" s="65">
        <f t="shared" si="15"/>
        <v>0.1944444444444442</v>
      </c>
      <c r="AZ47" s="67">
        <f t="shared" si="16"/>
        <v>54.638888888888886</v>
      </c>
      <c r="BA47" s="57"/>
      <c r="BB47" s="57"/>
      <c r="BD47" s="57">
        <v>43</v>
      </c>
      <c r="BE47" s="66">
        <v>25.1</v>
      </c>
      <c r="BF47" s="66">
        <v>0</v>
      </c>
      <c r="BG47" s="65">
        <f t="shared" si="5"/>
        <v>6.9722222222222223</v>
      </c>
      <c r="BH47" s="65">
        <f t="shared" si="17"/>
        <v>-1.083333333333333</v>
      </c>
      <c r="BI47" s="67">
        <f t="shared" si="18"/>
        <v>261.48611111111114</v>
      </c>
      <c r="BJ47" s="57"/>
      <c r="BK47" s="57"/>
      <c r="BM47" s="57">
        <v>43</v>
      </c>
      <c r="BN47" s="57">
        <v>25.1</v>
      </c>
      <c r="BO47" s="66">
        <v>0</v>
      </c>
      <c r="BP47" s="65">
        <f t="shared" si="6"/>
        <v>6.9722222222222223</v>
      </c>
      <c r="BQ47" s="65">
        <f t="shared" si="19"/>
        <v>-1.083333333333333</v>
      </c>
      <c r="BR47" s="67">
        <f t="shared" si="20"/>
        <v>261.48611111111114</v>
      </c>
      <c r="BS47" s="57"/>
      <c r="BT47" s="57"/>
    </row>
    <row r="48" spans="1:72" x14ac:dyDescent="0.25">
      <c r="A48" s="31">
        <v>48</v>
      </c>
      <c r="B48" s="56">
        <v>45</v>
      </c>
      <c r="C48" s="71">
        <v>20.9</v>
      </c>
      <c r="D48" s="71">
        <v>0</v>
      </c>
      <c r="E48" s="71">
        <v>5.8055555555555554</v>
      </c>
      <c r="F48" s="71">
        <v>-0.36111111111111072</v>
      </c>
      <c r="G48" s="71">
        <v>274.04166666666669</v>
      </c>
      <c r="K48" s="57">
        <v>44</v>
      </c>
      <c r="L48" s="66">
        <v>16.3</v>
      </c>
      <c r="M48" s="66">
        <v>0</v>
      </c>
      <c r="N48" s="65">
        <f t="shared" si="0"/>
        <v>4.5277777777777777</v>
      </c>
      <c r="O48" s="65">
        <f t="shared" si="7"/>
        <v>0.30555555555555536</v>
      </c>
      <c r="P48" s="67">
        <f t="shared" si="8"/>
        <v>88.375</v>
      </c>
      <c r="Q48" s="57"/>
      <c r="R48" s="57"/>
      <c r="T48" s="57">
        <v>44</v>
      </c>
      <c r="U48" s="66">
        <v>16.3</v>
      </c>
      <c r="V48" s="66">
        <v>0</v>
      </c>
      <c r="W48" s="65">
        <f t="shared" si="1"/>
        <v>4.5277777777777777</v>
      </c>
      <c r="X48" s="65">
        <f t="shared" si="9"/>
        <v>0.30555555555555536</v>
      </c>
      <c r="Y48" s="67">
        <f t="shared" si="10"/>
        <v>88.375</v>
      </c>
      <c r="Z48" s="57"/>
      <c r="AA48" s="57"/>
      <c r="AC48" s="57">
        <v>44</v>
      </c>
      <c r="AD48" s="66">
        <v>9.3000000000000007</v>
      </c>
      <c r="AE48" s="66">
        <v>0</v>
      </c>
      <c r="AF48" s="65">
        <f t="shared" si="2"/>
        <v>2.5833333333333335</v>
      </c>
      <c r="AG48" s="65">
        <f t="shared" si="11"/>
        <v>0.19444444444444464</v>
      </c>
      <c r="AH48" s="67">
        <f t="shared" si="12"/>
        <v>57.125</v>
      </c>
      <c r="AI48" s="57"/>
      <c r="AJ48" s="57"/>
      <c r="AL48" s="57">
        <v>44</v>
      </c>
      <c r="AM48" s="66">
        <v>9.3000000000000007</v>
      </c>
      <c r="AN48" s="66">
        <v>0</v>
      </c>
      <c r="AO48" s="65">
        <f t="shared" si="3"/>
        <v>2.5833333333333335</v>
      </c>
      <c r="AP48" s="65">
        <f t="shared" si="13"/>
        <v>0.19444444444444464</v>
      </c>
      <c r="AQ48" s="67">
        <f t="shared" si="14"/>
        <v>57.125</v>
      </c>
      <c r="AR48" s="57"/>
      <c r="AS48" s="57"/>
      <c r="AU48" s="57">
        <v>44</v>
      </c>
      <c r="AV48" s="66">
        <v>9.3000000000000007</v>
      </c>
      <c r="AW48" s="66">
        <v>0</v>
      </c>
      <c r="AX48" s="65">
        <f t="shared" si="4"/>
        <v>2.5833333333333335</v>
      </c>
      <c r="AY48" s="65">
        <f t="shared" si="15"/>
        <v>0.19444444444444464</v>
      </c>
      <c r="AZ48" s="67">
        <f t="shared" si="16"/>
        <v>57.125</v>
      </c>
      <c r="BA48" s="57"/>
      <c r="BB48" s="57"/>
      <c r="BD48" s="57">
        <v>44</v>
      </c>
      <c r="BE48" s="66">
        <v>22.2</v>
      </c>
      <c r="BF48" s="66">
        <v>0</v>
      </c>
      <c r="BG48" s="65">
        <f t="shared" si="5"/>
        <v>6.1666666666666661</v>
      </c>
      <c r="BH48" s="65">
        <f t="shared" si="17"/>
        <v>-0.80555555555555625</v>
      </c>
      <c r="BI48" s="67">
        <f t="shared" si="18"/>
        <v>268.0555555555556</v>
      </c>
      <c r="BJ48" s="57"/>
      <c r="BK48" s="57"/>
      <c r="BM48" s="57">
        <v>44</v>
      </c>
      <c r="BN48" s="57">
        <v>22.2</v>
      </c>
      <c r="BO48" s="66">
        <v>0</v>
      </c>
      <c r="BP48" s="65">
        <f t="shared" si="6"/>
        <v>6.1666666666666661</v>
      </c>
      <c r="BQ48" s="65">
        <f t="shared" si="19"/>
        <v>-0.80555555555555625</v>
      </c>
      <c r="BR48" s="67">
        <f t="shared" si="20"/>
        <v>268.0555555555556</v>
      </c>
      <c r="BS48" s="57"/>
      <c r="BT48" s="57"/>
    </row>
    <row r="49" spans="1:72" x14ac:dyDescent="0.25">
      <c r="A49" s="31">
        <v>49</v>
      </c>
      <c r="B49" s="56">
        <v>46</v>
      </c>
      <c r="C49" s="71">
        <v>20.399999999999999</v>
      </c>
      <c r="D49" s="71">
        <v>0</v>
      </c>
      <c r="E49" s="71">
        <v>5.6666666666666661</v>
      </c>
      <c r="F49" s="71">
        <v>-0.13888888888888928</v>
      </c>
      <c r="G49" s="71">
        <v>279.77777777777777</v>
      </c>
      <c r="K49" s="57">
        <v>45</v>
      </c>
      <c r="L49" s="66">
        <v>17.3</v>
      </c>
      <c r="M49" s="66">
        <v>0</v>
      </c>
      <c r="N49" s="65">
        <f t="shared" si="0"/>
        <v>4.8055555555555554</v>
      </c>
      <c r="O49" s="65">
        <f t="shared" si="7"/>
        <v>0.27777777777777768</v>
      </c>
      <c r="P49" s="67">
        <f t="shared" si="8"/>
        <v>93.041666666666671</v>
      </c>
      <c r="Q49" s="57"/>
      <c r="R49" s="57"/>
      <c r="T49" s="57">
        <v>45</v>
      </c>
      <c r="U49" s="66">
        <v>17.3</v>
      </c>
      <c r="V49" s="66">
        <v>0</v>
      </c>
      <c r="W49" s="65">
        <f t="shared" si="1"/>
        <v>4.8055555555555554</v>
      </c>
      <c r="X49" s="65">
        <f t="shared" si="9"/>
        <v>0.27777777777777768</v>
      </c>
      <c r="Y49" s="67">
        <f t="shared" si="10"/>
        <v>93.041666666666671</v>
      </c>
      <c r="Z49" s="57"/>
      <c r="AA49" s="57"/>
      <c r="AC49" s="57">
        <v>45</v>
      </c>
      <c r="AD49" s="66">
        <v>10</v>
      </c>
      <c r="AE49" s="66">
        <v>0</v>
      </c>
      <c r="AF49" s="65">
        <f t="shared" si="2"/>
        <v>2.7777777777777777</v>
      </c>
      <c r="AG49" s="65">
        <f t="shared" si="11"/>
        <v>0.1944444444444442</v>
      </c>
      <c r="AH49" s="67">
        <f t="shared" si="12"/>
        <v>59.805555555555557</v>
      </c>
      <c r="AI49" s="57"/>
      <c r="AJ49" s="57"/>
      <c r="AL49" s="57">
        <v>45</v>
      </c>
      <c r="AM49" s="66">
        <v>10</v>
      </c>
      <c r="AN49" s="66">
        <v>0</v>
      </c>
      <c r="AO49" s="65">
        <f t="shared" si="3"/>
        <v>2.7777777777777777</v>
      </c>
      <c r="AP49" s="65">
        <f t="shared" si="13"/>
        <v>0.1944444444444442</v>
      </c>
      <c r="AQ49" s="67">
        <f t="shared" si="14"/>
        <v>59.805555555555557</v>
      </c>
      <c r="AR49" s="57"/>
      <c r="AS49" s="57"/>
      <c r="AU49" s="57">
        <v>45</v>
      </c>
      <c r="AV49" s="66">
        <v>10</v>
      </c>
      <c r="AW49" s="66">
        <v>0</v>
      </c>
      <c r="AX49" s="65">
        <f t="shared" si="4"/>
        <v>2.7777777777777777</v>
      </c>
      <c r="AY49" s="65">
        <f t="shared" si="15"/>
        <v>0.1944444444444442</v>
      </c>
      <c r="AZ49" s="67">
        <f t="shared" si="16"/>
        <v>59.805555555555557</v>
      </c>
      <c r="BA49" s="57"/>
      <c r="BB49" s="57"/>
      <c r="BD49" s="57">
        <v>45</v>
      </c>
      <c r="BE49" s="66">
        <v>20.9</v>
      </c>
      <c r="BF49" s="66">
        <v>0</v>
      </c>
      <c r="BG49" s="65">
        <f t="shared" si="5"/>
        <v>5.8055555555555554</v>
      </c>
      <c r="BH49" s="65">
        <f t="shared" si="17"/>
        <v>-0.36111111111111072</v>
      </c>
      <c r="BI49" s="67">
        <f t="shared" si="18"/>
        <v>274.04166666666669</v>
      </c>
      <c r="BJ49" s="57"/>
      <c r="BK49" s="57"/>
      <c r="BM49" s="57">
        <v>45</v>
      </c>
      <c r="BN49" s="57">
        <v>20.9</v>
      </c>
      <c r="BO49" s="66">
        <v>0</v>
      </c>
      <c r="BP49" s="65">
        <f t="shared" si="6"/>
        <v>5.8055555555555554</v>
      </c>
      <c r="BQ49" s="65">
        <f t="shared" si="19"/>
        <v>-0.36111111111111072</v>
      </c>
      <c r="BR49" s="67">
        <f t="shared" si="20"/>
        <v>274.04166666666669</v>
      </c>
      <c r="BS49" s="57"/>
      <c r="BT49" s="57"/>
    </row>
    <row r="50" spans="1:72" x14ac:dyDescent="0.25">
      <c r="A50" s="31">
        <v>50</v>
      </c>
      <c r="B50" s="56">
        <v>47</v>
      </c>
      <c r="C50" s="71">
        <v>19.5</v>
      </c>
      <c r="D50" s="71">
        <v>0</v>
      </c>
      <c r="E50" s="71">
        <v>5.416666666666667</v>
      </c>
      <c r="F50" s="71">
        <v>-0.24999999999999911</v>
      </c>
      <c r="G50" s="71">
        <v>285.31944444444446</v>
      </c>
      <c r="K50" s="57">
        <v>46</v>
      </c>
      <c r="L50" s="66">
        <v>18</v>
      </c>
      <c r="M50" s="66">
        <v>0</v>
      </c>
      <c r="N50" s="65">
        <f t="shared" si="0"/>
        <v>5</v>
      </c>
      <c r="O50" s="65">
        <f t="shared" si="7"/>
        <v>0.19444444444444464</v>
      </c>
      <c r="P50" s="67">
        <f t="shared" si="8"/>
        <v>97.944444444444443</v>
      </c>
      <c r="Q50" s="57"/>
      <c r="R50" s="57"/>
      <c r="T50" s="57">
        <v>46</v>
      </c>
      <c r="U50" s="66">
        <v>18</v>
      </c>
      <c r="V50" s="66">
        <v>0</v>
      </c>
      <c r="W50" s="65">
        <f t="shared" si="1"/>
        <v>5</v>
      </c>
      <c r="X50" s="65">
        <f t="shared" si="9"/>
        <v>0.19444444444444464</v>
      </c>
      <c r="Y50" s="67">
        <f t="shared" si="10"/>
        <v>97.944444444444443</v>
      </c>
      <c r="Z50" s="57"/>
      <c r="AA50" s="57"/>
      <c r="AC50" s="57">
        <v>46</v>
      </c>
      <c r="AD50" s="66">
        <v>10.8</v>
      </c>
      <c r="AE50" s="66">
        <v>0</v>
      </c>
      <c r="AF50" s="65">
        <f t="shared" si="2"/>
        <v>3</v>
      </c>
      <c r="AG50" s="65">
        <f t="shared" si="11"/>
        <v>0.22222222222222232</v>
      </c>
      <c r="AH50" s="67">
        <f t="shared" si="12"/>
        <v>62.694444444444443</v>
      </c>
      <c r="AI50" s="57"/>
      <c r="AJ50" s="57"/>
      <c r="AL50" s="57">
        <v>46</v>
      </c>
      <c r="AM50" s="66">
        <v>10.8</v>
      </c>
      <c r="AN50" s="66">
        <v>0</v>
      </c>
      <c r="AO50" s="65">
        <f t="shared" si="3"/>
        <v>3</v>
      </c>
      <c r="AP50" s="65">
        <f t="shared" si="13"/>
        <v>0.22222222222222232</v>
      </c>
      <c r="AQ50" s="67">
        <f t="shared" si="14"/>
        <v>62.694444444444443</v>
      </c>
      <c r="AR50" s="57"/>
      <c r="AS50" s="57"/>
      <c r="AU50" s="57">
        <v>46</v>
      </c>
      <c r="AV50" s="66">
        <v>10.8</v>
      </c>
      <c r="AW50" s="66">
        <v>0</v>
      </c>
      <c r="AX50" s="65">
        <f t="shared" si="4"/>
        <v>3</v>
      </c>
      <c r="AY50" s="65">
        <f t="shared" si="15"/>
        <v>0.22222222222222232</v>
      </c>
      <c r="AZ50" s="67">
        <f t="shared" si="16"/>
        <v>62.694444444444443</v>
      </c>
      <c r="BA50" s="57"/>
      <c r="BB50" s="57"/>
      <c r="BD50" s="57">
        <v>46</v>
      </c>
      <c r="BE50" s="66">
        <v>20.399999999999999</v>
      </c>
      <c r="BF50" s="66">
        <v>0</v>
      </c>
      <c r="BG50" s="65">
        <f t="shared" si="5"/>
        <v>5.6666666666666661</v>
      </c>
      <c r="BH50" s="65">
        <f t="shared" si="17"/>
        <v>-0.13888888888888928</v>
      </c>
      <c r="BI50" s="67">
        <f t="shared" si="18"/>
        <v>279.77777777777777</v>
      </c>
      <c r="BJ50" s="57"/>
      <c r="BK50" s="57"/>
      <c r="BM50" s="57">
        <v>46</v>
      </c>
      <c r="BN50" s="57">
        <v>20.399999999999999</v>
      </c>
      <c r="BO50" s="66">
        <v>0</v>
      </c>
      <c r="BP50" s="65">
        <f t="shared" si="6"/>
        <v>5.6666666666666661</v>
      </c>
      <c r="BQ50" s="65">
        <f t="shared" si="19"/>
        <v>-0.13888888888888928</v>
      </c>
      <c r="BR50" s="67">
        <f t="shared" si="20"/>
        <v>279.77777777777777</v>
      </c>
      <c r="BS50" s="57"/>
      <c r="BT50" s="57"/>
    </row>
    <row r="51" spans="1:72" x14ac:dyDescent="0.25">
      <c r="A51" s="31">
        <v>51</v>
      </c>
      <c r="B51" s="56">
        <v>48</v>
      </c>
      <c r="C51" s="71">
        <v>18.399999999999999</v>
      </c>
      <c r="D51" s="71">
        <v>0</v>
      </c>
      <c r="E51" s="71">
        <v>5.1111111111111107</v>
      </c>
      <c r="F51" s="71">
        <v>-0.30555555555555625</v>
      </c>
      <c r="G51" s="71">
        <v>290.58333333333337</v>
      </c>
      <c r="K51" s="57">
        <v>47</v>
      </c>
      <c r="L51" s="66">
        <v>18.8</v>
      </c>
      <c r="M51" s="66">
        <v>0</v>
      </c>
      <c r="N51" s="65">
        <f t="shared" si="0"/>
        <v>5.2222222222222223</v>
      </c>
      <c r="O51" s="65">
        <f t="shared" si="7"/>
        <v>0.22222222222222232</v>
      </c>
      <c r="P51" s="67">
        <f t="shared" si="8"/>
        <v>103.05555555555556</v>
      </c>
      <c r="Q51" s="57"/>
      <c r="R51" s="57"/>
      <c r="T51" s="57">
        <v>47</v>
      </c>
      <c r="U51" s="66">
        <v>18.8</v>
      </c>
      <c r="V51" s="66">
        <v>0</v>
      </c>
      <c r="W51" s="65">
        <f t="shared" si="1"/>
        <v>5.2222222222222223</v>
      </c>
      <c r="X51" s="65">
        <f t="shared" si="9"/>
        <v>0.22222222222222232</v>
      </c>
      <c r="Y51" s="67">
        <f t="shared" si="10"/>
        <v>103.05555555555556</v>
      </c>
      <c r="Z51" s="57"/>
      <c r="AA51" s="57"/>
      <c r="AC51" s="57">
        <v>47</v>
      </c>
      <c r="AD51" s="66">
        <v>11.6</v>
      </c>
      <c r="AE51" s="66">
        <v>0</v>
      </c>
      <c r="AF51" s="65">
        <f t="shared" si="2"/>
        <v>3.2222222222222219</v>
      </c>
      <c r="AG51" s="65">
        <f t="shared" si="11"/>
        <v>0.22222222222222188</v>
      </c>
      <c r="AH51" s="67">
        <f t="shared" si="12"/>
        <v>65.805555555555557</v>
      </c>
      <c r="AI51" s="57"/>
      <c r="AJ51" s="57"/>
      <c r="AL51" s="57">
        <v>47</v>
      </c>
      <c r="AM51" s="66">
        <v>11.6</v>
      </c>
      <c r="AN51" s="66">
        <v>0</v>
      </c>
      <c r="AO51" s="65">
        <f t="shared" si="3"/>
        <v>3.2222222222222219</v>
      </c>
      <c r="AP51" s="65">
        <f t="shared" si="13"/>
        <v>0.22222222222222188</v>
      </c>
      <c r="AQ51" s="67">
        <f t="shared" si="14"/>
        <v>65.805555555555557</v>
      </c>
      <c r="AR51" s="57"/>
      <c r="AS51" s="57"/>
      <c r="AU51" s="57">
        <v>47</v>
      </c>
      <c r="AV51" s="66">
        <v>11.6</v>
      </c>
      <c r="AW51" s="66">
        <v>0</v>
      </c>
      <c r="AX51" s="65">
        <f t="shared" si="4"/>
        <v>3.2222222222222219</v>
      </c>
      <c r="AY51" s="65">
        <f t="shared" si="15"/>
        <v>0.22222222222222188</v>
      </c>
      <c r="AZ51" s="67">
        <f t="shared" si="16"/>
        <v>65.805555555555557</v>
      </c>
      <c r="BA51" s="57"/>
      <c r="BB51" s="57"/>
      <c r="BD51" s="57">
        <v>47</v>
      </c>
      <c r="BE51" s="66">
        <v>19.5</v>
      </c>
      <c r="BF51" s="66">
        <v>0</v>
      </c>
      <c r="BG51" s="65">
        <f t="shared" si="5"/>
        <v>5.416666666666667</v>
      </c>
      <c r="BH51" s="65">
        <f t="shared" si="17"/>
        <v>-0.24999999999999911</v>
      </c>
      <c r="BI51" s="67">
        <f t="shared" si="18"/>
        <v>285.31944444444446</v>
      </c>
      <c r="BJ51" s="57"/>
      <c r="BK51" s="57"/>
      <c r="BM51" s="57">
        <v>47</v>
      </c>
      <c r="BN51" s="57">
        <v>19.5</v>
      </c>
      <c r="BO51" s="66">
        <v>0</v>
      </c>
      <c r="BP51" s="65">
        <f t="shared" si="6"/>
        <v>5.416666666666667</v>
      </c>
      <c r="BQ51" s="65">
        <f t="shared" si="19"/>
        <v>-0.24999999999999911</v>
      </c>
      <c r="BR51" s="67">
        <f t="shared" si="20"/>
        <v>285.31944444444446</v>
      </c>
      <c r="BS51" s="57"/>
      <c r="BT51" s="57"/>
    </row>
    <row r="52" spans="1:72" x14ac:dyDescent="0.25">
      <c r="A52" s="31">
        <v>52</v>
      </c>
      <c r="B52" s="56">
        <v>49</v>
      </c>
      <c r="C52" s="71">
        <v>17.8</v>
      </c>
      <c r="D52" s="71">
        <v>0</v>
      </c>
      <c r="E52" s="71">
        <v>4.9444444444444446</v>
      </c>
      <c r="F52" s="71">
        <v>-0.16666666666666607</v>
      </c>
      <c r="G52" s="71">
        <v>295.61111111111114</v>
      </c>
      <c r="K52" s="57">
        <v>48</v>
      </c>
      <c r="L52" s="66">
        <v>19.5</v>
      </c>
      <c r="M52" s="66">
        <v>0</v>
      </c>
      <c r="N52" s="65">
        <f t="shared" si="0"/>
        <v>5.416666666666667</v>
      </c>
      <c r="O52" s="65">
        <f t="shared" si="7"/>
        <v>0.19444444444444464</v>
      </c>
      <c r="P52" s="67">
        <f t="shared" si="8"/>
        <v>108.375</v>
      </c>
      <c r="Q52" s="57"/>
      <c r="R52" s="57"/>
      <c r="T52" s="57">
        <v>48</v>
      </c>
      <c r="U52" s="66">
        <v>19.5</v>
      </c>
      <c r="V52" s="66">
        <v>0</v>
      </c>
      <c r="W52" s="65">
        <f t="shared" si="1"/>
        <v>5.416666666666667</v>
      </c>
      <c r="X52" s="65">
        <f t="shared" si="9"/>
        <v>0.19444444444444464</v>
      </c>
      <c r="Y52" s="67">
        <f t="shared" si="10"/>
        <v>108.375</v>
      </c>
      <c r="Z52" s="57"/>
      <c r="AA52" s="57"/>
      <c r="AC52" s="57">
        <v>48</v>
      </c>
      <c r="AD52" s="66">
        <v>12.4</v>
      </c>
      <c r="AE52" s="66">
        <v>0</v>
      </c>
      <c r="AF52" s="65">
        <f t="shared" si="2"/>
        <v>3.4444444444444446</v>
      </c>
      <c r="AG52" s="65">
        <f t="shared" si="11"/>
        <v>0.22222222222222276</v>
      </c>
      <c r="AH52" s="67">
        <f t="shared" si="12"/>
        <v>69.138888888888886</v>
      </c>
      <c r="AI52" s="57"/>
      <c r="AJ52" s="57"/>
      <c r="AL52" s="57">
        <v>48</v>
      </c>
      <c r="AM52" s="66">
        <v>12.4</v>
      </c>
      <c r="AN52" s="66">
        <v>0</v>
      </c>
      <c r="AO52" s="65">
        <f t="shared" si="3"/>
        <v>3.4444444444444446</v>
      </c>
      <c r="AP52" s="65">
        <f t="shared" si="13"/>
        <v>0.22222222222222276</v>
      </c>
      <c r="AQ52" s="67">
        <f t="shared" si="14"/>
        <v>69.138888888888886</v>
      </c>
      <c r="AR52" s="57"/>
      <c r="AS52" s="57"/>
      <c r="AU52" s="57">
        <v>48</v>
      </c>
      <c r="AV52" s="66">
        <v>12.4</v>
      </c>
      <c r="AW52" s="66">
        <v>0</v>
      </c>
      <c r="AX52" s="65">
        <f t="shared" si="4"/>
        <v>3.4444444444444446</v>
      </c>
      <c r="AY52" s="65">
        <f t="shared" si="15"/>
        <v>0.22222222222222276</v>
      </c>
      <c r="AZ52" s="67">
        <f t="shared" si="16"/>
        <v>69.138888888888886</v>
      </c>
      <c r="BA52" s="57"/>
      <c r="BB52" s="57"/>
      <c r="BD52" s="57">
        <v>48</v>
      </c>
      <c r="BE52" s="66">
        <v>18.399999999999999</v>
      </c>
      <c r="BF52" s="66">
        <v>0</v>
      </c>
      <c r="BG52" s="65">
        <f t="shared" si="5"/>
        <v>5.1111111111111107</v>
      </c>
      <c r="BH52" s="65">
        <f t="shared" si="17"/>
        <v>-0.30555555555555625</v>
      </c>
      <c r="BI52" s="67">
        <f t="shared" si="18"/>
        <v>290.58333333333337</v>
      </c>
      <c r="BJ52" s="57"/>
      <c r="BK52" s="57"/>
      <c r="BM52" s="57">
        <v>48</v>
      </c>
      <c r="BN52" s="57">
        <v>18.399999999999999</v>
      </c>
      <c r="BO52" s="66">
        <v>0</v>
      </c>
      <c r="BP52" s="65">
        <f t="shared" si="6"/>
        <v>5.1111111111111107</v>
      </c>
      <c r="BQ52" s="65">
        <f t="shared" si="19"/>
        <v>-0.30555555555555625</v>
      </c>
      <c r="BR52" s="67">
        <f t="shared" si="20"/>
        <v>290.58333333333337</v>
      </c>
      <c r="BS52" s="57"/>
      <c r="BT52" s="57"/>
    </row>
    <row r="53" spans="1:72" x14ac:dyDescent="0.25">
      <c r="A53" s="31">
        <v>53</v>
      </c>
      <c r="B53" s="56">
        <v>50</v>
      </c>
      <c r="C53" s="71">
        <v>17.8</v>
      </c>
      <c r="D53" s="71">
        <v>0</v>
      </c>
      <c r="E53" s="71">
        <v>4.9444444444444446</v>
      </c>
      <c r="F53" s="71">
        <v>0</v>
      </c>
      <c r="G53" s="71">
        <v>300.5555555555556</v>
      </c>
      <c r="K53" s="57">
        <v>49</v>
      </c>
      <c r="L53" s="66">
        <v>20.2</v>
      </c>
      <c r="M53" s="66">
        <v>0</v>
      </c>
      <c r="N53" s="65">
        <f t="shared" si="0"/>
        <v>5.6111111111111107</v>
      </c>
      <c r="O53" s="65">
        <f t="shared" si="7"/>
        <v>0.19444444444444375</v>
      </c>
      <c r="P53" s="67">
        <f t="shared" si="8"/>
        <v>113.88888888888889</v>
      </c>
      <c r="Q53" s="57"/>
      <c r="R53" s="57"/>
      <c r="T53" s="57">
        <v>49</v>
      </c>
      <c r="U53" s="66">
        <v>20.2</v>
      </c>
      <c r="V53" s="66">
        <v>0</v>
      </c>
      <c r="W53" s="65">
        <f t="shared" si="1"/>
        <v>5.6111111111111107</v>
      </c>
      <c r="X53" s="65">
        <f t="shared" si="9"/>
        <v>0.19444444444444375</v>
      </c>
      <c r="Y53" s="67">
        <f t="shared" si="10"/>
        <v>113.88888888888889</v>
      </c>
      <c r="Z53" s="57"/>
      <c r="AA53" s="57"/>
      <c r="AC53" s="57">
        <v>49</v>
      </c>
      <c r="AD53" s="66">
        <v>13.2</v>
      </c>
      <c r="AE53" s="66">
        <v>0</v>
      </c>
      <c r="AF53" s="65">
        <f t="shared" si="2"/>
        <v>3.6666666666666665</v>
      </c>
      <c r="AG53" s="65">
        <f t="shared" si="11"/>
        <v>0.22222222222222188</v>
      </c>
      <c r="AH53" s="67">
        <f t="shared" si="12"/>
        <v>72.694444444444443</v>
      </c>
      <c r="AI53" s="57"/>
      <c r="AJ53" s="57"/>
      <c r="AL53" s="57">
        <v>49</v>
      </c>
      <c r="AM53" s="66">
        <v>13.2</v>
      </c>
      <c r="AN53" s="66">
        <v>0</v>
      </c>
      <c r="AO53" s="65">
        <f t="shared" si="3"/>
        <v>3.6666666666666665</v>
      </c>
      <c r="AP53" s="65">
        <f t="shared" si="13"/>
        <v>0.22222222222222188</v>
      </c>
      <c r="AQ53" s="67">
        <f t="shared" si="14"/>
        <v>72.694444444444443</v>
      </c>
      <c r="AR53" s="57"/>
      <c r="AS53" s="57"/>
      <c r="AU53" s="57">
        <v>49</v>
      </c>
      <c r="AV53" s="66">
        <v>13.2</v>
      </c>
      <c r="AW53" s="66">
        <v>0</v>
      </c>
      <c r="AX53" s="65">
        <f t="shared" si="4"/>
        <v>3.6666666666666665</v>
      </c>
      <c r="AY53" s="65">
        <f t="shared" si="15"/>
        <v>0.22222222222222188</v>
      </c>
      <c r="AZ53" s="67">
        <f t="shared" si="16"/>
        <v>72.694444444444443</v>
      </c>
      <c r="BA53" s="57"/>
      <c r="BB53" s="57"/>
      <c r="BD53" s="57">
        <v>49</v>
      </c>
      <c r="BE53" s="66">
        <v>17.8</v>
      </c>
      <c r="BF53" s="66">
        <v>0</v>
      </c>
      <c r="BG53" s="65">
        <f t="shared" si="5"/>
        <v>4.9444444444444446</v>
      </c>
      <c r="BH53" s="65">
        <f t="shared" si="17"/>
        <v>-0.16666666666666607</v>
      </c>
      <c r="BI53" s="67">
        <f t="shared" si="18"/>
        <v>295.61111111111114</v>
      </c>
      <c r="BJ53" s="57"/>
      <c r="BK53" s="57"/>
      <c r="BM53" s="57">
        <v>49</v>
      </c>
      <c r="BN53" s="57">
        <v>17.8</v>
      </c>
      <c r="BO53" s="66">
        <v>0</v>
      </c>
      <c r="BP53" s="65">
        <f t="shared" si="6"/>
        <v>4.9444444444444446</v>
      </c>
      <c r="BQ53" s="65">
        <f t="shared" si="19"/>
        <v>-0.16666666666666607</v>
      </c>
      <c r="BR53" s="67">
        <f t="shared" si="20"/>
        <v>295.61111111111114</v>
      </c>
      <c r="BS53" s="57"/>
      <c r="BT53" s="57"/>
    </row>
    <row r="54" spans="1:72" x14ac:dyDescent="0.25">
      <c r="A54" s="31">
        <v>54</v>
      </c>
      <c r="B54" s="56">
        <v>51</v>
      </c>
      <c r="C54" s="71">
        <v>17.399999999999999</v>
      </c>
      <c r="D54" s="71">
        <v>0</v>
      </c>
      <c r="E54" s="71">
        <v>4.833333333333333</v>
      </c>
      <c r="F54" s="71">
        <v>-0.1111111111111116</v>
      </c>
      <c r="G54" s="71">
        <v>305.44444444444451</v>
      </c>
      <c r="K54" s="57">
        <v>50</v>
      </c>
      <c r="L54" s="66">
        <v>20.9</v>
      </c>
      <c r="M54" s="66">
        <v>0</v>
      </c>
      <c r="N54" s="65">
        <f t="shared" si="0"/>
        <v>5.8055555555555554</v>
      </c>
      <c r="O54" s="65">
        <f t="shared" si="7"/>
        <v>0.19444444444444464</v>
      </c>
      <c r="P54" s="67">
        <f t="shared" si="8"/>
        <v>119.59722222222221</v>
      </c>
      <c r="Q54" s="57"/>
      <c r="R54" s="57"/>
      <c r="T54" s="57">
        <v>50</v>
      </c>
      <c r="U54" s="66">
        <v>20.9</v>
      </c>
      <c r="V54" s="66">
        <v>0</v>
      </c>
      <c r="W54" s="65">
        <f t="shared" si="1"/>
        <v>5.8055555555555554</v>
      </c>
      <c r="X54" s="65">
        <f t="shared" si="9"/>
        <v>0.19444444444444464</v>
      </c>
      <c r="Y54" s="67">
        <f t="shared" si="10"/>
        <v>119.59722222222221</v>
      </c>
      <c r="Z54" s="57"/>
      <c r="AA54" s="57"/>
      <c r="AC54" s="57">
        <v>50</v>
      </c>
      <c r="AD54" s="66">
        <v>14.2</v>
      </c>
      <c r="AE54" s="66">
        <v>0</v>
      </c>
      <c r="AF54" s="65">
        <f t="shared" si="2"/>
        <v>3.9444444444444442</v>
      </c>
      <c r="AG54" s="65">
        <f t="shared" si="11"/>
        <v>0.27777777777777768</v>
      </c>
      <c r="AH54" s="67">
        <f t="shared" si="12"/>
        <v>76.5</v>
      </c>
      <c r="AI54" s="57"/>
      <c r="AJ54" s="57"/>
      <c r="AL54" s="57">
        <v>50</v>
      </c>
      <c r="AM54" s="66">
        <v>14.2</v>
      </c>
      <c r="AN54" s="66">
        <v>0</v>
      </c>
      <c r="AO54" s="65">
        <f t="shared" si="3"/>
        <v>3.9444444444444442</v>
      </c>
      <c r="AP54" s="65">
        <f t="shared" si="13"/>
        <v>0.27777777777777768</v>
      </c>
      <c r="AQ54" s="67">
        <f t="shared" si="14"/>
        <v>76.5</v>
      </c>
      <c r="AR54" s="57"/>
      <c r="AS54" s="57"/>
      <c r="AU54" s="57">
        <v>50</v>
      </c>
      <c r="AV54" s="66">
        <v>14.2</v>
      </c>
      <c r="AW54" s="66">
        <v>0</v>
      </c>
      <c r="AX54" s="65">
        <f t="shared" si="4"/>
        <v>3.9444444444444442</v>
      </c>
      <c r="AY54" s="65">
        <f t="shared" si="15"/>
        <v>0.27777777777777768</v>
      </c>
      <c r="AZ54" s="67">
        <f t="shared" si="16"/>
        <v>76.5</v>
      </c>
      <c r="BA54" s="57"/>
      <c r="BB54" s="57"/>
      <c r="BD54" s="57">
        <v>50</v>
      </c>
      <c r="BE54" s="66">
        <v>17.8</v>
      </c>
      <c r="BF54" s="66">
        <v>0</v>
      </c>
      <c r="BG54" s="65">
        <f t="shared" si="5"/>
        <v>4.9444444444444446</v>
      </c>
      <c r="BH54" s="65">
        <f t="shared" si="17"/>
        <v>0</v>
      </c>
      <c r="BI54" s="67">
        <f t="shared" si="18"/>
        <v>300.5555555555556</v>
      </c>
      <c r="BJ54" s="57"/>
      <c r="BK54" s="57"/>
      <c r="BM54" s="57">
        <v>50</v>
      </c>
      <c r="BN54" s="57">
        <v>17.8</v>
      </c>
      <c r="BO54" s="66">
        <v>0</v>
      </c>
      <c r="BP54" s="65">
        <f t="shared" si="6"/>
        <v>4.9444444444444446</v>
      </c>
      <c r="BQ54" s="65">
        <f t="shared" si="19"/>
        <v>0</v>
      </c>
      <c r="BR54" s="67">
        <f t="shared" si="20"/>
        <v>300.5555555555556</v>
      </c>
      <c r="BS54" s="57"/>
      <c r="BT54" s="57"/>
    </row>
    <row r="55" spans="1:72" x14ac:dyDescent="0.25">
      <c r="A55" s="31">
        <v>55</v>
      </c>
      <c r="B55" s="56">
        <v>52</v>
      </c>
      <c r="C55" s="71">
        <v>15.7</v>
      </c>
      <c r="D55" s="71">
        <v>0</v>
      </c>
      <c r="E55" s="71">
        <v>4.3611111111111107</v>
      </c>
      <c r="F55" s="71">
        <v>-0.47222222222222232</v>
      </c>
      <c r="G55" s="71">
        <v>310.04166666666674</v>
      </c>
      <c r="K55" s="57">
        <v>51</v>
      </c>
      <c r="L55" s="66">
        <v>21.7</v>
      </c>
      <c r="M55" s="66">
        <v>0</v>
      </c>
      <c r="N55" s="65">
        <f t="shared" si="0"/>
        <v>6.0277777777777777</v>
      </c>
      <c r="O55" s="65">
        <f t="shared" si="7"/>
        <v>0.22222222222222232</v>
      </c>
      <c r="P55" s="67">
        <f t="shared" si="8"/>
        <v>125.51388888888889</v>
      </c>
      <c r="Q55" s="57"/>
      <c r="R55" s="57"/>
      <c r="T55" s="57">
        <v>51</v>
      </c>
      <c r="U55" s="66">
        <v>21.7</v>
      </c>
      <c r="V55" s="66">
        <v>0</v>
      </c>
      <c r="W55" s="65">
        <f t="shared" si="1"/>
        <v>6.0277777777777777</v>
      </c>
      <c r="X55" s="65">
        <f t="shared" si="9"/>
        <v>0.22222222222222232</v>
      </c>
      <c r="Y55" s="67">
        <f t="shared" si="10"/>
        <v>125.51388888888889</v>
      </c>
      <c r="Z55" s="57"/>
      <c r="AA55" s="57"/>
      <c r="AC55" s="57">
        <v>51</v>
      </c>
      <c r="AD55" s="66">
        <v>14.8</v>
      </c>
      <c r="AE55" s="66">
        <v>0</v>
      </c>
      <c r="AF55" s="65">
        <f t="shared" si="2"/>
        <v>4.1111111111111116</v>
      </c>
      <c r="AG55" s="65">
        <f t="shared" si="11"/>
        <v>0.16666666666666741</v>
      </c>
      <c r="AH55" s="67">
        <f t="shared" si="12"/>
        <v>80.527777777777771</v>
      </c>
      <c r="AI55" s="57"/>
      <c r="AJ55" s="57"/>
      <c r="AL55" s="57">
        <v>51</v>
      </c>
      <c r="AM55" s="66">
        <v>14.8</v>
      </c>
      <c r="AN55" s="66">
        <v>0</v>
      </c>
      <c r="AO55" s="65">
        <f t="shared" si="3"/>
        <v>4.1111111111111116</v>
      </c>
      <c r="AP55" s="65">
        <f t="shared" si="13"/>
        <v>0.16666666666666741</v>
      </c>
      <c r="AQ55" s="67">
        <f t="shared" si="14"/>
        <v>80.527777777777771</v>
      </c>
      <c r="AR55" s="57"/>
      <c r="AS55" s="57"/>
      <c r="AU55" s="57">
        <v>51</v>
      </c>
      <c r="AV55" s="66">
        <v>14.8</v>
      </c>
      <c r="AW55" s="66">
        <v>0</v>
      </c>
      <c r="AX55" s="65">
        <f t="shared" si="4"/>
        <v>4.1111111111111116</v>
      </c>
      <c r="AY55" s="65">
        <f t="shared" si="15"/>
        <v>0.16666666666666741</v>
      </c>
      <c r="AZ55" s="67">
        <f t="shared" si="16"/>
        <v>80.527777777777771</v>
      </c>
      <c r="BA55" s="57"/>
      <c r="BB55" s="57"/>
      <c r="BD55" s="57">
        <v>51</v>
      </c>
      <c r="BE55" s="66">
        <v>17.399999999999999</v>
      </c>
      <c r="BF55" s="66">
        <v>0</v>
      </c>
      <c r="BG55" s="65">
        <f t="shared" si="5"/>
        <v>4.833333333333333</v>
      </c>
      <c r="BH55" s="65">
        <f t="shared" si="17"/>
        <v>-0.1111111111111116</v>
      </c>
      <c r="BI55" s="67">
        <f t="shared" si="18"/>
        <v>305.44444444444451</v>
      </c>
      <c r="BJ55" s="57"/>
      <c r="BK55" s="57"/>
      <c r="BM55" s="57">
        <v>51</v>
      </c>
      <c r="BN55" s="57">
        <v>17.399999999999999</v>
      </c>
      <c r="BO55" s="66">
        <v>0</v>
      </c>
      <c r="BP55" s="65">
        <f t="shared" si="6"/>
        <v>4.833333333333333</v>
      </c>
      <c r="BQ55" s="65">
        <f t="shared" si="19"/>
        <v>-0.1111111111111116</v>
      </c>
      <c r="BR55" s="67">
        <f t="shared" si="20"/>
        <v>305.44444444444451</v>
      </c>
      <c r="BS55" s="57"/>
      <c r="BT55" s="57"/>
    </row>
    <row r="56" spans="1:72" x14ac:dyDescent="0.25">
      <c r="A56" s="31">
        <v>56</v>
      </c>
      <c r="B56" s="56">
        <v>53</v>
      </c>
      <c r="C56" s="71">
        <v>13.1</v>
      </c>
      <c r="D56" s="71">
        <v>0</v>
      </c>
      <c r="E56" s="71">
        <v>3.6388888888888888</v>
      </c>
      <c r="F56" s="71">
        <v>-0.72222222222222188</v>
      </c>
      <c r="G56" s="71">
        <v>314.04166666666674</v>
      </c>
      <c r="K56" s="57">
        <v>52</v>
      </c>
      <c r="L56" s="66">
        <v>22.4</v>
      </c>
      <c r="M56" s="66">
        <v>0</v>
      </c>
      <c r="N56" s="65">
        <f t="shared" si="0"/>
        <v>6.2222222222222214</v>
      </c>
      <c r="O56" s="65">
        <f t="shared" si="7"/>
        <v>0.19444444444444375</v>
      </c>
      <c r="P56" s="67">
        <f t="shared" si="8"/>
        <v>131.63888888888889</v>
      </c>
      <c r="Q56" s="57"/>
      <c r="R56" s="57"/>
      <c r="T56" s="57">
        <v>52</v>
      </c>
      <c r="U56" s="66">
        <v>22.4</v>
      </c>
      <c r="V56" s="66">
        <v>0</v>
      </c>
      <c r="W56" s="65">
        <f t="shared" si="1"/>
        <v>6.2222222222222214</v>
      </c>
      <c r="X56" s="65">
        <f t="shared" si="9"/>
        <v>0.19444444444444375</v>
      </c>
      <c r="Y56" s="67">
        <f t="shared" si="10"/>
        <v>131.63888888888889</v>
      </c>
      <c r="Z56" s="57"/>
      <c r="AA56" s="57"/>
      <c r="AC56" s="57">
        <v>52</v>
      </c>
      <c r="AD56" s="66">
        <v>14.7</v>
      </c>
      <c r="AE56" s="66">
        <v>0</v>
      </c>
      <c r="AF56" s="65">
        <f t="shared" si="2"/>
        <v>4.083333333333333</v>
      </c>
      <c r="AG56" s="65">
        <f t="shared" si="11"/>
        <v>-2.7777777777778567E-2</v>
      </c>
      <c r="AH56" s="67">
        <f t="shared" si="12"/>
        <v>84.625</v>
      </c>
      <c r="AI56" s="57"/>
      <c r="AJ56" s="57"/>
      <c r="AL56" s="57">
        <v>52</v>
      </c>
      <c r="AM56" s="66">
        <v>14.7</v>
      </c>
      <c r="AN56" s="66">
        <v>0</v>
      </c>
      <c r="AO56" s="65">
        <f t="shared" si="3"/>
        <v>4.083333333333333</v>
      </c>
      <c r="AP56" s="65">
        <f t="shared" si="13"/>
        <v>-2.7777777777778567E-2</v>
      </c>
      <c r="AQ56" s="67">
        <f t="shared" si="14"/>
        <v>84.625</v>
      </c>
      <c r="AR56" s="57"/>
      <c r="AS56" s="57"/>
      <c r="AU56" s="57">
        <v>52</v>
      </c>
      <c r="AV56" s="66">
        <v>14.7</v>
      </c>
      <c r="AW56" s="66">
        <v>0</v>
      </c>
      <c r="AX56" s="65">
        <f t="shared" si="4"/>
        <v>4.083333333333333</v>
      </c>
      <c r="AY56" s="65">
        <f t="shared" si="15"/>
        <v>-2.7777777777778567E-2</v>
      </c>
      <c r="AZ56" s="67">
        <f t="shared" si="16"/>
        <v>84.625</v>
      </c>
      <c r="BA56" s="57"/>
      <c r="BB56" s="57"/>
      <c r="BD56" s="57">
        <v>52</v>
      </c>
      <c r="BE56" s="66">
        <v>15.7</v>
      </c>
      <c r="BF56" s="66">
        <v>0</v>
      </c>
      <c r="BG56" s="65">
        <f t="shared" si="5"/>
        <v>4.3611111111111107</v>
      </c>
      <c r="BH56" s="65">
        <f t="shared" si="17"/>
        <v>-0.47222222222222232</v>
      </c>
      <c r="BI56" s="67">
        <f t="shared" si="18"/>
        <v>310.04166666666674</v>
      </c>
      <c r="BJ56" s="57"/>
      <c r="BK56" s="57"/>
      <c r="BM56" s="57">
        <v>52</v>
      </c>
      <c r="BN56" s="57">
        <v>15.7</v>
      </c>
      <c r="BO56" s="66">
        <v>0</v>
      </c>
      <c r="BP56" s="65">
        <f t="shared" si="6"/>
        <v>4.3611111111111107</v>
      </c>
      <c r="BQ56" s="65">
        <f t="shared" si="19"/>
        <v>-0.47222222222222232</v>
      </c>
      <c r="BR56" s="67">
        <f t="shared" si="20"/>
        <v>310.04166666666674</v>
      </c>
      <c r="BS56" s="57"/>
      <c r="BT56" s="57"/>
    </row>
    <row r="57" spans="1:72" x14ac:dyDescent="0.25">
      <c r="A57" s="31">
        <v>57</v>
      </c>
      <c r="B57" s="56">
        <v>54</v>
      </c>
      <c r="C57" s="71">
        <v>12.1</v>
      </c>
      <c r="D57" s="71">
        <v>0</v>
      </c>
      <c r="E57" s="71">
        <v>3.3611111111111107</v>
      </c>
      <c r="F57" s="71">
        <v>-0.27777777777777812</v>
      </c>
      <c r="G57" s="71">
        <v>317.54166666666674</v>
      </c>
      <c r="K57" s="57">
        <v>53</v>
      </c>
      <c r="L57" s="66">
        <v>23.1</v>
      </c>
      <c r="M57" s="66">
        <v>0</v>
      </c>
      <c r="N57" s="65">
        <f t="shared" si="0"/>
        <v>6.416666666666667</v>
      </c>
      <c r="O57" s="65">
        <f t="shared" si="7"/>
        <v>0.19444444444444553</v>
      </c>
      <c r="P57" s="67">
        <f t="shared" si="8"/>
        <v>137.95833333333334</v>
      </c>
      <c r="Q57" s="57"/>
      <c r="R57" s="57"/>
      <c r="T57" s="57">
        <v>53</v>
      </c>
      <c r="U57" s="66">
        <v>23.1</v>
      </c>
      <c r="V57" s="66">
        <v>0</v>
      </c>
      <c r="W57" s="65">
        <f t="shared" si="1"/>
        <v>6.416666666666667</v>
      </c>
      <c r="X57" s="65">
        <f t="shared" si="9"/>
        <v>0.19444444444444553</v>
      </c>
      <c r="Y57" s="67">
        <f t="shared" si="10"/>
        <v>137.95833333333334</v>
      </c>
      <c r="Z57" s="57"/>
      <c r="AA57" s="57"/>
      <c r="AC57" s="57">
        <v>53</v>
      </c>
      <c r="AD57" s="66">
        <v>14.4</v>
      </c>
      <c r="AE57" s="66">
        <v>0</v>
      </c>
      <c r="AF57" s="65">
        <f t="shared" si="2"/>
        <v>4</v>
      </c>
      <c r="AG57" s="65">
        <f t="shared" si="11"/>
        <v>-8.3333333333333037E-2</v>
      </c>
      <c r="AH57" s="67">
        <f t="shared" si="12"/>
        <v>88.666666666666671</v>
      </c>
      <c r="AI57" s="57"/>
      <c r="AJ57" s="57"/>
      <c r="AL57" s="57">
        <v>53</v>
      </c>
      <c r="AM57" s="66">
        <v>14.4</v>
      </c>
      <c r="AN57" s="66">
        <v>0</v>
      </c>
      <c r="AO57" s="65">
        <f t="shared" si="3"/>
        <v>4</v>
      </c>
      <c r="AP57" s="65">
        <f t="shared" si="13"/>
        <v>-8.3333333333333037E-2</v>
      </c>
      <c r="AQ57" s="67">
        <f t="shared" si="14"/>
        <v>88.666666666666671</v>
      </c>
      <c r="AR57" s="57"/>
      <c r="AS57" s="57"/>
      <c r="AU57" s="57">
        <v>53</v>
      </c>
      <c r="AV57" s="66">
        <v>14.4</v>
      </c>
      <c r="AW57" s="66">
        <v>0</v>
      </c>
      <c r="AX57" s="65">
        <f t="shared" si="4"/>
        <v>4</v>
      </c>
      <c r="AY57" s="65">
        <f t="shared" si="15"/>
        <v>-8.3333333333333037E-2</v>
      </c>
      <c r="AZ57" s="67">
        <f t="shared" si="16"/>
        <v>88.666666666666671</v>
      </c>
      <c r="BA57" s="57"/>
      <c r="BB57" s="57"/>
      <c r="BD57" s="57">
        <v>53</v>
      </c>
      <c r="BE57" s="66">
        <v>13.1</v>
      </c>
      <c r="BF57" s="66">
        <v>0</v>
      </c>
      <c r="BG57" s="65">
        <f t="shared" si="5"/>
        <v>3.6388888888888888</v>
      </c>
      <c r="BH57" s="65">
        <f t="shared" si="17"/>
        <v>-0.72222222222222188</v>
      </c>
      <c r="BI57" s="67">
        <f t="shared" si="18"/>
        <v>314.04166666666674</v>
      </c>
      <c r="BJ57" s="57"/>
      <c r="BK57" s="57"/>
      <c r="BM57" s="57">
        <v>53</v>
      </c>
      <c r="BN57" s="57">
        <v>13.1</v>
      </c>
      <c r="BO57" s="66">
        <v>0</v>
      </c>
      <c r="BP57" s="65">
        <f t="shared" si="6"/>
        <v>3.6388888888888888</v>
      </c>
      <c r="BQ57" s="65">
        <f t="shared" si="19"/>
        <v>-0.72222222222222188</v>
      </c>
      <c r="BR57" s="67">
        <f t="shared" si="20"/>
        <v>314.04166666666674</v>
      </c>
      <c r="BS57" s="57"/>
      <c r="BT57" s="57"/>
    </row>
    <row r="58" spans="1:72" x14ac:dyDescent="0.25">
      <c r="A58" s="31">
        <v>58</v>
      </c>
      <c r="B58" s="56">
        <v>55</v>
      </c>
      <c r="C58" s="71">
        <v>12</v>
      </c>
      <c r="D58" s="71">
        <v>0</v>
      </c>
      <c r="E58" s="71">
        <v>3.333333333333333</v>
      </c>
      <c r="F58" s="71">
        <v>-2.7777777777777679E-2</v>
      </c>
      <c r="G58" s="71">
        <v>320.88888888888897</v>
      </c>
      <c r="K58" s="57">
        <v>54</v>
      </c>
      <c r="L58" s="66">
        <v>23.7</v>
      </c>
      <c r="M58" s="66">
        <v>0</v>
      </c>
      <c r="N58" s="65">
        <f t="shared" si="0"/>
        <v>6.583333333333333</v>
      </c>
      <c r="O58" s="65">
        <f t="shared" si="7"/>
        <v>0.16666666666666607</v>
      </c>
      <c r="P58" s="67">
        <f t="shared" si="8"/>
        <v>144.45833333333334</v>
      </c>
      <c r="Q58" s="57"/>
      <c r="R58" s="57"/>
      <c r="T58" s="57">
        <v>54</v>
      </c>
      <c r="U58" s="66">
        <v>23.7</v>
      </c>
      <c r="V58" s="66">
        <v>0</v>
      </c>
      <c r="W58" s="65">
        <f t="shared" si="1"/>
        <v>6.583333333333333</v>
      </c>
      <c r="X58" s="65">
        <f t="shared" si="9"/>
        <v>0.16666666666666607</v>
      </c>
      <c r="Y58" s="67">
        <f t="shared" si="10"/>
        <v>144.45833333333334</v>
      </c>
      <c r="Z58" s="57"/>
      <c r="AA58" s="57"/>
      <c r="AC58" s="57">
        <v>54</v>
      </c>
      <c r="AD58" s="66">
        <v>14.1</v>
      </c>
      <c r="AE58" s="66">
        <v>0</v>
      </c>
      <c r="AF58" s="65">
        <f t="shared" si="2"/>
        <v>3.9166666666666665</v>
      </c>
      <c r="AG58" s="65">
        <f t="shared" si="11"/>
        <v>-8.3333333333333481E-2</v>
      </c>
      <c r="AH58" s="67">
        <f t="shared" si="12"/>
        <v>92.625</v>
      </c>
      <c r="AI58" s="57"/>
      <c r="AJ58" s="57"/>
      <c r="AL58" s="57">
        <v>54</v>
      </c>
      <c r="AM58" s="66">
        <v>14.1</v>
      </c>
      <c r="AN58" s="66">
        <v>0</v>
      </c>
      <c r="AO58" s="65">
        <f t="shared" si="3"/>
        <v>3.9166666666666665</v>
      </c>
      <c r="AP58" s="65">
        <f t="shared" si="13"/>
        <v>-8.3333333333333481E-2</v>
      </c>
      <c r="AQ58" s="67">
        <f t="shared" si="14"/>
        <v>92.625</v>
      </c>
      <c r="AR58" s="57"/>
      <c r="AS58" s="57"/>
      <c r="AU58" s="57">
        <v>54</v>
      </c>
      <c r="AV58" s="66">
        <v>14.1</v>
      </c>
      <c r="AW58" s="66">
        <v>0</v>
      </c>
      <c r="AX58" s="65">
        <f t="shared" si="4"/>
        <v>3.9166666666666665</v>
      </c>
      <c r="AY58" s="65">
        <f t="shared" si="15"/>
        <v>-8.3333333333333481E-2</v>
      </c>
      <c r="AZ58" s="67">
        <f t="shared" si="16"/>
        <v>92.625</v>
      </c>
      <c r="BA58" s="57"/>
      <c r="BB58" s="57"/>
      <c r="BD58" s="57">
        <v>54</v>
      </c>
      <c r="BE58" s="66">
        <v>12.1</v>
      </c>
      <c r="BF58" s="66">
        <v>0</v>
      </c>
      <c r="BG58" s="65">
        <f t="shared" si="5"/>
        <v>3.3611111111111107</v>
      </c>
      <c r="BH58" s="65">
        <f t="shared" si="17"/>
        <v>-0.27777777777777812</v>
      </c>
      <c r="BI58" s="67">
        <f t="shared" si="18"/>
        <v>317.54166666666674</v>
      </c>
      <c r="BJ58" s="57"/>
      <c r="BK58" s="57"/>
      <c r="BM58" s="57">
        <v>54</v>
      </c>
      <c r="BN58" s="57">
        <v>12.1</v>
      </c>
      <c r="BO58" s="66">
        <v>0</v>
      </c>
      <c r="BP58" s="65">
        <f t="shared" si="6"/>
        <v>3.3611111111111107</v>
      </c>
      <c r="BQ58" s="65">
        <f t="shared" si="19"/>
        <v>-0.27777777777777812</v>
      </c>
      <c r="BR58" s="67">
        <f t="shared" si="20"/>
        <v>317.54166666666674</v>
      </c>
      <c r="BS58" s="57"/>
      <c r="BT58" s="57"/>
    </row>
    <row r="59" spans="1:72" x14ac:dyDescent="0.25">
      <c r="A59" s="31">
        <v>59</v>
      </c>
      <c r="B59" s="56">
        <v>56</v>
      </c>
      <c r="C59" s="71">
        <v>12</v>
      </c>
      <c r="D59" s="71">
        <v>0</v>
      </c>
      <c r="E59" s="71">
        <v>3.333333333333333</v>
      </c>
      <c r="F59" s="71">
        <v>0</v>
      </c>
      <c r="G59" s="71">
        <v>324.22222222222229</v>
      </c>
      <c r="K59" s="57">
        <v>55</v>
      </c>
      <c r="L59" s="66">
        <v>24.4</v>
      </c>
      <c r="M59" s="66">
        <v>0</v>
      </c>
      <c r="N59" s="65">
        <f t="shared" si="0"/>
        <v>6.7777777777777768</v>
      </c>
      <c r="O59" s="65">
        <f t="shared" si="7"/>
        <v>0.19444444444444375</v>
      </c>
      <c r="P59" s="67">
        <f t="shared" si="8"/>
        <v>151.13888888888889</v>
      </c>
      <c r="Q59" s="57"/>
      <c r="R59" s="57"/>
      <c r="T59" s="57">
        <v>55</v>
      </c>
      <c r="U59" s="66">
        <v>24.4</v>
      </c>
      <c r="V59" s="66">
        <v>0</v>
      </c>
      <c r="W59" s="65">
        <f t="shared" si="1"/>
        <v>6.7777777777777768</v>
      </c>
      <c r="X59" s="65">
        <f t="shared" si="9"/>
        <v>0.19444444444444375</v>
      </c>
      <c r="Y59" s="67">
        <f t="shared" si="10"/>
        <v>151.13888888888889</v>
      </c>
      <c r="Z59" s="57"/>
      <c r="AA59" s="57"/>
      <c r="AC59" s="57">
        <v>55</v>
      </c>
      <c r="AD59" s="66">
        <v>13.6</v>
      </c>
      <c r="AE59" s="66">
        <v>0</v>
      </c>
      <c r="AF59" s="65">
        <f t="shared" si="2"/>
        <v>3.7777777777777777</v>
      </c>
      <c r="AG59" s="65">
        <f t="shared" si="11"/>
        <v>-0.13888888888888884</v>
      </c>
      <c r="AH59" s="67">
        <f t="shared" si="12"/>
        <v>96.472222222222229</v>
      </c>
      <c r="AI59" s="57"/>
      <c r="AJ59" s="57"/>
      <c r="AL59" s="57">
        <v>55</v>
      </c>
      <c r="AM59" s="66">
        <v>13.6</v>
      </c>
      <c r="AN59" s="66">
        <v>0</v>
      </c>
      <c r="AO59" s="65">
        <f t="shared" si="3"/>
        <v>3.7777777777777777</v>
      </c>
      <c r="AP59" s="65">
        <f t="shared" si="13"/>
        <v>-0.13888888888888884</v>
      </c>
      <c r="AQ59" s="67">
        <f t="shared" si="14"/>
        <v>96.472222222222229</v>
      </c>
      <c r="AR59" s="57"/>
      <c r="AS59" s="57"/>
      <c r="AU59" s="57">
        <v>55</v>
      </c>
      <c r="AV59" s="66">
        <v>13.6</v>
      </c>
      <c r="AW59" s="66">
        <v>0</v>
      </c>
      <c r="AX59" s="65">
        <f t="shared" si="4"/>
        <v>3.7777777777777777</v>
      </c>
      <c r="AY59" s="65">
        <f t="shared" si="15"/>
        <v>-0.13888888888888884</v>
      </c>
      <c r="AZ59" s="67">
        <f t="shared" si="16"/>
        <v>96.472222222222229</v>
      </c>
      <c r="BA59" s="57"/>
      <c r="BB59" s="57"/>
      <c r="BD59" s="57">
        <v>55</v>
      </c>
      <c r="BE59" s="66">
        <v>12</v>
      </c>
      <c r="BF59" s="66">
        <v>0</v>
      </c>
      <c r="BG59" s="65">
        <f t="shared" si="5"/>
        <v>3.333333333333333</v>
      </c>
      <c r="BH59" s="65">
        <f t="shared" si="17"/>
        <v>-2.7777777777777679E-2</v>
      </c>
      <c r="BI59" s="67">
        <f t="shared" si="18"/>
        <v>320.88888888888897</v>
      </c>
      <c r="BJ59" s="57"/>
      <c r="BK59" s="57"/>
      <c r="BM59" s="57">
        <v>55</v>
      </c>
      <c r="BN59" s="57">
        <v>12</v>
      </c>
      <c r="BO59" s="66">
        <v>0</v>
      </c>
      <c r="BP59" s="65">
        <f t="shared" si="6"/>
        <v>3.333333333333333</v>
      </c>
      <c r="BQ59" s="65">
        <f t="shared" si="19"/>
        <v>-2.7777777777777679E-2</v>
      </c>
      <c r="BR59" s="67">
        <f t="shared" si="20"/>
        <v>320.88888888888897</v>
      </c>
      <c r="BS59" s="57"/>
      <c r="BT59" s="57"/>
    </row>
    <row r="60" spans="1:72" x14ac:dyDescent="0.25">
      <c r="A60" s="31">
        <v>60</v>
      </c>
      <c r="B60" s="56">
        <v>57</v>
      </c>
      <c r="C60" s="71">
        <v>12</v>
      </c>
      <c r="D60" s="71">
        <v>0</v>
      </c>
      <c r="E60" s="71">
        <v>3.333333333333333</v>
      </c>
      <c r="F60" s="71">
        <v>0</v>
      </c>
      <c r="G60" s="71">
        <v>327.5555555555556</v>
      </c>
      <c r="K60" s="57">
        <v>56</v>
      </c>
      <c r="L60" s="66">
        <v>25.1</v>
      </c>
      <c r="M60" s="66">
        <v>0</v>
      </c>
      <c r="N60" s="65">
        <f t="shared" si="0"/>
        <v>6.9722222222222223</v>
      </c>
      <c r="O60" s="65">
        <f t="shared" si="7"/>
        <v>0.19444444444444553</v>
      </c>
      <c r="P60" s="67">
        <f t="shared" si="8"/>
        <v>158.01388888888889</v>
      </c>
      <c r="Q60" s="57"/>
      <c r="R60" s="57"/>
      <c r="T60" s="57">
        <v>56</v>
      </c>
      <c r="U60" s="66">
        <v>25.1</v>
      </c>
      <c r="V60" s="66">
        <v>0</v>
      </c>
      <c r="W60" s="65">
        <f t="shared" si="1"/>
        <v>6.9722222222222223</v>
      </c>
      <c r="X60" s="65">
        <f t="shared" si="9"/>
        <v>0.19444444444444553</v>
      </c>
      <c r="Y60" s="67">
        <f t="shared" si="10"/>
        <v>158.01388888888889</v>
      </c>
      <c r="Z60" s="57"/>
      <c r="AA60" s="57"/>
      <c r="AC60" s="57">
        <v>56</v>
      </c>
      <c r="AD60" s="66">
        <v>13</v>
      </c>
      <c r="AE60" s="66">
        <v>0</v>
      </c>
      <c r="AF60" s="65">
        <f t="shared" si="2"/>
        <v>3.6111111111111112</v>
      </c>
      <c r="AG60" s="65">
        <f t="shared" si="11"/>
        <v>-0.16666666666666652</v>
      </c>
      <c r="AH60" s="67">
        <f t="shared" si="12"/>
        <v>100.16666666666667</v>
      </c>
      <c r="AI60" s="57"/>
      <c r="AJ60" s="57"/>
      <c r="AL60" s="57">
        <v>56</v>
      </c>
      <c r="AM60" s="66">
        <v>13</v>
      </c>
      <c r="AN60" s="66">
        <v>0</v>
      </c>
      <c r="AO60" s="65">
        <f t="shared" si="3"/>
        <v>3.6111111111111112</v>
      </c>
      <c r="AP60" s="65">
        <f t="shared" si="13"/>
        <v>-0.16666666666666652</v>
      </c>
      <c r="AQ60" s="67">
        <f t="shared" si="14"/>
        <v>100.16666666666667</v>
      </c>
      <c r="AR60" s="57"/>
      <c r="AS60" s="57"/>
      <c r="AU60" s="57">
        <v>56</v>
      </c>
      <c r="AV60" s="66">
        <v>13</v>
      </c>
      <c r="AW60" s="66">
        <v>0</v>
      </c>
      <c r="AX60" s="65">
        <f t="shared" si="4"/>
        <v>3.6111111111111112</v>
      </c>
      <c r="AY60" s="65">
        <f t="shared" si="15"/>
        <v>-0.16666666666666652</v>
      </c>
      <c r="AZ60" s="67">
        <f t="shared" si="16"/>
        <v>100.16666666666667</v>
      </c>
      <c r="BA60" s="57"/>
      <c r="BB60" s="57"/>
      <c r="BD60" s="57">
        <v>56</v>
      </c>
      <c r="BE60" s="66">
        <v>12</v>
      </c>
      <c r="BF60" s="66">
        <v>0</v>
      </c>
      <c r="BG60" s="65">
        <f t="shared" si="5"/>
        <v>3.333333333333333</v>
      </c>
      <c r="BH60" s="65">
        <f t="shared" si="17"/>
        <v>0</v>
      </c>
      <c r="BI60" s="67">
        <f t="shared" si="18"/>
        <v>324.22222222222229</v>
      </c>
      <c r="BJ60" s="57"/>
      <c r="BK60" s="57"/>
      <c r="BM60" s="57">
        <v>56</v>
      </c>
      <c r="BN60" s="57">
        <v>12</v>
      </c>
      <c r="BO60" s="66">
        <v>0</v>
      </c>
      <c r="BP60" s="65">
        <f t="shared" si="6"/>
        <v>3.333333333333333</v>
      </c>
      <c r="BQ60" s="65">
        <f t="shared" si="19"/>
        <v>0</v>
      </c>
      <c r="BR60" s="67">
        <f t="shared" si="20"/>
        <v>324.22222222222229</v>
      </c>
      <c r="BS60" s="57"/>
      <c r="BT60" s="57"/>
    </row>
    <row r="61" spans="1:72" x14ac:dyDescent="0.25">
      <c r="A61" s="31">
        <v>61</v>
      </c>
      <c r="B61" s="56">
        <v>58</v>
      </c>
      <c r="C61" s="71">
        <v>12.3</v>
      </c>
      <c r="D61" s="71">
        <v>0</v>
      </c>
      <c r="E61" s="71">
        <v>3.416666666666667</v>
      </c>
      <c r="F61" s="71">
        <v>8.3333333333333925E-2</v>
      </c>
      <c r="G61" s="71">
        <v>330.9305555555556</v>
      </c>
      <c r="K61" s="57">
        <v>57</v>
      </c>
      <c r="L61" s="66">
        <v>25.4</v>
      </c>
      <c r="M61" s="66">
        <v>0</v>
      </c>
      <c r="N61" s="65">
        <f t="shared" si="0"/>
        <v>7.0555555555555554</v>
      </c>
      <c r="O61" s="65">
        <f t="shared" si="7"/>
        <v>8.3333333333333037E-2</v>
      </c>
      <c r="P61" s="67">
        <f t="shared" si="8"/>
        <v>165.02777777777777</v>
      </c>
      <c r="Q61" s="57"/>
      <c r="R61" s="57"/>
      <c r="T61" s="57">
        <v>57</v>
      </c>
      <c r="U61" s="66">
        <v>25.4</v>
      </c>
      <c r="V61" s="66">
        <v>0</v>
      </c>
      <c r="W61" s="65">
        <f t="shared" si="1"/>
        <v>7.0555555555555554</v>
      </c>
      <c r="X61" s="65">
        <f t="shared" si="9"/>
        <v>8.3333333333333037E-2</v>
      </c>
      <c r="Y61" s="67">
        <f t="shared" si="10"/>
        <v>165.02777777777777</v>
      </c>
      <c r="Z61" s="57"/>
      <c r="AA61" s="57"/>
      <c r="AC61" s="57">
        <v>57</v>
      </c>
      <c r="AD61" s="66">
        <v>12.4</v>
      </c>
      <c r="AE61" s="66">
        <v>0</v>
      </c>
      <c r="AF61" s="65">
        <f t="shared" si="2"/>
        <v>3.4444444444444446</v>
      </c>
      <c r="AG61" s="65">
        <f t="shared" si="11"/>
        <v>-0.16666666666666652</v>
      </c>
      <c r="AH61" s="67">
        <f t="shared" si="12"/>
        <v>103.69444444444444</v>
      </c>
      <c r="AI61" s="57"/>
      <c r="AJ61" s="57"/>
      <c r="AL61" s="57">
        <v>57</v>
      </c>
      <c r="AM61" s="66">
        <v>12.4</v>
      </c>
      <c r="AN61" s="66">
        <v>0</v>
      </c>
      <c r="AO61" s="65">
        <f t="shared" si="3"/>
        <v>3.4444444444444446</v>
      </c>
      <c r="AP61" s="65">
        <f t="shared" si="13"/>
        <v>-0.16666666666666652</v>
      </c>
      <c r="AQ61" s="67">
        <f t="shared" si="14"/>
        <v>103.69444444444444</v>
      </c>
      <c r="AR61" s="57"/>
      <c r="AS61" s="57"/>
      <c r="AU61" s="57">
        <v>57</v>
      </c>
      <c r="AV61" s="66">
        <v>12.4</v>
      </c>
      <c r="AW61" s="66">
        <v>0</v>
      </c>
      <c r="AX61" s="65">
        <f t="shared" si="4"/>
        <v>3.4444444444444446</v>
      </c>
      <c r="AY61" s="65">
        <f t="shared" si="15"/>
        <v>-0.16666666666666652</v>
      </c>
      <c r="AZ61" s="67">
        <f t="shared" si="16"/>
        <v>103.69444444444444</v>
      </c>
      <c r="BA61" s="57"/>
      <c r="BB61" s="57"/>
      <c r="BD61" s="57">
        <v>57</v>
      </c>
      <c r="BE61" s="66">
        <v>12</v>
      </c>
      <c r="BF61" s="66">
        <v>0</v>
      </c>
      <c r="BG61" s="65">
        <f t="shared" si="5"/>
        <v>3.333333333333333</v>
      </c>
      <c r="BH61" s="65">
        <f t="shared" si="17"/>
        <v>0</v>
      </c>
      <c r="BI61" s="67">
        <f t="shared" si="18"/>
        <v>327.5555555555556</v>
      </c>
      <c r="BJ61" s="57"/>
      <c r="BK61" s="57"/>
      <c r="BM61" s="57">
        <v>57</v>
      </c>
      <c r="BN61" s="57">
        <v>12</v>
      </c>
      <c r="BO61" s="66">
        <v>0</v>
      </c>
      <c r="BP61" s="65">
        <f t="shared" si="6"/>
        <v>3.333333333333333</v>
      </c>
      <c r="BQ61" s="65">
        <f t="shared" si="19"/>
        <v>0</v>
      </c>
      <c r="BR61" s="67">
        <f t="shared" si="20"/>
        <v>327.5555555555556</v>
      </c>
      <c r="BS61" s="57"/>
      <c r="BT61" s="57"/>
    </row>
    <row r="62" spans="1:72" x14ac:dyDescent="0.25">
      <c r="A62" s="31">
        <v>62</v>
      </c>
      <c r="B62" s="56">
        <v>59</v>
      </c>
      <c r="C62" s="71">
        <v>12.6</v>
      </c>
      <c r="D62" s="71">
        <v>0</v>
      </c>
      <c r="E62" s="71">
        <v>3.5</v>
      </c>
      <c r="F62" s="71">
        <v>8.3333333333333037E-2</v>
      </c>
      <c r="G62" s="71">
        <v>334.38888888888891</v>
      </c>
      <c r="K62" s="57">
        <v>58</v>
      </c>
      <c r="L62" s="66">
        <v>25.2</v>
      </c>
      <c r="M62" s="66">
        <v>0</v>
      </c>
      <c r="N62" s="65">
        <f t="shared" si="0"/>
        <v>7</v>
      </c>
      <c r="O62" s="65">
        <f t="shared" si="7"/>
        <v>-5.5555555555555358E-2</v>
      </c>
      <c r="P62" s="67">
        <f t="shared" si="8"/>
        <v>172.05555555555554</v>
      </c>
      <c r="Q62" s="57"/>
      <c r="R62" s="57"/>
      <c r="T62" s="57">
        <v>58</v>
      </c>
      <c r="U62" s="66">
        <v>25.2</v>
      </c>
      <c r="V62" s="66">
        <v>0</v>
      </c>
      <c r="W62" s="65">
        <f t="shared" si="1"/>
        <v>7</v>
      </c>
      <c r="X62" s="65">
        <f t="shared" si="9"/>
        <v>-5.5555555555555358E-2</v>
      </c>
      <c r="Y62" s="67">
        <f t="shared" si="10"/>
        <v>172.05555555555554</v>
      </c>
      <c r="Z62" s="57"/>
      <c r="AA62" s="57"/>
      <c r="AC62" s="57">
        <v>58</v>
      </c>
      <c r="AD62" s="66">
        <v>11.8</v>
      </c>
      <c r="AE62" s="66">
        <v>0</v>
      </c>
      <c r="AF62" s="65">
        <f t="shared" si="2"/>
        <v>3.2777777777777777</v>
      </c>
      <c r="AG62" s="65">
        <f t="shared" si="11"/>
        <v>-0.16666666666666696</v>
      </c>
      <c r="AH62" s="67">
        <f t="shared" si="12"/>
        <v>107.05555555555556</v>
      </c>
      <c r="AI62" s="57"/>
      <c r="AJ62" s="57"/>
      <c r="AL62" s="57">
        <v>58</v>
      </c>
      <c r="AM62" s="66">
        <v>11.8</v>
      </c>
      <c r="AN62" s="66">
        <v>0</v>
      </c>
      <c r="AO62" s="65">
        <f t="shared" si="3"/>
        <v>3.2777777777777777</v>
      </c>
      <c r="AP62" s="65">
        <f t="shared" si="13"/>
        <v>-0.16666666666666696</v>
      </c>
      <c r="AQ62" s="67">
        <f t="shared" si="14"/>
        <v>107.05555555555556</v>
      </c>
      <c r="AR62" s="57"/>
      <c r="AS62" s="57"/>
      <c r="AU62" s="57">
        <v>58</v>
      </c>
      <c r="AV62" s="66">
        <v>11.8</v>
      </c>
      <c r="AW62" s="66">
        <v>0</v>
      </c>
      <c r="AX62" s="65">
        <f t="shared" si="4"/>
        <v>3.2777777777777777</v>
      </c>
      <c r="AY62" s="65">
        <f t="shared" si="15"/>
        <v>-0.16666666666666696</v>
      </c>
      <c r="AZ62" s="67">
        <f t="shared" si="16"/>
        <v>107.05555555555556</v>
      </c>
      <c r="BA62" s="57"/>
      <c r="BB62" s="57"/>
      <c r="BD62" s="57">
        <v>58</v>
      </c>
      <c r="BE62" s="66">
        <v>12.3</v>
      </c>
      <c r="BF62" s="66">
        <v>0</v>
      </c>
      <c r="BG62" s="65">
        <f t="shared" si="5"/>
        <v>3.416666666666667</v>
      </c>
      <c r="BH62" s="65">
        <f t="shared" si="17"/>
        <v>8.3333333333333925E-2</v>
      </c>
      <c r="BI62" s="67">
        <f t="shared" si="18"/>
        <v>330.9305555555556</v>
      </c>
      <c r="BJ62" s="57"/>
      <c r="BK62" s="57"/>
      <c r="BM62" s="57">
        <v>58</v>
      </c>
      <c r="BN62" s="57">
        <v>12.3</v>
      </c>
      <c r="BO62" s="66">
        <v>0</v>
      </c>
      <c r="BP62" s="65">
        <f t="shared" si="6"/>
        <v>3.416666666666667</v>
      </c>
      <c r="BQ62" s="65">
        <f t="shared" si="19"/>
        <v>8.3333333333333925E-2</v>
      </c>
      <c r="BR62" s="67">
        <f t="shared" si="20"/>
        <v>330.9305555555556</v>
      </c>
      <c r="BS62" s="57"/>
      <c r="BT62" s="57"/>
    </row>
    <row r="63" spans="1:72" x14ac:dyDescent="0.25">
      <c r="A63" s="31">
        <v>63</v>
      </c>
      <c r="B63" s="56">
        <v>60</v>
      </c>
      <c r="C63" s="71">
        <v>14.7</v>
      </c>
      <c r="D63" s="71">
        <v>0</v>
      </c>
      <c r="E63" s="71">
        <v>4.083333333333333</v>
      </c>
      <c r="F63" s="71">
        <v>0.58333333333333304</v>
      </c>
      <c r="G63" s="71">
        <v>338.1805555555556</v>
      </c>
      <c r="K63" s="57">
        <v>59</v>
      </c>
      <c r="L63" s="66">
        <v>23.4</v>
      </c>
      <c r="M63" s="66">
        <v>0</v>
      </c>
      <c r="N63" s="65">
        <f t="shared" si="0"/>
        <v>6.4999999999999991</v>
      </c>
      <c r="O63" s="65">
        <f t="shared" si="7"/>
        <v>-0.50000000000000089</v>
      </c>
      <c r="P63" s="67">
        <f t="shared" si="8"/>
        <v>178.80555555555554</v>
      </c>
      <c r="Q63" s="57"/>
      <c r="R63" s="57"/>
      <c r="T63" s="57">
        <v>59</v>
      </c>
      <c r="U63" s="66">
        <v>23.4</v>
      </c>
      <c r="V63" s="66">
        <v>0</v>
      </c>
      <c r="W63" s="65">
        <f t="shared" si="1"/>
        <v>6.4999999999999991</v>
      </c>
      <c r="X63" s="65">
        <f t="shared" si="9"/>
        <v>-0.50000000000000089</v>
      </c>
      <c r="Y63" s="67">
        <f t="shared" si="10"/>
        <v>178.80555555555554</v>
      </c>
      <c r="Z63" s="57"/>
      <c r="AA63" s="57"/>
      <c r="AC63" s="57">
        <v>59</v>
      </c>
      <c r="AD63" s="66">
        <v>11.2</v>
      </c>
      <c r="AE63" s="66">
        <v>0</v>
      </c>
      <c r="AF63" s="65">
        <f t="shared" si="2"/>
        <v>3.1111111111111107</v>
      </c>
      <c r="AG63" s="65">
        <f t="shared" si="11"/>
        <v>-0.16666666666666696</v>
      </c>
      <c r="AH63" s="67">
        <f t="shared" si="12"/>
        <v>110.25</v>
      </c>
      <c r="AI63" s="57"/>
      <c r="AJ63" s="57"/>
      <c r="AL63" s="57">
        <v>59</v>
      </c>
      <c r="AM63" s="66">
        <v>11.2</v>
      </c>
      <c r="AN63" s="66">
        <v>0</v>
      </c>
      <c r="AO63" s="65">
        <f t="shared" si="3"/>
        <v>3.1111111111111107</v>
      </c>
      <c r="AP63" s="65">
        <f t="shared" si="13"/>
        <v>-0.16666666666666696</v>
      </c>
      <c r="AQ63" s="67">
        <f t="shared" si="14"/>
        <v>110.25</v>
      </c>
      <c r="AR63" s="57"/>
      <c r="AS63" s="57"/>
      <c r="AU63" s="57">
        <v>59</v>
      </c>
      <c r="AV63" s="66">
        <v>11.2</v>
      </c>
      <c r="AW63" s="66">
        <v>0</v>
      </c>
      <c r="AX63" s="65">
        <f t="shared" si="4"/>
        <v>3.1111111111111107</v>
      </c>
      <c r="AY63" s="65">
        <f t="shared" si="15"/>
        <v>-0.16666666666666696</v>
      </c>
      <c r="AZ63" s="67">
        <f t="shared" si="16"/>
        <v>110.25</v>
      </c>
      <c r="BA63" s="57"/>
      <c r="BB63" s="57"/>
      <c r="BD63" s="57">
        <v>59</v>
      </c>
      <c r="BE63" s="66">
        <v>12.6</v>
      </c>
      <c r="BF63" s="66">
        <v>0</v>
      </c>
      <c r="BG63" s="65">
        <f t="shared" si="5"/>
        <v>3.5</v>
      </c>
      <c r="BH63" s="65">
        <f t="shared" si="17"/>
        <v>8.3333333333333037E-2</v>
      </c>
      <c r="BI63" s="67">
        <f t="shared" si="18"/>
        <v>334.38888888888891</v>
      </c>
      <c r="BJ63" s="57"/>
      <c r="BK63" s="57"/>
      <c r="BM63" s="57">
        <v>59</v>
      </c>
      <c r="BN63" s="57">
        <v>12.6</v>
      </c>
      <c r="BO63" s="66">
        <v>0</v>
      </c>
      <c r="BP63" s="65">
        <f t="shared" si="6"/>
        <v>3.5</v>
      </c>
      <c r="BQ63" s="65">
        <f t="shared" si="19"/>
        <v>8.3333333333333037E-2</v>
      </c>
      <c r="BR63" s="67">
        <f t="shared" si="20"/>
        <v>334.38888888888891</v>
      </c>
      <c r="BS63" s="57"/>
      <c r="BT63" s="57"/>
    </row>
    <row r="64" spans="1:72" x14ac:dyDescent="0.25">
      <c r="A64" s="31">
        <v>64</v>
      </c>
      <c r="B64" s="56">
        <v>61</v>
      </c>
      <c r="C64" s="71">
        <v>15.3</v>
      </c>
      <c r="D64" s="71">
        <v>0</v>
      </c>
      <c r="E64" s="71">
        <v>4.25</v>
      </c>
      <c r="F64" s="71">
        <v>0.16666666666666696</v>
      </c>
      <c r="G64" s="71">
        <v>342.34722222222229</v>
      </c>
      <c r="K64" s="57">
        <v>60</v>
      </c>
      <c r="L64" s="66">
        <v>21.8</v>
      </c>
      <c r="M64" s="66">
        <v>0</v>
      </c>
      <c r="N64" s="65">
        <f t="shared" si="0"/>
        <v>6.0555555555555554</v>
      </c>
      <c r="O64" s="65">
        <f t="shared" si="7"/>
        <v>-0.44444444444444375</v>
      </c>
      <c r="P64" s="67">
        <f t="shared" si="8"/>
        <v>185.08333333333331</v>
      </c>
      <c r="Q64" s="57"/>
      <c r="R64" s="57"/>
      <c r="T64" s="57">
        <v>60</v>
      </c>
      <c r="U64" s="66">
        <v>21.8</v>
      </c>
      <c r="V64" s="66">
        <v>0</v>
      </c>
      <c r="W64" s="65">
        <f t="shared" si="1"/>
        <v>6.0555555555555554</v>
      </c>
      <c r="X64" s="65">
        <f t="shared" si="9"/>
        <v>-0.44444444444444375</v>
      </c>
      <c r="Y64" s="67">
        <f t="shared" si="10"/>
        <v>185.08333333333331</v>
      </c>
      <c r="Z64" s="57"/>
      <c r="AA64" s="57"/>
      <c r="AC64" s="57">
        <v>60</v>
      </c>
      <c r="AD64" s="66">
        <v>10.6</v>
      </c>
      <c r="AE64" s="66">
        <v>0</v>
      </c>
      <c r="AF64" s="65">
        <f t="shared" si="2"/>
        <v>2.9444444444444442</v>
      </c>
      <c r="AG64" s="65">
        <f t="shared" si="11"/>
        <v>-0.16666666666666652</v>
      </c>
      <c r="AH64" s="67">
        <f t="shared" si="12"/>
        <v>113.27777777777777</v>
      </c>
      <c r="AI64" s="57"/>
      <c r="AJ64" s="57"/>
      <c r="AL64" s="57">
        <v>60</v>
      </c>
      <c r="AM64" s="66">
        <v>10.6</v>
      </c>
      <c r="AN64" s="66">
        <v>0</v>
      </c>
      <c r="AO64" s="65">
        <f t="shared" si="3"/>
        <v>2.9444444444444442</v>
      </c>
      <c r="AP64" s="65">
        <f t="shared" si="13"/>
        <v>-0.16666666666666652</v>
      </c>
      <c r="AQ64" s="67">
        <f t="shared" si="14"/>
        <v>113.27777777777777</v>
      </c>
      <c r="AR64" s="57"/>
      <c r="AS64" s="57"/>
      <c r="AU64" s="57">
        <v>60</v>
      </c>
      <c r="AV64" s="66">
        <v>10.6</v>
      </c>
      <c r="AW64" s="66">
        <v>0</v>
      </c>
      <c r="AX64" s="65">
        <f t="shared" si="4"/>
        <v>2.9444444444444442</v>
      </c>
      <c r="AY64" s="65">
        <f t="shared" si="15"/>
        <v>-0.16666666666666652</v>
      </c>
      <c r="AZ64" s="67">
        <f t="shared" si="16"/>
        <v>113.27777777777777</v>
      </c>
      <c r="BA64" s="57"/>
      <c r="BB64" s="57"/>
      <c r="BD64" s="57">
        <v>60</v>
      </c>
      <c r="BE64" s="66">
        <v>14.7</v>
      </c>
      <c r="BF64" s="66">
        <v>0</v>
      </c>
      <c r="BG64" s="65">
        <f t="shared" si="5"/>
        <v>4.083333333333333</v>
      </c>
      <c r="BH64" s="65">
        <f t="shared" si="17"/>
        <v>0.58333333333333304</v>
      </c>
      <c r="BI64" s="67">
        <f t="shared" si="18"/>
        <v>338.1805555555556</v>
      </c>
      <c r="BJ64" s="57"/>
      <c r="BK64" s="57"/>
      <c r="BM64" s="57">
        <v>60</v>
      </c>
      <c r="BN64" s="57">
        <v>14.7</v>
      </c>
      <c r="BO64" s="66">
        <v>0</v>
      </c>
      <c r="BP64" s="65">
        <f t="shared" si="6"/>
        <v>4.083333333333333</v>
      </c>
      <c r="BQ64" s="65">
        <f t="shared" si="19"/>
        <v>0.58333333333333304</v>
      </c>
      <c r="BR64" s="67">
        <f t="shared" si="20"/>
        <v>338.1805555555556</v>
      </c>
      <c r="BS64" s="57"/>
      <c r="BT64" s="57"/>
    </row>
    <row r="65" spans="1:72" x14ac:dyDescent="0.25">
      <c r="A65" s="31">
        <v>65</v>
      </c>
      <c r="B65" s="56">
        <v>62</v>
      </c>
      <c r="C65" s="71">
        <v>15.9</v>
      </c>
      <c r="D65" s="71">
        <v>0</v>
      </c>
      <c r="E65" s="71">
        <v>4.416666666666667</v>
      </c>
      <c r="F65" s="71">
        <v>0.16666666666666696</v>
      </c>
      <c r="G65" s="71">
        <v>346.6805555555556</v>
      </c>
      <c r="K65" s="57">
        <v>61</v>
      </c>
      <c r="L65" s="66">
        <v>19.7</v>
      </c>
      <c r="M65" s="66">
        <v>0</v>
      </c>
      <c r="N65" s="65">
        <f t="shared" si="0"/>
        <v>5.4722222222222223</v>
      </c>
      <c r="O65" s="65">
        <f t="shared" si="7"/>
        <v>-0.58333333333333304</v>
      </c>
      <c r="P65" s="67">
        <f t="shared" si="8"/>
        <v>190.8472222222222</v>
      </c>
      <c r="Q65" s="57"/>
      <c r="R65" s="57"/>
      <c r="T65" s="57">
        <v>61</v>
      </c>
      <c r="U65" s="66">
        <v>19.7</v>
      </c>
      <c r="V65" s="66">
        <v>0</v>
      </c>
      <c r="W65" s="65">
        <f t="shared" si="1"/>
        <v>5.4722222222222223</v>
      </c>
      <c r="X65" s="65">
        <f t="shared" si="9"/>
        <v>-0.58333333333333304</v>
      </c>
      <c r="Y65" s="67">
        <f t="shared" si="10"/>
        <v>190.8472222222222</v>
      </c>
      <c r="Z65" s="57"/>
      <c r="AA65" s="57"/>
      <c r="AC65" s="57">
        <v>61</v>
      </c>
      <c r="AD65" s="66">
        <v>9.9</v>
      </c>
      <c r="AE65" s="66">
        <v>0</v>
      </c>
      <c r="AF65" s="65">
        <f t="shared" si="2"/>
        <v>2.75</v>
      </c>
      <c r="AG65" s="65">
        <f t="shared" si="11"/>
        <v>-0.1944444444444442</v>
      </c>
      <c r="AH65" s="67">
        <f t="shared" si="12"/>
        <v>116.125</v>
      </c>
      <c r="AI65" s="57"/>
      <c r="AJ65" s="57"/>
      <c r="AL65" s="57">
        <v>61</v>
      </c>
      <c r="AM65" s="66">
        <v>9.9</v>
      </c>
      <c r="AN65" s="66">
        <v>0</v>
      </c>
      <c r="AO65" s="65">
        <f t="shared" si="3"/>
        <v>2.75</v>
      </c>
      <c r="AP65" s="65">
        <f t="shared" si="13"/>
        <v>-0.1944444444444442</v>
      </c>
      <c r="AQ65" s="67">
        <f t="shared" si="14"/>
        <v>116.125</v>
      </c>
      <c r="AR65" s="57"/>
      <c r="AS65" s="57"/>
      <c r="AU65" s="57">
        <v>61</v>
      </c>
      <c r="AV65" s="66">
        <v>9.9</v>
      </c>
      <c r="AW65" s="66">
        <v>0</v>
      </c>
      <c r="AX65" s="65">
        <f t="shared" si="4"/>
        <v>2.75</v>
      </c>
      <c r="AY65" s="65">
        <f t="shared" si="15"/>
        <v>-0.1944444444444442</v>
      </c>
      <c r="AZ65" s="67">
        <f t="shared" si="16"/>
        <v>116.125</v>
      </c>
      <c r="BA65" s="57"/>
      <c r="BB65" s="57"/>
      <c r="BD65" s="57">
        <v>61</v>
      </c>
      <c r="BE65" s="66">
        <v>15.3</v>
      </c>
      <c r="BF65" s="66">
        <v>0</v>
      </c>
      <c r="BG65" s="65">
        <f t="shared" si="5"/>
        <v>4.25</v>
      </c>
      <c r="BH65" s="65">
        <f t="shared" si="17"/>
        <v>0.16666666666666696</v>
      </c>
      <c r="BI65" s="67">
        <f t="shared" si="18"/>
        <v>342.34722222222229</v>
      </c>
      <c r="BJ65" s="57"/>
      <c r="BK65" s="57"/>
      <c r="BM65" s="57">
        <v>61</v>
      </c>
      <c r="BN65" s="57">
        <v>15.3</v>
      </c>
      <c r="BO65" s="66">
        <v>0</v>
      </c>
      <c r="BP65" s="65">
        <f t="shared" si="6"/>
        <v>4.25</v>
      </c>
      <c r="BQ65" s="65">
        <f t="shared" si="19"/>
        <v>0.16666666666666696</v>
      </c>
      <c r="BR65" s="67">
        <f t="shared" si="20"/>
        <v>342.34722222222229</v>
      </c>
      <c r="BS65" s="57"/>
      <c r="BT65" s="57"/>
    </row>
    <row r="66" spans="1:72" x14ac:dyDescent="0.25">
      <c r="A66" s="31">
        <v>66</v>
      </c>
      <c r="B66" s="56">
        <v>63</v>
      </c>
      <c r="C66" s="71">
        <v>16.2</v>
      </c>
      <c r="D66" s="71">
        <v>0</v>
      </c>
      <c r="E66" s="71">
        <v>4.5</v>
      </c>
      <c r="F66" s="71">
        <v>8.3333333333333037E-2</v>
      </c>
      <c r="G66" s="71">
        <v>351.13888888888891</v>
      </c>
      <c r="K66" s="57">
        <v>62</v>
      </c>
      <c r="L66" s="66">
        <v>17.3</v>
      </c>
      <c r="M66" s="66">
        <v>0</v>
      </c>
      <c r="N66" s="65">
        <f t="shared" si="0"/>
        <v>4.8055555555555554</v>
      </c>
      <c r="O66" s="65">
        <f t="shared" si="7"/>
        <v>-0.66666666666666696</v>
      </c>
      <c r="P66" s="67">
        <f t="shared" si="8"/>
        <v>195.98611111111109</v>
      </c>
      <c r="Q66" s="57"/>
      <c r="R66" s="57"/>
      <c r="T66" s="57">
        <v>62</v>
      </c>
      <c r="U66" s="66">
        <v>17.3</v>
      </c>
      <c r="V66" s="66">
        <v>0</v>
      </c>
      <c r="W66" s="65">
        <f t="shared" si="1"/>
        <v>4.8055555555555554</v>
      </c>
      <c r="X66" s="65">
        <f t="shared" si="9"/>
        <v>-0.66666666666666696</v>
      </c>
      <c r="Y66" s="67">
        <f t="shared" si="10"/>
        <v>195.98611111111109</v>
      </c>
      <c r="Z66" s="57"/>
      <c r="AA66" s="57"/>
      <c r="AC66" s="57">
        <v>62</v>
      </c>
      <c r="AD66" s="66">
        <v>9</v>
      </c>
      <c r="AE66" s="66">
        <v>0</v>
      </c>
      <c r="AF66" s="65">
        <f t="shared" si="2"/>
        <v>2.5</v>
      </c>
      <c r="AG66" s="65">
        <f t="shared" si="11"/>
        <v>-0.25</v>
      </c>
      <c r="AH66" s="67">
        <f t="shared" si="12"/>
        <v>118.75</v>
      </c>
      <c r="AI66" s="57"/>
      <c r="AJ66" s="57"/>
      <c r="AL66" s="57">
        <v>62</v>
      </c>
      <c r="AM66" s="66">
        <v>9</v>
      </c>
      <c r="AN66" s="66">
        <v>0</v>
      </c>
      <c r="AO66" s="65">
        <f t="shared" si="3"/>
        <v>2.5</v>
      </c>
      <c r="AP66" s="65">
        <f t="shared" si="13"/>
        <v>-0.25</v>
      </c>
      <c r="AQ66" s="67">
        <f t="shared" si="14"/>
        <v>118.75</v>
      </c>
      <c r="AR66" s="57"/>
      <c r="AS66" s="57"/>
      <c r="AU66" s="57">
        <v>62</v>
      </c>
      <c r="AV66" s="66">
        <v>9</v>
      </c>
      <c r="AW66" s="66">
        <v>0</v>
      </c>
      <c r="AX66" s="65">
        <f t="shared" si="4"/>
        <v>2.5</v>
      </c>
      <c r="AY66" s="65">
        <f t="shared" si="15"/>
        <v>-0.25</v>
      </c>
      <c r="AZ66" s="67">
        <f t="shared" si="16"/>
        <v>118.75</v>
      </c>
      <c r="BA66" s="57"/>
      <c r="BB66" s="57"/>
      <c r="BD66" s="57">
        <v>62</v>
      </c>
      <c r="BE66" s="66">
        <v>15.9</v>
      </c>
      <c r="BF66" s="66">
        <v>0</v>
      </c>
      <c r="BG66" s="65">
        <f t="shared" si="5"/>
        <v>4.416666666666667</v>
      </c>
      <c r="BH66" s="65">
        <f t="shared" si="17"/>
        <v>0.16666666666666696</v>
      </c>
      <c r="BI66" s="67">
        <f t="shared" si="18"/>
        <v>346.6805555555556</v>
      </c>
      <c r="BJ66" s="57"/>
      <c r="BK66" s="57"/>
      <c r="BM66" s="57">
        <v>62</v>
      </c>
      <c r="BN66" s="57">
        <v>15.9</v>
      </c>
      <c r="BO66" s="66">
        <v>0</v>
      </c>
      <c r="BP66" s="65">
        <f t="shared" si="6"/>
        <v>4.416666666666667</v>
      </c>
      <c r="BQ66" s="65">
        <f t="shared" si="19"/>
        <v>0.16666666666666696</v>
      </c>
      <c r="BR66" s="67">
        <f t="shared" si="20"/>
        <v>346.6805555555556</v>
      </c>
      <c r="BS66" s="57"/>
      <c r="BT66" s="57"/>
    </row>
    <row r="67" spans="1:72" x14ac:dyDescent="0.25">
      <c r="A67" s="31">
        <v>67</v>
      </c>
      <c r="B67" s="56">
        <v>64</v>
      </c>
      <c r="C67" s="71">
        <v>17.100000000000001</v>
      </c>
      <c r="D67" s="71">
        <v>0</v>
      </c>
      <c r="E67" s="71">
        <v>4.75</v>
      </c>
      <c r="F67" s="71">
        <v>0.25</v>
      </c>
      <c r="G67" s="71">
        <v>355.76388888888891</v>
      </c>
      <c r="K67" s="57">
        <v>63</v>
      </c>
      <c r="L67" s="66">
        <v>14.7</v>
      </c>
      <c r="M67" s="66">
        <v>0</v>
      </c>
      <c r="N67" s="65">
        <f t="shared" si="0"/>
        <v>4.083333333333333</v>
      </c>
      <c r="O67" s="65">
        <f t="shared" si="7"/>
        <v>-0.72222222222222232</v>
      </c>
      <c r="P67" s="67">
        <f t="shared" si="8"/>
        <v>200.43055555555554</v>
      </c>
      <c r="Q67" s="57"/>
      <c r="R67" s="57"/>
      <c r="T67" s="57">
        <v>63</v>
      </c>
      <c r="U67" s="66">
        <v>14.7</v>
      </c>
      <c r="V67" s="66">
        <v>0</v>
      </c>
      <c r="W67" s="65">
        <f t="shared" si="1"/>
        <v>4.083333333333333</v>
      </c>
      <c r="X67" s="65">
        <f t="shared" si="9"/>
        <v>-0.72222222222222232</v>
      </c>
      <c r="Y67" s="67">
        <f t="shared" si="10"/>
        <v>200.43055555555554</v>
      </c>
      <c r="Z67" s="57"/>
      <c r="AA67" s="57"/>
      <c r="AC67" s="57">
        <v>63</v>
      </c>
      <c r="AD67" s="66">
        <v>8.1999999999999993</v>
      </c>
      <c r="AE67" s="66">
        <v>0</v>
      </c>
      <c r="AF67" s="65">
        <f t="shared" si="2"/>
        <v>2.2777777777777777</v>
      </c>
      <c r="AG67" s="65">
        <f t="shared" si="11"/>
        <v>-0.22222222222222232</v>
      </c>
      <c r="AH67" s="67">
        <f t="shared" si="12"/>
        <v>121.13888888888889</v>
      </c>
      <c r="AI67" s="57"/>
      <c r="AJ67" s="57"/>
      <c r="AL67" s="57">
        <v>63</v>
      </c>
      <c r="AM67" s="66">
        <v>8.1999999999999993</v>
      </c>
      <c r="AN67" s="66">
        <v>0</v>
      </c>
      <c r="AO67" s="65">
        <f t="shared" si="3"/>
        <v>2.2777777777777777</v>
      </c>
      <c r="AP67" s="65">
        <f t="shared" si="13"/>
        <v>-0.22222222222222232</v>
      </c>
      <c r="AQ67" s="67">
        <f t="shared" si="14"/>
        <v>121.13888888888889</v>
      </c>
      <c r="AR67" s="57"/>
      <c r="AS67" s="57"/>
      <c r="AU67" s="57">
        <v>63</v>
      </c>
      <c r="AV67" s="66">
        <v>8.1999999999999993</v>
      </c>
      <c r="AW67" s="66">
        <v>0</v>
      </c>
      <c r="AX67" s="65">
        <f t="shared" si="4"/>
        <v>2.2777777777777777</v>
      </c>
      <c r="AY67" s="65">
        <f t="shared" si="15"/>
        <v>-0.22222222222222232</v>
      </c>
      <c r="AZ67" s="67">
        <f t="shared" si="16"/>
        <v>121.13888888888889</v>
      </c>
      <c r="BA67" s="57"/>
      <c r="BB67" s="57"/>
      <c r="BD67" s="57">
        <v>63</v>
      </c>
      <c r="BE67" s="66">
        <v>16.2</v>
      </c>
      <c r="BF67" s="66">
        <v>0</v>
      </c>
      <c r="BG67" s="65">
        <f t="shared" si="5"/>
        <v>4.5</v>
      </c>
      <c r="BH67" s="65">
        <f t="shared" si="17"/>
        <v>8.3333333333333037E-2</v>
      </c>
      <c r="BI67" s="67">
        <f t="shared" si="18"/>
        <v>351.13888888888891</v>
      </c>
      <c r="BJ67" s="57"/>
      <c r="BK67" s="57"/>
      <c r="BM67" s="57">
        <v>63</v>
      </c>
      <c r="BN67" s="57">
        <v>16.2</v>
      </c>
      <c r="BO67" s="66">
        <v>0</v>
      </c>
      <c r="BP67" s="65">
        <f t="shared" si="6"/>
        <v>4.5</v>
      </c>
      <c r="BQ67" s="65">
        <f t="shared" si="19"/>
        <v>8.3333333333333037E-2</v>
      </c>
      <c r="BR67" s="67">
        <f t="shared" si="20"/>
        <v>351.13888888888891</v>
      </c>
      <c r="BS67" s="57"/>
      <c r="BT67" s="57"/>
    </row>
    <row r="68" spans="1:72" x14ac:dyDescent="0.25">
      <c r="A68" s="31">
        <v>68</v>
      </c>
      <c r="B68" s="56">
        <v>65</v>
      </c>
      <c r="C68" s="71">
        <v>17.8</v>
      </c>
      <c r="D68" s="71">
        <v>0</v>
      </c>
      <c r="E68" s="71">
        <v>4.9444444444444446</v>
      </c>
      <c r="F68" s="71">
        <v>0.19444444444444464</v>
      </c>
      <c r="G68" s="71">
        <v>360.61111111111114</v>
      </c>
      <c r="K68" s="57">
        <v>64</v>
      </c>
      <c r="L68" s="66">
        <v>12</v>
      </c>
      <c r="M68" s="66">
        <v>0</v>
      </c>
      <c r="N68" s="65">
        <f t="shared" si="0"/>
        <v>3.333333333333333</v>
      </c>
      <c r="O68" s="65">
        <f t="shared" si="7"/>
        <v>-0.75</v>
      </c>
      <c r="P68" s="67">
        <f t="shared" si="8"/>
        <v>204.13888888888889</v>
      </c>
      <c r="Q68" s="57"/>
      <c r="R68" s="57"/>
      <c r="T68" s="57">
        <v>64</v>
      </c>
      <c r="U68" s="66">
        <v>12</v>
      </c>
      <c r="V68" s="66">
        <v>0</v>
      </c>
      <c r="W68" s="65">
        <f t="shared" si="1"/>
        <v>3.333333333333333</v>
      </c>
      <c r="X68" s="65">
        <f t="shared" si="9"/>
        <v>-0.75</v>
      </c>
      <c r="Y68" s="67">
        <f t="shared" si="10"/>
        <v>204.13888888888889</v>
      </c>
      <c r="Z68" s="57"/>
      <c r="AA68" s="57"/>
      <c r="AC68" s="57">
        <v>64</v>
      </c>
      <c r="AD68" s="66">
        <v>7</v>
      </c>
      <c r="AE68" s="66">
        <v>0</v>
      </c>
      <c r="AF68" s="65">
        <f t="shared" si="2"/>
        <v>1.9444444444444444</v>
      </c>
      <c r="AG68" s="65">
        <f t="shared" si="11"/>
        <v>-0.33333333333333326</v>
      </c>
      <c r="AH68" s="67">
        <f t="shared" si="12"/>
        <v>123.25</v>
      </c>
      <c r="AI68" s="57"/>
      <c r="AJ68" s="57"/>
      <c r="AL68" s="57">
        <v>64</v>
      </c>
      <c r="AM68" s="66">
        <v>7</v>
      </c>
      <c r="AN68" s="66">
        <v>0</v>
      </c>
      <c r="AO68" s="65">
        <f t="shared" si="3"/>
        <v>1.9444444444444444</v>
      </c>
      <c r="AP68" s="65">
        <f t="shared" si="13"/>
        <v>-0.33333333333333326</v>
      </c>
      <c r="AQ68" s="67">
        <f t="shared" si="14"/>
        <v>123.25</v>
      </c>
      <c r="AR68" s="57"/>
      <c r="AS68" s="57"/>
      <c r="AU68" s="57">
        <v>64</v>
      </c>
      <c r="AV68" s="66">
        <v>7</v>
      </c>
      <c r="AW68" s="66">
        <v>0</v>
      </c>
      <c r="AX68" s="65">
        <f t="shared" si="4"/>
        <v>1.9444444444444444</v>
      </c>
      <c r="AY68" s="65">
        <f t="shared" si="15"/>
        <v>-0.33333333333333326</v>
      </c>
      <c r="AZ68" s="67">
        <f t="shared" si="16"/>
        <v>123.25</v>
      </c>
      <c r="BA68" s="57"/>
      <c r="BB68" s="57"/>
      <c r="BD68" s="57">
        <v>64</v>
      </c>
      <c r="BE68" s="66">
        <v>17.100000000000001</v>
      </c>
      <c r="BF68" s="66">
        <v>0</v>
      </c>
      <c r="BG68" s="65">
        <f t="shared" si="5"/>
        <v>4.75</v>
      </c>
      <c r="BH68" s="65">
        <f t="shared" si="17"/>
        <v>0.25</v>
      </c>
      <c r="BI68" s="67">
        <f t="shared" si="18"/>
        <v>355.76388888888891</v>
      </c>
      <c r="BJ68" s="57"/>
      <c r="BK68" s="57"/>
      <c r="BM68" s="57">
        <v>64</v>
      </c>
      <c r="BN68" s="57">
        <v>17.100000000000001</v>
      </c>
      <c r="BO68" s="66">
        <v>0</v>
      </c>
      <c r="BP68" s="65">
        <f t="shared" si="6"/>
        <v>4.75</v>
      </c>
      <c r="BQ68" s="65">
        <f t="shared" si="19"/>
        <v>0.25</v>
      </c>
      <c r="BR68" s="67">
        <f t="shared" si="20"/>
        <v>355.76388888888891</v>
      </c>
      <c r="BS68" s="57"/>
      <c r="BT68" s="57"/>
    </row>
    <row r="69" spans="1:72" x14ac:dyDescent="0.25">
      <c r="A69" s="31">
        <v>69</v>
      </c>
      <c r="B69" s="56">
        <v>66</v>
      </c>
      <c r="C69" s="71">
        <v>18.100000000000001</v>
      </c>
      <c r="D69" s="71">
        <v>0</v>
      </c>
      <c r="E69" s="71">
        <v>5.0277777777777777</v>
      </c>
      <c r="F69" s="71">
        <v>8.3333333333333037E-2</v>
      </c>
      <c r="G69" s="71">
        <v>365.59722222222223</v>
      </c>
      <c r="K69" s="57">
        <v>65</v>
      </c>
      <c r="L69" s="66">
        <v>9.4</v>
      </c>
      <c r="M69" s="66">
        <v>0</v>
      </c>
      <c r="N69" s="65">
        <f t="shared" ref="N69:N132" si="21">L69/3.6</f>
        <v>2.6111111111111112</v>
      </c>
      <c r="O69" s="65">
        <f t="shared" si="7"/>
        <v>-0.72222222222222188</v>
      </c>
      <c r="P69" s="67">
        <f t="shared" si="8"/>
        <v>207.11111111111111</v>
      </c>
      <c r="Q69" s="57"/>
      <c r="R69" s="57"/>
      <c r="T69" s="57">
        <v>65</v>
      </c>
      <c r="U69" s="66">
        <v>9.4</v>
      </c>
      <c r="V69" s="66">
        <v>0</v>
      </c>
      <c r="W69" s="65">
        <f t="shared" ref="W69:W132" si="22">U69/3.6</f>
        <v>2.6111111111111112</v>
      </c>
      <c r="X69" s="65">
        <f t="shared" si="9"/>
        <v>-0.72222222222222188</v>
      </c>
      <c r="Y69" s="67">
        <f t="shared" si="10"/>
        <v>207.11111111111111</v>
      </c>
      <c r="Z69" s="57"/>
      <c r="AA69" s="57"/>
      <c r="AC69" s="57">
        <v>65</v>
      </c>
      <c r="AD69" s="66">
        <v>4.8</v>
      </c>
      <c r="AE69" s="66">
        <v>0</v>
      </c>
      <c r="AF69" s="65">
        <f t="shared" ref="AF69:AF132" si="23">AD69/3.6</f>
        <v>1.3333333333333333</v>
      </c>
      <c r="AG69" s="65">
        <f t="shared" si="11"/>
        <v>-0.61111111111111116</v>
      </c>
      <c r="AH69" s="67">
        <f t="shared" si="12"/>
        <v>124.88888888888889</v>
      </c>
      <c r="AI69" s="57"/>
      <c r="AJ69" s="57"/>
      <c r="AL69" s="57">
        <v>65</v>
      </c>
      <c r="AM69" s="66">
        <v>4.8</v>
      </c>
      <c r="AN69" s="66">
        <v>0</v>
      </c>
      <c r="AO69" s="65">
        <f t="shared" ref="AO69:AO132" si="24">AM69/3.6</f>
        <v>1.3333333333333333</v>
      </c>
      <c r="AP69" s="65">
        <f t="shared" si="13"/>
        <v>-0.61111111111111116</v>
      </c>
      <c r="AQ69" s="67">
        <f t="shared" si="14"/>
        <v>124.88888888888889</v>
      </c>
      <c r="AR69" s="57"/>
      <c r="AS69" s="57"/>
      <c r="AU69" s="57">
        <v>65</v>
      </c>
      <c r="AV69" s="66">
        <v>4.8</v>
      </c>
      <c r="AW69" s="66">
        <v>0</v>
      </c>
      <c r="AX69" s="65">
        <f t="shared" ref="AX69:AX132" si="25">AV69/3.6</f>
        <v>1.3333333333333333</v>
      </c>
      <c r="AY69" s="65">
        <f t="shared" si="15"/>
        <v>-0.61111111111111116</v>
      </c>
      <c r="AZ69" s="67">
        <f t="shared" si="16"/>
        <v>124.88888888888889</v>
      </c>
      <c r="BA69" s="57"/>
      <c r="BB69" s="57"/>
      <c r="BD69" s="57">
        <v>65</v>
      </c>
      <c r="BE69" s="66">
        <v>17.8</v>
      </c>
      <c r="BF69" s="66">
        <v>0</v>
      </c>
      <c r="BG69" s="65">
        <f t="shared" ref="BG69:BG132" si="26">BE69/3.6</f>
        <v>4.9444444444444446</v>
      </c>
      <c r="BH69" s="65">
        <f t="shared" si="17"/>
        <v>0.19444444444444464</v>
      </c>
      <c r="BI69" s="67">
        <f t="shared" si="18"/>
        <v>360.61111111111114</v>
      </c>
      <c r="BJ69" s="57"/>
      <c r="BK69" s="57"/>
      <c r="BM69" s="57">
        <v>65</v>
      </c>
      <c r="BN69" s="57">
        <v>17.8</v>
      </c>
      <c r="BO69" s="66">
        <v>0</v>
      </c>
      <c r="BP69" s="65">
        <f t="shared" ref="BP69:BP132" si="27">BN69/3.6</f>
        <v>4.9444444444444446</v>
      </c>
      <c r="BQ69" s="65">
        <f t="shared" si="19"/>
        <v>0.19444444444444464</v>
      </c>
      <c r="BR69" s="67">
        <f t="shared" si="20"/>
        <v>360.61111111111114</v>
      </c>
      <c r="BS69" s="57"/>
      <c r="BT69" s="57"/>
    </row>
    <row r="70" spans="1:72" x14ac:dyDescent="0.25">
      <c r="A70" s="31">
        <v>70</v>
      </c>
      <c r="B70" s="56">
        <v>67</v>
      </c>
      <c r="C70" s="71">
        <v>18.399999999999999</v>
      </c>
      <c r="D70" s="71">
        <v>0</v>
      </c>
      <c r="E70" s="71">
        <v>5.1111111111111107</v>
      </c>
      <c r="F70" s="71">
        <v>8.3333333333333037E-2</v>
      </c>
      <c r="G70" s="71">
        <v>370.66666666666669</v>
      </c>
      <c r="K70" s="57">
        <v>66</v>
      </c>
      <c r="L70" s="66">
        <v>5.6</v>
      </c>
      <c r="M70" s="66">
        <v>0</v>
      </c>
      <c r="N70" s="65">
        <f t="shared" si="21"/>
        <v>1.5555555555555554</v>
      </c>
      <c r="O70" s="65">
        <f t="shared" ref="O70:O133" si="28">N70-N69</f>
        <v>-1.0555555555555558</v>
      </c>
      <c r="P70" s="67">
        <f t="shared" ref="P70:P133" si="29">N69+(O70/2)+P69</f>
        <v>209.19444444444446</v>
      </c>
      <c r="Q70" s="57"/>
      <c r="R70" s="57"/>
      <c r="T70" s="57">
        <v>66</v>
      </c>
      <c r="U70" s="66">
        <v>5.6</v>
      </c>
      <c r="V70" s="66">
        <v>0</v>
      </c>
      <c r="W70" s="65">
        <f t="shared" si="22"/>
        <v>1.5555555555555554</v>
      </c>
      <c r="X70" s="65">
        <f t="shared" ref="X70:X133" si="30">W70-W69</f>
        <v>-1.0555555555555558</v>
      </c>
      <c r="Y70" s="67">
        <f t="shared" ref="Y70:Y133" si="31">W69+(X70/2)+Y69</f>
        <v>209.19444444444446</v>
      </c>
      <c r="Z70" s="57"/>
      <c r="AA70" s="57"/>
      <c r="AC70" s="57">
        <v>66</v>
      </c>
      <c r="AD70" s="66">
        <v>2.2999999999999998</v>
      </c>
      <c r="AE70" s="66">
        <v>0</v>
      </c>
      <c r="AF70" s="65">
        <f t="shared" si="23"/>
        <v>0.63888888888888884</v>
      </c>
      <c r="AG70" s="65">
        <f t="shared" ref="AG70:AG133" si="32">AF70-AF69</f>
        <v>-0.69444444444444442</v>
      </c>
      <c r="AH70" s="67">
        <f t="shared" ref="AH70:AH133" si="33">AF69+(AG70/2)+AH69</f>
        <v>125.875</v>
      </c>
      <c r="AI70" s="57"/>
      <c r="AJ70" s="57"/>
      <c r="AL70" s="57">
        <v>66</v>
      </c>
      <c r="AM70" s="66">
        <v>2.2999999999999998</v>
      </c>
      <c r="AN70" s="66">
        <v>0</v>
      </c>
      <c r="AO70" s="65">
        <f t="shared" si="24"/>
        <v>0.63888888888888884</v>
      </c>
      <c r="AP70" s="65">
        <f t="shared" ref="AP70:AP133" si="34">AO70-AO69</f>
        <v>-0.69444444444444442</v>
      </c>
      <c r="AQ70" s="67">
        <f t="shared" ref="AQ70:AQ133" si="35">AO69+(AP70/2)+AQ69</f>
        <v>125.875</v>
      </c>
      <c r="AR70" s="57"/>
      <c r="AS70" s="57"/>
      <c r="AU70" s="57">
        <v>66</v>
      </c>
      <c r="AV70" s="66">
        <v>2.2999999999999998</v>
      </c>
      <c r="AW70" s="66">
        <v>0</v>
      </c>
      <c r="AX70" s="65">
        <f t="shared" si="25"/>
        <v>0.63888888888888884</v>
      </c>
      <c r="AY70" s="65">
        <f t="shared" ref="AY70:AY133" si="36">AX70-AX69</f>
        <v>-0.69444444444444442</v>
      </c>
      <c r="AZ70" s="67">
        <f t="shared" ref="AZ70:AZ133" si="37">AX69+(AY70/2)+AZ69</f>
        <v>125.875</v>
      </c>
      <c r="BA70" s="57"/>
      <c r="BB70" s="57"/>
      <c r="BD70" s="57">
        <v>66</v>
      </c>
      <c r="BE70" s="66">
        <v>18.100000000000001</v>
      </c>
      <c r="BF70" s="66">
        <v>0</v>
      </c>
      <c r="BG70" s="65">
        <f t="shared" si="26"/>
        <v>5.0277777777777777</v>
      </c>
      <c r="BH70" s="65">
        <f t="shared" ref="BH70:BH133" si="38">BG70-BG69</f>
        <v>8.3333333333333037E-2</v>
      </c>
      <c r="BI70" s="67">
        <f t="shared" ref="BI70:BI133" si="39">BG69+(BH70/2)+BI69</f>
        <v>365.59722222222223</v>
      </c>
      <c r="BJ70" s="57"/>
      <c r="BK70" s="57"/>
      <c r="BM70" s="57">
        <v>66</v>
      </c>
      <c r="BN70" s="57">
        <v>18.100000000000001</v>
      </c>
      <c r="BO70" s="66">
        <v>0</v>
      </c>
      <c r="BP70" s="65">
        <f t="shared" si="27"/>
        <v>5.0277777777777777</v>
      </c>
      <c r="BQ70" s="65">
        <f t="shared" ref="BQ70:BQ133" si="40">BP70-BP69</f>
        <v>8.3333333333333037E-2</v>
      </c>
      <c r="BR70" s="67">
        <f t="shared" ref="BR70:BR133" si="41">BP69+(BQ70/2)+BR69</f>
        <v>365.59722222222223</v>
      </c>
      <c r="BS70" s="57"/>
      <c r="BT70" s="57"/>
    </row>
    <row r="71" spans="1:72" x14ac:dyDescent="0.25">
      <c r="A71" s="31">
        <v>71</v>
      </c>
      <c r="B71" s="56">
        <v>68</v>
      </c>
      <c r="C71" s="71">
        <v>20.3</v>
      </c>
      <c r="D71" s="71">
        <v>0</v>
      </c>
      <c r="E71" s="71">
        <v>5.6388888888888893</v>
      </c>
      <c r="F71" s="71">
        <v>0.52777777777777857</v>
      </c>
      <c r="G71" s="71">
        <v>376.04166666666669</v>
      </c>
      <c r="K71" s="57">
        <v>67</v>
      </c>
      <c r="L71" s="66">
        <v>3.1</v>
      </c>
      <c r="M71" s="66">
        <v>0</v>
      </c>
      <c r="N71" s="65">
        <f t="shared" si="21"/>
        <v>0.86111111111111116</v>
      </c>
      <c r="O71" s="65">
        <f t="shared" si="28"/>
        <v>-0.6944444444444442</v>
      </c>
      <c r="P71" s="67">
        <f t="shared" si="29"/>
        <v>210.4027777777778</v>
      </c>
      <c r="Q71" s="57"/>
      <c r="R71" s="57"/>
      <c r="T71" s="57">
        <v>67</v>
      </c>
      <c r="U71" s="66">
        <v>3.1</v>
      </c>
      <c r="V71" s="66">
        <v>0</v>
      </c>
      <c r="W71" s="65">
        <f t="shared" si="22"/>
        <v>0.86111111111111116</v>
      </c>
      <c r="X71" s="65">
        <f t="shared" si="30"/>
        <v>-0.6944444444444442</v>
      </c>
      <c r="Y71" s="67">
        <f t="shared" si="31"/>
        <v>210.4027777777778</v>
      </c>
      <c r="Z71" s="57"/>
      <c r="AA71" s="57"/>
      <c r="AC71" s="57">
        <v>67</v>
      </c>
      <c r="AD71" s="66">
        <v>0</v>
      </c>
      <c r="AE71" s="66">
        <v>0</v>
      </c>
      <c r="AF71" s="65">
        <f t="shared" si="23"/>
        <v>0</v>
      </c>
      <c r="AG71" s="65">
        <f t="shared" si="32"/>
        <v>-0.63888888888888884</v>
      </c>
      <c r="AH71" s="67">
        <f t="shared" si="33"/>
        <v>126.19444444444444</v>
      </c>
      <c r="AI71" s="57"/>
      <c r="AJ71" s="57"/>
      <c r="AL71" s="57">
        <v>67</v>
      </c>
      <c r="AM71" s="66">
        <v>0</v>
      </c>
      <c r="AN71" s="66">
        <v>0</v>
      </c>
      <c r="AO71" s="65">
        <f t="shared" si="24"/>
        <v>0</v>
      </c>
      <c r="AP71" s="65">
        <f t="shared" si="34"/>
        <v>-0.63888888888888884</v>
      </c>
      <c r="AQ71" s="67">
        <f t="shared" si="35"/>
        <v>126.19444444444444</v>
      </c>
      <c r="AR71" s="57"/>
      <c r="AS71" s="57"/>
      <c r="AU71" s="57">
        <v>67</v>
      </c>
      <c r="AV71" s="66">
        <v>0</v>
      </c>
      <c r="AW71" s="66">
        <v>0</v>
      </c>
      <c r="AX71" s="65">
        <f t="shared" si="25"/>
        <v>0</v>
      </c>
      <c r="AY71" s="65">
        <f t="shared" si="36"/>
        <v>-0.63888888888888884</v>
      </c>
      <c r="AZ71" s="67">
        <f t="shared" si="37"/>
        <v>126.19444444444444</v>
      </c>
      <c r="BA71" s="57"/>
      <c r="BB71" s="57"/>
      <c r="BD71" s="57">
        <v>67</v>
      </c>
      <c r="BE71" s="66">
        <v>18.399999999999999</v>
      </c>
      <c r="BF71" s="66">
        <v>0</v>
      </c>
      <c r="BG71" s="65">
        <f t="shared" si="26"/>
        <v>5.1111111111111107</v>
      </c>
      <c r="BH71" s="65">
        <f t="shared" si="38"/>
        <v>8.3333333333333037E-2</v>
      </c>
      <c r="BI71" s="67">
        <f t="shared" si="39"/>
        <v>370.66666666666669</v>
      </c>
      <c r="BJ71" s="57"/>
      <c r="BK71" s="57"/>
      <c r="BM71" s="57">
        <v>67</v>
      </c>
      <c r="BN71" s="57">
        <v>18.399999999999999</v>
      </c>
      <c r="BO71" s="66">
        <v>0</v>
      </c>
      <c r="BP71" s="65">
        <f t="shared" si="27"/>
        <v>5.1111111111111107</v>
      </c>
      <c r="BQ71" s="65">
        <f t="shared" si="40"/>
        <v>8.3333333333333037E-2</v>
      </c>
      <c r="BR71" s="67">
        <f t="shared" si="41"/>
        <v>370.66666666666669</v>
      </c>
      <c r="BS71" s="57"/>
      <c r="BT71" s="57"/>
    </row>
    <row r="72" spans="1:72" x14ac:dyDescent="0.25">
      <c r="A72" s="31">
        <v>72</v>
      </c>
      <c r="B72" s="56">
        <v>69</v>
      </c>
      <c r="C72" s="71">
        <v>23.2</v>
      </c>
      <c r="D72" s="71">
        <v>0</v>
      </c>
      <c r="E72" s="71">
        <v>6.4444444444444438</v>
      </c>
      <c r="F72" s="71">
        <v>0.80555555555555447</v>
      </c>
      <c r="G72" s="71">
        <v>382.08333333333337</v>
      </c>
      <c r="K72" s="57">
        <v>68</v>
      </c>
      <c r="L72" s="66">
        <v>0</v>
      </c>
      <c r="M72" s="66">
        <v>0</v>
      </c>
      <c r="N72" s="65">
        <f t="shared" si="21"/>
        <v>0</v>
      </c>
      <c r="O72" s="65">
        <f t="shared" si="28"/>
        <v>-0.86111111111111116</v>
      </c>
      <c r="P72" s="67">
        <f t="shared" si="29"/>
        <v>210.83333333333334</v>
      </c>
      <c r="Q72" s="57"/>
      <c r="R72" s="57"/>
      <c r="T72" s="57">
        <v>68</v>
      </c>
      <c r="U72" s="66">
        <v>0</v>
      </c>
      <c r="V72" s="66">
        <v>0</v>
      </c>
      <c r="W72" s="65">
        <f t="shared" si="22"/>
        <v>0</v>
      </c>
      <c r="X72" s="65">
        <f t="shared" si="30"/>
        <v>-0.86111111111111116</v>
      </c>
      <c r="Y72" s="67">
        <f t="shared" si="31"/>
        <v>210.83333333333334</v>
      </c>
      <c r="Z72" s="57"/>
      <c r="AA72" s="57"/>
      <c r="AC72" s="57">
        <v>68</v>
      </c>
      <c r="AD72" s="66">
        <v>0</v>
      </c>
      <c r="AE72" s="66">
        <v>0</v>
      </c>
      <c r="AF72" s="65">
        <f t="shared" si="23"/>
        <v>0</v>
      </c>
      <c r="AG72" s="65">
        <f t="shared" si="32"/>
        <v>0</v>
      </c>
      <c r="AH72" s="67">
        <f t="shared" si="33"/>
        <v>126.19444444444444</v>
      </c>
      <c r="AI72" s="57"/>
      <c r="AJ72" s="57"/>
      <c r="AL72" s="57">
        <v>68</v>
      </c>
      <c r="AM72" s="66">
        <v>0</v>
      </c>
      <c r="AN72" s="66">
        <v>0</v>
      </c>
      <c r="AO72" s="65">
        <f t="shared" si="24"/>
        <v>0</v>
      </c>
      <c r="AP72" s="65">
        <f t="shared" si="34"/>
        <v>0</v>
      </c>
      <c r="AQ72" s="67">
        <f t="shared" si="35"/>
        <v>126.19444444444444</v>
      </c>
      <c r="AR72" s="57"/>
      <c r="AS72" s="57"/>
      <c r="AU72" s="57">
        <v>68</v>
      </c>
      <c r="AV72" s="66">
        <v>0</v>
      </c>
      <c r="AW72" s="66">
        <v>0</v>
      </c>
      <c r="AX72" s="65">
        <f t="shared" si="25"/>
        <v>0</v>
      </c>
      <c r="AY72" s="65">
        <f t="shared" si="36"/>
        <v>0</v>
      </c>
      <c r="AZ72" s="67">
        <f t="shared" si="37"/>
        <v>126.19444444444444</v>
      </c>
      <c r="BA72" s="57"/>
      <c r="BB72" s="57"/>
      <c r="BD72" s="57">
        <v>68</v>
      </c>
      <c r="BE72" s="66">
        <v>20.3</v>
      </c>
      <c r="BF72" s="66">
        <v>0</v>
      </c>
      <c r="BG72" s="65">
        <f t="shared" si="26"/>
        <v>5.6388888888888893</v>
      </c>
      <c r="BH72" s="65">
        <f t="shared" si="38"/>
        <v>0.52777777777777857</v>
      </c>
      <c r="BI72" s="67">
        <f t="shared" si="39"/>
        <v>376.04166666666669</v>
      </c>
      <c r="BJ72" s="57"/>
      <c r="BK72" s="57"/>
      <c r="BM72" s="57">
        <v>68</v>
      </c>
      <c r="BN72" s="57">
        <v>20.3</v>
      </c>
      <c r="BO72" s="66">
        <v>0</v>
      </c>
      <c r="BP72" s="65">
        <f t="shared" si="27"/>
        <v>5.6388888888888893</v>
      </c>
      <c r="BQ72" s="65">
        <f t="shared" si="40"/>
        <v>0.52777777777777857</v>
      </c>
      <c r="BR72" s="67">
        <f t="shared" si="41"/>
        <v>376.04166666666669</v>
      </c>
      <c r="BS72" s="57"/>
      <c r="BT72" s="57"/>
    </row>
    <row r="73" spans="1:72" x14ac:dyDescent="0.25">
      <c r="A73" s="31">
        <v>73</v>
      </c>
      <c r="B73" s="56">
        <v>70</v>
      </c>
      <c r="C73" s="71">
        <v>26.5</v>
      </c>
      <c r="D73" s="71">
        <v>0</v>
      </c>
      <c r="E73" s="71">
        <v>7.3611111111111107</v>
      </c>
      <c r="F73" s="71">
        <v>0.91666666666666696</v>
      </c>
      <c r="G73" s="71">
        <v>388.98611111111114</v>
      </c>
      <c r="K73" s="57">
        <v>69</v>
      </c>
      <c r="L73" s="66">
        <v>0</v>
      </c>
      <c r="M73" s="66">
        <v>0</v>
      </c>
      <c r="N73" s="65">
        <f t="shared" si="21"/>
        <v>0</v>
      </c>
      <c r="O73" s="65">
        <f t="shared" si="28"/>
        <v>0</v>
      </c>
      <c r="P73" s="67">
        <f t="shared" si="29"/>
        <v>210.83333333333334</v>
      </c>
      <c r="Q73" s="57"/>
      <c r="R73" s="57"/>
      <c r="T73" s="57">
        <v>69</v>
      </c>
      <c r="U73" s="66">
        <v>0</v>
      </c>
      <c r="V73" s="66">
        <v>0</v>
      </c>
      <c r="W73" s="65">
        <f t="shared" si="22"/>
        <v>0</v>
      </c>
      <c r="X73" s="65">
        <f t="shared" si="30"/>
        <v>0</v>
      </c>
      <c r="Y73" s="67">
        <f t="shared" si="31"/>
        <v>210.83333333333334</v>
      </c>
      <c r="Z73" s="57"/>
      <c r="AA73" s="57"/>
      <c r="AC73" s="57">
        <v>69</v>
      </c>
      <c r="AD73" s="66">
        <v>0</v>
      </c>
      <c r="AE73" s="66">
        <v>0</v>
      </c>
      <c r="AF73" s="65">
        <f t="shared" si="23"/>
        <v>0</v>
      </c>
      <c r="AG73" s="65">
        <f t="shared" si="32"/>
        <v>0</v>
      </c>
      <c r="AH73" s="67">
        <f t="shared" si="33"/>
        <v>126.19444444444444</v>
      </c>
      <c r="AI73" s="57"/>
      <c r="AJ73" s="57"/>
      <c r="AL73" s="57">
        <v>69</v>
      </c>
      <c r="AM73" s="66">
        <v>0</v>
      </c>
      <c r="AN73" s="66">
        <v>0</v>
      </c>
      <c r="AO73" s="65">
        <f t="shared" si="24"/>
        <v>0</v>
      </c>
      <c r="AP73" s="65">
        <f t="shared" si="34"/>
        <v>0</v>
      </c>
      <c r="AQ73" s="67">
        <f t="shared" si="35"/>
        <v>126.19444444444444</v>
      </c>
      <c r="AR73" s="57"/>
      <c r="AS73" s="57"/>
      <c r="AU73" s="57">
        <v>69</v>
      </c>
      <c r="AV73" s="66">
        <v>0</v>
      </c>
      <c r="AW73" s="66">
        <v>0</v>
      </c>
      <c r="AX73" s="65">
        <f t="shared" si="25"/>
        <v>0</v>
      </c>
      <c r="AY73" s="65">
        <f t="shared" si="36"/>
        <v>0</v>
      </c>
      <c r="AZ73" s="67">
        <f t="shared" si="37"/>
        <v>126.19444444444444</v>
      </c>
      <c r="BA73" s="57"/>
      <c r="BB73" s="57"/>
      <c r="BD73" s="57">
        <v>69</v>
      </c>
      <c r="BE73" s="66">
        <v>23.2</v>
      </c>
      <c r="BF73" s="66">
        <v>0</v>
      </c>
      <c r="BG73" s="65">
        <f t="shared" si="26"/>
        <v>6.4444444444444438</v>
      </c>
      <c r="BH73" s="65">
        <f t="shared" si="38"/>
        <v>0.80555555555555447</v>
      </c>
      <c r="BI73" s="67">
        <f t="shared" si="39"/>
        <v>382.08333333333337</v>
      </c>
      <c r="BJ73" s="57"/>
      <c r="BK73" s="57"/>
      <c r="BM73" s="57">
        <v>69</v>
      </c>
      <c r="BN73" s="57">
        <v>23.2</v>
      </c>
      <c r="BO73" s="66">
        <v>0</v>
      </c>
      <c r="BP73" s="65">
        <f t="shared" si="27"/>
        <v>6.4444444444444438</v>
      </c>
      <c r="BQ73" s="65">
        <f t="shared" si="40"/>
        <v>0.80555555555555447</v>
      </c>
      <c r="BR73" s="67">
        <f t="shared" si="41"/>
        <v>382.08333333333337</v>
      </c>
      <c r="BS73" s="57"/>
      <c r="BT73" s="57"/>
    </row>
    <row r="74" spans="1:72" x14ac:dyDescent="0.25">
      <c r="A74" s="31">
        <v>74</v>
      </c>
      <c r="B74" s="56">
        <v>71</v>
      </c>
      <c r="C74" s="71">
        <v>29.8</v>
      </c>
      <c r="D74" s="71">
        <v>0</v>
      </c>
      <c r="E74" s="71">
        <v>8.2777777777777786</v>
      </c>
      <c r="F74" s="71">
        <v>0.91666666666666785</v>
      </c>
      <c r="G74" s="71">
        <v>396.8055555555556</v>
      </c>
      <c r="K74" s="57">
        <v>70</v>
      </c>
      <c r="L74" s="66">
        <v>0</v>
      </c>
      <c r="M74" s="66">
        <v>0</v>
      </c>
      <c r="N74" s="65">
        <f t="shared" si="21"/>
        <v>0</v>
      </c>
      <c r="O74" s="65">
        <f t="shared" si="28"/>
        <v>0</v>
      </c>
      <c r="P74" s="67">
        <f t="shared" si="29"/>
        <v>210.83333333333334</v>
      </c>
      <c r="Q74" s="57"/>
      <c r="R74" s="57"/>
      <c r="T74" s="57">
        <v>70</v>
      </c>
      <c r="U74" s="66">
        <v>0</v>
      </c>
      <c r="V74" s="66">
        <v>0</v>
      </c>
      <c r="W74" s="65">
        <f t="shared" si="22"/>
        <v>0</v>
      </c>
      <c r="X74" s="65">
        <f t="shared" si="30"/>
        <v>0</v>
      </c>
      <c r="Y74" s="67">
        <f t="shared" si="31"/>
        <v>210.83333333333334</v>
      </c>
      <c r="Z74" s="57"/>
      <c r="AA74" s="57"/>
      <c r="AC74" s="57">
        <v>70</v>
      </c>
      <c r="AD74" s="66">
        <v>0</v>
      </c>
      <c r="AE74" s="66">
        <v>0</v>
      </c>
      <c r="AF74" s="65">
        <f t="shared" si="23"/>
        <v>0</v>
      </c>
      <c r="AG74" s="65">
        <f t="shared" si="32"/>
        <v>0</v>
      </c>
      <c r="AH74" s="67">
        <f t="shared" si="33"/>
        <v>126.19444444444444</v>
      </c>
      <c r="AI74" s="57"/>
      <c r="AJ74" s="57"/>
      <c r="AL74" s="57">
        <v>70</v>
      </c>
      <c r="AM74" s="66">
        <v>0</v>
      </c>
      <c r="AN74" s="66">
        <v>0</v>
      </c>
      <c r="AO74" s="65">
        <f t="shared" si="24"/>
        <v>0</v>
      </c>
      <c r="AP74" s="65">
        <f t="shared" si="34"/>
        <v>0</v>
      </c>
      <c r="AQ74" s="67">
        <f t="shared" si="35"/>
        <v>126.19444444444444</v>
      </c>
      <c r="AR74" s="57"/>
      <c r="AS74" s="57"/>
      <c r="AU74" s="57">
        <v>70</v>
      </c>
      <c r="AV74" s="66">
        <v>0</v>
      </c>
      <c r="AW74" s="66">
        <v>0</v>
      </c>
      <c r="AX74" s="65">
        <f t="shared" si="25"/>
        <v>0</v>
      </c>
      <c r="AY74" s="65">
        <f t="shared" si="36"/>
        <v>0</v>
      </c>
      <c r="AZ74" s="67">
        <f t="shared" si="37"/>
        <v>126.19444444444444</v>
      </c>
      <c r="BA74" s="57"/>
      <c r="BB74" s="57"/>
      <c r="BD74" s="57">
        <v>70</v>
      </c>
      <c r="BE74" s="66">
        <v>26.5</v>
      </c>
      <c r="BF74" s="66">
        <v>0</v>
      </c>
      <c r="BG74" s="65">
        <f t="shared" si="26"/>
        <v>7.3611111111111107</v>
      </c>
      <c r="BH74" s="65">
        <f t="shared" si="38"/>
        <v>0.91666666666666696</v>
      </c>
      <c r="BI74" s="67">
        <f t="shared" si="39"/>
        <v>388.98611111111114</v>
      </c>
      <c r="BJ74" s="57"/>
      <c r="BK74" s="57"/>
      <c r="BM74" s="57">
        <v>70</v>
      </c>
      <c r="BN74" s="57">
        <v>26.5</v>
      </c>
      <c r="BO74" s="66">
        <v>0</v>
      </c>
      <c r="BP74" s="65">
        <f t="shared" si="27"/>
        <v>7.3611111111111107</v>
      </c>
      <c r="BQ74" s="65">
        <f t="shared" si="40"/>
        <v>0.91666666666666696</v>
      </c>
      <c r="BR74" s="67">
        <f t="shared" si="41"/>
        <v>388.98611111111114</v>
      </c>
      <c r="BS74" s="57"/>
      <c r="BT74" s="57"/>
    </row>
    <row r="75" spans="1:72" x14ac:dyDescent="0.25">
      <c r="A75" s="31">
        <v>75</v>
      </c>
      <c r="B75" s="56">
        <v>72</v>
      </c>
      <c r="C75" s="71">
        <v>32.6</v>
      </c>
      <c r="D75" s="71">
        <v>0</v>
      </c>
      <c r="E75" s="71">
        <v>9.0555555555555554</v>
      </c>
      <c r="F75" s="71">
        <v>0.77777777777777679</v>
      </c>
      <c r="G75" s="71">
        <v>405.47222222222229</v>
      </c>
      <c r="K75" s="57">
        <v>71</v>
      </c>
      <c r="L75" s="66">
        <v>0</v>
      </c>
      <c r="M75" s="66">
        <v>0</v>
      </c>
      <c r="N75" s="65">
        <f t="shared" si="21"/>
        <v>0</v>
      </c>
      <c r="O75" s="65">
        <f t="shared" si="28"/>
        <v>0</v>
      </c>
      <c r="P75" s="67">
        <f t="shared" si="29"/>
        <v>210.83333333333334</v>
      </c>
      <c r="Q75" s="57"/>
      <c r="R75" s="57"/>
      <c r="T75" s="57">
        <v>71</v>
      </c>
      <c r="U75" s="66">
        <v>0</v>
      </c>
      <c r="V75" s="66">
        <v>0</v>
      </c>
      <c r="W75" s="65">
        <f t="shared" si="22"/>
        <v>0</v>
      </c>
      <c r="X75" s="65">
        <f t="shared" si="30"/>
        <v>0</v>
      </c>
      <c r="Y75" s="67">
        <f t="shared" si="31"/>
        <v>210.83333333333334</v>
      </c>
      <c r="Z75" s="57"/>
      <c r="AA75" s="57"/>
      <c r="AC75" s="57">
        <v>71</v>
      </c>
      <c r="AD75" s="66">
        <v>0</v>
      </c>
      <c r="AE75" s="66">
        <v>0</v>
      </c>
      <c r="AF75" s="65">
        <f t="shared" si="23"/>
        <v>0</v>
      </c>
      <c r="AG75" s="65">
        <f t="shared" si="32"/>
        <v>0</v>
      </c>
      <c r="AH75" s="67">
        <f t="shared" si="33"/>
        <v>126.19444444444444</v>
      </c>
      <c r="AI75" s="57"/>
      <c r="AJ75" s="57"/>
      <c r="AL75" s="57">
        <v>71</v>
      </c>
      <c r="AM75" s="66">
        <v>0</v>
      </c>
      <c r="AN75" s="66">
        <v>0</v>
      </c>
      <c r="AO75" s="65">
        <f t="shared" si="24"/>
        <v>0</v>
      </c>
      <c r="AP75" s="65">
        <f t="shared" si="34"/>
        <v>0</v>
      </c>
      <c r="AQ75" s="67">
        <f t="shared" si="35"/>
        <v>126.19444444444444</v>
      </c>
      <c r="AR75" s="57"/>
      <c r="AS75" s="57"/>
      <c r="AU75" s="57">
        <v>71</v>
      </c>
      <c r="AV75" s="66">
        <v>0</v>
      </c>
      <c r="AW75" s="66">
        <v>0</v>
      </c>
      <c r="AX75" s="65">
        <f t="shared" si="25"/>
        <v>0</v>
      </c>
      <c r="AY75" s="65">
        <f t="shared" si="36"/>
        <v>0</v>
      </c>
      <c r="AZ75" s="67">
        <f t="shared" si="37"/>
        <v>126.19444444444444</v>
      </c>
      <c r="BA75" s="57"/>
      <c r="BB75" s="57"/>
      <c r="BD75" s="57">
        <v>71</v>
      </c>
      <c r="BE75" s="66">
        <v>29.8</v>
      </c>
      <c r="BF75" s="66">
        <v>0</v>
      </c>
      <c r="BG75" s="65">
        <f t="shared" si="26"/>
        <v>8.2777777777777786</v>
      </c>
      <c r="BH75" s="65">
        <f t="shared" si="38"/>
        <v>0.91666666666666785</v>
      </c>
      <c r="BI75" s="67">
        <f t="shared" si="39"/>
        <v>396.8055555555556</v>
      </c>
      <c r="BJ75" s="57"/>
      <c r="BK75" s="57"/>
      <c r="BM75" s="57">
        <v>71</v>
      </c>
      <c r="BN75" s="57">
        <v>29.8</v>
      </c>
      <c r="BO75" s="66">
        <v>0</v>
      </c>
      <c r="BP75" s="65">
        <f t="shared" si="27"/>
        <v>8.2777777777777786</v>
      </c>
      <c r="BQ75" s="65">
        <f t="shared" si="40"/>
        <v>0.91666666666666785</v>
      </c>
      <c r="BR75" s="67">
        <f t="shared" si="41"/>
        <v>396.8055555555556</v>
      </c>
      <c r="BS75" s="57"/>
      <c r="BT75" s="57"/>
    </row>
    <row r="76" spans="1:72" x14ac:dyDescent="0.25">
      <c r="A76" s="31">
        <v>76</v>
      </c>
      <c r="B76" s="56">
        <v>73</v>
      </c>
      <c r="C76" s="71">
        <v>34.4</v>
      </c>
      <c r="D76" s="71">
        <v>0</v>
      </c>
      <c r="E76" s="71">
        <v>9.5555555555555554</v>
      </c>
      <c r="F76" s="71">
        <v>0.5</v>
      </c>
      <c r="G76" s="71">
        <v>414.77777777777783</v>
      </c>
      <c r="K76" s="57">
        <v>72</v>
      </c>
      <c r="L76" s="66">
        <v>0</v>
      </c>
      <c r="M76" s="66">
        <v>0</v>
      </c>
      <c r="N76" s="65">
        <f t="shared" si="21"/>
        <v>0</v>
      </c>
      <c r="O76" s="65">
        <f t="shared" si="28"/>
        <v>0</v>
      </c>
      <c r="P76" s="67">
        <f t="shared" si="29"/>
        <v>210.83333333333334</v>
      </c>
      <c r="Q76" s="57"/>
      <c r="R76" s="57"/>
      <c r="T76" s="57">
        <v>72</v>
      </c>
      <c r="U76" s="66">
        <v>0</v>
      </c>
      <c r="V76" s="66">
        <v>0</v>
      </c>
      <c r="W76" s="65">
        <f t="shared" si="22"/>
        <v>0</v>
      </c>
      <c r="X76" s="65">
        <f t="shared" si="30"/>
        <v>0</v>
      </c>
      <c r="Y76" s="67">
        <f t="shared" si="31"/>
        <v>210.83333333333334</v>
      </c>
      <c r="Z76" s="57"/>
      <c r="AA76" s="57"/>
      <c r="AC76" s="57">
        <v>72</v>
      </c>
      <c r="AD76" s="66">
        <v>0</v>
      </c>
      <c r="AE76" s="66">
        <v>0</v>
      </c>
      <c r="AF76" s="65">
        <f t="shared" si="23"/>
        <v>0</v>
      </c>
      <c r="AG76" s="65">
        <f t="shared" si="32"/>
        <v>0</v>
      </c>
      <c r="AH76" s="67">
        <f t="shared" si="33"/>
        <v>126.19444444444444</v>
      </c>
      <c r="AI76" s="57"/>
      <c r="AJ76" s="57"/>
      <c r="AL76" s="57">
        <v>72</v>
      </c>
      <c r="AM76" s="66">
        <v>0</v>
      </c>
      <c r="AN76" s="66">
        <v>0</v>
      </c>
      <c r="AO76" s="65">
        <f t="shared" si="24"/>
        <v>0</v>
      </c>
      <c r="AP76" s="65">
        <f t="shared" si="34"/>
        <v>0</v>
      </c>
      <c r="AQ76" s="67">
        <f t="shared" si="35"/>
        <v>126.19444444444444</v>
      </c>
      <c r="AR76" s="57"/>
      <c r="AS76" s="57"/>
      <c r="AU76" s="57">
        <v>72</v>
      </c>
      <c r="AV76" s="66">
        <v>0</v>
      </c>
      <c r="AW76" s="66">
        <v>0</v>
      </c>
      <c r="AX76" s="65">
        <f t="shared" si="25"/>
        <v>0</v>
      </c>
      <c r="AY76" s="65">
        <f t="shared" si="36"/>
        <v>0</v>
      </c>
      <c r="AZ76" s="67">
        <f t="shared" si="37"/>
        <v>126.19444444444444</v>
      </c>
      <c r="BA76" s="57"/>
      <c r="BB76" s="57"/>
      <c r="BD76" s="57">
        <v>72</v>
      </c>
      <c r="BE76" s="66">
        <v>32.6</v>
      </c>
      <c r="BF76" s="66">
        <v>0</v>
      </c>
      <c r="BG76" s="65">
        <f t="shared" si="26"/>
        <v>9.0555555555555554</v>
      </c>
      <c r="BH76" s="65">
        <f t="shared" si="38"/>
        <v>0.77777777777777679</v>
      </c>
      <c r="BI76" s="67">
        <f t="shared" si="39"/>
        <v>405.47222222222229</v>
      </c>
      <c r="BJ76" s="57"/>
      <c r="BK76" s="57"/>
      <c r="BM76" s="57">
        <v>72</v>
      </c>
      <c r="BN76" s="57">
        <v>32.6</v>
      </c>
      <c r="BO76" s="66">
        <v>0</v>
      </c>
      <c r="BP76" s="65">
        <f t="shared" si="27"/>
        <v>9.0555555555555554</v>
      </c>
      <c r="BQ76" s="65">
        <f t="shared" si="40"/>
        <v>0.77777777777777679</v>
      </c>
      <c r="BR76" s="67">
        <f t="shared" si="41"/>
        <v>405.47222222222229</v>
      </c>
      <c r="BS76" s="57"/>
      <c r="BT76" s="57"/>
    </row>
    <row r="77" spans="1:72" x14ac:dyDescent="0.25">
      <c r="A77" s="31">
        <v>77</v>
      </c>
      <c r="B77" s="56">
        <v>74</v>
      </c>
      <c r="C77" s="71">
        <v>35.5</v>
      </c>
      <c r="D77" s="71">
        <v>0</v>
      </c>
      <c r="E77" s="71">
        <v>9.8611111111111107</v>
      </c>
      <c r="F77" s="71">
        <v>0.30555555555555536</v>
      </c>
      <c r="G77" s="71">
        <v>424.48611111111114</v>
      </c>
      <c r="K77" s="57">
        <v>73</v>
      </c>
      <c r="L77" s="66">
        <v>0</v>
      </c>
      <c r="M77" s="66">
        <v>0</v>
      </c>
      <c r="N77" s="65">
        <f t="shared" si="21"/>
        <v>0</v>
      </c>
      <c r="O77" s="65">
        <f t="shared" si="28"/>
        <v>0</v>
      </c>
      <c r="P77" s="67">
        <f t="shared" si="29"/>
        <v>210.83333333333334</v>
      </c>
      <c r="Q77" s="57"/>
      <c r="R77" s="57"/>
      <c r="T77" s="57">
        <v>73</v>
      </c>
      <c r="U77" s="66">
        <v>0</v>
      </c>
      <c r="V77" s="66">
        <v>0</v>
      </c>
      <c r="W77" s="65">
        <f t="shared" si="22"/>
        <v>0</v>
      </c>
      <c r="X77" s="65">
        <f t="shared" si="30"/>
        <v>0</v>
      </c>
      <c r="Y77" s="67">
        <f t="shared" si="31"/>
        <v>210.83333333333334</v>
      </c>
      <c r="Z77" s="57"/>
      <c r="AA77" s="57"/>
      <c r="AC77" s="57">
        <v>73</v>
      </c>
      <c r="AD77" s="66">
        <v>0</v>
      </c>
      <c r="AE77" s="66">
        <v>0</v>
      </c>
      <c r="AF77" s="65">
        <f t="shared" si="23"/>
        <v>0</v>
      </c>
      <c r="AG77" s="65">
        <f t="shared" si="32"/>
        <v>0</v>
      </c>
      <c r="AH77" s="67">
        <f t="shared" si="33"/>
        <v>126.19444444444444</v>
      </c>
      <c r="AI77" s="57"/>
      <c r="AJ77" s="57"/>
      <c r="AL77" s="57">
        <v>73</v>
      </c>
      <c r="AM77" s="66">
        <v>0</v>
      </c>
      <c r="AN77" s="66">
        <v>0</v>
      </c>
      <c r="AO77" s="65">
        <f t="shared" si="24"/>
        <v>0</v>
      </c>
      <c r="AP77" s="65">
        <f t="shared" si="34"/>
        <v>0</v>
      </c>
      <c r="AQ77" s="67">
        <f t="shared" si="35"/>
        <v>126.19444444444444</v>
      </c>
      <c r="AR77" s="57"/>
      <c r="AS77" s="57"/>
      <c r="AU77" s="57">
        <v>73</v>
      </c>
      <c r="AV77" s="66">
        <v>0</v>
      </c>
      <c r="AW77" s="66">
        <v>0</v>
      </c>
      <c r="AX77" s="65">
        <f t="shared" si="25"/>
        <v>0</v>
      </c>
      <c r="AY77" s="65">
        <f t="shared" si="36"/>
        <v>0</v>
      </c>
      <c r="AZ77" s="67">
        <f t="shared" si="37"/>
        <v>126.19444444444444</v>
      </c>
      <c r="BA77" s="57"/>
      <c r="BB77" s="57"/>
      <c r="BD77" s="57">
        <v>73</v>
      </c>
      <c r="BE77" s="66">
        <v>34.4</v>
      </c>
      <c r="BF77" s="66">
        <v>0</v>
      </c>
      <c r="BG77" s="65">
        <f t="shared" si="26"/>
        <v>9.5555555555555554</v>
      </c>
      <c r="BH77" s="65">
        <f t="shared" si="38"/>
        <v>0.5</v>
      </c>
      <c r="BI77" s="67">
        <f t="shared" si="39"/>
        <v>414.77777777777783</v>
      </c>
      <c r="BJ77" s="57"/>
      <c r="BK77" s="57"/>
      <c r="BM77" s="57">
        <v>73</v>
      </c>
      <c r="BN77" s="57">
        <v>34.4</v>
      </c>
      <c r="BO77" s="66">
        <v>0</v>
      </c>
      <c r="BP77" s="65">
        <f t="shared" si="27"/>
        <v>9.5555555555555554</v>
      </c>
      <c r="BQ77" s="65">
        <f t="shared" si="40"/>
        <v>0.5</v>
      </c>
      <c r="BR77" s="67">
        <f t="shared" si="41"/>
        <v>414.77777777777783</v>
      </c>
      <c r="BS77" s="57"/>
      <c r="BT77" s="57"/>
    </row>
    <row r="78" spans="1:72" x14ac:dyDescent="0.25">
      <c r="A78" s="31">
        <v>78</v>
      </c>
      <c r="B78" s="56">
        <v>75</v>
      </c>
      <c r="C78" s="71">
        <v>36.4</v>
      </c>
      <c r="D78" s="71">
        <v>0</v>
      </c>
      <c r="E78" s="71">
        <v>10.111111111111111</v>
      </c>
      <c r="F78" s="71">
        <v>0.25</v>
      </c>
      <c r="G78" s="71">
        <v>434.47222222222223</v>
      </c>
      <c r="K78" s="57">
        <v>74</v>
      </c>
      <c r="L78" s="66">
        <v>0</v>
      </c>
      <c r="M78" s="66">
        <v>0</v>
      </c>
      <c r="N78" s="65">
        <f t="shared" si="21"/>
        <v>0</v>
      </c>
      <c r="O78" s="65">
        <f t="shared" si="28"/>
        <v>0</v>
      </c>
      <c r="P78" s="67">
        <f t="shared" si="29"/>
        <v>210.83333333333334</v>
      </c>
      <c r="Q78" s="57"/>
      <c r="R78" s="57"/>
      <c r="T78" s="57">
        <v>74</v>
      </c>
      <c r="U78" s="66">
        <v>0</v>
      </c>
      <c r="V78" s="66">
        <v>0</v>
      </c>
      <c r="W78" s="65">
        <f t="shared" si="22"/>
        <v>0</v>
      </c>
      <c r="X78" s="65">
        <f t="shared" si="30"/>
        <v>0</v>
      </c>
      <c r="Y78" s="67">
        <f t="shared" si="31"/>
        <v>210.83333333333334</v>
      </c>
      <c r="Z78" s="57"/>
      <c r="AA78" s="57"/>
      <c r="AC78" s="57">
        <v>74</v>
      </c>
      <c r="AD78" s="66">
        <v>0</v>
      </c>
      <c r="AE78" s="66">
        <v>0</v>
      </c>
      <c r="AF78" s="65">
        <f t="shared" si="23"/>
        <v>0</v>
      </c>
      <c r="AG78" s="65">
        <f t="shared" si="32"/>
        <v>0</v>
      </c>
      <c r="AH78" s="67">
        <f t="shared" si="33"/>
        <v>126.19444444444444</v>
      </c>
      <c r="AI78" s="57"/>
      <c r="AJ78" s="57"/>
      <c r="AL78" s="57">
        <v>74</v>
      </c>
      <c r="AM78" s="66">
        <v>0</v>
      </c>
      <c r="AN78" s="66">
        <v>0</v>
      </c>
      <c r="AO78" s="65">
        <f t="shared" si="24"/>
        <v>0</v>
      </c>
      <c r="AP78" s="65">
        <f t="shared" si="34"/>
        <v>0</v>
      </c>
      <c r="AQ78" s="67">
        <f t="shared" si="35"/>
        <v>126.19444444444444</v>
      </c>
      <c r="AR78" s="57"/>
      <c r="AS78" s="57"/>
      <c r="AU78" s="57">
        <v>74</v>
      </c>
      <c r="AV78" s="66">
        <v>0</v>
      </c>
      <c r="AW78" s="66">
        <v>0</v>
      </c>
      <c r="AX78" s="65">
        <f t="shared" si="25"/>
        <v>0</v>
      </c>
      <c r="AY78" s="65">
        <f t="shared" si="36"/>
        <v>0</v>
      </c>
      <c r="AZ78" s="67">
        <f t="shared" si="37"/>
        <v>126.19444444444444</v>
      </c>
      <c r="BA78" s="57"/>
      <c r="BB78" s="57"/>
      <c r="BD78" s="57">
        <v>74</v>
      </c>
      <c r="BE78" s="66">
        <v>35.5</v>
      </c>
      <c r="BF78" s="66">
        <v>0</v>
      </c>
      <c r="BG78" s="65">
        <f t="shared" si="26"/>
        <v>9.8611111111111107</v>
      </c>
      <c r="BH78" s="65">
        <f t="shared" si="38"/>
        <v>0.30555555555555536</v>
      </c>
      <c r="BI78" s="67">
        <f t="shared" si="39"/>
        <v>424.48611111111114</v>
      </c>
      <c r="BJ78" s="57"/>
      <c r="BK78" s="57"/>
      <c r="BM78" s="57">
        <v>74</v>
      </c>
      <c r="BN78" s="57">
        <v>35.5</v>
      </c>
      <c r="BO78" s="66">
        <v>0</v>
      </c>
      <c r="BP78" s="65">
        <f t="shared" si="27"/>
        <v>9.8611111111111107</v>
      </c>
      <c r="BQ78" s="65">
        <f t="shared" si="40"/>
        <v>0.30555555555555536</v>
      </c>
      <c r="BR78" s="67">
        <f t="shared" si="41"/>
        <v>424.48611111111114</v>
      </c>
      <c r="BS78" s="57"/>
      <c r="BT78" s="57"/>
    </row>
    <row r="79" spans="1:72" x14ac:dyDescent="0.25">
      <c r="A79" s="31">
        <v>79</v>
      </c>
      <c r="B79" s="56">
        <v>76</v>
      </c>
      <c r="C79" s="71">
        <v>37.4</v>
      </c>
      <c r="D79" s="71">
        <v>0</v>
      </c>
      <c r="E79" s="71">
        <v>10.388888888888888</v>
      </c>
      <c r="F79" s="71">
        <v>0.27777777777777679</v>
      </c>
      <c r="G79" s="71">
        <v>444.72222222222223</v>
      </c>
      <c r="K79" s="57">
        <v>75</v>
      </c>
      <c r="L79" s="66">
        <v>0</v>
      </c>
      <c r="M79" s="66">
        <v>0</v>
      </c>
      <c r="N79" s="65">
        <f t="shared" si="21"/>
        <v>0</v>
      </c>
      <c r="O79" s="65">
        <f t="shared" si="28"/>
        <v>0</v>
      </c>
      <c r="P79" s="67">
        <f t="shared" si="29"/>
        <v>210.83333333333334</v>
      </c>
      <c r="Q79" s="57"/>
      <c r="R79" s="57"/>
      <c r="T79" s="57">
        <v>75</v>
      </c>
      <c r="U79" s="66">
        <v>0</v>
      </c>
      <c r="V79" s="66">
        <v>0</v>
      </c>
      <c r="W79" s="65">
        <f t="shared" si="22"/>
        <v>0</v>
      </c>
      <c r="X79" s="65">
        <f t="shared" si="30"/>
        <v>0</v>
      </c>
      <c r="Y79" s="67">
        <f t="shared" si="31"/>
        <v>210.83333333333334</v>
      </c>
      <c r="Z79" s="57"/>
      <c r="AA79" s="57"/>
      <c r="AC79" s="57">
        <v>75</v>
      </c>
      <c r="AD79" s="66">
        <v>0</v>
      </c>
      <c r="AE79" s="66">
        <v>0</v>
      </c>
      <c r="AF79" s="65">
        <f t="shared" si="23"/>
        <v>0</v>
      </c>
      <c r="AG79" s="65">
        <f t="shared" si="32"/>
        <v>0</v>
      </c>
      <c r="AH79" s="67">
        <f t="shared" si="33"/>
        <v>126.19444444444444</v>
      </c>
      <c r="AI79" s="57"/>
      <c r="AJ79" s="57"/>
      <c r="AL79" s="57">
        <v>75</v>
      </c>
      <c r="AM79" s="66">
        <v>0</v>
      </c>
      <c r="AN79" s="66">
        <v>0</v>
      </c>
      <c r="AO79" s="65">
        <f t="shared" si="24"/>
        <v>0</v>
      </c>
      <c r="AP79" s="65">
        <f t="shared" si="34"/>
        <v>0</v>
      </c>
      <c r="AQ79" s="67">
        <f t="shared" si="35"/>
        <v>126.19444444444444</v>
      </c>
      <c r="AR79" s="57"/>
      <c r="AS79" s="57"/>
      <c r="AU79" s="57">
        <v>75</v>
      </c>
      <c r="AV79" s="66">
        <v>0</v>
      </c>
      <c r="AW79" s="66">
        <v>0</v>
      </c>
      <c r="AX79" s="65">
        <f t="shared" si="25"/>
        <v>0</v>
      </c>
      <c r="AY79" s="65">
        <f t="shared" si="36"/>
        <v>0</v>
      </c>
      <c r="AZ79" s="67">
        <f t="shared" si="37"/>
        <v>126.19444444444444</v>
      </c>
      <c r="BA79" s="57"/>
      <c r="BB79" s="57"/>
      <c r="BD79" s="57">
        <v>75</v>
      </c>
      <c r="BE79" s="66">
        <v>36.4</v>
      </c>
      <c r="BF79" s="66">
        <v>0</v>
      </c>
      <c r="BG79" s="65">
        <f t="shared" si="26"/>
        <v>10.111111111111111</v>
      </c>
      <c r="BH79" s="65">
        <f t="shared" si="38"/>
        <v>0.25</v>
      </c>
      <c r="BI79" s="67">
        <f t="shared" si="39"/>
        <v>434.47222222222223</v>
      </c>
      <c r="BJ79" s="57"/>
      <c r="BK79" s="57"/>
      <c r="BM79" s="57">
        <v>75</v>
      </c>
      <c r="BN79" s="57">
        <v>36.4</v>
      </c>
      <c r="BO79" s="66">
        <v>0</v>
      </c>
      <c r="BP79" s="65">
        <f t="shared" si="27"/>
        <v>10.111111111111111</v>
      </c>
      <c r="BQ79" s="65">
        <f t="shared" si="40"/>
        <v>0.25</v>
      </c>
      <c r="BR79" s="67">
        <f t="shared" si="41"/>
        <v>434.47222222222223</v>
      </c>
      <c r="BS79" s="57"/>
      <c r="BT79" s="57"/>
    </row>
    <row r="80" spans="1:72" x14ac:dyDescent="0.25">
      <c r="A80" s="31">
        <v>80</v>
      </c>
      <c r="B80" s="56">
        <v>77</v>
      </c>
      <c r="C80" s="71">
        <v>38.5</v>
      </c>
      <c r="D80" s="71">
        <v>0</v>
      </c>
      <c r="E80" s="71">
        <v>10.694444444444445</v>
      </c>
      <c r="F80" s="71">
        <v>0.30555555555555713</v>
      </c>
      <c r="G80" s="71">
        <v>455.26388888888891</v>
      </c>
      <c r="K80" s="57">
        <v>76</v>
      </c>
      <c r="L80" s="66">
        <v>0</v>
      </c>
      <c r="M80" s="66">
        <v>0</v>
      </c>
      <c r="N80" s="65">
        <f t="shared" si="21"/>
        <v>0</v>
      </c>
      <c r="O80" s="65">
        <f t="shared" si="28"/>
        <v>0</v>
      </c>
      <c r="P80" s="67">
        <f t="shared" si="29"/>
        <v>210.83333333333334</v>
      </c>
      <c r="Q80" s="57"/>
      <c r="R80" s="57"/>
      <c r="T80" s="57">
        <v>76</v>
      </c>
      <c r="U80" s="66">
        <v>0</v>
      </c>
      <c r="V80" s="66">
        <v>0</v>
      </c>
      <c r="W80" s="65">
        <f t="shared" si="22"/>
        <v>0</v>
      </c>
      <c r="X80" s="65">
        <f t="shared" si="30"/>
        <v>0</v>
      </c>
      <c r="Y80" s="67">
        <f t="shared" si="31"/>
        <v>210.83333333333334</v>
      </c>
      <c r="Z80" s="57"/>
      <c r="AA80" s="57"/>
      <c r="AC80" s="57">
        <v>76</v>
      </c>
      <c r="AD80" s="66">
        <v>0</v>
      </c>
      <c r="AE80" s="66">
        <v>0</v>
      </c>
      <c r="AF80" s="65">
        <f t="shared" si="23"/>
        <v>0</v>
      </c>
      <c r="AG80" s="65">
        <f t="shared" si="32"/>
        <v>0</v>
      </c>
      <c r="AH80" s="67">
        <f t="shared" si="33"/>
        <v>126.19444444444444</v>
      </c>
      <c r="AI80" s="57"/>
      <c r="AJ80" s="57"/>
      <c r="AL80" s="57">
        <v>76</v>
      </c>
      <c r="AM80" s="66">
        <v>0</v>
      </c>
      <c r="AN80" s="66">
        <v>0</v>
      </c>
      <c r="AO80" s="65">
        <f t="shared" si="24"/>
        <v>0</v>
      </c>
      <c r="AP80" s="65">
        <f t="shared" si="34"/>
        <v>0</v>
      </c>
      <c r="AQ80" s="67">
        <f t="shared" si="35"/>
        <v>126.19444444444444</v>
      </c>
      <c r="AR80" s="57"/>
      <c r="AS80" s="57"/>
      <c r="AU80" s="57">
        <v>76</v>
      </c>
      <c r="AV80" s="66">
        <v>0</v>
      </c>
      <c r="AW80" s="66">
        <v>0</v>
      </c>
      <c r="AX80" s="65">
        <f t="shared" si="25"/>
        <v>0</v>
      </c>
      <c r="AY80" s="65">
        <f t="shared" si="36"/>
        <v>0</v>
      </c>
      <c r="AZ80" s="67">
        <f t="shared" si="37"/>
        <v>126.19444444444444</v>
      </c>
      <c r="BA80" s="57"/>
      <c r="BB80" s="57"/>
      <c r="BD80" s="57">
        <v>76</v>
      </c>
      <c r="BE80" s="66">
        <v>37.4</v>
      </c>
      <c r="BF80" s="66">
        <v>0</v>
      </c>
      <c r="BG80" s="65">
        <f t="shared" si="26"/>
        <v>10.388888888888888</v>
      </c>
      <c r="BH80" s="65">
        <f t="shared" si="38"/>
        <v>0.27777777777777679</v>
      </c>
      <c r="BI80" s="67">
        <f t="shared" si="39"/>
        <v>444.72222222222223</v>
      </c>
      <c r="BJ80" s="57"/>
      <c r="BK80" s="57"/>
      <c r="BM80" s="57">
        <v>76</v>
      </c>
      <c r="BN80" s="57">
        <v>37.4</v>
      </c>
      <c r="BO80" s="66">
        <v>0</v>
      </c>
      <c r="BP80" s="65">
        <f t="shared" si="27"/>
        <v>10.388888888888888</v>
      </c>
      <c r="BQ80" s="65">
        <f t="shared" si="40"/>
        <v>0.27777777777777679</v>
      </c>
      <c r="BR80" s="67">
        <f t="shared" si="41"/>
        <v>444.72222222222223</v>
      </c>
      <c r="BS80" s="57"/>
      <c r="BT80" s="57"/>
    </row>
    <row r="81" spans="1:72" x14ac:dyDescent="0.25">
      <c r="A81" s="31">
        <v>81</v>
      </c>
      <c r="B81" s="56">
        <v>78</v>
      </c>
      <c r="C81" s="71">
        <v>39.299999999999997</v>
      </c>
      <c r="D81" s="71">
        <v>0</v>
      </c>
      <c r="E81" s="71">
        <v>10.916666666666666</v>
      </c>
      <c r="F81" s="71">
        <v>0.22222222222222143</v>
      </c>
      <c r="G81" s="71">
        <v>466.06944444444446</v>
      </c>
      <c r="K81" s="57">
        <v>77</v>
      </c>
      <c r="L81" s="66">
        <v>0</v>
      </c>
      <c r="M81" s="66">
        <v>0</v>
      </c>
      <c r="N81" s="65">
        <f t="shared" si="21"/>
        <v>0</v>
      </c>
      <c r="O81" s="65">
        <f t="shared" si="28"/>
        <v>0</v>
      </c>
      <c r="P81" s="67">
        <f t="shared" si="29"/>
        <v>210.83333333333334</v>
      </c>
      <c r="Q81" s="57"/>
      <c r="R81" s="57"/>
      <c r="T81" s="57">
        <v>77</v>
      </c>
      <c r="U81" s="66">
        <v>0</v>
      </c>
      <c r="V81" s="66">
        <v>0</v>
      </c>
      <c r="W81" s="65">
        <f t="shared" si="22"/>
        <v>0</v>
      </c>
      <c r="X81" s="65">
        <f t="shared" si="30"/>
        <v>0</v>
      </c>
      <c r="Y81" s="67">
        <f t="shared" si="31"/>
        <v>210.83333333333334</v>
      </c>
      <c r="Z81" s="57"/>
      <c r="AA81" s="57"/>
      <c r="AC81" s="57">
        <v>77</v>
      </c>
      <c r="AD81" s="66">
        <v>0</v>
      </c>
      <c r="AE81" s="66">
        <v>0</v>
      </c>
      <c r="AF81" s="65">
        <f t="shared" si="23"/>
        <v>0</v>
      </c>
      <c r="AG81" s="65">
        <f t="shared" si="32"/>
        <v>0</v>
      </c>
      <c r="AH81" s="67">
        <f t="shared" si="33"/>
        <v>126.19444444444444</v>
      </c>
      <c r="AI81" s="57"/>
      <c r="AJ81" s="57"/>
      <c r="AL81" s="57">
        <v>77</v>
      </c>
      <c r="AM81" s="66">
        <v>0</v>
      </c>
      <c r="AN81" s="66">
        <v>0</v>
      </c>
      <c r="AO81" s="65">
        <f t="shared" si="24"/>
        <v>0</v>
      </c>
      <c r="AP81" s="65">
        <f t="shared" si="34"/>
        <v>0</v>
      </c>
      <c r="AQ81" s="67">
        <f t="shared" si="35"/>
        <v>126.19444444444444</v>
      </c>
      <c r="AR81" s="57"/>
      <c r="AS81" s="57"/>
      <c r="AU81" s="57">
        <v>77</v>
      </c>
      <c r="AV81" s="66">
        <v>0</v>
      </c>
      <c r="AW81" s="66">
        <v>0</v>
      </c>
      <c r="AX81" s="65">
        <f t="shared" si="25"/>
        <v>0</v>
      </c>
      <c r="AY81" s="65">
        <f t="shared" si="36"/>
        <v>0</v>
      </c>
      <c r="AZ81" s="67">
        <f t="shared" si="37"/>
        <v>126.19444444444444</v>
      </c>
      <c r="BA81" s="57"/>
      <c r="BB81" s="57"/>
      <c r="BD81" s="57">
        <v>77</v>
      </c>
      <c r="BE81" s="66">
        <v>38.5</v>
      </c>
      <c r="BF81" s="66">
        <v>0</v>
      </c>
      <c r="BG81" s="65">
        <f t="shared" si="26"/>
        <v>10.694444444444445</v>
      </c>
      <c r="BH81" s="65">
        <f t="shared" si="38"/>
        <v>0.30555555555555713</v>
      </c>
      <c r="BI81" s="67">
        <f t="shared" si="39"/>
        <v>455.26388888888891</v>
      </c>
      <c r="BJ81" s="57"/>
      <c r="BK81" s="57"/>
      <c r="BM81" s="57">
        <v>77</v>
      </c>
      <c r="BN81" s="57">
        <v>38.5</v>
      </c>
      <c r="BO81" s="66">
        <v>0</v>
      </c>
      <c r="BP81" s="65">
        <f t="shared" si="27"/>
        <v>10.694444444444445</v>
      </c>
      <c r="BQ81" s="65">
        <f t="shared" si="40"/>
        <v>0.30555555555555713</v>
      </c>
      <c r="BR81" s="67">
        <f t="shared" si="41"/>
        <v>455.26388888888891</v>
      </c>
      <c r="BS81" s="57"/>
      <c r="BT81" s="57"/>
    </row>
    <row r="82" spans="1:72" x14ac:dyDescent="0.25">
      <c r="A82" s="31">
        <v>82</v>
      </c>
      <c r="B82" s="56">
        <v>79</v>
      </c>
      <c r="C82" s="71">
        <v>39.5</v>
      </c>
      <c r="D82" s="71">
        <v>0</v>
      </c>
      <c r="E82" s="71">
        <v>10.972222222222221</v>
      </c>
      <c r="F82" s="71">
        <v>5.5555555555555358E-2</v>
      </c>
      <c r="G82" s="71">
        <v>477.01388888888891</v>
      </c>
      <c r="K82" s="57">
        <v>78</v>
      </c>
      <c r="L82" s="66">
        <v>0</v>
      </c>
      <c r="M82" s="66">
        <v>0</v>
      </c>
      <c r="N82" s="65">
        <f t="shared" si="21"/>
        <v>0</v>
      </c>
      <c r="O82" s="65">
        <f t="shared" si="28"/>
        <v>0</v>
      </c>
      <c r="P82" s="67">
        <f t="shared" si="29"/>
        <v>210.83333333333334</v>
      </c>
      <c r="Q82" s="57"/>
      <c r="R82" s="57"/>
      <c r="T82" s="57">
        <v>78</v>
      </c>
      <c r="U82" s="66">
        <v>0</v>
      </c>
      <c r="V82" s="66">
        <v>0</v>
      </c>
      <c r="W82" s="65">
        <f t="shared" si="22"/>
        <v>0</v>
      </c>
      <c r="X82" s="65">
        <f t="shared" si="30"/>
        <v>0</v>
      </c>
      <c r="Y82" s="67">
        <f t="shared" si="31"/>
        <v>210.83333333333334</v>
      </c>
      <c r="Z82" s="57"/>
      <c r="AA82" s="57"/>
      <c r="AC82" s="57">
        <v>78</v>
      </c>
      <c r="AD82" s="66">
        <v>0</v>
      </c>
      <c r="AE82" s="66">
        <v>0</v>
      </c>
      <c r="AF82" s="65">
        <f t="shared" si="23"/>
        <v>0</v>
      </c>
      <c r="AG82" s="65">
        <f t="shared" si="32"/>
        <v>0</v>
      </c>
      <c r="AH82" s="67">
        <f t="shared" si="33"/>
        <v>126.19444444444444</v>
      </c>
      <c r="AI82" s="57"/>
      <c r="AJ82" s="57"/>
      <c r="AL82" s="57">
        <v>78</v>
      </c>
      <c r="AM82" s="66">
        <v>0</v>
      </c>
      <c r="AN82" s="66">
        <v>0</v>
      </c>
      <c r="AO82" s="65">
        <f t="shared" si="24"/>
        <v>0</v>
      </c>
      <c r="AP82" s="65">
        <f t="shared" si="34"/>
        <v>0</v>
      </c>
      <c r="AQ82" s="67">
        <f t="shared" si="35"/>
        <v>126.19444444444444</v>
      </c>
      <c r="AR82" s="57"/>
      <c r="AS82" s="57"/>
      <c r="AU82" s="57">
        <v>78</v>
      </c>
      <c r="AV82" s="66">
        <v>0</v>
      </c>
      <c r="AW82" s="66">
        <v>0</v>
      </c>
      <c r="AX82" s="65">
        <f t="shared" si="25"/>
        <v>0</v>
      </c>
      <c r="AY82" s="65">
        <f t="shared" si="36"/>
        <v>0</v>
      </c>
      <c r="AZ82" s="67">
        <f t="shared" si="37"/>
        <v>126.19444444444444</v>
      </c>
      <c r="BA82" s="57"/>
      <c r="BB82" s="57"/>
      <c r="BD82" s="57">
        <v>78</v>
      </c>
      <c r="BE82" s="66">
        <v>39.299999999999997</v>
      </c>
      <c r="BF82" s="66">
        <v>0</v>
      </c>
      <c r="BG82" s="65">
        <f t="shared" si="26"/>
        <v>10.916666666666666</v>
      </c>
      <c r="BH82" s="65">
        <f t="shared" si="38"/>
        <v>0.22222222222222143</v>
      </c>
      <c r="BI82" s="67">
        <f t="shared" si="39"/>
        <v>466.06944444444446</v>
      </c>
      <c r="BJ82" s="57"/>
      <c r="BK82" s="57"/>
      <c r="BM82" s="57">
        <v>78</v>
      </c>
      <c r="BN82" s="57">
        <v>39.299999999999997</v>
      </c>
      <c r="BO82" s="66">
        <v>0</v>
      </c>
      <c r="BP82" s="65">
        <f t="shared" si="27"/>
        <v>10.916666666666666</v>
      </c>
      <c r="BQ82" s="65">
        <f t="shared" si="40"/>
        <v>0.22222222222222143</v>
      </c>
      <c r="BR82" s="67">
        <f t="shared" si="41"/>
        <v>466.06944444444446</v>
      </c>
      <c r="BS82" s="57"/>
      <c r="BT82" s="57"/>
    </row>
    <row r="83" spans="1:72" x14ac:dyDescent="0.25">
      <c r="A83" s="31">
        <v>83</v>
      </c>
      <c r="B83" s="56">
        <v>80</v>
      </c>
      <c r="C83" s="71">
        <v>39</v>
      </c>
      <c r="D83" s="71">
        <v>0</v>
      </c>
      <c r="E83" s="71">
        <v>10.833333333333334</v>
      </c>
      <c r="F83" s="71">
        <v>-0.13888888888888751</v>
      </c>
      <c r="G83" s="71">
        <v>487.91666666666669</v>
      </c>
      <c r="K83" s="57">
        <v>79</v>
      </c>
      <c r="L83" s="66">
        <v>0</v>
      </c>
      <c r="M83" s="66">
        <v>0</v>
      </c>
      <c r="N83" s="65">
        <f t="shared" si="21"/>
        <v>0</v>
      </c>
      <c r="O83" s="65">
        <f t="shared" si="28"/>
        <v>0</v>
      </c>
      <c r="P83" s="67">
        <f t="shared" si="29"/>
        <v>210.83333333333334</v>
      </c>
      <c r="Q83" s="57"/>
      <c r="R83" s="57"/>
      <c r="T83" s="57">
        <v>79</v>
      </c>
      <c r="U83" s="66">
        <v>0</v>
      </c>
      <c r="V83" s="66">
        <v>0</v>
      </c>
      <c r="W83" s="65">
        <f t="shared" si="22"/>
        <v>0</v>
      </c>
      <c r="X83" s="65">
        <f t="shared" si="30"/>
        <v>0</v>
      </c>
      <c r="Y83" s="67">
        <f t="shared" si="31"/>
        <v>210.83333333333334</v>
      </c>
      <c r="Z83" s="57"/>
      <c r="AA83" s="57"/>
      <c r="AC83" s="57">
        <v>79</v>
      </c>
      <c r="AD83" s="66">
        <v>0</v>
      </c>
      <c r="AE83" s="66">
        <v>0</v>
      </c>
      <c r="AF83" s="65">
        <f t="shared" si="23"/>
        <v>0</v>
      </c>
      <c r="AG83" s="65">
        <f t="shared" si="32"/>
        <v>0</v>
      </c>
      <c r="AH83" s="67">
        <f t="shared" si="33"/>
        <v>126.19444444444444</v>
      </c>
      <c r="AI83" s="57"/>
      <c r="AJ83" s="57"/>
      <c r="AL83" s="57">
        <v>79</v>
      </c>
      <c r="AM83" s="66">
        <v>0</v>
      </c>
      <c r="AN83" s="66">
        <v>0</v>
      </c>
      <c r="AO83" s="65">
        <f t="shared" si="24"/>
        <v>0</v>
      </c>
      <c r="AP83" s="65">
        <f t="shared" si="34"/>
        <v>0</v>
      </c>
      <c r="AQ83" s="67">
        <f t="shared" si="35"/>
        <v>126.19444444444444</v>
      </c>
      <c r="AR83" s="57"/>
      <c r="AS83" s="57"/>
      <c r="AU83" s="57">
        <v>79</v>
      </c>
      <c r="AV83" s="66">
        <v>0</v>
      </c>
      <c r="AW83" s="66">
        <v>0</v>
      </c>
      <c r="AX83" s="65">
        <f t="shared" si="25"/>
        <v>0</v>
      </c>
      <c r="AY83" s="65">
        <f t="shared" si="36"/>
        <v>0</v>
      </c>
      <c r="AZ83" s="67">
        <f t="shared" si="37"/>
        <v>126.19444444444444</v>
      </c>
      <c r="BA83" s="57"/>
      <c r="BB83" s="57"/>
      <c r="BD83" s="57">
        <v>79</v>
      </c>
      <c r="BE83" s="66">
        <v>39.5</v>
      </c>
      <c r="BF83" s="66">
        <v>0</v>
      </c>
      <c r="BG83" s="65">
        <f t="shared" si="26"/>
        <v>10.972222222222221</v>
      </c>
      <c r="BH83" s="65">
        <f t="shared" si="38"/>
        <v>5.5555555555555358E-2</v>
      </c>
      <c r="BI83" s="67">
        <f t="shared" si="39"/>
        <v>477.01388888888891</v>
      </c>
      <c r="BJ83" s="57"/>
      <c r="BK83" s="57"/>
      <c r="BM83" s="57">
        <v>79</v>
      </c>
      <c r="BN83" s="57">
        <v>39.5</v>
      </c>
      <c r="BO83" s="66">
        <v>0</v>
      </c>
      <c r="BP83" s="65">
        <f t="shared" si="27"/>
        <v>10.972222222222221</v>
      </c>
      <c r="BQ83" s="65">
        <f t="shared" si="40"/>
        <v>5.5555555555555358E-2</v>
      </c>
      <c r="BR83" s="67">
        <f t="shared" si="41"/>
        <v>477.01388888888891</v>
      </c>
      <c r="BS83" s="57"/>
      <c r="BT83" s="57"/>
    </row>
    <row r="84" spans="1:72" x14ac:dyDescent="0.25">
      <c r="A84" s="31">
        <v>84</v>
      </c>
      <c r="B84" s="56">
        <v>81</v>
      </c>
      <c r="C84" s="71">
        <v>38.5</v>
      </c>
      <c r="D84" s="71">
        <v>0</v>
      </c>
      <c r="E84" s="71">
        <v>10.694444444444445</v>
      </c>
      <c r="F84" s="71">
        <v>-0.13888888888888928</v>
      </c>
      <c r="G84" s="71">
        <v>498.6805555555556</v>
      </c>
      <c r="K84" s="57">
        <v>80</v>
      </c>
      <c r="L84" s="66">
        <v>0</v>
      </c>
      <c r="M84" s="66">
        <v>0</v>
      </c>
      <c r="N84" s="65">
        <f t="shared" si="21"/>
        <v>0</v>
      </c>
      <c r="O84" s="65">
        <f t="shared" si="28"/>
        <v>0</v>
      </c>
      <c r="P84" s="67">
        <f t="shared" si="29"/>
        <v>210.83333333333334</v>
      </c>
      <c r="Q84" s="57"/>
      <c r="R84" s="57"/>
      <c r="T84" s="57">
        <v>80</v>
      </c>
      <c r="U84" s="66">
        <v>0</v>
      </c>
      <c r="V84" s="66">
        <v>0</v>
      </c>
      <c r="W84" s="65">
        <f t="shared" si="22"/>
        <v>0</v>
      </c>
      <c r="X84" s="65">
        <f t="shared" si="30"/>
        <v>0</v>
      </c>
      <c r="Y84" s="67">
        <f t="shared" si="31"/>
        <v>210.83333333333334</v>
      </c>
      <c r="Z84" s="57"/>
      <c r="AA84" s="57"/>
      <c r="AC84" s="57">
        <v>80</v>
      </c>
      <c r="AD84" s="66">
        <v>0</v>
      </c>
      <c r="AE84" s="66">
        <v>0</v>
      </c>
      <c r="AF84" s="65">
        <f t="shared" si="23"/>
        <v>0</v>
      </c>
      <c r="AG84" s="65">
        <f t="shared" si="32"/>
        <v>0</v>
      </c>
      <c r="AH84" s="67">
        <f t="shared" si="33"/>
        <v>126.19444444444444</v>
      </c>
      <c r="AI84" s="57"/>
      <c r="AJ84" s="57"/>
      <c r="AL84" s="57">
        <v>80</v>
      </c>
      <c r="AM84" s="66">
        <v>0</v>
      </c>
      <c r="AN84" s="66">
        <v>0</v>
      </c>
      <c r="AO84" s="65">
        <f t="shared" si="24"/>
        <v>0</v>
      </c>
      <c r="AP84" s="65">
        <f t="shared" si="34"/>
        <v>0</v>
      </c>
      <c r="AQ84" s="67">
        <f t="shared" si="35"/>
        <v>126.19444444444444</v>
      </c>
      <c r="AR84" s="57"/>
      <c r="AS84" s="57"/>
      <c r="AU84" s="57">
        <v>80</v>
      </c>
      <c r="AV84" s="66">
        <v>0</v>
      </c>
      <c r="AW84" s="66">
        <v>0</v>
      </c>
      <c r="AX84" s="65">
        <f t="shared" si="25"/>
        <v>0</v>
      </c>
      <c r="AY84" s="65">
        <f t="shared" si="36"/>
        <v>0</v>
      </c>
      <c r="AZ84" s="67">
        <f t="shared" si="37"/>
        <v>126.19444444444444</v>
      </c>
      <c r="BA84" s="57"/>
      <c r="BB84" s="57"/>
      <c r="BD84" s="57">
        <v>80</v>
      </c>
      <c r="BE84" s="66">
        <v>39</v>
      </c>
      <c r="BF84" s="66">
        <v>0</v>
      </c>
      <c r="BG84" s="65">
        <f t="shared" si="26"/>
        <v>10.833333333333334</v>
      </c>
      <c r="BH84" s="65">
        <f t="shared" si="38"/>
        <v>-0.13888888888888751</v>
      </c>
      <c r="BI84" s="67">
        <f t="shared" si="39"/>
        <v>487.91666666666669</v>
      </c>
      <c r="BJ84" s="57"/>
      <c r="BK84" s="57"/>
      <c r="BM84" s="57">
        <v>80</v>
      </c>
      <c r="BN84" s="57">
        <v>39</v>
      </c>
      <c r="BO84" s="66">
        <v>0</v>
      </c>
      <c r="BP84" s="65">
        <f t="shared" si="27"/>
        <v>10.833333333333334</v>
      </c>
      <c r="BQ84" s="65">
        <f t="shared" si="40"/>
        <v>-0.13888888888888751</v>
      </c>
      <c r="BR84" s="67">
        <f t="shared" si="41"/>
        <v>487.91666666666669</v>
      </c>
      <c r="BS84" s="57"/>
      <c r="BT84" s="57"/>
    </row>
    <row r="85" spans="1:72" x14ac:dyDescent="0.25">
      <c r="A85" s="31">
        <v>85</v>
      </c>
      <c r="B85" s="56">
        <v>82</v>
      </c>
      <c r="C85" s="71">
        <v>37.299999999999997</v>
      </c>
      <c r="D85" s="71">
        <v>0</v>
      </c>
      <c r="E85" s="71">
        <v>10.361111111111111</v>
      </c>
      <c r="F85" s="71">
        <v>-0.33333333333333393</v>
      </c>
      <c r="G85" s="71">
        <v>509.20833333333337</v>
      </c>
      <c r="K85" s="57">
        <v>81</v>
      </c>
      <c r="L85" s="66">
        <v>0</v>
      </c>
      <c r="M85" s="66">
        <v>0</v>
      </c>
      <c r="N85" s="65">
        <f t="shared" si="21"/>
        <v>0</v>
      </c>
      <c r="O85" s="65">
        <f t="shared" si="28"/>
        <v>0</v>
      </c>
      <c r="P85" s="67">
        <f t="shared" si="29"/>
        <v>210.83333333333334</v>
      </c>
      <c r="Q85" s="57"/>
      <c r="R85" s="57"/>
      <c r="T85" s="57">
        <v>81</v>
      </c>
      <c r="U85" s="66">
        <v>0</v>
      </c>
      <c r="V85" s="66">
        <v>0</v>
      </c>
      <c r="W85" s="65">
        <f t="shared" si="22"/>
        <v>0</v>
      </c>
      <c r="X85" s="65">
        <f t="shared" si="30"/>
        <v>0</v>
      </c>
      <c r="Y85" s="67">
        <f t="shared" si="31"/>
        <v>210.83333333333334</v>
      </c>
      <c r="Z85" s="57"/>
      <c r="AA85" s="57"/>
      <c r="AC85" s="57">
        <v>81</v>
      </c>
      <c r="AD85" s="66">
        <v>0</v>
      </c>
      <c r="AE85" s="66">
        <v>0</v>
      </c>
      <c r="AF85" s="65">
        <f t="shared" si="23"/>
        <v>0</v>
      </c>
      <c r="AG85" s="65">
        <f t="shared" si="32"/>
        <v>0</v>
      </c>
      <c r="AH85" s="67">
        <f t="shared" si="33"/>
        <v>126.19444444444444</v>
      </c>
      <c r="AI85" s="57"/>
      <c r="AJ85" s="57"/>
      <c r="AL85" s="57">
        <v>81</v>
      </c>
      <c r="AM85" s="66">
        <v>0</v>
      </c>
      <c r="AN85" s="66">
        <v>0</v>
      </c>
      <c r="AO85" s="65">
        <f t="shared" si="24"/>
        <v>0</v>
      </c>
      <c r="AP85" s="65">
        <f t="shared" si="34"/>
        <v>0</v>
      </c>
      <c r="AQ85" s="67">
        <f t="shared" si="35"/>
        <v>126.19444444444444</v>
      </c>
      <c r="AR85" s="57"/>
      <c r="AS85" s="57"/>
      <c r="AU85" s="57">
        <v>81</v>
      </c>
      <c r="AV85" s="66">
        <v>0</v>
      </c>
      <c r="AW85" s="66">
        <v>0</v>
      </c>
      <c r="AX85" s="65">
        <f t="shared" si="25"/>
        <v>0</v>
      </c>
      <c r="AY85" s="65">
        <f t="shared" si="36"/>
        <v>0</v>
      </c>
      <c r="AZ85" s="67">
        <f t="shared" si="37"/>
        <v>126.19444444444444</v>
      </c>
      <c r="BA85" s="57"/>
      <c r="BB85" s="57"/>
      <c r="BD85" s="57">
        <v>81</v>
      </c>
      <c r="BE85" s="66">
        <v>38.5</v>
      </c>
      <c r="BF85" s="66">
        <v>0</v>
      </c>
      <c r="BG85" s="65">
        <f t="shared" si="26"/>
        <v>10.694444444444445</v>
      </c>
      <c r="BH85" s="65">
        <f t="shared" si="38"/>
        <v>-0.13888888888888928</v>
      </c>
      <c r="BI85" s="67">
        <f t="shared" si="39"/>
        <v>498.6805555555556</v>
      </c>
      <c r="BJ85" s="57"/>
      <c r="BK85" s="57"/>
      <c r="BM85" s="57">
        <v>81</v>
      </c>
      <c r="BN85" s="57">
        <v>38.5</v>
      </c>
      <c r="BO85" s="66">
        <v>0</v>
      </c>
      <c r="BP85" s="65">
        <f t="shared" si="27"/>
        <v>10.694444444444445</v>
      </c>
      <c r="BQ85" s="65">
        <f t="shared" si="40"/>
        <v>-0.13888888888888928</v>
      </c>
      <c r="BR85" s="67">
        <f t="shared" si="41"/>
        <v>498.6805555555556</v>
      </c>
      <c r="BS85" s="57"/>
      <c r="BT85" s="57"/>
    </row>
    <row r="86" spans="1:72" x14ac:dyDescent="0.25">
      <c r="A86" s="31">
        <v>86</v>
      </c>
      <c r="B86" s="56">
        <v>83</v>
      </c>
      <c r="C86" s="71">
        <v>37</v>
      </c>
      <c r="D86" s="71">
        <v>0</v>
      </c>
      <c r="E86" s="71">
        <v>10.277777777777777</v>
      </c>
      <c r="F86" s="71">
        <v>-8.3333333333333925E-2</v>
      </c>
      <c r="G86" s="71">
        <v>519.52777777777783</v>
      </c>
      <c r="K86" s="57">
        <v>82</v>
      </c>
      <c r="L86" s="66">
        <v>0</v>
      </c>
      <c r="M86" s="66">
        <v>0</v>
      </c>
      <c r="N86" s="65">
        <f t="shared" si="21"/>
        <v>0</v>
      </c>
      <c r="O86" s="65">
        <f t="shared" si="28"/>
        <v>0</v>
      </c>
      <c r="P86" s="67">
        <f t="shared" si="29"/>
        <v>210.83333333333334</v>
      </c>
      <c r="Q86" s="57"/>
      <c r="R86" s="57"/>
      <c r="T86" s="57">
        <v>82</v>
      </c>
      <c r="U86" s="66">
        <v>0</v>
      </c>
      <c r="V86" s="66">
        <v>0</v>
      </c>
      <c r="W86" s="65">
        <f t="shared" si="22"/>
        <v>0</v>
      </c>
      <c r="X86" s="65">
        <f t="shared" si="30"/>
        <v>0</v>
      </c>
      <c r="Y86" s="67">
        <f t="shared" si="31"/>
        <v>210.83333333333334</v>
      </c>
      <c r="Z86" s="57"/>
      <c r="AA86" s="57"/>
      <c r="AC86" s="57">
        <v>82</v>
      </c>
      <c r="AD86" s="66">
        <v>0</v>
      </c>
      <c r="AE86" s="66">
        <v>0</v>
      </c>
      <c r="AF86" s="65">
        <f t="shared" si="23"/>
        <v>0</v>
      </c>
      <c r="AG86" s="65">
        <f t="shared" si="32"/>
        <v>0</v>
      </c>
      <c r="AH86" s="67">
        <f t="shared" si="33"/>
        <v>126.19444444444444</v>
      </c>
      <c r="AI86" s="57"/>
      <c r="AJ86" s="57"/>
      <c r="AL86" s="57">
        <v>82</v>
      </c>
      <c r="AM86" s="66">
        <v>0</v>
      </c>
      <c r="AN86" s="66">
        <v>0</v>
      </c>
      <c r="AO86" s="65">
        <f t="shared" si="24"/>
        <v>0</v>
      </c>
      <c r="AP86" s="65">
        <f t="shared" si="34"/>
        <v>0</v>
      </c>
      <c r="AQ86" s="67">
        <f t="shared" si="35"/>
        <v>126.19444444444444</v>
      </c>
      <c r="AR86" s="57"/>
      <c r="AS86" s="57"/>
      <c r="AU86" s="57">
        <v>82</v>
      </c>
      <c r="AV86" s="66">
        <v>0</v>
      </c>
      <c r="AW86" s="66">
        <v>0</v>
      </c>
      <c r="AX86" s="65">
        <f t="shared" si="25"/>
        <v>0</v>
      </c>
      <c r="AY86" s="65">
        <f t="shared" si="36"/>
        <v>0</v>
      </c>
      <c r="AZ86" s="67">
        <f t="shared" si="37"/>
        <v>126.19444444444444</v>
      </c>
      <c r="BA86" s="57"/>
      <c r="BB86" s="57"/>
      <c r="BD86" s="57">
        <v>82</v>
      </c>
      <c r="BE86" s="66">
        <v>37.299999999999997</v>
      </c>
      <c r="BF86" s="66">
        <v>0</v>
      </c>
      <c r="BG86" s="65">
        <f t="shared" si="26"/>
        <v>10.361111111111111</v>
      </c>
      <c r="BH86" s="65">
        <f t="shared" si="38"/>
        <v>-0.33333333333333393</v>
      </c>
      <c r="BI86" s="67">
        <f t="shared" si="39"/>
        <v>509.20833333333337</v>
      </c>
      <c r="BJ86" s="57"/>
      <c r="BK86" s="57"/>
      <c r="BM86" s="57">
        <v>82</v>
      </c>
      <c r="BN86" s="57">
        <v>37.299999999999997</v>
      </c>
      <c r="BO86" s="66">
        <v>0</v>
      </c>
      <c r="BP86" s="65">
        <f t="shared" si="27"/>
        <v>10.361111111111111</v>
      </c>
      <c r="BQ86" s="65">
        <f t="shared" si="40"/>
        <v>-0.33333333333333393</v>
      </c>
      <c r="BR86" s="67">
        <f t="shared" si="41"/>
        <v>509.20833333333337</v>
      </c>
      <c r="BS86" s="57"/>
      <c r="BT86" s="57"/>
    </row>
    <row r="87" spans="1:72" x14ac:dyDescent="0.25">
      <c r="A87" s="31">
        <v>87</v>
      </c>
      <c r="B87" s="56">
        <v>84</v>
      </c>
      <c r="C87" s="71">
        <v>36.700000000000003</v>
      </c>
      <c r="D87" s="71">
        <v>0</v>
      </c>
      <c r="E87" s="71">
        <v>10.194444444444445</v>
      </c>
      <c r="F87" s="71">
        <v>-8.3333333333332149E-2</v>
      </c>
      <c r="G87" s="71">
        <v>529.76388888888891</v>
      </c>
      <c r="K87" s="57">
        <v>83</v>
      </c>
      <c r="L87" s="66">
        <v>0</v>
      </c>
      <c r="M87" s="66">
        <v>0</v>
      </c>
      <c r="N87" s="65">
        <f t="shared" si="21"/>
        <v>0</v>
      </c>
      <c r="O87" s="65">
        <f t="shared" si="28"/>
        <v>0</v>
      </c>
      <c r="P87" s="67">
        <f t="shared" si="29"/>
        <v>210.83333333333334</v>
      </c>
      <c r="Q87" s="57"/>
      <c r="R87" s="57"/>
      <c r="T87" s="57">
        <v>83</v>
      </c>
      <c r="U87" s="66">
        <v>0</v>
      </c>
      <c r="V87" s="66">
        <v>0</v>
      </c>
      <c r="W87" s="65">
        <f t="shared" si="22"/>
        <v>0</v>
      </c>
      <c r="X87" s="65">
        <f t="shared" si="30"/>
        <v>0</v>
      </c>
      <c r="Y87" s="67">
        <f t="shared" si="31"/>
        <v>210.83333333333334</v>
      </c>
      <c r="Z87" s="57"/>
      <c r="AA87" s="57"/>
      <c r="AC87" s="57">
        <v>83</v>
      </c>
      <c r="AD87" s="66">
        <v>0</v>
      </c>
      <c r="AE87" s="66">
        <v>0</v>
      </c>
      <c r="AF87" s="65">
        <f t="shared" si="23"/>
        <v>0</v>
      </c>
      <c r="AG87" s="65">
        <f t="shared" si="32"/>
        <v>0</v>
      </c>
      <c r="AH87" s="67">
        <f t="shared" si="33"/>
        <v>126.19444444444444</v>
      </c>
      <c r="AI87" s="57"/>
      <c r="AJ87" s="57"/>
      <c r="AL87" s="57">
        <v>83</v>
      </c>
      <c r="AM87" s="66">
        <v>0</v>
      </c>
      <c r="AN87" s="66">
        <v>0</v>
      </c>
      <c r="AO87" s="65">
        <f t="shared" si="24"/>
        <v>0</v>
      </c>
      <c r="AP87" s="65">
        <f t="shared" si="34"/>
        <v>0</v>
      </c>
      <c r="AQ87" s="67">
        <f t="shared" si="35"/>
        <v>126.19444444444444</v>
      </c>
      <c r="AR87" s="57"/>
      <c r="AS87" s="57"/>
      <c r="AU87" s="57">
        <v>83</v>
      </c>
      <c r="AV87" s="66">
        <v>0</v>
      </c>
      <c r="AW87" s="66">
        <v>0</v>
      </c>
      <c r="AX87" s="65">
        <f t="shared" si="25"/>
        <v>0</v>
      </c>
      <c r="AY87" s="65">
        <f t="shared" si="36"/>
        <v>0</v>
      </c>
      <c r="AZ87" s="67">
        <f t="shared" si="37"/>
        <v>126.19444444444444</v>
      </c>
      <c r="BA87" s="57"/>
      <c r="BB87" s="57"/>
      <c r="BD87" s="57">
        <v>83</v>
      </c>
      <c r="BE87" s="66">
        <v>37</v>
      </c>
      <c r="BF87" s="66">
        <v>0</v>
      </c>
      <c r="BG87" s="65">
        <f t="shared" si="26"/>
        <v>10.277777777777777</v>
      </c>
      <c r="BH87" s="65">
        <f t="shared" si="38"/>
        <v>-8.3333333333333925E-2</v>
      </c>
      <c r="BI87" s="67">
        <f t="shared" si="39"/>
        <v>519.52777777777783</v>
      </c>
      <c r="BJ87" s="57"/>
      <c r="BK87" s="57"/>
      <c r="BM87" s="57">
        <v>83</v>
      </c>
      <c r="BN87" s="57">
        <v>37</v>
      </c>
      <c r="BO87" s="66">
        <v>0</v>
      </c>
      <c r="BP87" s="65">
        <f t="shared" si="27"/>
        <v>10.277777777777777</v>
      </c>
      <c r="BQ87" s="65">
        <f t="shared" si="40"/>
        <v>-8.3333333333333925E-2</v>
      </c>
      <c r="BR87" s="67">
        <f t="shared" si="41"/>
        <v>519.52777777777783</v>
      </c>
      <c r="BS87" s="57"/>
      <c r="BT87" s="57"/>
    </row>
    <row r="88" spans="1:72" x14ac:dyDescent="0.25">
      <c r="A88" s="31">
        <v>88</v>
      </c>
      <c r="B88" s="56">
        <v>85</v>
      </c>
      <c r="C88" s="71">
        <v>35.9</v>
      </c>
      <c r="D88" s="71">
        <v>0</v>
      </c>
      <c r="E88" s="71">
        <v>9.9722222222222214</v>
      </c>
      <c r="F88" s="71">
        <v>-0.22222222222222321</v>
      </c>
      <c r="G88" s="71">
        <v>539.84722222222229</v>
      </c>
      <c r="K88" s="57">
        <v>84</v>
      </c>
      <c r="L88" s="66">
        <v>0</v>
      </c>
      <c r="M88" s="66">
        <v>0</v>
      </c>
      <c r="N88" s="65">
        <f t="shared" si="21"/>
        <v>0</v>
      </c>
      <c r="O88" s="65">
        <f t="shared" si="28"/>
        <v>0</v>
      </c>
      <c r="P88" s="67">
        <f t="shared" si="29"/>
        <v>210.83333333333334</v>
      </c>
      <c r="Q88" s="57"/>
      <c r="R88" s="57"/>
      <c r="T88" s="57">
        <v>84</v>
      </c>
      <c r="U88" s="66">
        <v>0</v>
      </c>
      <c r="V88" s="66">
        <v>0</v>
      </c>
      <c r="W88" s="65">
        <f t="shared" si="22"/>
        <v>0</v>
      </c>
      <c r="X88" s="65">
        <f t="shared" si="30"/>
        <v>0</v>
      </c>
      <c r="Y88" s="67">
        <f t="shared" si="31"/>
        <v>210.83333333333334</v>
      </c>
      <c r="Z88" s="57"/>
      <c r="AA88" s="57"/>
      <c r="AC88" s="57">
        <v>84</v>
      </c>
      <c r="AD88" s="66">
        <v>0</v>
      </c>
      <c r="AE88" s="66">
        <v>0</v>
      </c>
      <c r="AF88" s="65">
        <f t="shared" si="23"/>
        <v>0</v>
      </c>
      <c r="AG88" s="65">
        <f t="shared" si="32"/>
        <v>0</v>
      </c>
      <c r="AH88" s="67">
        <f t="shared" si="33"/>
        <v>126.19444444444444</v>
      </c>
      <c r="AI88" s="57"/>
      <c r="AJ88" s="57"/>
      <c r="AL88" s="57">
        <v>84</v>
      </c>
      <c r="AM88" s="66">
        <v>0</v>
      </c>
      <c r="AN88" s="66">
        <v>0</v>
      </c>
      <c r="AO88" s="65">
        <f t="shared" si="24"/>
        <v>0</v>
      </c>
      <c r="AP88" s="65">
        <f t="shared" si="34"/>
        <v>0</v>
      </c>
      <c r="AQ88" s="67">
        <f t="shared" si="35"/>
        <v>126.19444444444444</v>
      </c>
      <c r="AR88" s="57"/>
      <c r="AS88" s="57"/>
      <c r="AU88" s="57">
        <v>84</v>
      </c>
      <c r="AV88" s="66">
        <v>0</v>
      </c>
      <c r="AW88" s="66">
        <v>0</v>
      </c>
      <c r="AX88" s="65">
        <f t="shared" si="25"/>
        <v>0</v>
      </c>
      <c r="AY88" s="65">
        <f t="shared" si="36"/>
        <v>0</v>
      </c>
      <c r="AZ88" s="67">
        <f t="shared" si="37"/>
        <v>126.19444444444444</v>
      </c>
      <c r="BA88" s="57"/>
      <c r="BB88" s="57"/>
      <c r="BD88" s="57">
        <v>84</v>
      </c>
      <c r="BE88" s="66">
        <v>36.700000000000003</v>
      </c>
      <c r="BF88" s="66">
        <v>0</v>
      </c>
      <c r="BG88" s="65">
        <f t="shared" si="26"/>
        <v>10.194444444444445</v>
      </c>
      <c r="BH88" s="65">
        <f t="shared" si="38"/>
        <v>-8.3333333333332149E-2</v>
      </c>
      <c r="BI88" s="67">
        <f t="shared" si="39"/>
        <v>529.76388888888891</v>
      </c>
      <c r="BJ88" s="57"/>
      <c r="BK88" s="57"/>
      <c r="BM88" s="57">
        <v>84</v>
      </c>
      <c r="BN88" s="57">
        <v>36.700000000000003</v>
      </c>
      <c r="BO88" s="66">
        <v>0</v>
      </c>
      <c r="BP88" s="65">
        <f t="shared" si="27"/>
        <v>10.194444444444445</v>
      </c>
      <c r="BQ88" s="65">
        <f t="shared" si="40"/>
        <v>-8.3333333333332149E-2</v>
      </c>
      <c r="BR88" s="67">
        <f t="shared" si="41"/>
        <v>529.76388888888891</v>
      </c>
      <c r="BS88" s="57"/>
      <c r="BT88" s="57"/>
    </row>
    <row r="89" spans="1:72" x14ac:dyDescent="0.25">
      <c r="A89" s="31">
        <v>89</v>
      </c>
      <c r="B89" s="56">
        <v>86</v>
      </c>
      <c r="C89" s="71">
        <v>35.299999999999997</v>
      </c>
      <c r="D89" s="71">
        <v>0</v>
      </c>
      <c r="E89" s="71">
        <v>9.8055555555555554</v>
      </c>
      <c r="F89" s="71">
        <v>-0.16666666666666607</v>
      </c>
      <c r="G89" s="71">
        <v>549.7361111111112</v>
      </c>
      <c r="K89" s="57">
        <v>85</v>
      </c>
      <c r="L89" s="66">
        <v>0</v>
      </c>
      <c r="M89" s="66">
        <v>0</v>
      </c>
      <c r="N89" s="65">
        <f t="shared" si="21"/>
        <v>0</v>
      </c>
      <c r="O89" s="65">
        <f t="shared" si="28"/>
        <v>0</v>
      </c>
      <c r="P89" s="67">
        <f t="shared" si="29"/>
        <v>210.83333333333334</v>
      </c>
      <c r="Q89" s="57"/>
      <c r="R89" s="57"/>
      <c r="T89" s="57">
        <v>85</v>
      </c>
      <c r="U89" s="66">
        <v>0</v>
      </c>
      <c r="V89" s="66">
        <v>0</v>
      </c>
      <c r="W89" s="65">
        <f t="shared" si="22"/>
        <v>0</v>
      </c>
      <c r="X89" s="65">
        <f t="shared" si="30"/>
        <v>0</v>
      </c>
      <c r="Y89" s="67">
        <f t="shared" si="31"/>
        <v>210.83333333333334</v>
      </c>
      <c r="Z89" s="57"/>
      <c r="AA89" s="57"/>
      <c r="AC89" s="57">
        <v>85</v>
      </c>
      <c r="AD89" s="66">
        <v>0</v>
      </c>
      <c r="AE89" s="66">
        <v>0</v>
      </c>
      <c r="AF89" s="65">
        <f t="shared" si="23"/>
        <v>0</v>
      </c>
      <c r="AG89" s="65">
        <f t="shared" si="32"/>
        <v>0</v>
      </c>
      <c r="AH89" s="67">
        <f t="shared" si="33"/>
        <v>126.19444444444444</v>
      </c>
      <c r="AI89" s="57"/>
      <c r="AJ89" s="57"/>
      <c r="AL89" s="57">
        <v>85</v>
      </c>
      <c r="AM89" s="66">
        <v>0</v>
      </c>
      <c r="AN89" s="66">
        <v>0</v>
      </c>
      <c r="AO89" s="65">
        <f t="shared" si="24"/>
        <v>0</v>
      </c>
      <c r="AP89" s="65">
        <f t="shared" si="34"/>
        <v>0</v>
      </c>
      <c r="AQ89" s="67">
        <f t="shared" si="35"/>
        <v>126.19444444444444</v>
      </c>
      <c r="AR89" s="57"/>
      <c r="AS89" s="57"/>
      <c r="AU89" s="57">
        <v>85</v>
      </c>
      <c r="AV89" s="66">
        <v>0</v>
      </c>
      <c r="AW89" s="66">
        <v>0</v>
      </c>
      <c r="AX89" s="65">
        <f t="shared" si="25"/>
        <v>0</v>
      </c>
      <c r="AY89" s="65">
        <f t="shared" si="36"/>
        <v>0</v>
      </c>
      <c r="AZ89" s="67">
        <f t="shared" si="37"/>
        <v>126.19444444444444</v>
      </c>
      <c r="BA89" s="57"/>
      <c r="BB89" s="57"/>
      <c r="BD89" s="57">
        <v>85</v>
      </c>
      <c r="BE89" s="66">
        <v>35.9</v>
      </c>
      <c r="BF89" s="66">
        <v>0</v>
      </c>
      <c r="BG89" s="65">
        <f t="shared" si="26"/>
        <v>9.9722222222222214</v>
      </c>
      <c r="BH89" s="65">
        <f t="shared" si="38"/>
        <v>-0.22222222222222321</v>
      </c>
      <c r="BI89" s="67">
        <f t="shared" si="39"/>
        <v>539.84722222222229</v>
      </c>
      <c r="BJ89" s="57"/>
      <c r="BK89" s="57"/>
      <c r="BM89" s="57">
        <v>85</v>
      </c>
      <c r="BN89" s="57">
        <v>35.9</v>
      </c>
      <c r="BO89" s="66">
        <v>0</v>
      </c>
      <c r="BP89" s="65">
        <f t="shared" si="27"/>
        <v>9.9722222222222214</v>
      </c>
      <c r="BQ89" s="65">
        <f t="shared" si="40"/>
        <v>-0.22222222222222321</v>
      </c>
      <c r="BR89" s="67">
        <f t="shared" si="41"/>
        <v>539.84722222222229</v>
      </c>
      <c r="BS89" s="57"/>
      <c r="BT89" s="57"/>
    </row>
    <row r="90" spans="1:72" x14ac:dyDescent="0.25">
      <c r="A90" s="31">
        <v>90</v>
      </c>
      <c r="B90" s="56">
        <v>87</v>
      </c>
      <c r="C90" s="71">
        <v>34.6</v>
      </c>
      <c r="D90" s="71">
        <v>0</v>
      </c>
      <c r="E90" s="71">
        <v>9.6111111111111107</v>
      </c>
      <c r="F90" s="71">
        <v>-0.19444444444444464</v>
      </c>
      <c r="G90" s="71">
        <v>559.44444444444457</v>
      </c>
      <c r="K90" s="57">
        <v>86</v>
      </c>
      <c r="L90" s="66">
        <v>0</v>
      </c>
      <c r="M90" s="66">
        <v>0</v>
      </c>
      <c r="N90" s="65">
        <f t="shared" si="21"/>
        <v>0</v>
      </c>
      <c r="O90" s="65">
        <f t="shared" si="28"/>
        <v>0</v>
      </c>
      <c r="P90" s="67">
        <f t="shared" si="29"/>
        <v>210.83333333333334</v>
      </c>
      <c r="Q90" s="57"/>
      <c r="R90" s="57"/>
      <c r="T90" s="57">
        <v>86</v>
      </c>
      <c r="U90" s="66">
        <v>0</v>
      </c>
      <c r="V90" s="66">
        <v>0</v>
      </c>
      <c r="W90" s="65">
        <f t="shared" si="22"/>
        <v>0</v>
      </c>
      <c r="X90" s="65">
        <f t="shared" si="30"/>
        <v>0</v>
      </c>
      <c r="Y90" s="67">
        <f t="shared" si="31"/>
        <v>210.83333333333334</v>
      </c>
      <c r="Z90" s="57"/>
      <c r="AA90" s="57"/>
      <c r="AC90" s="57">
        <v>86</v>
      </c>
      <c r="AD90" s="66">
        <v>0</v>
      </c>
      <c r="AE90" s="66">
        <v>0</v>
      </c>
      <c r="AF90" s="65">
        <f t="shared" si="23"/>
        <v>0</v>
      </c>
      <c r="AG90" s="65">
        <f t="shared" si="32"/>
        <v>0</v>
      </c>
      <c r="AH90" s="67">
        <f t="shared" si="33"/>
        <v>126.19444444444444</v>
      </c>
      <c r="AI90" s="57"/>
      <c r="AJ90" s="57"/>
      <c r="AL90" s="57">
        <v>86</v>
      </c>
      <c r="AM90" s="66">
        <v>0</v>
      </c>
      <c r="AN90" s="66">
        <v>0</v>
      </c>
      <c r="AO90" s="65">
        <f t="shared" si="24"/>
        <v>0</v>
      </c>
      <c r="AP90" s="65">
        <f t="shared" si="34"/>
        <v>0</v>
      </c>
      <c r="AQ90" s="67">
        <f t="shared" si="35"/>
        <v>126.19444444444444</v>
      </c>
      <c r="AR90" s="57"/>
      <c r="AS90" s="57"/>
      <c r="AU90" s="57">
        <v>86</v>
      </c>
      <c r="AV90" s="66">
        <v>0</v>
      </c>
      <c r="AW90" s="66">
        <v>0</v>
      </c>
      <c r="AX90" s="65">
        <f t="shared" si="25"/>
        <v>0</v>
      </c>
      <c r="AY90" s="65">
        <f t="shared" si="36"/>
        <v>0</v>
      </c>
      <c r="AZ90" s="67">
        <f t="shared" si="37"/>
        <v>126.19444444444444</v>
      </c>
      <c r="BA90" s="57"/>
      <c r="BB90" s="57"/>
      <c r="BD90" s="57">
        <v>86</v>
      </c>
      <c r="BE90" s="66">
        <v>35.299999999999997</v>
      </c>
      <c r="BF90" s="66">
        <v>0</v>
      </c>
      <c r="BG90" s="65">
        <f t="shared" si="26"/>
        <v>9.8055555555555554</v>
      </c>
      <c r="BH90" s="65">
        <f t="shared" si="38"/>
        <v>-0.16666666666666607</v>
      </c>
      <c r="BI90" s="67">
        <f t="shared" si="39"/>
        <v>549.7361111111112</v>
      </c>
      <c r="BJ90" s="57"/>
      <c r="BK90" s="57"/>
      <c r="BM90" s="57">
        <v>86</v>
      </c>
      <c r="BN90" s="57">
        <v>35.299999999999997</v>
      </c>
      <c r="BO90" s="66">
        <v>0</v>
      </c>
      <c r="BP90" s="65">
        <f t="shared" si="27"/>
        <v>9.8055555555555554</v>
      </c>
      <c r="BQ90" s="65">
        <f t="shared" si="40"/>
        <v>-0.16666666666666607</v>
      </c>
      <c r="BR90" s="67">
        <f t="shared" si="41"/>
        <v>549.7361111111112</v>
      </c>
      <c r="BS90" s="57"/>
      <c r="BT90" s="57"/>
    </row>
    <row r="91" spans="1:72" x14ac:dyDescent="0.25">
      <c r="A91" s="31">
        <v>91</v>
      </c>
      <c r="B91" s="56">
        <v>88</v>
      </c>
      <c r="C91" s="71">
        <v>34.200000000000003</v>
      </c>
      <c r="D91" s="71">
        <v>0</v>
      </c>
      <c r="E91" s="71">
        <v>9.5</v>
      </c>
      <c r="F91" s="71">
        <v>-0.11111111111111072</v>
      </c>
      <c r="G91" s="71">
        <v>569.00000000000011</v>
      </c>
      <c r="K91" s="57">
        <v>87</v>
      </c>
      <c r="L91" s="66">
        <v>0</v>
      </c>
      <c r="M91" s="66">
        <v>0</v>
      </c>
      <c r="N91" s="65">
        <f t="shared" si="21"/>
        <v>0</v>
      </c>
      <c r="O91" s="65">
        <f t="shared" si="28"/>
        <v>0</v>
      </c>
      <c r="P91" s="67">
        <f t="shared" si="29"/>
        <v>210.83333333333334</v>
      </c>
      <c r="Q91" s="57"/>
      <c r="R91" s="57"/>
      <c r="T91" s="57">
        <v>87</v>
      </c>
      <c r="U91" s="66">
        <v>0</v>
      </c>
      <c r="V91" s="66">
        <v>0</v>
      </c>
      <c r="W91" s="65">
        <f t="shared" si="22"/>
        <v>0</v>
      </c>
      <c r="X91" s="65">
        <f t="shared" si="30"/>
        <v>0</v>
      </c>
      <c r="Y91" s="67">
        <f t="shared" si="31"/>
        <v>210.83333333333334</v>
      </c>
      <c r="Z91" s="57"/>
      <c r="AA91" s="57"/>
      <c r="AC91" s="57">
        <v>87</v>
      </c>
      <c r="AD91" s="66">
        <v>0</v>
      </c>
      <c r="AE91" s="66">
        <v>0</v>
      </c>
      <c r="AF91" s="65">
        <f t="shared" si="23"/>
        <v>0</v>
      </c>
      <c r="AG91" s="65">
        <f t="shared" si="32"/>
        <v>0</v>
      </c>
      <c r="AH91" s="67">
        <f t="shared" si="33"/>
        <v>126.19444444444444</v>
      </c>
      <c r="AI91" s="57"/>
      <c r="AJ91" s="57"/>
      <c r="AL91" s="57">
        <v>87</v>
      </c>
      <c r="AM91" s="66">
        <v>0</v>
      </c>
      <c r="AN91" s="66">
        <v>0</v>
      </c>
      <c r="AO91" s="65">
        <f t="shared" si="24"/>
        <v>0</v>
      </c>
      <c r="AP91" s="65">
        <f t="shared" si="34"/>
        <v>0</v>
      </c>
      <c r="AQ91" s="67">
        <f t="shared" si="35"/>
        <v>126.19444444444444</v>
      </c>
      <c r="AR91" s="57"/>
      <c r="AS91" s="57"/>
      <c r="AU91" s="57">
        <v>87</v>
      </c>
      <c r="AV91" s="66">
        <v>0</v>
      </c>
      <c r="AW91" s="66">
        <v>0</v>
      </c>
      <c r="AX91" s="65">
        <f t="shared" si="25"/>
        <v>0</v>
      </c>
      <c r="AY91" s="65">
        <f t="shared" si="36"/>
        <v>0</v>
      </c>
      <c r="AZ91" s="67">
        <f t="shared" si="37"/>
        <v>126.19444444444444</v>
      </c>
      <c r="BA91" s="57"/>
      <c r="BB91" s="57"/>
      <c r="BD91" s="57">
        <v>87</v>
      </c>
      <c r="BE91" s="66">
        <v>34.6</v>
      </c>
      <c r="BF91" s="66">
        <v>0</v>
      </c>
      <c r="BG91" s="65">
        <f t="shared" si="26"/>
        <v>9.6111111111111107</v>
      </c>
      <c r="BH91" s="65">
        <f t="shared" si="38"/>
        <v>-0.19444444444444464</v>
      </c>
      <c r="BI91" s="67">
        <f t="shared" si="39"/>
        <v>559.44444444444457</v>
      </c>
      <c r="BJ91" s="57"/>
      <c r="BK91" s="57"/>
      <c r="BM91" s="57">
        <v>87</v>
      </c>
      <c r="BN91" s="57">
        <v>34.6</v>
      </c>
      <c r="BO91" s="66">
        <v>0</v>
      </c>
      <c r="BP91" s="65">
        <f t="shared" si="27"/>
        <v>9.6111111111111107</v>
      </c>
      <c r="BQ91" s="65">
        <f t="shared" si="40"/>
        <v>-0.19444444444444464</v>
      </c>
      <c r="BR91" s="67">
        <f t="shared" si="41"/>
        <v>559.44444444444457</v>
      </c>
      <c r="BS91" s="57"/>
      <c r="BT91" s="57"/>
    </row>
    <row r="92" spans="1:72" x14ac:dyDescent="0.25">
      <c r="A92" s="31">
        <v>92</v>
      </c>
      <c r="B92" s="56">
        <v>89</v>
      </c>
      <c r="C92" s="71">
        <v>31.9</v>
      </c>
      <c r="D92" s="71">
        <v>0</v>
      </c>
      <c r="E92" s="71">
        <v>8.8611111111111107</v>
      </c>
      <c r="F92" s="71">
        <v>-0.63888888888888928</v>
      </c>
      <c r="G92" s="71">
        <v>578.18055555555566</v>
      </c>
      <c r="K92" s="57">
        <v>88</v>
      </c>
      <c r="L92" s="66">
        <v>0</v>
      </c>
      <c r="M92" s="66">
        <v>0</v>
      </c>
      <c r="N92" s="65">
        <f t="shared" si="21"/>
        <v>0</v>
      </c>
      <c r="O92" s="65">
        <f t="shared" si="28"/>
        <v>0</v>
      </c>
      <c r="P92" s="67">
        <f t="shared" si="29"/>
        <v>210.83333333333334</v>
      </c>
      <c r="Q92" s="57"/>
      <c r="R92" s="57"/>
      <c r="T92" s="57">
        <v>88</v>
      </c>
      <c r="U92" s="66">
        <v>0</v>
      </c>
      <c r="V92" s="66">
        <v>0</v>
      </c>
      <c r="W92" s="65">
        <f t="shared" si="22"/>
        <v>0</v>
      </c>
      <c r="X92" s="65">
        <f t="shared" si="30"/>
        <v>0</v>
      </c>
      <c r="Y92" s="67">
        <f t="shared" si="31"/>
        <v>210.83333333333334</v>
      </c>
      <c r="Z92" s="57"/>
      <c r="AA92" s="57"/>
      <c r="AC92" s="57">
        <v>88</v>
      </c>
      <c r="AD92" s="66">
        <v>0</v>
      </c>
      <c r="AE92" s="66">
        <v>0</v>
      </c>
      <c r="AF92" s="65">
        <f t="shared" si="23"/>
        <v>0</v>
      </c>
      <c r="AG92" s="65">
        <f t="shared" si="32"/>
        <v>0</v>
      </c>
      <c r="AH92" s="67">
        <f t="shared" si="33"/>
        <v>126.19444444444444</v>
      </c>
      <c r="AI92" s="57"/>
      <c r="AJ92" s="57"/>
      <c r="AL92" s="57">
        <v>88</v>
      </c>
      <c r="AM92" s="66">
        <v>0</v>
      </c>
      <c r="AN92" s="66">
        <v>0</v>
      </c>
      <c r="AO92" s="65">
        <f t="shared" si="24"/>
        <v>0</v>
      </c>
      <c r="AP92" s="65">
        <f t="shared" si="34"/>
        <v>0</v>
      </c>
      <c r="AQ92" s="67">
        <f t="shared" si="35"/>
        <v>126.19444444444444</v>
      </c>
      <c r="AR92" s="57"/>
      <c r="AS92" s="57"/>
      <c r="AU92" s="57">
        <v>88</v>
      </c>
      <c r="AV92" s="66">
        <v>0</v>
      </c>
      <c r="AW92" s="66">
        <v>0</v>
      </c>
      <c r="AX92" s="65">
        <f t="shared" si="25"/>
        <v>0</v>
      </c>
      <c r="AY92" s="65">
        <f t="shared" si="36"/>
        <v>0</v>
      </c>
      <c r="AZ92" s="67">
        <f t="shared" si="37"/>
        <v>126.19444444444444</v>
      </c>
      <c r="BA92" s="57"/>
      <c r="BB92" s="57"/>
      <c r="BD92" s="57">
        <v>88</v>
      </c>
      <c r="BE92" s="66">
        <v>34.200000000000003</v>
      </c>
      <c r="BF92" s="66">
        <v>0</v>
      </c>
      <c r="BG92" s="65">
        <f t="shared" si="26"/>
        <v>9.5</v>
      </c>
      <c r="BH92" s="65">
        <f t="shared" si="38"/>
        <v>-0.11111111111111072</v>
      </c>
      <c r="BI92" s="67">
        <f t="shared" si="39"/>
        <v>569.00000000000011</v>
      </c>
      <c r="BJ92" s="57"/>
      <c r="BK92" s="57"/>
      <c r="BM92" s="57">
        <v>88</v>
      </c>
      <c r="BN92" s="57">
        <v>34.200000000000003</v>
      </c>
      <c r="BO92" s="66">
        <v>0</v>
      </c>
      <c r="BP92" s="65">
        <f t="shared" si="27"/>
        <v>9.5</v>
      </c>
      <c r="BQ92" s="65">
        <f t="shared" si="40"/>
        <v>-0.11111111111111072</v>
      </c>
      <c r="BR92" s="67">
        <f t="shared" si="41"/>
        <v>569.00000000000011</v>
      </c>
      <c r="BS92" s="57"/>
      <c r="BT92" s="57"/>
    </row>
    <row r="93" spans="1:72" x14ac:dyDescent="0.25">
      <c r="A93" s="31">
        <v>93</v>
      </c>
      <c r="B93" s="56">
        <v>90</v>
      </c>
      <c r="C93" s="71">
        <v>27.3</v>
      </c>
      <c r="D93" s="71">
        <v>0</v>
      </c>
      <c r="E93" s="71">
        <v>7.583333333333333</v>
      </c>
      <c r="F93" s="71">
        <v>-1.2777777777777777</v>
      </c>
      <c r="G93" s="71">
        <v>586.40277777777783</v>
      </c>
      <c r="K93" s="57">
        <v>89</v>
      </c>
      <c r="L93" s="66">
        <v>0</v>
      </c>
      <c r="M93" s="66">
        <v>0</v>
      </c>
      <c r="N93" s="65">
        <f t="shared" si="21"/>
        <v>0</v>
      </c>
      <c r="O93" s="65">
        <f t="shared" si="28"/>
        <v>0</v>
      </c>
      <c r="P93" s="67">
        <f t="shared" si="29"/>
        <v>210.83333333333334</v>
      </c>
      <c r="Q93" s="57"/>
      <c r="R93" s="57"/>
      <c r="T93" s="57">
        <v>89</v>
      </c>
      <c r="U93" s="66">
        <v>0</v>
      </c>
      <c r="V93" s="66">
        <v>0</v>
      </c>
      <c r="W93" s="65">
        <f t="shared" si="22"/>
        <v>0</v>
      </c>
      <c r="X93" s="65">
        <f t="shared" si="30"/>
        <v>0</v>
      </c>
      <c r="Y93" s="67">
        <f t="shared" si="31"/>
        <v>210.83333333333334</v>
      </c>
      <c r="Z93" s="57"/>
      <c r="AA93" s="57"/>
      <c r="AC93" s="57">
        <v>89</v>
      </c>
      <c r="AD93" s="66">
        <v>0</v>
      </c>
      <c r="AE93" s="66">
        <v>0</v>
      </c>
      <c r="AF93" s="65">
        <f t="shared" si="23"/>
        <v>0</v>
      </c>
      <c r="AG93" s="65">
        <f t="shared" si="32"/>
        <v>0</v>
      </c>
      <c r="AH93" s="67">
        <f t="shared" si="33"/>
        <v>126.19444444444444</v>
      </c>
      <c r="AI93" s="57"/>
      <c r="AJ93" s="57"/>
      <c r="AL93" s="57">
        <v>89</v>
      </c>
      <c r="AM93" s="66">
        <v>0</v>
      </c>
      <c r="AN93" s="66">
        <v>0</v>
      </c>
      <c r="AO93" s="65">
        <f t="shared" si="24"/>
        <v>0</v>
      </c>
      <c r="AP93" s="65">
        <f t="shared" si="34"/>
        <v>0</v>
      </c>
      <c r="AQ93" s="67">
        <f t="shared" si="35"/>
        <v>126.19444444444444</v>
      </c>
      <c r="AR93" s="57"/>
      <c r="AS93" s="57"/>
      <c r="AU93" s="57">
        <v>89</v>
      </c>
      <c r="AV93" s="66">
        <v>0</v>
      </c>
      <c r="AW93" s="66">
        <v>0</v>
      </c>
      <c r="AX93" s="65">
        <f t="shared" si="25"/>
        <v>0</v>
      </c>
      <c r="AY93" s="65">
        <f t="shared" si="36"/>
        <v>0</v>
      </c>
      <c r="AZ93" s="67">
        <f t="shared" si="37"/>
        <v>126.19444444444444</v>
      </c>
      <c r="BA93" s="57"/>
      <c r="BB93" s="57"/>
      <c r="BD93" s="57">
        <v>89</v>
      </c>
      <c r="BE93" s="66">
        <v>31.9</v>
      </c>
      <c r="BF93" s="66">
        <v>0</v>
      </c>
      <c r="BG93" s="65">
        <f t="shared" si="26"/>
        <v>8.8611111111111107</v>
      </c>
      <c r="BH93" s="65">
        <f t="shared" si="38"/>
        <v>-0.63888888888888928</v>
      </c>
      <c r="BI93" s="67">
        <f t="shared" si="39"/>
        <v>578.18055555555566</v>
      </c>
      <c r="BJ93" s="57"/>
      <c r="BK93" s="57"/>
      <c r="BM93" s="57">
        <v>89</v>
      </c>
      <c r="BN93" s="57">
        <v>31.9</v>
      </c>
      <c r="BO93" s="66">
        <v>0</v>
      </c>
      <c r="BP93" s="65">
        <f t="shared" si="27"/>
        <v>8.8611111111111107</v>
      </c>
      <c r="BQ93" s="65">
        <f t="shared" si="40"/>
        <v>-0.63888888888888928</v>
      </c>
      <c r="BR93" s="67">
        <f t="shared" si="41"/>
        <v>578.18055555555566</v>
      </c>
      <c r="BS93" s="57"/>
      <c r="BT93" s="57"/>
    </row>
    <row r="94" spans="1:72" x14ac:dyDescent="0.25">
      <c r="A94" s="31">
        <v>94</v>
      </c>
      <c r="B94" s="56">
        <v>91</v>
      </c>
      <c r="C94" s="71">
        <v>22</v>
      </c>
      <c r="D94" s="71">
        <v>0</v>
      </c>
      <c r="E94" s="71">
        <v>6.1111111111111107</v>
      </c>
      <c r="F94" s="71">
        <v>-1.4722222222222223</v>
      </c>
      <c r="G94" s="71">
        <v>593.25</v>
      </c>
      <c r="K94" s="57">
        <v>90</v>
      </c>
      <c r="L94" s="66">
        <v>0</v>
      </c>
      <c r="M94" s="66">
        <v>0</v>
      </c>
      <c r="N94" s="65">
        <f t="shared" si="21"/>
        <v>0</v>
      </c>
      <c r="O94" s="65">
        <f t="shared" si="28"/>
        <v>0</v>
      </c>
      <c r="P94" s="67">
        <f t="shared" si="29"/>
        <v>210.83333333333334</v>
      </c>
      <c r="Q94" s="57"/>
      <c r="R94" s="57"/>
      <c r="T94" s="57">
        <v>90</v>
      </c>
      <c r="U94" s="66">
        <v>0</v>
      </c>
      <c r="V94" s="66">
        <v>0</v>
      </c>
      <c r="W94" s="65">
        <f t="shared" si="22"/>
        <v>0</v>
      </c>
      <c r="X94" s="65">
        <f t="shared" si="30"/>
        <v>0</v>
      </c>
      <c r="Y94" s="67">
        <f t="shared" si="31"/>
        <v>210.83333333333334</v>
      </c>
      <c r="Z94" s="57"/>
      <c r="AA94" s="57"/>
      <c r="AC94" s="57">
        <v>90</v>
      </c>
      <c r="AD94" s="66">
        <v>0</v>
      </c>
      <c r="AE94" s="66">
        <v>0</v>
      </c>
      <c r="AF94" s="65">
        <f t="shared" si="23"/>
        <v>0</v>
      </c>
      <c r="AG94" s="65">
        <f t="shared" si="32"/>
        <v>0</v>
      </c>
      <c r="AH94" s="67">
        <f t="shared" si="33"/>
        <v>126.19444444444444</v>
      </c>
      <c r="AI94" s="57"/>
      <c r="AJ94" s="57"/>
      <c r="AL94" s="57">
        <v>90</v>
      </c>
      <c r="AM94" s="66">
        <v>0</v>
      </c>
      <c r="AN94" s="66">
        <v>0</v>
      </c>
      <c r="AO94" s="65">
        <f t="shared" si="24"/>
        <v>0</v>
      </c>
      <c r="AP94" s="65">
        <f t="shared" si="34"/>
        <v>0</v>
      </c>
      <c r="AQ94" s="67">
        <f t="shared" si="35"/>
        <v>126.19444444444444</v>
      </c>
      <c r="AR94" s="57"/>
      <c r="AS94" s="57"/>
      <c r="AU94" s="57">
        <v>90</v>
      </c>
      <c r="AV94" s="66">
        <v>0</v>
      </c>
      <c r="AW94" s="66">
        <v>0</v>
      </c>
      <c r="AX94" s="65">
        <f t="shared" si="25"/>
        <v>0</v>
      </c>
      <c r="AY94" s="65">
        <f t="shared" si="36"/>
        <v>0</v>
      </c>
      <c r="AZ94" s="67">
        <f t="shared" si="37"/>
        <v>126.19444444444444</v>
      </c>
      <c r="BA94" s="57"/>
      <c r="BB94" s="57"/>
      <c r="BD94" s="57">
        <v>90</v>
      </c>
      <c r="BE94" s="66">
        <v>27.3</v>
      </c>
      <c r="BF94" s="66">
        <v>0</v>
      </c>
      <c r="BG94" s="65">
        <f t="shared" si="26"/>
        <v>7.583333333333333</v>
      </c>
      <c r="BH94" s="65">
        <f t="shared" si="38"/>
        <v>-1.2777777777777777</v>
      </c>
      <c r="BI94" s="67">
        <f t="shared" si="39"/>
        <v>586.40277777777783</v>
      </c>
      <c r="BJ94" s="57"/>
      <c r="BK94" s="57"/>
      <c r="BM94" s="57">
        <v>90</v>
      </c>
      <c r="BN94" s="57">
        <v>27.3</v>
      </c>
      <c r="BO94" s="66">
        <v>0</v>
      </c>
      <c r="BP94" s="65">
        <f t="shared" si="27"/>
        <v>7.583333333333333</v>
      </c>
      <c r="BQ94" s="65">
        <f t="shared" si="40"/>
        <v>-1.2777777777777777</v>
      </c>
      <c r="BR94" s="67">
        <f t="shared" si="41"/>
        <v>586.40277777777783</v>
      </c>
      <c r="BS94" s="57"/>
      <c r="BT94" s="57"/>
    </row>
    <row r="95" spans="1:72" x14ac:dyDescent="0.25">
      <c r="A95" s="31">
        <v>95</v>
      </c>
      <c r="B95" s="56">
        <v>92</v>
      </c>
      <c r="C95" s="71">
        <v>17</v>
      </c>
      <c r="D95" s="71">
        <v>0</v>
      </c>
      <c r="E95" s="71">
        <v>4.7222222222222223</v>
      </c>
      <c r="F95" s="71">
        <v>-1.3888888888888884</v>
      </c>
      <c r="G95" s="71">
        <v>598.66666666666663</v>
      </c>
      <c r="K95" s="57">
        <v>91</v>
      </c>
      <c r="L95" s="66">
        <v>0</v>
      </c>
      <c r="M95" s="66">
        <v>0</v>
      </c>
      <c r="N95" s="65">
        <f t="shared" si="21"/>
        <v>0</v>
      </c>
      <c r="O95" s="65">
        <f t="shared" si="28"/>
        <v>0</v>
      </c>
      <c r="P95" s="67">
        <f t="shared" si="29"/>
        <v>210.83333333333334</v>
      </c>
      <c r="Q95" s="57"/>
      <c r="R95" s="57"/>
      <c r="T95" s="57">
        <v>91</v>
      </c>
      <c r="U95" s="66">
        <v>0</v>
      </c>
      <c r="V95" s="66">
        <v>0</v>
      </c>
      <c r="W95" s="65">
        <f t="shared" si="22"/>
        <v>0</v>
      </c>
      <c r="X95" s="65">
        <f t="shared" si="30"/>
        <v>0</v>
      </c>
      <c r="Y95" s="67">
        <f t="shared" si="31"/>
        <v>210.83333333333334</v>
      </c>
      <c r="Z95" s="57"/>
      <c r="AA95" s="57"/>
      <c r="AC95" s="57">
        <v>91</v>
      </c>
      <c r="AD95" s="66">
        <v>0</v>
      </c>
      <c r="AE95" s="66">
        <v>0</v>
      </c>
      <c r="AF95" s="65">
        <f t="shared" si="23"/>
        <v>0</v>
      </c>
      <c r="AG95" s="65">
        <f t="shared" si="32"/>
        <v>0</v>
      </c>
      <c r="AH95" s="67">
        <f t="shared" si="33"/>
        <v>126.19444444444444</v>
      </c>
      <c r="AI95" s="57"/>
      <c r="AJ95" s="57"/>
      <c r="AL95" s="57">
        <v>91</v>
      </c>
      <c r="AM95" s="66">
        <v>0</v>
      </c>
      <c r="AN95" s="66">
        <v>0</v>
      </c>
      <c r="AO95" s="65">
        <f t="shared" si="24"/>
        <v>0</v>
      </c>
      <c r="AP95" s="65">
        <f t="shared" si="34"/>
        <v>0</v>
      </c>
      <c r="AQ95" s="67">
        <f t="shared" si="35"/>
        <v>126.19444444444444</v>
      </c>
      <c r="AR95" s="57"/>
      <c r="AS95" s="57"/>
      <c r="AU95" s="57">
        <v>91</v>
      </c>
      <c r="AV95" s="66">
        <v>0</v>
      </c>
      <c r="AW95" s="66">
        <v>0</v>
      </c>
      <c r="AX95" s="65">
        <f t="shared" si="25"/>
        <v>0</v>
      </c>
      <c r="AY95" s="65">
        <f t="shared" si="36"/>
        <v>0</v>
      </c>
      <c r="AZ95" s="67">
        <f t="shared" si="37"/>
        <v>126.19444444444444</v>
      </c>
      <c r="BA95" s="57"/>
      <c r="BB95" s="57"/>
      <c r="BD95" s="57">
        <v>91</v>
      </c>
      <c r="BE95" s="66">
        <v>22</v>
      </c>
      <c r="BF95" s="66">
        <v>0</v>
      </c>
      <c r="BG95" s="65">
        <f t="shared" si="26"/>
        <v>6.1111111111111107</v>
      </c>
      <c r="BH95" s="65">
        <f t="shared" si="38"/>
        <v>-1.4722222222222223</v>
      </c>
      <c r="BI95" s="67">
        <f t="shared" si="39"/>
        <v>593.25</v>
      </c>
      <c r="BJ95" s="57"/>
      <c r="BK95" s="57"/>
      <c r="BM95" s="57">
        <v>91</v>
      </c>
      <c r="BN95" s="57">
        <v>22</v>
      </c>
      <c r="BO95" s="66">
        <v>0</v>
      </c>
      <c r="BP95" s="65">
        <f t="shared" si="27"/>
        <v>6.1111111111111107</v>
      </c>
      <c r="BQ95" s="65">
        <f t="shared" si="40"/>
        <v>-1.4722222222222223</v>
      </c>
      <c r="BR95" s="67">
        <f t="shared" si="41"/>
        <v>593.25</v>
      </c>
      <c r="BS95" s="57"/>
      <c r="BT95" s="57"/>
    </row>
    <row r="96" spans="1:72" x14ac:dyDescent="0.25">
      <c r="A96" s="31">
        <v>96</v>
      </c>
      <c r="B96" s="56">
        <v>93</v>
      </c>
      <c r="C96" s="71">
        <v>14.2</v>
      </c>
      <c r="D96" s="71">
        <v>0</v>
      </c>
      <c r="E96" s="71">
        <v>3.9444444444444442</v>
      </c>
      <c r="F96" s="71">
        <v>-0.77777777777777812</v>
      </c>
      <c r="G96" s="71">
        <v>603</v>
      </c>
      <c r="K96" s="57">
        <v>92</v>
      </c>
      <c r="L96" s="66">
        <v>0</v>
      </c>
      <c r="M96" s="66">
        <v>0</v>
      </c>
      <c r="N96" s="65">
        <f t="shared" si="21"/>
        <v>0</v>
      </c>
      <c r="O96" s="65">
        <f t="shared" si="28"/>
        <v>0</v>
      </c>
      <c r="P96" s="67">
        <f t="shared" si="29"/>
        <v>210.83333333333334</v>
      </c>
      <c r="Q96" s="57"/>
      <c r="R96" s="57"/>
      <c r="T96" s="57">
        <v>92</v>
      </c>
      <c r="U96" s="66">
        <v>0</v>
      </c>
      <c r="V96" s="66">
        <v>0</v>
      </c>
      <c r="W96" s="65">
        <f t="shared" si="22"/>
        <v>0</v>
      </c>
      <c r="X96" s="65">
        <f t="shared" si="30"/>
        <v>0</v>
      </c>
      <c r="Y96" s="67">
        <f t="shared" si="31"/>
        <v>210.83333333333334</v>
      </c>
      <c r="Z96" s="57"/>
      <c r="AA96" s="57"/>
      <c r="AC96" s="57">
        <v>92</v>
      </c>
      <c r="AD96" s="66">
        <v>0</v>
      </c>
      <c r="AE96" s="66">
        <v>0</v>
      </c>
      <c r="AF96" s="65">
        <f t="shared" si="23"/>
        <v>0</v>
      </c>
      <c r="AG96" s="65">
        <f t="shared" si="32"/>
        <v>0</v>
      </c>
      <c r="AH96" s="67">
        <f t="shared" si="33"/>
        <v>126.19444444444444</v>
      </c>
      <c r="AI96" s="57"/>
      <c r="AJ96" s="57"/>
      <c r="AL96" s="57">
        <v>92</v>
      </c>
      <c r="AM96" s="66">
        <v>0</v>
      </c>
      <c r="AN96" s="66">
        <v>0</v>
      </c>
      <c r="AO96" s="65">
        <f t="shared" si="24"/>
        <v>0</v>
      </c>
      <c r="AP96" s="65">
        <f t="shared" si="34"/>
        <v>0</v>
      </c>
      <c r="AQ96" s="67">
        <f t="shared" si="35"/>
        <v>126.19444444444444</v>
      </c>
      <c r="AR96" s="57"/>
      <c r="AS96" s="57"/>
      <c r="AU96" s="57">
        <v>92</v>
      </c>
      <c r="AV96" s="66">
        <v>0</v>
      </c>
      <c r="AW96" s="66">
        <v>0</v>
      </c>
      <c r="AX96" s="65">
        <f t="shared" si="25"/>
        <v>0</v>
      </c>
      <c r="AY96" s="65">
        <f t="shared" si="36"/>
        <v>0</v>
      </c>
      <c r="AZ96" s="67">
        <f t="shared" si="37"/>
        <v>126.19444444444444</v>
      </c>
      <c r="BA96" s="57"/>
      <c r="BB96" s="57"/>
      <c r="BD96" s="57">
        <v>92</v>
      </c>
      <c r="BE96" s="66">
        <v>17</v>
      </c>
      <c r="BF96" s="66">
        <v>0</v>
      </c>
      <c r="BG96" s="65">
        <f t="shared" si="26"/>
        <v>4.7222222222222223</v>
      </c>
      <c r="BH96" s="65">
        <f t="shared" si="38"/>
        <v>-1.3888888888888884</v>
      </c>
      <c r="BI96" s="67">
        <f t="shared" si="39"/>
        <v>598.66666666666663</v>
      </c>
      <c r="BJ96" s="57"/>
      <c r="BK96" s="57"/>
      <c r="BM96" s="57">
        <v>92</v>
      </c>
      <c r="BN96" s="57">
        <v>17</v>
      </c>
      <c r="BO96" s="66">
        <v>0</v>
      </c>
      <c r="BP96" s="65">
        <f t="shared" si="27"/>
        <v>4.7222222222222223</v>
      </c>
      <c r="BQ96" s="65">
        <f t="shared" si="40"/>
        <v>-1.3888888888888884</v>
      </c>
      <c r="BR96" s="67">
        <f t="shared" si="41"/>
        <v>598.66666666666663</v>
      </c>
      <c r="BS96" s="57"/>
      <c r="BT96" s="57"/>
    </row>
    <row r="97" spans="1:72" x14ac:dyDescent="0.25">
      <c r="A97" s="31">
        <v>97</v>
      </c>
      <c r="B97" s="56">
        <v>94</v>
      </c>
      <c r="C97" s="71">
        <v>12</v>
      </c>
      <c r="D97" s="71">
        <v>0</v>
      </c>
      <c r="E97" s="71">
        <v>3.333333333333333</v>
      </c>
      <c r="F97" s="71">
        <v>-0.61111111111111116</v>
      </c>
      <c r="G97" s="71">
        <v>606.63888888888891</v>
      </c>
      <c r="K97" s="57">
        <v>93</v>
      </c>
      <c r="L97" s="66">
        <v>0</v>
      </c>
      <c r="M97" s="66">
        <v>0</v>
      </c>
      <c r="N97" s="65">
        <f t="shared" si="21"/>
        <v>0</v>
      </c>
      <c r="O97" s="65">
        <f t="shared" si="28"/>
        <v>0</v>
      </c>
      <c r="P97" s="67">
        <f t="shared" si="29"/>
        <v>210.83333333333334</v>
      </c>
      <c r="Q97" s="57"/>
      <c r="R97" s="57"/>
      <c r="T97" s="57">
        <v>93</v>
      </c>
      <c r="U97" s="66">
        <v>0</v>
      </c>
      <c r="V97" s="66">
        <v>0</v>
      </c>
      <c r="W97" s="65">
        <f t="shared" si="22"/>
        <v>0</v>
      </c>
      <c r="X97" s="65">
        <f t="shared" si="30"/>
        <v>0</v>
      </c>
      <c r="Y97" s="67">
        <f t="shared" si="31"/>
        <v>210.83333333333334</v>
      </c>
      <c r="Z97" s="57"/>
      <c r="AA97" s="57"/>
      <c r="AC97" s="57">
        <v>93</v>
      </c>
      <c r="AD97" s="66">
        <v>0</v>
      </c>
      <c r="AE97" s="66">
        <v>0</v>
      </c>
      <c r="AF97" s="65">
        <f t="shared" si="23"/>
        <v>0</v>
      </c>
      <c r="AG97" s="65">
        <f t="shared" si="32"/>
        <v>0</v>
      </c>
      <c r="AH97" s="67">
        <f t="shared" si="33"/>
        <v>126.19444444444444</v>
      </c>
      <c r="AI97" s="57"/>
      <c r="AJ97" s="57"/>
      <c r="AL97" s="57">
        <v>93</v>
      </c>
      <c r="AM97" s="66">
        <v>0</v>
      </c>
      <c r="AN97" s="66">
        <v>0</v>
      </c>
      <c r="AO97" s="65">
        <f t="shared" si="24"/>
        <v>0</v>
      </c>
      <c r="AP97" s="65">
        <f t="shared" si="34"/>
        <v>0</v>
      </c>
      <c r="AQ97" s="67">
        <f t="shared" si="35"/>
        <v>126.19444444444444</v>
      </c>
      <c r="AR97" s="57"/>
      <c r="AS97" s="57"/>
      <c r="AU97" s="57">
        <v>93</v>
      </c>
      <c r="AV97" s="66">
        <v>0</v>
      </c>
      <c r="AW97" s="66">
        <v>0</v>
      </c>
      <c r="AX97" s="65">
        <f t="shared" si="25"/>
        <v>0</v>
      </c>
      <c r="AY97" s="65">
        <f t="shared" si="36"/>
        <v>0</v>
      </c>
      <c r="AZ97" s="67">
        <f t="shared" si="37"/>
        <v>126.19444444444444</v>
      </c>
      <c r="BA97" s="57"/>
      <c r="BB97" s="57"/>
      <c r="BD97" s="57">
        <v>93</v>
      </c>
      <c r="BE97" s="66">
        <v>14.2</v>
      </c>
      <c r="BF97" s="66">
        <v>0</v>
      </c>
      <c r="BG97" s="65">
        <f t="shared" si="26"/>
        <v>3.9444444444444442</v>
      </c>
      <c r="BH97" s="65">
        <f t="shared" si="38"/>
        <v>-0.77777777777777812</v>
      </c>
      <c r="BI97" s="67">
        <f t="shared" si="39"/>
        <v>603</v>
      </c>
      <c r="BJ97" s="57"/>
      <c r="BK97" s="57"/>
      <c r="BM97" s="57">
        <v>93</v>
      </c>
      <c r="BN97" s="57">
        <v>14.2</v>
      </c>
      <c r="BO97" s="66">
        <v>0</v>
      </c>
      <c r="BP97" s="65">
        <f t="shared" si="27"/>
        <v>3.9444444444444442</v>
      </c>
      <c r="BQ97" s="65">
        <f t="shared" si="40"/>
        <v>-0.77777777777777812</v>
      </c>
      <c r="BR97" s="67">
        <f t="shared" si="41"/>
        <v>603</v>
      </c>
      <c r="BS97" s="57"/>
      <c r="BT97" s="57"/>
    </row>
    <row r="98" spans="1:72" x14ac:dyDescent="0.25">
      <c r="A98" s="31">
        <v>98</v>
      </c>
      <c r="B98" s="56">
        <v>95</v>
      </c>
      <c r="C98" s="71">
        <v>9.1</v>
      </c>
      <c r="D98" s="71">
        <v>0</v>
      </c>
      <c r="E98" s="71">
        <v>2.5277777777777777</v>
      </c>
      <c r="F98" s="71">
        <v>-0.80555555555555536</v>
      </c>
      <c r="G98" s="71">
        <v>609.56944444444446</v>
      </c>
      <c r="K98" s="57">
        <v>94</v>
      </c>
      <c r="L98" s="66">
        <v>0</v>
      </c>
      <c r="M98" s="66">
        <v>0</v>
      </c>
      <c r="N98" s="65">
        <f t="shared" si="21"/>
        <v>0</v>
      </c>
      <c r="O98" s="65">
        <f t="shared" si="28"/>
        <v>0</v>
      </c>
      <c r="P98" s="67">
        <f t="shared" si="29"/>
        <v>210.83333333333334</v>
      </c>
      <c r="Q98" s="57"/>
      <c r="R98" s="57"/>
      <c r="T98" s="57">
        <v>94</v>
      </c>
      <c r="U98" s="66">
        <v>0</v>
      </c>
      <c r="V98" s="66">
        <v>0</v>
      </c>
      <c r="W98" s="65">
        <f t="shared" si="22"/>
        <v>0</v>
      </c>
      <c r="X98" s="65">
        <f t="shared" si="30"/>
        <v>0</v>
      </c>
      <c r="Y98" s="67">
        <f t="shared" si="31"/>
        <v>210.83333333333334</v>
      </c>
      <c r="Z98" s="57"/>
      <c r="AA98" s="57"/>
      <c r="AC98" s="57">
        <v>94</v>
      </c>
      <c r="AD98" s="66">
        <v>0</v>
      </c>
      <c r="AE98" s="66">
        <v>0</v>
      </c>
      <c r="AF98" s="65">
        <f t="shared" si="23"/>
        <v>0</v>
      </c>
      <c r="AG98" s="65">
        <f t="shared" si="32"/>
        <v>0</v>
      </c>
      <c r="AH98" s="67">
        <f t="shared" si="33"/>
        <v>126.19444444444444</v>
      </c>
      <c r="AI98" s="57"/>
      <c r="AJ98" s="57"/>
      <c r="AL98" s="57">
        <v>94</v>
      </c>
      <c r="AM98" s="66">
        <v>0</v>
      </c>
      <c r="AN98" s="66">
        <v>0</v>
      </c>
      <c r="AO98" s="65">
        <f t="shared" si="24"/>
        <v>0</v>
      </c>
      <c r="AP98" s="65">
        <f t="shared" si="34"/>
        <v>0</v>
      </c>
      <c r="AQ98" s="67">
        <f t="shared" si="35"/>
        <v>126.19444444444444</v>
      </c>
      <c r="AR98" s="57"/>
      <c r="AS98" s="57"/>
      <c r="AU98" s="57">
        <v>94</v>
      </c>
      <c r="AV98" s="66">
        <v>0</v>
      </c>
      <c r="AW98" s="66">
        <v>0</v>
      </c>
      <c r="AX98" s="65">
        <f t="shared" si="25"/>
        <v>0</v>
      </c>
      <c r="AY98" s="65">
        <f t="shared" si="36"/>
        <v>0</v>
      </c>
      <c r="AZ98" s="67">
        <f t="shared" si="37"/>
        <v>126.19444444444444</v>
      </c>
      <c r="BA98" s="57"/>
      <c r="BB98" s="57"/>
      <c r="BD98" s="57">
        <v>94</v>
      </c>
      <c r="BE98" s="66">
        <v>12</v>
      </c>
      <c r="BF98" s="66">
        <v>0</v>
      </c>
      <c r="BG98" s="65">
        <f t="shared" si="26"/>
        <v>3.333333333333333</v>
      </c>
      <c r="BH98" s="65">
        <f t="shared" si="38"/>
        <v>-0.61111111111111116</v>
      </c>
      <c r="BI98" s="67">
        <f t="shared" si="39"/>
        <v>606.63888888888891</v>
      </c>
      <c r="BJ98" s="57"/>
      <c r="BK98" s="57"/>
      <c r="BM98" s="57">
        <v>94</v>
      </c>
      <c r="BN98" s="57">
        <v>12</v>
      </c>
      <c r="BO98" s="66">
        <v>0</v>
      </c>
      <c r="BP98" s="65">
        <f t="shared" si="27"/>
        <v>3.333333333333333</v>
      </c>
      <c r="BQ98" s="65">
        <f t="shared" si="40"/>
        <v>-0.61111111111111116</v>
      </c>
      <c r="BR98" s="67">
        <f t="shared" si="41"/>
        <v>606.63888888888891</v>
      </c>
      <c r="BS98" s="57"/>
      <c r="BT98" s="57"/>
    </row>
    <row r="99" spans="1:72" x14ac:dyDescent="0.25">
      <c r="A99" s="31">
        <v>99</v>
      </c>
      <c r="B99" s="56">
        <v>96</v>
      </c>
      <c r="C99" s="71">
        <v>5.8</v>
      </c>
      <c r="D99" s="71">
        <v>0</v>
      </c>
      <c r="E99" s="71">
        <v>1.6111111111111109</v>
      </c>
      <c r="F99" s="71">
        <v>-0.91666666666666674</v>
      </c>
      <c r="G99" s="71">
        <v>611.63888888888891</v>
      </c>
      <c r="K99" s="57">
        <v>95</v>
      </c>
      <c r="L99" s="66">
        <v>0</v>
      </c>
      <c r="M99" s="66">
        <v>0</v>
      </c>
      <c r="N99" s="65">
        <f t="shared" si="21"/>
        <v>0</v>
      </c>
      <c r="O99" s="65">
        <f t="shared" si="28"/>
        <v>0</v>
      </c>
      <c r="P99" s="67">
        <f t="shared" si="29"/>
        <v>210.83333333333334</v>
      </c>
      <c r="Q99" s="57"/>
      <c r="R99" s="57"/>
      <c r="T99" s="57">
        <v>95</v>
      </c>
      <c r="U99" s="66">
        <v>0</v>
      </c>
      <c r="V99" s="66">
        <v>0</v>
      </c>
      <c r="W99" s="65">
        <f t="shared" si="22"/>
        <v>0</v>
      </c>
      <c r="X99" s="65">
        <f t="shared" si="30"/>
        <v>0</v>
      </c>
      <c r="Y99" s="67">
        <f t="shared" si="31"/>
        <v>210.83333333333334</v>
      </c>
      <c r="Z99" s="57"/>
      <c r="AA99" s="57"/>
      <c r="AC99" s="57">
        <v>95</v>
      </c>
      <c r="AD99" s="66">
        <v>0</v>
      </c>
      <c r="AE99" s="66">
        <v>0</v>
      </c>
      <c r="AF99" s="65">
        <f t="shared" si="23"/>
        <v>0</v>
      </c>
      <c r="AG99" s="65">
        <f t="shared" si="32"/>
        <v>0</v>
      </c>
      <c r="AH99" s="67">
        <f t="shared" si="33"/>
        <v>126.19444444444444</v>
      </c>
      <c r="AI99" s="57"/>
      <c r="AJ99" s="57"/>
      <c r="AL99" s="57">
        <v>95</v>
      </c>
      <c r="AM99" s="66">
        <v>0</v>
      </c>
      <c r="AN99" s="66">
        <v>0</v>
      </c>
      <c r="AO99" s="65">
        <f t="shared" si="24"/>
        <v>0</v>
      </c>
      <c r="AP99" s="65">
        <f t="shared" si="34"/>
        <v>0</v>
      </c>
      <c r="AQ99" s="67">
        <f t="shared" si="35"/>
        <v>126.19444444444444</v>
      </c>
      <c r="AR99" s="57"/>
      <c r="AS99" s="57"/>
      <c r="AU99" s="57">
        <v>95</v>
      </c>
      <c r="AV99" s="66">
        <v>0</v>
      </c>
      <c r="AW99" s="66">
        <v>0</v>
      </c>
      <c r="AX99" s="65">
        <f t="shared" si="25"/>
        <v>0</v>
      </c>
      <c r="AY99" s="65">
        <f t="shared" si="36"/>
        <v>0</v>
      </c>
      <c r="AZ99" s="67">
        <f t="shared" si="37"/>
        <v>126.19444444444444</v>
      </c>
      <c r="BA99" s="57"/>
      <c r="BB99" s="57"/>
      <c r="BD99" s="57">
        <v>95</v>
      </c>
      <c r="BE99" s="66">
        <v>9.1</v>
      </c>
      <c r="BF99" s="66">
        <v>0</v>
      </c>
      <c r="BG99" s="65">
        <f t="shared" si="26"/>
        <v>2.5277777777777777</v>
      </c>
      <c r="BH99" s="65">
        <f t="shared" si="38"/>
        <v>-0.80555555555555536</v>
      </c>
      <c r="BI99" s="67">
        <f t="shared" si="39"/>
        <v>609.56944444444446</v>
      </c>
      <c r="BJ99" s="57"/>
      <c r="BK99" s="57"/>
      <c r="BM99" s="57">
        <v>95</v>
      </c>
      <c r="BN99" s="57">
        <v>9.1</v>
      </c>
      <c r="BO99" s="66">
        <v>0</v>
      </c>
      <c r="BP99" s="65">
        <f t="shared" si="27"/>
        <v>2.5277777777777777</v>
      </c>
      <c r="BQ99" s="65">
        <f t="shared" si="40"/>
        <v>-0.80555555555555536</v>
      </c>
      <c r="BR99" s="67">
        <f t="shared" si="41"/>
        <v>609.56944444444446</v>
      </c>
      <c r="BS99" s="57"/>
      <c r="BT99" s="57"/>
    </row>
    <row r="100" spans="1:72" x14ac:dyDescent="0.25">
      <c r="A100" s="31">
        <v>100</v>
      </c>
      <c r="B100" s="56">
        <v>97</v>
      </c>
      <c r="C100" s="71">
        <v>3.6</v>
      </c>
      <c r="D100" s="71">
        <v>0</v>
      </c>
      <c r="E100" s="71">
        <v>1</v>
      </c>
      <c r="F100" s="71">
        <v>-0.61111111111111094</v>
      </c>
      <c r="G100" s="71">
        <v>612.94444444444446</v>
      </c>
      <c r="K100" s="57">
        <v>96</v>
      </c>
      <c r="L100" s="66">
        <v>0</v>
      </c>
      <c r="M100" s="66">
        <v>0</v>
      </c>
      <c r="N100" s="65">
        <f t="shared" si="21"/>
        <v>0</v>
      </c>
      <c r="O100" s="65">
        <f t="shared" si="28"/>
        <v>0</v>
      </c>
      <c r="P100" s="67">
        <f t="shared" si="29"/>
        <v>210.83333333333334</v>
      </c>
      <c r="Q100" s="57"/>
      <c r="R100" s="57"/>
      <c r="T100" s="57">
        <v>96</v>
      </c>
      <c r="U100" s="66">
        <v>0</v>
      </c>
      <c r="V100" s="66">
        <v>0</v>
      </c>
      <c r="W100" s="65">
        <f t="shared" si="22"/>
        <v>0</v>
      </c>
      <c r="X100" s="65">
        <f t="shared" si="30"/>
        <v>0</v>
      </c>
      <c r="Y100" s="67">
        <f t="shared" si="31"/>
        <v>210.83333333333334</v>
      </c>
      <c r="Z100" s="57"/>
      <c r="AA100" s="57"/>
      <c r="AC100" s="57">
        <v>96</v>
      </c>
      <c r="AD100" s="66">
        <v>0</v>
      </c>
      <c r="AE100" s="66">
        <v>0</v>
      </c>
      <c r="AF100" s="65">
        <f t="shared" si="23"/>
        <v>0</v>
      </c>
      <c r="AG100" s="65">
        <f t="shared" si="32"/>
        <v>0</v>
      </c>
      <c r="AH100" s="67">
        <f t="shared" si="33"/>
        <v>126.19444444444444</v>
      </c>
      <c r="AI100" s="57"/>
      <c r="AJ100" s="57"/>
      <c r="AL100" s="57">
        <v>96</v>
      </c>
      <c r="AM100" s="66">
        <v>0</v>
      </c>
      <c r="AN100" s="66">
        <v>0</v>
      </c>
      <c r="AO100" s="65">
        <f t="shared" si="24"/>
        <v>0</v>
      </c>
      <c r="AP100" s="65">
        <f t="shared" si="34"/>
        <v>0</v>
      </c>
      <c r="AQ100" s="67">
        <f t="shared" si="35"/>
        <v>126.19444444444444</v>
      </c>
      <c r="AR100" s="57"/>
      <c r="AS100" s="57"/>
      <c r="AU100" s="57">
        <v>96</v>
      </c>
      <c r="AV100" s="66">
        <v>0</v>
      </c>
      <c r="AW100" s="66">
        <v>0</v>
      </c>
      <c r="AX100" s="65">
        <f t="shared" si="25"/>
        <v>0</v>
      </c>
      <c r="AY100" s="65">
        <f t="shared" si="36"/>
        <v>0</v>
      </c>
      <c r="AZ100" s="67">
        <f t="shared" si="37"/>
        <v>126.19444444444444</v>
      </c>
      <c r="BA100" s="57"/>
      <c r="BB100" s="57"/>
      <c r="BD100" s="57">
        <v>96</v>
      </c>
      <c r="BE100" s="66">
        <v>5.8</v>
      </c>
      <c r="BF100" s="66">
        <v>0</v>
      </c>
      <c r="BG100" s="65">
        <f t="shared" si="26"/>
        <v>1.6111111111111109</v>
      </c>
      <c r="BH100" s="65">
        <f t="shared" si="38"/>
        <v>-0.91666666666666674</v>
      </c>
      <c r="BI100" s="67">
        <f t="shared" si="39"/>
        <v>611.63888888888891</v>
      </c>
      <c r="BJ100" s="57"/>
      <c r="BK100" s="57"/>
      <c r="BM100" s="57">
        <v>96</v>
      </c>
      <c r="BN100" s="57">
        <v>5.8</v>
      </c>
      <c r="BO100" s="66">
        <v>0</v>
      </c>
      <c r="BP100" s="65">
        <f t="shared" si="27"/>
        <v>1.6111111111111109</v>
      </c>
      <c r="BQ100" s="65">
        <f t="shared" si="40"/>
        <v>-0.91666666666666674</v>
      </c>
      <c r="BR100" s="67">
        <f t="shared" si="41"/>
        <v>611.63888888888891</v>
      </c>
      <c r="BS100" s="57"/>
      <c r="BT100" s="57"/>
    </row>
    <row r="101" spans="1:72" x14ac:dyDescent="0.25">
      <c r="A101" s="31">
        <v>101</v>
      </c>
      <c r="B101" s="56">
        <v>98</v>
      </c>
      <c r="C101" s="71">
        <v>2.2000000000000002</v>
      </c>
      <c r="D101" s="71">
        <v>0</v>
      </c>
      <c r="E101" s="71">
        <v>0.61111111111111116</v>
      </c>
      <c r="F101" s="71">
        <v>-0.38888888888888884</v>
      </c>
      <c r="G101" s="71">
        <v>613.75</v>
      </c>
      <c r="K101" s="57">
        <v>97</v>
      </c>
      <c r="L101" s="66">
        <v>0</v>
      </c>
      <c r="M101" s="66">
        <v>0</v>
      </c>
      <c r="N101" s="65">
        <f t="shared" si="21"/>
        <v>0</v>
      </c>
      <c r="O101" s="65">
        <f t="shared" si="28"/>
        <v>0</v>
      </c>
      <c r="P101" s="67">
        <f t="shared" si="29"/>
        <v>210.83333333333334</v>
      </c>
      <c r="Q101" s="57"/>
      <c r="R101" s="57"/>
      <c r="T101" s="57">
        <v>97</v>
      </c>
      <c r="U101" s="66">
        <v>0</v>
      </c>
      <c r="V101" s="66">
        <v>0</v>
      </c>
      <c r="W101" s="65">
        <f t="shared" si="22"/>
        <v>0</v>
      </c>
      <c r="X101" s="65">
        <f t="shared" si="30"/>
        <v>0</v>
      </c>
      <c r="Y101" s="67">
        <f t="shared" si="31"/>
        <v>210.83333333333334</v>
      </c>
      <c r="Z101" s="57"/>
      <c r="AA101" s="57"/>
      <c r="AC101" s="57">
        <v>97</v>
      </c>
      <c r="AD101" s="66">
        <v>0</v>
      </c>
      <c r="AE101" s="66">
        <v>0</v>
      </c>
      <c r="AF101" s="65">
        <f t="shared" si="23"/>
        <v>0</v>
      </c>
      <c r="AG101" s="65">
        <f t="shared" si="32"/>
        <v>0</v>
      </c>
      <c r="AH101" s="67">
        <f t="shared" si="33"/>
        <v>126.19444444444444</v>
      </c>
      <c r="AI101" s="57"/>
      <c r="AJ101" s="57"/>
      <c r="AL101" s="57">
        <v>97</v>
      </c>
      <c r="AM101" s="66">
        <v>0</v>
      </c>
      <c r="AN101" s="66">
        <v>0</v>
      </c>
      <c r="AO101" s="65">
        <f t="shared" si="24"/>
        <v>0</v>
      </c>
      <c r="AP101" s="65">
        <f t="shared" si="34"/>
        <v>0</v>
      </c>
      <c r="AQ101" s="67">
        <f t="shared" si="35"/>
        <v>126.19444444444444</v>
      </c>
      <c r="AR101" s="57"/>
      <c r="AS101" s="57"/>
      <c r="AU101" s="57">
        <v>97</v>
      </c>
      <c r="AV101" s="66">
        <v>0</v>
      </c>
      <c r="AW101" s="66">
        <v>0</v>
      </c>
      <c r="AX101" s="65">
        <f t="shared" si="25"/>
        <v>0</v>
      </c>
      <c r="AY101" s="65">
        <f t="shared" si="36"/>
        <v>0</v>
      </c>
      <c r="AZ101" s="67">
        <f t="shared" si="37"/>
        <v>126.19444444444444</v>
      </c>
      <c r="BA101" s="57"/>
      <c r="BB101" s="57"/>
      <c r="BD101" s="57">
        <v>97</v>
      </c>
      <c r="BE101" s="66">
        <v>3.6</v>
      </c>
      <c r="BF101" s="66">
        <v>0</v>
      </c>
      <c r="BG101" s="65">
        <f t="shared" si="26"/>
        <v>1</v>
      </c>
      <c r="BH101" s="65">
        <f t="shared" si="38"/>
        <v>-0.61111111111111094</v>
      </c>
      <c r="BI101" s="67">
        <f t="shared" si="39"/>
        <v>612.94444444444446</v>
      </c>
      <c r="BJ101" s="57"/>
      <c r="BK101" s="57"/>
      <c r="BM101" s="57">
        <v>97</v>
      </c>
      <c r="BN101" s="57">
        <v>3.6</v>
      </c>
      <c r="BO101" s="66">
        <v>0</v>
      </c>
      <c r="BP101" s="65">
        <f t="shared" si="27"/>
        <v>1</v>
      </c>
      <c r="BQ101" s="65">
        <f t="shared" si="40"/>
        <v>-0.61111111111111094</v>
      </c>
      <c r="BR101" s="67">
        <f t="shared" si="41"/>
        <v>612.94444444444446</v>
      </c>
      <c r="BS101" s="57"/>
      <c r="BT101" s="57"/>
    </row>
    <row r="102" spans="1:72" x14ac:dyDescent="0.25">
      <c r="A102" s="31">
        <v>102</v>
      </c>
      <c r="B102" s="56">
        <v>99</v>
      </c>
      <c r="C102" s="71">
        <v>0</v>
      </c>
      <c r="D102" s="71">
        <v>0</v>
      </c>
      <c r="E102" s="71">
        <v>0</v>
      </c>
      <c r="F102" s="71">
        <v>-0.61111111111111116</v>
      </c>
      <c r="G102" s="71">
        <v>614.05555555555554</v>
      </c>
      <c r="K102" s="57">
        <v>98</v>
      </c>
      <c r="L102" s="66">
        <v>0</v>
      </c>
      <c r="M102" s="66">
        <v>0</v>
      </c>
      <c r="N102" s="65">
        <f t="shared" si="21"/>
        <v>0</v>
      </c>
      <c r="O102" s="65">
        <f t="shared" si="28"/>
        <v>0</v>
      </c>
      <c r="P102" s="67">
        <f t="shared" si="29"/>
        <v>210.83333333333334</v>
      </c>
      <c r="Q102" s="57"/>
      <c r="R102" s="57"/>
      <c r="T102" s="57">
        <v>98</v>
      </c>
      <c r="U102" s="66">
        <v>0</v>
      </c>
      <c r="V102" s="66">
        <v>0</v>
      </c>
      <c r="W102" s="65">
        <f t="shared" si="22"/>
        <v>0</v>
      </c>
      <c r="X102" s="65">
        <f t="shared" si="30"/>
        <v>0</v>
      </c>
      <c r="Y102" s="67">
        <f t="shared" si="31"/>
        <v>210.83333333333334</v>
      </c>
      <c r="Z102" s="57"/>
      <c r="AA102" s="57"/>
      <c r="AC102" s="57">
        <v>98</v>
      </c>
      <c r="AD102" s="66">
        <v>0</v>
      </c>
      <c r="AE102" s="66">
        <v>0</v>
      </c>
      <c r="AF102" s="65">
        <f t="shared" si="23"/>
        <v>0</v>
      </c>
      <c r="AG102" s="65">
        <f t="shared" si="32"/>
        <v>0</v>
      </c>
      <c r="AH102" s="67">
        <f t="shared" si="33"/>
        <v>126.19444444444444</v>
      </c>
      <c r="AI102" s="57"/>
      <c r="AJ102" s="57"/>
      <c r="AL102" s="57">
        <v>98</v>
      </c>
      <c r="AM102" s="66">
        <v>0</v>
      </c>
      <c r="AN102" s="66">
        <v>0</v>
      </c>
      <c r="AO102" s="65">
        <f t="shared" si="24"/>
        <v>0</v>
      </c>
      <c r="AP102" s="65">
        <f t="shared" si="34"/>
        <v>0</v>
      </c>
      <c r="AQ102" s="67">
        <f t="shared" si="35"/>
        <v>126.19444444444444</v>
      </c>
      <c r="AR102" s="57"/>
      <c r="AS102" s="57"/>
      <c r="AU102" s="57">
        <v>98</v>
      </c>
      <c r="AV102" s="66">
        <v>0</v>
      </c>
      <c r="AW102" s="66">
        <v>0</v>
      </c>
      <c r="AX102" s="65">
        <f t="shared" si="25"/>
        <v>0</v>
      </c>
      <c r="AY102" s="65">
        <f t="shared" si="36"/>
        <v>0</v>
      </c>
      <c r="AZ102" s="67">
        <f t="shared" si="37"/>
        <v>126.19444444444444</v>
      </c>
      <c r="BA102" s="57"/>
      <c r="BB102" s="57"/>
      <c r="BD102" s="57">
        <v>98</v>
      </c>
      <c r="BE102" s="66">
        <v>2.2000000000000002</v>
      </c>
      <c r="BF102" s="66">
        <v>0</v>
      </c>
      <c r="BG102" s="65">
        <f t="shared" si="26"/>
        <v>0.61111111111111116</v>
      </c>
      <c r="BH102" s="65">
        <f t="shared" si="38"/>
        <v>-0.38888888888888884</v>
      </c>
      <c r="BI102" s="67">
        <f t="shared" si="39"/>
        <v>613.75</v>
      </c>
      <c r="BJ102" s="57"/>
      <c r="BK102" s="57"/>
      <c r="BM102" s="57">
        <v>98</v>
      </c>
      <c r="BN102" s="57">
        <v>2.2000000000000002</v>
      </c>
      <c r="BO102" s="66">
        <v>0</v>
      </c>
      <c r="BP102" s="65">
        <f t="shared" si="27"/>
        <v>0.61111111111111116</v>
      </c>
      <c r="BQ102" s="65">
        <f t="shared" si="40"/>
        <v>-0.38888888888888884</v>
      </c>
      <c r="BR102" s="67">
        <f t="shared" si="41"/>
        <v>613.75</v>
      </c>
      <c r="BS102" s="57"/>
      <c r="BT102" s="57"/>
    </row>
    <row r="103" spans="1:72" x14ac:dyDescent="0.25">
      <c r="A103" s="31">
        <v>103</v>
      </c>
      <c r="B103" s="56">
        <v>100</v>
      </c>
      <c r="C103" s="71">
        <v>0</v>
      </c>
      <c r="D103" s="71">
        <v>0</v>
      </c>
      <c r="E103" s="71">
        <v>0</v>
      </c>
      <c r="F103" s="71">
        <v>0</v>
      </c>
      <c r="G103" s="71">
        <v>614.05555555555554</v>
      </c>
      <c r="K103" s="57">
        <v>99</v>
      </c>
      <c r="L103" s="66">
        <v>0</v>
      </c>
      <c r="M103" s="66">
        <v>0</v>
      </c>
      <c r="N103" s="65">
        <f t="shared" si="21"/>
        <v>0</v>
      </c>
      <c r="O103" s="65">
        <f t="shared" si="28"/>
        <v>0</v>
      </c>
      <c r="P103" s="67">
        <f t="shared" si="29"/>
        <v>210.83333333333334</v>
      </c>
      <c r="Q103" s="57"/>
      <c r="R103" s="57"/>
      <c r="T103" s="57">
        <v>99</v>
      </c>
      <c r="U103" s="66">
        <v>0</v>
      </c>
      <c r="V103" s="66">
        <v>0</v>
      </c>
      <c r="W103" s="65">
        <f t="shared" si="22"/>
        <v>0</v>
      </c>
      <c r="X103" s="65">
        <f t="shared" si="30"/>
        <v>0</v>
      </c>
      <c r="Y103" s="67">
        <f t="shared" si="31"/>
        <v>210.83333333333334</v>
      </c>
      <c r="Z103" s="57"/>
      <c r="AA103" s="57"/>
      <c r="AC103" s="57">
        <v>99</v>
      </c>
      <c r="AD103" s="66">
        <v>0</v>
      </c>
      <c r="AE103" s="66">
        <v>0</v>
      </c>
      <c r="AF103" s="65">
        <f t="shared" si="23"/>
        <v>0</v>
      </c>
      <c r="AG103" s="65">
        <f t="shared" si="32"/>
        <v>0</v>
      </c>
      <c r="AH103" s="67">
        <f t="shared" si="33"/>
        <v>126.19444444444444</v>
      </c>
      <c r="AI103" s="57"/>
      <c r="AJ103" s="57"/>
      <c r="AL103" s="57">
        <v>99</v>
      </c>
      <c r="AM103" s="66">
        <v>0</v>
      </c>
      <c r="AN103" s="66">
        <v>0</v>
      </c>
      <c r="AO103" s="65">
        <f t="shared" si="24"/>
        <v>0</v>
      </c>
      <c r="AP103" s="65">
        <f t="shared" si="34"/>
        <v>0</v>
      </c>
      <c r="AQ103" s="67">
        <f t="shared" si="35"/>
        <v>126.19444444444444</v>
      </c>
      <c r="AR103" s="57"/>
      <c r="AS103" s="57"/>
      <c r="AU103" s="57">
        <v>99</v>
      </c>
      <c r="AV103" s="66">
        <v>0</v>
      </c>
      <c r="AW103" s="66">
        <v>0</v>
      </c>
      <c r="AX103" s="65">
        <f t="shared" si="25"/>
        <v>0</v>
      </c>
      <c r="AY103" s="65">
        <f t="shared" si="36"/>
        <v>0</v>
      </c>
      <c r="AZ103" s="67">
        <f t="shared" si="37"/>
        <v>126.19444444444444</v>
      </c>
      <c r="BA103" s="57"/>
      <c r="BB103" s="57"/>
      <c r="BD103" s="57">
        <v>99</v>
      </c>
      <c r="BE103" s="66">
        <v>0</v>
      </c>
      <c r="BF103" s="66">
        <v>0</v>
      </c>
      <c r="BG103" s="65">
        <f t="shared" si="26"/>
        <v>0</v>
      </c>
      <c r="BH103" s="65">
        <f t="shared" si="38"/>
        <v>-0.61111111111111116</v>
      </c>
      <c r="BI103" s="67">
        <f t="shared" si="39"/>
        <v>614.05555555555554</v>
      </c>
      <c r="BJ103" s="57"/>
      <c r="BK103" s="57"/>
      <c r="BM103" s="57">
        <v>99</v>
      </c>
      <c r="BN103" s="57">
        <v>0</v>
      </c>
      <c r="BO103" s="66">
        <v>0</v>
      </c>
      <c r="BP103" s="65">
        <f t="shared" si="27"/>
        <v>0</v>
      </c>
      <c r="BQ103" s="65">
        <f t="shared" si="40"/>
        <v>-0.61111111111111116</v>
      </c>
      <c r="BR103" s="67">
        <f t="shared" si="41"/>
        <v>614.05555555555554</v>
      </c>
      <c r="BS103" s="57"/>
      <c r="BT103" s="57"/>
    </row>
    <row r="104" spans="1:72" x14ac:dyDescent="0.25">
      <c r="A104" s="31">
        <v>104</v>
      </c>
      <c r="B104" s="56">
        <v>101</v>
      </c>
      <c r="C104" s="71">
        <v>0</v>
      </c>
      <c r="D104" s="71">
        <v>0</v>
      </c>
      <c r="E104" s="71">
        <v>0</v>
      </c>
      <c r="F104" s="71">
        <v>0</v>
      </c>
      <c r="G104" s="71">
        <v>614.05555555555554</v>
      </c>
      <c r="K104" s="57">
        <v>100</v>
      </c>
      <c r="L104" s="66">
        <v>0</v>
      </c>
      <c r="M104" s="66">
        <v>0</v>
      </c>
      <c r="N104" s="65">
        <f t="shared" si="21"/>
        <v>0</v>
      </c>
      <c r="O104" s="65">
        <f t="shared" si="28"/>
        <v>0</v>
      </c>
      <c r="P104" s="67">
        <f t="shared" si="29"/>
        <v>210.83333333333334</v>
      </c>
      <c r="Q104" s="57"/>
      <c r="R104" s="57"/>
      <c r="T104" s="57">
        <v>100</v>
      </c>
      <c r="U104" s="66">
        <v>0</v>
      </c>
      <c r="V104" s="66">
        <v>0</v>
      </c>
      <c r="W104" s="65">
        <f t="shared" si="22"/>
        <v>0</v>
      </c>
      <c r="X104" s="65">
        <f t="shared" si="30"/>
        <v>0</v>
      </c>
      <c r="Y104" s="67">
        <f t="shared" si="31"/>
        <v>210.83333333333334</v>
      </c>
      <c r="Z104" s="57"/>
      <c r="AA104" s="57"/>
      <c r="AC104" s="57">
        <v>100</v>
      </c>
      <c r="AD104" s="66">
        <v>0</v>
      </c>
      <c r="AE104" s="66">
        <v>0</v>
      </c>
      <c r="AF104" s="65">
        <f t="shared" si="23"/>
        <v>0</v>
      </c>
      <c r="AG104" s="65">
        <f t="shared" si="32"/>
        <v>0</v>
      </c>
      <c r="AH104" s="67">
        <f t="shared" si="33"/>
        <v>126.19444444444444</v>
      </c>
      <c r="AI104" s="57"/>
      <c r="AJ104" s="57"/>
      <c r="AL104" s="57">
        <v>100</v>
      </c>
      <c r="AM104" s="66">
        <v>0</v>
      </c>
      <c r="AN104" s="66">
        <v>0</v>
      </c>
      <c r="AO104" s="65">
        <f t="shared" si="24"/>
        <v>0</v>
      </c>
      <c r="AP104" s="65">
        <f t="shared" si="34"/>
        <v>0</v>
      </c>
      <c r="AQ104" s="67">
        <f t="shared" si="35"/>
        <v>126.19444444444444</v>
      </c>
      <c r="AR104" s="57"/>
      <c r="AS104" s="57"/>
      <c r="AU104" s="57">
        <v>100</v>
      </c>
      <c r="AV104" s="66">
        <v>0</v>
      </c>
      <c r="AW104" s="66">
        <v>0</v>
      </c>
      <c r="AX104" s="65">
        <f t="shared" si="25"/>
        <v>0</v>
      </c>
      <c r="AY104" s="65">
        <f t="shared" si="36"/>
        <v>0</v>
      </c>
      <c r="AZ104" s="67">
        <f t="shared" si="37"/>
        <v>126.19444444444444</v>
      </c>
      <c r="BA104" s="57"/>
      <c r="BB104" s="57"/>
      <c r="BD104" s="57">
        <v>100</v>
      </c>
      <c r="BE104" s="66">
        <v>0</v>
      </c>
      <c r="BF104" s="66">
        <v>0</v>
      </c>
      <c r="BG104" s="65">
        <f t="shared" si="26"/>
        <v>0</v>
      </c>
      <c r="BH104" s="65">
        <f t="shared" si="38"/>
        <v>0</v>
      </c>
      <c r="BI104" s="67">
        <f t="shared" si="39"/>
        <v>614.05555555555554</v>
      </c>
      <c r="BJ104" s="57"/>
      <c r="BK104" s="57"/>
      <c r="BM104" s="57">
        <v>100</v>
      </c>
      <c r="BN104" s="57">
        <v>0</v>
      </c>
      <c r="BO104" s="66">
        <v>0</v>
      </c>
      <c r="BP104" s="65">
        <f t="shared" si="27"/>
        <v>0</v>
      </c>
      <c r="BQ104" s="65">
        <f t="shared" si="40"/>
        <v>0</v>
      </c>
      <c r="BR104" s="67">
        <f t="shared" si="41"/>
        <v>614.05555555555554</v>
      </c>
      <c r="BS104" s="57"/>
      <c r="BT104" s="57"/>
    </row>
    <row r="105" spans="1:72" x14ac:dyDescent="0.25">
      <c r="A105" s="31">
        <v>105</v>
      </c>
      <c r="B105" s="56">
        <v>102</v>
      </c>
      <c r="C105" s="71">
        <v>0</v>
      </c>
      <c r="D105" s="71">
        <v>0</v>
      </c>
      <c r="E105" s="71">
        <v>0</v>
      </c>
      <c r="F105" s="71">
        <v>0</v>
      </c>
      <c r="G105" s="71">
        <v>614.05555555555554</v>
      </c>
      <c r="K105" s="57">
        <v>101</v>
      </c>
      <c r="L105" s="66">
        <v>0</v>
      </c>
      <c r="M105" s="66">
        <v>0</v>
      </c>
      <c r="N105" s="65">
        <f t="shared" si="21"/>
        <v>0</v>
      </c>
      <c r="O105" s="65">
        <f t="shared" si="28"/>
        <v>0</v>
      </c>
      <c r="P105" s="67">
        <f t="shared" si="29"/>
        <v>210.83333333333334</v>
      </c>
      <c r="Q105" s="57"/>
      <c r="R105" s="57"/>
      <c r="T105" s="57">
        <v>101</v>
      </c>
      <c r="U105" s="66">
        <v>0</v>
      </c>
      <c r="V105" s="66">
        <v>0</v>
      </c>
      <c r="W105" s="65">
        <f t="shared" si="22"/>
        <v>0</v>
      </c>
      <c r="X105" s="65">
        <f t="shared" si="30"/>
        <v>0</v>
      </c>
      <c r="Y105" s="67">
        <f t="shared" si="31"/>
        <v>210.83333333333334</v>
      </c>
      <c r="Z105" s="57"/>
      <c r="AA105" s="57"/>
      <c r="AC105" s="57">
        <v>101</v>
      </c>
      <c r="AD105" s="66">
        <v>0</v>
      </c>
      <c r="AE105" s="66">
        <v>0</v>
      </c>
      <c r="AF105" s="65">
        <f t="shared" si="23"/>
        <v>0</v>
      </c>
      <c r="AG105" s="65">
        <f t="shared" si="32"/>
        <v>0</v>
      </c>
      <c r="AH105" s="67">
        <f t="shared" si="33"/>
        <v>126.19444444444444</v>
      </c>
      <c r="AI105" s="57"/>
      <c r="AJ105" s="57"/>
      <c r="AL105" s="57">
        <v>101</v>
      </c>
      <c r="AM105" s="66">
        <v>0</v>
      </c>
      <c r="AN105" s="66">
        <v>0</v>
      </c>
      <c r="AO105" s="65">
        <f t="shared" si="24"/>
        <v>0</v>
      </c>
      <c r="AP105" s="65">
        <f t="shared" si="34"/>
        <v>0</v>
      </c>
      <c r="AQ105" s="67">
        <f t="shared" si="35"/>
        <v>126.19444444444444</v>
      </c>
      <c r="AR105" s="57"/>
      <c r="AS105" s="57"/>
      <c r="AU105" s="57">
        <v>101</v>
      </c>
      <c r="AV105" s="66">
        <v>0</v>
      </c>
      <c r="AW105" s="66">
        <v>0</v>
      </c>
      <c r="AX105" s="65">
        <f t="shared" si="25"/>
        <v>0</v>
      </c>
      <c r="AY105" s="65">
        <f t="shared" si="36"/>
        <v>0</v>
      </c>
      <c r="AZ105" s="67">
        <f t="shared" si="37"/>
        <v>126.19444444444444</v>
      </c>
      <c r="BA105" s="57"/>
      <c r="BB105" s="57"/>
      <c r="BD105" s="57">
        <v>101</v>
      </c>
      <c r="BE105" s="66">
        <v>0</v>
      </c>
      <c r="BF105" s="66">
        <v>0</v>
      </c>
      <c r="BG105" s="65">
        <f t="shared" si="26"/>
        <v>0</v>
      </c>
      <c r="BH105" s="65">
        <f t="shared" si="38"/>
        <v>0</v>
      </c>
      <c r="BI105" s="67">
        <f t="shared" si="39"/>
        <v>614.05555555555554</v>
      </c>
      <c r="BJ105" s="57"/>
      <c r="BK105" s="57"/>
      <c r="BM105" s="57">
        <v>101</v>
      </c>
      <c r="BN105" s="57">
        <v>0</v>
      </c>
      <c r="BO105" s="66">
        <v>0</v>
      </c>
      <c r="BP105" s="65">
        <f t="shared" si="27"/>
        <v>0</v>
      </c>
      <c r="BQ105" s="65">
        <f t="shared" si="40"/>
        <v>0</v>
      </c>
      <c r="BR105" s="67">
        <f t="shared" si="41"/>
        <v>614.05555555555554</v>
      </c>
      <c r="BS105" s="57"/>
      <c r="BT105" s="57"/>
    </row>
    <row r="106" spans="1:72" x14ac:dyDescent="0.25">
      <c r="A106" s="31">
        <v>106</v>
      </c>
      <c r="B106" s="56">
        <v>103</v>
      </c>
      <c r="C106" s="71">
        <v>0</v>
      </c>
      <c r="D106" s="71">
        <v>0</v>
      </c>
      <c r="E106" s="71">
        <v>0</v>
      </c>
      <c r="F106" s="71">
        <v>0</v>
      </c>
      <c r="G106" s="71">
        <v>614.05555555555554</v>
      </c>
      <c r="K106" s="57">
        <v>102</v>
      </c>
      <c r="L106" s="66">
        <v>0</v>
      </c>
      <c r="M106" s="66">
        <v>0</v>
      </c>
      <c r="N106" s="65">
        <f t="shared" si="21"/>
        <v>0</v>
      </c>
      <c r="O106" s="65">
        <f t="shared" si="28"/>
        <v>0</v>
      </c>
      <c r="P106" s="67">
        <f t="shared" si="29"/>
        <v>210.83333333333334</v>
      </c>
      <c r="Q106" s="57"/>
      <c r="R106" s="57"/>
      <c r="T106" s="57">
        <v>102</v>
      </c>
      <c r="U106" s="66">
        <v>0</v>
      </c>
      <c r="V106" s="66">
        <v>0</v>
      </c>
      <c r="W106" s="65">
        <f t="shared" si="22"/>
        <v>0</v>
      </c>
      <c r="X106" s="65">
        <f t="shared" si="30"/>
        <v>0</v>
      </c>
      <c r="Y106" s="67">
        <f t="shared" si="31"/>
        <v>210.83333333333334</v>
      </c>
      <c r="Z106" s="57"/>
      <c r="AA106" s="57"/>
      <c r="AC106" s="57">
        <v>102</v>
      </c>
      <c r="AD106" s="66">
        <v>0</v>
      </c>
      <c r="AE106" s="66">
        <v>0</v>
      </c>
      <c r="AF106" s="65">
        <f t="shared" si="23"/>
        <v>0</v>
      </c>
      <c r="AG106" s="65">
        <f t="shared" si="32"/>
        <v>0</v>
      </c>
      <c r="AH106" s="67">
        <f t="shared" si="33"/>
        <v>126.19444444444444</v>
      </c>
      <c r="AI106" s="57"/>
      <c r="AJ106" s="57"/>
      <c r="AL106" s="57">
        <v>102</v>
      </c>
      <c r="AM106" s="66">
        <v>0</v>
      </c>
      <c r="AN106" s="66">
        <v>0</v>
      </c>
      <c r="AO106" s="65">
        <f t="shared" si="24"/>
        <v>0</v>
      </c>
      <c r="AP106" s="65">
        <f t="shared" si="34"/>
        <v>0</v>
      </c>
      <c r="AQ106" s="67">
        <f t="shared" si="35"/>
        <v>126.19444444444444</v>
      </c>
      <c r="AR106" s="57"/>
      <c r="AS106" s="57"/>
      <c r="AU106" s="57">
        <v>102</v>
      </c>
      <c r="AV106" s="66">
        <v>0</v>
      </c>
      <c r="AW106" s="66">
        <v>0</v>
      </c>
      <c r="AX106" s="65">
        <f t="shared" si="25"/>
        <v>0</v>
      </c>
      <c r="AY106" s="65">
        <f t="shared" si="36"/>
        <v>0</v>
      </c>
      <c r="AZ106" s="67">
        <f t="shared" si="37"/>
        <v>126.19444444444444</v>
      </c>
      <c r="BA106" s="57"/>
      <c r="BB106" s="57"/>
      <c r="BD106" s="57">
        <v>102</v>
      </c>
      <c r="BE106" s="66">
        <v>0</v>
      </c>
      <c r="BF106" s="66">
        <v>0</v>
      </c>
      <c r="BG106" s="65">
        <f t="shared" si="26"/>
        <v>0</v>
      </c>
      <c r="BH106" s="65">
        <f t="shared" si="38"/>
        <v>0</v>
      </c>
      <c r="BI106" s="67">
        <f t="shared" si="39"/>
        <v>614.05555555555554</v>
      </c>
      <c r="BJ106" s="57"/>
      <c r="BK106" s="57"/>
      <c r="BM106" s="57">
        <v>102</v>
      </c>
      <c r="BN106" s="57">
        <v>0</v>
      </c>
      <c r="BO106" s="66">
        <v>0</v>
      </c>
      <c r="BP106" s="65">
        <f t="shared" si="27"/>
        <v>0</v>
      </c>
      <c r="BQ106" s="65">
        <f t="shared" si="40"/>
        <v>0</v>
      </c>
      <c r="BR106" s="67">
        <f t="shared" si="41"/>
        <v>614.05555555555554</v>
      </c>
      <c r="BS106" s="57"/>
      <c r="BT106" s="57"/>
    </row>
    <row r="107" spans="1:72" x14ac:dyDescent="0.25">
      <c r="A107" s="31">
        <v>107</v>
      </c>
      <c r="B107" s="56">
        <v>104</v>
      </c>
      <c r="C107" s="71">
        <v>0</v>
      </c>
      <c r="D107" s="71">
        <v>0</v>
      </c>
      <c r="E107" s="71">
        <v>0</v>
      </c>
      <c r="F107" s="71">
        <v>0</v>
      </c>
      <c r="G107" s="71">
        <v>614.05555555555554</v>
      </c>
      <c r="K107" s="57">
        <v>103</v>
      </c>
      <c r="L107" s="66">
        <v>0</v>
      </c>
      <c r="M107" s="66">
        <v>0</v>
      </c>
      <c r="N107" s="65">
        <f t="shared" si="21"/>
        <v>0</v>
      </c>
      <c r="O107" s="65">
        <f t="shared" si="28"/>
        <v>0</v>
      </c>
      <c r="P107" s="67">
        <f t="shared" si="29"/>
        <v>210.83333333333334</v>
      </c>
      <c r="Q107" s="57"/>
      <c r="R107" s="57"/>
      <c r="T107" s="57">
        <v>103</v>
      </c>
      <c r="U107" s="66">
        <v>0</v>
      </c>
      <c r="V107" s="66">
        <v>0</v>
      </c>
      <c r="W107" s="65">
        <f t="shared" si="22"/>
        <v>0</v>
      </c>
      <c r="X107" s="65">
        <f t="shared" si="30"/>
        <v>0</v>
      </c>
      <c r="Y107" s="67">
        <f t="shared" si="31"/>
        <v>210.83333333333334</v>
      </c>
      <c r="Z107" s="57"/>
      <c r="AA107" s="57"/>
      <c r="AC107" s="57">
        <v>103</v>
      </c>
      <c r="AD107" s="66">
        <v>0</v>
      </c>
      <c r="AE107" s="66">
        <v>0</v>
      </c>
      <c r="AF107" s="65">
        <f t="shared" si="23"/>
        <v>0</v>
      </c>
      <c r="AG107" s="65">
        <f t="shared" si="32"/>
        <v>0</v>
      </c>
      <c r="AH107" s="67">
        <f t="shared" si="33"/>
        <v>126.19444444444444</v>
      </c>
      <c r="AI107" s="57"/>
      <c r="AJ107" s="57"/>
      <c r="AL107" s="57">
        <v>103</v>
      </c>
      <c r="AM107" s="66">
        <v>0</v>
      </c>
      <c r="AN107" s="66">
        <v>0</v>
      </c>
      <c r="AO107" s="65">
        <f t="shared" si="24"/>
        <v>0</v>
      </c>
      <c r="AP107" s="65">
        <f t="shared" si="34"/>
        <v>0</v>
      </c>
      <c r="AQ107" s="67">
        <f t="shared" si="35"/>
        <v>126.19444444444444</v>
      </c>
      <c r="AR107" s="57"/>
      <c r="AS107" s="57"/>
      <c r="AU107" s="57">
        <v>103</v>
      </c>
      <c r="AV107" s="66">
        <v>0</v>
      </c>
      <c r="AW107" s="66">
        <v>0</v>
      </c>
      <c r="AX107" s="65">
        <f t="shared" si="25"/>
        <v>0</v>
      </c>
      <c r="AY107" s="65">
        <f t="shared" si="36"/>
        <v>0</v>
      </c>
      <c r="AZ107" s="67">
        <f t="shared" si="37"/>
        <v>126.19444444444444</v>
      </c>
      <c r="BA107" s="57"/>
      <c r="BB107" s="57"/>
      <c r="BD107" s="57">
        <v>103</v>
      </c>
      <c r="BE107" s="66">
        <v>0</v>
      </c>
      <c r="BF107" s="66">
        <v>0</v>
      </c>
      <c r="BG107" s="65">
        <f t="shared" si="26"/>
        <v>0</v>
      </c>
      <c r="BH107" s="65">
        <f t="shared" si="38"/>
        <v>0</v>
      </c>
      <c r="BI107" s="67">
        <f t="shared" si="39"/>
        <v>614.05555555555554</v>
      </c>
      <c r="BJ107" s="57"/>
      <c r="BK107" s="57"/>
      <c r="BM107" s="57">
        <v>103</v>
      </c>
      <c r="BN107" s="57">
        <v>0</v>
      </c>
      <c r="BO107" s="66">
        <v>0</v>
      </c>
      <c r="BP107" s="65">
        <f t="shared" si="27"/>
        <v>0</v>
      </c>
      <c r="BQ107" s="65">
        <f t="shared" si="40"/>
        <v>0</v>
      </c>
      <c r="BR107" s="67">
        <f t="shared" si="41"/>
        <v>614.05555555555554</v>
      </c>
      <c r="BS107" s="57"/>
      <c r="BT107" s="57"/>
    </row>
    <row r="108" spans="1:72" x14ac:dyDescent="0.25">
      <c r="A108" s="31">
        <v>108</v>
      </c>
      <c r="B108" s="56">
        <v>105</v>
      </c>
      <c r="C108" s="71">
        <v>0</v>
      </c>
      <c r="D108" s="71">
        <v>0</v>
      </c>
      <c r="E108" s="71">
        <v>0</v>
      </c>
      <c r="F108" s="71">
        <v>0</v>
      </c>
      <c r="G108" s="71">
        <v>614.05555555555554</v>
      </c>
      <c r="K108" s="57">
        <v>104</v>
      </c>
      <c r="L108" s="66">
        <v>0</v>
      </c>
      <c r="M108" s="66">
        <v>0</v>
      </c>
      <c r="N108" s="65">
        <f t="shared" si="21"/>
        <v>0</v>
      </c>
      <c r="O108" s="65">
        <f t="shared" si="28"/>
        <v>0</v>
      </c>
      <c r="P108" s="67">
        <f t="shared" si="29"/>
        <v>210.83333333333334</v>
      </c>
      <c r="Q108" s="57"/>
      <c r="R108" s="57"/>
      <c r="T108" s="57">
        <v>104</v>
      </c>
      <c r="U108" s="66">
        <v>0</v>
      </c>
      <c r="V108" s="66">
        <v>0</v>
      </c>
      <c r="W108" s="65">
        <f t="shared" si="22"/>
        <v>0</v>
      </c>
      <c r="X108" s="65">
        <f t="shared" si="30"/>
        <v>0</v>
      </c>
      <c r="Y108" s="67">
        <f t="shared" si="31"/>
        <v>210.83333333333334</v>
      </c>
      <c r="Z108" s="57"/>
      <c r="AA108" s="57"/>
      <c r="AC108" s="57">
        <v>104</v>
      </c>
      <c r="AD108" s="66">
        <v>0</v>
      </c>
      <c r="AE108" s="66">
        <v>0</v>
      </c>
      <c r="AF108" s="65">
        <f t="shared" si="23"/>
        <v>0</v>
      </c>
      <c r="AG108" s="65">
        <f t="shared" si="32"/>
        <v>0</v>
      </c>
      <c r="AH108" s="67">
        <f t="shared" si="33"/>
        <v>126.19444444444444</v>
      </c>
      <c r="AI108" s="57"/>
      <c r="AJ108" s="57"/>
      <c r="AL108" s="57">
        <v>104</v>
      </c>
      <c r="AM108" s="66">
        <v>0</v>
      </c>
      <c r="AN108" s="66">
        <v>0</v>
      </c>
      <c r="AO108" s="65">
        <f t="shared" si="24"/>
        <v>0</v>
      </c>
      <c r="AP108" s="65">
        <f t="shared" si="34"/>
        <v>0</v>
      </c>
      <c r="AQ108" s="67">
        <f t="shared" si="35"/>
        <v>126.19444444444444</v>
      </c>
      <c r="AR108" s="57"/>
      <c r="AS108" s="57"/>
      <c r="AU108" s="57">
        <v>104</v>
      </c>
      <c r="AV108" s="66">
        <v>0</v>
      </c>
      <c r="AW108" s="66">
        <v>0</v>
      </c>
      <c r="AX108" s="65">
        <f t="shared" si="25"/>
        <v>0</v>
      </c>
      <c r="AY108" s="65">
        <f t="shared" si="36"/>
        <v>0</v>
      </c>
      <c r="AZ108" s="67">
        <f t="shared" si="37"/>
        <v>126.19444444444444</v>
      </c>
      <c r="BA108" s="57"/>
      <c r="BB108" s="57"/>
      <c r="BD108" s="57">
        <v>104</v>
      </c>
      <c r="BE108" s="66">
        <v>0</v>
      </c>
      <c r="BF108" s="66">
        <v>0</v>
      </c>
      <c r="BG108" s="65">
        <f t="shared" si="26"/>
        <v>0</v>
      </c>
      <c r="BH108" s="65">
        <f t="shared" si="38"/>
        <v>0</v>
      </c>
      <c r="BI108" s="67">
        <f t="shared" si="39"/>
        <v>614.05555555555554</v>
      </c>
      <c r="BJ108" s="57"/>
      <c r="BK108" s="57"/>
      <c r="BM108" s="57">
        <v>104</v>
      </c>
      <c r="BN108" s="57">
        <v>0</v>
      </c>
      <c r="BO108" s="66">
        <v>0</v>
      </c>
      <c r="BP108" s="65">
        <f t="shared" si="27"/>
        <v>0</v>
      </c>
      <c r="BQ108" s="65">
        <f t="shared" si="40"/>
        <v>0</v>
      </c>
      <c r="BR108" s="67">
        <f t="shared" si="41"/>
        <v>614.05555555555554</v>
      </c>
      <c r="BS108" s="57"/>
      <c r="BT108" s="57"/>
    </row>
    <row r="109" spans="1:72" x14ac:dyDescent="0.25">
      <c r="A109" s="31">
        <v>109</v>
      </c>
      <c r="B109" s="56">
        <v>106</v>
      </c>
      <c r="C109" s="71">
        <v>0</v>
      </c>
      <c r="D109" s="71">
        <v>0</v>
      </c>
      <c r="E109" s="71">
        <v>0</v>
      </c>
      <c r="F109" s="71">
        <v>0</v>
      </c>
      <c r="G109" s="71">
        <v>614.05555555555554</v>
      </c>
      <c r="K109" s="57">
        <v>105</v>
      </c>
      <c r="L109" s="66">
        <v>0</v>
      </c>
      <c r="M109" s="66">
        <v>0</v>
      </c>
      <c r="N109" s="65">
        <f t="shared" si="21"/>
        <v>0</v>
      </c>
      <c r="O109" s="65">
        <f t="shared" si="28"/>
        <v>0</v>
      </c>
      <c r="P109" s="67">
        <f t="shared" si="29"/>
        <v>210.83333333333334</v>
      </c>
      <c r="Q109" s="57"/>
      <c r="R109" s="57"/>
      <c r="T109" s="57">
        <v>105</v>
      </c>
      <c r="U109" s="66">
        <v>0</v>
      </c>
      <c r="V109" s="66">
        <v>0</v>
      </c>
      <c r="W109" s="65">
        <f t="shared" si="22"/>
        <v>0</v>
      </c>
      <c r="X109" s="65">
        <f t="shared" si="30"/>
        <v>0</v>
      </c>
      <c r="Y109" s="67">
        <f t="shared" si="31"/>
        <v>210.83333333333334</v>
      </c>
      <c r="Z109" s="57"/>
      <c r="AA109" s="57"/>
      <c r="AC109" s="57">
        <v>105</v>
      </c>
      <c r="AD109" s="66">
        <v>0</v>
      </c>
      <c r="AE109" s="66">
        <v>0</v>
      </c>
      <c r="AF109" s="65">
        <f t="shared" si="23"/>
        <v>0</v>
      </c>
      <c r="AG109" s="65">
        <f t="shared" si="32"/>
        <v>0</v>
      </c>
      <c r="AH109" s="67">
        <f t="shared" si="33"/>
        <v>126.19444444444444</v>
      </c>
      <c r="AI109" s="57"/>
      <c r="AJ109" s="57"/>
      <c r="AL109" s="57">
        <v>105</v>
      </c>
      <c r="AM109" s="66">
        <v>0</v>
      </c>
      <c r="AN109" s="66">
        <v>0</v>
      </c>
      <c r="AO109" s="65">
        <f t="shared" si="24"/>
        <v>0</v>
      </c>
      <c r="AP109" s="65">
        <f t="shared" si="34"/>
        <v>0</v>
      </c>
      <c r="AQ109" s="67">
        <f t="shared" si="35"/>
        <v>126.19444444444444</v>
      </c>
      <c r="AR109" s="57"/>
      <c r="AS109" s="57"/>
      <c r="AU109" s="57">
        <v>105</v>
      </c>
      <c r="AV109" s="66">
        <v>0</v>
      </c>
      <c r="AW109" s="66">
        <v>0</v>
      </c>
      <c r="AX109" s="65">
        <f t="shared" si="25"/>
        <v>0</v>
      </c>
      <c r="AY109" s="65">
        <f t="shared" si="36"/>
        <v>0</v>
      </c>
      <c r="AZ109" s="67">
        <f t="shared" si="37"/>
        <v>126.19444444444444</v>
      </c>
      <c r="BA109" s="57"/>
      <c r="BB109" s="57"/>
      <c r="BD109" s="57">
        <v>105</v>
      </c>
      <c r="BE109" s="66">
        <v>0</v>
      </c>
      <c r="BF109" s="66">
        <v>0</v>
      </c>
      <c r="BG109" s="65">
        <f t="shared" si="26"/>
        <v>0</v>
      </c>
      <c r="BH109" s="65">
        <f t="shared" si="38"/>
        <v>0</v>
      </c>
      <c r="BI109" s="67">
        <f t="shared" si="39"/>
        <v>614.05555555555554</v>
      </c>
      <c r="BJ109" s="57"/>
      <c r="BK109" s="57"/>
      <c r="BM109" s="57">
        <v>105</v>
      </c>
      <c r="BN109" s="57">
        <v>0</v>
      </c>
      <c r="BO109" s="66">
        <v>0</v>
      </c>
      <c r="BP109" s="65">
        <f t="shared" si="27"/>
        <v>0</v>
      </c>
      <c r="BQ109" s="65">
        <f t="shared" si="40"/>
        <v>0</v>
      </c>
      <c r="BR109" s="67">
        <f t="shared" si="41"/>
        <v>614.05555555555554</v>
      </c>
      <c r="BS109" s="57"/>
      <c r="BT109" s="57"/>
    </row>
    <row r="110" spans="1:72" x14ac:dyDescent="0.25">
      <c r="A110" s="31">
        <v>110</v>
      </c>
      <c r="B110" s="56">
        <v>107</v>
      </c>
      <c r="C110" s="71">
        <v>0</v>
      </c>
      <c r="D110" s="71">
        <v>0</v>
      </c>
      <c r="E110" s="71">
        <v>0</v>
      </c>
      <c r="F110" s="71">
        <v>0</v>
      </c>
      <c r="G110" s="71">
        <v>614.05555555555554</v>
      </c>
      <c r="K110" s="57">
        <v>106</v>
      </c>
      <c r="L110" s="66">
        <v>0</v>
      </c>
      <c r="M110" s="66">
        <v>0</v>
      </c>
      <c r="N110" s="65">
        <f t="shared" si="21"/>
        <v>0</v>
      </c>
      <c r="O110" s="65">
        <f t="shared" si="28"/>
        <v>0</v>
      </c>
      <c r="P110" s="67">
        <f t="shared" si="29"/>
        <v>210.83333333333334</v>
      </c>
      <c r="Q110" s="57"/>
      <c r="R110" s="57"/>
      <c r="T110" s="57">
        <v>106</v>
      </c>
      <c r="U110" s="66">
        <v>0</v>
      </c>
      <c r="V110" s="66">
        <v>0</v>
      </c>
      <c r="W110" s="65">
        <f t="shared" si="22"/>
        <v>0</v>
      </c>
      <c r="X110" s="65">
        <f t="shared" si="30"/>
        <v>0</v>
      </c>
      <c r="Y110" s="67">
        <f t="shared" si="31"/>
        <v>210.83333333333334</v>
      </c>
      <c r="Z110" s="57"/>
      <c r="AA110" s="57"/>
      <c r="AC110" s="57">
        <v>106</v>
      </c>
      <c r="AD110" s="66">
        <v>0</v>
      </c>
      <c r="AE110" s="66">
        <v>0</v>
      </c>
      <c r="AF110" s="65">
        <f t="shared" si="23"/>
        <v>0</v>
      </c>
      <c r="AG110" s="65">
        <f t="shared" si="32"/>
        <v>0</v>
      </c>
      <c r="AH110" s="67">
        <f t="shared" si="33"/>
        <v>126.19444444444444</v>
      </c>
      <c r="AI110" s="57"/>
      <c r="AJ110" s="57"/>
      <c r="AL110" s="57">
        <v>106</v>
      </c>
      <c r="AM110" s="66">
        <v>0</v>
      </c>
      <c r="AN110" s="66">
        <v>0</v>
      </c>
      <c r="AO110" s="65">
        <f t="shared" si="24"/>
        <v>0</v>
      </c>
      <c r="AP110" s="65">
        <f t="shared" si="34"/>
        <v>0</v>
      </c>
      <c r="AQ110" s="67">
        <f t="shared" si="35"/>
        <v>126.19444444444444</v>
      </c>
      <c r="AR110" s="57"/>
      <c r="AS110" s="57"/>
      <c r="AU110" s="57">
        <v>106</v>
      </c>
      <c r="AV110" s="66">
        <v>0</v>
      </c>
      <c r="AW110" s="66">
        <v>0</v>
      </c>
      <c r="AX110" s="65">
        <f t="shared" si="25"/>
        <v>0</v>
      </c>
      <c r="AY110" s="65">
        <f t="shared" si="36"/>
        <v>0</v>
      </c>
      <c r="AZ110" s="67">
        <f t="shared" si="37"/>
        <v>126.19444444444444</v>
      </c>
      <c r="BA110" s="57"/>
      <c r="BB110" s="57"/>
      <c r="BD110" s="57">
        <v>106</v>
      </c>
      <c r="BE110" s="66">
        <v>0</v>
      </c>
      <c r="BF110" s="66">
        <v>0</v>
      </c>
      <c r="BG110" s="65">
        <f t="shared" si="26"/>
        <v>0</v>
      </c>
      <c r="BH110" s="65">
        <f t="shared" si="38"/>
        <v>0</v>
      </c>
      <c r="BI110" s="67">
        <f t="shared" si="39"/>
        <v>614.05555555555554</v>
      </c>
      <c r="BJ110" s="57"/>
      <c r="BK110" s="57"/>
      <c r="BM110" s="57">
        <v>106</v>
      </c>
      <c r="BN110" s="57">
        <v>0</v>
      </c>
      <c r="BO110" s="66">
        <v>0</v>
      </c>
      <c r="BP110" s="65">
        <f t="shared" si="27"/>
        <v>0</v>
      </c>
      <c r="BQ110" s="65">
        <f t="shared" si="40"/>
        <v>0</v>
      </c>
      <c r="BR110" s="67">
        <f t="shared" si="41"/>
        <v>614.05555555555554</v>
      </c>
      <c r="BS110" s="57"/>
      <c r="BT110" s="57"/>
    </row>
    <row r="111" spans="1:72" x14ac:dyDescent="0.25">
      <c r="A111" s="31">
        <v>111</v>
      </c>
      <c r="B111" s="56">
        <v>108</v>
      </c>
      <c r="C111" s="71">
        <v>0</v>
      </c>
      <c r="D111" s="71">
        <v>0</v>
      </c>
      <c r="E111" s="71">
        <v>0</v>
      </c>
      <c r="F111" s="71">
        <v>0</v>
      </c>
      <c r="G111" s="71">
        <v>614.05555555555554</v>
      </c>
      <c r="K111" s="57">
        <v>107</v>
      </c>
      <c r="L111" s="66">
        <v>0</v>
      </c>
      <c r="M111" s="66">
        <v>0</v>
      </c>
      <c r="N111" s="65">
        <f t="shared" si="21"/>
        <v>0</v>
      </c>
      <c r="O111" s="65">
        <f t="shared" si="28"/>
        <v>0</v>
      </c>
      <c r="P111" s="67">
        <f t="shared" si="29"/>
        <v>210.83333333333334</v>
      </c>
      <c r="Q111" s="57"/>
      <c r="R111" s="57"/>
      <c r="T111" s="57">
        <v>107</v>
      </c>
      <c r="U111" s="66">
        <v>0</v>
      </c>
      <c r="V111" s="66">
        <v>0</v>
      </c>
      <c r="W111" s="65">
        <f t="shared" si="22"/>
        <v>0</v>
      </c>
      <c r="X111" s="65">
        <f t="shared" si="30"/>
        <v>0</v>
      </c>
      <c r="Y111" s="67">
        <f t="shared" si="31"/>
        <v>210.83333333333334</v>
      </c>
      <c r="Z111" s="57"/>
      <c r="AA111" s="57"/>
      <c r="AC111" s="57">
        <v>107</v>
      </c>
      <c r="AD111" s="66">
        <v>0.8</v>
      </c>
      <c r="AE111" s="66">
        <v>0</v>
      </c>
      <c r="AF111" s="65">
        <f t="shared" si="23"/>
        <v>0.22222222222222224</v>
      </c>
      <c r="AG111" s="65">
        <f t="shared" si="32"/>
        <v>0.22222222222222224</v>
      </c>
      <c r="AH111" s="67">
        <f t="shared" si="33"/>
        <v>126.30555555555556</v>
      </c>
      <c r="AI111" s="57"/>
      <c r="AJ111" s="57"/>
      <c r="AL111" s="57">
        <v>107</v>
      </c>
      <c r="AM111" s="66">
        <v>0.8</v>
      </c>
      <c r="AN111" s="66">
        <v>0</v>
      </c>
      <c r="AO111" s="65">
        <f t="shared" si="24"/>
        <v>0.22222222222222224</v>
      </c>
      <c r="AP111" s="65">
        <f t="shared" si="34"/>
        <v>0.22222222222222224</v>
      </c>
      <c r="AQ111" s="67">
        <f t="shared" si="35"/>
        <v>126.30555555555556</v>
      </c>
      <c r="AR111" s="57"/>
      <c r="AS111" s="57"/>
      <c r="AU111" s="57">
        <v>107</v>
      </c>
      <c r="AV111" s="66">
        <v>0.8</v>
      </c>
      <c r="AW111" s="66">
        <v>0</v>
      </c>
      <c r="AX111" s="65">
        <f t="shared" si="25"/>
        <v>0.22222222222222224</v>
      </c>
      <c r="AY111" s="65">
        <f t="shared" si="36"/>
        <v>0.22222222222222224</v>
      </c>
      <c r="AZ111" s="67">
        <f t="shared" si="37"/>
        <v>126.30555555555556</v>
      </c>
      <c r="BA111" s="57"/>
      <c r="BB111" s="57"/>
      <c r="BD111" s="57">
        <v>107</v>
      </c>
      <c r="BE111" s="66">
        <v>0</v>
      </c>
      <c r="BF111" s="66">
        <v>0</v>
      </c>
      <c r="BG111" s="65">
        <f t="shared" si="26"/>
        <v>0</v>
      </c>
      <c r="BH111" s="65">
        <f t="shared" si="38"/>
        <v>0</v>
      </c>
      <c r="BI111" s="67">
        <f t="shared" si="39"/>
        <v>614.05555555555554</v>
      </c>
      <c r="BJ111" s="57"/>
      <c r="BK111" s="57"/>
      <c r="BM111" s="57">
        <v>107</v>
      </c>
      <c r="BN111" s="57">
        <v>0</v>
      </c>
      <c r="BO111" s="66">
        <v>0</v>
      </c>
      <c r="BP111" s="65">
        <f t="shared" si="27"/>
        <v>0</v>
      </c>
      <c r="BQ111" s="65">
        <f t="shared" si="40"/>
        <v>0</v>
      </c>
      <c r="BR111" s="67">
        <f t="shared" si="41"/>
        <v>614.05555555555554</v>
      </c>
      <c r="BS111" s="57"/>
      <c r="BT111" s="57"/>
    </row>
    <row r="112" spans="1:72" x14ac:dyDescent="0.25">
      <c r="A112" s="31">
        <v>112</v>
      </c>
      <c r="B112" s="56">
        <v>109</v>
      </c>
      <c r="C112" s="71">
        <v>0</v>
      </c>
      <c r="D112" s="71">
        <v>0</v>
      </c>
      <c r="E112" s="71">
        <v>0</v>
      </c>
      <c r="F112" s="71">
        <v>0</v>
      </c>
      <c r="G112" s="71">
        <v>614.05555555555554</v>
      </c>
      <c r="K112" s="57">
        <v>108</v>
      </c>
      <c r="L112" s="66">
        <v>0.7</v>
      </c>
      <c r="M112" s="66">
        <v>0</v>
      </c>
      <c r="N112" s="65">
        <f t="shared" si="21"/>
        <v>0.19444444444444442</v>
      </c>
      <c r="O112" s="65">
        <f t="shared" si="28"/>
        <v>0.19444444444444442</v>
      </c>
      <c r="P112" s="67">
        <f t="shared" si="29"/>
        <v>210.93055555555557</v>
      </c>
      <c r="Q112" s="57"/>
      <c r="R112" s="57"/>
      <c r="T112" s="57">
        <v>108</v>
      </c>
      <c r="U112" s="66">
        <v>0.7</v>
      </c>
      <c r="V112" s="66">
        <v>0</v>
      </c>
      <c r="W112" s="65">
        <f t="shared" si="22"/>
        <v>0.19444444444444442</v>
      </c>
      <c r="X112" s="65">
        <f t="shared" si="30"/>
        <v>0.19444444444444442</v>
      </c>
      <c r="Y112" s="67">
        <f t="shared" si="31"/>
        <v>210.93055555555557</v>
      </c>
      <c r="Z112" s="57"/>
      <c r="AA112" s="57"/>
      <c r="AC112" s="57">
        <v>108</v>
      </c>
      <c r="AD112" s="66">
        <v>1.4</v>
      </c>
      <c r="AE112" s="66">
        <v>0</v>
      </c>
      <c r="AF112" s="65">
        <f t="shared" si="23"/>
        <v>0.38888888888888884</v>
      </c>
      <c r="AG112" s="65">
        <f t="shared" si="32"/>
        <v>0.1666666666666666</v>
      </c>
      <c r="AH112" s="67">
        <f t="shared" si="33"/>
        <v>126.61111111111111</v>
      </c>
      <c r="AI112" s="57"/>
      <c r="AJ112" s="57"/>
      <c r="AL112" s="57">
        <v>108</v>
      </c>
      <c r="AM112" s="66">
        <v>1.4</v>
      </c>
      <c r="AN112" s="66">
        <v>0</v>
      </c>
      <c r="AO112" s="65">
        <f t="shared" si="24"/>
        <v>0.38888888888888884</v>
      </c>
      <c r="AP112" s="65">
        <f t="shared" si="34"/>
        <v>0.1666666666666666</v>
      </c>
      <c r="AQ112" s="67">
        <f t="shared" si="35"/>
        <v>126.61111111111111</v>
      </c>
      <c r="AR112" s="57"/>
      <c r="AS112" s="57"/>
      <c r="AU112" s="57">
        <v>108</v>
      </c>
      <c r="AV112" s="66">
        <v>1.4</v>
      </c>
      <c r="AW112" s="66">
        <v>0</v>
      </c>
      <c r="AX112" s="65">
        <f t="shared" si="25"/>
        <v>0.38888888888888884</v>
      </c>
      <c r="AY112" s="65">
        <f t="shared" si="36"/>
        <v>0.1666666666666666</v>
      </c>
      <c r="AZ112" s="67">
        <f t="shared" si="37"/>
        <v>126.61111111111111</v>
      </c>
      <c r="BA112" s="57"/>
      <c r="BB112" s="57"/>
      <c r="BD112" s="57">
        <v>108</v>
      </c>
      <c r="BE112" s="66">
        <v>0</v>
      </c>
      <c r="BF112" s="66">
        <v>0</v>
      </c>
      <c r="BG112" s="65">
        <f t="shared" si="26"/>
        <v>0</v>
      </c>
      <c r="BH112" s="65">
        <f t="shared" si="38"/>
        <v>0</v>
      </c>
      <c r="BI112" s="67">
        <f t="shared" si="39"/>
        <v>614.05555555555554</v>
      </c>
      <c r="BJ112" s="57"/>
      <c r="BK112" s="57"/>
      <c r="BM112" s="57">
        <v>108</v>
      </c>
      <c r="BN112" s="57">
        <v>0</v>
      </c>
      <c r="BO112" s="66">
        <v>0</v>
      </c>
      <c r="BP112" s="65">
        <f t="shared" si="27"/>
        <v>0</v>
      </c>
      <c r="BQ112" s="65">
        <f t="shared" si="40"/>
        <v>0</v>
      </c>
      <c r="BR112" s="67">
        <f t="shared" si="41"/>
        <v>614.05555555555554</v>
      </c>
      <c r="BS112" s="57"/>
      <c r="BT112" s="57"/>
    </row>
    <row r="113" spans="1:72" x14ac:dyDescent="0.25">
      <c r="A113" s="31">
        <v>113</v>
      </c>
      <c r="B113" s="56">
        <v>110</v>
      </c>
      <c r="C113" s="71">
        <v>0</v>
      </c>
      <c r="D113" s="71">
        <v>0</v>
      </c>
      <c r="E113" s="71">
        <v>0</v>
      </c>
      <c r="F113" s="71">
        <v>0</v>
      </c>
      <c r="G113" s="71">
        <v>614.05555555555554</v>
      </c>
      <c r="K113" s="57">
        <v>109</v>
      </c>
      <c r="L113" s="66">
        <v>1.1000000000000001</v>
      </c>
      <c r="M113" s="66">
        <v>0</v>
      </c>
      <c r="N113" s="65">
        <f t="shared" si="21"/>
        <v>0.30555555555555558</v>
      </c>
      <c r="O113" s="65">
        <f t="shared" si="28"/>
        <v>0.11111111111111116</v>
      </c>
      <c r="P113" s="67">
        <f t="shared" si="29"/>
        <v>211.18055555555557</v>
      </c>
      <c r="Q113" s="57"/>
      <c r="R113" s="57"/>
      <c r="T113" s="57">
        <v>109</v>
      </c>
      <c r="U113" s="66">
        <v>1.1000000000000001</v>
      </c>
      <c r="V113" s="66">
        <v>0</v>
      </c>
      <c r="W113" s="65">
        <f t="shared" si="22"/>
        <v>0.30555555555555558</v>
      </c>
      <c r="X113" s="65">
        <f t="shared" si="30"/>
        <v>0.11111111111111116</v>
      </c>
      <c r="Y113" s="67">
        <f t="shared" si="31"/>
        <v>211.18055555555557</v>
      </c>
      <c r="Z113" s="57"/>
      <c r="AA113" s="57"/>
      <c r="AC113" s="57">
        <v>109</v>
      </c>
      <c r="AD113" s="66">
        <v>2.2999999999999998</v>
      </c>
      <c r="AE113" s="66">
        <v>0</v>
      </c>
      <c r="AF113" s="65">
        <f t="shared" si="23"/>
        <v>0.63888888888888884</v>
      </c>
      <c r="AG113" s="65">
        <f t="shared" si="32"/>
        <v>0.25</v>
      </c>
      <c r="AH113" s="67">
        <f t="shared" si="33"/>
        <v>127.125</v>
      </c>
      <c r="AI113" s="57"/>
      <c r="AJ113" s="57"/>
      <c r="AL113" s="57">
        <v>109</v>
      </c>
      <c r="AM113" s="66">
        <v>2.2999999999999998</v>
      </c>
      <c r="AN113" s="66">
        <v>0</v>
      </c>
      <c r="AO113" s="65">
        <f t="shared" si="24"/>
        <v>0.63888888888888884</v>
      </c>
      <c r="AP113" s="65">
        <f t="shared" si="34"/>
        <v>0.25</v>
      </c>
      <c r="AQ113" s="67">
        <f t="shared" si="35"/>
        <v>127.125</v>
      </c>
      <c r="AR113" s="57"/>
      <c r="AS113" s="57"/>
      <c r="AU113" s="57">
        <v>109</v>
      </c>
      <c r="AV113" s="66">
        <v>2.2999999999999998</v>
      </c>
      <c r="AW113" s="66">
        <v>0</v>
      </c>
      <c r="AX113" s="65">
        <f t="shared" si="25"/>
        <v>0.63888888888888884</v>
      </c>
      <c r="AY113" s="65">
        <f t="shared" si="36"/>
        <v>0.25</v>
      </c>
      <c r="AZ113" s="67">
        <f t="shared" si="37"/>
        <v>127.125</v>
      </c>
      <c r="BA113" s="57"/>
      <c r="BB113" s="57"/>
      <c r="BD113" s="57">
        <v>109</v>
      </c>
      <c r="BE113" s="66">
        <v>0</v>
      </c>
      <c r="BF113" s="66">
        <v>0</v>
      </c>
      <c r="BG113" s="65">
        <f t="shared" si="26"/>
        <v>0</v>
      </c>
      <c r="BH113" s="65">
        <f t="shared" si="38"/>
        <v>0</v>
      </c>
      <c r="BI113" s="67">
        <f t="shared" si="39"/>
        <v>614.05555555555554</v>
      </c>
      <c r="BJ113" s="57"/>
      <c r="BK113" s="57"/>
      <c r="BM113" s="57">
        <v>109</v>
      </c>
      <c r="BN113" s="57">
        <v>0</v>
      </c>
      <c r="BO113" s="66">
        <v>0</v>
      </c>
      <c r="BP113" s="65">
        <f t="shared" si="27"/>
        <v>0</v>
      </c>
      <c r="BQ113" s="65">
        <f t="shared" si="40"/>
        <v>0</v>
      </c>
      <c r="BR113" s="67">
        <f t="shared" si="41"/>
        <v>614.05555555555554</v>
      </c>
      <c r="BS113" s="57"/>
      <c r="BT113" s="57"/>
    </row>
    <row r="114" spans="1:72" x14ac:dyDescent="0.25">
      <c r="A114" s="31">
        <v>114</v>
      </c>
      <c r="B114" s="56">
        <v>111</v>
      </c>
      <c r="C114" s="71">
        <v>0</v>
      </c>
      <c r="D114" s="71">
        <v>0</v>
      </c>
      <c r="E114" s="71">
        <v>0</v>
      </c>
      <c r="F114" s="71">
        <v>0</v>
      </c>
      <c r="G114" s="71">
        <v>614.05555555555554</v>
      </c>
      <c r="K114" s="57">
        <v>110</v>
      </c>
      <c r="L114" s="66">
        <v>1.9</v>
      </c>
      <c r="M114" s="66">
        <v>0</v>
      </c>
      <c r="N114" s="65">
        <f t="shared" si="21"/>
        <v>0.52777777777777779</v>
      </c>
      <c r="O114" s="65">
        <f t="shared" si="28"/>
        <v>0.22222222222222221</v>
      </c>
      <c r="P114" s="67">
        <f t="shared" si="29"/>
        <v>211.59722222222223</v>
      </c>
      <c r="Q114" s="57"/>
      <c r="R114" s="57"/>
      <c r="T114" s="57">
        <v>110</v>
      </c>
      <c r="U114" s="66">
        <v>1.9</v>
      </c>
      <c r="V114" s="66">
        <v>0</v>
      </c>
      <c r="W114" s="65">
        <f t="shared" si="22"/>
        <v>0.52777777777777779</v>
      </c>
      <c r="X114" s="65">
        <f t="shared" si="30"/>
        <v>0.22222222222222221</v>
      </c>
      <c r="Y114" s="67">
        <f t="shared" si="31"/>
        <v>211.59722222222223</v>
      </c>
      <c r="Z114" s="57"/>
      <c r="AA114" s="57"/>
      <c r="AC114" s="57">
        <v>110</v>
      </c>
      <c r="AD114" s="66">
        <v>3.5</v>
      </c>
      <c r="AE114" s="66">
        <v>0</v>
      </c>
      <c r="AF114" s="65">
        <f t="shared" si="23"/>
        <v>0.97222222222222221</v>
      </c>
      <c r="AG114" s="65">
        <f t="shared" si="32"/>
        <v>0.33333333333333337</v>
      </c>
      <c r="AH114" s="67">
        <f t="shared" si="33"/>
        <v>127.93055555555556</v>
      </c>
      <c r="AI114" s="57"/>
      <c r="AJ114" s="57"/>
      <c r="AL114" s="57">
        <v>110</v>
      </c>
      <c r="AM114" s="66">
        <v>3.5</v>
      </c>
      <c r="AN114" s="66">
        <v>0</v>
      </c>
      <c r="AO114" s="65">
        <f t="shared" si="24"/>
        <v>0.97222222222222221</v>
      </c>
      <c r="AP114" s="65">
        <f t="shared" si="34"/>
        <v>0.33333333333333337</v>
      </c>
      <c r="AQ114" s="67">
        <f t="shared" si="35"/>
        <v>127.93055555555556</v>
      </c>
      <c r="AR114" s="57"/>
      <c r="AS114" s="57"/>
      <c r="AU114" s="57">
        <v>110</v>
      </c>
      <c r="AV114" s="66">
        <v>3.5</v>
      </c>
      <c r="AW114" s="66">
        <v>0</v>
      </c>
      <c r="AX114" s="65">
        <f t="shared" si="25"/>
        <v>0.97222222222222221</v>
      </c>
      <c r="AY114" s="65">
        <f t="shared" si="36"/>
        <v>0.33333333333333337</v>
      </c>
      <c r="AZ114" s="67">
        <f t="shared" si="37"/>
        <v>127.93055555555556</v>
      </c>
      <c r="BA114" s="57"/>
      <c r="BB114" s="57"/>
      <c r="BD114" s="57">
        <v>110</v>
      </c>
      <c r="BE114" s="66">
        <v>0</v>
      </c>
      <c r="BF114" s="66">
        <v>0</v>
      </c>
      <c r="BG114" s="65">
        <f t="shared" si="26"/>
        <v>0</v>
      </c>
      <c r="BH114" s="65">
        <f t="shared" si="38"/>
        <v>0</v>
      </c>
      <c r="BI114" s="67">
        <f t="shared" si="39"/>
        <v>614.05555555555554</v>
      </c>
      <c r="BJ114" s="57"/>
      <c r="BK114" s="57"/>
      <c r="BM114" s="57">
        <v>110</v>
      </c>
      <c r="BN114" s="57">
        <v>0</v>
      </c>
      <c r="BO114" s="66">
        <v>0</v>
      </c>
      <c r="BP114" s="65">
        <f t="shared" si="27"/>
        <v>0</v>
      </c>
      <c r="BQ114" s="65">
        <f t="shared" si="40"/>
        <v>0</v>
      </c>
      <c r="BR114" s="67">
        <f t="shared" si="41"/>
        <v>614.05555555555554</v>
      </c>
      <c r="BS114" s="57"/>
      <c r="BT114" s="57"/>
    </row>
    <row r="115" spans="1:72" x14ac:dyDescent="0.25">
      <c r="A115" s="31">
        <v>115</v>
      </c>
      <c r="B115" s="56">
        <v>112</v>
      </c>
      <c r="C115" s="71">
        <v>0</v>
      </c>
      <c r="D115" s="71">
        <v>0</v>
      </c>
      <c r="E115" s="71">
        <v>0</v>
      </c>
      <c r="F115" s="71">
        <v>0</v>
      </c>
      <c r="G115" s="71">
        <v>614.05555555555554</v>
      </c>
      <c r="K115" s="57">
        <v>111</v>
      </c>
      <c r="L115" s="66">
        <v>2.5</v>
      </c>
      <c r="M115" s="66">
        <v>0</v>
      </c>
      <c r="N115" s="65">
        <f t="shared" si="21"/>
        <v>0.69444444444444442</v>
      </c>
      <c r="O115" s="65">
        <f t="shared" si="28"/>
        <v>0.16666666666666663</v>
      </c>
      <c r="P115" s="67">
        <f t="shared" si="29"/>
        <v>212.20833333333334</v>
      </c>
      <c r="Q115" s="57"/>
      <c r="R115" s="57"/>
      <c r="T115" s="57">
        <v>111</v>
      </c>
      <c r="U115" s="66">
        <v>2.5</v>
      </c>
      <c r="V115" s="66">
        <v>0</v>
      </c>
      <c r="W115" s="65">
        <f t="shared" si="22"/>
        <v>0.69444444444444442</v>
      </c>
      <c r="X115" s="65">
        <f t="shared" si="30"/>
        <v>0.16666666666666663</v>
      </c>
      <c r="Y115" s="67">
        <f t="shared" si="31"/>
        <v>212.20833333333334</v>
      </c>
      <c r="Z115" s="57"/>
      <c r="AA115" s="57"/>
      <c r="AC115" s="57">
        <v>111</v>
      </c>
      <c r="AD115" s="66">
        <v>4.7</v>
      </c>
      <c r="AE115" s="66">
        <v>0</v>
      </c>
      <c r="AF115" s="65">
        <f t="shared" si="23"/>
        <v>1.3055555555555556</v>
      </c>
      <c r="AG115" s="65">
        <f t="shared" si="32"/>
        <v>0.33333333333333337</v>
      </c>
      <c r="AH115" s="67">
        <f t="shared" si="33"/>
        <v>129.06944444444446</v>
      </c>
      <c r="AI115" s="57"/>
      <c r="AJ115" s="57"/>
      <c r="AL115" s="57">
        <v>111</v>
      </c>
      <c r="AM115" s="66">
        <v>4.7</v>
      </c>
      <c r="AN115" s="66">
        <v>0</v>
      </c>
      <c r="AO115" s="65">
        <f t="shared" si="24"/>
        <v>1.3055555555555556</v>
      </c>
      <c r="AP115" s="65">
        <f t="shared" si="34"/>
        <v>0.33333333333333337</v>
      </c>
      <c r="AQ115" s="67">
        <f t="shared" si="35"/>
        <v>129.06944444444446</v>
      </c>
      <c r="AR115" s="57"/>
      <c r="AS115" s="57"/>
      <c r="AU115" s="57">
        <v>111</v>
      </c>
      <c r="AV115" s="66">
        <v>4.7</v>
      </c>
      <c r="AW115" s="66">
        <v>0</v>
      </c>
      <c r="AX115" s="65">
        <f t="shared" si="25"/>
        <v>1.3055555555555556</v>
      </c>
      <c r="AY115" s="65">
        <f t="shared" si="36"/>
        <v>0.33333333333333337</v>
      </c>
      <c r="AZ115" s="67">
        <f t="shared" si="37"/>
        <v>129.06944444444446</v>
      </c>
      <c r="BA115" s="57"/>
      <c r="BB115" s="57"/>
      <c r="BD115" s="57">
        <v>111</v>
      </c>
      <c r="BE115" s="66">
        <v>0</v>
      </c>
      <c r="BF115" s="66">
        <v>0</v>
      </c>
      <c r="BG115" s="65">
        <f t="shared" si="26"/>
        <v>0</v>
      </c>
      <c r="BH115" s="65">
        <f t="shared" si="38"/>
        <v>0</v>
      </c>
      <c r="BI115" s="67">
        <f t="shared" si="39"/>
        <v>614.05555555555554</v>
      </c>
      <c r="BJ115" s="57"/>
      <c r="BK115" s="57"/>
      <c r="BM115" s="57">
        <v>111</v>
      </c>
      <c r="BN115" s="57">
        <v>0</v>
      </c>
      <c r="BO115" s="66">
        <v>0</v>
      </c>
      <c r="BP115" s="65">
        <f t="shared" si="27"/>
        <v>0</v>
      </c>
      <c r="BQ115" s="65">
        <f t="shared" si="40"/>
        <v>0</v>
      </c>
      <c r="BR115" s="67">
        <f t="shared" si="41"/>
        <v>614.05555555555554</v>
      </c>
      <c r="BS115" s="57"/>
      <c r="BT115" s="57"/>
    </row>
    <row r="116" spans="1:72" x14ac:dyDescent="0.25">
      <c r="A116" s="31">
        <v>116</v>
      </c>
      <c r="B116" s="56">
        <v>113</v>
      </c>
      <c r="C116" s="71">
        <v>0</v>
      </c>
      <c r="D116" s="71">
        <v>0</v>
      </c>
      <c r="E116" s="71">
        <v>0</v>
      </c>
      <c r="F116" s="71">
        <v>0</v>
      </c>
      <c r="G116" s="71">
        <v>614.05555555555554</v>
      </c>
      <c r="K116" s="57">
        <v>112</v>
      </c>
      <c r="L116" s="66">
        <v>3.5</v>
      </c>
      <c r="M116" s="66">
        <v>0</v>
      </c>
      <c r="N116" s="65">
        <f t="shared" si="21"/>
        <v>0.97222222222222221</v>
      </c>
      <c r="O116" s="65">
        <f t="shared" si="28"/>
        <v>0.27777777777777779</v>
      </c>
      <c r="P116" s="67">
        <f t="shared" si="29"/>
        <v>213.04166666666669</v>
      </c>
      <c r="Q116" s="57"/>
      <c r="R116" s="57"/>
      <c r="T116" s="57">
        <v>112</v>
      </c>
      <c r="U116" s="66">
        <v>3.5</v>
      </c>
      <c r="V116" s="66">
        <v>0</v>
      </c>
      <c r="W116" s="65">
        <f t="shared" si="22"/>
        <v>0.97222222222222221</v>
      </c>
      <c r="X116" s="65">
        <f t="shared" si="30"/>
        <v>0.27777777777777779</v>
      </c>
      <c r="Y116" s="67">
        <f t="shared" si="31"/>
        <v>213.04166666666669</v>
      </c>
      <c r="Z116" s="57"/>
      <c r="AA116" s="57"/>
      <c r="AC116" s="57">
        <v>112</v>
      </c>
      <c r="AD116" s="66">
        <v>5.9</v>
      </c>
      <c r="AE116" s="66">
        <v>0</v>
      </c>
      <c r="AF116" s="65">
        <f t="shared" si="23"/>
        <v>1.6388888888888888</v>
      </c>
      <c r="AG116" s="65">
        <f t="shared" si="32"/>
        <v>0.33333333333333326</v>
      </c>
      <c r="AH116" s="67">
        <f t="shared" si="33"/>
        <v>130.54166666666669</v>
      </c>
      <c r="AI116" s="57"/>
      <c r="AJ116" s="57"/>
      <c r="AL116" s="57">
        <v>112</v>
      </c>
      <c r="AM116" s="66">
        <v>5.9</v>
      </c>
      <c r="AN116" s="66">
        <v>0</v>
      </c>
      <c r="AO116" s="65">
        <f t="shared" si="24"/>
        <v>1.6388888888888888</v>
      </c>
      <c r="AP116" s="65">
        <f t="shared" si="34"/>
        <v>0.33333333333333326</v>
      </c>
      <c r="AQ116" s="67">
        <f t="shared" si="35"/>
        <v>130.54166666666669</v>
      </c>
      <c r="AR116" s="57"/>
      <c r="AS116" s="57"/>
      <c r="AU116" s="57">
        <v>112</v>
      </c>
      <c r="AV116" s="66">
        <v>5.9</v>
      </c>
      <c r="AW116" s="66">
        <v>0</v>
      </c>
      <c r="AX116" s="65">
        <f t="shared" si="25"/>
        <v>1.6388888888888888</v>
      </c>
      <c r="AY116" s="65">
        <f t="shared" si="36"/>
        <v>0.33333333333333326</v>
      </c>
      <c r="AZ116" s="67">
        <f t="shared" si="37"/>
        <v>130.54166666666669</v>
      </c>
      <c r="BA116" s="57"/>
      <c r="BB116" s="57"/>
      <c r="BD116" s="57">
        <v>112</v>
      </c>
      <c r="BE116" s="66">
        <v>0</v>
      </c>
      <c r="BF116" s="66">
        <v>0</v>
      </c>
      <c r="BG116" s="65">
        <f t="shared" si="26"/>
        <v>0</v>
      </c>
      <c r="BH116" s="65">
        <f t="shared" si="38"/>
        <v>0</v>
      </c>
      <c r="BI116" s="67">
        <f t="shared" si="39"/>
        <v>614.05555555555554</v>
      </c>
      <c r="BJ116" s="57"/>
      <c r="BK116" s="57"/>
      <c r="BM116" s="57">
        <v>112</v>
      </c>
      <c r="BN116" s="57">
        <v>0</v>
      </c>
      <c r="BO116" s="66">
        <v>0</v>
      </c>
      <c r="BP116" s="65">
        <f t="shared" si="27"/>
        <v>0</v>
      </c>
      <c r="BQ116" s="65">
        <f t="shared" si="40"/>
        <v>0</v>
      </c>
      <c r="BR116" s="67">
        <f t="shared" si="41"/>
        <v>614.05555555555554</v>
      </c>
      <c r="BS116" s="57"/>
      <c r="BT116" s="57"/>
    </row>
    <row r="117" spans="1:72" x14ac:dyDescent="0.25">
      <c r="A117" s="31">
        <v>117</v>
      </c>
      <c r="B117" s="56">
        <v>114</v>
      </c>
      <c r="C117" s="71">
        <v>0</v>
      </c>
      <c r="D117" s="71">
        <v>0</v>
      </c>
      <c r="E117" s="71">
        <v>0</v>
      </c>
      <c r="F117" s="71">
        <v>0</v>
      </c>
      <c r="G117" s="71">
        <v>614.05555555555554</v>
      </c>
      <c r="K117" s="57">
        <v>113</v>
      </c>
      <c r="L117" s="66">
        <v>4.7</v>
      </c>
      <c r="M117" s="66">
        <v>0</v>
      </c>
      <c r="N117" s="65">
        <f t="shared" si="21"/>
        <v>1.3055555555555556</v>
      </c>
      <c r="O117" s="65">
        <f t="shared" si="28"/>
        <v>0.33333333333333337</v>
      </c>
      <c r="P117" s="67">
        <f t="shared" si="29"/>
        <v>214.18055555555557</v>
      </c>
      <c r="Q117" s="57"/>
      <c r="R117" s="57"/>
      <c r="T117" s="57">
        <v>113</v>
      </c>
      <c r="U117" s="66">
        <v>4.7</v>
      </c>
      <c r="V117" s="66">
        <v>0</v>
      </c>
      <c r="W117" s="65">
        <f t="shared" si="22"/>
        <v>1.3055555555555556</v>
      </c>
      <c r="X117" s="65">
        <f t="shared" si="30"/>
        <v>0.33333333333333337</v>
      </c>
      <c r="Y117" s="67">
        <f t="shared" si="31"/>
        <v>214.18055555555557</v>
      </c>
      <c r="Z117" s="57"/>
      <c r="AA117" s="57"/>
      <c r="AC117" s="57">
        <v>113</v>
      </c>
      <c r="AD117" s="66">
        <v>7.4</v>
      </c>
      <c r="AE117" s="66">
        <v>0</v>
      </c>
      <c r="AF117" s="65">
        <f t="shared" si="23"/>
        <v>2.0555555555555558</v>
      </c>
      <c r="AG117" s="65">
        <f t="shared" si="32"/>
        <v>0.41666666666666696</v>
      </c>
      <c r="AH117" s="67">
        <f t="shared" si="33"/>
        <v>132.38888888888891</v>
      </c>
      <c r="AI117" s="57"/>
      <c r="AJ117" s="57"/>
      <c r="AL117" s="57">
        <v>113</v>
      </c>
      <c r="AM117" s="66">
        <v>7.4</v>
      </c>
      <c r="AN117" s="66">
        <v>0</v>
      </c>
      <c r="AO117" s="65">
        <f t="shared" si="24"/>
        <v>2.0555555555555558</v>
      </c>
      <c r="AP117" s="65">
        <f t="shared" si="34"/>
        <v>0.41666666666666696</v>
      </c>
      <c r="AQ117" s="67">
        <f t="shared" si="35"/>
        <v>132.38888888888891</v>
      </c>
      <c r="AR117" s="57"/>
      <c r="AS117" s="57"/>
      <c r="AU117" s="57">
        <v>113</v>
      </c>
      <c r="AV117" s="66">
        <v>7.4</v>
      </c>
      <c r="AW117" s="66">
        <v>0</v>
      </c>
      <c r="AX117" s="65">
        <f t="shared" si="25"/>
        <v>2.0555555555555558</v>
      </c>
      <c r="AY117" s="65">
        <f t="shared" si="36"/>
        <v>0.41666666666666696</v>
      </c>
      <c r="AZ117" s="67">
        <f t="shared" si="37"/>
        <v>132.38888888888891</v>
      </c>
      <c r="BA117" s="57"/>
      <c r="BB117" s="57"/>
      <c r="BD117" s="57">
        <v>113</v>
      </c>
      <c r="BE117" s="66">
        <v>0</v>
      </c>
      <c r="BF117" s="66">
        <v>0</v>
      </c>
      <c r="BG117" s="65">
        <f t="shared" si="26"/>
        <v>0</v>
      </c>
      <c r="BH117" s="65">
        <f t="shared" si="38"/>
        <v>0</v>
      </c>
      <c r="BI117" s="67">
        <f t="shared" si="39"/>
        <v>614.05555555555554</v>
      </c>
      <c r="BJ117" s="57"/>
      <c r="BK117" s="57"/>
      <c r="BM117" s="57">
        <v>113</v>
      </c>
      <c r="BN117" s="57">
        <v>0</v>
      </c>
      <c r="BO117" s="66">
        <v>0</v>
      </c>
      <c r="BP117" s="65">
        <f t="shared" si="27"/>
        <v>0</v>
      </c>
      <c r="BQ117" s="65">
        <f t="shared" si="40"/>
        <v>0</v>
      </c>
      <c r="BR117" s="67">
        <f t="shared" si="41"/>
        <v>614.05555555555554</v>
      </c>
      <c r="BS117" s="57"/>
      <c r="BT117" s="57"/>
    </row>
    <row r="118" spans="1:72" x14ac:dyDescent="0.25">
      <c r="A118" s="31">
        <v>118</v>
      </c>
      <c r="B118" s="56">
        <v>115</v>
      </c>
      <c r="C118" s="71">
        <v>0</v>
      </c>
      <c r="D118" s="71">
        <v>0</v>
      </c>
      <c r="E118" s="71">
        <v>0</v>
      </c>
      <c r="F118" s="71">
        <v>0</v>
      </c>
      <c r="G118" s="71">
        <v>614.05555555555554</v>
      </c>
      <c r="K118" s="57">
        <v>114</v>
      </c>
      <c r="L118" s="66">
        <v>6.1</v>
      </c>
      <c r="M118" s="66">
        <v>0</v>
      </c>
      <c r="N118" s="65">
        <f t="shared" si="21"/>
        <v>1.6944444444444442</v>
      </c>
      <c r="O118" s="65">
        <f t="shared" si="28"/>
        <v>0.38888888888888862</v>
      </c>
      <c r="P118" s="67">
        <f t="shared" si="29"/>
        <v>215.68055555555557</v>
      </c>
      <c r="Q118" s="57"/>
      <c r="R118" s="57"/>
      <c r="T118" s="57">
        <v>114</v>
      </c>
      <c r="U118" s="66">
        <v>6.1</v>
      </c>
      <c r="V118" s="66">
        <v>0</v>
      </c>
      <c r="W118" s="65">
        <f t="shared" si="22"/>
        <v>1.6944444444444442</v>
      </c>
      <c r="X118" s="65">
        <f t="shared" si="30"/>
        <v>0.38888888888888862</v>
      </c>
      <c r="Y118" s="67">
        <f t="shared" si="31"/>
        <v>215.68055555555557</v>
      </c>
      <c r="Z118" s="57"/>
      <c r="AA118" s="57"/>
      <c r="AC118" s="57">
        <v>114</v>
      </c>
      <c r="AD118" s="66">
        <v>9.1999999999999993</v>
      </c>
      <c r="AE118" s="66">
        <v>0</v>
      </c>
      <c r="AF118" s="65">
        <f t="shared" si="23"/>
        <v>2.5555555555555554</v>
      </c>
      <c r="AG118" s="65">
        <f t="shared" si="32"/>
        <v>0.49999999999999956</v>
      </c>
      <c r="AH118" s="67">
        <f t="shared" si="33"/>
        <v>134.69444444444446</v>
      </c>
      <c r="AI118" s="57"/>
      <c r="AJ118" s="57"/>
      <c r="AL118" s="57">
        <v>114</v>
      </c>
      <c r="AM118" s="66">
        <v>9.1999999999999993</v>
      </c>
      <c r="AN118" s="66">
        <v>0</v>
      </c>
      <c r="AO118" s="65">
        <f t="shared" si="24"/>
        <v>2.5555555555555554</v>
      </c>
      <c r="AP118" s="65">
        <f t="shared" si="34"/>
        <v>0.49999999999999956</v>
      </c>
      <c r="AQ118" s="67">
        <f t="shared" si="35"/>
        <v>134.69444444444446</v>
      </c>
      <c r="AR118" s="57"/>
      <c r="AS118" s="57"/>
      <c r="AU118" s="57">
        <v>114</v>
      </c>
      <c r="AV118" s="66">
        <v>9.1999999999999993</v>
      </c>
      <c r="AW118" s="66">
        <v>0</v>
      </c>
      <c r="AX118" s="65">
        <f t="shared" si="25"/>
        <v>2.5555555555555554</v>
      </c>
      <c r="AY118" s="65">
        <f t="shared" si="36"/>
        <v>0.49999999999999956</v>
      </c>
      <c r="AZ118" s="67">
        <f t="shared" si="37"/>
        <v>134.69444444444446</v>
      </c>
      <c r="BA118" s="57"/>
      <c r="BB118" s="57"/>
      <c r="BD118" s="57">
        <v>114</v>
      </c>
      <c r="BE118" s="66">
        <v>0</v>
      </c>
      <c r="BF118" s="66">
        <v>0</v>
      </c>
      <c r="BG118" s="65">
        <f t="shared" si="26"/>
        <v>0</v>
      </c>
      <c r="BH118" s="65">
        <f t="shared" si="38"/>
        <v>0</v>
      </c>
      <c r="BI118" s="67">
        <f t="shared" si="39"/>
        <v>614.05555555555554</v>
      </c>
      <c r="BJ118" s="57"/>
      <c r="BK118" s="57"/>
      <c r="BM118" s="57">
        <v>114</v>
      </c>
      <c r="BN118" s="57">
        <v>0</v>
      </c>
      <c r="BO118" s="66">
        <v>0</v>
      </c>
      <c r="BP118" s="65">
        <f t="shared" si="27"/>
        <v>0</v>
      </c>
      <c r="BQ118" s="65">
        <f t="shared" si="40"/>
        <v>0</v>
      </c>
      <c r="BR118" s="67">
        <f t="shared" si="41"/>
        <v>614.05555555555554</v>
      </c>
      <c r="BS118" s="57"/>
      <c r="BT118" s="57"/>
    </row>
    <row r="119" spans="1:72" x14ac:dyDescent="0.25">
      <c r="A119" s="31">
        <v>119</v>
      </c>
      <c r="B119" s="56">
        <v>116</v>
      </c>
      <c r="C119" s="71">
        <v>0</v>
      </c>
      <c r="D119" s="71">
        <v>0</v>
      </c>
      <c r="E119" s="71">
        <v>0</v>
      </c>
      <c r="F119" s="71">
        <v>0</v>
      </c>
      <c r="G119" s="71">
        <v>614.05555555555554</v>
      </c>
      <c r="K119" s="57">
        <v>115</v>
      </c>
      <c r="L119" s="66">
        <v>7.5</v>
      </c>
      <c r="M119" s="66">
        <v>0</v>
      </c>
      <c r="N119" s="65">
        <f t="shared" si="21"/>
        <v>2.0833333333333335</v>
      </c>
      <c r="O119" s="65">
        <f t="shared" si="28"/>
        <v>0.38888888888888928</v>
      </c>
      <c r="P119" s="67">
        <f t="shared" si="29"/>
        <v>217.56944444444446</v>
      </c>
      <c r="Q119" s="57"/>
      <c r="R119" s="57"/>
      <c r="T119" s="57">
        <v>115</v>
      </c>
      <c r="U119" s="66">
        <v>7.5</v>
      </c>
      <c r="V119" s="66">
        <v>0</v>
      </c>
      <c r="W119" s="65">
        <f t="shared" si="22"/>
        <v>2.0833333333333335</v>
      </c>
      <c r="X119" s="65">
        <f t="shared" si="30"/>
        <v>0.38888888888888928</v>
      </c>
      <c r="Y119" s="67">
        <f t="shared" si="31"/>
        <v>217.56944444444446</v>
      </c>
      <c r="Z119" s="57"/>
      <c r="AA119" s="57"/>
      <c r="AC119" s="57">
        <v>115</v>
      </c>
      <c r="AD119" s="66">
        <v>11.7</v>
      </c>
      <c r="AE119" s="66">
        <v>0</v>
      </c>
      <c r="AF119" s="65">
        <f t="shared" si="23"/>
        <v>3.2499999999999996</v>
      </c>
      <c r="AG119" s="65">
        <f t="shared" si="32"/>
        <v>0.6944444444444442</v>
      </c>
      <c r="AH119" s="67">
        <f t="shared" si="33"/>
        <v>137.59722222222223</v>
      </c>
      <c r="AI119" s="57"/>
      <c r="AJ119" s="57"/>
      <c r="AL119" s="57">
        <v>115</v>
      </c>
      <c r="AM119" s="66">
        <v>11.7</v>
      </c>
      <c r="AN119" s="66">
        <v>0</v>
      </c>
      <c r="AO119" s="65">
        <f t="shared" si="24"/>
        <v>3.2499999999999996</v>
      </c>
      <c r="AP119" s="65">
        <f t="shared" si="34"/>
        <v>0.6944444444444442</v>
      </c>
      <c r="AQ119" s="67">
        <f t="shared" si="35"/>
        <v>137.59722222222223</v>
      </c>
      <c r="AR119" s="57"/>
      <c r="AS119" s="57"/>
      <c r="AU119" s="57">
        <v>115</v>
      </c>
      <c r="AV119" s="66">
        <v>11.7</v>
      </c>
      <c r="AW119" s="66">
        <v>0</v>
      </c>
      <c r="AX119" s="65">
        <f t="shared" si="25"/>
        <v>3.2499999999999996</v>
      </c>
      <c r="AY119" s="65">
        <f t="shared" si="36"/>
        <v>0.6944444444444442</v>
      </c>
      <c r="AZ119" s="67">
        <f t="shared" si="37"/>
        <v>137.59722222222223</v>
      </c>
      <c r="BA119" s="57"/>
      <c r="BB119" s="57"/>
      <c r="BD119" s="57">
        <v>115</v>
      </c>
      <c r="BE119" s="66">
        <v>0</v>
      </c>
      <c r="BF119" s="66">
        <v>0</v>
      </c>
      <c r="BG119" s="65">
        <f t="shared" si="26"/>
        <v>0</v>
      </c>
      <c r="BH119" s="65">
        <f t="shared" si="38"/>
        <v>0</v>
      </c>
      <c r="BI119" s="67">
        <f t="shared" si="39"/>
        <v>614.05555555555554</v>
      </c>
      <c r="BJ119" s="57"/>
      <c r="BK119" s="57"/>
      <c r="BM119" s="57">
        <v>115</v>
      </c>
      <c r="BN119" s="57">
        <v>0</v>
      </c>
      <c r="BO119" s="66">
        <v>0</v>
      </c>
      <c r="BP119" s="65">
        <f t="shared" si="27"/>
        <v>0</v>
      </c>
      <c r="BQ119" s="65">
        <f t="shared" si="40"/>
        <v>0</v>
      </c>
      <c r="BR119" s="67">
        <f t="shared" si="41"/>
        <v>614.05555555555554</v>
      </c>
      <c r="BS119" s="57"/>
      <c r="BT119" s="57"/>
    </row>
    <row r="120" spans="1:72" x14ac:dyDescent="0.25">
      <c r="A120" s="31">
        <v>120</v>
      </c>
      <c r="B120" s="56">
        <v>117</v>
      </c>
      <c r="C120" s="71">
        <v>0</v>
      </c>
      <c r="D120" s="71">
        <v>0</v>
      </c>
      <c r="E120" s="71">
        <v>0</v>
      </c>
      <c r="F120" s="71">
        <v>0</v>
      </c>
      <c r="G120" s="71">
        <v>614.05555555555554</v>
      </c>
      <c r="K120" s="57">
        <v>116</v>
      </c>
      <c r="L120" s="66">
        <v>9.4</v>
      </c>
      <c r="M120" s="66">
        <v>0</v>
      </c>
      <c r="N120" s="65">
        <f t="shared" si="21"/>
        <v>2.6111111111111112</v>
      </c>
      <c r="O120" s="65">
        <f t="shared" si="28"/>
        <v>0.52777777777777768</v>
      </c>
      <c r="P120" s="67">
        <f t="shared" si="29"/>
        <v>219.91666666666669</v>
      </c>
      <c r="Q120" s="57"/>
      <c r="R120" s="57"/>
      <c r="T120" s="57">
        <v>116</v>
      </c>
      <c r="U120" s="66">
        <v>9.4</v>
      </c>
      <c r="V120" s="66">
        <v>0</v>
      </c>
      <c r="W120" s="65">
        <f t="shared" si="22"/>
        <v>2.6111111111111112</v>
      </c>
      <c r="X120" s="65">
        <f t="shared" si="30"/>
        <v>0.52777777777777768</v>
      </c>
      <c r="Y120" s="67">
        <f t="shared" si="31"/>
        <v>219.91666666666669</v>
      </c>
      <c r="Z120" s="57"/>
      <c r="AA120" s="57"/>
      <c r="AC120" s="57">
        <v>116</v>
      </c>
      <c r="AD120" s="66">
        <v>13.5</v>
      </c>
      <c r="AE120" s="66">
        <v>0</v>
      </c>
      <c r="AF120" s="65">
        <f t="shared" si="23"/>
        <v>3.75</v>
      </c>
      <c r="AG120" s="65">
        <f t="shared" si="32"/>
        <v>0.50000000000000044</v>
      </c>
      <c r="AH120" s="67">
        <f t="shared" si="33"/>
        <v>141.09722222222223</v>
      </c>
      <c r="AI120" s="57"/>
      <c r="AJ120" s="57"/>
      <c r="AL120" s="57">
        <v>116</v>
      </c>
      <c r="AM120" s="66">
        <v>13.5</v>
      </c>
      <c r="AN120" s="66">
        <v>0</v>
      </c>
      <c r="AO120" s="65">
        <f t="shared" si="24"/>
        <v>3.75</v>
      </c>
      <c r="AP120" s="65">
        <f t="shared" si="34"/>
        <v>0.50000000000000044</v>
      </c>
      <c r="AQ120" s="67">
        <f t="shared" si="35"/>
        <v>141.09722222222223</v>
      </c>
      <c r="AR120" s="57"/>
      <c r="AS120" s="57"/>
      <c r="AU120" s="57">
        <v>116</v>
      </c>
      <c r="AV120" s="66">
        <v>13.5</v>
      </c>
      <c r="AW120" s="66">
        <v>0</v>
      </c>
      <c r="AX120" s="65">
        <f t="shared" si="25"/>
        <v>3.75</v>
      </c>
      <c r="AY120" s="65">
        <f t="shared" si="36"/>
        <v>0.50000000000000044</v>
      </c>
      <c r="AZ120" s="67">
        <f t="shared" si="37"/>
        <v>141.09722222222223</v>
      </c>
      <c r="BA120" s="57"/>
      <c r="BB120" s="57"/>
      <c r="BD120" s="57">
        <v>116</v>
      </c>
      <c r="BE120" s="66">
        <v>0</v>
      </c>
      <c r="BF120" s="66">
        <v>0</v>
      </c>
      <c r="BG120" s="65">
        <f t="shared" si="26"/>
        <v>0</v>
      </c>
      <c r="BH120" s="65">
        <f t="shared" si="38"/>
        <v>0</v>
      </c>
      <c r="BI120" s="67">
        <f t="shared" si="39"/>
        <v>614.05555555555554</v>
      </c>
      <c r="BJ120" s="57"/>
      <c r="BK120" s="57"/>
      <c r="BM120" s="57">
        <v>116</v>
      </c>
      <c r="BN120" s="57">
        <v>0</v>
      </c>
      <c r="BO120" s="66">
        <v>0</v>
      </c>
      <c r="BP120" s="65">
        <f t="shared" si="27"/>
        <v>0</v>
      </c>
      <c r="BQ120" s="65">
        <f t="shared" si="40"/>
        <v>0</v>
      </c>
      <c r="BR120" s="67">
        <f t="shared" si="41"/>
        <v>614.05555555555554</v>
      </c>
      <c r="BS120" s="57"/>
      <c r="BT120" s="57"/>
    </row>
    <row r="121" spans="1:72" x14ac:dyDescent="0.25">
      <c r="A121" s="31">
        <v>121</v>
      </c>
      <c r="B121" s="56">
        <v>118</v>
      </c>
      <c r="C121" s="71">
        <v>0</v>
      </c>
      <c r="D121" s="71">
        <v>0</v>
      </c>
      <c r="E121" s="71">
        <v>0</v>
      </c>
      <c r="F121" s="71">
        <v>0</v>
      </c>
      <c r="G121" s="71">
        <v>614.05555555555554</v>
      </c>
      <c r="K121" s="57">
        <v>117</v>
      </c>
      <c r="L121" s="66">
        <v>11</v>
      </c>
      <c r="M121" s="66">
        <v>0</v>
      </c>
      <c r="N121" s="65">
        <f t="shared" si="21"/>
        <v>3.0555555555555554</v>
      </c>
      <c r="O121" s="65">
        <f t="shared" si="28"/>
        <v>0.4444444444444442</v>
      </c>
      <c r="P121" s="67">
        <f t="shared" si="29"/>
        <v>222.75000000000003</v>
      </c>
      <c r="Q121" s="57"/>
      <c r="R121" s="57"/>
      <c r="T121" s="57">
        <v>117</v>
      </c>
      <c r="U121" s="66">
        <v>11</v>
      </c>
      <c r="V121" s="66">
        <v>0</v>
      </c>
      <c r="W121" s="65">
        <f t="shared" si="22"/>
        <v>3.0555555555555554</v>
      </c>
      <c r="X121" s="65">
        <f t="shared" si="30"/>
        <v>0.4444444444444442</v>
      </c>
      <c r="Y121" s="67">
        <f t="shared" si="31"/>
        <v>222.75000000000003</v>
      </c>
      <c r="Z121" s="57"/>
      <c r="AA121" s="57"/>
      <c r="AC121" s="57">
        <v>117</v>
      </c>
      <c r="AD121" s="66">
        <v>15</v>
      </c>
      <c r="AE121" s="66">
        <v>0</v>
      </c>
      <c r="AF121" s="65">
        <f t="shared" si="23"/>
        <v>4.166666666666667</v>
      </c>
      <c r="AG121" s="65">
        <f t="shared" si="32"/>
        <v>0.41666666666666696</v>
      </c>
      <c r="AH121" s="67">
        <f t="shared" si="33"/>
        <v>145.05555555555557</v>
      </c>
      <c r="AI121" s="57"/>
      <c r="AJ121" s="57"/>
      <c r="AL121" s="57">
        <v>117</v>
      </c>
      <c r="AM121" s="66">
        <v>15</v>
      </c>
      <c r="AN121" s="66">
        <v>0</v>
      </c>
      <c r="AO121" s="65">
        <f t="shared" si="24"/>
        <v>4.166666666666667</v>
      </c>
      <c r="AP121" s="65">
        <f t="shared" si="34"/>
        <v>0.41666666666666696</v>
      </c>
      <c r="AQ121" s="67">
        <f t="shared" si="35"/>
        <v>145.05555555555557</v>
      </c>
      <c r="AR121" s="57"/>
      <c r="AS121" s="57"/>
      <c r="AU121" s="57">
        <v>117</v>
      </c>
      <c r="AV121" s="66">
        <v>15</v>
      </c>
      <c r="AW121" s="66">
        <v>0</v>
      </c>
      <c r="AX121" s="65">
        <f t="shared" si="25"/>
        <v>4.166666666666667</v>
      </c>
      <c r="AY121" s="65">
        <f t="shared" si="36"/>
        <v>0.41666666666666696</v>
      </c>
      <c r="AZ121" s="67">
        <f t="shared" si="37"/>
        <v>145.05555555555557</v>
      </c>
      <c r="BA121" s="57"/>
      <c r="BB121" s="57"/>
      <c r="BD121" s="57">
        <v>117</v>
      </c>
      <c r="BE121" s="66">
        <v>0</v>
      </c>
      <c r="BF121" s="66">
        <v>0</v>
      </c>
      <c r="BG121" s="65">
        <f t="shared" si="26"/>
        <v>0</v>
      </c>
      <c r="BH121" s="65">
        <f t="shared" si="38"/>
        <v>0</v>
      </c>
      <c r="BI121" s="67">
        <f t="shared" si="39"/>
        <v>614.05555555555554</v>
      </c>
      <c r="BJ121" s="57"/>
      <c r="BK121" s="57"/>
      <c r="BM121" s="57">
        <v>117</v>
      </c>
      <c r="BN121" s="57">
        <v>0</v>
      </c>
      <c r="BO121" s="66">
        <v>0</v>
      </c>
      <c r="BP121" s="65">
        <f t="shared" si="27"/>
        <v>0</v>
      </c>
      <c r="BQ121" s="65">
        <f t="shared" si="40"/>
        <v>0</v>
      </c>
      <c r="BR121" s="67">
        <f t="shared" si="41"/>
        <v>614.05555555555554</v>
      </c>
      <c r="BS121" s="57"/>
      <c r="BT121" s="57"/>
    </row>
    <row r="122" spans="1:72" x14ac:dyDescent="0.25">
      <c r="A122" s="31">
        <v>122</v>
      </c>
      <c r="B122" s="56">
        <v>119</v>
      </c>
      <c r="C122" s="71">
        <v>0</v>
      </c>
      <c r="D122" s="71">
        <v>0</v>
      </c>
      <c r="E122" s="71">
        <v>0</v>
      </c>
      <c r="F122" s="71">
        <v>0</v>
      </c>
      <c r="G122" s="71">
        <v>614.05555555555554</v>
      </c>
      <c r="K122" s="57">
        <v>118</v>
      </c>
      <c r="L122" s="66">
        <v>12.9</v>
      </c>
      <c r="M122" s="66">
        <v>0</v>
      </c>
      <c r="N122" s="65">
        <f t="shared" si="21"/>
        <v>3.5833333333333335</v>
      </c>
      <c r="O122" s="65">
        <f t="shared" si="28"/>
        <v>0.52777777777777812</v>
      </c>
      <c r="P122" s="67">
        <f t="shared" si="29"/>
        <v>226.06944444444449</v>
      </c>
      <c r="Q122" s="57"/>
      <c r="R122" s="57"/>
      <c r="T122" s="57">
        <v>118</v>
      </c>
      <c r="U122" s="66">
        <v>12.9</v>
      </c>
      <c r="V122" s="66">
        <v>0</v>
      </c>
      <c r="W122" s="65">
        <f t="shared" si="22"/>
        <v>3.5833333333333335</v>
      </c>
      <c r="X122" s="65">
        <f t="shared" si="30"/>
        <v>0.52777777777777812</v>
      </c>
      <c r="Y122" s="67">
        <f t="shared" si="31"/>
        <v>226.06944444444449</v>
      </c>
      <c r="Z122" s="57"/>
      <c r="AA122" s="57"/>
      <c r="AC122" s="57">
        <v>118</v>
      </c>
      <c r="AD122" s="66">
        <v>16.2</v>
      </c>
      <c r="AE122" s="66">
        <v>0</v>
      </c>
      <c r="AF122" s="65">
        <f t="shared" si="23"/>
        <v>4.5</v>
      </c>
      <c r="AG122" s="65">
        <f t="shared" si="32"/>
        <v>0.33333333333333304</v>
      </c>
      <c r="AH122" s="67">
        <f t="shared" si="33"/>
        <v>149.38888888888891</v>
      </c>
      <c r="AI122" s="57"/>
      <c r="AJ122" s="57"/>
      <c r="AL122" s="57">
        <v>118</v>
      </c>
      <c r="AM122" s="66">
        <v>16.2</v>
      </c>
      <c r="AN122" s="66">
        <v>0</v>
      </c>
      <c r="AO122" s="65">
        <f t="shared" si="24"/>
        <v>4.5</v>
      </c>
      <c r="AP122" s="65">
        <f t="shared" si="34"/>
        <v>0.33333333333333304</v>
      </c>
      <c r="AQ122" s="67">
        <f t="shared" si="35"/>
        <v>149.38888888888891</v>
      </c>
      <c r="AR122" s="57"/>
      <c r="AS122" s="57"/>
      <c r="AU122" s="57">
        <v>118</v>
      </c>
      <c r="AV122" s="66">
        <v>16.2</v>
      </c>
      <c r="AW122" s="66">
        <v>0</v>
      </c>
      <c r="AX122" s="65">
        <f t="shared" si="25"/>
        <v>4.5</v>
      </c>
      <c r="AY122" s="65">
        <f t="shared" si="36"/>
        <v>0.33333333333333304</v>
      </c>
      <c r="AZ122" s="67">
        <f t="shared" si="37"/>
        <v>149.38888888888891</v>
      </c>
      <c r="BA122" s="57"/>
      <c r="BB122" s="57"/>
      <c r="BD122" s="57">
        <v>118</v>
      </c>
      <c r="BE122" s="66">
        <v>0</v>
      </c>
      <c r="BF122" s="66">
        <v>0</v>
      </c>
      <c r="BG122" s="65">
        <f t="shared" si="26"/>
        <v>0</v>
      </c>
      <c r="BH122" s="65">
        <f t="shared" si="38"/>
        <v>0</v>
      </c>
      <c r="BI122" s="67">
        <f t="shared" si="39"/>
        <v>614.05555555555554</v>
      </c>
      <c r="BJ122" s="57"/>
      <c r="BK122" s="57"/>
      <c r="BM122" s="57">
        <v>118</v>
      </c>
      <c r="BN122" s="57">
        <v>0</v>
      </c>
      <c r="BO122" s="66">
        <v>0</v>
      </c>
      <c r="BP122" s="65">
        <f t="shared" si="27"/>
        <v>0</v>
      </c>
      <c r="BQ122" s="65">
        <f t="shared" si="40"/>
        <v>0</v>
      </c>
      <c r="BR122" s="67">
        <f t="shared" si="41"/>
        <v>614.05555555555554</v>
      </c>
      <c r="BS122" s="57"/>
      <c r="BT122" s="57"/>
    </row>
    <row r="123" spans="1:72" x14ac:dyDescent="0.25">
      <c r="A123" s="31">
        <v>123</v>
      </c>
      <c r="B123" s="56">
        <v>120</v>
      </c>
      <c r="C123" s="71">
        <v>0</v>
      </c>
      <c r="D123" s="71">
        <v>0</v>
      </c>
      <c r="E123" s="71">
        <v>0</v>
      </c>
      <c r="F123" s="71">
        <v>0</v>
      </c>
      <c r="G123" s="71">
        <v>614.05555555555554</v>
      </c>
      <c r="K123" s="57">
        <v>119</v>
      </c>
      <c r="L123" s="66">
        <v>14.5</v>
      </c>
      <c r="M123" s="66">
        <v>0</v>
      </c>
      <c r="N123" s="65">
        <f t="shared" si="21"/>
        <v>4.0277777777777777</v>
      </c>
      <c r="O123" s="65">
        <f t="shared" si="28"/>
        <v>0.4444444444444442</v>
      </c>
      <c r="P123" s="67">
        <f t="shared" si="29"/>
        <v>229.87500000000003</v>
      </c>
      <c r="Q123" s="57"/>
      <c r="R123" s="57"/>
      <c r="T123" s="57">
        <v>119</v>
      </c>
      <c r="U123" s="66">
        <v>14.5</v>
      </c>
      <c r="V123" s="66">
        <v>0</v>
      </c>
      <c r="W123" s="65">
        <f t="shared" si="22"/>
        <v>4.0277777777777777</v>
      </c>
      <c r="X123" s="65">
        <f t="shared" si="30"/>
        <v>0.4444444444444442</v>
      </c>
      <c r="Y123" s="67">
        <f t="shared" si="31"/>
        <v>229.87500000000003</v>
      </c>
      <c r="Z123" s="57"/>
      <c r="AA123" s="57"/>
      <c r="AC123" s="57">
        <v>119</v>
      </c>
      <c r="AD123" s="66">
        <v>16.8</v>
      </c>
      <c r="AE123" s="66">
        <v>0</v>
      </c>
      <c r="AF123" s="65">
        <f t="shared" si="23"/>
        <v>4.666666666666667</v>
      </c>
      <c r="AG123" s="65">
        <f t="shared" si="32"/>
        <v>0.16666666666666696</v>
      </c>
      <c r="AH123" s="67">
        <f t="shared" si="33"/>
        <v>153.97222222222226</v>
      </c>
      <c r="AI123" s="57"/>
      <c r="AJ123" s="57"/>
      <c r="AL123" s="57">
        <v>119</v>
      </c>
      <c r="AM123" s="66">
        <v>16.8</v>
      </c>
      <c r="AN123" s="66">
        <v>0</v>
      </c>
      <c r="AO123" s="65">
        <f t="shared" si="24"/>
        <v>4.666666666666667</v>
      </c>
      <c r="AP123" s="65">
        <f t="shared" si="34"/>
        <v>0.16666666666666696</v>
      </c>
      <c r="AQ123" s="67">
        <f t="shared" si="35"/>
        <v>153.97222222222226</v>
      </c>
      <c r="AR123" s="57"/>
      <c r="AS123" s="57"/>
      <c r="AU123" s="57">
        <v>119</v>
      </c>
      <c r="AV123" s="66">
        <v>16.8</v>
      </c>
      <c r="AW123" s="66">
        <v>0</v>
      </c>
      <c r="AX123" s="65">
        <f t="shared" si="25"/>
        <v>4.666666666666667</v>
      </c>
      <c r="AY123" s="65">
        <f t="shared" si="36"/>
        <v>0.16666666666666696</v>
      </c>
      <c r="AZ123" s="67">
        <f t="shared" si="37"/>
        <v>153.97222222222226</v>
      </c>
      <c r="BA123" s="57"/>
      <c r="BB123" s="57"/>
      <c r="BD123" s="57">
        <v>119</v>
      </c>
      <c r="BE123" s="66">
        <v>0</v>
      </c>
      <c r="BF123" s="66">
        <v>0</v>
      </c>
      <c r="BG123" s="65">
        <f t="shared" si="26"/>
        <v>0</v>
      </c>
      <c r="BH123" s="65">
        <f t="shared" si="38"/>
        <v>0</v>
      </c>
      <c r="BI123" s="67">
        <f t="shared" si="39"/>
        <v>614.05555555555554</v>
      </c>
      <c r="BJ123" s="57"/>
      <c r="BK123" s="57"/>
      <c r="BM123" s="57">
        <v>119</v>
      </c>
      <c r="BN123" s="57">
        <v>0</v>
      </c>
      <c r="BO123" s="66">
        <v>0</v>
      </c>
      <c r="BP123" s="65">
        <f t="shared" si="27"/>
        <v>0</v>
      </c>
      <c r="BQ123" s="65">
        <f t="shared" si="40"/>
        <v>0</v>
      </c>
      <c r="BR123" s="67">
        <f t="shared" si="41"/>
        <v>614.05555555555554</v>
      </c>
      <c r="BS123" s="57"/>
      <c r="BT123" s="57"/>
    </row>
    <row r="124" spans="1:72" x14ac:dyDescent="0.25">
      <c r="A124" s="31">
        <v>124</v>
      </c>
      <c r="B124" s="56">
        <v>121</v>
      </c>
      <c r="C124" s="71">
        <v>0</v>
      </c>
      <c r="D124" s="71">
        <v>0</v>
      </c>
      <c r="E124" s="71">
        <v>0</v>
      </c>
      <c r="F124" s="71">
        <v>0</v>
      </c>
      <c r="G124" s="71">
        <v>614.05555555555554</v>
      </c>
      <c r="K124" s="57">
        <v>120</v>
      </c>
      <c r="L124" s="66">
        <v>16.399999999999999</v>
      </c>
      <c r="M124" s="66">
        <v>0</v>
      </c>
      <c r="N124" s="65">
        <f t="shared" si="21"/>
        <v>4.5555555555555554</v>
      </c>
      <c r="O124" s="65">
        <f t="shared" si="28"/>
        <v>0.52777777777777768</v>
      </c>
      <c r="P124" s="67">
        <f t="shared" si="29"/>
        <v>234.16666666666669</v>
      </c>
      <c r="Q124" s="57"/>
      <c r="R124" s="57"/>
      <c r="T124" s="57">
        <v>120</v>
      </c>
      <c r="U124" s="66">
        <v>16.399999999999999</v>
      </c>
      <c r="V124" s="66">
        <v>0</v>
      </c>
      <c r="W124" s="65">
        <f t="shared" si="22"/>
        <v>4.5555555555555554</v>
      </c>
      <c r="X124" s="65">
        <f t="shared" si="30"/>
        <v>0.52777777777777768</v>
      </c>
      <c r="Y124" s="67">
        <f t="shared" si="31"/>
        <v>234.16666666666669</v>
      </c>
      <c r="Z124" s="57"/>
      <c r="AA124" s="57"/>
      <c r="AC124" s="57">
        <v>120</v>
      </c>
      <c r="AD124" s="66">
        <v>17.5</v>
      </c>
      <c r="AE124" s="66">
        <v>0</v>
      </c>
      <c r="AF124" s="65">
        <f t="shared" si="23"/>
        <v>4.8611111111111107</v>
      </c>
      <c r="AG124" s="65">
        <f t="shared" si="32"/>
        <v>0.19444444444444375</v>
      </c>
      <c r="AH124" s="67">
        <f t="shared" si="33"/>
        <v>158.73611111111114</v>
      </c>
      <c r="AI124" s="57"/>
      <c r="AJ124" s="57"/>
      <c r="AL124" s="57">
        <v>120</v>
      </c>
      <c r="AM124" s="66">
        <v>17.5</v>
      </c>
      <c r="AN124" s="66">
        <v>0</v>
      </c>
      <c r="AO124" s="65">
        <f t="shared" si="24"/>
        <v>4.8611111111111107</v>
      </c>
      <c r="AP124" s="65">
        <f t="shared" si="34"/>
        <v>0.19444444444444375</v>
      </c>
      <c r="AQ124" s="67">
        <f t="shared" si="35"/>
        <v>158.73611111111114</v>
      </c>
      <c r="AR124" s="57"/>
      <c r="AS124" s="57"/>
      <c r="AU124" s="57">
        <v>120</v>
      </c>
      <c r="AV124" s="66">
        <v>17.5</v>
      </c>
      <c r="AW124" s="66">
        <v>0</v>
      </c>
      <c r="AX124" s="65">
        <f t="shared" si="25"/>
        <v>4.8611111111111107</v>
      </c>
      <c r="AY124" s="65">
        <f t="shared" si="36"/>
        <v>0.19444444444444375</v>
      </c>
      <c r="AZ124" s="67">
        <f t="shared" si="37"/>
        <v>158.73611111111114</v>
      </c>
      <c r="BA124" s="57"/>
      <c r="BB124" s="57"/>
      <c r="BD124" s="57">
        <v>120</v>
      </c>
      <c r="BE124" s="66">
        <v>0</v>
      </c>
      <c r="BF124" s="66">
        <v>0</v>
      </c>
      <c r="BG124" s="65">
        <f t="shared" si="26"/>
        <v>0</v>
      </c>
      <c r="BH124" s="65">
        <f t="shared" si="38"/>
        <v>0</v>
      </c>
      <c r="BI124" s="67">
        <f t="shared" si="39"/>
        <v>614.05555555555554</v>
      </c>
      <c r="BJ124" s="57"/>
      <c r="BK124" s="57"/>
      <c r="BM124" s="57">
        <v>120</v>
      </c>
      <c r="BN124" s="57">
        <v>0</v>
      </c>
      <c r="BO124" s="66">
        <v>0</v>
      </c>
      <c r="BP124" s="65">
        <f t="shared" si="27"/>
        <v>0</v>
      </c>
      <c r="BQ124" s="65">
        <f t="shared" si="40"/>
        <v>0</v>
      </c>
      <c r="BR124" s="67">
        <f t="shared" si="41"/>
        <v>614.05555555555554</v>
      </c>
      <c r="BS124" s="57"/>
      <c r="BT124" s="57"/>
    </row>
    <row r="125" spans="1:72" x14ac:dyDescent="0.25">
      <c r="A125" s="31">
        <v>125</v>
      </c>
      <c r="B125" s="56">
        <v>122</v>
      </c>
      <c r="C125" s="71">
        <v>0</v>
      </c>
      <c r="D125" s="71">
        <v>0</v>
      </c>
      <c r="E125" s="71">
        <v>0</v>
      </c>
      <c r="F125" s="71">
        <v>0</v>
      </c>
      <c r="G125" s="71">
        <v>614.05555555555554</v>
      </c>
      <c r="K125" s="57">
        <v>121</v>
      </c>
      <c r="L125" s="66">
        <v>18</v>
      </c>
      <c r="M125" s="66">
        <v>0</v>
      </c>
      <c r="N125" s="65">
        <f t="shared" si="21"/>
        <v>5</v>
      </c>
      <c r="O125" s="65">
        <f t="shared" si="28"/>
        <v>0.44444444444444464</v>
      </c>
      <c r="P125" s="67">
        <f t="shared" si="29"/>
        <v>238.94444444444446</v>
      </c>
      <c r="Q125" s="57"/>
      <c r="R125" s="57"/>
      <c r="T125" s="57">
        <v>121</v>
      </c>
      <c r="U125" s="66">
        <v>18</v>
      </c>
      <c r="V125" s="66">
        <v>0</v>
      </c>
      <c r="W125" s="65">
        <f t="shared" si="22"/>
        <v>5</v>
      </c>
      <c r="X125" s="65">
        <f t="shared" si="30"/>
        <v>0.44444444444444464</v>
      </c>
      <c r="Y125" s="67">
        <f t="shared" si="31"/>
        <v>238.94444444444446</v>
      </c>
      <c r="Z125" s="57"/>
      <c r="AA125" s="57"/>
      <c r="AC125" s="57">
        <v>121</v>
      </c>
      <c r="AD125" s="66">
        <v>18.8</v>
      </c>
      <c r="AE125" s="66">
        <v>0</v>
      </c>
      <c r="AF125" s="65">
        <f t="shared" si="23"/>
        <v>5.2222222222222223</v>
      </c>
      <c r="AG125" s="65">
        <f t="shared" si="32"/>
        <v>0.3611111111111116</v>
      </c>
      <c r="AH125" s="67">
        <f t="shared" si="33"/>
        <v>163.7777777777778</v>
      </c>
      <c r="AI125" s="57"/>
      <c r="AJ125" s="57"/>
      <c r="AL125" s="57">
        <v>121</v>
      </c>
      <c r="AM125" s="66">
        <v>18.8</v>
      </c>
      <c r="AN125" s="66">
        <v>0</v>
      </c>
      <c r="AO125" s="65">
        <f t="shared" si="24"/>
        <v>5.2222222222222223</v>
      </c>
      <c r="AP125" s="65">
        <f t="shared" si="34"/>
        <v>0.3611111111111116</v>
      </c>
      <c r="AQ125" s="67">
        <f t="shared" si="35"/>
        <v>163.7777777777778</v>
      </c>
      <c r="AR125" s="57"/>
      <c r="AS125" s="57"/>
      <c r="AU125" s="57">
        <v>121</v>
      </c>
      <c r="AV125" s="66">
        <v>18.8</v>
      </c>
      <c r="AW125" s="66">
        <v>0</v>
      </c>
      <c r="AX125" s="65">
        <f t="shared" si="25"/>
        <v>5.2222222222222223</v>
      </c>
      <c r="AY125" s="65">
        <f t="shared" si="36"/>
        <v>0.3611111111111116</v>
      </c>
      <c r="AZ125" s="67">
        <f t="shared" si="37"/>
        <v>163.7777777777778</v>
      </c>
      <c r="BA125" s="57"/>
      <c r="BB125" s="57"/>
      <c r="BD125" s="57">
        <v>121</v>
      </c>
      <c r="BE125" s="66">
        <v>0</v>
      </c>
      <c r="BF125" s="66">
        <v>0</v>
      </c>
      <c r="BG125" s="65">
        <f t="shared" si="26"/>
        <v>0</v>
      </c>
      <c r="BH125" s="65">
        <f t="shared" si="38"/>
        <v>0</v>
      </c>
      <c r="BI125" s="67">
        <f t="shared" si="39"/>
        <v>614.05555555555554</v>
      </c>
      <c r="BJ125" s="57"/>
      <c r="BK125" s="57"/>
      <c r="BM125" s="57">
        <v>121</v>
      </c>
      <c r="BN125" s="57">
        <v>0</v>
      </c>
      <c r="BO125" s="66">
        <v>0</v>
      </c>
      <c r="BP125" s="65">
        <f t="shared" si="27"/>
        <v>0</v>
      </c>
      <c r="BQ125" s="65">
        <f t="shared" si="40"/>
        <v>0</v>
      </c>
      <c r="BR125" s="67">
        <f t="shared" si="41"/>
        <v>614.05555555555554</v>
      </c>
      <c r="BS125" s="57"/>
      <c r="BT125" s="57"/>
    </row>
    <row r="126" spans="1:72" x14ac:dyDescent="0.25">
      <c r="A126" s="31">
        <v>126</v>
      </c>
      <c r="B126" s="56">
        <v>123</v>
      </c>
      <c r="C126" s="71">
        <v>0</v>
      </c>
      <c r="D126" s="71">
        <v>0</v>
      </c>
      <c r="E126" s="71">
        <v>0</v>
      </c>
      <c r="F126" s="71">
        <v>0</v>
      </c>
      <c r="G126" s="71">
        <v>614.05555555555554</v>
      </c>
      <c r="K126" s="57">
        <v>122</v>
      </c>
      <c r="L126" s="66">
        <v>20</v>
      </c>
      <c r="M126" s="66">
        <v>0</v>
      </c>
      <c r="N126" s="65">
        <f t="shared" si="21"/>
        <v>5.5555555555555554</v>
      </c>
      <c r="O126" s="65">
        <f t="shared" si="28"/>
        <v>0.55555555555555536</v>
      </c>
      <c r="P126" s="67">
        <f t="shared" si="29"/>
        <v>244.22222222222223</v>
      </c>
      <c r="Q126" s="57"/>
      <c r="R126" s="57"/>
      <c r="T126" s="57">
        <v>122</v>
      </c>
      <c r="U126" s="66">
        <v>20</v>
      </c>
      <c r="V126" s="66">
        <v>0</v>
      </c>
      <c r="W126" s="65">
        <f t="shared" si="22"/>
        <v>5.5555555555555554</v>
      </c>
      <c r="X126" s="65">
        <f t="shared" si="30"/>
        <v>0.55555555555555536</v>
      </c>
      <c r="Y126" s="67">
        <f t="shared" si="31"/>
        <v>244.22222222222223</v>
      </c>
      <c r="Z126" s="57"/>
      <c r="AA126" s="57"/>
      <c r="AC126" s="57">
        <v>122</v>
      </c>
      <c r="AD126" s="66">
        <v>20.3</v>
      </c>
      <c r="AE126" s="66">
        <v>0</v>
      </c>
      <c r="AF126" s="65">
        <f t="shared" si="23"/>
        <v>5.6388888888888893</v>
      </c>
      <c r="AG126" s="65">
        <f t="shared" si="32"/>
        <v>0.41666666666666696</v>
      </c>
      <c r="AH126" s="67">
        <f t="shared" si="33"/>
        <v>169.20833333333334</v>
      </c>
      <c r="AI126" s="57"/>
      <c r="AJ126" s="57"/>
      <c r="AL126" s="57">
        <v>122</v>
      </c>
      <c r="AM126" s="66">
        <v>20.3</v>
      </c>
      <c r="AN126" s="66">
        <v>0</v>
      </c>
      <c r="AO126" s="65">
        <f t="shared" si="24"/>
        <v>5.6388888888888893</v>
      </c>
      <c r="AP126" s="65">
        <f t="shared" si="34"/>
        <v>0.41666666666666696</v>
      </c>
      <c r="AQ126" s="67">
        <f t="shared" si="35"/>
        <v>169.20833333333334</v>
      </c>
      <c r="AR126" s="57"/>
      <c r="AS126" s="57"/>
      <c r="AU126" s="57">
        <v>122</v>
      </c>
      <c r="AV126" s="66">
        <v>20.3</v>
      </c>
      <c r="AW126" s="66">
        <v>0</v>
      </c>
      <c r="AX126" s="65">
        <f t="shared" si="25"/>
        <v>5.6388888888888893</v>
      </c>
      <c r="AY126" s="65">
        <f t="shared" si="36"/>
        <v>0.41666666666666696</v>
      </c>
      <c r="AZ126" s="67">
        <f t="shared" si="37"/>
        <v>169.20833333333334</v>
      </c>
      <c r="BA126" s="57"/>
      <c r="BB126" s="57"/>
      <c r="BD126" s="57">
        <v>122</v>
      </c>
      <c r="BE126" s="66">
        <v>0</v>
      </c>
      <c r="BF126" s="66">
        <v>0</v>
      </c>
      <c r="BG126" s="65">
        <f t="shared" si="26"/>
        <v>0</v>
      </c>
      <c r="BH126" s="65">
        <f t="shared" si="38"/>
        <v>0</v>
      </c>
      <c r="BI126" s="67">
        <f t="shared" si="39"/>
        <v>614.05555555555554</v>
      </c>
      <c r="BJ126" s="57"/>
      <c r="BK126" s="57"/>
      <c r="BM126" s="57">
        <v>122</v>
      </c>
      <c r="BN126" s="57">
        <v>0</v>
      </c>
      <c r="BO126" s="66">
        <v>0</v>
      </c>
      <c r="BP126" s="65">
        <f t="shared" si="27"/>
        <v>0</v>
      </c>
      <c r="BQ126" s="65">
        <f t="shared" si="40"/>
        <v>0</v>
      </c>
      <c r="BR126" s="67">
        <f t="shared" si="41"/>
        <v>614.05555555555554</v>
      </c>
      <c r="BS126" s="57"/>
      <c r="BT126" s="57"/>
    </row>
    <row r="127" spans="1:72" x14ac:dyDescent="0.25">
      <c r="A127" s="31">
        <v>127</v>
      </c>
      <c r="B127" s="56">
        <v>124</v>
      </c>
      <c r="C127" s="71">
        <v>0</v>
      </c>
      <c r="D127" s="71">
        <v>0</v>
      </c>
      <c r="E127" s="71">
        <v>0</v>
      </c>
      <c r="F127" s="71">
        <v>0</v>
      </c>
      <c r="G127" s="71">
        <v>614.05555555555554</v>
      </c>
      <c r="K127" s="57">
        <v>123</v>
      </c>
      <c r="L127" s="66">
        <v>21.5</v>
      </c>
      <c r="M127" s="66">
        <v>0</v>
      </c>
      <c r="N127" s="65">
        <f t="shared" si="21"/>
        <v>5.9722222222222223</v>
      </c>
      <c r="O127" s="65">
        <f t="shared" si="28"/>
        <v>0.41666666666666696</v>
      </c>
      <c r="P127" s="67">
        <f t="shared" si="29"/>
        <v>249.98611111111111</v>
      </c>
      <c r="Q127" s="57"/>
      <c r="R127" s="57"/>
      <c r="T127" s="57">
        <v>123</v>
      </c>
      <c r="U127" s="66">
        <v>21.5</v>
      </c>
      <c r="V127" s="66">
        <v>0</v>
      </c>
      <c r="W127" s="65">
        <f t="shared" si="22"/>
        <v>5.9722222222222223</v>
      </c>
      <c r="X127" s="65">
        <f t="shared" si="30"/>
        <v>0.41666666666666696</v>
      </c>
      <c r="Y127" s="67">
        <f t="shared" si="31"/>
        <v>249.98611111111111</v>
      </c>
      <c r="Z127" s="57"/>
      <c r="AA127" s="57"/>
      <c r="AC127" s="57">
        <v>123</v>
      </c>
      <c r="AD127" s="66">
        <v>22</v>
      </c>
      <c r="AE127" s="66">
        <v>0</v>
      </c>
      <c r="AF127" s="65">
        <f t="shared" si="23"/>
        <v>6.1111111111111107</v>
      </c>
      <c r="AG127" s="65">
        <f t="shared" si="32"/>
        <v>0.47222222222222143</v>
      </c>
      <c r="AH127" s="67">
        <f t="shared" si="33"/>
        <v>175.08333333333334</v>
      </c>
      <c r="AI127" s="57"/>
      <c r="AJ127" s="57"/>
      <c r="AL127" s="57">
        <v>123</v>
      </c>
      <c r="AM127" s="66">
        <v>22</v>
      </c>
      <c r="AN127" s="66">
        <v>0</v>
      </c>
      <c r="AO127" s="65">
        <f t="shared" si="24"/>
        <v>6.1111111111111107</v>
      </c>
      <c r="AP127" s="65">
        <f t="shared" si="34"/>
        <v>0.47222222222222143</v>
      </c>
      <c r="AQ127" s="67">
        <f t="shared" si="35"/>
        <v>175.08333333333334</v>
      </c>
      <c r="AR127" s="57"/>
      <c r="AS127" s="57"/>
      <c r="AU127" s="57">
        <v>123</v>
      </c>
      <c r="AV127" s="66">
        <v>22</v>
      </c>
      <c r="AW127" s="66">
        <v>0</v>
      </c>
      <c r="AX127" s="65">
        <f t="shared" si="25"/>
        <v>6.1111111111111107</v>
      </c>
      <c r="AY127" s="65">
        <f t="shared" si="36"/>
        <v>0.47222222222222143</v>
      </c>
      <c r="AZ127" s="67">
        <f t="shared" si="37"/>
        <v>175.08333333333334</v>
      </c>
      <c r="BA127" s="57"/>
      <c r="BB127" s="57"/>
      <c r="BD127" s="57">
        <v>123</v>
      </c>
      <c r="BE127" s="66">
        <v>0</v>
      </c>
      <c r="BF127" s="66">
        <v>0</v>
      </c>
      <c r="BG127" s="65">
        <f t="shared" si="26"/>
        <v>0</v>
      </c>
      <c r="BH127" s="65">
        <f t="shared" si="38"/>
        <v>0</v>
      </c>
      <c r="BI127" s="67">
        <f t="shared" si="39"/>
        <v>614.05555555555554</v>
      </c>
      <c r="BJ127" s="57"/>
      <c r="BK127" s="57"/>
      <c r="BM127" s="57">
        <v>123</v>
      </c>
      <c r="BN127" s="57">
        <v>0</v>
      </c>
      <c r="BO127" s="66">
        <v>0</v>
      </c>
      <c r="BP127" s="65">
        <f t="shared" si="27"/>
        <v>0</v>
      </c>
      <c r="BQ127" s="65">
        <f t="shared" si="40"/>
        <v>0</v>
      </c>
      <c r="BR127" s="67">
        <f t="shared" si="41"/>
        <v>614.05555555555554</v>
      </c>
      <c r="BS127" s="57"/>
      <c r="BT127" s="57"/>
    </row>
    <row r="128" spans="1:72" x14ac:dyDescent="0.25">
      <c r="A128" s="31">
        <v>128</v>
      </c>
      <c r="B128" s="56">
        <v>125</v>
      </c>
      <c r="C128" s="71">
        <v>0</v>
      </c>
      <c r="D128" s="71">
        <v>0</v>
      </c>
      <c r="E128" s="71">
        <v>0</v>
      </c>
      <c r="F128" s="71">
        <v>0</v>
      </c>
      <c r="G128" s="71">
        <v>614.05555555555554</v>
      </c>
      <c r="K128" s="57">
        <v>124</v>
      </c>
      <c r="L128" s="66">
        <v>23.5</v>
      </c>
      <c r="M128" s="66">
        <v>0</v>
      </c>
      <c r="N128" s="65">
        <f t="shared" si="21"/>
        <v>6.5277777777777777</v>
      </c>
      <c r="O128" s="65">
        <f t="shared" si="28"/>
        <v>0.55555555555555536</v>
      </c>
      <c r="P128" s="67">
        <f t="shared" si="29"/>
        <v>256.23611111111109</v>
      </c>
      <c r="Q128" s="57"/>
      <c r="R128" s="57"/>
      <c r="T128" s="57">
        <v>124</v>
      </c>
      <c r="U128" s="66">
        <v>23.5</v>
      </c>
      <c r="V128" s="66">
        <v>0</v>
      </c>
      <c r="W128" s="65">
        <f t="shared" si="22"/>
        <v>6.5277777777777777</v>
      </c>
      <c r="X128" s="65">
        <f t="shared" si="30"/>
        <v>0.55555555555555536</v>
      </c>
      <c r="Y128" s="67">
        <f t="shared" si="31"/>
        <v>256.23611111111109</v>
      </c>
      <c r="Z128" s="57"/>
      <c r="AA128" s="57"/>
      <c r="AC128" s="57">
        <v>124</v>
      </c>
      <c r="AD128" s="66">
        <v>23.6</v>
      </c>
      <c r="AE128" s="66">
        <v>0</v>
      </c>
      <c r="AF128" s="65">
        <f t="shared" si="23"/>
        <v>6.5555555555555554</v>
      </c>
      <c r="AG128" s="65">
        <f t="shared" si="32"/>
        <v>0.44444444444444464</v>
      </c>
      <c r="AH128" s="67">
        <f t="shared" si="33"/>
        <v>181.41666666666669</v>
      </c>
      <c r="AI128" s="57"/>
      <c r="AJ128" s="57"/>
      <c r="AL128" s="57">
        <v>124</v>
      </c>
      <c r="AM128" s="66">
        <v>23.6</v>
      </c>
      <c r="AN128" s="66">
        <v>0</v>
      </c>
      <c r="AO128" s="65">
        <f t="shared" si="24"/>
        <v>6.5555555555555554</v>
      </c>
      <c r="AP128" s="65">
        <f t="shared" si="34"/>
        <v>0.44444444444444464</v>
      </c>
      <c r="AQ128" s="67">
        <f t="shared" si="35"/>
        <v>181.41666666666669</v>
      </c>
      <c r="AR128" s="57"/>
      <c r="AS128" s="57"/>
      <c r="AU128" s="57">
        <v>124</v>
      </c>
      <c r="AV128" s="66">
        <v>23.6</v>
      </c>
      <c r="AW128" s="66">
        <v>0</v>
      </c>
      <c r="AX128" s="65">
        <f t="shared" si="25"/>
        <v>6.5555555555555554</v>
      </c>
      <c r="AY128" s="65">
        <f t="shared" si="36"/>
        <v>0.44444444444444464</v>
      </c>
      <c r="AZ128" s="67">
        <f t="shared" si="37"/>
        <v>181.41666666666669</v>
      </c>
      <c r="BA128" s="57"/>
      <c r="BB128" s="57"/>
      <c r="BD128" s="57">
        <v>124</v>
      </c>
      <c r="BE128" s="66">
        <v>0</v>
      </c>
      <c r="BF128" s="66">
        <v>0</v>
      </c>
      <c r="BG128" s="65">
        <f t="shared" si="26"/>
        <v>0</v>
      </c>
      <c r="BH128" s="65">
        <f t="shared" si="38"/>
        <v>0</v>
      </c>
      <c r="BI128" s="67">
        <f t="shared" si="39"/>
        <v>614.05555555555554</v>
      </c>
      <c r="BJ128" s="57"/>
      <c r="BK128" s="57"/>
      <c r="BM128" s="57">
        <v>124</v>
      </c>
      <c r="BN128" s="57">
        <v>0</v>
      </c>
      <c r="BO128" s="66">
        <v>0</v>
      </c>
      <c r="BP128" s="65">
        <f t="shared" si="27"/>
        <v>0</v>
      </c>
      <c r="BQ128" s="65">
        <f t="shared" si="40"/>
        <v>0</v>
      </c>
      <c r="BR128" s="67">
        <f t="shared" si="41"/>
        <v>614.05555555555554</v>
      </c>
      <c r="BS128" s="57"/>
      <c r="BT128" s="57"/>
    </row>
    <row r="129" spans="1:72" x14ac:dyDescent="0.25">
      <c r="A129" s="31">
        <v>129</v>
      </c>
      <c r="B129" s="56">
        <v>126</v>
      </c>
      <c r="C129" s="71">
        <v>0</v>
      </c>
      <c r="D129" s="71">
        <v>0</v>
      </c>
      <c r="E129" s="71">
        <v>0</v>
      </c>
      <c r="F129" s="71">
        <v>0</v>
      </c>
      <c r="G129" s="71">
        <v>614.05555555555554</v>
      </c>
      <c r="K129" s="57">
        <v>125</v>
      </c>
      <c r="L129" s="66">
        <v>25</v>
      </c>
      <c r="M129" s="66">
        <v>0</v>
      </c>
      <c r="N129" s="65">
        <f t="shared" si="21"/>
        <v>6.9444444444444446</v>
      </c>
      <c r="O129" s="65">
        <f t="shared" si="28"/>
        <v>0.41666666666666696</v>
      </c>
      <c r="P129" s="67">
        <f t="shared" si="29"/>
        <v>262.97222222222217</v>
      </c>
      <c r="Q129" s="57"/>
      <c r="R129" s="57"/>
      <c r="T129" s="57">
        <v>125</v>
      </c>
      <c r="U129" s="66">
        <v>25</v>
      </c>
      <c r="V129" s="66">
        <v>0</v>
      </c>
      <c r="W129" s="65">
        <f t="shared" si="22"/>
        <v>6.9444444444444446</v>
      </c>
      <c r="X129" s="65">
        <f t="shared" si="30"/>
        <v>0.41666666666666696</v>
      </c>
      <c r="Y129" s="67">
        <f t="shared" si="31"/>
        <v>262.97222222222217</v>
      </c>
      <c r="Z129" s="57"/>
      <c r="AA129" s="57"/>
      <c r="AC129" s="57">
        <v>125</v>
      </c>
      <c r="AD129" s="66">
        <v>24.8</v>
      </c>
      <c r="AE129" s="66">
        <v>0</v>
      </c>
      <c r="AF129" s="65">
        <f t="shared" si="23"/>
        <v>6.8888888888888893</v>
      </c>
      <c r="AG129" s="65">
        <f t="shared" si="32"/>
        <v>0.33333333333333393</v>
      </c>
      <c r="AH129" s="67">
        <f t="shared" si="33"/>
        <v>188.13888888888891</v>
      </c>
      <c r="AI129" s="57"/>
      <c r="AJ129" s="57"/>
      <c r="AL129" s="57">
        <v>125</v>
      </c>
      <c r="AM129" s="66">
        <v>24.8</v>
      </c>
      <c r="AN129" s="66">
        <v>0</v>
      </c>
      <c r="AO129" s="65">
        <f t="shared" si="24"/>
        <v>6.8888888888888893</v>
      </c>
      <c r="AP129" s="65">
        <f t="shared" si="34"/>
        <v>0.33333333333333393</v>
      </c>
      <c r="AQ129" s="67">
        <f t="shared" si="35"/>
        <v>188.13888888888891</v>
      </c>
      <c r="AR129" s="57"/>
      <c r="AS129" s="57"/>
      <c r="AU129" s="57">
        <v>125</v>
      </c>
      <c r="AV129" s="66">
        <v>24.8</v>
      </c>
      <c r="AW129" s="66">
        <v>0</v>
      </c>
      <c r="AX129" s="65">
        <f t="shared" si="25"/>
        <v>6.8888888888888893</v>
      </c>
      <c r="AY129" s="65">
        <f t="shared" si="36"/>
        <v>0.33333333333333393</v>
      </c>
      <c r="AZ129" s="67">
        <f t="shared" si="37"/>
        <v>188.13888888888891</v>
      </c>
      <c r="BA129" s="57"/>
      <c r="BB129" s="57"/>
      <c r="BD129" s="57">
        <v>125</v>
      </c>
      <c r="BE129" s="66">
        <v>0</v>
      </c>
      <c r="BF129" s="66">
        <v>0</v>
      </c>
      <c r="BG129" s="65">
        <f t="shared" si="26"/>
        <v>0</v>
      </c>
      <c r="BH129" s="65">
        <f t="shared" si="38"/>
        <v>0</v>
      </c>
      <c r="BI129" s="67">
        <f t="shared" si="39"/>
        <v>614.05555555555554</v>
      </c>
      <c r="BJ129" s="57"/>
      <c r="BK129" s="57"/>
      <c r="BM129" s="57">
        <v>125</v>
      </c>
      <c r="BN129" s="57">
        <v>0</v>
      </c>
      <c r="BO129" s="66">
        <v>0</v>
      </c>
      <c r="BP129" s="65">
        <f t="shared" si="27"/>
        <v>0</v>
      </c>
      <c r="BQ129" s="65">
        <f t="shared" si="40"/>
        <v>0</v>
      </c>
      <c r="BR129" s="67">
        <f t="shared" si="41"/>
        <v>614.05555555555554</v>
      </c>
      <c r="BS129" s="57"/>
      <c r="BT129" s="57"/>
    </row>
    <row r="130" spans="1:72" x14ac:dyDescent="0.25">
      <c r="A130" s="31">
        <v>130</v>
      </c>
      <c r="B130" s="56">
        <v>127</v>
      </c>
      <c r="C130" s="71">
        <v>0</v>
      </c>
      <c r="D130" s="71">
        <v>0</v>
      </c>
      <c r="E130" s="71">
        <v>0</v>
      </c>
      <c r="F130" s="71">
        <v>0</v>
      </c>
      <c r="G130" s="71">
        <v>614.05555555555554</v>
      </c>
      <c r="K130" s="57">
        <v>126</v>
      </c>
      <c r="L130" s="66">
        <v>26.8</v>
      </c>
      <c r="M130" s="66">
        <v>0</v>
      </c>
      <c r="N130" s="65">
        <f t="shared" si="21"/>
        <v>7.4444444444444446</v>
      </c>
      <c r="O130" s="65">
        <f t="shared" si="28"/>
        <v>0.5</v>
      </c>
      <c r="P130" s="67">
        <f t="shared" si="29"/>
        <v>270.16666666666663</v>
      </c>
      <c r="Q130" s="57"/>
      <c r="R130" s="57"/>
      <c r="T130" s="57">
        <v>126</v>
      </c>
      <c r="U130" s="66">
        <v>26.8</v>
      </c>
      <c r="V130" s="66">
        <v>0</v>
      </c>
      <c r="W130" s="65">
        <f t="shared" si="22"/>
        <v>7.4444444444444446</v>
      </c>
      <c r="X130" s="65">
        <f t="shared" si="30"/>
        <v>0.5</v>
      </c>
      <c r="Y130" s="67">
        <f t="shared" si="31"/>
        <v>270.16666666666663</v>
      </c>
      <c r="Z130" s="57"/>
      <c r="AA130" s="57"/>
      <c r="AC130" s="57">
        <v>126</v>
      </c>
      <c r="AD130" s="66">
        <v>25.6</v>
      </c>
      <c r="AE130" s="66">
        <v>0</v>
      </c>
      <c r="AF130" s="65">
        <f t="shared" si="23"/>
        <v>7.1111111111111116</v>
      </c>
      <c r="AG130" s="65">
        <f t="shared" si="32"/>
        <v>0.22222222222222232</v>
      </c>
      <c r="AH130" s="67">
        <f t="shared" si="33"/>
        <v>195.13888888888891</v>
      </c>
      <c r="AI130" s="57"/>
      <c r="AJ130" s="57"/>
      <c r="AL130" s="57">
        <v>126</v>
      </c>
      <c r="AM130" s="66">
        <v>25.6</v>
      </c>
      <c r="AN130" s="66">
        <v>0</v>
      </c>
      <c r="AO130" s="65">
        <f t="shared" si="24"/>
        <v>7.1111111111111116</v>
      </c>
      <c r="AP130" s="65">
        <f t="shared" si="34"/>
        <v>0.22222222222222232</v>
      </c>
      <c r="AQ130" s="67">
        <f t="shared" si="35"/>
        <v>195.13888888888891</v>
      </c>
      <c r="AR130" s="57"/>
      <c r="AS130" s="57"/>
      <c r="AU130" s="57">
        <v>126</v>
      </c>
      <c r="AV130" s="66">
        <v>25.6</v>
      </c>
      <c r="AW130" s="66">
        <v>0</v>
      </c>
      <c r="AX130" s="65">
        <f t="shared" si="25"/>
        <v>7.1111111111111116</v>
      </c>
      <c r="AY130" s="65">
        <f t="shared" si="36"/>
        <v>0.22222222222222232</v>
      </c>
      <c r="AZ130" s="67">
        <f t="shared" si="37"/>
        <v>195.13888888888891</v>
      </c>
      <c r="BA130" s="57"/>
      <c r="BB130" s="57"/>
      <c r="BD130" s="57">
        <v>126</v>
      </c>
      <c r="BE130" s="66">
        <v>0</v>
      </c>
      <c r="BF130" s="66">
        <v>0</v>
      </c>
      <c r="BG130" s="65">
        <f t="shared" si="26"/>
        <v>0</v>
      </c>
      <c r="BH130" s="65">
        <f t="shared" si="38"/>
        <v>0</v>
      </c>
      <c r="BI130" s="67">
        <f t="shared" si="39"/>
        <v>614.05555555555554</v>
      </c>
      <c r="BJ130" s="57"/>
      <c r="BK130" s="57"/>
      <c r="BM130" s="57">
        <v>126</v>
      </c>
      <c r="BN130" s="57">
        <v>0</v>
      </c>
      <c r="BO130" s="66">
        <v>0</v>
      </c>
      <c r="BP130" s="65">
        <f t="shared" si="27"/>
        <v>0</v>
      </c>
      <c r="BQ130" s="65">
        <f t="shared" si="40"/>
        <v>0</v>
      </c>
      <c r="BR130" s="67">
        <f t="shared" si="41"/>
        <v>614.05555555555554</v>
      </c>
      <c r="BS130" s="57"/>
      <c r="BT130" s="57"/>
    </row>
    <row r="131" spans="1:72" x14ac:dyDescent="0.25">
      <c r="A131" s="31">
        <v>131</v>
      </c>
      <c r="B131" s="56">
        <v>128</v>
      </c>
      <c r="C131" s="71">
        <v>0</v>
      </c>
      <c r="D131" s="71">
        <v>0</v>
      </c>
      <c r="E131" s="71">
        <v>0</v>
      </c>
      <c r="F131" s="71">
        <v>0</v>
      </c>
      <c r="G131" s="71">
        <v>614.05555555555554</v>
      </c>
      <c r="K131" s="57">
        <v>127</v>
      </c>
      <c r="L131" s="66">
        <v>28.2</v>
      </c>
      <c r="M131" s="66">
        <v>0</v>
      </c>
      <c r="N131" s="65">
        <f t="shared" si="21"/>
        <v>7.833333333333333</v>
      </c>
      <c r="O131" s="65">
        <f t="shared" si="28"/>
        <v>0.3888888888888884</v>
      </c>
      <c r="P131" s="67">
        <f t="shared" si="29"/>
        <v>277.80555555555554</v>
      </c>
      <c r="Q131" s="57"/>
      <c r="R131" s="57"/>
      <c r="T131" s="57">
        <v>127</v>
      </c>
      <c r="U131" s="66">
        <v>28.2</v>
      </c>
      <c r="V131" s="66">
        <v>0</v>
      </c>
      <c r="W131" s="65">
        <f t="shared" si="22"/>
        <v>7.833333333333333</v>
      </c>
      <c r="X131" s="65">
        <f t="shared" si="30"/>
        <v>0.3888888888888884</v>
      </c>
      <c r="Y131" s="67">
        <f t="shared" si="31"/>
        <v>277.80555555555554</v>
      </c>
      <c r="Z131" s="57"/>
      <c r="AA131" s="57"/>
      <c r="AC131" s="57">
        <v>127</v>
      </c>
      <c r="AD131" s="66">
        <v>26.3</v>
      </c>
      <c r="AE131" s="66">
        <v>0</v>
      </c>
      <c r="AF131" s="65">
        <f t="shared" si="23"/>
        <v>7.3055555555555554</v>
      </c>
      <c r="AG131" s="65">
        <f t="shared" si="32"/>
        <v>0.19444444444444375</v>
      </c>
      <c r="AH131" s="67">
        <f t="shared" si="33"/>
        <v>202.34722222222226</v>
      </c>
      <c r="AI131" s="57"/>
      <c r="AJ131" s="57"/>
      <c r="AL131" s="57">
        <v>127</v>
      </c>
      <c r="AM131" s="66">
        <v>26.3</v>
      </c>
      <c r="AN131" s="66">
        <v>0</v>
      </c>
      <c r="AO131" s="65">
        <f t="shared" si="24"/>
        <v>7.3055555555555554</v>
      </c>
      <c r="AP131" s="65">
        <f t="shared" si="34"/>
        <v>0.19444444444444375</v>
      </c>
      <c r="AQ131" s="67">
        <f t="shared" si="35"/>
        <v>202.34722222222226</v>
      </c>
      <c r="AR131" s="57"/>
      <c r="AS131" s="57"/>
      <c r="AU131" s="57">
        <v>127</v>
      </c>
      <c r="AV131" s="66">
        <v>26.3</v>
      </c>
      <c r="AW131" s="66">
        <v>0</v>
      </c>
      <c r="AX131" s="65">
        <f t="shared" si="25"/>
        <v>7.3055555555555554</v>
      </c>
      <c r="AY131" s="65">
        <f t="shared" si="36"/>
        <v>0.19444444444444375</v>
      </c>
      <c r="AZ131" s="67">
        <f t="shared" si="37"/>
        <v>202.34722222222226</v>
      </c>
      <c r="BA131" s="57"/>
      <c r="BB131" s="57"/>
      <c r="BD131" s="57">
        <v>127</v>
      </c>
      <c r="BE131" s="66">
        <v>0</v>
      </c>
      <c r="BF131" s="66">
        <v>0</v>
      </c>
      <c r="BG131" s="65">
        <f t="shared" si="26"/>
        <v>0</v>
      </c>
      <c r="BH131" s="65">
        <f t="shared" si="38"/>
        <v>0</v>
      </c>
      <c r="BI131" s="67">
        <f t="shared" si="39"/>
        <v>614.05555555555554</v>
      </c>
      <c r="BJ131" s="57"/>
      <c r="BK131" s="57"/>
      <c r="BM131" s="57">
        <v>127</v>
      </c>
      <c r="BN131" s="57">
        <v>0</v>
      </c>
      <c r="BO131" s="66">
        <v>0</v>
      </c>
      <c r="BP131" s="65">
        <f t="shared" si="27"/>
        <v>0</v>
      </c>
      <c r="BQ131" s="65">
        <f t="shared" si="40"/>
        <v>0</v>
      </c>
      <c r="BR131" s="67">
        <f t="shared" si="41"/>
        <v>614.05555555555554</v>
      </c>
      <c r="BS131" s="57"/>
      <c r="BT131" s="57"/>
    </row>
    <row r="132" spans="1:72" x14ac:dyDescent="0.25">
      <c r="A132" s="31">
        <v>132</v>
      </c>
      <c r="B132" s="56">
        <v>129</v>
      </c>
      <c r="C132" s="71">
        <v>0</v>
      </c>
      <c r="D132" s="71">
        <v>0</v>
      </c>
      <c r="E132" s="71">
        <v>0</v>
      </c>
      <c r="F132" s="71">
        <v>0</v>
      </c>
      <c r="G132" s="71">
        <v>614.05555555555554</v>
      </c>
      <c r="K132" s="57">
        <v>128</v>
      </c>
      <c r="L132" s="66">
        <v>30</v>
      </c>
      <c r="M132" s="66">
        <v>0</v>
      </c>
      <c r="N132" s="65">
        <f t="shared" si="21"/>
        <v>8.3333333333333339</v>
      </c>
      <c r="O132" s="65">
        <f t="shared" si="28"/>
        <v>0.50000000000000089</v>
      </c>
      <c r="P132" s="67">
        <f t="shared" si="29"/>
        <v>285.88888888888886</v>
      </c>
      <c r="Q132" s="57"/>
      <c r="R132" s="57"/>
      <c r="T132" s="57">
        <v>128</v>
      </c>
      <c r="U132" s="66">
        <v>30</v>
      </c>
      <c r="V132" s="66">
        <v>0</v>
      </c>
      <c r="W132" s="65">
        <f t="shared" si="22"/>
        <v>8.3333333333333339</v>
      </c>
      <c r="X132" s="65">
        <f t="shared" si="30"/>
        <v>0.50000000000000089</v>
      </c>
      <c r="Y132" s="67">
        <f t="shared" si="31"/>
        <v>285.88888888888886</v>
      </c>
      <c r="Z132" s="57"/>
      <c r="AA132" s="57"/>
      <c r="AC132" s="57">
        <v>128</v>
      </c>
      <c r="AD132" s="66">
        <v>27.2</v>
      </c>
      <c r="AE132" s="66">
        <v>0</v>
      </c>
      <c r="AF132" s="65">
        <f t="shared" si="23"/>
        <v>7.5555555555555554</v>
      </c>
      <c r="AG132" s="65">
        <f t="shared" si="32"/>
        <v>0.25</v>
      </c>
      <c r="AH132" s="67">
        <f t="shared" si="33"/>
        <v>209.7777777777778</v>
      </c>
      <c r="AI132" s="57"/>
      <c r="AJ132" s="57"/>
      <c r="AL132" s="57">
        <v>128</v>
      </c>
      <c r="AM132" s="66">
        <v>27.2</v>
      </c>
      <c r="AN132" s="66">
        <v>0</v>
      </c>
      <c r="AO132" s="65">
        <f t="shared" si="24"/>
        <v>7.5555555555555554</v>
      </c>
      <c r="AP132" s="65">
        <f t="shared" si="34"/>
        <v>0.25</v>
      </c>
      <c r="AQ132" s="67">
        <f t="shared" si="35"/>
        <v>209.7777777777778</v>
      </c>
      <c r="AR132" s="57"/>
      <c r="AS132" s="57"/>
      <c r="AU132" s="57">
        <v>128</v>
      </c>
      <c r="AV132" s="66">
        <v>27.2</v>
      </c>
      <c r="AW132" s="66">
        <v>0</v>
      </c>
      <c r="AX132" s="65">
        <f t="shared" si="25"/>
        <v>7.5555555555555554</v>
      </c>
      <c r="AY132" s="65">
        <f t="shared" si="36"/>
        <v>0.25</v>
      </c>
      <c r="AZ132" s="67">
        <f t="shared" si="37"/>
        <v>209.7777777777778</v>
      </c>
      <c r="BA132" s="57"/>
      <c r="BB132" s="57"/>
      <c r="BD132" s="57">
        <v>128</v>
      </c>
      <c r="BE132" s="66">
        <v>0</v>
      </c>
      <c r="BF132" s="66">
        <v>0</v>
      </c>
      <c r="BG132" s="65">
        <f t="shared" si="26"/>
        <v>0</v>
      </c>
      <c r="BH132" s="65">
        <f t="shared" si="38"/>
        <v>0</v>
      </c>
      <c r="BI132" s="67">
        <f t="shared" si="39"/>
        <v>614.05555555555554</v>
      </c>
      <c r="BJ132" s="57"/>
      <c r="BK132" s="57"/>
      <c r="BM132" s="57">
        <v>128</v>
      </c>
      <c r="BN132" s="57">
        <v>0</v>
      </c>
      <c r="BO132" s="66">
        <v>0</v>
      </c>
      <c r="BP132" s="65">
        <f t="shared" si="27"/>
        <v>0</v>
      </c>
      <c r="BQ132" s="65">
        <f t="shared" si="40"/>
        <v>0</v>
      </c>
      <c r="BR132" s="67">
        <f t="shared" si="41"/>
        <v>614.05555555555554</v>
      </c>
      <c r="BS132" s="57"/>
      <c r="BT132" s="57"/>
    </row>
    <row r="133" spans="1:72" x14ac:dyDescent="0.25">
      <c r="A133" s="31">
        <v>133</v>
      </c>
      <c r="B133" s="56">
        <v>130</v>
      </c>
      <c r="C133" s="71">
        <v>0</v>
      </c>
      <c r="D133" s="71">
        <v>0</v>
      </c>
      <c r="E133" s="71">
        <v>0</v>
      </c>
      <c r="F133" s="71">
        <v>0</v>
      </c>
      <c r="G133" s="71">
        <v>614.05555555555554</v>
      </c>
      <c r="K133" s="57">
        <v>129</v>
      </c>
      <c r="L133" s="66">
        <v>31.4</v>
      </c>
      <c r="M133" s="66">
        <v>0</v>
      </c>
      <c r="N133" s="65">
        <f t="shared" ref="N133:N196" si="42">L133/3.6</f>
        <v>8.7222222222222214</v>
      </c>
      <c r="O133" s="65">
        <f t="shared" si="28"/>
        <v>0.38888888888888751</v>
      </c>
      <c r="P133" s="67">
        <f t="shared" si="29"/>
        <v>294.41666666666663</v>
      </c>
      <c r="Q133" s="57"/>
      <c r="R133" s="57"/>
      <c r="T133" s="57">
        <v>129</v>
      </c>
      <c r="U133" s="66">
        <v>31.4</v>
      </c>
      <c r="V133" s="66">
        <v>0</v>
      </c>
      <c r="W133" s="65">
        <f t="shared" ref="W133:W196" si="43">U133/3.6</f>
        <v>8.7222222222222214</v>
      </c>
      <c r="X133" s="65">
        <f t="shared" si="30"/>
        <v>0.38888888888888751</v>
      </c>
      <c r="Y133" s="67">
        <f t="shared" si="31"/>
        <v>294.41666666666663</v>
      </c>
      <c r="Z133" s="57"/>
      <c r="AA133" s="57"/>
      <c r="AC133" s="57">
        <v>129</v>
      </c>
      <c r="AD133" s="66">
        <v>28.3</v>
      </c>
      <c r="AE133" s="66">
        <v>0</v>
      </c>
      <c r="AF133" s="65">
        <f t="shared" ref="AF133:AF196" si="44">AD133/3.6</f>
        <v>7.8611111111111107</v>
      </c>
      <c r="AG133" s="65">
        <f t="shared" si="32"/>
        <v>0.30555555555555536</v>
      </c>
      <c r="AH133" s="67">
        <f t="shared" si="33"/>
        <v>217.48611111111114</v>
      </c>
      <c r="AI133" s="57"/>
      <c r="AJ133" s="57"/>
      <c r="AL133" s="57">
        <v>129</v>
      </c>
      <c r="AM133" s="66">
        <v>28.3</v>
      </c>
      <c r="AN133" s="66">
        <v>0</v>
      </c>
      <c r="AO133" s="65">
        <f t="shared" ref="AO133:AO196" si="45">AM133/3.6</f>
        <v>7.8611111111111107</v>
      </c>
      <c r="AP133" s="65">
        <f t="shared" si="34"/>
        <v>0.30555555555555536</v>
      </c>
      <c r="AQ133" s="67">
        <f t="shared" si="35"/>
        <v>217.48611111111114</v>
      </c>
      <c r="AR133" s="57"/>
      <c r="AS133" s="57"/>
      <c r="AU133" s="57">
        <v>129</v>
      </c>
      <c r="AV133" s="66">
        <v>28.3</v>
      </c>
      <c r="AW133" s="66">
        <v>0</v>
      </c>
      <c r="AX133" s="65">
        <f t="shared" ref="AX133:AX196" si="46">AV133/3.6</f>
        <v>7.8611111111111107</v>
      </c>
      <c r="AY133" s="65">
        <f t="shared" si="36"/>
        <v>0.30555555555555536</v>
      </c>
      <c r="AZ133" s="67">
        <f t="shared" si="37"/>
        <v>217.48611111111114</v>
      </c>
      <c r="BA133" s="57"/>
      <c r="BB133" s="57"/>
      <c r="BD133" s="57">
        <v>129</v>
      </c>
      <c r="BE133" s="66">
        <v>0</v>
      </c>
      <c r="BF133" s="66">
        <v>0</v>
      </c>
      <c r="BG133" s="65">
        <f t="shared" ref="BG133:BG196" si="47">BE133/3.6</f>
        <v>0</v>
      </c>
      <c r="BH133" s="65">
        <f t="shared" si="38"/>
        <v>0</v>
      </c>
      <c r="BI133" s="67">
        <f t="shared" si="39"/>
        <v>614.05555555555554</v>
      </c>
      <c r="BJ133" s="57"/>
      <c r="BK133" s="57"/>
      <c r="BM133" s="57">
        <v>129</v>
      </c>
      <c r="BN133" s="57">
        <v>0</v>
      </c>
      <c r="BO133" s="66">
        <v>0</v>
      </c>
      <c r="BP133" s="65">
        <f t="shared" ref="BP133:BP196" si="48">BN133/3.6</f>
        <v>0</v>
      </c>
      <c r="BQ133" s="65">
        <f t="shared" si="40"/>
        <v>0</v>
      </c>
      <c r="BR133" s="67">
        <f t="shared" si="41"/>
        <v>614.05555555555554</v>
      </c>
      <c r="BS133" s="57"/>
      <c r="BT133" s="57"/>
    </row>
    <row r="134" spans="1:72" x14ac:dyDescent="0.25">
      <c r="A134" s="31">
        <v>134</v>
      </c>
      <c r="B134" s="56">
        <v>131</v>
      </c>
      <c r="C134" s="71">
        <v>0</v>
      </c>
      <c r="D134" s="71">
        <v>0</v>
      </c>
      <c r="E134" s="71">
        <v>0</v>
      </c>
      <c r="F134" s="71">
        <v>0</v>
      </c>
      <c r="G134" s="71">
        <v>614.05555555555554</v>
      </c>
      <c r="K134" s="57">
        <v>130</v>
      </c>
      <c r="L134" s="66">
        <v>32.5</v>
      </c>
      <c r="M134" s="66">
        <v>0</v>
      </c>
      <c r="N134" s="65">
        <f t="shared" si="42"/>
        <v>9.0277777777777768</v>
      </c>
      <c r="O134" s="65">
        <f t="shared" ref="O134:O197" si="49">N134-N133</f>
        <v>0.30555555555555536</v>
      </c>
      <c r="P134" s="67">
        <f t="shared" ref="P134:P197" si="50">N133+(O134/2)+P133</f>
        <v>303.29166666666663</v>
      </c>
      <c r="Q134" s="57"/>
      <c r="R134" s="57"/>
      <c r="T134" s="57">
        <v>130</v>
      </c>
      <c r="U134" s="66">
        <v>32.5</v>
      </c>
      <c r="V134" s="66">
        <v>0</v>
      </c>
      <c r="W134" s="65">
        <f t="shared" si="43"/>
        <v>9.0277777777777768</v>
      </c>
      <c r="X134" s="65">
        <f t="shared" ref="X134:X197" si="51">W134-W133</f>
        <v>0.30555555555555536</v>
      </c>
      <c r="Y134" s="67">
        <f t="shared" ref="Y134:Y197" si="52">W133+(X134/2)+Y133</f>
        <v>303.29166666666663</v>
      </c>
      <c r="Z134" s="57"/>
      <c r="AA134" s="57"/>
      <c r="AC134" s="57">
        <v>130</v>
      </c>
      <c r="AD134" s="66">
        <v>29.6</v>
      </c>
      <c r="AE134" s="66">
        <v>0</v>
      </c>
      <c r="AF134" s="65">
        <f t="shared" si="44"/>
        <v>8.2222222222222232</v>
      </c>
      <c r="AG134" s="65">
        <f t="shared" ref="AG134:AG197" si="53">AF134-AF133</f>
        <v>0.36111111111111249</v>
      </c>
      <c r="AH134" s="67">
        <f t="shared" ref="AH134:AH197" si="54">AF133+(AG134/2)+AH133</f>
        <v>225.5277777777778</v>
      </c>
      <c r="AI134" s="57"/>
      <c r="AJ134" s="57"/>
      <c r="AL134" s="57">
        <v>130</v>
      </c>
      <c r="AM134" s="66">
        <v>29.6</v>
      </c>
      <c r="AN134" s="66">
        <v>0</v>
      </c>
      <c r="AO134" s="65">
        <f t="shared" si="45"/>
        <v>8.2222222222222232</v>
      </c>
      <c r="AP134" s="65">
        <f t="shared" ref="AP134:AP197" si="55">AO134-AO133</f>
        <v>0.36111111111111249</v>
      </c>
      <c r="AQ134" s="67">
        <f t="shared" ref="AQ134:AQ197" si="56">AO133+(AP134/2)+AQ133</f>
        <v>225.5277777777778</v>
      </c>
      <c r="AR134" s="57"/>
      <c r="AS134" s="57"/>
      <c r="AU134" s="57">
        <v>130</v>
      </c>
      <c r="AV134" s="66">
        <v>29.6</v>
      </c>
      <c r="AW134" s="66">
        <v>0</v>
      </c>
      <c r="AX134" s="65">
        <f t="shared" si="46"/>
        <v>8.2222222222222232</v>
      </c>
      <c r="AY134" s="65">
        <f t="shared" ref="AY134:AY197" si="57">AX134-AX133</f>
        <v>0.36111111111111249</v>
      </c>
      <c r="AZ134" s="67">
        <f t="shared" ref="AZ134:AZ197" si="58">AX133+(AY134/2)+AZ133</f>
        <v>225.5277777777778</v>
      </c>
      <c r="BA134" s="57"/>
      <c r="BB134" s="57"/>
      <c r="BD134" s="57">
        <v>130</v>
      </c>
      <c r="BE134" s="66">
        <v>0</v>
      </c>
      <c r="BF134" s="66">
        <v>0</v>
      </c>
      <c r="BG134" s="65">
        <f t="shared" si="47"/>
        <v>0</v>
      </c>
      <c r="BH134" s="65">
        <f t="shared" ref="BH134:BH197" si="59">BG134-BG133</f>
        <v>0</v>
      </c>
      <c r="BI134" s="67">
        <f t="shared" ref="BI134:BI197" si="60">BG133+(BH134/2)+BI133</f>
        <v>614.05555555555554</v>
      </c>
      <c r="BJ134" s="57"/>
      <c r="BK134" s="57"/>
      <c r="BM134" s="57">
        <v>130</v>
      </c>
      <c r="BN134" s="57">
        <v>0</v>
      </c>
      <c r="BO134" s="66">
        <v>0</v>
      </c>
      <c r="BP134" s="65">
        <f t="shared" si="48"/>
        <v>0</v>
      </c>
      <c r="BQ134" s="65">
        <f t="shared" ref="BQ134:BQ197" si="61">BP134-BP133</f>
        <v>0</v>
      </c>
      <c r="BR134" s="67">
        <f t="shared" ref="BR134:BR197" si="62">BP133+(BQ134/2)+BR133</f>
        <v>614.05555555555554</v>
      </c>
      <c r="BS134" s="57"/>
      <c r="BT134" s="57"/>
    </row>
    <row r="135" spans="1:72" x14ac:dyDescent="0.25">
      <c r="A135" s="31">
        <v>135</v>
      </c>
      <c r="B135" s="56">
        <v>132</v>
      </c>
      <c r="C135" s="71">
        <v>0</v>
      </c>
      <c r="D135" s="71">
        <v>0</v>
      </c>
      <c r="E135" s="71">
        <v>0</v>
      </c>
      <c r="F135" s="71">
        <v>0</v>
      </c>
      <c r="G135" s="71">
        <v>614.05555555555554</v>
      </c>
      <c r="K135" s="57">
        <v>131</v>
      </c>
      <c r="L135" s="66">
        <v>33.200000000000003</v>
      </c>
      <c r="M135" s="66">
        <v>0</v>
      </c>
      <c r="N135" s="65">
        <f t="shared" si="42"/>
        <v>9.2222222222222232</v>
      </c>
      <c r="O135" s="65">
        <f t="shared" si="49"/>
        <v>0.19444444444444642</v>
      </c>
      <c r="P135" s="67">
        <f t="shared" si="50"/>
        <v>312.41666666666663</v>
      </c>
      <c r="Q135" s="57"/>
      <c r="R135" s="57"/>
      <c r="T135" s="57">
        <v>131</v>
      </c>
      <c r="U135" s="66">
        <v>33.200000000000003</v>
      </c>
      <c r="V135" s="66">
        <v>0</v>
      </c>
      <c r="W135" s="65">
        <f t="shared" si="43"/>
        <v>9.2222222222222232</v>
      </c>
      <c r="X135" s="65">
        <f t="shared" si="51"/>
        <v>0.19444444444444642</v>
      </c>
      <c r="Y135" s="67">
        <f t="shared" si="52"/>
        <v>312.41666666666663</v>
      </c>
      <c r="Z135" s="57"/>
      <c r="AA135" s="57"/>
      <c r="AC135" s="57">
        <v>131</v>
      </c>
      <c r="AD135" s="66">
        <v>30.9</v>
      </c>
      <c r="AE135" s="66">
        <v>0</v>
      </c>
      <c r="AF135" s="65">
        <f t="shared" si="44"/>
        <v>8.5833333333333321</v>
      </c>
      <c r="AG135" s="65">
        <f t="shared" si="53"/>
        <v>0.36111111111110894</v>
      </c>
      <c r="AH135" s="67">
        <f t="shared" si="54"/>
        <v>233.93055555555557</v>
      </c>
      <c r="AI135" s="57"/>
      <c r="AJ135" s="57"/>
      <c r="AL135" s="57">
        <v>131</v>
      </c>
      <c r="AM135" s="66">
        <v>30.9</v>
      </c>
      <c r="AN135" s="66">
        <v>0</v>
      </c>
      <c r="AO135" s="65">
        <f t="shared" si="45"/>
        <v>8.5833333333333321</v>
      </c>
      <c r="AP135" s="65">
        <f t="shared" si="55"/>
        <v>0.36111111111110894</v>
      </c>
      <c r="AQ135" s="67">
        <f t="shared" si="56"/>
        <v>233.93055555555557</v>
      </c>
      <c r="AR135" s="57"/>
      <c r="AS135" s="57"/>
      <c r="AU135" s="57">
        <v>131</v>
      </c>
      <c r="AV135" s="66">
        <v>30.9</v>
      </c>
      <c r="AW135" s="66">
        <v>0</v>
      </c>
      <c r="AX135" s="65">
        <f t="shared" si="46"/>
        <v>8.5833333333333321</v>
      </c>
      <c r="AY135" s="65">
        <f t="shared" si="57"/>
        <v>0.36111111111110894</v>
      </c>
      <c r="AZ135" s="67">
        <f t="shared" si="58"/>
        <v>233.93055555555557</v>
      </c>
      <c r="BA135" s="57"/>
      <c r="BB135" s="57"/>
      <c r="BD135" s="57">
        <v>131</v>
      </c>
      <c r="BE135" s="66">
        <v>0</v>
      </c>
      <c r="BF135" s="66">
        <v>0</v>
      </c>
      <c r="BG135" s="65">
        <f t="shared" si="47"/>
        <v>0</v>
      </c>
      <c r="BH135" s="65">
        <f t="shared" si="59"/>
        <v>0</v>
      </c>
      <c r="BI135" s="67">
        <f t="shared" si="60"/>
        <v>614.05555555555554</v>
      </c>
      <c r="BJ135" s="57"/>
      <c r="BK135" s="57"/>
      <c r="BM135" s="57">
        <v>131</v>
      </c>
      <c r="BN135" s="57">
        <v>0</v>
      </c>
      <c r="BO135" s="66">
        <v>0</v>
      </c>
      <c r="BP135" s="65">
        <f t="shared" si="48"/>
        <v>0</v>
      </c>
      <c r="BQ135" s="65">
        <f t="shared" si="61"/>
        <v>0</v>
      </c>
      <c r="BR135" s="67">
        <f t="shared" si="62"/>
        <v>614.05555555555554</v>
      </c>
      <c r="BS135" s="57"/>
      <c r="BT135" s="57"/>
    </row>
    <row r="136" spans="1:72" x14ac:dyDescent="0.25">
      <c r="A136" s="31">
        <v>136</v>
      </c>
      <c r="B136" s="56">
        <v>133</v>
      </c>
      <c r="C136" s="71">
        <v>0</v>
      </c>
      <c r="D136" s="71">
        <v>0</v>
      </c>
      <c r="E136" s="71">
        <v>0</v>
      </c>
      <c r="F136" s="71">
        <v>0</v>
      </c>
      <c r="G136" s="71">
        <v>614.05555555555554</v>
      </c>
      <c r="K136" s="57">
        <v>132</v>
      </c>
      <c r="L136" s="66">
        <v>33.4</v>
      </c>
      <c r="M136" s="66">
        <v>0</v>
      </c>
      <c r="N136" s="65">
        <f t="shared" si="42"/>
        <v>9.2777777777777768</v>
      </c>
      <c r="O136" s="65">
        <f t="shared" si="49"/>
        <v>5.5555555555553582E-2</v>
      </c>
      <c r="P136" s="67">
        <f t="shared" si="50"/>
        <v>321.66666666666663</v>
      </c>
      <c r="Q136" s="57"/>
      <c r="R136" s="57"/>
      <c r="T136" s="57">
        <v>132</v>
      </c>
      <c r="U136" s="66">
        <v>33.4</v>
      </c>
      <c r="V136" s="66">
        <v>0</v>
      </c>
      <c r="W136" s="65">
        <f t="shared" si="43"/>
        <v>9.2777777777777768</v>
      </c>
      <c r="X136" s="65">
        <f t="shared" si="51"/>
        <v>5.5555555555553582E-2</v>
      </c>
      <c r="Y136" s="67">
        <f t="shared" si="52"/>
        <v>321.66666666666663</v>
      </c>
      <c r="Z136" s="57"/>
      <c r="AA136" s="57"/>
      <c r="AC136" s="57">
        <v>132</v>
      </c>
      <c r="AD136" s="66">
        <v>32.200000000000003</v>
      </c>
      <c r="AE136" s="66">
        <v>0</v>
      </c>
      <c r="AF136" s="65">
        <f t="shared" si="44"/>
        <v>8.9444444444444446</v>
      </c>
      <c r="AG136" s="65">
        <f t="shared" si="53"/>
        <v>0.36111111111111249</v>
      </c>
      <c r="AH136" s="67">
        <f t="shared" si="54"/>
        <v>242.69444444444446</v>
      </c>
      <c r="AI136" s="57"/>
      <c r="AJ136" s="57"/>
      <c r="AL136" s="57">
        <v>132</v>
      </c>
      <c r="AM136" s="66">
        <v>32.200000000000003</v>
      </c>
      <c r="AN136" s="66">
        <v>0</v>
      </c>
      <c r="AO136" s="65">
        <f t="shared" si="45"/>
        <v>8.9444444444444446</v>
      </c>
      <c r="AP136" s="65">
        <f t="shared" si="55"/>
        <v>0.36111111111111249</v>
      </c>
      <c r="AQ136" s="67">
        <f t="shared" si="56"/>
        <v>242.69444444444446</v>
      </c>
      <c r="AR136" s="57"/>
      <c r="AS136" s="57"/>
      <c r="AU136" s="57">
        <v>132</v>
      </c>
      <c r="AV136" s="66">
        <v>32.200000000000003</v>
      </c>
      <c r="AW136" s="66">
        <v>0</v>
      </c>
      <c r="AX136" s="65">
        <f t="shared" si="46"/>
        <v>8.9444444444444446</v>
      </c>
      <c r="AY136" s="65">
        <f t="shared" si="57"/>
        <v>0.36111111111111249</v>
      </c>
      <c r="AZ136" s="67">
        <f t="shared" si="58"/>
        <v>242.69444444444446</v>
      </c>
      <c r="BA136" s="57"/>
      <c r="BB136" s="57"/>
      <c r="BD136" s="57">
        <v>132</v>
      </c>
      <c r="BE136" s="66">
        <v>0</v>
      </c>
      <c r="BF136" s="66">
        <v>0</v>
      </c>
      <c r="BG136" s="65">
        <f t="shared" si="47"/>
        <v>0</v>
      </c>
      <c r="BH136" s="65">
        <f t="shared" si="59"/>
        <v>0</v>
      </c>
      <c r="BI136" s="67">
        <f t="shared" si="60"/>
        <v>614.05555555555554</v>
      </c>
      <c r="BJ136" s="57"/>
      <c r="BK136" s="57"/>
      <c r="BM136" s="57">
        <v>132</v>
      </c>
      <c r="BN136" s="57">
        <v>0</v>
      </c>
      <c r="BO136" s="66">
        <v>0</v>
      </c>
      <c r="BP136" s="65">
        <f t="shared" si="48"/>
        <v>0</v>
      </c>
      <c r="BQ136" s="65">
        <f t="shared" si="61"/>
        <v>0</v>
      </c>
      <c r="BR136" s="67">
        <f t="shared" si="62"/>
        <v>614.05555555555554</v>
      </c>
      <c r="BS136" s="57"/>
      <c r="BT136" s="57"/>
    </row>
    <row r="137" spans="1:72" x14ac:dyDescent="0.25">
      <c r="A137" s="31">
        <v>137</v>
      </c>
      <c r="B137" s="56">
        <v>134</v>
      </c>
      <c r="C137" s="71">
        <v>0</v>
      </c>
      <c r="D137" s="71">
        <v>0</v>
      </c>
      <c r="E137" s="71">
        <v>0</v>
      </c>
      <c r="F137" s="71">
        <v>0</v>
      </c>
      <c r="G137" s="71">
        <v>614.05555555555554</v>
      </c>
      <c r="K137" s="57">
        <v>133</v>
      </c>
      <c r="L137" s="66">
        <v>33.700000000000003</v>
      </c>
      <c r="M137" s="66">
        <v>0</v>
      </c>
      <c r="N137" s="65">
        <f t="shared" si="42"/>
        <v>9.3611111111111125</v>
      </c>
      <c r="O137" s="65">
        <f t="shared" si="49"/>
        <v>8.3333333333335702E-2</v>
      </c>
      <c r="P137" s="67">
        <f t="shared" si="50"/>
        <v>330.98611111111109</v>
      </c>
      <c r="Q137" s="57"/>
      <c r="R137" s="57"/>
      <c r="T137" s="57">
        <v>133</v>
      </c>
      <c r="U137" s="66">
        <v>33.700000000000003</v>
      </c>
      <c r="V137" s="66">
        <v>0</v>
      </c>
      <c r="W137" s="65">
        <f t="shared" si="43"/>
        <v>9.3611111111111125</v>
      </c>
      <c r="X137" s="65">
        <f t="shared" si="51"/>
        <v>8.3333333333335702E-2</v>
      </c>
      <c r="Y137" s="67">
        <f t="shared" si="52"/>
        <v>330.98611111111109</v>
      </c>
      <c r="Z137" s="57"/>
      <c r="AA137" s="57"/>
      <c r="AC137" s="57">
        <v>133</v>
      </c>
      <c r="AD137" s="66">
        <v>33.4</v>
      </c>
      <c r="AE137" s="66">
        <v>0</v>
      </c>
      <c r="AF137" s="65">
        <f t="shared" si="44"/>
        <v>9.2777777777777768</v>
      </c>
      <c r="AG137" s="65">
        <f t="shared" si="53"/>
        <v>0.33333333333333215</v>
      </c>
      <c r="AH137" s="67">
        <f t="shared" si="54"/>
        <v>251.80555555555557</v>
      </c>
      <c r="AI137" s="57"/>
      <c r="AJ137" s="57"/>
      <c r="AL137" s="57">
        <v>133</v>
      </c>
      <c r="AM137" s="66">
        <v>33.4</v>
      </c>
      <c r="AN137" s="66">
        <v>0</v>
      </c>
      <c r="AO137" s="65">
        <f t="shared" si="45"/>
        <v>9.2777777777777768</v>
      </c>
      <c r="AP137" s="65">
        <f t="shared" si="55"/>
        <v>0.33333333333333215</v>
      </c>
      <c r="AQ137" s="67">
        <f t="shared" si="56"/>
        <v>251.80555555555557</v>
      </c>
      <c r="AR137" s="57"/>
      <c r="AS137" s="57"/>
      <c r="AU137" s="57">
        <v>133</v>
      </c>
      <c r="AV137" s="66">
        <v>33.4</v>
      </c>
      <c r="AW137" s="66">
        <v>0</v>
      </c>
      <c r="AX137" s="65">
        <f t="shared" si="46"/>
        <v>9.2777777777777768</v>
      </c>
      <c r="AY137" s="65">
        <f t="shared" si="57"/>
        <v>0.33333333333333215</v>
      </c>
      <c r="AZ137" s="67">
        <f t="shared" si="58"/>
        <v>251.80555555555557</v>
      </c>
      <c r="BA137" s="57"/>
      <c r="BB137" s="57"/>
      <c r="BD137" s="57">
        <v>133</v>
      </c>
      <c r="BE137" s="66">
        <v>0</v>
      </c>
      <c r="BF137" s="66">
        <v>0</v>
      </c>
      <c r="BG137" s="65">
        <f t="shared" si="47"/>
        <v>0</v>
      </c>
      <c r="BH137" s="65">
        <f t="shared" si="59"/>
        <v>0</v>
      </c>
      <c r="BI137" s="67">
        <f t="shared" si="60"/>
        <v>614.05555555555554</v>
      </c>
      <c r="BJ137" s="57"/>
      <c r="BK137" s="57"/>
      <c r="BM137" s="57">
        <v>133</v>
      </c>
      <c r="BN137" s="57">
        <v>0</v>
      </c>
      <c r="BO137" s="66">
        <v>0</v>
      </c>
      <c r="BP137" s="65">
        <f t="shared" si="48"/>
        <v>0</v>
      </c>
      <c r="BQ137" s="65">
        <f t="shared" si="61"/>
        <v>0</v>
      </c>
      <c r="BR137" s="67">
        <f t="shared" si="62"/>
        <v>614.05555555555554</v>
      </c>
      <c r="BS137" s="57"/>
      <c r="BT137" s="57"/>
    </row>
    <row r="138" spans="1:72" x14ac:dyDescent="0.25">
      <c r="A138" s="31">
        <v>138</v>
      </c>
      <c r="B138" s="56">
        <v>135</v>
      </c>
      <c r="C138" s="71">
        <v>0</v>
      </c>
      <c r="D138" s="71">
        <v>0</v>
      </c>
      <c r="E138" s="71">
        <v>0</v>
      </c>
      <c r="F138" s="71">
        <v>0</v>
      </c>
      <c r="G138" s="71">
        <v>614.05555555555554</v>
      </c>
      <c r="K138" s="57">
        <v>134</v>
      </c>
      <c r="L138" s="66">
        <v>33.9</v>
      </c>
      <c r="M138" s="66">
        <v>0</v>
      </c>
      <c r="N138" s="65">
        <f t="shared" si="42"/>
        <v>9.4166666666666661</v>
      </c>
      <c r="O138" s="65">
        <f t="shared" si="49"/>
        <v>5.5555555555553582E-2</v>
      </c>
      <c r="P138" s="67">
        <f t="shared" si="50"/>
        <v>340.375</v>
      </c>
      <c r="Q138" s="57"/>
      <c r="R138" s="57"/>
      <c r="T138" s="57">
        <v>134</v>
      </c>
      <c r="U138" s="66">
        <v>33.9</v>
      </c>
      <c r="V138" s="66">
        <v>0</v>
      </c>
      <c r="W138" s="65">
        <f t="shared" si="43"/>
        <v>9.4166666666666661</v>
      </c>
      <c r="X138" s="65">
        <f t="shared" si="51"/>
        <v>5.5555555555553582E-2</v>
      </c>
      <c r="Y138" s="67">
        <f t="shared" si="52"/>
        <v>340.375</v>
      </c>
      <c r="Z138" s="57"/>
      <c r="AA138" s="57"/>
      <c r="AC138" s="57">
        <v>134</v>
      </c>
      <c r="AD138" s="66">
        <v>35.1</v>
      </c>
      <c r="AE138" s="66">
        <v>0</v>
      </c>
      <c r="AF138" s="65">
        <f t="shared" si="44"/>
        <v>9.75</v>
      </c>
      <c r="AG138" s="65">
        <f t="shared" si="53"/>
        <v>0.47222222222222321</v>
      </c>
      <c r="AH138" s="67">
        <f t="shared" si="54"/>
        <v>261.31944444444446</v>
      </c>
      <c r="AI138" s="57"/>
      <c r="AJ138" s="57"/>
      <c r="AL138" s="57">
        <v>134</v>
      </c>
      <c r="AM138" s="66">
        <v>35.1</v>
      </c>
      <c r="AN138" s="66">
        <v>0</v>
      </c>
      <c r="AO138" s="65">
        <f t="shared" si="45"/>
        <v>9.75</v>
      </c>
      <c r="AP138" s="65">
        <f t="shared" si="55"/>
        <v>0.47222222222222321</v>
      </c>
      <c r="AQ138" s="67">
        <f t="shared" si="56"/>
        <v>261.31944444444446</v>
      </c>
      <c r="AR138" s="57"/>
      <c r="AS138" s="57"/>
      <c r="AU138" s="57">
        <v>134</v>
      </c>
      <c r="AV138" s="66">
        <v>35.1</v>
      </c>
      <c r="AW138" s="66">
        <v>0</v>
      </c>
      <c r="AX138" s="65">
        <f t="shared" si="46"/>
        <v>9.75</v>
      </c>
      <c r="AY138" s="65">
        <f t="shared" si="57"/>
        <v>0.47222222222222321</v>
      </c>
      <c r="AZ138" s="67">
        <f t="shared" si="58"/>
        <v>261.31944444444446</v>
      </c>
      <c r="BA138" s="57"/>
      <c r="BB138" s="57"/>
      <c r="BD138" s="57">
        <v>134</v>
      </c>
      <c r="BE138" s="66">
        <v>0</v>
      </c>
      <c r="BF138" s="66">
        <v>0</v>
      </c>
      <c r="BG138" s="65">
        <f t="shared" si="47"/>
        <v>0</v>
      </c>
      <c r="BH138" s="65">
        <f t="shared" si="59"/>
        <v>0</v>
      </c>
      <c r="BI138" s="67">
        <f t="shared" si="60"/>
        <v>614.05555555555554</v>
      </c>
      <c r="BJ138" s="57"/>
      <c r="BK138" s="57"/>
      <c r="BM138" s="57">
        <v>134</v>
      </c>
      <c r="BN138" s="57">
        <v>0</v>
      </c>
      <c r="BO138" s="66">
        <v>0</v>
      </c>
      <c r="BP138" s="65">
        <f t="shared" si="48"/>
        <v>0</v>
      </c>
      <c r="BQ138" s="65">
        <f t="shared" si="61"/>
        <v>0</v>
      </c>
      <c r="BR138" s="67">
        <f t="shared" si="62"/>
        <v>614.05555555555554</v>
      </c>
      <c r="BS138" s="57"/>
      <c r="BT138" s="57"/>
    </row>
    <row r="139" spans="1:72" x14ac:dyDescent="0.25">
      <c r="A139" s="31">
        <v>139</v>
      </c>
      <c r="B139" s="56">
        <v>136</v>
      </c>
      <c r="C139" s="71">
        <v>0</v>
      </c>
      <c r="D139" s="71">
        <v>0</v>
      </c>
      <c r="E139" s="71">
        <v>0</v>
      </c>
      <c r="F139" s="71">
        <v>0</v>
      </c>
      <c r="G139" s="71">
        <v>614.05555555555554</v>
      </c>
      <c r="K139" s="57">
        <v>135</v>
      </c>
      <c r="L139" s="66">
        <v>34.200000000000003</v>
      </c>
      <c r="M139" s="66">
        <v>0</v>
      </c>
      <c r="N139" s="65">
        <f t="shared" si="42"/>
        <v>9.5</v>
      </c>
      <c r="O139" s="65">
        <f t="shared" si="49"/>
        <v>8.3333333333333925E-2</v>
      </c>
      <c r="P139" s="67">
        <f t="shared" si="50"/>
        <v>349.83333333333331</v>
      </c>
      <c r="Q139" s="57"/>
      <c r="R139" s="57"/>
      <c r="T139" s="57">
        <v>135</v>
      </c>
      <c r="U139" s="66">
        <v>34.200000000000003</v>
      </c>
      <c r="V139" s="66">
        <v>0</v>
      </c>
      <c r="W139" s="65">
        <f t="shared" si="43"/>
        <v>9.5</v>
      </c>
      <c r="X139" s="65">
        <f t="shared" si="51"/>
        <v>8.3333333333333925E-2</v>
      </c>
      <c r="Y139" s="67">
        <f t="shared" si="52"/>
        <v>349.83333333333331</v>
      </c>
      <c r="Z139" s="57"/>
      <c r="AA139" s="57"/>
      <c r="AC139" s="57">
        <v>135</v>
      </c>
      <c r="AD139" s="66">
        <v>37.200000000000003</v>
      </c>
      <c r="AE139" s="66">
        <v>0</v>
      </c>
      <c r="AF139" s="65">
        <f t="shared" si="44"/>
        <v>10.333333333333334</v>
      </c>
      <c r="AG139" s="65">
        <f t="shared" si="53"/>
        <v>0.58333333333333393</v>
      </c>
      <c r="AH139" s="67">
        <f t="shared" si="54"/>
        <v>271.36111111111114</v>
      </c>
      <c r="AI139" s="57"/>
      <c r="AJ139" s="57"/>
      <c r="AL139" s="57">
        <v>135</v>
      </c>
      <c r="AM139" s="66">
        <v>37.200000000000003</v>
      </c>
      <c r="AN139" s="66">
        <v>0</v>
      </c>
      <c r="AO139" s="65">
        <f t="shared" si="45"/>
        <v>10.333333333333334</v>
      </c>
      <c r="AP139" s="65">
        <f t="shared" si="55"/>
        <v>0.58333333333333393</v>
      </c>
      <c r="AQ139" s="67">
        <f t="shared" si="56"/>
        <v>271.36111111111114</v>
      </c>
      <c r="AR139" s="57"/>
      <c r="AS139" s="57"/>
      <c r="AU139" s="57">
        <v>135</v>
      </c>
      <c r="AV139" s="66">
        <v>37.200000000000003</v>
      </c>
      <c r="AW139" s="66">
        <v>0</v>
      </c>
      <c r="AX139" s="65">
        <f t="shared" si="46"/>
        <v>10.333333333333334</v>
      </c>
      <c r="AY139" s="65">
        <f t="shared" si="57"/>
        <v>0.58333333333333393</v>
      </c>
      <c r="AZ139" s="67">
        <f t="shared" si="58"/>
        <v>271.36111111111114</v>
      </c>
      <c r="BA139" s="57"/>
      <c r="BB139" s="57"/>
      <c r="BD139" s="57">
        <v>135</v>
      </c>
      <c r="BE139" s="66">
        <v>0</v>
      </c>
      <c r="BF139" s="66">
        <v>0</v>
      </c>
      <c r="BG139" s="65">
        <f t="shared" si="47"/>
        <v>0</v>
      </c>
      <c r="BH139" s="65">
        <f t="shared" si="59"/>
        <v>0</v>
      </c>
      <c r="BI139" s="67">
        <f t="shared" si="60"/>
        <v>614.05555555555554</v>
      </c>
      <c r="BJ139" s="57"/>
      <c r="BK139" s="57"/>
      <c r="BM139" s="57">
        <v>135</v>
      </c>
      <c r="BN139" s="57">
        <v>0</v>
      </c>
      <c r="BO139" s="66">
        <v>0</v>
      </c>
      <c r="BP139" s="65">
        <f t="shared" si="48"/>
        <v>0</v>
      </c>
      <c r="BQ139" s="65">
        <f t="shared" si="61"/>
        <v>0</v>
      </c>
      <c r="BR139" s="67">
        <f t="shared" si="62"/>
        <v>614.05555555555554</v>
      </c>
      <c r="BS139" s="57"/>
      <c r="BT139" s="57"/>
    </row>
    <row r="140" spans="1:72" x14ac:dyDescent="0.25">
      <c r="A140" s="31">
        <v>140</v>
      </c>
      <c r="B140" s="56">
        <v>137</v>
      </c>
      <c r="C140" s="71">
        <v>0</v>
      </c>
      <c r="D140" s="71">
        <v>0</v>
      </c>
      <c r="E140" s="71">
        <v>0</v>
      </c>
      <c r="F140" s="71">
        <v>0</v>
      </c>
      <c r="G140" s="71">
        <v>614.05555555555554</v>
      </c>
      <c r="K140" s="57">
        <v>136</v>
      </c>
      <c r="L140" s="66">
        <v>34.4</v>
      </c>
      <c r="M140" s="66">
        <v>0</v>
      </c>
      <c r="N140" s="65">
        <f t="shared" si="42"/>
        <v>9.5555555555555554</v>
      </c>
      <c r="O140" s="65">
        <f t="shared" si="49"/>
        <v>5.5555555555555358E-2</v>
      </c>
      <c r="P140" s="67">
        <f t="shared" si="50"/>
        <v>359.36111111111109</v>
      </c>
      <c r="Q140" s="57"/>
      <c r="R140" s="57"/>
      <c r="T140" s="57">
        <v>136</v>
      </c>
      <c r="U140" s="66">
        <v>34.4</v>
      </c>
      <c r="V140" s="66">
        <v>0</v>
      </c>
      <c r="W140" s="65">
        <f t="shared" si="43"/>
        <v>9.5555555555555554</v>
      </c>
      <c r="X140" s="65">
        <f t="shared" si="51"/>
        <v>5.5555555555555358E-2</v>
      </c>
      <c r="Y140" s="67">
        <f t="shared" si="52"/>
        <v>359.36111111111109</v>
      </c>
      <c r="Z140" s="57"/>
      <c r="AA140" s="57"/>
      <c r="AC140" s="57">
        <v>136</v>
      </c>
      <c r="AD140" s="66">
        <v>38.700000000000003</v>
      </c>
      <c r="AE140" s="66">
        <v>0</v>
      </c>
      <c r="AF140" s="65">
        <f t="shared" si="44"/>
        <v>10.75</v>
      </c>
      <c r="AG140" s="65">
        <f t="shared" si="53"/>
        <v>0.41666666666666607</v>
      </c>
      <c r="AH140" s="67">
        <f t="shared" si="54"/>
        <v>281.90277777777783</v>
      </c>
      <c r="AI140" s="57"/>
      <c r="AJ140" s="57"/>
      <c r="AL140" s="57">
        <v>136</v>
      </c>
      <c r="AM140" s="66">
        <v>38.700000000000003</v>
      </c>
      <c r="AN140" s="66">
        <v>0</v>
      </c>
      <c r="AO140" s="65">
        <f t="shared" si="45"/>
        <v>10.75</v>
      </c>
      <c r="AP140" s="65">
        <f t="shared" si="55"/>
        <v>0.41666666666666607</v>
      </c>
      <c r="AQ140" s="67">
        <f t="shared" si="56"/>
        <v>281.90277777777783</v>
      </c>
      <c r="AR140" s="57"/>
      <c r="AS140" s="57"/>
      <c r="AU140" s="57">
        <v>136</v>
      </c>
      <c r="AV140" s="66">
        <v>38.700000000000003</v>
      </c>
      <c r="AW140" s="66">
        <v>0</v>
      </c>
      <c r="AX140" s="65">
        <f t="shared" si="46"/>
        <v>10.75</v>
      </c>
      <c r="AY140" s="65">
        <f t="shared" si="57"/>
        <v>0.41666666666666607</v>
      </c>
      <c r="AZ140" s="67">
        <f t="shared" si="58"/>
        <v>281.90277777777783</v>
      </c>
      <c r="BA140" s="57"/>
      <c r="BB140" s="57"/>
      <c r="BD140" s="57">
        <v>136</v>
      </c>
      <c r="BE140" s="66">
        <v>0</v>
      </c>
      <c r="BF140" s="66">
        <v>0</v>
      </c>
      <c r="BG140" s="65">
        <f t="shared" si="47"/>
        <v>0</v>
      </c>
      <c r="BH140" s="65">
        <f t="shared" si="59"/>
        <v>0</v>
      </c>
      <c r="BI140" s="67">
        <f t="shared" si="60"/>
        <v>614.05555555555554</v>
      </c>
      <c r="BJ140" s="57"/>
      <c r="BK140" s="57"/>
      <c r="BM140" s="57">
        <v>136</v>
      </c>
      <c r="BN140" s="57">
        <v>0</v>
      </c>
      <c r="BO140" s="66">
        <v>0</v>
      </c>
      <c r="BP140" s="65">
        <f t="shared" si="48"/>
        <v>0</v>
      </c>
      <c r="BQ140" s="65">
        <f t="shared" si="61"/>
        <v>0</v>
      </c>
      <c r="BR140" s="67">
        <f t="shared" si="62"/>
        <v>614.05555555555554</v>
      </c>
      <c r="BS140" s="57"/>
      <c r="BT140" s="57"/>
    </row>
    <row r="141" spans="1:72" x14ac:dyDescent="0.25">
      <c r="A141" s="31">
        <v>141</v>
      </c>
      <c r="B141" s="56">
        <v>138</v>
      </c>
      <c r="C141" s="71">
        <v>0.2</v>
      </c>
      <c r="D141" s="71">
        <v>0</v>
      </c>
      <c r="E141" s="71">
        <v>5.5555555555555559E-2</v>
      </c>
      <c r="F141" s="71">
        <v>5.5555555555555559E-2</v>
      </c>
      <c r="G141" s="71">
        <v>614.08333333333337</v>
      </c>
      <c r="K141" s="57">
        <v>137</v>
      </c>
      <c r="L141" s="66">
        <v>34.700000000000003</v>
      </c>
      <c r="M141" s="66">
        <v>0</v>
      </c>
      <c r="N141" s="65">
        <f t="shared" si="42"/>
        <v>9.6388888888888893</v>
      </c>
      <c r="O141" s="65">
        <f t="shared" si="49"/>
        <v>8.3333333333333925E-2</v>
      </c>
      <c r="P141" s="67">
        <f t="shared" si="50"/>
        <v>368.95833333333331</v>
      </c>
      <c r="Q141" s="57"/>
      <c r="R141" s="57"/>
      <c r="T141" s="57">
        <v>137</v>
      </c>
      <c r="U141" s="66">
        <v>34.700000000000003</v>
      </c>
      <c r="V141" s="66">
        <v>0</v>
      </c>
      <c r="W141" s="65">
        <f t="shared" si="43"/>
        <v>9.6388888888888893</v>
      </c>
      <c r="X141" s="65">
        <f t="shared" si="51"/>
        <v>8.3333333333333925E-2</v>
      </c>
      <c r="Y141" s="67">
        <f t="shared" si="52"/>
        <v>368.95833333333331</v>
      </c>
      <c r="Z141" s="57"/>
      <c r="AA141" s="57"/>
      <c r="AC141" s="57">
        <v>137</v>
      </c>
      <c r="AD141" s="66">
        <v>39</v>
      </c>
      <c r="AE141" s="66">
        <v>0</v>
      </c>
      <c r="AF141" s="65">
        <f t="shared" si="44"/>
        <v>10.833333333333334</v>
      </c>
      <c r="AG141" s="65">
        <f t="shared" si="53"/>
        <v>8.3333333333333925E-2</v>
      </c>
      <c r="AH141" s="67">
        <f t="shared" si="54"/>
        <v>292.69444444444451</v>
      </c>
      <c r="AI141" s="57"/>
      <c r="AJ141" s="57"/>
      <c r="AL141" s="57">
        <v>137</v>
      </c>
      <c r="AM141" s="66">
        <v>39</v>
      </c>
      <c r="AN141" s="66">
        <v>0</v>
      </c>
      <c r="AO141" s="65">
        <f t="shared" si="45"/>
        <v>10.833333333333334</v>
      </c>
      <c r="AP141" s="65">
        <f t="shared" si="55"/>
        <v>8.3333333333333925E-2</v>
      </c>
      <c r="AQ141" s="67">
        <f t="shared" si="56"/>
        <v>292.69444444444451</v>
      </c>
      <c r="AR141" s="57"/>
      <c r="AS141" s="57"/>
      <c r="AU141" s="57">
        <v>137</v>
      </c>
      <c r="AV141" s="66">
        <v>39</v>
      </c>
      <c r="AW141" s="66">
        <v>0</v>
      </c>
      <c r="AX141" s="65">
        <f t="shared" si="46"/>
        <v>10.833333333333334</v>
      </c>
      <c r="AY141" s="65">
        <f t="shared" si="57"/>
        <v>8.3333333333333925E-2</v>
      </c>
      <c r="AZ141" s="67">
        <f t="shared" si="58"/>
        <v>292.69444444444451</v>
      </c>
      <c r="BA141" s="57"/>
      <c r="BB141" s="57"/>
      <c r="BD141" s="57">
        <v>137</v>
      </c>
      <c r="BE141" s="66">
        <v>0</v>
      </c>
      <c r="BF141" s="66">
        <v>0</v>
      </c>
      <c r="BG141" s="65">
        <f t="shared" si="47"/>
        <v>0</v>
      </c>
      <c r="BH141" s="65">
        <f t="shared" si="59"/>
        <v>0</v>
      </c>
      <c r="BI141" s="67">
        <f t="shared" si="60"/>
        <v>614.05555555555554</v>
      </c>
      <c r="BJ141" s="57"/>
      <c r="BK141" s="57"/>
      <c r="BM141" s="57">
        <v>137</v>
      </c>
      <c r="BN141" s="57">
        <v>0</v>
      </c>
      <c r="BO141" s="66">
        <v>0</v>
      </c>
      <c r="BP141" s="65">
        <f t="shared" si="48"/>
        <v>0</v>
      </c>
      <c r="BQ141" s="65">
        <f t="shared" si="61"/>
        <v>0</v>
      </c>
      <c r="BR141" s="67">
        <f t="shared" si="62"/>
        <v>614.05555555555554</v>
      </c>
      <c r="BS141" s="57"/>
      <c r="BT141" s="57"/>
    </row>
    <row r="142" spans="1:72" x14ac:dyDescent="0.25">
      <c r="A142" s="31">
        <v>142</v>
      </c>
      <c r="B142" s="56">
        <v>139</v>
      </c>
      <c r="C142" s="71">
        <v>1.9</v>
      </c>
      <c r="D142" s="71">
        <v>0</v>
      </c>
      <c r="E142" s="71">
        <v>0.52777777777777779</v>
      </c>
      <c r="F142" s="71">
        <v>0.47222222222222221</v>
      </c>
      <c r="G142" s="71">
        <v>614.375</v>
      </c>
      <c r="K142" s="57">
        <v>138</v>
      </c>
      <c r="L142" s="66">
        <v>34.9</v>
      </c>
      <c r="M142" s="66">
        <v>0</v>
      </c>
      <c r="N142" s="65">
        <f t="shared" si="42"/>
        <v>9.6944444444444446</v>
      </c>
      <c r="O142" s="65">
        <f t="shared" si="49"/>
        <v>5.5555555555555358E-2</v>
      </c>
      <c r="P142" s="67">
        <f t="shared" si="50"/>
        <v>378.625</v>
      </c>
      <c r="Q142" s="57"/>
      <c r="R142" s="57"/>
      <c r="T142" s="57">
        <v>138</v>
      </c>
      <c r="U142" s="66">
        <v>34.9</v>
      </c>
      <c r="V142" s="66">
        <v>0</v>
      </c>
      <c r="W142" s="65">
        <f t="shared" si="43"/>
        <v>9.6944444444444446</v>
      </c>
      <c r="X142" s="65">
        <f t="shared" si="51"/>
        <v>5.5555555555555358E-2</v>
      </c>
      <c r="Y142" s="67">
        <f t="shared" si="52"/>
        <v>378.625</v>
      </c>
      <c r="Z142" s="57"/>
      <c r="AA142" s="57"/>
      <c r="AC142" s="57">
        <v>138</v>
      </c>
      <c r="AD142" s="66">
        <v>40.1</v>
      </c>
      <c r="AE142" s="66">
        <v>0</v>
      </c>
      <c r="AF142" s="65">
        <f t="shared" si="44"/>
        <v>11.138888888888889</v>
      </c>
      <c r="AG142" s="65">
        <f t="shared" si="53"/>
        <v>0.30555555555555536</v>
      </c>
      <c r="AH142" s="67">
        <f t="shared" si="54"/>
        <v>303.6805555555556</v>
      </c>
      <c r="AI142" s="57"/>
      <c r="AJ142" s="57"/>
      <c r="AL142" s="57">
        <v>138</v>
      </c>
      <c r="AM142" s="66">
        <v>40.1</v>
      </c>
      <c r="AN142" s="66">
        <v>0</v>
      </c>
      <c r="AO142" s="65">
        <f t="shared" si="45"/>
        <v>11.138888888888889</v>
      </c>
      <c r="AP142" s="65">
        <f t="shared" si="55"/>
        <v>0.30555555555555536</v>
      </c>
      <c r="AQ142" s="67">
        <f t="shared" si="56"/>
        <v>303.6805555555556</v>
      </c>
      <c r="AR142" s="57"/>
      <c r="AS142" s="57"/>
      <c r="AU142" s="57">
        <v>138</v>
      </c>
      <c r="AV142" s="66">
        <v>40.1</v>
      </c>
      <c r="AW142" s="66">
        <v>0</v>
      </c>
      <c r="AX142" s="65">
        <f t="shared" si="46"/>
        <v>11.138888888888889</v>
      </c>
      <c r="AY142" s="65">
        <f t="shared" si="57"/>
        <v>0.30555555555555536</v>
      </c>
      <c r="AZ142" s="67">
        <f t="shared" si="58"/>
        <v>303.6805555555556</v>
      </c>
      <c r="BA142" s="57"/>
      <c r="BB142" s="57"/>
      <c r="BD142" s="57">
        <v>138</v>
      </c>
      <c r="BE142" s="66">
        <v>0.2</v>
      </c>
      <c r="BF142" s="66">
        <v>0</v>
      </c>
      <c r="BG142" s="65">
        <f t="shared" si="47"/>
        <v>5.5555555555555559E-2</v>
      </c>
      <c r="BH142" s="65">
        <f t="shared" si="59"/>
        <v>5.5555555555555559E-2</v>
      </c>
      <c r="BI142" s="67">
        <f t="shared" si="60"/>
        <v>614.08333333333337</v>
      </c>
      <c r="BJ142" s="57"/>
      <c r="BK142" s="57"/>
      <c r="BM142" s="57">
        <v>138</v>
      </c>
      <c r="BN142" s="57">
        <v>0.2</v>
      </c>
      <c r="BO142" s="66">
        <v>0</v>
      </c>
      <c r="BP142" s="65">
        <f t="shared" si="48"/>
        <v>5.5555555555555559E-2</v>
      </c>
      <c r="BQ142" s="65">
        <f t="shared" si="61"/>
        <v>5.5555555555555559E-2</v>
      </c>
      <c r="BR142" s="67">
        <f t="shared" si="62"/>
        <v>614.08333333333337</v>
      </c>
      <c r="BS142" s="57"/>
      <c r="BT142" s="57"/>
    </row>
    <row r="143" spans="1:72" x14ac:dyDescent="0.25">
      <c r="A143" s="31">
        <v>143</v>
      </c>
      <c r="B143" s="56">
        <v>140</v>
      </c>
      <c r="C143" s="71">
        <v>6.1</v>
      </c>
      <c r="D143" s="71">
        <v>0</v>
      </c>
      <c r="E143" s="71">
        <v>1.6944444444444442</v>
      </c>
      <c r="F143" s="71">
        <v>1.1666666666666665</v>
      </c>
      <c r="G143" s="71">
        <v>615.48611111111109</v>
      </c>
      <c r="K143" s="57">
        <v>139</v>
      </c>
      <c r="L143" s="66">
        <v>35.200000000000003</v>
      </c>
      <c r="M143" s="66">
        <v>0</v>
      </c>
      <c r="N143" s="65">
        <f t="shared" si="42"/>
        <v>9.7777777777777786</v>
      </c>
      <c r="O143" s="65">
        <f t="shared" si="49"/>
        <v>8.3333333333333925E-2</v>
      </c>
      <c r="P143" s="67">
        <f t="shared" si="50"/>
        <v>388.36111111111109</v>
      </c>
      <c r="Q143" s="57"/>
      <c r="R143" s="57"/>
      <c r="T143" s="57">
        <v>139</v>
      </c>
      <c r="U143" s="66">
        <v>35.200000000000003</v>
      </c>
      <c r="V143" s="66">
        <v>0</v>
      </c>
      <c r="W143" s="65">
        <f t="shared" si="43"/>
        <v>9.7777777777777786</v>
      </c>
      <c r="X143" s="65">
        <f t="shared" si="51"/>
        <v>8.3333333333333925E-2</v>
      </c>
      <c r="Y143" s="67">
        <f t="shared" si="52"/>
        <v>388.36111111111109</v>
      </c>
      <c r="Z143" s="57"/>
      <c r="AA143" s="57"/>
      <c r="AC143" s="57">
        <v>139</v>
      </c>
      <c r="AD143" s="66">
        <v>40.4</v>
      </c>
      <c r="AE143" s="66">
        <v>0</v>
      </c>
      <c r="AF143" s="65">
        <f t="shared" si="44"/>
        <v>11.222222222222221</v>
      </c>
      <c r="AG143" s="65">
        <f t="shared" si="53"/>
        <v>8.3333333333332149E-2</v>
      </c>
      <c r="AH143" s="67">
        <f t="shared" si="54"/>
        <v>314.86111111111114</v>
      </c>
      <c r="AI143" s="57"/>
      <c r="AJ143" s="57"/>
      <c r="AL143" s="57">
        <v>139</v>
      </c>
      <c r="AM143" s="66">
        <v>40.4</v>
      </c>
      <c r="AN143" s="66">
        <v>0</v>
      </c>
      <c r="AO143" s="65">
        <f t="shared" si="45"/>
        <v>11.222222222222221</v>
      </c>
      <c r="AP143" s="65">
        <f t="shared" si="55"/>
        <v>8.3333333333332149E-2</v>
      </c>
      <c r="AQ143" s="67">
        <f t="shared" si="56"/>
        <v>314.86111111111114</v>
      </c>
      <c r="AR143" s="57"/>
      <c r="AS143" s="57"/>
      <c r="AU143" s="57">
        <v>139</v>
      </c>
      <c r="AV143" s="66">
        <v>40.4</v>
      </c>
      <c r="AW143" s="66">
        <v>0</v>
      </c>
      <c r="AX143" s="65">
        <f t="shared" si="46"/>
        <v>11.222222222222221</v>
      </c>
      <c r="AY143" s="65">
        <f t="shared" si="57"/>
        <v>8.3333333333332149E-2</v>
      </c>
      <c r="AZ143" s="67">
        <f t="shared" si="58"/>
        <v>314.86111111111114</v>
      </c>
      <c r="BA143" s="57"/>
      <c r="BB143" s="57"/>
      <c r="BD143" s="57">
        <v>139</v>
      </c>
      <c r="BE143" s="66">
        <v>1.9</v>
      </c>
      <c r="BF143" s="66">
        <v>0</v>
      </c>
      <c r="BG143" s="65">
        <f t="shared" si="47"/>
        <v>0.52777777777777779</v>
      </c>
      <c r="BH143" s="65">
        <f t="shared" si="59"/>
        <v>0.47222222222222221</v>
      </c>
      <c r="BI143" s="67">
        <f t="shared" si="60"/>
        <v>614.375</v>
      </c>
      <c r="BJ143" s="57"/>
      <c r="BK143" s="57"/>
      <c r="BM143" s="57">
        <v>139</v>
      </c>
      <c r="BN143" s="57">
        <v>1.9</v>
      </c>
      <c r="BO143" s="66">
        <v>0</v>
      </c>
      <c r="BP143" s="65">
        <f t="shared" si="48"/>
        <v>0.52777777777777779</v>
      </c>
      <c r="BQ143" s="65">
        <f t="shared" si="61"/>
        <v>0.47222222222222221</v>
      </c>
      <c r="BR143" s="67">
        <f t="shared" si="62"/>
        <v>614.375</v>
      </c>
      <c r="BS143" s="57"/>
      <c r="BT143" s="57"/>
    </row>
    <row r="144" spans="1:72" x14ac:dyDescent="0.25">
      <c r="A144" s="31">
        <v>144</v>
      </c>
      <c r="B144" s="56">
        <v>141</v>
      </c>
      <c r="C144" s="71">
        <v>11.7</v>
      </c>
      <c r="D144" s="71">
        <v>0</v>
      </c>
      <c r="E144" s="71">
        <v>3.2499999999999996</v>
      </c>
      <c r="F144" s="71">
        <v>1.5555555555555554</v>
      </c>
      <c r="G144" s="71">
        <v>617.95833333333326</v>
      </c>
      <c r="K144" s="57">
        <v>140</v>
      </c>
      <c r="L144" s="66">
        <v>35.4</v>
      </c>
      <c r="M144" s="66">
        <v>0</v>
      </c>
      <c r="N144" s="65">
        <f t="shared" si="42"/>
        <v>9.8333333333333321</v>
      </c>
      <c r="O144" s="65">
        <f t="shared" si="49"/>
        <v>5.5555555555553582E-2</v>
      </c>
      <c r="P144" s="67">
        <f t="shared" si="50"/>
        <v>398.16666666666663</v>
      </c>
      <c r="Q144" s="57"/>
      <c r="R144" s="57"/>
      <c r="T144" s="57">
        <v>140</v>
      </c>
      <c r="U144" s="66">
        <v>35.4</v>
      </c>
      <c r="V144" s="66">
        <v>0</v>
      </c>
      <c r="W144" s="65">
        <f t="shared" si="43"/>
        <v>9.8333333333333321</v>
      </c>
      <c r="X144" s="65">
        <f t="shared" si="51"/>
        <v>5.5555555555553582E-2</v>
      </c>
      <c r="Y144" s="67">
        <f t="shared" si="52"/>
        <v>398.16666666666663</v>
      </c>
      <c r="Z144" s="57"/>
      <c r="AA144" s="57"/>
      <c r="AC144" s="57">
        <v>140</v>
      </c>
      <c r="AD144" s="66">
        <v>39.700000000000003</v>
      </c>
      <c r="AE144" s="66">
        <v>0</v>
      </c>
      <c r="AF144" s="65">
        <f t="shared" si="44"/>
        <v>11.027777777777779</v>
      </c>
      <c r="AG144" s="65">
        <f t="shared" si="53"/>
        <v>-0.19444444444444287</v>
      </c>
      <c r="AH144" s="67">
        <f t="shared" si="54"/>
        <v>325.98611111111114</v>
      </c>
      <c r="AI144" s="57"/>
      <c r="AJ144" s="57"/>
      <c r="AL144" s="57">
        <v>140</v>
      </c>
      <c r="AM144" s="66">
        <v>39.700000000000003</v>
      </c>
      <c r="AN144" s="66">
        <v>0</v>
      </c>
      <c r="AO144" s="65">
        <f t="shared" si="45"/>
        <v>11.027777777777779</v>
      </c>
      <c r="AP144" s="65">
        <f t="shared" si="55"/>
        <v>-0.19444444444444287</v>
      </c>
      <c r="AQ144" s="67">
        <f t="shared" si="56"/>
        <v>325.98611111111114</v>
      </c>
      <c r="AR144" s="57"/>
      <c r="AS144" s="57"/>
      <c r="AU144" s="57">
        <v>140</v>
      </c>
      <c r="AV144" s="66">
        <v>39.700000000000003</v>
      </c>
      <c r="AW144" s="66">
        <v>0</v>
      </c>
      <c r="AX144" s="65">
        <f t="shared" si="46"/>
        <v>11.027777777777779</v>
      </c>
      <c r="AY144" s="65">
        <f t="shared" si="57"/>
        <v>-0.19444444444444287</v>
      </c>
      <c r="AZ144" s="67">
        <f t="shared" si="58"/>
        <v>325.98611111111114</v>
      </c>
      <c r="BA144" s="57"/>
      <c r="BB144" s="57"/>
      <c r="BD144" s="57">
        <v>140</v>
      </c>
      <c r="BE144" s="66">
        <v>6.1</v>
      </c>
      <c r="BF144" s="66">
        <v>0</v>
      </c>
      <c r="BG144" s="65">
        <f t="shared" si="47"/>
        <v>1.6944444444444442</v>
      </c>
      <c r="BH144" s="65">
        <f t="shared" si="59"/>
        <v>1.1666666666666665</v>
      </c>
      <c r="BI144" s="67">
        <f t="shared" si="60"/>
        <v>615.48611111111109</v>
      </c>
      <c r="BJ144" s="57"/>
      <c r="BK144" s="57"/>
      <c r="BM144" s="57">
        <v>140</v>
      </c>
      <c r="BN144" s="57">
        <v>6.1</v>
      </c>
      <c r="BO144" s="66">
        <v>0</v>
      </c>
      <c r="BP144" s="65">
        <f t="shared" si="48"/>
        <v>1.6944444444444442</v>
      </c>
      <c r="BQ144" s="65">
        <f t="shared" si="61"/>
        <v>1.1666666666666665</v>
      </c>
      <c r="BR144" s="67">
        <f t="shared" si="62"/>
        <v>615.48611111111109</v>
      </c>
      <c r="BS144" s="57"/>
      <c r="BT144" s="57"/>
    </row>
    <row r="145" spans="1:72" x14ac:dyDescent="0.25">
      <c r="A145" s="31">
        <v>145</v>
      </c>
      <c r="B145" s="56">
        <v>142</v>
      </c>
      <c r="C145" s="71">
        <v>16.399999999999999</v>
      </c>
      <c r="D145" s="71">
        <v>0</v>
      </c>
      <c r="E145" s="71">
        <v>4.5555555555555554</v>
      </c>
      <c r="F145" s="71">
        <v>1.3055555555555558</v>
      </c>
      <c r="G145" s="71">
        <v>621.86111111111109</v>
      </c>
      <c r="K145" s="57">
        <v>141</v>
      </c>
      <c r="L145" s="66">
        <v>35.700000000000003</v>
      </c>
      <c r="M145" s="66">
        <v>0</v>
      </c>
      <c r="N145" s="65">
        <f t="shared" si="42"/>
        <v>9.9166666666666679</v>
      </c>
      <c r="O145" s="65">
        <f t="shared" si="49"/>
        <v>8.3333333333335702E-2</v>
      </c>
      <c r="P145" s="67">
        <f t="shared" si="50"/>
        <v>408.04166666666663</v>
      </c>
      <c r="Q145" s="57"/>
      <c r="R145" s="57"/>
      <c r="T145" s="57">
        <v>141</v>
      </c>
      <c r="U145" s="66">
        <v>35.700000000000003</v>
      </c>
      <c r="V145" s="66">
        <v>0</v>
      </c>
      <c r="W145" s="65">
        <f t="shared" si="43"/>
        <v>9.9166666666666679</v>
      </c>
      <c r="X145" s="65">
        <f t="shared" si="51"/>
        <v>8.3333333333335702E-2</v>
      </c>
      <c r="Y145" s="67">
        <f t="shared" si="52"/>
        <v>408.04166666666663</v>
      </c>
      <c r="Z145" s="57"/>
      <c r="AA145" s="57"/>
      <c r="AC145" s="57">
        <v>141</v>
      </c>
      <c r="AD145" s="66">
        <v>36.799999999999997</v>
      </c>
      <c r="AE145" s="66">
        <v>0</v>
      </c>
      <c r="AF145" s="65">
        <f t="shared" si="44"/>
        <v>10.222222222222221</v>
      </c>
      <c r="AG145" s="65">
        <f t="shared" si="53"/>
        <v>-0.80555555555555713</v>
      </c>
      <c r="AH145" s="67">
        <f t="shared" si="54"/>
        <v>336.61111111111114</v>
      </c>
      <c r="AI145" s="57"/>
      <c r="AJ145" s="57"/>
      <c r="AL145" s="57">
        <v>141</v>
      </c>
      <c r="AM145" s="66">
        <v>36.799999999999997</v>
      </c>
      <c r="AN145" s="66">
        <v>0</v>
      </c>
      <c r="AO145" s="65">
        <f t="shared" si="45"/>
        <v>10.222222222222221</v>
      </c>
      <c r="AP145" s="65">
        <f t="shared" si="55"/>
        <v>-0.80555555555555713</v>
      </c>
      <c r="AQ145" s="67">
        <f t="shared" si="56"/>
        <v>336.61111111111114</v>
      </c>
      <c r="AR145" s="57"/>
      <c r="AS145" s="57"/>
      <c r="AU145" s="57">
        <v>141</v>
      </c>
      <c r="AV145" s="66">
        <v>36.799999999999997</v>
      </c>
      <c r="AW145" s="66">
        <v>0</v>
      </c>
      <c r="AX145" s="65">
        <f t="shared" si="46"/>
        <v>10.222222222222221</v>
      </c>
      <c r="AY145" s="65">
        <f t="shared" si="57"/>
        <v>-0.80555555555555713</v>
      </c>
      <c r="AZ145" s="67">
        <f t="shared" si="58"/>
        <v>336.61111111111114</v>
      </c>
      <c r="BA145" s="57"/>
      <c r="BB145" s="57"/>
      <c r="BD145" s="57">
        <v>141</v>
      </c>
      <c r="BE145" s="66">
        <v>11.7</v>
      </c>
      <c r="BF145" s="66">
        <v>0</v>
      </c>
      <c r="BG145" s="65">
        <f t="shared" si="47"/>
        <v>3.2499999999999996</v>
      </c>
      <c r="BH145" s="65">
        <f t="shared" si="59"/>
        <v>1.5555555555555554</v>
      </c>
      <c r="BI145" s="67">
        <f t="shared" si="60"/>
        <v>617.95833333333326</v>
      </c>
      <c r="BJ145" s="57"/>
      <c r="BK145" s="57"/>
      <c r="BM145" s="57">
        <v>141</v>
      </c>
      <c r="BN145" s="57">
        <v>11.7</v>
      </c>
      <c r="BO145" s="66">
        <v>0</v>
      </c>
      <c r="BP145" s="65">
        <f t="shared" si="48"/>
        <v>3.2499999999999996</v>
      </c>
      <c r="BQ145" s="65">
        <f t="shared" si="61"/>
        <v>1.5555555555555554</v>
      </c>
      <c r="BR145" s="67">
        <f t="shared" si="62"/>
        <v>617.95833333333326</v>
      </c>
      <c r="BS145" s="57"/>
      <c r="BT145" s="57"/>
    </row>
    <row r="146" spans="1:72" x14ac:dyDescent="0.25">
      <c r="A146" s="31">
        <v>146</v>
      </c>
      <c r="B146" s="56">
        <v>143</v>
      </c>
      <c r="C146" s="71">
        <v>18.899999999999999</v>
      </c>
      <c r="D146" s="71">
        <v>0</v>
      </c>
      <c r="E146" s="71">
        <v>5.2499999999999991</v>
      </c>
      <c r="F146" s="71">
        <v>0.69444444444444375</v>
      </c>
      <c r="G146" s="71">
        <v>626.76388888888891</v>
      </c>
      <c r="K146" s="57">
        <v>142</v>
      </c>
      <c r="L146" s="66">
        <v>35.9</v>
      </c>
      <c r="M146" s="66">
        <v>0</v>
      </c>
      <c r="N146" s="65">
        <f t="shared" si="42"/>
        <v>9.9722222222222214</v>
      </c>
      <c r="O146" s="65">
        <f t="shared" si="49"/>
        <v>5.5555555555553582E-2</v>
      </c>
      <c r="P146" s="67">
        <f t="shared" si="50"/>
        <v>417.98611111111109</v>
      </c>
      <c r="Q146" s="57"/>
      <c r="R146" s="57"/>
      <c r="T146" s="57">
        <v>142</v>
      </c>
      <c r="U146" s="66">
        <v>35.9</v>
      </c>
      <c r="V146" s="66">
        <v>0</v>
      </c>
      <c r="W146" s="65">
        <f t="shared" si="43"/>
        <v>9.9722222222222214</v>
      </c>
      <c r="X146" s="65">
        <f t="shared" si="51"/>
        <v>5.5555555555553582E-2</v>
      </c>
      <c r="Y146" s="67">
        <f t="shared" si="52"/>
        <v>417.98611111111109</v>
      </c>
      <c r="Z146" s="57"/>
      <c r="AA146" s="57"/>
      <c r="AC146" s="57">
        <v>142</v>
      </c>
      <c r="AD146" s="66">
        <v>35.1</v>
      </c>
      <c r="AE146" s="66">
        <v>0</v>
      </c>
      <c r="AF146" s="65">
        <f t="shared" si="44"/>
        <v>9.75</v>
      </c>
      <c r="AG146" s="65">
        <f t="shared" si="53"/>
        <v>-0.47222222222222143</v>
      </c>
      <c r="AH146" s="67">
        <f t="shared" si="54"/>
        <v>346.59722222222223</v>
      </c>
      <c r="AI146" s="57"/>
      <c r="AJ146" s="57"/>
      <c r="AL146" s="57">
        <v>142</v>
      </c>
      <c r="AM146" s="66">
        <v>35.1</v>
      </c>
      <c r="AN146" s="66">
        <v>0</v>
      </c>
      <c r="AO146" s="65">
        <f t="shared" si="45"/>
        <v>9.75</v>
      </c>
      <c r="AP146" s="65">
        <f t="shared" si="55"/>
        <v>-0.47222222222222143</v>
      </c>
      <c r="AQ146" s="67">
        <f t="shared" si="56"/>
        <v>346.59722222222223</v>
      </c>
      <c r="AR146" s="57"/>
      <c r="AS146" s="57"/>
      <c r="AU146" s="57">
        <v>142</v>
      </c>
      <c r="AV146" s="66">
        <v>35.1</v>
      </c>
      <c r="AW146" s="66">
        <v>0</v>
      </c>
      <c r="AX146" s="65">
        <f t="shared" si="46"/>
        <v>9.75</v>
      </c>
      <c r="AY146" s="65">
        <f t="shared" si="57"/>
        <v>-0.47222222222222143</v>
      </c>
      <c r="AZ146" s="67">
        <f t="shared" si="58"/>
        <v>346.59722222222223</v>
      </c>
      <c r="BA146" s="57"/>
      <c r="BB146" s="57"/>
      <c r="BD146" s="57">
        <v>142</v>
      </c>
      <c r="BE146" s="66">
        <v>16.399999999999999</v>
      </c>
      <c r="BF146" s="66">
        <v>0</v>
      </c>
      <c r="BG146" s="65">
        <f t="shared" si="47"/>
        <v>4.5555555555555554</v>
      </c>
      <c r="BH146" s="65">
        <f t="shared" si="59"/>
        <v>1.3055555555555558</v>
      </c>
      <c r="BI146" s="67">
        <f t="shared" si="60"/>
        <v>621.86111111111109</v>
      </c>
      <c r="BJ146" s="57"/>
      <c r="BK146" s="57"/>
      <c r="BM146" s="57">
        <v>142</v>
      </c>
      <c r="BN146" s="57">
        <v>16.399999999999999</v>
      </c>
      <c r="BO146" s="66">
        <v>0</v>
      </c>
      <c r="BP146" s="65">
        <f t="shared" si="48"/>
        <v>4.5555555555555554</v>
      </c>
      <c r="BQ146" s="65">
        <f t="shared" si="61"/>
        <v>1.3055555555555558</v>
      </c>
      <c r="BR146" s="67">
        <f t="shared" si="62"/>
        <v>621.86111111111109</v>
      </c>
      <c r="BS146" s="57"/>
      <c r="BT146" s="57"/>
    </row>
    <row r="147" spans="1:72" x14ac:dyDescent="0.25">
      <c r="A147" s="31">
        <v>147</v>
      </c>
      <c r="B147" s="56">
        <v>144</v>
      </c>
      <c r="C147" s="71">
        <v>19.899999999999999</v>
      </c>
      <c r="D147" s="71">
        <v>0</v>
      </c>
      <c r="E147" s="71">
        <v>5.5277777777777777</v>
      </c>
      <c r="F147" s="71">
        <v>0.27777777777777857</v>
      </c>
      <c r="G147" s="71">
        <v>632.15277777777783</v>
      </c>
      <c r="K147" s="57">
        <v>143</v>
      </c>
      <c r="L147" s="66">
        <v>36.6</v>
      </c>
      <c r="M147" s="66">
        <v>0</v>
      </c>
      <c r="N147" s="65">
        <f t="shared" si="42"/>
        <v>10.166666666666666</v>
      </c>
      <c r="O147" s="65">
        <f t="shared" si="49"/>
        <v>0.19444444444444464</v>
      </c>
      <c r="P147" s="67">
        <f t="shared" si="50"/>
        <v>428.05555555555554</v>
      </c>
      <c r="Q147" s="57"/>
      <c r="R147" s="57"/>
      <c r="T147" s="57">
        <v>143</v>
      </c>
      <c r="U147" s="66">
        <v>36.6</v>
      </c>
      <c r="V147" s="66">
        <v>0</v>
      </c>
      <c r="W147" s="65">
        <f t="shared" si="43"/>
        <v>10.166666666666666</v>
      </c>
      <c r="X147" s="65">
        <f t="shared" si="51"/>
        <v>0.19444444444444464</v>
      </c>
      <c r="Y147" s="67">
        <f t="shared" si="52"/>
        <v>428.05555555555554</v>
      </c>
      <c r="Z147" s="57"/>
      <c r="AA147" s="57"/>
      <c r="AC147" s="57">
        <v>143</v>
      </c>
      <c r="AD147" s="66">
        <v>32.200000000000003</v>
      </c>
      <c r="AE147" s="66">
        <v>0</v>
      </c>
      <c r="AF147" s="65">
        <f t="shared" si="44"/>
        <v>8.9444444444444446</v>
      </c>
      <c r="AG147" s="65">
        <f t="shared" si="53"/>
        <v>-0.80555555555555536</v>
      </c>
      <c r="AH147" s="67">
        <f t="shared" si="54"/>
        <v>355.94444444444446</v>
      </c>
      <c r="AI147" s="57"/>
      <c r="AJ147" s="57"/>
      <c r="AL147" s="57">
        <v>143</v>
      </c>
      <c r="AM147" s="66">
        <v>32.200000000000003</v>
      </c>
      <c r="AN147" s="66">
        <v>0</v>
      </c>
      <c r="AO147" s="65">
        <f t="shared" si="45"/>
        <v>8.9444444444444446</v>
      </c>
      <c r="AP147" s="65">
        <f t="shared" si="55"/>
        <v>-0.80555555555555536</v>
      </c>
      <c r="AQ147" s="67">
        <f t="shared" si="56"/>
        <v>355.94444444444446</v>
      </c>
      <c r="AR147" s="57"/>
      <c r="AS147" s="57"/>
      <c r="AU147" s="57">
        <v>143</v>
      </c>
      <c r="AV147" s="66">
        <v>32.200000000000003</v>
      </c>
      <c r="AW147" s="66">
        <v>0</v>
      </c>
      <c r="AX147" s="65">
        <f t="shared" si="46"/>
        <v>8.9444444444444446</v>
      </c>
      <c r="AY147" s="65">
        <f t="shared" si="57"/>
        <v>-0.80555555555555536</v>
      </c>
      <c r="AZ147" s="67">
        <f t="shared" si="58"/>
        <v>355.94444444444446</v>
      </c>
      <c r="BA147" s="57"/>
      <c r="BB147" s="57"/>
      <c r="BD147" s="57">
        <v>143</v>
      </c>
      <c r="BE147" s="66">
        <v>18.899999999999999</v>
      </c>
      <c r="BF147" s="66">
        <v>0</v>
      </c>
      <c r="BG147" s="65">
        <f t="shared" si="47"/>
        <v>5.2499999999999991</v>
      </c>
      <c r="BH147" s="65">
        <f t="shared" si="59"/>
        <v>0.69444444444444375</v>
      </c>
      <c r="BI147" s="67">
        <f t="shared" si="60"/>
        <v>626.76388888888891</v>
      </c>
      <c r="BJ147" s="57"/>
      <c r="BK147" s="57"/>
      <c r="BM147" s="57">
        <v>143</v>
      </c>
      <c r="BN147" s="57">
        <v>18.899999999999999</v>
      </c>
      <c r="BO147" s="66">
        <v>0</v>
      </c>
      <c r="BP147" s="65">
        <f t="shared" si="48"/>
        <v>5.2499999999999991</v>
      </c>
      <c r="BQ147" s="65">
        <f t="shared" si="61"/>
        <v>0.69444444444444375</v>
      </c>
      <c r="BR147" s="67">
        <f t="shared" si="62"/>
        <v>626.76388888888891</v>
      </c>
      <c r="BS147" s="57"/>
      <c r="BT147" s="57"/>
    </row>
    <row r="148" spans="1:72" x14ac:dyDescent="0.25">
      <c r="A148" s="31">
        <v>148</v>
      </c>
      <c r="B148" s="56">
        <v>145</v>
      </c>
      <c r="C148" s="71">
        <v>20.8</v>
      </c>
      <c r="D148" s="71">
        <v>0</v>
      </c>
      <c r="E148" s="71">
        <v>5.7777777777777777</v>
      </c>
      <c r="F148" s="71">
        <v>0.25</v>
      </c>
      <c r="G148" s="71">
        <v>637.80555555555566</v>
      </c>
      <c r="K148" s="57">
        <v>144</v>
      </c>
      <c r="L148" s="66">
        <v>37.5</v>
      </c>
      <c r="M148" s="66">
        <v>0</v>
      </c>
      <c r="N148" s="65">
        <f t="shared" si="42"/>
        <v>10.416666666666666</v>
      </c>
      <c r="O148" s="65">
        <f t="shared" si="49"/>
        <v>0.25</v>
      </c>
      <c r="P148" s="67">
        <f t="shared" si="50"/>
        <v>438.34722222222223</v>
      </c>
      <c r="Q148" s="57"/>
      <c r="R148" s="57"/>
      <c r="T148" s="57">
        <v>144</v>
      </c>
      <c r="U148" s="66">
        <v>37.5</v>
      </c>
      <c r="V148" s="66">
        <v>0</v>
      </c>
      <c r="W148" s="65">
        <f t="shared" si="43"/>
        <v>10.416666666666666</v>
      </c>
      <c r="X148" s="65">
        <f t="shared" si="51"/>
        <v>0.25</v>
      </c>
      <c r="Y148" s="67">
        <f t="shared" si="52"/>
        <v>438.34722222222223</v>
      </c>
      <c r="Z148" s="57"/>
      <c r="AA148" s="57"/>
      <c r="AC148" s="57">
        <v>144</v>
      </c>
      <c r="AD148" s="66">
        <v>31.1</v>
      </c>
      <c r="AE148" s="66">
        <v>0</v>
      </c>
      <c r="AF148" s="65">
        <f t="shared" si="44"/>
        <v>8.6388888888888893</v>
      </c>
      <c r="AG148" s="65">
        <f t="shared" si="53"/>
        <v>-0.30555555555555536</v>
      </c>
      <c r="AH148" s="67">
        <f t="shared" si="54"/>
        <v>364.73611111111114</v>
      </c>
      <c r="AI148" s="57"/>
      <c r="AJ148" s="57"/>
      <c r="AL148" s="57">
        <v>144</v>
      </c>
      <c r="AM148" s="66">
        <v>31.1</v>
      </c>
      <c r="AN148" s="66">
        <v>0</v>
      </c>
      <c r="AO148" s="65">
        <f t="shared" si="45"/>
        <v>8.6388888888888893</v>
      </c>
      <c r="AP148" s="65">
        <f t="shared" si="55"/>
        <v>-0.30555555555555536</v>
      </c>
      <c r="AQ148" s="67">
        <f t="shared" si="56"/>
        <v>364.73611111111114</v>
      </c>
      <c r="AR148" s="57"/>
      <c r="AS148" s="57"/>
      <c r="AU148" s="57">
        <v>144</v>
      </c>
      <c r="AV148" s="66">
        <v>31.1</v>
      </c>
      <c r="AW148" s="66">
        <v>0</v>
      </c>
      <c r="AX148" s="65">
        <f t="shared" si="46"/>
        <v>8.6388888888888893</v>
      </c>
      <c r="AY148" s="65">
        <f t="shared" si="57"/>
        <v>-0.30555555555555536</v>
      </c>
      <c r="AZ148" s="67">
        <f t="shared" si="58"/>
        <v>364.73611111111114</v>
      </c>
      <c r="BA148" s="57"/>
      <c r="BB148" s="57"/>
      <c r="BD148" s="57">
        <v>144</v>
      </c>
      <c r="BE148" s="66">
        <v>19.899999999999999</v>
      </c>
      <c r="BF148" s="66">
        <v>0</v>
      </c>
      <c r="BG148" s="65">
        <f t="shared" si="47"/>
        <v>5.5277777777777777</v>
      </c>
      <c r="BH148" s="65">
        <f t="shared" si="59"/>
        <v>0.27777777777777857</v>
      </c>
      <c r="BI148" s="67">
        <f t="shared" si="60"/>
        <v>632.15277777777783</v>
      </c>
      <c r="BJ148" s="57"/>
      <c r="BK148" s="57"/>
      <c r="BM148" s="57">
        <v>144</v>
      </c>
      <c r="BN148" s="57">
        <v>19.899999999999999</v>
      </c>
      <c r="BO148" s="66">
        <v>0</v>
      </c>
      <c r="BP148" s="65">
        <f t="shared" si="48"/>
        <v>5.5277777777777777</v>
      </c>
      <c r="BQ148" s="65">
        <f t="shared" si="61"/>
        <v>0.27777777777777857</v>
      </c>
      <c r="BR148" s="67">
        <f t="shared" si="62"/>
        <v>632.15277777777783</v>
      </c>
      <c r="BS148" s="57"/>
      <c r="BT148" s="57"/>
    </row>
    <row r="149" spans="1:72" x14ac:dyDescent="0.25">
      <c r="A149" s="31">
        <v>149</v>
      </c>
      <c r="B149" s="56">
        <v>146</v>
      </c>
      <c r="C149" s="71">
        <v>22.8</v>
      </c>
      <c r="D149" s="71">
        <v>0</v>
      </c>
      <c r="E149" s="71">
        <v>6.333333333333333</v>
      </c>
      <c r="F149" s="71">
        <v>0.55555555555555536</v>
      </c>
      <c r="G149" s="71">
        <v>643.8611111111112</v>
      </c>
      <c r="K149" s="57">
        <v>145</v>
      </c>
      <c r="L149" s="66">
        <v>38.4</v>
      </c>
      <c r="M149" s="66">
        <v>0</v>
      </c>
      <c r="N149" s="65">
        <f t="shared" si="42"/>
        <v>10.666666666666666</v>
      </c>
      <c r="O149" s="65">
        <f t="shared" si="49"/>
        <v>0.25</v>
      </c>
      <c r="P149" s="67">
        <f t="shared" si="50"/>
        <v>448.88888888888891</v>
      </c>
      <c r="Q149" s="57"/>
      <c r="R149" s="57"/>
      <c r="T149" s="57">
        <v>145</v>
      </c>
      <c r="U149" s="66">
        <v>38.4</v>
      </c>
      <c r="V149" s="66">
        <v>0</v>
      </c>
      <c r="W149" s="65">
        <f t="shared" si="43"/>
        <v>10.666666666666666</v>
      </c>
      <c r="X149" s="65">
        <f t="shared" si="51"/>
        <v>0.25</v>
      </c>
      <c r="Y149" s="67">
        <f t="shared" si="52"/>
        <v>448.88888888888891</v>
      </c>
      <c r="Z149" s="57"/>
      <c r="AA149" s="57"/>
      <c r="AC149" s="57">
        <v>145</v>
      </c>
      <c r="AD149" s="66">
        <v>30.8</v>
      </c>
      <c r="AE149" s="66">
        <v>0</v>
      </c>
      <c r="AF149" s="65">
        <f t="shared" si="44"/>
        <v>8.5555555555555554</v>
      </c>
      <c r="AG149" s="65">
        <f t="shared" si="53"/>
        <v>-8.3333333333333925E-2</v>
      </c>
      <c r="AH149" s="67">
        <f t="shared" si="54"/>
        <v>373.33333333333337</v>
      </c>
      <c r="AI149" s="57"/>
      <c r="AJ149" s="57"/>
      <c r="AL149" s="57">
        <v>145</v>
      </c>
      <c r="AM149" s="66">
        <v>30.8</v>
      </c>
      <c r="AN149" s="66">
        <v>0</v>
      </c>
      <c r="AO149" s="65">
        <f t="shared" si="45"/>
        <v>8.5555555555555554</v>
      </c>
      <c r="AP149" s="65">
        <f t="shared" si="55"/>
        <v>-8.3333333333333925E-2</v>
      </c>
      <c r="AQ149" s="67">
        <f t="shared" si="56"/>
        <v>373.33333333333337</v>
      </c>
      <c r="AR149" s="57"/>
      <c r="AS149" s="57"/>
      <c r="AU149" s="57">
        <v>145</v>
      </c>
      <c r="AV149" s="66">
        <v>30.8</v>
      </c>
      <c r="AW149" s="66">
        <v>0</v>
      </c>
      <c r="AX149" s="65">
        <f t="shared" si="46"/>
        <v>8.5555555555555554</v>
      </c>
      <c r="AY149" s="65">
        <f t="shared" si="57"/>
        <v>-8.3333333333333925E-2</v>
      </c>
      <c r="AZ149" s="67">
        <f t="shared" si="58"/>
        <v>373.33333333333337</v>
      </c>
      <c r="BA149" s="57"/>
      <c r="BB149" s="57"/>
      <c r="BD149" s="57">
        <v>145</v>
      </c>
      <c r="BE149" s="66">
        <v>20.8</v>
      </c>
      <c r="BF149" s="66">
        <v>0</v>
      </c>
      <c r="BG149" s="65">
        <f t="shared" si="47"/>
        <v>5.7777777777777777</v>
      </c>
      <c r="BH149" s="65">
        <f t="shared" si="59"/>
        <v>0.25</v>
      </c>
      <c r="BI149" s="67">
        <f t="shared" si="60"/>
        <v>637.80555555555566</v>
      </c>
      <c r="BJ149" s="57"/>
      <c r="BK149" s="57"/>
      <c r="BM149" s="57">
        <v>145</v>
      </c>
      <c r="BN149" s="57">
        <v>20.8</v>
      </c>
      <c r="BO149" s="66">
        <v>0</v>
      </c>
      <c r="BP149" s="65">
        <f t="shared" si="48"/>
        <v>5.7777777777777777</v>
      </c>
      <c r="BQ149" s="65">
        <f t="shared" si="61"/>
        <v>0.25</v>
      </c>
      <c r="BR149" s="67">
        <f t="shared" si="62"/>
        <v>637.80555555555566</v>
      </c>
      <c r="BS149" s="57"/>
      <c r="BT149" s="57"/>
    </row>
    <row r="150" spans="1:72" x14ac:dyDescent="0.25">
      <c r="A150" s="31">
        <v>150</v>
      </c>
      <c r="B150" s="56">
        <v>147</v>
      </c>
      <c r="C150" s="71">
        <v>25.4</v>
      </c>
      <c r="D150" s="71">
        <v>0</v>
      </c>
      <c r="E150" s="71">
        <v>7.0555555555555554</v>
      </c>
      <c r="F150" s="71">
        <v>0.72222222222222232</v>
      </c>
      <c r="G150" s="71">
        <v>650.55555555555566</v>
      </c>
      <c r="K150" s="57">
        <v>146</v>
      </c>
      <c r="L150" s="66">
        <v>39.299999999999997</v>
      </c>
      <c r="M150" s="66">
        <v>0</v>
      </c>
      <c r="N150" s="65">
        <f t="shared" si="42"/>
        <v>10.916666666666666</v>
      </c>
      <c r="O150" s="65">
        <f t="shared" si="49"/>
        <v>0.25</v>
      </c>
      <c r="P150" s="67">
        <f t="shared" si="50"/>
        <v>459.6805555555556</v>
      </c>
      <c r="Q150" s="57"/>
      <c r="R150" s="57"/>
      <c r="T150" s="57">
        <v>146</v>
      </c>
      <c r="U150" s="66">
        <v>39.299999999999997</v>
      </c>
      <c r="V150" s="66">
        <v>0</v>
      </c>
      <c r="W150" s="65">
        <f t="shared" si="43"/>
        <v>10.916666666666666</v>
      </c>
      <c r="X150" s="65">
        <f t="shared" si="51"/>
        <v>0.25</v>
      </c>
      <c r="Y150" s="67">
        <f t="shared" si="52"/>
        <v>459.6805555555556</v>
      </c>
      <c r="Z150" s="57"/>
      <c r="AA150" s="57"/>
      <c r="AC150" s="57">
        <v>146</v>
      </c>
      <c r="AD150" s="66">
        <v>29.7</v>
      </c>
      <c r="AE150" s="66">
        <v>0</v>
      </c>
      <c r="AF150" s="65">
        <f t="shared" si="44"/>
        <v>8.25</v>
      </c>
      <c r="AG150" s="65">
        <f t="shared" si="53"/>
        <v>-0.30555555555555536</v>
      </c>
      <c r="AH150" s="67">
        <f t="shared" si="54"/>
        <v>381.73611111111114</v>
      </c>
      <c r="AI150" s="57"/>
      <c r="AJ150" s="57"/>
      <c r="AL150" s="57">
        <v>146</v>
      </c>
      <c r="AM150" s="66">
        <v>29.7</v>
      </c>
      <c r="AN150" s="66">
        <v>0</v>
      </c>
      <c r="AO150" s="65">
        <f t="shared" si="45"/>
        <v>8.25</v>
      </c>
      <c r="AP150" s="65">
        <f t="shared" si="55"/>
        <v>-0.30555555555555536</v>
      </c>
      <c r="AQ150" s="67">
        <f t="shared" si="56"/>
        <v>381.73611111111114</v>
      </c>
      <c r="AR150" s="57"/>
      <c r="AS150" s="57"/>
      <c r="AU150" s="57">
        <v>146</v>
      </c>
      <c r="AV150" s="66">
        <v>29.7</v>
      </c>
      <c r="AW150" s="66">
        <v>0</v>
      </c>
      <c r="AX150" s="65">
        <f t="shared" si="46"/>
        <v>8.25</v>
      </c>
      <c r="AY150" s="65">
        <f t="shared" si="57"/>
        <v>-0.30555555555555536</v>
      </c>
      <c r="AZ150" s="67">
        <f t="shared" si="58"/>
        <v>381.73611111111114</v>
      </c>
      <c r="BA150" s="57"/>
      <c r="BB150" s="57"/>
      <c r="BD150" s="57">
        <v>146</v>
      </c>
      <c r="BE150" s="66">
        <v>22.8</v>
      </c>
      <c r="BF150" s="66">
        <v>0</v>
      </c>
      <c r="BG150" s="65">
        <f t="shared" si="47"/>
        <v>6.333333333333333</v>
      </c>
      <c r="BH150" s="65">
        <f t="shared" si="59"/>
        <v>0.55555555555555536</v>
      </c>
      <c r="BI150" s="67">
        <f t="shared" si="60"/>
        <v>643.8611111111112</v>
      </c>
      <c r="BJ150" s="57"/>
      <c r="BK150" s="57"/>
      <c r="BM150" s="57">
        <v>146</v>
      </c>
      <c r="BN150" s="57">
        <v>22.8</v>
      </c>
      <c r="BO150" s="66">
        <v>0</v>
      </c>
      <c r="BP150" s="65">
        <f t="shared" si="48"/>
        <v>6.333333333333333</v>
      </c>
      <c r="BQ150" s="65">
        <f t="shared" si="61"/>
        <v>0.55555555555555536</v>
      </c>
      <c r="BR150" s="67">
        <f t="shared" si="62"/>
        <v>643.8611111111112</v>
      </c>
      <c r="BS150" s="57"/>
      <c r="BT150" s="57"/>
    </row>
    <row r="151" spans="1:72" x14ac:dyDescent="0.25">
      <c r="A151" s="31">
        <v>151</v>
      </c>
      <c r="B151" s="56">
        <v>148</v>
      </c>
      <c r="C151" s="71">
        <v>27.7</v>
      </c>
      <c r="D151" s="71">
        <v>0</v>
      </c>
      <c r="E151" s="71">
        <v>7.6944444444444438</v>
      </c>
      <c r="F151" s="71">
        <v>0.6388888888888884</v>
      </c>
      <c r="G151" s="71">
        <v>657.93055555555566</v>
      </c>
      <c r="K151" s="57">
        <v>147</v>
      </c>
      <c r="L151" s="66">
        <v>40</v>
      </c>
      <c r="M151" s="66">
        <v>0</v>
      </c>
      <c r="N151" s="65">
        <f t="shared" si="42"/>
        <v>11.111111111111111</v>
      </c>
      <c r="O151" s="65">
        <f t="shared" si="49"/>
        <v>0.19444444444444464</v>
      </c>
      <c r="P151" s="67">
        <f t="shared" si="50"/>
        <v>470.69444444444451</v>
      </c>
      <c r="Q151" s="57"/>
      <c r="R151" s="57"/>
      <c r="T151" s="57">
        <v>147</v>
      </c>
      <c r="U151" s="66">
        <v>40</v>
      </c>
      <c r="V151" s="66">
        <v>0</v>
      </c>
      <c r="W151" s="65">
        <f t="shared" si="43"/>
        <v>11.111111111111111</v>
      </c>
      <c r="X151" s="65">
        <f t="shared" si="51"/>
        <v>0.19444444444444464</v>
      </c>
      <c r="Y151" s="67">
        <f t="shared" si="52"/>
        <v>470.69444444444451</v>
      </c>
      <c r="Z151" s="57"/>
      <c r="AA151" s="57"/>
      <c r="AC151" s="57">
        <v>147</v>
      </c>
      <c r="AD151" s="66">
        <v>29.4</v>
      </c>
      <c r="AE151" s="66">
        <v>0</v>
      </c>
      <c r="AF151" s="65">
        <f t="shared" si="44"/>
        <v>8.1666666666666661</v>
      </c>
      <c r="AG151" s="65">
        <f t="shared" si="53"/>
        <v>-8.3333333333333925E-2</v>
      </c>
      <c r="AH151" s="67">
        <f t="shared" si="54"/>
        <v>389.94444444444446</v>
      </c>
      <c r="AI151" s="57"/>
      <c r="AJ151" s="57"/>
      <c r="AL151" s="57">
        <v>147</v>
      </c>
      <c r="AM151" s="66">
        <v>29.4</v>
      </c>
      <c r="AN151" s="66">
        <v>0</v>
      </c>
      <c r="AO151" s="65">
        <f t="shared" si="45"/>
        <v>8.1666666666666661</v>
      </c>
      <c r="AP151" s="65">
        <f t="shared" si="55"/>
        <v>-8.3333333333333925E-2</v>
      </c>
      <c r="AQ151" s="67">
        <f t="shared" si="56"/>
        <v>389.94444444444446</v>
      </c>
      <c r="AR151" s="57"/>
      <c r="AS151" s="57"/>
      <c r="AU151" s="57">
        <v>147</v>
      </c>
      <c r="AV151" s="66">
        <v>29.4</v>
      </c>
      <c r="AW151" s="66">
        <v>0</v>
      </c>
      <c r="AX151" s="65">
        <f t="shared" si="46"/>
        <v>8.1666666666666661</v>
      </c>
      <c r="AY151" s="65">
        <f t="shared" si="57"/>
        <v>-8.3333333333333925E-2</v>
      </c>
      <c r="AZ151" s="67">
        <f t="shared" si="58"/>
        <v>389.94444444444446</v>
      </c>
      <c r="BA151" s="57"/>
      <c r="BB151" s="57"/>
      <c r="BD151" s="57">
        <v>147</v>
      </c>
      <c r="BE151" s="66">
        <v>25.4</v>
      </c>
      <c r="BF151" s="66">
        <v>0</v>
      </c>
      <c r="BG151" s="65">
        <f t="shared" si="47"/>
        <v>7.0555555555555554</v>
      </c>
      <c r="BH151" s="65">
        <f t="shared" si="59"/>
        <v>0.72222222222222232</v>
      </c>
      <c r="BI151" s="67">
        <f t="shared" si="60"/>
        <v>650.55555555555566</v>
      </c>
      <c r="BJ151" s="57"/>
      <c r="BK151" s="57"/>
      <c r="BM151" s="57">
        <v>147</v>
      </c>
      <c r="BN151" s="57">
        <v>25.4</v>
      </c>
      <c r="BO151" s="66">
        <v>0</v>
      </c>
      <c r="BP151" s="65">
        <f t="shared" si="48"/>
        <v>7.0555555555555554</v>
      </c>
      <c r="BQ151" s="65">
        <f t="shared" si="61"/>
        <v>0.72222222222222232</v>
      </c>
      <c r="BR151" s="67">
        <f t="shared" si="62"/>
        <v>650.55555555555566</v>
      </c>
      <c r="BS151" s="57"/>
      <c r="BT151" s="57"/>
    </row>
    <row r="152" spans="1:72" x14ac:dyDescent="0.25">
      <c r="A152" s="31">
        <v>152</v>
      </c>
      <c r="B152" s="56">
        <v>149</v>
      </c>
      <c r="C152" s="71">
        <v>29.2</v>
      </c>
      <c r="D152" s="71">
        <v>0</v>
      </c>
      <c r="E152" s="71">
        <v>8.1111111111111107</v>
      </c>
      <c r="F152" s="71">
        <v>0.41666666666666696</v>
      </c>
      <c r="G152" s="71">
        <v>665.83333333333348</v>
      </c>
      <c r="K152" s="57">
        <v>148</v>
      </c>
      <c r="L152" s="66">
        <v>40.6</v>
      </c>
      <c r="M152" s="66">
        <v>0</v>
      </c>
      <c r="N152" s="65">
        <f t="shared" si="42"/>
        <v>11.277777777777779</v>
      </c>
      <c r="O152" s="65">
        <f t="shared" si="49"/>
        <v>0.16666666666666785</v>
      </c>
      <c r="P152" s="67">
        <f t="shared" si="50"/>
        <v>481.88888888888897</v>
      </c>
      <c r="Q152" s="57"/>
      <c r="R152" s="57"/>
      <c r="T152" s="57">
        <v>148</v>
      </c>
      <c r="U152" s="66">
        <v>40.6</v>
      </c>
      <c r="V152" s="66">
        <v>0</v>
      </c>
      <c r="W152" s="65">
        <f t="shared" si="43"/>
        <v>11.277777777777779</v>
      </c>
      <c r="X152" s="65">
        <f t="shared" si="51"/>
        <v>0.16666666666666785</v>
      </c>
      <c r="Y152" s="67">
        <f t="shared" si="52"/>
        <v>481.88888888888897</v>
      </c>
      <c r="Z152" s="57"/>
      <c r="AA152" s="57"/>
      <c r="AC152" s="57">
        <v>148</v>
      </c>
      <c r="AD152" s="66">
        <v>29</v>
      </c>
      <c r="AE152" s="66">
        <v>0</v>
      </c>
      <c r="AF152" s="65">
        <f t="shared" si="44"/>
        <v>8.0555555555555554</v>
      </c>
      <c r="AG152" s="65">
        <f t="shared" si="53"/>
        <v>-0.11111111111111072</v>
      </c>
      <c r="AH152" s="67">
        <f t="shared" si="54"/>
        <v>398.05555555555554</v>
      </c>
      <c r="AI152" s="57"/>
      <c r="AJ152" s="57"/>
      <c r="AL152" s="57">
        <v>148</v>
      </c>
      <c r="AM152" s="66">
        <v>29</v>
      </c>
      <c r="AN152" s="66">
        <v>0</v>
      </c>
      <c r="AO152" s="65">
        <f t="shared" si="45"/>
        <v>8.0555555555555554</v>
      </c>
      <c r="AP152" s="65">
        <f t="shared" si="55"/>
        <v>-0.11111111111111072</v>
      </c>
      <c r="AQ152" s="67">
        <f t="shared" si="56"/>
        <v>398.05555555555554</v>
      </c>
      <c r="AR152" s="57"/>
      <c r="AS152" s="57"/>
      <c r="AU152" s="57">
        <v>148</v>
      </c>
      <c r="AV152" s="66">
        <v>29</v>
      </c>
      <c r="AW152" s="66">
        <v>0</v>
      </c>
      <c r="AX152" s="65">
        <f t="shared" si="46"/>
        <v>8.0555555555555554</v>
      </c>
      <c r="AY152" s="65">
        <f t="shared" si="57"/>
        <v>-0.11111111111111072</v>
      </c>
      <c r="AZ152" s="67">
        <f t="shared" si="58"/>
        <v>398.05555555555554</v>
      </c>
      <c r="BA152" s="57"/>
      <c r="BB152" s="57"/>
      <c r="BD152" s="57">
        <v>148</v>
      </c>
      <c r="BE152" s="66">
        <v>27.7</v>
      </c>
      <c r="BF152" s="66">
        <v>0</v>
      </c>
      <c r="BG152" s="65">
        <f t="shared" si="47"/>
        <v>7.6944444444444438</v>
      </c>
      <c r="BH152" s="65">
        <f t="shared" si="59"/>
        <v>0.6388888888888884</v>
      </c>
      <c r="BI152" s="67">
        <f t="shared" si="60"/>
        <v>657.93055555555566</v>
      </c>
      <c r="BJ152" s="57"/>
      <c r="BK152" s="57"/>
      <c r="BM152" s="57">
        <v>148</v>
      </c>
      <c r="BN152" s="57">
        <v>27.7</v>
      </c>
      <c r="BO152" s="66">
        <v>0</v>
      </c>
      <c r="BP152" s="65">
        <f t="shared" si="48"/>
        <v>7.6944444444444438</v>
      </c>
      <c r="BQ152" s="65">
        <f t="shared" si="61"/>
        <v>0.6388888888888884</v>
      </c>
      <c r="BR152" s="67">
        <f t="shared" si="62"/>
        <v>657.93055555555566</v>
      </c>
      <c r="BS152" s="57"/>
      <c r="BT152" s="57"/>
    </row>
    <row r="153" spans="1:72" x14ac:dyDescent="0.25">
      <c r="A153" s="31">
        <v>153</v>
      </c>
      <c r="B153" s="56">
        <v>150</v>
      </c>
      <c r="C153" s="71">
        <v>29.8</v>
      </c>
      <c r="D153" s="71">
        <v>0</v>
      </c>
      <c r="E153" s="71">
        <v>8.2777777777777786</v>
      </c>
      <c r="F153" s="71">
        <v>0.16666666666666785</v>
      </c>
      <c r="G153" s="71">
        <v>674.02777777777794</v>
      </c>
      <c r="K153" s="57">
        <v>149</v>
      </c>
      <c r="L153" s="66">
        <v>41.1</v>
      </c>
      <c r="M153" s="66">
        <v>0</v>
      </c>
      <c r="N153" s="65">
        <f t="shared" si="42"/>
        <v>11.416666666666666</v>
      </c>
      <c r="O153" s="65">
        <f t="shared" si="49"/>
        <v>0.13888888888888751</v>
      </c>
      <c r="P153" s="67">
        <f t="shared" si="50"/>
        <v>493.2361111111112</v>
      </c>
      <c r="Q153" s="57"/>
      <c r="R153" s="57"/>
      <c r="T153" s="57">
        <v>149</v>
      </c>
      <c r="U153" s="66">
        <v>41.1</v>
      </c>
      <c r="V153" s="66">
        <v>0</v>
      </c>
      <c r="W153" s="65">
        <f t="shared" si="43"/>
        <v>11.416666666666666</v>
      </c>
      <c r="X153" s="65">
        <f t="shared" si="51"/>
        <v>0.13888888888888751</v>
      </c>
      <c r="Y153" s="67">
        <f t="shared" si="52"/>
        <v>493.2361111111112</v>
      </c>
      <c r="Z153" s="57"/>
      <c r="AA153" s="57"/>
      <c r="AC153" s="57">
        <v>149</v>
      </c>
      <c r="AD153" s="66">
        <v>28.5</v>
      </c>
      <c r="AE153" s="66">
        <v>0</v>
      </c>
      <c r="AF153" s="65">
        <f t="shared" si="44"/>
        <v>7.9166666666666661</v>
      </c>
      <c r="AG153" s="65">
        <f t="shared" si="53"/>
        <v>-0.13888888888888928</v>
      </c>
      <c r="AH153" s="67">
        <f t="shared" si="54"/>
        <v>406.04166666666663</v>
      </c>
      <c r="AI153" s="57"/>
      <c r="AJ153" s="57"/>
      <c r="AL153" s="57">
        <v>149</v>
      </c>
      <c r="AM153" s="66">
        <v>28.5</v>
      </c>
      <c r="AN153" s="66">
        <v>0</v>
      </c>
      <c r="AO153" s="65">
        <f t="shared" si="45"/>
        <v>7.9166666666666661</v>
      </c>
      <c r="AP153" s="65">
        <f t="shared" si="55"/>
        <v>-0.13888888888888928</v>
      </c>
      <c r="AQ153" s="67">
        <f t="shared" si="56"/>
        <v>406.04166666666663</v>
      </c>
      <c r="AR153" s="57"/>
      <c r="AS153" s="57"/>
      <c r="AU153" s="57">
        <v>149</v>
      </c>
      <c r="AV153" s="66">
        <v>28.5</v>
      </c>
      <c r="AW153" s="66">
        <v>0</v>
      </c>
      <c r="AX153" s="65">
        <f t="shared" si="46"/>
        <v>7.9166666666666661</v>
      </c>
      <c r="AY153" s="65">
        <f t="shared" si="57"/>
        <v>-0.13888888888888928</v>
      </c>
      <c r="AZ153" s="67">
        <f t="shared" si="58"/>
        <v>406.04166666666663</v>
      </c>
      <c r="BA153" s="57"/>
      <c r="BB153" s="57"/>
      <c r="BD153" s="57">
        <v>149</v>
      </c>
      <c r="BE153" s="66">
        <v>29.2</v>
      </c>
      <c r="BF153" s="66">
        <v>0</v>
      </c>
      <c r="BG153" s="65">
        <f t="shared" si="47"/>
        <v>8.1111111111111107</v>
      </c>
      <c r="BH153" s="65">
        <f t="shared" si="59"/>
        <v>0.41666666666666696</v>
      </c>
      <c r="BI153" s="67">
        <f t="shared" si="60"/>
        <v>665.83333333333348</v>
      </c>
      <c r="BJ153" s="57"/>
      <c r="BK153" s="57"/>
      <c r="BM153" s="57">
        <v>149</v>
      </c>
      <c r="BN153" s="57">
        <v>29.2</v>
      </c>
      <c r="BO153" s="66">
        <v>0</v>
      </c>
      <c r="BP153" s="65">
        <f t="shared" si="48"/>
        <v>8.1111111111111107</v>
      </c>
      <c r="BQ153" s="65">
        <f t="shared" si="61"/>
        <v>0.41666666666666696</v>
      </c>
      <c r="BR153" s="67">
        <f t="shared" si="62"/>
        <v>665.83333333333348</v>
      </c>
      <c r="BS153" s="57"/>
      <c r="BT153" s="57"/>
    </row>
    <row r="154" spans="1:72" x14ac:dyDescent="0.25">
      <c r="A154" s="31">
        <v>154</v>
      </c>
      <c r="B154" s="56">
        <v>151</v>
      </c>
      <c r="C154" s="71">
        <v>29.4</v>
      </c>
      <c r="D154" s="71">
        <v>0</v>
      </c>
      <c r="E154" s="71">
        <v>8.1666666666666661</v>
      </c>
      <c r="F154" s="71">
        <v>-0.11111111111111249</v>
      </c>
      <c r="G154" s="71">
        <v>682.25000000000011</v>
      </c>
      <c r="K154" s="57">
        <v>150</v>
      </c>
      <c r="L154" s="66">
        <v>41.4</v>
      </c>
      <c r="M154" s="66">
        <v>0</v>
      </c>
      <c r="N154" s="65">
        <f t="shared" si="42"/>
        <v>11.5</v>
      </c>
      <c r="O154" s="65">
        <f t="shared" si="49"/>
        <v>8.3333333333333925E-2</v>
      </c>
      <c r="P154" s="67">
        <f t="shared" si="50"/>
        <v>504.69444444444451</v>
      </c>
      <c r="Q154" s="57"/>
      <c r="R154" s="57"/>
      <c r="T154" s="57">
        <v>150</v>
      </c>
      <c r="U154" s="66">
        <v>41.4</v>
      </c>
      <c r="V154" s="66">
        <v>0</v>
      </c>
      <c r="W154" s="65">
        <f t="shared" si="43"/>
        <v>11.5</v>
      </c>
      <c r="X154" s="65">
        <f t="shared" si="51"/>
        <v>8.3333333333333925E-2</v>
      </c>
      <c r="Y154" s="67">
        <f t="shared" si="52"/>
        <v>504.69444444444451</v>
      </c>
      <c r="Z154" s="57"/>
      <c r="AA154" s="57"/>
      <c r="AC154" s="57">
        <v>150</v>
      </c>
      <c r="AD154" s="66">
        <v>26</v>
      </c>
      <c r="AE154" s="66">
        <v>0</v>
      </c>
      <c r="AF154" s="65">
        <f t="shared" si="44"/>
        <v>7.2222222222222223</v>
      </c>
      <c r="AG154" s="65">
        <f t="shared" si="53"/>
        <v>-0.69444444444444375</v>
      </c>
      <c r="AH154" s="67">
        <f t="shared" si="54"/>
        <v>413.61111111111109</v>
      </c>
      <c r="AI154" s="57"/>
      <c r="AJ154" s="57"/>
      <c r="AL154" s="57">
        <v>150</v>
      </c>
      <c r="AM154" s="66">
        <v>26</v>
      </c>
      <c r="AN154" s="66">
        <v>0</v>
      </c>
      <c r="AO154" s="65">
        <f t="shared" si="45"/>
        <v>7.2222222222222223</v>
      </c>
      <c r="AP154" s="65">
        <f t="shared" si="55"/>
        <v>-0.69444444444444375</v>
      </c>
      <c r="AQ154" s="67">
        <f t="shared" si="56"/>
        <v>413.61111111111109</v>
      </c>
      <c r="AR154" s="57"/>
      <c r="AS154" s="57"/>
      <c r="AU154" s="57">
        <v>150</v>
      </c>
      <c r="AV154" s="66">
        <v>26</v>
      </c>
      <c r="AW154" s="66">
        <v>0</v>
      </c>
      <c r="AX154" s="65">
        <f t="shared" si="46"/>
        <v>7.2222222222222223</v>
      </c>
      <c r="AY154" s="65">
        <f t="shared" si="57"/>
        <v>-0.69444444444444375</v>
      </c>
      <c r="AZ154" s="67">
        <f t="shared" si="58"/>
        <v>413.61111111111109</v>
      </c>
      <c r="BA154" s="57"/>
      <c r="BB154" s="57"/>
      <c r="BD154" s="57">
        <v>150</v>
      </c>
      <c r="BE154" s="66">
        <v>29.8</v>
      </c>
      <c r="BF154" s="66">
        <v>0</v>
      </c>
      <c r="BG154" s="65">
        <f t="shared" si="47"/>
        <v>8.2777777777777786</v>
      </c>
      <c r="BH154" s="65">
        <f t="shared" si="59"/>
        <v>0.16666666666666785</v>
      </c>
      <c r="BI154" s="67">
        <f t="shared" si="60"/>
        <v>674.02777777777794</v>
      </c>
      <c r="BJ154" s="57"/>
      <c r="BK154" s="57"/>
      <c r="BM154" s="57">
        <v>150</v>
      </c>
      <c r="BN154" s="57">
        <v>29.8</v>
      </c>
      <c r="BO154" s="66">
        <v>0</v>
      </c>
      <c r="BP154" s="65">
        <f t="shared" si="48"/>
        <v>8.2777777777777786</v>
      </c>
      <c r="BQ154" s="65">
        <f t="shared" si="61"/>
        <v>0.16666666666666785</v>
      </c>
      <c r="BR154" s="67">
        <f t="shared" si="62"/>
        <v>674.02777777777794</v>
      </c>
      <c r="BS154" s="57"/>
      <c r="BT154" s="57"/>
    </row>
    <row r="155" spans="1:72" x14ac:dyDescent="0.25">
      <c r="A155" s="31">
        <v>155</v>
      </c>
      <c r="B155" s="56">
        <v>152</v>
      </c>
      <c r="C155" s="71">
        <v>27.2</v>
      </c>
      <c r="D155" s="71">
        <v>0</v>
      </c>
      <c r="E155" s="71">
        <v>7.5555555555555554</v>
      </c>
      <c r="F155" s="71">
        <v>-0.61111111111111072</v>
      </c>
      <c r="G155" s="71">
        <v>690.1111111111112</v>
      </c>
      <c r="K155" s="57">
        <v>151</v>
      </c>
      <c r="L155" s="66">
        <v>41.6</v>
      </c>
      <c r="M155" s="66">
        <v>0</v>
      </c>
      <c r="N155" s="65">
        <f t="shared" si="42"/>
        <v>11.555555555555555</v>
      </c>
      <c r="O155" s="65">
        <f t="shared" si="49"/>
        <v>5.5555555555555358E-2</v>
      </c>
      <c r="P155" s="67">
        <f t="shared" si="50"/>
        <v>516.22222222222229</v>
      </c>
      <c r="Q155" s="57"/>
      <c r="R155" s="57"/>
      <c r="T155" s="57">
        <v>151</v>
      </c>
      <c r="U155" s="66">
        <v>41.6</v>
      </c>
      <c r="V155" s="66">
        <v>0</v>
      </c>
      <c r="W155" s="65">
        <f t="shared" si="43"/>
        <v>11.555555555555555</v>
      </c>
      <c r="X155" s="65">
        <f t="shared" si="51"/>
        <v>5.5555555555555358E-2</v>
      </c>
      <c r="Y155" s="67">
        <f t="shared" si="52"/>
        <v>516.22222222222229</v>
      </c>
      <c r="Z155" s="57"/>
      <c r="AA155" s="57"/>
      <c r="AC155" s="57">
        <v>151</v>
      </c>
      <c r="AD155" s="66">
        <v>23.4</v>
      </c>
      <c r="AE155" s="66">
        <v>0</v>
      </c>
      <c r="AF155" s="65">
        <f t="shared" si="44"/>
        <v>6.4999999999999991</v>
      </c>
      <c r="AG155" s="65">
        <f t="shared" si="53"/>
        <v>-0.72222222222222321</v>
      </c>
      <c r="AH155" s="67">
        <f t="shared" si="54"/>
        <v>420.47222222222217</v>
      </c>
      <c r="AI155" s="57"/>
      <c r="AJ155" s="57"/>
      <c r="AL155" s="57">
        <v>151</v>
      </c>
      <c r="AM155" s="66">
        <v>23.4</v>
      </c>
      <c r="AN155" s="66">
        <v>0</v>
      </c>
      <c r="AO155" s="65">
        <f t="shared" si="45"/>
        <v>6.4999999999999991</v>
      </c>
      <c r="AP155" s="65">
        <f t="shared" si="55"/>
        <v>-0.72222222222222321</v>
      </c>
      <c r="AQ155" s="67">
        <f t="shared" si="56"/>
        <v>420.47222222222217</v>
      </c>
      <c r="AR155" s="57"/>
      <c r="AS155" s="57"/>
      <c r="AU155" s="57">
        <v>151</v>
      </c>
      <c r="AV155" s="66">
        <v>23.4</v>
      </c>
      <c r="AW155" s="66">
        <v>0</v>
      </c>
      <c r="AX155" s="65">
        <f t="shared" si="46"/>
        <v>6.4999999999999991</v>
      </c>
      <c r="AY155" s="65">
        <f t="shared" si="57"/>
        <v>-0.72222222222222321</v>
      </c>
      <c r="AZ155" s="67">
        <f t="shared" si="58"/>
        <v>420.47222222222217</v>
      </c>
      <c r="BA155" s="57"/>
      <c r="BB155" s="57"/>
      <c r="BD155" s="57">
        <v>151</v>
      </c>
      <c r="BE155" s="66">
        <v>29.4</v>
      </c>
      <c r="BF155" s="66">
        <v>0</v>
      </c>
      <c r="BG155" s="65">
        <f t="shared" si="47"/>
        <v>8.1666666666666661</v>
      </c>
      <c r="BH155" s="65">
        <f t="shared" si="59"/>
        <v>-0.11111111111111249</v>
      </c>
      <c r="BI155" s="67">
        <f t="shared" si="60"/>
        <v>682.25000000000011</v>
      </c>
      <c r="BJ155" s="57"/>
      <c r="BK155" s="57"/>
      <c r="BM155" s="57">
        <v>151</v>
      </c>
      <c r="BN155" s="57">
        <v>29.4</v>
      </c>
      <c r="BO155" s="66">
        <v>0</v>
      </c>
      <c r="BP155" s="65">
        <f t="shared" si="48"/>
        <v>8.1666666666666661</v>
      </c>
      <c r="BQ155" s="65">
        <f t="shared" si="61"/>
        <v>-0.11111111111111249</v>
      </c>
      <c r="BR155" s="67">
        <f t="shared" si="62"/>
        <v>682.25000000000011</v>
      </c>
      <c r="BS155" s="57"/>
      <c r="BT155" s="57"/>
    </row>
    <row r="156" spans="1:72" x14ac:dyDescent="0.25">
      <c r="A156" s="31">
        <v>156</v>
      </c>
      <c r="B156" s="56">
        <v>153</v>
      </c>
      <c r="C156" s="71">
        <v>22.6</v>
      </c>
      <c r="D156" s="71">
        <v>0</v>
      </c>
      <c r="E156" s="71">
        <v>6.2777777777777777</v>
      </c>
      <c r="F156" s="71">
        <v>-1.2777777777777777</v>
      </c>
      <c r="G156" s="71">
        <v>697.02777777777783</v>
      </c>
      <c r="K156" s="57">
        <v>152</v>
      </c>
      <c r="L156" s="66">
        <v>41.8</v>
      </c>
      <c r="M156" s="66">
        <v>0</v>
      </c>
      <c r="N156" s="65">
        <f t="shared" si="42"/>
        <v>11.611111111111111</v>
      </c>
      <c r="O156" s="65">
        <f t="shared" si="49"/>
        <v>5.5555555555555358E-2</v>
      </c>
      <c r="P156" s="67">
        <f t="shared" si="50"/>
        <v>527.80555555555566</v>
      </c>
      <c r="Q156" s="57"/>
      <c r="R156" s="57"/>
      <c r="T156" s="57">
        <v>152</v>
      </c>
      <c r="U156" s="66">
        <v>41.8</v>
      </c>
      <c r="V156" s="66">
        <v>0</v>
      </c>
      <c r="W156" s="65">
        <f t="shared" si="43"/>
        <v>11.611111111111111</v>
      </c>
      <c r="X156" s="65">
        <f t="shared" si="51"/>
        <v>5.5555555555555358E-2</v>
      </c>
      <c r="Y156" s="67">
        <f t="shared" si="52"/>
        <v>527.80555555555566</v>
      </c>
      <c r="Z156" s="57"/>
      <c r="AA156" s="57"/>
      <c r="AC156" s="57">
        <v>152</v>
      </c>
      <c r="AD156" s="66">
        <v>20.7</v>
      </c>
      <c r="AE156" s="66">
        <v>0</v>
      </c>
      <c r="AF156" s="65">
        <f t="shared" si="44"/>
        <v>5.75</v>
      </c>
      <c r="AG156" s="65">
        <f t="shared" si="53"/>
        <v>-0.74999999999999911</v>
      </c>
      <c r="AH156" s="67">
        <f t="shared" si="54"/>
        <v>426.59722222222217</v>
      </c>
      <c r="AI156" s="57"/>
      <c r="AJ156" s="57"/>
      <c r="AL156" s="57">
        <v>152</v>
      </c>
      <c r="AM156" s="66">
        <v>20.7</v>
      </c>
      <c r="AN156" s="66">
        <v>0</v>
      </c>
      <c r="AO156" s="65">
        <f t="shared" si="45"/>
        <v>5.75</v>
      </c>
      <c r="AP156" s="65">
        <f t="shared" si="55"/>
        <v>-0.74999999999999911</v>
      </c>
      <c r="AQ156" s="67">
        <f t="shared" si="56"/>
        <v>426.59722222222217</v>
      </c>
      <c r="AR156" s="57"/>
      <c r="AS156" s="57"/>
      <c r="AU156" s="57">
        <v>152</v>
      </c>
      <c r="AV156" s="66">
        <v>20.7</v>
      </c>
      <c r="AW156" s="66">
        <v>0</v>
      </c>
      <c r="AX156" s="65">
        <f t="shared" si="46"/>
        <v>5.75</v>
      </c>
      <c r="AY156" s="65">
        <f t="shared" si="57"/>
        <v>-0.74999999999999911</v>
      </c>
      <c r="AZ156" s="67">
        <f t="shared" si="58"/>
        <v>426.59722222222217</v>
      </c>
      <c r="BA156" s="57"/>
      <c r="BB156" s="57"/>
      <c r="BD156" s="57">
        <v>152</v>
      </c>
      <c r="BE156" s="66">
        <v>27.2</v>
      </c>
      <c r="BF156" s="66">
        <v>0</v>
      </c>
      <c r="BG156" s="65">
        <f t="shared" si="47"/>
        <v>7.5555555555555554</v>
      </c>
      <c r="BH156" s="65">
        <f t="shared" si="59"/>
        <v>-0.61111111111111072</v>
      </c>
      <c r="BI156" s="67">
        <f t="shared" si="60"/>
        <v>690.1111111111112</v>
      </c>
      <c r="BJ156" s="57"/>
      <c r="BK156" s="57"/>
      <c r="BM156" s="57">
        <v>152</v>
      </c>
      <c r="BN156" s="57">
        <v>27.2</v>
      </c>
      <c r="BO156" s="66">
        <v>0</v>
      </c>
      <c r="BP156" s="65">
        <f t="shared" si="48"/>
        <v>7.5555555555555554</v>
      </c>
      <c r="BQ156" s="65">
        <f t="shared" si="61"/>
        <v>-0.61111111111111072</v>
      </c>
      <c r="BR156" s="67">
        <f t="shared" si="62"/>
        <v>690.1111111111112</v>
      </c>
      <c r="BS156" s="57"/>
      <c r="BT156" s="57"/>
    </row>
    <row r="157" spans="1:72" x14ac:dyDescent="0.25">
      <c r="A157" s="31">
        <v>157</v>
      </c>
      <c r="B157" s="56">
        <v>154</v>
      </c>
      <c r="C157" s="71">
        <v>17.3</v>
      </c>
      <c r="D157" s="71">
        <v>0</v>
      </c>
      <c r="E157" s="71">
        <v>4.8055555555555554</v>
      </c>
      <c r="F157" s="71">
        <v>-1.4722222222222223</v>
      </c>
      <c r="G157" s="71">
        <v>702.56944444444446</v>
      </c>
      <c r="K157" s="57">
        <v>153</v>
      </c>
      <c r="L157" s="66">
        <v>41.8</v>
      </c>
      <c r="M157" s="66">
        <v>0</v>
      </c>
      <c r="N157" s="65">
        <f t="shared" si="42"/>
        <v>11.611111111111111</v>
      </c>
      <c r="O157" s="65">
        <f t="shared" si="49"/>
        <v>0</v>
      </c>
      <c r="P157" s="67">
        <f t="shared" si="50"/>
        <v>539.41666666666674</v>
      </c>
      <c r="Q157" s="57"/>
      <c r="R157" s="57"/>
      <c r="T157" s="57">
        <v>153</v>
      </c>
      <c r="U157" s="66">
        <v>41.8</v>
      </c>
      <c r="V157" s="66">
        <v>0</v>
      </c>
      <c r="W157" s="65">
        <f t="shared" si="43"/>
        <v>11.611111111111111</v>
      </c>
      <c r="X157" s="65">
        <f t="shared" si="51"/>
        <v>0</v>
      </c>
      <c r="Y157" s="67">
        <f t="shared" si="52"/>
        <v>539.41666666666674</v>
      </c>
      <c r="Z157" s="57"/>
      <c r="AA157" s="57"/>
      <c r="AC157" s="57">
        <v>153</v>
      </c>
      <c r="AD157" s="66">
        <v>17.399999999999999</v>
      </c>
      <c r="AE157" s="66">
        <v>0</v>
      </c>
      <c r="AF157" s="65">
        <f t="shared" si="44"/>
        <v>4.833333333333333</v>
      </c>
      <c r="AG157" s="65">
        <f t="shared" si="53"/>
        <v>-0.91666666666666696</v>
      </c>
      <c r="AH157" s="67">
        <f t="shared" si="54"/>
        <v>431.88888888888886</v>
      </c>
      <c r="AI157" s="57"/>
      <c r="AJ157" s="57"/>
      <c r="AL157" s="57">
        <v>153</v>
      </c>
      <c r="AM157" s="66">
        <v>17.399999999999999</v>
      </c>
      <c r="AN157" s="66">
        <v>0</v>
      </c>
      <c r="AO157" s="65">
        <f t="shared" si="45"/>
        <v>4.833333333333333</v>
      </c>
      <c r="AP157" s="65">
        <f t="shared" si="55"/>
        <v>-0.91666666666666696</v>
      </c>
      <c r="AQ157" s="67">
        <f t="shared" si="56"/>
        <v>431.88888888888886</v>
      </c>
      <c r="AR157" s="57"/>
      <c r="AS157" s="57"/>
      <c r="AU157" s="57">
        <v>153</v>
      </c>
      <c r="AV157" s="66">
        <v>17.399999999999999</v>
      </c>
      <c r="AW157" s="66">
        <v>0</v>
      </c>
      <c r="AX157" s="65">
        <f t="shared" si="46"/>
        <v>4.833333333333333</v>
      </c>
      <c r="AY157" s="65">
        <f t="shared" si="57"/>
        <v>-0.91666666666666696</v>
      </c>
      <c r="AZ157" s="67">
        <f t="shared" si="58"/>
        <v>431.88888888888886</v>
      </c>
      <c r="BA157" s="57"/>
      <c r="BB157" s="57"/>
      <c r="BD157" s="57">
        <v>153</v>
      </c>
      <c r="BE157" s="66">
        <v>22.6</v>
      </c>
      <c r="BF157" s="66">
        <v>0</v>
      </c>
      <c r="BG157" s="65">
        <f t="shared" si="47"/>
        <v>6.2777777777777777</v>
      </c>
      <c r="BH157" s="65">
        <f t="shared" si="59"/>
        <v>-1.2777777777777777</v>
      </c>
      <c r="BI157" s="67">
        <f t="shared" si="60"/>
        <v>697.02777777777783</v>
      </c>
      <c r="BJ157" s="57"/>
      <c r="BK157" s="57"/>
      <c r="BM157" s="57">
        <v>153</v>
      </c>
      <c r="BN157" s="57">
        <v>22.6</v>
      </c>
      <c r="BO157" s="66">
        <v>0</v>
      </c>
      <c r="BP157" s="65">
        <f t="shared" si="48"/>
        <v>6.2777777777777777</v>
      </c>
      <c r="BQ157" s="65">
        <f t="shared" si="61"/>
        <v>-1.2777777777777777</v>
      </c>
      <c r="BR157" s="67">
        <f t="shared" si="62"/>
        <v>697.02777777777783</v>
      </c>
      <c r="BS157" s="57"/>
      <c r="BT157" s="57"/>
    </row>
    <row r="158" spans="1:72" x14ac:dyDescent="0.25">
      <c r="A158" s="31">
        <v>158</v>
      </c>
      <c r="B158" s="56">
        <v>155</v>
      </c>
      <c r="C158" s="71">
        <v>13.3</v>
      </c>
      <c r="D158" s="71">
        <v>0</v>
      </c>
      <c r="E158" s="71">
        <v>3.6944444444444446</v>
      </c>
      <c r="F158" s="71">
        <v>-1.1111111111111107</v>
      </c>
      <c r="G158" s="71">
        <v>706.81944444444446</v>
      </c>
      <c r="K158" s="57">
        <v>154</v>
      </c>
      <c r="L158" s="66">
        <v>41.9</v>
      </c>
      <c r="M158" s="66">
        <v>0</v>
      </c>
      <c r="N158" s="65">
        <f t="shared" si="42"/>
        <v>11.638888888888888</v>
      </c>
      <c r="O158" s="65">
        <f t="shared" si="49"/>
        <v>2.7777777777776791E-2</v>
      </c>
      <c r="P158" s="67">
        <f t="shared" si="50"/>
        <v>551.04166666666674</v>
      </c>
      <c r="Q158" s="57"/>
      <c r="R158" s="57"/>
      <c r="T158" s="57">
        <v>154</v>
      </c>
      <c r="U158" s="66">
        <v>41.9</v>
      </c>
      <c r="V158" s="66">
        <v>0</v>
      </c>
      <c r="W158" s="65">
        <f t="shared" si="43"/>
        <v>11.638888888888888</v>
      </c>
      <c r="X158" s="65">
        <f t="shared" si="51"/>
        <v>2.7777777777776791E-2</v>
      </c>
      <c r="Y158" s="67">
        <f t="shared" si="52"/>
        <v>551.04166666666674</v>
      </c>
      <c r="Z158" s="57"/>
      <c r="AA158" s="57"/>
      <c r="AC158" s="57">
        <v>154</v>
      </c>
      <c r="AD158" s="66">
        <v>15.2</v>
      </c>
      <c r="AE158" s="66">
        <v>0</v>
      </c>
      <c r="AF158" s="65">
        <f t="shared" si="44"/>
        <v>4.2222222222222223</v>
      </c>
      <c r="AG158" s="65">
        <f t="shared" si="53"/>
        <v>-0.61111111111111072</v>
      </c>
      <c r="AH158" s="67">
        <f t="shared" si="54"/>
        <v>436.41666666666663</v>
      </c>
      <c r="AI158" s="57"/>
      <c r="AJ158" s="57"/>
      <c r="AL158" s="57">
        <v>154</v>
      </c>
      <c r="AM158" s="66">
        <v>15.2</v>
      </c>
      <c r="AN158" s="66">
        <v>0</v>
      </c>
      <c r="AO158" s="65">
        <f t="shared" si="45"/>
        <v>4.2222222222222223</v>
      </c>
      <c r="AP158" s="65">
        <f t="shared" si="55"/>
        <v>-0.61111111111111072</v>
      </c>
      <c r="AQ158" s="67">
        <f t="shared" si="56"/>
        <v>436.41666666666663</v>
      </c>
      <c r="AR158" s="57"/>
      <c r="AS158" s="57"/>
      <c r="AU158" s="57">
        <v>154</v>
      </c>
      <c r="AV158" s="66">
        <v>15.2</v>
      </c>
      <c r="AW158" s="66">
        <v>0</v>
      </c>
      <c r="AX158" s="65">
        <f t="shared" si="46"/>
        <v>4.2222222222222223</v>
      </c>
      <c r="AY158" s="65">
        <f t="shared" si="57"/>
        <v>-0.61111111111111072</v>
      </c>
      <c r="AZ158" s="67">
        <f t="shared" si="58"/>
        <v>436.41666666666663</v>
      </c>
      <c r="BA158" s="57"/>
      <c r="BB158" s="57"/>
      <c r="BD158" s="57">
        <v>154</v>
      </c>
      <c r="BE158" s="66">
        <v>17.3</v>
      </c>
      <c r="BF158" s="66">
        <v>0</v>
      </c>
      <c r="BG158" s="65">
        <f t="shared" si="47"/>
        <v>4.8055555555555554</v>
      </c>
      <c r="BH158" s="65">
        <f t="shared" si="59"/>
        <v>-1.4722222222222223</v>
      </c>
      <c r="BI158" s="67">
        <f t="shared" si="60"/>
        <v>702.56944444444446</v>
      </c>
      <c r="BJ158" s="57"/>
      <c r="BK158" s="57"/>
      <c r="BM158" s="57">
        <v>154</v>
      </c>
      <c r="BN158" s="57">
        <v>17.3</v>
      </c>
      <c r="BO158" s="66">
        <v>0</v>
      </c>
      <c r="BP158" s="65">
        <f t="shared" si="48"/>
        <v>4.8055555555555554</v>
      </c>
      <c r="BQ158" s="65">
        <f t="shared" si="61"/>
        <v>-1.4722222222222223</v>
      </c>
      <c r="BR158" s="67">
        <f t="shared" si="62"/>
        <v>702.56944444444446</v>
      </c>
      <c r="BS158" s="57"/>
      <c r="BT158" s="57"/>
    </row>
    <row r="159" spans="1:72" x14ac:dyDescent="0.25">
      <c r="A159" s="31">
        <v>159</v>
      </c>
      <c r="B159" s="56">
        <v>156</v>
      </c>
      <c r="C159" s="71">
        <v>12</v>
      </c>
      <c r="D159" s="71">
        <v>0</v>
      </c>
      <c r="E159" s="71">
        <v>3.333333333333333</v>
      </c>
      <c r="F159" s="71">
        <v>-0.3611111111111116</v>
      </c>
      <c r="G159" s="71">
        <v>710.33333333333337</v>
      </c>
      <c r="K159" s="57">
        <v>155</v>
      </c>
      <c r="L159" s="66">
        <v>41.9</v>
      </c>
      <c r="M159" s="66">
        <v>0</v>
      </c>
      <c r="N159" s="65">
        <f t="shared" si="42"/>
        <v>11.638888888888888</v>
      </c>
      <c r="O159" s="65">
        <f t="shared" si="49"/>
        <v>0</v>
      </c>
      <c r="P159" s="67">
        <f t="shared" si="50"/>
        <v>562.68055555555566</v>
      </c>
      <c r="Q159" s="57"/>
      <c r="R159" s="57"/>
      <c r="T159" s="57">
        <v>155</v>
      </c>
      <c r="U159" s="66">
        <v>41.9</v>
      </c>
      <c r="V159" s="66">
        <v>0</v>
      </c>
      <c r="W159" s="65">
        <f t="shared" si="43"/>
        <v>11.638888888888888</v>
      </c>
      <c r="X159" s="65">
        <f t="shared" si="51"/>
        <v>0</v>
      </c>
      <c r="Y159" s="67">
        <f t="shared" si="52"/>
        <v>562.68055555555566</v>
      </c>
      <c r="Z159" s="57"/>
      <c r="AA159" s="57"/>
      <c r="AC159" s="57">
        <v>155</v>
      </c>
      <c r="AD159" s="66">
        <v>13.5</v>
      </c>
      <c r="AE159" s="66">
        <v>0</v>
      </c>
      <c r="AF159" s="65">
        <f t="shared" si="44"/>
        <v>3.75</v>
      </c>
      <c r="AG159" s="65">
        <f t="shared" si="53"/>
        <v>-0.47222222222222232</v>
      </c>
      <c r="AH159" s="67">
        <f t="shared" si="54"/>
        <v>440.40277777777771</v>
      </c>
      <c r="AI159" s="57"/>
      <c r="AJ159" s="57"/>
      <c r="AL159" s="57">
        <v>155</v>
      </c>
      <c r="AM159" s="66">
        <v>13.5</v>
      </c>
      <c r="AN159" s="66">
        <v>0</v>
      </c>
      <c r="AO159" s="65">
        <f t="shared" si="45"/>
        <v>3.75</v>
      </c>
      <c r="AP159" s="65">
        <f t="shared" si="55"/>
        <v>-0.47222222222222232</v>
      </c>
      <c r="AQ159" s="67">
        <f t="shared" si="56"/>
        <v>440.40277777777771</v>
      </c>
      <c r="AR159" s="57"/>
      <c r="AS159" s="57"/>
      <c r="AU159" s="57">
        <v>155</v>
      </c>
      <c r="AV159" s="66">
        <v>13.5</v>
      </c>
      <c r="AW159" s="66">
        <v>0</v>
      </c>
      <c r="AX159" s="65">
        <f t="shared" si="46"/>
        <v>3.75</v>
      </c>
      <c r="AY159" s="65">
        <f t="shared" si="57"/>
        <v>-0.47222222222222232</v>
      </c>
      <c r="AZ159" s="67">
        <f t="shared" si="58"/>
        <v>440.40277777777771</v>
      </c>
      <c r="BA159" s="57"/>
      <c r="BB159" s="57"/>
      <c r="BD159" s="57">
        <v>155</v>
      </c>
      <c r="BE159" s="66">
        <v>13.3</v>
      </c>
      <c r="BF159" s="66">
        <v>0</v>
      </c>
      <c r="BG159" s="65">
        <f t="shared" si="47"/>
        <v>3.6944444444444446</v>
      </c>
      <c r="BH159" s="65">
        <f t="shared" si="59"/>
        <v>-1.1111111111111107</v>
      </c>
      <c r="BI159" s="67">
        <f t="shared" si="60"/>
        <v>706.81944444444446</v>
      </c>
      <c r="BJ159" s="57"/>
      <c r="BK159" s="57"/>
      <c r="BM159" s="57">
        <v>155</v>
      </c>
      <c r="BN159" s="57">
        <v>13.3</v>
      </c>
      <c r="BO159" s="66">
        <v>0</v>
      </c>
      <c r="BP159" s="65">
        <f t="shared" si="48"/>
        <v>3.6944444444444446</v>
      </c>
      <c r="BQ159" s="65">
        <f t="shared" si="61"/>
        <v>-1.1111111111111107</v>
      </c>
      <c r="BR159" s="67">
        <f t="shared" si="62"/>
        <v>706.81944444444446</v>
      </c>
      <c r="BS159" s="57"/>
      <c r="BT159" s="57"/>
    </row>
    <row r="160" spans="1:72" x14ac:dyDescent="0.25">
      <c r="A160" s="31">
        <v>160</v>
      </c>
      <c r="B160" s="56">
        <v>157</v>
      </c>
      <c r="C160" s="71">
        <v>12.6</v>
      </c>
      <c r="D160" s="71">
        <v>0</v>
      </c>
      <c r="E160" s="71">
        <v>3.5</v>
      </c>
      <c r="F160" s="71">
        <v>0.16666666666666696</v>
      </c>
      <c r="G160" s="71">
        <v>713.75</v>
      </c>
      <c r="K160" s="57">
        <v>156</v>
      </c>
      <c r="L160" s="66">
        <v>42</v>
      </c>
      <c r="M160" s="66">
        <v>0</v>
      </c>
      <c r="N160" s="65">
        <f t="shared" si="42"/>
        <v>11.666666666666666</v>
      </c>
      <c r="O160" s="65">
        <f t="shared" si="49"/>
        <v>2.7777777777778567E-2</v>
      </c>
      <c r="P160" s="67">
        <f t="shared" si="50"/>
        <v>574.33333333333348</v>
      </c>
      <c r="Q160" s="57"/>
      <c r="R160" s="57"/>
      <c r="T160" s="57">
        <v>156</v>
      </c>
      <c r="U160" s="66">
        <v>42</v>
      </c>
      <c r="V160" s="66">
        <v>0</v>
      </c>
      <c r="W160" s="65">
        <f t="shared" si="43"/>
        <v>11.666666666666666</v>
      </c>
      <c r="X160" s="65">
        <f t="shared" si="51"/>
        <v>2.7777777777778567E-2</v>
      </c>
      <c r="Y160" s="67">
        <f t="shared" si="52"/>
        <v>574.33333333333348</v>
      </c>
      <c r="Z160" s="57"/>
      <c r="AA160" s="57"/>
      <c r="AC160" s="57">
        <v>156</v>
      </c>
      <c r="AD160" s="66">
        <v>13</v>
      </c>
      <c r="AE160" s="66">
        <v>0</v>
      </c>
      <c r="AF160" s="65">
        <f t="shared" si="44"/>
        <v>3.6111111111111112</v>
      </c>
      <c r="AG160" s="65">
        <f t="shared" si="53"/>
        <v>-0.13888888888888884</v>
      </c>
      <c r="AH160" s="67">
        <f t="shared" si="54"/>
        <v>444.08333333333326</v>
      </c>
      <c r="AI160" s="57"/>
      <c r="AJ160" s="57"/>
      <c r="AL160" s="57">
        <v>156</v>
      </c>
      <c r="AM160" s="66">
        <v>13</v>
      </c>
      <c r="AN160" s="66">
        <v>0</v>
      </c>
      <c r="AO160" s="65">
        <f t="shared" si="45"/>
        <v>3.6111111111111112</v>
      </c>
      <c r="AP160" s="65">
        <f t="shared" si="55"/>
        <v>-0.13888888888888884</v>
      </c>
      <c r="AQ160" s="67">
        <f t="shared" si="56"/>
        <v>444.08333333333326</v>
      </c>
      <c r="AR160" s="57"/>
      <c r="AS160" s="57"/>
      <c r="AU160" s="57">
        <v>156</v>
      </c>
      <c r="AV160" s="66">
        <v>13</v>
      </c>
      <c r="AW160" s="66">
        <v>0</v>
      </c>
      <c r="AX160" s="65">
        <f t="shared" si="46"/>
        <v>3.6111111111111112</v>
      </c>
      <c r="AY160" s="65">
        <f t="shared" si="57"/>
        <v>-0.13888888888888884</v>
      </c>
      <c r="AZ160" s="67">
        <f t="shared" si="58"/>
        <v>444.08333333333326</v>
      </c>
      <c r="BA160" s="57"/>
      <c r="BB160" s="57"/>
      <c r="BD160" s="57">
        <v>156</v>
      </c>
      <c r="BE160" s="66">
        <v>12</v>
      </c>
      <c r="BF160" s="66">
        <v>0</v>
      </c>
      <c r="BG160" s="65">
        <f t="shared" si="47"/>
        <v>3.333333333333333</v>
      </c>
      <c r="BH160" s="65">
        <f t="shared" si="59"/>
        <v>-0.3611111111111116</v>
      </c>
      <c r="BI160" s="67">
        <f t="shared" si="60"/>
        <v>710.33333333333337</v>
      </c>
      <c r="BJ160" s="57"/>
      <c r="BK160" s="57"/>
      <c r="BM160" s="57">
        <v>156</v>
      </c>
      <c r="BN160" s="57">
        <v>12</v>
      </c>
      <c r="BO160" s="66">
        <v>0</v>
      </c>
      <c r="BP160" s="65">
        <f t="shared" si="48"/>
        <v>3.333333333333333</v>
      </c>
      <c r="BQ160" s="65">
        <f t="shared" si="61"/>
        <v>-0.3611111111111116</v>
      </c>
      <c r="BR160" s="67">
        <f t="shared" si="62"/>
        <v>710.33333333333337</v>
      </c>
      <c r="BS160" s="57"/>
      <c r="BT160" s="57"/>
    </row>
    <row r="161" spans="1:72" x14ac:dyDescent="0.25">
      <c r="A161" s="31">
        <v>161</v>
      </c>
      <c r="B161" s="56">
        <v>158</v>
      </c>
      <c r="C161" s="71">
        <v>14.1</v>
      </c>
      <c r="D161" s="71">
        <v>0</v>
      </c>
      <c r="E161" s="71">
        <v>3.9166666666666665</v>
      </c>
      <c r="F161" s="71">
        <v>0.41666666666666652</v>
      </c>
      <c r="G161" s="71">
        <v>717.45833333333337</v>
      </c>
      <c r="K161" s="57">
        <v>157</v>
      </c>
      <c r="L161" s="66">
        <v>42</v>
      </c>
      <c r="M161" s="66">
        <v>0</v>
      </c>
      <c r="N161" s="65">
        <f t="shared" si="42"/>
        <v>11.666666666666666</v>
      </c>
      <c r="O161" s="65">
        <f t="shared" si="49"/>
        <v>0</v>
      </c>
      <c r="P161" s="67">
        <f t="shared" si="50"/>
        <v>586.00000000000011</v>
      </c>
      <c r="Q161" s="57"/>
      <c r="R161" s="57"/>
      <c r="T161" s="57">
        <v>157</v>
      </c>
      <c r="U161" s="66">
        <v>42</v>
      </c>
      <c r="V161" s="66">
        <v>0</v>
      </c>
      <c r="W161" s="65">
        <f t="shared" si="43"/>
        <v>11.666666666666666</v>
      </c>
      <c r="X161" s="65">
        <f t="shared" si="51"/>
        <v>0</v>
      </c>
      <c r="Y161" s="67">
        <f t="shared" si="52"/>
        <v>586.00000000000011</v>
      </c>
      <c r="Z161" s="57"/>
      <c r="AA161" s="57"/>
      <c r="AC161" s="57">
        <v>157</v>
      </c>
      <c r="AD161" s="66">
        <v>12.4</v>
      </c>
      <c r="AE161" s="66">
        <v>0</v>
      </c>
      <c r="AF161" s="65">
        <f t="shared" si="44"/>
        <v>3.4444444444444446</v>
      </c>
      <c r="AG161" s="65">
        <f t="shared" si="53"/>
        <v>-0.16666666666666652</v>
      </c>
      <c r="AH161" s="67">
        <f t="shared" si="54"/>
        <v>447.61111111111103</v>
      </c>
      <c r="AI161" s="57"/>
      <c r="AJ161" s="57"/>
      <c r="AL161" s="57">
        <v>157</v>
      </c>
      <c r="AM161" s="66">
        <v>12.4</v>
      </c>
      <c r="AN161" s="66">
        <v>0</v>
      </c>
      <c r="AO161" s="65">
        <f t="shared" si="45"/>
        <v>3.4444444444444446</v>
      </c>
      <c r="AP161" s="65">
        <f t="shared" si="55"/>
        <v>-0.16666666666666652</v>
      </c>
      <c r="AQ161" s="67">
        <f t="shared" si="56"/>
        <v>447.61111111111103</v>
      </c>
      <c r="AR161" s="57"/>
      <c r="AS161" s="57"/>
      <c r="AU161" s="57">
        <v>157</v>
      </c>
      <c r="AV161" s="66">
        <v>12.4</v>
      </c>
      <c r="AW161" s="66">
        <v>0</v>
      </c>
      <c r="AX161" s="65">
        <f t="shared" si="46"/>
        <v>3.4444444444444446</v>
      </c>
      <c r="AY161" s="65">
        <f t="shared" si="57"/>
        <v>-0.16666666666666652</v>
      </c>
      <c r="AZ161" s="67">
        <f t="shared" si="58"/>
        <v>447.61111111111103</v>
      </c>
      <c r="BA161" s="57"/>
      <c r="BB161" s="57"/>
      <c r="BD161" s="57">
        <v>157</v>
      </c>
      <c r="BE161" s="66">
        <v>12.6</v>
      </c>
      <c r="BF161" s="66">
        <v>0</v>
      </c>
      <c r="BG161" s="65">
        <f t="shared" si="47"/>
        <v>3.5</v>
      </c>
      <c r="BH161" s="65">
        <f t="shared" si="59"/>
        <v>0.16666666666666696</v>
      </c>
      <c r="BI161" s="67">
        <f t="shared" si="60"/>
        <v>713.75</v>
      </c>
      <c r="BJ161" s="57"/>
      <c r="BK161" s="57"/>
      <c r="BM161" s="57">
        <v>157</v>
      </c>
      <c r="BN161" s="57">
        <v>12.6</v>
      </c>
      <c r="BO161" s="66">
        <v>0</v>
      </c>
      <c r="BP161" s="65">
        <f t="shared" si="48"/>
        <v>3.5</v>
      </c>
      <c r="BQ161" s="65">
        <f t="shared" si="61"/>
        <v>0.16666666666666696</v>
      </c>
      <c r="BR161" s="67">
        <f t="shared" si="62"/>
        <v>713.75</v>
      </c>
      <c r="BS161" s="57"/>
      <c r="BT161" s="57"/>
    </row>
    <row r="162" spans="1:72" x14ac:dyDescent="0.25">
      <c r="A162" s="31">
        <v>162</v>
      </c>
      <c r="B162" s="56">
        <v>159</v>
      </c>
      <c r="C162" s="71">
        <v>17.2</v>
      </c>
      <c r="D162" s="71">
        <v>0</v>
      </c>
      <c r="E162" s="71">
        <v>4.7777777777777777</v>
      </c>
      <c r="F162" s="71">
        <v>0.86111111111111116</v>
      </c>
      <c r="G162" s="71">
        <v>721.80555555555554</v>
      </c>
      <c r="K162" s="57">
        <v>158</v>
      </c>
      <c r="L162" s="66">
        <v>42.2</v>
      </c>
      <c r="M162" s="66">
        <v>0</v>
      </c>
      <c r="N162" s="65">
        <f t="shared" si="42"/>
        <v>11.722222222222223</v>
      </c>
      <c r="O162" s="65">
        <f t="shared" si="49"/>
        <v>5.5555555555557135E-2</v>
      </c>
      <c r="P162" s="67">
        <f t="shared" si="50"/>
        <v>597.69444444444457</v>
      </c>
      <c r="Q162" s="57"/>
      <c r="R162" s="57"/>
      <c r="T162" s="57">
        <v>158</v>
      </c>
      <c r="U162" s="66">
        <v>42.2</v>
      </c>
      <c r="V162" s="66">
        <v>0</v>
      </c>
      <c r="W162" s="65">
        <f t="shared" si="43"/>
        <v>11.722222222222223</v>
      </c>
      <c r="X162" s="65">
        <f t="shared" si="51"/>
        <v>5.5555555555557135E-2</v>
      </c>
      <c r="Y162" s="67">
        <f t="shared" si="52"/>
        <v>597.69444444444457</v>
      </c>
      <c r="Z162" s="57"/>
      <c r="AA162" s="57"/>
      <c r="AC162" s="57">
        <v>158</v>
      </c>
      <c r="AD162" s="66">
        <v>12.3</v>
      </c>
      <c r="AE162" s="66">
        <v>0</v>
      </c>
      <c r="AF162" s="65">
        <f t="shared" si="44"/>
        <v>3.416666666666667</v>
      </c>
      <c r="AG162" s="65">
        <f t="shared" si="53"/>
        <v>-2.7777777777777679E-2</v>
      </c>
      <c r="AH162" s="67">
        <f t="shared" si="54"/>
        <v>451.04166666666657</v>
      </c>
      <c r="AI162" s="57"/>
      <c r="AJ162" s="57"/>
      <c r="AL162" s="57">
        <v>158</v>
      </c>
      <c r="AM162" s="66">
        <v>12.3</v>
      </c>
      <c r="AN162" s="66">
        <v>0</v>
      </c>
      <c r="AO162" s="65">
        <f t="shared" si="45"/>
        <v>3.416666666666667</v>
      </c>
      <c r="AP162" s="65">
        <f t="shared" si="55"/>
        <v>-2.7777777777777679E-2</v>
      </c>
      <c r="AQ162" s="67">
        <f t="shared" si="56"/>
        <v>451.04166666666657</v>
      </c>
      <c r="AR162" s="57"/>
      <c r="AS162" s="57"/>
      <c r="AU162" s="57">
        <v>158</v>
      </c>
      <c r="AV162" s="66">
        <v>12.3</v>
      </c>
      <c r="AW162" s="66">
        <v>0</v>
      </c>
      <c r="AX162" s="65">
        <f t="shared" si="46"/>
        <v>3.416666666666667</v>
      </c>
      <c r="AY162" s="65">
        <f t="shared" si="57"/>
        <v>-2.7777777777777679E-2</v>
      </c>
      <c r="AZ162" s="67">
        <f t="shared" si="58"/>
        <v>451.04166666666657</v>
      </c>
      <c r="BA162" s="57"/>
      <c r="BB162" s="57"/>
      <c r="BD162" s="57">
        <v>158</v>
      </c>
      <c r="BE162" s="66">
        <v>14.1</v>
      </c>
      <c r="BF162" s="66">
        <v>0</v>
      </c>
      <c r="BG162" s="65">
        <f t="shared" si="47"/>
        <v>3.9166666666666665</v>
      </c>
      <c r="BH162" s="65">
        <f t="shared" si="59"/>
        <v>0.41666666666666652</v>
      </c>
      <c r="BI162" s="67">
        <f t="shared" si="60"/>
        <v>717.45833333333337</v>
      </c>
      <c r="BJ162" s="57"/>
      <c r="BK162" s="57"/>
      <c r="BM162" s="57">
        <v>158</v>
      </c>
      <c r="BN162" s="57">
        <v>14.1</v>
      </c>
      <c r="BO162" s="66">
        <v>0</v>
      </c>
      <c r="BP162" s="65">
        <f t="shared" si="48"/>
        <v>3.9166666666666665</v>
      </c>
      <c r="BQ162" s="65">
        <f t="shared" si="61"/>
        <v>0.41666666666666652</v>
      </c>
      <c r="BR162" s="67">
        <f t="shared" si="62"/>
        <v>717.45833333333337</v>
      </c>
      <c r="BS162" s="57"/>
      <c r="BT162" s="57"/>
    </row>
    <row r="163" spans="1:72" x14ac:dyDescent="0.25">
      <c r="A163" s="31">
        <v>163</v>
      </c>
      <c r="B163" s="56">
        <v>160</v>
      </c>
      <c r="C163" s="71">
        <v>20.100000000000001</v>
      </c>
      <c r="D163" s="71">
        <v>0</v>
      </c>
      <c r="E163" s="71">
        <v>5.5833333333333339</v>
      </c>
      <c r="F163" s="71">
        <v>0.80555555555555625</v>
      </c>
      <c r="G163" s="71">
        <v>726.98611111111109</v>
      </c>
      <c r="K163" s="57">
        <v>159</v>
      </c>
      <c r="L163" s="66">
        <v>42.3</v>
      </c>
      <c r="M163" s="66">
        <v>0</v>
      </c>
      <c r="N163" s="65">
        <f t="shared" si="42"/>
        <v>11.749999999999998</v>
      </c>
      <c r="O163" s="65">
        <f t="shared" si="49"/>
        <v>2.7777777777775015E-2</v>
      </c>
      <c r="P163" s="67">
        <f t="shared" si="50"/>
        <v>609.43055555555566</v>
      </c>
      <c r="Q163" s="57"/>
      <c r="R163" s="57"/>
      <c r="T163" s="57">
        <v>159</v>
      </c>
      <c r="U163" s="66">
        <v>42.3</v>
      </c>
      <c r="V163" s="66">
        <v>0</v>
      </c>
      <c r="W163" s="65">
        <f t="shared" si="43"/>
        <v>11.749999999999998</v>
      </c>
      <c r="X163" s="65">
        <f t="shared" si="51"/>
        <v>2.7777777777775015E-2</v>
      </c>
      <c r="Y163" s="67">
        <f t="shared" si="52"/>
        <v>609.43055555555566</v>
      </c>
      <c r="Z163" s="57"/>
      <c r="AA163" s="57"/>
      <c r="AC163" s="57">
        <v>159</v>
      </c>
      <c r="AD163" s="66">
        <v>12.2</v>
      </c>
      <c r="AE163" s="66">
        <v>0</v>
      </c>
      <c r="AF163" s="65">
        <f t="shared" si="44"/>
        <v>3.3888888888888884</v>
      </c>
      <c r="AG163" s="65">
        <f t="shared" si="53"/>
        <v>-2.7777777777778567E-2</v>
      </c>
      <c r="AH163" s="67">
        <f t="shared" si="54"/>
        <v>454.44444444444434</v>
      </c>
      <c r="AI163" s="57"/>
      <c r="AJ163" s="57"/>
      <c r="AL163" s="57">
        <v>159</v>
      </c>
      <c r="AM163" s="66">
        <v>12.2</v>
      </c>
      <c r="AN163" s="66">
        <v>0</v>
      </c>
      <c r="AO163" s="65">
        <f t="shared" si="45"/>
        <v>3.3888888888888884</v>
      </c>
      <c r="AP163" s="65">
        <f t="shared" si="55"/>
        <v>-2.7777777777778567E-2</v>
      </c>
      <c r="AQ163" s="67">
        <f t="shared" si="56"/>
        <v>454.44444444444434</v>
      </c>
      <c r="AR163" s="57"/>
      <c r="AS163" s="57"/>
      <c r="AU163" s="57">
        <v>159</v>
      </c>
      <c r="AV163" s="66">
        <v>12.2</v>
      </c>
      <c r="AW163" s="66">
        <v>0</v>
      </c>
      <c r="AX163" s="65">
        <f t="shared" si="46"/>
        <v>3.3888888888888884</v>
      </c>
      <c r="AY163" s="65">
        <f t="shared" si="57"/>
        <v>-2.7777777777778567E-2</v>
      </c>
      <c r="AZ163" s="67">
        <f t="shared" si="58"/>
        <v>454.44444444444434</v>
      </c>
      <c r="BA163" s="57"/>
      <c r="BB163" s="57"/>
      <c r="BD163" s="57">
        <v>159</v>
      </c>
      <c r="BE163" s="66">
        <v>17.2</v>
      </c>
      <c r="BF163" s="66">
        <v>0</v>
      </c>
      <c r="BG163" s="65">
        <f t="shared" si="47"/>
        <v>4.7777777777777777</v>
      </c>
      <c r="BH163" s="65">
        <f t="shared" si="59"/>
        <v>0.86111111111111116</v>
      </c>
      <c r="BI163" s="67">
        <f t="shared" si="60"/>
        <v>721.80555555555554</v>
      </c>
      <c r="BJ163" s="57"/>
      <c r="BK163" s="57"/>
      <c r="BM163" s="57">
        <v>159</v>
      </c>
      <c r="BN163" s="57">
        <v>17.2</v>
      </c>
      <c r="BO163" s="66">
        <v>0</v>
      </c>
      <c r="BP163" s="65">
        <f t="shared" si="48"/>
        <v>4.7777777777777777</v>
      </c>
      <c r="BQ163" s="65">
        <f t="shared" si="61"/>
        <v>0.86111111111111116</v>
      </c>
      <c r="BR163" s="67">
        <f t="shared" si="62"/>
        <v>721.80555555555554</v>
      </c>
      <c r="BS163" s="57"/>
      <c r="BT163" s="57"/>
    </row>
    <row r="164" spans="1:72" x14ac:dyDescent="0.25">
      <c r="A164" s="31">
        <v>164</v>
      </c>
      <c r="B164" s="56">
        <v>161</v>
      </c>
      <c r="C164" s="71">
        <v>23.4</v>
      </c>
      <c r="D164" s="71">
        <v>0</v>
      </c>
      <c r="E164" s="71">
        <v>6.4999999999999991</v>
      </c>
      <c r="F164" s="71">
        <v>0.91666666666666519</v>
      </c>
      <c r="G164" s="71">
        <v>733.02777777777771</v>
      </c>
      <c r="K164" s="57">
        <v>160</v>
      </c>
      <c r="L164" s="66">
        <v>42.6</v>
      </c>
      <c r="M164" s="66">
        <v>0</v>
      </c>
      <c r="N164" s="65">
        <f t="shared" si="42"/>
        <v>11.833333333333334</v>
      </c>
      <c r="O164" s="65">
        <f t="shared" si="49"/>
        <v>8.3333333333335702E-2</v>
      </c>
      <c r="P164" s="67">
        <f t="shared" si="50"/>
        <v>621.22222222222229</v>
      </c>
      <c r="Q164" s="57"/>
      <c r="R164" s="57"/>
      <c r="T164" s="57">
        <v>160</v>
      </c>
      <c r="U164" s="66">
        <v>42.6</v>
      </c>
      <c r="V164" s="66">
        <v>0</v>
      </c>
      <c r="W164" s="65">
        <f t="shared" si="43"/>
        <v>11.833333333333334</v>
      </c>
      <c r="X164" s="65">
        <f t="shared" si="51"/>
        <v>8.3333333333335702E-2</v>
      </c>
      <c r="Y164" s="67">
        <f t="shared" si="52"/>
        <v>621.22222222222229</v>
      </c>
      <c r="Z164" s="57"/>
      <c r="AA164" s="57"/>
      <c r="AC164" s="57">
        <v>160</v>
      </c>
      <c r="AD164" s="66">
        <v>12.3</v>
      </c>
      <c r="AE164" s="66">
        <v>0</v>
      </c>
      <c r="AF164" s="65">
        <f t="shared" si="44"/>
        <v>3.416666666666667</v>
      </c>
      <c r="AG164" s="65">
        <f t="shared" si="53"/>
        <v>2.7777777777778567E-2</v>
      </c>
      <c r="AH164" s="67">
        <f t="shared" si="54"/>
        <v>457.84722222222211</v>
      </c>
      <c r="AI164" s="57"/>
      <c r="AJ164" s="57"/>
      <c r="AL164" s="57">
        <v>160</v>
      </c>
      <c r="AM164" s="66">
        <v>12.3</v>
      </c>
      <c r="AN164" s="66">
        <v>0</v>
      </c>
      <c r="AO164" s="65">
        <f t="shared" si="45"/>
        <v>3.416666666666667</v>
      </c>
      <c r="AP164" s="65">
        <f t="shared" si="55"/>
        <v>2.7777777777778567E-2</v>
      </c>
      <c r="AQ164" s="67">
        <f t="shared" si="56"/>
        <v>457.84722222222211</v>
      </c>
      <c r="AR164" s="57"/>
      <c r="AS164" s="57"/>
      <c r="AU164" s="57">
        <v>160</v>
      </c>
      <c r="AV164" s="66">
        <v>12.3</v>
      </c>
      <c r="AW164" s="66">
        <v>0</v>
      </c>
      <c r="AX164" s="65">
        <f t="shared" si="46"/>
        <v>3.416666666666667</v>
      </c>
      <c r="AY164" s="65">
        <f t="shared" si="57"/>
        <v>2.7777777777778567E-2</v>
      </c>
      <c r="AZ164" s="67">
        <f t="shared" si="58"/>
        <v>457.84722222222211</v>
      </c>
      <c r="BA164" s="57"/>
      <c r="BB164" s="57"/>
      <c r="BD164" s="57">
        <v>160</v>
      </c>
      <c r="BE164" s="66">
        <v>20.100000000000001</v>
      </c>
      <c r="BF164" s="66">
        <v>0</v>
      </c>
      <c r="BG164" s="65">
        <f t="shared" si="47"/>
        <v>5.5833333333333339</v>
      </c>
      <c r="BH164" s="65">
        <f t="shared" si="59"/>
        <v>0.80555555555555625</v>
      </c>
      <c r="BI164" s="67">
        <f t="shared" si="60"/>
        <v>726.98611111111109</v>
      </c>
      <c r="BJ164" s="57"/>
      <c r="BK164" s="57"/>
      <c r="BM164" s="57">
        <v>160</v>
      </c>
      <c r="BN164" s="57">
        <v>20.100000000000001</v>
      </c>
      <c r="BO164" s="66">
        <v>0</v>
      </c>
      <c r="BP164" s="65">
        <f t="shared" si="48"/>
        <v>5.5833333333333339</v>
      </c>
      <c r="BQ164" s="65">
        <f t="shared" si="61"/>
        <v>0.80555555555555625</v>
      </c>
      <c r="BR164" s="67">
        <f t="shared" si="62"/>
        <v>726.98611111111109</v>
      </c>
      <c r="BS164" s="57"/>
      <c r="BT164" s="57"/>
    </row>
    <row r="165" spans="1:72" x14ac:dyDescent="0.25">
      <c r="A165" s="31">
        <v>165</v>
      </c>
      <c r="B165" s="56">
        <v>162</v>
      </c>
      <c r="C165" s="71">
        <v>25.5</v>
      </c>
      <c r="D165" s="71">
        <v>0</v>
      </c>
      <c r="E165" s="71">
        <v>7.083333333333333</v>
      </c>
      <c r="F165" s="71">
        <v>0.58333333333333393</v>
      </c>
      <c r="G165" s="71">
        <v>739.81944444444434</v>
      </c>
      <c r="K165" s="57">
        <v>161</v>
      </c>
      <c r="L165" s="66">
        <v>43</v>
      </c>
      <c r="M165" s="66">
        <v>0</v>
      </c>
      <c r="N165" s="65">
        <f t="shared" si="42"/>
        <v>11.944444444444445</v>
      </c>
      <c r="O165" s="65">
        <f t="shared" si="49"/>
        <v>0.11111111111111072</v>
      </c>
      <c r="P165" s="67">
        <f t="shared" si="50"/>
        <v>633.1111111111112</v>
      </c>
      <c r="Q165" s="57"/>
      <c r="R165" s="57"/>
      <c r="T165" s="57">
        <v>161</v>
      </c>
      <c r="U165" s="66">
        <v>43</v>
      </c>
      <c r="V165" s="66">
        <v>0</v>
      </c>
      <c r="W165" s="65">
        <f t="shared" si="43"/>
        <v>11.944444444444445</v>
      </c>
      <c r="X165" s="65">
        <f t="shared" si="51"/>
        <v>0.11111111111111072</v>
      </c>
      <c r="Y165" s="67">
        <f t="shared" si="52"/>
        <v>633.1111111111112</v>
      </c>
      <c r="Z165" s="57"/>
      <c r="AA165" s="57"/>
      <c r="AC165" s="57">
        <v>161</v>
      </c>
      <c r="AD165" s="66">
        <v>12.4</v>
      </c>
      <c r="AE165" s="66">
        <v>0</v>
      </c>
      <c r="AF165" s="65">
        <f t="shared" si="44"/>
        <v>3.4444444444444446</v>
      </c>
      <c r="AG165" s="65">
        <f t="shared" si="53"/>
        <v>2.7777777777777679E-2</v>
      </c>
      <c r="AH165" s="67">
        <f t="shared" si="54"/>
        <v>461.27777777777766</v>
      </c>
      <c r="AI165" s="57"/>
      <c r="AJ165" s="57"/>
      <c r="AL165" s="57">
        <v>161</v>
      </c>
      <c r="AM165" s="66">
        <v>12.4</v>
      </c>
      <c r="AN165" s="66">
        <v>0</v>
      </c>
      <c r="AO165" s="65">
        <f t="shared" si="45"/>
        <v>3.4444444444444446</v>
      </c>
      <c r="AP165" s="65">
        <f t="shared" si="55"/>
        <v>2.7777777777777679E-2</v>
      </c>
      <c r="AQ165" s="67">
        <f t="shared" si="56"/>
        <v>461.27777777777766</v>
      </c>
      <c r="AR165" s="57"/>
      <c r="AS165" s="57"/>
      <c r="AU165" s="57">
        <v>161</v>
      </c>
      <c r="AV165" s="66">
        <v>12.4</v>
      </c>
      <c r="AW165" s="66">
        <v>0</v>
      </c>
      <c r="AX165" s="65">
        <f t="shared" si="46"/>
        <v>3.4444444444444446</v>
      </c>
      <c r="AY165" s="65">
        <f t="shared" si="57"/>
        <v>2.7777777777777679E-2</v>
      </c>
      <c r="AZ165" s="67">
        <f t="shared" si="58"/>
        <v>461.27777777777766</v>
      </c>
      <c r="BA165" s="57"/>
      <c r="BB165" s="57"/>
      <c r="BD165" s="57">
        <v>161</v>
      </c>
      <c r="BE165" s="66">
        <v>23.4</v>
      </c>
      <c r="BF165" s="66">
        <v>0</v>
      </c>
      <c r="BG165" s="65">
        <f t="shared" si="47"/>
        <v>6.4999999999999991</v>
      </c>
      <c r="BH165" s="65">
        <f t="shared" si="59"/>
        <v>0.91666666666666519</v>
      </c>
      <c r="BI165" s="67">
        <f t="shared" si="60"/>
        <v>733.02777777777771</v>
      </c>
      <c r="BJ165" s="57"/>
      <c r="BK165" s="57"/>
      <c r="BM165" s="57">
        <v>161</v>
      </c>
      <c r="BN165" s="57">
        <v>23.4</v>
      </c>
      <c r="BO165" s="66">
        <v>0</v>
      </c>
      <c r="BP165" s="65">
        <f t="shared" si="48"/>
        <v>6.4999999999999991</v>
      </c>
      <c r="BQ165" s="65">
        <f t="shared" si="61"/>
        <v>0.91666666666666519</v>
      </c>
      <c r="BR165" s="67">
        <f t="shared" si="62"/>
        <v>733.02777777777771</v>
      </c>
      <c r="BS165" s="57"/>
      <c r="BT165" s="57"/>
    </row>
    <row r="166" spans="1:72" x14ac:dyDescent="0.25">
      <c r="A166" s="31">
        <v>166</v>
      </c>
      <c r="B166" s="56">
        <v>163</v>
      </c>
      <c r="C166" s="71">
        <v>27.6</v>
      </c>
      <c r="D166" s="71">
        <v>0</v>
      </c>
      <c r="E166" s="71">
        <v>7.666666666666667</v>
      </c>
      <c r="F166" s="71">
        <v>0.58333333333333393</v>
      </c>
      <c r="G166" s="71">
        <v>747.19444444444434</v>
      </c>
      <c r="K166" s="57">
        <v>162</v>
      </c>
      <c r="L166" s="66">
        <v>43.3</v>
      </c>
      <c r="M166" s="66">
        <v>0</v>
      </c>
      <c r="N166" s="65">
        <f t="shared" si="42"/>
        <v>12.027777777777777</v>
      </c>
      <c r="O166" s="65">
        <f t="shared" si="49"/>
        <v>8.3333333333332149E-2</v>
      </c>
      <c r="P166" s="67">
        <f t="shared" si="50"/>
        <v>645.09722222222229</v>
      </c>
      <c r="Q166" s="57"/>
      <c r="R166" s="57"/>
      <c r="T166" s="57">
        <v>162</v>
      </c>
      <c r="U166" s="66">
        <v>43.3</v>
      </c>
      <c r="V166" s="66">
        <v>0</v>
      </c>
      <c r="W166" s="65">
        <f t="shared" si="43"/>
        <v>12.027777777777777</v>
      </c>
      <c r="X166" s="65">
        <f t="shared" si="51"/>
        <v>8.3333333333332149E-2</v>
      </c>
      <c r="Y166" s="67">
        <f t="shared" si="52"/>
        <v>645.09722222222229</v>
      </c>
      <c r="Z166" s="57"/>
      <c r="AA166" s="57"/>
      <c r="AC166" s="57">
        <v>162</v>
      </c>
      <c r="AD166" s="66">
        <v>12.5</v>
      </c>
      <c r="AE166" s="66">
        <v>0</v>
      </c>
      <c r="AF166" s="65">
        <f t="shared" si="44"/>
        <v>3.4722222222222223</v>
      </c>
      <c r="AG166" s="65">
        <f t="shared" si="53"/>
        <v>2.7777777777777679E-2</v>
      </c>
      <c r="AH166" s="67">
        <f t="shared" si="54"/>
        <v>464.73611111111097</v>
      </c>
      <c r="AI166" s="57"/>
      <c r="AJ166" s="57"/>
      <c r="AL166" s="57">
        <v>162</v>
      </c>
      <c r="AM166" s="66">
        <v>12.5</v>
      </c>
      <c r="AN166" s="66">
        <v>0</v>
      </c>
      <c r="AO166" s="65">
        <f t="shared" si="45"/>
        <v>3.4722222222222223</v>
      </c>
      <c r="AP166" s="65">
        <f t="shared" si="55"/>
        <v>2.7777777777777679E-2</v>
      </c>
      <c r="AQ166" s="67">
        <f t="shared" si="56"/>
        <v>464.73611111111097</v>
      </c>
      <c r="AR166" s="57"/>
      <c r="AS166" s="57"/>
      <c r="AU166" s="57">
        <v>162</v>
      </c>
      <c r="AV166" s="66">
        <v>12.5</v>
      </c>
      <c r="AW166" s="66">
        <v>0</v>
      </c>
      <c r="AX166" s="65">
        <f t="shared" si="46"/>
        <v>3.4722222222222223</v>
      </c>
      <c r="AY166" s="65">
        <f t="shared" si="57"/>
        <v>2.7777777777777679E-2</v>
      </c>
      <c r="AZ166" s="67">
        <f t="shared" si="58"/>
        <v>464.73611111111097</v>
      </c>
      <c r="BA166" s="57"/>
      <c r="BB166" s="57"/>
      <c r="BD166" s="57">
        <v>162</v>
      </c>
      <c r="BE166" s="66">
        <v>25.5</v>
      </c>
      <c r="BF166" s="66">
        <v>0</v>
      </c>
      <c r="BG166" s="65">
        <f t="shared" si="47"/>
        <v>7.083333333333333</v>
      </c>
      <c r="BH166" s="65">
        <f t="shared" si="59"/>
        <v>0.58333333333333393</v>
      </c>
      <c r="BI166" s="67">
        <f t="shared" si="60"/>
        <v>739.81944444444434</v>
      </c>
      <c r="BJ166" s="57"/>
      <c r="BK166" s="57"/>
      <c r="BM166" s="57">
        <v>162</v>
      </c>
      <c r="BN166" s="57">
        <v>25.5</v>
      </c>
      <c r="BO166" s="66">
        <v>0</v>
      </c>
      <c r="BP166" s="65">
        <f t="shared" si="48"/>
        <v>7.083333333333333</v>
      </c>
      <c r="BQ166" s="65">
        <f t="shared" si="61"/>
        <v>0.58333333333333393</v>
      </c>
      <c r="BR166" s="67">
        <f t="shared" si="62"/>
        <v>739.81944444444434</v>
      </c>
      <c r="BS166" s="57"/>
      <c r="BT166" s="57"/>
    </row>
    <row r="167" spans="1:72" x14ac:dyDescent="0.25">
      <c r="A167" s="31">
        <v>167</v>
      </c>
      <c r="B167" s="56">
        <v>164</v>
      </c>
      <c r="C167" s="71">
        <v>29.5</v>
      </c>
      <c r="D167" s="71">
        <v>0</v>
      </c>
      <c r="E167" s="71">
        <v>8.1944444444444446</v>
      </c>
      <c r="F167" s="71">
        <v>0.52777777777777768</v>
      </c>
      <c r="G167" s="71">
        <v>755.12499999999989</v>
      </c>
      <c r="K167" s="57">
        <v>163</v>
      </c>
      <c r="L167" s="66">
        <v>43.7</v>
      </c>
      <c r="M167" s="66">
        <v>0</v>
      </c>
      <c r="N167" s="65">
        <f t="shared" si="42"/>
        <v>12.138888888888889</v>
      </c>
      <c r="O167" s="65">
        <f t="shared" si="49"/>
        <v>0.11111111111111249</v>
      </c>
      <c r="P167" s="67">
        <f t="shared" si="50"/>
        <v>657.18055555555566</v>
      </c>
      <c r="Q167" s="57"/>
      <c r="R167" s="57"/>
      <c r="T167" s="57">
        <v>163</v>
      </c>
      <c r="U167" s="66">
        <v>43.7</v>
      </c>
      <c r="V167" s="66">
        <v>0</v>
      </c>
      <c r="W167" s="65">
        <f t="shared" si="43"/>
        <v>12.138888888888889</v>
      </c>
      <c r="X167" s="65">
        <f t="shared" si="51"/>
        <v>0.11111111111111249</v>
      </c>
      <c r="Y167" s="67">
        <f t="shared" si="52"/>
        <v>657.18055555555566</v>
      </c>
      <c r="Z167" s="57"/>
      <c r="AA167" s="57"/>
      <c r="AC167" s="57">
        <v>163</v>
      </c>
      <c r="AD167" s="66">
        <v>12.7</v>
      </c>
      <c r="AE167" s="66">
        <v>0</v>
      </c>
      <c r="AF167" s="65">
        <f t="shared" si="44"/>
        <v>3.5277777777777777</v>
      </c>
      <c r="AG167" s="65">
        <f t="shared" si="53"/>
        <v>5.5555555555555358E-2</v>
      </c>
      <c r="AH167" s="67">
        <f t="shared" si="54"/>
        <v>468.23611111111097</v>
      </c>
      <c r="AI167" s="57"/>
      <c r="AJ167" s="57"/>
      <c r="AL167" s="57">
        <v>163</v>
      </c>
      <c r="AM167" s="66">
        <v>12.7</v>
      </c>
      <c r="AN167" s="66">
        <v>0</v>
      </c>
      <c r="AO167" s="65">
        <f t="shared" si="45"/>
        <v>3.5277777777777777</v>
      </c>
      <c r="AP167" s="65">
        <f t="shared" si="55"/>
        <v>5.5555555555555358E-2</v>
      </c>
      <c r="AQ167" s="67">
        <f t="shared" si="56"/>
        <v>468.23611111111097</v>
      </c>
      <c r="AR167" s="57"/>
      <c r="AS167" s="57"/>
      <c r="AU167" s="57">
        <v>163</v>
      </c>
      <c r="AV167" s="66">
        <v>12.7</v>
      </c>
      <c r="AW167" s="66">
        <v>0</v>
      </c>
      <c r="AX167" s="65">
        <f t="shared" si="46"/>
        <v>3.5277777777777777</v>
      </c>
      <c r="AY167" s="65">
        <f t="shared" si="57"/>
        <v>5.5555555555555358E-2</v>
      </c>
      <c r="AZ167" s="67">
        <f t="shared" si="58"/>
        <v>468.23611111111097</v>
      </c>
      <c r="BA167" s="57"/>
      <c r="BB167" s="57"/>
      <c r="BD167" s="57">
        <v>163</v>
      </c>
      <c r="BE167" s="66">
        <v>27.6</v>
      </c>
      <c r="BF167" s="66">
        <v>0</v>
      </c>
      <c r="BG167" s="65">
        <f t="shared" si="47"/>
        <v>7.666666666666667</v>
      </c>
      <c r="BH167" s="65">
        <f t="shared" si="59"/>
        <v>0.58333333333333393</v>
      </c>
      <c r="BI167" s="67">
        <f t="shared" si="60"/>
        <v>747.19444444444434</v>
      </c>
      <c r="BJ167" s="57"/>
      <c r="BK167" s="57"/>
      <c r="BM167" s="57">
        <v>163</v>
      </c>
      <c r="BN167" s="57">
        <v>27.6</v>
      </c>
      <c r="BO167" s="66">
        <v>0</v>
      </c>
      <c r="BP167" s="65">
        <f t="shared" si="48"/>
        <v>7.666666666666667</v>
      </c>
      <c r="BQ167" s="65">
        <f t="shared" si="61"/>
        <v>0.58333333333333393</v>
      </c>
      <c r="BR167" s="67">
        <f t="shared" si="62"/>
        <v>747.19444444444434</v>
      </c>
      <c r="BS167" s="57"/>
      <c r="BT167" s="57"/>
    </row>
    <row r="168" spans="1:72" x14ac:dyDescent="0.25">
      <c r="A168" s="31">
        <v>168</v>
      </c>
      <c r="B168" s="56">
        <v>165</v>
      </c>
      <c r="C168" s="71">
        <v>31.1</v>
      </c>
      <c r="D168" s="71">
        <v>0</v>
      </c>
      <c r="E168" s="71">
        <v>8.6388888888888893</v>
      </c>
      <c r="F168" s="71">
        <v>0.44444444444444464</v>
      </c>
      <c r="G168" s="71">
        <v>763.54166666666652</v>
      </c>
      <c r="K168" s="57">
        <v>164</v>
      </c>
      <c r="L168" s="66">
        <v>44</v>
      </c>
      <c r="M168" s="66">
        <v>0</v>
      </c>
      <c r="N168" s="65">
        <f t="shared" si="42"/>
        <v>12.222222222222221</v>
      </c>
      <c r="O168" s="65">
        <f t="shared" si="49"/>
        <v>8.3333333333332149E-2</v>
      </c>
      <c r="P168" s="67">
        <f t="shared" si="50"/>
        <v>669.3611111111112</v>
      </c>
      <c r="Q168" s="57"/>
      <c r="R168" s="57"/>
      <c r="T168" s="57">
        <v>164</v>
      </c>
      <c r="U168" s="66">
        <v>44</v>
      </c>
      <c r="V168" s="66">
        <v>0</v>
      </c>
      <c r="W168" s="65">
        <f t="shared" si="43"/>
        <v>12.222222222222221</v>
      </c>
      <c r="X168" s="65">
        <f t="shared" si="51"/>
        <v>8.3333333333332149E-2</v>
      </c>
      <c r="Y168" s="67">
        <f t="shared" si="52"/>
        <v>669.3611111111112</v>
      </c>
      <c r="Z168" s="57"/>
      <c r="AA168" s="57"/>
      <c r="AC168" s="57">
        <v>164</v>
      </c>
      <c r="AD168" s="66">
        <v>12.8</v>
      </c>
      <c r="AE168" s="66">
        <v>0</v>
      </c>
      <c r="AF168" s="65">
        <f t="shared" si="44"/>
        <v>3.5555555555555558</v>
      </c>
      <c r="AG168" s="65">
        <f t="shared" si="53"/>
        <v>2.7777777777778123E-2</v>
      </c>
      <c r="AH168" s="67">
        <f t="shared" si="54"/>
        <v>471.77777777777766</v>
      </c>
      <c r="AI168" s="57"/>
      <c r="AJ168" s="57"/>
      <c r="AL168" s="57">
        <v>164</v>
      </c>
      <c r="AM168" s="66">
        <v>12.8</v>
      </c>
      <c r="AN168" s="66">
        <v>0</v>
      </c>
      <c r="AO168" s="65">
        <f t="shared" si="45"/>
        <v>3.5555555555555558</v>
      </c>
      <c r="AP168" s="65">
        <f t="shared" si="55"/>
        <v>2.7777777777778123E-2</v>
      </c>
      <c r="AQ168" s="67">
        <f t="shared" si="56"/>
        <v>471.77777777777766</v>
      </c>
      <c r="AR168" s="57"/>
      <c r="AS168" s="57"/>
      <c r="AU168" s="57">
        <v>164</v>
      </c>
      <c r="AV168" s="66">
        <v>12.8</v>
      </c>
      <c r="AW168" s="66">
        <v>0</v>
      </c>
      <c r="AX168" s="65">
        <f t="shared" si="46"/>
        <v>3.5555555555555558</v>
      </c>
      <c r="AY168" s="65">
        <f t="shared" si="57"/>
        <v>2.7777777777778123E-2</v>
      </c>
      <c r="AZ168" s="67">
        <f t="shared" si="58"/>
        <v>471.77777777777766</v>
      </c>
      <c r="BA168" s="57"/>
      <c r="BB168" s="57"/>
      <c r="BD168" s="57">
        <v>164</v>
      </c>
      <c r="BE168" s="66">
        <v>29.5</v>
      </c>
      <c r="BF168" s="66">
        <v>0</v>
      </c>
      <c r="BG168" s="65">
        <f t="shared" si="47"/>
        <v>8.1944444444444446</v>
      </c>
      <c r="BH168" s="65">
        <f t="shared" si="59"/>
        <v>0.52777777777777768</v>
      </c>
      <c r="BI168" s="67">
        <f t="shared" si="60"/>
        <v>755.12499999999989</v>
      </c>
      <c r="BJ168" s="57"/>
      <c r="BK168" s="57"/>
      <c r="BM168" s="57">
        <v>164</v>
      </c>
      <c r="BN168" s="57">
        <v>29.5</v>
      </c>
      <c r="BO168" s="66">
        <v>0</v>
      </c>
      <c r="BP168" s="65">
        <f t="shared" si="48"/>
        <v>8.1944444444444446</v>
      </c>
      <c r="BQ168" s="65">
        <f t="shared" si="61"/>
        <v>0.52777777777777768</v>
      </c>
      <c r="BR168" s="67">
        <f t="shared" si="62"/>
        <v>755.12499999999989</v>
      </c>
      <c r="BS168" s="57"/>
      <c r="BT168" s="57"/>
    </row>
    <row r="169" spans="1:72" x14ac:dyDescent="0.25">
      <c r="A169" s="31">
        <v>169</v>
      </c>
      <c r="B169" s="56">
        <v>166</v>
      </c>
      <c r="C169" s="71">
        <v>32.1</v>
      </c>
      <c r="D169" s="71">
        <v>0</v>
      </c>
      <c r="E169" s="71">
        <v>8.9166666666666661</v>
      </c>
      <c r="F169" s="71">
        <v>0.27777777777777679</v>
      </c>
      <c r="G169" s="71">
        <v>772.31944444444434</v>
      </c>
      <c r="K169" s="57">
        <v>165</v>
      </c>
      <c r="L169" s="66">
        <v>44.3</v>
      </c>
      <c r="M169" s="66">
        <v>0</v>
      </c>
      <c r="N169" s="65">
        <f t="shared" si="42"/>
        <v>12.305555555555554</v>
      </c>
      <c r="O169" s="65">
        <f t="shared" si="49"/>
        <v>8.3333333333332149E-2</v>
      </c>
      <c r="P169" s="67">
        <f t="shared" si="50"/>
        <v>681.62500000000011</v>
      </c>
      <c r="Q169" s="57"/>
      <c r="R169" s="57"/>
      <c r="T169" s="57">
        <v>165</v>
      </c>
      <c r="U169" s="66">
        <v>44.3</v>
      </c>
      <c r="V169" s="66">
        <v>0</v>
      </c>
      <c r="W169" s="65">
        <f t="shared" si="43"/>
        <v>12.305555555555554</v>
      </c>
      <c r="X169" s="65">
        <f t="shared" si="51"/>
        <v>8.3333333333332149E-2</v>
      </c>
      <c r="Y169" s="67">
        <f t="shared" si="52"/>
        <v>681.62500000000011</v>
      </c>
      <c r="Z169" s="57"/>
      <c r="AA169" s="57"/>
      <c r="AC169" s="57">
        <v>165</v>
      </c>
      <c r="AD169" s="66">
        <v>13.2</v>
      </c>
      <c r="AE169" s="66">
        <v>0</v>
      </c>
      <c r="AF169" s="65">
        <f t="shared" si="44"/>
        <v>3.6666666666666665</v>
      </c>
      <c r="AG169" s="65">
        <f t="shared" si="53"/>
        <v>0.11111111111111072</v>
      </c>
      <c r="AH169" s="67">
        <f t="shared" si="54"/>
        <v>475.38888888888874</v>
      </c>
      <c r="AI169" s="57"/>
      <c r="AJ169" s="57"/>
      <c r="AL169" s="57">
        <v>165</v>
      </c>
      <c r="AM169" s="66">
        <v>13.2</v>
      </c>
      <c r="AN169" s="66">
        <v>0</v>
      </c>
      <c r="AO169" s="65">
        <f t="shared" si="45"/>
        <v>3.6666666666666665</v>
      </c>
      <c r="AP169" s="65">
        <f t="shared" si="55"/>
        <v>0.11111111111111072</v>
      </c>
      <c r="AQ169" s="67">
        <f t="shared" si="56"/>
        <v>475.38888888888874</v>
      </c>
      <c r="AR169" s="57"/>
      <c r="AS169" s="57"/>
      <c r="AU169" s="57">
        <v>165</v>
      </c>
      <c r="AV169" s="66">
        <v>13.2</v>
      </c>
      <c r="AW169" s="66">
        <v>0</v>
      </c>
      <c r="AX169" s="65">
        <f t="shared" si="46"/>
        <v>3.6666666666666665</v>
      </c>
      <c r="AY169" s="65">
        <f t="shared" si="57"/>
        <v>0.11111111111111072</v>
      </c>
      <c r="AZ169" s="67">
        <f t="shared" si="58"/>
        <v>475.38888888888874</v>
      </c>
      <c r="BA169" s="57"/>
      <c r="BB169" s="57"/>
      <c r="BD169" s="57">
        <v>165</v>
      </c>
      <c r="BE169" s="66">
        <v>31.1</v>
      </c>
      <c r="BF169" s="66">
        <v>0</v>
      </c>
      <c r="BG169" s="65">
        <f t="shared" si="47"/>
        <v>8.6388888888888893</v>
      </c>
      <c r="BH169" s="65">
        <f t="shared" si="59"/>
        <v>0.44444444444444464</v>
      </c>
      <c r="BI169" s="67">
        <f t="shared" si="60"/>
        <v>763.54166666666652</v>
      </c>
      <c r="BJ169" s="57"/>
      <c r="BK169" s="57"/>
      <c r="BM169" s="57">
        <v>165</v>
      </c>
      <c r="BN169" s="57">
        <v>31.1</v>
      </c>
      <c r="BO169" s="66">
        <v>0</v>
      </c>
      <c r="BP169" s="65">
        <f t="shared" si="48"/>
        <v>8.6388888888888893</v>
      </c>
      <c r="BQ169" s="65">
        <f t="shared" si="61"/>
        <v>0.44444444444444464</v>
      </c>
      <c r="BR169" s="67">
        <f t="shared" si="62"/>
        <v>763.54166666666652</v>
      </c>
      <c r="BS169" s="57"/>
      <c r="BT169" s="57"/>
    </row>
    <row r="170" spans="1:72" x14ac:dyDescent="0.25">
      <c r="A170" s="31">
        <v>170</v>
      </c>
      <c r="B170" s="56">
        <v>167</v>
      </c>
      <c r="C170" s="71">
        <v>33.200000000000003</v>
      </c>
      <c r="D170" s="71">
        <v>0</v>
      </c>
      <c r="E170" s="71">
        <v>9.2222222222222232</v>
      </c>
      <c r="F170" s="71">
        <v>0.30555555555555713</v>
      </c>
      <c r="G170" s="71">
        <v>781.3888888888888</v>
      </c>
      <c r="K170" s="57">
        <v>166</v>
      </c>
      <c r="L170" s="66">
        <v>44.5</v>
      </c>
      <c r="M170" s="66">
        <v>0</v>
      </c>
      <c r="N170" s="65">
        <f t="shared" si="42"/>
        <v>12.361111111111111</v>
      </c>
      <c r="O170" s="65">
        <f t="shared" si="49"/>
        <v>5.5555555555557135E-2</v>
      </c>
      <c r="P170" s="67">
        <f t="shared" si="50"/>
        <v>693.95833333333348</v>
      </c>
      <c r="Q170" s="57"/>
      <c r="R170" s="57"/>
      <c r="T170" s="57">
        <v>166</v>
      </c>
      <c r="U170" s="66">
        <v>44.5</v>
      </c>
      <c r="V170" s="66">
        <v>0</v>
      </c>
      <c r="W170" s="65">
        <f t="shared" si="43"/>
        <v>12.361111111111111</v>
      </c>
      <c r="X170" s="65">
        <f t="shared" si="51"/>
        <v>5.5555555555557135E-2</v>
      </c>
      <c r="Y170" s="67">
        <f t="shared" si="52"/>
        <v>693.95833333333348</v>
      </c>
      <c r="Z170" s="57"/>
      <c r="AA170" s="57"/>
      <c r="AC170" s="57">
        <v>166</v>
      </c>
      <c r="AD170" s="66">
        <v>14.3</v>
      </c>
      <c r="AE170" s="66">
        <v>0</v>
      </c>
      <c r="AF170" s="65">
        <f t="shared" si="44"/>
        <v>3.9722222222222223</v>
      </c>
      <c r="AG170" s="65">
        <f t="shared" si="53"/>
        <v>0.3055555555555558</v>
      </c>
      <c r="AH170" s="67">
        <f t="shared" si="54"/>
        <v>479.2083333333332</v>
      </c>
      <c r="AI170" s="57"/>
      <c r="AJ170" s="57"/>
      <c r="AL170" s="57">
        <v>166</v>
      </c>
      <c r="AM170" s="66">
        <v>14.3</v>
      </c>
      <c r="AN170" s="66">
        <v>0</v>
      </c>
      <c r="AO170" s="65">
        <f t="shared" si="45"/>
        <v>3.9722222222222223</v>
      </c>
      <c r="AP170" s="65">
        <f t="shared" si="55"/>
        <v>0.3055555555555558</v>
      </c>
      <c r="AQ170" s="67">
        <f t="shared" si="56"/>
        <v>479.2083333333332</v>
      </c>
      <c r="AR170" s="57"/>
      <c r="AS170" s="57"/>
      <c r="AU170" s="57">
        <v>166</v>
      </c>
      <c r="AV170" s="66">
        <v>14.3</v>
      </c>
      <c r="AW170" s="66">
        <v>0</v>
      </c>
      <c r="AX170" s="65">
        <f t="shared" si="46"/>
        <v>3.9722222222222223</v>
      </c>
      <c r="AY170" s="65">
        <f t="shared" si="57"/>
        <v>0.3055555555555558</v>
      </c>
      <c r="AZ170" s="67">
        <f t="shared" si="58"/>
        <v>479.2083333333332</v>
      </c>
      <c r="BA170" s="57"/>
      <c r="BB170" s="57"/>
      <c r="BD170" s="57">
        <v>166</v>
      </c>
      <c r="BE170" s="66">
        <v>32.1</v>
      </c>
      <c r="BF170" s="66">
        <v>0</v>
      </c>
      <c r="BG170" s="65">
        <f t="shared" si="47"/>
        <v>8.9166666666666661</v>
      </c>
      <c r="BH170" s="65">
        <f t="shared" si="59"/>
        <v>0.27777777777777679</v>
      </c>
      <c r="BI170" s="67">
        <f t="shared" si="60"/>
        <v>772.31944444444434</v>
      </c>
      <c r="BJ170" s="57"/>
      <c r="BK170" s="57"/>
      <c r="BM170" s="57">
        <v>166</v>
      </c>
      <c r="BN170" s="57">
        <v>32.1</v>
      </c>
      <c r="BO170" s="66">
        <v>0</v>
      </c>
      <c r="BP170" s="65">
        <f t="shared" si="48"/>
        <v>8.9166666666666661</v>
      </c>
      <c r="BQ170" s="65">
        <f t="shared" si="61"/>
        <v>0.27777777777777679</v>
      </c>
      <c r="BR170" s="67">
        <f t="shared" si="62"/>
        <v>772.31944444444434</v>
      </c>
      <c r="BS170" s="57"/>
      <c r="BT170" s="57"/>
    </row>
    <row r="171" spans="1:72" x14ac:dyDescent="0.25">
      <c r="A171" s="31">
        <v>171</v>
      </c>
      <c r="B171" s="56">
        <v>168</v>
      </c>
      <c r="C171" s="71">
        <v>35.200000000000003</v>
      </c>
      <c r="D171" s="71">
        <v>0</v>
      </c>
      <c r="E171" s="71">
        <v>9.7777777777777786</v>
      </c>
      <c r="F171" s="71">
        <v>0.55555555555555536</v>
      </c>
      <c r="G171" s="71">
        <v>790.8888888888888</v>
      </c>
      <c r="K171" s="57">
        <v>167</v>
      </c>
      <c r="L171" s="66">
        <v>44.6</v>
      </c>
      <c r="M171" s="66">
        <v>0</v>
      </c>
      <c r="N171" s="65">
        <f t="shared" si="42"/>
        <v>12.388888888888889</v>
      </c>
      <c r="O171" s="65">
        <f t="shared" si="49"/>
        <v>2.7777777777778567E-2</v>
      </c>
      <c r="P171" s="67">
        <f t="shared" si="50"/>
        <v>706.33333333333348</v>
      </c>
      <c r="Q171" s="57"/>
      <c r="R171" s="57"/>
      <c r="T171" s="57">
        <v>167</v>
      </c>
      <c r="U171" s="66">
        <v>44.6</v>
      </c>
      <c r="V171" s="66">
        <v>0</v>
      </c>
      <c r="W171" s="65">
        <f t="shared" si="43"/>
        <v>12.388888888888889</v>
      </c>
      <c r="X171" s="65">
        <f t="shared" si="51"/>
        <v>2.7777777777778567E-2</v>
      </c>
      <c r="Y171" s="67">
        <f t="shared" si="52"/>
        <v>706.33333333333348</v>
      </c>
      <c r="Z171" s="57"/>
      <c r="AA171" s="57"/>
      <c r="AC171" s="57">
        <v>167</v>
      </c>
      <c r="AD171" s="66">
        <v>16.5</v>
      </c>
      <c r="AE171" s="66">
        <v>0</v>
      </c>
      <c r="AF171" s="65">
        <f t="shared" si="44"/>
        <v>4.583333333333333</v>
      </c>
      <c r="AG171" s="65">
        <f t="shared" si="53"/>
        <v>0.61111111111111072</v>
      </c>
      <c r="AH171" s="67">
        <f t="shared" si="54"/>
        <v>483.48611111111097</v>
      </c>
      <c r="AI171" s="57"/>
      <c r="AJ171" s="57"/>
      <c r="AL171" s="57">
        <v>167</v>
      </c>
      <c r="AM171" s="66">
        <v>16.5</v>
      </c>
      <c r="AN171" s="66">
        <v>0</v>
      </c>
      <c r="AO171" s="65">
        <f t="shared" si="45"/>
        <v>4.583333333333333</v>
      </c>
      <c r="AP171" s="65">
        <f t="shared" si="55"/>
        <v>0.61111111111111072</v>
      </c>
      <c r="AQ171" s="67">
        <f t="shared" si="56"/>
        <v>483.48611111111097</v>
      </c>
      <c r="AR171" s="57"/>
      <c r="AS171" s="57"/>
      <c r="AU171" s="57">
        <v>167</v>
      </c>
      <c r="AV171" s="66">
        <v>16.5</v>
      </c>
      <c r="AW171" s="66">
        <v>0</v>
      </c>
      <c r="AX171" s="65">
        <f t="shared" si="46"/>
        <v>4.583333333333333</v>
      </c>
      <c r="AY171" s="65">
        <f t="shared" si="57"/>
        <v>0.61111111111111072</v>
      </c>
      <c r="AZ171" s="67">
        <f t="shared" si="58"/>
        <v>483.48611111111097</v>
      </c>
      <c r="BA171" s="57"/>
      <c r="BB171" s="57"/>
      <c r="BD171" s="57">
        <v>167</v>
      </c>
      <c r="BE171" s="66">
        <v>33.200000000000003</v>
      </c>
      <c r="BF171" s="66">
        <v>0</v>
      </c>
      <c r="BG171" s="65">
        <f t="shared" si="47"/>
        <v>9.2222222222222232</v>
      </c>
      <c r="BH171" s="65">
        <f t="shared" si="59"/>
        <v>0.30555555555555713</v>
      </c>
      <c r="BI171" s="67">
        <f t="shared" si="60"/>
        <v>781.3888888888888</v>
      </c>
      <c r="BJ171" s="57"/>
      <c r="BK171" s="57"/>
      <c r="BM171" s="57">
        <v>167</v>
      </c>
      <c r="BN171" s="57">
        <v>33.200000000000003</v>
      </c>
      <c r="BO171" s="66">
        <v>0</v>
      </c>
      <c r="BP171" s="65">
        <f t="shared" si="48"/>
        <v>9.2222222222222232</v>
      </c>
      <c r="BQ171" s="65">
        <f t="shared" si="61"/>
        <v>0.30555555555555713</v>
      </c>
      <c r="BR171" s="67">
        <f t="shared" si="62"/>
        <v>781.3888888888888</v>
      </c>
      <c r="BS171" s="57"/>
      <c r="BT171" s="57"/>
    </row>
    <row r="172" spans="1:72" x14ac:dyDescent="0.25">
      <c r="A172" s="31">
        <v>172</v>
      </c>
      <c r="B172" s="56">
        <v>169</v>
      </c>
      <c r="C172" s="71">
        <v>37.200000000000003</v>
      </c>
      <c r="D172" s="71">
        <v>0</v>
      </c>
      <c r="E172" s="71">
        <v>10.333333333333334</v>
      </c>
      <c r="F172" s="71">
        <v>0.55555555555555536</v>
      </c>
      <c r="G172" s="71">
        <v>800.94444444444434</v>
      </c>
      <c r="K172" s="57">
        <v>168</v>
      </c>
      <c r="L172" s="66">
        <v>44.6</v>
      </c>
      <c r="M172" s="66">
        <v>0</v>
      </c>
      <c r="N172" s="65">
        <f t="shared" si="42"/>
        <v>12.388888888888889</v>
      </c>
      <c r="O172" s="65">
        <f t="shared" si="49"/>
        <v>0</v>
      </c>
      <c r="P172" s="67">
        <f t="shared" si="50"/>
        <v>718.7222222222224</v>
      </c>
      <c r="Q172" s="57"/>
      <c r="R172" s="57"/>
      <c r="T172" s="57">
        <v>168</v>
      </c>
      <c r="U172" s="66">
        <v>44.6</v>
      </c>
      <c r="V172" s="66">
        <v>0</v>
      </c>
      <c r="W172" s="65">
        <f t="shared" si="43"/>
        <v>12.388888888888889</v>
      </c>
      <c r="X172" s="65">
        <f t="shared" si="51"/>
        <v>0</v>
      </c>
      <c r="Y172" s="67">
        <f t="shared" si="52"/>
        <v>718.7222222222224</v>
      </c>
      <c r="Z172" s="57"/>
      <c r="AA172" s="57"/>
      <c r="AC172" s="57">
        <v>168</v>
      </c>
      <c r="AD172" s="66">
        <v>19.399999999999999</v>
      </c>
      <c r="AE172" s="66">
        <v>0</v>
      </c>
      <c r="AF172" s="65">
        <f t="shared" si="44"/>
        <v>5.3888888888888884</v>
      </c>
      <c r="AG172" s="65">
        <f t="shared" si="53"/>
        <v>0.80555555555555536</v>
      </c>
      <c r="AH172" s="67">
        <f t="shared" si="54"/>
        <v>488.47222222222206</v>
      </c>
      <c r="AI172" s="57"/>
      <c r="AJ172" s="57"/>
      <c r="AL172" s="57">
        <v>168</v>
      </c>
      <c r="AM172" s="66">
        <v>19.399999999999999</v>
      </c>
      <c r="AN172" s="66">
        <v>0</v>
      </c>
      <c r="AO172" s="65">
        <f t="shared" si="45"/>
        <v>5.3888888888888884</v>
      </c>
      <c r="AP172" s="65">
        <f t="shared" si="55"/>
        <v>0.80555555555555536</v>
      </c>
      <c r="AQ172" s="67">
        <f t="shared" si="56"/>
        <v>488.47222222222206</v>
      </c>
      <c r="AR172" s="57"/>
      <c r="AS172" s="57"/>
      <c r="AU172" s="57">
        <v>168</v>
      </c>
      <c r="AV172" s="66">
        <v>19.399999999999999</v>
      </c>
      <c r="AW172" s="66">
        <v>0</v>
      </c>
      <c r="AX172" s="65">
        <f t="shared" si="46"/>
        <v>5.3888888888888884</v>
      </c>
      <c r="AY172" s="65">
        <f t="shared" si="57"/>
        <v>0.80555555555555536</v>
      </c>
      <c r="AZ172" s="67">
        <f t="shared" si="58"/>
        <v>488.47222222222206</v>
      </c>
      <c r="BA172" s="57"/>
      <c r="BB172" s="57"/>
      <c r="BD172" s="57">
        <v>168</v>
      </c>
      <c r="BE172" s="66">
        <v>35.200000000000003</v>
      </c>
      <c r="BF172" s="66">
        <v>0</v>
      </c>
      <c r="BG172" s="65">
        <f t="shared" si="47"/>
        <v>9.7777777777777786</v>
      </c>
      <c r="BH172" s="65">
        <f t="shared" si="59"/>
        <v>0.55555555555555536</v>
      </c>
      <c r="BI172" s="67">
        <f t="shared" si="60"/>
        <v>790.8888888888888</v>
      </c>
      <c r="BJ172" s="57"/>
      <c r="BK172" s="57"/>
      <c r="BM172" s="57">
        <v>168</v>
      </c>
      <c r="BN172" s="57">
        <v>35.200000000000003</v>
      </c>
      <c r="BO172" s="66">
        <v>0</v>
      </c>
      <c r="BP172" s="65">
        <f t="shared" si="48"/>
        <v>9.7777777777777786</v>
      </c>
      <c r="BQ172" s="65">
        <f t="shared" si="61"/>
        <v>0.55555555555555536</v>
      </c>
      <c r="BR172" s="67">
        <f t="shared" si="62"/>
        <v>790.8888888888888</v>
      </c>
      <c r="BS172" s="57"/>
      <c r="BT172" s="57"/>
    </row>
    <row r="173" spans="1:72" x14ac:dyDescent="0.25">
      <c r="A173" s="31">
        <v>173</v>
      </c>
      <c r="B173" s="56">
        <v>170</v>
      </c>
      <c r="C173" s="71">
        <v>38</v>
      </c>
      <c r="D173" s="71">
        <v>0</v>
      </c>
      <c r="E173" s="71">
        <v>10.555555555555555</v>
      </c>
      <c r="F173" s="71">
        <v>0.22222222222222143</v>
      </c>
      <c r="G173" s="71">
        <v>811.3888888888888</v>
      </c>
      <c r="K173" s="57">
        <v>169</v>
      </c>
      <c r="L173" s="66">
        <v>44.5</v>
      </c>
      <c r="M173" s="66">
        <v>0</v>
      </c>
      <c r="N173" s="65">
        <f t="shared" si="42"/>
        <v>12.361111111111111</v>
      </c>
      <c r="O173" s="65">
        <f t="shared" si="49"/>
        <v>-2.7777777777778567E-2</v>
      </c>
      <c r="P173" s="67">
        <f t="shared" si="50"/>
        <v>731.0972222222224</v>
      </c>
      <c r="Q173" s="57"/>
      <c r="R173" s="57"/>
      <c r="T173" s="57">
        <v>169</v>
      </c>
      <c r="U173" s="66">
        <v>44.5</v>
      </c>
      <c r="V173" s="66">
        <v>0</v>
      </c>
      <c r="W173" s="65">
        <f t="shared" si="43"/>
        <v>12.361111111111111</v>
      </c>
      <c r="X173" s="65">
        <f t="shared" si="51"/>
        <v>-2.7777777777778567E-2</v>
      </c>
      <c r="Y173" s="67">
        <f t="shared" si="52"/>
        <v>731.0972222222224</v>
      </c>
      <c r="Z173" s="57"/>
      <c r="AA173" s="57"/>
      <c r="AC173" s="57">
        <v>169</v>
      </c>
      <c r="AD173" s="66">
        <v>21.7</v>
      </c>
      <c r="AE173" s="66">
        <v>0</v>
      </c>
      <c r="AF173" s="65">
        <f t="shared" si="44"/>
        <v>6.0277777777777777</v>
      </c>
      <c r="AG173" s="65">
        <f t="shared" si="53"/>
        <v>0.63888888888888928</v>
      </c>
      <c r="AH173" s="67">
        <f t="shared" si="54"/>
        <v>494.18055555555537</v>
      </c>
      <c r="AI173" s="57"/>
      <c r="AJ173" s="57"/>
      <c r="AL173" s="57">
        <v>169</v>
      </c>
      <c r="AM173" s="66">
        <v>21.7</v>
      </c>
      <c r="AN173" s="66">
        <v>0</v>
      </c>
      <c r="AO173" s="65">
        <f t="shared" si="45"/>
        <v>6.0277777777777777</v>
      </c>
      <c r="AP173" s="65">
        <f t="shared" si="55"/>
        <v>0.63888888888888928</v>
      </c>
      <c r="AQ173" s="67">
        <f t="shared" si="56"/>
        <v>494.18055555555537</v>
      </c>
      <c r="AR173" s="57"/>
      <c r="AS173" s="57"/>
      <c r="AU173" s="57">
        <v>169</v>
      </c>
      <c r="AV173" s="66">
        <v>21.7</v>
      </c>
      <c r="AW173" s="66">
        <v>0</v>
      </c>
      <c r="AX173" s="65">
        <f t="shared" si="46"/>
        <v>6.0277777777777777</v>
      </c>
      <c r="AY173" s="65">
        <f t="shared" si="57"/>
        <v>0.63888888888888928</v>
      </c>
      <c r="AZ173" s="67">
        <f t="shared" si="58"/>
        <v>494.18055555555537</v>
      </c>
      <c r="BA173" s="57"/>
      <c r="BB173" s="57"/>
      <c r="BD173" s="57">
        <v>169</v>
      </c>
      <c r="BE173" s="66">
        <v>37.200000000000003</v>
      </c>
      <c r="BF173" s="66">
        <v>0</v>
      </c>
      <c r="BG173" s="65">
        <f t="shared" si="47"/>
        <v>10.333333333333334</v>
      </c>
      <c r="BH173" s="65">
        <f t="shared" si="59"/>
        <v>0.55555555555555536</v>
      </c>
      <c r="BI173" s="67">
        <f t="shared" si="60"/>
        <v>800.94444444444434</v>
      </c>
      <c r="BJ173" s="57"/>
      <c r="BK173" s="57"/>
      <c r="BM173" s="57">
        <v>169</v>
      </c>
      <c r="BN173" s="57">
        <v>37.200000000000003</v>
      </c>
      <c r="BO173" s="66">
        <v>0</v>
      </c>
      <c r="BP173" s="65">
        <f t="shared" si="48"/>
        <v>10.333333333333334</v>
      </c>
      <c r="BQ173" s="65">
        <f t="shared" si="61"/>
        <v>0.55555555555555536</v>
      </c>
      <c r="BR173" s="67">
        <f t="shared" si="62"/>
        <v>800.94444444444434</v>
      </c>
      <c r="BS173" s="57"/>
      <c r="BT173" s="57"/>
    </row>
    <row r="174" spans="1:72" x14ac:dyDescent="0.25">
      <c r="A174" s="31">
        <v>174</v>
      </c>
      <c r="B174" s="56">
        <v>171</v>
      </c>
      <c r="C174" s="71">
        <v>37.4</v>
      </c>
      <c r="D174" s="71">
        <v>0</v>
      </c>
      <c r="E174" s="71">
        <v>10.388888888888888</v>
      </c>
      <c r="F174" s="71">
        <v>-0.16666666666666785</v>
      </c>
      <c r="G174" s="71">
        <v>821.86111111111097</v>
      </c>
      <c r="K174" s="57">
        <v>170</v>
      </c>
      <c r="L174" s="66">
        <v>44.4</v>
      </c>
      <c r="M174" s="66">
        <v>0</v>
      </c>
      <c r="N174" s="65">
        <f t="shared" si="42"/>
        <v>12.333333333333332</v>
      </c>
      <c r="O174" s="65">
        <f t="shared" si="49"/>
        <v>-2.7777777777778567E-2</v>
      </c>
      <c r="P174" s="67">
        <f t="shared" si="50"/>
        <v>743.44444444444457</v>
      </c>
      <c r="Q174" s="57"/>
      <c r="R174" s="57"/>
      <c r="T174" s="57">
        <v>170</v>
      </c>
      <c r="U174" s="66">
        <v>44.4</v>
      </c>
      <c r="V174" s="66">
        <v>0</v>
      </c>
      <c r="W174" s="65">
        <f t="shared" si="43"/>
        <v>12.333333333333332</v>
      </c>
      <c r="X174" s="65">
        <f t="shared" si="51"/>
        <v>-2.7777777777778567E-2</v>
      </c>
      <c r="Y174" s="67">
        <f t="shared" si="52"/>
        <v>743.44444444444457</v>
      </c>
      <c r="Z174" s="57"/>
      <c r="AA174" s="57"/>
      <c r="AC174" s="57">
        <v>170</v>
      </c>
      <c r="AD174" s="66">
        <v>23.1</v>
      </c>
      <c r="AE174" s="66">
        <v>0</v>
      </c>
      <c r="AF174" s="65">
        <f t="shared" si="44"/>
        <v>6.416666666666667</v>
      </c>
      <c r="AG174" s="65">
        <f t="shared" si="53"/>
        <v>0.38888888888888928</v>
      </c>
      <c r="AH174" s="67">
        <f t="shared" si="54"/>
        <v>500.4027777777776</v>
      </c>
      <c r="AI174" s="57"/>
      <c r="AJ174" s="57"/>
      <c r="AL174" s="57">
        <v>170</v>
      </c>
      <c r="AM174" s="66">
        <v>23.1</v>
      </c>
      <c r="AN174" s="66">
        <v>0</v>
      </c>
      <c r="AO174" s="65">
        <f t="shared" si="45"/>
        <v>6.416666666666667</v>
      </c>
      <c r="AP174" s="65">
        <f t="shared" si="55"/>
        <v>0.38888888888888928</v>
      </c>
      <c r="AQ174" s="67">
        <f t="shared" si="56"/>
        <v>500.4027777777776</v>
      </c>
      <c r="AR174" s="57"/>
      <c r="AS174" s="57"/>
      <c r="AU174" s="57">
        <v>170</v>
      </c>
      <c r="AV174" s="66">
        <v>23.1</v>
      </c>
      <c r="AW174" s="66">
        <v>0</v>
      </c>
      <c r="AX174" s="65">
        <f t="shared" si="46"/>
        <v>6.416666666666667</v>
      </c>
      <c r="AY174" s="65">
        <f t="shared" si="57"/>
        <v>0.38888888888888928</v>
      </c>
      <c r="AZ174" s="67">
        <f t="shared" si="58"/>
        <v>500.4027777777776</v>
      </c>
      <c r="BA174" s="57"/>
      <c r="BB174" s="57"/>
      <c r="BD174" s="57">
        <v>170</v>
      </c>
      <c r="BE174" s="66">
        <v>38</v>
      </c>
      <c r="BF174" s="66">
        <v>0</v>
      </c>
      <c r="BG174" s="65">
        <f t="shared" si="47"/>
        <v>10.555555555555555</v>
      </c>
      <c r="BH174" s="65">
        <f t="shared" si="59"/>
        <v>0.22222222222222143</v>
      </c>
      <c r="BI174" s="67">
        <f t="shared" si="60"/>
        <v>811.3888888888888</v>
      </c>
      <c r="BJ174" s="57"/>
      <c r="BK174" s="57"/>
      <c r="BM174" s="57">
        <v>170</v>
      </c>
      <c r="BN174" s="57">
        <v>38</v>
      </c>
      <c r="BO174" s="66">
        <v>0</v>
      </c>
      <c r="BP174" s="65">
        <f t="shared" si="48"/>
        <v>10.555555555555555</v>
      </c>
      <c r="BQ174" s="65">
        <f t="shared" si="61"/>
        <v>0.22222222222222143</v>
      </c>
      <c r="BR174" s="67">
        <f t="shared" si="62"/>
        <v>811.3888888888888</v>
      </c>
      <c r="BS174" s="57"/>
      <c r="BT174" s="57"/>
    </row>
    <row r="175" spans="1:72" x14ac:dyDescent="0.25">
      <c r="A175" s="31">
        <v>175</v>
      </c>
      <c r="B175" s="56">
        <v>172</v>
      </c>
      <c r="C175" s="71">
        <v>35.1</v>
      </c>
      <c r="D175" s="71">
        <v>0</v>
      </c>
      <c r="E175" s="71">
        <v>9.75</v>
      </c>
      <c r="F175" s="71">
        <v>-0.63888888888888751</v>
      </c>
      <c r="G175" s="71">
        <v>831.93055555555543</v>
      </c>
      <c r="K175" s="57">
        <v>171</v>
      </c>
      <c r="L175" s="66">
        <v>44.3</v>
      </c>
      <c r="M175" s="66">
        <v>0</v>
      </c>
      <c r="N175" s="65">
        <f t="shared" si="42"/>
        <v>12.305555555555554</v>
      </c>
      <c r="O175" s="65">
        <f t="shared" si="49"/>
        <v>-2.7777777777778567E-2</v>
      </c>
      <c r="P175" s="67">
        <f t="shared" si="50"/>
        <v>755.76388888888903</v>
      </c>
      <c r="Q175" s="57"/>
      <c r="R175" s="57"/>
      <c r="T175" s="57">
        <v>171</v>
      </c>
      <c r="U175" s="66">
        <v>44.3</v>
      </c>
      <c r="V175" s="66">
        <v>0</v>
      </c>
      <c r="W175" s="65">
        <f t="shared" si="43"/>
        <v>12.305555555555554</v>
      </c>
      <c r="X175" s="65">
        <f t="shared" si="51"/>
        <v>-2.7777777777778567E-2</v>
      </c>
      <c r="Y175" s="67">
        <f t="shared" si="52"/>
        <v>755.76388888888903</v>
      </c>
      <c r="Z175" s="57"/>
      <c r="AA175" s="57"/>
      <c r="AC175" s="57">
        <v>171</v>
      </c>
      <c r="AD175" s="66">
        <v>23.5</v>
      </c>
      <c r="AE175" s="66">
        <v>0</v>
      </c>
      <c r="AF175" s="65">
        <f t="shared" si="44"/>
        <v>6.5277777777777777</v>
      </c>
      <c r="AG175" s="65">
        <f t="shared" si="53"/>
        <v>0.11111111111111072</v>
      </c>
      <c r="AH175" s="67">
        <f t="shared" si="54"/>
        <v>506.87499999999983</v>
      </c>
      <c r="AI175" s="57"/>
      <c r="AJ175" s="57"/>
      <c r="AL175" s="57">
        <v>171</v>
      </c>
      <c r="AM175" s="66">
        <v>23.5</v>
      </c>
      <c r="AN175" s="66">
        <v>0</v>
      </c>
      <c r="AO175" s="65">
        <f t="shared" si="45"/>
        <v>6.5277777777777777</v>
      </c>
      <c r="AP175" s="65">
        <f t="shared" si="55"/>
        <v>0.11111111111111072</v>
      </c>
      <c r="AQ175" s="67">
        <f t="shared" si="56"/>
        <v>506.87499999999983</v>
      </c>
      <c r="AR175" s="57"/>
      <c r="AS175" s="57"/>
      <c r="AU175" s="57">
        <v>171</v>
      </c>
      <c r="AV175" s="66">
        <v>23.5</v>
      </c>
      <c r="AW175" s="66">
        <v>0</v>
      </c>
      <c r="AX175" s="65">
        <f t="shared" si="46"/>
        <v>6.5277777777777777</v>
      </c>
      <c r="AY175" s="65">
        <f t="shared" si="57"/>
        <v>0.11111111111111072</v>
      </c>
      <c r="AZ175" s="67">
        <f t="shared" si="58"/>
        <v>506.87499999999983</v>
      </c>
      <c r="BA175" s="57"/>
      <c r="BB175" s="57"/>
      <c r="BD175" s="57">
        <v>171</v>
      </c>
      <c r="BE175" s="66">
        <v>37.4</v>
      </c>
      <c r="BF175" s="66">
        <v>0</v>
      </c>
      <c r="BG175" s="65">
        <f t="shared" si="47"/>
        <v>10.388888888888888</v>
      </c>
      <c r="BH175" s="65">
        <f t="shared" si="59"/>
        <v>-0.16666666666666785</v>
      </c>
      <c r="BI175" s="67">
        <f t="shared" si="60"/>
        <v>821.86111111111097</v>
      </c>
      <c r="BJ175" s="57"/>
      <c r="BK175" s="57"/>
      <c r="BM175" s="57">
        <v>171</v>
      </c>
      <c r="BN175" s="57">
        <v>37.4</v>
      </c>
      <c r="BO175" s="66">
        <v>0</v>
      </c>
      <c r="BP175" s="65">
        <f t="shared" si="48"/>
        <v>10.388888888888888</v>
      </c>
      <c r="BQ175" s="65">
        <f t="shared" si="61"/>
        <v>-0.16666666666666785</v>
      </c>
      <c r="BR175" s="67">
        <f t="shared" si="62"/>
        <v>821.86111111111097</v>
      </c>
      <c r="BS175" s="57"/>
      <c r="BT175" s="57"/>
    </row>
    <row r="176" spans="1:72" x14ac:dyDescent="0.25">
      <c r="A176" s="31">
        <v>176</v>
      </c>
      <c r="B176" s="56">
        <v>173</v>
      </c>
      <c r="C176" s="71">
        <v>31</v>
      </c>
      <c r="D176" s="71">
        <v>0</v>
      </c>
      <c r="E176" s="71">
        <v>8.6111111111111107</v>
      </c>
      <c r="F176" s="71">
        <v>-1.1388888888888893</v>
      </c>
      <c r="G176" s="71">
        <v>841.11111111111097</v>
      </c>
      <c r="K176" s="57">
        <v>172</v>
      </c>
      <c r="L176" s="66">
        <v>44.2</v>
      </c>
      <c r="M176" s="66">
        <v>0</v>
      </c>
      <c r="N176" s="65">
        <f t="shared" si="42"/>
        <v>12.277777777777779</v>
      </c>
      <c r="O176" s="65">
        <f t="shared" si="49"/>
        <v>-2.7777777777775015E-2</v>
      </c>
      <c r="P176" s="67">
        <f t="shared" si="50"/>
        <v>768.05555555555566</v>
      </c>
      <c r="Q176" s="57"/>
      <c r="R176" s="57"/>
      <c r="T176" s="57">
        <v>172</v>
      </c>
      <c r="U176" s="66">
        <v>44.2</v>
      </c>
      <c r="V176" s="66">
        <v>0</v>
      </c>
      <c r="W176" s="65">
        <f t="shared" si="43"/>
        <v>12.277777777777779</v>
      </c>
      <c r="X176" s="65">
        <f t="shared" si="51"/>
        <v>-2.7777777777775015E-2</v>
      </c>
      <c r="Y176" s="67">
        <f t="shared" si="52"/>
        <v>768.05555555555566</v>
      </c>
      <c r="Z176" s="57"/>
      <c r="AA176" s="57"/>
      <c r="AC176" s="57">
        <v>172</v>
      </c>
      <c r="AD176" s="66">
        <v>24.2</v>
      </c>
      <c r="AE176" s="66">
        <v>0</v>
      </c>
      <c r="AF176" s="65">
        <f t="shared" si="44"/>
        <v>6.7222222222222214</v>
      </c>
      <c r="AG176" s="65">
        <f t="shared" si="53"/>
        <v>0.19444444444444375</v>
      </c>
      <c r="AH176" s="67">
        <f t="shared" si="54"/>
        <v>513.49999999999977</v>
      </c>
      <c r="AI176" s="57"/>
      <c r="AJ176" s="57"/>
      <c r="AL176" s="57">
        <v>172</v>
      </c>
      <c r="AM176" s="66">
        <v>24.2</v>
      </c>
      <c r="AN176" s="66">
        <v>0</v>
      </c>
      <c r="AO176" s="65">
        <f t="shared" si="45"/>
        <v>6.7222222222222214</v>
      </c>
      <c r="AP176" s="65">
        <f t="shared" si="55"/>
        <v>0.19444444444444375</v>
      </c>
      <c r="AQ176" s="67">
        <f t="shared" si="56"/>
        <v>513.49999999999977</v>
      </c>
      <c r="AR176" s="57"/>
      <c r="AS176" s="57"/>
      <c r="AU176" s="57">
        <v>172</v>
      </c>
      <c r="AV176" s="66">
        <v>24.2</v>
      </c>
      <c r="AW176" s="66">
        <v>0</v>
      </c>
      <c r="AX176" s="65">
        <f t="shared" si="46"/>
        <v>6.7222222222222214</v>
      </c>
      <c r="AY176" s="65">
        <f t="shared" si="57"/>
        <v>0.19444444444444375</v>
      </c>
      <c r="AZ176" s="67">
        <f t="shared" si="58"/>
        <v>513.49999999999977</v>
      </c>
      <c r="BA176" s="57"/>
      <c r="BB176" s="57"/>
      <c r="BD176" s="57">
        <v>172</v>
      </c>
      <c r="BE176" s="66">
        <v>35.1</v>
      </c>
      <c r="BF176" s="66">
        <v>0</v>
      </c>
      <c r="BG176" s="65">
        <f t="shared" si="47"/>
        <v>9.75</v>
      </c>
      <c r="BH176" s="65">
        <f t="shared" si="59"/>
        <v>-0.63888888888888751</v>
      </c>
      <c r="BI176" s="67">
        <f t="shared" si="60"/>
        <v>831.93055555555543</v>
      </c>
      <c r="BJ176" s="57"/>
      <c r="BK176" s="57"/>
      <c r="BM176" s="57">
        <v>172</v>
      </c>
      <c r="BN176" s="57">
        <v>35.1</v>
      </c>
      <c r="BO176" s="66">
        <v>0</v>
      </c>
      <c r="BP176" s="65">
        <f t="shared" si="48"/>
        <v>9.75</v>
      </c>
      <c r="BQ176" s="65">
        <f t="shared" si="61"/>
        <v>-0.63888888888888751</v>
      </c>
      <c r="BR176" s="67">
        <f t="shared" si="62"/>
        <v>831.93055555555543</v>
      </c>
      <c r="BS176" s="57"/>
      <c r="BT176" s="57"/>
    </row>
    <row r="177" spans="1:72" x14ac:dyDescent="0.25">
      <c r="A177" s="31">
        <v>177</v>
      </c>
      <c r="B177" s="56">
        <v>174</v>
      </c>
      <c r="C177" s="71">
        <v>27.1</v>
      </c>
      <c r="D177" s="71">
        <v>0</v>
      </c>
      <c r="E177" s="71">
        <v>7.5277777777777777</v>
      </c>
      <c r="F177" s="71">
        <v>-1.083333333333333</v>
      </c>
      <c r="G177" s="71">
        <v>849.18055555555543</v>
      </c>
      <c r="K177" s="57">
        <v>173</v>
      </c>
      <c r="L177" s="66">
        <v>44.1</v>
      </c>
      <c r="M177" s="66">
        <v>0</v>
      </c>
      <c r="N177" s="65">
        <f t="shared" si="42"/>
        <v>12.25</v>
      </c>
      <c r="O177" s="65">
        <f t="shared" si="49"/>
        <v>-2.7777777777778567E-2</v>
      </c>
      <c r="P177" s="67">
        <f t="shared" si="50"/>
        <v>780.31944444444457</v>
      </c>
      <c r="Q177" s="57"/>
      <c r="R177" s="57"/>
      <c r="T177" s="57">
        <v>173</v>
      </c>
      <c r="U177" s="66">
        <v>44.1</v>
      </c>
      <c r="V177" s="66">
        <v>0</v>
      </c>
      <c r="W177" s="65">
        <f t="shared" si="43"/>
        <v>12.25</v>
      </c>
      <c r="X177" s="65">
        <f t="shared" si="51"/>
        <v>-2.7777777777778567E-2</v>
      </c>
      <c r="Y177" s="67">
        <f t="shared" si="52"/>
        <v>780.31944444444457</v>
      </c>
      <c r="Z177" s="57"/>
      <c r="AA177" s="57"/>
      <c r="AC177" s="57">
        <v>173</v>
      </c>
      <c r="AD177" s="66">
        <v>24.8</v>
      </c>
      <c r="AE177" s="66">
        <v>0</v>
      </c>
      <c r="AF177" s="65">
        <f t="shared" si="44"/>
        <v>6.8888888888888893</v>
      </c>
      <c r="AG177" s="65">
        <f t="shared" si="53"/>
        <v>0.16666666666666785</v>
      </c>
      <c r="AH177" s="67">
        <f t="shared" si="54"/>
        <v>520.30555555555532</v>
      </c>
      <c r="AI177" s="57"/>
      <c r="AJ177" s="57"/>
      <c r="AL177" s="57">
        <v>173</v>
      </c>
      <c r="AM177" s="66">
        <v>24.8</v>
      </c>
      <c r="AN177" s="66">
        <v>0</v>
      </c>
      <c r="AO177" s="65">
        <f t="shared" si="45"/>
        <v>6.8888888888888893</v>
      </c>
      <c r="AP177" s="65">
        <f t="shared" si="55"/>
        <v>0.16666666666666785</v>
      </c>
      <c r="AQ177" s="67">
        <f t="shared" si="56"/>
        <v>520.30555555555532</v>
      </c>
      <c r="AR177" s="57"/>
      <c r="AS177" s="57"/>
      <c r="AU177" s="57">
        <v>173</v>
      </c>
      <c r="AV177" s="66">
        <v>24.8</v>
      </c>
      <c r="AW177" s="66">
        <v>0</v>
      </c>
      <c r="AX177" s="65">
        <f t="shared" si="46"/>
        <v>6.8888888888888893</v>
      </c>
      <c r="AY177" s="65">
        <f t="shared" si="57"/>
        <v>0.16666666666666785</v>
      </c>
      <c r="AZ177" s="67">
        <f t="shared" si="58"/>
        <v>520.30555555555532</v>
      </c>
      <c r="BA177" s="57"/>
      <c r="BB177" s="57"/>
      <c r="BD177" s="57">
        <v>173</v>
      </c>
      <c r="BE177" s="66">
        <v>31</v>
      </c>
      <c r="BF177" s="66">
        <v>0</v>
      </c>
      <c r="BG177" s="65">
        <f t="shared" si="47"/>
        <v>8.6111111111111107</v>
      </c>
      <c r="BH177" s="65">
        <f t="shared" si="59"/>
        <v>-1.1388888888888893</v>
      </c>
      <c r="BI177" s="67">
        <f t="shared" si="60"/>
        <v>841.11111111111097</v>
      </c>
      <c r="BJ177" s="57"/>
      <c r="BK177" s="57"/>
      <c r="BM177" s="57">
        <v>173</v>
      </c>
      <c r="BN177" s="57">
        <v>31</v>
      </c>
      <c r="BO177" s="66">
        <v>0</v>
      </c>
      <c r="BP177" s="65">
        <f t="shared" si="48"/>
        <v>8.6111111111111107</v>
      </c>
      <c r="BQ177" s="65">
        <f t="shared" si="61"/>
        <v>-1.1388888888888893</v>
      </c>
      <c r="BR177" s="67">
        <f t="shared" si="62"/>
        <v>841.11111111111097</v>
      </c>
      <c r="BS177" s="57"/>
      <c r="BT177" s="57"/>
    </row>
    <row r="178" spans="1:72" x14ac:dyDescent="0.25">
      <c r="A178" s="31">
        <v>178</v>
      </c>
      <c r="B178" s="56">
        <v>175</v>
      </c>
      <c r="C178" s="71">
        <v>25.3</v>
      </c>
      <c r="D178" s="71">
        <v>0</v>
      </c>
      <c r="E178" s="71">
        <v>7.0277777777777777</v>
      </c>
      <c r="F178" s="71">
        <v>-0.5</v>
      </c>
      <c r="G178" s="71">
        <v>856.45833333333326</v>
      </c>
      <c r="K178" s="57">
        <v>174</v>
      </c>
      <c r="L178" s="66">
        <v>44</v>
      </c>
      <c r="M178" s="66">
        <v>0</v>
      </c>
      <c r="N178" s="65">
        <f t="shared" si="42"/>
        <v>12.222222222222221</v>
      </c>
      <c r="O178" s="65">
        <f t="shared" si="49"/>
        <v>-2.7777777777778567E-2</v>
      </c>
      <c r="P178" s="67">
        <f t="shared" si="50"/>
        <v>792.55555555555566</v>
      </c>
      <c r="Q178" s="57"/>
      <c r="R178" s="57"/>
      <c r="T178" s="57">
        <v>174</v>
      </c>
      <c r="U178" s="66">
        <v>44</v>
      </c>
      <c r="V178" s="66">
        <v>0</v>
      </c>
      <c r="W178" s="65">
        <f t="shared" si="43"/>
        <v>12.222222222222221</v>
      </c>
      <c r="X178" s="65">
        <f t="shared" si="51"/>
        <v>-2.7777777777778567E-2</v>
      </c>
      <c r="Y178" s="67">
        <f t="shared" si="52"/>
        <v>792.55555555555566</v>
      </c>
      <c r="Z178" s="57"/>
      <c r="AA178" s="57"/>
      <c r="AC178" s="57">
        <v>174</v>
      </c>
      <c r="AD178" s="66">
        <v>25.4</v>
      </c>
      <c r="AE178" s="66">
        <v>0</v>
      </c>
      <c r="AF178" s="65">
        <f t="shared" si="44"/>
        <v>7.0555555555555554</v>
      </c>
      <c r="AG178" s="65">
        <f t="shared" si="53"/>
        <v>0.16666666666666607</v>
      </c>
      <c r="AH178" s="67">
        <f t="shared" si="54"/>
        <v>527.27777777777749</v>
      </c>
      <c r="AI178" s="57"/>
      <c r="AJ178" s="57"/>
      <c r="AL178" s="57">
        <v>174</v>
      </c>
      <c r="AM178" s="66">
        <v>25.4</v>
      </c>
      <c r="AN178" s="66">
        <v>0</v>
      </c>
      <c r="AO178" s="65">
        <f t="shared" si="45"/>
        <v>7.0555555555555554</v>
      </c>
      <c r="AP178" s="65">
        <f t="shared" si="55"/>
        <v>0.16666666666666607</v>
      </c>
      <c r="AQ178" s="67">
        <f t="shared" si="56"/>
        <v>527.27777777777749</v>
      </c>
      <c r="AR178" s="57"/>
      <c r="AS178" s="57"/>
      <c r="AU178" s="57">
        <v>174</v>
      </c>
      <c r="AV178" s="66">
        <v>25.4</v>
      </c>
      <c r="AW178" s="66">
        <v>0</v>
      </c>
      <c r="AX178" s="65">
        <f t="shared" si="46"/>
        <v>7.0555555555555554</v>
      </c>
      <c r="AY178" s="65">
        <f t="shared" si="57"/>
        <v>0.16666666666666607</v>
      </c>
      <c r="AZ178" s="67">
        <f t="shared" si="58"/>
        <v>527.27777777777749</v>
      </c>
      <c r="BA178" s="57"/>
      <c r="BB178" s="57"/>
      <c r="BD178" s="57">
        <v>174</v>
      </c>
      <c r="BE178" s="66">
        <v>27.1</v>
      </c>
      <c r="BF178" s="66">
        <v>0</v>
      </c>
      <c r="BG178" s="65">
        <f t="shared" si="47"/>
        <v>7.5277777777777777</v>
      </c>
      <c r="BH178" s="65">
        <f t="shared" si="59"/>
        <v>-1.083333333333333</v>
      </c>
      <c r="BI178" s="67">
        <f t="shared" si="60"/>
        <v>849.18055555555543</v>
      </c>
      <c r="BJ178" s="57"/>
      <c r="BK178" s="57"/>
      <c r="BM178" s="57">
        <v>174</v>
      </c>
      <c r="BN178" s="57">
        <v>27.1</v>
      </c>
      <c r="BO178" s="66">
        <v>0</v>
      </c>
      <c r="BP178" s="65">
        <f t="shared" si="48"/>
        <v>7.5277777777777777</v>
      </c>
      <c r="BQ178" s="65">
        <f t="shared" si="61"/>
        <v>-1.083333333333333</v>
      </c>
      <c r="BR178" s="67">
        <f t="shared" si="62"/>
        <v>849.18055555555543</v>
      </c>
      <c r="BS178" s="57"/>
      <c r="BT178" s="57"/>
    </row>
    <row r="179" spans="1:72" x14ac:dyDescent="0.25">
      <c r="A179" s="31">
        <v>179</v>
      </c>
      <c r="B179" s="56">
        <v>176</v>
      </c>
      <c r="C179" s="71">
        <v>25.1</v>
      </c>
      <c r="D179" s="71">
        <v>0</v>
      </c>
      <c r="E179" s="71">
        <v>6.9722222222222223</v>
      </c>
      <c r="F179" s="71">
        <v>-5.5555555555555358E-2</v>
      </c>
      <c r="G179" s="71">
        <v>863.45833333333326</v>
      </c>
      <c r="K179" s="57">
        <v>175</v>
      </c>
      <c r="L179" s="66">
        <v>43.9</v>
      </c>
      <c r="M179" s="66">
        <v>0</v>
      </c>
      <c r="N179" s="65">
        <f t="shared" si="42"/>
        <v>12.194444444444443</v>
      </c>
      <c r="O179" s="65">
        <f t="shared" si="49"/>
        <v>-2.7777777777778567E-2</v>
      </c>
      <c r="P179" s="67">
        <f t="shared" si="50"/>
        <v>804.76388888888903</v>
      </c>
      <c r="Q179" s="57"/>
      <c r="R179" s="57"/>
      <c r="T179" s="57">
        <v>175</v>
      </c>
      <c r="U179" s="66">
        <v>43.9</v>
      </c>
      <c r="V179" s="66">
        <v>0</v>
      </c>
      <c r="W179" s="65">
        <f t="shared" si="43"/>
        <v>12.194444444444443</v>
      </c>
      <c r="X179" s="65">
        <f t="shared" si="51"/>
        <v>-2.7777777777778567E-2</v>
      </c>
      <c r="Y179" s="67">
        <f t="shared" si="52"/>
        <v>804.76388888888903</v>
      </c>
      <c r="Z179" s="57"/>
      <c r="AA179" s="57"/>
      <c r="AC179" s="57">
        <v>175</v>
      </c>
      <c r="AD179" s="66">
        <v>25.8</v>
      </c>
      <c r="AE179" s="66">
        <v>0</v>
      </c>
      <c r="AF179" s="65">
        <f t="shared" si="44"/>
        <v>7.166666666666667</v>
      </c>
      <c r="AG179" s="65">
        <f t="shared" si="53"/>
        <v>0.1111111111111116</v>
      </c>
      <c r="AH179" s="67">
        <f t="shared" si="54"/>
        <v>534.38888888888857</v>
      </c>
      <c r="AI179" s="57"/>
      <c r="AJ179" s="57"/>
      <c r="AL179" s="57">
        <v>175</v>
      </c>
      <c r="AM179" s="66">
        <v>25.8</v>
      </c>
      <c r="AN179" s="66">
        <v>0</v>
      </c>
      <c r="AO179" s="65">
        <f t="shared" si="45"/>
        <v>7.166666666666667</v>
      </c>
      <c r="AP179" s="65">
        <f t="shared" si="55"/>
        <v>0.1111111111111116</v>
      </c>
      <c r="AQ179" s="67">
        <f t="shared" si="56"/>
        <v>534.38888888888857</v>
      </c>
      <c r="AR179" s="57"/>
      <c r="AS179" s="57"/>
      <c r="AU179" s="57">
        <v>175</v>
      </c>
      <c r="AV179" s="66">
        <v>25.8</v>
      </c>
      <c r="AW179" s="66">
        <v>0</v>
      </c>
      <c r="AX179" s="65">
        <f t="shared" si="46"/>
        <v>7.166666666666667</v>
      </c>
      <c r="AY179" s="65">
        <f t="shared" si="57"/>
        <v>0.1111111111111116</v>
      </c>
      <c r="AZ179" s="67">
        <f t="shared" si="58"/>
        <v>534.38888888888857</v>
      </c>
      <c r="BA179" s="57"/>
      <c r="BB179" s="57"/>
      <c r="BD179" s="57">
        <v>175</v>
      </c>
      <c r="BE179" s="66">
        <v>25.3</v>
      </c>
      <c r="BF179" s="66">
        <v>0</v>
      </c>
      <c r="BG179" s="65">
        <f t="shared" si="47"/>
        <v>7.0277777777777777</v>
      </c>
      <c r="BH179" s="65">
        <f t="shared" si="59"/>
        <v>-0.5</v>
      </c>
      <c r="BI179" s="67">
        <f t="shared" si="60"/>
        <v>856.45833333333326</v>
      </c>
      <c r="BJ179" s="57"/>
      <c r="BK179" s="57"/>
      <c r="BM179" s="57">
        <v>175</v>
      </c>
      <c r="BN179" s="57">
        <v>25.3</v>
      </c>
      <c r="BO179" s="66">
        <v>0</v>
      </c>
      <c r="BP179" s="65">
        <f t="shared" si="48"/>
        <v>7.0277777777777777</v>
      </c>
      <c r="BQ179" s="65">
        <f t="shared" si="61"/>
        <v>-0.5</v>
      </c>
      <c r="BR179" s="67">
        <f t="shared" si="62"/>
        <v>856.45833333333326</v>
      </c>
      <c r="BS179" s="57"/>
      <c r="BT179" s="57"/>
    </row>
    <row r="180" spans="1:72" x14ac:dyDescent="0.25">
      <c r="A180" s="31">
        <v>180</v>
      </c>
      <c r="B180" s="56">
        <v>177</v>
      </c>
      <c r="C180" s="71">
        <v>25.9</v>
      </c>
      <c r="D180" s="71">
        <v>0</v>
      </c>
      <c r="E180" s="71">
        <v>7.1944444444444438</v>
      </c>
      <c r="F180" s="71">
        <v>0.22222222222222143</v>
      </c>
      <c r="G180" s="71">
        <v>870.54166666666663</v>
      </c>
      <c r="K180" s="57">
        <v>176</v>
      </c>
      <c r="L180" s="66">
        <v>43.8</v>
      </c>
      <c r="M180" s="66">
        <v>0</v>
      </c>
      <c r="N180" s="65">
        <f t="shared" si="42"/>
        <v>12.166666666666666</v>
      </c>
      <c r="O180" s="65">
        <f t="shared" si="49"/>
        <v>-2.7777777777776791E-2</v>
      </c>
      <c r="P180" s="67">
        <f t="shared" si="50"/>
        <v>816.94444444444457</v>
      </c>
      <c r="Q180" s="57"/>
      <c r="R180" s="57"/>
      <c r="T180" s="57">
        <v>176</v>
      </c>
      <c r="U180" s="66">
        <v>43.8</v>
      </c>
      <c r="V180" s="66">
        <v>0</v>
      </c>
      <c r="W180" s="65">
        <f t="shared" si="43"/>
        <v>12.166666666666666</v>
      </c>
      <c r="X180" s="65">
        <f t="shared" si="51"/>
        <v>-2.7777777777776791E-2</v>
      </c>
      <c r="Y180" s="67">
        <f t="shared" si="52"/>
        <v>816.94444444444457</v>
      </c>
      <c r="Z180" s="57"/>
      <c r="AA180" s="57"/>
      <c r="AC180" s="57">
        <v>176</v>
      </c>
      <c r="AD180" s="66">
        <v>26.5</v>
      </c>
      <c r="AE180" s="66">
        <v>0</v>
      </c>
      <c r="AF180" s="65">
        <f t="shared" si="44"/>
        <v>7.3611111111111107</v>
      </c>
      <c r="AG180" s="65">
        <f t="shared" si="53"/>
        <v>0.19444444444444375</v>
      </c>
      <c r="AH180" s="67">
        <f t="shared" si="54"/>
        <v>541.65277777777749</v>
      </c>
      <c r="AI180" s="57"/>
      <c r="AJ180" s="57"/>
      <c r="AL180" s="57">
        <v>176</v>
      </c>
      <c r="AM180" s="66">
        <v>26.5</v>
      </c>
      <c r="AN180" s="66">
        <v>0</v>
      </c>
      <c r="AO180" s="65">
        <f t="shared" si="45"/>
        <v>7.3611111111111107</v>
      </c>
      <c r="AP180" s="65">
        <f t="shared" si="55"/>
        <v>0.19444444444444375</v>
      </c>
      <c r="AQ180" s="67">
        <f t="shared" si="56"/>
        <v>541.65277777777749</v>
      </c>
      <c r="AR180" s="57"/>
      <c r="AS180" s="57"/>
      <c r="AU180" s="57">
        <v>176</v>
      </c>
      <c r="AV180" s="66">
        <v>26.5</v>
      </c>
      <c r="AW180" s="66">
        <v>0</v>
      </c>
      <c r="AX180" s="65">
        <f t="shared" si="46"/>
        <v>7.3611111111111107</v>
      </c>
      <c r="AY180" s="65">
        <f t="shared" si="57"/>
        <v>0.19444444444444375</v>
      </c>
      <c r="AZ180" s="67">
        <f t="shared" si="58"/>
        <v>541.65277777777749</v>
      </c>
      <c r="BA180" s="57"/>
      <c r="BB180" s="57"/>
      <c r="BD180" s="57">
        <v>176</v>
      </c>
      <c r="BE180" s="66">
        <v>25.1</v>
      </c>
      <c r="BF180" s="66">
        <v>0</v>
      </c>
      <c r="BG180" s="65">
        <f t="shared" si="47"/>
        <v>6.9722222222222223</v>
      </c>
      <c r="BH180" s="65">
        <f t="shared" si="59"/>
        <v>-5.5555555555555358E-2</v>
      </c>
      <c r="BI180" s="67">
        <f t="shared" si="60"/>
        <v>863.45833333333326</v>
      </c>
      <c r="BJ180" s="57"/>
      <c r="BK180" s="57"/>
      <c r="BM180" s="57">
        <v>176</v>
      </c>
      <c r="BN180" s="57">
        <v>25.1</v>
      </c>
      <c r="BO180" s="66">
        <v>0</v>
      </c>
      <c r="BP180" s="65">
        <f t="shared" si="48"/>
        <v>6.9722222222222223</v>
      </c>
      <c r="BQ180" s="65">
        <f t="shared" si="61"/>
        <v>-5.5555555555555358E-2</v>
      </c>
      <c r="BR180" s="67">
        <f t="shared" si="62"/>
        <v>863.45833333333326</v>
      </c>
      <c r="BS180" s="57"/>
      <c r="BT180" s="57"/>
    </row>
    <row r="181" spans="1:72" x14ac:dyDescent="0.25">
      <c r="A181" s="31">
        <v>181</v>
      </c>
      <c r="B181" s="56">
        <v>178</v>
      </c>
      <c r="C181" s="71">
        <v>27.8</v>
      </c>
      <c r="D181" s="71">
        <v>0</v>
      </c>
      <c r="E181" s="71">
        <v>7.7222222222222223</v>
      </c>
      <c r="F181" s="71">
        <v>0.52777777777777857</v>
      </c>
      <c r="G181" s="71">
        <v>878</v>
      </c>
      <c r="K181" s="57">
        <v>177</v>
      </c>
      <c r="L181" s="66">
        <v>43.7</v>
      </c>
      <c r="M181" s="66">
        <v>0</v>
      </c>
      <c r="N181" s="65">
        <f t="shared" si="42"/>
        <v>12.138888888888889</v>
      </c>
      <c r="O181" s="65">
        <f t="shared" si="49"/>
        <v>-2.7777777777776791E-2</v>
      </c>
      <c r="P181" s="67">
        <f t="shared" si="50"/>
        <v>829.0972222222224</v>
      </c>
      <c r="Q181" s="57"/>
      <c r="R181" s="57"/>
      <c r="T181" s="57">
        <v>177</v>
      </c>
      <c r="U181" s="66">
        <v>43.7</v>
      </c>
      <c r="V181" s="66">
        <v>0</v>
      </c>
      <c r="W181" s="65">
        <f t="shared" si="43"/>
        <v>12.138888888888889</v>
      </c>
      <c r="X181" s="65">
        <f t="shared" si="51"/>
        <v>-2.7777777777776791E-2</v>
      </c>
      <c r="Y181" s="67">
        <f t="shared" si="52"/>
        <v>829.0972222222224</v>
      </c>
      <c r="Z181" s="57"/>
      <c r="AA181" s="57"/>
      <c r="AC181" s="57">
        <v>177</v>
      </c>
      <c r="AD181" s="66">
        <v>27.2</v>
      </c>
      <c r="AE181" s="66">
        <v>0</v>
      </c>
      <c r="AF181" s="65">
        <f t="shared" si="44"/>
        <v>7.5555555555555554</v>
      </c>
      <c r="AG181" s="65">
        <f t="shared" si="53"/>
        <v>0.19444444444444464</v>
      </c>
      <c r="AH181" s="67">
        <f t="shared" si="54"/>
        <v>549.11111111111086</v>
      </c>
      <c r="AI181" s="57"/>
      <c r="AJ181" s="57"/>
      <c r="AL181" s="57">
        <v>177</v>
      </c>
      <c r="AM181" s="66">
        <v>27.2</v>
      </c>
      <c r="AN181" s="66">
        <v>0</v>
      </c>
      <c r="AO181" s="65">
        <f t="shared" si="45"/>
        <v>7.5555555555555554</v>
      </c>
      <c r="AP181" s="65">
        <f t="shared" si="55"/>
        <v>0.19444444444444464</v>
      </c>
      <c r="AQ181" s="67">
        <f t="shared" si="56"/>
        <v>549.11111111111086</v>
      </c>
      <c r="AR181" s="57"/>
      <c r="AS181" s="57"/>
      <c r="AU181" s="57">
        <v>177</v>
      </c>
      <c r="AV181" s="66">
        <v>27.2</v>
      </c>
      <c r="AW181" s="66">
        <v>0</v>
      </c>
      <c r="AX181" s="65">
        <f t="shared" si="46"/>
        <v>7.5555555555555554</v>
      </c>
      <c r="AY181" s="65">
        <f t="shared" si="57"/>
        <v>0.19444444444444464</v>
      </c>
      <c r="AZ181" s="67">
        <f t="shared" si="58"/>
        <v>549.11111111111086</v>
      </c>
      <c r="BA181" s="57"/>
      <c r="BB181" s="57"/>
      <c r="BD181" s="57">
        <v>177</v>
      </c>
      <c r="BE181" s="66">
        <v>25.9</v>
      </c>
      <c r="BF181" s="66">
        <v>0</v>
      </c>
      <c r="BG181" s="65">
        <f t="shared" si="47"/>
        <v>7.1944444444444438</v>
      </c>
      <c r="BH181" s="65">
        <f t="shared" si="59"/>
        <v>0.22222222222222143</v>
      </c>
      <c r="BI181" s="67">
        <f t="shared" si="60"/>
        <v>870.54166666666663</v>
      </c>
      <c r="BJ181" s="57"/>
      <c r="BK181" s="57"/>
      <c r="BM181" s="57">
        <v>177</v>
      </c>
      <c r="BN181" s="57">
        <v>25.9</v>
      </c>
      <c r="BO181" s="66">
        <v>0</v>
      </c>
      <c r="BP181" s="65">
        <f t="shared" si="48"/>
        <v>7.1944444444444438</v>
      </c>
      <c r="BQ181" s="65">
        <f t="shared" si="61"/>
        <v>0.22222222222222143</v>
      </c>
      <c r="BR181" s="67">
        <f t="shared" si="62"/>
        <v>870.54166666666663</v>
      </c>
      <c r="BS181" s="57"/>
      <c r="BT181" s="57"/>
    </row>
    <row r="182" spans="1:72" x14ac:dyDescent="0.25">
      <c r="A182" s="31">
        <v>182</v>
      </c>
      <c r="B182" s="56">
        <v>179</v>
      </c>
      <c r="C182" s="71">
        <v>29.2</v>
      </c>
      <c r="D182" s="71">
        <v>0</v>
      </c>
      <c r="E182" s="71">
        <v>8.1111111111111107</v>
      </c>
      <c r="F182" s="71">
        <v>0.3888888888888884</v>
      </c>
      <c r="G182" s="71">
        <v>885.91666666666663</v>
      </c>
      <c r="K182" s="57">
        <v>178</v>
      </c>
      <c r="L182" s="66">
        <v>43.6</v>
      </c>
      <c r="M182" s="66">
        <v>0</v>
      </c>
      <c r="N182" s="65">
        <f t="shared" si="42"/>
        <v>12.111111111111111</v>
      </c>
      <c r="O182" s="65">
        <f t="shared" si="49"/>
        <v>-2.7777777777778567E-2</v>
      </c>
      <c r="P182" s="67">
        <f t="shared" si="50"/>
        <v>841.2222222222224</v>
      </c>
      <c r="Q182" s="57"/>
      <c r="R182" s="57"/>
      <c r="T182" s="57">
        <v>178</v>
      </c>
      <c r="U182" s="66">
        <v>43.6</v>
      </c>
      <c r="V182" s="66">
        <v>0</v>
      </c>
      <c r="W182" s="65">
        <f t="shared" si="43"/>
        <v>12.111111111111111</v>
      </c>
      <c r="X182" s="65">
        <f t="shared" si="51"/>
        <v>-2.7777777777778567E-2</v>
      </c>
      <c r="Y182" s="67">
        <f t="shared" si="52"/>
        <v>841.2222222222224</v>
      </c>
      <c r="Z182" s="57"/>
      <c r="AA182" s="57"/>
      <c r="AC182" s="57">
        <v>178</v>
      </c>
      <c r="AD182" s="66">
        <v>28.3</v>
      </c>
      <c r="AE182" s="66">
        <v>0</v>
      </c>
      <c r="AF182" s="65">
        <f t="shared" si="44"/>
        <v>7.8611111111111107</v>
      </c>
      <c r="AG182" s="65">
        <f t="shared" si="53"/>
        <v>0.30555555555555536</v>
      </c>
      <c r="AH182" s="67">
        <f t="shared" si="54"/>
        <v>556.81944444444423</v>
      </c>
      <c r="AI182" s="57"/>
      <c r="AJ182" s="57"/>
      <c r="AL182" s="57">
        <v>178</v>
      </c>
      <c r="AM182" s="66">
        <v>28.3</v>
      </c>
      <c r="AN182" s="66">
        <v>0</v>
      </c>
      <c r="AO182" s="65">
        <f t="shared" si="45"/>
        <v>7.8611111111111107</v>
      </c>
      <c r="AP182" s="65">
        <f t="shared" si="55"/>
        <v>0.30555555555555536</v>
      </c>
      <c r="AQ182" s="67">
        <f t="shared" si="56"/>
        <v>556.81944444444423</v>
      </c>
      <c r="AR182" s="57"/>
      <c r="AS182" s="57"/>
      <c r="AU182" s="57">
        <v>178</v>
      </c>
      <c r="AV182" s="66">
        <v>28.3</v>
      </c>
      <c r="AW182" s="66">
        <v>0</v>
      </c>
      <c r="AX182" s="65">
        <f t="shared" si="46"/>
        <v>7.8611111111111107</v>
      </c>
      <c r="AY182" s="65">
        <f t="shared" si="57"/>
        <v>0.30555555555555536</v>
      </c>
      <c r="AZ182" s="67">
        <f t="shared" si="58"/>
        <v>556.81944444444423</v>
      </c>
      <c r="BA182" s="57"/>
      <c r="BB182" s="57"/>
      <c r="BD182" s="57">
        <v>178</v>
      </c>
      <c r="BE182" s="66">
        <v>27.8</v>
      </c>
      <c r="BF182" s="66">
        <v>0</v>
      </c>
      <c r="BG182" s="65">
        <f t="shared" si="47"/>
        <v>7.7222222222222223</v>
      </c>
      <c r="BH182" s="65">
        <f t="shared" si="59"/>
        <v>0.52777777777777857</v>
      </c>
      <c r="BI182" s="67">
        <f t="shared" si="60"/>
        <v>878</v>
      </c>
      <c r="BJ182" s="57"/>
      <c r="BK182" s="57"/>
      <c r="BM182" s="57">
        <v>178</v>
      </c>
      <c r="BN182" s="57">
        <v>27.8</v>
      </c>
      <c r="BO182" s="66">
        <v>0</v>
      </c>
      <c r="BP182" s="65">
        <f t="shared" si="48"/>
        <v>7.7222222222222223</v>
      </c>
      <c r="BQ182" s="65">
        <f t="shared" si="61"/>
        <v>0.52777777777777857</v>
      </c>
      <c r="BR182" s="67">
        <f t="shared" si="62"/>
        <v>878</v>
      </c>
      <c r="BS182" s="57"/>
      <c r="BT182" s="57"/>
    </row>
    <row r="183" spans="1:72" x14ac:dyDescent="0.25">
      <c r="A183" s="31">
        <v>183</v>
      </c>
      <c r="B183" s="56">
        <v>180</v>
      </c>
      <c r="C183" s="71">
        <v>29.6</v>
      </c>
      <c r="D183" s="71">
        <v>0</v>
      </c>
      <c r="E183" s="71">
        <v>8.2222222222222232</v>
      </c>
      <c r="F183" s="71">
        <v>0.11111111111111249</v>
      </c>
      <c r="G183" s="71">
        <v>894.08333333333326</v>
      </c>
      <c r="K183" s="57">
        <v>179</v>
      </c>
      <c r="L183" s="66">
        <v>43.5</v>
      </c>
      <c r="M183" s="66">
        <v>0</v>
      </c>
      <c r="N183" s="65">
        <f t="shared" si="42"/>
        <v>12.083333333333332</v>
      </c>
      <c r="O183" s="65">
        <f t="shared" si="49"/>
        <v>-2.7777777777778567E-2</v>
      </c>
      <c r="P183" s="67">
        <f t="shared" si="50"/>
        <v>853.31944444444457</v>
      </c>
      <c r="Q183" s="57"/>
      <c r="R183" s="57"/>
      <c r="T183" s="57">
        <v>179</v>
      </c>
      <c r="U183" s="66">
        <v>43.5</v>
      </c>
      <c r="V183" s="66">
        <v>0</v>
      </c>
      <c r="W183" s="65">
        <f t="shared" si="43"/>
        <v>12.083333333333332</v>
      </c>
      <c r="X183" s="65">
        <f t="shared" si="51"/>
        <v>-2.7777777777778567E-2</v>
      </c>
      <c r="Y183" s="67">
        <f t="shared" si="52"/>
        <v>853.31944444444457</v>
      </c>
      <c r="Z183" s="57"/>
      <c r="AA183" s="57"/>
      <c r="AC183" s="57">
        <v>179</v>
      </c>
      <c r="AD183" s="66">
        <v>29.9</v>
      </c>
      <c r="AE183" s="66">
        <v>0</v>
      </c>
      <c r="AF183" s="65">
        <f t="shared" si="44"/>
        <v>8.3055555555555554</v>
      </c>
      <c r="AG183" s="65">
        <f t="shared" si="53"/>
        <v>0.44444444444444464</v>
      </c>
      <c r="AH183" s="67">
        <f t="shared" si="54"/>
        <v>564.9027777777776</v>
      </c>
      <c r="AI183" s="57"/>
      <c r="AJ183" s="57"/>
      <c r="AL183" s="57">
        <v>179</v>
      </c>
      <c r="AM183" s="66">
        <v>29.9</v>
      </c>
      <c r="AN183" s="66">
        <v>0</v>
      </c>
      <c r="AO183" s="65">
        <f t="shared" si="45"/>
        <v>8.3055555555555554</v>
      </c>
      <c r="AP183" s="65">
        <f t="shared" si="55"/>
        <v>0.44444444444444464</v>
      </c>
      <c r="AQ183" s="67">
        <f t="shared" si="56"/>
        <v>564.9027777777776</v>
      </c>
      <c r="AR183" s="57"/>
      <c r="AS183" s="57"/>
      <c r="AU183" s="57">
        <v>179</v>
      </c>
      <c r="AV183" s="66">
        <v>29.9</v>
      </c>
      <c r="AW183" s="66">
        <v>0</v>
      </c>
      <c r="AX183" s="65">
        <f t="shared" si="46"/>
        <v>8.3055555555555554</v>
      </c>
      <c r="AY183" s="65">
        <f t="shared" si="57"/>
        <v>0.44444444444444464</v>
      </c>
      <c r="AZ183" s="67">
        <f t="shared" si="58"/>
        <v>564.9027777777776</v>
      </c>
      <c r="BA183" s="57"/>
      <c r="BB183" s="57"/>
      <c r="BD183" s="57">
        <v>179</v>
      </c>
      <c r="BE183" s="66">
        <v>29.2</v>
      </c>
      <c r="BF183" s="66">
        <v>0</v>
      </c>
      <c r="BG183" s="65">
        <f t="shared" si="47"/>
        <v>8.1111111111111107</v>
      </c>
      <c r="BH183" s="65">
        <f t="shared" si="59"/>
        <v>0.3888888888888884</v>
      </c>
      <c r="BI183" s="67">
        <f t="shared" si="60"/>
        <v>885.91666666666663</v>
      </c>
      <c r="BJ183" s="57"/>
      <c r="BK183" s="57"/>
      <c r="BM183" s="57">
        <v>179</v>
      </c>
      <c r="BN183" s="57">
        <v>29.2</v>
      </c>
      <c r="BO183" s="66">
        <v>0</v>
      </c>
      <c r="BP183" s="65">
        <f t="shared" si="48"/>
        <v>8.1111111111111107</v>
      </c>
      <c r="BQ183" s="65">
        <f t="shared" si="61"/>
        <v>0.3888888888888884</v>
      </c>
      <c r="BR183" s="67">
        <f t="shared" si="62"/>
        <v>885.91666666666663</v>
      </c>
      <c r="BS183" s="57"/>
      <c r="BT183" s="57"/>
    </row>
    <row r="184" spans="1:72" x14ac:dyDescent="0.25">
      <c r="A184" s="31">
        <v>184</v>
      </c>
      <c r="B184" s="56">
        <v>181</v>
      </c>
      <c r="C184" s="71">
        <v>29.5</v>
      </c>
      <c r="D184" s="71">
        <v>0</v>
      </c>
      <c r="E184" s="71">
        <v>8.1944444444444446</v>
      </c>
      <c r="F184" s="71">
        <v>-2.7777777777778567E-2</v>
      </c>
      <c r="G184" s="71">
        <v>902.29166666666663</v>
      </c>
      <c r="K184" s="57">
        <v>180</v>
      </c>
      <c r="L184" s="66">
        <v>43.4</v>
      </c>
      <c r="M184" s="66">
        <v>0</v>
      </c>
      <c r="N184" s="65">
        <f t="shared" si="42"/>
        <v>12.055555555555555</v>
      </c>
      <c r="O184" s="65">
        <f t="shared" si="49"/>
        <v>-2.7777777777776791E-2</v>
      </c>
      <c r="P184" s="67">
        <f t="shared" si="50"/>
        <v>865.38888888888903</v>
      </c>
      <c r="Q184" s="57"/>
      <c r="R184" s="57"/>
      <c r="T184" s="57">
        <v>180</v>
      </c>
      <c r="U184" s="66">
        <v>43.4</v>
      </c>
      <c r="V184" s="66">
        <v>0</v>
      </c>
      <c r="W184" s="65">
        <f t="shared" si="43"/>
        <v>12.055555555555555</v>
      </c>
      <c r="X184" s="65">
        <f t="shared" si="51"/>
        <v>-2.7777777777776791E-2</v>
      </c>
      <c r="Y184" s="67">
        <f t="shared" si="52"/>
        <v>865.38888888888903</v>
      </c>
      <c r="Z184" s="57"/>
      <c r="AA184" s="57"/>
      <c r="AC184" s="57">
        <v>180</v>
      </c>
      <c r="AD184" s="66">
        <v>32.4</v>
      </c>
      <c r="AE184" s="66">
        <v>0</v>
      </c>
      <c r="AF184" s="65">
        <f t="shared" si="44"/>
        <v>9</v>
      </c>
      <c r="AG184" s="65">
        <f t="shared" si="53"/>
        <v>0.69444444444444464</v>
      </c>
      <c r="AH184" s="67">
        <f t="shared" si="54"/>
        <v>573.55555555555543</v>
      </c>
      <c r="AI184" s="57"/>
      <c r="AJ184" s="57"/>
      <c r="AL184" s="57">
        <v>180</v>
      </c>
      <c r="AM184" s="66">
        <v>32.4</v>
      </c>
      <c r="AN184" s="66">
        <v>0</v>
      </c>
      <c r="AO184" s="65">
        <f t="shared" si="45"/>
        <v>9</v>
      </c>
      <c r="AP184" s="65">
        <f t="shared" si="55"/>
        <v>0.69444444444444464</v>
      </c>
      <c r="AQ184" s="67">
        <f t="shared" si="56"/>
        <v>573.55555555555543</v>
      </c>
      <c r="AR184" s="57"/>
      <c r="AS184" s="57"/>
      <c r="AU184" s="57">
        <v>180</v>
      </c>
      <c r="AV184" s="66">
        <v>32.4</v>
      </c>
      <c r="AW184" s="66">
        <v>0</v>
      </c>
      <c r="AX184" s="65">
        <f t="shared" si="46"/>
        <v>9</v>
      </c>
      <c r="AY184" s="65">
        <f t="shared" si="57"/>
        <v>0.69444444444444464</v>
      </c>
      <c r="AZ184" s="67">
        <f t="shared" si="58"/>
        <v>573.55555555555543</v>
      </c>
      <c r="BA184" s="57"/>
      <c r="BB184" s="57"/>
      <c r="BD184" s="57">
        <v>180</v>
      </c>
      <c r="BE184" s="66">
        <v>29.6</v>
      </c>
      <c r="BF184" s="66">
        <v>0</v>
      </c>
      <c r="BG184" s="65">
        <f t="shared" si="47"/>
        <v>8.2222222222222232</v>
      </c>
      <c r="BH184" s="65">
        <f t="shared" si="59"/>
        <v>0.11111111111111249</v>
      </c>
      <c r="BI184" s="67">
        <f t="shared" si="60"/>
        <v>894.08333333333326</v>
      </c>
      <c r="BJ184" s="57"/>
      <c r="BK184" s="57"/>
      <c r="BM184" s="57">
        <v>180</v>
      </c>
      <c r="BN184" s="57">
        <v>29.6</v>
      </c>
      <c r="BO184" s="66">
        <v>0</v>
      </c>
      <c r="BP184" s="65">
        <f t="shared" si="48"/>
        <v>8.2222222222222232</v>
      </c>
      <c r="BQ184" s="65">
        <f t="shared" si="61"/>
        <v>0.11111111111111249</v>
      </c>
      <c r="BR184" s="67">
        <f t="shared" si="62"/>
        <v>894.08333333333326</v>
      </c>
      <c r="BS184" s="57"/>
      <c r="BT184" s="57"/>
    </row>
    <row r="185" spans="1:72" x14ac:dyDescent="0.25">
      <c r="A185" s="31">
        <v>185</v>
      </c>
      <c r="B185" s="56">
        <v>182</v>
      </c>
      <c r="C185" s="71">
        <v>29.2</v>
      </c>
      <c r="D185" s="71">
        <v>0</v>
      </c>
      <c r="E185" s="71">
        <v>8.1111111111111107</v>
      </c>
      <c r="F185" s="71">
        <v>-8.3333333333333925E-2</v>
      </c>
      <c r="G185" s="71">
        <v>910.44444444444446</v>
      </c>
      <c r="K185" s="57">
        <v>181</v>
      </c>
      <c r="L185" s="66">
        <v>43.3</v>
      </c>
      <c r="M185" s="66">
        <v>0</v>
      </c>
      <c r="N185" s="65">
        <f t="shared" si="42"/>
        <v>12.027777777777777</v>
      </c>
      <c r="O185" s="65">
        <f t="shared" si="49"/>
        <v>-2.7777777777778567E-2</v>
      </c>
      <c r="P185" s="67">
        <f t="shared" si="50"/>
        <v>877.43055555555566</v>
      </c>
      <c r="Q185" s="57"/>
      <c r="R185" s="57"/>
      <c r="T185" s="57">
        <v>181</v>
      </c>
      <c r="U185" s="66">
        <v>43.3</v>
      </c>
      <c r="V185" s="66">
        <v>0</v>
      </c>
      <c r="W185" s="65">
        <f t="shared" si="43"/>
        <v>12.027777777777777</v>
      </c>
      <c r="X185" s="65">
        <f t="shared" si="51"/>
        <v>-2.7777777777778567E-2</v>
      </c>
      <c r="Y185" s="67">
        <f t="shared" si="52"/>
        <v>877.43055555555566</v>
      </c>
      <c r="Z185" s="57"/>
      <c r="AA185" s="57"/>
      <c r="AC185" s="57">
        <v>181</v>
      </c>
      <c r="AD185" s="66">
        <v>35.1</v>
      </c>
      <c r="AE185" s="66">
        <v>0</v>
      </c>
      <c r="AF185" s="65">
        <f t="shared" si="44"/>
        <v>9.75</v>
      </c>
      <c r="AG185" s="65">
        <f t="shared" si="53"/>
        <v>0.75</v>
      </c>
      <c r="AH185" s="67">
        <f t="shared" si="54"/>
        <v>582.93055555555543</v>
      </c>
      <c r="AI185" s="57"/>
      <c r="AJ185" s="57"/>
      <c r="AL185" s="57">
        <v>181</v>
      </c>
      <c r="AM185" s="66">
        <v>35.1</v>
      </c>
      <c r="AN185" s="66">
        <v>0</v>
      </c>
      <c r="AO185" s="65">
        <f t="shared" si="45"/>
        <v>9.75</v>
      </c>
      <c r="AP185" s="65">
        <f t="shared" si="55"/>
        <v>0.75</v>
      </c>
      <c r="AQ185" s="67">
        <f t="shared" si="56"/>
        <v>582.93055555555543</v>
      </c>
      <c r="AR185" s="57"/>
      <c r="AS185" s="57"/>
      <c r="AU185" s="57">
        <v>181</v>
      </c>
      <c r="AV185" s="66">
        <v>35.1</v>
      </c>
      <c r="AW185" s="66">
        <v>0</v>
      </c>
      <c r="AX185" s="65">
        <f t="shared" si="46"/>
        <v>9.75</v>
      </c>
      <c r="AY185" s="65">
        <f t="shared" si="57"/>
        <v>0.75</v>
      </c>
      <c r="AZ185" s="67">
        <f t="shared" si="58"/>
        <v>582.93055555555543</v>
      </c>
      <c r="BA185" s="57"/>
      <c r="BB185" s="57"/>
      <c r="BD185" s="57">
        <v>181</v>
      </c>
      <c r="BE185" s="66">
        <v>29.5</v>
      </c>
      <c r="BF185" s="66">
        <v>0</v>
      </c>
      <c r="BG185" s="65">
        <f t="shared" si="47"/>
        <v>8.1944444444444446</v>
      </c>
      <c r="BH185" s="65">
        <f t="shared" si="59"/>
        <v>-2.7777777777778567E-2</v>
      </c>
      <c r="BI185" s="67">
        <f t="shared" si="60"/>
        <v>902.29166666666663</v>
      </c>
      <c r="BJ185" s="57"/>
      <c r="BK185" s="57"/>
      <c r="BM185" s="57">
        <v>181</v>
      </c>
      <c r="BN185" s="57">
        <v>29.5</v>
      </c>
      <c r="BO185" s="66">
        <v>0</v>
      </c>
      <c r="BP185" s="65">
        <f t="shared" si="48"/>
        <v>8.1944444444444446</v>
      </c>
      <c r="BQ185" s="65">
        <f t="shared" si="61"/>
        <v>-2.7777777777778567E-2</v>
      </c>
      <c r="BR185" s="67">
        <f t="shared" si="62"/>
        <v>902.29166666666663</v>
      </c>
      <c r="BS185" s="57"/>
      <c r="BT185" s="57"/>
    </row>
    <row r="186" spans="1:72" x14ac:dyDescent="0.25">
      <c r="A186" s="31">
        <v>186</v>
      </c>
      <c r="B186" s="56">
        <v>183</v>
      </c>
      <c r="C186" s="71">
        <v>28.3</v>
      </c>
      <c r="D186" s="71">
        <v>0</v>
      </c>
      <c r="E186" s="71">
        <v>7.8611111111111107</v>
      </c>
      <c r="F186" s="71">
        <v>-0.25</v>
      </c>
      <c r="G186" s="71">
        <v>918.43055555555554</v>
      </c>
      <c r="K186" s="57">
        <v>182</v>
      </c>
      <c r="L186" s="66">
        <v>43.1</v>
      </c>
      <c r="M186" s="66">
        <v>0</v>
      </c>
      <c r="N186" s="65">
        <f t="shared" si="42"/>
        <v>11.972222222222223</v>
      </c>
      <c r="O186" s="65">
        <f t="shared" si="49"/>
        <v>-5.5555555555553582E-2</v>
      </c>
      <c r="P186" s="67">
        <f t="shared" si="50"/>
        <v>889.43055555555566</v>
      </c>
      <c r="Q186" s="57"/>
      <c r="R186" s="57"/>
      <c r="T186" s="57">
        <v>182</v>
      </c>
      <c r="U186" s="66">
        <v>43.1</v>
      </c>
      <c r="V186" s="66">
        <v>0</v>
      </c>
      <c r="W186" s="65">
        <f t="shared" si="43"/>
        <v>11.972222222222223</v>
      </c>
      <c r="X186" s="65">
        <f t="shared" si="51"/>
        <v>-5.5555555555553582E-2</v>
      </c>
      <c r="Y186" s="67">
        <f t="shared" si="52"/>
        <v>889.43055555555566</v>
      </c>
      <c r="Z186" s="57"/>
      <c r="AA186" s="57"/>
      <c r="AC186" s="57">
        <v>182</v>
      </c>
      <c r="AD186" s="66">
        <v>37.5</v>
      </c>
      <c r="AE186" s="66">
        <v>0</v>
      </c>
      <c r="AF186" s="65">
        <f t="shared" si="44"/>
        <v>10.416666666666666</v>
      </c>
      <c r="AG186" s="65">
        <f t="shared" si="53"/>
        <v>0.66666666666666607</v>
      </c>
      <c r="AH186" s="67">
        <f t="shared" si="54"/>
        <v>593.0138888888888</v>
      </c>
      <c r="AI186" s="57"/>
      <c r="AJ186" s="57"/>
      <c r="AL186" s="57">
        <v>182</v>
      </c>
      <c r="AM186" s="66">
        <v>37.5</v>
      </c>
      <c r="AN186" s="66">
        <v>0</v>
      </c>
      <c r="AO186" s="65">
        <f t="shared" si="45"/>
        <v>10.416666666666666</v>
      </c>
      <c r="AP186" s="65">
        <f t="shared" si="55"/>
        <v>0.66666666666666607</v>
      </c>
      <c r="AQ186" s="67">
        <f t="shared" si="56"/>
        <v>593.0138888888888</v>
      </c>
      <c r="AR186" s="57"/>
      <c r="AS186" s="57"/>
      <c r="AU186" s="57">
        <v>182</v>
      </c>
      <c r="AV186" s="66">
        <v>37.5</v>
      </c>
      <c r="AW186" s="66">
        <v>0</v>
      </c>
      <c r="AX186" s="65">
        <f t="shared" si="46"/>
        <v>10.416666666666666</v>
      </c>
      <c r="AY186" s="65">
        <f t="shared" si="57"/>
        <v>0.66666666666666607</v>
      </c>
      <c r="AZ186" s="67">
        <f t="shared" si="58"/>
        <v>593.0138888888888</v>
      </c>
      <c r="BA186" s="57"/>
      <c r="BB186" s="57"/>
      <c r="BD186" s="57">
        <v>182</v>
      </c>
      <c r="BE186" s="66">
        <v>29.2</v>
      </c>
      <c r="BF186" s="66">
        <v>0</v>
      </c>
      <c r="BG186" s="65">
        <f t="shared" si="47"/>
        <v>8.1111111111111107</v>
      </c>
      <c r="BH186" s="65">
        <f t="shared" si="59"/>
        <v>-8.3333333333333925E-2</v>
      </c>
      <c r="BI186" s="67">
        <f t="shared" si="60"/>
        <v>910.44444444444446</v>
      </c>
      <c r="BJ186" s="57"/>
      <c r="BK186" s="57"/>
      <c r="BM186" s="57">
        <v>182</v>
      </c>
      <c r="BN186" s="57">
        <v>29.2</v>
      </c>
      <c r="BO186" s="66">
        <v>0</v>
      </c>
      <c r="BP186" s="65">
        <f t="shared" si="48"/>
        <v>8.1111111111111107</v>
      </c>
      <c r="BQ186" s="65">
        <f t="shared" si="61"/>
        <v>-8.3333333333333925E-2</v>
      </c>
      <c r="BR186" s="67">
        <f t="shared" si="62"/>
        <v>910.44444444444446</v>
      </c>
      <c r="BS186" s="57"/>
      <c r="BT186" s="57"/>
    </row>
    <row r="187" spans="1:72" x14ac:dyDescent="0.25">
      <c r="A187" s="31">
        <v>187</v>
      </c>
      <c r="B187" s="56">
        <v>184</v>
      </c>
      <c r="C187" s="71">
        <v>26.1</v>
      </c>
      <c r="D187" s="71">
        <v>0</v>
      </c>
      <c r="E187" s="71">
        <v>7.25</v>
      </c>
      <c r="F187" s="71">
        <v>-0.61111111111111072</v>
      </c>
      <c r="G187" s="71">
        <v>925.98611111111109</v>
      </c>
      <c r="K187" s="57">
        <v>183</v>
      </c>
      <c r="L187" s="66">
        <v>42.9</v>
      </c>
      <c r="M187" s="66">
        <v>0</v>
      </c>
      <c r="N187" s="65">
        <f t="shared" si="42"/>
        <v>11.916666666666666</v>
      </c>
      <c r="O187" s="65">
        <f t="shared" si="49"/>
        <v>-5.5555555555557135E-2</v>
      </c>
      <c r="P187" s="67">
        <f t="shared" si="50"/>
        <v>901.37500000000011</v>
      </c>
      <c r="Q187" s="57"/>
      <c r="R187" s="57"/>
      <c r="T187" s="57">
        <v>183</v>
      </c>
      <c r="U187" s="66">
        <v>42.9</v>
      </c>
      <c r="V187" s="66">
        <v>0</v>
      </c>
      <c r="W187" s="65">
        <f t="shared" si="43"/>
        <v>11.916666666666666</v>
      </c>
      <c r="X187" s="65">
        <f t="shared" si="51"/>
        <v>-5.5555555555557135E-2</v>
      </c>
      <c r="Y187" s="67">
        <f t="shared" si="52"/>
        <v>901.37500000000011</v>
      </c>
      <c r="Z187" s="57"/>
      <c r="AA187" s="57"/>
      <c r="AC187" s="57">
        <v>183</v>
      </c>
      <c r="AD187" s="66">
        <v>39.200000000000003</v>
      </c>
      <c r="AE187" s="66">
        <v>0</v>
      </c>
      <c r="AF187" s="65">
        <f t="shared" si="44"/>
        <v>10.888888888888889</v>
      </c>
      <c r="AG187" s="65">
        <f t="shared" si="53"/>
        <v>0.47222222222222321</v>
      </c>
      <c r="AH187" s="67">
        <f t="shared" si="54"/>
        <v>603.66666666666663</v>
      </c>
      <c r="AI187" s="57"/>
      <c r="AJ187" s="57"/>
      <c r="AL187" s="57">
        <v>183</v>
      </c>
      <c r="AM187" s="66">
        <v>39.200000000000003</v>
      </c>
      <c r="AN187" s="66">
        <v>0</v>
      </c>
      <c r="AO187" s="65">
        <f t="shared" si="45"/>
        <v>10.888888888888889</v>
      </c>
      <c r="AP187" s="65">
        <f t="shared" si="55"/>
        <v>0.47222222222222321</v>
      </c>
      <c r="AQ187" s="67">
        <f t="shared" si="56"/>
        <v>603.66666666666663</v>
      </c>
      <c r="AR187" s="57"/>
      <c r="AS187" s="57"/>
      <c r="AU187" s="57">
        <v>183</v>
      </c>
      <c r="AV187" s="66">
        <v>39.200000000000003</v>
      </c>
      <c r="AW187" s="66">
        <v>0</v>
      </c>
      <c r="AX187" s="65">
        <f t="shared" si="46"/>
        <v>10.888888888888889</v>
      </c>
      <c r="AY187" s="65">
        <f t="shared" si="57"/>
        <v>0.47222222222222321</v>
      </c>
      <c r="AZ187" s="67">
        <f t="shared" si="58"/>
        <v>603.66666666666663</v>
      </c>
      <c r="BA187" s="57"/>
      <c r="BB187" s="57"/>
      <c r="BD187" s="57">
        <v>183</v>
      </c>
      <c r="BE187" s="66">
        <v>28.3</v>
      </c>
      <c r="BF187" s="66">
        <v>0</v>
      </c>
      <c r="BG187" s="65">
        <f t="shared" si="47"/>
        <v>7.8611111111111107</v>
      </c>
      <c r="BH187" s="65">
        <f t="shared" si="59"/>
        <v>-0.25</v>
      </c>
      <c r="BI187" s="67">
        <f t="shared" si="60"/>
        <v>918.43055555555554</v>
      </c>
      <c r="BJ187" s="57"/>
      <c r="BK187" s="57"/>
      <c r="BM187" s="57">
        <v>183</v>
      </c>
      <c r="BN187" s="57">
        <v>28.3</v>
      </c>
      <c r="BO187" s="66">
        <v>0</v>
      </c>
      <c r="BP187" s="65">
        <f t="shared" si="48"/>
        <v>7.8611111111111107</v>
      </c>
      <c r="BQ187" s="65">
        <f t="shared" si="61"/>
        <v>-0.25</v>
      </c>
      <c r="BR187" s="67">
        <f t="shared" si="62"/>
        <v>918.43055555555554</v>
      </c>
      <c r="BS187" s="57"/>
      <c r="BT187" s="57"/>
    </row>
    <row r="188" spans="1:72" x14ac:dyDescent="0.25">
      <c r="A188" s="31">
        <v>188</v>
      </c>
      <c r="B188" s="56">
        <v>185</v>
      </c>
      <c r="C188" s="71">
        <v>23.6</v>
      </c>
      <c r="D188" s="71">
        <v>0</v>
      </c>
      <c r="E188" s="71">
        <v>6.5555555555555554</v>
      </c>
      <c r="F188" s="71">
        <v>-0.69444444444444464</v>
      </c>
      <c r="G188" s="71">
        <v>932.88888888888891</v>
      </c>
      <c r="K188" s="57">
        <v>184</v>
      </c>
      <c r="L188" s="66">
        <v>42.7</v>
      </c>
      <c r="M188" s="66">
        <v>0</v>
      </c>
      <c r="N188" s="65">
        <f t="shared" si="42"/>
        <v>11.861111111111112</v>
      </c>
      <c r="O188" s="65">
        <f t="shared" si="49"/>
        <v>-5.5555555555553582E-2</v>
      </c>
      <c r="P188" s="67">
        <f t="shared" si="50"/>
        <v>913.26388888888903</v>
      </c>
      <c r="Q188" s="57"/>
      <c r="R188" s="57"/>
      <c r="T188" s="57">
        <v>184</v>
      </c>
      <c r="U188" s="66">
        <v>42.7</v>
      </c>
      <c r="V188" s="66">
        <v>0</v>
      </c>
      <c r="W188" s="65">
        <f t="shared" si="43"/>
        <v>11.861111111111112</v>
      </c>
      <c r="X188" s="65">
        <f t="shared" si="51"/>
        <v>-5.5555555555553582E-2</v>
      </c>
      <c r="Y188" s="67">
        <f t="shared" si="52"/>
        <v>913.26388888888903</v>
      </c>
      <c r="Z188" s="57"/>
      <c r="AA188" s="57"/>
      <c r="AC188" s="57">
        <v>184</v>
      </c>
      <c r="AD188" s="66">
        <v>40.5</v>
      </c>
      <c r="AE188" s="66">
        <v>0</v>
      </c>
      <c r="AF188" s="65">
        <f t="shared" si="44"/>
        <v>11.25</v>
      </c>
      <c r="AG188" s="65">
        <f t="shared" si="53"/>
        <v>0.36111111111111072</v>
      </c>
      <c r="AH188" s="67">
        <f t="shared" si="54"/>
        <v>614.73611111111109</v>
      </c>
      <c r="AI188" s="57"/>
      <c r="AJ188" s="57"/>
      <c r="AL188" s="57">
        <v>184</v>
      </c>
      <c r="AM188" s="66">
        <v>40.5</v>
      </c>
      <c r="AN188" s="66">
        <v>0</v>
      </c>
      <c r="AO188" s="65">
        <f t="shared" si="45"/>
        <v>11.25</v>
      </c>
      <c r="AP188" s="65">
        <f t="shared" si="55"/>
        <v>0.36111111111111072</v>
      </c>
      <c r="AQ188" s="67">
        <f t="shared" si="56"/>
        <v>614.73611111111109</v>
      </c>
      <c r="AR188" s="57"/>
      <c r="AS188" s="57"/>
      <c r="AU188" s="57">
        <v>184</v>
      </c>
      <c r="AV188" s="66">
        <v>40.5</v>
      </c>
      <c r="AW188" s="66">
        <v>0</v>
      </c>
      <c r="AX188" s="65">
        <f t="shared" si="46"/>
        <v>11.25</v>
      </c>
      <c r="AY188" s="65">
        <f t="shared" si="57"/>
        <v>0.36111111111111072</v>
      </c>
      <c r="AZ188" s="67">
        <f t="shared" si="58"/>
        <v>614.73611111111109</v>
      </c>
      <c r="BA188" s="57"/>
      <c r="BB188" s="57"/>
      <c r="BD188" s="57">
        <v>184</v>
      </c>
      <c r="BE188" s="66">
        <v>26.1</v>
      </c>
      <c r="BF188" s="66">
        <v>0</v>
      </c>
      <c r="BG188" s="65">
        <f t="shared" si="47"/>
        <v>7.25</v>
      </c>
      <c r="BH188" s="65">
        <f t="shared" si="59"/>
        <v>-0.61111111111111072</v>
      </c>
      <c r="BI188" s="67">
        <f t="shared" si="60"/>
        <v>925.98611111111109</v>
      </c>
      <c r="BJ188" s="57"/>
      <c r="BK188" s="57"/>
      <c r="BM188" s="57">
        <v>184</v>
      </c>
      <c r="BN188" s="57">
        <v>26.1</v>
      </c>
      <c r="BO188" s="66">
        <v>0</v>
      </c>
      <c r="BP188" s="65">
        <f t="shared" si="48"/>
        <v>7.25</v>
      </c>
      <c r="BQ188" s="65">
        <f t="shared" si="61"/>
        <v>-0.61111111111111072</v>
      </c>
      <c r="BR188" s="67">
        <f t="shared" si="62"/>
        <v>925.98611111111109</v>
      </c>
      <c r="BS188" s="57"/>
      <c r="BT188" s="57"/>
    </row>
    <row r="189" spans="1:72" x14ac:dyDescent="0.25">
      <c r="A189" s="31">
        <v>189</v>
      </c>
      <c r="B189" s="56">
        <v>186</v>
      </c>
      <c r="C189" s="71">
        <v>21</v>
      </c>
      <c r="D189" s="71">
        <v>0</v>
      </c>
      <c r="E189" s="71">
        <v>5.833333333333333</v>
      </c>
      <c r="F189" s="71">
        <v>-0.72222222222222232</v>
      </c>
      <c r="G189" s="71">
        <v>939.08333333333337</v>
      </c>
      <c r="K189" s="57">
        <v>185</v>
      </c>
      <c r="L189" s="66">
        <v>42.5</v>
      </c>
      <c r="M189" s="66">
        <v>0</v>
      </c>
      <c r="N189" s="65">
        <f t="shared" si="42"/>
        <v>11.805555555555555</v>
      </c>
      <c r="O189" s="65">
        <f t="shared" si="49"/>
        <v>-5.5555555555557135E-2</v>
      </c>
      <c r="P189" s="67">
        <f t="shared" si="50"/>
        <v>925.0972222222224</v>
      </c>
      <c r="Q189" s="57"/>
      <c r="R189" s="57"/>
      <c r="T189" s="57">
        <v>185</v>
      </c>
      <c r="U189" s="66">
        <v>42.5</v>
      </c>
      <c r="V189" s="66">
        <v>0</v>
      </c>
      <c r="W189" s="65">
        <f t="shared" si="43"/>
        <v>11.805555555555555</v>
      </c>
      <c r="X189" s="65">
        <f t="shared" si="51"/>
        <v>-5.5555555555557135E-2</v>
      </c>
      <c r="Y189" s="67">
        <f t="shared" si="52"/>
        <v>925.0972222222224</v>
      </c>
      <c r="Z189" s="57"/>
      <c r="AA189" s="57"/>
      <c r="AC189" s="57">
        <v>185</v>
      </c>
      <c r="AD189" s="66">
        <v>41.4</v>
      </c>
      <c r="AE189" s="66">
        <v>0</v>
      </c>
      <c r="AF189" s="65">
        <f t="shared" si="44"/>
        <v>11.5</v>
      </c>
      <c r="AG189" s="65">
        <f t="shared" si="53"/>
        <v>0.25</v>
      </c>
      <c r="AH189" s="67">
        <f t="shared" si="54"/>
        <v>626.11111111111109</v>
      </c>
      <c r="AI189" s="57"/>
      <c r="AJ189" s="57"/>
      <c r="AL189" s="57">
        <v>185</v>
      </c>
      <c r="AM189" s="66">
        <v>41.4</v>
      </c>
      <c r="AN189" s="66">
        <v>0</v>
      </c>
      <c r="AO189" s="65">
        <f t="shared" si="45"/>
        <v>11.5</v>
      </c>
      <c r="AP189" s="65">
        <f t="shared" si="55"/>
        <v>0.25</v>
      </c>
      <c r="AQ189" s="67">
        <f t="shared" si="56"/>
        <v>626.11111111111109</v>
      </c>
      <c r="AR189" s="57"/>
      <c r="AS189" s="57"/>
      <c r="AU189" s="57">
        <v>185</v>
      </c>
      <c r="AV189" s="66">
        <v>41.4</v>
      </c>
      <c r="AW189" s="66">
        <v>0</v>
      </c>
      <c r="AX189" s="65">
        <f t="shared" si="46"/>
        <v>11.5</v>
      </c>
      <c r="AY189" s="65">
        <f t="shared" si="57"/>
        <v>0.25</v>
      </c>
      <c r="AZ189" s="67">
        <f t="shared" si="58"/>
        <v>626.11111111111109</v>
      </c>
      <c r="BA189" s="57"/>
      <c r="BB189" s="57"/>
      <c r="BD189" s="57">
        <v>185</v>
      </c>
      <c r="BE189" s="66">
        <v>23.6</v>
      </c>
      <c r="BF189" s="66">
        <v>0</v>
      </c>
      <c r="BG189" s="65">
        <f t="shared" si="47"/>
        <v>6.5555555555555554</v>
      </c>
      <c r="BH189" s="65">
        <f t="shared" si="59"/>
        <v>-0.69444444444444464</v>
      </c>
      <c r="BI189" s="67">
        <f t="shared" si="60"/>
        <v>932.88888888888891</v>
      </c>
      <c r="BJ189" s="57"/>
      <c r="BK189" s="57"/>
      <c r="BM189" s="57">
        <v>185</v>
      </c>
      <c r="BN189" s="57">
        <v>23.6</v>
      </c>
      <c r="BO189" s="66">
        <v>0</v>
      </c>
      <c r="BP189" s="65">
        <f t="shared" si="48"/>
        <v>6.5555555555555554</v>
      </c>
      <c r="BQ189" s="65">
        <f t="shared" si="61"/>
        <v>-0.69444444444444464</v>
      </c>
      <c r="BR189" s="67">
        <f t="shared" si="62"/>
        <v>932.88888888888891</v>
      </c>
      <c r="BS189" s="57"/>
      <c r="BT189" s="57"/>
    </row>
    <row r="190" spans="1:72" x14ac:dyDescent="0.25">
      <c r="A190" s="31">
        <v>190</v>
      </c>
      <c r="B190" s="56">
        <v>187</v>
      </c>
      <c r="C190" s="71">
        <v>18.899999999999999</v>
      </c>
      <c r="D190" s="71">
        <v>0</v>
      </c>
      <c r="E190" s="71">
        <v>5.2499999999999991</v>
      </c>
      <c r="F190" s="71">
        <v>-0.58333333333333393</v>
      </c>
      <c r="G190" s="71">
        <v>944.625</v>
      </c>
      <c r="K190" s="57">
        <v>186</v>
      </c>
      <c r="L190" s="66">
        <v>42.3</v>
      </c>
      <c r="M190" s="66">
        <v>0</v>
      </c>
      <c r="N190" s="65">
        <f t="shared" si="42"/>
        <v>11.749999999999998</v>
      </c>
      <c r="O190" s="65">
        <f t="shared" si="49"/>
        <v>-5.5555555555557135E-2</v>
      </c>
      <c r="P190" s="67">
        <f t="shared" si="50"/>
        <v>936.87500000000023</v>
      </c>
      <c r="Q190" s="57"/>
      <c r="R190" s="57"/>
      <c r="T190" s="57">
        <v>186</v>
      </c>
      <c r="U190" s="66">
        <v>42.3</v>
      </c>
      <c r="V190" s="66">
        <v>0</v>
      </c>
      <c r="W190" s="65">
        <f t="shared" si="43"/>
        <v>11.749999999999998</v>
      </c>
      <c r="X190" s="65">
        <f t="shared" si="51"/>
        <v>-5.5555555555557135E-2</v>
      </c>
      <c r="Y190" s="67">
        <f t="shared" si="52"/>
        <v>936.87500000000023</v>
      </c>
      <c r="Z190" s="57"/>
      <c r="AA190" s="57"/>
      <c r="AC190" s="57">
        <v>186</v>
      </c>
      <c r="AD190" s="66">
        <v>42</v>
      </c>
      <c r="AE190" s="66">
        <v>0</v>
      </c>
      <c r="AF190" s="65">
        <f t="shared" si="44"/>
        <v>11.666666666666666</v>
      </c>
      <c r="AG190" s="65">
        <f t="shared" si="53"/>
        <v>0.16666666666666607</v>
      </c>
      <c r="AH190" s="67">
        <f t="shared" si="54"/>
        <v>637.69444444444446</v>
      </c>
      <c r="AI190" s="57"/>
      <c r="AJ190" s="57"/>
      <c r="AL190" s="57">
        <v>186</v>
      </c>
      <c r="AM190" s="66">
        <v>42</v>
      </c>
      <c r="AN190" s="66">
        <v>0</v>
      </c>
      <c r="AO190" s="65">
        <f t="shared" si="45"/>
        <v>11.666666666666666</v>
      </c>
      <c r="AP190" s="65">
        <f t="shared" si="55"/>
        <v>0.16666666666666607</v>
      </c>
      <c r="AQ190" s="67">
        <f t="shared" si="56"/>
        <v>637.69444444444446</v>
      </c>
      <c r="AR190" s="57"/>
      <c r="AS190" s="57"/>
      <c r="AU190" s="57">
        <v>186</v>
      </c>
      <c r="AV190" s="66">
        <v>42</v>
      </c>
      <c r="AW190" s="66">
        <v>0</v>
      </c>
      <c r="AX190" s="65">
        <f t="shared" si="46"/>
        <v>11.666666666666666</v>
      </c>
      <c r="AY190" s="65">
        <f t="shared" si="57"/>
        <v>0.16666666666666607</v>
      </c>
      <c r="AZ190" s="67">
        <f t="shared" si="58"/>
        <v>637.69444444444446</v>
      </c>
      <c r="BA190" s="57"/>
      <c r="BB190" s="57"/>
      <c r="BD190" s="57">
        <v>186</v>
      </c>
      <c r="BE190" s="66">
        <v>21</v>
      </c>
      <c r="BF190" s="66">
        <v>0</v>
      </c>
      <c r="BG190" s="65">
        <f t="shared" si="47"/>
        <v>5.833333333333333</v>
      </c>
      <c r="BH190" s="65">
        <f t="shared" si="59"/>
        <v>-0.72222222222222232</v>
      </c>
      <c r="BI190" s="67">
        <f t="shared" si="60"/>
        <v>939.08333333333337</v>
      </c>
      <c r="BJ190" s="57"/>
      <c r="BK190" s="57"/>
      <c r="BM190" s="57">
        <v>186</v>
      </c>
      <c r="BN190" s="57">
        <v>21</v>
      </c>
      <c r="BO190" s="66">
        <v>0</v>
      </c>
      <c r="BP190" s="65">
        <f t="shared" si="48"/>
        <v>5.833333333333333</v>
      </c>
      <c r="BQ190" s="65">
        <f t="shared" si="61"/>
        <v>-0.72222222222222232</v>
      </c>
      <c r="BR190" s="67">
        <f t="shared" si="62"/>
        <v>939.08333333333337</v>
      </c>
      <c r="BS190" s="57"/>
      <c r="BT190" s="57"/>
    </row>
    <row r="191" spans="1:72" x14ac:dyDescent="0.25">
      <c r="A191" s="31">
        <v>191</v>
      </c>
      <c r="B191" s="56">
        <v>188</v>
      </c>
      <c r="C191" s="71">
        <v>17.100000000000001</v>
      </c>
      <c r="D191" s="71">
        <v>0</v>
      </c>
      <c r="E191" s="71">
        <v>4.75</v>
      </c>
      <c r="F191" s="71">
        <v>-0.49999999999999911</v>
      </c>
      <c r="G191" s="71">
        <v>949.625</v>
      </c>
      <c r="K191" s="57">
        <v>187</v>
      </c>
      <c r="L191" s="66">
        <v>42.2</v>
      </c>
      <c r="M191" s="66">
        <v>0</v>
      </c>
      <c r="N191" s="65">
        <f t="shared" si="42"/>
        <v>11.722222222222223</v>
      </c>
      <c r="O191" s="65">
        <f t="shared" si="49"/>
        <v>-2.7777777777775015E-2</v>
      </c>
      <c r="P191" s="67">
        <f t="shared" si="50"/>
        <v>948.61111111111131</v>
      </c>
      <c r="Q191" s="57"/>
      <c r="R191" s="57"/>
      <c r="T191" s="57">
        <v>187</v>
      </c>
      <c r="U191" s="66">
        <v>42.2</v>
      </c>
      <c r="V191" s="66">
        <v>0</v>
      </c>
      <c r="W191" s="65">
        <f t="shared" si="43"/>
        <v>11.722222222222223</v>
      </c>
      <c r="X191" s="65">
        <f t="shared" si="51"/>
        <v>-2.7777777777775015E-2</v>
      </c>
      <c r="Y191" s="67">
        <f t="shared" si="52"/>
        <v>948.61111111111131</v>
      </c>
      <c r="Z191" s="57"/>
      <c r="AA191" s="57"/>
      <c r="AC191" s="57">
        <v>187</v>
      </c>
      <c r="AD191" s="66">
        <v>42.5</v>
      </c>
      <c r="AE191" s="66">
        <v>0</v>
      </c>
      <c r="AF191" s="65">
        <f t="shared" si="44"/>
        <v>11.805555555555555</v>
      </c>
      <c r="AG191" s="65">
        <f t="shared" si="53"/>
        <v>0.13888888888888928</v>
      </c>
      <c r="AH191" s="67">
        <f t="shared" si="54"/>
        <v>649.43055555555554</v>
      </c>
      <c r="AI191" s="57"/>
      <c r="AJ191" s="57"/>
      <c r="AL191" s="57">
        <v>187</v>
      </c>
      <c r="AM191" s="66">
        <v>42.5</v>
      </c>
      <c r="AN191" s="66">
        <v>0</v>
      </c>
      <c r="AO191" s="65">
        <f t="shared" si="45"/>
        <v>11.805555555555555</v>
      </c>
      <c r="AP191" s="65">
        <f t="shared" si="55"/>
        <v>0.13888888888888928</v>
      </c>
      <c r="AQ191" s="67">
        <f t="shared" si="56"/>
        <v>649.43055555555554</v>
      </c>
      <c r="AR191" s="57"/>
      <c r="AS191" s="57"/>
      <c r="AU191" s="57">
        <v>187</v>
      </c>
      <c r="AV191" s="66">
        <v>42.5</v>
      </c>
      <c r="AW191" s="66">
        <v>0</v>
      </c>
      <c r="AX191" s="65">
        <f t="shared" si="46"/>
        <v>11.805555555555555</v>
      </c>
      <c r="AY191" s="65">
        <f t="shared" si="57"/>
        <v>0.13888888888888928</v>
      </c>
      <c r="AZ191" s="67">
        <f t="shared" si="58"/>
        <v>649.43055555555554</v>
      </c>
      <c r="BA191" s="57"/>
      <c r="BB191" s="57"/>
      <c r="BD191" s="57">
        <v>187</v>
      </c>
      <c r="BE191" s="66">
        <v>18.899999999999999</v>
      </c>
      <c r="BF191" s="66">
        <v>0</v>
      </c>
      <c r="BG191" s="65">
        <f t="shared" si="47"/>
        <v>5.2499999999999991</v>
      </c>
      <c r="BH191" s="65">
        <f t="shared" si="59"/>
        <v>-0.58333333333333393</v>
      </c>
      <c r="BI191" s="67">
        <f t="shared" si="60"/>
        <v>944.625</v>
      </c>
      <c r="BJ191" s="57"/>
      <c r="BK191" s="57"/>
      <c r="BM191" s="57">
        <v>187</v>
      </c>
      <c r="BN191" s="57">
        <v>18.899999999999999</v>
      </c>
      <c r="BO191" s="66">
        <v>0</v>
      </c>
      <c r="BP191" s="65">
        <f t="shared" si="48"/>
        <v>5.2499999999999991</v>
      </c>
      <c r="BQ191" s="65">
        <f t="shared" si="61"/>
        <v>-0.58333333333333393</v>
      </c>
      <c r="BR191" s="67">
        <f t="shared" si="62"/>
        <v>944.625</v>
      </c>
      <c r="BS191" s="57"/>
      <c r="BT191" s="57"/>
    </row>
    <row r="192" spans="1:72" x14ac:dyDescent="0.25">
      <c r="A192" s="31">
        <v>192</v>
      </c>
      <c r="B192" s="56">
        <v>189</v>
      </c>
      <c r="C192" s="71">
        <v>15.7</v>
      </c>
      <c r="D192" s="71">
        <v>0</v>
      </c>
      <c r="E192" s="71">
        <v>4.3611111111111107</v>
      </c>
      <c r="F192" s="71">
        <v>-0.38888888888888928</v>
      </c>
      <c r="G192" s="71">
        <v>954.18055555555554</v>
      </c>
      <c r="K192" s="57">
        <v>188</v>
      </c>
      <c r="L192" s="66">
        <v>42.2</v>
      </c>
      <c r="M192" s="66">
        <v>0</v>
      </c>
      <c r="N192" s="65">
        <f t="shared" si="42"/>
        <v>11.722222222222223</v>
      </c>
      <c r="O192" s="65">
        <f t="shared" si="49"/>
        <v>0</v>
      </c>
      <c r="P192" s="67">
        <f t="shared" si="50"/>
        <v>960.33333333333348</v>
      </c>
      <c r="Q192" s="57"/>
      <c r="R192" s="57"/>
      <c r="T192" s="57">
        <v>188</v>
      </c>
      <c r="U192" s="66">
        <v>42.2</v>
      </c>
      <c r="V192" s="66">
        <v>0</v>
      </c>
      <c r="W192" s="65">
        <f t="shared" si="43"/>
        <v>11.722222222222223</v>
      </c>
      <c r="X192" s="65">
        <f t="shared" si="51"/>
        <v>0</v>
      </c>
      <c r="Y192" s="67">
        <f t="shared" si="52"/>
        <v>960.33333333333348</v>
      </c>
      <c r="Z192" s="57"/>
      <c r="AA192" s="57"/>
      <c r="AC192" s="57">
        <v>188</v>
      </c>
      <c r="AD192" s="66">
        <v>43.2</v>
      </c>
      <c r="AE192" s="66">
        <v>0</v>
      </c>
      <c r="AF192" s="65">
        <f t="shared" si="44"/>
        <v>12</v>
      </c>
      <c r="AG192" s="65">
        <f t="shared" si="53"/>
        <v>0.19444444444444464</v>
      </c>
      <c r="AH192" s="67">
        <f t="shared" si="54"/>
        <v>661.33333333333337</v>
      </c>
      <c r="AI192" s="57"/>
      <c r="AJ192" s="57"/>
      <c r="AL192" s="57">
        <v>188</v>
      </c>
      <c r="AM192" s="66">
        <v>43.2</v>
      </c>
      <c r="AN192" s="66">
        <v>0</v>
      </c>
      <c r="AO192" s="65">
        <f t="shared" si="45"/>
        <v>12</v>
      </c>
      <c r="AP192" s="65">
        <f t="shared" si="55"/>
        <v>0.19444444444444464</v>
      </c>
      <c r="AQ192" s="67">
        <f t="shared" si="56"/>
        <v>661.33333333333337</v>
      </c>
      <c r="AR192" s="57"/>
      <c r="AS192" s="57"/>
      <c r="AU192" s="57">
        <v>188</v>
      </c>
      <c r="AV192" s="66">
        <v>43.2</v>
      </c>
      <c r="AW192" s="66">
        <v>0</v>
      </c>
      <c r="AX192" s="65">
        <f t="shared" si="46"/>
        <v>12</v>
      </c>
      <c r="AY192" s="65">
        <f t="shared" si="57"/>
        <v>0.19444444444444464</v>
      </c>
      <c r="AZ192" s="67">
        <f t="shared" si="58"/>
        <v>661.33333333333337</v>
      </c>
      <c r="BA192" s="57"/>
      <c r="BB192" s="57"/>
      <c r="BD192" s="57">
        <v>188</v>
      </c>
      <c r="BE192" s="66">
        <v>17.100000000000001</v>
      </c>
      <c r="BF192" s="66">
        <v>0</v>
      </c>
      <c r="BG192" s="65">
        <f t="shared" si="47"/>
        <v>4.75</v>
      </c>
      <c r="BH192" s="65">
        <f t="shared" si="59"/>
        <v>-0.49999999999999911</v>
      </c>
      <c r="BI192" s="67">
        <f t="shared" si="60"/>
        <v>949.625</v>
      </c>
      <c r="BJ192" s="57"/>
      <c r="BK192" s="57"/>
      <c r="BM192" s="57">
        <v>188</v>
      </c>
      <c r="BN192" s="57">
        <v>17.100000000000001</v>
      </c>
      <c r="BO192" s="66">
        <v>0</v>
      </c>
      <c r="BP192" s="65">
        <f t="shared" si="48"/>
        <v>4.75</v>
      </c>
      <c r="BQ192" s="65">
        <f t="shared" si="61"/>
        <v>-0.49999999999999911</v>
      </c>
      <c r="BR192" s="67">
        <f t="shared" si="62"/>
        <v>949.625</v>
      </c>
      <c r="BS192" s="57"/>
      <c r="BT192" s="57"/>
    </row>
    <row r="193" spans="1:72" x14ac:dyDescent="0.25">
      <c r="A193" s="31">
        <v>193</v>
      </c>
      <c r="B193" s="56">
        <v>190</v>
      </c>
      <c r="C193" s="71">
        <v>14.5</v>
      </c>
      <c r="D193" s="71">
        <v>0</v>
      </c>
      <c r="E193" s="71">
        <v>4.0277777777777777</v>
      </c>
      <c r="F193" s="71">
        <v>-0.33333333333333304</v>
      </c>
      <c r="G193" s="71">
        <v>958.375</v>
      </c>
      <c r="K193" s="57">
        <v>189</v>
      </c>
      <c r="L193" s="66">
        <v>42.2</v>
      </c>
      <c r="M193" s="66">
        <v>0</v>
      </c>
      <c r="N193" s="65">
        <f t="shared" si="42"/>
        <v>11.722222222222223</v>
      </c>
      <c r="O193" s="65">
        <f t="shared" si="49"/>
        <v>0</v>
      </c>
      <c r="P193" s="67">
        <f t="shared" si="50"/>
        <v>972.05555555555566</v>
      </c>
      <c r="Q193" s="57"/>
      <c r="R193" s="57"/>
      <c r="T193" s="57">
        <v>189</v>
      </c>
      <c r="U193" s="66">
        <v>42.2</v>
      </c>
      <c r="V193" s="66">
        <v>0</v>
      </c>
      <c r="W193" s="65">
        <f t="shared" si="43"/>
        <v>11.722222222222223</v>
      </c>
      <c r="X193" s="65">
        <f t="shared" si="51"/>
        <v>0</v>
      </c>
      <c r="Y193" s="67">
        <f t="shared" si="52"/>
        <v>972.05555555555566</v>
      </c>
      <c r="Z193" s="57"/>
      <c r="AA193" s="57"/>
      <c r="AC193" s="57">
        <v>189</v>
      </c>
      <c r="AD193" s="66">
        <v>44.4</v>
      </c>
      <c r="AE193" s="66">
        <v>0</v>
      </c>
      <c r="AF193" s="65">
        <f t="shared" si="44"/>
        <v>12.333333333333332</v>
      </c>
      <c r="AG193" s="65">
        <f t="shared" si="53"/>
        <v>0.33333333333333215</v>
      </c>
      <c r="AH193" s="67">
        <f t="shared" si="54"/>
        <v>673.5</v>
      </c>
      <c r="AI193" s="57"/>
      <c r="AJ193" s="57"/>
      <c r="AL193" s="57">
        <v>189</v>
      </c>
      <c r="AM193" s="66">
        <v>44.4</v>
      </c>
      <c r="AN193" s="66">
        <v>0</v>
      </c>
      <c r="AO193" s="65">
        <f t="shared" si="45"/>
        <v>12.333333333333332</v>
      </c>
      <c r="AP193" s="65">
        <f t="shared" si="55"/>
        <v>0.33333333333333215</v>
      </c>
      <c r="AQ193" s="67">
        <f t="shared" si="56"/>
        <v>673.5</v>
      </c>
      <c r="AR193" s="57"/>
      <c r="AS193" s="57"/>
      <c r="AU193" s="57">
        <v>189</v>
      </c>
      <c r="AV193" s="66">
        <v>44.4</v>
      </c>
      <c r="AW193" s="66">
        <v>0</v>
      </c>
      <c r="AX193" s="65">
        <f t="shared" si="46"/>
        <v>12.333333333333332</v>
      </c>
      <c r="AY193" s="65">
        <f t="shared" si="57"/>
        <v>0.33333333333333215</v>
      </c>
      <c r="AZ193" s="67">
        <f t="shared" si="58"/>
        <v>673.5</v>
      </c>
      <c r="BA193" s="57"/>
      <c r="BB193" s="57"/>
      <c r="BD193" s="57">
        <v>189</v>
      </c>
      <c r="BE193" s="66">
        <v>15.7</v>
      </c>
      <c r="BF193" s="66">
        <v>0</v>
      </c>
      <c r="BG193" s="65">
        <f t="shared" si="47"/>
        <v>4.3611111111111107</v>
      </c>
      <c r="BH193" s="65">
        <f t="shared" si="59"/>
        <v>-0.38888888888888928</v>
      </c>
      <c r="BI193" s="67">
        <f t="shared" si="60"/>
        <v>954.18055555555554</v>
      </c>
      <c r="BJ193" s="57"/>
      <c r="BK193" s="57"/>
      <c r="BM193" s="57">
        <v>189</v>
      </c>
      <c r="BN193" s="57">
        <v>15.7</v>
      </c>
      <c r="BO193" s="66">
        <v>0</v>
      </c>
      <c r="BP193" s="65">
        <f t="shared" si="48"/>
        <v>4.3611111111111107</v>
      </c>
      <c r="BQ193" s="65">
        <f t="shared" si="61"/>
        <v>-0.38888888888888928</v>
      </c>
      <c r="BR193" s="67">
        <f t="shared" si="62"/>
        <v>954.18055555555554</v>
      </c>
      <c r="BS193" s="57"/>
      <c r="BT193" s="57"/>
    </row>
    <row r="194" spans="1:72" x14ac:dyDescent="0.25">
      <c r="A194" s="31">
        <v>194</v>
      </c>
      <c r="B194" s="56">
        <v>191</v>
      </c>
      <c r="C194" s="71">
        <v>13.7</v>
      </c>
      <c r="D194" s="71">
        <v>0</v>
      </c>
      <c r="E194" s="71">
        <v>3.8055555555555554</v>
      </c>
      <c r="F194" s="71">
        <v>-0.22222222222222232</v>
      </c>
      <c r="G194" s="71">
        <v>962.29166666666663</v>
      </c>
      <c r="K194" s="57">
        <v>190</v>
      </c>
      <c r="L194" s="66">
        <v>42.3</v>
      </c>
      <c r="M194" s="66">
        <v>0</v>
      </c>
      <c r="N194" s="65">
        <f t="shared" si="42"/>
        <v>11.749999999999998</v>
      </c>
      <c r="O194" s="65">
        <f t="shared" si="49"/>
        <v>2.7777777777775015E-2</v>
      </c>
      <c r="P194" s="67">
        <f t="shared" si="50"/>
        <v>983.79166666666674</v>
      </c>
      <c r="Q194" s="57"/>
      <c r="R194" s="57"/>
      <c r="T194" s="57">
        <v>190</v>
      </c>
      <c r="U194" s="66">
        <v>42.3</v>
      </c>
      <c r="V194" s="66">
        <v>0</v>
      </c>
      <c r="W194" s="65">
        <f t="shared" si="43"/>
        <v>11.749999999999998</v>
      </c>
      <c r="X194" s="65">
        <f t="shared" si="51"/>
        <v>2.7777777777775015E-2</v>
      </c>
      <c r="Y194" s="67">
        <f t="shared" si="52"/>
        <v>983.79166666666674</v>
      </c>
      <c r="Z194" s="57"/>
      <c r="AA194" s="57"/>
      <c r="AC194" s="57">
        <v>190</v>
      </c>
      <c r="AD194" s="66">
        <v>45.9</v>
      </c>
      <c r="AE194" s="66">
        <v>0</v>
      </c>
      <c r="AF194" s="65">
        <f t="shared" si="44"/>
        <v>12.75</v>
      </c>
      <c r="AG194" s="65">
        <f t="shared" si="53"/>
        <v>0.41666666666666785</v>
      </c>
      <c r="AH194" s="67">
        <f t="shared" si="54"/>
        <v>686.04166666666663</v>
      </c>
      <c r="AI194" s="57"/>
      <c r="AJ194" s="57"/>
      <c r="AL194" s="57">
        <v>190</v>
      </c>
      <c r="AM194" s="66">
        <v>45.9</v>
      </c>
      <c r="AN194" s="66">
        <v>0</v>
      </c>
      <c r="AO194" s="65">
        <f t="shared" si="45"/>
        <v>12.75</v>
      </c>
      <c r="AP194" s="65">
        <f t="shared" si="55"/>
        <v>0.41666666666666785</v>
      </c>
      <c r="AQ194" s="67">
        <f t="shared" si="56"/>
        <v>686.04166666666663</v>
      </c>
      <c r="AR194" s="57"/>
      <c r="AS194" s="57"/>
      <c r="AU194" s="57">
        <v>190</v>
      </c>
      <c r="AV194" s="66">
        <v>45.9</v>
      </c>
      <c r="AW194" s="66">
        <v>0</v>
      </c>
      <c r="AX194" s="65">
        <f t="shared" si="46"/>
        <v>12.75</v>
      </c>
      <c r="AY194" s="65">
        <f t="shared" si="57"/>
        <v>0.41666666666666785</v>
      </c>
      <c r="AZ194" s="67">
        <f t="shared" si="58"/>
        <v>686.04166666666663</v>
      </c>
      <c r="BA194" s="57"/>
      <c r="BB194" s="57"/>
      <c r="BD194" s="57">
        <v>190</v>
      </c>
      <c r="BE194" s="66">
        <v>14.5</v>
      </c>
      <c r="BF194" s="66">
        <v>0</v>
      </c>
      <c r="BG194" s="65">
        <f t="shared" si="47"/>
        <v>4.0277777777777777</v>
      </c>
      <c r="BH194" s="65">
        <f t="shared" si="59"/>
        <v>-0.33333333333333304</v>
      </c>
      <c r="BI194" s="67">
        <f t="shared" si="60"/>
        <v>958.375</v>
      </c>
      <c r="BJ194" s="57"/>
      <c r="BK194" s="57"/>
      <c r="BM194" s="57">
        <v>190</v>
      </c>
      <c r="BN194" s="57">
        <v>14.5</v>
      </c>
      <c r="BO194" s="66">
        <v>0</v>
      </c>
      <c r="BP194" s="65">
        <f t="shared" si="48"/>
        <v>4.0277777777777777</v>
      </c>
      <c r="BQ194" s="65">
        <f t="shared" si="61"/>
        <v>-0.33333333333333304</v>
      </c>
      <c r="BR194" s="67">
        <f t="shared" si="62"/>
        <v>958.375</v>
      </c>
      <c r="BS194" s="57"/>
      <c r="BT194" s="57"/>
    </row>
    <row r="195" spans="1:72" x14ac:dyDescent="0.25">
      <c r="A195" s="31">
        <v>195</v>
      </c>
      <c r="B195" s="56">
        <v>192</v>
      </c>
      <c r="C195" s="71">
        <v>12.9</v>
      </c>
      <c r="D195" s="71">
        <v>0</v>
      </c>
      <c r="E195" s="71">
        <v>3.5833333333333335</v>
      </c>
      <c r="F195" s="71">
        <v>-0.22222222222222188</v>
      </c>
      <c r="G195" s="71">
        <v>965.98611111111109</v>
      </c>
      <c r="K195" s="57">
        <v>191</v>
      </c>
      <c r="L195" s="66">
        <v>42.4</v>
      </c>
      <c r="M195" s="66">
        <v>0</v>
      </c>
      <c r="N195" s="65">
        <f t="shared" si="42"/>
        <v>11.777777777777777</v>
      </c>
      <c r="O195" s="65">
        <f t="shared" si="49"/>
        <v>2.7777777777778567E-2</v>
      </c>
      <c r="P195" s="67">
        <f t="shared" si="50"/>
        <v>995.55555555555566</v>
      </c>
      <c r="Q195" s="57"/>
      <c r="R195" s="57"/>
      <c r="T195" s="57">
        <v>191</v>
      </c>
      <c r="U195" s="66">
        <v>42.4</v>
      </c>
      <c r="V195" s="66">
        <v>0</v>
      </c>
      <c r="W195" s="65">
        <f t="shared" si="43"/>
        <v>11.777777777777777</v>
      </c>
      <c r="X195" s="65">
        <f t="shared" si="51"/>
        <v>2.7777777777778567E-2</v>
      </c>
      <c r="Y195" s="67">
        <f t="shared" si="52"/>
        <v>995.55555555555566</v>
      </c>
      <c r="Z195" s="57"/>
      <c r="AA195" s="57"/>
      <c r="AC195" s="57">
        <v>191</v>
      </c>
      <c r="AD195" s="66">
        <v>47.6</v>
      </c>
      <c r="AE195" s="66">
        <v>0</v>
      </c>
      <c r="AF195" s="65">
        <f t="shared" si="44"/>
        <v>13.222222222222221</v>
      </c>
      <c r="AG195" s="65">
        <f t="shared" si="53"/>
        <v>0.47222222222222143</v>
      </c>
      <c r="AH195" s="67">
        <f t="shared" si="54"/>
        <v>699.02777777777771</v>
      </c>
      <c r="AI195" s="57"/>
      <c r="AJ195" s="57"/>
      <c r="AL195" s="57">
        <v>191</v>
      </c>
      <c r="AM195" s="66">
        <v>47.6</v>
      </c>
      <c r="AN195" s="66">
        <v>0</v>
      </c>
      <c r="AO195" s="65">
        <f t="shared" si="45"/>
        <v>13.222222222222221</v>
      </c>
      <c r="AP195" s="65">
        <f t="shared" si="55"/>
        <v>0.47222222222222143</v>
      </c>
      <c r="AQ195" s="67">
        <f t="shared" si="56"/>
        <v>699.02777777777771</v>
      </c>
      <c r="AR195" s="57"/>
      <c r="AS195" s="57"/>
      <c r="AU195" s="57">
        <v>191</v>
      </c>
      <c r="AV195" s="66">
        <v>47.6</v>
      </c>
      <c r="AW195" s="66">
        <v>0</v>
      </c>
      <c r="AX195" s="65">
        <f t="shared" si="46"/>
        <v>13.222222222222221</v>
      </c>
      <c r="AY195" s="65">
        <f t="shared" si="57"/>
        <v>0.47222222222222143</v>
      </c>
      <c r="AZ195" s="67">
        <f t="shared" si="58"/>
        <v>699.02777777777771</v>
      </c>
      <c r="BA195" s="57"/>
      <c r="BB195" s="57"/>
      <c r="BD195" s="57">
        <v>191</v>
      </c>
      <c r="BE195" s="66">
        <v>13.7</v>
      </c>
      <c r="BF195" s="66">
        <v>0</v>
      </c>
      <c r="BG195" s="65">
        <f t="shared" si="47"/>
        <v>3.8055555555555554</v>
      </c>
      <c r="BH195" s="65">
        <f t="shared" si="59"/>
        <v>-0.22222222222222232</v>
      </c>
      <c r="BI195" s="67">
        <f t="shared" si="60"/>
        <v>962.29166666666663</v>
      </c>
      <c r="BJ195" s="57"/>
      <c r="BK195" s="57"/>
      <c r="BM195" s="57">
        <v>191</v>
      </c>
      <c r="BN195" s="57">
        <v>13.7</v>
      </c>
      <c r="BO195" s="66">
        <v>0</v>
      </c>
      <c r="BP195" s="65">
        <f t="shared" si="48"/>
        <v>3.8055555555555554</v>
      </c>
      <c r="BQ195" s="65">
        <f t="shared" si="61"/>
        <v>-0.22222222222222232</v>
      </c>
      <c r="BR195" s="67">
        <f t="shared" si="62"/>
        <v>962.29166666666663</v>
      </c>
      <c r="BS195" s="57"/>
      <c r="BT195" s="57"/>
    </row>
    <row r="196" spans="1:72" x14ac:dyDescent="0.25">
      <c r="A196" s="31">
        <v>196</v>
      </c>
      <c r="B196" s="56">
        <v>193</v>
      </c>
      <c r="C196" s="71">
        <v>12.5</v>
      </c>
      <c r="D196" s="71">
        <v>0</v>
      </c>
      <c r="E196" s="71">
        <v>3.4722222222222223</v>
      </c>
      <c r="F196" s="71">
        <v>-0.11111111111111116</v>
      </c>
      <c r="G196" s="71">
        <v>969.51388888888891</v>
      </c>
      <c r="K196" s="57">
        <v>192</v>
      </c>
      <c r="L196" s="66">
        <v>42.5</v>
      </c>
      <c r="M196" s="66">
        <v>0</v>
      </c>
      <c r="N196" s="65">
        <f t="shared" si="42"/>
        <v>11.805555555555555</v>
      </c>
      <c r="O196" s="65">
        <f t="shared" si="49"/>
        <v>2.7777777777778567E-2</v>
      </c>
      <c r="P196" s="67">
        <f t="shared" si="50"/>
        <v>1007.3472222222223</v>
      </c>
      <c r="Q196" s="57"/>
      <c r="R196" s="57"/>
      <c r="T196" s="57">
        <v>192</v>
      </c>
      <c r="U196" s="66">
        <v>42.5</v>
      </c>
      <c r="V196" s="66">
        <v>0</v>
      </c>
      <c r="W196" s="65">
        <f t="shared" si="43"/>
        <v>11.805555555555555</v>
      </c>
      <c r="X196" s="65">
        <f t="shared" si="51"/>
        <v>2.7777777777778567E-2</v>
      </c>
      <c r="Y196" s="67">
        <f t="shared" si="52"/>
        <v>1007.3472222222223</v>
      </c>
      <c r="Z196" s="57"/>
      <c r="AA196" s="57"/>
      <c r="AC196" s="57">
        <v>192</v>
      </c>
      <c r="AD196" s="66">
        <v>49</v>
      </c>
      <c r="AE196" s="66">
        <v>0</v>
      </c>
      <c r="AF196" s="65">
        <f t="shared" si="44"/>
        <v>13.611111111111111</v>
      </c>
      <c r="AG196" s="65">
        <f t="shared" si="53"/>
        <v>0.38888888888888928</v>
      </c>
      <c r="AH196" s="67">
        <f t="shared" si="54"/>
        <v>712.44444444444434</v>
      </c>
      <c r="AI196" s="57"/>
      <c r="AJ196" s="57"/>
      <c r="AL196" s="57">
        <v>192</v>
      </c>
      <c r="AM196" s="66">
        <v>49</v>
      </c>
      <c r="AN196" s="66">
        <v>0</v>
      </c>
      <c r="AO196" s="65">
        <f t="shared" si="45"/>
        <v>13.611111111111111</v>
      </c>
      <c r="AP196" s="65">
        <f t="shared" si="55"/>
        <v>0.38888888888888928</v>
      </c>
      <c r="AQ196" s="67">
        <f t="shared" si="56"/>
        <v>712.44444444444434</v>
      </c>
      <c r="AR196" s="57"/>
      <c r="AS196" s="57"/>
      <c r="AU196" s="57">
        <v>192</v>
      </c>
      <c r="AV196" s="66">
        <v>49</v>
      </c>
      <c r="AW196" s="66">
        <v>0</v>
      </c>
      <c r="AX196" s="65">
        <f t="shared" si="46"/>
        <v>13.611111111111111</v>
      </c>
      <c r="AY196" s="65">
        <f t="shared" si="57"/>
        <v>0.38888888888888928</v>
      </c>
      <c r="AZ196" s="67">
        <f t="shared" si="58"/>
        <v>712.44444444444434</v>
      </c>
      <c r="BA196" s="57"/>
      <c r="BB196" s="57"/>
      <c r="BD196" s="57">
        <v>192</v>
      </c>
      <c r="BE196" s="66">
        <v>12.9</v>
      </c>
      <c r="BF196" s="66">
        <v>0</v>
      </c>
      <c r="BG196" s="65">
        <f t="shared" si="47"/>
        <v>3.5833333333333335</v>
      </c>
      <c r="BH196" s="65">
        <f t="shared" si="59"/>
        <v>-0.22222222222222188</v>
      </c>
      <c r="BI196" s="67">
        <f t="shared" si="60"/>
        <v>965.98611111111109</v>
      </c>
      <c r="BJ196" s="57"/>
      <c r="BK196" s="57"/>
      <c r="BM196" s="57">
        <v>192</v>
      </c>
      <c r="BN196" s="57">
        <v>12.9</v>
      </c>
      <c r="BO196" s="66">
        <v>0</v>
      </c>
      <c r="BP196" s="65">
        <f t="shared" si="48"/>
        <v>3.5833333333333335</v>
      </c>
      <c r="BQ196" s="65">
        <f t="shared" si="61"/>
        <v>-0.22222222222222188</v>
      </c>
      <c r="BR196" s="67">
        <f t="shared" si="62"/>
        <v>965.98611111111109</v>
      </c>
      <c r="BS196" s="57"/>
      <c r="BT196" s="57"/>
    </row>
    <row r="197" spans="1:72" x14ac:dyDescent="0.25">
      <c r="A197" s="31">
        <v>197</v>
      </c>
      <c r="B197" s="56">
        <v>194</v>
      </c>
      <c r="C197" s="71">
        <v>12.2</v>
      </c>
      <c r="D197" s="71">
        <v>0</v>
      </c>
      <c r="E197" s="71">
        <v>3.3888888888888884</v>
      </c>
      <c r="F197" s="71">
        <v>-8.3333333333333925E-2</v>
      </c>
      <c r="G197" s="71">
        <v>972.94444444444446</v>
      </c>
      <c r="K197" s="57">
        <v>193</v>
      </c>
      <c r="L197" s="66">
        <v>42.7</v>
      </c>
      <c r="M197" s="66">
        <v>0</v>
      </c>
      <c r="N197" s="65">
        <f t="shared" ref="N197:N260" si="63">L197/3.6</f>
        <v>11.861111111111112</v>
      </c>
      <c r="O197" s="65">
        <f t="shared" si="49"/>
        <v>5.5555555555557135E-2</v>
      </c>
      <c r="P197" s="67">
        <f t="shared" si="50"/>
        <v>1019.1805555555557</v>
      </c>
      <c r="Q197" s="57"/>
      <c r="R197" s="57"/>
      <c r="T197" s="57">
        <v>193</v>
      </c>
      <c r="U197" s="66">
        <v>42.7</v>
      </c>
      <c r="V197" s="66">
        <v>0</v>
      </c>
      <c r="W197" s="65">
        <f t="shared" ref="W197:W260" si="64">U197/3.6</f>
        <v>11.861111111111112</v>
      </c>
      <c r="X197" s="65">
        <f t="shared" si="51"/>
        <v>5.5555555555557135E-2</v>
      </c>
      <c r="Y197" s="67">
        <f t="shared" si="52"/>
        <v>1019.1805555555557</v>
      </c>
      <c r="Z197" s="57"/>
      <c r="AA197" s="57"/>
      <c r="AC197" s="57">
        <v>193</v>
      </c>
      <c r="AD197" s="66">
        <v>50</v>
      </c>
      <c r="AE197" s="66">
        <v>0</v>
      </c>
      <c r="AF197" s="65">
        <f t="shared" ref="AF197:AF260" si="65">AD197/3.6</f>
        <v>13.888888888888889</v>
      </c>
      <c r="AG197" s="65">
        <f t="shared" si="53"/>
        <v>0.27777777777777857</v>
      </c>
      <c r="AH197" s="67">
        <f t="shared" si="54"/>
        <v>726.19444444444434</v>
      </c>
      <c r="AI197" s="57"/>
      <c r="AJ197" s="57"/>
      <c r="AL197" s="57">
        <v>193</v>
      </c>
      <c r="AM197" s="66">
        <v>50</v>
      </c>
      <c r="AN197" s="66">
        <v>0</v>
      </c>
      <c r="AO197" s="65">
        <f t="shared" ref="AO197:AO260" si="66">AM197/3.6</f>
        <v>13.888888888888889</v>
      </c>
      <c r="AP197" s="65">
        <f t="shared" si="55"/>
        <v>0.27777777777777857</v>
      </c>
      <c r="AQ197" s="67">
        <f t="shared" si="56"/>
        <v>726.19444444444434</v>
      </c>
      <c r="AR197" s="57"/>
      <c r="AS197" s="57"/>
      <c r="AU197" s="57">
        <v>193</v>
      </c>
      <c r="AV197" s="66">
        <v>50</v>
      </c>
      <c r="AW197" s="66">
        <v>0</v>
      </c>
      <c r="AX197" s="65">
        <f t="shared" ref="AX197:AX260" si="67">AV197/3.6</f>
        <v>13.888888888888889</v>
      </c>
      <c r="AY197" s="65">
        <f t="shared" si="57"/>
        <v>0.27777777777777857</v>
      </c>
      <c r="AZ197" s="67">
        <f t="shared" si="58"/>
        <v>726.19444444444434</v>
      </c>
      <c r="BA197" s="57"/>
      <c r="BB197" s="57"/>
      <c r="BD197" s="57">
        <v>193</v>
      </c>
      <c r="BE197" s="66">
        <v>12.5</v>
      </c>
      <c r="BF197" s="66">
        <v>0</v>
      </c>
      <c r="BG197" s="65">
        <f t="shared" ref="BG197:BG260" si="68">BE197/3.6</f>
        <v>3.4722222222222223</v>
      </c>
      <c r="BH197" s="65">
        <f t="shared" si="59"/>
        <v>-0.11111111111111116</v>
      </c>
      <c r="BI197" s="67">
        <f t="shared" si="60"/>
        <v>969.51388888888891</v>
      </c>
      <c r="BJ197" s="57"/>
      <c r="BK197" s="57"/>
      <c r="BM197" s="57">
        <v>193</v>
      </c>
      <c r="BN197" s="57">
        <v>12.5</v>
      </c>
      <c r="BO197" s="66">
        <v>0</v>
      </c>
      <c r="BP197" s="65">
        <f t="shared" ref="BP197:BP260" si="69">BN197/3.6</f>
        <v>3.4722222222222223</v>
      </c>
      <c r="BQ197" s="65">
        <f t="shared" si="61"/>
        <v>-0.11111111111111116</v>
      </c>
      <c r="BR197" s="67">
        <f t="shared" si="62"/>
        <v>969.51388888888891</v>
      </c>
      <c r="BS197" s="57"/>
      <c r="BT197" s="57"/>
    </row>
    <row r="198" spans="1:72" x14ac:dyDescent="0.25">
      <c r="A198" s="31">
        <v>198</v>
      </c>
      <c r="B198" s="56">
        <v>195</v>
      </c>
      <c r="C198" s="71">
        <v>12</v>
      </c>
      <c r="D198" s="71">
        <v>0</v>
      </c>
      <c r="E198" s="71">
        <v>3.333333333333333</v>
      </c>
      <c r="F198" s="71">
        <v>-5.5555555555555358E-2</v>
      </c>
      <c r="G198" s="71">
        <v>976.30555555555554</v>
      </c>
      <c r="K198" s="57">
        <v>194</v>
      </c>
      <c r="L198" s="66">
        <v>42.9</v>
      </c>
      <c r="M198" s="66">
        <v>0</v>
      </c>
      <c r="N198" s="65">
        <f t="shared" si="63"/>
        <v>11.916666666666666</v>
      </c>
      <c r="O198" s="65">
        <f t="shared" ref="O198:O261" si="70">N198-N197</f>
        <v>5.5555555555553582E-2</v>
      </c>
      <c r="P198" s="67">
        <f t="shared" ref="P198:P261" si="71">N197+(O198/2)+P197</f>
        <v>1031.0694444444446</v>
      </c>
      <c r="Q198" s="57"/>
      <c r="R198" s="57"/>
      <c r="T198" s="57">
        <v>194</v>
      </c>
      <c r="U198" s="66">
        <v>42.9</v>
      </c>
      <c r="V198" s="66">
        <v>0</v>
      </c>
      <c r="W198" s="65">
        <f t="shared" si="64"/>
        <v>11.916666666666666</v>
      </c>
      <c r="X198" s="65">
        <f t="shared" ref="X198:X261" si="72">W198-W197</f>
        <v>5.5555555555553582E-2</v>
      </c>
      <c r="Y198" s="67">
        <f t="shared" ref="Y198:Y261" si="73">W197+(X198/2)+Y197</f>
        <v>1031.0694444444446</v>
      </c>
      <c r="Z198" s="57"/>
      <c r="AA198" s="57"/>
      <c r="AC198" s="57">
        <v>194</v>
      </c>
      <c r="AD198" s="66">
        <v>50.2</v>
      </c>
      <c r="AE198" s="66">
        <v>0</v>
      </c>
      <c r="AF198" s="65">
        <f t="shared" si="65"/>
        <v>13.944444444444445</v>
      </c>
      <c r="AG198" s="65">
        <f t="shared" ref="AG198:AG261" si="74">AF198-AF197</f>
        <v>5.5555555555555358E-2</v>
      </c>
      <c r="AH198" s="67">
        <f t="shared" ref="AH198:AH261" si="75">AF197+(AG198/2)+AH197</f>
        <v>740.11111111111097</v>
      </c>
      <c r="AI198" s="57"/>
      <c r="AJ198" s="57"/>
      <c r="AL198" s="57">
        <v>194</v>
      </c>
      <c r="AM198" s="66">
        <v>50.2</v>
      </c>
      <c r="AN198" s="66">
        <v>0</v>
      </c>
      <c r="AO198" s="65">
        <f t="shared" si="66"/>
        <v>13.944444444444445</v>
      </c>
      <c r="AP198" s="65">
        <f t="shared" ref="AP198:AP261" si="76">AO198-AO197</f>
        <v>5.5555555555555358E-2</v>
      </c>
      <c r="AQ198" s="67">
        <f t="shared" ref="AQ198:AQ261" si="77">AO197+(AP198/2)+AQ197</f>
        <v>740.11111111111097</v>
      </c>
      <c r="AR198" s="57"/>
      <c r="AS198" s="57"/>
      <c r="AU198" s="57">
        <v>194</v>
      </c>
      <c r="AV198" s="66">
        <v>50.2</v>
      </c>
      <c r="AW198" s="66">
        <v>0</v>
      </c>
      <c r="AX198" s="65">
        <f t="shared" si="67"/>
        <v>13.944444444444445</v>
      </c>
      <c r="AY198" s="65">
        <f t="shared" ref="AY198:AY261" si="78">AX198-AX197</f>
        <v>5.5555555555555358E-2</v>
      </c>
      <c r="AZ198" s="67">
        <f t="shared" ref="AZ198:AZ261" si="79">AX197+(AY198/2)+AZ197</f>
        <v>740.11111111111097</v>
      </c>
      <c r="BA198" s="57"/>
      <c r="BB198" s="57"/>
      <c r="BD198" s="57">
        <v>194</v>
      </c>
      <c r="BE198" s="66">
        <v>12.2</v>
      </c>
      <c r="BF198" s="66">
        <v>0</v>
      </c>
      <c r="BG198" s="65">
        <f t="shared" si="68"/>
        <v>3.3888888888888884</v>
      </c>
      <c r="BH198" s="65">
        <f t="shared" ref="BH198:BH261" si="80">BG198-BG197</f>
        <v>-8.3333333333333925E-2</v>
      </c>
      <c r="BI198" s="67">
        <f t="shared" ref="BI198:BI261" si="81">BG197+(BH198/2)+BI197</f>
        <v>972.94444444444446</v>
      </c>
      <c r="BJ198" s="57"/>
      <c r="BK198" s="57"/>
      <c r="BM198" s="57">
        <v>194</v>
      </c>
      <c r="BN198" s="57">
        <v>12.2</v>
      </c>
      <c r="BO198" s="66">
        <v>0</v>
      </c>
      <c r="BP198" s="65">
        <f t="shared" si="69"/>
        <v>3.3888888888888884</v>
      </c>
      <c r="BQ198" s="65">
        <f t="shared" ref="BQ198:BQ261" si="82">BP198-BP197</f>
        <v>-8.3333333333333925E-2</v>
      </c>
      <c r="BR198" s="67">
        <f t="shared" ref="BR198:BR261" si="83">BP197+(BQ198/2)+BR197</f>
        <v>972.94444444444446</v>
      </c>
      <c r="BS198" s="57"/>
      <c r="BT198" s="57"/>
    </row>
    <row r="199" spans="1:72" x14ac:dyDescent="0.25">
      <c r="A199" s="31">
        <v>199</v>
      </c>
      <c r="B199" s="56">
        <v>196</v>
      </c>
      <c r="C199" s="71">
        <v>12</v>
      </c>
      <c r="D199" s="71">
        <v>0</v>
      </c>
      <c r="E199" s="71">
        <v>3.333333333333333</v>
      </c>
      <c r="F199" s="71">
        <v>0</v>
      </c>
      <c r="G199" s="71">
        <v>979.63888888888891</v>
      </c>
      <c r="K199" s="57">
        <v>195</v>
      </c>
      <c r="L199" s="66">
        <v>43.1</v>
      </c>
      <c r="M199" s="66">
        <v>0</v>
      </c>
      <c r="N199" s="65">
        <f t="shared" si="63"/>
        <v>11.972222222222223</v>
      </c>
      <c r="O199" s="65">
        <f t="shared" si="70"/>
        <v>5.5555555555557135E-2</v>
      </c>
      <c r="P199" s="67">
        <f t="shared" si="71"/>
        <v>1043.0138888888889</v>
      </c>
      <c r="Q199" s="57"/>
      <c r="R199" s="57"/>
      <c r="T199" s="57">
        <v>195</v>
      </c>
      <c r="U199" s="66">
        <v>43.1</v>
      </c>
      <c r="V199" s="66">
        <v>0</v>
      </c>
      <c r="W199" s="65">
        <f t="shared" si="64"/>
        <v>11.972222222222223</v>
      </c>
      <c r="X199" s="65">
        <f t="shared" si="72"/>
        <v>5.5555555555557135E-2</v>
      </c>
      <c r="Y199" s="67">
        <f t="shared" si="73"/>
        <v>1043.0138888888889</v>
      </c>
      <c r="Z199" s="57"/>
      <c r="AA199" s="57"/>
      <c r="AC199" s="57">
        <v>195</v>
      </c>
      <c r="AD199" s="66">
        <v>50.1</v>
      </c>
      <c r="AE199" s="66">
        <v>0</v>
      </c>
      <c r="AF199" s="65">
        <f t="shared" si="65"/>
        <v>13.916666666666666</v>
      </c>
      <c r="AG199" s="65">
        <f t="shared" si="74"/>
        <v>-2.7777777777778567E-2</v>
      </c>
      <c r="AH199" s="67">
        <f t="shared" si="75"/>
        <v>754.04166666666652</v>
      </c>
      <c r="AI199" s="57"/>
      <c r="AJ199" s="57"/>
      <c r="AL199" s="57">
        <v>195</v>
      </c>
      <c r="AM199" s="66">
        <v>50.1</v>
      </c>
      <c r="AN199" s="66">
        <v>0</v>
      </c>
      <c r="AO199" s="65">
        <f t="shared" si="66"/>
        <v>13.916666666666666</v>
      </c>
      <c r="AP199" s="65">
        <f t="shared" si="76"/>
        <v>-2.7777777777778567E-2</v>
      </c>
      <c r="AQ199" s="67">
        <f t="shared" si="77"/>
        <v>754.04166666666652</v>
      </c>
      <c r="AR199" s="57"/>
      <c r="AS199" s="57"/>
      <c r="AU199" s="57">
        <v>195</v>
      </c>
      <c r="AV199" s="66">
        <v>50.1</v>
      </c>
      <c r="AW199" s="66">
        <v>0</v>
      </c>
      <c r="AX199" s="65">
        <f t="shared" si="67"/>
        <v>13.916666666666666</v>
      </c>
      <c r="AY199" s="65">
        <f t="shared" si="78"/>
        <v>-2.7777777777778567E-2</v>
      </c>
      <c r="AZ199" s="67">
        <f t="shared" si="79"/>
        <v>754.04166666666652</v>
      </c>
      <c r="BA199" s="57"/>
      <c r="BB199" s="57"/>
      <c r="BD199" s="57">
        <v>195</v>
      </c>
      <c r="BE199" s="66">
        <v>12</v>
      </c>
      <c r="BF199" s="66">
        <v>0</v>
      </c>
      <c r="BG199" s="65">
        <f t="shared" si="68"/>
        <v>3.333333333333333</v>
      </c>
      <c r="BH199" s="65">
        <f t="shared" si="80"/>
        <v>-5.5555555555555358E-2</v>
      </c>
      <c r="BI199" s="67">
        <f t="shared" si="81"/>
        <v>976.30555555555554</v>
      </c>
      <c r="BJ199" s="57"/>
      <c r="BK199" s="57"/>
      <c r="BM199" s="57">
        <v>195</v>
      </c>
      <c r="BN199" s="57">
        <v>12</v>
      </c>
      <c r="BO199" s="66">
        <v>0</v>
      </c>
      <c r="BP199" s="65">
        <f t="shared" si="69"/>
        <v>3.333333333333333</v>
      </c>
      <c r="BQ199" s="65">
        <f t="shared" si="82"/>
        <v>-5.5555555555555358E-2</v>
      </c>
      <c r="BR199" s="67">
        <f t="shared" si="83"/>
        <v>976.30555555555554</v>
      </c>
      <c r="BS199" s="57"/>
      <c r="BT199" s="57"/>
    </row>
    <row r="200" spans="1:72" x14ac:dyDescent="0.25">
      <c r="A200" s="31">
        <v>200</v>
      </c>
      <c r="B200" s="56">
        <v>197</v>
      </c>
      <c r="C200" s="71">
        <v>12</v>
      </c>
      <c r="D200" s="71">
        <v>0</v>
      </c>
      <c r="E200" s="71">
        <v>3.333333333333333</v>
      </c>
      <c r="F200" s="71">
        <v>0</v>
      </c>
      <c r="G200" s="71">
        <v>982.97222222222229</v>
      </c>
      <c r="K200" s="57">
        <v>196</v>
      </c>
      <c r="L200" s="66">
        <v>43.2</v>
      </c>
      <c r="M200" s="66">
        <v>0</v>
      </c>
      <c r="N200" s="65">
        <f t="shared" si="63"/>
        <v>12</v>
      </c>
      <c r="O200" s="65">
        <f t="shared" si="70"/>
        <v>2.7777777777776791E-2</v>
      </c>
      <c r="P200" s="67">
        <f t="shared" si="71"/>
        <v>1055</v>
      </c>
      <c r="Q200" s="57"/>
      <c r="R200" s="57"/>
      <c r="T200" s="57">
        <v>196</v>
      </c>
      <c r="U200" s="66">
        <v>43.2</v>
      </c>
      <c r="V200" s="66">
        <v>0</v>
      </c>
      <c r="W200" s="65">
        <f t="shared" si="64"/>
        <v>12</v>
      </c>
      <c r="X200" s="65">
        <f t="shared" si="72"/>
        <v>2.7777777777776791E-2</v>
      </c>
      <c r="Y200" s="67">
        <f t="shared" si="73"/>
        <v>1055</v>
      </c>
      <c r="Z200" s="57"/>
      <c r="AA200" s="57"/>
      <c r="AC200" s="57">
        <v>196</v>
      </c>
      <c r="AD200" s="66">
        <v>49.8</v>
      </c>
      <c r="AE200" s="66">
        <v>0</v>
      </c>
      <c r="AF200" s="65">
        <f t="shared" si="65"/>
        <v>13.833333333333332</v>
      </c>
      <c r="AG200" s="65">
        <f t="shared" si="74"/>
        <v>-8.3333333333333925E-2</v>
      </c>
      <c r="AH200" s="67">
        <f t="shared" si="75"/>
        <v>767.91666666666652</v>
      </c>
      <c r="AI200" s="57"/>
      <c r="AJ200" s="57"/>
      <c r="AL200" s="57">
        <v>196</v>
      </c>
      <c r="AM200" s="66">
        <v>49.8</v>
      </c>
      <c r="AN200" s="66">
        <v>0</v>
      </c>
      <c r="AO200" s="65">
        <f t="shared" si="66"/>
        <v>13.833333333333332</v>
      </c>
      <c r="AP200" s="65">
        <f t="shared" si="76"/>
        <v>-8.3333333333333925E-2</v>
      </c>
      <c r="AQ200" s="67">
        <f t="shared" si="77"/>
        <v>767.91666666666652</v>
      </c>
      <c r="AR200" s="57"/>
      <c r="AS200" s="57"/>
      <c r="AU200" s="57">
        <v>196</v>
      </c>
      <c r="AV200" s="66">
        <v>49.8</v>
      </c>
      <c r="AW200" s="66">
        <v>0</v>
      </c>
      <c r="AX200" s="65">
        <f t="shared" si="67"/>
        <v>13.833333333333332</v>
      </c>
      <c r="AY200" s="65">
        <f t="shared" si="78"/>
        <v>-8.3333333333333925E-2</v>
      </c>
      <c r="AZ200" s="67">
        <f t="shared" si="79"/>
        <v>767.91666666666652</v>
      </c>
      <c r="BA200" s="57"/>
      <c r="BB200" s="57"/>
      <c r="BD200" s="57">
        <v>196</v>
      </c>
      <c r="BE200" s="66">
        <v>12</v>
      </c>
      <c r="BF200" s="66">
        <v>0</v>
      </c>
      <c r="BG200" s="65">
        <f t="shared" si="68"/>
        <v>3.333333333333333</v>
      </c>
      <c r="BH200" s="65">
        <f t="shared" si="80"/>
        <v>0</v>
      </c>
      <c r="BI200" s="67">
        <f t="shared" si="81"/>
        <v>979.63888888888891</v>
      </c>
      <c r="BJ200" s="57"/>
      <c r="BK200" s="57"/>
      <c r="BM200" s="57">
        <v>196</v>
      </c>
      <c r="BN200" s="57">
        <v>12</v>
      </c>
      <c r="BO200" s="66">
        <v>0</v>
      </c>
      <c r="BP200" s="65">
        <f t="shared" si="69"/>
        <v>3.333333333333333</v>
      </c>
      <c r="BQ200" s="65">
        <f t="shared" si="82"/>
        <v>0</v>
      </c>
      <c r="BR200" s="67">
        <f t="shared" si="83"/>
        <v>979.63888888888891</v>
      </c>
      <c r="BS200" s="57"/>
      <c r="BT200" s="57"/>
    </row>
    <row r="201" spans="1:72" x14ac:dyDescent="0.25">
      <c r="A201" s="31">
        <v>201</v>
      </c>
      <c r="B201" s="56">
        <v>198</v>
      </c>
      <c r="C201" s="71">
        <v>12</v>
      </c>
      <c r="D201" s="71">
        <v>0</v>
      </c>
      <c r="E201" s="71">
        <v>3.333333333333333</v>
      </c>
      <c r="F201" s="71">
        <v>0</v>
      </c>
      <c r="G201" s="71">
        <v>986.30555555555566</v>
      </c>
      <c r="K201" s="57">
        <v>197</v>
      </c>
      <c r="L201" s="66">
        <v>43.3</v>
      </c>
      <c r="M201" s="66">
        <v>0</v>
      </c>
      <c r="N201" s="65">
        <f t="shared" si="63"/>
        <v>12.027777777777777</v>
      </c>
      <c r="O201" s="65">
        <f t="shared" si="70"/>
        <v>2.7777777777776791E-2</v>
      </c>
      <c r="P201" s="67">
        <f t="shared" si="71"/>
        <v>1067.0138888888889</v>
      </c>
      <c r="Q201" s="57"/>
      <c r="R201" s="57"/>
      <c r="T201" s="57">
        <v>197</v>
      </c>
      <c r="U201" s="66">
        <v>43.3</v>
      </c>
      <c r="V201" s="66">
        <v>0</v>
      </c>
      <c r="W201" s="65">
        <f t="shared" si="64"/>
        <v>12.027777777777777</v>
      </c>
      <c r="X201" s="65">
        <f t="shared" si="72"/>
        <v>2.7777777777776791E-2</v>
      </c>
      <c r="Y201" s="67">
        <f t="shared" si="73"/>
        <v>1067.0138888888889</v>
      </c>
      <c r="Z201" s="57"/>
      <c r="AA201" s="57"/>
      <c r="AC201" s="57">
        <v>197</v>
      </c>
      <c r="AD201" s="66">
        <v>49.4</v>
      </c>
      <c r="AE201" s="66">
        <v>0</v>
      </c>
      <c r="AF201" s="65">
        <f t="shared" si="65"/>
        <v>13.722222222222221</v>
      </c>
      <c r="AG201" s="65">
        <f t="shared" si="74"/>
        <v>-0.11111111111111072</v>
      </c>
      <c r="AH201" s="67">
        <f t="shared" si="75"/>
        <v>781.69444444444434</v>
      </c>
      <c r="AI201" s="57"/>
      <c r="AJ201" s="57"/>
      <c r="AL201" s="57">
        <v>197</v>
      </c>
      <c r="AM201" s="66">
        <v>49.4</v>
      </c>
      <c r="AN201" s="66">
        <v>0</v>
      </c>
      <c r="AO201" s="65">
        <f t="shared" si="66"/>
        <v>13.722222222222221</v>
      </c>
      <c r="AP201" s="65">
        <f t="shared" si="76"/>
        <v>-0.11111111111111072</v>
      </c>
      <c r="AQ201" s="67">
        <f t="shared" si="77"/>
        <v>781.69444444444434</v>
      </c>
      <c r="AR201" s="57"/>
      <c r="AS201" s="57"/>
      <c r="AU201" s="57">
        <v>197</v>
      </c>
      <c r="AV201" s="66">
        <v>49.4</v>
      </c>
      <c r="AW201" s="66">
        <v>0</v>
      </c>
      <c r="AX201" s="65">
        <f t="shared" si="67"/>
        <v>13.722222222222221</v>
      </c>
      <c r="AY201" s="65">
        <f t="shared" si="78"/>
        <v>-0.11111111111111072</v>
      </c>
      <c r="AZ201" s="67">
        <f t="shared" si="79"/>
        <v>781.69444444444434</v>
      </c>
      <c r="BA201" s="57"/>
      <c r="BB201" s="57"/>
      <c r="BD201" s="57">
        <v>197</v>
      </c>
      <c r="BE201" s="66">
        <v>12</v>
      </c>
      <c r="BF201" s="66">
        <v>0</v>
      </c>
      <c r="BG201" s="65">
        <f t="shared" si="68"/>
        <v>3.333333333333333</v>
      </c>
      <c r="BH201" s="65">
        <f t="shared" si="80"/>
        <v>0</v>
      </c>
      <c r="BI201" s="67">
        <f t="shared" si="81"/>
        <v>982.97222222222229</v>
      </c>
      <c r="BJ201" s="57"/>
      <c r="BK201" s="57"/>
      <c r="BM201" s="57">
        <v>197</v>
      </c>
      <c r="BN201" s="57">
        <v>12</v>
      </c>
      <c r="BO201" s="66">
        <v>0</v>
      </c>
      <c r="BP201" s="65">
        <f t="shared" si="69"/>
        <v>3.333333333333333</v>
      </c>
      <c r="BQ201" s="65">
        <f t="shared" si="82"/>
        <v>0</v>
      </c>
      <c r="BR201" s="67">
        <f t="shared" si="83"/>
        <v>982.97222222222229</v>
      </c>
      <c r="BS201" s="57"/>
      <c r="BT201" s="57"/>
    </row>
    <row r="202" spans="1:72" x14ac:dyDescent="0.25">
      <c r="A202" s="31">
        <v>202</v>
      </c>
      <c r="B202" s="56">
        <v>199</v>
      </c>
      <c r="C202" s="71">
        <v>12.5</v>
      </c>
      <c r="D202" s="71">
        <v>0</v>
      </c>
      <c r="E202" s="71">
        <v>3.4722222222222223</v>
      </c>
      <c r="F202" s="71">
        <v>0.13888888888888928</v>
      </c>
      <c r="G202" s="71">
        <v>989.70833333333348</v>
      </c>
      <c r="K202" s="57">
        <v>198</v>
      </c>
      <c r="L202" s="66">
        <v>43.4</v>
      </c>
      <c r="M202" s="66">
        <v>0</v>
      </c>
      <c r="N202" s="65">
        <f t="shared" si="63"/>
        <v>12.055555555555555</v>
      </c>
      <c r="O202" s="65">
        <f t="shared" si="70"/>
        <v>2.7777777777778567E-2</v>
      </c>
      <c r="P202" s="67">
        <f t="shared" si="71"/>
        <v>1079.0555555555557</v>
      </c>
      <c r="Q202" s="57"/>
      <c r="R202" s="57"/>
      <c r="T202" s="57">
        <v>198</v>
      </c>
      <c r="U202" s="66">
        <v>43.4</v>
      </c>
      <c r="V202" s="66">
        <v>0</v>
      </c>
      <c r="W202" s="65">
        <f t="shared" si="64"/>
        <v>12.055555555555555</v>
      </c>
      <c r="X202" s="65">
        <f t="shared" si="72"/>
        <v>2.7777777777778567E-2</v>
      </c>
      <c r="Y202" s="67">
        <f t="shared" si="73"/>
        <v>1079.0555555555557</v>
      </c>
      <c r="Z202" s="57"/>
      <c r="AA202" s="57"/>
      <c r="AC202" s="57">
        <v>198</v>
      </c>
      <c r="AD202" s="66">
        <v>48.9</v>
      </c>
      <c r="AE202" s="66">
        <v>0</v>
      </c>
      <c r="AF202" s="65">
        <f t="shared" si="65"/>
        <v>13.583333333333332</v>
      </c>
      <c r="AG202" s="65">
        <f t="shared" si="74"/>
        <v>-0.13888888888888928</v>
      </c>
      <c r="AH202" s="67">
        <f t="shared" si="75"/>
        <v>795.34722222222217</v>
      </c>
      <c r="AI202" s="57"/>
      <c r="AJ202" s="57"/>
      <c r="AL202" s="57">
        <v>198</v>
      </c>
      <c r="AM202" s="66">
        <v>48.9</v>
      </c>
      <c r="AN202" s="66">
        <v>0</v>
      </c>
      <c r="AO202" s="65">
        <f t="shared" si="66"/>
        <v>13.583333333333332</v>
      </c>
      <c r="AP202" s="65">
        <f t="shared" si="76"/>
        <v>-0.13888888888888928</v>
      </c>
      <c r="AQ202" s="67">
        <f t="shared" si="77"/>
        <v>795.34722222222217</v>
      </c>
      <c r="AR202" s="57"/>
      <c r="AS202" s="57"/>
      <c r="AU202" s="57">
        <v>198</v>
      </c>
      <c r="AV202" s="66">
        <v>48.9</v>
      </c>
      <c r="AW202" s="66">
        <v>0</v>
      </c>
      <c r="AX202" s="65">
        <f t="shared" si="67"/>
        <v>13.583333333333332</v>
      </c>
      <c r="AY202" s="65">
        <f t="shared" si="78"/>
        <v>-0.13888888888888928</v>
      </c>
      <c r="AZ202" s="67">
        <f t="shared" si="79"/>
        <v>795.34722222222217</v>
      </c>
      <c r="BA202" s="57"/>
      <c r="BB202" s="57"/>
      <c r="BD202" s="57">
        <v>198</v>
      </c>
      <c r="BE202" s="66">
        <v>12</v>
      </c>
      <c r="BF202" s="66">
        <v>0</v>
      </c>
      <c r="BG202" s="65">
        <f t="shared" si="68"/>
        <v>3.333333333333333</v>
      </c>
      <c r="BH202" s="65">
        <f t="shared" si="80"/>
        <v>0</v>
      </c>
      <c r="BI202" s="67">
        <f t="shared" si="81"/>
        <v>986.30555555555566</v>
      </c>
      <c r="BJ202" s="57"/>
      <c r="BK202" s="57"/>
      <c r="BM202" s="57">
        <v>198</v>
      </c>
      <c r="BN202" s="57">
        <v>12</v>
      </c>
      <c r="BO202" s="66">
        <v>0</v>
      </c>
      <c r="BP202" s="65">
        <f t="shared" si="69"/>
        <v>3.333333333333333</v>
      </c>
      <c r="BQ202" s="65">
        <f t="shared" si="82"/>
        <v>0</v>
      </c>
      <c r="BR202" s="67">
        <f t="shared" si="83"/>
        <v>986.30555555555566</v>
      </c>
      <c r="BS202" s="57"/>
      <c r="BT202" s="57"/>
    </row>
    <row r="203" spans="1:72" x14ac:dyDescent="0.25">
      <c r="A203" s="31">
        <v>203</v>
      </c>
      <c r="B203" s="56">
        <v>200</v>
      </c>
      <c r="C203" s="71">
        <v>13</v>
      </c>
      <c r="D203" s="71">
        <v>0</v>
      </c>
      <c r="E203" s="71">
        <v>3.6111111111111112</v>
      </c>
      <c r="F203" s="71">
        <v>0.13888888888888884</v>
      </c>
      <c r="G203" s="71">
        <v>993.25000000000011</v>
      </c>
      <c r="K203" s="57">
        <v>199</v>
      </c>
      <c r="L203" s="66">
        <v>43.4</v>
      </c>
      <c r="M203" s="66">
        <v>0</v>
      </c>
      <c r="N203" s="65">
        <f t="shared" si="63"/>
        <v>12.055555555555555</v>
      </c>
      <c r="O203" s="65">
        <f t="shared" si="70"/>
        <v>0</v>
      </c>
      <c r="P203" s="67">
        <f t="shared" si="71"/>
        <v>1091.1111111111113</v>
      </c>
      <c r="Q203" s="57"/>
      <c r="R203" s="57"/>
      <c r="T203" s="57">
        <v>199</v>
      </c>
      <c r="U203" s="66">
        <v>43.4</v>
      </c>
      <c r="V203" s="66">
        <v>0</v>
      </c>
      <c r="W203" s="65">
        <f t="shared" si="64"/>
        <v>12.055555555555555</v>
      </c>
      <c r="X203" s="65">
        <f t="shared" si="72"/>
        <v>0</v>
      </c>
      <c r="Y203" s="67">
        <f t="shared" si="73"/>
        <v>1091.1111111111113</v>
      </c>
      <c r="Z203" s="57"/>
      <c r="AA203" s="57"/>
      <c r="AC203" s="57">
        <v>199</v>
      </c>
      <c r="AD203" s="66">
        <v>48.5</v>
      </c>
      <c r="AE203" s="66">
        <v>0</v>
      </c>
      <c r="AF203" s="65">
        <f t="shared" si="65"/>
        <v>13.472222222222221</v>
      </c>
      <c r="AG203" s="65">
        <f t="shared" si="74"/>
        <v>-0.11111111111111072</v>
      </c>
      <c r="AH203" s="67">
        <f t="shared" si="75"/>
        <v>808.875</v>
      </c>
      <c r="AI203" s="57"/>
      <c r="AJ203" s="57"/>
      <c r="AL203" s="57">
        <v>199</v>
      </c>
      <c r="AM203" s="66">
        <v>48.5</v>
      </c>
      <c r="AN203" s="66">
        <v>0</v>
      </c>
      <c r="AO203" s="65">
        <f t="shared" si="66"/>
        <v>13.472222222222221</v>
      </c>
      <c r="AP203" s="65">
        <f t="shared" si="76"/>
        <v>-0.11111111111111072</v>
      </c>
      <c r="AQ203" s="67">
        <f t="shared" si="77"/>
        <v>808.875</v>
      </c>
      <c r="AR203" s="57"/>
      <c r="AS203" s="57"/>
      <c r="AU203" s="57">
        <v>199</v>
      </c>
      <c r="AV203" s="66">
        <v>48.5</v>
      </c>
      <c r="AW203" s="66">
        <v>0</v>
      </c>
      <c r="AX203" s="65">
        <f t="shared" si="67"/>
        <v>13.472222222222221</v>
      </c>
      <c r="AY203" s="65">
        <f t="shared" si="78"/>
        <v>-0.11111111111111072</v>
      </c>
      <c r="AZ203" s="67">
        <f t="shared" si="79"/>
        <v>808.875</v>
      </c>
      <c r="BA203" s="57"/>
      <c r="BB203" s="57"/>
      <c r="BD203" s="57">
        <v>199</v>
      </c>
      <c r="BE203" s="66">
        <v>12.5</v>
      </c>
      <c r="BF203" s="66">
        <v>0</v>
      </c>
      <c r="BG203" s="65">
        <f t="shared" si="68"/>
        <v>3.4722222222222223</v>
      </c>
      <c r="BH203" s="65">
        <f t="shared" si="80"/>
        <v>0.13888888888888928</v>
      </c>
      <c r="BI203" s="67">
        <f t="shared" si="81"/>
        <v>989.70833333333348</v>
      </c>
      <c r="BJ203" s="57"/>
      <c r="BK203" s="57"/>
      <c r="BM203" s="57">
        <v>199</v>
      </c>
      <c r="BN203" s="57">
        <v>12.5</v>
      </c>
      <c r="BO203" s="66">
        <v>0</v>
      </c>
      <c r="BP203" s="65">
        <f t="shared" si="69"/>
        <v>3.4722222222222223</v>
      </c>
      <c r="BQ203" s="65">
        <f t="shared" si="82"/>
        <v>0.13888888888888928</v>
      </c>
      <c r="BR203" s="67">
        <f t="shared" si="83"/>
        <v>989.70833333333348</v>
      </c>
      <c r="BS203" s="57"/>
      <c r="BT203" s="57"/>
    </row>
    <row r="204" spans="1:72" x14ac:dyDescent="0.25">
      <c r="A204" s="31">
        <v>204</v>
      </c>
      <c r="B204" s="56">
        <v>201</v>
      </c>
      <c r="C204" s="71">
        <v>14</v>
      </c>
      <c r="D204" s="71">
        <v>0</v>
      </c>
      <c r="E204" s="71">
        <v>3.8888888888888888</v>
      </c>
      <c r="F204" s="71">
        <v>0.27777777777777768</v>
      </c>
      <c r="G204" s="71">
        <v>997.00000000000011</v>
      </c>
      <c r="K204" s="57">
        <v>200</v>
      </c>
      <c r="L204" s="66">
        <v>43.2</v>
      </c>
      <c r="M204" s="66">
        <v>0</v>
      </c>
      <c r="N204" s="65">
        <f t="shared" si="63"/>
        <v>12</v>
      </c>
      <c r="O204" s="65">
        <f t="shared" si="70"/>
        <v>-5.5555555555555358E-2</v>
      </c>
      <c r="P204" s="67">
        <f t="shared" si="71"/>
        <v>1103.1388888888891</v>
      </c>
      <c r="Q204" s="57"/>
      <c r="R204" s="57"/>
      <c r="T204" s="57">
        <v>200</v>
      </c>
      <c r="U204" s="66">
        <v>43.2</v>
      </c>
      <c r="V204" s="66">
        <v>0</v>
      </c>
      <c r="W204" s="65">
        <f t="shared" si="64"/>
        <v>12</v>
      </c>
      <c r="X204" s="65">
        <f t="shared" si="72"/>
        <v>-5.5555555555555358E-2</v>
      </c>
      <c r="Y204" s="67">
        <f t="shared" si="73"/>
        <v>1103.1388888888891</v>
      </c>
      <c r="Z204" s="57"/>
      <c r="AA204" s="57"/>
      <c r="AC204" s="57">
        <v>200</v>
      </c>
      <c r="AD204" s="66">
        <v>48.3</v>
      </c>
      <c r="AE204" s="66">
        <v>0</v>
      </c>
      <c r="AF204" s="65">
        <f t="shared" si="65"/>
        <v>13.416666666666666</v>
      </c>
      <c r="AG204" s="65">
        <f t="shared" si="74"/>
        <v>-5.5555555555555358E-2</v>
      </c>
      <c r="AH204" s="67">
        <f t="shared" si="75"/>
        <v>822.31944444444446</v>
      </c>
      <c r="AI204" s="57"/>
      <c r="AJ204" s="57"/>
      <c r="AL204" s="57">
        <v>200</v>
      </c>
      <c r="AM204" s="66">
        <v>48.3</v>
      </c>
      <c r="AN204" s="66">
        <v>0</v>
      </c>
      <c r="AO204" s="65">
        <f t="shared" si="66"/>
        <v>13.416666666666666</v>
      </c>
      <c r="AP204" s="65">
        <f t="shared" si="76"/>
        <v>-5.5555555555555358E-2</v>
      </c>
      <c r="AQ204" s="67">
        <f t="shared" si="77"/>
        <v>822.31944444444446</v>
      </c>
      <c r="AR204" s="57"/>
      <c r="AS204" s="57"/>
      <c r="AU204" s="57">
        <v>200</v>
      </c>
      <c r="AV204" s="66">
        <v>48.3</v>
      </c>
      <c r="AW204" s="66">
        <v>0</v>
      </c>
      <c r="AX204" s="65">
        <f t="shared" si="67"/>
        <v>13.416666666666666</v>
      </c>
      <c r="AY204" s="65">
        <f t="shared" si="78"/>
        <v>-5.5555555555555358E-2</v>
      </c>
      <c r="AZ204" s="67">
        <f t="shared" si="79"/>
        <v>822.31944444444446</v>
      </c>
      <c r="BA204" s="57"/>
      <c r="BB204" s="57"/>
      <c r="BD204" s="57">
        <v>200</v>
      </c>
      <c r="BE204" s="66">
        <v>13</v>
      </c>
      <c r="BF204" s="66">
        <v>0</v>
      </c>
      <c r="BG204" s="65">
        <f t="shared" si="68"/>
        <v>3.6111111111111112</v>
      </c>
      <c r="BH204" s="65">
        <f t="shared" si="80"/>
        <v>0.13888888888888884</v>
      </c>
      <c r="BI204" s="67">
        <f t="shared" si="81"/>
        <v>993.25000000000011</v>
      </c>
      <c r="BJ204" s="57"/>
      <c r="BK204" s="57"/>
      <c r="BM204" s="57">
        <v>200</v>
      </c>
      <c r="BN204" s="57">
        <v>13</v>
      </c>
      <c r="BO204" s="66">
        <v>0</v>
      </c>
      <c r="BP204" s="65">
        <f t="shared" si="69"/>
        <v>3.6111111111111112</v>
      </c>
      <c r="BQ204" s="65">
        <f t="shared" si="82"/>
        <v>0.13888888888888884</v>
      </c>
      <c r="BR204" s="67">
        <f t="shared" si="83"/>
        <v>993.25000000000011</v>
      </c>
      <c r="BS204" s="57"/>
      <c r="BT204" s="57"/>
    </row>
    <row r="205" spans="1:72" x14ac:dyDescent="0.25">
      <c r="A205" s="31">
        <v>205</v>
      </c>
      <c r="B205" s="56">
        <v>202</v>
      </c>
      <c r="C205" s="71">
        <v>15</v>
      </c>
      <c r="D205" s="71">
        <v>0</v>
      </c>
      <c r="E205" s="71">
        <v>4.166666666666667</v>
      </c>
      <c r="F205" s="71">
        <v>0.27777777777777812</v>
      </c>
      <c r="G205" s="71">
        <v>1001.0277777777779</v>
      </c>
      <c r="K205" s="57">
        <v>201</v>
      </c>
      <c r="L205" s="66">
        <v>42.9</v>
      </c>
      <c r="M205" s="66">
        <v>0</v>
      </c>
      <c r="N205" s="65">
        <f t="shared" si="63"/>
        <v>11.916666666666666</v>
      </c>
      <c r="O205" s="65">
        <f t="shared" si="70"/>
        <v>-8.3333333333333925E-2</v>
      </c>
      <c r="P205" s="67">
        <f t="shared" si="71"/>
        <v>1115.0972222222224</v>
      </c>
      <c r="Q205" s="57"/>
      <c r="R205" s="57"/>
      <c r="T205" s="57">
        <v>201</v>
      </c>
      <c r="U205" s="66">
        <v>42.9</v>
      </c>
      <c r="V205" s="66">
        <v>0</v>
      </c>
      <c r="W205" s="65">
        <f t="shared" si="64"/>
        <v>11.916666666666666</v>
      </c>
      <c r="X205" s="65">
        <f t="shared" si="72"/>
        <v>-8.3333333333333925E-2</v>
      </c>
      <c r="Y205" s="67">
        <f t="shared" si="73"/>
        <v>1115.0972222222224</v>
      </c>
      <c r="Z205" s="57"/>
      <c r="AA205" s="57"/>
      <c r="AC205" s="57">
        <v>201</v>
      </c>
      <c r="AD205" s="66">
        <v>48.2</v>
      </c>
      <c r="AE205" s="66">
        <v>0</v>
      </c>
      <c r="AF205" s="65">
        <f t="shared" si="65"/>
        <v>13.388888888888889</v>
      </c>
      <c r="AG205" s="65">
        <f t="shared" si="74"/>
        <v>-2.7777777777776791E-2</v>
      </c>
      <c r="AH205" s="67">
        <f t="shared" si="75"/>
        <v>835.72222222222229</v>
      </c>
      <c r="AI205" s="57"/>
      <c r="AJ205" s="57"/>
      <c r="AL205" s="57">
        <v>201</v>
      </c>
      <c r="AM205" s="66">
        <v>48.2</v>
      </c>
      <c r="AN205" s="66">
        <v>0</v>
      </c>
      <c r="AO205" s="65">
        <f t="shared" si="66"/>
        <v>13.388888888888889</v>
      </c>
      <c r="AP205" s="65">
        <f t="shared" si="76"/>
        <v>-2.7777777777776791E-2</v>
      </c>
      <c r="AQ205" s="67">
        <f t="shared" si="77"/>
        <v>835.72222222222229</v>
      </c>
      <c r="AR205" s="57"/>
      <c r="AS205" s="57"/>
      <c r="AU205" s="57">
        <v>201</v>
      </c>
      <c r="AV205" s="66">
        <v>48.2</v>
      </c>
      <c r="AW205" s="66">
        <v>0</v>
      </c>
      <c r="AX205" s="65">
        <f t="shared" si="67"/>
        <v>13.388888888888889</v>
      </c>
      <c r="AY205" s="65">
        <f t="shared" si="78"/>
        <v>-2.7777777777776791E-2</v>
      </c>
      <c r="AZ205" s="67">
        <f t="shared" si="79"/>
        <v>835.72222222222229</v>
      </c>
      <c r="BA205" s="57"/>
      <c r="BB205" s="57"/>
      <c r="BD205" s="57">
        <v>201</v>
      </c>
      <c r="BE205" s="66">
        <v>14</v>
      </c>
      <c r="BF205" s="66">
        <v>0</v>
      </c>
      <c r="BG205" s="65">
        <f t="shared" si="68"/>
        <v>3.8888888888888888</v>
      </c>
      <c r="BH205" s="65">
        <f t="shared" si="80"/>
        <v>0.27777777777777768</v>
      </c>
      <c r="BI205" s="67">
        <f t="shared" si="81"/>
        <v>997.00000000000011</v>
      </c>
      <c r="BJ205" s="57"/>
      <c r="BK205" s="57"/>
      <c r="BM205" s="57">
        <v>201</v>
      </c>
      <c r="BN205" s="57">
        <v>14</v>
      </c>
      <c r="BO205" s="66">
        <v>0</v>
      </c>
      <c r="BP205" s="65">
        <f t="shared" si="69"/>
        <v>3.8888888888888888</v>
      </c>
      <c r="BQ205" s="65">
        <f t="shared" si="82"/>
        <v>0.27777777777777768</v>
      </c>
      <c r="BR205" s="67">
        <f t="shared" si="83"/>
        <v>997.00000000000011</v>
      </c>
      <c r="BS205" s="57"/>
      <c r="BT205" s="57"/>
    </row>
    <row r="206" spans="1:72" x14ac:dyDescent="0.25">
      <c r="A206" s="31">
        <v>206</v>
      </c>
      <c r="B206" s="56">
        <v>203</v>
      </c>
      <c r="C206" s="71">
        <v>16.5</v>
      </c>
      <c r="D206" s="71">
        <v>0</v>
      </c>
      <c r="E206" s="71">
        <v>4.583333333333333</v>
      </c>
      <c r="F206" s="71">
        <v>0.41666666666666607</v>
      </c>
      <c r="G206" s="71">
        <v>1005.4027777777779</v>
      </c>
      <c r="K206" s="57">
        <v>202</v>
      </c>
      <c r="L206" s="66">
        <v>42.6</v>
      </c>
      <c r="M206" s="66">
        <v>0</v>
      </c>
      <c r="N206" s="65">
        <f t="shared" si="63"/>
        <v>11.833333333333334</v>
      </c>
      <c r="O206" s="65">
        <f t="shared" si="70"/>
        <v>-8.3333333333332149E-2</v>
      </c>
      <c r="P206" s="67">
        <f t="shared" si="71"/>
        <v>1126.9722222222224</v>
      </c>
      <c r="Q206" s="57"/>
      <c r="R206" s="57"/>
      <c r="T206" s="57">
        <v>202</v>
      </c>
      <c r="U206" s="66">
        <v>42.6</v>
      </c>
      <c r="V206" s="66">
        <v>0</v>
      </c>
      <c r="W206" s="65">
        <f t="shared" si="64"/>
        <v>11.833333333333334</v>
      </c>
      <c r="X206" s="65">
        <f t="shared" si="72"/>
        <v>-8.3333333333332149E-2</v>
      </c>
      <c r="Y206" s="67">
        <f t="shared" si="73"/>
        <v>1126.9722222222224</v>
      </c>
      <c r="Z206" s="57"/>
      <c r="AA206" s="57"/>
      <c r="AC206" s="57">
        <v>202</v>
      </c>
      <c r="AD206" s="66">
        <v>47.9</v>
      </c>
      <c r="AE206" s="66">
        <v>0</v>
      </c>
      <c r="AF206" s="65">
        <f t="shared" si="65"/>
        <v>13.305555555555555</v>
      </c>
      <c r="AG206" s="65">
        <f t="shared" si="74"/>
        <v>-8.3333333333333925E-2</v>
      </c>
      <c r="AH206" s="67">
        <f t="shared" si="75"/>
        <v>849.06944444444446</v>
      </c>
      <c r="AI206" s="57"/>
      <c r="AJ206" s="57"/>
      <c r="AL206" s="57">
        <v>202</v>
      </c>
      <c r="AM206" s="66">
        <v>47.9</v>
      </c>
      <c r="AN206" s="66">
        <v>0</v>
      </c>
      <c r="AO206" s="65">
        <f t="shared" si="66"/>
        <v>13.305555555555555</v>
      </c>
      <c r="AP206" s="65">
        <f t="shared" si="76"/>
        <v>-8.3333333333333925E-2</v>
      </c>
      <c r="AQ206" s="67">
        <f t="shared" si="77"/>
        <v>849.06944444444446</v>
      </c>
      <c r="AR206" s="57"/>
      <c r="AS206" s="57"/>
      <c r="AU206" s="57">
        <v>202</v>
      </c>
      <c r="AV206" s="66">
        <v>47.9</v>
      </c>
      <c r="AW206" s="66">
        <v>0</v>
      </c>
      <c r="AX206" s="65">
        <f t="shared" si="67"/>
        <v>13.305555555555555</v>
      </c>
      <c r="AY206" s="65">
        <f t="shared" si="78"/>
        <v>-8.3333333333333925E-2</v>
      </c>
      <c r="AZ206" s="67">
        <f t="shared" si="79"/>
        <v>849.06944444444446</v>
      </c>
      <c r="BA206" s="57"/>
      <c r="BB206" s="57"/>
      <c r="BD206" s="57">
        <v>202</v>
      </c>
      <c r="BE206" s="66">
        <v>15</v>
      </c>
      <c r="BF206" s="66">
        <v>0</v>
      </c>
      <c r="BG206" s="65">
        <f t="shared" si="68"/>
        <v>4.166666666666667</v>
      </c>
      <c r="BH206" s="65">
        <f t="shared" si="80"/>
        <v>0.27777777777777812</v>
      </c>
      <c r="BI206" s="67">
        <f t="shared" si="81"/>
        <v>1001.0277777777779</v>
      </c>
      <c r="BJ206" s="57"/>
      <c r="BK206" s="57"/>
      <c r="BM206" s="57">
        <v>202</v>
      </c>
      <c r="BN206" s="57">
        <v>15</v>
      </c>
      <c r="BO206" s="66">
        <v>0</v>
      </c>
      <c r="BP206" s="65">
        <f t="shared" si="69"/>
        <v>4.166666666666667</v>
      </c>
      <c r="BQ206" s="65">
        <f t="shared" si="82"/>
        <v>0.27777777777777812</v>
      </c>
      <c r="BR206" s="67">
        <f t="shared" si="83"/>
        <v>1001.0277777777779</v>
      </c>
      <c r="BS206" s="57"/>
      <c r="BT206" s="57"/>
    </row>
    <row r="207" spans="1:72" x14ac:dyDescent="0.25">
      <c r="A207" s="31">
        <v>207</v>
      </c>
      <c r="B207" s="56">
        <v>204</v>
      </c>
      <c r="C207" s="71">
        <v>19</v>
      </c>
      <c r="D207" s="71">
        <v>0</v>
      </c>
      <c r="E207" s="71">
        <v>5.2777777777777777</v>
      </c>
      <c r="F207" s="71">
        <v>0.69444444444444464</v>
      </c>
      <c r="G207" s="71">
        <v>1010.3333333333335</v>
      </c>
      <c r="K207" s="57">
        <v>203</v>
      </c>
      <c r="L207" s="66">
        <v>42.2</v>
      </c>
      <c r="M207" s="66">
        <v>0</v>
      </c>
      <c r="N207" s="65">
        <f t="shared" si="63"/>
        <v>11.722222222222223</v>
      </c>
      <c r="O207" s="65">
        <f t="shared" si="70"/>
        <v>-0.11111111111111072</v>
      </c>
      <c r="P207" s="67">
        <f t="shared" si="71"/>
        <v>1138.7500000000002</v>
      </c>
      <c r="Q207" s="57"/>
      <c r="R207" s="57"/>
      <c r="T207" s="57">
        <v>203</v>
      </c>
      <c r="U207" s="66">
        <v>42.2</v>
      </c>
      <c r="V207" s="66">
        <v>0</v>
      </c>
      <c r="W207" s="65">
        <f t="shared" si="64"/>
        <v>11.722222222222223</v>
      </c>
      <c r="X207" s="65">
        <f t="shared" si="72"/>
        <v>-0.11111111111111072</v>
      </c>
      <c r="Y207" s="67">
        <f t="shared" si="73"/>
        <v>1138.7500000000002</v>
      </c>
      <c r="Z207" s="57"/>
      <c r="AA207" s="57"/>
      <c r="AC207" s="57">
        <v>203</v>
      </c>
      <c r="AD207" s="66">
        <v>47.1</v>
      </c>
      <c r="AE207" s="66">
        <v>0</v>
      </c>
      <c r="AF207" s="65">
        <f t="shared" si="65"/>
        <v>13.083333333333334</v>
      </c>
      <c r="AG207" s="65">
        <f t="shared" si="74"/>
        <v>-0.22222222222222143</v>
      </c>
      <c r="AH207" s="67">
        <f t="shared" si="75"/>
        <v>862.26388888888891</v>
      </c>
      <c r="AI207" s="57"/>
      <c r="AJ207" s="57"/>
      <c r="AL207" s="57">
        <v>203</v>
      </c>
      <c r="AM207" s="66">
        <v>47.1</v>
      </c>
      <c r="AN207" s="66">
        <v>0</v>
      </c>
      <c r="AO207" s="65">
        <f t="shared" si="66"/>
        <v>13.083333333333334</v>
      </c>
      <c r="AP207" s="65">
        <f t="shared" si="76"/>
        <v>-0.22222222222222143</v>
      </c>
      <c r="AQ207" s="67">
        <f t="shared" si="77"/>
        <v>862.26388888888891</v>
      </c>
      <c r="AR207" s="57"/>
      <c r="AS207" s="57"/>
      <c r="AU207" s="57">
        <v>203</v>
      </c>
      <c r="AV207" s="66">
        <v>47.1</v>
      </c>
      <c r="AW207" s="66">
        <v>0</v>
      </c>
      <c r="AX207" s="65">
        <f t="shared" si="67"/>
        <v>13.083333333333334</v>
      </c>
      <c r="AY207" s="65">
        <f t="shared" si="78"/>
        <v>-0.22222222222222143</v>
      </c>
      <c r="AZ207" s="67">
        <f t="shared" si="79"/>
        <v>862.26388888888891</v>
      </c>
      <c r="BA207" s="57"/>
      <c r="BB207" s="57"/>
      <c r="BD207" s="57">
        <v>203</v>
      </c>
      <c r="BE207" s="66">
        <v>16.5</v>
      </c>
      <c r="BF207" s="66">
        <v>0</v>
      </c>
      <c r="BG207" s="65">
        <f t="shared" si="68"/>
        <v>4.583333333333333</v>
      </c>
      <c r="BH207" s="65">
        <f t="shared" si="80"/>
        <v>0.41666666666666607</v>
      </c>
      <c r="BI207" s="67">
        <f t="shared" si="81"/>
        <v>1005.4027777777779</v>
      </c>
      <c r="BJ207" s="57"/>
      <c r="BK207" s="57"/>
      <c r="BM207" s="57">
        <v>203</v>
      </c>
      <c r="BN207" s="57">
        <v>16.5</v>
      </c>
      <c r="BO207" s="66">
        <v>0</v>
      </c>
      <c r="BP207" s="65">
        <f t="shared" si="69"/>
        <v>4.583333333333333</v>
      </c>
      <c r="BQ207" s="65">
        <f t="shared" si="82"/>
        <v>0.41666666666666607</v>
      </c>
      <c r="BR207" s="67">
        <f t="shared" si="83"/>
        <v>1005.4027777777779</v>
      </c>
      <c r="BS207" s="57"/>
      <c r="BT207" s="57"/>
    </row>
    <row r="208" spans="1:72" x14ac:dyDescent="0.25">
      <c r="A208" s="31">
        <v>208</v>
      </c>
      <c r="B208" s="56">
        <v>205</v>
      </c>
      <c r="C208" s="71">
        <v>21.2</v>
      </c>
      <c r="D208" s="71">
        <v>0</v>
      </c>
      <c r="E208" s="71">
        <v>5.8888888888888884</v>
      </c>
      <c r="F208" s="71">
        <v>0.61111111111111072</v>
      </c>
      <c r="G208" s="71">
        <v>1015.9166666666669</v>
      </c>
      <c r="K208" s="57">
        <v>204</v>
      </c>
      <c r="L208" s="66">
        <v>41.9</v>
      </c>
      <c r="M208" s="66">
        <v>0</v>
      </c>
      <c r="N208" s="65">
        <f t="shared" si="63"/>
        <v>11.638888888888888</v>
      </c>
      <c r="O208" s="65">
        <f t="shared" si="70"/>
        <v>-8.3333333333335702E-2</v>
      </c>
      <c r="P208" s="67">
        <f t="shared" si="71"/>
        <v>1150.4305555555559</v>
      </c>
      <c r="Q208" s="57"/>
      <c r="R208" s="57"/>
      <c r="T208" s="57">
        <v>204</v>
      </c>
      <c r="U208" s="66">
        <v>41.9</v>
      </c>
      <c r="V208" s="66">
        <v>0</v>
      </c>
      <c r="W208" s="65">
        <f t="shared" si="64"/>
        <v>11.638888888888888</v>
      </c>
      <c r="X208" s="65">
        <f t="shared" si="72"/>
        <v>-8.3333333333335702E-2</v>
      </c>
      <c r="Y208" s="67">
        <f t="shared" si="73"/>
        <v>1150.4305555555559</v>
      </c>
      <c r="Z208" s="57"/>
      <c r="AA208" s="57"/>
      <c r="AC208" s="57">
        <v>204</v>
      </c>
      <c r="AD208" s="66">
        <v>45.5</v>
      </c>
      <c r="AE208" s="66">
        <v>0</v>
      </c>
      <c r="AF208" s="65">
        <f t="shared" si="65"/>
        <v>12.638888888888889</v>
      </c>
      <c r="AG208" s="65">
        <f t="shared" si="74"/>
        <v>-0.44444444444444464</v>
      </c>
      <c r="AH208" s="67">
        <f t="shared" si="75"/>
        <v>875.125</v>
      </c>
      <c r="AI208" s="57"/>
      <c r="AJ208" s="57"/>
      <c r="AL208" s="57">
        <v>204</v>
      </c>
      <c r="AM208" s="66">
        <v>45.5</v>
      </c>
      <c r="AN208" s="66">
        <v>0</v>
      </c>
      <c r="AO208" s="65">
        <f t="shared" si="66"/>
        <v>12.638888888888889</v>
      </c>
      <c r="AP208" s="65">
        <f t="shared" si="76"/>
        <v>-0.44444444444444464</v>
      </c>
      <c r="AQ208" s="67">
        <f t="shared" si="77"/>
        <v>875.125</v>
      </c>
      <c r="AR208" s="57"/>
      <c r="AS208" s="57"/>
      <c r="AU208" s="57">
        <v>204</v>
      </c>
      <c r="AV208" s="66">
        <v>45.5</v>
      </c>
      <c r="AW208" s="66">
        <v>0</v>
      </c>
      <c r="AX208" s="65">
        <f t="shared" si="67"/>
        <v>12.638888888888889</v>
      </c>
      <c r="AY208" s="65">
        <f t="shared" si="78"/>
        <v>-0.44444444444444464</v>
      </c>
      <c r="AZ208" s="67">
        <f t="shared" si="79"/>
        <v>875.125</v>
      </c>
      <c r="BA208" s="57"/>
      <c r="BB208" s="57"/>
      <c r="BD208" s="57">
        <v>204</v>
      </c>
      <c r="BE208" s="66">
        <v>19</v>
      </c>
      <c r="BF208" s="66">
        <v>0</v>
      </c>
      <c r="BG208" s="65">
        <f t="shared" si="68"/>
        <v>5.2777777777777777</v>
      </c>
      <c r="BH208" s="65">
        <f t="shared" si="80"/>
        <v>0.69444444444444464</v>
      </c>
      <c r="BI208" s="67">
        <f t="shared" si="81"/>
        <v>1010.3333333333335</v>
      </c>
      <c r="BJ208" s="57"/>
      <c r="BK208" s="57"/>
      <c r="BM208" s="57">
        <v>204</v>
      </c>
      <c r="BN208" s="57">
        <v>19</v>
      </c>
      <c r="BO208" s="66">
        <v>0</v>
      </c>
      <c r="BP208" s="65">
        <f t="shared" si="69"/>
        <v>5.2777777777777777</v>
      </c>
      <c r="BQ208" s="65">
        <f t="shared" si="82"/>
        <v>0.69444444444444464</v>
      </c>
      <c r="BR208" s="67">
        <f t="shared" si="83"/>
        <v>1010.3333333333335</v>
      </c>
      <c r="BS208" s="57"/>
      <c r="BT208" s="57"/>
    </row>
    <row r="209" spans="1:72" x14ac:dyDescent="0.25">
      <c r="A209" s="31">
        <v>209</v>
      </c>
      <c r="B209" s="56">
        <v>206</v>
      </c>
      <c r="C209" s="71">
        <v>23.8</v>
      </c>
      <c r="D209" s="71">
        <v>0</v>
      </c>
      <c r="E209" s="71">
        <v>6.6111111111111107</v>
      </c>
      <c r="F209" s="71">
        <v>0.72222222222222232</v>
      </c>
      <c r="G209" s="71">
        <v>1022.1666666666669</v>
      </c>
      <c r="K209" s="57">
        <v>205</v>
      </c>
      <c r="L209" s="66">
        <v>41.5</v>
      </c>
      <c r="M209" s="66">
        <v>0</v>
      </c>
      <c r="N209" s="65">
        <f t="shared" si="63"/>
        <v>11.527777777777777</v>
      </c>
      <c r="O209" s="65">
        <f t="shared" si="70"/>
        <v>-0.11111111111111072</v>
      </c>
      <c r="P209" s="67">
        <f t="shared" si="71"/>
        <v>1162.0138888888891</v>
      </c>
      <c r="Q209" s="57"/>
      <c r="R209" s="57"/>
      <c r="T209" s="57">
        <v>205</v>
      </c>
      <c r="U209" s="66">
        <v>41.5</v>
      </c>
      <c r="V209" s="66">
        <v>0</v>
      </c>
      <c r="W209" s="65">
        <f t="shared" si="64"/>
        <v>11.527777777777777</v>
      </c>
      <c r="X209" s="65">
        <f t="shared" si="72"/>
        <v>-0.11111111111111072</v>
      </c>
      <c r="Y209" s="67">
        <f t="shared" si="73"/>
        <v>1162.0138888888891</v>
      </c>
      <c r="Z209" s="57"/>
      <c r="AA209" s="57"/>
      <c r="AC209" s="57">
        <v>205</v>
      </c>
      <c r="AD209" s="66">
        <v>43.2</v>
      </c>
      <c r="AE209" s="66">
        <v>0</v>
      </c>
      <c r="AF209" s="65">
        <f t="shared" si="65"/>
        <v>12</v>
      </c>
      <c r="AG209" s="65">
        <f t="shared" si="74"/>
        <v>-0.63888888888888928</v>
      </c>
      <c r="AH209" s="67">
        <f t="shared" si="75"/>
        <v>887.44444444444446</v>
      </c>
      <c r="AI209" s="57"/>
      <c r="AJ209" s="57"/>
      <c r="AL209" s="57">
        <v>205</v>
      </c>
      <c r="AM209" s="66">
        <v>43.2</v>
      </c>
      <c r="AN209" s="66">
        <v>0</v>
      </c>
      <c r="AO209" s="65">
        <f t="shared" si="66"/>
        <v>12</v>
      </c>
      <c r="AP209" s="65">
        <f t="shared" si="76"/>
        <v>-0.63888888888888928</v>
      </c>
      <c r="AQ209" s="67">
        <f t="shared" si="77"/>
        <v>887.44444444444446</v>
      </c>
      <c r="AR209" s="57"/>
      <c r="AS209" s="57"/>
      <c r="AU209" s="57">
        <v>205</v>
      </c>
      <c r="AV209" s="66">
        <v>43.2</v>
      </c>
      <c r="AW209" s="66">
        <v>0</v>
      </c>
      <c r="AX209" s="65">
        <f t="shared" si="67"/>
        <v>12</v>
      </c>
      <c r="AY209" s="65">
        <f t="shared" si="78"/>
        <v>-0.63888888888888928</v>
      </c>
      <c r="AZ209" s="67">
        <f t="shared" si="79"/>
        <v>887.44444444444446</v>
      </c>
      <c r="BA209" s="57"/>
      <c r="BB209" s="57"/>
      <c r="BD209" s="57">
        <v>205</v>
      </c>
      <c r="BE209" s="66">
        <v>21.2</v>
      </c>
      <c r="BF209" s="66">
        <v>0</v>
      </c>
      <c r="BG209" s="65">
        <f t="shared" si="68"/>
        <v>5.8888888888888884</v>
      </c>
      <c r="BH209" s="65">
        <f t="shared" si="80"/>
        <v>0.61111111111111072</v>
      </c>
      <c r="BI209" s="67">
        <f t="shared" si="81"/>
        <v>1015.9166666666669</v>
      </c>
      <c r="BJ209" s="57"/>
      <c r="BK209" s="57"/>
      <c r="BM209" s="57">
        <v>205</v>
      </c>
      <c r="BN209" s="57">
        <v>21.2</v>
      </c>
      <c r="BO209" s="66">
        <v>0</v>
      </c>
      <c r="BP209" s="65">
        <f t="shared" si="69"/>
        <v>5.8888888888888884</v>
      </c>
      <c r="BQ209" s="65">
        <f t="shared" si="82"/>
        <v>0.61111111111111072</v>
      </c>
      <c r="BR209" s="67">
        <f t="shared" si="83"/>
        <v>1015.9166666666669</v>
      </c>
      <c r="BS209" s="57"/>
      <c r="BT209" s="57"/>
    </row>
    <row r="210" spans="1:72" x14ac:dyDescent="0.25">
      <c r="A210" s="31">
        <v>210</v>
      </c>
      <c r="B210" s="56">
        <v>207</v>
      </c>
      <c r="C210" s="71">
        <v>26.9</v>
      </c>
      <c r="D210" s="71">
        <v>0</v>
      </c>
      <c r="E210" s="71">
        <v>7.4722222222222214</v>
      </c>
      <c r="F210" s="71">
        <v>0.86111111111111072</v>
      </c>
      <c r="G210" s="71">
        <v>1029.2083333333335</v>
      </c>
      <c r="K210" s="57">
        <v>206</v>
      </c>
      <c r="L210" s="66">
        <v>41</v>
      </c>
      <c r="M210" s="66">
        <v>0</v>
      </c>
      <c r="N210" s="65">
        <f t="shared" si="63"/>
        <v>11.388888888888889</v>
      </c>
      <c r="O210" s="65">
        <f t="shared" si="70"/>
        <v>-0.13888888888888751</v>
      </c>
      <c r="P210" s="67">
        <f t="shared" si="71"/>
        <v>1173.4722222222224</v>
      </c>
      <c r="Q210" s="57"/>
      <c r="R210" s="57"/>
      <c r="T210" s="57">
        <v>206</v>
      </c>
      <c r="U210" s="66">
        <v>41</v>
      </c>
      <c r="V210" s="66">
        <v>0</v>
      </c>
      <c r="W210" s="65">
        <f t="shared" si="64"/>
        <v>11.388888888888889</v>
      </c>
      <c r="X210" s="65">
        <f t="shared" si="72"/>
        <v>-0.13888888888888751</v>
      </c>
      <c r="Y210" s="67">
        <f t="shared" si="73"/>
        <v>1173.4722222222224</v>
      </c>
      <c r="Z210" s="57"/>
      <c r="AA210" s="57"/>
      <c r="AC210" s="57">
        <v>206</v>
      </c>
      <c r="AD210" s="66">
        <v>40.6</v>
      </c>
      <c r="AE210" s="66">
        <v>0</v>
      </c>
      <c r="AF210" s="65">
        <f t="shared" si="65"/>
        <v>11.277777777777779</v>
      </c>
      <c r="AG210" s="65">
        <f t="shared" si="74"/>
        <v>-0.72222222222222143</v>
      </c>
      <c r="AH210" s="67">
        <f t="shared" si="75"/>
        <v>899.08333333333337</v>
      </c>
      <c r="AI210" s="57"/>
      <c r="AJ210" s="57"/>
      <c r="AL210" s="57">
        <v>206</v>
      </c>
      <c r="AM210" s="66">
        <v>40.6</v>
      </c>
      <c r="AN210" s="66">
        <v>0</v>
      </c>
      <c r="AO210" s="65">
        <f t="shared" si="66"/>
        <v>11.277777777777779</v>
      </c>
      <c r="AP210" s="65">
        <f t="shared" si="76"/>
        <v>-0.72222222222222143</v>
      </c>
      <c r="AQ210" s="67">
        <f t="shared" si="77"/>
        <v>899.08333333333337</v>
      </c>
      <c r="AR210" s="57"/>
      <c r="AS210" s="57"/>
      <c r="AU210" s="57">
        <v>206</v>
      </c>
      <c r="AV210" s="66">
        <v>40.6</v>
      </c>
      <c r="AW210" s="66">
        <v>0</v>
      </c>
      <c r="AX210" s="65">
        <f t="shared" si="67"/>
        <v>11.277777777777779</v>
      </c>
      <c r="AY210" s="65">
        <f t="shared" si="78"/>
        <v>-0.72222222222222143</v>
      </c>
      <c r="AZ210" s="67">
        <f t="shared" si="79"/>
        <v>899.08333333333337</v>
      </c>
      <c r="BA210" s="57"/>
      <c r="BB210" s="57"/>
      <c r="BD210" s="57">
        <v>206</v>
      </c>
      <c r="BE210" s="66">
        <v>23.8</v>
      </c>
      <c r="BF210" s="66">
        <v>0</v>
      </c>
      <c r="BG210" s="65">
        <f t="shared" si="68"/>
        <v>6.6111111111111107</v>
      </c>
      <c r="BH210" s="65">
        <f t="shared" si="80"/>
        <v>0.72222222222222232</v>
      </c>
      <c r="BI210" s="67">
        <f t="shared" si="81"/>
        <v>1022.1666666666669</v>
      </c>
      <c r="BJ210" s="57"/>
      <c r="BK210" s="57"/>
      <c r="BM210" s="57">
        <v>206</v>
      </c>
      <c r="BN210" s="57">
        <v>23.8</v>
      </c>
      <c r="BO210" s="66">
        <v>0</v>
      </c>
      <c r="BP210" s="65">
        <f t="shared" si="69"/>
        <v>6.6111111111111107</v>
      </c>
      <c r="BQ210" s="65">
        <f t="shared" si="82"/>
        <v>0.72222222222222232</v>
      </c>
      <c r="BR210" s="67">
        <f t="shared" si="83"/>
        <v>1022.1666666666669</v>
      </c>
      <c r="BS210" s="57"/>
      <c r="BT210" s="57"/>
    </row>
    <row r="211" spans="1:72" x14ac:dyDescent="0.25">
      <c r="A211" s="31">
        <v>211</v>
      </c>
      <c r="B211" s="56">
        <v>208</v>
      </c>
      <c r="C211" s="71">
        <v>29.6</v>
      </c>
      <c r="D211" s="71">
        <v>0</v>
      </c>
      <c r="E211" s="71">
        <v>8.2222222222222232</v>
      </c>
      <c r="F211" s="71">
        <v>0.75000000000000178</v>
      </c>
      <c r="G211" s="71">
        <v>1037.0555555555557</v>
      </c>
      <c r="K211" s="57">
        <v>207</v>
      </c>
      <c r="L211" s="66">
        <v>40.5</v>
      </c>
      <c r="M211" s="66">
        <v>0</v>
      </c>
      <c r="N211" s="65">
        <f t="shared" si="63"/>
        <v>11.25</v>
      </c>
      <c r="O211" s="65">
        <f t="shared" si="70"/>
        <v>-0.13888888888888928</v>
      </c>
      <c r="P211" s="67">
        <f t="shared" si="71"/>
        <v>1184.7916666666667</v>
      </c>
      <c r="Q211" s="57"/>
      <c r="R211" s="57"/>
      <c r="T211" s="57">
        <v>207</v>
      </c>
      <c r="U211" s="66">
        <v>40.5</v>
      </c>
      <c r="V211" s="66">
        <v>0</v>
      </c>
      <c r="W211" s="65">
        <f t="shared" si="64"/>
        <v>11.25</v>
      </c>
      <c r="X211" s="65">
        <f t="shared" si="72"/>
        <v>-0.13888888888888928</v>
      </c>
      <c r="Y211" s="67">
        <f t="shared" si="73"/>
        <v>1184.7916666666667</v>
      </c>
      <c r="Z211" s="57"/>
      <c r="AA211" s="57"/>
      <c r="AC211" s="57">
        <v>207</v>
      </c>
      <c r="AD211" s="66">
        <v>38.5</v>
      </c>
      <c r="AE211" s="66">
        <v>0</v>
      </c>
      <c r="AF211" s="65">
        <f t="shared" si="65"/>
        <v>10.694444444444445</v>
      </c>
      <c r="AG211" s="65">
        <f t="shared" si="74"/>
        <v>-0.58333333333333393</v>
      </c>
      <c r="AH211" s="67">
        <f t="shared" si="75"/>
        <v>910.06944444444446</v>
      </c>
      <c r="AI211" s="57"/>
      <c r="AJ211" s="57"/>
      <c r="AL211" s="57">
        <v>207</v>
      </c>
      <c r="AM211" s="66">
        <v>38.5</v>
      </c>
      <c r="AN211" s="66">
        <v>0</v>
      </c>
      <c r="AO211" s="65">
        <f t="shared" si="66"/>
        <v>10.694444444444445</v>
      </c>
      <c r="AP211" s="65">
        <f t="shared" si="76"/>
        <v>-0.58333333333333393</v>
      </c>
      <c r="AQ211" s="67">
        <f t="shared" si="77"/>
        <v>910.06944444444446</v>
      </c>
      <c r="AR211" s="57"/>
      <c r="AS211" s="57"/>
      <c r="AU211" s="57">
        <v>207</v>
      </c>
      <c r="AV211" s="66">
        <v>38.5</v>
      </c>
      <c r="AW211" s="66">
        <v>0</v>
      </c>
      <c r="AX211" s="65">
        <f t="shared" si="67"/>
        <v>10.694444444444445</v>
      </c>
      <c r="AY211" s="65">
        <f t="shared" si="78"/>
        <v>-0.58333333333333393</v>
      </c>
      <c r="AZ211" s="67">
        <f t="shared" si="79"/>
        <v>910.06944444444446</v>
      </c>
      <c r="BA211" s="57"/>
      <c r="BB211" s="57"/>
      <c r="BD211" s="57">
        <v>207</v>
      </c>
      <c r="BE211" s="66">
        <v>26.9</v>
      </c>
      <c r="BF211" s="66">
        <v>0</v>
      </c>
      <c r="BG211" s="65">
        <f t="shared" si="68"/>
        <v>7.4722222222222214</v>
      </c>
      <c r="BH211" s="65">
        <f t="shared" si="80"/>
        <v>0.86111111111111072</v>
      </c>
      <c r="BI211" s="67">
        <f t="shared" si="81"/>
        <v>1029.2083333333335</v>
      </c>
      <c r="BJ211" s="57"/>
      <c r="BK211" s="57"/>
      <c r="BM211" s="57">
        <v>207</v>
      </c>
      <c r="BN211" s="57">
        <v>26.9</v>
      </c>
      <c r="BO211" s="66">
        <v>0</v>
      </c>
      <c r="BP211" s="65">
        <f t="shared" si="69"/>
        <v>7.4722222222222214</v>
      </c>
      <c r="BQ211" s="65">
        <f t="shared" si="82"/>
        <v>0.86111111111111072</v>
      </c>
      <c r="BR211" s="67">
        <f t="shared" si="83"/>
        <v>1029.2083333333335</v>
      </c>
      <c r="BS211" s="57"/>
      <c r="BT211" s="57"/>
    </row>
    <row r="212" spans="1:72" x14ac:dyDescent="0.25">
      <c r="A212" s="31">
        <v>212</v>
      </c>
      <c r="B212" s="56">
        <v>209</v>
      </c>
      <c r="C212" s="71">
        <v>32</v>
      </c>
      <c r="D212" s="71">
        <v>0</v>
      </c>
      <c r="E212" s="71">
        <v>8.8888888888888893</v>
      </c>
      <c r="F212" s="71">
        <v>0.66666666666666607</v>
      </c>
      <c r="G212" s="71">
        <v>1045.6111111111113</v>
      </c>
      <c r="K212" s="57">
        <v>208</v>
      </c>
      <c r="L212" s="66">
        <v>39.9</v>
      </c>
      <c r="M212" s="66">
        <v>0</v>
      </c>
      <c r="N212" s="65">
        <f t="shared" si="63"/>
        <v>11.083333333333332</v>
      </c>
      <c r="O212" s="65">
        <f t="shared" si="70"/>
        <v>-0.16666666666666785</v>
      </c>
      <c r="P212" s="67">
        <f t="shared" si="71"/>
        <v>1195.9583333333335</v>
      </c>
      <c r="Q212" s="57"/>
      <c r="R212" s="57"/>
      <c r="T212" s="57">
        <v>208</v>
      </c>
      <c r="U212" s="66">
        <v>39.9</v>
      </c>
      <c r="V212" s="66">
        <v>0</v>
      </c>
      <c r="W212" s="65">
        <f t="shared" si="64"/>
        <v>11.083333333333332</v>
      </c>
      <c r="X212" s="65">
        <f t="shared" si="72"/>
        <v>-0.16666666666666785</v>
      </c>
      <c r="Y212" s="67">
        <f t="shared" si="73"/>
        <v>1195.9583333333335</v>
      </c>
      <c r="Z212" s="57"/>
      <c r="AA212" s="57"/>
      <c r="AC212" s="57">
        <v>208</v>
      </c>
      <c r="AD212" s="66">
        <v>36.9</v>
      </c>
      <c r="AE212" s="66">
        <v>0</v>
      </c>
      <c r="AF212" s="65">
        <f t="shared" si="65"/>
        <v>10.25</v>
      </c>
      <c r="AG212" s="65">
        <f t="shared" si="74"/>
        <v>-0.44444444444444464</v>
      </c>
      <c r="AH212" s="67">
        <f t="shared" si="75"/>
        <v>920.54166666666663</v>
      </c>
      <c r="AI212" s="57"/>
      <c r="AJ212" s="57"/>
      <c r="AL212" s="57">
        <v>208</v>
      </c>
      <c r="AM212" s="66">
        <v>36.9</v>
      </c>
      <c r="AN212" s="66">
        <v>0</v>
      </c>
      <c r="AO212" s="65">
        <f t="shared" si="66"/>
        <v>10.25</v>
      </c>
      <c r="AP212" s="65">
        <f t="shared" si="76"/>
        <v>-0.44444444444444464</v>
      </c>
      <c r="AQ212" s="67">
        <f t="shared" si="77"/>
        <v>920.54166666666663</v>
      </c>
      <c r="AR212" s="57"/>
      <c r="AS212" s="57"/>
      <c r="AU212" s="57">
        <v>208</v>
      </c>
      <c r="AV212" s="66">
        <v>36.9</v>
      </c>
      <c r="AW212" s="66">
        <v>0</v>
      </c>
      <c r="AX212" s="65">
        <f t="shared" si="67"/>
        <v>10.25</v>
      </c>
      <c r="AY212" s="65">
        <f t="shared" si="78"/>
        <v>-0.44444444444444464</v>
      </c>
      <c r="AZ212" s="67">
        <f t="shared" si="79"/>
        <v>920.54166666666663</v>
      </c>
      <c r="BA212" s="57"/>
      <c r="BB212" s="57"/>
      <c r="BD212" s="57">
        <v>208</v>
      </c>
      <c r="BE212" s="66">
        <v>29.6</v>
      </c>
      <c r="BF212" s="66">
        <v>0</v>
      </c>
      <c r="BG212" s="65">
        <f t="shared" si="68"/>
        <v>8.2222222222222232</v>
      </c>
      <c r="BH212" s="65">
        <f t="shared" si="80"/>
        <v>0.75000000000000178</v>
      </c>
      <c r="BI212" s="67">
        <f t="shared" si="81"/>
        <v>1037.0555555555557</v>
      </c>
      <c r="BJ212" s="57"/>
      <c r="BK212" s="57"/>
      <c r="BM212" s="57">
        <v>208</v>
      </c>
      <c r="BN212" s="57">
        <v>29.6</v>
      </c>
      <c r="BO212" s="66">
        <v>0</v>
      </c>
      <c r="BP212" s="65">
        <f t="shared" si="69"/>
        <v>8.2222222222222232</v>
      </c>
      <c r="BQ212" s="65">
        <f t="shared" si="82"/>
        <v>0.75000000000000178</v>
      </c>
      <c r="BR212" s="67">
        <f t="shared" si="83"/>
        <v>1037.0555555555557</v>
      </c>
      <c r="BS212" s="57"/>
      <c r="BT212" s="57"/>
    </row>
    <row r="213" spans="1:72" x14ac:dyDescent="0.25">
      <c r="A213" s="31">
        <v>213</v>
      </c>
      <c r="B213" s="56">
        <v>210</v>
      </c>
      <c r="C213" s="71">
        <v>35.200000000000003</v>
      </c>
      <c r="D213" s="71">
        <v>0</v>
      </c>
      <c r="E213" s="71">
        <v>9.7777777777777786</v>
      </c>
      <c r="F213" s="71">
        <v>0.88888888888888928</v>
      </c>
      <c r="G213" s="71">
        <v>1054.9444444444446</v>
      </c>
      <c r="K213" s="57">
        <v>209</v>
      </c>
      <c r="L213" s="66">
        <v>39.299999999999997</v>
      </c>
      <c r="M213" s="66">
        <v>0</v>
      </c>
      <c r="N213" s="65">
        <f t="shared" si="63"/>
        <v>10.916666666666666</v>
      </c>
      <c r="O213" s="65">
        <f t="shared" si="70"/>
        <v>-0.16666666666666607</v>
      </c>
      <c r="P213" s="67">
        <f t="shared" si="71"/>
        <v>1206.9583333333335</v>
      </c>
      <c r="Q213" s="57"/>
      <c r="R213" s="57"/>
      <c r="T213" s="57">
        <v>209</v>
      </c>
      <c r="U213" s="66">
        <v>39.299999999999997</v>
      </c>
      <c r="V213" s="66">
        <v>0</v>
      </c>
      <c r="W213" s="65">
        <f t="shared" si="64"/>
        <v>10.916666666666666</v>
      </c>
      <c r="X213" s="65">
        <f t="shared" si="72"/>
        <v>-0.16666666666666607</v>
      </c>
      <c r="Y213" s="67">
        <f t="shared" si="73"/>
        <v>1206.9583333333335</v>
      </c>
      <c r="Z213" s="57"/>
      <c r="AA213" s="57"/>
      <c r="AC213" s="57">
        <v>209</v>
      </c>
      <c r="AD213" s="66">
        <v>35.9</v>
      </c>
      <c r="AE213" s="66">
        <v>0</v>
      </c>
      <c r="AF213" s="65">
        <f t="shared" si="65"/>
        <v>9.9722222222222214</v>
      </c>
      <c r="AG213" s="65">
        <f t="shared" si="74"/>
        <v>-0.27777777777777857</v>
      </c>
      <c r="AH213" s="67">
        <f t="shared" si="75"/>
        <v>930.65277777777771</v>
      </c>
      <c r="AI213" s="57"/>
      <c r="AJ213" s="57"/>
      <c r="AL213" s="57">
        <v>209</v>
      </c>
      <c r="AM213" s="66">
        <v>35.9</v>
      </c>
      <c r="AN213" s="66">
        <v>0</v>
      </c>
      <c r="AO213" s="65">
        <f t="shared" si="66"/>
        <v>9.9722222222222214</v>
      </c>
      <c r="AP213" s="65">
        <f t="shared" si="76"/>
        <v>-0.27777777777777857</v>
      </c>
      <c r="AQ213" s="67">
        <f t="shared" si="77"/>
        <v>930.65277777777771</v>
      </c>
      <c r="AR213" s="57"/>
      <c r="AS213" s="57"/>
      <c r="AU213" s="57">
        <v>209</v>
      </c>
      <c r="AV213" s="66">
        <v>35.9</v>
      </c>
      <c r="AW213" s="66">
        <v>0</v>
      </c>
      <c r="AX213" s="65">
        <f t="shared" si="67"/>
        <v>9.9722222222222214</v>
      </c>
      <c r="AY213" s="65">
        <f t="shared" si="78"/>
        <v>-0.27777777777777857</v>
      </c>
      <c r="AZ213" s="67">
        <f t="shared" si="79"/>
        <v>930.65277777777771</v>
      </c>
      <c r="BA213" s="57"/>
      <c r="BB213" s="57"/>
      <c r="BD213" s="57">
        <v>209</v>
      </c>
      <c r="BE213" s="66">
        <v>32</v>
      </c>
      <c r="BF213" s="66">
        <v>0</v>
      </c>
      <c r="BG213" s="65">
        <f t="shared" si="68"/>
        <v>8.8888888888888893</v>
      </c>
      <c r="BH213" s="65">
        <f t="shared" si="80"/>
        <v>0.66666666666666607</v>
      </c>
      <c r="BI213" s="67">
        <f t="shared" si="81"/>
        <v>1045.6111111111113</v>
      </c>
      <c r="BJ213" s="57"/>
      <c r="BK213" s="57"/>
      <c r="BM213" s="57">
        <v>209</v>
      </c>
      <c r="BN213" s="57">
        <v>32</v>
      </c>
      <c r="BO213" s="66">
        <v>0</v>
      </c>
      <c r="BP213" s="65">
        <f t="shared" si="69"/>
        <v>8.8888888888888893</v>
      </c>
      <c r="BQ213" s="65">
        <f t="shared" si="82"/>
        <v>0.66666666666666607</v>
      </c>
      <c r="BR213" s="67">
        <f t="shared" si="83"/>
        <v>1045.6111111111113</v>
      </c>
      <c r="BS213" s="57"/>
      <c r="BT213" s="57"/>
    </row>
    <row r="214" spans="1:72" x14ac:dyDescent="0.25">
      <c r="A214" s="31">
        <v>214</v>
      </c>
      <c r="B214" s="56">
        <v>211</v>
      </c>
      <c r="C214" s="71">
        <v>37.5</v>
      </c>
      <c r="D214" s="71">
        <v>0</v>
      </c>
      <c r="E214" s="71">
        <v>10.416666666666666</v>
      </c>
      <c r="F214" s="71">
        <v>0.63888888888888751</v>
      </c>
      <c r="G214" s="71">
        <v>1065.0416666666667</v>
      </c>
      <c r="K214" s="57">
        <v>210</v>
      </c>
      <c r="L214" s="66">
        <v>38.700000000000003</v>
      </c>
      <c r="M214" s="66">
        <v>0</v>
      </c>
      <c r="N214" s="65">
        <f t="shared" si="63"/>
        <v>10.75</v>
      </c>
      <c r="O214" s="65">
        <f t="shared" si="70"/>
        <v>-0.16666666666666607</v>
      </c>
      <c r="P214" s="67">
        <f t="shared" si="71"/>
        <v>1217.7916666666667</v>
      </c>
      <c r="Q214" s="57"/>
      <c r="R214" s="57"/>
      <c r="T214" s="57">
        <v>210</v>
      </c>
      <c r="U214" s="66">
        <v>38.700000000000003</v>
      </c>
      <c r="V214" s="66">
        <v>0</v>
      </c>
      <c r="W214" s="65">
        <f t="shared" si="64"/>
        <v>10.75</v>
      </c>
      <c r="X214" s="65">
        <f t="shared" si="72"/>
        <v>-0.16666666666666607</v>
      </c>
      <c r="Y214" s="67">
        <f t="shared" si="73"/>
        <v>1217.7916666666667</v>
      </c>
      <c r="Z214" s="57"/>
      <c r="AA214" s="57"/>
      <c r="AC214" s="57">
        <v>210</v>
      </c>
      <c r="AD214" s="66">
        <v>35.299999999999997</v>
      </c>
      <c r="AE214" s="66">
        <v>0</v>
      </c>
      <c r="AF214" s="65">
        <f t="shared" si="65"/>
        <v>9.8055555555555554</v>
      </c>
      <c r="AG214" s="65">
        <f t="shared" si="74"/>
        <v>-0.16666666666666607</v>
      </c>
      <c r="AH214" s="67">
        <f t="shared" si="75"/>
        <v>940.54166666666663</v>
      </c>
      <c r="AI214" s="57"/>
      <c r="AJ214" s="57"/>
      <c r="AL214" s="57">
        <v>210</v>
      </c>
      <c r="AM214" s="66">
        <v>35.299999999999997</v>
      </c>
      <c r="AN214" s="66">
        <v>0</v>
      </c>
      <c r="AO214" s="65">
        <f t="shared" si="66"/>
        <v>9.8055555555555554</v>
      </c>
      <c r="AP214" s="65">
        <f t="shared" si="76"/>
        <v>-0.16666666666666607</v>
      </c>
      <c r="AQ214" s="67">
        <f t="shared" si="77"/>
        <v>940.54166666666663</v>
      </c>
      <c r="AR214" s="57"/>
      <c r="AS214" s="57"/>
      <c r="AU214" s="57">
        <v>210</v>
      </c>
      <c r="AV214" s="66">
        <v>35.299999999999997</v>
      </c>
      <c r="AW214" s="66">
        <v>0</v>
      </c>
      <c r="AX214" s="65">
        <f t="shared" si="67"/>
        <v>9.8055555555555554</v>
      </c>
      <c r="AY214" s="65">
        <f t="shared" si="78"/>
        <v>-0.16666666666666607</v>
      </c>
      <c r="AZ214" s="67">
        <f t="shared" si="79"/>
        <v>940.54166666666663</v>
      </c>
      <c r="BA214" s="57"/>
      <c r="BB214" s="57"/>
      <c r="BD214" s="57">
        <v>210</v>
      </c>
      <c r="BE214" s="66">
        <v>35.200000000000003</v>
      </c>
      <c r="BF214" s="66">
        <v>0</v>
      </c>
      <c r="BG214" s="65">
        <f t="shared" si="68"/>
        <v>9.7777777777777786</v>
      </c>
      <c r="BH214" s="65">
        <f t="shared" si="80"/>
        <v>0.88888888888888928</v>
      </c>
      <c r="BI214" s="67">
        <f t="shared" si="81"/>
        <v>1054.9444444444446</v>
      </c>
      <c r="BJ214" s="57"/>
      <c r="BK214" s="57"/>
      <c r="BM214" s="57">
        <v>210</v>
      </c>
      <c r="BN214" s="57">
        <v>35.200000000000003</v>
      </c>
      <c r="BO214" s="66">
        <v>0</v>
      </c>
      <c r="BP214" s="65">
        <f t="shared" si="69"/>
        <v>9.7777777777777786</v>
      </c>
      <c r="BQ214" s="65">
        <f t="shared" si="82"/>
        <v>0.88888888888888928</v>
      </c>
      <c r="BR214" s="67">
        <f t="shared" si="83"/>
        <v>1054.9444444444446</v>
      </c>
      <c r="BS214" s="57"/>
      <c r="BT214" s="57"/>
    </row>
    <row r="215" spans="1:72" x14ac:dyDescent="0.25">
      <c r="A215" s="31">
        <v>215</v>
      </c>
      <c r="B215" s="56">
        <v>212</v>
      </c>
      <c r="C215" s="71">
        <v>39.200000000000003</v>
      </c>
      <c r="D215" s="71">
        <v>0</v>
      </c>
      <c r="E215" s="71">
        <v>10.888888888888889</v>
      </c>
      <c r="F215" s="71">
        <v>0.47222222222222321</v>
      </c>
      <c r="G215" s="71">
        <v>1075.6944444444446</v>
      </c>
      <c r="K215" s="57">
        <v>211</v>
      </c>
      <c r="L215" s="66">
        <v>38.1</v>
      </c>
      <c r="M215" s="66">
        <v>0</v>
      </c>
      <c r="N215" s="65">
        <f t="shared" si="63"/>
        <v>10.583333333333334</v>
      </c>
      <c r="O215" s="65">
        <f t="shared" si="70"/>
        <v>-0.16666666666666607</v>
      </c>
      <c r="P215" s="67">
        <f t="shared" si="71"/>
        <v>1228.4583333333335</v>
      </c>
      <c r="Q215" s="57"/>
      <c r="R215" s="57"/>
      <c r="T215" s="57">
        <v>211</v>
      </c>
      <c r="U215" s="66">
        <v>38.1</v>
      </c>
      <c r="V215" s="66">
        <v>0</v>
      </c>
      <c r="W215" s="65">
        <f t="shared" si="64"/>
        <v>10.583333333333334</v>
      </c>
      <c r="X215" s="65">
        <f t="shared" si="72"/>
        <v>-0.16666666666666607</v>
      </c>
      <c r="Y215" s="67">
        <f t="shared" si="73"/>
        <v>1228.4583333333335</v>
      </c>
      <c r="Z215" s="57"/>
      <c r="AA215" s="57"/>
      <c r="AC215" s="57">
        <v>211</v>
      </c>
      <c r="AD215" s="66">
        <v>34.799999999999997</v>
      </c>
      <c r="AE215" s="66">
        <v>0</v>
      </c>
      <c r="AF215" s="65">
        <f t="shared" si="65"/>
        <v>9.6666666666666661</v>
      </c>
      <c r="AG215" s="65">
        <f t="shared" si="74"/>
        <v>-0.13888888888888928</v>
      </c>
      <c r="AH215" s="67">
        <f t="shared" si="75"/>
        <v>950.27777777777771</v>
      </c>
      <c r="AI215" s="57"/>
      <c r="AJ215" s="57"/>
      <c r="AL215" s="57">
        <v>211</v>
      </c>
      <c r="AM215" s="66">
        <v>34.799999999999997</v>
      </c>
      <c r="AN215" s="66">
        <v>0</v>
      </c>
      <c r="AO215" s="65">
        <f t="shared" si="66"/>
        <v>9.6666666666666661</v>
      </c>
      <c r="AP215" s="65">
        <f t="shared" si="76"/>
        <v>-0.13888888888888928</v>
      </c>
      <c r="AQ215" s="67">
        <f t="shared" si="77"/>
        <v>950.27777777777771</v>
      </c>
      <c r="AR215" s="57"/>
      <c r="AS215" s="57"/>
      <c r="AU215" s="57">
        <v>211</v>
      </c>
      <c r="AV215" s="66">
        <v>34.799999999999997</v>
      </c>
      <c r="AW215" s="66">
        <v>0</v>
      </c>
      <c r="AX215" s="65">
        <f t="shared" si="67"/>
        <v>9.6666666666666661</v>
      </c>
      <c r="AY215" s="65">
        <f t="shared" si="78"/>
        <v>-0.13888888888888928</v>
      </c>
      <c r="AZ215" s="67">
        <f t="shared" si="79"/>
        <v>950.27777777777771</v>
      </c>
      <c r="BA215" s="57"/>
      <c r="BB215" s="57"/>
      <c r="BD215" s="57">
        <v>211</v>
      </c>
      <c r="BE215" s="66">
        <v>37.5</v>
      </c>
      <c r="BF215" s="66">
        <v>0</v>
      </c>
      <c r="BG215" s="65">
        <f t="shared" si="68"/>
        <v>10.416666666666666</v>
      </c>
      <c r="BH215" s="65">
        <f t="shared" si="80"/>
        <v>0.63888888888888751</v>
      </c>
      <c r="BI215" s="67">
        <f t="shared" si="81"/>
        <v>1065.0416666666667</v>
      </c>
      <c r="BJ215" s="57"/>
      <c r="BK215" s="57"/>
      <c r="BM215" s="57">
        <v>211</v>
      </c>
      <c r="BN215" s="57">
        <v>37.5</v>
      </c>
      <c r="BO215" s="66">
        <v>0</v>
      </c>
      <c r="BP215" s="65">
        <f t="shared" si="69"/>
        <v>10.416666666666666</v>
      </c>
      <c r="BQ215" s="65">
        <f t="shared" si="82"/>
        <v>0.63888888888888751</v>
      </c>
      <c r="BR215" s="67">
        <f t="shared" si="83"/>
        <v>1065.0416666666667</v>
      </c>
      <c r="BS215" s="57"/>
      <c r="BT215" s="57"/>
    </row>
    <row r="216" spans="1:72" x14ac:dyDescent="0.25">
      <c r="A216" s="31">
        <v>216</v>
      </c>
      <c r="B216" s="56">
        <v>213</v>
      </c>
      <c r="C216" s="71">
        <v>40.5</v>
      </c>
      <c r="D216" s="71">
        <v>0</v>
      </c>
      <c r="E216" s="71">
        <v>11.25</v>
      </c>
      <c r="F216" s="71">
        <v>0.36111111111111072</v>
      </c>
      <c r="G216" s="71">
        <v>1086.7638888888889</v>
      </c>
      <c r="K216" s="57">
        <v>212</v>
      </c>
      <c r="L216" s="66">
        <v>37.5</v>
      </c>
      <c r="M216" s="66">
        <v>0</v>
      </c>
      <c r="N216" s="65">
        <f t="shared" si="63"/>
        <v>10.416666666666666</v>
      </c>
      <c r="O216" s="65">
        <f t="shared" si="70"/>
        <v>-0.16666666666666785</v>
      </c>
      <c r="P216" s="67">
        <f t="shared" si="71"/>
        <v>1238.9583333333335</v>
      </c>
      <c r="Q216" s="57"/>
      <c r="R216" s="57"/>
      <c r="T216" s="57">
        <v>212</v>
      </c>
      <c r="U216" s="66">
        <v>37.5</v>
      </c>
      <c r="V216" s="66">
        <v>0</v>
      </c>
      <c r="W216" s="65">
        <f t="shared" si="64"/>
        <v>10.416666666666666</v>
      </c>
      <c r="X216" s="65">
        <f t="shared" si="72"/>
        <v>-0.16666666666666785</v>
      </c>
      <c r="Y216" s="67">
        <f t="shared" si="73"/>
        <v>1238.9583333333335</v>
      </c>
      <c r="Z216" s="57"/>
      <c r="AA216" s="57"/>
      <c r="AC216" s="57">
        <v>212</v>
      </c>
      <c r="AD216" s="66">
        <v>34.5</v>
      </c>
      <c r="AE216" s="66">
        <v>0</v>
      </c>
      <c r="AF216" s="65">
        <f t="shared" si="65"/>
        <v>9.5833333333333339</v>
      </c>
      <c r="AG216" s="65">
        <f t="shared" si="74"/>
        <v>-8.3333333333332149E-2</v>
      </c>
      <c r="AH216" s="67">
        <f t="shared" si="75"/>
        <v>959.90277777777771</v>
      </c>
      <c r="AI216" s="57"/>
      <c r="AJ216" s="57"/>
      <c r="AL216" s="57">
        <v>212</v>
      </c>
      <c r="AM216" s="66">
        <v>34.5</v>
      </c>
      <c r="AN216" s="66">
        <v>0</v>
      </c>
      <c r="AO216" s="65">
        <f t="shared" si="66"/>
        <v>9.5833333333333339</v>
      </c>
      <c r="AP216" s="65">
        <f t="shared" si="76"/>
        <v>-8.3333333333332149E-2</v>
      </c>
      <c r="AQ216" s="67">
        <f t="shared" si="77"/>
        <v>959.90277777777771</v>
      </c>
      <c r="AR216" s="57"/>
      <c r="AS216" s="57"/>
      <c r="AU216" s="57">
        <v>212</v>
      </c>
      <c r="AV216" s="66">
        <v>34.5</v>
      </c>
      <c r="AW216" s="66">
        <v>0</v>
      </c>
      <c r="AX216" s="65">
        <f t="shared" si="67"/>
        <v>9.5833333333333339</v>
      </c>
      <c r="AY216" s="65">
        <f t="shared" si="78"/>
        <v>-8.3333333333332149E-2</v>
      </c>
      <c r="AZ216" s="67">
        <f t="shared" si="79"/>
        <v>959.90277777777771</v>
      </c>
      <c r="BA216" s="57"/>
      <c r="BB216" s="57"/>
      <c r="BD216" s="57">
        <v>212</v>
      </c>
      <c r="BE216" s="66">
        <v>39.200000000000003</v>
      </c>
      <c r="BF216" s="66">
        <v>0</v>
      </c>
      <c r="BG216" s="65">
        <f t="shared" si="68"/>
        <v>10.888888888888889</v>
      </c>
      <c r="BH216" s="65">
        <f t="shared" si="80"/>
        <v>0.47222222222222321</v>
      </c>
      <c r="BI216" s="67">
        <f t="shared" si="81"/>
        <v>1075.6944444444446</v>
      </c>
      <c r="BJ216" s="57"/>
      <c r="BK216" s="57"/>
      <c r="BM216" s="57">
        <v>212</v>
      </c>
      <c r="BN216" s="57">
        <v>39.200000000000003</v>
      </c>
      <c r="BO216" s="66">
        <v>0</v>
      </c>
      <c r="BP216" s="65">
        <f t="shared" si="69"/>
        <v>10.888888888888889</v>
      </c>
      <c r="BQ216" s="65">
        <f t="shared" si="82"/>
        <v>0.47222222222222321</v>
      </c>
      <c r="BR216" s="67">
        <f t="shared" si="83"/>
        <v>1075.6944444444446</v>
      </c>
      <c r="BS216" s="57"/>
      <c r="BT216" s="57"/>
    </row>
    <row r="217" spans="1:72" x14ac:dyDescent="0.25">
      <c r="A217" s="31">
        <v>217</v>
      </c>
      <c r="B217" s="56">
        <v>214</v>
      </c>
      <c r="C217" s="71">
        <v>41.6</v>
      </c>
      <c r="D217" s="71">
        <v>0</v>
      </c>
      <c r="E217" s="71">
        <v>11.555555555555555</v>
      </c>
      <c r="F217" s="71">
        <v>0.30555555555555536</v>
      </c>
      <c r="G217" s="71">
        <v>1098.1666666666667</v>
      </c>
      <c r="K217" s="57">
        <v>213</v>
      </c>
      <c r="L217" s="66">
        <v>36.9</v>
      </c>
      <c r="M217" s="66">
        <v>0</v>
      </c>
      <c r="N217" s="65">
        <f t="shared" si="63"/>
        <v>10.25</v>
      </c>
      <c r="O217" s="65">
        <f t="shared" si="70"/>
        <v>-0.16666666666666607</v>
      </c>
      <c r="P217" s="67">
        <f t="shared" si="71"/>
        <v>1249.2916666666667</v>
      </c>
      <c r="Q217" s="57"/>
      <c r="R217" s="57"/>
      <c r="T217" s="57">
        <v>213</v>
      </c>
      <c r="U217" s="66">
        <v>36.9</v>
      </c>
      <c r="V217" s="66">
        <v>0</v>
      </c>
      <c r="W217" s="65">
        <f t="shared" si="64"/>
        <v>10.25</v>
      </c>
      <c r="X217" s="65">
        <f t="shared" si="72"/>
        <v>-0.16666666666666607</v>
      </c>
      <c r="Y217" s="67">
        <f t="shared" si="73"/>
        <v>1249.2916666666667</v>
      </c>
      <c r="Z217" s="57"/>
      <c r="AA217" s="57"/>
      <c r="AC217" s="57">
        <v>213</v>
      </c>
      <c r="AD217" s="66">
        <v>34.200000000000003</v>
      </c>
      <c r="AE217" s="66">
        <v>0</v>
      </c>
      <c r="AF217" s="65">
        <f t="shared" si="65"/>
        <v>9.5</v>
      </c>
      <c r="AG217" s="65">
        <f t="shared" si="74"/>
        <v>-8.3333333333333925E-2</v>
      </c>
      <c r="AH217" s="67">
        <f t="shared" si="75"/>
        <v>969.44444444444434</v>
      </c>
      <c r="AI217" s="57"/>
      <c r="AJ217" s="57"/>
      <c r="AL217" s="57">
        <v>213</v>
      </c>
      <c r="AM217" s="66">
        <v>34.200000000000003</v>
      </c>
      <c r="AN217" s="66">
        <v>0</v>
      </c>
      <c r="AO217" s="65">
        <f t="shared" si="66"/>
        <v>9.5</v>
      </c>
      <c r="AP217" s="65">
        <f t="shared" si="76"/>
        <v>-8.3333333333333925E-2</v>
      </c>
      <c r="AQ217" s="67">
        <f t="shared" si="77"/>
        <v>969.44444444444434</v>
      </c>
      <c r="AR217" s="57"/>
      <c r="AS217" s="57"/>
      <c r="AU217" s="57">
        <v>213</v>
      </c>
      <c r="AV217" s="66">
        <v>34.200000000000003</v>
      </c>
      <c r="AW217" s="66">
        <v>0</v>
      </c>
      <c r="AX217" s="65">
        <f t="shared" si="67"/>
        <v>9.5</v>
      </c>
      <c r="AY217" s="65">
        <f t="shared" si="78"/>
        <v>-8.3333333333333925E-2</v>
      </c>
      <c r="AZ217" s="67">
        <f t="shared" si="79"/>
        <v>969.44444444444434</v>
      </c>
      <c r="BA217" s="57"/>
      <c r="BB217" s="57"/>
      <c r="BD217" s="57">
        <v>213</v>
      </c>
      <c r="BE217" s="66">
        <v>40.5</v>
      </c>
      <c r="BF217" s="66">
        <v>0</v>
      </c>
      <c r="BG217" s="65">
        <f t="shared" si="68"/>
        <v>11.25</v>
      </c>
      <c r="BH217" s="65">
        <f t="shared" si="80"/>
        <v>0.36111111111111072</v>
      </c>
      <c r="BI217" s="67">
        <f t="shared" si="81"/>
        <v>1086.7638888888889</v>
      </c>
      <c r="BJ217" s="57"/>
      <c r="BK217" s="57"/>
      <c r="BM217" s="57">
        <v>213</v>
      </c>
      <c r="BN217" s="57">
        <v>40.5</v>
      </c>
      <c r="BO217" s="66">
        <v>0</v>
      </c>
      <c r="BP217" s="65">
        <f t="shared" si="69"/>
        <v>11.25</v>
      </c>
      <c r="BQ217" s="65">
        <f t="shared" si="82"/>
        <v>0.36111111111111072</v>
      </c>
      <c r="BR217" s="67">
        <f t="shared" si="83"/>
        <v>1086.7638888888889</v>
      </c>
      <c r="BS217" s="57"/>
      <c r="BT217" s="57"/>
    </row>
    <row r="218" spans="1:72" x14ac:dyDescent="0.25">
      <c r="A218" s="31">
        <v>218</v>
      </c>
      <c r="B218" s="56">
        <v>215</v>
      </c>
      <c r="C218" s="71">
        <v>43.1</v>
      </c>
      <c r="D218" s="71">
        <v>0</v>
      </c>
      <c r="E218" s="71">
        <v>11.972222222222223</v>
      </c>
      <c r="F218" s="71">
        <v>0.41666666666666785</v>
      </c>
      <c r="G218" s="71">
        <v>1109.9305555555557</v>
      </c>
      <c r="K218" s="57">
        <v>214</v>
      </c>
      <c r="L218" s="66">
        <v>36.299999999999997</v>
      </c>
      <c r="M218" s="66">
        <v>0</v>
      </c>
      <c r="N218" s="65">
        <f t="shared" si="63"/>
        <v>10.083333333333332</v>
      </c>
      <c r="O218" s="65">
        <f t="shared" si="70"/>
        <v>-0.16666666666666785</v>
      </c>
      <c r="P218" s="67">
        <f t="shared" si="71"/>
        <v>1259.4583333333335</v>
      </c>
      <c r="Q218" s="57"/>
      <c r="R218" s="57"/>
      <c r="T218" s="57">
        <v>214</v>
      </c>
      <c r="U218" s="66">
        <v>36.299999999999997</v>
      </c>
      <c r="V218" s="66">
        <v>0</v>
      </c>
      <c r="W218" s="65">
        <f t="shared" si="64"/>
        <v>10.083333333333332</v>
      </c>
      <c r="X218" s="65">
        <f t="shared" si="72"/>
        <v>-0.16666666666666785</v>
      </c>
      <c r="Y218" s="67">
        <f t="shared" si="73"/>
        <v>1259.4583333333335</v>
      </c>
      <c r="Z218" s="57"/>
      <c r="AA218" s="57"/>
      <c r="AC218" s="57">
        <v>214</v>
      </c>
      <c r="AD218" s="66">
        <v>34</v>
      </c>
      <c r="AE218" s="66">
        <v>0</v>
      </c>
      <c r="AF218" s="65">
        <f t="shared" si="65"/>
        <v>9.4444444444444446</v>
      </c>
      <c r="AG218" s="65">
        <f t="shared" si="74"/>
        <v>-5.5555555555555358E-2</v>
      </c>
      <c r="AH218" s="67">
        <f t="shared" si="75"/>
        <v>978.91666666666652</v>
      </c>
      <c r="AI218" s="57"/>
      <c r="AJ218" s="57"/>
      <c r="AL218" s="57">
        <v>214</v>
      </c>
      <c r="AM218" s="66">
        <v>34</v>
      </c>
      <c r="AN218" s="66">
        <v>0</v>
      </c>
      <c r="AO218" s="65">
        <f t="shared" si="66"/>
        <v>9.4444444444444446</v>
      </c>
      <c r="AP218" s="65">
        <f t="shared" si="76"/>
        <v>-5.5555555555555358E-2</v>
      </c>
      <c r="AQ218" s="67">
        <f t="shared" si="77"/>
        <v>978.91666666666652</v>
      </c>
      <c r="AR218" s="57"/>
      <c r="AS218" s="57"/>
      <c r="AU218" s="57">
        <v>214</v>
      </c>
      <c r="AV218" s="66">
        <v>34</v>
      </c>
      <c r="AW218" s="66">
        <v>0</v>
      </c>
      <c r="AX218" s="65">
        <f t="shared" si="67"/>
        <v>9.4444444444444446</v>
      </c>
      <c r="AY218" s="65">
        <f t="shared" si="78"/>
        <v>-5.5555555555555358E-2</v>
      </c>
      <c r="AZ218" s="67">
        <f t="shared" si="79"/>
        <v>978.91666666666652</v>
      </c>
      <c r="BA218" s="57"/>
      <c r="BB218" s="57"/>
      <c r="BD218" s="57">
        <v>214</v>
      </c>
      <c r="BE218" s="66">
        <v>41.6</v>
      </c>
      <c r="BF218" s="66">
        <v>0</v>
      </c>
      <c r="BG218" s="65">
        <f t="shared" si="68"/>
        <v>11.555555555555555</v>
      </c>
      <c r="BH218" s="65">
        <f t="shared" si="80"/>
        <v>0.30555555555555536</v>
      </c>
      <c r="BI218" s="67">
        <f t="shared" si="81"/>
        <v>1098.1666666666667</v>
      </c>
      <c r="BJ218" s="57"/>
      <c r="BK218" s="57"/>
      <c r="BM218" s="57">
        <v>214</v>
      </c>
      <c r="BN218" s="57">
        <v>41.6</v>
      </c>
      <c r="BO218" s="66">
        <v>0</v>
      </c>
      <c r="BP218" s="65">
        <f t="shared" si="69"/>
        <v>11.555555555555555</v>
      </c>
      <c r="BQ218" s="65">
        <f t="shared" si="82"/>
        <v>0.30555555555555536</v>
      </c>
      <c r="BR218" s="67">
        <f t="shared" si="83"/>
        <v>1098.1666666666667</v>
      </c>
      <c r="BS218" s="57"/>
      <c r="BT218" s="57"/>
    </row>
    <row r="219" spans="1:72" x14ac:dyDescent="0.25">
      <c r="A219" s="31">
        <v>219</v>
      </c>
      <c r="B219" s="56">
        <v>216</v>
      </c>
      <c r="C219" s="71">
        <v>45</v>
      </c>
      <c r="D219" s="71">
        <v>0</v>
      </c>
      <c r="E219" s="71">
        <v>12.5</v>
      </c>
      <c r="F219" s="71">
        <v>0.52777777777777679</v>
      </c>
      <c r="G219" s="71">
        <v>1122.1666666666667</v>
      </c>
      <c r="K219" s="57">
        <v>215</v>
      </c>
      <c r="L219" s="66">
        <v>35.700000000000003</v>
      </c>
      <c r="M219" s="66">
        <v>0</v>
      </c>
      <c r="N219" s="65">
        <f t="shared" si="63"/>
        <v>9.9166666666666679</v>
      </c>
      <c r="O219" s="65">
        <f t="shared" si="70"/>
        <v>-0.1666666666666643</v>
      </c>
      <c r="P219" s="67">
        <f t="shared" si="71"/>
        <v>1269.4583333333335</v>
      </c>
      <c r="Q219" s="57"/>
      <c r="R219" s="57"/>
      <c r="T219" s="57">
        <v>215</v>
      </c>
      <c r="U219" s="66">
        <v>35.700000000000003</v>
      </c>
      <c r="V219" s="66">
        <v>0</v>
      </c>
      <c r="W219" s="65">
        <f t="shared" si="64"/>
        <v>9.9166666666666679</v>
      </c>
      <c r="X219" s="65">
        <f t="shared" si="72"/>
        <v>-0.1666666666666643</v>
      </c>
      <c r="Y219" s="67">
        <f t="shared" si="73"/>
        <v>1269.4583333333335</v>
      </c>
      <c r="Z219" s="57"/>
      <c r="AA219" s="57"/>
      <c r="AC219" s="57">
        <v>215</v>
      </c>
      <c r="AD219" s="66">
        <v>33.799999999999997</v>
      </c>
      <c r="AE219" s="66">
        <v>0</v>
      </c>
      <c r="AF219" s="65">
        <f t="shared" si="65"/>
        <v>9.3888888888888875</v>
      </c>
      <c r="AG219" s="65">
        <f t="shared" si="74"/>
        <v>-5.5555555555557135E-2</v>
      </c>
      <c r="AH219" s="67">
        <f t="shared" si="75"/>
        <v>988.33333333333314</v>
      </c>
      <c r="AI219" s="57"/>
      <c r="AJ219" s="57"/>
      <c r="AL219" s="57">
        <v>215</v>
      </c>
      <c r="AM219" s="66">
        <v>33.799999999999997</v>
      </c>
      <c r="AN219" s="66">
        <v>0</v>
      </c>
      <c r="AO219" s="65">
        <f t="shared" si="66"/>
        <v>9.3888888888888875</v>
      </c>
      <c r="AP219" s="65">
        <f t="shared" si="76"/>
        <v>-5.5555555555557135E-2</v>
      </c>
      <c r="AQ219" s="67">
        <f t="shared" si="77"/>
        <v>988.33333333333314</v>
      </c>
      <c r="AR219" s="57"/>
      <c r="AS219" s="57"/>
      <c r="AU219" s="57">
        <v>215</v>
      </c>
      <c r="AV219" s="66">
        <v>33.799999999999997</v>
      </c>
      <c r="AW219" s="66">
        <v>0</v>
      </c>
      <c r="AX219" s="65">
        <f t="shared" si="67"/>
        <v>9.3888888888888875</v>
      </c>
      <c r="AY219" s="65">
        <f t="shared" si="78"/>
        <v>-5.5555555555557135E-2</v>
      </c>
      <c r="AZ219" s="67">
        <f t="shared" si="79"/>
        <v>988.33333333333314</v>
      </c>
      <c r="BA219" s="57"/>
      <c r="BB219" s="57"/>
      <c r="BD219" s="57">
        <v>215</v>
      </c>
      <c r="BE219" s="66">
        <v>43.1</v>
      </c>
      <c r="BF219" s="66">
        <v>0</v>
      </c>
      <c r="BG219" s="65">
        <f t="shared" si="68"/>
        <v>11.972222222222223</v>
      </c>
      <c r="BH219" s="65">
        <f t="shared" si="80"/>
        <v>0.41666666666666785</v>
      </c>
      <c r="BI219" s="67">
        <f t="shared" si="81"/>
        <v>1109.9305555555557</v>
      </c>
      <c r="BJ219" s="57"/>
      <c r="BK219" s="57"/>
      <c r="BM219" s="57">
        <v>215</v>
      </c>
      <c r="BN219" s="57">
        <v>43.1</v>
      </c>
      <c r="BO219" s="66">
        <v>0</v>
      </c>
      <c r="BP219" s="65">
        <f t="shared" si="69"/>
        <v>11.972222222222223</v>
      </c>
      <c r="BQ219" s="65">
        <f t="shared" si="82"/>
        <v>0.41666666666666785</v>
      </c>
      <c r="BR219" s="67">
        <f t="shared" si="83"/>
        <v>1109.9305555555557</v>
      </c>
      <c r="BS219" s="57"/>
      <c r="BT219" s="57"/>
    </row>
    <row r="220" spans="1:72" x14ac:dyDescent="0.25">
      <c r="A220" s="31">
        <v>220</v>
      </c>
      <c r="B220" s="56">
        <v>217</v>
      </c>
      <c r="C220" s="71">
        <v>47.1</v>
      </c>
      <c r="D220" s="71">
        <v>0</v>
      </c>
      <c r="E220" s="71">
        <v>13.083333333333334</v>
      </c>
      <c r="F220" s="71">
        <v>0.58333333333333393</v>
      </c>
      <c r="G220" s="71">
        <v>1134.9583333333335</v>
      </c>
      <c r="K220" s="57">
        <v>216</v>
      </c>
      <c r="L220" s="66">
        <v>35.1</v>
      </c>
      <c r="M220" s="66">
        <v>0</v>
      </c>
      <c r="N220" s="65">
        <f t="shared" si="63"/>
        <v>9.75</v>
      </c>
      <c r="O220" s="65">
        <f t="shared" si="70"/>
        <v>-0.16666666666666785</v>
      </c>
      <c r="P220" s="67">
        <f t="shared" si="71"/>
        <v>1279.2916666666667</v>
      </c>
      <c r="Q220" s="57"/>
      <c r="R220" s="57"/>
      <c r="T220" s="57">
        <v>216</v>
      </c>
      <c r="U220" s="66">
        <v>35.1</v>
      </c>
      <c r="V220" s="66">
        <v>0</v>
      </c>
      <c r="W220" s="65">
        <f t="shared" si="64"/>
        <v>9.75</v>
      </c>
      <c r="X220" s="65">
        <f t="shared" si="72"/>
        <v>-0.16666666666666785</v>
      </c>
      <c r="Y220" s="67">
        <f t="shared" si="73"/>
        <v>1279.2916666666667</v>
      </c>
      <c r="Z220" s="57"/>
      <c r="AA220" s="57"/>
      <c r="AC220" s="57">
        <v>216</v>
      </c>
      <c r="AD220" s="66">
        <v>33.6</v>
      </c>
      <c r="AE220" s="66">
        <v>0</v>
      </c>
      <c r="AF220" s="65">
        <f t="shared" si="65"/>
        <v>9.3333333333333339</v>
      </c>
      <c r="AG220" s="65">
        <f t="shared" si="74"/>
        <v>-5.5555555555553582E-2</v>
      </c>
      <c r="AH220" s="67">
        <f t="shared" si="75"/>
        <v>997.69444444444423</v>
      </c>
      <c r="AI220" s="57"/>
      <c r="AJ220" s="57"/>
      <c r="AL220" s="57">
        <v>216</v>
      </c>
      <c r="AM220" s="66">
        <v>33.6</v>
      </c>
      <c r="AN220" s="66">
        <v>0</v>
      </c>
      <c r="AO220" s="65">
        <f t="shared" si="66"/>
        <v>9.3333333333333339</v>
      </c>
      <c r="AP220" s="65">
        <f t="shared" si="76"/>
        <v>-5.5555555555553582E-2</v>
      </c>
      <c r="AQ220" s="67">
        <f t="shared" si="77"/>
        <v>997.69444444444423</v>
      </c>
      <c r="AR220" s="57"/>
      <c r="AS220" s="57"/>
      <c r="AU220" s="57">
        <v>216</v>
      </c>
      <c r="AV220" s="66">
        <v>33.6</v>
      </c>
      <c r="AW220" s="66">
        <v>0</v>
      </c>
      <c r="AX220" s="65">
        <f t="shared" si="67"/>
        <v>9.3333333333333339</v>
      </c>
      <c r="AY220" s="65">
        <f t="shared" si="78"/>
        <v>-5.5555555555553582E-2</v>
      </c>
      <c r="AZ220" s="67">
        <f t="shared" si="79"/>
        <v>997.69444444444423</v>
      </c>
      <c r="BA220" s="57"/>
      <c r="BB220" s="57"/>
      <c r="BD220" s="57">
        <v>216</v>
      </c>
      <c r="BE220" s="66">
        <v>45</v>
      </c>
      <c r="BF220" s="66">
        <v>0</v>
      </c>
      <c r="BG220" s="65">
        <f t="shared" si="68"/>
        <v>12.5</v>
      </c>
      <c r="BH220" s="65">
        <f t="shared" si="80"/>
        <v>0.52777777777777679</v>
      </c>
      <c r="BI220" s="67">
        <f t="shared" si="81"/>
        <v>1122.1666666666667</v>
      </c>
      <c r="BJ220" s="57"/>
      <c r="BK220" s="57"/>
      <c r="BM220" s="57">
        <v>216</v>
      </c>
      <c r="BN220" s="57">
        <v>45</v>
      </c>
      <c r="BO220" s="66">
        <v>0</v>
      </c>
      <c r="BP220" s="65">
        <f t="shared" si="69"/>
        <v>12.5</v>
      </c>
      <c r="BQ220" s="65">
        <f t="shared" si="82"/>
        <v>0.52777777777777679</v>
      </c>
      <c r="BR220" s="67">
        <f t="shared" si="83"/>
        <v>1122.1666666666667</v>
      </c>
      <c r="BS220" s="57"/>
      <c r="BT220" s="57"/>
    </row>
    <row r="221" spans="1:72" x14ac:dyDescent="0.25">
      <c r="A221" s="31">
        <v>221</v>
      </c>
      <c r="B221" s="56">
        <v>218</v>
      </c>
      <c r="C221" s="71">
        <v>49</v>
      </c>
      <c r="D221" s="71">
        <v>0</v>
      </c>
      <c r="E221" s="71">
        <v>13.611111111111111</v>
      </c>
      <c r="F221" s="71">
        <v>0.52777777777777679</v>
      </c>
      <c r="G221" s="71">
        <v>1148.3055555555557</v>
      </c>
      <c r="K221" s="57">
        <v>217</v>
      </c>
      <c r="L221" s="66">
        <v>34.5</v>
      </c>
      <c r="M221" s="66">
        <v>0</v>
      </c>
      <c r="N221" s="65">
        <f t="shared" si="63"/>
        <v>9.5833333333333339</v>
      </c>
      <c r="O221" s="65">
        <f t="shared" si="70"/>
        <v>-0.16666666666666607</v>
      </c>
      <c r="P221" s="67">
        <f t="shared" si="71"/>
        <v>1288.9583333333335</v>
      </c>
      <c r="Q221" s="57"/>
      <c r="R221" s="57"/>
      <c r="T221" s="57">
        <v>217</v>
      </c>
      <c r="U221" s="66">
        <v>34.5</v>
      </c>
      <c r="V221" s="66">
        <v>0</v>
      </c>
      <c r="W221" s="65">
        <f t="shared" si="64"/>
        <v>9.5833333333333339</v>
      </c>
      <c r="X221" s="65">
        <f t="shared" si="72"/>
        <v>-0.16666666666666607</v>
      </c>
      <c r="Y221" s="67">
        <f t="shared" si="73"/>
        <v>1288.9583333333335</v>
      </c>
      <c r="Z221" s="57"/>
      <c r="AA221" s="57"/>
      <c r="AC221" s="57">
        <v>217</v>
      </c>
      <c r="AD221" s="66">
        <v>33.5</v>
      </c>
      <c r="AE221" s="66">
        <v>0</v>
      </c>
      <c r="AF221" s="65">
        <f t="shared" si="65"/>
        <v>9.3055555555555554</v>
      </c>
      <c r="AG221" s="65">
        <f t="shared" si="74"/>
        <v>-2.7777777777778567E-2</v>
      </c>
      <c r="AH221" s="67">
        <f t="shared" si="75"/>
        <v>1007.0138888888887</v>
      </c>
      <c r="AI221" s="57"/>
      <c r="AJ221" s="57"/>
      <c r="AL221" s="57">
        <v>217</v>
      </c>
      <c r="AM221" s="66">
        <v>33.5</v>
      </c>
      <c r="AN221" s="66">
        <v>0</v>
      </c>
      <c r="AO221" s="65">
        <f t="shared" si="66"/>
        <v>9.3055555555555554</v>
      </c>
      <c r="AP221" s="65">
        <f t="shared" si="76"/>
        <v>-2.7777777777778567E-2</v>
      </c>
      <c r="AQ221" s="67">
        <f t="shared" si="77"/>
        <v>1007.0138888888887</v>
      </c>
      <c r="AR221" s="57"/>
      <c r="AS221" s="57"/>
      <c r="AU221" s="57">
        <v>217</v>
      </c>
      <c r="AV221" s="66">
        <v>33.5</v>
      </c>
      <c r="AW221" s="66">
        <v>0</v>
      </c>
      <c r="AX221" s="65">
        <f t="shared" si="67"/>
        <v>9.3055555555555554</v>
      </c>
      <c r="AY221" s="65">
        <f t="shared" si="78"/>
        <v>-2.7777777777778567E-2</v>
      </c>
      <c r="AZ221" s="67">
        <f t="shared" si="79"/>
        <v>1007.0138888888887</v>
      </c>
      <c r="BA221" s="57"/>
      <c r="BB221" s="57"/>
      <c r="BD221" s="57">
        <v>217</v>
      </c>
      <c r="BE221" s="66">
        <v>47.1</v>
      </c>
      <c r="BF221" s="66">
        <v>0</v>
      </c>
      <c r="BG221" s="65">
        <f t="shared" si="68"/>
        <v>13.083333333333334</v>
      </c>
      <c r="BH221" s="65">
        <f t="shared" si="80"/>
        <v>0.58333333333333393</v>
      </c>
      <c r="BI221" s="67">
        <f t="shared" si="81"/>
        <v>1134.9583333333335</v>
      </c>
      <c r="BJ221" s="57"/>
      <c r="BK221" s="57"/>
      <c r="BM221" s="57">
        <v>217</v>
      </c>
      <c r="BN221" s="57">
        <v>47.1</v>
      </c>
      <c r="BO221" s="66">
        <v>0</v>
      </c>
      <c r="BP221" s="65">
        <f t="shared" si="69"/>
        <v>13.083333333333334</v>
      </c>
      <c r="BQ221" s="65">
        <f t="shared" si="82"/>
        <v>0.58333333333333393</v>
      </c>
      <c r="BR221" s="67">
        <f t="shared" si="83"/>
        <v>1134.9583333333335</v>
      </c>
      <c r="BS221" s="57"/>
      <c r="BT221" s="57"/>
    </row>
    <row r="222" spans="1:72" x14ac:dyDescent="0.25">
      <c r="A222" s="31">
        <v>222</v>
      </c>
      <c r="B222" s="56">
        <v>219</v>
      </c>
      <c r="C222" s="71">
        <v>50.6</v>
      </c>
      <c r="D222" s="71">
        <v>0</v>
      </c>
      <c r="E222" s="71">
        <v>14.055555555555555</v>
      </c>
      <c r="F222" s="71">
        <v>0.44444444444444464</v>
      </c>
      <c r="G222" s="71">
        <v>1162.1388888888889</v>
      </c>
      <c r="K222" s="57">
        <v>218</v>
      </c>
      <c r="L222" s="66">
        <v>33.9</v>
      </c>
      <c r="M222" s="66">
        <v>0</v>
      </c>
      <c r="N222" s="65">
        <f t="shared" si="63"/>
        <v>9.4166666666666661</v>
      </c>
      <c r="O222" s="65">
        <f t="shared" si="70"/>
        <v>-0.16666666666666785</v>
      </c>
      <c r="P222" s="67">
        <f t="shared" si="71"/>
        <v>1298.4583333333335</v>
      </c>
      <c r="Q222" s="57"/>
      <c r="R222" s="57"/>
      <c r="T222" s="57">
        <v>218</v>
      </c>
      <c r="U222" s="66">
        <v>33.9</v>
      </c>
      <c r="V222" s="66">
        <v>0</v>
      </c>
      <c r="W222" s="65">
        <f t="shared" si="64"/>
        <v>9.4166666666666661</v>
      </c>
      <c r="X222" s="65">
        <f t="shared" si="72"/>
        <v>-0.16666666666666785</v>
      </c>
      <c r="Y222" s="67">
        <f t="shared" si="73"/>
        <v>1298.4583333333335</v>
      </c>
      <c r="Z222" s="57"/>
      <c r="AA222" s="57"/>
      <c r="AC222" s="57">
        <v>218</v>
      </c>
      <c r="AD222" s="66">
        <v>33.5</v>
      </c>
      <c r="AE222" s="66">
        <v>0</v>
      </c>
      <c r="AF222" s="65">
        <f t="shared" si="65"/>
        <v>9.3055555555555554</v>
      </c>
      <c r="AG222" s="65">
        <f t="shared" si="74"/>
        <v>0</v>
      </c>
      <c r="AH222" s="67">
        <f t="shared" si="75"/>
        <v>1016.3194444444442</v>
      </c>
      <c r="AI222" s="57"/>
      <c r="AJ222" s="57"/>
      <c r="AL222" s="57">
        <v>218</v>
      </c>
      <c r="AM222" s="66">
        <v>33.5</v>
      </c>
      <c r="AN222" s="66">
        <v>0</v>
      </c>
      <c r="AO222" s="65">
        <f t="shared" si="66"/>
        <v>9.3055555555555554</v>
      </c>
      <c r="AP222" s="65">
        <f t="shared" si="76"/>
        <v>0</v>
      </c>
      <c r="AQ222" s="67">
        <f t="shared" si="77"/>
        <v>1016.3194444444442</v>
      </c>
      <c r="AR222" s="57"/>
      <c r="AS222" s="57"/>
      <c r="AU222" s="57">
        <v>218</v>
      </c>
      <c r="AV222" s="66">
        <v>33.5</v>
      </c>
      <c r="AW222" s="66">
        <v>0</v>
      </c>
      <c r="AX222" s="65">
        <f t="shared" si="67"/>
        <v>9.3055555555555554</v>
      </c>
      <c r="AY222" s="65">
        <f t="shared" si="78"/>
        <v>0</v>
      </c>
      <c r="AZ222" s="67">
        <f t="shared" si="79"/>
        <v>1016.3194444444442</v>
      </c>
      <c r="BA222" s="57"/>
      <c r="BB222" s="57"/>
      <c r="BD222" s="57">
        <v>218</v>
      </c>
      <c r="BE222" s="66">
        <v>49</v>
      </c>
      <c r="BF222" s="66">
        <v>0</v>
      </c>
      <c r="BG222" s="65">
        <f t="shared" si="68"/>
        <v>13.611111111111111</v>
      </c>
      <c r="BH222" s="65">
        <f t="shared" si="80"/>
        <v>0.52777777777777679</v>
      </c>
      <c r="BI222" s="67">
        <f t="shared" si="81"/>
        <v>1148.3055555555557</v>
      </c>
      <c r="BJ222" s="57"/>
      <c r="BK222" s="57"/>
      <c r="BM222" s="57">
        <v>218</v>
      </c>
      <c r="BN222" s="57">
        <v>49</v>
      </c>
      <c r="BO222" s="66">
        <v>0</v>
      </c>
      <c r="BP222" s="65">
        <f t="shared" si="69"/>
        <v>13.611111111111111</v>
      </c>
      <c r="BQ222" s="65">
        <f t="shared" si="82"/>
        <v>0.52777777777777679</v>
      </c>
      <c r="BR222" s="67">
        <f t="shared" si="83"/>
        <v>1148.3055555555557</v>
      </c>
      <c r="BS222" s="57"/>
      <c r="BT222" s="57"/>
    </row>
    <row r="223" spans="1:72" x14ac:dyDescent="0.25">
      <c r="A223" s="31">
        <v>223</v>
      </c>
      <c r="B223" s="56">
        <v>220</v>
      </c>
      <c r="C223" s="71">
        <v>51.8</v>
      </c>
      <c r="D223" s="71">
        <v>0</v>
      </c>
      <c r="E223" s="71">
        <v>14.388888888888888</v>
      </c>
      <c r="F223" s="71">
        <v>0.33333333333333215</v>
      </c>
      <c r="G223" s="71">
        <v>1176.3611111111111</v>
      </c>
      <c r="K223" s="57">
        <v>219</v>
      </c>
      <c r="L223" s="66">
        <v>33.6</v>
      </c>
      <c r="M223" s="66">
        <v>0</v>
      </c>
      <c r="N223" s="65">
        <f t="shared" si="63"/>
        <v>9.3333333333333339</v>
      </c>
      <c r="O223" s="65">
        <f t="shared" si="70"/>
        <v>-8.3333333333332149E-2</v>
      </c>
      <c r="P223" s="67">
        <f t="shared" si="71"/>
        <v>1307.8333333333335</v>
      </c>
      <c r="Q223" s="57"/>
      <c r="R223" s="57"/>
      <c r="T223" s="57">
        <v>219</v>
      </c>
      <c r="U223" s="66">
        <v>33.6</v>
      </c>
      <c r="V223" s="66">
        <v>0</v>
      </c>
      <c r="W223" s="65">
        <f t="shared" si="64"/>
        <v>9.3333333333333339</v>
      </c>
      <c r="X223" s="65">
        <f t="shared" si="72"/>
        <v>-8.3333333333332149E-2</v>
      </c>
      <c r="Y223" s="67">
        <f t="shared" si="73"/>
        <v>1307.8333333333335</v>
      </c>
      <c r="Z223" s="57"/>
      <c r="AA223" s="57"/>
      <c r="AC223" s="57">
        <v>219</v>
      </c>
      <c r="AD223" s="66">
        <v>33.4</v>
      </c>
      <c r="AE223" s="66">
        <v>0</v>
      </c>
      <c r="AF223" s="65">
        <f t="shared" si="65"/>
        <v>9.2777777777777768</v>
      </c>
      <c r="AG223" s="65">
        <f t="shared" si="74"/>
        <v>-2.7777777777778567E-2</v>
      </c>
      <c r="AH223" s="67">
        <f t="shared" si="75"/>
        <v>1025.6111111111109</v>
      </c>
      <c r="AI223" s="57"/>
      <c r="AJ223" s="57"/>
      <c r="AL223" s="57">
        <v>219</v>
      </c>
      <c r="AM223" s="66">
        <v>33.4</v>
      </c>
      <c r="AN223" s="66">
        <v>0</v>
      </c>
      <c r="AO223" s="65">
        <f t="shared" si="66"/>
        <v>9.2777777777777768</v>
      </c>
      <c r="AP223" s="65">
        <f t="shared" si="76"/>
        <v>-2.7777777777778567E-2</v>
      </c>
      <c r="AQ223" s="67">
        <f t="shared" si="77"/>
        <v>1025.6111111111109</v>
      </c>
      <c r="AR223" s="57"/>
      <c r="AS223" s="57"/>
      <c r="AU223" s="57">
        <v>219</v>
      </c>
      <c r="AV223" s="66">
        <v>33.4</v>
      </c>
      <c r="AW223" s="66">
        <v>0</v>
      </c>
      <c r="AX223" s="65">
        <f t="shared" si="67"/>
        <v>9.2777777777777768</v>
      </c>
      <c r="AY223" s="65">
        <f t="shared" si="78"/>
        <v>-2.7777777777778567E-2</v>
      </c>
      <c r="AZ223" s="67">
        <f t="shared" si="79"/>
        <v>1025.6111111111109</v>
      </c>
      <c r="BA223" s="57"/>
      <c r="BB223" s="57"/>
      <c r="BD223" s="57">
        <v>219</v>
      </c>
      <c r="BE223" s="66">
        <v>50.6</v>
      </c>
      <c r="BF223" s="66">
        <v>0</v>
      </c>
      <c r="BG223" s="65">
        <f t="shared" si="68"/>
        <v>14.055555555555555</v>
      </c>
      <c r="BH223" s="65">
        <f t="shared" si="80"/>
        <v>0.44444444444444464</v>
      </c>
      <c r="BI223" s="67">
        <f t="shared" si="81"/>
        <v>1162.1388888888889</v>
      </c>
      <c r="BJ223" s="57"/>
      <c r="BK223" s="57"/>
      <c r="BM223" s="57">
        <v>219</v>
      </c>
      <c r="BN223" s="57">
        <v>50.6</v>
      </c>
      <c r="BO223" s="66">
        <v>0</v>
      </c>
      <c r="BP223" s="65">
        <f t="shared" si="69"/>
        <v>14.055555555555555</v>
      </c>
      <c r="BQ223" s="65">
        <f t="shared" si="82"/>
        <v>0.44444444444444464</v>
      </c>
      <c r="BR223" s="67">
        <f t="shared" si="83"/>
        <v>1162.1388888888889</v>
      </c>
      <c r="BS223" s="57"/>
      <c r="BT223" s="57"/>
    </row>
    <row r="224" spans="1:72" x14ac:dyDescent="0.25">
      <c r="A224" s="31">
        <v>224</v>
      </c>
      <c r="B224" s="56">
        <v>221</v>
      </c>
      <c r="C224" s="71">
        <v>52.7</v>
      </c>
      <c r="D224" s="71">
        <v>0</v>
      </c>
      <c r="E224" s="71">
        <v>14.638888888888889</v>
      </c>
      <c r="F224" s="71">
        <v>0.25000000000000178</v>
      </c>
      <c r="G224" s="71">
        <v>1190.875</v>
      </c>
      <c r="K224" s="57">
        <v>220</v>
      </c>
      <c r="L224" s="66">
        <v>33.5</v>
      </c>
      <c r="M224" s="66">
        <v>0</v>
      </c>
      <c r="N224" s="65">
        <f t="shared" si="63"/>
        <v>9.3055555555555554</v>
      </c>
      <c r="O224" s="65">
        <f t="shared" si="70"/>
        <v>-2.7777777777778567E-2</v>
      </c>
      <c r="P224" s="67">
        <f t="shared" si="71"/>
        <v>1317.1527777777778</v>
      </c>
      <c r="Q224" s="57"/>
      <c r="R224" s="57"/>
      <c r="T224" s="57">
        <v>220</v>
      </c>
      <c r="U224" s="66">
        <v>33.5</v>
      </c>
      <c r="V224" s="66">
        <v>0</v>
      </c>
      <c r="W224" s="65">
        <f t="shared" si="64"/>
        <v>9.3055555555555554</v>
      </c>
      <c r="X224" s="65">
        <f t="shared" si="72"/>
        <v>-2.7777777777778567E-2</v>
      </c>
      <c r="Y224" s="67">
        <f t="shared" si="73"/>
        <v>1317.1527777777778</v>
      </c>
      <c r="Z224" s="57"/>
      <c r="AA224" s="57"/>
      <c r="AC224" s="57">
        <v>220</v>
      </c>
      <c r="AD224" s="66">
        <v>33.299999999999997</v>
      </c>
      <c r="AE224" s="66">
        <v>0</v>
      </c>
      <c r="AF224" s="65">
        <f t="shared" si="65"/>
        <v>9.2499999999999982</v>
      </c>
      <c r="AG224" s="65">
        <f t="shared" si="74"/>
        <v>-2.7777777777778567E-2</v>
      </c>
      <c r="AH224" s="67">
        <f t="shared" si="75"/>
        <v>1034.8749999999998</v>
      </c>
      <c r="AI224" s="57"/>
      <c r="AJ224" s="57"/>
      <c r="AL224" s="57">
        <v>220</v>
      </c>
      <c r="AM224" s="66">
        <v>33.299999999999997</v>
      </c>
      <c r="AN224" s="66">
        <v>0</v>
      </c>
      <c r="AO224" s="65">
        <f t="shared" si="66"/>
        <v>9.2499999999999982</v>
      </c>
      <c r="AP224" s="65">
        <f t="shared" si="76"/>
        <v>-2.7777777777778567E-2</v>
      </c>
      <c r="AQ224" s="67">
        <f t="shared" si="77"/>
        <v>1034.8749999999998</v>
      </c>
      <c r="AR224" s="57"/>
      <c r="AS224" s="57"/>
      <c r="AU224" s="57">
        <v>220</v>
      </c>
      <c r="AV224" s="66">
        <v>33.299999999999997</v>
      </c>
      <c r="AW224" s="66">
        <v>0</v>
      </c>
      <c r="AX224" s="65">
        <f t="shared" si="67"/>
        <v>9.2499999999999982</v>
      </c>
      <c r="AY224" s="65">
        <f t="shared" si="78"/>
        <v>-2.7777777777778567E-2</v>
      </c>
      <c r="AZ224" s="67">
        <f t="shared" si="79"/>
        <v>1034.8749999999998</v>
      </c>
      <c r="BA224" s="57"/>
      <c r="BB224" s="57"/>
      <c r="BD224" s="57">
        <v>220</v>
      </c>
      <c r="BE224" s="66">
        <v>51.8</v>
      </c>
      <c r="BF224" s="66">
        <v>0</v>
      </c>
      <c r="BG224" s="65">
        <f t="shared" si="68"/>
        <v>14.388888888888888</v>
      </c>
      <c r="BH224" s="65">
        <f t="shared" si="80"/>
        <v>0.33333333333333215</v>
      </c>
      <c r="BI224" s="67">
        <f t="shared" si="81"/>
        <v>1176.3611111111111</v>
      </c>
      <c r="BJ224" s="57"/>
      <c r="BK224" s="57"/>
      <c r="BM224" s="57">
        <v>220</v>
      </c>
      <c r="BN224" s="57">
        <v>51.8</v>
      </c>
      <c r="BO224" s="66">
        <v>0</v>
      </c>
      <c r="BP224" s="65">
        <f t="shared" si="69"/>
        <v>14.388888888888888</v>
      </c>
      <c r="BQ224" s="65">
        <f t="shared" si="82"/>
        <v>0.33333333333333215</v>
      </c>
      <c r="BR224" s="67">
        <f t="shared" si="83"/>
        <v>1176.3611111111111</v>
      </c>
      <c r="BS224" s="57"/>
      <c r="BT224" s="57"/>
    </row>
    <row r="225" spans="1:72" x14ac:dyDescent="0.25">
      <c r="A225" s="31">
        <v>225</v>
      </c>
      <c r="B225" s="56">
        <v>222</v>
      </c>
      <c r="C225" s="71">
        <v>53.1</v>
      </c>
      <c r="D225" s="71">
        <v>0</v>
      </c>
      <c r="E225" s="71">
        <v>14.75</v>
      </c>
      <c r="F225" s="71">
        <v>0.11111111111111072</v>
      </c>
      <c r="G225" s="71">
        <v>1205.5694444444443</v>
      </c>
      <c r="K225" s="57">
        <v>221</v>
      </c>
      <c r="L225" s="66">
        <v>33.6</v>
      </c>
      <c r="M225" s="66">
        <v>0</v>
      </c>
      <c r="N225" s="65">
        <f t="shared" si="63"/>
        <v>9.3333333333333339</v>
      </c>
      <c r="O225" s="65">
        <f t="shared" si="70"/>
        <v>2.7777777777778567E-2</v>
      </c>
      <c r="P225" s="67">
        <f t="shared" si="71"/>
        <v>1326.4722222222222</v>
      </c>
      <c r="Q225" s="57"/>
      <c r="R225" s="57"/>
      <c r="T225" s="57">
        <v>221</v>
      </c>
      <c r="U225" s="66">
        <v>33.6</v>
      </c>
      <c r="V225" s="66">
        <v>0</v>
      </c>
      <c r="W225" s="65">
        <f t="shared" si="64"/>
        <v>9.3333333333333339</v>
      </c>
      <c r="X225" s="65">
        <f t="shared" si="72"/>
        <v>2.7777777777778567E-2</v>
      </c>
      <c r="Y225" s="67">
        <f t="shared" si="73"/>
        <v>1326.4722222222222</v>
      </c>
      <c r="Z225" s="57"/>
      <c r="AA225" s="57"/>
      <c r="AC225" s="57">
        <v>221</v>
      </c>
      <c r="AD225" s="66">
        <v>33.299999999999997</v>
      </c>
      <c r="AE225" s="66">
        <v>0</v>
      </c>
      <c r="AF225" s="65">
        <f t="shared" si="65"/>
        <v>9.2499999999999982</v>
      </c>
      <c r="AG225" s="65">
        <f t="shared" si="74"/>
        <v>0</v>
      </c>
      <c r="AH225" s="67">
        <f t="shared" si="75"/>
        <v>1044.1249999999998</v>
      </c>
      <c r="AI225" s="57"/>
      <c r="AJ225" s="57"/>
      <c r="AL225" s="57">
        <v>221</v>
      </c>
      <c r="AM225" s="66">
        <v>33.299999999999997</v>
      </c>
      <c r="AN225" s="66">
        <v>0</v>
      </c>
      <c r="AO225" s="65">
        <f t="shared" si="66"/>
        <v>9.2499999999999982</v>
      </c>
      <c r="AP225" s="65">
        <f t="shared" si="76"/>
        <v>0</v>
      </c>
      <c r="AQ225" s="67">
        <f t="shared" si="77"/>
        <v>1044.1249999999998</v>
      </c>
      <c r="AR225" s="57"/>
      <c r="AS225" s="57"/>
      <c r="AU225" s="57">
        <v>221</v>
      </c>
      <c r="AV225" s="66">
        <v>33.299999999999997</v>
      </c>
      <c r="AW225" s="66">
        <v>0</v>
      </c>
      <c r="AX225" s="65">
        <f t="shared" si="67"/>
        <v>9.2499999999999982</v>
      </c>
      <c r="AY225" s="65">
        <f t="shared" si="78"/>
        <v>0</v>
      </c>
      <c r="AZ225" s="67">
        <f t="shared" si="79"/>
        <v>1044.1249999999998</v>
      </c>
      <c r="BA225" s="57"/>
      <c r="BB225" s="57"/>
      <c r="BD225" s="57">
        <v>221</v>
      </c>
      <c r="BE225" s="66">
        <v>52.7</v>
      </c>
      <c r="BF225" s="66">
        <v>0</v>
      </c>
      <c r="BG225" s="65">
        <f t="shared" si="68"/>
        <v>14.638888888888889</v>
      </c>
      <c r="BH225" s="65">
        <f t="shared" si="80"/>
        <v>0.25000000000000178</v>
      </c>
      <c r="BI225" s="67">
        <f t="shared" si="81"/>
        <v>1190.875</v>
      </c>
      <c r="BJ225" s="57"/>
      <c r="BK225" s="57"/>
      <c r="BM225" s="57">
        <v>221</v>
      </c>
      <c r="BN225" s="57">
        <v>52.7</v>
      </c>
      <c r="BO225" s="66">
        <v>0</v>
      </c>
      <c r="BP225" s="65">
        <f t="shared" si="69"/>
        <v>14.638888888888889</v>
      </c>
      <c r="BQ225" s="65">
        <f t="shared" si="82"/>
        <v>0.25000000000000178</v>
      </c>
      <c r="BR225" s="67">
        <f t="shared" si="83"/>
        <v>1190.875</v>
      </c>
      <c r="BS225" s="57"/>
      <c r="BT225" s="57"/>
    </row>
    <row r="226" spans="1:72" x14ac:dyDescent="0.25">
      <c r="A226" s="31">
        <v>226</v>
      </c>
      <c r="B226" s="56">
        <v>223</v>
      </c>
      <c r="C226" s="71">
        <v>53.5</v>
      </c>
      <c r="D226" s="71">
        <v>0</v>
      </c>
      <c r="E226" s="71">
        <v>14.861111111111111</v>
      </c>
      <c r="F226" s="71">
        <v>0.11111111111111072</v>
      </c>
      <c r="G226" s="71">
        <v>1220.375</v>
      </c>
      <c r="K226" s="57">
        <v>222</v>
      </c>
      <c r="L226" s="66">
        <v>33.9</v>
      </c>
      <c r="M226" s="66">
        <v>0</v>
      </c>
      <c r="N226" s="65">
        <f t="shared" si="63"/>
        <v>9.4166666666666661</v>
      </c>
      <c r="O226" s="65">
        <f t="shared" si="70"/>
        <v>8.3333333333332149E-2</v>
      </c>
      <c r="P226" s="67">
        <f t="shared" si="71"/>
        <v>1335.8472222222222</v>
      </c>
      <c r="Q226" s="57"/>
      <c r="R226" s="57"/>
      <c r="T226" s="57">
        <v>222</v>
      </c>
      <c r="U226" s="66">
        <v>33.9</v>
      </c>
      <c r="V226" s="66">
        <v>0</v>
      </c>
      <c r="W226" s="65">
        <f t="shared" si="64"/>
        <v>9.4166666666666661</v>
      </c>
      <c r="X226" s="65">
        <f t="shared" si="72"/>
        <v>8.3333333333332149E-2</v>
      </c>
      <c r="Y226" s="67">
        <f t="shared" si="73"/>
        <v>1335.8472222222222</v>
      </c>
      <c r="Z226" s="57"/>
      <c r="AA226" s="57"/>
      <c r="AC226" s="57">
        <v>222</v>
      </c>
      <c r="AD226" s="66">
        <v>33.200000000000003</v>
      </c>
      <c r="AE226" s="66">
        <v>0</v>
      </c>
      <c r="AF226" s="65">
        <f t="shared" si="65"/>
        <v>9.2222222222222232</v>
      </c>
      <c r="AG226" s="65">
        <f t="shared" si="74"/>
        <v>-2.7777777777775015E-2</v>
      </c>
      <c r="AH226" s="67">
        <f t="shared" si="75"/>
        <v>1053.3611111111109</v>
      </c>
      <c r="AI226" s="57"/>
      <c r="AJ226" s="57"/>
      <c r="AL226" s="57">
        <v>222</v>
      </c>
      <c r="AM226" s="66">
        <v>33.200000000000003</v>
      </c>
      <c r="AN226" s="66">
        <v>0</v>
      </c>
      <c r="AO226" s="65">
        <f t="shared" si="66"/>
        <v>9.2222222222222232</v>
      </c>
      <c r="AP226" s="65">
        <f t="shared" si="76"/>
        <v>-2.7777777777775015E-2</v>
      </c>
      <c r="AQ226" s="67">
        <f t="shared" si="77"/>
        <v>1053.3611111111109</v>
      </c>
      <c r="AR226" s="57"/>
      <c r="AS226" s="57"/>
      <c r="AU226" s="57">
        <v>222</v>
      </c>
      <c r="AV226" s="66">
        <v>33.200000000000003</v>
      </c>
      <c r="AW226" s="66">
        <v>0</v>
      </c>
      <c r="AX226" s="65">
        <f t="shared" si="67"/>
        <v>9.2222222222222232</v>
      </c>
      <c r="AY226" s="65">
        <f t="shared" si="78"/>
        <v>-2.7777777777775015E-2</v>
      </c>
      <c r="AZ226" s="67">
        <f t="shared" si="79"/>
        <v>1053.3611111111109</v>
      </c>
      <c r="BA226" s="57"/>
      <c r="BB226" s="57"/>
      <c r="BD226" s="57">
        <v>222</v>
      </c>
      <c r="BE226" s="66">
        <v>53.1</v>
      </c>
      <c r="BF226" s="66">
        <v>0</v>
      </c>
      <c r="BG226" s="65">
        <f t="shared" si="68"/>
        <v>14.75</v>
      </c>
      <c r="BH226" s="65">
        <f t="shared" si="80"/>
        <v>0.11111111111111072</v>
      </c>
      <c r="BI226" s="67">
        <f t="shared" si="81"/>
        <v>1205.5694444444443</v>
      </c>
      <c r="BJ226" s="57"/>
      <c r="BK226" s="57"/>
      <c r="BM226" s="57">
        <v>222</v>
      </c>
      <c r="BN226" s="57">
        <v>53.1</v>
      </c>
      <c r="BO226" s="66">
        <v>0</v>
      </c>
      <c r="BP226" s="65">
        <f t="shared" si="69"/>
        <v>14.75</v>
      </c>
      <c r="BQ226" s="65">
        <f t="shared" si="82"/>
        <v>0.11111111111111072</v>
      </c>
      <c r="BR226" s="67">
        <f t="shared" si="83"/>
        <v>1205.5694444444443</v>
      </c>
      <c r="BS226" s="57"/>
      <c r="BT226" s="57"/>
    </row>
    <row r="227" spans="1:72" x14ac:dyDescent="0.25">
      <c r="A227" s="31">
        <v>227</v>
      </c>
      <c r="B227" s="56">
        <v>224</v>
      </c>
      <c r="C227" s="71">
        <v>53.8</v>
      </c>
      <c r="D227" s="71">
        <v>0</v>
      </c>
      <c r="E227" s="71">
        <v>14.944444444444443</v>
      </c>
      <c r="F227" s="71">
        <v>8.3333333333332149E-2</v>
      </c>
      <c r="G227" s="71">
        <v>1235.2777777777778</v>
      </c>
      <c r="K227" s="57">
        <v>223</v>
      </c>
      <c r="L227" s="66">
        <v>34.299999999999997</v>
      </c>
      <c r="M227" s="66">
        <v>0</v>
      </c>
      <c r="N227" s="65">
        <f t="shared" si="63"/>
        <v>9.5277777777777768</v>
      </c>
      <c r="O227" s="65">
        <f t="shared" si="70"/>
        <v>0.11111111111111072</v>
      </c>
      <c r="P227" s="67">
        <f t="shared" si="71"/>
        <v>1345.3194444444443</v>
      </c>
      <c r="Q227" s="57"/>
      <c r="R227" s="57"/>
      <c r="T227" s="57">
        <v>223</v>
      </c>
      <c r="U227" s="66">
        <v>34.299999999999997</v>
      </c>
      <c r="V227" s="66">
        <v>0</v>
      </c>
      <c r="W227" s="65">
        <f t="shared" si="64"/>
        <v>9.5277777777777768</v>
      </c>
      <c r="X227" s="65">
        <f t="shared" si="72"/>
        <v>0.11111111111111072</v>
      </c>
      <c r="Y227" s="67">
        <f t="shared" si="73"/>
        <v>1345.3194444444443</v>
      </c>
      <c r="Z227" s="57"/>
      <c r="AA227" s="57"/>
      <c r="AC227" s="57">
        <v>223</v>
      </c>
      <c r="AD227" s="66">
        <v>33.1</v>
      </c>
      <c r="AE227" s="66">
        <v>0</v>
      </c>
      <c r="AF227" s="65">
        <f t="shared" si="65"/>
        <v>9.1944444444444446</v>
      </c>
      <c r="AG227" s="65">
        <f t="shared" si="74"/>
        <v>-2.7777777777778567E-2</v>
      </c>
      <c r="AH227" s="67">
        <f t="shared" si="75"/>
        <v>1062.5694444444441</v>
      </c>
      <c r="AI227" s="57"/>
      <c r="AJ227" s="57"/>
      <c r="AL227" s="57">
        <v>223</v>
      </c>
      <c r="AM227" s="66">
        <v>33.1</v>
      </c>
      <c r="AN227" s="66">
        <v>0</v>
      </c>
      <c r="AO227" s="65">
        <f t="shared" si="66"/>
        <v>9.1944444444444446</v>
      </c>
      <c r="AP227" s="65">
        <f t="shared" si="76"/>
        <v>-2.7777777777778567E-2</v>
      </c>
      <c r="AQ227" s="67">
        <f t="shared" si="77"/>
        <v>1062.5694444444441</v>
      </c>
      <c r="AR227" s="57"/>
      <c r="AS227" s="57"/>
      <c r="AU227" s="57">
        <v>223</v>
      </c>
      <c r="AV227" s="66">
        <v>33.1</v>
      </c>
      <c r="AW227" s="66">
        <v>0</v>
      </c>
      <c r="AX227" s="65">
        <f t="shared" si="67"/>
        <v>9.1944444444444446</v>
      </c>
      <c r="AY227" s="65">
        <f t="shared" si="78"/>
        <v>-2.7777777777778567E-2</v>
      </c>
      <c r="AZ227" s="67">
        <f t="shared" si="79"/>
        <v>1062.5694444444441</v>
      </c>
      <c r="BA227" s="57"/>
      <c r="BB227" s="57"/>
      <c r="BD227" s="57">
        <v>223</v>
      </c>
      <c r="BE227" s="66">
        <v>53.5</v>
      </c>
      <c r="BF227" s="66">
        <v>0</v>
      </c>
      <c r="BG227" s="65">
        <f t="shared" si="68"/>
        <v>14.861111111111111</v>
      </c>
      <c r="BH227" s="65">
        <f t="shared" si="80"/>
        <v>0.11111111111111072</v>
      </c>
      <c r="BI227" s="67">
        <f t="shared" si="81"/>
        <v>1220.375</v>
      </c>
      <c r="BJ227" s="57"/>
      <c r="BK227" s="57"/>
      <c r="BM227" s="57">
        <v>223</v>
      </c>
      <c r="BN227" s="57">
        <v>53.5</v>
      </c>
      <c r="BO227" s="66">
        <v>0</v>
      </c>
      <c r="BP227" s="65">
        <f t="shared" si="69"/>
        <v>14.861111111111111</v>
      </c>
      <c r="BQ227" s="65">
        <f t="shared" si="82"/>
        <v>0.11111111111111072</v>
      </c>
      <c r="BR227" s="67">
        <f t="shared" si="83"/>
        <v>1220.375</v>
      </c>
      <c r="BS227" s="57"/>
      <c r="BT227" s="57"/>
    </row>
    <row r="228" spans="1:72" x14ac:dyDescent="0.25">
      <c r="A228" s="31">
        <v>228</v>
      </c>
      <c r="B228" s="56">
        <v>225</v>
      </c>
      <c r="C228" s="71">
        <v>54.2</v>
      </c>
      <c r="D228" s="71">
        <v>0</v>
      </c>
      <c r="E228" s="71">
        <v>15.055555555555555</v>
      </c>
      <c r="F228" s="71">
        <v>0.11111111111111249</v>
      </c>
      <c r="G228" s="71">
        <v>1250.2777777777778</v>
      </c>
      <c r="K228" s="57">
        <v>224</v>
      </c>
      <c r="L228" s="66">
        <v>34.700000000000003</v>
      </c>
      <c r="M228" s="66">
        <v>0</v>
      </c>
      <c r="N228" s="65">
        <f t="shared" si="63"/>
        <v>9.6388888888888893</v>
      </c>
      <c r="O228" s="65">
        <f t="shared" si="70"/>
        <v>0.11111111111111249</v>
      </c>
      <c r="P228" s="67">
        <f t="shared" si="71"/>
        <v>1354.9027777777776</v>
      </c>
      <c r="Q228" s="57"/>
      <c r="R228" s="57"/>
      <c r="T228" s="57">
        <v>224</v>
      </c>
      <c r="U228" s="66">
        <v>34.700000000000003</v>
      </c>
      <c r="V228" s="66">
        <v>0</v>
      </c>
      <c r="W228" s="65">
        <f t="shared" si="64"/>
        <v>9.6388888888888893</v>
      </c>
      <c r="X228" s="65">
        <f t="shared" si="72"/>
        <v>0.11111111111111249</v>
      </c>
      <c r="Y228" s="67">
        <f t="shared" si="73"/>
        <v>1354.9027777777776</v>
      </c>
      <c r="Z228" s="57"/>
      <c r="AA228" s="57"/>
      <c r="AC228" s="57">
        <v>224</v>
      </c>
      <c r="AD228" s="66">
        <v>33</v>
      </c>
      <c r="AE228" s="66">
        <v>0</v>
      </c>
      <c r="AF228" s="65">
        <f t="shared" si="65"/>
        <v>9.1666666666666661</v>
      </c>
      <c r="AG228" s="65">
        <f t="shared" si="74"/>
        <v>-2.7777777777778567E-2</v>
      </c>
      <c r="AH228" s="67">
        <f t="shared" si="75"/>
        <v>1071.7499999999998</v>
      </c>
      <c r="AI228" s="57"/>
      <c r="AJ228" s="57"/>
      <c r="AL228" s="57">
        <v>224</v>
      </c>
      <c r="AM228" s="66">
        <v>33</v>
      </c>
      <c r="AN228" s="66">
        <v>0</v>
      </c>
      <c r="AO228" s="65">
        <f t="shared" si="66"/>
        <v>9.1666666666666661</v>
      </c>
      <c r="AP228" s="65">
        <f t="shared" si="76"/>
        <v>-2.7777777777778567E-2</v>
      </c>
      <c r="AQ228" s="67">
        <f t="shared" si="77"/>
        <v>1071.7499999999998</v>
      </c>
      <c r="AR228" s="57"/>
      <c r="AS228" s="57"/>
      <c r="AU228" s="57">
        <v>224</v>
      </c>
      <c r="AV228" s="66">
        <v>33</v>
      </c>
      <c r="AW228" s="66">
        <v>0</v>
      </c>
      <c r="AX228" s="65">
        <f t="shared" si="67"/>
        <v>9.1666666666666661</v>
      </c>
      <c r="AY228" s="65">
        <f t="shared" si="78"/>
        <v>-2.7777777777778567E-2</v>
      </c>
      <c r="AZ228" s="67">
        <f t="shared" si="79"/>
        <v>1071.7499999999998</v>
      </c>
      <c r="BA228" s="57"/>
      <c r="BB228" s="57"/>
      <c r="BD228" s="57">
        <v>224</v>
      </c>
      <c r="BE228" s="66">
        <v>53.8</v>
      </c>
      <c r="BF228" s="66">
        <v>0</v>
      </c>
      <c r="BG228" s="65">
        <f t="shared" si="68"/>
        <v>14.944444444444443</v>
      </c>
      <c r="BH228" s="65">
        <f t="shared" si="80"/>
        <v>8.3333333333332149E-2</v>
      </c>
      <c r="BI228" s="67">
        <f t="shared" si="81"/>
        <v>1235.2777777777778</v>
      </c>
      <c r="BJ228" s="57"/>
      <c r="BK228" s="57"/>
      <c r="BM228" s="57">
        <v>224</v>
      </c>
      <c r="BN228" s="57">
        <v>53.8</v>
      </c>
      <c r="BO228" s="66">
        <v>0</v>
      </c>
      <c r="BP228" s="65">
        <f t="shared" si="69"/>
        <v>14.944444444444443</v>
      </c>
      <c r="BQ228" s="65">
        <f t="shared" si="82"/>
        <v>8.3333333333332149E-2</v>
      </c>
      <c r="BR228" s="67">
        <f t="shared" si="83"/>
        <v>1235.2777777777778</v>
      </c>
      <c r="BS228" s="57"/>
      <c r="BT228" s="57"/>
    </row>
    <row r="229" spans="1:72" x14ac:dyDescent="0.25">
      <c r="A229" s="31">
        <v>229</v>
      </c>
      <c r="B229" s="56">
        <v>226</v>
      </c>
      <c r="C229" s="71">
        <v>54.8</v>
      </c>
      <c r="D229" s="71">
        <v>0</v>
      </c>
      <c r="E229" s="71">
        <v>15.222222222222221</v>
      </c>
      <c r="F229" s="71">
        <v>0.16666666666666607</v>
      </c>
      <c r="G229" s="71">
        <v>1265.4166666666667</v>
      </c>
      <c r="K229" s="57">
        <v>225</v>
      </c>
      <c r="L229" s="66">
        <v>35.1</v>
      </c>
      <c r="M229" s="66">
        <v>0</v>
      </c>
      <c r="N229" s="65">
        <f t="shared" si="63"/>
        <v>9.75</v>
      </c>
      <c r="O229" s="65">
        <f t="shared" si="70"/>
        <v>0.11111111111111072</v>
      </c>
      <c r="P229" s="67">
        <f t="shared" si="71"/>
        <v>1364.5972222222219</v>
      </c>
      <c r="Q229" s="57"/>
      <c r="R229" s="57"/>
      <c r="T229" s="57">
        <v>225</v>
      </c>
      <c r="U229" s="66">
        <v>35.1</v>
      </c>
      <c r="V229" s="66">
        <v>0</v>
      </c>
      <c r="W229" s="65">
        <f t="shared" si="64"/>
        <v>9.75</v>
      </c>
      <c r="X229" s="65">
        <f t="shared" si="72"/>
        <v>0.11111111111111072</v>
      </c>
      <c r="Y229" s="67">
        <f t="shared" si="73"/>
        <v>1364.5972222222219</v>
      </c>
      <c r="Z229" s="57"/>
      <c r="AA229" s="57"/>
      <c r="AC229" s="57">
        <v>225</v>
      </c>
      <c r="AD229" s="66">
        <v>32.9</v>
      </c>
      <c r="AE229" s="66">
        <v>0</v>
      </c>
      <c r="AF229" s="65">
        <f t="shared" si="65"/>
        <v>9.1388888888888875</v>
      </c>
      <c r="AG229" s="65">
        <f t="shared" si="74"/>
        <v>-2.7777777777778567E-2</v>
      </c>
      <c r="AH229" s="67">
        <f t="shared" si="75"/>
        <v>1080.9027777777776</v>
      </c>
      <c r="AI229" s="57"/>
      <c r="AJ229" s="57"/>
      <c r="AL229" s="57">
        <v>225</v>
      </c>
      <c r="AM229" s="66">
        <v>32.9</v>
      </c>
      <c r="AN229" s="66">
        <v>0</v>
      </c>
      <c r="AO229" s="65">
        <f t="shared" si="66"/>
        <v>9.1388888888888875</v>
      </c>
      <c r="AP229" s="65">
        <f t="shared" si="76"/>
        <v>-2.7777777777778567E-2</v>
      </c>
      <c r="AQ229" s="67">
        <f t="shared" si="77"/>
        <v>1080.9027777777776</v>
      </c>
      <c r="AR229" s="57"/>
      <c r="AS229" s="57"/>
      <c r="AU229" s="57">
        <v>225</v>
      </c>
      <c r="AV229" s="66">
        <v>32.9</v>
      </c>
      <c r="AW229" s="66">
        <v>0</v>
      </c>
      <c r="AX229" s="65">
        <f t="shared" si="67"/>
        <v>9.1388888888888875</v>
      </c>
      <c r="AY229" s="65">
        <f t="shared" si="78"/>
        <v>-2.7777777777778567E-2</v>
      </c>
      <c r="AZ229" s="67">
        <f t="shared" si="79"/>
        <v>1080.9027777777776</v>
      </c>
      <c r="BA229" s="57"/>
      <c r="BB229" s="57"/>
      <c r="BD229" s="57">
        <v>225</v>
      </c>
      <c r="BE229" s="66">
        <v>54.2</v>
      </c>
      <c r="BF229" s="66">
        <v>0</v>
      </c>
      <c r="BG229" s="65">
        <f t="shared" si="68"/>
        <v>15.055555555555555</v>
      </c>
      <c r="BH229" s="65">
        <f t="shared" si="80"/>
        <v>0.11111111111111249</v>
      </c>
      <c r="BI229" s="67">
        <f t="shared" si="81"/>
        <v>1250.2777777777778</v>
      </c>
      <c r="BJ229" s="57"/>
      <c r="BK229" s="57"/>
      <c r="BM229" s="57">
        <v>225</v>
      </c>
      <c r="BN229" s="57">
        <v>54.2</v>
      </c>
      <c r="BO229" s="66">
        <v>0</v>
      </c>
      <c r="BP229" s="65">
        <f t="shared" si="69"/>
        <v>15.055555555555555</v>
      </c>
      <c r="BQ229" s="65">
        <f t="shared" si="82"/>
        <v>0.11111111111111249</v>
      </c>
      <c r="BR229" s="67">
        <f t="shared" si="83"/>
        <v>1250.2777777777778</v>
      </c>
      <c r="BS229" s="57"/>
      <c r="BT229" s="57"/>
    </row>
    <row r="230" spans="1:72" x14ac:dyDescent="0.25">
      <c r="A230" s="31">
        <v>230</v>
      </c>
      <c r="B230" s="56">
        <v>227</v>
      </c>
      <c r="C230" s="71">
        <v>55.3</v>
      </c>
      <c r="D230" s="71">
        <v>0</v>
      </c>
      <c r="E230" s="71">
        <v>15.361111111111111</v>
      </c>
      <c r="F230" s="71">
        <v>0.13888888888888928</v>
      </c>
      <c r="G230" s="71">
        <v>1280.7083333333335</v>
      </c>
      <c r="K230" s="57">
        <v>226</v>
      </c>
      <c r="L230" s="66">
        <v>35.5</v>
      </c>
      <c r="M230" s="66">
        <v>0</v>
      </c>
      <c r="N230" s="65">
        <f t="shared" si="63"/>
        <v>9.8611111111111107</v>
      </c>
      <c r="O230" s="65">
        <f t="shared" si="70"/>
        <v>0.11111111111111072</v>
      </c>
      <c r="P230" s="67">
        <f t="shared" si="71"/>
        <v>1374.4027777777776</v>
      </c>
      <c r="Q230" s="57"/>
      <c r="R230" s="57"/>
      <c r="T230" s="57">
        <v>226</v>
      </c>
      <c r="U230" s="66">
        <v>35.5</v>
      </c>
      <c r="V230" s="66">
        <v>0</v>
      </c>
      <c r="W230" s="65">
        <f t="shared" si="64"/>
        <v>9.8611111111111107</v>
      </c>
      <c r="X230" s="65">
        <f t="shared" si="72"/>
        <v>0.11111111111111072</v>
      </c>
      <c r="Y230" s="67">
        <f t="shared" si="73"/>
        <v>1374.4027777777776</v>
      </c>
      <c r="Z230" s="57"/>
      <c r="AA230" s="57"/>
      <c r="AC230" s="57">
        <v>226</v>
      </c>
      <c r="AD230" s="66">
        <v>32.799999999999997</v>
      </c>
      <c r="AE230" s="66">
        <v>0</v>
      </c>
      <c r="AF230" s="65">
        <f t="shared" si="65"/>
        <v>9.1111111111111107</v>
      </c>
      <c r="AG230" s="65">
        <f t="shared" si="74"/>
        <v>-2.7777777777776791E-2</v>
      </c>
      <c r="AH230" s="67">
        <f t="shared" si="75"/>
        <v>1090.0277777777776</v>
      </c>
      <c r="AI230" s="57"/>
      <c r="AJ230" s="57"/>
      <c r="AL230" s="57">
        <v>226</v>
      </c>
      <c r="AM230" s="66">
        <v>32.799999999999997</v>
      </c>
      <c r="AN230" s="66">
        <v>0</v>
      </c>
      <c r="AO230" s="65">
        <f t="shared" si="66"/>
        <v>9.1111111111111107</v>
      </c>
      <c r="AP230" s="65">
        <f t="shared" si="76"/>
        <v>-2.7777777777776791E-2</v>
      </c>
      <c r="AQ230" s="67">
        <f t="shared" si="77"/>
        <v>1090.0277777777776</v>
      </c>
      <c r="AR230" s="57"/>
      <c r="AS230" s="57"/>
      <c r="AU230" s="57">
        <v>226</v>
      </c>
      <c r="AV230" s="66">
        <v>32.799999999999997</v>
      </c>
      <c r="AW230" s="66">
        <v>0</v>
      </c>
      <c r="AX230" s="65">
        <f t="shared" si="67"/>
        <v>9.1111111111111107</v>
      </c>
      <c r="AY230" s="65">
        <f t="shared" si="78"/>
        <v>-2.7777777777776791E-2</v>
      </c>
      <c r="AZ230" s="67">
        <f t="shared" si="79"/>
        <v>1090.0277777777776</v>
      </c>
      <c r="BA230" s="57"/>
      <c r="BB230" s="57"/>
      <c r="BD230" s="57">
        <v>226</v>
      </c>
      <c r="BE230" s="66">
        <v>54.8</v>
      </c>
      <c r="BF230" s="66">
        <v>0</v>
      </c>
      <c r="BG230" s="65">
        <f t="shared" si="68"/>
        <v>15.222222222222221</v>
      </c>
      <c r="BH230" s="65">
        <f t="shared" si="80"/>
        <v>0.16666666666666607</v>
      </c>
      <c r="BI230" s="67">
        <f t="shared" si="81"/>
        <v>1265.4166666666667</v>
      </c>
      <c r="BJ230" s="57"/>
      <c r="BK230" s="57"/>
      <c r="BM230" s="57">
        <v>226</v>
      </c>
      <c r="BN230" s="57">
        <v>54.8</v>
      </c>
      <c r="BO230" s="66">
        <v>0</v>
      </c>
      <c r="BP230" s="65">
        <f t="shared" si="69"/>
        <v>15.222222222222221</v>
      </c>
      <c r="BQ230" s="65">
        <f t="shared" si="82"/>
        <v>0.16666666666666607</v>
      </c>
      <c r="BR230" s="67">
        <f t="shared" si="83"/>
        <v>1265.4166666666667</v>
      </c>
      <c r="BS230" s="57"/>
      <c r="BT230" s="57"/>
    </row>
    <row r="231" spans="1:72" x14ac:dyDescent="0.25">
      <c r="A231" s="31">
        <v>231</v>
      </c>
      <c r="B231" s="56">
        <v>228</v>
      </c>
      <c r="C231" s="71">
        <v>55.8</v>
      </c>
      <c r="D231" s="71">
        <v>0</v>
      </c>
      <c r="E231" s="71">
        <v>15.499999999999998</v>
      </c>
      <c r="F231" s="71">
        <v>0.13888888888888751</v>
      </c>
      <c r="G231" s="71">
        <v>1296.1388888888891</v>
      </c>
      <c r="K231" s="57">
        <v>227</v>
      </c>
      <c r="L231" s="66">
        <v>35.9</v>
      </c>
      <c r="M231" s="66">
        <v>0</v>
      </c>
      <c r="N231" s="65">
        <f t="shared" si="63"/>
        <v>9.9722222222222214</v>
      </c>
      <c r="O231" s="65">
        <f t="shared" si="70"/>
        <v>0.11111111111111072</v>
      </c>
      <c r="P231" s="67">
        <f t="shared" si="71"/>
        <v>1384.3194444444443</v>
      </c>
      <c r="Q231" s="57"/>
      <c r="R231" s="57"/>
      <c r="T231" s="57">
        <v>227</v>
      </c>
      <c r="U231" s="66">
        <v>35.9</v>
      </c>
      <c r="V231" s="66">
        <v>0</v>
      </c>
      <c r="W231" s="65">
        <f t="shared" si="64"/>
        <v>9.9722222222222214</v>
      </c>
      <c r="X231" s="65">
        <f t="shared" si="72"/>
        <v>0.11111111111111072</v>
      </c>
      <c r="Y231" s="67">
        <f t="shared" si="73"/>
        <v>1384.3194444444443</v>
      </c>
      <c r="Z231" s="57"/>
      <c r="AA231" s="57"/>
      <c r="AC231" s="57">
        <v>227</v>
      </c>
      <c r="AD231" s="66">
        <v>32.700000000000003</v>
      </c>
      <c r="AE231" s="66">
        <v>0</v>
      </c>
      <c r="AF231" s="65">
        <f t="shared" si="65"/>
        <v>9.0833333333333339</v>
      </c>
      <c r="AG231" s="65">
        <f t="shared" si="74"/>
        <v>-2.7777777777776791E-2</v>
      </c>
      <c r="AH231" s="67">
        <f t="shared" si="75"/>
        <v>1099.1249999999998</v>
      </c>
      <c r="AI231" s="57"/>
      <c r="AJ231" s="57"/>
      <c r="AL231" s="57">
        <v>227</v>
      </c>
      <c r="AM231" s="66">
        <v>32.700000000000003</v>
      </c>
      <c r="AN231" s="66">
        <v>0</v>
      </c>
      <c r="AO231" s="65">
        <f t="shared" si="66"/>
        <v>9.0833333333333339</v>
      </c>
      <c r="AP231" s="65">
        <f t="shared" si="76"/>
        <v>-2.7777777777776791E-2</v>
      </c>
      <c r="AQ231" s="67">
        <f t="shared" si="77"/>
        <v>1099.1249999999998</v>
      </c>
      <c r="AR231" s="57"/>
      <c r="AS231" s="57"/>
      <c r="AU231" s="57">
        <v>227</v>
      </c>
      <c r="AV231" s="66">
        <v>32.700000000000003</v>
      </c>
      <c r="AW231" s="66">
        <v>0</v>
      </c>
      <c r="AX231" s="65">
        <f t="shared" si="67"/>
        <v>9.0833333333333339</v>
      </c>
      <c r="AY231" s="65">
        <f t="shared" si="78"/>
        <v>-2.7777777777776791E-2</v>
      </c>
      <c r="AZ231" s="67">
        <f t="shared" si="79"/>
        <v>1099.1249999999998</v>
      </c>
      <c r="BA231" s="57"/>
      <c r="BB231" s="57"/>
      <c r="BD231" s="57">
        <v>227</v>
      </c>
      <c r="BE231" s="66">
        <v>55.3</v>
      </c>
      <c r="BF231" s="66">
        <v>0</v>
      </c>
      <c r="BG231" s="65">
        <f t="shared" si="68"/>
        <v>15.361111111111111</v>
      </c>
      <c r="BH231" s="65">
        <f t="shared" si="80"/>
        <v>0.13888888888888928</v>
      </c>
      <c r="BI231" s="67">
        <f t="shared" si="81"/>
        <v>1280.7083333333335</v>
      </c>
      <c r="BJ231" s="57"/>
      <c r="BK231" s="57"/>
      <c r="BM231" s="57">
        <v>227</v>
      </c>
      <c r="BN231" s="57">
        <v>55.3</v>
      </c>
      <c r="BO231" s="66">
        <v>0</v>
      </c>
      <c r="BP231" s="65">
        <f t="shared" si="69"/>
        <v>15.361111111111111</v>
      </c>
      <c r="BQ231" s="65">
        <f t="shared" si="82"/>
        <v>0.13888888888888928</v>
      </c>
      <c r="BR231" s="67">
        <f t="shared" si="83"/>
        <v>1280.7083333333335</v>
      </c>
      <c r="BS231" s="57"/>
      <c r="BT231" s="57"/>
    </row>
    <row r="232" spans="1:72" x14ac:dyDescent="0.25">
      <c r="A232" s="31">
        <v>232</v>
      </c>
      <c r="B232" s="56">
        <v>229</v>
      </c>
      <c r="C232" s="71">
        <v>56.2</v>
      </c>
      <c r="D232" s="71">
        <v>0</v>
      </c>
      <c r="E232" s="71">
        <v>15.611111111111111</v>
      </c>
      <c r="F232" s="71">
        <v>0.11111111111111249</v>
      </c>
      <c r="G232" s="71">
        <v>1311.6944444444448</v>
      </c>
      <c r="K232" s="57">
        <v>228</v>
      </c>
      <c r="L232" s="66">
        <v>36.4</v>
      </c>
      <c r="M232" s="66">
        <v>0</v>
      </c>
      <c r="N232" s="65">
        <f t="shared" si="63"/>
        <v>10.111111111111111</v>
      </c>
      <c r="O232" s="65">
        <f t="shared" si="70"/>
        <v>0.13888888888888928</v>
      </c>
      <c r="P232" s="67">
        <f t="shared" si="71"/>
        <v>1394.3611111111111</v>
      </c>
      <c r="Q232" s="57"/>
      <c r="R232" s="57"/>
      <c r="T232" s="57">
        <v>228</v>
      </c>
      <c r="U232" s="66">
        <v>36.4</v>
      </c>
      <c r="V232" s="66">
        <v>0</v>
      </c>
      <c r="W232" s="65">
        <f t="shared" si="64"/>
        <v>10.111111111111111</v>
      </c>
      <c r="X232" s="65">
        <f t="shared" si="72"/>
        <v>0.13888888888888928</v>
      </c>
      <c r="Y232" s="67">
        <f t="shared" si="73"/>
        <v>1394.3611111111111</v>
      </c>
      <c r="Z232" s="57"/>
      <c r="AA232" s="57"/>
      <c r="AC232" s="57">
        <v>228</v>
      </c>
      <c r="AD232" s="66">
        <v>32.5</v>
      </c>
      <c r="AE232" s="66">
        <v>0</v>
      </c>
      <c r="AF232" s="65">
        <f t="shared" si="65"/>
        <v>9.0277777777777768</v>
      </c>
      <c r="AG232" s="65">
        <f t="shared" si="74"/>
        <v>-5.5555555555557135E-2</v>
      </c>
      <c r="AH232" s="67">
        <f t="shared" si="75"/>
        <v>1108.1805555555554</v>
      </c>
      <c r="AI232" s="57"/>
      <c r="AJ232" s="57"/>
      <c r="AL232" s="57">
        <v>228</v>
      </c>
      <c r="AM232" s="66">
        <v>32.5</v>
      </c>
      <c r="AN232" s="66">
        <v>0</v>
      </c>
      <c r="AO232" s="65">
        <f t="shared" si="66"/>
        <v>9.0277777777777768</v>
      </c>
      <c r="AP232" s="65">
        <f t="shared" si="76"/>
        <v>-5.5555555555557135E-2</v>
      </c>
      <c r="AQ232" s="67">
        <f t="shared" si="77"/>
        <v>1108.1805555555554</v>
      </c>
      <c r="AR232" s="57"/>
      <c r="AS232" s="57"/>
      <c r="AU232" s="57">
        <v>228</v>
      </c>
      <c r="AV232" s="66">
        <v>32.5</v>
      </c>
      <c r="AW232" s="66">
        <v>0</v>
      </c>
      <c r="AX232" s="65">
        <f t="shared" si="67"/>
        <v>9.0277777777777768</v>
      </c>
      <c r="AY232" s="65">
        <f t="shared" si="78"/>
        <v>-5.5555555555557135E-2</v>
      </c>
      <c r="AZ232" s="67">
        <f t="shared" si="79"/>
        <v>1108.1805555555554</v>
      </c>
      <c r="BA232" s="57"/>
      <c r="BB232" s="57"/>
      <c r="BD232" s="57">
        <v>228</v>
      </c>
      <c r="BE232" s="66">
        <v>55.8</v>
      </c>
      <c r="BF232" s="66">
        <v>0</v>
      </c>
      <c r="BG232" s="65">
        <f t="shared" si="68"/>
        <v>15.499999999999998</v>
      </c>
      <c r="BH232" s="65">
        <f t="shared" si="80"/>
        <v>0.13888888888888751</v>
      </c>
      <c r="BI232" s="67">
        <f t="shared" si="81"/>
        <v>1296.1388888888891</v>
      </c>
      <c r="BJ232" s="57"/>
      <c r="BK232" s="57"/>
      <c r="BM232" s="57">
        <v>228</v>
      </c>
      <c r="BN232" s="57">
        <v>55.8</v>
      </c>
      <c r="BO232" s="66">
        <v>0</v>
      </c>
      <c r="BP232" s="65">
        <f t="shared" si="69"/>
        <v>15.499999999999998</v>
      </c>
      <c r="BQ232" s="65">
        <f t="shared" si="82"/>
        <v>0.13888888888888751</v>
      </c>
      <c r="BR232" s="67">
        <f t="shared" si="83"/>
        <v>1296.1388888888891</v>
      </c>
      <c r="BS232" s="57"/>
      <c r="BT232" s="57"/>
    </row>
    <row r="233" spans="1:72" x14ac:dyDescent="0.25">
      <c r="A233" s="31">
        <v>233</v>
      </c>
      <c r="B233" s="56">
        <v>230</v>
      </c>
      <c r="C233" s="71">
        <v>56.5</v>
      </c>
      <c r="D233" s="71">
        <v>0</v>
      </c>
      <c r="E233" s="71">
        <v>15.694444444444445</v>
      </c>
      <c r="F233" s="71">
        <v>8.3333333333333925E-2</v>
      </c>
      <c r="G233" s="71">
        <v>1327.3472222222226</v>
      </c>
      <c r="K233" s="57">
        <v>229</v>
      </c>
      <c r="L233" s="66">
        <v>36.9</v>
      </c>
      <c r="M233" s="66">
        <v>0</v>
      </c>
      <c r="N233" s="65">
        <f t="shared" si="63"/>
        <v>10.25</v>
      </c>
      <c r="O233" s="65">
        <f t="shared" si="70"/>
        <v>0.13888888888888928</v>
      </c>
      <c r="P233" s="67">
        <f t="shared" si="71"/>
        <v>1404.5416666666667</v>
      </c>
      <c r="Q233" s="57"/>
      <c r="R233" s="57"/>
      <c r="T233" s="57">
        <v>229</v>
      </c>
      <c r="U233" s="66">
        <v>36.9</v>
      </c>
      <c r="V233" s="66">
        <v>0</v>
      </c>
      <c r="W233" s="65">
        <f t="shared" si="64"/>
        <v>10.25</v>
      </c>
      <c r="X233" s="65">
        <f t="shared" si="72"/>
        <v>0.13888888888888928</v>
      </c>
      <c r="Y233" s="67">
        <f t="shared" si="73"/>
        <v>1404.5416666666667</v>
      </c>
      <c r="Z233" s="57"/>
      <c r="AA233" s="57"/>
      <c r="AC233" s="57">
        <v>229</v>
      </c>
      <c r="AD233" s="66">
        <v>32.299999999999997</v>
      </c>
      <c r="AE233" s="66">
        <v>0</v>
      </c>
      <c r="AF233" s="65">
        <f t="shared" si="65"/>
        <v>8.9722222222222214</v>
      </c>
      <c r="AG233" s="65">
        <f t="shared" si="74"/>
        <v>-5.5555555555555358E-2</v>
      </c>
      <c r="AH233" s="67">
        <f t="shared" si="75"/>
        <v>1117.1805555555554</v>
      </c>
      <c r="AI233" s="57"/>
      <c r="AJ233" s="57"/>
      <c r="AL233" s="57">
        <v>229</v>
      </c>
      <c r="AM233" s="66">
        <v>32.299999999999997</v>
      </c>
      <c r="AN233" s="66">
        <v>0</v>
      </c>
      <c r="AO233" s="65">
        <f t="shared" si="66"/>
        <v>8.9722222222222214</v>
      </c>
      <c r="AP233" s="65">
        <f t="shared" si="76"/>
        <v>-5.5555555555555358E-2</v>
      </c>
      <c r="AQ233" s="67">
        <f t="shared" si="77"/>
        <v>1117.1805555555554</v>
      </c>
      <c r="AR233" s="57"/>
      <c r="AS233" s="57"/>
      <c r="AU233" s="57">
        <v>229</v>
      </c>
      <c r="AV233" s="66">
        <v>32.299999999999997</v>
      </c>
      <c r="AW233" s="66">
        <v>0</v>
      </c>
      <c r="AX233" s="65">
        <f t="shared" si="67"/>
        <v>8.9722222222222214</v>
      </c>
      <c r="AY233" s="65">
        <f t="shared" si="78"/>
        <v>-5.5555555555555358E-2</v>
      </c>
      <c r="AZ233" s="67">
        <f t="shared" si="79"/>
        <v>1117.1805555555554</v>
      </c>
      <c r="BA233" s="57"/>
      <c r="BB233" s="57"/>
      <c r="BD233" s="57">
        <v>229</v>
      </c>
      <c r="BE233" s="66">
        <v>56.2</v>
      </c>
      <c r="BF233" s="66">
        <v>0</v>
      </c>
      <c r="BG233" s="65">
        <f t="shared" si="68"/>
        <v>15.611111111111111</v>
      </c>
      <c r="BH233" s="65">
        <f t="shared" si="80"/>
        <v>0.11111111111111249</v>
      </c>
      <c r="BI233" s="67">
        <f t="shared" si="81"/>
        <v>1311.6944444444448</v>
      </c>
      <c r="BJ233" s="57"/>
      <c r="BK233" s="57"/>
      <c r="BM233" s="57">
        <v>229</v>
      </c>
      <c r="BN233" s="57">
        <v>56.2</v>
      </c>
      <c r="BO233" s="66">
        <v>0</v>
      </c>
      <c r="BP233" s="65">
        <f t="shared" si="69"/>
        <v>15.611111111111111</v>
      </c>
      <c r="BQ233" s="65">
        <f t="shared" si="82"/>
        <v>0.11111111111111249</v>
      </c>
      <c r="BR233" s="67">
        <f t="shared" si="83"/>
        <v>1311.6944444444448</v>
      </c>
      <c r="BS233" s="57"/>
      <c r="BT233" s="57"/>
    </row>
    <row r="234" spans="1:72" x14ac:dyDescent="0.25">
      <c r="A234" s="31">
        <v>234</v>
      </c>
      <c r="B234" s="56">
        <v>231</v>
      </c>
      <c r="C234" s="71">
        <v>56.5</v>
      </c>
      <c r="D234" s="71">
        <v>0</v>
      </c>
      <c r="E234" s="71">
        <v>15.694444444444445</v>
      </c>
      <c r="F234" s="71">
        <v>0</v>
      </c>
      <c r="G234" s="71">
        <v>1343.041666666667</v>
      </c>
      <c r="K234" s="57">
        <v>230</v>
      </c>
      <c r="L234" s="66">
        <v>37.4</v>
      </c>
      <c r="M234" s="66">
        <v>0</v>
      </c>
      <c r="N234" s="65">
        <f t="shared" si="63"/>
        <v>10.388888888888888</v>
      </c>
      <c r="O234" s="65">
        <f t="shared" si="70"/>
        <v>0.13888888888888751</v>
      </c>
      <c r="P234" s="67">
        <f t="shared" si="71"/>
        <v>1414.8611111111111</v>
      </c>
      <c r="Q234" s="57"/>
      <c r="R234" s="57"/>
      <c r="T234" s="57">
        <v>230</v>
      </c>
      <c r="U234" s="66">
        <v>37.4</v>
      </c>
      <c r="V234" s="66">
        <v>0</v>
      </c>
      <c r="W234" s="65">
        <f t="shared" si="64"/>
        <v>10.388888888888888</v>
      </c>
      <c r="X234" s="65">
        <f t="shared" si="72"/>
        <v>0.13888888888888751</v>
      </c>
      <c r="Y234" s="67">
        <f t="shared" si="73"/>
        <v>1414.8611111111111</v>
      </c>
      <c r="Z234" s="57"/>
      <c r="AA234" s="57"/>
      <c r="AC234" s="57">
        <v>230</v>
      </c>
      <c r="AD234" s="66">
        <v>31.8</v>
      </c>
      <c r="AE234" s="66">
        <v>0</v>
      </c>
      <c r="AF234" s="65">
        <f t="shared" si="65"/>
        <v>8.8333333333333339</v>
      </c>
      <c r="AG234" s="65">
        <f t="shared" si="74"/>
        <v>-0.13888888888888751</v>
      </c>
      <c r="AH234" s="67">
        <f t="shared" si="75"/>
        <v>1126.0833333333333</v>
      </c>
      <c r="AI234" s="57"/>
      <c r="AJ234" s="57"/>
      <c r="AL234" s="57">
        <v>230</v>
      </c>
      <c r="AM234" s="66">
        <v>31.8</v>
      </c>
      <c r="AN234" s="66">
        <v>0</v>
      </c>
      <c r="AO234" s="65">
        <f t="shared" si="66"/>
        <v>8.8333333333333339</v>
      </c>
      <c r="AP234" s="65">
        <f t="shared" si="76"/>
        <v>-0.13888888888888751</v>
      </c>
      <c r="AQ234" s="67">
        <f t="shared" si="77"/>
        <v>1126.0833333333333</v>
      </c>
      <c r="AR234" s="57"/>
      <c r="AS234" s="57"/>
      <c r="AU234" s="57">
        <v>230</v>
      </c>
      <c r="AV234" s="66">
        <v>31.8</v>
      </c>
      <c r="AW234" s="66">
        <v>0</v>
      </c>
      <c r="AX234" s="65">
        <f t="shared" si="67"/>
        <v>8.8333333333333339</v>
      </c>
      <c r="AY234" s="65">
        <f t="shared" si="78"/>
        <v>-0.13888888888888751</v>
      </c>
      <c r="AZ234" s="67">
        <f t="shared" si="79"/>
        <v>1126.0833333333333</v>
      </c>
      <c r="BA234" s="57"/>
      <c r="BB234" s="57"/>
      <c r="BD234" s="57">
        <v>230</v>
      </c>
      <c r="BE234" s="66">
        <v>56.5</v>
      </c>
      <c r="BF234" s="66">
        <v>0</v>
      </c>
      <c r="BG234" s="65">
        <f t="shared" si="68"/>
        <v>15.694444444444445</v>
      </c>
      <c r="BH234" s="65">
        <f t="shared" si="80"/>
        <v>8.3333333333333925E-2</v>
      </c>
      <c r="BI234" s="67">
        <f t="shared" si="81"/>
        <v>1327.3472222222226</v>
      </c>
      <c r="BJ234" s="57"/>
      <c r="BK234" s="57"/>
      <c r="BM234" s="57">
        <v>230</v>
      </c>
      <c r="BN234" s="57">
        <v>56.5</v>
      </c>
      <c r="BO234" s="66">
        <v>0</v>
      </c>
      <c r="BP234" s="65">
        <f t="shared" si="69"/>
        <v>15.694444444444445</v>
      </c>
      <c r="BQ234" s="65">
        <f t="shared" si="82"/>
        <v>8.3333333333333925E-2</v>
      </c>
      <c r="BR234" s="67">
        <f t="shared" si="83"/>
        <v>1327.3472222222226</v>
      </c>
      <c r="BS234" s="57"/>
      <c r="BT234" s="57"/>
    </row>
    <row r="235" spans="1:72" x14ac:dyDescent="0.25">
      <c r="A235" s="31">
        <v>235</v>
      </c>
      <c r="B235" s="56">
        <v>232</v>
      </c>
      <c r="C235" s="71">
        <v>56.2</v>
      </c>
      <c r="D235" s="71">
        <v>0</v>
      </c>
      <c r="E235" s="71">
        <v>15.611111111111111</v>
      </c>
      <c r="F235" s="71">
        <v>-8.3333333333333925E-2</v>
      </c>
      <c r="G235" s="71">
        <v>1358.6944444444448</v>
      </c>
      <c r="K235" s="57">
        <v>231</v>
      </c>
      <c r="L235" s="66">
        <v>37.9</v>
      </c>
      <c r="M235" s="66">
        <v>0</v>
      </c>
      <c r="N235" s="65">
        <f t="shared" si="63"/>
        <v>10.527777777777777</v>
      </c>
      <c r="O235" s="65">
        <f t="shared" si="70"/>
        <v>0.13888888888888928</v>
      </c>
      <c r="P235" s="67">
        <f t="shared" si="71"/>
        <v>1425.3194444444443</v>
      </c>
      <c r="Q235" s="57"/>
      <c r="R235" s="57"/>
      <c r="T235" s="57">
        <v>231</v>
      </c>
      <c r="U235" s="66">
        <v>37.9</v>
      </c>
      <c r="V235" s="66">
        <v>0</v>
      </c>
      <c r="W235" s="65">
        <f t="shared" si="64"/>
        <v>10.527777777777777</v>
      </c>
      <c r="X235" s="65">
        <f t="shared" si="72"/>
        <v>0.13888888888888928</v>
      </c>
      <c r="Y235" s="67">
        <f t="shared" si="73"/>
        <v>1425.3194444444443</v>
      </c>
      <c r="Z235" s="57"/>
      <c r="AA235" s="57"/>
      <c r="AC235" s="57">
        <v>231</v>
      </c>
      <c r="AD235" s="66">
        <v>31.4</v>
      </c>
      <c r="AE235" s="66">
        <v>0</v>
      </c>
      <c r="AF235" s="65">
        <f t="shared" si="65"/>
        <v>8.7222222222222214</v>
      </c>
      <c r="AG235" s="65">
        <f t="shared" si="74"/>
        <v>-0.11111111111111249</v>
      </c>
      <c r="AH235" s="67">
        <f t="shared" si="75"/>
        <v>1134.8611111111111</v>
      </c>
      <c r="AI235" s="57"/>
      <c r="AJ235" s="57"/>
      <c r="AL235" s="57">
        <v>231</v>
      </c>
      <c r="AM235" s="66">
        <v>31.4</v>
      </c>
      <c r="AN235" s="66">
        <v>0</v>
      </c>
      <c r="AO235" s="65">
        <f t="shared" si="66"/>
        <v>8.7222222222222214</v>
      </c>
      <c r="AP235" s="65">
        <f t="shared" si="76"/>
        <v>-0.11111111111111249</v>
      </c>
      <c r="AQ235" s="67">
        <f t="shared" si="77"/>
        <v>1134.8611111111111</v>
      </c>
      <c r="AR235" s="57"/>
      <c r="AS235" s="57"/>
      <c r="AU235" s="57">
        <v>231</v>
      </c>
      <c r="AV235" s="66">
        <v>31.4</v>
      </c>
      <c r="AW235" s="66">
        <v>0</v>
      </c>
      <c r="AX235" s="65">
        <f t="shared" si="67"/>
        <v>8.7222222222222214</v>
      </c>
      <c r="AY235" s="65">
        <f t="shared" si="78"/>
        <v>-0.11111111111111249</v>
      </c>
      <c r="AZ235" s="67">
        <f t="shared" si="79"/>
        <v>1134.8611111111111</v>
      </c>
      <c r="BA235" s="57"/>
      <c r="BB235" s="57"/>
      <c r="BD235" s="57">
        <v>231</v>
      </c>
      <c r="BE235" s="66">
        <v>56.5</v>
      </c>
      <c r="BF235" s="66">
        <v>0</v>
      </c>
      <c r="BG235" s="65">
        <f t="shared" si="68"/>
        <v>15.694444444444445</v>
      </c>
      <c r="BH235" s="65">
        <f t="shared" si="80"/>
        <v>0</v>
      </c>
      <c r="BI235" s="67">
        <f t="shared" si="81"/>
        <v>1343.041666666667</v>
      </c>
      <c r="BJ235" s="57"/>
      <c r="BK235" s="57"/>
      <c r="BM235" s="57">
        <v>231</v>
      </c>
      <c r="BN235" s="57">
        <v>56.5</v>
      </c>
      <c r="BO235" s="66">
        <v>0</v>
      </c>
      <c r="BP235" s="65">
        <f t="shared" si="69"/>
        <v>15.694444444444445</v>
      </c>
      <c r="BQ235" s="65">
        <f t="shared" si="82"/>
        <v>0</v>
      </c>
      <c r="BR235" s="67">
        <f t="shared" si="83"/>
        <v>1343.041666666667</v>
      </c>
      <c r="BS235" s="57"/>
      <c r="BT235" s="57"/>
    </row>
    <row r="236" spans="1:72" x14ac:dyDescent="0.25">
      <c r="A236" s="31">
        <v>236</v>
      </c>
      <c r="B236" s="56">
        <v>233</v>
      </c>
      <c r="C236" s="71">
        <v>54.9</v>
      </c>
      <c r="D236" s="71">
        <v>0</v>
      </c>
      <c r="E236" s="71">
        <v>15.25</v>
      </c>
      <c r="F236" s="71">
        <v>-0.36111111111111072</v>
      </c>
      <c r="G236" s="71">
        <v>1374.1250000000005</v>
      </c>
      <c r="K236" s="57">
        <v>232</v>
      </c>
      <c r="L236" s="66">
        <v>38.299999999999997</v>
      </c>
      <c r="M236" s="66">
        <v>0</v>
      </c>
      <c r="N236" s="65">
        <f t="shared" si="63"/>
        <v>10.638888888888888</v>
      </c>
      <c r="O236" s="65">
        <f t="shared" si="70"/>
        <v>0.11111111111111072</v>
      </c>
      <c r="P236" s="67">
        <f t="shared" si="71"/>
        <v>1435.9027777777776</v>
      </c>
      <c r="Q236" s="57"/>
      <c r="R236" s="57"/>
      <c r="T236" s="57">
        <v>232</v>
      </c>
      <c r="U236" s="66">
        <v>38.299999999999997</v>
      </c>
      <c r="V236" s="66">
        <v>0</v>
      </c>
      <c r="W236" s="65">
        <f t="shared" si="64"/>
        <v>10.638888888888888</v>
      </c>
      <c r="X236" s="65">
        <f t="shared" si="72"/>
        <v>0.11111111111111072</v>
      </c>
      <c r="Y236" s="67">
        <f t="shared" si="73"/>
        <v>1435.9027777777776</v>
      </c>
      <c r="Z236" s="57"/>
      <c r="AA236" s="57"/>
      <c r="AC236" s="57">
        <v>232</v>
      </c>
      <c r="AD236" s="66">
        <v>30.9</v>
      </c>
      <c r="AE236" s="66">
        <v>0</v>
      </c>
      <c r="AF236" s="65">
        <f t="shared" si="65"/>
        <v>8.5833333333333321</v>
      </c>
      <c r="AG236" s="65">
        <f t="shared" si="74"/>
        <v>-0.13888888888888928</v>
      </c>
      <c r="AH236" s="67">
        <f t="shared" si="75"/>
        <v>1143.5138888888889</v>
      </c>
      <c r="AI236" s="57"/>
      <c r="AJ236" s="57"/>
      <c r="AL236" s="57">
        <v>232</v>
      </c>
      <c r="AM236" s="66">
        <v>30.9</v>
      </c>
      <c r="AN236" s="66">
        <v>0</v>
      </c>
      <c r="AO236" s="65">
        <f t="shared" si="66"/>
        <v>8.5833333333333321</v>
      </c>
      <c r="AP236" s="65">
        <f t="shared" si="76"/>
        <v>-0.13888888888888928</v>
      </c>
      <c r="AQ236" s="67">
        <f t="shared" si="77"/>
        <v>1143.5138888888889</v>
      </c>
      <c r="AR236" s="57"/>
      <c r="AS236" s="57"/>
      <c r="AU236" s="57">
        <v>232</v>
      </c>
      <c r="AV236" s="66">
        <v>30.9</v>
      </c>
      <c r="AW236" s="66">
        <v>0</v>
      </c>
      <c r="AX236" s="65">
        <f t="shared" si="67"/>
        <v>8.5833333333333321</v>
      </c>
      <c r="AY236" s="65">
        <f t="shared" si="78"/>
        <v>-0.13888888888888928</v>
      </c>
      <c r="AZ236" s="67">
        <f t="shared" si="79"/>
        <v>1143.5138888888889</v>
      </c>
      <c r="BA236" s="57"/>
      <c r="BB236" s="57"/>
      <c r="BD236" s="57">
        <v>232</v>
      </c>
      <c r="BE236" s="66">
        <v>56.2</v>
      </c>
      <c r="BF236" s="66">
        <v>0</v>
      </c>
      <c r="BG236" s="65">
        <f t="shared" si="68"/>
        <v>15.611111111111111</v>
      </c>
      <c r="BH236" s="65">
        <f t="shared" si="80"/>
        <v>-8.3333333333333925E-2</v>
      </c>
      <c r="BI236" s="67">
        <f t="shared" si="81"/>
        <v>1358.6944444444448</v>
      </c>
      <c r="BJ236" s="57"/>
      <c r="BK236" s="57"/>
      <c r="BM236" s="57">
        <v>232</v>
      </c>
      <c r="BN236" s="57">
        <v>56.2</v>
      </c>
      <c r="BO236" s="66">
        <v>0</v>
      </c>
      <c r="BP236" s="65">
        <f t="shared" si="69"/>
        <v>15.611111111111111</v>
      </c>
      <c r="BQ236" s="65">
        <f t="shared" si="82"/>
        <v>-8.3333333333333925E-2</v>
      </c>
      <c r="BR236" s="67">
        <f t="shared" si="83"/>
        <v>1358.6944444444448</v>
      </c>
      <c r="BS236" s="57"/>
      <c r="BT236" s="57"/>
    </row>
    <row r="237" spans="1:72" x14ac:dyDescent="0.25">
      <c r="A237" s="31">
        <v>237</v>
      </c>
      <c r="B237" s="56">
        <v>234</v>
      </c>
      <c r="C237" s="71">
        <v>52.9</v>
      </c>
      <c r="D237" s="71">
        <v>0</v>
      </c>
      <c r="E237" s="71">
        <v>14.694444444444443</v>
      </c>
      <c r="F237" s="71">
        <v>-0.55555555555555713</v>
      </c>
      <c r="G237" s="71">
        <v>1389.0972222222226</v>
      </c>
      <c r="K237" s="57">
        <v>233</v>
      </c>
      <c r="L237" s="66">
        <v>38.700000000000003</v>
      </c>
      <c r="M237" s="66">
        <v>0</v>
      </c>
      <c r="N237" s="65">
        <f t="shared" si="63"/>
        <v>10.75</v>
      </c>
      <c r="O237" s="65">
        <f t="shared" si="70"/>
        <v>0.11111111111111249</v>
      </c>
      <c r="P237" s="67">
        <f t="shared" si="71"/>
        <v>1446.5972222222219</v>
      </c>
      <c r="Q237" s="57"/>
      <c r="R237" s="57"/>
      <c r="T237" s="57">
        <v>233</v>
      </c>
      <c r="U237" s="66">
        <v>38.700000000000003</v>
      </c>
      <c r="V237" s="66">
        <v>0</v>
      </c>
      <c r="W237" s="65">
        <f t="shared" si="64"/>
        <v>10.75</v>
      </c>
      <c r="X237" s="65">
        <f t="shared" si="72"/>
        <v>0.11111111111111249</v>
      </c>
      <c r="Y237" s="67">
        <f t="shared" si="73"/>
        <v>1446.5972222222219</v>
      </c>
      <c r="Z237" s="57"/>
      <c r="AA237" s="57"/>
      <c r="AC237" s="57">
        <v>233</v>
      </c>
      <c r="AD237" s="66">
        <v>30.6</v>
      </c>
      <c r="AE237" s="66">
        <v>0</v>
      </c>
      <c r="AF237" s="65">
        <f t="shared" si="65"/>
        <v>8.5</v>
      </c>
      <c r="AG237" s="65">
        <f t="shared" si="74"/>
        <v>-8.3333333333332149E-2</v>
      </c>
      <c r="AH237" s="67">
        <f t="shared" si="75"/>
        <v>1152.0555555555557</v>
      </c>
      <c r="AI237" s="57"/>
      <c r="AJ237" s="57"/>
      <c r="AL237" s="57">
        <v>233</v>
      </c>
      <c r="AM237" s="66">
        <v>30.6</v>
      </c>
      <c r="AN237" s="66">
        <v>0</v>
      </c>
      <c r="AO237" s="65">
        <f t="shared" si="66"/>
        <v>8.5</v>
      </c>
      <c r="AP237" s="65">
        <f t="shared" si="76"/>
        <v>-8.3333333333332149E-2</v>
      </c>
      <c r="AQ237" s="67">
        <f t="shared" si="77"/>
        <v>1152.0555555555557</v>
      </c>
      <c r="AR237" s="57"/>
      <c r="AS237" s="57"/>
      <c r="AU237" s="57">
        <v>233</v>
      </c>
      <c r="AV237" s="66">
        <v>30.6</v>
      </c>
      <c r="AW237" s="66">
        <v>0</v>
      </c>
      <c r="AX237" s="65">
        <f t="shared" si="67"/>
        <v>8.5</v>
      </c>
      <c r="AY237" s="65">
        <f t="shared" si="78"/>
        <v>-8.3333333333332149E-2</v>
      </c>
      <c r="AZ237" s="67">
        <f t="shared" si="79"/>
        <v>1152.0555555555557</v>
      </c>
      <c r="BA237" s="57"/>
      <c r="BB237" s="57"/>
      <c r="BD237" s="57">
        <v>233</v>
      </c>
      <c r="BE237" s="66">
        <v>54.9</v>
      </c>
      <c r="BF237" s="66">
        <v>0</v>
      </c>
      <c r="BG237" s="65">
        <f t="shared" si="68"/>
        <v>15.25</v>
      </c>
      <c r="BH237" s="65">
        <f t="shared" si="80"/>
        <v>-0.36111111111111072</v>
      </c>
      <c r="BI237" s="67">
        <f t="shared" si="81"/>
        <v>1374.1250000000005</v>
      </c>
      <c r="BJ237" s="57"/>
      <c r="BK237" s="57"/>
      <c r="BM237" s="57">
        <v>233</v>
      </c>
      <c r="BN237" s="57">
        <v>54.9</v>
      </c>
      <c r="BO237" s="66">
        <v>0</v>
      </c>
      <c r="BP237" s="65">
        <f t="shared" si="69"/>
        <v>15.25</v>
      </c>
      <c r="BQ237" s="65">
        <f t="shared" si="82"/>
        <v>-0.36111111111111072</v>
      </c>
      <c r="BR237" s="67">
        <f t="shared" si="83"/>
        <v>1374.1250000000005</v>
      </c>
      <c r="BS237" s="57"/>
      <c r="BT237" s="57"/>
    </row>
    <row r="238" spans="1:72" x14ac:dyDescent="0.25">
      <c r="A238" s="31">
        <v>238</v>
      </c>
      <c r="B238" s="56">
        <v>235</v>
      </c>
      <c r="C238" s="71">
        <v>51</v>
      </c>
      <c r="D238" s="71">
        <v>0</v>
      </c>
      <c r="E238" s="71">
        <v>14.166666666666666</v>
      </c>
      <c r="F238" s="71">
        <v>-0.52777777777777679</v>
      </c>
      <c r="G238" s="71">
        <v>1403.5277777777783</v>
      </c>
      <c r="K238" s="57">
        <v>234</v>
      </c>
      <c r="L238" s="66">
        <v>39.1</v>
      </c>
      <c r="M238" s="66">
        <v>0</v>
      </c>
      <c r="N238" s="65">
        <f t="shared" si="63"/>
        <v>10.861111111111111</v>
      </c>
      <c r="O238" s="65">
        <f t="shared" si="70"/>
        <v>0.11111111111111072</v>
      </c>
      <c r="P238" s="67">
        <f t="shared" si="71"/>
        <v>1457.4027777777776</v>
      </c>
      <c r="Q238" s="57"/>
      <c r="R238" s="57"/>
      <c r="T238" s="57">
        <v>234</v>
      </c>
      <c r="U238" s="66">
        <v>39.1</v>
      </c>
      <c r="V238" s="66">
        <v>0</v>
      </c>
      <c r="W238" s="65">
        <f t="shared" si="64"/>
        <v>10.861111111111111</v>
      </c>
      <c r="X238" s="65">
        <f t="shared" si="72"/>
        <v>0.11111111111111072</v>
      </c>
      <c r="Y238" s="67">
        <f t="shared" si="73"/>
        <v>1457.4027777777776</v>
      </c>
      <c r="Z238" s="57"/>
      <c r="AA238" s="57"/>
      <c r="AC238" s="57">
        <v>234</v>
      </c>
      <c r="AD238" s="66">
        <v>30.6</v>
      </c>
      <c r="AE238" s="66">
        <v>0</v>
      </c>
      <c r="AF238" s="65">
        <f t="shared" si="65"/>
        <v>8.5</v>
      </c>
      <c r="AG238" s="65">
        <f t="shared" si="74"/>
        <v>0</v>
      </c>
      <c r="AH238" s="67">
        <f t="shared" si="75"/>
        <v>1160.5555555555557</v>
      </c>
      <c r="AI238" s="57"/>
      <c r="AJ238" s="57"/>
      <c r="AL238" s="57">
        <v>234</v>
      </c>
      <c r="AM238" s="66">
        <v>30.6</v>
      </c>
      <c r="AN238" s="66">
        <v>0</v>
      </c>
      <c r="AO238" s="65">
        <f t="shared" si="66"/>
        <v>8.5</v>
      </c>
      <c r="AP238" s="65">
        <f t="shared" si="76"/>
        <v>0</v>
      </c>
      <c r="AQ238" s="67">
        <f t="shared" si="77"/>
        <v>1160.5555555555557</v>
      </c>
      <c r="AR238" s="57"/>
      <c r="AS238" s="57"/>
      <c r="AU238" s="57">
        <v>234</v>
      </c>
      <c r="AV238" s="66">
        <v>30.6</v>
      </c>
      <c r="AW238" s="66">
        <v>0</v>
      </c>
      <c r="AX238" s="65">
        <f t="shared" si="67"/>
        <v>8.5</v>
      </c>
      <c r="AY238" s="65">
        <f t="shared" si="78"/>
        <v>0</v>
      </c>
      <c r="AZ238" s="67">
        <f t="shared" si="79"/>
        <v>1160.5555555555557</v>
      </c>
      <c r="BA238" s="57"/>
      <c r="BB238" s="57"/>
      <c r="BD238" s="57">
        <v>234</v>
      </c>
      <c r="BE238" s="66">
        <v>52.9</v>
      </c>
      <c r="BF238" s="66">
        <v>0</v>
      </c>
      <c r="BG238" s="65">
        <f t="shared" si="68"/>
        <v>14.694444444444443</v>
      </c>
      <c r="BH238" s="65">
        <f t="shared" si="80"/>
        <v>-0.55555555555555713</v>
      </c>
      <c r="BI238" s="67">
        <f t="shared" si="81"/>
        <v>1389.0972222222226</v>
      </c>
      <c r="BJ238" s="57"/>
      <c r="BK238" s="57"/>
      <c r="BM238" s="57">
        <v>234</v>
      </c>
      <c r="BN238" s="57">
        <v>52.9</v>
      </c>
      <c r="BO238" s="66">
        <v>0</v>
      </c>
      <c r="BP238" s="65">
        <f t="shared" si="69"/>
        <v>14.694444444444443</v>
      </c>
      <c r="BQ238" s="65">
        <f t="shared" si="82"/>
        <v>-0.55555555555555713</v>
      </c>
      <c r="BR238" s="67">
        <f t="shared" si="83"/>
        <v>1389.0972222222226</v>
      </c>
      <c r="BS238" s="57"/>
      <c r="BT238" s="57"/>
    </row>
    <row r="239" spans="1:72" x14ac:dyDescent="0.25">
      <c r="A239" s="31">
        <v>239</v>
      </c>
      <c r="B239" s="56">
        <v>236</v>
      </c>
      <c r="C239" s="71">
        <v>49.8</v>
      </c>
      <c r="D239" s="71">
        <v>0</v>
      </c>
      <c r="E239" s="71">
        <v>13.833333333333332</v>
      </c>
      <c r="F239" s="71">
        <v>-0.33333333333333393</v>
      </c>
      <c r="G239" s="71">
        <v>1417.5277777777783</v>
      </c>
      <c r="K239" s="57">
        <v>235</v>
      </c>
      <c r="L239" s="66">
        <v>39.299999999999997</v>
      </c>
      <c r="M239" s="66">
        <v>0</v>
      </c>
      <c r="N239" s="65">
        <f t="shared" si="63"/>
        <v>10.916666666666666</v>
      </c>
      <c r="O239" s="65">
        <f t="shared" si="70"/>
        <v>5.5555555555555358E-2</v>
      </c>
      <c r="P239" s="67">
        <f t="shared" si="71"/>
        <v>1468.2916666666665</v>
      </c>
      <c r="Q239" s="57"/>
      <c r="R239" s="57"/>
      <c r="T239" s="57">
        <v>235</v>
      </c>
      <c r="U239" s="66">
        <v>39.299999999999997</v>
      </c>
      <c r="V239" s="66">
        <v>0</v>
      </c>
      <c r="W239" s="65">
        <f t="shared" si="64"/>
        <v>10.916666666666666</v>
      </c>
      <c r="X239" s="65">
        <f t="shared" si="72"/>
        <v>5.5555555555555358E-2</v>
      </c>
      <c r="Y239" s="67">
        <f t="shared" si="73"/>
        <v>1468.2916666666665</v>
      </c>
      <c r="Z239" s="57"/>
      <c r="AA239" s="57"/>
      <c r="AC239" s="57">
        <v>235</v>
      </c>
      <c r="AD239" s="66">
        <v>30.7</v>
      </c>
      <c r="AE239" s="66">
        <v>0</v>
      </c>
      <c r="AF239" s="65">
        <f t="shared" si="65"/>
        <v>8.5277777777777768</v>
      </c>
      <c r="AG239" s="65">
        <f t="shared" si="74"/>
        <v>2.7777777777776791E-2</v>
      </c>
      <c r="AH239" s="67">
        <f t="shared" si="75"/>
        <v>1169.0694444444446</v>
      </c>
      <c r="AI239" s="57"/>
      <c r="AJ239" s="57"/>
      <c r="AL239" s="57">
        <v>235</v>
      </c>
      <c r="AM239" s="66">
        <v>30.7</v>
      </c>
      <c r="AN239" s="66">
        <v>0</v>
      </c>
      <c r="AO239" s="65">
        <f t="shared" si="66"/>
        <v>8.5277777777777768</v>
      </c>
      <c r="AP239" s="65">
        <f t="shared" si="76"/>
        <v>2.7777777777776791E-2</v>
      </c>
      <c r="AQ239" s="67">
        <f t="shared" si="77"/>
        <v>1169.0694444444446</v>
      </c>
      <c r="AR239" s="57"/>
      <c r="AS239" s="57"/>
      <c r="AU239" s="57">
        <v>235</v>
      </c>
      <c r="AV239" s="66">
        <v>30.7</v>
      </c>
      <c r="AW239" s="66">
        <v>0</v>
      </c>
      <c r="AX239" s="65">
        <f t="shared" si="67"/>
        <v>8.5277777777777768</v>
      </c>
      <c r="AY239" s="65">
        <f t="shared" si="78"/>
        <v>2.7777777777776791E-2</v>
      </c>
      <c r="AZ239" s="67">
        <f t="shared" si="79"/>
        <v>1169.0694444444446</v>
      </c>
      <c r="BA239" s="57"/>
      <c r="BB239" s="57"/>
      <c r="BD239" s="57">
        <v>235</v>
      </c>
      <c r="BE239" s="66">
        <v>51</v>
      </c>
      <c r="BF239" s="66">
        <v>0</v>
      </c>
      <c r="BG239" s="65">
        <f t="shared" si="68"/>
        <v>14.166666666666666</v>
      </c>
      <c r="BH239" s="65">
        <f t="shared" si="80"/>
        <v>-0.52777777777777679</v>
      </c>
      <c r="BI239" s="67">
        <f t="shared" si="81"/>
        <v>1403.5277777777783</v>
      </c>
      <c r="BJ239" s="57"/>
      <c r="BK239" s="57"/>
      <c r="BM239" s="57">
        <v>235</v>
      </c>
      <c r="BN239" s="57">
        <v>51</v>
      </c>
      <c r="BO239" s="66">
        <v>0</v>
      </c>
      <c r="BP239" s="65">
        <f t="shared" si="69"/>
        <v>14.166666666666666</v>
      </c>
      <c r="BQ239" s="65">
        <f t="shared" si="82"/>
        <v>-0.52777777777777679</v>
      </c>
      <c r="BR239" s="67">
        <f t="shared" si="83"/>
        <v>1403.5277777777783</v>
      </c>
      <c r="BS239" s="57"/>
      <c r="BT239" s="57"/>
    </row>
    <row r="240" spans="1:72" x14ac:dyDescent="0.25">
      <c r="A240" s="31">
        <v>240</v>
      </c>
      <c r="B240" s="56">
        <v>237</v>
      </c>
      <c r="C240" s="71">
        <v>49.2</v>
      </c>
      <c r="D240" s="71">
        <v>0</v>
      </c>
      <c r="E240" s="71">
        <v>13.666666666666668</v>
      </c>
      <c r="F240" s="71">
        <v>-0.1666666666666643</v>
      </c>
      <c r="G240" s="71">
        <v>1431.2777777777783</v>
      </c>
      <c r="K240" s="57">
        <v>236</v>
      </c>
      <c r="L240" s="66">
        <v>39.5</v>
      </c>
      <c r="M240" s="66">
        <v>0</v>
      </c>
      <c r="N240" s="65">
        <f t="shared" si="63"/>
        <v>10.972222222222221</v>
      </c>
      <c r="O240" s="65">
        <f t="shared" si="70"/>
        <v>5.5555555555555358E-2</v>
      </c>
      <c r="P240" s="67">
        <f t="shared" si="71"/>
        <v>1479.2361111111109</v>
      </c>
      <c r="Q240" s="57"/>
      <c r="R240" s="57"/>
      <c r="T240" s="57">
        <v>236</v>
      </c>
      <c r="U240" s="66">
        <v>39.5</v>
      </c>
      <c r="V240" s="66">
        <v>0</v>
      </c>
      <c r="W240" s="65">
        <f t="shared" si="64"/>
        <v>10.972222222222221</v>
      </c>
      <c r="X240" s="65">
        <f t="shared" si="72"/>
        <v>5.5555555555555358E-2</v>
      </c>
      <c r="Y240" s="67">
        <f t="shared" si="73"/>
        <v>1479.2361111111109</v>
      </c>
      <c r="Z240" s="57"/>
      <c r="AA240" s="57"/>
      <c r="AC240" s="57">
        <v>236</v>
      </c>
      <c r="AD240" s="66">
        <v>32</v>
      </c>
      <c r="AE240" s="66">
        <v>0</v>
      </c>
      <c r="AF240" s="65">
        <f t="shared" si="65"/>
        <v>8.8888888888888893</v>
      </c>
      <c r="AG240" s="65">
        <f t="shared" si="74"/>
        <v>0.36111111111111249</v>
      </c>
      <c r="AH240" s="67">
        <f t="shared" si="75"/>
        <v>1177.7777777777778</v>
      </c>
      <c r="AI240" s="57"/>
      <c r="AJ240" s="57"/>
      <c r="AL240" s="57">
        <v>236</v>
      </c>
      <c r="AM240" s="66">
        <v>32</v>
      </c>
      <c r="AN240" s="66">
        <v>0</v>
      </c>
      <c r="AO240" s="65">
        <f t="shared" si="66"/>
        <v>8.8888888888888893</v>
      </c>
      <c r="AP240" s="65">
        <f t="shared" si="76"/>
        <v>0.36111111111111249</v>
      </c>
      <c r="AQ240" s="67">
        <f t="shared" si="77"/>
        <v>1177.7777777777778</v>
      </c>
      <c r="AR240" s="57"/>
      <c r="AS240" s="57"/>
      <c r="AU240" s="57">
        <v>236</v>
      </c>
      <c r="AV240" s="66">
        <v>32</v>
      </c>
      <c r="AW240" s="66">
        <v>0</v>
      </c>
      <c r="AX240" s="65">
        <f t="shared" si="67"/>
        <v>8.8888888888888893</v>
      </c>
      <c r="AY240" s="65">
        <f t="shared" si="78"/>
        <v>0.36111111111111249</v>
      </c>
      <c r="AZ240" s="67">
        <f t="shared" si="79"/>
        <v>1177.7777777777778</v>
      </c>
      <c r="BA240" s="57"/>
      <c r="BB240" s="57"/>
      <c r="BD240" s="57">
        <v>236</v>
      </c>
      <c r="BE240" s="66">
        <v>49.8</v>
      </c>
      <c r="BF240" s="66">
        <v>0</v>
      </c>
      <c r="BG240" s="65">
        <f t="shared" si="68"/>
        <v>13.833333333333332</v>
      </c>
      <c r="BH240" s="65">
        <f t="shared" si="80"/>
        <v>-0.33333333333333393</v>
      </c>
      <c r="BI240" s="67">
        <f t="shared" si="81"/>
        <v>1417.5277777777783</v>
      </c>
      <c r="BJ240" s="57"/>
      <c r="BK240" s="57"/>
      <c r="BM240" s="57">
        <v>236</v>
      </c>
      <c r="BN240" s="57">
        <v>49.8</v>
      </c>
      <c r="BO240" s="66">
        <v>0</v>
      </c>
      <c r="BP240" s="65">
        <f t="shared" si="69"/>
        <v>13.833333333333332</v>
      </c>
      <c r="BQ240" s="65">
        <f t="shared" si="82"/>
        <v>-0.33333333333333393</v>
      </c>
      <c r="BR240" s="67">
        <f t="shared" si="83"/>
        <v>1417.5277777777783</v>
      </c>
      <c r="BS240" s="57"/>
      <c r="BT240" s="57"/>
    </row>
    <row r="241" spans="1:72" x14ac:dyDescent="0.25">
      <c r="A241" s="31">
        <v>241</v>
      </c>
      <c r="B241" s="56">
        <v>238</v>
      </c>
      <c r="C241" s="71">
        <v>48.4</v>
      </c>
      <c r="D241" s="71">
        <v>0</v>
      </c>
      <c r="E241" s="71">
        <v>13.444444444444443</v>
      </c>
      <c r="F241" s="71">
        <v>-0.22222222222222499</v>
      </c>
      <c r="G241" s="71">
        <v>1444.8333333333339</v>
      </c>
      <c r="K241" s="57">
        <v>237</v>
      </c>
      <c r="L241" s="66">
        <v>39.700000000000003</v>
      </c>
      <c r="M241" s="66">
        <v>0</v>
      </c>
      <c r="N241" s="65">
        <f t="shared" si="63"/>
        <v>11.027777777777779</v>
      </c>
      <c r="O241" s="65">
        <f t="shared" si="70"/>
        <v>5.5555555555557135E-2</v>
      </c>
      <c r="P241" s="67">
        <f t="shared" si="71"/>
        <v>1490.2361111111109</v>
      </c>
      <c r="Q241" s="57"/>
      <c r="R241" s="57"/>
      <c r="T241" s="57">
        <v>237</v>
      </c>
      <c r="U241" s="66">
        <v>39.700000000000003</v>
      </c>
      <c r="V241" s="66">
        <v>0</v>
      </c>
      <c r="W241" s="65">
        <f t="shared" si="64"/>
        <v>11.027777777777779</v>
      </c>
      <c r="X241" s="65">
        <f t="shared" si="72"/>
        <v>5.5555555555557135E-2</v>
      </c>
      <c r="Y241" s="67">
        <f t="shared" si="73"/>
        <v>1490.2361111111109</v>
      </c>
      <c r="Z241" s="57"/>
      <c r="AA241" s="57"/>
      <c r="AC241" s="57">
        <v>237</v>
      </c>
      <c r="AD241" s="66">
        <v>33.5</v>
      </c>
      <c r="AE241" s="66">
        <v>0</v>
      </c>
      <c r="AF241" s="65">
        <f t="shared" si="65"/>
        <v>9.3055555555555554</v>
      </c>
      <c r="AG241" s="65">
        <f t="shared" si="74"/>
        <v>0.41666666666666607</v>
      </c>
      <c r="AH241" s="67">
        <f t="shared" si="75"/>
        <v>1186.875</v>
      </c>
      <c r="AI241" s="57"/>
      <c r="AJ241" s="57"/>
      <c r="AL241" s="57">
        <v>237</v>
      </c>
      <c r="AM241" s="66">
        <v>33.5</v>
      </c>
      <c r="AN241" s="66">
        <v>0</v>
      </c>
      <c r="AO241" s="65">
        <f t="shared" si="66"/>
        <v>9.3055555555555554</v>
      </c>
      <c r="AP241" s="65">
        <f t="shared" si="76"/>
        <v>0.41666666666666607</v>
      </c>
      <c r="AQ241" s="67">
        <f t="shared" si="77"/>
        <v>1186.875</v>
      </c>
      <c r="AR241" s="57"/>
      <c r="AS241" s="57"/>
      <c r="AU241" s="57">
        <v>237</v>
      </c>
      <c r="AV241" s="66">
        <v>33.5</v>
      </c>
      <c r="AW241" s="66">
        <v>0</v>
      </c>
      <c r="AX241" s="65">
        <f t="shared" si="67"/>
        <v>9.3055555555555554</v>
      </c>
      <c r="AY241" s="65">
        <f t="shared" si="78"/>
        <v>0.41666666666666607</v>
      </c>
      <c r="AZ241" s="67">
        <f t="shared" si="79"/>
        <v>1186.875</v>
      </c>
      <c r="BA241" s="57"/>
      <c r="BB241" s="57"/>
      <c r="BD241" s="57">
        <v>237</v>
      </c>
      <c r="BE241" s="66">
        <v>49.2</v>
      </c>
      <c r="BF241" s="66">
        <v>0</v>
      </c>
      <c r="BG241" s="65">
        <f t="shared" si="68"/>
        <v>13.666666666666668</v>
      </c>
      <c r="BH241" s="65">
        <f t="shared" si="80"/>
        <v>-0.1666666666666643</v>
      </c>
      <c r="BI241" s="67">
        <f t="shared" si="81"/>
        <v>1431.2777777777783</v>
      </c>
      <c r="BJ241" s="57"/>
      <c r="BK241" s="57"/>
      <c r="BM241" s="57">
        <v>237</v>
      </c>
      <c r="BN241" s="57">
        <v>49.2</v>
      </c>
      <c r="BO241" s="66">
        <v>0</v>
      </c>
      <c r="BP241" s="65">
        <f t="shared" si="69"/>
        <v>13.666666666666668</v>
      </c>
      <c r="BQ241" s="65">
        <f t="shared" si="82"/>
        <v>-0.1666666666666643</v>
      </c>
      <c r="BR241" s="67">
        <f t="shared" si="83"/>
        <v>1431.2777777777783</v>
      </c>
      <c r="BS241" s="57"/>
      <c r="BT241" s="57"/>
    </row>
    <row r="242" spans="1:72" x14ac:dyDescent="0.25">
      <c r="A242" s="31">
        <v>242</v>
      </c>
      <c r="B242" s="56">
        <v>239</v>
      </c>
      <c r="C242" s="71">
        <v>46.9</v>
      </c>
      <c r="D242" s="71">
        <v>0</v>
      </c>
      <c r="E242" s="71">
        <v>13.027777777777777</v>
      </c>
      <c r="F242" s="71">
        <v>-0.41666666666666607</v>
      </c>
      <c r="G242" s="71">
        <v>1458.069444444445</v>
      </c>
      <c r="K242" s="57">
        <v>238</v>
      </c>
      <c r="L242" s="66">
        <v>39.9</v>
      </c>
      <c r="M242" s="66">
        <v>0</v>
      </c>
      <c r="N242" s="65">
        <f t="shared" si="63"/>
        <v>11.083333333333332</v>
      </c>
      <c r="O242" s="65">
        <f t="shared" si="70"/>
        <v>5.5555555555553582E-2</v>
      </c>
      <c r="P242" s="67">
        <f t="shared" si="71"/>
        <v>1501.2916666666665</v>
      </c>
      <c r="Q242" s="57"/>
      <c r="R242" s="57"/>
      <c r="T242" s="57">
        <v>238</v>
      </c>
      <c r="U242" s="66">
        <v>39.9</v>
      </c>
      <c r="V242" s="66">
        <v>0</v>
      </c>
      <c r="W242" s="65">
        <f t="shared" si="64"/>
        <v>11.083333333333332</v>
      </c>
      <c r="X242" s="65">
        <f t="shared" si="72"/>
        <v>5.5555555555553582E-2</v>
      </c>
      <c r="Y242" s="67">
        <f t="shared" si="73"/>
        <v>1501.2916666666665</v>
      </c>
      <c r="Z242" s="57"/>
      <c r="AA242" s="57"/>
      <c r="AC242" s="57">
        <v>238</v>
      </c>
      <c r="AD242" s="66">
        <v>35.799999999999997</v>
      </c>
      <c r="AE242" s="66">
        <v>0</v>
      </c>
      <c r="AF242" s="65">
        <f t="shared" si="65"/>
        <v>9.9444444444444429</v>
      </c>
      <c r="AG242" s="65">
        <f t="shared" si="74"/>
        <v>0.63888888888888751</v>
      </c>
      <c r="AH242" s="67">
        <f t="shared" si="75"/>
        <v>1196.5</v>
      </c>
      <c r="AI242" s="57"/>
      <c r="AJ242" s="57"/>
      <c r="AL242" s="57">
        <v>238</v>
      </c>
      <c r="AM242" s="66">
        <v>35.799999999999997</v>
      </c>
      <c r="AN242" s="66">
        <v>0</v>
      </c>
      <c r="AO242" s="65">
        <f t="shared" si="66"/>
        <v>9.9444444444444429</v>
      </c>
      <c r="AP242" s="65">
        <f t="shared" si="76"/>
        <v>0.63888888888888751</v>
      </c>
      <c r="AQ242" s="67">
        <f t="shared" si="77"/>
        <v>1196.5</v>
      </c>
      <c r="AR242" s="57"/>
      <c r="AS242" s="57"/>
      <c r="AU242" s="57">
        <v>238</v>
      </c>
      <c r="AV242" s="66">
        <v>35.799999999999997</v>
      </c>
      <c r="AW242" s="66">
        <v>0</v>
      </c>
      <c r="AX242" s="65">
        <f t="shared" si="67"/>
        <v>9.9444444444444429</v>
      </c>
      <c r="AY242" s="65">
        <f t="shared" si="78"/>
        <v>0.63888888888888751</v>
      </c>
      <c r="AZ242" s="67">
        <f t="shared" si="79"/>
        <v>1196.5</v>
      </c>
      <c r="BA242" s="57"/>
      <c r="BB242" s="57"/>
      <c r="BD242" s="57">
        <v>238</v>
      </c>
      <c r="BE242" s="66">
        <v>48.4</v>
      </c>
      <c r="BF242" s="66">
        <v>0</v>
      </c>
      <c r="BG242" s="65">
        <f t="shared" si="68"/>
        <v>13.444444444444443</v>
      </c>
      <c r="BH242" s="65">
        <f t="shared" si="80"/>
        <v>-0.22222222222222499</v>
      </c>
      <c r="BI242" s="67">
        <f t="shared" si="81"/>
        <v>1444.8333333333339</v>
      </c>
      <c r="BJ242" s="57"/>
      <c r="BK242" s="57"/>
      <c r="BM242" s="57">
        <v>238</v>
      </c>
      <c r="BN242" s="57">
        <v>48.4</v>
      </c>
      <c r="BO242" s="66">
        <v>0</v>
      </c>
      <c r="BP242" s="65">
        <f t="shared" si="69"/>
        <v>13.444444444444443</v>
      </c>
      <c r="BQ242" s="65">
        <f t="shared" si="82"/>
        <v>-0.22222222222222499</v>
      </c>
      <c r="BR242" s="67">
        <f t="shared" si="83"/>
        <v>1444.8333333333339</v>
      </c>
      <c r="BS242" s="57"/>
      <c r="BT242" s="57"/>
    </row>
    <row r="243" spans="1:72" x14ac:dyDescent="0.25">
      <c r="A243" s="31">
        <v>243</v>
      </c>
      <c r="B243" s="56">
        <v>240</v>
      </c>
      <c r="C243" s="71">
        <v>44.3</v>
      </c>
      <c r="D243" s="71">
        <v>0</v>
      </c>
      <c r="E243" s="71">
        <v>12.305555555555554</v>
      </c>
      <c r="F243" s="71">
        <v>-0.72222222222222321</v>
      </c>
      <c r="G243" s="71">
        <v>1470.7361111111118</v>
      </c>
      <c r="K243" s="57">
        <v>239</v>
      </c>
      <c r="L243" s="66">
        <v>40</v>
      </c>
      <c r="M243" s="66">
        <v>0</v>
      </c>
      <c r="N243" s="65">
        <f t="shared" si="63"/>
        <v>11.111111111111111</v>
      </c>
      <c r="O243" s="65">
        <f t="shared" si="70"/>
        <v>2.7777777777778567E-2</v>
      </c>
      <c r="P243" s="67">
        <f t="shared" si="71"/>
        <v>1512.3888888888887</v>
      </c>
      <c r="Q243" s="57"/>
      <c r="R243" s="57"/>
      <c r="T243" s="57">
        <v>239</v>
      </c>
      <c r="U243" s="66">
        <v>40</v>
      </c>
      <c r="V243" s="66">
        <v>0</v>
      </c>
      <c r="W243" s="65">
        <f t="shared" si="64"/>
        <v>11.111111111111111</v>
      </c>
      <c r="X243" s="65">
        <f t="shared" si="72"/>
        <v>2.7777777777778567E-2</v>
      </c>
      <c r="Y243" s="67">
        <f t="shared" si="73"/>
        <v>1512.3888888888887</v>
      </c>
      <c r="Z243" s="57"/>
      <c r="AA243" s="57"/>
      <c r="AC243" s="57">
        <v>239</v>
      </c>
      <c r="AD243" s="66">
        <v>37.6</v>
      </c>
      <c r="AE243" s="66">
        <v>0</v>
      </c>
      <c r="AF243" s="65">
        <f t="shared" si="65"/>
        <v>10.444444444444445</v>
      </c>
      <c r="AG243" s="65">
        <f t="shared" si="74"/>
        <v>0.50000000000000178</v>
      </c>
      <c r="AH243" s="67">
        <f t="shared" si="75"/>
        <v>1206.6944444444443</v>
      </c>
      <c r="AI243" s="57"/>
      <c r="AJ243" s="57"/>
      <c r="AL243" s="57">
        <v>239</v>
      </c>
      <c r="AM243" s="66">
        <v>37.6</v>
      </c>
      <c r="AN243" s="66">
        <v>0</v>
      </c>
      <c r="AO243" s="65">
        <f t="shared" si="66"/>
        <v>10.444444444444445</v>
      </c>
      <c r="AP243" s="65">
        <f t="shared" si="76"/>
        <v>0.50000000000000178</v>
      </c>
      <c r="AQ243" s="67">
        <f t="shared" si="77"/>
        <v>1206.6944444444443</v>
      </c>
      <c r="AR243" s="57"/>
      <c r="AS243" s="57"/>
      <c r="AU243" s="57">
        <v>239</v>
      </c>
      <c r="AV243" s="66">
        <v>37.6</v>
      </c>
      <c r="AW243" s="66">
        <v>0</v>
      </c>
      <c r="AX243" s="65">
        <f t="shared" si="67"/>
        <v>10.444444444444445</v>
      </c>
      <c r="AY243" s="65">
        <f t="shared" si="78"/>
        <v>0.50000000000000178</v>
      </c>
      <c r="AZ243" s="67">
        <f t="shared" si="79"/>
        <v>1206.6944444444443</v>
      </c>
      <c r="BA243" s="57"/>
      <c r="BB243" s="57"/>
      <c r="BD243" s="57">
        <v>239</v>
      </c>
      <c r="BE243" s="66">
        <v>46.9</v>
      </c>
      <c r="BF243" s="66">
        <v>0</v>
      </c>
      <c r="BG243" s="65">
        <f t="shared" si="68"/>
        <v>13.027777777777777</v>
      </c>
      <c r="BH243" s="65">
        <f t="shared" si="80"/>
        <v>-0.41666666666666607</v>
      </c>
      <c r="BI243" s="67">
        <f t="shared" si="81"/>
        <v>1458.069444444445</v>
      </c>
      <c r="BJ243" s="57"/>
      <c r="BK243" s="57"/>
      <c r="BM243" s="57">
        <v>239</v>
      </c>
      <c r="BN243" s="57">
        <v>46.9</v>
      </c>
      <c r="BO243" s="66">
        <v>0</v>
      </c>
      <c r="BP243" s="65">
        <f t="shared" si="69"/>
        <v>13.027777777777777</v>
      </c>
      <c r="BQ243" s="65">
        <f t="shared" si="82"/>
        <v>-0.41666666666666607</v>
      </c>
      <c r="BR243" s="67">
        <f t="shared" si="83"/>
        <v>1458.069444444445</v>
      </c>
      <c r="BS243" s="57"/>
      <c r="BT243" s="57"/>
    </row>
    <row r="244" spans="1:72" x14ac:dyDescent="0.25">
      <c r="A244" s="31">
        <v>244</v>
      </c>
      <c r="B244" s="56">
        <v>241</v>
      </c>
      <c r="C244" s="71">
        <v>41.5</v>
      </c>
      <c r="D244" s="71">
        <v>0</v>
      </c>
      <c r="E244" s="71">
        <v>11.527777777777777</v>
      </c>
      <c r="F244" s="71">
        <v>-0.77777777777777679</v>
      </c>
      <c r="G244" s="71">
        <v>1482.6527777777785</v>
      </c>
      <c r="K244" s="57">
        <v>240</v>
      </c>
      <c r="L244" s="66">
        <v>40.1</v>
      </c>
      <c r="M244" s="66">
        <v>0</v>
      </c>
      <c r="N244" s="65">
        <f t="shared" si="63"/>
        <v>11.138888888888889</v>
      </c>
      <c r="O244" s="65">
        <f t="shared" si="70"/>
        <v>2.7777777777778567E-2</v>
      </c>
      <c r="P244" s="67">
        <f t="shared" si="71"/>
        <v>1523.5138888888887</v>
      </c>
      <c r="Q244" s="57"/>
      <c r="R244" s="57"/>
      <c r="T244" s="57">
        <v>240</v>
      </c>
      <c r="U244" s="66">
        <v>40.1</v>
      </c>
      <c r="V244" s="66">
        <v>0</v>
      </c>
      <c r="W244" s="65">
        <f t="shared" si="64"/>
        <v>11.138888888888889</v>
      </c>
      <c r="X244" s="65">
        <f t="shared" si="72"/>
        <v>2.7777777777778567E-2</v>
      </c>
      <c r="Y244" s="67">
        <f t="shared" si="73"/>
        <v>1523.5138888888887</v>
      </c>
      <c r="Z244" s="57"/>
      <c r="AA244" s="57"/>
      <c r="AC244" s="57">
        <v>240</v>
      </c>
      <c r="AD244" s="66">
        <v>38.799999999999997</v>
      </c>
      <c r="AE244" s="66">
        <v>0</v>
      </c>
      <c r="AF244" s="65">
        <f t="shared" si="65"/>
        <v>10.777777777777777</v>
      </c>
      <c r="AG244" s="65">
        <f t="shared" si="74"/>
        <v>0.33333333333333215</v>
      </c>
      <c r="AH244" s="67">
        <f t="shared" si="75"/>
        <v>1217.3055555555554</v>
      </c>
      <c r="AI244" s="57"/>
      <c r="AJ244" s="57"/>
      <c r="AL244" s="57">
        <v>240</v>
      </c>
      <c r="AM244" s="66">
        <v>38.799999999999997</v>
      </c>
      <c r="AN244" s="66">
        <v>0</v>
      </c>
      <c r="AO244" s="65">
        <f t="shared" si="66"/>
        <v>10.777777777777777</v>
      </c>
      <c r="AP244" s="65">
        <f t="shared" si="76"/>
        <v>0.33333333333333215</v>
      </c>
      <c r="AQ244" s="67">
        <f t="shared" si="77"/>
        <v>1217.3055555555554</v>
      </c>
      <c r="AR244" s="57"/>
      <c r="AS244" s="57"/>
      <c r="AU244" s="57">
        <v>240</v>
      </c>
      <c r="AV244" s="66">
        <v>38.799999999999997</v>
      </c>
      <c r="AW244" s="66">
        <v>0</v>
      </c>
      <c r="AX244" s="65">
        <f t="shared" si="67"/>
        <v>10.777777777777777</v>
      </c>
      <c r="AY244" s="65">
        <f t="shared" si="78"/>
        <v>0.33333333333333215</v>
      </c>
      <c r="AZ244" s="67">
        <f t="shared" si="79"/>
        <v>1217.3055555555554</v>
      </c>
      <c r="BA244" s="57"/>
      <c r="BB244" s="57"/>
      <c r="BD244" s="57">
        <v>240</v>
      </c>
      <c r="BE244" s="66">
        <v>44.3</v>
      </c>
      <c r="BF244" s="66">
        <v>0</v>
      </c>
      <c r="BG244" s="65">
        <f t="shared" si="68"/>
        <v>12.305555555555554</v>
      </c>
      <c r="BH244" s="65">
        <f t="shared" si="80"/>
        <v>-0.72222222222222321</v>
      </c>
      <c r="BI244" s="67">
        <f t="shared" si="81"/>
        <v>1470.7361111111118</v>
      </c>
      <c r="BJ244" s="57"/>
      <c r="BK244" s="57"/>
      <c r="BM244" s="57">
        <v>240</v>
      </c>
      <c r="BN244" s="57">
        <v>44.3</v>
      </c>
      <c r="BO244" s="66">
        <v>0</v>
      </c>
      <c r="BP244" s="65">
        <f t="shared" si="69"/>
        <v>12.305555555555554</v>
      </c>
      <c r="BQ244" s="65">
        <f t="shared" si="82"/>
        <v>-0.72222222222222321</v>
      </c>
      <c r="BR244" s="67">
        <f t="shared" si="83"/>
        <v>1470.7361111111118</v>
      </c>
      <c r="BS244" s="57"/>
      <c r="BT244" s="57"/>
    </row>
    <row r="245" spans="1:72" x14ac:dyDescent="0.25">
      <c r="A245" s="31">
        <v>245</v>
      </c>
      <c r="B245" s="56">
        <v>242</v>
      </c>
      <c r="C245" s="71">
        <v>39.5</v>
      </c>
      <c r="D245" s="71">
        <v>0</v>
      </c>
      <c r="E245" s="71">
        <v>10.972222222222221</v>
      </c>
      <c r="F245" s="71">
        <v>-0.55555555555555536</v>
      </c>
      <c r="G245" s="71">
        <v>1493.9027777777785</v>
      </c>
      <c r="K245" s="57">
        <v>241</v>
      </c>
      <c r="L245" s="66">
        <v>40.200000000000003</v>
      </c>
      <c r="M245" s="66">
        <v>0</v>
      </c>
      <c r="N245" s="65">
        <f t="shared" si="63"/>
        <v>11.166666666666668</v>
      </c>
      <c r="O245" s="65">
        <f t="shared" si="70"/>
        <v>2.7777777777778567E-2</v>
      </c>
      <c r="P245" s="67">
        <f t="shared" si="71"/>
        <v>1534.6666666666665</v>
      </c>
      <c r="Q245" s="57"/>
      <c r="R245" s="57"/>
      <c r="T245" s="57">
        <v>241</v>
      </c>
      <c r="U245" s="66">
        <v>40.200000000000003</v>
      </c>
      <c r="V245" s="66">
        <v>0</v>
      </c>
      <c r="W245" s="65">
        <f t="shared" si="64"/>
        <v>11.166666666666668</v>
      </c>
      <c r="X245" s="65">
        <f t="shared" si="72"/>
        <v>2.7777777777778567E-2</v>
      </c>
      <c r="Y245" s="67">
        <f t="shared" si="73"/>
        <v>1534.6666666666665</v>
      </c>
      <c r="Z245" s="57"/>
      <c r="AA245" s="57"/>
      <c r="AC245" s="57">
        <v>241</v>
      </c>
      <c r="AD245" s="66">
        <v>39.6</v>
      </c>
      <c r="AE245" s="66">
        <v>0</v>
      </c>
      <c r="AF245" s="65">
        <f t="shared" si="65"/>
        <v>11</v>
      </c>
      <c r="AG245" s="65">
        <f t="shared" si="74"/>
        <v>0.22222222222222321</v>
      </c>
      <c r="AH245" s="67">
        <f t="shared" si="75"/>
        <v>1228.1944444444443</v>
      </c>
      <c r="AI245" s="57"/>
      <c r="AJ245" s="57"/>
      <c r="AL245" s="57">
        <v>241</v>
      </c>
      <c r="AM245" s="66">
        <v>39.6</v>
      </c>
      <c r="AN245" s="66">
        <v>0</v>
      </c>
      <c r="AO245" s="65">
        <f t="shared" si="66"/>
        <v>11</v>
      </c>
      <c r="AP245" s="65">
        <f t="shared" si="76"/>
        <v>0.22222222222222321</v>
      </c>
      <c r="AQ245" s="67">
        <f t="shared" si="77"/>
        <v>1228.1944444444443</v>
      </c>
      <c r="AR245" s="57"/>
      <c r="AS245" s="57"/>
      <c r="AU245" s="57">
        <v>241</v>
      </c>
      <c r="AV245" s="66">
        <v>39.6</v>
      </c>
      <c r="AW245" s="66">
        <v>0</v>
      </c>
      <c r="AX245" s="65">
        <f t="shared" si="67"/>
        <v>11</v>
      </c>
      <c r="AY245" s="65">
        <f t="shared" si="78"/>
        <v>0.22222222222222321</v>
      </c>
      <c r="AZ245" s="67">
        <f t="shared" si="79"/>
        <v>1228.1944444444443</v>
      </c>
      <c r="BA245" s="57"/>
      <c r="BB245" s="57"/>
      <c r="BD245" s="57">
        <v>241</v>
      </c>
      <c r="BE245" s="66">
        <v>41.5</v>
      </c>
      <c r="BF245" s="66">
        <v>0</v>
      </c>
      <c r="BG245" s="65">
        <f t="shared" si="68"/>
        <v>11.527777777777777</v>
      </c>
      <c r="BH245" s="65">
        <f t="shared" si="80"/>
        <v>-0.77777777777777679</v>
      </c>
      <c r="BI245" s="67">
        <f t="shared" si="81"/>
        <v>1482.6527777777785</v>
      </c>
      <c r="BJ245" s="57"/>
      <c r="BK245" s="57"/>
      <c r="BM245" s="57">
        <v>241</v>
      </c>
      <c r="BN245" s="57">
        <v>41.5</v>
      </c>
      <c r="BO245" s="66">
        <v>0</v>
      </c>
      <c r="BP245" s="65">
        <f t="shared" si="69"/>
        <v>11.527777777777777</v>
      </c>
      <c r="BQ245" s="65">
        <f t="shared" si="82"/>
        <v>-0.77777777777777679</v>
      </c>
      <c r="BR245" s="67">
        <f t="shared" si="83"/>
        <v>1482.6527777777785</v>
      </c>
      <c r="BS245" s="57"/>
      <c r="BT245" s="57"/>
    </row>
    <row r="246" spans="1:72" x14ac:dyDescent="0.25">
      <c r="A246" s="31">
        <v>246</v>
      </c>
      <c r="B246" s="56">
        <v>243</v>
      </c>
      <c r="C246" s="71">
        <v>37</v>
      </c>
      <c r="D246" s="71">
        <v>0</v>
      </c>
      <c r="E246" s="71">
        <v>10.277777777777777</v>
      </c>
      <c r="F246" s="71">
        <v>-0.69444444444444464</v>
      </c>
      <c r="G246" s="71">
        <v>1504.5277777777785</v>
      </c>
      <c r="K246" s="57">
        <v>242</v>
      </c>
      <c r="L246" s="66">
        <v>40.299999999999997</v>
      </c>
      <c r="M246" s="66">
        <v>0</v>
      </c>
      <c r="N246" s="65">
        <f t="shared" si="63"/>
        <v>11.194444444444443</v>
      </c>
      <c r="O246" s="65">
        <f t="shared" si="70"/>
        <v>2.7777777777775015E-2</v>
      </c>
      <c r="P246" s="67">
        <f t="shared" si="71"/>
        <v>1545.8472222222222</v>
      </c>
      <c r="Q246" s="57"/>
      <c r="R246" s="57"/>
      <c r="T246" s="57">
        <v>242</v>
      </c>
      <c r="U246" s="66">
        <v>40.299999999999997</v>
      </c>
      <c r="V246" s="66">
        <v>0</v>
      </c>
      <c r="W246" s="65">
        <f t="shared" si="64"/>
        <v>11.194444444444443</v>
      </c>
      <c r="X246" s="65">
        <f t="shared" si="72"/>
        <v>2.7777777777775015E-2</v>
      </c>
      <c r="Y246" s="67">
        <f t="shared" si="73"/>
        <v>1545.8472222222222</v>
      </c>
      <c r="Z246" s="57"/>
      <c r="AA246" s="57"/>
      <c r="AC246" s="57">
        <v>242</v>
      </c>
      <c r="AD246" s="66">
        <v>40.1</v>
      </c>
      <c r="AE246" s="66">
        <v>0</v>
      </c>
      <c r="AF246" s="65">
        <f t="shared" si="65"/>
        <v>11.138888888888889</v>
      </c>
      <c r="AG246" s="65">
        <f t="shared" si="74"/>
        <v>0.13888888888888928</v>
      </c>
      <c r="AH246" s="67">
        <f t="shared" si="75"/>
        <v>1239.2638888888887</v>
      </c>
      <c r="AI246" s="57"/>
      <c r="AJ246" s="57"/>
      <c r="AL246" s="57">
        <v>242</v>
      </c>
      <c r="AM246" s="66">
        <v>40.1</v>
      </c>
      <c r="AN246" s="66">
        <v>0</v>
      </c>
      <c r="AO246" s="65">
        <f t="shared" si="66"/>
        <v>11.138888888888889</v>
      </c>
      <c r="AP246" s="65">
        <f t="shared" si="76"/>
        <v>0.13888888888888928</v>
      </c>
      <c r="AQ246" s="67">
        <f t="shared" si="77"/>
        <v>1239.2638888888887</v>
      </c>
      <c r="AR246" s="57"/>
      <c r="AS246" s="57"/>
      <c r="AU246" s="57">
        <v>242</v>
      </c>
      <c r="AV246" s="66">
        <v>40.1</v>
      </c>
      <c r="AW246" s="66">
        <v>0</v>
      </c>
      <c r="AX246" s="65">
        <f t="shared" si="67"/>
        <v>11.138888888888889</v>
      </c>
      <c r="AY246" s="65">
        <f t="shared" si="78"/>
        <v>0.13888888888888928</v>
      </c>
      <c r="AZ246" s="67">
        <f t="shared" si="79"/>
        <v>1239.2638888888887</v>
      </c>
      <c r="BA246" s="57"/>
      <c r="BB246" s="57"/>
      <c r="BD246" s="57">
        <v>242</v>
      </c>
      <c r="BE246" s="66">
        <v>39.5</v>
      </c>
      <c r="BF246" s="66">
        <v>0</v>
      </c>
      <c r="BG246" s="65">
        <f t="shared" si="68"/>
        <v>10.972222222222221</v>
      </c>
      <c r="BH246" s="65">
        <f t="shared" si="80"/>
        <v>-0.55555555555555536</v>
      </c>
      <c r="BI246" s="67">
        <f t="shared" si="81"/>
        <v>1493.9027777777785</v>
      </c>
      <c r="BJ246" s="57"/>
      <c r="BK246" s="57"/>
      <c r="BM246" s="57">
        <v>242</v>
      </c>
      <c r="BN246" s="57">
        <v>39.5</v>
      </c>
      <c r="BO246" s="66">
        <v>0</v>
      </c>
      <c r="BP246" s="65">
        <f t="shared" si="69"/>
        <v>10.972222222222221</v>
      </c>
      <c r="BQ246" s="65">
        <f t="shared" si="82"/>
        <v>-0.55555555555555536</v>
      </c>
      <c r="BR246" s="67">
        <f t="shared" si="83"/>
        <v>1493.9027777777785</v>
      </c>
      <c r="BS246" s="57"/>
      <c r="BT246" s="57"/>
    </row>
    <row r="247" spans="1:72" x14ac:dyDescent="0.25">
      <c r="A247" s="31">
        <v>247</v>
      </c>
      <c r="B247" s="56">
        <v>244</v>
      </c>
      <c r="C247" s="71">
        <v>34.6</v>
      </c>
      <c r="D247" s="71">
        <v>0</v>
      </c>
      <c r="E247" s="71">
        <v>9.6111111111111107</v>
      </c>
      <c r="F247" s="71">
        <v>-0.66666666666666607</v>
      </c>
      <c r="G247" s="71">
        <v>1514.4722222222229</v>
      </c>
      <c r="K247" s="57">
        <v>243</v>
      </c>
      <c r="L247" s="66">
        <v>40.4</v>
      </c>
      <c r="M247" s="66">
        <v>0</v>
      </c>
      <c r="N247" s="65">
        <f t="shared" si="63"/>
        <v>11.222222222222221</v>
      </c>
      <c r="O247" s="65">
        <f t="shared" si="70"/>
        <v>2.7777777777778567E-2</v>
      </c>
      <c r="P247" s="67">
        <f t="shared" si="71"/>
        <v>1557.0555555555554</v>
      </c>
      <c r="Q247" s="57"/>
      <c r="R247" s="57"/>
      <c r="T247" s="57">
        <v>243</v>
      </c>
      <c r="U247" s="66">
        <v>40.4</v>
      </c>
      <c r="V247" s="66">
        <v>0</v>
      </c>
      <c r="W247" s="65">
        <f t="shared" si="64"/>
        <v>11.222222222222221</v>
      </c>
      <c r="X247" s="65">
        <f t="shared" si="72"/>
        <v>2.7777777777778567E-2</v>
      </c>
      <c r="Y247" s="67">
        <f t="shared" si="73"/>
        <v>1557.0555555555554</v>
      </c>
      <c r="Z247" s="57"/>
      <c r="AA247" s="57"/>
      <c r="AC247" s="57">
        <v>243</v>
      </c>
      <c r="AD247" s="66">
        <v>40.9</v>
      </c>
      <c r="AE247" s="66">
        <v>0</v>
      </c>
      <c r="AF247" s="65">
        <f t="shared" si="65"/>
        <v>11.361111111111111</v>
      </c>
      <c r="AG247" s="65">
        <f t="shared" si="74"/>
        <v>0.22222222222222143</v>
      </c>
      <c r="AH247" s="67">
        <f t="shared" si="75"/>
        <v>1250.5138888888887</v>
      </c>
      <c r="AI247" s="57"/>
      <c r="AJ247" s="57"/>
      <c r="AL247" s="57">
        <v>243</v>
      </c>
      <c r="AM247" s="66">
        <v>40.9</v>
      </c>
      <c r="AN247" s="66">
        <v>0</v>
      </c>
      <c r="AO247" s="65">
        <f t="shared" si="66"/>
        <v>11.361111111111111</v>
      </c>
      <c r="AP247" s="65">
        <f t="shared" si="76"/>
        <v>0.22222222222222143</v>
      </c>
      <c r="AQ247" s="67">
        <f t="shared" si="77"/>
        <v>1250.5138888888887</v>
      </c>
      <c r="AR247" s="57"/>
      <c r="AS247" s="57"/>
      <c r="AU247" s="57">
        <v>243</v>
      </c>
      <c r="AV247" s="66">
        <v>40.9</v>
      </c>
      <c r="AW247" s="66">
        <v>0</v>
      </c>
      <c r="AX247" s="65">
        <f t="shared" si="67"/>
        <v>11.361111111111111</v>
      </c>
      <c r="AY247" s="65">
        <f t="shared" si="78"/>
        <v>0.22222222222222143</v>
      </c>
      <c r="AZ247" s="67">
        <f t="shared" si="79"/>
        <v>1250.5138888888887</v>
      </c>
      <c r="BA247" s="57"/>
      <c r="BB247" s="57"/>
      <c r="BD247" s="57">
        <v>243</v>
      </c>
      <c r="BE247" s="66">
        <v>37</v>
      </c>
      <c r="BF247" s="66">
        <v>0</v>
      </c>
      <c r="BG247" s="65">
        <f t="shared" si="68"/>
        <v>10.277777777777777</v>
      </c>
      <c r="BH247" s="65">
        <f t="shared" si="80"/>
        <v>-0.69444444444444464</v>
      </c>
      <c r="BI247" s="67">
        <f t="shared" si="81"/>
        <v>1504.5277777777785</v>
      </c>
      <c r="BJ247" s="57"/>
      <c r="BK247" s="57"/>
      <c r="BM247" s="57">
        <v>243</v>
      </c>
      <c r="BN247" s="57">
        <v>37</v>
      </c>
      <c r="BO247" s="66">
        <v>0</v>
      </c>
      <c r="BP247" s="65">
        <f t="shared" si="69"/>
        <v>10.277777777777777</v>
      </c>
      <c r="BQ247" s="65">
        <f t="shared" si="82"/>
        <v>-0.69444444444444464</v>
      </c>
      <c r="BR247" s="67">
        <f t="shared" si="83"/>
        <v>1504.5277777777785</v>
      </c>
      <c r="BS247" s="57"/>
      <c r="BT247" s="57"/>
    </row>
    <row r="248" spans="1:72" x14ac:dyDescent="0.25">
      <c r="A248" s="31">
        <v>248</v>
      </c>
      <c r="B248" s="56">
        <v>245</v>
      </c>
      <c r="C248" s="71">
        <v>32.299999999999997</v>
      </c>
      <c r="D248" s="71">
        <v>0</v>
      </c>
      <c r="E248" s="71">
        <v>8.9722222222222214</v>
      </c>
      <c r="F248" s="71">
        <v>-0.63888888888888928</v>
      </c>
      <c r="G248" s="71">
        <v>1523.7638888888896</v>
      </c>
      <c r="K248" s="57">
        <v>244</v>
      </c>
      <c r="L248" s="66">
        <v>40.5</v>
      </c>
      <c r="M248" s="66">
        <v>0</v>
      </c>
      <c r="N248" s="65">
        <f t="shared" si="63"/>
        <v>11.25</v>
      </c>
      <c r="O248" s="65">
        <f t="shared" si="70"/>
        <v>2.7777777777778567E-2</v>
      </c>
      <c r="P248" s="67">
        <f t="shared" si="71"/>
        <v>1568.2916666666665</v>
      </c>
      <c r="Q248" s="57"/>
      <c r="R248" s="57"/>
      <c r="T248" s="57">
        <v>244</v>
      </c>
      <c r="U248" s="66">
        <v>40.5</v>
      </c>
      <c r="V248" s="66">
        <v>0</v>
      </c>
      <c r="W248" s="65">
        <f t="shared" si="64"/>
        <v>11.25</v>
      </c>
      <c r="X248" s="65">
        <f t="shared" si="72"/>
        <v>2.7777777777778567E-2</v>
      </c>
      <c r="Y248" s="67">
        <f t="shared" si="73"/>
        <v>1568.2916666666665</v>
      </c>
      <c r="Z248" s="57"/>
      <c r="AA248" s="57"/>
      <c r="AC248" s="57">
        <v>244</v>
      </c>
      <c r="AD248" s="66">
        <v>41.8</v>
      </c>
      <c r="AE248" s="66">
        <v>0</v>
      </c>
      <c r="AF248" s="65">
        <f t="shared" si="65"/>
        <v>11.611111111111111</v>
      </c>
      <c r="AG248" s="65">
        <f t="shared" si="74"/>
        <v>0.25</v>
      </c>
      <c r="AH248" s="67">
        <f t="shared" si="75"/>
        <v>1261.9999999999998</v>
      </c>
      <c r="AI248" s="57"/>
      <c r="AJ248" s="57"/>
      <c r="AL248" s="57">
        <v>244</v>
      </c>
      <c r="AM248" s="66">
        <v>41.8</v>
      </c>
      <c r="AN248" s="66">
        <v>0</v>
      </c>
      <c r="AO248" s="65">
        <f t="shared" si="66"/>
        <v>11.611111111111111</v>
      </c>
      <c r="AP248" s="65">
        <f t="shared" si="76"/>
        <v>0.25</v>
      </c>
      <c r="AQ248" s="67">
        <f t="shared" si="77"/>
        <v>1261.9999999999998</v>
      </c>
      <c r="AR248" s="57"/>
      <c r="AS248" s="57"/>
      <c r="AU248" s="57">
        <v>244</v>
      </c>
      <c r="AV248" s="66">
        <v>41.8</v>
      </c>
      <c r="AW248" s="66">
        <v>0</v>
      </c>
      <c r="AX248" s="65">
        <f t="shared" si="67"/>
        <v>11.611111111111111</v>
      </c>
      <c r="AY248" s="65">
        <f t="shared" si="78"/>
        <v>0.25</v>
      </c>
      <c r="AZ248" s="67">
        <f t="shared" si="79"/>
        <v>1261.9999999999998</v>
      </c>
      <c r="BA248" s="57"/>
      <c r="BB248" s="57"/>
      <c r="BD248" s="57">
        <v>244</v>
      </c>
      <c r="BE248" s="66">
        <v>34.6</v>
      </c>
      <c r="BF248" s="66">
        <v>0</v>
      </c>
      <c r="BG248" s="65">
        <f t="shared" si="68"/>
        <v>9.6111111111111107</v>
      </c>
      <c r="BH248" s="65">
        <f t="shared" si="80"/>
        <v>-0.66666666666666607</v>
      </c>
      <c r="BI248" s="67">
        <f t="shared" si="81"/>
        <v>1514.4722222222229</v>
      </c>
      <c r="BJ248" s="57"/>
      <c r="BK248" s="57"/>
      <c r="BM248" s="57">
        <v>244</v>
      </c>
      <c r="BN248" s="57">
        <v>34.6</v>
      </c>
      <c r="BO248" s="66">
        <v>0</v>
      </c>
      <c r="BP248" s="65">
        <f t="shared" si="69"/>
        <v>9.6111111111111107</v>
      </c>
      <c r="BQ248" s="65">
        <f t="shared" si="82"/>
        <v>-0.66666666666666607</v>
      </c>
      <c r="BR248" s="67">
        <f t="shared" si="83"/>
        <v>1514.4722222222229</v>
      </c>
      <c r="BS248" s="57"/>
      <c r="BT248" s="57"/>
    </row>
    <row r="249" spans="1:72" x14ac:dyDescent="0.25">
      <c r="A249" s="31">
        <v>249</v>
      </c>
      <c r="B249" s="56">
        <v>246</v>
      </c>
      <c r="C249" s="71">
        <v>29</v>
      </c>
      <c r="D249" s="71">
        <v>0</v>
      </c>
      <c r="E249" s="71">
        <v>8.0555555555555554</v>
      </c>
      <c r="F249" s="71">
        <v>-0.91666666666666607</v>
      </c>
      <c r="G249" s="71">
        <v>1532.2777777777785</v>
      </c>
      <c r="K249" s="57">
        <v>245</v>
      </c>
      <c r="L249" s="66">
        <v>40.5</v>
      </c>
      <c r="M249" s="66">
        <v>0</v>
      </c>
      <c r="N249" s="65">
        <f t="shared" si="63"/>
        <v>11.25</v>
      </c>
      <c r="O249" s="65">
        <f t="shared" si="70"/>
        <v>0</v>
      </c>
      <c r="P249" s="67">
        <f t="shared" si="71"/>
        <v>1579.5416666666665</v>
      </c>
      <c r="Q249" s="57"/>
      <c r="R249" s="57"/>
      <c r="T249" s="57">
        <v>245</v>
      </c>
      <c r="U249" s="66">
        <v>40.5</v>
      </c>
      <c r="V249" s="66">
        <v>0</v>
      </c>
      <c r="W249" s="65">
        <f t="shared" si="64"/>
        <v>11.25</v>
      </c>
      <c r="X249" s="65">
        <f t="shared" si="72"/>
        <v>0</v>
      </c>
      <c r="Y249" s="67">
        <f t="shared" si="73"/>
        <v>1579.5416666666665</v>
      </c>
      <c r="Z249" s="57"/>
      <c r="AA249" s="57"/>
      <c r="AC249" s="57">
        <v>245</v>
      </c>
      <c r="AD249" s="66">
        <v>43.3</v>
      </c>
      <c r="AE249" s="66">
        <v>0</v>
      </c>
      <c r="AF249" s="65">
        <f t="shared" si="65"/>
        <v>12.027777777777777</v>
      </c>
      <c r="AG249" s="65">
        <f t="shared" si="74"/>
        <v>0.41666666666666607</v>
      </c>
      <c r="AH249" s="67">
        <f t="shared" si="75"/>
        <v>1273.8194444444441</v>
      </c>
      <c r="AI249" s="57"/>
      <c r="AJ249" s="57"/>
      <c r="AL249" s="57">
        <v>245</v>
      </c>
      <c r="AM249" s="66">
        <v>43.3</v>
      </c>
      <c r="AN249" s="66">
        <v>0</v>
      </c>
      <c r="AO249" s="65">
        <f t="shared" si="66"/>
        <v>12.027777777777777</v>
      </c>
      <c r="AP249" s="65">
        <f t="shared" si="76"/>
        <v>0.41666666666666607</v>
      </c>
      <c r="AQ249" s="67">
        <f t="shared" si="77"/>
        <v>1273.8194444444441</v>
      </c>
      <c r="AR249" s="57"/>
      <c r="AS249" s="57"/>
      <c r="AU249" s="57">
        <v>245</v>
      </c>
      <c r="AV249" s="66">
        <v>43.3</v>
      </c>
      <c r="AW249" s="66">
        <v>0</v>
      </c>
      <c r="AX249" s="65">
        <f t="shared" si="67"/>
        <v>12.027777777777777</v>
      </c>
      <c r="AY249" s="65">
        <f t="shared" si="78"/>
        <v>0.41666666666666607</v>
      </c>
      <c r="AZ249" s="67">
        <f t="shared" si="79"/>
        <v>1273.8194444444441</v>
      </c>
      <c r="BA249" s="57"/>
      <c r="BB249" s="57"/>
      <c r="BD249" s="57">
        <v>245</v>
      </c>
      <c r="BE249" s="66">
        <v>32.299999999999997</v>
      </c>
      <c r="BF249" s="66">
        <v>0</v>
      </c>
      <c r="BG249" s="65">
        <f t="shared" si="68"/>
        <v>8.9722222222222214</v>
      </c>
      <c r="BH249" s="65">
        <f t="shared" si="80"/>
        <v>-0.63888888888888928</v>
      </c>
      <c r="BI249" s="67">
        <f t="shared" si="81"/>
        <v>1523.7638888888896</v>
      </c>
      <c r="BJ249" s="57"/>
      <c r="BK249" s="57"/>
      <c r="BM249" s="57">
        <v>245</v>
      </c>
      <c r="BN249" s="57">
        <v>32.299999999999997</v>
      </c>
      <c r="BO249" s="66">
        <v>0</v>
      </c>
      <c r="BP249" s="65">
        <f t="shared" si="69"/>
        <v>8.9722222222222214</v>
      </c>
      <c r="BQ249" s="65">
        <f t="shared" si="82"/>
        <v>-0.63888888888888928</v>
      </c>
      <c r="BR249" s="67">
        <f t="shared" si="83"/>
        <v>1523.7638888888896</v>
      </c>
      <c r="BS249" s="57"/>
      <c r="BT249" s="57"/>
    </row>
    <row r="250" spans="1:72" x14ac:dyDescent="0.25">
      <c r="A250" s="31">
        <v>250</v>
      </c>
      <c r="B250" s="56">
        <v>247</v>
      </c>
      <c r="C250" s="71">
        <v>25.1</v>
      </c>
      <c r="D250" s="71">
        <v>0</v>
      </c>
      <c r="E250" s="71">
        <v>6.9722222222222223</v>
      </c>
      <c r="F250" s="71">
        <v>-1.083333333333333</v>
      </c>
      <c r="G250" s="71">
        <v>1539.7916666666674</v>
      </c>
      <c r="K250" s="57">
        <v>246</v>
      </c>
      <c r="L250" s="66">
        <v>40.4</v>
      </c>
      <c r="M250" s="66">
        <v>0</v>
      </c>
      <c r="N250" s="65">
        <f t="shared" si="63"/>
        <v>11.222222222222221</v>
      </c>
      <c r="O250" s="65">
        <f t="shared" si="70"/>
        <v>-2.7777777777778567E-2</v>
      </c>
      <c r="P250" s="67">
        <f t="shared" si="71"/>
        <v>1590.7777777777776</v>
      </c>
      <c r="Q250" s="57"/>
      <c r="R250" s="57"/>
      <c r="T250" s="57">
        <v>246</v>
      </c>
      <c r="U250" s="66">
        <v>40.4</v>
      </c>
      <c r="V250" s="66">
        <v>0</v>
      </c>
      <c r="W250" s="65">
        <f t="shared" si="64"/>
        <v>11.222222222222221</v>
      </c>
      <c r="X250" s="65">
        <f t="shared" si="72"/>
        <v>-2.7777777777778567E-2</v>
      </c>
      <c r="Y250" s="67">
        <f t="shared" si="73"/>
        <v>1590.7777777777776</v>
      </c>
      <c r="Z250" s="57"/>
      <c r="AA250" s="57"/>
      <c r="AC250" s="57">
        <v>246</v>
      </c>
      <c r="AD250" s="66">
        <v>44.7</v>
      </c>
      <c r="AE250" s="66">
        <v>0</v>
      </c>
      <c r="AF250" s="65">
        <f t="shared" si="65"/>
        <v>12.416666666666668</v>
      </c>
      <c r="AG250" s="65">
        <f t="shared" si="74"/>
        <v>0.38888888888889106</v>
      </c>
      <c r="AH250" s="67">
        <f t="shared" si="75"/>
        <v>1286.0416666666663</v>
      </c>
      <c r="AI250" s="57"/>
      <c r="AJ250" s="57"/>
      <c r="AL250" s="57">
        <v>246</v>
      </c>
      <c r="AM250" s="66">
        <v>44.7</v>
      </c>
      <c r="AN250" s="66">
        <v>0</v>
      </c>
      <c r="AO250" s="65">
        <f t="shared" si="66"/>
        <v>12.416666666666668</v>
      </c>
      <c r="AP250" s="65">
        <f t="shared" si="76"/>
        <v>0.38888888888889106</v>
      </c>
      <c r="AQ250" s="67">
        <f t="shared" si="77"/>
        <v>1286.0416666666663</v>
      </c>
      <c r="AR250" s="57"/>
      <c r="AS250" s="57"/>
      <c r="AU250" s="57">
        <v>246</v>
      </c>
      <c r="AV250" s="66">
        <v>44.7</v>
      </c>
      <c r="AW250" s="66">
        <v>0</v>
      </c>
      <c r="AX250" s="65">
        <f t="shared" si="67"/>
        <v>12.416666666666668</v>
      </c>
      <c r="AY250" s="65">
        <f t="shared" si="78"/>
        <v>0.38888888888889106</v>
      </c>
      <c r="AZ250" s="67">
        <f t="shared" si="79"/>
        <v>1286.0416666666663</v>
      </c>
      <c r="BA250" s="57"/>
      <c r="BB250" s="57"/>
      <c r="BD250" s="57">
        <v>246</v>
      </c>
      <c r="BE250" s="66">
        <v>29</v>
      </c>
      <c r="BF250" s="66">
        <v>0</v>
      </c>
      <c r="BG250" s="65">
        <f t="shared" si="68"/>
        <v>8.0555555555555554</v>
      </c>
      <c r="BH250" s="65">
        <f t="shared" si="80"/>
        <v>-0.91666666666666607</v>
      </c>
      <c r="BI250" s="67">
        <f t="shared" si="81"/>
        <v>1532.2777777777785</v>
      </c>
      <c r="BJ250" s="57"/>
      <c r="BK250" s="57"/>
      <c r="BM250" s="57">
        <v>246</v>
      </c>
      <c r="BN250" s="57">
        <v>29</v>
      </c>
      <c r="BO250" s="66">
        <v>0</v>
      </c>
      <c r="BP250" s="65">
        <f t="shared" si="69"/>
        <v>8.0555555555555554</v>
      </c>
      <c r="BQ250" s="65">
        <f t="shared" si="82"/>
        <v>-0.91666666666666607</v>
      </c>
      <c r="BR250" s="67">
        <f t="shared" si="83"/>
        <v>1532.2777777777785</v>
      </c>
      <c r="BS250" s="57"/>
      <c r="BT250" s="57"/>
    </row>
    <row r="251" spans="1:72" x14ac:dyDescent="0.25">
      <c r="A251" s="31">
        <v>251</v>
      </c>
      <c r="B251" s="56">
        <v>248</v>
      </c>
      <c r="C251" s="71">
        <v>22.2</v>
      </c>
      <c r="D251" s="71">
        <v>0</v>
      </c>
      <c r="E251" s="71">
        <v>6.1666666666666661</v>
      </c>
      <c r="F251" s="71">
        <v>-0.80555555555555625</v>
      </c>
      <c r="G251" s="71">
        <v>1546.3611111111118</v>
      </c>
      <c r="K251" s="57">
        <v>247</v>
      </c>
      <c r="L251" s="66">
        <v>40.299999999999997</v>
      </c>
      <c r="M251" s="66">
        <v>0</v>
      </c>
      <c r="N251" s="65">
        <f t="shared" si="63"/>
        <v>11.194444444444443</v>
      </c>
      <c r="O251" s="65">
        <f t="shared" si="70"/>
        <v>-2.7777777777778567E-2</v>
      </c>
      <c r="P251" s="67">
        <f t="shared" si="71"/>
        <v>1601.9861111111109</v>
      </c>
      <c r="Q251" s="57"/>
      <c r="R251" s="57"/>
      <c r="T251" s="57">
        <v>247</v>
      </c>
      <c r="U251" s="66">
        <v>40.299999999999997</v>
      </c>
      <c r="V251" s="66">
        <v>0</v>
      </c>
      <c r="W251" s="65">
        <f t="shared" si="64"/>
        <v>11.194444444444443</v>
      </c>
      <c r="X251" s="65">
        <f t="shared" si="72"/>
        <v>-2.7777777777778567E-2</v>
      </c>
      <c r="Y251" s="67">
        <f t="shared" si="73"/>
        <v>1601.9861111111109</v>
      </c>
      <c r="Z251" s="57"/>
      <c r="AA251" s="57"/>
      <c r="AC251" s="57">
        <v>247</v>
      </c>
      <c r="AD251" s="66">
        <v>46.4</v>
      </c>
      <c r="AE251" s="66">
        <v>0</v>
      </c>
      <c r="AF251" s="65">
        <f t="shared" si="65"/>
        <v>12.888888888888888</v>
      </c>
      <c r="AG251" s="65">
        <f t="shared" si="74"/>
        <v>0.47222222222221966</v>
      </c>
      <c r="AH251" s="67">
        <f t="shared" si="75"/>
        <v>1298.6944444444441</v>
      </c>
      <c r="AI251" s="57"/>
      <c r="AJ251" s="57"/>
      <c r="AL251" s="57">
        <v>247</v>
      </c>
      <c r="AM251" s="66">
        <v>46.4</v>
      </c>
      <c r="AN251" s="66">
        <v>0</v>
      </c>
      <c r="AO251" s="65">
        <f t="shared" si="66"/>
        <v>12.888888888888888</v>
      </c>
      <c r="AP251" s="65">
        <f t="shared" si="76"/>
        <v>0.47222222222221966</v>
      </c>
      <c r="AQ251" s="67">
        <f t="shared" si="77"/>
        <v>1298.6944444444441</v>
      </c>
      <c r="AR251" s="57"/>
      <c r="AS251" s="57"/>
      <c r="AU251" s="57">
        <v>247</v>
      </c>
      <c r="AV251" s="66">
        <v>46.4</v>
      </c>
      <c r="AW251" s="66">
        <v>0</v>
      </c>
      <c r="AX251" s="65">
        <f t="shared" si="67"/>
        <v>12.888888888888888</v>
      </c>
      <c r="AY251" s="65">
        <f t="shared" si="78"/>
        <v>0.47222222222221966</v>
      </c>
      <c r="AZ251" s="67">
        <f t="shared" si="79"/>
        <v>1298.6944444444441</v>
      </c>
      <c r="BA251" s="57"/>
      <c r="BB251" s="57"/>
      <c r="BD251" s="57">
        <v>247</v>
      </c>
      <c r="BE251" s="66">
        <v>25.1</v>
      </c>
      <c r="BF251" s="66">
        <v>0</v>
      </c>
      <c r="BG251" s="65">
        <f t="shared" si="68"/>
        <v>6.9722222222222223</v>
      </c>
      <c r="BH251" s="65">
        <f t="shared" si="80"/>
        <v>-1.083333333333333</v>
      </c>
      <c r="BI251" s="67">
        <f t="shared" si="81"/>
        <v>1539.7916666666674</v>
      </c>
      <c r="BJ251" s="57"/>
      <c r="BK251" s="57"/>
      <c r="BM251" s="57">
        <v>247</v>
      </c>
      <c r="BN251" s="57">
        <v>25.1</v>
      </c>
      <c r="BO251" s="66">
        <v>0</v>
      </c>
      <c r="BP251" s="65">
        <f t="shared" si="69"/>
        <v>6.9722222222222223</v>
      </c>
      <c r="BQ251" s="65">
        <f t="shared" si="82"/>
        <v>-1.083333333333333</v>
      </c>
      <c r="BR251" s="67">
        <f t="shared" si="83"/>
        <v>1539.7916666666674</v>
      </c>
      <c r="BS251" s="57"/>
      <c r="BT251" s="57"/>
    </row>
    <row r="252" spans="1:72" x14ac:dyDescent="0.25">
      <c r="A252" s="31">
        <v>252</v>
      </c>
      <c r="B252" s="56">
        <v>249</v>
      </c>
      <c r="C252" s="71">
        <v>20.9</v>
      </c>
      <c r="D252" s="71">
        <v>0</v>
      </c>
      <c r="E252" s="71">
        <v>5.8055555555555554</v>
      </c>
      <c r="F252" s="71">
        <v>-0.36111111111111072</v>
      </c>
      <c r="G252" s="71">
        <v>1552.3472222222229</v>
      </c>
      <c r="K252" s="57">
        <v>248</v>
      </c>
      <c r="L252" s="66">
        <v>40.200000000000003</v>
      </c>
      <c r="M252" s="66">
        <v>0</v>
      </c>
      <c r="N252" s="65">
        <f t="shared" si="63"/>
        <v>11.166666666666668</v>
      </c>
      <c r="O252" s="65">
        <f t="shared" si="70"/>
        <v>-2.7777777777775015E-2</v>
      </c>
      <c r="P252" s="67">
        <f t="shared" si="71"/>
        <v>1613.1666666666665</v>
      </c>
      <c r="Q252" s="57"/>
      <c r="R252" s="57"/>
      <c r="T252" s="57">
        <v>248</v>
      </c>
      <c r="U252" s="66">
        <v>40.200000000000003</v>
      </c>
      <c r="V252" s="66">
        <v>0</v>
      </c>
      <c r="W252" s="65">
        <f t="shared" si="64"/>
        <v>11.166666666666668</v>
      </c>
      <c r="X252" s="65">
        <f t="shared" si="72"/>
        <v>-2.7777777777775015E-2</v>
      </c>
      <c r="Y252" s="67">
        <f t="shared" si="73"/>
        <v>1613.1666666666665</v>
      </c>
      <c r="Z252" s="57"/>
      <c r="AA252" s="57"/>
      <c r="AC252" s="57">
        <v>248</v>
      </c>
      <c r="AD252" s="66">
        <v>47.9</v>
      </c>
      <c r="AE252" s="66">
        <v>0</v>
      </c>
      <c r="AF252" s="65">
        <f t="shared" si="65"/>
        <v>13.305555555555555</v>
      </c>
      <c r="AG252" s="65">
        <f t="shared" si="74"/>
        <v>0.41666666666666785</v>
      </c>
      <c r="AH252" s="67">
        <f t="shared" si="75"/>
        <v>1311.7916666666663</v>
      </c>
      <c r="AI252" s="57"/>
      <c r="AJ252" s="57"/>
      <c r="AL252" s="57">
        <v>248</v>
      </c>
      <c r="AM252" s="66">
        <v>47.9</v>
      </c>
      <c r="AN252" s="66">
        <v>0</v>
      </c>
      <c r="AO252" s="65">
        <f t="shared" si="66"/>
        <v>13.305555555555555</v>
      </c>
      <c r="AP252" s="65">
        <f t="shared" si="76"/>
        <v>0.41666666666666785</v>
      </c>
      <c r="AQ252" s="67">
        <f t="shared" si="77"/>
        <v>1311.7916666666663</v>
      </c>
      <c r="AR252" s="57"/>
      <c r="AS252" s="57"/>
      <c r="AU252" s="57">
        <v>248</v>
      </c>
      <c r="AV252" s="66">
        <v>47.9</v>
      </c>
      <c r="AW252" s="66">
        <v>0</v>
      </c>
      <c r="AX252" s="65">
        <f t="shared" si="67"/>
        <v>13.305555555555555</v>
      </c>
      <c r="AY252" s="65">
        <f t="shared" si="78"/>
        <v>0.41666666666666785</v>
      </c>
      <c r="AZ252" s="67">
        <f t="shared" si="79"/>
        <v>1311.7916666666663</v>
      </c>
      <c r="BA252" s="57"/>
      <c r="BB252" s="57"/>
      <c r="BD252" s="57">
        <v>248</v>
      </c>
      <c r="BE252" s="66">
        <v>22.2</v>
      </c>
      <c r="BF252" s="66">
        <v>0</v>
      </c>
      <c r="BG252" s="65">
        <f t="shared" si="68"/>
        <v>6.1666666666666661</v>
      </c>
      <c r="BH252" s="65">
        <f t="shared" si="80"/>
        <v>-0.80555555555555625</v>
      </c>
      <c r="BI252" s="67">
        <f t="shared" si="81"/>
        <v>1546.3611111111118</v>
      </c>
      <c r="BJ252" s="57"/>
      <c r="BK252" s="57"/>
      <c r="BM252" s="57">
        <v>248</v>
      </c>
      <c r="BN252" s="57">
        <v>22.2</v>
      </c>
      <c r="BO252" s="66">
        <v>0</v>
      </c>
      <c r="BP252" s="65">
        <f t="shared" si="69"/>
        <v>6.1666666666666661</v>
      </c>
      <c r="BQ252" s="65">
        <f t="shared" si="82"/>
        <v>-0.80555555555555625</v>
      </c>
      <c r="BR252" s="67">
        <f t="shared" si="83"/>
        <v>1546.3611111111118</v>
      </c>
      <c r="BS252" s="57"/>
      <c r="BT252" s="57"/>
    </row>
    <row r="253" spans="1:72" x14ac:dyDescent="0.25">
      <c r="A253" s="31">
        <v>253</v>
      </c>
      <c r="B253" s="56">
        <v>250</v>
      </c>
      <c r="C253" s="71">
        <v>20.399999999999999</v>
      </c>
      <c r="D253" s="71">
        <v>0</v>
      </c>
      <c r="E253" s="71">
        <v>5.6666666666666661</v>
      </c>
      <c r="F253" s="71">
        <v>-0.13888888888888928</v>
      </c>
      <c r="G253" s="71">
        <v>1558.0833333333339</v>
      </c>
      <c r="K253" s="57">
        <v>249</v>
      </c>
      <c r="L253" s="66">
        <v>40.1</v>
      </c>
      <c r="M253" s="66">
        <v>0</v>
      </c>
      <c r="N253" s="65">
        <f t="shared" si="63"/>
        <v>11.138888888888889</v>
      </c>
      <c r="O253" s="65">
        <f t="shared" si="70"/>
        <v>-2.7777777777778567E-2</v>
      </c>
      <c r="P253" s="67">
        <f t="shared" si="71"/>
        <v>1624.3194444444443</v>
      </c>
      <c r="Q253" s="57"/>
      <c r="R253" s="57"/>
      <c r="T253" s="57">
        <v>249</v>
      </c>
      <c r="U253" s="66">
        <v>40.1</v>
      </c>
      <c r="V253" s="66">
        <v>0</v>
      </c>
      <c r="W253" s="65">
        <f t="shared" si="64"/>
        <v>11.138888888888889</v>
      </c>
      <c r="X253" s="65">
        <f t="shared" si="72"/>
        <v>-2.7777777777778567E-2</v>
      </c>
      <c r="Y253" s="67">
        <f t="shared" si="73"/>
        <v>1624.3194444444443</v>
      </c>
      <c r="Z253" s="57"/>
      <c r="AA253" s="57"/>
      <c r="AC253" s="57">
        <v>249</v>
      </c>
      <c r="AD253" s="66">
        <v>49.6</v>
      </c>
      <c r="AE253" s="66">
        <v>0</v>
      </c>
      <c r="AF253" s="65">
        <f t="shared" si="65"/>
        <v>13.777777777777779</v>
      </c>
      <c r="AG253" s="65">
        <f t="shared" si="74"/>
        <v>0.47222222222222321</v>
      </c>
      <c r="AH253" s="67">
        <f t="shared" si="75"/>
        <v>1325.333333333333</v>
      </c>
      <c r="AI253" s="57"/>
      <c r="AJ253" s="57"/>
      <c r="AL253" s="57">
        <v>249</v>
      </c>
      <c r="AM253" s="66">
        <v>49.6</v>
      </c>
      <c r="AN253" s="66">
        <v>0</v>
      </c>
      <c r="AO253" s="65">
        <f t="shared" si="66"/>
        <v>13.777777777777779</v>
      </c>
      <c r="AP253" s="65">
        <f t="shared" si="76"/>
        <v>0.47222222222222321</v>
      </c>
      <c r="AQ253" s="67">
        <f t="shared" si="77"/>
        <v>1325.333333333333</v>
      </c>
      <c r="AR253" s="57"/>
      <c r="AS253" s="57"/>
      <c r="AU253" s="57">
        <v>249</v>
      </c>
      <c r="AV253" s="66">
        <v>49.6</v>
      </c>
      <c r="AW253" s="66">
        <v>0</v>
      </c>
      <c r="AX253" s="65">
        <f t="shared" si="67"/>
        <v>13.777777777777779</v>
      </c>
      <c r="AY253" s="65">
        <f t="shared" si="78"/>
        <v>0.47222222222222321</v>
      </c>
      <c r="AZ253" s="67">
        <f t="shared" si="79"/>
        <v>1325.333333333333</v>
      </c>
      <c r="BA253" s="57"/>
      <c r="BB253" s="57"/>
      <c r="BD253" s="57">
        <v>249</v>
      </c>
      <c r="BE253" s="66">
        <v>20.9</v>
      </c>
      <c r="BF253" s="66">
        <v>0</v>
      </c>
      <c r="BG253" s="65">
        <f t="shared" si="68"/>
        <v>5.8055555555555554</v>
      </c>
      <c r="BH253" s="65">
        <f t="shared" si="80"/>
        <v>-0.36111111111111072</v>
      </c>
      <c r="BI253" s="67">
        <f t="shared" si="81"/>
        <v>1552.3472222222229</v>
      </c>
      <c r="BJ253" s="57"/>
      <c r="BK253" s="57"/>
      <c r="BM253" s="57">
        <v>249</v>
      </c>
      <c r="BN253" s="57">
        <v>20.9</v>
      </c>
      <c r="BO253" s="66">
        <v>0</v>
      </c>
      <c r="BP253" s="65">
        <f t="shared" si="69"/>
        <v>5.8055555555555554</v>
      </c>
      <c r="BQ253" s="65">
        <f t="shared" si="82"/>
        <v>-0.36111111111111072</v>
      </c>
      <c r="BR253" s="67">
        <f t="shared" si="83"/>
        <v>1552.3472222222229</v>
      </c>
      <c r="BS253" s="57"/>
      <c r="BT253" s="57"/>
    </row>
    <row r="254" spans="1:72" x14ac:dyDescent="0.25">
      <c r="A254" s="31">
        <v>254</v>
      </c>
      <c r="B254" s="56">
        <v>251</v>
      </c>
      <c r="C254" s="71">
        <v>19.5</v>
      </c>
      <c r="D254" s="71">
        <v>0</v>
      </c>
      <c r="E254" s="71">
        <v>5.416666666666667</v>
      </c>
      <c r="F254" s="71">
        <v>-0.24999999999999911</v>
      </c>
      <c r="G254" s="71">
        <v>1563.6250000000007</v>
      </c>
      <c r="K254" s="57">
        <v>250</v>
      </c>
      <c r="L254" s="66">
        <v>39.700000000000003</v>
      </c>
      <c r="M254" s="66">
        <v>0</v>
      </c>
      <c r="N254" s="65">
        <f t="shared" si="63"/>
        <v>11.027777777777779</v>
      </c>
      <c r="O254" s="65">
        <f t="shared" si="70"/>
        <v>-0.11111111111111072</v>
      </c>
      <c r="P254" s="67">
        <f t="shared" si="71"/>
        <v>1635.4027777777776</v>
      </c>
      <c r="Q254" s="57"/>
      <c r="R254" s="57"/>
      <c r="T254" s="57">
        <v>250</v>
      </c>
      <c r="U254" s="66">
        <v>39.700000000000003</v>
      </c>
      <c r="V254" s="66">
        <v>0</v>
      </c>
      <c r="W254" s="65">
        <f t="shared" si="64"/>
        <v>11.027777777777779</v>
      </c>
      <c r="X254" s="65">
        <f t="shared" si="72"/>
        <v>-0.11111111111111072</v>
      </c>
      <c r="Y254" s="67">
        <f t="shared" si="73"/>
        <v>1635.4027777777776</v>
      </c>
      <c r="Z254" s="57"/>
      <c r="AA254" s="57"/>
      <c r="AC254" s="57">
        <v>250</v>
      </c>
      <c r="AD254" s="66">
        <v>49.6</v>
      </c>
      <c r="AE254" s="66">
        <v>0</v>
      </c>
      <c r="AF254" s="65">
        <f t="shared" si="65"/>
        <v>13.777777777777779</v>
      </c>
      <c r="AG254" s="65">
        <f t="shared" si="74"/>
        <v>0</v>
      </c>
      <c r="AH254" s="67">
        <f t="shared" si="75"/>
        <v>1339.1111111111109</v>
      </c>
      <c r="AI254" s="57"/>
      <c r="AJ254" s="57"/>
      <c r="AL254" s="57">
        <v>250</v>
      </c>
      <c r="AM254" s="66">
        <v>49.6</v>
      </c>
      <c r="AN254" s="66">
        <v>0</v>
      </c>
      <c r="AO254" s="65">
        <f t="shared" si="66"/>
        <v>13.777777777777779</v>
      </c>
      <c r="AP254" s="65">
        <f t="shared" si="76"/>
        <v>0</v>
      </c>
      <c r="AQ254" s="67">
        <f t="shared" si="77"/>
        <v>1339.1111111111109</v>
      </c>
      <c r="AR254" s="57"/>
      <c r="AS254" s="57"/>
      <c r="AU254" s="57">
        <v>250</v>
      </c>
      <c r="AV254" s="66">
        <v>49.6</v>
      </c>
      <c r="AW254" s="66">
        <v>0</v>
      </c>
      <c r="AX254" s="65">
        <f t="shared" si="67"/>
        <v>13.777777777777779</v>
      </c>
      <c r="AY254" s="65">
        <f t="shared" si="78"/>
        <v>0</v>
      </c>
      <c r="AZ254" s="67">
        <f t="shared" si="79"/>
        <v>1339.1111111111109</v>
      </c>
      <c r="BA254" s="57"/>
      <c r="BB254" s="57"/>
      <c r="BD254" s="57">
        <v>250</v>
      </c>
      <c r="BE254" s="66">
        <v>20.399999999999999</v>
      </c>
      <c r="BF254" s="66">
        <v>0</v>
      </c>
      <c r="BG254" s="65">
        <f t="shared" si="68"/>
        <v>5.6666666666666661</v>
      </c>
      <c r="BH254" s="65">
        <f t="shared" si="80"/>
        <v>-0.13888888888888928</v>
      </c>
      <c r="BI254" s="67">
        <f t="shared" si="81"/>
        <v>1558.0833333333339</v>
      </c>
      <c r="BJ254" s="57"/>
      <c r="BK254" s="57"/>
      <c r="BM254" s="57">
        <v>250</v>
      </c>
      <c r="BN254" s="57">
        <v>20.399999999999999</v>
      </c>
      <c r="BO254" s="66">
        <v>0</v>
      </c>
      <c r="BP254" s="65">
        <f t="shared" si="69"/>
        <v>5.6666666666666661</v>
      </c>
      <c r="BQ254" s="65">
        <f t="shared" si="82"/>
        <v>-0.13888888888888928</v>
      </c>
      <c r="BR254" s="67">
        <f t="shared" si="83"/>
        <v>1558.0833333333339</v>
      </c>
      <c r="BS254" s="57"/>
      <c r="BT254" s="57"/>
    </row>
    <row r="255" spans="1:72" x14ac:dyDescent="0.25">
      <c r="A255" s="31">
        <v>255</v>
      </c>
      <c r="B255" s="56">
        <v>252</v>
      </c>
      <c r="C255" s="71">
        <v>18.399999999999999</v>
      </c>
      <c r="D255" s="71">
        <v>0</v>
      </c>
      <c r="E255" s="71">
        <v>5.1111111111111107</v>
      </c>
      <c r="F255" s="71">
        <v>-0.30555555555555625</v>
      </c>
      <c r="G255" s="71">
        <v>1568.8888888888896</v>
      </c>
      <c r="K255" s="57">
        <v>251</v>
      </c>
      <c r="L255" s="66">
        <v>38.799999999999997</v>
      </c>
      <c r="M255" s="66">
        <v>0</v>
      </c>
      <c r="N255" s="65">
        <f t="shared" si="63"/>
        <v>10.777777777777777</v>
      </c>
      <c r="O255" s="65">
        <f t="shared" si="70"/>
        <v>-0.25000000000000178</v>
      </c>
      <c r="P255" s="67">
        <f t="shared" si="71"/>
        <v>1646.3055555555554</v>
      </c>
      <c r="Q255" s="57"/>
      <c r="R255" s="57"/>
      <c r="T255" s="57">
        <v>251</v>
      </c>
      <c r="U255" s="66">
        <v>38.799999999999997</v>
      </c>
      <c r="V255" s="66">
        <v>0</v>
      </c>
      <c r="W255" s="65">
        <f t="shared" si="64"/>
        <v>10.777777777777777</v>
      </c>
      <c r="X255" s="65">
        <f t="shared" si="72"/>
        <v>-0.25000000000000178</v>
      </c>
      <c r="Y255" s="67">
        <f t="shared" si="73"/>
        <v>1646.3055555555554</v>
      </c>
      <c r="Z255" s="57"/>
      <c r="AA255" s="57"/>
      <c r="AC255" s="57">
        <v>251</v>
      </c>
      <c r="AD255" s="66">
        <v>48.8</v>
      </c>
      <c r="AE255" s="66">
        <v>0</v>
      </c>
      <c r="AF255" s="65">
        <f t="shared" si="65"/>
        <v>13.555555555555554</v>
      </c>
      <c r="AG255" s="65">
        <f t="shared" si="74"/>
        <v>-0.22222222222222499</v>
      </c>
      <c r="AH255" s="67">
        <f t="shared" si="75"/>
        <v>1352.7777777777776</v>
      </c>
      <c r="AI255" s="57"/>
      <c r="AJ255" s="57"/>
      <c r="AL255" s="57">
        <v>251</v>
      </c>
      <c r="AM255" s="66">
        <v>48.8</v>
      </c>
      <c r="AN255" s="66">
        <v>0</v>
      </c>
      <c r="AO255" s="65">
        <f t="shared" si="66"/>
        <v>13.555555555555554</v>
      </c>
      <c r="AP255" s="65">
        <f t="shared" si="76"/>
        <v>-0.22222222222222499</v>
      </c>
      <c r="AQ255" s="67">
        <f t="shared" si="77"/>
        <v>1352.7777777777776</v>
      </c>
      <c r="AR255" s="57"/>
      <c r="AS255" s="57"/>
      <c r="AU255" s="57">
        <v>251</v>
      </c>
      <c r="AV255" s="66">
        <v>48.8</v>
      </c>
      <c r="AW255" s="66">
        <v>0</v>
      </c>
      <c r="AX255" s="65">
        <f t="shared" si="67"/>
        <v>13.555555555555554</v>
      </c>
      <c r="AY255" s="65">
        <f t="shared" si="78"/>
        <v>-0.22222222222222499</v>
      </c>
      <c r="AZ255" s="67">
        <f t="shared" si="79"/>
        <v>1352.7777777777776</v>
      </c>
      <c r="BA255" s="57"/>
      <c r="BB255" s="57"/>
      <c r="BD255" s="57">
        <v>251</v>
      </c>
      <c r="BE255" s="66">
        <v>19.5</v>
      </c>
      <c r="BF255" s="66">
        <v>0</v>
      </c>
      <c r="BG255" s="65">
        <f t="shared" si="68"/>
        <v>5.416666666666667</v>
      </c>
      <c r="BH255" s="65">
        <f t="shared" si="80"/>
        <v>-0.24999999999999911</v>
      </c>
      <c r="BI255" s="67">
        <f t="shared" si="81"/>
        <v>1563.6250000000007</v>
      </c>
      <c r="BJ255" s="57"/>
      <c r="BK255" s="57"/>
      <c r="BM255" s="57">
        <v>251</v>
      </c>
      <c r="BN255" s="57">
        <v>19.5</v>
      </c>
      <c r="BO255" s="66">
        <v>0</v>
      </c>
      <c r="BP255" s="65">
        <f t="shared" si="69"/>
        <v>5.416666666666667</v>
      </c>
      <c r="BQ255" s="65">
        <f t="shared" si="82"/>
        <v>-0.24999999999999911</v>
      </c>
      <c r="BR255" s="67">
        <f t="shared" si="83"/>
        <v>1563.6250000000007</v>
      </c>
      <c r="BS255" s="57"/>
      <c r="BT255" s="57"/>
    </row>
    <row r="256" spans="1:72" x14ac:dyDescent="0.25">
      <c r="A256" s="31">
        <v>256</v>
      </c>
      <c r="B256" s="56">
        <v>253</v>
      </c>
      <c r="C256" s="71">
        <v>17.8</v>
      </c>
      <c r="D256" s="71">
        <v>0</v>
      </c>
      <c r="E256" s="71">
        <v>4.9444444444444446</v>
      </c>
      <c r="F256" s="71">
        <v>-0.16666666666666607</v>
      </c>
      <c r="G256" s="71">
        <v>1573.9166666666674</v>
      </c>
      <c r="K256" s="57">
        <v>252</v>
      </c>
      <c r="L256" s="66">
        <v>37.4</v>
      </c>
      <c r="M256" s="66">
        <v>0</v>
      </c>
      <c r="N256" s="65">
        <f t="shared" si="63"/>
        <v>10.388888888888888</v>
      </c>
      <c r="O256" s="65">
        <f t="shared" si="70"/>
        <v>-0.38888888888888928</v>
      </c>
      <c r="P256" s="67">
        <f t="shared" si="71"/>
        <v>1656.8888888888887</v>
      </c>
      <c r="Q256" s="57"/>
      <c r="R256" s="57"/>
      <c r="T256" s="57">
        <v>252</v>
      </c>
      <c r="U256" s="66">
        <v>37.4</v>
      </c>
      <c r="V256" s="66">
        <v>0</v>
      </c>
      <c r="W256" s="65">
        <f t="shared" si="64"/>
        <v>10.388888888888888</v>
      </c>
      <c r="X256" s="65">
        <f t="shared" si="72"/>
        <v>-0.38888888888888928</v>
      </c>
      <c r="Y256" s="67">
        <f t="shared" si="73"/>
        <v>1656.8888888888887</v>
      </c>
      <c r="Z256" s="57"/>
      <c r="AA256" s="57"/>
      <c r="AC256" s="57">
        <v>252</v>
      </c>
      <c r="AD256" s="66">
        <v>48</v>
      </c>
      <c r="AE256" s="66">
        <v>0</v>
      </c>
      <c r="AF256" s="65">
        <f t="shared" si="65"/>
        <v>13.333333333333332</v>
      </c>
      <c r="AG256" s="65">
        <f t="shared" si="74"/>
        <v>-0.22222222222222143</v>
      </c>
      <c r="AH256" s="67">
        <f t="shared" si="75"/>
        <v>1366.2222222222219</v>
      </c>
      <c r="AI256" s="57"/>
      <c r="AJ256" s="57"/>
      <c r="AL256" s="57">
        <v>252</v>
      </c>
      <c r="AM256" s="66">
        <v>48</v>
      </c>
      <c r="AN256" s="66">
        <v>0</v>
      </c>
      <c r="AO256" s="65">
        <f t="shared" si="66"/>
        <v>13.333333333333332</v>
      </c>
      <c r="AP256" s="65">
        <f t="shared" si="76"/>
        <v>-0.22222222222222143</v>
      </c>
      <c r="AQ256" s="67">
        <f t="shared" si="77"/>
        <v>1366.2222222222219</v>
      </c>
      <c r="AR256" s="57"/>
      <c r="AS256" s="57"/>
      <c r="AU256" s="57">
        <v>252</v>
      </c>
      <c r="AV256" s="66">
        <v>48</v>
      </c>
      <c r="AW256" s="66">
        <v>0</v>
      </c>
      <c r="AX256" s="65">
        <f t="shared" si="67"/>
        <v>13.333333333333332</v>
      </c>
      <c r="AY256" s="65">
        <f t="shared" si="78"/>
        <v>-0.22222222222222143</v>
      </c>
      <c r="AZ256" s="67">
        <f t="shared" si="79"/>
        <v>1366.2222222222219</v>
      </c>
      <c r="BA256" s="57"/>
      <c r="BB256" s="57"/>
      <c r="BD256" s="57">
        <v>252</v>
      </c>
      <c r="BE256" s="66">
        <v>18.399999999999999</v>
      </c>
      <c r="BF256" s="66">
        <v>0</v>
      </c>
      <c r="BG256" s="65">
        <f t="shared" si="68"/>
        <v>5.1111111111111107</v>
      </c>
      <c r="BH256" s="65">
        <f t="shared" si="80"/>
        <v>-0.30555555555555625</v>
      </c>
      <c r="BI256" s="67">
        <f t="shared" si="81"/>
        <v>1568.8888888888896</v>
      </c>
      <c r="BJ256" s="57"/>
      <c r="BK256" s="57"/>
      <c r="BM256" s="57">
        <v>252</v>
      </c>
      <c r="BN256" s="57">
        <v>18.399999999999999</v>
      </c>
      <c r="BO256" s="66">
        <v>0</v>
      </c>
      <c r="BP256" s="65">
        <f t="shared" si="69"/>
        <v>5.1111111111111107</v>
      </c>
      <c r="BQ256" s="65">
        <f t="shared" si="82"/>
        <v>-0.30555555555555625</v>
      </c>
      <c r="BR256" s="67">
        <f t="shared" si="83"/>
        <v>1568.8888888888896</v>
      </c>
      <c r="BS256" s="57"/>
      <c r="BT256" s="57"/>
    </row>
    <row r="257" spans="1:72" x14ac:dyDescent="0.25">
      <c r="A257" s="31">
        <v>257</v>
      </c>
      <c r="B257" s="56">
        <v>254</v>
      </c>
      <c r="C257" s="71">
        <v>17.8</v>
      </c>
      <c r="D257" s="71">
        <v>0</v>
      </c>
      <c r="E257" s="71">
        <v>4.9444444444444446</v>
      </c>
      <c r="F257" s="71">
        <v>0</v>
      </c>
      <c r="G257" s="71">
        <v>1578.8611111111118</v>
      </c>
      <c r="K257" s="57">
        <v>253</v>
      </c>
      <c r="L257" s="66">
        <v>35.6</v>
      </c>
      <c r="M257" s="66">
        <v>0</v>
      </c>
      <c r="N257" s="65">
        <f t="shared" si="63"/>
        <v>9.8888888888888893</v>
      </c>
      <c r="O257" s="65">
        <f t="shared" si="70"/>
        <v>-0.49999999999999822</v>
      </c>
      <c r="P257" s="67">
        <f t="shared" si="71"/>
        <v>1667.0277777777776</v>
      </c>
      <c r="Q257" s="57"/>
      <c r="R257" s="57"/>
      <c r="T257" s="57">
        <v>253</v>
      </c>
      <c r="U257" s="66">
        <v>35.6</v>
      </c>
      <c r="V257" s="66">
        <v>0</v>
      </c>
      <c r="W257" s="65">
        <f t="shared" si="64"/>
        <v>9.8888888888888893</v>
      </c>
      <c r="X257" s="65">
        <f t="shared" si="72"/>
        <v>-0.49999999999999822</v>
      </c>
      <c r="Y257" s="67">
        <f t="shared" si="73"/>
        <v>1667.0277777777776</v>
      </c>
      <c r="Z257" s="57"/>
      <c r="AA257" s="57"/>
      <c r="AC257" s="57">
        <v>253</v>
      </c>
      <c r="AD257" s="66">
        <v>47.5</v>
      </c>
      <c r="AE257" s="66">
        <v>0</v>
      </c>
      <c r="AF257" s="65">
        <f t="shared" si="65"/>
        <v>13.194444444444445</v>
      </c>
      <c r="AG257" s="65">
        <f t="shared" si="74"/>
        <v>-0.13888888888888751</v>
      </c>
      <c r="AH257" s="67">
        <f t="shared" si="75"/>
        <v>1379.4861111111109</v>
      </c>
      <c r="AI257" s="57"/>
      <c r="AJ257" s="57"/>
      <c r="AL257" s="57">
        <v>253</v>
      </c>
      <c r="AM257" s="66">
        <v>47.5</v>
      </c>
      <c r="AN257" s="66">
        <v>0</v>
      </c>
      <c r="AO257" s="65">
        <f t="shared" si="66"/>
        <v>13.194444444444445</v>
      </c>
      <c r="AP257" s="65">
        <f t="shared" si="76"/>
        <v>-0.13888888888888751</v>
      </c>
      <c r="AQ257" s="67">
        <f t="shared" si="77"/>
        <v>1379.4861111111109</v>
      </c>
      <c r="AR257" s="57"/>
      <c r="AS257" s="57"/>
      <c r="AU257" s="57">
        <v>253</v>
      </c>
      <c r="AV257" s="66">
        <v>47.5</v>
      </c>
      <c r="AW257" s="66">
        <v>0</v>
      </c>
      <c r="AX257" s="65">
        <f t="shared" si="67"/>
        <v>13.194444444444445</v>
      </c>
      <c r="AY257" s="65">
        <f t="shared" si="78"/>
        <v>-0.13888888888888751</v>
      </c>
      <c r="AZ257" s="67">
        <f t="shared" si="79"/>
        <v>1379.4861111111109</v>
      </c>
      <c r="BA257" s="57"/>
      <c r="BB257" s="57"/>
      <c r="BD257" s="57">
        <v>253</v>
      </c>
      <c r="BE257" s="66">
        <v>17.8</v>
      </c>
      <c r="BF257" s="66">
        <v>0</v>
      </c>
      <c r="BG257" s="65">
        <f t="shared" si="68"/>
        <v>4.9444444444444446</v>
      </c>
      <c r="BH257" s="65">
        <f t="shared" si="80"/>
        <v>-0.16666666666666607</v>
      </c>
      <c r="BI257" s="67">
        <f t="shared" si="81"/>
        <v>1573.9166666666674</v>
      </c>
      <c r="BJ257" s="57"/>
      <c r="BK257" s="57"/>
      <c r="BM257" s="57">
        <v>253</v>
      </c>
      <c r="BN257" s="57">
        <v>17.8</v>
      </c>
      <c r="BO257" s="66">
        <v>0</v>
      </c>
      <c r="BP257" s="65">
        <f t="shared" si="69"/>
        <v>4.9444444444444446</v>
      </c>
      <c r="BQ257" s="65">
        <f t="shared" si="82"/>
        <v>-0.16666666666666607</v>
      </c>
      <c r="BR257" s="67">
        <f t="shared" si="83"/>
        <v>1573.9166666666674</v>
      </c>
      <c r="BS257" s="57"/>
      <c r="BT257" s="57"/>
    </row>
    <row r="258" spans="1:72" x14ac:dyDescent="0.25">
      <c r="A258" s="31">
        <v>258</v>
      </c>
      <c r="B258" s="56">
        <v>255</v>
      </c>
      <c r="C258" s="71">
        <v>17.399999999999999</v>
      </c>
      <c r="D258" s="71">
        <v>0</v>
      </c>
      <c r="E258" s="71">
        <v>4.833333333333333</v>
      </c>
      <c r="F258" s="71">
        <v>-0.1111111111111116</v>
      </c>
      <c r="G258" s="71">
        <v>1583.7500000000007</v>
      </c>
      <c r="K258" s="57">
        <v>254</v>
      </c>
      <c r="L258" s="66">
        <v>33.4</v>
      </c>
      <c r="M258" s="66">
        <v>0</v>
      </c>
      <c r="N258" s="65">
        <f t="shared" si="63"/>
        <v>9.2777777777777768</v>
      </c>
      <c r="O258" s="65">
        <f t="shared" si="70"/>
        <v>-0.61111111111111249</v>
      </c>
      <c r="P258" s="67">
        <f t="shared" si="71"/>
        <v>1676.6111111111109</v>
      </c>
      <c r="Q258" s="57"/>
      <c r="R258" s="57"/>
      <c r="T258" s="57">
        <v>254</v>
      </c>
      <c r="U258" s="66">
        <v>33.4</v>
      </c>
      <c r="V258" s="66">
        <v>0</v>
      </c>
      <c r="W258" s="65">
        <f t="shared" si="64"/>
        <v>9.2777777777777768</v>
      </c>
      <c r="X258" s="65">
        <f t="shared" si="72"/>
        <v>-0.61111111111111249</v>
      </c>
      <c r="Y258" s="67">
        <f t="shared" si="73"/>
        <v>1676.6111111111109</v>
      </c>
      <c r="Z258" s="57"/>
      <c r="AA258" s="57"/>
      <c r="AC258" s="57">
        <v>254</v>
      </c>
      <c r="AD258" s="66">
        <v>47.1</v>
      </c>
      <c r="AE258" s="66">
        <v>0</v>
      </c>
      <c r="AF258" s="65">
        <f t="shared" si="65"/>
        <v>13.083333333333334</v>
      </c>
      <c r="AG258" s="65">
        <f t="shared" si="74"/>
        <v>-0.11111111111111072</v>
      </c>
      <c r="AH258" s="67">
        <f t="shared" si="75"/>
        <v>1392.6249999999998</v>
      </c>
      <c r="AI258" s="57"/>
      <c r="AJ258" s="57"/>
      <c r="AL258" s="57">
        <v>254</v>
      </c>
      <c r="AM258" s="66">
        <v>47.1</v>
      </c>
      <c r="AN258" s="66">
        <v>0</v>
      </c>
      <c r="AO258" s="65">
        <f t="shared" si="66"/>
        <v>13.083333333333334</v>
      </c>
      <c r="AP258" s="65">
        <f t="shared" si="76"/>
        <v>-0.11111111111111072</v>
      </c>
      <c r="AQ258" s="67">
        <f t="shared" si="77"/>
        <v>1392.6249999999998</v>
      </c>
      <c r="AR258" s="57"/>
      <c r="AS258" s="57"/>
      <c r="AU258" s="57">
        <v>254</v>
      </c>
      <c r="AV258" s="66">
        <v>47.1</v>
      </c>
      <c r="AW258" s="66">
        <v>0</v>
      </c>
      <c r="AX258" s="65">
        <f t="shared" si="67"/>
        <v>13.083333333333334</v>
      </c>
      <c r="AY258" s="65">
        <f t="shared" si="78"/>
        <v>-0.11111111111111072</v>
      </c>
      <c r="AZ258" s="67">
        <f t="shared" si="79"/>
        <v>1392.6249999999998</v>
      </c>
      <c r="BA258" s="57"/>
      <c r="BB258" s="57"/>
      <c r="BD258" s="57">
        <v>254</v>
      </c>
      <c r="BE258" s="66">
        <v>17.8</v>
      </c>
      <c r="BF258" s="66">
        <v>0</v>
      </c>
      <c r="BG258" s="65">
        <f t="shared" si="68"/>
        <v>4.9444444444444446</v>
      </c>
      <c r="BH258" s="65">
        <f t="shared" si="80"/>
        <v>0</v>
      </c>
      <c r="BI258" s="67">
        <f t="shared" si="81"/>
        <v>1578.8611111111118</v>
      </c>
      <c r="BJ258" s="57"/>
      <c r="BK258" s="57"/>
      <c r="BM258" s="57">
        <v>254</v>
      </c>
      <c r="BN258" s="57">
        <v>17.8</v>
      </c>
      <c r="BO258" s="66">
        <v>0</v>
      </c>
      <c r="BP258" s="65">
        <f t="shared" si="69"/>
        <v>4.9444444444444446</v>
      </c>
      <c r="BQ258" s="65">
        <f t="shared" si="82"/>
        <v>0</v>
      </c>
      <c r="BR258" s="67">
        <f t="shared" si="83"/>
        <v>1578.8611111111118</v>
      </c>
      <c r="BS258" s="57"/>
      <c r="BT258" s="57"/>
    </row>
    <row r="259" spans="1:72" x14ac:dyDescent="0.25">
      <c r="A259" s="31">
        <v>259</v>
      </c>
      <c r="B259" s="56">
        <v>256</v>
      </c>
      <c r="C259" s="71">
        <v>15.7</v>
      </c>
      <c r="D259" s="71">
        <v>0</v>
      </c>
      <c r="E259" s="71">
        <v>4.3611111111111107</v>
      </c>
      <c r="F259" s="71">
        <v>-0.47222222222222232</v>
      </c>
      <c r="G259" s="71">
        <v>1588.3472222222229</v>
      </c>
      <c r="K259" s="57">
        <v>255</v>
      </c>
      <c r="L259" s="66">
        <v>31.2</v>
      </c>
      <c r="M259" s="66">
        <v>0</v>
      </c>
      <c r="N259" s="65">
        <f t="shared" si="63"/>
        <v>8.6666666666666661</v>
      </c>
      <c r="O259" s="65">
        <f t="shared" si="70"/>
        <v>-0.61111111111111072</v>
      </c>
      <c r="P259" s="67">
        <f t="shared" si="71"/>
        <v>1685.583333333333</v>
      </c>
      <c r="Q259" s="57"/>
      <c r="R259" s="57"/>
      <c r="T259" s="57">
        <v>255</v>
      </c>
      <c r="U259" s="66">
        <v>31.2</v>
      </c>
      <c r="V259" s="66">
        <v>0</v>
      </c>
      <c r="W259" s="65">
        <f t="shared" si="64"/>
        <v>8.6666666666666661</v>
      </c>
      <c r="X259" s="65">
        <f t="shared" si="72"/>
        <v>-0.61111111111111072</v>
      </c>
      <c r="Y259" s="67">
        <f t="shared" si="73"/>
        <v>1685.583333333333</v>
      </c>
      <c r="Z259" s="57"/>
      <c r="AA259" s="57"/>
      <c r="AC259" s="57">
        <v>255</v>
      </c>
      <c r="AD259" s="66">
        <v>46.9</v>
      </c>
      <c r="AE259" s="66">
        <v>0</v>
      </c>
      <c r="AF259" s="65">
        <f t="shared" si="65"/>
        <v>13.027777777777777</v>
      </c>
      <c r="AG259" s="65">
        <f t="shared" si="74"/>
        <v>-5.5555555555557135E-2</v>
      </c>
      <c r="AH259" s="67">
        <f t="shared" si="75"/>
        <v>1405.6805555555554</v>
      </c>
      <c r="AI259" s="57"/>
      <c r="AJ259" s="57"/>
      <c r="AL259" s="57">
        <v>255</v>
      </c>
      <c r="AM259" s="66">
        <v>46.9</v>
      </c>
      <c r="AN259" s="66">
        <v>0</v>
      </c>
      <c r="AO259" s="65">
        <f t="shared" si="66"/>
        <v>13.027777777777777</v>
      </c>
      <c r="AP259" s="65">
        <f t="shared" si="76"/>
        <v>-5.5555555555557135E-2</v>
      </c>
      <c r="AQ259" s="67">
        <f t="shared" si="77"/>
        <v>1405.6805555555554</v>
      </c>
      <c r="AR259" s="57"/>
      <c r="AS259" s="57"/>
      <c r="AU259" s="57">
        <v>255</v>
      </c>
      <c r="AV259" s="66">
        <v>46.9</v>
      </c>
      <c r="AW259" s="66">
        <v>0</v>
      </c>
      <c r="AX259" s="65">
        <f t="shared" si="67"/>
        <v>13.027777777777777</v>
      </c>
      <c r="AY259" s="65">
        <f t="shared" si="78"/>
        <v>-5.5555555555557135E-2</v>
      </c>
      <c r="AZ259" s="67">
        <f t="shared" si="79"/>
        <v>1405.6805555555554</v>
      </c>
      <c r="BA259" s="57"/>
      <c r="BB259" s="57"/>
      <c r="BD259" s="57">
        <v>255</v>
      </c>
      <c r="BE259" s="66">
        <v>17.399999999999999</v>
      </c>
      <c r="BF259" s="66">
        <v>0</v>
      </c>
      <c r="BG259" s="65">
        <f t="shared" si="68"/>
        <v>4.833333333333333</v>
      </c>
      <c r="BH259" s="65">
        <f t="shared" si="80"/>
        <v>-0.1111111111111116</v>
      </c>
      <c r="BI259" s="67">
        <f t="shared" si="81"/>
        <v>1583.7500000000007</v>
      </c>
      <c r="BJ259" s="57"/>
      <c r="BK259" s="57"/>
      <c r="BM259" s="57">
        <v>255</v>
      </c>
      <c r="BN259" s="57">
        <v>17.399999999999999</v>
      </c>
      <c r="BO259" s="66">
        <v>0</v>
      </c>
      <c r="BP259" s="65">
        <f t="shared" si="69"/>
        <v>4.833333333333333</v>
      </c>
      <c r="BQ259" s="65">
        <f t="shared" si="82"/>
        <v>-0.1111111111111116</v>
      </c>
      <c r="BR259" s="67">
        <f t="shared" si="83"/>
        <v>1583.7500000000007</v>
      </c>
      <c r="BS259" s="57"/>
      <c r="BT259" s="57"/>
    </row>
    <row r="260" spans="1:72" x14ac:dyDescent="0.25">
      <c r="A260" s="31">
        <v>260</v>
      </c>
      <c r="B260" s="56">
        <v>257</v>
      </c>
      <c r="C260" s="71">
        <v>14.5</v>
      </c>
      <c r="D260" s="71">
        <v>0</v>
      </c>
      <c r="E260" s="71">
        <v>4.0277777777777777</v>
      </c>
      <c r="F260" s="71">
        <v>-0.33333333333333304</v>
      </c>
      <c r="G260" s="71">
        <v>1592.5416666666672</v>
      </c>
      <c r="K260" s="57">
        <v>256</v>
      </c>
      <c r="L260" s="66">
        <v>29.1</v>
      </c>
      <c r="M260" s="66">
        <v>0</v>
      </c>
      <c r="N260" s="65">
        <f t="shared" si="63"/>
        <v>8.0833333333333339</v>
      </c>
      <c r="O260" s="65">
        <f t="shared" si="70"/>
        <v>-0.58333333333333215</v>
      </c>
      <c r="P260" s="67">
        <f t="shared" si="71"/>
        <v>1693.958333333333</v>
      </c>
      <c r="Q260" s="57"/>
      <c r="R260" s="57"/>
      <c r="T260" s="57">
        <v>256</v>
      </c>
      <c r="U260" s="66">
        <v>29.1</v>
      </c>
      <c r="V260" s="66">
        <v>0</v>
      </c>
      <c r="W260" s="65">
        <f t="shared" si="64"/>
        <v>8.0833333333333339</v>
      </c>
      <c r="X260" s="65">
        <f t="shared" si="72"/>
        <v>-0.58333333333333215</v>
      </c>
      <c r="Y260" s="67">
        <f t="shared" si="73"/>
        <v>1693.958333333333</v>
      </c>
      <c r="Z260" s="57"/>
      <c r="AA260" s="57"/>
      <c r="AC260" s="57">
        <v>256</v>
      </c>
      <c r="AD260" s="66">
        <v>45.8</v>
      </c>
      <c r="AE260" s="66">
        <v>0</v>
      </c>
      <c r="AF260" s="65">
        <f t="shared" si="65"/>
        <v>12.722222222222221</v>
      </c>
      <c r="AG260" s="65">
        <f t="shared" si="74"/>
        <v>-0.30555555555555536</v>
      </c>
      <c r="AH260" s="67">
        <f t="shared" si="75"/>
        <v>1418.5555555555554</v>
      </c>
      <c r="AI260" s="57"/>
      <c r="AJ260" s="57"/>
      <c r="AL260" s="57">
        <v>256</v>
      </c>
      <c r="AM260" s="66">
        <v>45.8</v>
      </c>
      <c r="AN260" s="66">
        <v>0</v>
      </c>
      <c r="AO260" s="65">
        <f t="shared" si="66"/>
        <v>12.722222222222221</v>
      </c>
      <c r="AP260" s="65">
        <f t="shared" si="76"/>
        <v>-0.30555555555555536</v>
      </c>
      <c r="AQ260" s="67">
        <f t="shared" si="77"/>
        <v>1418.5555555555554</v>
      </c>
      <c r="AR260" s="57"/>
      <c r="AS260" s="57"/>
      <c r="AU260" s="57">
        <v>256</v>
      </c>
      <c r="AV260" s="66">
        <v>45.8</v>
      </c>
      <c r="AW260" s="66">
        <v>0</v>
      </c>
      <c r="AX260" s="65">
        <f t="shared" si="67"/>
        <v>12.722222222222221</v>
      </c>
      <c r="AY260" s="65">
        <f t="shared" si="78"/>
        <v>-0.30555555555555536</v>
      </c>
      <c r="AZ260" s="67">
        <f t="shared" si="79"/>
        <v>1418.5555555555554</v>
      </c>
      <c r="BA260" s="57"/>
      <c r="BB260" s="57"/>
      <c r="BD260" s="57">
        <v>256</v>
      </c>
      <c r="BE260" s="66">
        <v>15.7</v>
      </c>
      <c r="BF260" s="66">
        <v>0</v>
      </c>
      <c r="BG260" s="65">
        <f t="shared" si="68"/>
        <v>4.3611111111111107</v>
      </c>
      <c r="BH260" s="65">
        <f t="shared" si="80"/>
        <v>-0.47222222222222232</v>
      </c>
      <c r="BI260" s="67">
        <f t="shared" si="81"/>
        <v>1588.3472222222229</v>
      </c>
      <c r="BJ260" s="57"/>
      <c r="BK260" s="57"/>
      <c r="BM260" s="57">
        <v>256</v>
      </c>
      <c r="BN260" s="57">
        <v>15.7</v>
      </c>
      <c r="BO260" s="66">
        <v>0</v>
      </c>
      <c r="BP260" s="65">
        <f t="shared" si="69"/>
        <v>4.3611111111111107</v>
      </c>
      <c r="BQ260" s="65">
        <f t="shared" si="82"/>
        <v>-0.47222222222222232</v>
      </c>
      <c r="BR260" s="67">
        <f t="shared" si="83"/>
        <v>1588.3472222222229</v>
      </c>
      <c r="BS260" s="57"/>
      <c r="BT260" s="57"/>
    </row>
    <row r="261" spans="1:72" x14ac:dyDescent="0.25">
      <c r="A261" s="31">
        <v>261</v>
      </c>
      <c r="B261" s="56">
        <v>258</v>
      </c>
      <c r="C261" s="71">
        <v>15.4</v>
      </c>
      <c r="D261" s="71">
        <v>0</v>
      </c>
      <c r="E261" s="71">
        <v>4.2777777777777777</v>
      </c>
      <c r="F261" s="71">
        <v>0.25</v>
      </c>
      <c r="G261" s="71">
        <v>1596.694444444445</v>
      </c>
      <c r="K261" s="57">
        <v>257</v>
      </c>
      <c r="L261" s="66">
        <v>27.6</v>
      </c>
      <c r="M261" s="66">
        <v>0</v>
      </c>
      <c r="N261" s="65">
        <f t="shared" ref="N261:N324" si="84">L261/3.6</f>
        <v>7.666666666666667</v>
      </c>
      <c r="O261" s="65">
        <f t="shared" si="70"/>
        <v>-0.41666666666666696</v>
      </c>
      <c r="P261" s="67">
        <f t="shared" si="71"/>
        <v>1701.833333333333</v>
      </c>
      <c r="Q261" s="57"/>
      <c r="R261" s="57"/>
      <c r="T261" s="57">
        <v>257</v>
      </c>
      <c r="U261" s="66">
        <v>27.6</v>
      </c>
      <c r="V261" s="66">
        <v>0</v>
      </c>
      <c r="W261" s="65">
        <f t="shared" ref="W261:W324" si="85">U261/3.6</f>
        <v>7.666666666666667</v>
      </c>
      <c r="X261" s="65">
        <f t="shared" si="72"/>
        <v>-0.41666666666666696</v>
      </c>
      <c r="Y261" s="67">
        <f t="shared" si="73"/>
        <v>1701.833333333333</v>
      </c>
      <c r="Z261" s="57"/>
      <c r="AA261" s="57"/>
      <c r="AC261" s="57">
        <v>257</v>
      </c>
      <c r="AD261" s="66">
        <v>45.8</v>
      </c>
      <c r="AE261" s="66">
        <v>0</v>
      </c>
      <c r="AF261" s="65">
        <f t="shared" ref="AF261:AF324" si="86">AD261/3.6</f>
        <v>12.722222222222221</v>
      </c>
      <c r="AG261" s="65">
        <f t="shared" si="74"/>
        <v>0</v>
      </c>
      <c r="AH261" s="67">
        <f t="shared" si="75"/>
        <v>1431.2777777777776</v>
      </c>
      <c r="AI261" s="57"/>
      <c r="AJ261" s="57"/>
      <c r="AL261" s="57">
        <v>257</v>
      </c>
      <c r="AM261" s="66">
        <v>45.8</v>
      </c>
      <c r="AN261" s="66">
        <v>0</v>
      </c>
      <c r="AO261" s="65">
        <f t="shared" ref="AO261:AO324" si="87">AM261/3.6</f>
        <v>12.722222222222221</v>
      </c>
      <c r="AP261" s="65">
        <f t="shared" si="76"/>
        <v>0</v>
      </c>
      <c r="AQ261" s="67">
        <f t="shared" si="77"/>
        <v>1431.2777777777776</v>
      </c>
      <c r="AR261" s="57"/>
      <c r="AS261" s="57"/>
      <c r="AU261" s="57">
        <v>257</v>
      </c>
      <c r="AV261" s="66">
        <v>45.8</v>
      </c>
      <c r="AW261" s="66">
        <v>0</v>
      </c>
      <c r="AX261" s="65">
        <f t="shared" ref="AX261:AX324" si="88">AV261/3.6</f>
        <v>12.722222222222221</v>
      </c>
      <c r="AY261" s="65">
        <f t="shared" si="78"/>
        <v>0</v>
      </c>
      <c r="AZ261" s="67">
        <f t="shared" si="79"/>
        <v>1431.2777777777776</v>
      </c>
      <c r="BA261" s="57"/>
      <c r="BB261" s="57"/>
      <c r="BD261" s="57">
        <v>257</v>
      </c>
      <c r="BE261" s="66">
        <v>14.5</v>
      </c>
      <c r="BF261" s="66">
        <v>0</v>
      </c>
      <c r="BG261" s="65">
        <f t="shared" ref="BG261:BG324" si="89">BE261/3.6</f>
        <v>4.0277777777777777</v>
      </c>
      <c r="BH261" s="65">
        <f t="shared" si="80"/>
        <v>-0.33333333333333304</v>
      </c>
      <c r="BI261" s="67">
        <f t="shared" si="81"/>
        <v>1592.5416666666672</v>
      </c>
      <c r="BJ261" s="57"/>
      <c r="BK261" s="57"/>
      <c r="BM261" s="57">
        <v>257</v>
      </c>
      <c r="BN261" s="57">
        <v>14.5</v>
      </c>
      <c r="BO261" s="66">
        <v>0</v>
      </c>
      <c r="BP261" s="65">
        <f t="shared" ref="BP261:BP324" si="90">BN261/3.6</f>
        <v>4.0277777777777777</v>
      </c>
      <c r="BQ261" s="65">
        <f t="shared" si="82"/>
        <v>-0.33333333333333304</v>
      </c>
      <c r="BR261" s="67">
        <f t="shared" si="83"/>
        <v>1592.5416666666672</v>
      </c>
      <c r="BS261" s="57"/>
      <c r="BT261" s="57"/>
    </row>
    <row r="262" spans="1:72" x14ac:dyDescent="0.25">
      <c r="A262" s="31">
        <v>262</v>
      </c>
      <c r="B262" s="56">
        <v>259</v>
      </c>
      <c r="C262" s="71">
        <v>17.899999999999999</v>
      </c>
      <c r="D262" s="71">
        <v>0</v>
      </c>
      <c r="E262" s="71">
        <v>4.9722222222222214</v>
      </c>
      <c r="F262" s="71">
        <v>0.69444444444444375</v>
      </c>
      <c r="G262" s="71">
        <v>1601.319444444445</v>
      </c>
      <c r="K262" s="57">
        <v>258</v>
      </c>
      <c r="L262" s="66">
        <v>26.6</v>
      </c>
      <c r="M262" s="66">
        <v>0</v>
      </c>
      <c r="N262" s="65">
        <f t="shared" si="84"/>
        <v>7.3888888888888893</v>
      </c>
      <c r="O262" s="65">
        <f t="shared" ref="O262:O325" si="91">N262-N261</f>
        <v>-0.27777777777777768</v>
      </c>
      <c r="P262" s="67">
        <f t="shared" ref="P262:P325" si="92">N261+(O262/2)+P261</f>
        <v>1709.3611111111109</v>
      </c>
      <c r="Q262" s="57"/>
      <c r="R262" s="57"/>
      <c r="T262" s="57">
        <v>258</v>
      </c>
      <c r="U262" s="66">
        <v>26.6</v>
      </c>
      <c r="V262" s="66">
        <v>0</v>
      </c>
      <c r="W262" s="65">
        <f t="shared" si="85"/>
        <v>7.3888888888888893</v>
      </c>
      <c r="X262" s="65">
        <f t="shared" ref="X262:X325" si="93">W262-W261</f>
        <v>-0.27777777777777768</v>
      </c>
      <c r="Y262" s="67">
        <f t="shared" ref="Y262:Y325" si="94">W261+(X262/2)+Y261</f>
        <v>1709.3611111111109</v>
      </c>
      <c r="Z262" s="57"/>
      <c r="AA262" s="57"/>
      <c r="AC262" s="57">
        <v>258</v>
      </c>
      <c r="AD262" s="66">
        <v>45.8</v>
      </c>
      <c r="AE262" s="66">
        <v>0</v>
      </c>
      <c r="AF262" s="65">
        <f t="shared" si="86"/>
        <v>12.722222222222221</v>
      </c>
      <c r="AG262" s="65">
        <f t="shared" ref="AG262:AG325" si="95">AF262-AF261</f>
        <v>0</v>
      </c>
      <c r="AH262" s="67">
        <f t="shared" ref="AH262:AH325" si="96">AF261+(AG262/2)+AH261</f>
        <v>1443.9999999999998</v>
      </c>
      <c r="AI262" s="57"/>
      <c r="AJ262" s="57"/>
      <c r="AL262" s="57">
        <v>258</v>
      </c>
      <c r="AM262" s="66">
        <v>45.8</v>
      </c>
      <c r="AN262" s="66">
        <v>0</v>
      </c>
      <c r="AO262" s="65">
        <f t="shared" si="87"/>
        <v>12.722222222222221</v>
      </c>
      <c r="AP262" s="65">
        <f t="shared" ref="AP262:AP325" si="97">AO262-AO261</f>
        <v>0</v>
      </c>
      <c r="AQ262" s="67">
        <f t="shared" ref="AQ262:AQ325" si="98">AO261+(AP262/2)+AQ261</f>
        <v>1443.9999999999998</v>
      </c>
      <c r="AR262" s="57"/>
      <c r="AS262" s="57"/>
      <c r="AU262" s="57">
        <v>258</v>
      </c>
      <c r="AV262" s="66">
        <v>45.8</v>
      </c>
      <c r="AW262" s="66">
        <v>0</v>
      </c>
      <c r="AX262" s="65">
        <f t="shared" si="88"/>
        <v>12.722222222222221</v>
      </c>
      <c r="AY262" s="65">
        <f t="shared" ref="AY262:AY325" si="99">AX262-AX261</f>
        <v>0</v>
      </c>
      <c r="AZ262" s="67">
        <f t="shared" ref="AZ262:AZ325" si="100">AX261+(AY262/2)+AZ261</f>
        <v>1443.9999999999998</v>
      </c>
      <c r="BA262" s="57"/>
      <c r="BB262" s="57"/>
      <c r="BD262" s="57">
        <v>258</v>
      </c>
      <c r="BE262" s="66">
        <v>15.4</v>
      </c>
      <c r="BF262" s="66">
        <v>0</v>
      </c>
      <c r="BG262" s="65">
        <f t="shared" si="89"/>
        <v>4.2777777777777777</v>
      </c>
      <c r="BH262" s="65">
        <f t="shared" ref="BH262:BH325" si="101">BG262-BG261</f>
        <v>0.25</v>
      </c>
      <c r="BI262" s="67">
        <f t="shared" ref="BI262:BI325" si="102">BG261+(BH262/2)+BI261</f>
        <v>1596.694444444445</v>
      </c>
      <c r="BJ262" s="57"/>
      <c r="BK262" s="57"/>
      <c r="BM262" s="57">
        <v>258</v>
      </c>
      <c r="BN262" s="57">
        <v>15.4</v>
      </c>
      <c r="BO262" s="66">
        <v>0</v>
      </c>
      <c r="BP262" s="65">
        <f t="shared" si="90"/>
        <v>4.2777777777777777</v>
      </c>
      <c r="BQ262" s="65">
        <f t="shared" ref="BQ262:BQ325" si="103">BP262-BP261</f>
        <v>0.25</v>
      </c>
      <c r="BR262" s="67">
        <f t="shared" ref="BR262:BR325" si="104">BP261+(BQ262/2)+BR261</f>
        <v>1596.694444444445</v>
      </c>
      <c r="BS262" s="57"/>
      <c r="BT262" s="57"/>
    </row>
    <row r="263" spans="1:72" x14ac:dyDescent="0.25">
      <c r="A263" s="31">
        <v>263</v>
      </c>
      <c r="B263" s="56">
        <v>260</v>
      </c>
      <c r="C263" s="71">
        <v>20.6</v>
      </c>
      <c r="D263" s="71">
        <v>0</v>
      </c>
      <c r="E263" s="71">
        <v>5.7222222222222223</v>
      </c>
      <c r="F263" s="71">
        <v>0.75000000000000089</v>
      </c>
      <c r="G263" s="71">
        <v>1606.6666666666672</v>
      </c>
      <c r="K263" s="57">
        <v>259</v>
      </c>
      <c r="L263" s="66">
        <v>26.2</v>
      </c>
      <c r="M263" s="66">
        <v>0</v>
      </c>
      <c r="N263" s="65">
        <f t="shared" si="84"/>
        <v>7.2777777777777777</v>
      </c>
      <c r="O263" s="65">
        <f t="shared" si="91"/>
        <v>-0.1111111111111116</v>
      </c>
      <c r="P263" s="67">
        <f t="shared" si="92"/>
        <v>1716.6944444444441</v>
      </c>
      <c r="Q263" s="57"/>
      <c r="R263" s="57"/>
      <c r="T263" s="57">
        <v>259</v>
      </c>
      <c r="U263" s="66">
        <v>26.2</v>
      </c>
      <c r="V263" s="66">
        <v>0</v>
      </c>
      <c r="W263" s="65">
        <f t="shared" si="85"/>
        <v>7.2777777777777777</v>
      </c>
      <c r="X263" s="65">
        <f t="shared" si="93"/>
        <v>-0.1111111111111116</v>
      </c>
      <c r="Y263" s="67">
        <f t="shared" si="94"/>
        <v>1716.6944444444441</v>
      </c>
      <c r="Z263" s="57"/>
      <c r="AA263" s="57"/>
      <c r="AC263" s="57">
        <v>259</v>
      </c>
      <c r="AD263" s="66">
        <v>45.9</v>
      </c>
      <c r="AE263" s="66">
        <v>0</v>
      </c>
      <c r="AF263" s="65">
        <f t="shared" si="86"/>
        <v>12.75</v>
      </c>
      <c r="AG263" s="65">
        <f t="shared" si="95"/>
        <v>2.7777777777778567E-2</v>
      </c>
      <c r="AH263" s="67">
        <f t="shared" si="96"/>
        <v>1456.7361111111109</v>
      </c>
      <c r="AI263" s="57"/>
      <c r="AJ263" s="57"/>
      <c r="AL263" s="57">
        <v>259</v>
      </c>
      <c r="AM263" s="66">
        <v>45.9</v>
      </c>
      <c r="AN263" s="66">
        <v>0</v>
      </c>
      <c r="AO263" s="65">
        <f t="shared" si="87"/>
        <v>12.75</v>
      </c>
      <c r="AP263" s="65">
        <f t="shared" si="97"/>
        <v>2.7777777777778567E-2</v>
      </c>
      <c r="AQ263" s="67">
        <f t="shared" si="98"/>
        <v>1456.7361111111109</v>
      </c>
      <c r="AR263" s="57"/>
      <c r="AS263" s="57"/>
      <c r="AU263" s="57">
        <v>259</v>
      </c>
      <c r="AV263" s="66">
        <v>45.9</v>
      </c>
      <c r="AW263" s="66">
        <v>0</v>
      </c>
      <c r="AX263" s="65">
        <f t="shared" si="88"/>
        <v>12.75</v>
      </c>
      <c r="AY263" s="65">
        <f t="shared" si="99"/>
        <v>2.7777777777778567E-2</v>
      </c>
      <c r="AZ263" s="67">
        <f t="shared" si="100"/>
        <v>1456.7361111111109</v>
      </c>
      <c r="BA263" s="57"/>
      <c r="BB263" s="57"/>
      <c r="BD263" s="57">
        <v>259</v>
      </c>
      <c r="BE263" s="66">
        <v>17.899999999999999</v>
      </c>
      <c r="BF263" s="66">
        <v>0</v>
      </c>
      <c r="BG263" s="65">
        <f t="shared" si="89"/>
        <v>4.9722222222222214</v>
      </c>
      <c r="BH263" s="65">
        <f t="shared" si="101"/>
        <v>0.69444444444444375</v>
      </c>
      <c r="BI263" s="67">
        <f t="shared" si="102"/>
        <v>1601.319444444445</v>
      </c>
      <c r="BJ263" s="57"/>
      <c r="BK263" s="57"/>
      <c r="BM263" s="57">
        <v>259</v>
      </c>
      <c r="BN263" s="57">
        <v>17.899999999999999</v>
      </c>
      <c r="BO263" s="66">
        <v>0</v>
      </c>
      <c r="BP263" s="65">
        <f t="shared" si="90"/>
        <v>4.9722222222222214</v>
      </c>
      <c r="BQ263" s="65">
        <f t="shared" si="103"/>
        <v>0.69444444444444375</v>
      </c>
      <c r="BR263" s="67">
        <f t="shared" si="104"/>
        <v>1601.319444444445</v>
      </c>
      <c r="BS263" s="57"/>
      <c r="BT263" s="57"/>
    </row>
    <row r="264" spans="1:72" x14ac:dyDescent="0.25">
      <c r="A264" s="31">
        <v>264</v>
      </c>
      <c r="B264" s="56">
        <v>261</v>
      </c>
      <c r="C264" s="71">
        <v>23.2</v>
      </c>
      <c r="D264" s="71">
        <v>0</v>
      </c>
      <c r="E264" s="71">
        <v>6.4444444444444438</v>
      </c>
      <c r="F264" s="71">
        <v>0.72222222222222143</v>
      </c>
      <c r="G264" s="71">
        <v>1612.7500000000005</v>
      </c>
      <c r="K264" s="57">
        <v>260</v>
      </c>
      <c r="L264" s="66">
        <v>26.3</v>
      </c>
      <c r="M264" s="66">
        <v>0</v>
      </c>
      <c r="N264" s="65">
        <f t="shared" si="84"/>
        <v>7.3055555555555554</v>
      </c>
      <c r="O264" s="65">
        <f t="shared" si="91"/>
        <v>2.7777777777777679E-2</v>
      </c>
      <c r="P264" s="67">
        <f t="shared" si="92"/>
        <v>1723.9861111111109</v>
      </c>
      <c r="Q264" s="57"/>
      <c r="R264" s="57"/>
      <c r="T264" s="57">
        <v>260</v>
      </c>
      <c r="U264" s="66">
        <v>26.3</v>
      </c>
      <c r="V264" s="66">
        <v>0</v>
      </c>
      <c r="W264" s="65">
        <f t="shared" si="85"/>
        <v>7.3055555555555554</v>
      </c>
      <c r="X264" s="65">
        <f t="shared" si="93"/>
        <v>2.7777777777777679E-2</v>
      </c>
      <c r="Y264" s="67">
        <f t="shared" si="94"/>
        <v>1723.9861111111109</v>
      </c>
      <c r="Z264" s="57"/>
      <c r="AA264" s="57"/>
      <c r="AC264" s="57">
        <v>260</v>
      </c>
      <c r="AD264" s="66">
        <v>46.2</v>
      </c>
      <c r="AE264" s="66">
        <v>0</v>
      </c>
      <c r="AF264" s="65">
        <f t="shared" si="86"/>
        <v>12.833333333333334</v>
      </c>
      <c r="AG264" s="65">
        <f t="shared" si="95"/>
        <v>8.3333333333333925E-2</v>
      </c>
      <c r="AH264" s="67">
        <f t="shared" si="96"/>
        <v>1469.5277777777776</v>
      </c>
      <c r="AI264" s="57"/>
      <c r="AJ264" s="57"/>
      <c r="AL264" s="57">
        <v>260</v>
      </c>
      <c r="AM264" s="66">
        <v>46.2</v>
      </c>
      <c r="AN264" s="66">
        <v>0</v>
      </c>
      <c r="AO264" s="65">
        <f t="shared" si="87"/>
        <v>12.833333333333334</v>
      </c>
      <c r="AP264" s="65">
        <f t="shared" si="97"/>
        <v>8.3333333333333925E-2</v>
      </c>
      <c r="AQ264" s="67">
        <f t="shared" si="98"/>
        <v>1469.5277777777776</v>
      </c>
      <c r="AR264" s="57"/>
      <c r="AS264" s="57"/>
      <c r="AU264" s="57">
        <v>260</v>
      </c>
      <c r="AV264" s="66">
        <v>46.2</v>
      </c>
      <c r="AW264" s="66">
        <v>0</v>
      </c>
      <c r="AX264" s="65">
        <f t="shared" si="88"/>
        <v>12.833333333333334</v>
      </c>
      <c r="AY264" s="65">
        <f t="shared" si="99"/>
        <v>8.3333333333333925E-2</v>
      </c>
      <c r="AZ264" s="67">
        <f t="shared" si="100"/>
        <v>1469.5277777777776</v>
      </c>
      <c r="BA264" s="57"/>
      <c r="BB264" s="57"/>
      <c r="BD264" s="57">
        <v>260</v>
      </c>
      <c r="BE264" s="66">
        <v>20.6</v>
      </c>
      <c r="BF264" s="66">
        <v>0</v>
      </c>
      <c r="BG264" s="65">
        <f t="shared" si="89"/>
        <v>5.7222222222222223</v>
      </c>
      <c r="BH264" s="65">
        <f t="shared" si="101"/>
        <v>0.75000000000000089</v>
      </c>
      <c r="BI264" s="67">
        <f t="shared" si="102"/>
        <v>1606.6666666666672</v>
      </c>
      <c r="BJ264" s="57"/>
      <c r="BK264" s="57"/>
      <c r="BM264" s="57">
        <v>260</v>
      </c>
      <c r="BN264" s="57">
        <v>20.6</v>
      </c>
      <c r="BO264" s="66">
        <v>0</v>
      </c>
      <c r="BP264" s="65">
        <f t="shared" si="90"/>
        <v>5.7222222222222223</v>
      </c>
      <c r="BQ264" s="65">
        <f t="shared" si="103"/>
        <v>0.75000000000000089</v>
      </c>
      <c r="BR264" s="67">
        <f t="shared" si="104"/>
        <v>1606.6666666666672</v>
      </c>
      <c r="BS264" s="57"/>
      <c r="BT264" s="57"/>
    </row>
    <row r="265" spans="1:72" x14ac:dyDescent="0.25">
      <c r="A265" s="31">
        <v>265</v>
      </c>
      <c r="B265" s="56">
        <v>262</v>
      </c>
      <c r="C265" s="71">
        <v>25.7</v>
      </c>
      <c r="D265" s="71">
        <v>0</v>
      </c>
      <c r="E265" s="71">
        <v>7.1388888888888884</v>
      </c>
      <c r="F265" s="71">
        <v>0.69444444444444464</v>
      </c>
      <c r="G265" s="71">
        <v>1619.5416666666672</v>
      </c>
      <c r="K265" s="57">
        <v>261</v>
      </c>
      <c r="L265" s="66">
        <v>26.7</v>
      </c>
      <c r="M265" s="66">
        <v>0</v>
      </c>
      <c r="N265" s="65">
        <f t="shared" si="84"/>
        <v>7.4166666666666661</v>
      </c>
      <c r="O265" s="65">
        <f t="shared" si="91"/>
        <v>0.11111111111111072</v>
      </c>
      <c r="P265" s="67">
        <f t="shared" si="92"/>
        <v>1731.3472222222219</v>
      </c>
      <c r="Q265" s="57"/>
      <c r="R265" s="57"/>
      <c r="T265" s="57">
        <v>261</v>
      </c>
      <c r="U265" s="66">
        <v>26.7</v>
      </c>
      <c r="V265" s="66">
        <v>0</v>
      </c>
      <c r="W265" s="65">
        <f t="shared" si="85"/>
        <v>7.4166666666666661</v>
      </c>
      <c r="X265" s="65">
        <f t="shared" si="93"/>
        <v>0.11111111111111072</v>
      </c>
      <c r="Y265" s="67">
        <f t="shared" si="94"/>
        <v>1731.3472222222219</v>
      </c>
      <c r="Z265" s="57"/>
      <c r="AA265" s="57"/>
      <c r="AC265" s="57">
        <v>261</v>
      </c>
      <c r="AD265" s="66">
        <v>46.4</v>
      </c>
      <c r="AE265" s="66">
        <v>0</v>
      </c>
      <c r="AF265" s="65">
        <f t="shared" si="86"/>
        <v>12.888888888888888</v>
      </c>
      <c r="AG265" s="65">
        <f t="shared" si="95"/>
        <v>5.5555555555553582E-2</v>
      </c>
      <c r="AH265" s="67">
        <f t="shared" si="96"/>
        <v>1482.3888888888887</v>
      </c>
      <c r="AI265" s="57"/>
      <c r="AJ265" s="57"/>
      <c r="AL265" s="57">
        <v>261</v>
      </c>
      <c r="AM265" s="66">
        <v>46.4</v>
      </c>
      <c r="AN265" s="66">
        <v>0</v>
      </c>
      <c r="AO265" s="65">
        <f t="shared" si="87"/>
        <v>12.888888888888888</v>
      </c>
      <c r="AP265" s="65">
        <f t="shared" si="97"/>
        <v>5.5555555555553582E-2</v>
      </c>
      <c r="AQ265" s="67">
        <f t="shared" si="98"/>
        <v>1482.3888888888887</v>
      </c>
      <c r="AR265" s="57"/>
      <c r="AS265" s="57"/>
      <c r="AU265" s="57">
        <v>261</v>
      </c>
      <c r="AV265" s="66">
        <v>46.4</v>
      </c>
      <c r="AW265" s="66">
        <v>0</v>
      </c>
      <c r="AX265" s="65">
        <f t="shared" si="88"/>
        <v>12.888888888888888</v>
      </c>
      <c r="AY265" s="65">
        <f t="shared" si="99"/>
        <v>5.5555555555553582E-2</v>
      </c>
      <c r="AZ265" s="67">
        <f t="shared" si="100"/>
        <v>1482.3888888888887</v>
      </c>
      <c r="BA265" s="57"/>
      <c r="BB265" s="57"/>
      <c r="BD265" s="57">
        <v>261</v>
      </c>
      <c r="BE265" s="66">
        <v>23.2</v>
      </c>
      <c r="BF265" s="66">
        <v>0</v>
      </c>
      <c r="BG265" s="65">
        <f t="shared" si="89"/>
        <v>6.4444444444444438</v>
      </c>
      <c r="BH265" s="65">
        <f t="shared" si="101"/>
        <v>0.72222222222222143</v>
      </c>
      <c r="BI265" s="67">
        <f t="shared" si="102"/>
        <v>1612.7500000000005</v>
      </c>
      <c r="BJ265" s="57"/>
      <c r="BK265" s="57"/>
      <c r="BM265" s="57">
        <v>261</v>
      </c>
      <c r="BN265" s="57">
        <v>23.2</v>
      </c>
      <c r="BO265" s="66">
        <v>0</v>
      </c>
      <c r="BP265" s="65">
        <f t="shared" si="90"/>
        <v>6.4444444444444438</v>
      </c>
      <c r="BQ265" s="65">
        <f t="shared" si="103"/>
        <v>0.72222222222222143</v>
      </c>
      <c r="BR265" s="67">
        <f t="shared" si="104"/>
        <v>1612.7500000000005</v>
      </c>
      <c r="BS265" s="57"/>
      <c r="BT265" s="57"/>
    </row>
    <row r="266" spans="1:72" x14ac:dyDescent="0.25">
      <c r="A266" s="31">
        <v>266</v>
      </c>
      <c r="B266" s="56">
        <v>263</v>
      </c>
      <c r="C266" s="71">
        <v>28.7</v>
      </c>
      <c r="D266" s="71">
        <v>0</v>
      </c>
      <c r="E266" s="71">
        <v>7.9722222222222214</v>
      </c>
      <c r="F266" s="71">
        <v>0.83333333333333304</v>
      </c>
      <c r="G266" s="71">
        <v>1627.0972222222229</v>
      </c>
      <c r="K266" s="57">
        <v>262</v>
      </c>
      <c r="L266" s="66">
        <v>27.5</v>
      </c>
      <c r="M266" s="66">
        <v>0</v>
      </c>
      <c r="N266" s="65">
        <f t="shared" si="84"/>
        <v>7.6388888888888884</v>
      </c>
      <c r="O266" s="65">
        <f t="shared" si="91"/>
        <v>0.22222222222222232</v>
      </c>
      <c r="P266" s="67">
        <f t="shared" si="92"/>
        <v>1738.8749999999998</v>
      </c>
      <c r="Q266" s="57"/>
      <c r="R266" s="57"/>
      <c r="T266" s="57">
        <v>262</v>
      </c>
      <c r="U266" s="66">
        <v>27.5</v>
      </c>
      <c r="V266" s="66">
        <v>0</v>
      </c>
      <c r="W266" s="65">
        <f t="shared" si="85"/>
        <v>7.6388888888888884</v>
      </c>
      <c r="X266" s="65">
        <f t="shared" si="93"/>
        <v>0.22222222222222232</v>
      </c>
      <c r="Y266" s="67">
        <f t="shared" si="94"/>
        <v>1738.8749999999998</v>
      </c>
      <c r="Z266" s="57"/>
      <c r="AA266" s="57"/>
      <c r="AC266" s="57">
        <v>262</v>
      </c>
      <c r="AD266" s="66">
        <v>46.6</v>
      </c>
      <c r="AE266" s="66">
        <v>0</v>
      </c>
      <c r="AF266" s="65">
        <f t="shared" si="86"/>
        <v>12.944444444444445</v>
      </c>
      <c r="AG266" s="65">
        <f t="shared" si="95"/>
        <v>5.5555555555557135E-2</v>
      </c>
      <c r="AH266" s="67">
        <f t="shared" si="96"/>
        <v>1495.3055555555554</v>
      </c>
      <c r="AI266" s="57"/>
      <c r="AJ266" s="57"/>
      <c r="AL266" s="57">
        <v>262</v>
      </c>
      <c r="AM266" s="66">
        <v>46.6</v>
      </c>
      <c r="AN266" s="66">
        <v>0</v>
      </c>
      <c r="AO266" s="65">
        <f t="shared" si="87"/>
        <v>12.944444444444445</v>
      </c>
      <c r="AP266" s="65">
        <f t="shared" si="97"/>
        <v>5.5555555555557135E-2</v>
      </c>
      <c r="AQ266" s="67">
        <f t="shared" si="98"/>
        <v>1495.3055555555554</v>
      </c>
      <c r="AR266" s="57"/>
      <c r="AS266" s="57"/>
      <c r="AU266" s="57">
        <v>262</v>
      </c>
      <c r="AV266" s="66">
        <v>46.6</v>
      </c>
      <c r="AW266" s="66">
        <v>0</v>
      </c>
      <c r="AX266" s="65">
        <f t="shared" si="88"/>
        <v>12.944444444444445</v>
      </c>
      <c r="AY266" s="65">
        <f t="shared" si="99"/>
        <v>5.5555555555557135E-2</v>
      </c>
      <c r="AZ266" s="67">
        <f t="shared" si="100"/>
        <v>1495.3055555555554</v>
      </c>
      <c r="BA266" s="57"/>
      <c r="BB266" s="57"/>
      <c r="BD266" s="57">
        <v>262</v>
      </c>
      <c r="BE266" s="66">
        <v>25.7</v>
      </c>
      <c r="BF266" s="66">
        <v>0</v>
      </c>
      <c r="BG266" s="65">
        <f t="shared" si="89"/>
        <v>7.1388888888888884</v>
      </c>
      <c r="BH266" s="65">
        <f t="shared" si="101"/>
        <v>0.69444444444444464</v>
      </c>
      <c r="BI266" s="67">
        <f t="shared" si="102"/>
        <v>1619.5416666666672</v>
      </c>
      <c r="BJ266" s="57"/>
      <c r="BK266" s="57"/>
      <c r="BM266" s="57">
        <v>262</v>
      </c>
      <c r="BN266" s="57">
        <v>25.7</v>
      </c>
      <c r="BO266" s="66">
        <v>0</v>
      </c>
      <c r="BP266" s="65">
        <f t="shared" si="90"/>
        <v>7.1388888888888884</v>
      </c>
      <c r="BQ266" s="65">
        <f t="shared" si="103"/>
        <v>0.69444444444444464</v>
      </c>
      <c r="BR266" s="67">
        <f t="shared" si="104"/>
        <v>1619.5416666666672</v>
      </c>
      <c r="BS266" s="57"/>
      <c r="BT266" s="57"/>
    </row>
    <row r="267" spans="1:72" x14ac:dyDescent="0.25">
      <c r="A267" s="31">
        <v>267</v>
      </c>
      <c r="B267" s="56">
        <v>264</v>
      </c>
      <c r="C267" s="71">
        <v>32.5</v>
      </c>
      <c r="D267" s="71">
        <v>0</v>
      </c>
      <c r="E267" s="71">
        <v>9.0277777777777768</v>
      </c>
      <c r="F267" s="71">
        <v>1.0555555555555554</v>
      </c>
      <c r="G267" s="71">
        <v>1635.5972222222229</v>
      </c>
      <c r="K267" s="57">
        <v>263</v>
      </c>
      <c r="L267" s="66">
        <v>28.4</v>
      </c>
      <c r="M267" s="66">
        <v>0</v>
      </c>
      <c r="N267" s="65">
        <f t="shared" si="84"/>
        <v>7.8888888888888884</v>
      </c>
      <c r="O267" s="65">
        <f t="shared" si="91"/>
        <v>0.25</v>
      </c>
      <c r="P267" s="67">
        <f t="shared" si="92"/>
        <v>1746.6388888888887</v>
      </c>
      <c r="Q267" s="57"/>
      <c r="R267" s="57"/>
      <c r="T267" s="57">
        <v>263</v>
      </c>
      <c r="U267" s="66">
        <v>28.4</v>
      </c>
      <c r="V267" s="66">
        <v>0</v>
      </c>
      <c r="W267" s="65">
        <f t="shared" si="85"/>
        <v>7.8888888888888884</v>
      </c>
      <c r="X267" s="65">
        <f t="shared" si="93"/>
        <v>0.25</v>
      </c>
      <c r="Y267" s="67">
        <f t="shared" si="94"/>
        <v>1746.6388888888887</v>
      </c>
      <c r="Z267" s="57"/>
      <c r="AA267" s="57"/>
      <c r="AC267" s="57">
        <v>263</v>
      </c>
      <c r="AD267" s="66">
        <v>46.8</v>
      </c>
      <c r="AE267" s="66">
        <v>0</v>
      </c>
      <c r="AF267" s="65">
        <f t="shared" si="86"/>
        <v>12.999999999999998</v>
      </c>
      <c r="AG267" s="65">
        <f t="shared" si="95"/>
        <v>5.5555555555553582E-2</v>
      </c>
      <c r="AH267" s="67">
        <f t="shared" si="96"/>
        <v>1508.2777777777776</v>
      </c>
      <c r="AI267" s="57"/>
      <c r="AJ267" s="57"/>
      <c r="AL267" s="57">
        <v>263</v>
      </c>
      <c r="AM267" s="66">
        <v>46.8</v>
      </c>
      <c r="AN267" s="66">
        <v>0</v>
      </c>
      <c r="AO267" s="65">
        <f t="shared" si="87"/>
        <v>12.999999999999998</v>
      </c>
      <c r="AP267" s="65">
        <f t="shared" si="97"/>
        <v>5.5555555555553582E-2</v>
      </c>
      <c r="AQ267" s="67">
        <f t="shared" si="98"/>
        <v>1508.2777777777776</v>
      </c>
      <c r="AR267" s="57"/>
      <c r="AS267" s="57"/>
      <c r="AU267" s="57">
        <v>263</v>
      </c>
      <c r="AV267" s="66">
        <v>46.8</v>
      </c>
      <c r="AW267" s="66">
        <v>0</v>
      </c>
      <c r="AX267" s="65">
        <f t="shared" si="88"/>
        <v>12.999999999999998</v>
      </c>
      <c r="AY267" s="65">
        <f t="shared" si="99"/>
        <v>5.5555555555553582E-2</v>
      </c>
      <c r="AZ267" s="67">
        <f t="shared" si="100"/>
        <v>1508.2777777777776</v>
      </c>
      <c r="BA267" s="57"/>
      <c r="BB267" s="57"/>
      <c r="BD267" s="57">
        <v>263</v>
      </c>
      <c r="BE267" s="66">
        <v>28.7</v>
      </c>
      <c r="BF267" s="66">
        <v>0</v>
      </c>
      <c r="BG267" s="65">
        <f t="shared" si="89"/>
        <v>7.9722222222222214</v>
      </c>
      <c r="BH267" s="65">
        <f t="shared" si="101"/>
        <v>0.83333333333333304</v>
      </c>
      <c r="BI267" s="67">
        <f t="shared" si="102"/>
        <v>1627.0972222222229</v>
      </c>
      <c r="BJ267" s="57"/>
      <c r="BK267" s="57"/>
      <c r="BM267" s="57">
        <v>263</v>
      </c>
      <c r="BN267" s="57">
        <v>28.7</v>
      </c>
      <c r="BO267" s="66">
        <v>0</v>
      </c>
      <c r="BP267" s="65">
        <f t="shared" si="90"/>
        <v>7.9722222222222214</v>
      </c>
      <c r="BQ267" s="65">
        <f t="shared" si="103"/>
        <v>0.83333333333333304</v>
      </c>
      <c r="BR267" s="67">
        <f t="shared" si="104"/>
        <v>1627.0972222222229</v>
      </c>
      <c r="BS267" s="57"/>
      <c r="BT267" s="57"/>
    </row>
    <row r="268" spans="1:72" x14ac:dyDescent="0.25">
      <c r="A268" s="31">
        <v>268</v>
      </c>
      <c r="B268" s="56">
        <v>265</v>
      </c>
      <c r="C268" s="71">
        <v>36.1</v>
      </c>
      <c r="D268" s="71">
        <v>0</v>
      </c>
      <c r="E268" s="71">
        <v>10.027777777777779</v>
      </c>
      <c r="F268" s="71">
        <v>1.0000000000000018</v>
      </c>
      <c r="G268" s="71">
        <v>1645.1250000000007</v>
      </c>
      <c r="K268" s="57">
        <v>264</v>
      </c>
      <c r="L268" s="66">
        <v>29.4</v>
      </c>
      <c r="M268" s="66">
        <v>0</v>
      </c>
      <c r="N268" s="65">
        <f t="shared" si="84"/>
        <v>8.1666666666666661</v>
      </c>
      <c r="O268" s="65">
        <f t="shared" si="91"/>
        <v>0.27777777777777768</v>
      </c>
      <c r="P268" s="67">
        <f t="shared" si="92"/>
        <v>1754.6666666666665</v>
      </c>
      <c r="Q268" s="57"/>
      <c r="R268" s="57"/>
      <c r="T268" s="57">
        <v>264</v>
      </c>
      <c r="U268" s="66">
        <v>29.4</v>
      </c>
      <c r="V268" s="66">
        <v>0</v>
      </c>
      <c r="W268" s="65">
        <f t="shared" si="85"/>
        <v>8.1666666666666661</v>
      </c>
      <c r="X268" s="65">
        <f t="shared" si="93"/>
        <v>0.27777777777777768</v>
      </c>
      <c r="Y268" s="67">
        <f t="shared" si="94"/>
        <v>1754.6666666666665</v>
      </c>
      <c r="Z268" s="57"/>
      <c r="AA268" s="57"/>
      <c r="AC268" s="57">
        <v>264</v>
      </c>
      <c r="AD268" s="66">
        <v>47</v>
      </c>
      <c r="AE268" s="66">
        <v>0</v>
      </c>
      <c r="AF268" s="65">
        <f t="shared" si="86"/>
        <v>13.055555555555555</v>
      </c>
      <c r="AG268" s="65">
        <f t="shared" si="95"/>
        <v>5.5555555555557135E-2</v>
      </c>
      <c r="AH268" s="67">
        <f t="shared" si="96"/>
        <v>1521.3055555555554</v>
      </c>
      <c r="AI268" s="57"/>
      <c r="AJ268" s="57"/>
      <c r="AL268" s="57">
        <v>264</v>
      </c>
      <c r="AM268" s="66">
        <v>47</v>
      </c>
      <c r="AN268" s="66">
        <v>0</v>
      </c>
      <c r="AO268" s="65">
        <f t="shared" si="87"/>
        <v>13.055555555555555</v>
      </c>
      <c r="AP268" s="65">
        <f t="shared" si="97"/>
        <v>5.5555555555557135E-2</v>
      </c>
      <c r="AQ268" s="67">
        <f t="shared" si="98"/>
        <v>1521.3055555555554</v>
      </c>
      <c r="AR268" s="57"/>
      <c r="AS268" s="57"/>
      <c r="AU268" s="57">
        <v>264</v>
      </c>
      <c r="AV268" s="66">
        <v>47</v>
      </c>
      <c r="AW268" s="66">
        <v>0</v>
      </c>
      <c r="AX268" s="65">
        <f t="shared" si="88"/>
        <v>13.055555555555555</v>
      </c>
      <c r="AY268" s="65">
        <f t="shared" si="99"/>
        <v>5.5555555555557135E-2</v>
      </c>
      <c r="AZ268" s="67">
        <f t="shared" si="100"/>
        <v>1521.3055555555554</v>
      </c>
      <c r="BA268" s="57"/>
      <c r="BB268" s="57"/>
      <c r="BD268" s="57">
        <v>264</v>
      </c>
      <c r="BE268" s="66">
        <v>32.5</v>
      </c>
      <c r="BF268" s="66">
        <v>0</v>
      </c>
      <c r="BG268" s="65">
        <f t="shared" si="89"/>
        <v>9.0277777777777768</v>
      </c>
      <c r="BH268" s="65">
        <f t="shared" si="101"/>
        <v>1.0555555555555554</v>
      </c>
      <c r="BI268" s="67">
        <f t="shared" si="102"/>
        <v>1635.5972222222229</v>
      </c>
      <c r="BJ268" s="57"/>
      <c r="BK268" s="57"/>
      <c r="BM268" s="57">
        <v>264</v>
      </c>
      <c r="BN268" s="57">
        <v>32.5</v>
      </c>
      <c r="BO268" s="66">
        <v>0</v>
      </c>
      <c r="BP268" s="65">
        <f t="shared" si="90"/>
        <v>9.0277777777777768</v>
      </c>
      <c r="BQ268" s="65">
        <f t="shared" si="103"/>
        <v>1.0555555555555554</v>
      </c>
      <c r="BR268" s="67">
        <f t="shared" si="104"/>
        <v>1635.5972222222229</v>
      </c>
      <c r="BS268" s="57"/>
      <c r="BT268" s="57"/>
    </row>
    <row r="269" spans="1:72" x14ac:dyDescent="0.25">
      <c r="A269" s="31">
        <v>269</v>
      </c>
      <c r="B269" s="56">
        <v>266</v>
      </c>
      <c r="C269" s="71">
        <v>39</v>
      </c>
      <c r="D269" s="71">
        <v>0</v>
      </c>
      <c r="E269" s="71">
        <v>10.833333333333334</v>
      </c>
      <c r="F269" s="71">
        <v>0.80555555555555536</v>
      </c>
      <c r="G269" s="71">
        <v>1655.5555555555563</v>
      </c>
      <c r="K269" s="57">
        <v>265</v>
      </c>
      <c r="L269" s="66">
        <v>30.4</v>
      </c>
      <c r="M269" s="66">
        <v>0</v>
      </c>
      <c r="N269" s="65">
        <f t="shared" si="84"/>
        <v>8.4444444444444446</v>
      </c>
      <c r="O269" s="65">
        <f t="shared" si="91"/>
        <v>0.27777777777777857</v>
      </c>
      <c r="P269" s="67">
        <f t="shared" si="92"/>
        <v>1762.9722222222222</v>
      </c>
      <c r="Q269" s="57"/>
      <c r="R269" s="57"/>
      <c r="T269" s="57">
        <v>265</v>
      </c>
      <c r="U269" s="66">
        <v>30.4</v>
      </c>
      <c r="V269" s="66">
        <v>0</v>
      </c>
      <c r="W269" s="65">
        <f t="shared" si="85"/>
        <v>8.4444444444444446</v>
      </c>
      <c r="X269" s="65">
        <f t="shared" si="93"/>
        <v>0.27777777777777857</v>
      </c>
      <c r="Y269" s="67">
        <f t="shared" si="94"/>
        <v>1762.9722222222222</v>
      </c>
      <c r="Z269" s="57"/>
      <c r="AA269" s="57"/>
      <c r="AC269" s="57">
        <v>265</v>
      </c>
      <c r="AD269" s="66">
        <v>47.3</v>
      </c>
      <c r="AE269" s="66">
        <v>0</v>
      </c>
      <c r="AF269" s="65">
        <f t="shared" si="86"/>
        <v>13.138888888888888</v>
      </c>
      <c r="AG269" s="65">
        <f t="shared" si="95"/>
        <v>8.3333333333332149E-2</v>
      </c>
      <c r="AH269" s="67">
        <f t="shared" si="96"/>
        <v>1534.4027777777776</v>
      </c>
      <c r="AI269" s="57"/>
      <c r="AJ269" s="57"/>
      <c r="AL269" s="57">
        <v>265</v>
      </c>
      <c r="AM269" s="66">
        <v>47.3</v>
      </c>
      <c r="AN269" s="66">
        <v>0</v>
      </c>
      <c r="AO269" s="65">
        <f t="shared" si="87"/>
        <v>13.138888888888888</v>
      </c>
      <c r="AP269" s="65">
        <f t="shared" si="97"/>
        <v>8.3333333333332149E-2</v>
      </c>
      <c r="AQ269" s="67">
        <f t="shared" si="98"/>
        <v>1534.4027777777776</v>
      </c>
      <c r="AR269" s="57"/>
      <c r="AS269" s="57"/>
      <c r="AU269" s="57">
        <v>265</v>
      </c>
      <c r="AV269" s="66">
        <v>47.3</v>
      </c>
      <c r="AW269" s="66">
        <v>0</v>
      </c>
      <c r="AX269" s="65">
        <f t="shared" si="88"/>
        <v>13.138888888888888</v>
      </c>
      <c r="AY269" s="65">
        <f t="shared" si="99"/>
        <v>8.3333333333332149E-2</v>
      </c>
      <c r="AZ269" s="67">
        <f t="shared" si="100"/>
        <v>1534.4027777777776</v>
      </c>
      <c r="BA269" s="57"/>
      <c r="BB269" s="57"/>
      <c r="BD269" s="57">
        <v>265</v>
      </c>
      <c r="BE269" s="66">
        <v>36.1</v>
      </c>
      <c r="BF269" s="66">
        <v>0</v>
      </c>
      <c r="BG269" s="65">
        <f t="shared" si="89"/>
        <v>10.027777777777779</v>
      </c>
      <c r="BH269" s="65">
        <f t="shared" si="101"/>
        <v>1.0000000000000018</v>
      </c>
      <c r="BI269" s="67">
        <f t="shared" si="102"/>
        <v>1645.1250000000007</v>
      </c>
      <c r="BJ269" s="57"/>
      <c r="BK269" s="57"/>
      <c r="BM269" s="57">
        <v>265</v>
      </c>
      <c r="BN269" s="57">
        <v>36.1</v>
      </c>
      <c r="BO269" s="66">
        <v>0</v>
      </c>
      <c r="BP269" s="65">
        <f t="shared" si="90"/>
        <v>10.027777777777779</v>
      </c>
      <c r="BQ269" s="65">
        <f t="shared" si="103"/>
        <v>1.0000000000000018</v>
      </c>
      <c r="BR269" s="67">
        <f t="shared" si="104"/>
        <v>1645.1250000000007</v>
      </c>
      <c r="BS269" s="57"/>
      <c r="BT269" s="57"/>
    </row>
    <row r="270" spans="1:72" x14ac:dyDescent="0.25">
      <c r="A270" s="31">
        <v>270</v>
      </c>
      <c r="B270" s="56">
        <v>267</v>
      </c>
      <c r="C270" s="71">
        <v>40.799999999999997</v>
      </c>
      <c r="D270" s="71">
        <v>0</v>
      </c>
      <c r="E270" s="71">
        <v>11.333333333333332</v>
      </c>
      <c r="F270" s="71">
        <v>0.49999999999999822</v>
      </c>
      <c r="G270" s="71">
        <v>1666.6388888888896</v>
      </c>
      <c r="K270" s="57">
        <v>266</v>
      </c>
      <c r="L270" s="66">
        <v>31.2</v>
      </c>
      <c r="M270" s="66">
        <v>0</v>
      </c>
      <c r="N270" s="65">
        <f t="shared" si="84"/>
        <v>8.6666666666666661</v>
      </c>
      <c r="O270" s="65">
        <f t="shared" si="91"/>
        <v>0.22222222222222143</v>
      </c>
      <c r="P270" s="67">
        <f t="shared" si="92"/>
        <v>1771.5277777777778</v>
      </c>
      <c r="Q270" s="57"/>
      <c r="R270" s="57"/>
      <c r="T270" s="57">
        <v>266</v>
      </c>
      <c r="U270" s="66">
        <v>31.2</v>
      </c>
      <c r="V270" s="66">
        <v>0</v>
      </c>
      <c r="W270" s="65">
        <f t="shared" si="85"/>
        <v>8.6666666666666661</v>
      </c>
      <c r="X270" s="65">
        <f t="shared" si="93"/>
        <v>0.22222222222222143</v>
      </c>
      <c r="Y270" s="67">
        <f t="shared" si="94"/>
        <v>1771.5277777777778</v>
      </c>
      <c r="Z270" s="57"/>
      <c r="AA270" s="57"/>
      <c r="AC270" s="57">
        <v>266</v>
      </c>
      <c r="AD270" s="66">
        <v>47.5</v>
      </c>
      <c r="AE270" s="66">
        <v>0</v>
      </c>
      <c r="AF270" s="65">
        <f t="shared" si="86"/>
        <v>13.194444444444445</v>
      </c>
      <c r="AG270" s="65">
        <f t="shared" si="95"/>
        <v>5.5555555555557135E-2</v>
      </c>
      <c r="AH270" s="67">
        <f t="shared" si="96"/>
        <v>1547.5694444444443</v>
      </c>
      <c r="AI270" s="57"/>
      <c r="AJ270" s="57"/>
      <c r="AL270" s="57">
        <v>266</v>
      </c>
      <c r="AM270" s="66">
        <v>47.5</v>
      </c>
      <c r="AN270" s="66">
        <v>0</v>
      </c>
      <c r="AO270" s="65">
        <f t="shared" si="87"/>
        <v>13.194444444444445</v>
      </c>
      <c r="AP270" s="65">
        <f t="shared" si="97"/>
        <v>5.5555555555557135E-2</v>
      </c>
      <c r="AQ270" s="67">
        <f t="shared" si="98"/>
        <v>1547.5694444444443</v>
      </c>
      <c r="AR270" s="57"/>
      <c r="AS270" s="57"/>
      <c r="AU270" s="57">
        <v>266</v>
      </c>
      <c r="AV270" s="66">
        <v>47.5</v>
      </c>
      <c r="AW270" s="66">
        <v>0</v>
      </c>
      <c r="AX270" s="65">
        <f t="shared" si="88"/>
        <v>13.194444444444445</v>
      </c>
      <c r="AY270" s="65">
        <f t="shared" si="99"/>
        <v>5.5555555555557135E-2</v>
      </c>
      <c r="AZ270" s="67">
        <f t="shared" si="100"/>
        <v>1547.5694444444443</v>
      </c>
      <c r="BA270" s="57"/>
      <c r="BB270" s="57"/>
      <c r="BD270" s="57">
        <v>266</v>
      </c>
      <c r="BE270" s="66">
        <v>39</v>
      </c>
      <c r="BF270" s="66">
        <v>0</v>
      </c>
      <c r="BG270" s="65">
        <f t="shared" si="89"/>
        <v>10.833333333333334</v>
      </c>
      <c r="BH270" s="65">
        <f t="shared" si="101"/>
        <v>0.80555555555555536</v>
      </c>
      <c r="BI270" s="67">
        <f t="shared" si="102"/>
        <v>1655.5555555555563</v>
      </c>
      <c r="BJ270" s="57"/>
      <c r="BK270" s="57"/>
      <c r="BM270" s="57">
        <v>266</v>
      </c>
      <c r="BN270" s="57">
        <v>39</v>
      </c>
      <c r="BO270" s="66">
        <v>0</v>
      </c>
      <c r="BP270" s="65">
        <f t="shared" si="90"/>
        <v>10.833333333333334</v>
      </c>
      <c r="BQ270" s="65">
        <f t="shared" si="103"/>
        <v>0.80555555555555536</v>
      </c>
      <c r="BR270" s="67">
        <f t="shared" si="104"/>
        <v>1655.5555555555563</v>
      </c>
      <c r="BS270" s="57"/>
      <c r="BT270" s="57"/>
    </row>
    <row r="271" spans="1:72" x14ac:dyDescent="0.25">
      <c r="A271" s="31">
        <v>271</v>
      </c>
      <c r="B271" s="56">
        <v>268</v>
      </c>
      <c r="C271" s="71">
        <v>42.9</v>
      </c>
      <c r="D271" s="71">
        <v>0</v>
      </c>
      <c r="E271" s="71">
        <v>11.916666666666666</v>
      </c>
      <c r="F271" s="71">
        <v>0.58333333333333393</v>
      </c>
      <c r="G271" s="71">
        <v>1678.2638888888896</v>
      </c>
      <c r="K271" s="57">
        <v>267</v>
      </c>
      <c r="L271" s="66">
        <v>31.9</v>
      </c>
      <c r="M271" s="66">
        <v>0</v>
      </c>
      <c r="N271" s="65">
        <f t="shared" si="84"/>
        <v>8.8611111111111107</v>
      </c>
      <c r="O271" s="65">
        <f t="shared" si="91"/>
        <v>0.19444444444444464</v>
      </c>
      <c r="P271" s="67">
        <f t="shared" si="92"/>
        <v>1780.2916666666667</v>
      </c>
      <c r="Q271" s="57"/>
      <c r="R271" s="57"/>
      <c r="T271" s="57">
        <v>267</v>
      </c>
      <c r="U271" s="66">
        <v>31.9</v>
      </c>
      <c r="V271" s="66">
        <v>0</v>
      </c>
      <c r="W271" s="65">
        <f t="shared" si="85"/>
        <v>8.8611111111111107</v>
      </c>
      <c r="X271" s="65">
        <f t="shared" si="93"/>
        <v>0.19444444444444464</v>
      </c>
      <c r="Y271" s="67">
        <f t="shared" si="94"/>
        <v>1780.2916666666667</v>
      </c>
      <c r="Z271" s="57"/>
      <c r="AA271" s="57"/>
      <c r="AC271" s="57">
        <v>267</v>
      </c>
      <c r="AD271" s="66">
        <v>47.9</v>
      </c>
      <c r="AE271" s="66">
        <v>0</v>
      </c>
      <c r="AF271" s="65">
        <f t="shared" si="86"/>
        <v>13.305555555555555</v>
      </c>
      <c r="AG271" s="65">
        <f t="shared" si="95"/>
        <v>0.11111111111111072</v>
      </c>
      <c r="AH271" s="67">
        <f t="shared" si="96"/>
        <v>1560.8194444444443</v>
      </c>
      <c r="AI271" s="57"/>
      <c r="AJ271" s="57"/>
      <c r="AL271" s="57">
        <v>267</v>
      </c>
      <c r="AM271" s="66">
        <v>47.9</v>
      </c>
      <c r="AN271" s="66">
        <v>0</v>
      </c>
      <c r="AO271" s="65">
        <f t="shared" si="87"/>
        <v>13.305555555555555</v>
      </c>
      <c r="AP271" s="65">
        <f t="shared" si="97"/>
        <v>0.11111111111111072</v>
      </c>
      <c r="AQ271" s="67">
        <f t="shared" si="98"/>
        <v>1560.8194444444443</v>
      </c>
      <c r="AR271" s="57"/>
      <c r="AS271" s="57"/>
      <c r="AU271" s="57">
        <v>267</v>
      </c>
      <c r="AV271" s="66">
        <v>47.9</v>
      </c>
      <c r="AW271" s="66">
        <v>0</v>
      </c>
      <c r="AX271" s="65">
        <f t="shared" si="88"/>
        <v>13.305555555555555</v>
      </c>
      <c r="AY271" s="65">
        <f t="shared" si="99"/>
        <v>0.11111111111111072</v>
      </c>
      <c r="AZ271" s="67">
        <f t="shared" si="100"/>
        <v>1560.8194444444443</v>
      </c>
      <c r="BA271" s="57"/>
      <c r="BB271" s="57"/>
      <c r="BD271" s="57">
        <v>267</v>
      </c>
      <c r="BE271" s="66">
        <v>40.799999999999997</v>
      </c>
      <c r="BF271" s="66">
        <v>0</v>
      </c>
      <c r="BG271" s="65">
        <f t="shared" si="89"/>
        <v>11.333333333333332</v>
      </c>
      <c r="BH271" s="65">
        <f t="shared" si="101"/>
        <v>0.49999999999999822</v>
      </c>
      <c r="BI271" s="67">
        <f t="shared" si="102"/>
        <v>1666.6388888888896</v>
      </c>
      <c r="BJ271" s="57"/>
      <c r="BK271" s="57"/>
      <c r="BM271" s="57">
        <v>267</v>
      </c>
      <c r="BN271" s="57">
        <v>40.799999999999997</v>
      </c>
      <c r="BO271" s="66">
        <v>0</v>
      </c>
      <c r="BP271" s="65">
        <f t="shared" si="90"/>
        <v>11.333333333333332</v>
      </c>
      <c r="BQ271" s="65">
        <f t="shared" si="103"/>
        <v>0.49999999999999822</v>
      </c>
      <c r="BR271" s="67">
        <f t="shared" si="104"/>
        <v>1666.6388888888896</v>
      </c>
      <c r="BS271" s="57"/>
      <c r="BT271" s="57"/>
    </row>
    <row r="272" spans="1:72" x14ac:dyDescent="0.25">
      <c r="A272" s="31">
        <v>272</v>
      </c>
      <c r="B272" s="56">
        <v>269</v>
      </c>
      <c r="C272" s="71">
        <v>44.4</v>
      </c>
      <c r="D272" s="71">
        <v>0</v>
      </c>
      <c r="E272" s="71">
        <v>12.333333333333332</v>
      </c>
      <c r="F272" s="71">
        <v>0.41666666666666607</v>
      </c>
      <c r="G272" s="71">
        <v>1690.3888888888896</v>
      </c>
      <c r="K272" s="57">
        <v>268</v>
      </c>
      <c r="L272" s="66">
        <v>32.5</v>
      </c>
      <c r="M272" s="66">
        <v>0</v>
      </c>
      <c r="N272" s="65">
        <f t="shared" si="84"/>
        <v>9.0277777777777768</v>
      </c>
      <c r="O272" s="65">
        <f t="shared" si="91"/>
        <v>0.16666666666666607</v>
      </c>
      <c r="P272" s="67">
        <f t="shared" si="92"/>
        <v>1789.2361111111111</v>
      </c>
      <c r="Q272" s="57"/>
      <c r="R272" s="57"/>
      <c r="T272" s="57">
        <v>268</v>
      </c>
      <c r="U272" s="66">
        <v>32.5</v>
      </c>
      <c r="V272" s="66">
        <v>0</v>
      </c>
      <c r="W272" s="65">
        <f t="shared" si="85"/>
        <v>9.0277777777777768</v>
      </c>
      <c r="X272" s="65">
        <f t="shared" si="93"/>
        <v>0.16666666666666607</v>
      </c>
      <c r="Y272" s="67">
        <f t="shared" si="94"/>
        <v>1789.2361111111111</v>
      </c>
      <c r="Z272" s="57"/>
      <c r="AA272" s="57"/>
      <c r="AC272" s="57">
        <v>268</v>
      </c>
      <c r="AD272" s="66">
        <v>48.3</v>
      </c>
      <c r="AE272" s="66">
        <v>0</v>
      </c>
      <c r="AF272" s="65">
        <f t="shared" si="86"/>
        <v>13.416666666666666</v>
      </c>
      <c r="AG272" s="65">
        <f t="shared" si="95"/>
        <v>0.11111111111111072</v>
      </c>
      <c r="AH272" s="67">
        <f t="shared" si="96"/>
        <v>1574.1805555555554</v>
      </c>
      <c r="AI272" s="57"/>
      <c r="AJ272" s="57"/>
      <c r="AL272" s="57">
        <v>268</v>
      </c>
      <c r="AM272" s="66">
        <v>48.3</v>
      </c>
      <c r="AN272" s="66">
        <v>0</v>
      </c>
      <c r="AO272" s="65">
        <f t="shared" si="87"/>
        <v>13.416666666666666</v>
      </c>
      <c r="AP272" s="65">
        <f t="shared" si="97"/>
        <v>0.11111111111111072</v>
      </c>
      <c r="AQ272" s="67">
        <f t="shared" si="98"/>
        <v>1574.1805555555554</v>
      </c>
      <c r="AR272" s="57"/>
      <c r="AS272" s="57"/>
      <c r="AU272" s="57">
        <v>268</v>
      </c>
      <c r="AV272" s="66">
        <v>48.3</v>
      </c>
      <c r="AW272" s="66">
        <v>0</v>
      </c>
      <c r="AX272" s="65">
        <f t="shared" si="88"/>
        <v>13.416666666666666</v>
      </c>
      <c r="AY272" s="65">
        <f t="shared" si="99"/>
        <v>0.11111111111111072</v>
      </c>
      <c r="AZ272" s="67">
        <f t="shared" si="100"/>
        <v>1574.1805555555554</v>
      </c>
      <c r="BA272" s="57"/>
      <c r="BB272" s="57"/>
      <c r="BD272" s="57">
        <v>268</v>
      </c>
      <c r="BE272" s="66">
        <v>42.9</v>
      </c>
      <c r="BF272" s="66">
        <v>0</v>
      </c>
      <c r="BG272" s="65">
        <f t="shared" si="89"/>
        <v>11.916666666666666</v>
      </c>
      <c r="BH272" s="65">
        <f t="shared" si="101"/>
        <v>0.58333333333333393</v>
      </c>
      <c r="BI272" s="67">
        <f t="shared" si="102"/>
        <v>1678.2638888888896</v>
      </c>
      <c r="BJ272" s="57"/>
      <c r="BK272" s="57"/>
      <c r="BM272" s="57">
        <v>268</v>
      </c>
      <c r="BN272" s="57">
        <v>42.9</v>
      </c>
      <c r="BO272" s="66">
        <v>0</v>
      </c>
      <c r="BP272" s="65">
        <f t="shared" si="90"/>
        <v>11.916666666666666</v>
      </c>
      <c r="BQ272" s="65">
        <f t="shared" si="103"/>
        <v>0.58333333333333393</v>
      </c>
      <c r="BR272" s="67">
        <f t="shared" si="104"/>
        <v>1678.2638888888896</v>
      </c>
      <c r="BS272" s="57"/>
      <c r="BT272" s="57"/>
    </row>
    <row r="273" spans="1:72" x14ac:dyDescent="0.25">
      <c r="A273" s="31">
        <v>273</v>
      </c>
      <c r="B273" s="56">
        <v>270</v>
      </c>
      <c r="C273" s="71">
        <v>45.9</v>
      </c>
      <c r="D273" s="71">
        <v>0</v>
      </c>
      <c r="E273" s="71">
        <v>12.75</v>
      </c>
      <c r="F273" s="71">
        <v>0.41666666666666785</v>
      </c>
      <c r="G273" s="71">
        <v>1702.9305555555563</v>
      </c>
      <c r="K273" s="57">
        <v>269</v>
      </c>
      <c r="L273" s="66">
        <v>33</v>
      </c>
      <c r="M273" s="66">
        <v>0</v>
      </c>
      <c r="N273" s="65">
        <f t="shared" si="84"/>
        <v>9.1666666666666661</v>
      </c>
      <c r="O273" s="65">
        <f t="shared" si="91"/>
        <v>0.13888888888888928</v>
      </c>
      <c r="P273" s="67">
        <f t="shared" si="92"/>
        <v>1798.3333333333333</v>
      </c>
      <c r="Q273" s="57"/>
      <c r="R273" s="57"/>
      <c r="T273" s="57">
        <v>269</v>
      </c>
      <c r="U273" s="66">
        <v>33</v>
      </c>
      <c r="V273" s="66">
        <v>0</v>
      </c>
      <c r="W273" s="65">
        <f t="shared" si="85"/>
        <v>9.1666666666666661</v>
      </c>
      <c r="X273" s="65">
        <f t="shared" si="93"/>
        <v>0.13888888888888928</v>
      </c>
      <c r="Y273" s="67">
        <f t="shared" si="94"/>
        <v>1798.3333333333333</v>
      </c>
      <c r="Z273" s="57"/>
      <c r="AA273" s="57"/>
      <c r="AC273" s="57">
        <v>269</v>
      </c>
      <c r="AD273" s="66">
        <v>48.3</v>
      </c>
      <c r="AE273" s="66">
        <v>0</v>
      </c>
      <c r="AF273" s="65">
        <f t="shared" si="86"/>
        <v>13.416666666666666</v>
      </c>
      <c r="AG273" s="65">
        <f t="shared" si="95"/>
        <v>0</v>
      </c>
      <c r="AH273" s="67">
        <f t="shared" si="96"/>
        <v>1587.5972222222222</v>
      </c>
      <c r="AI273" s="57"/>
      <c r="AJ273" s="57"/>
      <c r="AL273" s="57">
        <v>269</v>
      </c>
      <c r="AM273" s="66">
        <v>48.3</v>
      </c>
      <c r="AN273" s="66">
        <v>0</v>
      </c>
      <c r="AO273" s="65">
        <f t="shared" si="87"/>
        <v>13.416666666666666</v>
      </c>
      <c r="AP273" s="65">
        <f t="shared" si="97"/>
        <v>0</v>
      </c>
      <c r="AQ273" s="67">
        <f t="shared" si="98"/>
        <v>1587.5972222222222</v>
      </c>
      <c r="AR273" s="57"/>
      <c r="AS273" s="57"/>
      <c r="AU273" s="57">
        <v>269</v>
      </c>
      <c r="AV273" s="66">
        <v>48.3</v>
      </c>
      <c r="AW273" s="66">
        <v>0</v>
      </c>
      <c r="AX273" s="65">
        <f t="shared" si="88"/>
        <v>13.416666666666666</v>
      </c>
      <c r="AY273" s="65">
        <f t="shared" si="99"/>
        <v>0</v>
      </c>
      <c r="AZ273" s="67">
        <f t="shared" si="100"/>
        <v>1587.5972222222222</v>
      </c>
      <c r="BA273" s="57"/>
      <c r="BB273" s="57"/>
      <c r="BD273" s="57">
        <v>269</v>
      </c>
      <c r="BE273" s="66">
        <v>44.4</v>
      </c>
      <c r="BF273" s="66">
        <v>0</v>
      </c>
      <c r="BG273" s="65">
        <f t="shared" si="89"/>
        <v>12.333333333333332</v>
      </c>
      <c r="BH273" s="65">
        <f t="shared" si="101"/>
        <v>0.41666666666666607</v>
      </c>
      <c r="BI273" s="67">
        <f t="shared" si="102"/>
        <v>1690.3888888888896</v>
      </c>
      <c r="BJ273" s="57"/>
      <c r="BK273" s="57"/>
      <c r="BM273" s="57">
        <v>269</v>
      </c>
      <c r="BN273" s="57">
        <v>44.4</v>
      </c>
      <c r="BO273" s="66">
        <v>0</v>
      </c>
      <c r="BP273" s="65">
        <f t="shared" si="90"/>
        <v>12.333333333333332</v>
      </c>
      <c r="BQ273" s="65">
        <f t="shared" si="103"/>
        <v>0.41666666666666607</v>
      </c>
      <c r="BR273" s="67">
        <f t="shared" si="104"/>
        <v>1690.3888888888896</v>
      </c>
      <c r="BS273" s="57"/>
      <c r="BT273" s="57"/>
    </row>
    <row r="274" spans="1:72" x14ac:dyDescent="0.25">
      <c r="A274" s="31">
        <v>274</v>
      </c>
      <c r="B274" s="56">
        <v>271</v>
      </c>
      <c r="C274" s="71">
        <v>46</v>
      </c>
      <c r="D274" s="71">
        <v>0</v>
      </c>
      <c r="E274" s="71">
        <v>12.777777777777777</v>
      </c>
      <c r="F274" s="71">
        <v>2.7777777777776791E-2</v>
      </c>
      <c r="G274" s="71">
        <v>1715.6944444444453</v>
      </c>
      <c r="K274" s="57">
        <v>270</v>
      </c>
      <c r="L274" s="66">
        <v>33.4</v>
      </c>
      <c r="M274" s="66">
        <v>0</v>
      </c>
      <c r="N274" s="65">
        <f t="shared" si="84"/>
        <v>9.2777777777777768</v>
      </c>
      <c r="O274" s="65">
        <f t="shared" si="91"/>
        <v>0.11111111111111072</v>
      </c>
      <c r="P274" s="67">
        <f t="shared" si="92"/>
        <v>1807.5555555555554</v>
      </c>
      <c r="Q274" s="57"/>
      <c r="R274" s="57"/>
      <c r="T274" s="57">
        <v>270</v>
      </c>
      <c r="U274" s="66">
        <v>33.4</v>
      </c>
      <c r="V274" s="66">
        <v>0</v>
      </c>
      <c r="W274" s="65">
        <f t="shared" si="85"/>
        <v>9.2777777777777768</v>
      </c>
      <c r="X274" s="65">
        <f t="shared" si="93"/>
        <v>0.11111111111111072</v>
      </c>
      <c r="Y274" s="67">
        <f t="shared" si="94"/>
        <v>1807.5555555555554</v>
      </c>
      <c r="Z274" s="57"/>
      <c r="AA274" s="57"/>
      <c r="AC274" s="57">
        <v>270</v>
      </c>
      <c r="AD274" s="66">
        <v>48.2</v>
      </c>
      <c r="AE274" s="66">
        <v>0</v>
      </c>
      <c r="AF274" s="65">
        <f t="shared" si="86"/>
        <v>13.388888888888889</v>
      </c>
      <c r="AG274" s="65">
        <f t="shared" si="95"/>
        <v>-2.7777777777776791E-2</v>
      </c>
      <c r="AH274" s="67">
        <f t="shared" si="96"/>
        <v>1601</v>
      </c>
      <c r="AI274" s="57"/>
      <c r="AJ274" s="57"/>
      <c r="AL274" s="57">
        <v>270</v>
      </c>
      <c r="AM274" s="66">
        <v>48.2</v>
      </c>
      <c r="AN274" s="66">
        <v>0</v>
      </c>
      <c r="AO274" s="65">
        <f t="shared" si="87"/>
        <v>13.388888888888889</v>
      </c>
      <c r="AP274" s="65">
        <f t="shared" si="97"/>
        <v>-2.7777777777776791E-2</v>
      </c>
      <c r="AQ274" s="67">
        <f t="shared" si="98"/>
        <v>1601</v>
      </c>
      <c r="AR274" s="57"/>
      <c r="AS274" s="57"/>
      <c r="AU274" s="57">
        <v>270</v>
      </c>
      <c r="AV274" s="66">
        <v>48.2</v>
      </c>
      <c r="AW274" s="66">
        <v>0</v>
      </c>
      <c r="AX274" s="65">
        <f t="shared" si="88"/>
        <v>13.388888888888889</v>
      </c>
      <c r="AY274" s="65">
        <f t="shared" si="99"/>
        <v>-2.7777777777776791E-2</v>
      </c>
      <c r="AZ274" s="67">
        <f t="shared" si="100"/>
        <v>1601</v>
      </c>
      <c r="BA274" s="57"/>
      <c r="BB274" s="57"/>
      <c r="BD274" s="57">
        <v>270</v>
      </c>
      <c r="BE274" s="66">
        <v>45.9</v>
      </c>
      <c r="BF274" s="66">
        <v>0</v>
      </c>
      <c r="BG274" s="65">
        <f t="shared" si="89"/>
        <v>12.75</v>
      </c>
      <c r="BH274" s="65">
        <f t="shared" si="101"/>
        <v>0.41666666666666785</v>
      </c>
      <c r="BI274" s="67">
        <f t="shared" si="102"/>
        <v>1702.9305555555563</v>
      </c>
      <c r="BJ274" s="57"/>
      <c r="BK274" s="57"/>
      <c r="BM274" s="57">
        <v>270</v>
      </c>
      <c r="BN274" s="57">
        <v>45.9</v>
      </c>
      <c r="BO274" s="66">
        <v>0</v>
      </c>
      <c r="BP274" s="65">
        <f t="shared" si="90"/>
        <v>12.75</v>
      </c>
      <c r="BQ274" s="65">
        <f t="shared" si="103"/>
        <v>0.41666666666666785</v>
      </c>
      <c r="BR274" s="67">
        <f t="shared" si="104"/>
        <v>1702.9305555555563</v>
      </c>
      <c r="BS274" s="57"/>
      <c r="BT274" s="57"/>
    </row>
    <row r="275" spans="1:72" x14ac:dyDescent="0.25">
      <c r="A275" s="31">
        <v>275</v>
      </c>
      <c r="B275" s="56">
        <v>272</v>
      </c>
      <c r="C275" s="71">
        <v>45.6</v>
      </c>
      <c r="D275" s="71">
        <v>0</v>
      </c>
      <c r="E275" s="71">
        <v>12.666666666666666</v>
      </c>
      <c r="F275" s="71">
        <v>-0.11111111111111072</v>
      </c>
      <c r="G275" s="71">
        <v>1728.4166666666674</v>
      </c>
      <c r="K275" s="57">
        <v>271</v>
      </c>
      <c r="L275" s="66">
        <v>33.799999999999997</v>
      </c>
      <c r="M275" s="66">
        <v>0</v>
      </c>
      <c r="N275" s="65">
        <f t="shared" si="84"/>
        <v>9.3888888888888875</v>
      </c>
      <c r="O275" s="65">
        <f t="shared" si="91"/>
        <v>0.11111111111111072</v>
      </c>
      <c r="P275" s="67">
        <f t="shared" si="92"/>
        <v>1816.8888888888887</v>
      </c>
      <c r="Q275" s="57"/>
      <c r="R275" s="57"/>
      <c r="T275" s="57">
        <v>271</v>
      </c>
      <c r="U275" s="66">
        <v>33.799999999999997</v>
      </c>
      <c r="V275" s="66">
        <v>0</v>
      </c>
      <c r="W275" s="65">
        <f t="shared" si="85"/>
        <v>9.3888888888888875</v>
      </c>
      <c r="X275" s="65">
        <f t="shared" si="93"/>
        <v>0.11111111111111072</v>
      </c>
      <c r="Y275" s="67">
        <f t="shared" si="94"/>
        <v>1816.8888888888887</v>
      </c>
      <c r="Z275" s="57"/>
      <c r="AA275" s="57"/>
      <c r="AC275" s="57">
        <v>271</v>
      </c>
      <c r="AD275" s="66">
        <v>48</v>
      </c>
      <c r="AE275" s="66">
        <v>0</v>
      </c>
      <c r="AF275" s="65">
        <f t="shared" si="86"/>
        <v>13.333333333333332</v>
      </c>
      <c r="AG275" s="65">
        <f t="shared" si="95"/>
        <v>-5.5555555555557135E-2</v>
      </c>
      <c r="AH275" s="67">
        <f t="shared" si="96"/>
        <v>1614.3611111111111</v>
      </c>
      <c r="AI275" s="57"/>
      <c r="AJ275" s="57"/>
      <c r="AL275" s="57">
        <v>271</v>
      </c>
      <c r="AM275" s="66">
        <v>48</v>
      </c>
      <c r="AN275" s="66">
        <v>0</v>
      </c>
      <c r="AO275" s="65">
        <f t="shared" si="87"/>
        <v>13.333333333333332</v>
      </c>
      <c r="AP275" s="65">
        <f t="shared" si="97"/>
        <v>-5.5555555555557135E-2</v>
      </c>
      <c r="AQ275" s="67">
        <f t="shared" si="98"/>
        <v>1614.3611111111111</v>
      </c>
      <c r="AR275" s="57"/>
      <c r="AS275" s="57"/>
      <c r="AU275" s="57">
        <v>271</v>
      </c>
      <c r="AV275" s="66">
        <v>48</v>
      </c>
      <c r="AW275" s="66">
        <v>0</v>
      </c>
      <c r="AX275" s="65">
        <f t="shared" si="88"/>
        <v>13.333333333333332</v>
      </c>
      <c r="AY275" s="65">
        <f t="shared" si="99"/>
        <v>-5.5555555555557135E-2</v>
      </c>
      <c r="AZ275" s="67">
        <f t="shared" si="100"/>
        <v>1614.3611111111111</v>
      </c>
      <c r="BA275" s="57"/>
      <c r="BB275" s="57"/>
      <c r="BD275" s="57">
        <v>271</v>
      </c>
      <c r="BE275" s="66">
        <v>46</v>
      </c>
      <c r="BF275" s="66">
        <v>0</v>
      </c>
      <c r="BG275" s="65">
        <f t="shared" si="89"/>
        <v>12.777777777777777</v>
      </c>
      <c r="BH275" s="65">
        <f t="shared" si="101"/>
        <v>2.7777777777776791E-2</v>
      </c>
      <c r="BI275" s="67">
        <f t="shared" si="102"/>
        <v>1715.6944444444453</v>
      </c>
      <c r="BJ275" s="57"/>
      <c r="BK275" s="57"/>
      <c r="BM275" s="57">
        <v>271</v>
      </c>
      <c r="BN275" s="57">
        <v>46</v>
      </c>
      <c r="BO275" s="66">
        <v>0</v>
      </c>
      <c r="BP275" s="65">
        <f t="shared" si="90"/>
        <v>12.777777777777777</v>
      </c>
      <c r="BQ275" s="65">
        <f t="shared" si="103"/>
        <v>2.7777777777776791E-2</v>
      </c>
      <c r="BR275" s="67">
        <f t="shared" si="104"/>
        <v>1715.6944444444453</v>
      </c>
      <c r="BS275" s="57"/>
      <c r="BT275" s="57"/>
    </row>
    <row r="276" spans="1:72" x14ac:dyDescent="0.25">
      <c r="A276" s="31">
        <v>276</v>
      </c>
      <c r="B276" s="56">
        <v>273</v>
      </c>
      <c r="C276" s="71">
        <v>45.3</v>
      </c>
      <c r="D276" s="71">
        <v>0</v>
      </c>
      <c r="E276" s="71">
        <v>12.583333333333332</v>
      </c>
      <c r="F276" s="71">
        <v>-8.3333333333333925E-2</v>
      </c>
      <c r="G276" s="71">
        <v>1741.0416666666674</v>
      </c>
      <c r="K276" s="57">
        <v>272</v>
      </c>
      <c r="L276" s="66">
        <v>34.1</v>
      </c>
      <c r="M276" s="66">
        <v>0</v>
      </c>
      <c r="N276" s="65">
        <f t="shared" si="84"/>
        <v>9.4722222222222232</v>
      </c>
      <c r="O276" s="65">
        <f t="shared" si="91"/>
        <v>8.3333333333335702E-2</v>
      </c>
      <c r="P276" s="67">
        <f t="shared" si="92"/>
        <v>1826.3194444444443</v>
      </c>
      <c r="Q276" s="57"/>
      <c r="R276" s="57"/>
      <c r="T276" s="57">
        <v>272</v>
      </c>
      <c r="U276" s="66">
        <v>34.1</v>
      </c>
      <c r="V276" s="66">
        <v>0</v>
      </c>
      <c r="W276" s="65">
        <f t="shared" si="85"/>
        <v>9.4722222222222232</v>
      </c>
      <c r="X276" s="65">
        <f t="shared" si="93"/>
        <v>8.3333333333335702E-2</v>
      </c>
      <c r="Y276" s="67">
        <f t="shared" si="94"/>
        <v>1826.3194444444443</v>
      </c>
      <c r="Z276" s="57"/>
      <c r="AA276" s="57"/>
      <c r="AC276" s="57">
        <v>272</v>
      </c>
      <c r="AD276" s="66">
        <v>47.7</v>
      </c>
      <c r="AE276" s="66">
        <v>0</v>
      </c>
      <c r="AF276" s="65">
        <f t="shared" si="86"/>
        <v>13.25</v>
      </c>
      <c r="AG276" s="65">
        <f t="shared" si="95"/>
        <v>-8.3333333333332149E-2</v>
      </c>
      <c r="AH276" s="67">
        <f t="shared" si="96"/>
        <v>1627.6527777777778</v>
      </c>
      <c r="AI276" s="57"/>
      <c r="AJ276" s="57"/>
      <c r="AL276" s="57">
        <v>272</v>
      </c>
      <c r="AM276" s="66">
        <v>47.7</v>
      </c>
      <c r="AN276" s="66">
        <v>0</v>
      </c>
      <c r="AO276" s="65">
        <f t="shared" si="87"/>
        <v>13.25</v>
      </c>
      <c r="AP276" s="65">
        <f t="shared" si="97"/>
        <v>-8.3333333333332149E-2</v>
      </c>
      <c r="AQ276" s="67">
        <f t="shared" si="98"/>
        <v>1627.6527777777778</v>
      </c>
      <c r="AR276" s="57"/>
      <c r="AS276" s="57"/>
      <c r="AU276" s="57">
        <v>272</v>
      </c>
      <c r="AV276" s="66">
        <v>47.7</v>
      </c>
      <c r="AW276" s="66">
        <v>0</v>
      </c>
      <c r="AX276" s="65">
        <f t="shared" si="88"/>
        <v>13.25</v>
      </c>
      <c r="AY276" s="65">
        <f t="shared" si="99"/>
        <v>-8.3333333333332149E-2</v>
      </c>
      <c r="AZ276" s="67">
        <f t="shared" si="100"/>
        <v>1627.6527777777778</v>
      </c>
      <c r="BA276" s="57"/>
      <c r="BB276" s="57"/>
      <c r="BD276" s="57">
        <v>272</v>
      </c>
      <c r="BE276" s="66">
        <v>45.6</v>
      </c>
      <c r="BF276" s="66">
        <v>0</v>
      </c>
      <c r="BG276" s="65">
        <f t="shared" si="89"/>
        <v>12.666666666666666</v>
      </c>
      <c r="BH276" s="65">
        <f t="shared" si="101"/>
        <v>-0.11111111111111072</v>
      </c>
      <c r="BI276" s="67">
        <f t="shared" si="102"/>
        <v>1728.4166666666674</v>
      </c>
      <c r="BJ276" s="57"/>
      <c r="BK276" s="57"/>
      <c r="BM276" s="57">
        <v>272</v>
      </c>
      <c r="BN276" s="57">
        <v>45.6</v>
      </c>
      <c r="BO276" s="66">
        <v>0</v>
      </c>
      <c r="BP276" s="65">
        <f t="shared" si="90"/>
        <v>12.666666666666666</v>
      </c>
      <c r="BQ276" s="65">
        <f t="shared" si="103"/>
        <v>-0.11111111111111072</v>
      </c>
      <c r="BR276" s="67">
        <f t="shared" si="104"/>
        <v>1728.4166666666674</v>
      </c>
      <c r="BS276" s="57"/>
      <c r="BT276" s="57"/>
    </row>
    <row r="277" spans="1:72" x14ac:dyDescent="0.25">
      <c r="A277" s="31">
        <v>277</v>
      </c>
      <c r="B277" s="56">
        <v>274</v>
      </c>
      <c r="C277" s="71">
        <v>43.7</v>
      </c>
      <c r="D277" s="71">
        <v>0</v>
      </c>
      <c r="E277" s="71">
        <v>12.138888888888889</v>
      </c>
      <c r="F277" s="71">
        <v>-0.44444444444444287</v>
      </c>
      <c r="G277" s="71">
        <v>1753.4027777777785</v>
      </c>
      <c r="K277" s="57">
        <v>273</v>
      </c>
      <c r="L277" s="66">
        <v>34.299999999999997</v>
      </c>
      <c r="M277" s="66">
        <v>0</v>
      </c>
      <c r="N277" s="65">
        <f t="shared" si="84"/>
        <v>9.5277777777777768</v>
      </c>
      <c r="O277" s="65">
        <f t="shared" si="91"/>
        <v>5.5555555555553582E-2</v>
      </c>
      <c r="P277" s="67">
        <f t="shared" si="92"/>
        <v>1835.8194444444443</v>
      </c>
      <c r="Q277" s="57"/>
      <c r="R277" s="57"/>
      <c r="T277" s="57">
        <v>273</v>
      </c>
      <c r="U277" s="66">
        <v>34.299999999999997</v>
      </c>
      <c r="V277" s="66">
        <v>0</v>
      </c>
      <c r="W277" s="65">
        <f t="shared" si="85"/>
        <v>9.5277777777777768</v>
      </c>
      <c r="X277" s="65">
        <f t="shared" si="93"/>
        <v>5.5555555555553582E-2</v>
      </c>
      <c r="Y277" s="67">
        <f t="shared" si="94"/>
        <v>1835.8194444444443</v>
      </c>
      <c r="Z277" s="57"/>
      <c r="AA277" s="57"/>
      <c r="AC277" s="57">
        <v>273</v>
      </c>
      <c r="AD277" s="66">
        <v>47.2</v>
      </c>
      <c r="AE277" s="66">
        <v>0</v>
      </c>
      <c r="AF277" s="65">
        <f t="shared" si="86"/>
        <v>13.111111111111111</v>
      </c>
      <c r="AG277" s="65">
        <f t="shared" si="95"/>
        <v>-0.13888888888888928</v>
      </c>
      <c r="AH277" s="67">
        <f t="shared" si="96"/>
        <v>1640.8333333333335</v>
      </c>
      <c r="AI277" s="57"/>
      <c r="AJ277" s="57"/>
      <c r="AL277" s="57">
        <v>273</v>
      </c>
      <c r="AM277" s="66">
        <v>47.2</v>
      </c>
      <c r="AN277" s="66">
        <v>0</v>
      </c>
      <c r="AO277" s="65">
        <f t="shared" si="87"/>
        <v>13.111111111111111</v>
      </c>
      <c r="AP277" s="65">
        <f t="shared" si="97"/>
        <v>-0.13888888888888928</v>
      </c>
      <c r="AQ277" s="67">
        <f t="shared" si="98"/>
        <v>1640.8333333333335</v>
      </c>
      <c r="AR277" s="57"/>
      <c r="AS277" s="57"/>
      <c r="AU277" s="57">
        <v>273</v>
      </c>
      <c r="AV277" s="66">
        <v>47.2</v>
      </c>
      <c r="AW277" s="66">
        <v>0</v>
      </c>
      <c r="AX277" s="65">
        <f t="shared" si="88"/>
        <v>13.111111111111111</v>
      </c>
      <c r="AY277" s="65">
        <f t="shared" si="99"/>
        <v>-0.13888888888888928</v>
      </c>
      <c r="AZ277" s="67">
        <f t="shared" si="100"/>
        <v>1640.8333333333335</v>
      </c>
      <c r="BA277" s="57"/>
      <c r="BB277" s="57"/>
      <c r="BD277" s="57">
        <v>273</v>
      </c>
      <c r="BE277" s="66">
        <v>45.3</v>
      </c>
      <c r="BF277" s="66">
        <v>0</v>
      </c>
      <c r="BG277" s="65">
        <f t="shared" si="89"/>
        <v>12.583333333333332</v>
      </c>
      <c r="BH277" s="65">
        <f t="shared" si="101"/>
        <v>-8.3333333333333925E-2</v>
      </c>
      <c r="BI277" s="67">
        <f t="shared" si="102"/>
        <v>1741.0416666666674</v>
      </c>
      <c r="BJ277" s="57"/>
      <c r="BK277" s="57"/>
      <c r="BM277" s="57">
        <v>273</v>
      </c>
      <c r="BN277" s="57">
        <v>45.3</v>
      </c>
      <c r="BO277" s="66">
        <v>0</v>
      </c>
      <c r="BP277" s="65">
        <f t="shared" si="90"/>
        <v>12.583333333333332</v>
      </c>
      <c r="BQ277" s="65">
        <f t="shared" si="103"/>
        <v>-8.3333333333333925E-2</v>
      </c>
      <c r="BR277" s="67">
        <f t="shared" si="104"/>
        <v>1741.0416666666674</v>
      </c>
      <c r="BS277" s="57"/>
      <c r="BT277" s="57"/>
    </row>
    <row r="278" spans="1:72" x14ac:dyDescent="0.25">
      <c r="A278" s="31">
        <v>278</v>
      </c>
      <c r="B278" s="56">
        <v>275</v>
      </c>
      <c r="C278" s="71">
        <v>40.799999999999997</v>
      </c>
      <c r="D278" s="71">
        <v>0</v>
      </c>
      <c r="E278" s="71">
        <v>11.333333333333332</v>
      </c>
      <c r="F278" s="71">
        <v>-0.80555555555555713</v>
      </c>
      <c r="G278" s="71">
        <v>1765.1388888888896</v>
      </c>
      <c r="K278" s="57">
        <v>274</v>
      </c>
      <c r="L278" s="66">
        <v>34.299999999999997</v>
      </c>
      <c r="M278" s="66">
        <v>0</v>
      </c>
      <c r="N278" s="65">
        <f t="shared" si="84"/>
        <v>9.5277777777777768</v>
      </c>
      <c r="O278" s="65">
        <f t="shared" si="91"/>
        <v>0</v>
      </c>
      <c r="P278" s="67">
        <f t="shared" si="92"/>
        <v>1845.3472222222222</v>
      </c>
      <c r="Q278" s="57"/>
      <c r="R278" s="57"/>
      <c r="T278" s="57">
        <v>274</v>
      </c>
      <c r="U278" s="66">
        <v>34.299999999999997</v>
      </c>
      <c r="V278" s="66">
        <v>0</v>
      </c>
      <c r="W278" s="65">
        <f t="shared" si="85"/>
        <v>9.5277777777777768</v>
      </c>
      <c r="X278" s="65">
        <f t="shared" si="93"/>
        <v>0</v>
      </c>
      <c r="Y278" s="67">
        <f t="shared" si="94"/>
        <v>1845.3472222222222</v>
      </c>
      <c r="Z278" s="57"/>
      <c r="AA278" s="57"/>
      <c r="AC278" s="57">
        <v>274</v>
      </c>
      <c r="AD278" s="66">
        <v>46.5</v>
      </c>
      <c r="AE278" s="66">
        <v>0</v>
      </c>
      <c r="AF278" s="65">
        <f t="shared" si="86"/>
        <v>12.916666666666666</v>
      </c>
      <c r="AG278" s="65">
        <f t="shared" si="95"/>
        <v>-0.19444444444444464</v>
      </c>
      <c r="AH278" s="67">
        <f t="shared" si="96"/>
        <v>1653.8472222222224</v>
      </c>
      <c r="AI278" s="57"/>
      <c r="AJ278" s="57"/>
      <c r="AL278" s="57">
        <v>274</v>
      </c>
      <c r="AM278" s="66">
        <v>46.5</v>
      </c>
      <c r="AN278" s="66">
        <v>0</v>
      </c>
      <c r="AO278" s="65">
        <f t="shared" si="87"/>
        <v>12.916666666666666</v>
      </c>
      <c r="AP278" s="65">
        <f t="shared" si="97"/>
        <v>-0.19444444444444464</v>
      </c>
      <c r="AQ278" s="67">
        <f t="shared" si="98"/>
        <v>1653.8472222222224</v>
      </c>
      <c r="AR278" s="57"/>
      <c r="AS278" s="57"/>
      <c r="AU278" s="57">
        <v>274</v>
      </c>
      <c r="AV278" s="66">
        <v>46.5</v>
      </c>
      <c r="AW278" s="66">
        <v>0</v>
      </c>
      <c r="AX278" s="65">
        <f t="shared" si="88"/>
        <v>12.916666666666666</v>
      </c>
      <c r="AY278" s="65">
        <f t="shared" si="99"/>
        <v>-0.19444444444444464</v>
      </c>
      <c r="AZ278" s="67">
        <f t="shared" si="100"/>
        <v>1653.8472222222224</v>
      </c>
      <c r="BA278" s="57"/>
      <c r="BB278" s="57"/>
      <c r="BD278" s="57">
        <v>274</v>
      </c>
      <c r="BE278" s="66">
        <v>43.7</v>
      </c>
      <c r="BF278" s="66">
        <v>0</v>
      </c>
      <c r="BG278" s="65">
        <f t="shared" si="89"/>
        <v>12.138888888888889</v>
      </c>
      <c r="BH278" s="65">
        <f t="shared" si="101"/>
        <v>-0.44444444444444287</v>
      </c>
      <c r="BI278" s="67">
        <f t="shared" si="102"/>
        <v>1753.4027777777785</v>
      </c>
      <c r="BJ278" s="57"/>
      <c r="BK278" s="57"/>
      <c r="BM278" s="57">
        <v>274</v>
      </c>
      <c r="BN278" s="57">
        <v>43.7</v>
      </c>
      <c r="BO278" s="66">
        <v>0</v>
      </c>
      <c r="BP278" s="65">
        <f t="shared" si="90"/>
        <v>12.138888888888889</v>
      </c>
      <c r="BQ278" s="65">
        <f t="shared" si="103"/>
        <v>-0.44444444444444287</v>
      </c>
      <c r="BR278" s="67">
        <f t="shared" si="104"/>
        <v>1753.4027777777785</v>
      </c>
      <c r="BS278" s="57"/>
      <c r="BT278" s="57"/>
    </row>
    <row r="279" spans="1:72" x14ac:dyDescent="0.25">
      <c r="A279" s="31">
        <v>279</v>
      </c>
      <c r="B279" s="56">
        <v>276</v>
      </c>
      <c r="C279" s="71">
        <v>38</v>
      </c>
      <c r="D279" s="71">
        <v>0</v>
      </c>
      <c r="E279" s="71">
        <v>10.555555555555555</v>
      </c>
      <c r="F279" s="71">
        <v>-0.77777777777777679</v>
      </c>
      <c r="G279" s="71">
        <v>1776.0833333333339</v>
      </c>
      <c r="K279" s="57">
        <v>275</v>
      </c>
      <c r="L279" s="66">
        <v>33.9</v>
      </c>
      <c r="M279" s="66">
        <v>0</v>
      </c>
      <c r="N279" s="65">
        <f t="shared" si="84"/>
        <v>9.4166666666666661</v>
      </c>
      <c r="O279" s="65">
        <f t="shared" si="91"/>
        <v>-0.11111111111111072</v>
      </c>
      <c r="P279" s="67">
        <f t="shared" si="92"/>
        <v>1854.8194444444443</v>
      </c>
      <c r="Q279" s="57"/>
      <c r="R279" s="57"/>
      <c r="T279" s="57">
        <v>275</v>
      </c>
      <c r="U279" s="66">
        <v>33.9</v>
      </c>
      <c r="V279" s="66">
        <v>0</v>
      </c>
      <c r="W279" s="65">
        <f t="shared" si="85"/>
        <v>9.4166666666666661</v>
      </c>
      <c r="X279" s="65">
        <f t="shared" si="93"/>
        <v>-0.11111111111111072</v>
      </c>
      <c r="Y279" s="67">
        <f t="shared" si="94"/>
        <v>1854.8194444444443</v>
      </c>
      <c r="Z279" s="57"/>
      <c r="AA279" s="57"/>
      <c r="AC279" s="57">
        <v>275</v>
      </c>
      <c r="AD279" s="66">
        <v>45.2</v>
      </c>
      <c r="AE279" s="66">
        <v>0</v>
      </c>
      <c r="AF279" s="65">
        <f t="shared" si="86"/>
        <v>12.555555555555555</v>
      </c>
      <c r="AG279" s="65">
        <f t="shared" si="95"/>
        <v>-0.36111111111111072</v>
      </c>
      <c r="AH279" s="67">
        <f t="shared" si="96"/>
        <v>1666.5833333333335</v>
      </c>
      <c r="AI279" s="57"/>
      <c r="AJ279" s="57"/>
      <c r="AL279" s="57">
        <v>275</v>
      </c>
      <c r="AM279" s="66">
        <v>45.2</v>
      </c>
      <c r="AN279" s="66">
        <v>0</v>
      </c>
      <c r="AO279" s="65">
        <f t="shared" si="87"/>
        <v>12.555555555555555</v>
      </c>
      <c r="AP279" s="65">
        <f t="shared" si="97"/>
        <v>-0.36111111111111072</v>
      </c>
      <c r="AQ279" s="67">
        <f t="shared" si="98"/>
        <v>1666.5833333333335</v>
      </c>
      <c r="AR279" s="57"/>
      <c r="AS279" s="57"/>
      <c r="AU279" s="57">
        <v>275</v>
      </c>
      <c r="AV279" s="66">
        <v>45.2</v>
      </c>
      <c r="AW279" s="66">
        <v>0</v>
      </c>
      <c r="AX279" s="65">
        <f t="shared" si="88"/>
        <v>12.555555555555555</v>
      </c>
      <c r="AY279" s="65">
        <f t="shared" si="99"/>
        <v>-0.36111111111111072</v>
      </c>
      <c r="AZ279" s="67">
        <f t="shared" si="100"/>
        <v>1666.5833333333335</v>
      </c>
      <c r="BA279" s="57"/>
      <c r="BB279" s="57"/>
      <c r="BD279" s="57">
        <v>275</v>
      </c>
      <c r="BE279" s="66">
        <v>40.799999999999997</v>
      </c>
      <c r="BF279" s="66">
        <v>0</v>
      </c>
      <c r="BG279" s="65">
        <f t="shared" si="89"/>
        <v>11.333333333333332</v>
      </c>
      <c r="BH279" s="65">
        <f t="shared" si="101"/>
        <v>-0.80555555555555713</v>
      </c>
      <c r="BI279" s="67">
        <f t="shared" si="102"/>
        <v>1765.1388888888896</v>
      </c>
      <c r="BJ279" s="57"/>
      <c r="BK279" s="57"/>
      <c r="BM279" s="57">
        <v>275</v>
      </c>
      <c r="BN279" s="57">
        <v>40.799999999999997</v>
      </c>
      <c r="BO279" s="66">
        <v>0</v>
      </c>
      <c r="BP279" s="65">
        <f t="shared" si="90"/>
        <v>11.333333333333332</v>
      </c>
      <c r="BQ279" s="65">
        <f t="shared" si="103"/>
        <v>-0.80555555555555713</v>
      </c>
      <c r="BR279" s="67">
        <f t="shared" si="104"/>
        <v>1765.1388888888896</v>
      </c>
      <c r="BS279" s="57"/>
      <c r="BT279" s="57"/>
    </row>
    <row r="280" spans="1:72" x14ac:dyDescent="0.25">
      <c r="A280" s="31">
        <v>280</v>
      </c>
      <c r="B280" s="56">
        <v>277</v>
      </c>
      <c r="C280" s="71">
        <v>34.4</v>
      </c>
      <c r="D280" s="71">
        <v>0</v>
      </c>
      <c r="E280" s="71">
        <v>9.5555555555555554</v>
      </c>
      <c r="F280" s="71">
        <v>-1</v>
      </c>
      <c r="G280" s="71">
        <v>1786.1388888888896</v>
      </c>
      <c r="K280" s="57">
        <v>276</v>
      </c>
      <c r="L280" s="66">
        <v>33.299999999999997</v>
      </c>
      <c r="M280" s="66">
        <v>0</v>
      </c>
      <c r="N280" s="65">
        <f t="shared" si="84"/>
        <v>9.2499999999999982</v>
      </c>
      <c r="O280" s="65">
        <f t="shared" si="91"/>
        <v>-0.16666666666666785</v>
      </c>
      <c r="P280" s="67">
        <f t="shared" si="92"/>
        <v>1864.1527777777776</v>
      </c>
      <c r="Q280" s="57"/>
      <c r="R280" s="57"/>
      <c r="T280" s="57">
        <v>276</v>
      </c>
      <c r="U280" s="66">
        <v>33.299999999999997</v>
      </c>
      <c r="V280" s="66">
        <v>0</v>
      </c>
      <c r="W280" s="65">
        <f t="shared" si="85"/>
        <v>9.2499999999999982</v>
      </c>
      <c r="X280" s="65">
        <f t="shared" si="93"/>
        <v>-0.16666666666666785</v>
      </c>
      <c r="Y280" s="67">
        <f t="shared" si="94"/>
        <v>1864.1527777777776</v>
      </c>
      <c r="Z280" s="57"/>
      <c r="AA280" s="57"/>
      <c r="AC280" s="57">
        <v>276</v>
      </c>
      <c r="AD280" s="66">
        <v>43.7</v>
      </c>
      <c r="AE280" s="66">
        <v>0</v>
      </c>
      <c r="AF280" s="65">
        <f t="shared" si="86"/>
        <v>12.138888888888889</v>
      </c>
      <c r="AG280" s="65">
        <f t="shared" si="95"/>
        <v>-0.41666666666666607</v>
      </c>
      <c r="AH280" s="67">
        <f t="shared" si="96"/>
        <v>1678.9305555555557</v>
      </c>
      <c r="AI280" s="57"/>
      <c r="AJ280" s="57"/>
      <c r="AL280" s="57">
        <v>276</v>
      </c>
      <c r="AM280" s="66">
        <v>43.7</v>
      </c>
      <c r="AN280" s="66">
        <v>0</v>
      </c>
      <c r="AO280" s="65">
        <f t="shared" si="87"/>
        <v>12.138888888888889</v>
      </c>
      <c r="AP280" s="65">
        <f t="shared" si="97"/>
        <v>-0.41666666666666607</v>
      </c>
      <c r="AQ280" s="67">
        <f t="shared" si="98"/>
        <v>1678.9305555555557</v>
      </c>
      <c r="AR280" s="57"/>
      <c r="AS280" s="57"/>
      <c r="AU280" s="57">
        <v>276</v>
      </c>
      <c r="AV280" s="66">
        <v>43.7</v>
      </c>
      <c r="AW280" s="66">
        <v>0</v>
      </c>
      <c r="AX280" s="65">
        <f t="shared" si="88"/>
        <v>12.138888888888889</v>
      </c>
      <c r="AY280" s="65">
        <f t="shared" si="99"/>
        <v>-0.41666666666666607</v>
      </c>
      <c r="AZ280" s="67">
        <f t="shared" si="100"/>
        <v>1678.9305555555557</v>
      </c>
      <c r="BA280" s="57"/>
      <c r="BB280" s="57"/>
      <c r="BD280" s="57">
        <v>276</v>
      </c>
      <c r="BE280" s="66">
        <v>38</v>
      </c>
      <c r="BF280" s="66">
        <v>0</v>
      </c>
      <c r="BG280" s="65">
        <f t="shared" si="89"/>
        <v>10.555555555555555</v>
      </c>
      <c r="BH280" s="65">
        <f t="shared" si="101"/>
        <v>-0.77777777777777679</v>
      </c>
      <c r="BI280" s="67">
        <f t="shared" si="102"/>
        <v>1776.0833333333339</v>
      </c>
      <c r="BJ280" s="57"/>
      <c r="BK280" s="57"/>
      <c r="BM280" s="57">
        <v>276</v>
      </c>
      <c r="BN280" s="57">
        <v>38</v>
      </c>
      <c r="BO280" s="66">
        <v>0</v>
      </c>
      <c r="BP280" s="65">
        <f t="shared" si="90"/>
        <v>10.555555555555555</v>
      </c>
      <c r="BQ280" s="65">
        <f t="shared" si="103"/>
        <v>-0.77777777777777679</v>
      </c>
      <c r="BR280" s="67">
        <f t="shared" si="104"/>
        <v>1776.0833333333339</v>
      </c>
      <c r="BS280" s="57"/>
      <c r="BT280" s="57"/>
    </row>
    <row r="281" spans="1:72" x14ac:dyDescent="0.25">
      <c r="A281" s="31">
        <v>281</v>
      </c>
      <c r="B281" s="56">
        <v>278</v>
      </c>
      <c r="C281" s="71">
        <v>30.9</v>
      </c>
      <c r="D281" s="71">
        <v>0</v>
      </c>
      <c r="E281" s="71">
        <v>8.5833333333333321</v>
      </c>
      <c r="F281" s="71">
        <v>-0.97222222222222321</v>
      </c>
      <c r="G281" s="71">
        <v>1795.2083333333339</v>
      </c>
      <c r="K281" s="57">
        <v>277</v>
      </c>
      <c r="L281" s="66">
        <v>32.6</v>
      </c>
      <c r="M281" s="66">
        <v>0</v>
      </c>
      <c r="N281" s="65">
        <f t="shared" si="84"/>
        <v>9.0555555555555554</v>
      </c>
      <c r="O281" s="65">
        <f t="shared" si="91"/>
        <v>-0.19444444444444287</v>
      </c>
      <c r="P281" s="67">
        <f t="shared" si="92"/>
        <v>1873.3055555555554</v>
      </c>
      <c r="Q281" s="57"/>
      <c r="R281" s="57"/>
      <c r="T281" s="57">
        <v>277</v>
      </c>
      <c r="U281" s="66">
        <v>32.6</v>
      </c>
      <c r="V281" s="66">
        <v>0</v>
      </c>
      <c r="W281" s="65">
        <f t="shared" si="85"/>
        <v>9.0555555555555554</v>
      </c>
      <c r="X281" s="65">
        <f t="shared" si="93"/>
        <v>-0.19444444444444287</v>
      </c>
      <c r="Y281" s="67">
        <f t="shared" si="94"/>
        <v>1873.3055555555554</v>
      </c>
      <c r="Z281" s="57"/>
      <c r="AA281" s="57"/>
      <c r="AC281" s="57">
        <v>277</v>
      </c>
      <c r="AD281" s="66">
        <v>42</v>
      </c>
      <c r="AE281" s="66">
        <v>0</v>
      </c>
      <c r="AF281" s="65">
        <f t="shared" si="86"/>
        <v>11.666666666666666</v>
      </c>
      <c r="AG281" s="65">
        <f t="shared" si="95"/>
        <v>-0.47222222222222321</v>
      </c>
      <c r="AH281" s="67">
        <f t="shared" si="96"/>
        <v>1690.8333333333335</v>
      </c>
      <c r="AI281" s="57"/>
      <c r="AJ281" s="57"/>
      <c r="AL281" s="57">
        <v>277</v>
      </c>
      <c r="AM281" s="66">
        <v>42</v>
      </c>
      <c r="AN281" s="66">
        <v>0</v>
      </c>
      <c r="AO281" s="65">
        <f t="shared" si="87"/>
        <v>11.666666666666666</v>
      </c>
      <c r="AP281" s="65">
        <f t="shared" si="97"/>
        <v>-0.47222222222222321</v>
      </c>
      <c r="AQ281" s="67">
        <f t="shared" si="98"/>
        <v>1690.8333333333335</v>
      </c>
      <c r="AR281" s="57"/>
      <c r="AS281" s="57"/>
      <c r="AU281" s="57">
        <v>277</v>
      </c>
      <c r="AV281" s="66">
        <v>42</v>
      </c>
      <c r="AW281" s="66">
        <v>0</v>
      </c>
      <c r="AX281" s="65">
        <f t="shared" si="88"/>
        <v>11.666666666666666</v>
      </c>
      <c r="AY281" s="65">
        <f t="shared" si="99"/>
        <v>-0.47222222222222321</v>
      </c>
      <c r="AZ281" s="67">
        <f t="shared" si="100"/>
        <v>1690.8333333333335</v>
      </c>
      <c r="BA281" s="57"/>
      <c r="BB281" s="57"/>
      <c r="BD281" s="57">
        <v>277</v>
      </c>
      <c r="BE281" s="66">
        <v>34.4</v>
      </c>
      <c r="BF281" s="66">
        <v>0</v>
      </c>
      <c r="BG281" s="65">
        <f t="shared" si="89"/>
        <v>9.5555555555555554</v>
      </c>
      <c r="BH281" s="65">
        <f t="shared" si="101"/>
        <v>-1</v>
      </c>
      <c r="BI281" s="67">
        <f t="shared" si="102"/>
        <v>1786.1388888888896</v>
      </c>
      <c r="BJ281" s="57"/>
      <c r="BK281" s="57"/>
      <c r="BM281" s="57">
        <v>277</v>
      </c>
      <c r="BN281" s="57">
        <v>34.4</v>
      </c>
      <c r="BO281" s="66">
        <v>0</v>
      </c>
      <c r="BP281" s="65">
        <f t="shared" si="90"/>
        <v>9.5555555555555554</v>
      </c>
      <c r="BQ281" s="65">
        <f t="shared" si="103"/>
        <v>-1</v>
      </c>
      <c r="BR281" s="67">
        <f t="shared" si="104"/>
        <v>1786.1388888888896</v>
      </c>
      <c r="BS281" s="57"/>
      <c r="BT281" s="57"/>
    </row>
    <row r="282" spans="1:72" x14ac:dyDescent="0.25">
      <c r="A282" s="31">
        <v>282</v>
      </c>
      <c r="B282" s="56">
        <v>279</v>
      </c>
      <c r="C282" s="71">
        <v>25.5</v>
      </c>
      <c r="D282" s="71">
        <v>0</v>
      </c>
      <c r="E282" s="71">
        <v>7.083333333333333</v>
      </c>
      <c r="F282" s="71">
        <v>-1.4999999999999991</v>
      </c>
      <c r="G282" s="71">
        <v>1803.0416666666672</v>
      </c>
      <c r="K282" s="57">
        <v>278</v>
      </c>
      <c r="L282" s="66">
        <v>31.8</v>
      </c>
      <c r="M282" s="66">
        <v>0</v>
      </c>
      <c r="N282" s="65">
        <f t="shared" si="84"/>
        <v>8.8333333333333339</v>
      </c>
      <c r="O282" s="65">
        <f t="shared" si="91"/>
        <v>-0.22222222222222143</v>
      </c>
      <c r="P282" s="67">
        <f t="shared" si="92"/>
        <v>1882.2499999999998</v>
      </c>
      <c r="Q282" s="57"/>
      <c r="R282" s="57"/>
      <c r="T282" s="57">
        <v>278</v>
      </c>
      <c r="U282" s="66">
        <v>31.8</v>
      </c>
      <c r="V282" s="66">
        <v>0</v>
      </c>
      <c r="W282" s="65">
        <f t="shared" si="85"/>
        <v>8.8333333333333339</v>
      </c>
      <c r="X282" s="65">
        <f t="shared" si="93"/>
        <v>-0.22222222222222143</v>
      </c>
      <c r="Y282" s="67">
        <f t="shared" si="94"/>
        <v>1882.2499999999998</v>
      </c>
      <c r="Z282" s="57"/>
      <c r="AA282" s="57"/>
      <c r="AC282" s="57">
        <v>278</v>
      </c>
      <c r="AD282" s="66">
        <v>40.4</v>
      </c>
      <c r="AE282" s="66">
        <v>0</v>
      </c>
      <c r="AF282" s="65">
        <f t="shared" si="86"/>
        <v>11.222222222222221</v>
      </c>
      <c r="AG282" s="65">
        <f t="shared" si="95"/>
        <v>-0.44444444444444464</v>
      </c>
      <c r="AH282" s="67">
        <f t="shared" si="96"/>
        <v>1702.2777777777778</v>
      </c>
      <c r="AI282" s="57"/>
      <c r="AJ282" s="57"/>
      <c r="AL282" s="57">
        <v>278</v>
      </c>
      <c r="AM282" s="66">
        <v>40.4</v>
      </c>
      <c r="AN282" s="66">
        <v>0</v>
      </c>
      <c r="AO282" s="65">
        <f t="shared" si="87"/>
        <v>11.222222222222221</v>
      </c>
      <c r="AP282" s="65">
        <f t="shared" si="97"/>
        <v>-0.44444444444444464</v>
      </c>
      <c r="AQ282" s="67">
        <f t="shared" si="98"/>
        <v>1702.2777777777778</v>
      </c>
      <c r="AR282" s="57"/>
      <c r="AS282" s="57"/>
      <c r="AU282" s="57">
        <v>278</v>
      </c>
      <c r="AV282" s="66">
        <v>40.4</v>
      </c>
      <c r="AW282" s="66">
        <v>0</v>
      </c>
      <c r="AX282" s="65">
        <f t="shared" si="88"/>
        <v>11.222222222222221</v>
      </c>
      <c r="AY282" s="65">
        <f t="shared" si="99"/>
        <v>-0.44444444444444464</v>
      </c>
      <c r="AZ282" s="67">
        <f t="shared" si="100"/>
        <v>1702.2777777777778</v>
      </c>
      <c r="BA282" s="57"/>
      <c r="BB282" s="57"/>
      <c r="BD282" s="57">
        <v>278</v>
      </c>
      <c r="BE282" s="66">
        <v>30.9</v>
      </c>
      <c r="BF282" s="66">
        <v>0</v>
      </c>
      <c r="BG282" s="65">
        <f t="shared" si="89"/>
        <v>8.5833333333333321</v>
      </c>
      <c r="BH282" s="65">
        <f t="shared" si="101"/>
        <v>-0.97222222222222321</v>
      </c>
      <c r="BI282" s="67">
        <f t="shared" si="102"/>
        <v>1795.2083333333339</v>
      </c>
      <c r="BJ282" s="57"/>
      <c r="BK282" s="57"/>
      <c r="BM282" s="57">
        <v>278</v>
      </c>
      <c r="BN282" s="57">
        <v>30.9</v>
      </c>
      <c r="BO282" s="66">
        <v>0</v>
      </c>
      <c r="BP282" s="65">
        <f t="shared" si="90"/>
        <v>8.5833333333333321</v>
      </c>
      <c r="BQ282" s="65">
        <f t="shared" si="103"/>
        <v>-0.97222222222222321</v>
      </c>
      <c r="BR282" s="67">
        <f t="shared" si="104"/>
        <v>1795.2083333333339</v>
      </c>
      <c r="BS282" s="57"/>
      <c r="BT282" s="57"/>
    </row>
    <row r="283" spans="1:72" x14ac:dyDescent="0.25">
      <c r="A283" s="31">
        <v>283</v>
      </c>
      <c r="B283" s="56">
        <v>280</v>
      </c>
      <c r="C283" s="71">
        <v>21.4</v>
      </c>
      <c r="D283" s="71">
        <v>0</v>
      </c>
      <c r="E283" s="71">
        <v>5.9444444444444438</v>
      </c>
      <c r="F283" s="71">
        <v>-1.1388888888888893</v>
      </c>
      <c r="G283" s="71">
        <v>1809.5555555555561</v>
      </c>
      <c r="K283" s="57">
        <v>279</v>
      </c>
      <c r="L283" s="66">
        <v>30.7</v>
      </c>
      <c r="M283" s="66">
        <v>0</v>
      </c>
      <c r="N283" s="65">
        <f t="shared" si="84"/>
        <v>8.5277777777777768</v>
      </c>
      <c r="O283" s="65">
        <f t="shared" si="91"/>
        <v>-0.30555555555555713</v>
      </c>
      <c r="P283" s="67">
        <f t="shared" si="92"/>
        <v>1890.9305555555554</v>
      </c>
      <c r="Q283" s="57"/>
      <c r="R283" s="57"/>
      <c r="T283" s="57">
        <v>279</v>
      </c>
      <c r="U283" s="66">
        <v>30.7</v>
      </c>
      <c r="V283" s="66">
        <v>0</v>
      </c>
      <c r="W283" s="65">
        <f t="shared" si="85"/>
        <v>8.5277777777777768</v>
      </c>
      <c r="X283" s="65">
        <f t="shared" si="93"/>
        <v>-0.30555555555555713</v>
      </c>
      <c r="Y283" s="67">
        <f t="shared" si="94"/>
        <v>1890.9305555555554</v>
      </c>
      <c r="Z283" s="57"/>
      <c r="AA283" s="57"/>
      <c r="AC283" s="57">
        <v>279</v>
      </c>
      <c r="AD283" s="66">
        <v>39</v>
      </c>
      <c r="AE283" s="66">
        <v>0</v>
      </c>
      <c r="AF283" s="65">
        <f t="shared" si="86"/>
        <v>10.833333333333334</v>
      </c>
      <c r="AG283" s="65">
        <f t="shared" si="95"/>
        <v>-0.38888888888888751</v>
      </c>
      <c r="AH283" s="67">
        <f t="shared" si="96"/>
        <v>1713.3055555555557</v>
      </c>
      <c r="AI283" s="57"/>
      <c r="AJ283" s="57"/>
      <c r="AL283" s="57">
        <v>279</v>
      </c>
      <c r="AM283" s="66">
        <v>39</v>
      </c>
      <c r="AN283" s="66">
        <v>0</v>
      </c>
      <c r="AO283" s="65">
        <f t="shared" si="87"/>
        <v>10.833333333333334</v>
      </c>
      <c r="AP283" s="65">
        <f t="shared" si="97"/>
        <v>-0.38888888888888751</v>
      </c>
      <c r="AQ283" s="67">
        <f t="shared" si="98"/>
        <v>1713.3055555555557</v>
      </c>
      <c r="AR283" s="57"/>
      <c r="AS283" s="57"/>
      <c r="AU283" s="57">
        <v>279</v>
      </c>
      <c r="AV283" s="66">
        <v>39</v>
      </c>
      <c r="AW283" s="66">
        <v>0</v>
      </c>
      <c r="AX283" s="65">
        <f t="shared" si="88"/>
        <v>10.833333333333334</v>
      </c>
      <c r="AY283" s="65">
        <f t="shared" si="99"/>
        <v>-0.38888888888888751</v>
      </c>
      <c r="AZ283" s="67">
        <f t="shared" si="100"/>
        <v>1713.3055555555557</v>
      </c>
      <c r="BA283" s="57"/>
      <c r="BB283" s="57"/>
      <c r="BD283" s="57">
        <v>279</v>
      </c>
      <c r="BE283" s="66">
        <v>25.5</v>
      </c>
      <c r="BF283" s="66">
        <v>0</v>
      </c>
      <c r="BG283" s="65">
        <f t="shared" si="89"/>
        <v>7.083333333333333</v>
      </c>
      <c r="BH283" s="65">
        <f t="shared" si="101"/>
        <v>-1.4999999999999991</v>
      </c>
      <c r="BI283" s="67">
        <f t="shared" si="102"/>
        <v>1803.0416666666672</v>
      </c>
      <c r="BJ283" s="57"/>
      <c r="BK283" s="57"/>
      <c r="BM283" s="57">
        <v>279</v>
      </c>
      <c r="BN283" s="57">
        <v>25.5</v>
      </c>
      <c r="BO283" s="66">
        <v>0</v>
      </c>
      <c r="BP283" s="65">
        <f t="shared" si="90"/>
        <v>7.083333333333333</v>
      </c>
      <c r="BQ283" s="65">
        <f t="shared" si="103"/>
        <v>-1.4999999999999991</v>
      </c>
      <c r="BR283" s="67">
        <f t="shared" si="104"/>
        <v>1803.0416666666672</v>
      </c>
      <c r="BS283" s="57"/>
      <c r="BT283" s="57"/>
    </row>
    <row r="284" spans="1:72" x14ac:dyDescent="0.25">
      <c r="A284" s="31">
        <v>284</v>
      </c>
      <c r="B284" s="56">
        <v>281</v>
      </c>
      <c r="C284" s="71">
        <v>20.2</v>
      </c>
      <c r="D284" s="71">
        <v>0</v>
      </c>
      <c r="E284" s="71">
        <v>5.6111111111111107</v>
      </c>
      <c r="F284" s="71">
        <v>-0.33333333333333304</v>
      </c>
      <c r="G284" s="71">
        <v>1815.3333333333339</v>
      </c>
      <c r="K284" s="57">
        <v>280</v>
      </c>
      <c r="L284" s="66">
        <v>29.6</v>
      </c>
      <c r="M284" s="66">
        <v>0</v>
      </c>
      <c r="N284" s="65">
        <f t="shared" si="84"/>
        <v>8.2222222222222232</v>
      </c>
      <c r="O284" s="65">
        <f t="shared" si="91"/>
        <v>-0.30555555555555358</v>
      </c>
      <c r="P284" s="67">
        <f t="shared" si="92"/>
        <v>1899.3055555555554</v>
      </c>
      <c r="Q284" s="57"/>
      <c r="R284" s="57"/>
      <c r="T284" s="57">
        <v>280</v>
      </c>
      <c r="U284" s="66">
        <v>29.6</v>
      </c>
      <c r="V284" s="66">
        <v>0</v>
      </c>
      <c r="W284" s="65">
        <f t="shared" si="85"/>
        <v>8.2222222222222232</v>
      </c>
      <c r="X284" s="65">
        <f t="shared" si="93"/>
        <v>-0.30555555555555358</v>
      </c>
      <c r="Y284" s="67">
        <f t="shared" si="94"/>
        <v>1899.3055555555554</v>
      </c>
      <c r="Z284" s="57"/>
      <c r="AA284" s="57"/>
      <c r="AC284" s="57">
        <v>280</v>
      </c>
      <c r="AD284" s="66">
        <v>37.700000000000003</v>
      </c>
      <c r="AE284" s="66">
        <v>0</v>
      </c>
      <c r="AF284" s="65">
        <f t="shared" si="86"/>
        <v>10.472222222222223</v>
      </c>
      <c r="AG284" s="65">
        <f t="shared" si="95"/>
        <v>-0.36111111111111072</v>
      </c>
      <c r="AH284" s="67">
        <f t="shared" si="96"/>
        <v>1723.9583333333335</v>
      </c>
      <c r="AI284" s="57"/>
      <c r="AJ284" s="57"/>
      <c r="AL284" s="57">
        <v>280</v>
      </c>
      <c r="AM284" s="66">
        <v>37.700000000000003</v>
      </c>
      <c r="AN284" s="66">
        <v>0</v>
      </c>
      <c r="AO284" s="65">
        <f t="shared" si="87"/>
        <v>10.472222222222223</v>
      </c>
      <c r="AP284" s="65">
        <f t="shared" si="97"/>
        <v>-0.36111111111111072</v>
      </c>
      <c r="AQ284" s="67">
        <f t="shared" si="98"/>
        <v>1723.9583333333335</v>
      </c>
      <c r="AR284" s="57"/>
      <c r="AS284" s="57"/>
      <c r="AU284" s="57">
        <v>280</v>
      </c>
      <c r="AV284" s="66">
        <v>37.700000000000003</v>
      </c>
      <c r="AW284" s="66">
        <v>0</v>
      </c>
      <c r="AX284" s="65">
        <f t="shared" si="88"/>
        <v>10.472222222222223</v>
      </c>
      <c r="AY284" s="65">
        <f t="shared" si="99"/>
        <v>-0.36111111111111072</v>
      </c>
      <c r="AZ284" s="67">
        <f t="shared" si="100"/>
        <v>1723.9583333333335</v>
      </c>
      <c r="BA284" s="57"/>
      <c r="BB284" s="57"/>
      <c r="BD284" s="57">
        <v>280</v>
      </c>
      <c r="BE284" s="66">
        <v>21.4</v>
      </c>
      <c r="BF284" s="66">
        <v>0</v>
      </c>
      <c r="BG284" s="65">
        <f t="shared" si="89"/>
        <v>5.9444444444444438</v>
      </c>
      <c r="BH284" s="65">
        <f t="shared" si="101"/>
        <v>-1.1388888888888893</v>
      </c>
      <c r="BI284" s="67">
        <f t="shared" si="102"/>
        <v>1809.5555555555561</v>
      </c>
      <c r="BJ284" s="57"/>
      <c r="BK284" s="57"/>
      <c r="BM284" s="57">
        <v>280</v>
      </c>
      <c r="BN284" s="57">
        <v>21.4</v>
      </c>
      <c r="BO284" s="66">
        <v>0</v>
      </c>
      <c r="BP284" s="65">
        <f t="shared" si="90"/>
        <v>5.9444444444444438</v>
      </c>
      <c r="BQ284" s="65">
        <f t="shared" si="103"/>
        <v>-1.1388888888888893</v>
      </c>
      <c r="BR284" s="67">
        <f t="shared" si="104"/>
        <v>1809.5555555555561</v>
      </c>
      <c r="BS284" s="57"/>
      <c r="BT284" s="57"/>
    </row>
    <row r="285" spans="1:72" x14ac:dyDescent="0.25">
      <c r="A285" s="31">
        <v>285</v>
      </c>
      <c r="B285" s="56">
        <v>282</v>
      </c>
      <c r="C285" s="71">
        <v>22.9</v>
      </c>
      <c r="D285" s="71">
        <v>0</v>
      </c>
      <c r="E285" s="71">
        <v>6.3611111111111107</v>
      </c>
      <c r="F285" s="71">
        <v>0.75</v>
      </c>
      <c r="G285" s="71">
        <v>1821.319444444445</v>
      </c>
      <c r="K285" s="57">
        <v>281</v>
      </c>
      <c r="L285" s="66">
        <v>28.6</v>
      </c>
      <c r="M285" s="66">
        <v>0</v>
      </c>
      <c r="N285" s="65">
        <f t="shared" si="84"/>
        <v>7.9444444444444446</v>
      </c>
      <c r="O285" s="65">
        <f t="shared" si="91"/>
        <v>-0.27777777777777857</v>
      </c>
      <c r="P285" s="67">
        <f t="shared" si="92"/>
        <v>1907.3888888888887</v>
      </c>
      <c r="Q285" s="57"/>
      <c r="R285" s="57"/>
      <c r="T285" s="57">
        <v>281</v>
      </c>
      <c r="U285" s="66">
        <v>28.6</v>
      </c>
      <c r="V285" s="66">
        <v>0</v>
      </c>
      <c r="W285" s="65">
        <f t="shared" si="85"/>
        <v>7.9444444444444446</v>
      </c>
      <c r="X285" s="65">
        <f t="shared" si="93"/>
        <v>-0.27777777777777857</v>
      </c>
      <c r="Y285" s="67">
        <f t="shared" si="94"/>
        <v>1907.3888888888887</v>
      </c>
      <c r="Z285" s="57"/>
      <c r="AA285" s="57"/>
      <c r="AC285" s="57">
        <v>281</v>
      </c>
      <c r="AD285" s="66">
        <v>36.4</v>
      </c>
      <c r="AE285" s="66">
        <v>0</v>
      </c>
      <c r="AF285" s="65">
        <f t="shared" si="86"/>
        <v>10.111111111111111</v>
      </c>
      <c r="AG285" s="65">
        <f t="shared" si="95"/>
        <v>-0.36111111111111249</v>
      </c>
      <c r="AH285" s="67">
        <f t="shared" si="96"/>
        <v>1734.2500000000002</v>
      </c>
      <c r="AI285" s="57"/>
      <c r="AJ285" s="57"/>
      <c r="AL285" s="57">
        <v>281</v>
      </c>
      <c r="AM285" s="66">
        <v>36.4</v>
      </c>
      <c r="AN285" s="66">
        <v>0</v>
      </c>
      <c r="AO285" s="65">
        <f t="shared" si="87"/>
        <v>10.111111111111111</v>
      </c>
      <c r="AP285" s="65">
        <f t="shared" si="97"/>
        <v>-0.36111111111111249</v>
      </c>
      <c r="AQ285" s="67">
        <f t="shared" si="98"/>
        <v>1734.2500000000002</v>
      </c>
      <c r="AR285" s="57"/>
      <c r="AS285" s="57"/>
      <c r="AU285" s="57">
        <v>281</v>
      </c>
      <c r="AV285" s="66">
        <v>36.4</v>
      </c>
      <c r="AW285" s="66">
        <v>0</v>
      </c>
      <c r="AX285" s="65">
        <f t="shared" si="88"/>
        <v>10.111111111111111</v>
      </c>
      <c r="AY285" s="65">
        <f t="shared" si="99"/>
        <v>-0.36111111111111249</v>
      </c>
      <c r="AZ285" s="67">
        <f t="shared" si="100"/>
        <v>1734.2500000000002</v>
      </c>
      <c r="BA285" s="57"/>
      <c r="BB285" s="57"/>
      <c r="BD285" s="57">
        <v>281</v>
      </c>
      <c r="BE285" s="66">
        <v>20.2</v>
      </c>
      <c r="BF285" s="66">
        <v>0</v>
      </c>
      <c r="BG285" s="65">
        <f t="shared" si="89"/>
        <v>5.6111111111111107</v>
      </c>
      <c r="BH285" s="65">
        <f t="shared" si="101"/>
        <v>-0.33333333333333304</v>
      </c>
      <c r="BI285" s="67">
        <f t="shared" si="102"/>
        <v>1815.3333333333339</v>
      </c>
      <c r="BJ285" s="57"/>
      <c r="BK285" s="57"/>
      <c r="BM285" s="57">
        <v>281</v>
      </c>
      <c r="BN285" s="57">
        <v>20.2</v>
      </c>
      <c r="BO285" s="66">
        <v>0</v>
      </c>
      <c r="BP285" s="65">
        <f t="shared" si="90"/>
        <v>5.6111111111111107</v>
      </c>
      <c r="BQ285" s="65">
        <f t="shared" si="103"/>
        <v>-0.33333333333333304</v>
      </c>
      <c r="BR285" s="67">
        <f t="shared" si="104"/>
        <v>1815.3333333333339</v>
      </c>
      <c r="BS285" s="57"/>
      <c r="BT285" s="57"/>
    </row>
    <row r="286" spans="1:72" x14ac:dyDescent="0.25">
      <c r="A286" s="31">
        <v>286</v>
      </c>
      <c r="B286" s="56">
        <v>283</v>
      </c>
      <c r="C286" s="71">
        <v>26.6</v>
      </c>
      <c r="D286" s="71">
        <v>0</v>
      </c>
      <c r="E286" s="71">
        <v>7.3888888888888893</v>
      </c>
      <c r="F286" s="71">
        <v>1.0277777777777786</v>
      </c>
      <c r="G286" s="71">
        <v>1828.194444444445</v>
      </c>
      <c r="K286" s="57">
        <v>282</v>
      </c>
      <c r="L286" s="66">
        <v>27.8</v>
      </c>
      <c r="M286" s="66">
        <v>0</v>
      </c>
      <c r="N286" s="65">
        <f t="shared" si="84"/>
        <v>7.7222222222222223</v>
      </c>
      <c r="O286" s="65">
        <f t="shared" si="91"/>
        <v>-0.22222222222222232</v>
      </c>
      <c r="P286" s="67">
        <f t="shared" si="92"/>
        <v>1915.2222222222219</v>
      </c>
      <c r="Q286" s="57"/>
      <c r="R286" s="57"/>
      <c r="T286" s="57">
        <v>282</v>
      </c>
      <c r="U286" s="66">
        <v>27.8</v>
      </c>
      <c r="V286" s="66">
        <v>0</v>
      </c>
      <c r="W286" s="65">
        <f t="shared" si="85"/>
        <v>7.7222222222222223</v>
      </c>
      <c r="X286" s="65">
        <f t="shared" si="93"/>
        <v>-0.22222222222222232</v>
      </c>
      <c r="Y286" s="67">
        <f t="shared" si="94"/>
        <v>1915.2222222222219</v>
      </c>
      <c r="Z286" s="57"/>
      <c r="AA286" s="57"/>
      <c r="AC286" s="57">
        <v>282</v>
      </c>
      <c r="AD286" s="66">
        <v>35.200000000000003</v>
      </c>
      <c r="AE286" s="66">
        <v>0</v>
      </c>
      <c r="AF286" s="65">
        <f t="shared" si="86"/>
        <v>9.7777777777777786</v>
      </c>
      <c r="AG286" s="65">
        <f t="shared" si="95"/>
        <v>-0.33333333333333215</v>
      </c>
      <c r="AH286" s="67">
        <f t="shared" si="96"/>
        <v>1744.1944444444446</v>
      </c>
      <c r="AI286" s="57"/>
      <c r="AJ286" s="57"/>
      <c r="AL286" s="57">
        <v>282</v>
      </c>
      <c r="AM286" s="66">
        <v>35.200000000000003</v>
      </c>
      <c r="AN286" s="66">
        <v>0</v>
      </c>
      <c r="AO286" s="65">
        <f t="shared" si="87"/>
        <v>9.7777777777777786</v>
      </c>
      <c r="AP286" s="65">
        <f t="shared" si="97"/>
        <v>-0.33333333333333215</v>
      </c>
      <c r="AQ286" s="67">
        <f t="shared" si="98"/>
        <v>1744.1944444444446</v>
      </c>
      <c r="AR286" s="57"/>
      <c r="AS286" s="57"/>
      <c r="AU286" s="57">
        <v>282</v>
      </c>
      <c r="AV286" s="66">
        <v>35.200000000000003</v>
      </c>
      <c r="AW286" s="66">
        <v>0</v>
      </c>
      <c r="AX286" s="65">
        <f t="shared" si="88"/>
        <v>9.7777777777777786</v>
      </c>
      <c r="AY286" s="65">
        <f t="shared" si="99"/>
        <v>-0.33333333333333215</v>
      </c>
      <c r="AZ286" s="67">
        <f t="shared" si="100"/>
        <v>1744.1944444444446</v>
      </c>
      <c r="BA286" s="57"/>
      <c r="BB286" s="57"/>
      <c r="BD286" s="57">
        <v>282</v>
      </c>
      <c r="BE286" s="66">
        <v>22.9</v>
      </c>
      <c r="BF286" s="66">
        <v>0</v>
      </c>
      <c r="BG286" s="65">
        <f t="shared" si="89"/>
        <v>6.3611111111111107</v>
      </c>
      <c r="BH286" s="65">
        <f t="shared" si="101"/>
        <v>0.75</v>
      </c>
      <c r="BI286" s="67">
        <f t="shared" si="102"/>
        <v>1821.319444444445</v>
      </c>
      <c r="BJ286" s="57"/>
      <c r="BK286" s="57"/>
      <c r="BM286" s="57">
        <v>282</v>
      </c>
      <c r="BN286" s="57">
        <v>22.9</v>
      </c>
      <c r="BO286" s="66">
        <v>0</v>
      </c>
      <c r="BP286" s="65">
        <f t="shared" si="90"/>
        <v>6.3611111111111107</v>
      </c>
      <c r="BQ286" s="65">
        <f t="shared" si="103"/>
        <v>0.75</v>
      </c>
      <c r="BR286" s="67">
        <f t="shared" si="104"/>
        <v>1821.319444444445</v>
      </c>
      <c r="BS286" s="57"/>
      <c r="BT286" s="57"/>
    </row>
    <row r="287" spans="1:72" x14ac:dyDescent="0.25">
      <c r="A287" s="31">
        <v>287</v>
      </c>
      <c r="B287" s="56">
        <v>284</v>
      </c>
      <c r="C287" s="71">
        <v>30.2</v>
      </c>
      <c r="D287" s="71">
        <v>0</v>
      </c>
      <c r="E287" s="71">
        <v>8.3888888888888893</v>
      </c>
      <c r="F287" s="71">
        <v>1</v>
      </c>
      <c r="G287" s="71">
        <v>1836.0833333333339</v>
      </c>
      <c r="K287" s="57">
        <v>283</v>
      </c>
      <c r="L287" s="66">
        <v>27</v>
      </c>
      <c r="M287" s="66">
        <v>0</v>
      </c>
      <c r="N287" s="65">
        <f t="shared" si="84"/>
        <v>7.5</v>
      </c>
      <c r="O287" s="65">
        <f t="shared" si="91"/>
        <v>-0.22222222222222232</v>
      </c>
      <c r="P287" s="67">
        <f t="shared" si="92"/>
        <v>1922.833333333333</v>
      </c>
      <c r="Q287" s="57"/>
      <c r="R287" s="57"/>
      <c r="T287" s="57">
        <v>283</v>
      </c>
      <c r="U287" s="66">
        <v>27</v>
      </c>
      <c r="V287" s="66">
        <v>0</v>
      </c>
      <c r="W287" s="65">
        <f t="shared" si="85"/>
        <v>7.5</v>
      </c>
      <c r="X287" s="65">
        <f t="shared" si="93"/>
        <v>-0.22222222222222232</v>
      </c>
      <c r="Y287" s="67">
        <f t="shared" si="94"/>
        <v>1922.833333333333</v>
      </c>
      <c r="Z287" s="57"/>
      <c r="AA287" s="57"/>
      <c r="AC287" s="57">
        <v>283</v>
      </c>
      <c r="AD287" s="66">
        <v>34.299999999999997</v>
      </c>
      <c r="AE287" s="66">
        <v>0</v>
      </c>
      <c r="AF287" s="65">
        <f t="shared" si="86"/>
        <v>9.5277777777777768</v>
      </c>
      <c r="AG287" s="65">
        <f t="shared" si="95"/>
        <v>-0.25000000000000178</v>
      </c>
      <c r="AH287" s="67">
        <f t="shared" si="96"/>
        <v>1753.8472222222224</v>
      </c>
      <c r="AI287" s="57"/>
      <c r="AJ287" s="57"/>
      <c r="AL287" s="57">
        <v>283</v>
      </c>
      <c r="AM287" s="66">
        <v>34.299999999999997</v>
      </c>
      <c r="AN287" s="66">
        <v>0</v>
      </c>
      <c r="AO287" s="65">
        <f t="shared" si="87"/>
        <v>9.5277777777777768</v>
      </c>
      <c r="AP287" s="65">
        <f t="shared" si="97"/>
        <v>-0.25000000000000178</v>
      </c>
      <c r="AQ287" s="67">
        <f t="shared" si="98"/>
        <v>1753.8472222222224</v>
      </c>
      <c r="AR287" s="57"/>
      <c r="AS287" s="57"/>
      <c r="AU287" s="57">
        <v>283</v>
      </c>
      <c r="AV287" s="66">
        <v>34.299999999999997</v>
      </c>
      <c r="AW287" s="66">
        <v>0</v>
      </c>
      <c r="AX287" s="65">
        <f t="shared" si="88"/>
        <v>9.5277777777777768</v>
      </c>
      <c r="AY287" s="65">
        <f t="shared" si="99"/>
        <v>-0.25000000000000178</v>
      </c>
      <c r="AZ287" s="67">
        <f t="shared" si="100"/>
        <v>1753.8472222222224</v>
      </c>
      <c r="BA287" s="57"/>
      <c r="BB287" s="57"/>
      <c r="BD287" s="57">
        <v>283</v>
      </c>
      <c r="BE287" s="66">
        <v>26.6</v>
      </c>
      <c r="BF287" s="66">
        <v>0</v>
      </c>
      <c r="BG287" s="65">
        <f t="shared" si="89"/>
        <v>7.3888888888888893</v>
      </c>
      <c r="BH287" s="65">
        <f t="shared" si="101"/>
        <v>1.0277777777777786</v>
      </c>
      <c r="BI287" s="67">
        <f t="shared" si="102"/>
        <v>1828.194444444445</v>
      </c>
      <c r="BJ287" s="57"/>
      <c r="BK287" s="57"/>
      <c r="BM287" s="57">
        <v>283</v>
      </c>
      <c r="BN287" s="57">
        <v>26.6</v>
      </c>
      <c r="BO287" s="66">
        <v>0</v>
      </c>
      <c r="BP287" s="65">
        <f t="shared" si="90"/>
        <v>7.3888888888888893</v>
      </c>
      <c r="BQ287" s="65">
        <f t="shared" si="103"/>
        <v>1.0277777777777786</v>
      </c>
      <c r="BR287" s="67">
        <f t="shared" si="104"/>
        <v>1828.194444444445</v>
      </c>
      <c r="BS287" s="57"/>
      <c r="BT287" s="57"/>
    </row>
    <row r="288" spans="1:72" x14ac:dyDescent="0.25">
      <c r="A288" s="31">
        <v>288</v>
      </c>
      <c r="B288" s="56">
        <v>285</v>
      </c>
      <c r="C288" s="71">
        <v>34.1</v>
      </c>
      <c r="D288" s="71">
        <v>0</v>
      </c>
      <c r="E288" s="71">
        <v>9.4722222222222232</v>
      </c>
      <c r="F288" s="71">
        <v>1.0833333333333339</v>
      </c>
      <c r="G288" s="71">
        <v>1845.0138888888896</v>
      </c>
      <c r="K288" s="57">
        <v>284</v>
      </c>
      <c r="L288" s="66">
        <v>26.4</v>
      </c>
      <c r="M288" s="66">
        <v>0</v>
      </c>
      <c r="N288" s="65">
        <f t="shared" si="84"/>
        <v>7.333333333333333</v>
      </c>
      <c r="O288" s="65">
        <f t="shared" si="91"/>
        <v>-0.16666666666666696</v>
      </c>
      <c r="P288" s="67">
        <f t="shared" si="92"/>
        <v>1930.2499999999998</v>
      </c>
      <c r="Q288" s="57"/>
      <c r="R288" s="57"/>
      <c r="T288" s="57">
        <v>284</v>
      </c>
      <c r="U288" s="66">
        <v>26.4</v>
      </c>
      <c r="V288" s="66">
        <v>0</v>
      </c>
      <c r="W288" s="65">
        <f t="shared" si="85"/>
        <v>7.333333333333333</v>
      </c>
      <c r="X288" s="65">
        <f t="shared" si="93"/>
        <v>-0.16666666666666696</v>
      </c>
      <c r="Y288" s="67">
        <f t="shared" si="94"/>
        <v>1930.2499999999998</v>
      </c>
      <c r="Z288" s="57"/>
      <c r="AA288" s="57"/>
      <c r="AC288" s="57">
        <v>284</v>
      </c>
      <c r="AD288" s="66">
        <v>33.799999999999997</v>
      </c>
      <c r="AE288" s="66">
        <v>0</v>
      </c>
      <c r="AF288" s="65">
        <f t="shared" si="86"/>
        <v>9.3888888888888875</v>
      </c>
      <c r="AG288" s="65">
        <f t="shared" si="95"/>
        <v>-0.13888888888888928</v>
      </c>
      <c r="AH288" s="67">
        <f t="shared" si="96"/>
        <v>1763.3055555555557</v>
      </c>
      <c r="AI288" s="57"/>
      <c r="AJ288" s="57"/>
      <c r="AL288" s="57">
        <v>284</v>
      </c>
      <c r="AM288" s="66">
        <v>33.799999999999997</v>
      </c>
      <c r="AN288" s="66">
        <v>0</v>
      </c>
      <c r="AO288" s="65">
        <f t="shared" si="87"/>
        <v>9.3888888888888875</v>
      </c>
      <c r="AP288" s="65">
        <f t="shared" si="97"/>
        <v>-0.13888888888888928</v>
      </c>
      <c r="AQ288" s="67">
        <f t="shared" si="98"/>
        <v>1763.3055555555557</v>
      </c>
      <c r="AR288" s="57"/>
      <c r="AS288" s="57"/>
      <c r="AU288" s="57">
        <v>284</v>
      </c>
      <c r="AV288" s="66">
        <v>33.799999999999997</v>
      </c>
      <c r="AW288" s="66">
        <v>0</v>
      </c>
      <c r="AX288" s="65">
        <f t="shared" si="88"/>
        <v>9.3888888888888875</v>
      </c>
      <c r="AY288" s="65">
        <f t="shared" si="99"/>
        <v>-0.13888888888888928</v>
      </c>
      <c r="AZ288" s="67">
        <f t="shared" si="100"/>
        <v>1763.3055555555557</v>
      </c>
      <c r="BA288" s="57"/>
      <c r="BB288" s="57"/>
      <c r="BD288" s="57">
        <v>284</v>
      </c>
      <c r="BE288" s="66">
        <v>30.2</v>
      </c>
      <c r="BF288" s="66">
        <v>0</v>
      </c>
      <c r="BG288" s="65">
        <f t="shared" si="89"/>
        <v>8.3888888888888893</v>
      </c>
      <c r="BH288" s="65">
        <f t="shared" si="101"/>
        <v>1</v>
      </c>
      <c r="BI288" s="67">
        <f t="shared" si="102"/>
        <v>1836.0833333333339</v>
      </c>
      <c r="BJ288" s="57"/>
      <c r="BK288" s="57"/>
      <c r="BM288" s="57">
        <v>284</v>
      </c>
      <c r="BN288" s="57">
        <v>30.2</v>
      </c>
      <c r="BO288" s="66">
        <v>0</v>
      </c>
      <c r="BP288" s="65">
        <f t="shared" si="90"/>
        <v>8.3888888888888893</v>
      </c>
      <c r="BQ288" s="65">
        <f t="shared" si="103"/>
        <v>1</v>
      </c>
      <c r="BR288" s="67">
        <f t="shared" si="104"/>
        <v>1836.0833333333339</v>
      </c>
      <c r="BS288" s="57"/>
      <c r="BT288" s="57"/>
    </row>
    <row r="289" spans="1:72" x14ac:dyDescent="0.25">
      <c r="A289" s="31">
        <v>289</v>
      </c>
      <c r="B289" s="56">
        <v>286</v>
      </c>
      <c r="C289" s="71">
        <v>37.4</v>
      </c>
      <c r="D289" s="71">
        <v>0</v>
      </c>
      <c r="E289" s="71">
        <v>10.388888888888888</v>
      </c>
      <c r="F289" s="71">
        <v>0.9166666666666643</v>
      </c>
      <c r="G289" s="71">
        <v>1854.9444444444453</v>
      </c>
      <c r="K289" s="57">
        <v>285</v>
      </c>
      <c r="L289" s="66">
        <v>25.8</v>
      </c>
      <c r="M289" s="66">
        <v>0</v>
      </c>
      <c r="N289" s="65">
        <f t="shared" si="84"/>
        <v>7.166666666666667</v>
      </c>
      <c r="O289" s="65">
        <f t="shared" si="91"/>
        <v>-0.16666666666666607</v>
      </c>
      <c r="P289" s="67">
        <f t="shared" si="92"/>
        <v>1937.4999999999998</v>
      </c>
      <c r="Q289" s="57"/>
      <c r="R289" s="57"/>
      <c r="T289" s="57">
        <v>285</v>
      </c>
      <c r="U289" s="66">
        <v>25.8</v>
      </c>
      <c r="V289" s="66">
        <v>0</v>
      </c>
      <c r="W289" s="65">
        <f t="shared" si="85"/>
        <v>7.166666666666667</v>
      </c>
      <c r="X289" s="65">
        <f t="shared" si="93"/>
        <v>-0.16666666666666607</v>
      </c>
      <c r="Y289" s="67">
        <f t="shared" si="94"/>
        <v>1937.4999999999998</v>
      </c>
      <c r="Z289" s="57"/>
      <c r="AA289" s="57"/>
      <c r="AC289" s="57">
        <v>285</v>
      </c>
      <c r="AD289" s="66">
        <v>33.299999999999997</v>
      </c>
      <c r="AE289" s="66">
        <v>0</v>
      </c>
      <c r="AF289" s="65">
        <f t="shared" si="86"/>
        <v>9.2499999999999982</v>
      </c>
      <c r="AG289" s="65">
        <f t="shared" si="95"/>
        <v>-0.13888888888888928</v>
      </c>
      <c r="AH289" s="67">
        <f t="shared" si="96"/>
        <v>1772.625</v>
      </c>
      <c r="AI289" s="57"/>
      <c r="AJ289" s="57"/>
      <c r="AL289" s="57">
        <v>285</v>
      </c>
      <c r="AM289" s="66">
        <v>33.299999999999997</v>
      </c>
      <c r="AN289" s="66">
        <v>0</v>
      </c>
      <c r="AO289" s="65">
        <f t="shared" si="87"/>
        <v>9.2499999999999982</v>
      </c>
      <c r="AP289" s="65">
        <f t="shared" si="97"/>
        <v>-0.13888888888888928</v>
      </c>
      <c r="AQ289" s="67">
        <f t="shared" si="98"/>
        <v>1772.625</v>
      </c>
      <c r="AR289" s="57"/>
      <c r="AS289" s="57"/>
      <c r="AU289" s="57">
        <v>285</v>
      </c>
      <c r="AV289" s="66">
        <v>33.299999999999997</v>
      </c>
      <c r="AW289" s="66">
        <v>0</v>
      </c>
      <c r="AX289" s="65">
        <f t="shared" si="88"/>
        <v>9.2499999999999982</v>
      </c>
      <c r="AY289" s="65">
        <f t="shared" si="99"/>
        <v>-0.13888888888888928</v>
      </c>
      <c r="AZ289" s="67">
        <f t="shared" si="100"/>
        <v>1772.625</v>
      </c>
      <c r="BA289" s="57"/>
      <c r="BB289" s="57"/>
      <c r="BD289" s="57">
        <v>285</v>
      </c>
      <c r="BE289" s="66">
        <v>34.1</v>
      </c>
      <c r="BF289" s="66">
        <v>0</v>
      </c>
      <c r="BG289" s="65">
        <f t="shared" si="89"/>
        <v>9.4722222222222232</v>
      </c>
      <c r="BH289" s="65">
        <f t="shared" si="101"/>
        <v>1.0833333333333339</v>
      </c>
      <c r="BI289" s="67">
        <f t="shared" si="102"/>
        <v>1845.0138888888896</v>
      </c>
      <c r="BJ289" s="57"/>
      <c r="BK289" s="57"/>
      <c r="BM289" s="57">
        <v>285</v>
      </c>
      <c r="BN289" s="57">
        <v>34.1</v>
      </c>
      <c r="BO289" s="66">
        <v>0</v>
      </c>
      <c r="BP289" s="65">
        <f t="shared" si="90"/>
        <v>9.4722222222222232</v>
      </c>
      <c r="BQ289" s="65">
        <f t="shared" si="103"/>
        <v>1.0833333333333339</v>
      </c>
      <c r="BR289" s="67">
        <f t="shared" si="104"/>
        <v>1845.0138888888896</v>
      </c>
      <c r="BS289" s="57"/>
      <c r="BT289" s="57"/>
    </row>
    <row r="290" spans="1:72" x14ac:dyDescent="0.25">
      <c r="A290" s="31">
        <v>290</v>
      </c>
      <c r="B290" s="56">
        <v>287</v>
      </c>
      <c r="C290" s="71">
        <v>40.700000000000003</v>
      </c>
      <c r="D290" s="71">
        <v>0</v>
      </c>
      <c r="E290" s="71">
        <v>11.305555555555555</v>
      </c>
      <c r="F290" s="71">
        <v>0.91666666666666785</v>
      </c>
      <c r="G290" s="71">
        <v>1865.7916666666674</v>
      </c>
      <c r="K290" s="57">
        <v>286</v>
      </c>
      <c r="L290" s="66">
        <v>25.3</v>
      </c>
      <c r="M290" s="66">
        <v>0</v>
      </c>
      <c r="N290" s="65">
        <f t="shared" si="84"/>
        <v>7.0277777777777777</v>
      </c>
      <c r="O290" s="65">
        <f t="shared" si="91"/>
        <v>-0.13888888888888928</v>
      </c>
      <c r="P290" s="67">
        <f t="shared" si="92"/>
        <v>1944.5972222222219</v>
      </c>
      <c r="Q290" s="57"/>
      <c r="R290" s="57"/>
      <c r="T290" s="57">
        <v>286</v>
      </c>
      <c r="U290" s="66">
        <v>25.3</v>
      </c>
      <c r="V290" s="66">
        <v>0</v>
      </c>
      <c r="W290" s="65">
        <f t="shared" si="85"/>
        <v>7.0277777777777777</v>
      </c>
      <c r="X290" s="65">
        <f t="shared" si="93"/>
        <v>-0.13888888888888928</v>
      </c>
      <c r="Y290" s="67">
        <f t="shared" si="94"/>
        <v>1944.5972222222219</v>
      </c>
      <c r="Z290" s="57"/>
      <c r="AA290" s="57"/>
      <c r="AC290" s="57">
        <v>286</v>
      </c>
      <c r="AD290" s="66">
        <v>32.5</v>
      </c>
      <c r="AE290" s="66">
        <v>0</v>
      </c>
      <c r="AF290" s="65">
        <f t="shared" si="86"/>
        <v>9.0277777777777768</v>
      </c>
      <c r="AG290" s="65">
        <f t="shared" si="95"/>
        <v>-0.22222222222222143</v>
      </c>
      <c r="AH290" s="67">
        <f t="shared" si="96"/>
        <v>1781.7638888888889</v>
      </c>
      <c r="AI290" s="57"/>
      <c r="AJ290" s="57"/>
      <c r="AL290" s="57">
        <v>286</v>
      </c>
      <c r="AM290" s="66">
        <v>32.5</v>
      </c>
      <c r="AN290" s="66">
        <v>0</v>
      </c>
      <c r="AO290" s="65">
        <f t="shared" si="87"/>
        <v>9.0277777777777768</v>
      </c>
      <c r="AP290" s="65">
        <f t="shared" si="97"/>
        <v>-0.22222222222222143</v>
      </c>
      <c r="AQ290" s="67">
        <f t="shared" si="98"/>
        <v>1781.7638888888889</v>
      </c>
      <c r="AR290" s="57"/>
      <c r="AS290" s="57"/>
      <c r="AU290" s="57">
        <v>286</v>
      </c>
      <c r="AV290" s="66">
        <v>32.5</v>
      </c>
      <c r="AW290" s="66">
        <v>0</v>
      </c>
      <c r="AX290" s="65">
        <f t="shared" si="88"/>
        <v>9.0277777777777768</v>
      </c>
      <c r="AY290" s="65">
        <f t="shared" si="99"/>
        <v>-0.22222222222222143</v>
      </c>
      <c r="AZ290" s="67">
        <f t="shared" si="100"/>
        <v>1781.7638888888889</v>
      </c>
      <c r="BA290" s="57"/>
      <c r="BB290" s="57"/>
      <c r="BD290" s="57">
        <v>286</v>
      </c>
      <c r="BE290" s="66">
        <v>37.4</v>
      </c>
      <c r="BF290" s="66">
        <v>0</v>
      </c>
      <c r="BG290" s="65">
        <f t="shared" si="89"/>
        <v>10.388888888888888</v>
      </c>
      <c r="BH290" s="65">
        <f t="shared" si="101"/>
        <v>0.9166666666666643</v>
      </c>
      <c r="BI290" s="67">
        <f t="shared" si="102"/>
        <v>1854.9444444444453</v>
      </c>
      <c r="BJ290" s="57"/>
      <c r="BK290" s="57"/>
      <c r="BM290" s="57">
        <v>286</v>
      </c>
      <c r="BN290" s="57">
        <v>37.4</v>
      </c>
      <c r="BO290" s="66">
        <v>0</v>
      </c>
      <c r="BP290" s="65">
        <f t="shared" si="90"/>
        <v>10.388888888888888</v>
      </c>
      <c r="BQ290" s="65">
        <f t="shared" si="103"/>
        <v>0.9166666666666643</v>
      </c>
      <c r="BR290" s="67">
        <f t="shared" si="104"/>
        <v>1854.9444444444453</v>
      </c>
      <c r="BS290" s="57"/>
      <c r="BT290" s="57"/>
    </row>
    <row r="291" spans="1:72" x14ac:dyDescent="0.25">
      <c r="A291" s="31">
        <v>291</v>
      </c>
      <c r="B291" s="56">
        <v>288</v>
      </c>
      <c r="C291" s="71">
        <v>44</v>
      </c>
      <c r="D291" s="71">
        <v>0</v>
      </c>
      <c r="E291" s="71">
        <v>12.222222222222221</v>
      </c>
      <c r="F291" s="71">
        <v>0.91666666666666607</v>
      </c>
      <c r="G291" s="71">
        <v>1877.5555555555563</v>
      </c>
      <c r="K291" s="57">
        <v>287</v>
      </c>
      <c r="L291" s="66">
        <v>24.9</v>
      </c>
      <c r="M291" s="66">
        <v>0</v>
      </c>
      <c r="N291" s="65">
        <f t="shared" si="84"/>
        <v>6.9166666666666661</v>
      </c>
      <c r="O291" s="65">
        <f t="shared" si="91"/>
        <v>-0.1111111111111116</v>
      </c>
      <c r="P291" s="67">
        <f t="shared" si="92"/>
        <v>1951.5694444444441</v>
      </c>
      <c r="Q291" s="57"/>
      <c r="R291" s="57"/>
      <c r="T291" s="57">
        <v>287</v>
      </c>
      <c r="U291" s="66">
        <v>24.9</v>
      </c>
      <c r="V291" s="66">
        <v>0</v>
      </c>
      <c r="W291" s="65">
        <f t="shared" si="85"/>
        <v>6.9166666666666661</v>
      </c>
      <c r="X291" s="65">
        <f t="shared" si="93"/>
        <v>-0.1111111111111116</v>
      </c>
      <c r="Y291" s="67">
        <f t="shared" si="94"/>
        <v>1951.5694444444441</v>
      </c>
      <c r="Z291" s="57"/>
      <c r="AA291" s="57"/>
      <c r="AC291" s="57">
        <v>287</v>
      </c>
      <c r="AD291" s="66">
        <v>30.9</v>
      </c>
      <c r="AE291" s="66">
        <v>0</v>
      </c>
      <c r="AF291" s="65">
        <f t="shared" si="86"/>
        <v>8.5833333333333321</v>
      </c>
      <c r="AG291" s="65">
        <f t="shared" si="95"/>
        <v>-0.44444444444444464</v>
      </c>
      <c r="AH291" s="67">
        <f t="shared" si="96"/>
        <v>1790.5694444444446</v>
      </c>
      <c r="AI291" s="57"/>
      <c r="AJ291" s="57"/>
      <c r="AL291" s="57">
        <v>287</v>
      </c>
      <c r="AM291" s="66">
        <v>30.9</v>
      </c>
      <c r="AN291" s="66">
        <v>0</v>
      </c>
      <c r="AO291" s="65">
        <f t="shared" si="87"/>
        <v>8.5833333333333321</v>
      </c>
      <c r="AP291" s="65">
        <f t="shared" si="97"/>
        <v>-0.44444444444444464</v>
      </c>
      <c r="AQ291" s="67">
        <f t="shared" si="98"/>
        <v>1790.5694444444446</v>
      </c>
      <c r="AR291" s="57"/>
      <c r="AS291" s="57"/>
      <c r="AU291" s="57">
        <v>287</v>
      </c>
      <c r="AV291" s="66">
        <v>30.9</v>
      </c>
      <c r="AW291" s="66">
        <v>0</v>
      </c>
      <c r="AX291" s="65">
        <f t="shared" si="88"/>
        <v>8.5833333333333321</v>
      </c>
      <c r="AY291" s="65">
        <f t="shared" si="99"/>
        <v>-0.44444444444444464</v>
      </c>
      <c r="AZ291" s="67">
        <f t="shared" si="100"/>
        <v>1790.5694444444446</v>
      </c>
      <c r="BA291" s="57"/>
      <c r="BB291" s="57"/>
      <c r="BD291" s="57">
        <v>287</v>
      </c>
      <c r="BE291" s="66">
        <v>40.700000000000003</v>
      </c>
      <c r="BF291" s="66">
        <v>0</v>
      </c>
      <c r="BG291" s="65">
        <f t="shared" si="89"/>
        <v>11.305555555555555</v>
      </c>
      <c r="BH291" s="65">
        <f t="shared" si="101"/>
        <v>0.91666666666666785</v>
      </c>
      <c r="BI291" s="67">
        <f t="shared" si="102"/>
        <v>1865.7916666666674</v>
      </c>
      <c r="BJ291" s="57"/>
      <c r="BK291" s="57"/>
      <c r="BM291" s="57">
        <v>287</v>
      </c>
      <c r="BN291" s="57">
        <v>40.700000000000003</v>
      </c>
      <c r="BO291" s="66">
        <v>0</v>
      </c>
      <c r="BP291" s="65">
        <f t="shared" si="90"/>
        <v>11.305555555555555</v>
      </c>
      <c r="BQ291" s="65">
        <f t="shared" si="103"/>
        <v>0.91666666666666785</v>
      </c>
      <c r="BR291" s="67">
        <f t="shared" si="104"/>
        <v>1865.7916666666674</v>
      </c>
      <c r="BS291" s="57"/>
      <c r="BT291" s="57"/>
    </row>
    <row r="292" spans="1:72" x14ac:dyDescent="0.25">
      <c r="A292" s="31">
        <v>292</v>
      </c>
      <c r="B292" s="56">
        <v>289</v>
      </c>
      <c r="C292" s="71">
        <v>47.3</v>
      </c>
      <c r="D292" s="71">
        <v>0</v>
      </c>
      <c r="E292" s="71">
        <v>13.138888888888888</v>
      </c>
      <c r="F292" s="71">
        <v>0.91666666666666607</v>
      </c>
      <c r="G292" s="71">
        <v>1890.236111111112</v>
      </c>
      <c r="K292" s="57">
        <v>288</v>
      </c>
      <c r="L292" s="66">
        <v>24.5</v>
      </c>
      <c r="M292" s="66">
        <v>0</v>
      </c>
      <c r="N292" s="65">
        <f t="shared" si="84"/>
        <v>6.8055555555555554</v>
      </c>
      <c r="O292" s="65">
        <f t="shared" si="91"/>
        <v>-0.11111111111111072</v>
      </c>
      <c r="P292" s="67">
        <f t="shared" si="92"/>
        <v>1958.4305555555552</v>
      </c>
      <c r="Q292" s="57"/>
      <c r="R292" s="57"/>
      <c r="T292" s="57">
        <v>288</v>
      </c>
      <c r="U292" s="66">
        <v>24.5</v>
      </c>
      <c r="V292" s="66">
        <v>0</v>
      </c>
      <c r="W292" s="65">
        <f t="shared" si="85"/>
        <v>6.8055555555555554</v>
      </c>
      <c r="X292" s="65">
        <f t="shared" si="93"/>
        <v>-0.11111111111111072</v>
      </c>
      <c r="Y292" s="67">
        <f t="shared" si="94"/>
        <v>1958.4305555555552</v>
      </c>
      <c r="Z292" s="57"/>
      <c r="AA292" s="57"/>
      <c r="AC292" s="57">
        <v>288</v>
      </c>
      <c r="AD292" s="66">
        <v>28.6</v>
      </c>
      <c r="AE292" s="66">
        <v>0</v>
      </c>
      <c r="AF292" s="65">
        <f t="shared" si="86"/>
        <v>7.9444444444444446</v>
      </c>
      <c r="AG292" s="65">
        <f t="shared" si="95"/>
        <v>-0.63888888888888751</v>
      </c>
      <c r="AH292" s="67">
        <f t="shared" si="96"/>
        <v>1798.8333333333335</v>
      </c>
      <c r="AI292" s="57"/>
      <c r="AJ292" s="57"/>
      <c r="AL292" s="57">
        <v>288</v>
      </c>
      <c r="AM292" s="66">
        <v>28.6</v>
      </c>
      <c r="AN292" s="66">
        <v>0</v>
      </c>
      <c r="AO292" s="65">
        <f t="shared" si="87"/>
        <v>7.9444444444444446</v>
      </c>
      <c r="AP292" s="65">
        <f t="shared" si="97"/>
        <v>-0.63888888888888751</v>
      </c>
      <c r="AQ292" s="67">
        <f t="shared" si="98"/>
        <v>1798.8333333333335</v>
      </c>
      <c r="AR292" s="57"/>
      <c r="AS292" s="57"/>
      <c r="AU292" s="57">
        <v>288</v>
      </c>
      <c r="AV292" s="66">
        <v>28.6</v>
      </c>
      <c r="AW292" s="66">
        <v>0</v>
      </c>
      <c r="AX292" s="65">
        <f t="shared" si="88"/>
        <v>7.9444444444444446</v>
      </c>
      <c r="AY292" s="65">
        <f t="shared" si="99"/>
        <v>-0.63888888888888751</v>
      </c>
      <c r="AZ292" s="67">
        <f t="shared" si="100"/>
        <v>1798.8333333333335</v>
      </c>
      <c r="BA292" s="57"/>
      <c r="BB292" s="57"/>
      <c r="BD292" s="57">
        <v>288</v>
      </c>
      <c r="BE292" s="66">
        <v>44</v>
      </c>
      <c r="BF292" s="66">
        <v>0</v>
      </c>
      <c r="BG292" s="65">
        <f t="shared" si="89"/>
        <v>12.222222222222221</v>
      </c>
      <c r="BH292" s="65">
        <f t="shared" si="101"/>
        <v>0.91666666666666607</v>
      </c>
      <c r="BI292" s="67">
        <f t="shared" si="102"/>
        <v>1877.5555555555563</v>
      </c>
      <c r="BJ292" s="57"/>
      <c r="BK292" s="57"/>
      <c r="BM292" s="57">
        <v>288</v>
      </c>
      <c r="BN292" s="57">
        <v>44</v>
      </c>
      <c r="BO292" s="66">
        <v>0</v>
      </c>
      <c r="BP292" s="65">
        <f t="shared" si="90"/>
        <v>12.222222222222221</v>
      </c>
      <c r="BQ292" s="65">
        <f t="shared" si="103"/>
        <v>0.91666666666666607</v>
      </c>
      <c r="BR292" s="67">
        <f t="shared" si="104"/>
        <v>1877.5555555555563</v>
      </c>
      <c r="BS292" s="57"/>
      <c r="BT292" s="57"/>
    </row>
    <row r="293" spans="1:72" x14ac:dyDescent="0.25">
      <c r="A293" s="31">
        <v>293</v>
      </c>
      <c r="B293" s="56">
        <v>290</v>
      </c>
      <c r="C293" s="71">
        <v>49.2</v>
      </c>
      <c r="D293" s="71">
        <v>0</v>
      </c>
      <c r="E293" s="71">
        <v>13.666666666666668</v>
      </c>
      <c r="F293" s="71">
        <v>0.52777777777778034</v>
      </c>
      <c r="G293" s="71">
        <v>1903.6388888888898</v>
      </c>
      <c r="K293" s="57">
        <v>289</v>
      </c>
      <c r="L293" s="66">
        <v>24.2</v>
      </c>
      <c r="M293" s="66">
        <v>0</v>
      </c>
      <c r="N293" s="65">
        <f t="shared" si="84"/>
        <v>6.7222222222222214</v>
      </c>
      <c r="O293" s="65">
        <f t="shared" si="91"/>
        <v>-8.3333333333333925E-2</v>
      </c>
      <c r="P293" s="67">
        <f t="shared" si="92"/>
        <v>1965.1944444444441</v>
      </c>
      <c r="Q293" s="57"/>
      <c r="R293" s="57"/>
      <c r="T293" s="57">
        <v>289</v>
      </c>
      <c r="U293" s="66">
        <v>24.2</v>
      </c>
      <c r="V293" s="66">
        <v>0</v>
      </c>
      <c r="W293" s="65">
        <f t="shared" si="85"/>
        <v>6.7222222222222214</v>
      </c>
      <c r="X293" s="65">
        <f t="shared" si="93"/>
        <v>-8.3333333333333925E-2</v>
      </c>
      <c r="Y293" s="67">
        <f t="shared" si="94"/>
        <v>1965.1944444444441</v>
      </c>
      <c r="Z293" s="57"/>
      <c r="AA293" s="57"/>
      <c r="AC293" s="57">
        <v>289</v>
      </c>
      <c r="AD293" s="66">
        <v>25.9</v>
      </c>
      <c r="AE293" s="66">
        <v>0</v>
      </c>
      <c r="AF293" s="65">
        <f t="shared" si="86"/>
        <v>7.1944444444444438</v>
      </c>
      <c r="AG293" s="65">
        <f t="shared" si="95"/>
        <v>-0.75000000000000089</v>
      </c>
      <c r="AH293" s="67">
        <f t="shared" si="96"/>
        <v>1806.4027777777778</v>
      </c>
      <c r="AI293" s="57"/>
      <c r="AJ293" s="57"/>
      <c r="AL293" s="57">
        <v>289</v>
      </c>
      <c r="AM293" s="66">
        <v>25.9</v>
      </c>
      <c r="AN293" s="66">
        <v>0</v>
      </c>
      <c r="AO293" s="65">
        <f t="shared" si="87"/>
        <v>7.1944444444444438</v>
      </c>
      <c r="AP293" s="65">
        <f t="shared" si="97"/>
        <v>-0.75000000000000089</v>
      </c>
      <c r="AQ293" s="67">
        <f t="shared" si="98"/>
        <v>1806.4027777777778</v>
      </c>
      <c r="AR293" s="57"/>
      <c r="AS293" s="57"/>
      <c r="AU293" s="57">
        <v>289</v>
      </c>
      <c r="AV293" s="66">
        <v>25.9</v>
      </c>
      <c r="AW293" s="66">
        <v>0</v>
      </c>
      <c r="AX293" s="65">
        <f t="shared" si="88"/>
        <v>7.1944444444444438</v>
      </c>
      <c r="AY293" s="65">
        <f t="shared" si="99"/>
        <v>-0.75000000000000089</v>
      </c>
      <c r="AZ293" s="67">
        <f t="shared" si="100"/>
        <v>1806.4027777777778</v>
      </c>
      <c r="BA293" s="57"/>
      <c r="BB293" s="57"/>
      <c r="BD293" s="57">
        <v>289</v>
      </c>
      <c r="BE293" s="66">
        <v>47.3</v>
      </c>
      <c r="BF293" s="66">
        <v>0</v>
      </c>
      <c r="BG293" s="65">
        <f t="shared" si="89"/>
        <v>13.138888888888888</v>
      </c>
      <c r="BH293" s="65">
        <f t="shared" si="101"/>
        <v>0.91666666666666607</v>
      </c>
      <c r="BI293" s="67">
        <f t="shared" si="102"/>
        <v>1890.236111111112</v>
      </c>
      <c r="BJ293" s="57"/>
      <c r="BK293" s="57"/>
      <c r="BM293" s="57">
        <v>289</v>
      </c>
      <c r="BN293" s="57">
        <v>47.3</v>
      </c>
      <c r="BO293" s="66">
        <v>0</v>
      </c>
      <c r="BP293" s="65">
        <f t="shared" si="90"/>
        <v>13.138888888888888</v>
      </c>
      <c r="BQ293" s="65">
        <f t="shared" si="103"/>
        <v>0.91666666666666607</v>
      </c>
      <c r="BR293" s="67">
        <f t="shared" si="104"/>
        <v>1890.236111111112</v>
      </c>
      <c r="BS293" s="57"/>
      <c r="BT293" s="57"/>
    </row>
    <row r="294" spans="1:72" x14ac:dyDescent="0.25">
      <c r="A294" s="31">
        <v>294</v>
      </c>
      <c r="B294" s="56">
        <v>291</v>
      </c>
      <c r="C294" s="71">
        <v>49.8</v>
      </c>
      <c r="D294" s="71">
        <v>0</v>
      </c>
      <c r="E294" s="71">
        <v>13.833333333333332</v>
      </c>
      <c r="F294" s="71">
        <v>0.1666666666666643</v>
      </c>
      <c r="G294" s="71">
        <v>1917.3888888888898</v>
      </c>
      <c r="K294" s="57">
        <v>290</v>
      </c>
      <c r="L294" s="66">
        <v>24</v>
      </c>
      <c r="M294" s="66">
        <v>0</v>
      </c>
      <c r="N294" s="65">
        <f t="shared" si="84"/>
        <v>6.6666666666666661</v>
      </c>
      <c r="O294" s="65">
        <f t="shared" si="91"/>
        <v>-5.5555555555555358E-2</v>
      </c>
      <c r="P294" s="67">
        <f t="shared" si="92"/>
        <v>1971.8888888888885</v>
      </c>
      <c r="Q294" s="57"/>
      <c r="R294" s="57"/>
      <c r="T294" s="57">
        <v>290</v>
      </c>
      <c r="U294" s="66">
        <v>24</v>
      </c>
      <c r="V294" s="66">
        <v>0</v>
      </c>
      <c r="W294" s="65">
        <f t="shared" si="85"/>
        <v>6.6666666666666661</v>
      </c>
      <c r="X294" s="65">
        <f t="shared" si="93"/>
        <v>-5.5555555555555358E-2</v>
      </c>
      <c r="Y294" s="67">
        <f t="shared" si="94"/>
        <v>1971.8888888888885</v>
      </c>
      <c r="Z294" s="57"/>
      <c r="AA294" s="57"/>
      <c r="AC294" s="57">
        <v>290</v>
      </c>
      <c r="AD294" s="66">
        <v>23.1</v>
      </c>
      <c r="AE294" s="66">
        <v>0</v>
      </c>
      <c r="AF294" s="65">
        <f t="shared" si="86"/>
        <v>6.416666666666667</v>
      </c>
      <c r="AG294" s="65">
        <f t="shared" si="95"/>
        <v>-0.77777777777777679</v>
      </c>
      <c r="AH294" s="67">
        <f t="shared" si="96"/>
        <v>1813.2083333333335</v>
      </c>
      <c r="AI294" s="57"/>
      <c r="AJ294" s="57"/>
      <c r="AL294" s="57">
        <v>290</v>
      </c>
      <c r="AM294" s="66">
        <v>23.1</v>
      </c>
      <c r="AN294" s="66">
        <v>0</v>
      </c>
      <c r="AO294" s="65">
        <f t="shared" si="87"/>
        <v>6.416666666666667</v>
      </c>
      <c r="AP294" s="65">
        <f t="shared" si="97"/>
        <v>-0.77777777777777679</v>
      </c>
      <c r="AQ294" s="67">
        <f t="shared" si="98"/>
        <v>1813.2083333333335</v>
      </c>
      <c r="AR294" s="57"/>
      <c r="AS294" s="57"/>
      <c r="AU294" s="57">
        <v>290</v>
      </c>
      <c r="AV294" s="66">
        <v>23.1</v>
      </c>
      <c r="AW294" s="66">
        <v>0</v>
      </c>
      <c r="AX294" s="65">
        <f t="shared" si="88"/>
        <v>6.416666666666667</v>
      </c>
      <c r="AY294" s="65">
        <f t="shared" si="99"/>
        <v>-0.77777777777777679</v>
      </c>
      <c r="AZ294" s="67">
        <f t="shared" si="100"/>
        <v>1813.2083333333335</v>
      </c>
      <c r="BA294" s="57"/>
      <c r="BB294" s="57"/>
      <c r="BD294" s="57">
        <v>290</v>
      </c>
      <c r="BE294" s="66">
        <v>49.2</v>
      </c>
      <c r="BF294" s="66">
        <v>0</v>
      </c>
      <c r="BG294" s="65">
        <f t="shared" si="89"/>
        <v>13.666666666666668</v>
      </c>
      <c r="BH294" s="65">
        <f t="shared" si="101"/>
        <v>0.52777777777778034</v>
      </c>
      <c r="BI294" s="67">
        <f t="shared" si="102"/>
        <v>1903.6388888888898</v>
      </c>
      <c r="BJ294" s="57"/>
      <c r="BK294" s="57"/>
      <c r="BM294" s="57">
        <v>290</v>
      </c>
      <c r="BN294" s="57">
        <v>49.2</v>
      </c>
      <c r="BO294" s="66">
        <v>0</v>
      </c>
      <c r="BP294" s="65">
        <f t="shared" si="90"/>
        <v>13.666666666666668</v>
      </c>
      <c r="BQ294" s="65">
        <f t="shared" si="103"/>
        <v>0.52777777777778034</v>
      </c>
      <c r="BR294" s="67">
        <f t="shared" si="104"/>
        <v>1903.6388888888898</v>
      </c>
      <c r="BS294" s="57"/>
      <c r="BT294" s="57"/>
    </row>
    <row r="295" spans="1:72" x14ac:dyDescent="0.25">
      <c r="A295" s="31">
        <v>295</v>
      </c>
      <c r="B295" s="56">
        <v>292</v>
      </c>
      <c r="C295" s="71">
        <v>49.2</v>
      </c>
      <c r="D295" s="71">
        <v>0</v>
      </c>
      <c r="E295" s="71">
        <v>13.666666666666668</v>
      </c>
      <c r="F295" s="71">
        <v>-0.1666666666666643</v>
      </c>
      <c r="G295" s="71">
        <v>1931.1388888888898</v>
      </c>
      <c r="K295" s="57">
        <v>291</v>
      </c>
      <c r="L295" s="66">
        <v>23.8</v>
      </c>
      <c r="M295" s="66">
        <v>0</v>
      </c>
      <c r="N295" s="65">
        <f t="shared" si="84"/>
        <v>6.6111111111111107</v>
      </c>
      <c r="O295" s="65">
        <f t="shared" si="91"/>
        <v>-5.5555555555555358E-2</v>
      </c>
      <c r="P295" s="67">
        <f t="shared" si="92"/>
        <v>1978.5277777777774</v>
      </c>
      <c r="Q295" s="57"/>
      <c r="R295" s="57"/>
      <c r="T295" s="57">
        <v>291</v>
      </c>
      <c r="U295" s="66">
        <v>23.8</v>
      </c>
      <c r="V295" s="66">
        <v>0</v>
      </c>
      <c r="W295" s="65">
        <f t="shared" si="85"/>
        <v>6.6111111111111107</v>
      </c>
      <c r="X295" s="65">
        <f t="shared" si="93"/>
        <v>-5.5555555555555358E-2</v>
      </c>
      <c r="Y295" s="67">
        <f t="shared" si="94"/>
        <v>1978.5277777777774</v>
      </c>
      <c r="Z295" s="57"/>
      <c r="AA295" s="57"/>
      <c r="AC295" s="57">
        <v>291</v>
      </c>
      <c r="AD295" s="66">
        <v>20.100000000000001</v>
      </c>
      <c r="AE295" s="66">
        <v>0</v>
      </c>
      <c r="AF295" s="65">
        <f t="shared" si="86"/>
        <v>5.5833333333333339</v>
      </c>
      <c r="AG295" s="65">
        <f t="shared" si="95"/>
        <v>-0.83333333333333304</v>
      </c>
      <c r="AH295" s="67">
        <f t="shared" si="96"/>
        <v>1819.2083333333335</v>
      </c>
      <c r="AI295" s="57"/>
      <c r="AJ295" s="57"/>
      <c r="AL295" s="57">
        <v>291</v>
      </c>
      <c r="AM295" s="66">
        <v>20.100000000000001</v>
      </c>
      <c r="AN295" s="66">
        <v>0</v>
      </c>
      <c r="AO295" s="65">
        <f t="shared" si="87"/>
        <v>5.5833333333333339</v>
      </c>
      <c r="AP295" s="65">
        <f t="shared" si="97"/>
        <v>-0.83333333333333304</v>
      </c>
      <c r="AQ295" s="67">
        <f t="shared" si="98"/>
        <v>1819.2083333333335</v>
      </c>
      <c r="AR295" s="57"/>
      <c r="AS295" s="57"/>
      <c r="AU295" s="57">
        <v>291</v>
      </c>
      <c r="AV295" s="66">
        <v>20.100000000000001</v>
      </c>
      <c r="AW295" s="66">
        <v>0</v>
      </c>
      <c r="AX295" s="65">
        <f t="shared" si="88"/>
        <v>5.5833333333333339</v>
      </c>
      <c r="AY295" s="65">
        <f t="shared" si="99"/>
        <v>-0.83333333333333304</v>
      </c>
      <c r="AZ295" s="67">
        <f t="shared" si="100"/>
        <v>1819.2083333333335</v>
      </c>
      <c r="BA295" s="57"/>
      <c r="BB295" s="57"/>
      <c r="BD295" s="57">
        <v>291</v>
      </c>
      <c r="BE295" s="66">
        <v>49.8</v>
      </c>
      <c r="BF295" s="66">
        <v>0</v>
      </c>
      <c r="BG295" s="65">
        <f t="shared" si="89"/>
        <v>13.833333333333332</v>
      </c>
      <c r="BH295" s="65">
        <f t="shared" si="101"/>
        <v>0.1666666666666643</v>
      </c>
      <c r="BI295" s="67">
        <f t="shared" si="102"/>
        <v>1917.3888888888898</v>
      </c>
      <c r="BJ295" s="57"/>
      <c r="BK295" s="57"/>
      <c r="BM295" s="57">
        <v>291</v>
      </c>
      <c r="BN295" s="57">
        <v>49.8</v>
      </c>
      <c r="BO295" s="66">
        <v>0</v>
      </c>
      <c r="BP295" s="65">
        <f t="shared" si="90"/>
        <v>13.833333333333332</v>
      </c>
      <c r="BQ295" s="65">
        <f t="shared" si="103"/>
        <v>0.1666666666666643</v>
      </c>
      <c r="BR295" s="67">
        <f t="shared" si="104"/>
        <v>1917.3888888888898</v>
      </c>
      <c r="BS295" s="57"/>
      <c r="BT295" s="57"/>
    </row>
    <row r="296" spans="1:72" x14ac:dyDescent="0.25">
      <c r="A296" s="31">
        <v>296</v>
      </c>
      <c r="B296" s="56">
        <v>293</v>
      </c>
      <c r="C296" s="71">
        <v>48.1</v>
      </c>
      <c r="D296" s="71">
        <v>0</v>
      </c>
      <c r="E296" s="71">
        <v>13.361111111111111</v>
      </c>
      <c r="F296" s="71">
        <v>-0.30555555555555713</v>
      </c>
      <c r="G296" s="71">
        <v>1944.6527777777787</v>
      </c>
      <c r="K296" s="57">
        <v>292</v>
      </c>
      <c r="L296" s="66">
        <v>23.6</v>
      </c>
      <c r="M296" s="66">
        <v>0</v>
      </c>
      <c r="N296" s="65">
        <f t="shared" si="84"/>
        <v>6.5555555555555554</v>
      </c>
      <c r="O296" s="65">
        <f t="shared" si="91"/>
        <v>-5.5555555555555358E-2</v>
      </c>
      <c r="P296" s="67">
        <f t="shared" si="92"/>
        <v>1985.1111111111106</v>
      </c>
      <c r="Q296" s="57"/>
      <c r="R296" s="57"/>
      <c r="T296" s="57">
        <v>292</v>
      </c>
      <c r="U296" s="66">
        <v>23.6</v>
      </c>
      <c r="V296" s="66">
        <v>0</v>
      </c>
      <c r="W296" s="65">
        <f t="shared" si="85"/>
        <v>6.5555555555555554</v>
      </c>
      <c r="X296" s="65">
        <f t="shared" si="93"/>
        <v>-5.5555555555555358E-2</v>
      </c>
      <c r="Y296" s="67">
        <f t="shared" si="94"/>
        <v>1985.1111111111106</v>
      </c>
      <c r="Z296" s="57"/>
      <c r="AA296" s="57"/>
      <c r="AC296" s="57">
        <v>292</v>
      </c>
      <c r="AD296" s="66">
        <v>17.3</v>
      </c>
      <c r="AE296" s="66">
        <v>0</v>
      </c>
      <c r="AF296" s="65">
        <f t="shared" si="86"/>
        <v>4.8055555555555554</v>
      </c>
      <c r="AG296" s="65">
        <f t="shared" si="95"/>
        <v>-0.77777777777777857</v>
      </c>
      <c r="AH296" s="67">
        <f t="shared" si="96"/>
        <v>1824.4027777777778</v>
      </c>
      <c r="AI296" s="57"/>
      <c r="AJ296" s="57"/>
      <c r="AL296" s="57">
        <v>292</v>
      </c>
      <c r="AM296" s="66">
        <v>17.3</v>
      </c>
      <c r="AN296" s="66">
        <v>0</v>
      </c>
      <c r="AO296" s="65">
        <f t="shared" si="87"/>
        <v>4.8055555555555554</v>
      </c>
      <c r="AP296" s="65">
        <f t="shared" si="97"/>
        <v>-0.77777777777777857</v>
      </c>
      <c r="AQ296" s="67">
        <f t="shared" si="98"/>
        <v>1824.4027777777778</v>
      </c>
      <c r="AR296" s="57"/>
      <c r="AS296" s="57"/>
      <c r="AU296" s="57">
        <v>292</v>
      </c>
      <c r="AV296" s="66">
        <v>17.3</v>
      </c>
      <c r="AW296" s="66">
        <v>0</v>
      </c>
      <c r="AX296" s="65">
        <f t="shared" si="88"/>
        <v>4.8055555555555554</v>
      </c>
      <c r="AY296" s="65">
        <f t="shared" si="99"/>
        <v>-0.77777777777777857</v>
      </c>
      <c r="AZ296" s="67">
        <f t="shared" si="100"/>
        <v>1824.4027777777778</v>
      </c>
      <c r="BA296" s="57"/>
      <c r="BB296" s="57"/>
      <c r="BD296" s="57">
        <v>292</v>
      </c>
      <c r="BE296" s="66">
        <v>49.2</v>
      </c>
      <c r="BF296" s="66">
        <v>0</v>
      </c>
      <c r="BG296" s="65">
        <f t="shared" si="89"/>
        <v>13.666666666666668</v>
      </c>
      <c r="BH296" s="65">
        <f t="shared" si="101"/>
        <v>-0.1666666666666643</v>
      </c>
      <c r="BI296" s="67">
        <f t="shared" si="102"/>
        <v>1931.1388888888898</v>
      </c>
      <c r="BJ296" s="57"/>
      <c r="BK296" s="57"/>
      <c r="BM296" s="57">
        <v>292</v>
      </c>
      <c r="BN296" s="57">
        <v>49.2</v>
      </c>
      <c r="BO296" s="66">
        <v>0</v>
      </c>
      <c r="BP296" s="65">
        <f t="shared" si="90"/>
        <v>13.666666666666668</v>
      </c>
      <c r="BQ296" s="65">
        <f t="shared" si="103"/>
        <v>-0.1666666666666643</v>
      </c>
      <c r="BR296" s="67">
        <f t="shared" si="104"/>
        <v>1931.1388888888898</v>
      </c>
      <c r="BS296" s="57"/>
      <c r="BT296" s="57"/>
    </row>
    <row r="297" spans="1:72" x14ac:dyDescent="0.25">
      <c r="A297" s="31">
        <v>297</v>
      </c>
      <c r="B297" s="56">
        <v>294</v>
      </c>
      <c r="C297" s="71">
        <v>47.3</v>
      </c>
      <c r="D297" s="71">
        <v>0</v>
      </c>
      <c r="E297" s="71">
        <v>13.138888888888888</v>
      </c>
      <c r="F297" s="71">
        <v>-0.22222222222222321</v>
      </c>
      <c r="G297" s="71">
        <v>1957.9027777777787</v>
      </c>
      <c r="K297" s="57">
        <v>293</v>
      </c>
      <c r="L297" s="66">
        <v>23.5</v>
      </c>
      <c r="M297" s="66">
        <v>0</v>
      </c>
      <c r="N297" s="65">
        <f t="shared" si="84"/>
        <v>6.5277777777777777</v>
      </c>
      <c r="O297" s="65">
        <f t="shared" si="91"/>
        <v>-2.7777777777777679E-2</v>
      </c>
      <c r="P297" s="67">
        <f t="shared" si="92"/>
        <v>1991.6527777777774</v>
      </c>
      <c r="Q297" s="57"/>
      <c r="R297" s="57"/>
      <c r="T297" s="57">
        <v>293</v>
      </c>
      <c r="U297" s="66">
        <v>23.5</v>
      </c>
      <c r="V297" s="66">
        <v>0</v>
      </c>
      <c r="W297" s="65">
        <f t="shared" si="85"/>
        <v>6.5277777777777777</v>
      </c>
      <c r="X297" s="65">
        <f t="shared" si="93"/>
        <v>-2.7777777777777679E-2</v>
      </c>
      <c r="Y297" s="67">
        <f t="shared" si="94"/>
        <v>1991.6527777777774</v>
      </c>
      <c r="Z297" s="57"/>
      <c r="AA297" s="57"/>
      <c r="AC297" s="57">
        <v>293</v>
      </c>
      <c r="AD297" s="66">
        <v>15.1</v>
      </c>
      <c r="AE297" s="66">
        <v>0</v>
      </c>
      <c r="AF297" s="65">
        <f t="shared" si="86"/>
        <v>4.1944444444444446</v>
      </c>
      <c r="AG297" s="65">
        <f t="shared" si="95"/>
        <v>-0.61111111111111072</v>
      </c>
      <c r="AH297" s="67">
        <f t="shared" si="96"/>
        <v>1828.9027777777778</v>
      </c>
      <c r="AI297" s="57"/>
      <c r="AJ297" s="57"/>
      <c r="AL297" s="57">
        <v>293</v>
      </c>
      <c r="AM297" s="66">
        <v>15.1</v>
      </c>
      <c r="AN297" s="66">
        <v>0</v>
      </c>
      <c r="AO297" s="65">
        <f t="shared" si="87"/>
        <v>4.1944444444444446</v>
      </c>
      <c r="AP297" s="65">
        <f t="shared" si="97"/>
        <v>-0.61111111111111072</v>
      </c>
      <c r="AQ297" s="67">
        <f t="shared" si="98"/>
        <v>1828.9027777777778</v>
      </c>
      <c r="AR297" s="57"/>
      <c r="AS297" s="57"/>
      <c r="AU297" s="57">
        <v>293</v>
      </c>
      <c r="AV297" s="66">
        <v>15.1</v>
      </c>
      <c r="AW297" s="66">
        <v>0</v>
      </c>
      <c r="AX297" s="65">
        <f t="shared" si="88"/>
        <v>4.1944444444444446</v>
      </c>
      <c r="AY297" s="65">
        <f t="shared" si="99"/>
        <v>-0.61111111111111072</v>
      </c>
      <c r="AZ297" s="67">
        <f t="shared" si="100"/>
        <v>1828.9027777777778</v>
      </c>
      <c r="BA297" s="57"/>
      <c r="BB297" s="57"/>
      <c r="BD297" s="57">
        <v>293</v>
      </c>
      <c r="BE297" s="66">
        <v>48.1</v>
      </c>
      <c r="BF297" s="66">
        <v>0</v>
      </c>
      <c r="BG297" s="65">
        <f t="shared" si="89"/>
        <v>13.361111111111111</v>
      </c>
      <c r="BH297" s="65">
        <f t="shared" si="101"/>
        <v>-0.30555555555555713</v>
      </c>
      <c r="BI297" s="67">
        <f t="shared" si="102"/>
        <v>1944.6527777777787</v>
      </c>
      <c r="BJ297" s="57"/>
      <c r="BK297" s="57"/>
      <c r="BM297" s="57">
        <v>293</v>
      </c>
      <c r="BN297" s="57">
        <v>48.1</v>
      </c>
      <c r="BO297" s="66">
        <v>0</v>
      </c>
      <c r="BP297" s="65">
        <f t="shared" si="90"/>
        <v>13.361111111111111</v>
      </c>
      <c r="BQ297" s="65">
        <f t="shared" si="103"/>
        <v>-0.30555555555555713</v>
      </c>
      <c r="BR297" s="67">
        <f t="shared" si="104"/>
        <v>1944.6527777777787</v>
      </c>
      <c r="BS297" s="57"/>
      <c r="BT297" s="57"/>
    </row>
    <row r="298" spans="1:72" x14ac:dyDescent="0.25">
      <c r="A298" s="31">
        <v>298</v>
      </c>
      <c r="B298" s="56">
        <v>295</v>
      </c>
      <c r="C298" s="71">
        <v>46.8</v>
      </c>
      <c r="D298" s="71">
        <v>0</v>
      </c>
      <c r="E298" s="71">
        <v>12.999999999999998</v>
      </c>
      <c r="F298" s="71">
        <v>-0.13888888888888928</v>
      </c>
      <c r="G298" s="71">
        <v>1970.9722222222231</v>
      </c>
      <c r="K298" s="57">
        <v>294</v>
      </c>
      <c r="L298" s="66">
        <v>23.4</v>
      </c>
      <c r="M298" s="66">
        <v>0</v>
      </c>
      <c r="N298" s="65">
        <f t="shared" si="84"/>
        <v>6.4999999999999991</v>
      </c>
      <c r="O298" s="65">
        <f t="shared" si="91"/>
        <v>-2.7777777777778567E-2</v>
      </c>
      <c r="P298" s="67">
        <f t="shared" si="92"/>
        <v>1998.1666666666663</v>
      </c>
      <c r="Q298" s="57"/>
      <c r="R298" s="57"/>
      <c r="T298" s="57">
        <v>294</v>
      </c>
      <c r="U298" s="66">
        <v>23.4</v>
      </c>
      <c r="V298" s="66">
        <v>0</v>
      </c>
      <c r="W298" s="65">
        <f t="shared" si="85"/>
        <v>6.4999999999999991</v>
      </c>
      <c r="X298" s="65">
        <f t="shared" si="93"/>
        <v>-2.7777777777778567E-2</v>
      </c>
      <c r="Y298" s="67">
        <f t="shared" si="94"/>
        <v>1998.1666666666663</v>
      </c>
      <c r="Z298" s="57"/>
      <c r="AA298" s="57"/>
      <c r="AC298" s="57">
        <v>294</v>
      </c>
      <c r="AD298" s="66">
        <v>13.7</v>
      </c>
      <c r="AE298" s="66">
        <v>0</v>
      </c>
      <c r="AF298" s="65">
        <f t="shared" si="86"/>
        <v>3.8055555555555554</v>
      </c>
      <c r="AG298" s="65">
        <f t="shared" si="95"/>
        <v>-0.38888888888888928</v>
      </c>
      <c r="AH298" s="67">
        <f t="shared" si="96"/>
        <v>1832.9027777777778</v>
      </c>
      <c r="AI298" s="57"/>
      <c r="AJ298" s="57"/>
      <c r="AL298" s="57">
        <v>294</v>
      </c>
      <c r="AM298" s="66">
        <v>13.7</v>
      </c>
      <c r="AN298" s="66">
        <v>0</v>
      </c>
      <c r="AO298" s="65">
        <f t="shared" si="87"/>
        <v>3.8055555555555554</v>
      </c>
      <c r="AP298" s="65">
        <f t="shared" si="97"/>
        <v>-0.38888888888888928</v>
      </c>
      <c r="AQ298" s="67">
        <f t="shared" si="98"/>
        <v>1832.9027777777778</v>
      </c>
      <c r="AR298" s="57"/>
      <c r="AS298" s="57"/>
      <c r="AU298" s="57">
        <v>294</v>
      </c>
      <c r="AV298" s="66">
        <v>13.7</v>
      </c>
      <c r="AW298" s="66">
        <v>0</v>
      </c>
      <c r="AX298" s="65">
        <f t="shared" si="88"/>
        <v>3.8055555555555554</v>
      </c>
      <c r="AY298" s="65">
        <f t="shared" si="99"/>
        <v>-0.38888888888888928</v>
      </c>
      <c r="AZ298" s="67">
        <f t="shared" si="100"/>
        <v>1832.9027777777778</v>
      </c>
      <c r="BA298" s="57"/>
      <c r="BB298" s="57"/>
      <c r="BD298" s="57">
        <v>294</v>
      </c>
      <c r="BE298" s="66">
        <v>47.3</v>
      </c>
      <c r="BF298" s="66">
        <v>0</v>
      </c>
      <c r="BG298" s="65">
        <f t="shared" si="89"/>
        <v>13.138888888888888</v>
      </c>
      <c r="BH298" s="65">
        <f t="shared" si="101"/>
        <v>-0.22222222222222321</v>
      </c>
      <c r="BI298" s="67">
        <f t="shared" si="102"/>
        <v>1957.9027777777787</v>
      </c>
      <c r="BJ298" s="57"/>
      <c r="BK298" s="57"/>
      <c r="BM298" s="57">
        <v>294</v>
      </c>
      <c r="BN298" s="57">
        <v>47.3</v>
      </c>
      <c r="BO298" s="66">
        <v>0</v>
      </c>
      <c r="BP298" s="65">
        <f t="shared" si="90"/>
        <v>13.138888888888888</v>
      </c>
      <c r="BQ298" s="65">
        <f t="shared" si="103"/>
        <v>-0.22222222222222321</v>
      </c>
      <c r="BR298" s="67">
        <f t="shared" si="104"/>
        <v>1957.9027777777787</v>
      </c>
      <c r="BS298" s="57"/>
      <c r="BT298" s="57"/>
    </row>
    <row r="299" spans="1:72" x14ac:dyDescent="0.25">
      <c r="A299" s="31">
        <v>299</v>
      </c>
      <c r="B299" s="56">
        <v>296</v>
      </c>
      <c r="C299" s="71">
        <v>46.7</v>
      </c>
      <c r="D299" s="71">
        <v>0</v>
      </c>
      <c r="E299" s="71">
        <v>12.972222222222223</v>
      </c>
      <c r="F299" s="71">
        <v>-2.7777777777775015E-2</v>
      </c>
      <c r="G299" s="71">
        <v>1983.9583333333342</v>
      </c>
      <c r="K299" s="57">
        <v>295</v>
      </c>
      <c r="L299" s="66">
        <v>23.3</v>
      </c>
      <c r="M299" s="66">
        <v>0</v>
      </c>
      <c r="N299" s="65">
        <f t="shared" si="84"/>
        <v>6.4722222222222223</v>
      </c>
      <c r="O299" s="65">
        <f t="shared" si="91"/>
        <v>-2.7777777777776791E-2</v>
      </c>
      <c r="P299" s="67">
        <f t="shared" si="92"/>
        <v>2004.6527777777774</v>
      </c>
      <c r="Q299" s="57"/>
      <c r="R299" s="57"/>
      <c r="T299" s="57">
        <v>295</v>
      </c>
      <c r="U299" s="66">
        <v>23.3</v>
      </c>
      <c r="V299" s="66">
        <v>0</v>
      </c>
      <c r="W299" s="65">
        <f t="shared" si="85"/>
        <v>6.4722222222222223</v>
      </c>
      <c r="X299" s="65">
        <f t="shared" si="93"/>
        <v>-2.7777777777776791E-2</v>
      </c>
      <c r="Y299" s="67">
        <f t="shared" si="94"/>
        <v>2004.6527777777774</v>
      </c>
      <c r="Z299" s="57"/>
      <c r="AA299" s="57"/>
      <c r="AC299" s="57">
        <v>295</v>
      </c>
      <c r="AD299" s="66">
        <v>13.4</v>
      </c>
      <c r="AE299" s="66">
        <v>0</v>
      </c>
      <c r="AF299" s="65">
        <f t="shared" si="86"/>
        <v>3.7222222222222223</v>
      </c>
      <c r="AG299" s="65">
        <f t="shared" si="95"/>
        <v>-8.3333333333333037E-2</v>
      </c>
      <c r="AH299" s="67">
        <f t="shared" si="96"/>
        <v>1836.6666666666667</v>
      </c>
      <c r="AI299" s="57"/>
      <c r="AJ299" s="57"/>
      <c r="AL299" s="57">
        <v>295</v>
      </c>
      <c r="AM299" s="66">
        <v>13.4</v>
      </c>
      <c r="AN299" s="66">
        <v>0</v>
      </c>
      <c r="AO299" s="65">
        <f t="shared" si="87"/>
        <v>3.7222222222222223</v>
      </c>
      <c r="AP299" s="65">
        <f t="shared" si="97"/>
        <v>-8.3333333333333037E-2</v>
      </c>
      <c r="AQ299" s="67">
        <f t="shared" si="98"/>
        <v>1836.6666666666667</v>
      </c>
      <c r="AR299" s="57"/>
      <c r="AS299" s="57"/>
      <c r="AU299" s="57">
        <v>295</v>
      </c>
      <c r="AV299" s="66">
        <v>13.4</v>
      </c>
      <c r="AW299" s="66">
        <v>0</v>
      </c>
      <c r="AX299" s="65">
        <f t="shared" si="88"/>
        <v>3.7222222222222223</v>
      </c>
      <c r="AY299" s="65">
        <f t="shared" si="99"/>
        <v>-8.3333333333333037E-2</v>
      </c>
      <c r="AZ299" s="67">
        <f t="shared" si="100"/>
        <v>1836.6666666666667</v>
      </c>
      <c r="BA299" s="57"/>
      <c r="BB299" s="57"/>
      <c r="BD299" s="57">
        <v>295</v>
      </c>
      <c r="BE299" s="66">
        <v>46.8</v>
      </c>
      <c r="BF299" s="66">
        <v>0</v>
      </c>
      <c r="BG299" s="65">
        <f t="shared" si="89"/>
        <v>12.999999999999998</v>
      </c>
      <c r="BH299" s="65">
        <f t="shared" si="101"/>
        <v>-0.13888888888888928</v>
      </c>
      <c r="BI299" s="67">
        <f t="shared" si="102"/>
        <v>1970.9722222222231</v>
      </c>
      <c r="BJ299" s="57"/>
      <c r="BK299" s="57"/>
      <c r="BM299" s="57">
        <v>295</v>
      </c>
      <c r="BN299" s="57">
        <v>46.8</v>
      </c>
      <c r="BO299" s="66">
        <v>0</v>
      </c>
      <c r="BP299" s="65">
        <f t="shared" si="90"/>
        <v>12.999999999999998</v>
      </c>
      <c r="BQ299" s="65">
        <f t="shared" si="103"/>
        <v>-0.13888888888888928</v>
      </c>
      <c r="BR299" s="67">
        <f t="shared" si="104"/>
        <v>1970.9722222222231</v>
      </c>
      <c r="BS299" s="57"/>
      <c r="BT299" s="57"/>
    </row>
    <row r="300" spans="1:72" x14ac:dyDescent="0.25">
      <c r="A300" s="31">
        <v>300</v>
      </c>
      <c r="B300" s="56">
        <v>297</v>
      </c>
      <c r="C300" s="71">
        <v>46.8</v>
      </c>
      <c r="D300" s="71">
        <v>0</v>
      </c>
      <c r="E300" s="71">
        <v>12.999999999999998</v>
      </c>
      <c r="F300" s="71">
        <v>2.7777777777775015E-2</v>
      </c>
      <c r="G300" s="71">
        <v>1996.9444444444453</v>
      </c>
      <c r="K300" s="57">
        <v>296</v>
      </c>
      <c r="L300" s="66">
        <v>23.3</v>
      </c>
      <c r="M300" s="66">
        <v>0</v>
      </c>
      <c r="N300" s="65">
        <f t="shared" si="84"/>
        <v>6.4722222222222223</v>
      </c>
      <c r="O300" s="65">
        <f t="shared" si="91"/>
        <v>0</v>
      </c>
      <c r="P300" s="67">
        <f t="shared" si="92"/>
        <v>2011.1249999999995</v>
      </c>
      <c r="Q300" s="57"/>
      <c r="R300" s="57"/>
      <c r="T300" s="57">
        <v>296</v>
      </c>
      <c r="U300" s="66">
        <v>23.3</v>
      </c>
      <c r="V300" s="66">
        <v>0</v>
      </c>
      <c r="W300" s="65">
        <f t="shared" si="85"/>
        <v>6.4722222222222223</v>
      </c>
      <c r="X300" s="65">
        <f t="shared" si="93"/>
        <v>0</v>
      </c>
      <c r="Y300" s="67">
        <f t="shared" si="94"/>
        <v>2011.1249999999995</v>
      </c>
      <c r="Z300" s="57"/>
      <c r="AA300" s="57"/>
      <c r="AC300" s="57">
        <v>296</v>
      </c>
      <c r="AD300" s="66">
        <v>13.9</v>
      </c>
      <c r="AE300" s="66">
        <v>0</v>
      </c>
      <c r="AF300" s="65">
        <f t="shared" si="86"/>
        <v>3.8611111111111112</v>
      </c>
      <c r="AG300" s="65">
        <f t="shared" si="95"/>
        <v>0.13888888888888884</v>
      </c>
      <c r="AH300" s="67">
        <f t="shared" si="96"/>
        <v>1840.4583333333335</v>
      </c>
      <c r="AI300" s="57"/>
      <c r="AJ300" s="57"/>
      <c r="AL300" s="57">
        <v>296</v>
      </c>
      <c r="AM300" s="66">
        <v>13.9</v>
      </c>
      <c r="AN300" s="66">
        <v>0</v>
      </c>
      <c r="AO300" s="65">
        <f t="shared" si="87"/>
        <v>3.8611111111111112</v>
      </c>
      <c r="AP300" s="65">
        <f t="shared" si="97"/>
        <v>0.13888888888888884</v>
      </c>
      <c r="AQ300" s="67">
        <f t="shared" si="98"/>
        <v>1840.4583333333335</v>
      </c>
      <c r="AR300" s="57"/>
      <c r="AS300" s="57"/>
      <c r="AU300" s="57">
        <v>296</v>
      </c>
      <c r="AV300" s="66">
        <v>13.9</v>
      </c>
      <c r="AW300" s="66">
        <v>0</v>
      </c>
      <c r="AX300" s="65">
        <f t="shared" si="88"/>
        <v>3.8611111111111112</v>
      </c>
      <c r="AY300" s="65">
        <f t="shared" si="99"/>
        <v>0.13888888888888884</v>
      </c>
      <c r="AZ300" s="67">
        <f t="shared" si="100"/>
        <v>1840.4583333333335</v>
      </c>
      <c r="BA300" s="57"/>
      <c r="BB300" s="57"/>
      <c r="BD300" s="57">
        <v>296</v>
      </c>
      <c r="BE300" s="66">
        <v>46.7</v>
      </c>
      <c r="BF300" s="66">
        <v>0</v>
      </c>
      <c r="BG300" s="65">
        <f t="shared" si="89"/>
        <v>12.972222222222223</v>
      </c>
      <c r="BH300" s="65">
        <f t="shared" si="101"/>
        <v>-2.7777777777775015E-2</v>
      </c>
      <c r="BI300" s="67">
        <f t="shared" si="102"/>
        <v>1983.9583333333342</v>
      </c>
      <c r="BJ300" s="57"/>
      <c r="BK300" s="57"/>
      <c r="BM300" s="57">
        <v>296</v>
      </c>
      <c r="BN300" s="57">
        <v>46.7</v>
      </c>
      <c r="BO300" s="66">
        <v>0</v>
      </c>
      <c r="BP300" s="65">
        <f t="shared" si="90"/>
        <v>12.972222222222223</v>
      </c>
      <c r="BQ300" s="65">
        <f t="shared" si="103"/>
        <v>-2.7777777777775015E-2</v>
      </c>
      <c r="BR300" s="67">
        <f t="shared" si="104"/>
        <v>1983.9583333333342</v>
      </c>
      <c r="BS300" s="57"/>
      <c r="BT300" s="57"/>
    </row>
    <row r="301" spans="1:72" x14ac:dyDescent="0.25">
      <c r="A301" s="31">
        <v>301</v>
      </c>
      <c r="B301" s="56">
        <v>298</v>
      </c>
      <c r="C301" s="71">
        <v>47.1</v>
      </c>
      <c r="D301" s="71">
        <v>0</v>
      </c>
      <c r="E301" s="71">
        <v>13.083333333333334</v>
      </c>
      <c r="F301" s="71">
        <v>8.3333333333335702E-2</v>
      </c>
      <c r="G301" s="71">
        <v>2009.986111111112</v>
      </c>
      <c r="K301" s="57">
        <v>297</v>
      </c>
      <c r="L301" s="66">
        <v>23.2</v>
      </c>
      <c r="M301" s="66">
        <v>0</v>
      </c>
      <c r="N301" s="65">
        <f t="shared" si="84"/>
        <v>6.4444444444444438</v>
      </c>
      <c r="O301" s="65">
        <f t="shared" si="91"/>
        <v>-2.7777777777778567E-2</v>
      </c>
      <c r="P301" s="67">
        <f t="shared" si="92"/>
        <v>2017.5833333333328</v>
      </c>
      <c r="Q301" s="57"/>
      <c r="R301" s="57"/>
      <c r="T301" s="57">
        <v>297</v>
      </c>
      <c r="U301" s="66">
        <v>23.2</v>
      </c>
      <c r="V301" s="66">
        <v>0</v>
      </c>
      <c r="W301" s="65">
        <f t="shared" si="85"/>
        <v>6.4444444444444438</v>
      </c>
      <c r="X301" s="65">
        <f t="shared" si="93"/>
        <v>-2.7777777777778567E-2</v>
      </c>
      <c r="Y301" s="67">
        <f t="shared" si="94"/>
        <v>2017.5833333333328</v>
      </c>
      <c r="Z301" s="57"/>
      <c r="AA301" s="57"/>
      <c r="AC301" s="57">
        <v>297</v>
      </c>
      <c r="AD301" s="66">
        <v>15</v>
      </c>
      <c r="AE301" s="66">
        <v>0</v>
      </c>
      <c r="AF301" s="65">
        <f t="shared" si="86"/>
        <v>4.166666666666667</v>
      </c>
      <c r="AG301" s="65">
        <f t="shared" si="95"/>
        <v>0.3055555555555558</v>
      </c>
      <c r="AH301" s="67">
        <f t="shared" si="96"/>
        <v>1844.4722222222224</v>
      </c>
      <c r="AI301" s="57"/>
      <c r="AJ301" s="57"/>
      <c r="AL301" s="57">
        <v>297</v>
      </c>
      <c r="AM301" s="66">
        <v>15</v>
      </c>
      <c r="AN301" s="66">
        <v>0</v>
      </c>
      <c r="AO301" s="65">
        <f t="shared" si="87"/>
        <v>4.166666666666667</v>
      </c>
      <c r="AP301" s="65">
        <f t="shared" si="97"/>
        <v>0.3055555555555558</v>
      </c>
      <c r="AQ301" s="67">
        <f t="shared" si="98"/>
        <v>1844.4722222222224</v>
      </c>
      <c r="AR301" s="57"/>
      <c r="AS301" s="57"/>
      <c r="AU301" s="57">
        <v>297</v>
      </c>
      <c r="AV301" s="66">
        <v>15</v>
      </c>
      <c r="AW301" s="66">
        <v>0</v>
      </c>
      <c r="AX301" s="65">
        <f t="shared" si="88"/>
        <v>4.166666666666667</v>
      </c>
      <c r="AY301" s="65">
        <f t="shared" si="99"/>
        <v>0.3055555555555558</v>
      </c>
      <c r="AZ301" s="67">
        <f t="shared" si="100"/>
        <v>1844.4722222222224</v>
      </c>
      <c r="BA301" s="57"/>
      <c r="BB301" s="57"/>
      <c r="BD301" s="57">
        <v>297</v>
      </c>
      <c r="BE301" s="66">
        <v>46.8</v>
      </c>
      <c r="BF301" s="66">
        <v>0</v>
      </c>
      <c r="BG301" s="65">
        <f t="shared" si="89"/>
        <v>12.999999999999998</v>
      </c>
      <c r="BH301" s="65">
        <f t="shared" si="101"/>
        <v>2.7777777777775015E-2</v>
      </c>
      <c r="BI301" s="67">
        <f t="shared" si="102"/>
        <v>1996.9444444444453</v>
      </c>
      <c r="BJ301" s="57"/>
      <c r="BK301" s="57"/>
      <c r="BM301" s="57">
        <v>297</v>
      </c>
      <c r="BN301" s="57">
        <v>46.8</v>
      </c>
      <c r="BO301" s="66">
        <v>0</v>
      </c>
      <c r="BP301" s="65">
        <f t="shared" si="90"/>
        <v>12.999999999999998</v>
      </c>
      <c r="BQ301" s="65">
        <f t="shared" si="103"/>
        <v>2.7777777777775015E-2</v>
      </c>
      <c r="BR301" s="67">
        <f t="shared" si="104"/>
        <v>1996.9444444444453</v>
      </c>
      <c r="BS301" s="57"/>
      <c r="BT301" s="57"/>
    </row>
    <row r="302" spans="1:72" x14ac:dyDescent="0.25">
      <c r="A302" s="31">
        <v>302</v>
      </c>
      <c r="B302" s="56">
        <v>299</v>
      </c>
      <c r="C302" s="71">
        <v>47.3</v>
      </c>
      <c r="D302" s="71">
        <v>0</v>
      </c>
      <c r="E302" s="71">
        <v>13.138888888888888</v>
      </c>
      <c r="F302" s="71">
        <v>5.5555555555553582E-2</v>
      </c>
      <c r="G302" s="71">
        <v>2023.0972222222231</v>
      </c>
      <c r="K302" s="57">
        <v>298</v>
      </c>
      <c r="L302" s="66">
        <v>23.1</v>
      </c>
      <c r="M302" s="66">
        <v>0</v>
      </c>
      <c r="N302" s="65">
        <f t="shared" si="84"/>
        <v>6.416666666666667</v>
      </c>
      <c r="O302" s="65">
        <f t="shared" si="91"/>
        <v>-2.7777777777776791E-2</v>
      </c>
      <c r="P302" s="67">
        <f t="shared" si="92"/>
        <v>2024.0138888888885</v>
      </c>
      <c r="Q302" s="57"/>
      <c r="R302" s="57"/>
      <c r="T302" s="57">
        <v>298</v>
      </c>
      <c r="U302" s="66">
        <v>23.1</v>
      </c>
      <c r="V302" s="66">
        <v>0</v>
      </c>
      <c r="W302" s="65">
        <f t="shared" si="85"/>
        <v>6.416666666666667</v>
      </c>
      <c r="X302" s="65">
        <f t="shared" si="93"/>
        <v>-2.7777777777776791E-2</v>
      </c>
      <c r="Y302" s="67">
        <f t="shared" si="94"/>
        <v>2024.0138888888885</v>
      </c>
      <c r="Z302" s="57"/>
      <c r="AA302" s="57"/>
      <c r="AC302" s="57">
        <v>298</v>
      </c>
      <c r="AD302" s="66">
        <v>16.3</v>
      </c>
      <c r="AE302" s="66">
        <v>0</v>
      </c>
      <c r="AF302" s="65">
        <f t="shared" si="86"/>
        <v>4.5277777777777777</v>
      </c>
      <c r="AG302" s="65">
        <f t="shared" si="95"/>
        <v>0.36111111111111072</v>
      </c>
      <c r="AH302" s="67">
        <f t="shared" si="96"/>
        <v>1848.8194444444446</v>
      </c>
      <c r="AI302" s="57"/>
      <c r="AJ302" s="57"/>
      <c r="AL302" s="57">
        <v>298</v>
      </c>
      <c r="AM302" s="66">
        <v>16.3</v>
      </c>
      <c r="AN302" s="66">
        <v>0</v>
      </c>
      <c r="AO302" s="65">
        <f t="shared" si="87"/>
        <v>4.5277777777777777</v>
      </c>
      <c r="AP302" s="65">
        <f t="shared" si="97"/>
        <v>0.36111111111111072</v>
      </c>
      <c r="AQ302" s="67">
        <f t="shared" si="98"/>
        <v>1848.8194444444446</v>
      </c>
      <c r="AR302" s="57"/>
      <c r="AS302" s="57"/>
      <c r="AU302" s="57">
        <v>298</v>
      </c>
      <c r="AV302" s="66">
        <v>16.3</v>
      </c>
      <c r="AW302" s="66">
        <v>0</v>
      </c>
      <c r="AX302" s="65">
        <f t="shared" si="88"/>
        <v>4.5277777777777777</v>
      </c>
      <c r="AY302" s="65">
        <f t="shared" si="99"/>
        <v>0.36111111111111072</v>
      </c>
      <c r="AZ302" s="67">
        <f t="shared" si="100"/>
        <v>1848.8194444444446</v>
      </c>
      <c r="BA302" s="57"/>
      <c r="BB302" s="57"/>
      <c r="BD302" s="57">
        <v>298</v>
      </c>
      <c r="BE302" s="66">
        <v>47.1</v>
      </c>
      <c r="BF302" s="66">
        <v>0</v>
      </c>
      <c r="BG302" s="65">
        <f t="shared" si="89"/>
        <v>13.083333333333334</v>
      </c>
      <c r="BH302" s="65">
        <f t="shared" si="101"/>
        <v>8.3333333333335702E-2</v>
      </c>
      <c r="BI302" s="67">
        <f t="shared" si="102"/>
        <v>2009.986111111112</v>
      </c>
      <c r="BJ302" s="57"/>
      <c r="BK302" s="57"/>
      <c r="BM302" s="57">
        <v>298</v>
      </c>
      <c r="BN302" s="57">
        <v>47.1</v>
      </c>
      <c r="BO302" s="66">
        <v>0</v>
      </c>
      <c r="BP302" s="65">
        <f t="shared" si="90"/>
        <v>13.083333333333334</v>
      </c>
      <c r="BQ302" s="65">
        <f t="shared" si="103"/>
        <v>8.3333333333335702E-2</v>
      </c>
      <c r="BR302" s="67">
        <f t="shared" si="104"/>
        <v>2009.986111111112</v>
      </c>
      <c r="BS302" s="57"/>
      <c r="BT302" s="57"/>
    </row>
    <row r="303" spans="1:72" x14ac:dyDescent="0.25">
      <c r="A303" s="31">
        <v>303</v>
      </c>
      <c r="B303" s="56">
        <v>300</v>
      </c>
      <c r="C303" s="71">
        <v>47.3</v>
      </c>
      <c r="D303" s="71">
        <v>0</v>
      </c>
      <c r="E303" s="71">
        <v>13.138888888888888</v>
      </c>
      <c r="F303" s="71">
        <v>0</v>
      </c>
      <c r="G303" s="71">
        <v>2036.236111111112</v>
      </c>
      <c r="K303" s="57">
        <v>299</v>
      </c>
      <c r="L303" s="66">
        <v>23</v>
      </c>
      <c r="M303" s="66">
        <v>0</v>
      </c>
      <c r="N303" s="65">
        <f t="shared" si="84"/>
        <v>6.3888888888888884</v>
      </c>
      <c r="O303" s="65">
        <f t="shared" si="91"/>
        <v>-2.7777777777778567E-2</v>
      </c>
      <c r="P303" s="67">
        <f t="shared" si="92"/>
        <v>2030.4166666666663</v>
      </c>
      <c r="Q303" s="57"/>
      <c r="R303" s="57"/>
      <c r="T303" s="57">
        <v>299</v>
      </c>
      <c r="U303" s="66">
        <v>23</v>
      </c>
      <c r="V303" s="66">
        <v>0</v>
      </c>
      <c r="W303" s="65">
        <f t="shared" si="85"/>
        <v>6.3888888888888884</v>
      </c>
      <c r="X303" s="65">
        <f t="shared" si="93"/>
        <v>-2.7777777777778567E-2</v>
      </c>
      <c r="Y303" s="67">
        <f t="shared" si="94"/>
        <v>2030.4166666666663</v>
      </c>
      <c r="Z303" s="57"/>
      <c r="AA303" s="57"/>
      <c r="AC303" s="57">
        <v>299</v>
      </c>
      <c r="AD303" s="66">
        <v>17.399999999999999</v>
      </c>
      <c r="AE303" s="66">
        <v>0</v>
      </c>
      <c r="AF303" s="65">
        <f t="shared" si="86"/>
        <v>4.833333333333333</v>
      </c>
      <c r="AG303" s="65">
        <f t="shared" si="95"/>
        <v>0.30555555555555536</v>
      </c>
      <c r="AH303" s="67">
        <f t="shared" si="96"/>
        <v>1853.5000000000002</v>
      </c>
      <c r="AI303" s="57"/>
      <c r="AJ303" s="57"/>
      <c r="AL303" s="57">
        <v>299</v>
      </c>
      <c r="AM303" s="66">
        <v>17.399999999999999</v>
      </c>
      <c r="AN303" s="66">
        <v>0</v>
      </c>
      <c r="AO303" s="65">
        <f t="shared" si="87"/>
        <v>4.833333333333333</v>
      </c>
      <c r="AP303" s="65">
        <f t="shared" si="97"/>
        <v>0.30555555555555536</v>
      </c>
      <c r="AQ303" s="67">
        <f t="shared" si="98"/>
        <v>1853.5000000000002</v>
      </c>
      <c r="AR303" s="57"/>
      <c r="AS303" s="57"/>
      <c r="AU303" s="57">
        <v>299</v>
      </c>
      <c r="AV303" s="66">
        <v>17.399999999999999</v>
      </c>
      <c r="AW303" s="66">
        <v>0</v>
      </c>
      <c r="AX303" s="65">
        <f t="shared" si="88"/>
        <v>4.833333333333333</v>
      </c>
      <c r="AY303" s="65">
        <f t="shared" si="99"/>
        <v>0.30555555555555536</v>
      </c>
      <c r="AZ303" s="67">
        <f t="shared" si="100"/>
        <v>1853.5000000000002</v>
      </c>
      <c r="BA303" s="57"/>
      <c r="BB303" s="57"/>
      <c r="BD303" s="57">
        <v>299</v>
      </c>
      <c r="BE303" s="66">
        <v>47.3</v>
      </c>
      <c r="BF303" s="66">
        <v>0</v>
      </c>
      <c r="BG303" s="65">
        <f t="shared" si="89"/>
        <v>13.138888888888888</v>
      </c>
      <c r="BH303" s="65">
        <f t="shared" si="101"/>
        <v>5.5555555555553582E-2</v>
      </c>
      <c r="BI303" s="67">
        <f t="shared" si="102"/>
        <v>2023.0972222222231</v>
      </c>
      <c r="BJ303" s="57"/>
      <c r="BK303" s="57"/>
      <c r="BM303" s="57">
        <v>299</v>
      </c>
      <c r="BN303" s="57">
        <v>47.3</v>
      </c>
      <c r="BO303" s="66">
        <v>0</v>
      </c>
      <c r="BP303" s="65">
        <f t="shared" si="90"/>
        <v>13.138888888888888</v>
      </c>
      <c r="BQ303" s="65">
        <f t="shared" si="103"/>
        <v>5.5555555555553582E-2</v>
      </c>
      <c r="BR303" s="67">
        <f t="shared" si="104"/>
        <v>2023.0972222222231</v>
      </c>
      <c r="BS303" s="57"/>
      <c r="BT303" s="57"/>
    </row>
    <row r="304" spans="1:72" x14ac:dyDescent="0.25">
      <c r="A304" s="31">
        <v>304</v>
      </c>
      <c r="B304" s="56">
        <v>301</v>
      </c>
      <c r="C304" s="71">
        <v>47.1</v>
      </c>
      <c r="D304" s="71">
        <v>0</v>
      </c>
      <c r="E304" s="71">
        <v>13.083333333333334</v>
      </c>
      <c r="F304" s="71">
        <v>-5.5555555555553582E-2</v>
      </c>
      <c r="G304" s="71">
        <v>2049.3472222222231</v>
      </c>
      <c r="K304" s="57">
        <v>300</v>
      </c>
      <c r="L304" s="66">
        <v>22.8</v>
      </c>
      <c r="M304" s="66">
        <v>0</v>
      </c>
      <c r="N304" s="65">
        <f t="shared" si="84"/>
        <v>6.333333333333333</v>
      </c>
      <c r="O304" s="65">
        <f t="shared" si="91"/>
        <v>-5.5555555555555358E-2</v>
      </c>
      <c r="P304" s="67">
        <f t="shared" si="92"/>
        <v>2036.7777777777774</v>
      </c>
      <c r="Q304" s="57"/>
      <c r="R304" s="57"/>
      <c r="T304" s="57">
        <v>300</v>
      </c>
      <c r="U304" s="66">
        <v>22.8</v>
      </c>
      <c r="V304" s="66">
        <v>0</v>
      </c>
      <c r="W304" s="65">
        <f t="shared" si="85"/>
        <v>6.333333333333333</v>
      </c>
      <c r="X304" s="65">
        <f t="shared" si="93"/>
        <v>-5.5555555555555358E-2</v>
      </c>
      <c r="Y304" s="67">
        <f t="shared" si="94"/>
        <v>2036.7777777777774</v>
      </c>
      <c r="Z304" s="57"/>
      <c r="AA304" s="57"/>
      <c r="AC304" s="57">
        <v>300</v>
      </c>
      <c r="AD304" s="66">
        <v>18.2</v>
      </c>
      <c r="AE304" s="66">
        <v>0</v>
      </c>
      <c r="AF304" s="65">
        <f t="shared" si="86"/>
        <v>5.0555555555555554</v>
      </c>
      <c r="AG304" s="65">
        <f t="shared" si="95"/>
        <v>0.22222222222222232</v>
      </c>
      <c r="AH304" s="67">
        <f t="shared" si="96"/>
        <v>1858.4444444444446</v>
      </c>
      <c r="AI304" s="57"/>
      <c r="AJ304" s="57"/>
      <c r="AL304" s="57">
        <v>300</v>
      </c>
      <c r="AM304" s="66">
        <v>18.2</v>
      </c>
      <c r="AN304" s="66">
        <v>0</v>
      </c>
      <c r="AO304" s="65">
        <f t="shared" si="87"/>
        <v>5.0555555555555554</v>
      </c>
      <c r="AP304" s="65">
        <f t="shared" si="97"/>
        <v>0.22222222222222232</v>
      </c>
      <c r="AQ304" s="67">
        <f t="shared" si="98"/>
        <v>1858.4444444444446</v>
      </c>
      <c r="AR304" s="57"/>
      <c r="AS304" s="57"/>
      <c r="AU304" s="57">
        <v>300</v>
      </c>
      <c r="AV304" s="66">
        <v>18.2</v>
      </c>
      <c r="AW304" s="66">
        <v>0</v>
      </c>
      <c r="AX304" s="65">
        <f t="shared" si="88"/>
        <v>5.0555555555555554</v>
      </c>
      <c r="AY304" s="65">
        <f t="shared" si="99"/>
        <v>0.22222222222222232</v>
      </c>
      <c r="AZ304" s="67">
        <f t="shared" si="100"/>
        <v>1858.4444444444446</v>
      </c>
      <c r="BA304" s="57"/>
      <c r="BB304" s="57"/>
      <c r="BD304" s="57">
        <v>300</v>
      </c>
      <c r="BE304" s="66">
        <v>47.3</v>
      </c>
      <c r="BF304" s="66">
        <v>0</v>
      </c>
      <c r="BG304" s="65">
        <f t="shared" si="89"/>
        <v>13.138888888888888</v>
      </c>
      <c r="BH304" s="65">
        <f t="shared" si="101"/>
        <v>0</v>
      </c>
      <c r="BI304" s="67">
        <f t="shared" si="102"/>
        <v>2036.236111111112</v>
      </c>
      <c r="BJ304" s="57"/>
      <c r="BK304" s="57"/>
      <c r="BM304" s="57">
        <v>300</v>
      </c>
      <c r="BN304" s="57">
        <v>47.3</v>
      </c>
      <c r="BO304" s="66">
        <v>0</v>
      </c>
      <c r="BP304" s="65">
        <f t="shared" si="90"/>
        <v>13.138888888888888</v>
      </c>
      <c r="BQ304" s="65">
        <f t="shared" si="103"/>
        <v>0</v>
      </c>
      <c r="BR304" s="67">
        <f t="shared" si="104"/>
        <v>2036.236111111112</v>
      </c>
      <c r="BS304" s="57"/>
      <c r="BT304" s="57"/>
    </row>
    <row r="305" spans="1:72" x14ac:dyDescent="0.25">
      <c r="A305" s="31">
        <v>305</v>
      </c>
      <c r="B305" s="56">
        <v>302</v>
      </c>
      <c r="C305" s="71">
        <v>46.6</v>
      </c>
      <c r="D305" s="71">
        <v>0</v>
      </c>
      <c r="E305" s="71">
        <v>12.944444444444445</v>
      </c>
      <c r="F305" s="71">
        <v>-0.13888888888888928</v>
      </c>
      <c r="G305" s="71">
        <v>2062.3611111111118</v>
      </c>
      <c r="K305" s="57">
        <v>301</v>
      </c>
      <c r="L305" s="66">
        <v>22.5</v>
      </c>
      <c r="M305" s="66">
        <v>0</v>
      </c>
      <c r="N305" s="65">
        <f t="shared" si="84"/>
        <v>6.25</v>
      </c>
      <c r="O305" s="65">
        <f t="shared" si="91"/>
        <v>-8.3333333333333037E-2</v>
      </c>
      <c r="P305" s="67">
        <f t="shared" si="92"/>
        <v>2043.0694444444441</v>
      </c>
      <c r="Q305" s="57"/>
      <c r="R305" s="57"/>
      <c r="T305" s="57">
        <v>301</v>
      </c>
      <c r="U305" s="66">
        <v>22.5</v>
      </c>
      <c r="V305" s="66">
        <v>0</v>
      </c>
      <c r="W305" s="65">
        <f t="shared" si="85"/>
        <v>6.25</v>
      </c>
      <c r="X305" s="65">
        <f t="shared" si="93"/>
        <v>-8.3333333333333037E-2</v>
      </c>
      <c r="Y305" s="67">
        <f t="shared" si="94"/>
        <v>2043.0694444444441</v>
      </c>
      <c r="Z305" s="57"/>
      <c r="AA305" s="57"/>
      <c r="AC305" s="57">
        <v>301</v>
      </c>
      <c r="AD305" s="66">
        <v>18.600000000000001</v>
      </c>
      <c r="AE305" s="66">
        <v>0</v>
      </c>
      <c r="AF305" s="65">
        <f t="shared" si="86"/>
        <v>5.166666666666667</v>
      </c>
      <c r="AG305" s="65">
        <f t="shared" si="95"/>
        <v>0.1111111111111116</v>
      </c>
      <c r="AH305" s="67">
        <f t="shared" si="96"/>
        <v>1863.5555555555557</v>
      </c>
      <c r="AI305" s="57"/>
      <c r="AJ305" s="57"/>
      <c r="AL305" s="57">
        <v>301</v>
      </c>
      <c r="AM305" s="66">
        <v>18.600000000000001</v>
      </c>
      <c r="AN305" s="66">
        <v>0</v>
      </c>
      <c r="AO305" s="65">
        <f t="shared" si="87"/>
        <v>5.166666666666667</v>
      </c>
      <c r="AP305" s="65">
        <f t="shared" si="97"/>
        <v>0.1111111111111116</v>
      </c>
      <c r="AQ305" s="67">
        <f t="shared" si="98"/>
        <v>1863.5555555555557</v>
      </c>
      <c r="AR305" s="57"/>
      <c r="AS305" s="57"/>
      <c r="AU305" s="57">
        <v>301</v>
      </c>
      <c r="AV305" s="66">
        <v>18.600000000000001</v>
      </c>
      <c r="AW305" s="66">
        <v>0</v>
      </c>
      <c r="AX305" s="65">
        <f t="shared" si="88"/>
        <v>5.166666666666667</v>
      </c>
      <c r="AY305" s="65">
        <f t="shared" si="99"/>
        <v>0.1111111111111116</v>
      </c>
      <c r="AZ305" s="67">
        <f t="shared" si="100"/>
        <v>1863.5555555555557</v>
      </c>
      <c r="BA305" s="57"/>
      <c r="BB305" s="57"/>
      <c r="BD305" s="57">
        <v>301</v>
      </c>
      <c r="BE305" s="66">
        <v>47.1</v>
      </c>
      <c r="BF305" s="66">
        <v>0</v>
      </c>
      <c r="BG305" s="65">
        <f t="shared" si="89"/>
        <v>13.083333333333334</v>
      </c>
      <c r="BH305" s="65">
        <f t="shared" si="101"/>
        <v>-5.5555555555553582E-2</v>
      </c>
      <c r="BI305" s="67">
        <f t="shared" si="102"/>
        <v>2049.3472222222231</v>
      </c>
      <c r="BJ305" s="57"/>
      <c r="BK305" s="57"/>
      <c r="BM305" s="57">
        <v>301</v>
      </c>
      <c r="BN305" s="57">
        <v>47.1</v>
      </c>
      <c r="BO305" s="66">
        <v>0</v>
      </c>
      <c r="BP305" s="65">
        <f t="shared" si="90"/>
        <v>13.083333333333334</v>
      </c>
      <c r="BQ305" s="65">
        <f t="shared" si="103"/>
        <v>-5.5555555555553582E-2</v>
      </c>
      <c r="BR305" s="67">
        <f t="shared" si="104"/>
        <v>2049.3472222222231</v>
      </c>
      <c r="BS305" s="57"/>
      <c r="BT305" s="57"/>
    </row>
    <row r="306" spans="1:72" x14ac:dyDescent="0.25">
      <c r="A306" s="31">
        <v>306</v>
      </c>
      <c r="B306" s="56">
        <v>303</v>
      </c>
      <c r="C306" s="71">
        <v>45.8</v>
      </c>
      <c r="D306" s="71">
        <v>0</v>
      </c>
      <c r="E306" s="71">
        <v>12.722222222222221</v>
      </c>
      <c r="F306" s="71">
        <v>-0.22222222222222321</v>
      </c>
      <c r="G306" s="71">
        <v>2075.1944444444453</v>
      </c>
      <c r="K306" s="57">
        <v>302</v>
      </c>
      <c r="L306" s="66">
        <v>22.1</v>
      </c>
      <c r="M306" s="66">
        <v>0</v>
      </c>
      <c r="N306" s="65">
        <f t="shared" si="84"/>
        <v>6.1388888888888893</v>
      </c>
      <c r="O306" s="65">
        <f t="shared" si="91"/>
        <v>-0.11111111111111072</v>
      </c>
      <c r="P306" s="67">
        <f t="shared" si="92"/>
        <v>2049.2638888888887</v>
      </c>
      <c r="Q306" s="57"/>
      <c r="R306" s="57"/>
      <c r="T306" s="57">
        <v>302</v>
      </c>
      <c r="U306" s="66">
        <v>22.1</v>
      </c>
      <c r="V306" s="66">
        <v>0</v>
      </c>
      <c r="W306" s="65">
        <f t="shared" si="85"/>
        <v>6.1388888888888893</v>
      </c>
      <c r="X306" s="65">
        <f t="shared" si="93"/>
        <v>-0.11111111111111072</v>
      </c>
      <c r="Y306" s="67">
        <f t="shared" si="94"/>
        <v>2049.2638888888887</v>
      </c>
      <c r="Z306" s="57"/>
      <c r="AA306" s="57"/>
      <c r="AC306" s="57">
        <v>302</v>
      </c>
      <c r="AD306" s="66">
        <v>19</v>
      </c>
      <c r="AE306" s="66">
        <v>0</v>
      </c>
      <c r="AF306" s="65">
        <f t="shared" si="86"/>
        <v>5.2777777777777777</v>
      </c>
      <c r="AG306" s="65">
        <f t="shared" si="95"/>
        <v>0.11111111111111072</v>
      </c>
      <c r="AH306" s="67">
        <f t="shared" si="96"/>
        <v>1868.7777777777778</v>
      </c>
      <c r="AI306" s="57"/>
      <c r="AJ306" s="57"/>
      <c r="AL306" s="57">
        <v>302</v>
      </c>
      <c r="AM306" s="66">
        <v>19</v>
      </c>
      <c r="AN306" s="66">
        <v>0</v>
      </c>
      <c r="AO306" s="65">
        <f t="shared" si="87"/>
        <v>5.2777777777777777</v>
      </c>
      <c r="AP306" s="65">
        <f t="shared" si="97"/>
        <v>0.11111111111111072</v>
      </c>
      <c r="AQ306" s="67">
        <f t="shared" si="98"/>
        <v>1868.7777777777778</v>
      </c>
      <c r="AR306" s="57"/>
      <c r="AS306" s="57"/>
      <c r="AU306" s="57">
        <v>302</v>
      </c>
      <c r="AV306" s="66">
        <v>19</v>
      </c>
      <c r="AW306" s="66">
        <v>0</v>
      </c>
      <c r="AX306" s="65">
        <f t="shared" si="88"/>
        <v>5.2777777777777777</v>
      </c>
      <c r="AY306" s="65">
        <f t="shared" si="99"/>
        <v>0.11111111111111072</v>
      </c>
      <c r="AZ306" s="67">
        <f t="shared" si="100"/>
        <v>1868.7777777777778</v>
      </c>
      <c r="BA306" s="57"/>
      <c r="BB306" s="57"/>
      <c r="BD306" s="57">
        <v>302</v>
      </c>
      <c r="BE306" s="66">
        <v>46.6</v>
      </c>
      <c r="BF306" s="66">
        <v>0</v>
      </c>
      <c r="BG306" s="65">
        <f t="shared" si="89"/>
        <v>12.944444444444445</v>
      </c>
      <c r="BH306" s="65">
        <f t="shared" si="101"/>
        <v>-0.13888888888888928</v>
      </c>
      <c r="BI306" s="67">
        <f t="shared" si="102"/>
        <v>2062.3611111111118</v>
      </c>
      <c r="BJ306" s="57"/>
      <c r="BK306" s="57"/>
      <c r="BM306" s="57">
        <v>302</v>
      </c>
      <c r="BN306" s="57">
        <v>46.6</v>
      </c>
      <c r="BO306" s="66">
        <v>0</v>
      </c>
      <c r="BP306" s="65">
        <f t="shared" si="90"/>
        <v>12.944444444444445</v>
      </c>
      <c r="BQ306" s="65">
        <f t="shared" si="103"/>
        <v>-0.13888888888888928</v>
      </c>
      <c r="BR306" s="67">
        <f t="shared" si="104"/>
        <v>2062.3611111111118</v>
      </c>
      <c r="BS306" s="57"/>
      <c r="BT306" s="57"/>
    </row>
    <row r="307" spans="1:72" x14ac:dyDescent="0.25">
      <c r="A307" s="31">
        <v>307</v>
      </c>
      <c r="B307" s="56">
        <v>304</v>
      </c>
      <c r="C307" s="71">
        <v>44.8</v>
      </c>
      <c r="D307" s="71">
        <v>0</v>
      </c>
      <c r="E307" s="71">
        <v>12.444444444444443</v>
      </c>
      <c r="F307" s="71">
        <v>-0.27777777777777857</v>
      </c>
      <c r="G307" s="71">
        <v>2087.7777777777787</v>
      </c>
      <c r="K307" s="57">
        <v>303</v>
      </c>
      <c r="L307" s="66">
        <v>21.7</v>
      </c>
      <c r="M307" s="66">
        <v>0</v>
      </c>
      <c r="N307" s="65">
        <f t="shared" si="84"/>
        <v>6.0277777777777777</v>
      </c>
      <c r="O307" s="65">
        <f t="shared" si="91"/>
        <v>-0.1111111111111116</v>
      </c>
      <c r="P307" s="67">
        <f t="shared" si="92"/>
        <v>2055.3472222222222</v>
      </c>
      <c r="Q307" s="57"/>
      <c r="R307" s="57"/>
      <c r="T307" s="57">
        <v>303</v>
      </c>
      <c r="U307" s="66">
        <v>21.7</v>
      </c>
      <c r="V307" s="66">
        <v>0</v>
      </c>
      <c r="W307" s="65">
        <f t="shared" si="85"/>
        <v>6.0277777777777777</v>
      </c>
      <c r="X307" s="65">
        <f t="shared" si="93"/>
        <v>-0.1111111111111116</v>
      </c>
      <c r="Y307" s="67">
        <f t="shared" si="94"/>
        <v>2055.3472222222222</v>
      </c>
      <c r="Z307" s="57"/>
      <c r="AA307" s="57"/>
      <c r="AC307" s="57">
        <v>303</v>
      </c>
      <c r="AD307" s="66">
        <v>19.399999999999999</v>
      </c>
      <c r="AE307" s="66">
        <v>0</v>
      </c>
      <c r="AF307" s="65">
        <f t="shared" si="86"/>
        <v>5.3888888888888884</v>
      </c>
      <c r="AG307" s="65">
        <f t="shared" si="95"/>
        <v>0.11111111111111072</v>
      </c>
      <c r="AH307" s="67">
        <f t="shared" si="96"/>
        <v>1874.1111111111111</v>
      </c>
      <c r="AI307" s="57"/>
      <c r="AJ307" s="57"/>
      <c r="AL307" s="57">
        <v>303</v>
      </c>
      <c r="AM307" s="66">
        <v>19.399999999999999</v>
      </c>
      <c r="AN307" s="66">
        <v>0</v>
      </c>
      <c r="AO307" s="65">
        <f t="shared" si="87"/>
        <v>5.3888888888888884</v>
      </c>
      <c r="AP307" s="65">
        <f t="shared" si="97"/>
        <v>0.11111111111111072</v>
      </c>
      <c r="AQ307" s="67">
        <f t="shared" si="98"/>
        <v>1874.1111111111111</v>
      </c>
      <c r="AR307" s="57"/>
      <c r="AS307" s="57"/>
      <c r="AU307" s="57">
        <v>303</v>
      </c>
      <c r="AV307" s="66">
        <v>19.399999999999999</v>
      </c>
      <c r="AW307" s="66">
        <v>0</v>
      </c>
      <c r="AX307" s="65">
        <f t="shared" si="88"/>
        <v>5.3888888888888884</v>
      </c>
      <c r="AY307" s="65">
        <f t="shared" si="99"/>
        <v>0.11111111111111072</v>
      </c>
      <c r="AZ307" s="67">
        <f t="shared" si="100"/>
        <v>1874.1111111111111</v>
      </c>
      <c r="BA307" s="57"/>
      <c r="BB307" s="57"/>
      <c r="BD307" s="57">
        <v>303</v>
      </c>
      <c r="BE307" s="66">
        <v>45.8</v>
      </c>
      <c r="BF307" s="66">
        <v>0</v>
      </c>
      <c r="BG307" s="65">
        <f t="shared" si="89"/>
        <v>12.722222222222221</v>
      </c>
      <c r="BH307" s="65">
        <f t="shared" si="101"/>
        <v>-0.22222222222222321</v>
      </c>
      <c r="BI307" s="67">
        <f t="shared" si="102"/>
        <v>2075.1944444444453</v>
      </c>
      <c r="BJ307" s="57"/>
      <c r="BK307" s="57"/>
      <c r="BM307" s="57">
        <v>303</v>
      </c>
      <c r="BN307" s="57">
        <v>45.8</v>
      </c>
      <c r="BO307" s="66">
        <v>0</v>
      </c>
      <c r="BP307" s="65">
        <f t="shared" si="90"/>
        <v>12.722222222222221</v>
      </c>
      <c r="BQ307" s="65">
        <f t="shared" si="103"/>
        <v>-0.22222222222222321</v>
      </c>
      <c r="BR307" s="67">
        <f t="shared" si="104"/>
        <v>2075.1944444444453</v>
      </c>
      <c r="BS307" s="57"/>
      <c r="BT307" s="57"/>
    </row>
    <row r="308" spans="1:72" x14ac:dyDescent="0.25">
      <c r="A308" s="31">
        <v>308</v>
      </c>
      <c r="B308" s="56">
        <v>305</v>
      </c>
      <c r="C308" s="71">
        <v>43.3</v>
      </c>
      <c r="D308" s="71">
        <v>0</v>
      </c>
      <c r="E308" s="71">
        <v>12.027777777777777</v>
      </c>
      <c r="F308" s="71">
        <v>-0.41666666666666607</v>
      </c>
      <c r="G308" s="71">
        <v>2100.0138888888901</v>
      </c>
      <c r="K308" s="57">
        <v>304</v>
      </c>
      <c r="L308" s="66">
        <v>21.1</v>
      </c>
      <c r="M308" s="66">
        <v>0</v>
      </c>
      <c r="N308" s="65">
        <f t="shared" si="84"/>
        <v>5.8611111111111116</v>
      </c>
      <c r="O308" s="65">
        <f t="shared" si="91"/>
        <v>-0.16666666666666607</v>
      </c>
      <c r="P308" s="67">
        <f t="shared" si="92"/>
        <v>2061.2916666666665</v>
      </c>
      <c r="Q308" s="57"/>
      <c r="R308" s="57"/>
      <c r="T308" s="57">
        <v>304</v>
      </c>
      <c r="U308" s="66">
        <v>21.1</v>
      </c>
      <c r="V308" s="66">
        <v>0</v>
      </c>
      <c r="W308" s="65">
        <f t="shared" si="85"/>
        <v>5.8611111111111116</v>
      </c>
      <c r="X308" s="65">
        <f t="shared" si="93"/>
        <v>-0.16666666666666607</v>
      </c>
      <c r="Y308" s="67">
        <f t="shared" si="94"/>
        <v>2061.2916666666665</v>
      </c>
      <c r="Z308" s="57"/>
      <c r="AA308" s="57"/>
      <c r="AC308" s="57">
        <v>304</v>
      </c>
      <c r="AD308" s="66">
        <v>19.8</v>
      </c>
      <c r="AE308" s="66">
        <v>0</v>
      </c>
      <c r="AF308" s="65">
        <f t="shared" si="86"/>
        <v>5.5</v>
      </c>
      <c r="AG308" s="65">
        <f t="shared" si="95"/>
        <v>0.1111111111111116</v>
      </c>
      <c r="AH308" s="67">
        <f t="shared" si="96"/>
        <v>1879.5555555555554</v>
      </c>
      <c r="AI308" s="57"/>
      <c r="AJ308" s="57"/>
      <c r="AL308" s="57">
        <v>304</v>
      </c>
      <c r="AM308" s="66">
        <v>19.8</v>
      </c>
      <c r="AN308" s="66">
        <v>0</v>
      </c>
      <c r="AO308" s="65">
        <f t="shared" si="87"/>
        <v>5.5</v>
      </c>
      <c r="AP308" s="65">
        <f t="shared" si="97"/>
        <v>0.1111111111111116</v>
      </c>
      <c r="AQ308" s="67">
        <f t="shared" si="98"/>
        <v>1879.5555555555554</v>
      </c>
      <c r="AR308" s="57"/>
      <c r="AS308" s="57"/>
      <c r="AU308" s="57">
        <v>304</v>
      </c>
      <c r="AV308" s="66">
        <v>19.8</v>
      </c>
      <c r="AW308" s="66">
        <v>0</v>
      </c>
      <c r="AX308" s="65">
        <f t="shared" si="88"/>
        <v>5.5</v>
      </c>
      <c r="AY308" s="65">
        <f t="shared" si="99"/>
        <v>0.1111111111111116</v>
      </c>
      <c r="AZ308" s="67">
        <f t="shared" si="100"/>
        <v>1879.5555555555554</v>
      </c>
      <c r="BA308" s="57"/>
      <c r="BB308" s="57"/>
      <c r="BD308" s="57">
        <v>304</v>
      </c>
      <c r="BE308" s="66">
        <v>44.8</v>
      </c>
      <c r="BF308" s="66">
        <v>0</v>
      </c>
      <c r="BG308" s="65">
        <f t="shared" si="89"/>
        <v>12.444444444444443</v>
      </c>
      <c r="BH308" s="65">
        <f t="shared" si="101"/>
        <v>-0.27777777777777857</v>
      </c>
      <c r="BI308" s="67">
        <f t="shared" si="102"/>
        <v>2087.7777777777787</v>
      </c>
      <c r="BJ308" s="57"/>
      <c r="BK308" s="57"/>
      <c r="BM308" s="57">
        <v>304</v>
      </c>
      <c r="BN308" s="57">
        <v>44.8</v>
      </c>
      <c r="BO308" s="66">
        <v>0</v>
      </c>
      <c r="BP308" s="65">
        <f t="shared" si="90"/>
        <v>12.444444444444443</v>
      </c>
      <c r="BQ308" s="65">
        <f t="shared" si="103"/>
        <v>-0.27777777777777857</v>
      </c>
      <c r="BR308" s="67">
        <f t="shared" si="104"/>
        <v>2087.7777777777787</v>
      </c>
      <c r="BS308" s="57"/>
      <c r="BT308" s="57"/>
    </row>
    <row r="309" spans="1:72" x14ac:dyDescent="0.25">
      <c r="A309" s="31">
        <v>309</v>
      </c>
      <c r="B309" s="56">
        <v>306</v>
      </c>
      <c r="C309" s="71">
        <v>41.8</v>
      </c>
      <c r="D309" s="71">
        <v>0</v>
      </c>
      <c r="E309" s="71">
        <v>11.611111111111111</v>
      </c>
      <c r="F309" s="71">
        <v>-0.41666666666666607</v>
      </c>
      <c r="G309" s="71">
        <v>2111.8333333333344</v>
      </c>
      <c r="K309" s="57">
        <v>305</v>
      </c>
      <c r="L309" s="66">
        <v>20.399999999999999</v>
      </c>
      <c r="M309" s="66">
        <v>0</v>
      </c>
      <c r="N309" s="65">
        <f t="shared" si="84"/>
        <v>5.6666666666666661</v>
      </c>
      <c r="O309" s="65">
        <f t="shared" si="91"/>
        <v>-0.19444444444444553</v>
      </c>
      <c r="P309" s="67">
        <f t="shared" si="92"/>
        <v>2067.0555555555552</v>
      </c>
      <c r="Q309" s="57"/>
      <c r="R309" s="57"/>
      <c r="T309" s="57">
        <v>305</v>
      </c>
      <c r="U309" s="66">
        <v>20.399999999999999</v>
      </c>
      <c r="V309" s="66">
        <v>0</v>
      </c>
      <c r="W309" s="65">
        <f t="shared" si="85"/>
        <v>5.6666666666666661</v>
      </c>
      <c r="X309" s="65">
        <f t="shared" si="93"/>
        <v>-0.19444444444444553</v>
      </c>
      <c r="Y309" s="67">
        <f t="shared" si="94"/>
        <v>2067.0555555555552</v>
      </c>
      <c r="Z309" s="57"/>
      <c r="AA309" s="57"/>
      <c r="AC309" s="57">
        <v>305</v>
      </c>
      <c r="AD309" s="66">
        <v>20.100000000000001</v>
      </c>
      <c r="AE309" s="66">
        <v>0</v>
      </c>
      <c r="AF309" s="65">
        <f t="shared" si="86"/>
        <v>5.5833333333333339</v>
      </c>
      <c r="AG309" s="65">
        <f t="shared" si="95"/>
        <v>8.3333333333333925E-2</v>
      </c>
      <c r="AH309" s="67">
        <f t="shared" si="96"/>
        <v>1885.0972222222222</v>
      </c>
      <c r="AI309" s="57"/>
      <c r="AJ309" s="57"/>
      <c r="AL309" s="57">
        <v>305</v>
      </c>
      <c r="AM309" s="66">
        <v>20.100000000000001</v>
      </c>
      <c r="AN309" s="66">
        <v>0</v>
      </c>
      <c r="AO309" s="65">
        <f t="shared" si="87"/>
        <v>5.5833333333333339</v>
      </c>
      <c r="AP309" s="65">
        <f t="shared" si="97"/>
        <v>8.3333333333333925E-2</v>
      </c>
      <c r="AQ309" s="67">
        <f t="shared" si="98"/>
        <v>1885.0972222222222</v>
      </c>
      <c r="AR309" s="57"/>
      <c r="AS309" s="57"/>
      <c r="AU309" s="57">
        <v>305</v>
      </c>
      <c r="AV309" s="66">
        <v>20.100000000000001</v>
      </c>
      <c r="AW309" s="66">
        <v>0</v>
      </c>
      <c r="AX309" s="65">
        <f t="shared" si="88"/>
        <v>5.5833333333333339</v>
      </c>
      <c r="AY309" s="65">
        <f t="shared" si="99"/>
        <v>8.3333333333333925E-2</v>
      </c>
      <c r="AZ309" s="67">
        <f t="shared" si="100"/>
        <v>1885.0972222222222</v>
      </c>
      <c r="BA309" s="57"/>
      <c r="BB309" s="57"/>
      <c r="BD309" s="57">
        <v>305</v>
      </c>
      <c r="BE309" s="66">
        <v>43.3</v>
      </c>
      <c r="BF309" s="66">
        <v>0</v>
      </c>
      <c r="BG309" s="65">
        <f t="shared" si="89"/>
        <v>12.027777777777777</v>
      </c>
      <c r="BH309" s="65">
        <f t="shared" si="101"/>
        <v>-0.41666666666666607</v>
      </c>
      <c r="BI309" s="67">
        <f t="shared" si="102"/>
        <v>2100.0138888888901</v>
      </c>
      <c r="BJ309" s="57"/>
      <c r="BK309" s="57"/>
      <c r="BM309" s="57">
        <v>305</v>
      </c>
      <c r="BN309" s="57">
        <v>43.3</v>
      </c>
      <c r="BO309" s="66">
        <v>0</v>
      </c>
      <c r="BP309" s="65">
        <f t="shared" si="90"/>
        <v>12.027777777777777</v>
      </c>
      <c r="BQ309" s="65">
        <f t="shared" si="103"/>
        <v>-0.41666666666666607</v>
      </c>
      <c r="BR309" s="67">
        <f t="shared" si="104"/>
        <v>2100.0138888888901</v>
      </c>
      <c r="BS309" s="57"/>
      <c r="BT309" s="57"/>
    </row>
    <row r="310" spans="1:72" x14ac:dyDescent="0.25">
      <c r="A310" s="31">
        <v>310</v>
      </c>
      <c r="B310" s="56">
        <v>307</v>
      </c>
      <c r="C310" s="71">
        <v>40.799999999999997</v>
      </c>
      <c r="D310" s="71">
        <v>0</v>
      </c>
      <c r="E310" s="71">
        <v>11.333333333333332</v>
      </c>
      <c r="F310" s="71">
        <v>-0.27777777777777857</v>
      </c>
      <c r="G310" s="71">
        <v>2123.3055555555566</v>
      </c>
      <c r="K310" s="57">
        <v>306</v>
      </c>
      <c r="L310" s="66">
        <v>19.5</v>
      </c>
      <c r="M310" s="66">
        <v>0</v>
      </c>
      <c r="N310" s="65">
        <f t="shared" si="84"/>
        <v>5.416666666666667</v>
      </c>
      <c r="O310" s="65">
        <f t="shared" si="91"/>
        <v>-0.24999999999999911</v>
      </c>
      <c r="P310" s="67">
        <f t="shared" si="92"/>
        <v>2072.5972222222217</v>
      </c>
      <c r="Q310" s="57"/>
      <c r="R310" s="57"/>
      <c r="T310" s="57">
        <v>306</v>
      </c>
      <c r="U310" s="66">
        <v>19.5</v>
      </c>
      <c r="V310" s="66">
        <v>0</v>
      </c>
      <c r="W310" s="65">
        <f t="shared" si="85"/>
        <v>5.416666666666667</v>
      </c>
      <c r="X310" s="65">
        <f t="shared" si="93"/>
        <v>-0.24999999999999911</v>
      </c>
      <c r="Y310" s="67">
        <f t="shared" si="94"/>
        <v>2072.5972222222217</v>
      </c>
      <c r="Z310" s="57"/>
      <c r="AA310" s="57"/>
      <c r="AC310" s="57">
        <v>306</v>
      </c>
      <c r="AD310" s="66">
        <v>20.5</v>
      </c>
      <c r="AE310" s="66">
        <v>0</v>
      </c>
      <c r="AF310" s="65">
        <f t="shared" si="86"/>
        <v>5.6944444444444446</v>
      </c>
      <c r="AG310" s="65">
        <f t="shared" si="95"/>
        <v>0.11111111111111072</v>
      </c>
      <c r="AH310" s="67">
        <f t="shared" si="96"/>
        <v>1890.7361111111111</v>
      </c>
      <c r="AI310" s="57"/>
      <c r="AJ310" s="57"/>
      <c r="AL310" s="57">
        <v>306</v>
      </c>
      <c r="AM310" s="66">
        <v>20.5</v>
      </c>
      <c r="AN310" s="66">
        <v>0</v>
      </c>
      <c r="AO310" s="65">
        <f t="shared" si="87"/>
        <v>5.6944444444444446</v>
      </c>
      <c r="AP310" s="65">
        <f t="shared" si="97"/>
        <v>0.11111111111111072</v>
      </c>
      <c r="AQ310" s="67">
        <f t="shared" si="98"/>
        <v>1890.7361111111111</v>
      </c>
      <c r="AR310" s="57"/>
      <c r="AS310" s="57"/>
      <c r="AU310" s="57">
        <v>306</v>
      </c>
      <c r="AV310" s="66">
        <v>20.5</v>
      </c>
      <c r="AW310" s="66">
        <v>0</v>
      </c>
      <c r="AX310" s="65">
        <f t="shared" si="88"/>
        <v>5.6944444444444446</v>
      </c>
      <c r="AY310" s="65">
        <f t="shared" si="99"/>
        <v>0.11111111111111072</v>
      </c>
      <c r="AZ310" s="67">
        <f t="shared" si="100"/>
        <v>1890.7361111111111</v>
      </c>
      <c r="BA310" s="57"/>
      <c r="BB310" s="57"/>
      <c r="BD310" s="57">
        <v>306</v>
      </c>
      <c r="BE310" s="66">
        <v>41.8</v>
      </c>
      <c r="BF310" s="66">
        <v>0</v>
      </c>
      <c r="BG310" s="65">
        <f t="shared" si="89"/>
        <v>11.611111111111111</v>
      </c>
      <c r="BH310" s="65">
        <f t="shared" si="101"/>
        <v>-0.41666666666666607</v>
      </c>
      <c r="BI310" s="67">
        <f t="shared" si="102"/>
        <v>2111.8333333333344</v>
      </c>
      <c r="BJ310" s="57"/>
      <c r="BK310" s="57"/>
      <c r="BM310" s="57">
        <v>306</v>
      </c>
      <c r="BN310" s="57">
        <v>41.8</v>
      </c>
      <c r="BO310" s="66">
        <v>0</v>
      </c>
      <c r="BP310" s="65">
        <f t="shared" si="90"/>
        <v>11.611111111111111</v>
      </c>
      <c r="BQ310" s="65">
        <f t="shared" si="103"/>
        <v>-0.41666666666666607</v>
      </c>
      <c r="BR310" s="67">
        <f t="shared" si="104"/>
        <v>2111.8333333333344</v>
      </c>
      <c r="BS310" s="57"/>
      <c r="BT310" s="57"/>
    </row>
    <row r="311" spans="1:72" x14ac:dyDescent="0.25">
      <c r="A311" s="31">
        <v>311</v>
      </c>
      <c r="B311" s="56">
        <v>308</v>
      </c>
      <c r="C311" s="71">
        <v>40.299999999999997</v>
      </c>
      <c r="D311" s="71">
        <v>0</v>
      </c>
      <c r="E311" s="71">
        <v>11.194444444444443</v>
      </c>
      <c r="F311" s="71">
        <v>-0.13888888888888928</v>
      </c>
      <c r="G311" s="71">
        <v>2134.5694444444453</v>
      </c>
      <c r="K311" s="57">
        <v>307</v>
      </c>
      <c r="L311" s="66">
        <v>18.5</v>
      </c>
      <c r="M311" s="66">
        <v>0</v>
      </c>
      <c r="N311" s="65">
        <f t="shared" si="84"/>
        <v>5.1388888888888884</v>
      </c>
      <c r="O311" s="65">
        <f t="shared" si="91"/>
        <v>-0.27777777777777857</v>
      </c>
      <c r="P311" s="67">
        <f t="shared" si="92"/>
        <v>2077.8749999999995</v>
      </c>
      <c r="Q311" s="57"/>
      <c r="R311" s="57"/>
      <c r="T311" s="57">
        <v>307</v>
      </c>
      <c r="U311" s="66">
        <v>18.5</v>
      </c>
      <c r="V311" s="66">
        <v>0</v>
      </c>
      <c r="W311" s="65">
        <f t="shared" si="85"/>
        <v>5.1388888888888884</v>
      </c>
      <c r="X311" s="65">
        <f t="shared" si="93"/>
        <v>-0.27777777777777857</v>
      </c>
      <c r="Y311" s="67">
        <f t="shared" si="94"/>
        <v>2077.8749999999995</v>
      </c>
      <c r="Z311" s="57"/>
      <c r="AA311" s="57"/>
      <c r="AC311" s="57">
        <v>307</v>
      </c>
      <c r="AD311" s="66">
        <v>20.2</v>
      </c>
      <c r="AE311" s="66">
        <v>0</v>
      </c>
      <c r="AF311" s="65">
        <f t="shared" si="86"/>
        <v>5.6111111111111107</v>
      </c>
      <c r="AG311" s="65">
        <f t="shared" si="95"/>
        <v>-8.3333333333333925E-2</v>
      </c>
      <c r="AH311" s="67">
        <f t="shared" si="96"/>
        <v>1896.3888888888889</v>
      </c>
      <c r="AI311" s="57"/>
      <c r="AJ311" s="57"/>
      <c r="AL311" s="57">
        <v>307</v>
      </c>
      <c r="AM311" s="66">
        <v>20.2</v>
      </c>
      <c r="AN311" s="66">
        <v>0</v>
      </c>
      <c r="AO311" s="65">
        <f t="shared" si="87"/>
        <v>5.6111111111111107</v>
      </c>
      <c r="AP311" s="65">
        <f t="shared" si="97"/>
        <v>-8.3333333333333925E-2</v>
      </c>
      <c r="AQ311" s="67">
        <f t="shared" si="98"/>
        <v>1896.3888888888889</v>
      </c>
      <c r="AR311" s="57"/>
      <c r="AS311" s="57"/>
      <c r="AU311" s="57">
        <v>307</v>
      </c>
      <c r="AV311" s="66">
        <v>20.2</v>
      </c>
      <c r="AW311" s="66">
        <v>0</v>
      </c>
      <c r="AX311" s="65">
        <f t="shared" si="88"/>
        <v>5.6111111111111107</v>
      </c>
      <c r="AY311" s="65">
        <f t="shared" si="99"/>
        <v>-8.3333333333333925E-2</v>
      </c>
      <c r="AZ311" s="67">
        <f t="shared" si="100"/>
        <v>1896.3888888888889</v>
      </c>
      <c r="BA311" s="57"/>
      <c r="BB311" s="57"/>
      <c r="BD311" s="57">
        <v>307</v>
      </c>
      <c r="BE311" s="66">
        <v>40.799999999999997</v>
      </c>
      <c r="BF311" s="66">
        <v>0</v>
      </c>
      <c r="BG311" s="65">
        <f t="shared" si="89"/>
        <v>11.333333333333332</v>
      </c>
      <c r="BH311" s="65">
        <f t="shared" si="101"/>
        <v>-0.27777777777777857</v>
      </c>
      <c r="BI311" s="67">
        <f t="shared" si="102"/>
        <v>2123.3055555555566</v>
      </c>
      <c r="BJ311" s="57"/>
      <c r="BK311" s="57"/>
      <c r="BM311" s="57">
        <v>307</v>
      </c>
      <c r="BN311" s="57">
        <v>40.799999999999997</v>
      </c>
      <c r="BO311" s="66">
        <v>0</v>
      </c>
      <c r="BP311" s="65">
        <f t="shared" si="90"/>
        <v>11.333333333333332</v>
      </c>
      <c r="BQ311" s="65">
        <f t="shared" si="103"/>
        <v>-0.27777777777777857</v>
      </c>
      <c r="BR311" s="67">
        <f t="shared" si="104"/>
        <v>2123.3055555555566</v>
      </c>
      <c r="BS311" s="57"/>
      <c r="BT311" s="57"/>
    </row>
    <row r="312" spans="1:72" x14ac:dyDescent="0.25">
      <c r="A312" s="31">
        <v>312</v>
      </c>
      <c r="B312" s="56">
        <v>309</v>
      </c>
      <c r="C312" s="71">
        <v>40.1</v>
      </c>
      <c r="D312" s="71">
        <v>0</v>
      </c>
      <c r="E312" s="71">
        <v>11.138888888888889</v>
      </c>
      <c r="F312" s="71">
        <v>-5.5555555555553582E-2</v>
      </c>
      <c r="G312" s="71">
        <v>2145.7361111111118</v>
      </c>
      <c r="K312" s="57">
        <v>308</v>
      </c>
      <c r="L312" s="66">
        <v>17.600000000000001</v>
      </c>
      <c r="M312" s="66">
        <v>0</v>
      </c>
      <c r="N312" s="65">
        <f t="shared" si="84"/>
        <v>4.8888888888888893</v>
      </c>
      <c r="O312" s="65">
        <f t="shared" si="91"/>
        <v>-0.24999999999999911</v>
      </c>
      <c r="P312" s="67">
        <f t="shared" si="92"/>
        <v>2082.8888888888882</v>
      </c>
      <c r="Q312" s="57"/>
      <c r="R312" s="57"/>
      <c r="T312" s="57">
        <v>308</v>
      </c>
      <c r="U312" s="66">
        <v>17.600000000000001</v>
      </c>
      <c r="V312" s="66">
        <v>0</v>
      </c>
      <c r="W312" s="65">
        <f t="shared" si="85"/>
        <v>4.8888888888888893</v>
      </c>
      <c r="X312" s="65">
        <f t="shared" si="93"/>
        <v>-0.24999999999999911</v>
      </c>
      <c r="Y312" s="67">
        <f t="shared" si="94"/>
        <v>2082.8888888888882</v>
      </c>
      <c r="Z312" s="57"/>
      <c r="AA312" s="57"/>
      <c r="AC312" s="57">
        <v>308</v>
      </c>
      <c r="AD312" s="66">
        <v>18.600000000000001</v>
      </c>
      <c r="AE312" s="66">
        <v>0</v>
      </c>
      <c r="AF312" s="65">
        <f t="shared" si="86"/>
        <v>5.166666666666667</v>
      </c>
      <c r="AG312" s="65">
        <f t="shared" si="95"/>
        <v>-0.44444444444444375</v>
      </c>
      <c r="AH312" s="67">
        <f t="shared" si="96"/>
        <v>1901.7777777777778</v>
      </c>
      <c r="AI312" s="57"/>
      <c r="AJ312" s="57"/>
      <c r="AL312" s="57">
        <v>308</v>
      </c>
      <c r="AM312" s="66">
        <v>18.600000000000001</v>
      </c>
      <c r="AN312" s="66">
        <v>0</v>
      </c>
      <c r="AO312" s="65">
        <f t="shared" si="87"/>
        <v>5.166666666666667</v>
      </c>
      <c r="AP312" s="65">
        <f t="shared" si="97"/>
        <v>-0.44444444444444375</v>
      </c>
      <c r="AQ312" s="67">
        <f t="shared" si="98"/>
        <v>1901.7777777777778</v>
      </c>
      <c r="AR312" s="57"/>
      <c r="AS312" s="57"/>
      <c r="AU312" s="57">
        <v>308</v>
      </c>
      <c r="AV312" s="66">
        <v>18.600000000000001</v>
      </c>
      <c r="AW312" s="66">
        <v>0</v>
      </c>
      <c r="AX312" s="65">
        <f t="shared" si="88"/>
        <v>5.166666666666667</v>
      </c>
      <c r="AY312" s="65">
        <f t="shared" si="99"/>
        <v>-0.44444444444444375</v>
      </c>
      <c r="AZ312" s="67">
        <f t="shared" si="100"/>
        <v>1901.7777777777778</v>
      </c>
      <c r="BA312" s="57"/>
      <c r="BB312" s="57"/>
      <c r="BD312" s="57">
        <v>308</v>
      </c>
      <c r="BE312" s="66">
        <v>40.299999999999997</v>
      </c>
      <c r="BF312" s="66">
        <v>0</v>
      </c>
      <c r="BG312" s="65">
        <f t="shared" si="89"/>
        <v>11.194444444444443</v>
      </c>
      <c r="BH312" s="65">
        <f t="shared" si="101"/>
        <v>-0.13888888888888928</v>
      </c>
      <c r="BI312" s="67">
        <f t="shared" si="102"/>
        <v>2134.5694444444453</v>
      </c>
      <c r="BJ312" s="57"/>
      <c r="BK312" s="57"/>
      <c r="BM312" s="57">
        <v>308</v>
      </c>
      <c r="BN312" s="57">
        <v>40.299999999999997</v>
      </c>
      <c r="BO312" s="66">
        <v>0</v>
      </c>
      <c r="BP312" s="65">
        <f t="shared" si="90"/>
        <v>11.194444444444443</v>
      </c>
      <c r="BQ312" s="65">
        <f t="shared" si="103"/>
        <v>-0.13888888888888928</v>
      </c>
      <c r="BR312" s="67">
        <f t="shared" si="104"/>
        <v>2134.5694444444453</v>
      </c>
      <c r="BS312" s="57"/>
      <c r="BT312" s="57"/>
    </row>
    <row r="313" spans="1:72" x14ac:dyDescent="0.25">
      <c r="A313" s="31">
        <v>313</v>
      </c>
      <c r="B313" s="56">
        <v>310</v>
      </c>
      <c r="C313" s="71">
        <v>39.700000000000003</v>
      </c>
      <c r="D313" s="71">
        <v>0</v>
      </c>
      <c r="E313" s="71">
        <v>11.027777777777779</v>
      </c>
      <c r="F313" s="71">
        <v>-0.11111111111111072</v>
      </c>
      <c r="G313" s="71">
        <v>2156.8194444444453</v>
      </c>
      <c r="K313" s="57">
        <v>309</v>
      </c>
      <c r="L313" s="66">
        <v>16.600000000000001</v>
      </c>
      <c r="M313" s="66">
        <v>0</v>
      </c>
      <c r="N313" s="65">
        <f t="shared" si="84"/>
        <v>4.6111111111111116</v>
      </c>
      <c r="O313" s="65">
        <f t="shared" si="91"/>
        <v>-0.27777777777777768</v>
      </c>
      <c r="P313" s="67">
        <f t="shared" si="92"/>
        <v>2087.6388888888882</v>
      </c>
      <c r="Q313" s="57"/>
      <c r="R313" s="57"/>
      <c r="T313" s="57">
        <v>309</v>
      </c>
      <c r="U313" s="66">
        <v>16.600000000000001</v>
      </c>
      <c r="V313" s="66">
        <v>0</v>
      </c>
      <c r="W313" s="65">
        <f t="shared" si="85"/>
        <v>4.6111111111111116</v>
      </c>
      <c r="X313" s="65">
        <f t="shared" si="93"/>
        <v>-0.27777777777777768</v>
      </c>
      <c r="Y313" s="67">
        <f t="shared" si="94"/>
        <v>2087.6388888888882</v>
      </c>
      <c r="Z313" s="57"/>
      <c r="AA313" s="57"/>
      <c r="AC313" s="57">
        <v>309</v>
      </c>
      <c r="AD313" s="66">
        <v>16.5</v>
      </c>
      <c r="AE313" s="66">
        <v>0</v>
      </c>
      <c r="AF313" s="65">
        <f t="shared" si="86"/>
        <v>4.583333333333333</v>
      </c>
      <c r="AG313" s="65">
        <f t="shared" si="95"/>
        <v>-0.58333333333333393</v>
      </c>
      <c r="AH313" s="67">
        <f t="shared" si="96"/>
        <v>1906.6527777777778</v>
      </c>
      <c r="AI313" s="57"/>
      <c r="AJ313" s="57"/>
      <c r="AL313" s="57">
        <v>309</v>
      </c>
      <c r="AM313" s="66">
        <v>16.5</v>
      </c>
      <c r="AN313" s="66">
        <v>0</v>
      </c>
      <c r="AO313" s="65">
        <f t="shared" si="87"/>
        <v>4.583333333333333</v>
      </c>
      <c r="AP313" s="65">
        <f t="shared" si="97"/>
        <v>-0.58333333333333393</v>
      </c>
      <c r="AQ313" s="67">
        <f t="shared" si="98"/>
        <v>1906.6527777777778</v>
      </c>
      <c r="AR313" s="57"/>
      <c r="AS313" s="57"/>
      <c r="AU313" s="57">
        <v>309</v>
      </c>
      <c r="AV313" s="66">
        <v>16.5</v>
      </c>
      <c r="AW313" s="66">
        <v>0</v>
      </c>
      <c r="AX313" s="65">
        <f t="shared" si="88"/>
        <v>4.583333333333333</v>
      </c>
      <c r="AY313" s="65">
        <f t="shared" si="99"/>
        <v>-0.58333333333333393</v>
      </c>
      <c r="AZ313" s="67">
        <f t="shared" si="100"/>
        <v>1906.6527777777778</v>
      </c>
      <c r="BA313" s="57"/>
      <c r="BB313" s="57"/>
      <c r="BD313" s="57">
        <v>309</v>
      </c>
      <c r="BE313" s="66">
        <v>40.1</v>
      </c>
      <c r="BF313" s="66">
        <v>0</v>
      </c>
      <c r="BG313" s="65">
        <f t="shared" si="89"/>
        <v>11.138888888888889</v>
      </c>
      <c r="BH313" s="65">
        <f t="shared" si="101"/>
        <v>-5.5555555555553582E-2</v>
      </c>
      <c r="BI313" s="67">
        <f t="shared" si="102"/>
        <v>2145.7361111111118</v>
      </c>
      <c r="BJ313" s="57"/>
      <c r="BK313" s="57"/>
      <c r="BM313" s="57">
        <v>309</v>
      </c>
      <c r="BN313" s="57">
        <v>40.1</v>
      </c>
      <c r="BO313" s="66">
        <v>0</v>
      </c>
      <c r="BP313" s="65">
        <f t="shared" si="90"/>
        <v>11.138888888888889</v>
      </c>
      <c r="BQ313" s="65">
        <f t="shared" si="103"/>
        <v>-5.5555555555553582E-2</v>
      </c>
      <c r="BR313" s="67">
        <f t="shared" si="104"/>
        <v>2145.7361111111118</v>
      </c>
      <c r="BS313" s="57"/>
      <c r="BT313" s="57"/>
    </row>
    <row r="314" spans="1:72" x14ac:dyDescent="0.25">
      <c r="A314" s="31">
        <v>314</v>
      </c>
      <c r="B314" s="56">
        <v>311</v>
      </c>
      <c r="C314" s="71">
        <v>39.200000000000003</v>
      </c>
      <c r="D314" s="71">
        <v>0</v>
      </c>
      <c r="E314" s="71">
        <v>10.888888888888889</v>
      </c>
      <c r="F314" s="71">
        <v>-0.13888888888888928</v>
      </c>
      <c r="G314" s="71">
        <v>2167.7777777777787</v>
      </c>
      <c r="K314" s="57">
        <v>310</v>
      </c>
      <c r="L314" s="66">
        <v>15.7</v>
      </c>
      <c r="M314" s="66">
        <v>0</v>
      </c>
      <c r="N314" s="65">
        <f t="shared" si="84"/>
        <v>4.3611111111111107</v>
      </c>
      <c r="O314" s="65">
        <f t="shared" si="91"/>
        <v>-0.25000000000000089</v>
      </c>
      <c r="P314" s="67">
        <f t="shared" si="92"/>
        <v>2092.1249999999995</v>
      </c>
      <c r="Q314" s="57"/>
      <c r="R314" s="57"/>
      <c r="T314" s="57">
        <v>310</v>
      </c>
      <c r="U314" s="66">
        <v>15.7</v>
      </c>
      <c r="V314" s="66">
        <v>0</v>
      </c>
      <c r="W314" s="65">
        <f t="shared" si="85"/>
        <v>4.3611111111111107</v>
      </c>
      <c r="X314" s="65">
        <f t="shared" si="93"/>
        <v>-0.25000000000000089</v>
      </c>
      <c r="Y314" s="67">
        <f t="shared" si="94"/>
        <v>2092.1249999999995</v>
      </c>
      <c r="Z314" s="57"/>
      <c r="AA314" s="57"/>
      <c r="AC314" s="57">
        <v>310</v>
      </c>
      <c r="AD314" s="66">
        <v>14.4</v>
      </c>
      <c r="AE314" s="66">
        <v>0</v>
      </c>
      <c r="AF314" s="65">
        <f t="shared" si="86"/>
        <v>4</v>
      </c>
      <c r="AG314" s="65">
        <f t="shared" si="95"/>
        <v>-0.58333333333333304</v>
      </c>
      <c r="AH314" s="67">
        <f t="shared" si="96"/>
        <v>1910.9444444444446</v>
      </c>
      <c r="AI314" s="57"/>
      <c r="AJ314" s="57"/>
      <c r="AL314" s="57">
        <v>310</v>
      </c>
      <c r="AM314" s="66">
        <v>14.4</v>
      </c>
      <c r="AN314" s="66">
        <v>0</v>
      </c>
      <c r="AO314" s="65">
        <f t="shared" si="87"/>
        <v>4</v>
      </c>
      <c r="AP314" s="65">
        <f t="shared" si="97"/>
        <v>-0.58333333333333304</v>
      </c>
      <c r="AQ314" s="67">
        <f t="shared" si="98"/>
        <v>1910.9444444444446</v>
      </c>
      <c r="AR314" s="57"/>
      <c r="AS314" s="57"/>
      <c r="AU314" s="57">
        <v>310</v>
      </c>
      <c r="AV314" s="66">
        <v>14.4</v>
      </c>
      <c r="AW314" s="66">
        <v>0</v>
      </c>
      <c r="AX314" s="65">
        <f t="shared" si="88"/>
        <v>4</v>
      </c>
      <c r="AY314" s="65">
        <f t="shared" si="99"/>
        <v>-0.58333333333333304</v>
      </c>
      <c r="AZ314" s="67">
        <f t="shared" si="100"/>
        <v>1910.9444444444446</v>
      </c>
      <c r="BA314" s="57"/>
      <c r="BB314" s="57"/>
      <c r="BD314" s="57">
        <v>310</v>
      </c>
      <c r="BE314" s="66">
        <v>39.700000000000003</v>
      </c>
      <c r="BF314" s="66">
        <v>0</v>
      </c>
      <c r="BG314" s="65">
        <f t="shared" si="89"/>
        <v>11.027777777777779</v>
      </c>
      <c r="BH314" s="65">
        <f t="shared" si="101"/>
        <v>-0.11111111111111072</v>
      </c>
      <c r="BI314" s="67">
        <f t="shared" si="102"/>
        <v>2156.8194444444453</v>
      </c>
      <c r="BJ314" s="57"/>
      <c r="BK314" s="57"/>
      <c r="BM314" s="57">
        <v>310</v>
      </c>
      <c r="BN314" s="57">
        <v>39.700000000000003</v>
      </c>
      <c r="BO314" s="66">
        <v>0</v>
      </c>
      <c r="BP314" s="65">
        <f t="shared" si="90"/>
        <v>11.027777777777779</v>
      </c>
      <c r="BQ314" s="65">
        <f t="shared" si="103"/>
        <v>-0.11111111111111072</v>
      </c>
      <c r="BR314" s="67">
        <f t="shared" si="104"/>
        <v>2156.8194444444453</v>
      </c>
      <c r="BS314" s="57"/>
      <c r="BT314" s="57"/>
    </row>
    <row r="315" spans="1:72" x14ac:dyDescent="0.25">
      <c r="A315" s="31">
        <v>315</v>
      </c>
      <c r="B315" s="56">
        <v>312</v>
      </c>
      <c r="C315" s="71">
        <v>38.5</v>
      </c>
      <c r="D315" s="71">
        <v>0</v>
      </c>
      <c r="E315" s="71">
        <v>10.694444444444445</v>
      </c>
      <c r="F315" s="71">
        <v>-0.19444444444444464</v>
      </c>
      <c r="G315" s="71">
        <v>2178.5694444444453</v>
      </c>
      <c r="K315" s="57">
        <v>311</v>
      </c>
      <c r="L315" s="66">
        <v>14.9</v>
      </c>
      <c r="M315" s="66">
        <v>0</v>
      </c>
      <c r="N315" s="65">
        <f t="shared" si="84"/>
        <v>4.1388888888888893</v>
      </c>
      <c r="O315" s="65">
        <f t="shared" si="91"/>
        <v>-0.22222222222222143</v>
      </c>
      <c r="P315" s="67">
        <f t="shared" si="92"/>
        <v>2096.3749999999995</v>
      </c>
      <c r="Q315" s="57"/>
      <c r="R315" s="57"/>
      <c r="T315" s="57">
        <v>311</v>
      </c>
      <c r="U315" s="66">
        <v>14.9</v>
      </c>
      <c r="V315" s="66">
        <v>0</v>
      </c>
      <c r="W315" s="65">
        <f t="shared" si="85"/>
        <v>4.1388888888888893</v>
      </c>
      <c r="X315" s="65">
        <f t="shared" si="93"/>
        <v>-0.22222222222222143</v>
      </c>
      <c r="Y315" s="67">
        <f t="shared" si="94"/>
        <v>2096.3749999999995</v>
      </c>
      <c r="Z315" s="57"/>
      <c r="AA315" s="57"/>
      <c r="AC315" s="57">
        <v>311</v>
      </c>
      <c r="AD315" s="66">
        <v>13.4</v>
      </c>
      <c r="AE315" s="66">
        <v>0</v>
      </c>
      <c r="AF315" s="65">
        <f t="shared" si="86"/>
        <v>3.7222222222222223</v>
      </c>
      <c r="AG315" s="65">
        <f t="shared" si="95"/>
        <v>-0.27777777777777768</v>
      </c>
      <c r="AH315" s="67">
        <f t="shared" si="96"/>
        <v>1914.8055555555557</v>
      </c>
      <c r="AI315" s="57"/>
      <c r="AJ315" s="57"/>
      <c r="AL315" s="57">
        <v>311</v>
      </c>
      <c r="AM315" s="66">
        <v>13.4</v>
      </c>
      <c r="AN315" s="66">
        <v>0</v>
      </c>
      <c r="AO315" s="65">
        <f t="shared" si="87"/>
        <v>3.7222222222222223</v>
      </c>
      <c r="AP315" s="65">
        <f t="shared" si="97"/>
        <v>-0.27777777777777768</v>
      </c>
      <c r="AQ315" s="67">
        <f t="shared" si="98"/>
        <v>1914.8055555555557</v>
      </c>
      <c r="AR315" s="57"/>
      <c r="AS315" s="57"/>
      <c r="AU315" s="57">
        <v>311</v>
      </c>
      <c r="AV315" s="66">
        <v>13.4</v>
      </c>
      <c r="AW315" s="66">
        <v>0</v>
      </c>
      <c r="AX315" s="65">
        <f t="shared" si="88"/>
        <v>3.7222222222222223</v>
      </c>
      <c r="AY315" s="65">
        <f t="shared" si="99"/>
        <v>-0.27777777777777768</v>
      </c>
      <c r="AZ315" s="67">
        <f t="shared" si="100"/>
        <v>1914.8055555555557</v>
      </c>
      <c r="BA315" s="57"/>
      <c r="BB315" s="57"/>
      <c r="BD315" s="57">
        <v>311</v>
      </c>
      <c r="BE315" s="66">
        <v>39.200000000000003</v>
      </c>
      <c r="BF315" s="66">
        <v>0</v>
      </c>
      <c r="BG315" s="65">
        <f t="shared" si="89"/>
        <v>10.888888888888889</v>
      </c>
      <c r="BH315" s="65">
        <f t="shared" si="101"/>
        <v>-0.13888888888888928</v>
      </c>
      <c r="BI315" s="67">
        <f t="shared" si="102"/>
        <v>2167.7777777777787</v>
      </c>
      <c r="BJ315" s="57"/>
      <c r="BK315" s="57"/>
      <c r="BM315" s="57">
        <v>311</v>
      </c>
      <c r="BN315" s="57">
        <v>39.200000000000003</v>
      </c>
      <c r="BO315" s="66">
        <v>0</v>
      </c>
      <c r="BP315" s="65">
        <f t="shared" si="90"/>
        <v>10.888888888888889</v>
      </c>
      <c r="BQ315" s="65">
        <f t="shared" si="103"/>
        <v>-0.13888888888888928</v>
      </c>
      <c r="BR315" s="67">
        <f t="shared" si="104"/>
        <v>2167.7777777777787</v>
      </c>
      <c r="BS315" s="57"/>
      <c r="BT315" s="57"/>
    </row>
    <row r="316" spans="1:72" x14ac:dyDescent="0.25">
      <c r="A316" s="31">
        <v>316</v>
      </c>
      <c r="B316" s="56">
        <v>313</v>
      </c>
      <c r="C316" s="71">
        <v>37.4</v>
      </c>
      <c r="D316" s="71">
        <v>0</v>
      </c>
      <c r="E316" s="71">
        <v>10.388888888888888</v>
      </c>
      <c r="F316" s="71">
        <v>-0.30555555555555713</v>
      </c>
      <c r="G316" s="71">
        <v>2189.1111111111118</v>
      </c>
      <c r="K316" s="57">
        <v>312</v>
      </c>
      <c r="L316" s="66">
        <v>14.3</v>
      </c>
      <c r="M316" s="66">
        <v>0</v>
      </c>
      <c r="N316" s="65">
        <f t="shared" si="84"/>
        <v>3.9722222222222223</v>
      </c>
      <c r="O316" s="65">
        <f t="shared" si="91"/>
        <v>-0.16666666666666696</v>
      </c>
      <c r="P316" s="67">
        <f t="shared" si="92"/>
        <v>2100.4305555555552</v>
      </c>
      <c r="Q316" s="57"/>
      <c r="R316" s="57"/>
      <c r="T316" s="57">
        <v>312</v>
      </c>
      <c r="U316" s="66">
        <v>14.3</v>
      </c>
      <c r="V316" s="66">
        <v>0</v>
      </c>
      <c r="W316" s="65">
        <f t="shared" si="85"/>
        <v>3.9722222222222223</v>
      </c>
      <c r="X316" s="65">
        <f t="shared" si="93"/>
        <v>-0.16666666666666696</v>
      </c>
      <c r="Y316" s="67">
        <f t="shared" si="94"/>
        <v>2100.4305555555552</v>
      </c>
      <c r="Z316" s="57"/>
      <c r="AA316" s="57"/>
      <c r="AC316" s="57">
        <v>312</v>
      </c>
      <c r="AD316" s="66">
        <v>12.9</v>
      </c>
      <c r="AE316" s="66">
        <v>0</v>
      </c>
      <c r="AF316" s="65">
        <f t="shared" si="86"/>
        <v>3.5833333333333335</v>
      </c>
      <c r="AG316" s="65">
        <f t="shared" si="95"/>
        <v>-0.13888888888888884</v>
      </c>
      <c r="AH316" s="67">
        <f t="shared" si="96"/>
        <v>1918.4583333333335</v>
      </c>
      <c r="AI316" s="57"/>
      <c r="AJ316" s="57"/>
      <c r="AL316" s="57">
        <v>312</v>
      </c>
      <c r="AM316" s="66">
        <v>12.9</v>
      </c>
      <c r="AN316" s="66">
        <v>0</v>
      </c>
      <c r="AO316" s="65">
        <f t="shared" si="87"/>
        <v>3.5833333333333335</v>
      </c>
      <c r="AP316" s="65">
        <f t="shared" si="97"/>
        <v>-0.13888888888888884</v>
      </c>
      <c r="AQ316" s="67">
        <f t="shared" si="98"/>
        <v>1918.4583333333335</v>
      </c>
      <c r="AR316" s="57"/>
      <c r="AS316" s="57"/>
      <c r="AU316" s="57">
        <v>312</v>
      </c>
      <c r="AV316" s="66">
        <v>12.9</v>
      </c>
      <c r="AW316" s="66">
        <v>0</v>
      </c>
      <c r="AX316" s="65">
        <f t="shared" si="88"/>
        <v>3.5833333333333335</v>
      </c>
      <c r="AY316" s="65">
        <f t="shared" si="99"/>
        <v>-0.13888888888888884</v>
      </c>
      <c r="AZ316" s="67">
        <f t="shared" si="100"/>
        <v>1918.4583333333335</v>
      </c>
      <c r="BA316" s="57"/>
      <c r="BB316" s="57"/>
      <c r="BD316" s="57">
        <v>312</v>
      </c>
      <c r="BE316" s="66">
        <v>38.5</v>
      </c>
      <c r="BF316" s="66">
        <v>0</v>
      </c>
      <c r="BG316" s="65">
        <f t="shared" si="89"/>
        <v>10.694444444444445</v>
      </c>
      <c r="BH316" s="65">
        <f t="shared" si="101"/>
        <v>-0.19444444444444464</v>
      </c>
      <c r="BI316" s="67">
        <f t="shared" si="102"/>
        <v>2178.5694444444453</v>
      </c>
      <c r="BJ316" s="57"/>
      <c r="BK316" s="57"/>
      <c r="BM316" s="57">
        <v>312</v>
      </c>
      <c r="BN316" s="57">
        <v>38.5</v>
      </c>
      <c r="BO316" s="66">
        <v>0</v>
      </c>
      <c r="BP316" s="65">
        <f t="shared" si="90"/>
        <v>10.694444444444445</v>
      </c>
      <c r="BQ316" s="65">
        <f t="shared" si="103"/>
        <v>-0.19444444444444464</v>
      </c>
      <c r="BR316" s="67">
        <f t="shared" si="104"/>
        <v>2178.5694444444453</v>
      </c>
      <c r="BS316" s="57"/>
      <c r="BT316" s="57"/>
    </row>
    <row r="317" spans="1:72" x14ac:dyDescent="0.25">
      <c r="A317" s="31">
        <v>317</v>
      </c>
      <c r="B317" s="56">
        <v>314</v>
      </c>
      <c r="C317" s="71">
        <v>36</v>
      </c>
      <c r="D317" s="71">
        <v>0</v>
      </c>
      <c r="E317" s="71">
        <v>10</v>
      </c>
      <c r="F317" s="71">
        <v>-0.38888888888888751</v>
      </c>
      <c r="G317" s="71">
        <v>2199.3055555555561</v>
      </c>
      <c r="K317" s="57">
        <v>313</v>
      </c>
      <c r="L317" s="66">
        <v>14.1</v>
      </c>
      <c r="M317" s="66">
        <v>0</v>
      </c>
      <c r="N317" s="65">
        <f t="shared" si="84"/>
        <v>3.9166666666666665</v>
      </c>
      <c r="O317" s="65">
        <f t="shared" si="91"/>
        <v>-5.5555555555555802E-2</v>
      </c>
      <c r="P317" s="67">
        <f t="shared" si="92"/>
        <v>2104.3749999999995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v>
      </c>
      <c r="AD317" s="66">
        <v>12.7</v>
      </c>
      <c r="AE317" s="66">
        <v>0</v>
      </c>
      <c r="AF317" s="65">
        <f t="shared" si="86"/>
        <v>3.5277777777777777</v>
      </c>
      <c r="AG317" s="65">
        <f t="shared" si="95"/>
        <v>-5.5555555555555802E-2</v>
      </c>
      <c r="AH317" s="67">
        <f t="shared" si="96"/>
        <v>1922.0138888888891</v>
      </c>
      <c r="AI317" s="57"/>
      <c r="AJ317" s="57"/>
      <c r="AL317" s="57">
        <v>313</v>
      </c>
      <c r="AM317" s="66">
        <v>12.7</v>
      </c>
      <c r="AN317" s="66">
        <v>0</v>
      </c>
      <c r="AO317" s="65">
        <f t="shared" si="87"/>
        <v>3.5277777777777777</v>
      </c>
      <c r="AP317" s="65">
        <f t="shared" si="97"/>
        <v>-5.5555555555555802E-2</v>
      </c>
      <c r="AQ317" s="67">
        <f t="shared" si="98"/>
        <v>1922.0138888888891</v>
      </c>
      <c r="AR317" s="57"/>
      <c r="AS317" s="57"/>
      <c r="AU317" s="57">
        <v>313</v>
      </c>
      <c r="AV317" s="66">
        <v>12.7</v>
      </c>
      <c r="AW317" s="66">
        <v>0</v>
      </c>
      <c r="AX317" s="65">
        <f t="shared" si="88"/>
        <v>3.5277777777777777</v>
      </c>
      <c r="AY317" s="65">
        <f t="shared" si="99"/>
        <v>-5.5555555555555802E-2</v>
      </c>
      <c r="AZ317" s="67">
        <f t="shared" si="100"/>
        <v>1922.0138888888891</v>
      </c>
      <c r="BA317" s="57"/>
      <c r="BB317" s="57"/>
      <c r="BD317" s="57">
        <v>313</v>
      </c>
      <c r="BE317" s="66">
        <v>37.4</v>
      </c>
      <c r="BF317" s="66">
        <v>0</v>
      </c>
      <c r="BG317" s="65">
        <f t="shared" si="89"/>
        <v>10.388888888888888</v>
      </c>
      <c r="BH317" s="65">
        <f t="shared" si="101"/>
        <v>-0.30555555555555713</v>
      </c>
      <c r="BI317" s="67">
        <f t="shared" si="102"/>
        <v>2189.1111111111118</v>
      </c>
      <c r="BJ317" s="57"/>
      <c r="BK317" s="57"/>
      <c r="BM317" s="57">
        <v>313</v>
      </c>
      <c r="BN317" s="57">
        <v>37.4</v>
      </c>
      <c r="BO317" s="66">
        <v>0</v>
      </c>
      <c r="BP317" s="65">
        <f t="shared" si="90"/>
        <v>10.388888888888888</v>
      </c>
      <c r="BQ317" s="65">
        <f t="shared" si="103"/>
        <v>-0.30555555555555713</v>
      </c>
      <c r="BR317" s="67">
        <f t="shared" si="104"/>
        <v>2189.1111111111118</v>
      </c>
      <c r="BS317" s="57"/>
      <c r="BT317" s="57"/>
    </row>
    <row r="318" spans="1:72" x14ac:dyDescent="0.25">
      <c r="A318" s="31">
        <v>318</v>
      </c>
      <c r="B318" s="56">
        <v>315</v>
      </c>
      <c r="C318" s="71">
        <v>34.4</v>
      </c>
      <c r="D318" s="71">
        <v>0</v>
      </c>
      <c r="E318" s="71">
        <v>9.5555555555555554</v>
      </c>
      <c r="F318" s="71">
        <v>-0.44444444444444464</v>
      </c>
      <c r="G318" s="71">
        <v>2209.0833333333339</v>
      </c>
      <c r="K318" s="57">
        <v>314</v>
      </c>
      <c r="L318" s="66">
        <v>14</v>
      </c>
      <c r="M318" s="66">
        <v>0</v>
      </c>
      <c r="N318" s="65">
        <f t="shared" si="84"/>
        <v>3.8888888888888888</v>
      </c>
      <c r="O318" s="65">
        <f t="shared" si="91"/>
        <v>-2.7777777777777679E-2</v>
      </c>
      <c r="P318" s="67">
        <f t="shared" si="92"/>
        <v>2108.2777777777774</v>
      </c>
      <c r="Q318" s="57"/>
      <c r="R318" s="57"/>
      <c r="T318" s="57">
        <v>314</v>
      </c>
      <c r="U318" s="66">
        <v>14</v>
      </c>
      <c r="V318" s="66">
        <v>0</v>
      </c>
      <c r="W318" s="65">
        <f t="shared" si="85"/>
        <v>3.8888888888888888</v>
      </c>
      <c r="X318" s="65">
        <f t="shared" si="93"/>
        <v>-2.7777777777777679E-2</v>
      </c>
      <c r="Y318" s="67">
        <f t="shared" si="94"/>
        <v>2108.2777777777774</v>
      </c>
      <c r="Z318" s="57"/>
      <c r="AA318" s="57"/>
      <c r="AC318" s="57">
        <v>314</v>
      </c>
      <c r="AD318" s="66">
        <v>12.4</v>
      </c>
      <c r="AE318" s="66">
        <v>0</v>
      </c>
      <c r="AF318" s="65">
        <f t="shared" si="86"/>
        <v>3.4444444444444446</v>
      </c>
      <c r="AG318" s="65">
        <f t="shared" si="95"/>
        <v>-8.3333333333333037E-2</v>
      </c>
      <c r="AH318" s="67">
        <f t="shared" si="96"/>
        <v>1925.5000000000002</v>
      </c>
      <c r="AI318" s="57"/>
      <c r="AJ318" s="57"/>
      <c r="AL318" s="57">
        <v>314</v>
      </c>
      <c r="AM318" s="66">
        <v>12.4</v>
      </c>
      <c r="AN318" s="66">
        <v>0</v>
      </c>
      <c r="AO318" s="65">
        <f t="shared" si="87"/>
        <v>3.4444444444444446</v>
      </c>
      <c r="AP318" s="65">
        <f t="shared" si="97"/>
        <v>-8.3333333333333037E-2</v>
      </c>
      <c r="AQ318" s="67">
        <f t="shared" si="98"/>
        <v>1925.5000000000002</v>
      </c>
      <c r="AR318" s="57"/>
      <c r="AS318" s="57"/>
      <c r="AU318" s="57">
        <v>314</v>
      </c>
      <c r="AV318" s="66">
        <v>12.4</v>
      </c>
      <c r="AW318" s="66">
        <v>0</v>
      </c>
      <c r="AX318" s="65">
        <f t="shared" si="88"/>
        <v>3.4444444444444446</v>
      </c>
      <c r="AY318" s="65">
        <f t="shared" si="99"/>
        <v>-8.3333333333333037E-2</v>
      </c>
      <c r="AZ318" s="67">
        <f t="shared" si="100"/>
        <v>1925.5000000000002</v>
      </c>
      <c r="BA318" s="57"/>
      <c r="BB318" s="57"/>
      <c r="BD318" s="57">
        <v>314</v>
      </c>
      <c r="BE318" s="66">
        <v>36</v>
      </c>
      <c r="BF318" s="66">
        <v>0</v>
      </c>
      <c r="BG318" s="65">
        <f t="shared" si="89"/>
        <v>10</v>
      </c>
      <c r="BH318" s="65">
        <f t="shared" si="101"/>
        <v>-0.38888888888888751</v>
      </c>
      <c r="BI318" s="67">
        <f t="shared" si="102"/>
        <v>2199.3055555555561</v>
      </c>
      <c r="BJ318" s="57"/>
      <c r="BK318" s="57"/>
      <c r="BM318" s="57">
        <v>314</v>
      </c>
      <c r="BN318" s="57">
        <v>36</v>
      </c>
      <c r="BO318" s="66">
        <v>0</v>
      </c>
      <c r="BP318" s="65">
        <f t="shared" si="90"/>
        <v>10</v>
      </c>
      <c r="BQ318" s="65">
        <f t="shared" si="103"/>
        <v>-0.38888888888888751</v>
      </c>
      <c r="BR318" s="67">
        <f t="shared" si="104"/>
        <v>2199.3055555555561</v>
      </c>
      <c r="BS318" s="57"/>
      <c r="BT318" s="57"/>
    </row>
    <row r="319" spans="1:72" x14ac:dyDescent="0.25">
      <c r="A319" s="31">
        <v>319</v>
      </c>
      <c r="B319" s="56">
        <v>316</v>
      </c>
      <c r="C319" s="71">
        <v>33</v>
      </c>
      <c r="D319" s="71">
        <v>0</v>
      </c>
      <c r="E319" s="71">
        <v>9.1666666666666661</v>
      </c>
      <c r="F319" s="71">
        <v>-0.38888888888888928</v>
      </c>
      <c r="G319" s="71">
        <v>2218.4444444444453</v>
      </c>
      <c r="K319" s="57">
        <v>315</v>
      </c>
      <c r="L319" s="66">
        <v>13.9</v>
      </c>
      <c r="M319" s="66">
        <v>0</v>
      </c>
      <c r="N319" s="65">
        <f t="shared" si="84"/>
        <v>3.8611111111111112</v>
      </c>
      <c r="O319" s="65">
        <f t="shared" si="91"/>
        <v>-2.7777777777777679E-2</v>
      </c>
      <c r="P319" s="67">
        <f t="shared" si="92"/>
        <v>2112.1527777777774</v>
      </c>
      <c r="Q319" s="57"/>
      <c r="R319" s="57"/>
      <c r="T319" s="57">
        <v>315</v>
      </c>
      <c r="U319" s="66">
        <v>13.9</v>
      </c>
      <c r="V319" s="66">
        <v>0</v>
      </c>
      <c r="W319" s="65">
        <f t="shared" si="85"/>
        <v>3.8611111111111112</v>
      </c>
      <c r="X319" s="65">
        <f t="shared" si="93"/>
        <v>-2.7777777777777679E-2</v>
      </c>
      <c r="Y319" s="67">
        <f t="shared" si="94"/>
        <v>2112.1527777777774</v>
      </c>
      <c r="Z319" s="57"/>
      <c r="AA319" s="57"/>
      <c r="AC319" s="57">
        <v>315</v>
      </c>
      <c r="AD319" s="66">
        <v>12.4</v>
      </c>
      <c r="AE319" s="66">
        <v>0</v>
      </c>
      <c r="AF319" s="65">
        <f t="shared" si="86"/>
        <v>3.4444444444444446</v>
      </c>
      <c r="AG319" s="65">
        <f t="shared" si="95"/>
        <v>0</v>
      </c>
      <c r="AH319" s="67">
        <f t="shared" si="96"/>
        <v>1928.9444444444446</v>
      </c>
      <c r="AI319" s="57"/>
      <c r="AJ319" s="57"/>
      <c r="AL319" s="57">
        <v>315</v>
      </c>
      <c r="AM319" s="66">
        <v>12.4</v>
      </c>
      <c r="AN319" s="66">
        <v>0</v>
      </c>
      <c r="AO319" s="65">
        <f t="shared" si="87"/>
        <v>3.4444444444444446</v>
      </c>
      <c r="AP319" s="65">
        <f t="shared" si="97"/>
        <v>0</v>
      </c>
      <c r="AQ319" s="67">
        <f t="shared" si="98"/>
        <v>1928.9444444444446</v>
      </c>
      <c r="AR319" s="57"/>
      <c r="AS319" s="57"/>
      <c r="AU319" s="57">
        <v>315</v>
      </c>
      <c r="AV319" s="66">
        <v>12.4</v>
      </c>
      <c r="AW319" s="66">
        <v>0</v>
      </c>
      <c r="AX319" s="65">
        <f t="shared" si="88"/>
        <v>3.4444444444444446</v>
      </c>
      <c r="AY319" s="65">
        <f t="shared" si="99"/>
        <v>0</v>
      </c>
      <c r="AZ319" s="67">
        <f t="shared" si="100"/>
        <v>1928.9444444444446</v>
      </c>
      <c r="BA319" s="57"/>
      <c r="BB319" s="57"/>
      <c r="BD319" s="57">
        <v>315</v>
      </c>
      <c r="BE319" s="66">
        <v>34.4</v>
      </c>
      <c r="BF319" s="66">
        <v>0</v>
      </c>
      <c r="BG319" s="65">
        <f t="shared" si="89"/>
        <v>9.5555555555555554</v>
      </c>
      <c r="BH319" s="65">
        <f t="shared" si="101"/>
        <v>-0.44444444444444464</v>
      </c>
      <c r="BI319" s="67">
        <f t="shared" si="102"/>
        <v>2209.0833333333339</v>
      </c>
      <c r="BJ319" s="57"/>
      <c r="BK319" s="57"/>
      <c r="BM319" s="57">
        <v>315</v>
      </c>
      <c r="BN319" s="57">
        <v>34.4</v>
      </c>
      <c r="BO319" s="66">
        <v>0</v>
      </c>
      <c r="BP319" s="65">
        <f t="shared" si="90"/>
        <v>9.5555555555555554</v>
      </c>
      <c r="BQ319" s="65">
        <f t="shared" si="103"/>
        <v>-0.44444444444444464</v>
      </c>
      <c r="BR319" s="67">
        <f t="shared" si="104"/>
        <v>2209.0833333333339</v>
      </c>
      <c r="BS319" s="57"/>
      <c r="BT319" s="57"/>
    </row>
    <row r="320" spans="1:72" x14ac:dyDescent="0.25">
      <c r="A320" s="31">
        <v>320</v>
      </c>
      <c r="B320" s="56">
        <v>317</v>
      </c>
      <c r="C320" s="71">
        <v>31.7</v>
      </c>
      <c r="D320" s="71">
        <v>0</v>
      </c>
      <c r="E320" s="71">
        <v>8.8055555555555554</v>
      </c>
      <c r="F320" s="71">
        <v>-0.36111111111111072</v>
      </c>
      <c r="G320" s="71">
        <v>2227.4305555555566</v>
      </c>
      <c r="K320" s="57">
        <v>316</v>
      </c>
      <c r="L320" s="66">
        <v>13.8</v>
      </c>
      <c r="M320" s="66">
        <v>0</v>
      </c>
      <c r="N320" s="65">
        <f t="shared" si="84"/>
        <v>3.8333333333333335</v>
      </c>
      <c r="O320" s="65">
        <f t="shared" si="91"/>
        <v>-2.7777777777777679E-2</v>
      </c>
      <c r="P320" s="67">
        <f t="shared" si="92"/>
        <v>2115.9999999999995</v>
      </c>
      <c r="Q320" s="57"/>
      <c r="R320" s="57"/>
      <c r="T320" s="57">
        <v>316</v>
      </c>
      <c r="U320" s="66">
        <v>13.8</v>
      </c>
      <c r="V320" s="66">
        <v>0</v>
      </c>
      <c r="W320" s="65">
        <f t="shared" si="85"/>
        <v>3.8333333333333335</v>
      </c>
      <c r="X320" s="65">
        <f t="shared" si="93"/>
        <v>-2.7777777777777679E-2</v>
      </c>
      <c r="Y320" s="67">
        <f t="shared" si="94"/>
        <v>2115.9999999999995</v>
      </c>
      <c r="Z320" s="57"/>
      <c r="AA320" s="57"/>
      <c r="AC320" s="57">
        <v>316</v>
      </c>
      <c r="AD320" s="66">
        <v>12.8</v>
      </c>
      <c r="AE320" s="66">
        <v>0</v>
      </c>
      <c r="AF320" s="65">
        <f t="shared" si="86"/>
        <v>3.5555555555555558</v>
      </c>
      <c r="AG320" s="65">
        <f t="shared" si="95"/>
        <v>0.11111111111111116</v>
      </c>
      <c r="AH320" s="67">
        <f t="shared" si="96"/>
        <v>1932.4444444444446</v>
      </c>
      <c r="AI320" s="57"/>
      <c r="AJ320" s="57"/>
      <c r="AL320" s="57">
        <v>316</v>
      </c>
      <c r="AM320" s="66">
        <v>12.8</v>
      </c>
      <c r="AN320" s="66">
        <v>0</v>
      </c>
      <c r="AO320" s="65">
        <f t="shared" si="87"/>
        <v>3.5555555555555558</v>
      </c>
      <c r="AP320" s="65">
        <f t="shared" si="97"/>
        <v>0.11111111111111116</v>
      </c>
      <c r="AQ320" s="67">
        <f t="shared" si="98"/>
        <v>1932.4444444444446</v>
      </c>
      <c r="AR320" s="57"/>
      <c r="AS320" s="57"/>
      <c r="AU320" s="57">
        <v>316</v>
      </c>
      <c r="AV320" s="66">
        <v>12.8</v>
      </c>
      <c r="AW320" s="66">
        <v>0</v>
      </c>
      <c r="AX320" s="65">
        <f t="shared" si="88"/>
        <v>3.5555555555555558</v>
      </c>
      <c r="AY320" s="65">
        <f t="shared" si="99"/>
        <v>0.11111111111111116</v>
      </c>
      <c r="AZ320" s="67">
        <f t="shared" si="100"/>
        <v>1932.4444444444446</v>
      </c>
      <c r="BA320" s="57"/>
      <c r="BB320" s="57"/>
      <c r="BD320" s="57">
        <v>316</v>
      </c>
      <c r="BE320" s="66">
        <v>33</v>
      </c>
      <c r="BF320" s="66">
        <v>0</v>
      </c>
      <c r="BG320" s="65">
        <f t="shared" si="89"/>
        <v>9.1666666666666661</v>
      </c>
      <c r="BH320" s="65">
        <f t="shared" si="101"/>
        <v>-0.38888888888888928</v>
      </c>
      <c r="BI320" s="67">
        <f t="shared" si="102"/>
        <v>2218.4444444444453</v>
      </c>
      <c r="BJ320" s="57"/>
      <c r="BK320" s="57"/>
      <c r="BM320" s="57">
        <v>316</v>
      </c>
      <c r="BN320" s="57">
        <v>33</v>
      </c>
      <c r="BO320" s="66">
        <v>0</v>
      </c>
      <c r="BP320" s="65">
        <f t="shared" si="90"/>
        <v>9.1666666666666661</v>
      </c>
      <c r="BQ320" s="65">
        <f t="shared" si="103"/>
        <v>-0.38888888888888928</v>
      </c>
      <c r="BR320" s="67">
        <f t="shared" si="104"/>
        <v>2218.4444444444453</v>
      </c>
      <c r="BS320" s="57"/>
      <c r="BT320" s="57"/>
    </row>
    <row r="321" spans="1:72" x14ac:dyDescent="0.25">
      <c r="A321" s="31">
        <v>321</v>
      </c>
      <c r="B321" s="56">
        <v>318</v>
      </c>
      <c r="C321" s="71">
        <v>30</v>
      </c>
      <c r="D321" s="71">
        <v>0</v>
      </c>
      <c r="E321" s="71">
        <v>8.3333333333333339</v>
      </c>
      <c r="F321" s="71">
        <v>-0.47222222222222143</v>
      </c>
      <c r="G321" s="71">
        <v>2236.0000000000009</v>
      </c>
      <c r="K321" s="57">
        <v>317</v>
      </c>
      <c r="L321" s="66">
        <v>13.7</v>
      </c>
      <c r="M321" s="66">
        <v>0</v>
      </c>
      <c r="N321" s="65">
        <f t="shared" si="84"/>
        <v>3.8055555555555554</v>
      </c>
      <c r="O321" s="65">
        <f t="shared" si="91"/>
        <v>-2.7777777777778123E-2</v>
      </c>
      <c r="P321" s="67">
        <f t="shared" si="92"/>
        <v>2119.8194444444439</v>
      </c>
      <c r="Q321" s="57"/>
      <c r="R321" s="57"/>
      <c r="T321" s="57">
        <v>317</v>
      </c>
      <c r="U321" s="66">
        <v>13.7</v>
      </c>
      <c r="V321" s="66">
        <v>0</v>
      </c>
      <c r="W321" s="65">
        <f t="shared" si="85"/>
        <v>3.8055555555555554</v>
      </c>
      <c r="X321" s="65">
        <f t="shared" si="93"/>
        <v>-2.7777777777778123E-2</v>
      </c>
      <c r="Y321" s="67">
        <f t="shared" si="94"/>
        <v>2119.8194444444439</v>
      </c>
      <c r="Z321" s="57"/>
      <c r="AA321" s="57"/>
      <c r="AC321" s="57">
        <v>317</v>
      </c>
      <c r="AD321" s="66">
        <v>14.1</v>
      </c>
      <c r="AE321" s="66">
        <v>0</v>
      </c>
      <c r="AF321" s="65">
        <f t="shared" si="86"/>
        <v>3.9166666666666665</v>
      </c>
      <c r="AG321" s="65">
        <f t="shared" si="95"/>
        <v>0.36111111111111072</v>
      </c>
      <c r="AH321" s="67">
        <f t="shared" si="96"/>
        <v>1936.1805555555557</v>
      </c>
      <c r="AI321" s="57"/>
      <c r="AJ321" s="57"/>
      <c r="AL321" s="57">
        <v>317</v>
      </c>
      <c r="AM321" s="66">
        <v>14.1</v>
      </c>
      <c r="AN321" s="66">
        <v>0</v>
      </c>
      <c r="AO321" s="65">
        <f t="shared" si="87"/>
        <v>3.9166666666666665</v>
      </c>
      <c r="AP321" s="65">
        <f t="shared" si="97"/>
        <v>0.36111111111111072</v>
      </c>
      <c r="AQ321" s="67">
        <f t="shared" si="98"/>
        <v>1936.1805555555557</v>
      </c>
      <c r="AR321" s="57"/>
      <c r="AS321" s="57"/>
      <c r="AU321" s="57">
        <v>317</v>
      </c>
      <c r="AV321" s="66">
        <v>14.1</v>
      </c>
      <c r="AW321" s="66">
        <v>0</v>
      </c>
      <c r="AX321" s="65">
        <f t="shared" si="88"/>
        <v>3.9166666666666665</v>
      </c>
      <c r="AY321" s="65">
        <f t="shared" si="99"/>
        <v>0.36111111111111072</v>
      </c>
      <c r="AZ321" s="67">
        <f t="shared" si="100"/>
        <v>1936.1805555555557</v>
      </c>
      <c r="BA321" s="57"/>
      <c r="BB321" s="57"/>
      <c r="BD321" s="57">
        <v>317</v>
      </c>
      <c r="BE321" s="66">
        <v>31.7</v>
      </c>
      <c r="BF321" s="66">
        <v>0</v>
      </c>
      <c r="BG321" s="65">
        <f t="shared" si="89"/>
        <v>8.8055555555555554</v>
      </c>
      <c r="BH321" s="65">
        <f t="shared" si="101"/>
        <v>-0.36111111111111072</v>
      </c>
      <c r="BI321" s="67">
        <f t="shared" si="102"/>
        <v>2227.4305555555566</v>
      </c>
      <c r="BJ321" s="57"/>
      <c r="BK321" s="57"/>
      <c r="BM321" s="57">
        <v>317</v>
      </c>
      <c r="BN321" s="57">
        <v>31.7</v>
      </c>
      <c r="BO321" s="66">
        <v>0</v>
      </c>
      <c r="BP321" s="65">
        <f t="shared" si="90"/>
        <v>8.8055555555555554</v>
      </c>
      <c r="BQ321" s="65">
        <f t="shared" si="103"/>
        <v>-0.36111111111111072</v>
      </c>
      <c r="BR321" s="67">
        <f t="shared" si="104"/>
        <v>2227.4305555555566</v>
      </c>
      <c r="BS321" s="57"/>
      <c r="BT321" s="57"/>
    </row>
    <row r="322" spans="1:72" x14ac:dyDescent="0.25">
      <c r="A322" s="31">
        <v>322</v>
      </c>
      <c r="B322" s="56">
        <v>319</v>
      </c>
      <c r="C322" s="71">
        <v>28</v>
      </c>
      <c r="D322" s="71">
        <v>0</v>
      </c>
      <c r="E322" s="71">
        <v>7.7777777777777777</v>
      </c>
      <c r="F322" s="71">
        <v>-0.55555555555555625</v>
      </c>
      <c r="G322" s="71">
        <v>2244.0555555555566</v>
      </c>
      <c r="K322" s="57">
        <v>318</v>
      </c>
      <c r="L322" s="66">
        <v>13.6</v>
      </c>
      <c r="M322" s="66">
        <v>0</v>
      </c>
      <c r="N322" s="65">
        <f t="shared" si="84"/>
        <v>3.7777777777777777</v>
      </c>
      <c r="O322" s="65">
        <f t="shared" si="91"/>
        <v>-2.7777777777777679E-2</v>
      </c>
      <c r="P322" s="67">
        <f t="shared" si="92"/>
        <v>2123.6111111111104</v>
      </c>
      <c r="Q322" s="57"/>
      <c r="R322" s="57"/>
      <c r="T322" s="57">
        <v>318</v>
      </c>
      <c r="U322" s="66">
        <v>13.6</v>
      </c>
      <c r="V322" s="66">
        <v>0</v>
      </c>
      <c r="W322" s="65">
        <f t="shared" si="85"/>
        <v>3.7777777777777777</v>
      </c>
      <c r="X322" s="65">
        <f t="shared" si="93"/>
        <v>-2.7777777777777679E-2</v>
      </c>
      <c r="Y322" s="67">
        <f t="shared" si="94"/>
        <v>2123.6111111111104</v>
      </c>
      <c r="Z322" s="57"/>
      <c r="AA322" s="57"/>
      <c r="AC322" s="57">
        <v>318</v>
      </c>
      <c r="AD322" s="66">
        <v>16.2</v>
      </c>
      <c r="AE322" s="66">
        <v>0</v>
      </c>
      <c r="AF322" s="65">
        <f t="shared" si="86"/>
        <v>4.5</v>
      </c>
      <c r="AG322" s="65">
        <f t="shared" si="95"/>
        <v>0.58333333333333348</v>
      </c>
      <c r="AH322" s="67">
        <f t="shared" si="96"/>
        <v>1940.3888888888889</v>
      </c>
      <c r="AI322" s="57"/>
      <c r="AJ322" s="57"/>
      <c r="AL322" s="57">
        <v>318</v>
      </c>
      <c r="AM322" s="66">
        <v>16.2</v>
      </c>
      <c r="AN322" s="66">
        <v>0</v>
      </c>
      <c r="AO322" s="65">
        <f t="shared" si="87"/>
        <v>4.5</v>
      </c>
      <c r="AP322" s="65">
        <f t="shared" si="97"/>
        <v>0.58333333333333348</v>
      </c>
      <c r="AQ322" s="67">
        <f t="shared" si="98"/>
        <v>1940.3888888888889</v>
      </c>
      <c r="AR322" s="57"/>
      <c r="AS322" s="57"/>
      <c r="AU322" s="57">
        <v>318</v>
      </c>
      <c r="AV322" s="66">
        <v>16.2</v>
      </c>
      <c r="AW322" s="66">
        <v>0</v>
      </c>
      <c r="AX322" s="65">
        <f t="shared" si="88"/>
        <v>4.5</v>
      </c>
      <c r="AY322" s="65">
        <f t="shared" si="99"/>
        <v>0.58333333333333348</v>
      </c>
      <c r="AZ322" s="67">
        <f t="shared" si="100"/>
        <v>1940.3888888888889</v>
      </c>
      <c r="BA322" s="57"/>
      <c r="BB322" s="57"/>
      <c r="BD322" s="57">
        <v>318</v>
      </c>
      <c r="BE322" s="66">
        <v>30</v>
      </c>
      <c r="BF322" s="66">
        <v>0</v>
      </c>
      <c r="BG322" s="65">
        <f t="shared" si="89"/>
        <v>8.3333333333333339</v>
      </c>
      <c r="BH322" s="65">
        <f t="shared" si="101"/>
        <v>-0.47222222222222143</v>
      </c>
      <c r="BI322" s="67">
        <f t="shared" si="102"/>
        <v>2236.0000000000009</v>
      </c>
      <c r="BJ322" s="57"/>
      <c r="BK322" s="57"/>
      <c r="BM322" s="57">
        <v>318</v>
      </c>
      <c r="BN322" s="57">
        <v>30</v>
      </c>
      <c r="BO322" s="66">
        <v>0</v>
      </c>
      <c r="BP322" s="65">
        <f t="shared" si="90"/>
        <v>8.3333333333333339</v>
      </c>
      <c r="BQ322" s="65">
        <f t="shared" si="103"/>
        <v>-0.47222222222222143</v>
      </c>
      <c r="BR322" s="67">
        <f t="shared" si="104"/>
        <v>2236.0000000000009</v>
      </c>
      <c r="BS322" s="57"/>
      <c r="BT322" s="57"/>
    </row>
    <row r="323" spans="1:72" x14ac:dyDescent="0.25">
      <c r="A323" s="31">
        <v>323</v>
      </c>
      <c r="B323" s="56">
        <v>320</v>
      </c>
      <c r="C323" s="71">
        <v>26.1</v>
      </c>
      <c r="D323" s="71">
        <v>0</v>
      </c>
      <c r="E323" s="71">
        <v>7.25</v>
      </c>
      <c r="F323" s="71">
        <v>-0.52777777777777768</v>
      </c>
      <c r="G323" s="71">
        <v>2251.5694444444453</v>
      </c>
      <c r="K323" s="57">
        <v>319</v>
      </c>
      <c r="L323" s="66">
        <v>13.5</v>
      </c>
      <c r="M323" s="66">
        <v>0</v>
      </c>
      <c r="N323" s="65">
        <f t="shared" si="84"/>
        <v>3.75</v>
      </c>
      <c r="O323" s="65">
        <f t="shared" si="91"/>
        <v>-2.7777777777777679E-2</v>
      </c>
      <c r="P323" s="67">
        <f t="shared" si="92"/>
        <v>2127.3749999999991</v>
      </c>
      <c r="Q323" s="57"/>
      <c r="R323" s="57"/>
      <c r="T323" s="57">
        <v>319</v>
      </c>
      <c r="U323" s="66">
        <v>13.5</v>
      </c>
      <c r="V323" s="66">
        <v>0</v>
      </c>
      <c r="W323" s="65">
        <f t="shared" si="85"/>
        <v>3.75</v>
      </c>
      <c r="X323" s="65">
        <f t="shared" si="93"/>
        <v>-2.7777777777777679E-2</v>
      </c>
      <c r="Y323" s="67">
        <f t="shared" si="94"/>
        <v>2127.3749999999991</v>
      </c>
      <c r="Z323" s="57"/>
      <c r="AA323" s="57"/>
      <c r="AC323" s="57">
        <v>319</v>
      </c>
      <c r="AD323" s="66">
        <v>18.8</v>
      </c>
      <c r="AE323" s="66">
        <v>0</v>
      </c>
      <c r="AF323" s="65">
        <f t="shared" si="86"/>
        <v>5.2222222222222223</v>
      </c>
      <c r="AG323" s="65">
        <f t="shared" si="95"/>
        <v>0.72222222222222232</v>
      </c>
      <c r="AH323" s="67">
        <f t="shared" si="96"/>
        <v>1945.25</v>
      </c>
      <c r="AI323" s="57"/>
      <c r="AJ323" s="57"/>
      <c r="AL323" s="57">
        <v>319</v>
      </c>
      <c r="AM323" s="66">
        <v>18.8</v>
      </c>
      <c r="AN323" s="66">
        <v>0</v>
      </c>
      <c r="AO323" s="65">
        <f t="shared" si="87"/>
        <v>5.2222222222222223</v>
      </c>
      <c r="AP323" s="65">
        <f t="shared" si="97"/>
        <v>0.72222222222222232</v>
      </c>
      <c r="AQ323" s="67">
        <f t="shared" si="98"/>
        <v>1945.25</v>
      </c>
      <c r="AR323" s="57"/>
      <c r="AS323" s="57"/>
      <c r="AU323" s="57">
        <v>319</v>
      </c>
      <c r="AV323" s="66">
        <v>18.8</v>
      </c>
      <c r="AW323" s="66">
        <v>0</v>
      </c>
      <c r="AX323" s="65">
        <f t="shared" si="88"/>
        <v>5.2222222222222223</v>
      </c>
      <c r="AY323" s="65">
        <f t="shared" si="99"/>
        <v>0.72222222222222232</v>
      </c>
      <c r="AZ323" s="67">
        <f t="shared" si="100"/>
        <v>1945.25</v>
      </c>
      <c r="BA323" s="57"/>
      <c r="BB323" s="57"/>
      <c r="BD323" s="57">
        <v>319</v>
      </c>
      <c r="BE323" s="66">
        <v>28</v>
      </c>
      <c r="BF323" s="66">
        <v>0</v>
      </c>
      <c r="BG323" s="65">
        <f t="shared" si="89"/>
        <v>7.7777777777777777</v>
      </c>
      <c r="BH323" s="65">
        <f t="shared" si="101"/>
        <v>-0.55555555555555625</v>
      </c>
      <c r="BI323" s="67">
        <f t="shared" si="102"/>
        <v>2244.0555555555566</v>
      </c>
      <c r="BJ323" s="57"/>
      <c r="BK323" s="57"/>
      <c r="BM323" s="57">
        <v>319</v>
      </c>
      <c r="BN323" s="57">
        <v>28</v>
      </c>
      <c r="BO323" s="66">
        <v>0</v>
      </c>
      <c r="BP323" s="65">
        <f t="shared" si="90"/>
        <v>7.7777777777777777</v>
      </c>
      <c r="BQ323" s="65">
        <f t="shared" si="103"/>
        <v>-0.55555555555555625</v>
      </c>
      <c r="BR323" s="67">
        <f t="shared" si="104"/>
        <v>2244.0555555555566</v>
      </c>
      <c r="BS323" s="57"/>
      <c r="BT323" s="57"/>
    </row>
    <row r="324" spans="1:72" x14ac:dyDescent="0.25">
      <c r="A324" s="31">
        <v>324</v>
      </c>
      <c r="B324" s="56">
        <v>321</v>
      </c>
      <c r="C324" s="71">
        <v>25.6</v>
      </c>
      <c r="D324" s="71">
        <v>0</v>
      </c>
      <c r="E324" s="71">
        <v>7.1111111111111116</v>
      </c>
      <c r="F324" s="71">
        <v>-0.1388888888888884</v>
      </c>
      <c r="G324" s="71">
        <v>2258.7500000000009</v>
      </c>
      <c r="K324" s="57">
        <v>320</v>
      </c>
      <c r="L324" s="66">
        <v>13.4</v>
      </c>
      <c r="M324" s="66">
        <v>0</v>
      </c>
      <c r="N324" s="65">
        <f t="shared" si="84"/>
        <v>3.7222222222222223</v>
      </c>
      <c r="O324" s="65">
        <f t="shared" si="91"/>
        <v>-2.7777777777777679E-2</v>
      </c>
      <c r="P324" s="67">
        <f t="shared" si="92"/>
        <v>2131.1111111111104</v>
      </c>
      <c r="Q324" s="57"/>
      <c r="R324" s="57"/>
      <c r="T324" s="57">
        <v>320</v>
      </c>
      <c r="U324" s="66">
        <v>13.4</v>
      </c>
      <c r="V324" s="66">
        <v>0</v>
      </c>
      <c r="W324" s="65">
        <f t="shared" si="85"/>
        <v>3.7222222222222223</v>
      </c>
      <c r="X324" s="65">
        <f t="shared" si="93"/>
        <v>-2.7777777777777679E-2</v>
      </c>
      <c r="Y324" s="67">
        <f t="shared" si="94"/>
        <v>2131.1111111111104</v>
      </c>
      <c r="Z324" s="57"/>
      <c r="AA324" s="57"/>
      <c r="AC324" s="57">
        <v>320</v>
      </c>
      <c r="AD324" s="66">
        <v>21.9</v>
      </c>
      <c r="AE324" s="66">
        <v>0</v>
      </c>
      <c r="AF324" s="65">
        <f t="shared" si="86"/>
        <v>6.083333333333333</v>
      </c>
      <c r="AG324" s="65">
        <f t="shared" si="95"/>
        <v>0.86111111111111072</v>
      </c>
      <c r="AH324" s="67">
        <f t="shared" si="96"/>
        <v>1950.9027777777778</v>
      </c>
      <c r="AI324" s="57"/>
      <c r="AJ324" s="57"/>
      <c r="AL324" s="57">
        <v>320</v>
      </c>
      <c r="AM324" s="66">
        <v>21.9</v>
      </c>
      <c r="AN324" s="66">
        <v>0</v>
      </c>
      <c r="AO324" s="65">
        <f t="shared" si="87"/>
        <v>6.083333333333333</v>
      </c>
      <c r="AP324" s="65">
        <f t="shared" si="97"/>
        <v>0.86111111111111072</v>
      </c>
      <c r="AQ324" s="67">
        <f t="shared" si="98"/>
        <v>1950.9027777777778</v>
      </c>
      <c r="AR324" s="57"/>
      <c r="AS324" s="57"/>
      <c r="AU324" s="57">
        <v>320</v>
      </c>
      <c r="AV324" s="66">
        <v>21.9</v>
      </c>
      <c r="AW324" s="66">
        <v>0</v>
      </c>
      <c r="AX324" s="65">
        <f t="shared" si="88"/>
        <v>6.083333333333333</v>
      </c>
      <c r="AY324" s="65">
        <f t="shared" si="99"/>
        <v>0.86111111111111072</v>
      </c>
      <c r="AZ324" s="67">
        <f t="shared" si="100"/>
        <v>1950.9027777777778</v>
      </c>
      <c r="BA324" s="57"/>
      <c r="BB324" s="57"/>
      <c r="BD324" s="57">
        <v>320</v>
      </c>
      <c r="BE324" s="66">
        <v>26.1</v>
      </c>
      <c r="BF324" s="66">
        <v>0</v>
      </c>
      <c r="BG324" s="65">
        <f t="shared" si="89"/>
        <v>7.25</v>
      </c>
      <c r="BH324" s="65">
        <f t="shared" si="101"/>
        <v>-0.52777777777777768</v>
      </c>
      <c r="BI324" s="67">
        <f t="shared" si="102"/>
        <v>2251.5694444444453</v>
      </c>
      <c r="BJ324" s="57"/>
      <c r="BK324" s="57"/>
      <c r="BM324" s="57">
        <v>320</v>
      </c>
      <c r="BN324" s="57">
        <v>26.1</v>
      </c>
      <c r="BO324" s="66">
        <v>0</v>
      </c>
      <c r="BP324" s="65">
        <f t="shared" si="90"/>
        <v>7.25</v>
      </c>
      <c r="BQ324" s="65">
        <f t="shared" si="103"/>
        <v>-0.52777777777777768</v>
      </c>
      <c r="BR324" s="67">
        <f t="shared" si="104"/>
        <v>2251.5694444444453</v>
      </c>
      <c r="BS324" s="57"/>
      <c r="BT324" s="57"/>
    </row>
    <row r="325" spans="1:72" x14ac:dyDescent="0.25">
      <c r="A325" s="31">
        <v>325</v>
      </c>
      <c r="B325" s="56">
        <v>322</v>
      </c>
      <c r="C325" s="71">
        <v>24.9</v>
      </c>
      <c r="D325" s="71">
        <v>0</v>
      </c>
      <c r="E325" s="71">
        <v>6.9166666666666661</v>
      </c>
      <c r="F325" s="71">
        <v>-0.19444444444444553</v>
      </c>
      <c r="G325" s="71">
        <v>2265.7638888888896</v>
      </c>
      <c r="K325" s="57">
        <v>321</v>
      </c>
      <c r="L325" s="66">
        <v>13.3</v>
      </c>
      <c r="M325" s="66">
        <v>0</v>
      </c>
      <c r="N325" s="65">
        <f t="shared" ref="N325:N388" si="105">L325/3.6</f>
        <v>3.6944444444444446</v>
      </c>
      <c r="O325" s="65">
        <f t="shared" si="91"/>
        <v>-2.7777777777777679E-2</v>
      </c>
      <c r="P325" s="67">
        <f t="shared" si="92"/>
        <v>2134.8194444444439</v>
      </c>
      <c r="Q325" s="57"/>
      <c r="R325" s="57"/>
      <c r="T325" s="57">
        <v>321</v>
      </c>
      <c r="U325" s="66">
        <v>13.3</v>
      </c>
      <c r="V325" s="66">
        <v>0</v>
      </c>
      <c r="W325" s="65">
        <f t="shared" ref="W325:W388" si="106">U325/3.6</f>
        <v>3.6944444444444446</v>
      </c>
      <c r="X325" s="65">
        <f t="shared" si="93"/>
        <v>-2.7777777777777679E-2</v>
      </c>
      <c r="Y325" s="67">
        <f t="shared" si="94"/>
        <v>2134.8194444444439</v>
      </c>
      <c r="Z325" s="57"/>
      <c r="AA325" s="57"/>
      <c r="AC325" s="57">
        <v>321</v>
      </c>
      <c r="AD325" s="66">
        <v>25</v>
      </c>
      <c r="AE325" s="66">
        <v>0</v>
      </c>
      <c r="AF325" s="65">
        <f t="shared" ref="AF325:AF388" si="107">AD325/3.6</f>
        <v>6.9444444444444446</v>
      </c>
      <c r="AG325" s="65">
        <f t="shared" si="95"/>
        <v>0.8611111111111116</v>
      </c>
      <c r="AH325" s="67">
        <f t="shared" si="96"/>
        <v>1957.4166666666667</v>
      </c>
      <c r="AI325" s="57"/>
      <c r="AJ325" s="57"/>
      <c r="AL325" s="57">
        <v>321</v>
      </c>
      <c r="AM325" s="66">
        <v>25</v>
      </c>
      <c r="AN325" s="66">
        <v>0</v>
      </c>
      <c r="AO325" s="65">
        <f t="shared" ref="AO325:AO388" si="108">AM325/3.6</f>
        <v>6.9444444444444446</v>
      </c>
      <c r="AP325" s="65">
        <f t="shared" si="97"/>
        <v>0.8611111111111116</v>
      </c>
      <c r="AQ325" s="67">
        <f t="shared" si="98"/>
        <v>1957.4166666666667</v>
      </c>
      <c r="AR325" s="57"/>
      <c r="AS325" s="57"/>
      <c r="AU325" s="57">
        <v>321</v>
      </c>
      <c r="AV325" s="66">
        <v>25</v>
      </c>
      <c r="AW325" s="66">
        <v>0</v>
      </c>
      <c r="AX325" s="65">
        <f t="shared" ref="AX325:AX388" si="109">AV325/3.6</f>
        <v>6.9444444444444446</v>
      </c>
      <c r="AY325" s="65">
        <f t="shared" si="99"/>
        <v>0.8611111111111116</v>
      </c>
      <c r="AZ325" s="67">
        <f t="shared" si="100"/>
        <v>1957.4166666666667</v>
      </c>
      <c r="BA325" s="57"/>
      <c r="BB325" s="57"/>
      <c r="BD325" s="57">
        <v>321</v>
      </c>
      <c r="BE325" s="66">
        <v>25.6</v>
      </c>
      <c r="BF325" s="66">
        <v>0</v>
      </c>
      <c r="BG325" s="65">
        <f t="shared" ref="BG325:BG388" si="110">BE325/3.6</f>
        <v>7.1111111111111116</v>
      </c>
      <c r="BH325" s="65">
        <f t="shared" si="101"/>
        <v>-0.1388888888888884</v>
      </c>
      <c r="BI325" s="67">
        <f t="shared" si="102"/>
        <v>2258.7500000000009</v>
      </c>
      <c r="BJ325" s="57"/>
      <c r="BK325" s="57"/>
      <c r="BM325" s="57">
        <v>321</v>
      </c>
      <c r="BN325" s="57">
        <v>25.6</v>
      </c>
      <c r="BO325" s="66">
        <v>0</v>
      </c>
      <c r="BP325" s="65">
        <f t="shared" ref="BP325:BP388" si="111">BN325/3.6</f>
        <v>7.1111111111111116</v>
      </c>
      <c r="BQ325" s="65">
        <f t="shared" si="103"/>
        <v>-0.1388888888888884</v>
      </c>
      <c r="BR325" s="67">
        <f t="shared" si="104"/>
        <v>2258.7500000000009</v>
      </c>
      <c r="BS325" s="57"/>
      <c r="BT325" s="57"/>
    </row>
    <row r="326" spans="1:72" x14ac:dyDescent="0.25">
      <c r="A326" s="31">
        <v>326</v>
      </c>
      <c r="B326" s="56">
        <v>323</v>
      </c>
      <c r="C326" s="71">
        <v>24.9</v>
      </c>
      <c r="D326" s="71">
        <v>0</v>
      </c>
      <c r="E326" s="71">
        <v>6.9166666666666661</v>
      </c>
      <c r="F326" s="71">
        <v>0</v>
      </c>
      <c r="G326" s="71">
        <v>2272.6805555555561</v>
      </c>
      <c r="K326" s="57">
        <v>322</v>
      </c>
      <c r="L326" s="66">
        <v>13.2</v>
      </c>
      <c r="M326" s="66">
        <v>0</v>
      </c>
      <c r="N326" s="65">
        <f t="shared" si="105"/>
        <v>3.6666666666666665</v>
      </c>
      <c r="O326" s="65">
        <f t="shared" ref="O326:O389" si="112">N326-N325</f>
        <v>-2.7777777777778123E-2</v>
      </c>
      <c r="P326" s="67">
        <f t="shared" ref="P326:P389" si="113">N325+(O326/2)+P325</f>
        <v>2138.4999999999995</v>
      </c>
      <c r="Q326" s="57"/>
      <c r="R326" s="57"/>
      <c r="T326" s="57">
        <v>322</v>
      </c>
      <c r="U326" s="66">
        <v>13.2</v>
      </c>
      <c r="V326" s="66">
        <v>0</v>
      </c>
      <c r="W326" s="65">
        <f t="shared" si="106"/>
        <v>3.6666666666666665</v>
      </c>
      <c r="X326" s="65">
        <f t="shared" ref="X326:X389" si="114">W326-W325</f>
        <v>-2.7777777777778123E-2</v>
      </c>
      <c r="Y326" s="67">
        <f t="shared" ref="Y326:Y389" si="115">W325+(X326/2)+Y325</f>
        <v>2138.4999999999995</v>
      </c>
      <c r="Z326" s="57"/>
      <c r="AA326" s="57"/>
      <c r="AC326" s="57">
        <v>322</v>
      </c>
      <c r="AD326" s="66">
        <v>28.4</v>
      </c>
      <c r="AE326" s="66">
        <v>0</v>
      </c>
      <c r="AF326" s="65">
        <f t="shared" si="107"/>
        <v>7.8888888888888884</v>
      </c>
      <c r="AG326" s="65">
        <f t="shared" ref="AG326:AG389" si="116">AF326-AF325</f>
        <v>0.94444444444444375</v>
      </c>
      <c r="AH326" s="67">
        <f t="shared" ref="AH326:AH389" si="117">AF325+(AG326/2)+AH325</f>
        <v>1964.8333333333335</v>
      </c>
      <c r="AI326" s="57"/>
      <c r="AJ326" s="57"/>
      <c r="AL326" s="57">
        <v>322</v>
      </c>
      <c r="AM326" s="66">
        <v>28.4</v>
      </c>
      <c r="AN326" s="66">
        <v>0</v>
      </c>
      <c r="AO326" s="65">
        <f t="shared" si="108"/>
        <v>7.8888888888888884</v>
      </c>
      <c r="AP326" s="65">
        <f t="shared" ref="AP326:AP389" si="118">AO326-AO325</f>
        <v>0.94444444444444375</v>
      </c>
      <c r="AQ326" s="67">
        <f t="shared" ref="AQ326:AQ389" si="119">AO325+(AP326/2)+AQ325</f>
        <v>1964.8333333333335</v>
      </c>
      <c r="AR326" s="57"/>
      <c r="AS326" s="57"/>
      <c r="AU326" s="57">
        <v>322</v>
      </c>
      <c r="AV326" s="66">
        <v>28.4</v>
      </c>
      <c r="AW326" s="66">
        <v>0</v>
      </c>
      <c r="AX326" s="65">
        <f t="shared" si="109"/>
        <v>7.8888888888888884</v>
      </c>
      <c r="AY326" s="65">
        <f t="shared" ref="AY326:AY389" si="120">AX326-AX325</f>
        <v>0.94444444444444375</v>
      </c>
      <c r="AZ326" s="67">
        <f t="shared" ref="AZ326:AZ389" si="121">AX325+(AY326/2)+AZ325</f>
        <v>1964.8333333333335</v>
      </c>
      <c r="BA326" s="57"/>
      <c r="BB326" s="57"/>
      <c r="BD326" s="57">
        <v>322</v>
      </c>
      <c r="BE326" s="66">
        <v>24.9</v>
      </c>
      <c r="BF326" s="66">
        <v>0</v>
      </c>
      <c r="BG326" s="65">
        <f t="shared" si="110"/>
        <v>6.9166666666666661</v>
      </c>
      <c r="BH326" s="65">
        <f t="shared" ref="BH326:BH389" si="122">BG326-BG325</f>
        <v>-0.19444444444444553</v>
      </c>
      <c r="BI326" s="67">
        <f t="shared" ref="BI326:BI389" si="123">BG325+(BH326/2)+BI325</f>
        <v>2265.7638888888896</v>
      </c>
      <c r="BJ326" s="57"/>
      <c r="BK326" s="57"/>
      <c r="BM326" s="57">
        <v>322</v>
      </c>
      <c r="BN326" s="57">
        <v>24.9</v>
      </c>
      <c r="BO326" s="66">
        <v>0</v>
      </c>
      <c r="BP326" s="65">
        <f t="shared" si="111"/>
        <v>6.9166666666666661</v>
      </c>
      <c r="BQ326" s="65">
        <f t="shared" ref="BQ326:BQ389" si="124">BP326-BP325</f>
        <v>-0.19444444444444553</v>
      </c>
      <c r="BR326" s="67">
        <f t="shared" ref="BR326:BR389" si="125">BP325+(BQ326/2)+BR325</f>
        <v>2265.7638888888896</v>
      </c>
      <c r="BS326" s="57"/>
      <c r="BT326" s="57"/>
    </row>
    <row r="327" spans="1:72" x14ac:dyDescent="0.25">
      <c r="A327" s="31">
        <v>327</v>
      </c>
      <c r="B327" s="56">
        <v>324</v>
      </c>
      <c r="C327" s="71">
        <v>24.3</v>
      </c>
      <c r="D327" s="71">
        <v>0</v>
      </c>
      <c r="E327" s="71">
        <v>6.75</v>
      </c>
      <c r="F327" s="71">
        <v>-0.16666666666666607</v>
      </c>
      <c r="G327" s="71">
        <v>2279.5138888888896</v>
      </c>
      <c r="K327" s="57">
        <v>323</v>
      </c>
      <c r="L327" s="66">
        <v>13.2</v>
      </c>
      <c r="M327" s="66">
        <v>0</v>
      </c>
      <c r="N327" s="65">
        <f t="shared" si="105"/>
        <v>3.6666666666666665</v>
      </c>
      <c r="O327" s="65">
        <f t="shared" si="112"/>
        <v>0</v>
      </c>
      <c r="P327" s="67">
        <f t="shared" si="113"/>
        <v>2142.1666666666661</v>
      </c>
      <c r="Q327" s="57"/>
      <c r="R327" s="57"/>
      <c r="T327" s="57">
        <v>323</v>
      </c>
      <c r="U327" s="66">
        <v>13.2</v>
      </c>
      <c r="V327" s="66">
        <v>0</v>
      </c>
      <c r="W327" s="65">
        <f t="shared" si="106"/>
        <v>3.6666666666666665</v>
      </c>
      <c r="X327" s="65">
        <f t="shared" si="114"/>
        <v>0</v>
      </c>
      <c r="Y327" s="67">
        <f t="shared" si="115"/>
        <v>2142.1666666666661</v>
      </c>
      <c r="Z327" s="57"/>
      <c r="AA327" s="57"/>
      <c r="AC327" s="57">
        <v>323</v>
      </c>
      <c r="AD327" s="66">
        <v>31.3</v>
      </c>
      <c r="AE327" s="66">
        <v>0</v>
      </c>
      <c r="AF327" s="65">
        <f t="shared" si="107"/>
        <v>8.6944444444444446</v>
      </c>
      <c r="AG327" s="65">
        <f t="shared" si="116"/>
        <v>0.80555555555555625</v>
      </c>
      <c r="AH327" s="67">
        <f t="shared" si="117"/>
        <v>1973.1250000000002</v>
      </c>
      <c r="AI327" s="57"/>
      <c r="AJ327" s="57"/>
      <c r="AL327" s="57">
        <v>323</v>
      </c>
      <c r="AM327" s="66">
        <v>31.3</v>
      </c>
      <c r="AN327" s="66">
        <v>0</v>
      </c>
      <c r="AO327" s="65">
        <f t="shared" si="108"/>
        <v>8.6944444444444446</v>
      </c>
      <c r="AP327" s="65">
        <f t="shared" si="118"/>
        <v>0.80555555555555625</v>
      </c>
      <c r="AQ327" s="67">
        <f t="shared" si="119"/>
        <v>1973.1250000000002</v>
      </c>
      <c r="AR327" s="57"/>
      <c r="AS327" s="57"/>
      <c r="AU327" s="57">
        <v>323</v>
      </c>
      <c r="AV327" s="66">
        <v>31.3</v>
      </c>
      <c r="AW327" s="66">
        <v>0</v>
      </c>
      <c r="AX327" s="65">
        <f t="shared" si="109"/>
        <v>8.6944444444444446</v>
      </c>
      <c r="AY327" s="65">
        <f t="shared" si="120"/>
        <v>0.80555555555555625</v>
      </c>
      <c r="AZ327" s="67">
        <f t="shared" si="121"/>
        <v>1973.1250000000002</v>
      </c>
      <c r="BA327" s="57"/>
      <c r="BB327" s="57"/>
      <c r="BD327" s="57">
        <v>323</v>
      </c>
      <c r="BE327" s="66">
        <v>24.9</v>
      </c>
      <c r="BF327" s="66">
        <v>0</v>
      </c>
      <c r="BG327" s="65">
        <f t="shared" si="110"/>
        <v>6.9166666666666661</v>
      </c>
      <c r="BH327" s="65">
        <f t="shared" si="122"/>
        <v>0</v>
      </c>
      <c r="BI327" s="67">
        <f t="shared" si="123"/>
        <v>2272.6805555555561</v>
      </c>
      <c r="BJ327" s="57"/>
      <c r="BK327" s="57"/>
      <c r="BM327" s="57">
        <v>323</v>
      </c>
      <c r="BN327" s="57">
        <v>24.9</v>
      </c>
      <c r="BO327" s="66">
        <v>0</v>
      </c>
      <c r="BP327" s="65">
        <f t="shared" si="111"/>
        <v>6.9166666666666661</v>
      </c>
      <c r="BQ327" s="65">
        <f t="shared" si="124"/>
        <v>0</v>
      </c>
      <c r="BR327" s="67">
        <f t="shared" si="125"/>
        <v>2272.6805555555561</v>
      </c>
      <c r="BS327" s="57"/>
      <c r="BT327" s="57"/>
    </row>
    <row r="328" spans="1:72" x14ac:dyDescent="0.25">
      <c r="A328" s="31">
        <v>328</v>
      </c>
      <c r="B328" s="56">
        <v>325</v>
      </c>
      <c r="C328" s="71">
        <v>23.9</v>
      </c>
      <c r="D328" s="71">
        <v>0</v>
      </c>
      <c r="E328" s="71">
        <v>6.6388888888888884</v>
      </c>
      <c r="F328" s="71">
        <v>-0.1111111111111116</v>
      </c>
      <c r="G328" s="71">
        <v>2286.2083333333339</v>
      </c>
      <c r="K328" s="57">
        <v>324</v>
      </c>
      <c r="L328" s="66">
        <v>13.2</v>
      </c>
      <c r="M328" s="66">
        <v>0</v>
      </c>
      <c r="N328" s="65">
        <f t="shared" si="105"/>
        <v>3.6666666666666665</v>
      </c>
      <c r="O328" s="65">
        <f t="shared" si="112"/>
        <v>0</v>
      </c>
      <c r="P328" s="67">
        <f t="shared" si="113"/>
        <v>2145.8333333333326</v>
      </c>
      <c r="Q328" s="57"/>
      <c r="R328" s="57"/>
      <c r="T328" s="57">
        <v>324</v>
      </c>
      <c r="U328" s="66">
        <v>13.2</v>
      </c>
      <c r="V328" s="66">
        <v>0</v>
      </c>
      <c r="W328" s="65">
        <f t="shared" si="106"/>
        <v>3.6666666666666665</v>
      </c>
      <c r="X328" s="65">
        <f t="shared" si="114"/>
        <v>0</v>
      </c>
      <c r="Y328" s="67">
        <f t="shared" si="115"/>
        <v>2145.8333333333326</v>
      </c>
      <c r="Z328" s="57"/>
      <c r="AA328" s="57"/>
      <c r="AC328" s="57">
        <v>324</v>
      </c>
      <c r="AD328" s="66">
        <v>34</v>
      </c>
      <c r="AE328" s="66">
        <v>0</v>
      </c>
      <c r="AF328" s="65">
        <f t="shared" si="107"/>
        <v>9.4444444444444446</v>
      </c>
      <c r="AG328" s="65">
        <f t="shared" si="116"/>
        <v>0.75</v>
      </c>
      <c r="AH328" s="67">
        <f t="shared" si="117"/>
        <v>1982.1944444444446</v>
      </c>
      <c r="AI328" s="57"/>
      <c r="AJ328" s="57"/>
      <c r="AL328" s="57">
        <v>324</v>
      </c>
      <c r="AM328" s="66">
        <v>34</v>
      </c>
      <c r="AN328" s="66">
        <v>0</v>
      </c>
      <c r="AO328" s="65">
        <f t="shared" si="108"/>
        <v>9.4444444444444446</v>
      </c>
      <c r="AP328" s="65">
        <f t="shared" si="118"/>
        <v>0.75</v>
      </c>
      <c r="AQ328" s="67">
        <f t="shared" si="119"/>
        <v>1982.1944444444446</v>
      </c>
      <c r="AR328" s="57"/>
      <c r="AS328" s="57"/>
      <c r="AU328" s="57">
        <v>324</v>
      </c>
      <c r="AV328" s="66">
        <v>34</v>
      </c>
      <c r="AW328" s="66">
        <v>0</v>
      </c>
      <c r="AX328" s="65">
        <f t="shared" si="109"/>
        <v>9.4444444444444446</v>
      </c>
      <c r="AY328" s="65">
        <f t="shared" si="120"/>
        <v>0.75</v>
      </c>
      <c r="AZ328" s="67">
        <f t="shared" si="121"/>
        <v>1982.1944444444446</v>
      </c>
      <c r="BA328" s="57"/>
      <c r="BB328" s="57"/>
      <c r="BD328" s="57">
        <v>324</v>
      </c>
      <c r="BE328" s="66">
        <v>24.3</v>
      </c>
      <c r="BF328" s="66">
        <v>0</v>
      </c>
      <c r="BG328" s="65">
        <f t="shared" si="110"/>
        <v>6.75</v>
      </c>
      <c r="BH328" s="65">
        <f t="shared" si="122"/>
        <v>-0.16666666666666607</v>
      </c>
      <c r="BI328" s="67">
        <f t="shared" si="123"/>
        <v>2279.5138888888896</v>
      </c>
      <c r="BJ328" s="57"/>
      <c r="BK328" s="57"/>
      <c r="BM328" s="57">
        <v>324</v>
      </c>
      <c r="BN328" s="57">
        <v>24.3</v>
      </c>
      <c r="BO328" s="66">
        <v>0</v>
      </c>
      <c r="BP328" s="65">
        <f t="shared" si="111"/>
        <v>6.75</v>
      </c>
      <c r="BQ328" s="65">
        <f t="shared" si="124"/>
        <v>-0.16666666666666607</v>
      </c>
      <c r="BR328" s="67">
        <f t="shared" si="125"/>
        <v>2279.5138888888896</v>
      </c>
      <c r="BS328" s="57"/>
      <c r="BT328" s="57"/>
    </row>
    <row r="329" spans="1:72" x14ac:dyDescent="0.25">
      <c r="A329" s="31">
        <v>329</v>
      </c>
      <c r="B329" s="56">
        <v>326</v>
      </c>
      <c r="C329" s="71">
        <v>23.9</v>
      </c>
      <c r="D329" s="71">
        <v>0</v>
      </c>
      <c r="E329" s="71">
        <v>6.6388888888888884</v>
      </c>
      <c r="F329" s="71">
        <v>0</v>
      </c>
      <c r="G329" s="71">
        <v>2292.8472222222226</v>
      </c>
      <c r="K329" s="57">
        <v>325</v>
      </c>
      <c r="L329" s="66">
        <v>13.4</v>
      </c>
      <c r="M329" s="66">
        <v>0</v>
      </c>
      <c r="N329" s="65">
        <f t="shared" si="105"/>
        <v>3.7222222222222223</v>
      </c>
      <c r="O329" s="65">
        <f t="shared" si="112"/>
        <v>5.5555555555555802E-2</v>
      </c>
      <c r="P329" s="67">
        <f t="shared" si="113"/>
        <v>2149.5277777777769</v>
      </c>
      <c r="Q329" s="57"/>
      <c r="R329" s="57"/>
      <c r="T329" s="57">
        <v>325</v>
      </c>
      <c r="U329" s="66">
        <v>13.4</v>
      </c>
      <c r="V329" s="66">
        <v>0</v>
      </c>
      <c r="W329" s="65">
        <f t="shared" si="106"/>
        <v>3.7222222222222223</v>
      </c>
      <c r="X329" s="65">
        <f t="shared" si="114"/>
        <v>5.5555555555555802E-2</v>
      </c>
      <c r="Y329" s="67">
        <f t="shared" si="115"/>
        <v>2149.5277777777769</v>
      </c>
      <c r="Z329" s="57"/>
      <c r="AA329" s="57"/>
      <c r="AC329" s="57">
        <v>325</v>
      </c>
      <c r="AD329" s="66">
        <v>34.6</v>
      </c>
      <c r="AE329" s="66">
        <v>0</v>
      </c>
      <c r="AF329" s="65">
        <f t="shared" si="107"/>
        <v>9.6111111111111107</v>
      </c>
      <c r="AG329" s="65">
        <f t="shared" si="116"/>
        <v>0.16666666666666607</v>
      </c>
      <c r="AH329" s="67">
        <f t="shared" si="117"/>
        <v>1991.7222222222224</v>
      </c>
      <c r="AI329" s="57"/>
      <c r="AJ329" s="57"/>
      <c r="AL329" s="57">
        <v>325</v>
      </c>
      <c r="AM329" s="66">
        <v>34.6</v>
      </c>
      <c r="AN329" s="66">
        <v>0</v>
      </c>
      <c r="AO329" s="65">
        <f t="shared" si="108"/>
        <v>9.6111111111111107</v>
      </c>
      <c r="AP329" s="65">
        <f t="shared" si="118"/>
        <v>0.16666666666666607</v>
      </c>
      <c r="AQ329" s="67">
        <f t="shared" si="119"/>
        <v>1991.7222222222224</v>
      </c>
      <c r="AR329" s="57"/>
      <c r="AS329" s="57"/>
      <c r="AU329" s="57">
        <v>325</v>
      </c>
      <c r="AV329" s="66">
        <v>34.6</v>
      </c>
      <c r="AW329" s="66">
        <v>0</v>
      </c>
      <c r="AX329" s="65">
        <f t="shared" si="109"/>
        <v>9.6111111111111107</v>
      </c>
      <c r="AY329" s="65">
        <f t="shared" si="120"/>
        <v>0.16666666666666607</v>
      </c>
      <c r="AZ329" s="67">
        <f t="shared" si="121"/>
        <v>1991.7222222222224</v>
      </c>
      <c r="BA329" s="57"/>
      <c r="BB329" s="57"/>
      <c r="BD329" s="57">
        <v>325</v>
      </c>
      <c r="BE329" s="66">
        <v>23.9</v>
      </c>
      <c r="BF329" s="66">
        <v>0</v>
      </c>
      <c r="BG329" s="65">
        <f t="shared" si="110"/>
        <v>6.6388888888888884</v>
      </c>
      <c r="BH329" s="65">
        <f t="shared" si="122"/>
        <v>-0.1111111111111116</v>
      </c>
      <c r="BI329" s="67">
        <f t="shared" si="123"/>
        <v>2286.2083333333339</v>
      </c>
      <c r="BJ329" s="57"/>
      <c r="BK329" s="57"/>
      <c r="BM329" s="57">
        <v>325</v>
      </c>
      <c r="BN329" s="57">
        <v>23.9</v>
      </c>
      <c r="BO329" s="66">
        <v>0</v>
      </c>
      <c r="BP329" s="65">
        <f t="shared" si="111"/>
        <v>6.6388888888888884</v>
      </c>
      <c r="BQ329" s="65">
        <f t="shared" si="124"/>
        <v>-0.1111111111111116</v>
      </c>
      <c r="BR329" s="67">
        <f t="shared" si="125"/>
        <v>2286.2083333333339</v>
      </c>
      <c r="BS329" s="57"/>
      <c r="BT329" s="57"/>
    </row>
    <row r="330" spans="1:72" x14ac:dyDescent="0.25">
      <c r="A330" s="31">
        <v>330</v>
      </c>
      <c r="B330" s="56">
        <v>327</v>
      </c>
      <c r="C330" s="71">
        <v>23.6</v>
      </c>
      <c r="D330" s="71">
        <v>0</v>
      </c>
      <c r="E330" s="71">
        <v>6.5555555555555554</v>
      </c>
      <c r="F330" s="71">
        <v>-8.3333333333333037E-2</v>
      </c>
      <c r="G330" s="71">
        <v>2299.4444444444448</v>
      </c>
      <c r="K330" s="57">
        <v>326</v>
      </c>
      <c r="L330" s="66">
        <v>13.5</v>
      </c>
      <c r="M330" s="66">
        <v>0</v>
      </c>
      <c r="N330" s="65">
        <f t="shared" si="105"/>
        <v>3.75</v>
      </c>
      <c r="O330" s="65">
        <f t="shared" si="112"/>
        <v>2.7777777777777679E-2</v>
      </c>
      <c r="P330" s="67">
        <f t="shared" si="113"/>
        <v>2153.2638888888882</v>
      </c>
      <c r="Q330" s="57"/>
      <c r="R330" s="57"/>
      <c r="T330" s="57">
        <v>326</v>
      </c>
      <c r="U330" s="66">
        <v>13.5</v>
      </c>
      <c r="V330" s="66">
        <v>0</v>
      </c>
      <c r="W330" s="65">
        <f t="shared" si="106"/>
        <v>3.75</v>
      </c>
      <c r="X330" s="65">
        <f t="shared" si="114"/>
        <v>2.7777777777777679E-2</v>
      </c>
      <c r="Y330" s="67">
        <f t="shared" si="115"/>
        <v>2153.2638888888882</v>
      </c>
      <c r="Z330" s="57"/>
      <c r="AA330" s="57"/>
      <c r="AC330" s="57">
        <v>326</v>
      </c>
      <c r="AD330" s="66">
        <v>33.9</v>
      </c>
      <c r="AE330" s="66">
        <v>0</v>
      </c>
      <c r="AF330" s="65">
        <f t="shared" si="107"/>
        <v>9.4166666666666661</v>
      </c>
      <c r="AG330" s="65">
        <f t="shared" si="116"/>
        <v>-0.19444444444444464</v>
      </c>
      <c r="AH330" s="67">
        <f t="shared" si="117"/>
        <v>2001.2361111111113</v>
      </c>
      <c r="AI330" s="57"/>
      <c r="AJ330" s="57"/>
      <c r="AL330" s="57">
        <v>326</v>
      </c>
      <c r="AM330" s="66">
        <v>33.9</v>
      </c>
      <c r="AN330" s="66">
        <v>0</v>
      </c>
      <c r="AO330" s="65">
        <f t="shared" si="108"/>
        <v>9.4166666666666661</v>
      </c>
      <c r="AP330" s="65">
        <f t="shared" si="118"/>
        <v>-0.19444444444444464</v>
      </c>
      <c r="AQ330" s="67">
        <f t="shared" si="119"/>
        <v>2001.2361111111113</v>
      </c>
      <c r="AR330" s="57"/>
      <c r="AS330" s="57"/>
      <c r="AU330" s="57">
        <v>326</v>
      </c>
      <c r="AV330" s="66">
        <v>33.9</v>
      </c>
      <c r="AW330" s="66">
        <v>0</v>
      </c>
      <c r="AX330" s="65">
        <f t="shared" si="109"/>
        <v>9.4166666666666661</v>
      </c>
      <c r="AY330" s="65">
        <f t="shared" si="120"/>
        <v>-0.19444444444444464</v>
      </c>
      <c r="AZ330" s="67">
        <f t="shared" si="121"/>
        <v>2001.2361111111113</v>
      </c>
      <c r="BA330" s="57"/>
      <c r="BB330" s="57"/>
      <c r="BD330" s="57">
        <v>326</v>
      </c>
      <c r="BE330" s="66">
        <v>23.9</v>
      </c>
      <c r="BF330" s="66">
        <v>0</v>
      </c>
      <c r="BG330" s="65">
        <f t="shared" si="110"/>
        <v>6.6388888888888884</v>
      </c>
      <c r="BH330" s="65">
        <f t="shared" si="122"/>
        <v>0</v>
      </c>
      <c r="BI330" s="67">
        <f t="shared" si="123"/>
        <v>2292.8472222222226</v>
      </c>
      <c r="BJ330" s="57"/>
      <c r="BK330" s="57"/>
      <c r="BM330" s="57">
        <v>326</v>
      </c>
      <c r="BN330" s="57">
        <v>23.9</v>
      </c>
      <c r="BO330" s="66">
        <v>0</v>
      </c>
      <c r="BP330" s="65">
        <f t="shared" si="111"/>
        <v>6.6388888888888884</v>
      </c>
      <c r="BQ330" s="65">
        <f t="shared" si="124"/>
        <v>0</v>
      </c>
      <c r="BR330" s="67">
        <f t="shared" si="125"/>
        <v>2292.8472222222226</v>
      </c>
      <c r="BS330" s="57"/>
      <c r="BT330" s="57"/>
    </row>
    <row r="331" spans="1:72" x14ac:dyDescent="0.25">
      <c r="A331" s="31">
        <v>331</v>
      </c>
      <c r="B331" s="56">
        <v>328</v>
      </c>
      <c r="C331" s="71">
        <v>23.3</v>
      </c>
      <c r="D331" s="71">
        <v>0</v>
      </c>
      <c r="E331" s="71">
        <v>6.4722222222222223</v>
      </c>
      <c r="F331" s="71">
        <v>-8.3333333333333037E-2</v>
      </c>
      <c r="G331" s="71">
        <v>2305.9583333333335</v>
      </c>
      <c r="K331" s="57">
        <v>327</v>
      </c>
      <c r="L331" s="66">
        <v>13.7</v>
      </c>
      <c r="M331" s="66">
        <v>0</v>
      </c>
      <c r="N331" s="65">
        <f t="shared" si="105"/>
        <v>3.8055555555555554</v>
      </c>
      <c r="O331" s="65">
        <f t="shared" si="112"/>
        <v>5.5555555555555358E-2</v>
      </c>
      <c r="P331" s="67">
        <f t="shared" si="113"/>
        <v>2157.0416666666661</v>
      </c>
      <c r="Q331" s="57"/>
      <c r="R331" s="57"/>
      <c r="T331" s="57">
        <v>327</v>
      </c>
      <c r="U331" s="66">
        <v>13.7</v>
      </c>
      <c r="V331" s="66">
        <v>0</v>
      </c>
      <c r="W331" s="65">
        <f t="shared" si="106"/>
        <v>3.8055555555555554</v>
      </c>
      <c r="X331" s="65">
        <f t="shared" si="114"/>
        <v>5.5555555555555358E-2</v>
      </c>
      <c r="Y331" s="67">
        <f t="shared" si="115"/>
        <v>2157.0416666666661</v>
      </c>
      <c r="Z331" s="57"/>
      <c r="AA331" s="57"/>
      <c r="AC331" s="57">
        <v>327</v>
      </c>
      <c r="AD331" s="66">
        <v>31.9</v>
      </c>
      <c r="AE331" s="66">
        <v>0</v>
      </c>
      <c r="AF331" s="65">
        <f t="shared" si="107"/>
        <v>8.8611111111111107</v>
      </c>
      <c r="AG331" s="65">
        <f t="shared" si="116"/>
        <v>-0.55555555555555536</v>
      </c>
      <c r="AH331" s="67">
        <f t="shared" si="117"/>
        <v>2010.3750000000002</v>
      </c>
      <c r="AI331" s="57"/>
      <c r="AJ331" s="57"/>
      <c r="AL331" s="57">
        <v>327</v>
      </c>
      <c r="AM331" s="66">
        <v>31.9</v>
      </c>
      <c r="AN331" s="66">
        <v>0</v>
      </c>
      <c r="AO331" s="65">
        <f t="shared" si="108"/>
        <v>8.8611111111111107</v>
      </c>
      <c r="AP331" s="65">
        <f t="shared" si="118"/>
        <v>-0.55555555555555536</v>
      </c>
      <c r="AQ331" s="67">
        <f t="shared" si="119"/>
        <v>2010.3750000000002</v>
      </c>
      <c r="AR331" s="57"/>
      <c r="AS331" s="57"/>
      <c r="AU331" s="57">
        <v>327</v>
      </c>
      <c r="AV331" s="66">
        <v>31.9</v>
      </c>
      <c r="AW331" s="66">
        <v>0</v>
      </c>
      <c r="AX331" s="65">
        <f t="shared" si="109"/>
        <v>8.8611111111111107</v>
      </c>
      <c r="AY331" s="65">
        <f t="shared" si="120"/>
        <v>-0.55555555555555536</v>
      </c>
      <c r="AZ331" s="67">
        <f t="shared" si="121"/>
        <v>2010.3750000000002</v>
      </c>
      <c r="BA331" s="57"/>
      <c r="BB331" s="57"/>
      <c r="BD331" s="57">
        <v>327</v>
      </c>
      <c r="BE331" s="66">
        <v>23.6</v>
      </c>
      <c r="BF331" s="66">
        <v>0</v>
      </c>
      <c r="BG331" s="65">
        <f t="shared" si="110"/>
        <v>6.5555555555555554</v>
      </c>
      <c r="BH331" s="65">
        <f t="shared" si="122"/>
        <v>-8.3333333333333037E-2</v>
      </c>
      <c r="BI331" s="67">
        <f t="shared" si="123"/>
        <v>2299.4444444444448</v>
      </c>
      <c r="BJ331" s="57"/>
      <c r="BK331" s="57"/>
      <c r="BM331" s="57">
        <v>327</v>
      </c>
      <c r="BN331" s="57">
        <v>23.6</v>
      </c>
      <c r="BO331" s="66">
        <v>0</v>
      </c>
      <c r="BP331" s="65">
        <f t="shared" si="111"/>
        <v>6.5555555555555554</v>
      </c>
      <c r="BQ331" s="65">
        <f t="shared" si="124"/>
        <v>-8.3333333333333037E-2</v>
      </c>
      <c r="BR331" s="67">
        <f t="shared" si="125"/>
        <v>2299.4444444444448</v>
      </c>
      <c r="BS331" s="57"/>
      <c r="BT331" s="57"/>
    </row>
    <row r="332" spans="1:72" x14ac:dyDescent="0.25">
      <c r="A332" s="31">
        <v>332</v>
      </c>
      <c r="B332" s="56">
        <v>329</v>
      </c>
      <c r="C332" s="71">
        <v>20.5</v>
      </c>
      <c r="D332" s="71">
        <v>0</v>
      </c>
      <c r="E332" s="71">
        <v>5.6944444444444446</v>
      </c>
      <c r="F332" s="71">
        <v>-0.77777777777777768</v>
      </c>
      <c r="G332" s="71">
        <v>2312.041666666667</v>
      </c>
      <c r="K332" s="57">
        <v>328</v>
      </c>
      <c r="L332" s="66">
        <v>13.8</v>
      </c>
      <c r="M332" s="66">
        <v>0</v>
      </c>
      <c r="N332" s="65">
        <f t="shared" si="105"/>
        <v>3.8333333333333335</v>
      </c>
      <c r="O332" s="65">
        <f t="shared" si="112"/>
        <v>2.7777777777778123E-2</v>
      </c>
      <c r="P332" s="67">
        <f t="shared" si="113"/>
        <v>2160.8611111111104</v>
      </c>
      <c r="Q332" s="57"/>
      <c r="R332" s="57"/>
      <c r="T332" s="57">
        <v>328</v>
      </c>
      <c r="U332" s="66">
        <v>13.8</v>
      </c>
      <c r="V332" s="66">
        <v>0</v>
      </c>
      <c r="W332" s="65">
        <f t="shared" si="106"/>
        <v>3.8333333333333335</v>
      </c>
      <c r="X332" s="65">
        <f t="shared" si="114"/>
        <v>2.7777777777778123E-2</v>
      </c>
      <c r="Y332" s="67">
        <f t="shared" si="115"/>
        <v>2160.8611111111104</v>
      </c>
      <c r="Z332" s="57"/>
      <c r="AA332" s="57"/>
      <c r="AC332" s="57">
        <v>328</v>
      </c>
      <c r="AD332" s="66">
        <v>30</v>
      </c>
      <c r="AE332" s="66">
        <v>0</v>
      </c>
      <c r="AF332" s="65">
        <f t="shared" si="107"/>
        <v>8.3333333333333339</v>
      </c>
      <c r="AG332" s="65">
        <f t="shared" si="116"/>
        <v>-0.52777777777777679</v>
      </c>
      <c r="AH332" s="67">
        <f t="shared" si="117"/>
        <v>2018.9722222222224</v>
      </c>
      <c r="AI332" s="57"/>
      <c r="AJ332" s="57"/>
      <c r="AL332" s="57">
        <v>328</v>
      </c>
      <c r="AM332" s="66">
        <v>30</v>
      </c>
      <c r="AN332" s="66">
        <v>0</v>
      </c>
      <c r="AO332" s="65">
        <f t="shared" si="108"/>
        <v>8.3333333333333339</v>
      </c>
      <c r="AP332" s="65">
        <f t="shared" si="118"/>
        <v>-0.52777777777777679</v>
      </c>
      <c r="AQ332" s="67">
        <f t="shared" si="119"/>
        <v>2018.9722222222224</v>
      </c>
      <c r="AR332" s="57"/>
      <c r="AS332" s="57"/>
      <c r="AU332" s="57">
        <v>328</v>
      </c>
      <c r="AV332" s="66">
        <v>30</v>
      </c>
      <c r="AW332" s="66">
        <v>0</v>
      </c>
      <c r="AX332" s="65">
        <f t="shared" si="109"/>
        <v>8.3333333333333339</v>
      </c>
      <c r="AY332" s="65">
        <f t="shared" si="120"/>
        <v>-0.52777777777777679</v>
      </c>
      <c r="AZ332" s="67">
        <f t="shared" si="121"/>
        <v>2018.9722222222224</v>
      </c>
      <c r="BA332" s="57"/>
      <c r="BB332" s="57"/>
      <c r="BD332" s="57">
        <v>328</v>
      </c>
      <c r="BE332" s="66">
        <v>23.3</v>
      </c>
      <c r="BF332" s="66">
        <v>0</v>
      </c>
      <c r="BG332" s="65">
        <f t="shared" si="110"/>
        <v>6.4722222222222223</v>
      </c>
      <c r="BH332" s="65">
        <f t="shared" si="122"/>
        <v>-8.3333333333333037E-2</v>
      </c>
      <c r="BI332" s="67">
        <f t="shared" si="123"/>
        <v>2305.9583333333335</v>
      </c>
      <c r="BJ332" s="57"/>
      <c r="BK332" s="57"/>
      <c r="BM332" s="57">
        <v>328</v>
      </c>
      <c r="BN332" s="57">
        <v>23.3</v>
      </c>
      <c r="BO332" s="66">
        <v>0</v>
      </c>
      <c r="BP332" s="65">
        <f t="shared" si="111"/>
        <v>6.4722222222222223</v>
      </c>
      <c r="BQ332" s="65">
        <f t="shared" si="124"/>
        <v>-8.3333333333333037E-2</v>
      </c>
      <c r="BR332" s="67">
        <f t="shared" si="125"/>
        <v>2305.9583333333335</v>
      </c>
      <c r="BS332" s="57"/>
      <c r="BT332" s="57"/>
    </row>
    <row r="333" spans="1:72" x14ac:dyDescent="0.25">
      <c r="A333" s="31">
        <v>333</v>
      </c>
      <c r="B333" s="56">
        <v>330</v>
      </c>
      <c r="C333" s="71">
        <v>17.5</v>
      </c>
      <c r="D333" s="71">
        <v>0</v>
      </c>
      <c r="E333" s="71">
        <v>4.8611111111111107</v>
      </c>
      <c r="F333" s="71">
        <v>-0.83333333333333393</v>
      </c>
      <c r="G333" s="71">
        <v>2317.3194444444448</v>
      </c>
      <c r="K333" s="57">
        <v>329</v>
      </c>
      <c r="L333" s="66">
        <v>14</v>
      </c>
      <c r="M333" s="66">
        <v>0</v>
      </c>
      <c r="N333" s="65">
        <f t="shared" si="105"/>
        <v>3.8888888888888888</v>
      </c>
      <c r="O333" s="65">
        <f t="shared" si="112"/>
        <v>5.5555555555555358E-2</v>
      </c>
      <c r="P333" s="67">
        <f t="shared" si="113"/>
        <v>2164.7222222222217</v>
      </c>
      <c r="Q333" s="57"/>
      <c r="R333" s="57"/>
      <c r="T333" s="57">
        <v>329</v>
      </c>
      <c r="U333" s="66">
        <v>14</v>
      </c>
      <c r="V333" s="66">
        <v>0</v>
      </c>
      <c r="W333" s="65">
        <f t="shared" si="106"/>
        <v>3.8888888888888888</v>
      </c>
      <c r="X333" s="65">
        <f t="shared" si="114"/>
        <v>5.5555555555555358E-2</v>
      </c>
      <c r="Y333" s="67">
        <f t="shared" si="115"/>
        <v>2164.7222222222217</v>
      </c>
      <c r="Z333" s="57"/>
      <c r="AA333" s="57"/>
      <c r="AC333" s="57">
        <v>329</v>
      </c>
      <c r="AD333" s="66">
        <v>29</v>
      </c>
      <c r="AE333" s="66">
        <v>0</v>
      </c>
      <c r="AF333" s="65">
        <f t="shared" si="107"/>
        <v>8.0555555555555554</v>
      </c>
      <c r="AG333" s="65">
        <f t="shared" si="116"/>
        <v>-0.27777777777777857</v>
      </c>
      <c r="AH333" s="67">
        <f t="shared" si="117"/>
        <v>2027.1666666666667</v>
      </c>
      <c r="AI333" s="57"/>
      <c r="AJ333" s="57"/>
      <c r="AL333" s="57">
        <v>329</v>
      </c>
      <c r="AM333" s="66">
        <v>29</v>
      </c>
      <c r="AN333" s="66">
        <v>0</v>
      </c>
      <c r="AO333" s="65">
        <f t="shared" si="108"/>
        <v>8.0555555555555554</v>
      </c>
      <c r="AP333" s="65">
        <f t="shared" si="118"/>
        <v>-0.27777777777777857</v>
      </c>
      <c r="AQ333" s="67">
        <f t="shared" si="119"/>
        <v>2027.1666666666667</v>
      </c>
      <c r="AR333" s="57"/>
      <c r="AS333" s="57"/>
      <c r="AU333" s="57">
        <v>329</v>
      </c>
      <c r="AV333" s="66">
        <v>29</v>
      </c>
      <c r="AW333" s="66">
        <v>0</v>
      </c>
      <c r="AX333" s="65">
        <f t="shared" si="109"/>
        <v>8.0555555555555554</v>
      </c>
      <c r="AY333" s="65">
        <f t="shared" si="120"/>
        <v>-0.27777777777777857</v>
      </c>
      <c r="AZ333" s="67">
        <f t="shared" si="121"/>
        <v>2027.1666666666667</v>
      </c>
      <c r="BA333" s="57"/>
      <c r="BB333" s="57"/>
      <c r="BD333" s="57">
        <v>329</v>
      </c>
      <c r="BE333" s="66">
        <v>20.5</v>
      </c>
      <c r="BF333" s="66">
        <v>0</v>
      </c>
      <c r="BG333" s="65">
        <f t="shared" si="110"/>
        <v>5.6944444444444446</v>
      </c>
      <c r="BH333" s="65">
        <f t="shared" si="122"/>
        <v>-0.77777777777777768</v>
      </c>
      <c r="BI333" s="67">
        <f t="shared" si="123"/>
        <v>2312.041666666667</v>
      </c>
      <c r="BJ333" s="57"/>
      <c r="BK333" s="57"/>
      <c r="BM333" s="57">
        <v>329</v>
      </c>
      <c r="BN333" s="57">
        <v>20.5</v>
      </c>
      <c r="BO333" s="66">
        <v>0</v>
      </c>
      <c r="BP333" s="65">
        <f t="shared" si="111"/>
        <v>5.6944444444444446</v>
      </c>
      <c r="BQ333" s="65">
        <f t="shared" si="124"/>
        <v>-0.77777777777777768</v>
      </c>
      <c r="BR333" s="67">
        <f t="shared" si="125"/>
        <v>2312.041666666667</v>
      </c>
      <c r="BS333" s="57"/>
      <c r="BT333" s="57"/>
    </row>
    <row r="334" spans="1:72" x14ac:dyDescent="0.25">
      <c r="A334" s="31">
        <v>334</v>
      </c>
      <c r="B334" s="56">
        <v>331</v>
      </c>
      <c r="C334" s="71">
        <v>16.899999999999999</v>
      </c>
      <c r="D334" s="71">
        <v>0</v>
      </c>
      <c r="E334" s="71">
        <v>4.6944444444444438</v>
      </c>
      <c r="F334" s="71">
        <v>-0.16666666666666696</v>
      </c>
      <c r="G334" s="71">
        <v>2322.0972222222226</v>
      </c>
      <c r="K334" s="57">
        <v>330</v>
      </c>
      <c r="L334" s="66">
        <v>14.1</v>
      </c>
      <c r="M334" s="66">
        <v>0</v>
      </c>
      <c r="N334" s="65">
        <f t="shared" si="105"/>
        <v>3.9166666666666665</v>
      </c>
      <c r="O334" s="65">
        <f t="shared" si="112"/>
        <v>2.7777777777777679E-2</v>
      </c>
      <c r="P334" s="67">
        <f t="shared" si="113"/>
        <v>2168.6249999999995</v>
      </c>
      <c r="Q334" s="57"/>
      <c r="R334" s="57"/>
      <c r="T334" s="57">
        <v>330</v>
      </c>
      <c r="U334" s="66">
        <v>14.1</v>
      </c>
      <c r="V334" s="66">
        <v>0</v>
      </c>
      <c r="W334" s="65">
        <f t="shared" si="106"/>
        <v>3.9166666666666665</v>
      </c>
      <c r="X334" s="65">
        <f t="shared" si="114"/>
        <v>2.7777777777777679E-2</v>
      </c>
      <c r="Y334" s="67">
        <f t="shared" si="115"/>
        <v>2168.6249999999995</v>
      </c>
      <c r="Z334" s="57"/>
      <c r="AA334" s="57"/>
      <c r="AC334" s="57">
        <v>330</v>
      </c>
      <c r="AD334" s="66">
        <v>27.9</v>
      </c>
      <c r="AE334" s="66">
        <v>0</v>
      </c>
      <c r="AF334" s="65">
        <f t="shared" si="107"/>
        <v>7.7499999999999991</v>
      </c>
      <c r="AG334" s="65">
        <f t="shared" si="116"/>
        <v>-0.30555555555555625</v>
      </c>
      <c r="AH334" s="67">
        <f t="shared" si="117"/>
        <v>2035.0694444444446</v>
      </c>
      <c r="AI334" s="57"/>
      <c r="AJ334" s="57"/>
      <c r="AL334" s="57">
        <v>330</v>
      </c>
      <c r="AM334" s="66">
        <v>27.9</v>
      </c>
      <c r="AN334" s="66">
        <v>0</v>
      </c>
      <c r="AO334" s="65">
        <f t="shared" si="108"/>
        <v>7.7499999999999991</v>
      </c>
      <c r="AP334" s="65">
        <f t="shared" si="118"/>
        <v>-0.30555555555555625</v>
      </c>
      <c r="AQ334" s="67">
        <f t="shared" si="119"/>
        <v>2035.0694444444446</v>
      </c>
      <c r="AR334" s="57"/>
      <c r="AS334" s="57"/>
      <c r="AU334" s="57">
        <v>330</v>
      </c>
      <c r="AV334" s="66">
        <v>27.9</v>
      </c>
      <c r="AW334" s="66">
        <v>0</v>
      </c>
      <c r="AX334" s="65">
        <f t="shared" si="109"/>
        <v>7.7499999999999991</v>
      </c>
      <c r="AY334" s="65">
        <f t="shared" si="120"/>
        <v>-0.30555555555555625</v>
      </c>
      <c r="AZ334" s="67">
        <f t="shared" si="121"/>
        <v>2035.0694444444446</v>
      </c>
      <c r="BA334" s="57"/>
      <c r="BB334" s="57"/>
      <c r="BD334" s="57">
        <v>330</v>
      </c>
      <c r="BE334" s="66">
        <v>17.5</v>
      </c>
      <c r="BF334" s="66">
        <v>0</v>
      </c>
      <c r="BG334" s="65">
        <f t="shared" si="110"/>
        <v>4.8611111111111107</v>
      </c>
      <c r="BH334" s="65">
        <f t="shared" si="122"/>
        <v>-0.83333333333333393</v>
      </c>
      <c r="BI334" s="67">
        <f t="shared" si="123"/>
        <v>2317.3194444444448</v>
      </c>
      <c r="BJ334" s="57"/>
      <c r="BK334" s="57"/>
      <c r="BM334" s="57">
        <v>330</v>
      </c>
      <c r="BN334" s="57">
        <v>17.5</v>
      </c>
      <c r="BO334" s="66">
        <v>0</v>
      </c>
      <c r="BP334" s="65">
        <f t="shared" si="111"/>
        <v>4.8611111111111107</v>
      </c>
      <c r="BQ334" s="65">
        <f t="shared" si="124"/>
        <v>-0.83333333333333393</v>
      </c>
      <c r="BR334" s="67">
        <f t="shared" si="125"/>
        <v>2317.3194444444448</v>
      </c>
      <c r="BS334" s="57"/>
      <c r="BT334" s="57"/>
    </row>
    <row r="335" spans="1:72" x14ac:dyDescent="0.25">
      <c r="A335" s="31">
        <v>335</v>
      </c>
      <c r="B335" s="56">
        <v>332</v>
      </c>
      <c r="C335" s="71">
        <v>16.7</v>
      </c>
      <c r="D335" s="71">
        <v>0</v>
      </c>
      <c r="E335" s="71">
        <v>4.6388888888888884</v>
      </c>
      <c r="F335" s="71">
        <v>-5.5555555555555358E-2</v>
      </c>
      <c r="G335" s="71">
        <v>2326.7638888888891</v>
      </c>
      <c r="K335" s="57">
        <v>331</v>
      </c>
      <c r="L335" s="66">
        <v>14.3</v>
      </c>
      <c r="M335" s="66">
        <v>0</v>
      </c>
      <c r="N335" s="65">
        <f t="shared" si="105"/>
        <v>3.9722222222222223</v>
      </c>
      <c r="O335" s="65">
        <f t="shared" si="112"/>
        <v>5.5555555555555802E-2</v>
      </c>
      <c r="P335" s="67">
        <f t="shared" si="113"/>
        <v>2172.5694444444439</v>
      </c>
      <c r="Q335" s="57"/>
      <c r="R335" s="57"/>
      <c r="T335" s="57">
        <v>331</v>
      </c>
      <c r="U335" s="66">
        <v>14.3</v>
      </c>
      <c r="V335" s="66">
        <v>0</v>
      </c>
      <c r="W335" s="65">
        <f t="shared" si="106"/>
        <v>3.9722222222222223</v>
      </c>
      <c r="X335" s="65">
        <f t="shared" si="114"/>
        <v>5.5555555555555802E-2</v>
      </c>
      <c r="Y335" s="67">
        <f t="shared" si="115"/>
        <v>2172.5694444444439</v>
      </c>
      <c r="Z335" s="57"/>
      <c r="AA335" s="57"/>
      <c r="AC335" s="57">
        <v>331</v>
      </c>
      <c r="AD335" s="66">
        <v>27.1</v>
      </c>
      <c r="AE335" s="66">
        <v>0</v>
      </c>
      <c r="AF335" s="65">
        <f t="shared" si="107"/>
        <v>7.5277777777777777</v>
      </c>
      <c r="AG335" s="65">
        <f t="shared" si="116"/>
        <v>-0.22222222222222143</v>
      </c>
      <c r="AH335" s="67">
        <f t="shared" si="117"/>
        <v>2042.7083333333335</v>
      </c>
      <c r="AI335" s="57"/>
      <c r="AJ335" s="57"/>
      <c r="AL335" s="57">
        <v>331</v>
      </c>
      <c r="AM335" s="66">
        <v>27.1</v>
      </c>
      <c r="AN335" s="66">
        <v>0</v>
      </c>
      <c r="AO335" s="65">
        <f t="shared" si="108"/>
        <v>7.5277777777777777</v>
      </c>
      <c r="AP335" s="65">
        <f t="shared" si="118"/>
        <v>-0.22222222222222143</v>
      </c>
      <c r="AQ335" s="67">
        <f t="shared" si="119"/>
        <v>2042.7083333333335</v>
      </c>
      <c r="AR335" s="57"/>
      <c r="AS335" s="57"/>
      <c r="AU335" s="57">
        <v>331</v>
      </c>
      <c r="AV335" s="66">
        <v>27.1</v>
      </c>
      <c r="AW335" s="66">
        <v>0</v>
      </c>
      <c r="AX335" s="65">
        <f t="shared" si="109"/>
        <v>7.5277777777777777</v>
      </c>
      <c r="AY335" s="65">
        <f t="shared" si="120"/>
        <v>-0.22222222222222143</v>
      </c>
      <c r="AZ335" s="67">
        <f t="shared" si="121"/>
        <v>2042.7083333333335</v>
      </c>
      <c r="BA335" s="57"/>
      <c r="BB335" s="57"/>
      <c r="BD335" s="57">
        <v>331</v>
      </c>
      <c r="BE335" s="66">
        <v>16.899999999999999</v>
      </c>
      <c r="BF335" s="66">
        <v>0</v>
      </c>
      <c r="BG335" s="65">
        <f t="shared" si="110"/>
        <v>4.6944444444444438</v>
      </c>
      <c r="BH335" s="65">
        <f t="shared" si="122"/>
        <v>-0.16666666666666696</v>
      </c>
      <c r="BI335" s="67">
        <f t="shared" si="123"/>
        <v>2322.0972222222226</v>
      </c>
      <c r="BJ335" s="57"/>
      <c r="BK335" s="57"/>
      <c r="BM335" s="57">
        <v>331</v>
      </c>
      <c r="BN335" s="57">
        <v>16.899999999999999</v>
      </c>
      <c r="BO335" s="66">
        <v>0</v>
      </c>
      <c r="BP335" s="65">
        <f t="shared" si="111"/>
        <v>4.6944444444444438</v>
      </c>
      <c r="BQ335" s="65">
        <f t="shared" si="124"/>
        <v>-0.16666666666666696</v>
      </c>
      <c r="BR335" s="67">
        <f t="shared" si="125"/>
        <v>2322.0972222222226</v>
      </c>
      <c r="BS335" s="57"/>
      <c r="BT335" s="57"/>
    </row>
    <row r="336" spans="1:72" x14ac:dyDescent="0.25">
      <c r="A336" s="31">
        <v>336</v>
      </c>
      <c r="B336" s="56">
        <v>333</v>
      </c>
      <c r="C336" s="71">
        <v>15.9</v>
      </c>
      <c r="D336" s="71">
        <v>0</v>
      </c>
      <c r="E336" s="71">
        <v>4.416666666666667</v>
      </c>
      <c r="F336" s="71">
        <v>-0.22222222222222143</v>
      </c>
      <c r="G336" s="71">
        <v>2331.291666666667</v>
      </c>
      <c r="K336" s="57">
        <v>332</v>
      </c>
      <c r="L336" s="66">
        <v>14.4</v>
      </c>
      <c r="M336" s="66">
        <v>0</v>
      </c>
      <c r="N336" s="65">
        <f t="shared" si="105"/>
        <v>4</v>
      </c>
      <c r="O336" s="65">
        <f t="shared" si="112"/>
        <v>2.7777777777777679E-2</v>
      </c>
      <c r="P336" s="67">
        <f t="shared" si="113"/>
        <v>2176.5555555555552</v>
      </c>
      <c r="Q336" s="57"/>
      <c r="R336" s="57"/>
      <c r="T336" s="57">
        <v>332</v>
      </c>
      <c r="U336" s="66">
        <v>14.4</v>
      </c>
      <c r="V336" s="66">
        <v>0</v>
      </c>
      <c r="W336" s="65">
        <f t="shared" si="106"/>
        <v>4</v>
      </c>
      <c r="X336" s="65">
        <f t="shared" si="114"/>
        <v>2.7777777777777679E-2</v>
      </c>
      <c r="Y336" s="67">
        <f t="shared" si="115"/>
        <v>2176.5555555555552</v>
      </c>
      <c r="Z336" s="57"/>
      <c r="AA336" s="57"/>
      <c r="AC336" s="57">
        <v>332</v>
      </c>
      <c r="AD336" s="66">
        <v>26.4</v>
      </c>
      <c r="AE336" s="66">
        <v>0</v>
      </c>
      <c r="AF336" s="65">
        <f t="shared" si="107"/>
        <v>7.333333333333333</v>
      </c>
      <c r="AG336" s="65">
        <f t="shared" si="116"/>
        <v>-0.19444444444444464</v>
      </c>
      <c r="AH336" s="67">
        <f t="shared" si="117"/>
        <v>2050.1388888888891</v>
      </c>
      <c r="AI336" s="57"/>
      <c r="AJ336" s="57"/>
      <c r="AL336" s="57">
        <v>332</v>
      </c>
      <c r="AM336" s="66">
        <v>26.4</v>
      </c>
      <c r="AN336" s="66">
        <v>0</v>
      </c>
      <c r="AO336" s="65">
        <f t="shared" si="108"/>
        <v>7.333333333333333</v>
      </c>
      <c r="AP336" s="65">
        <f t="shared" si="118"/>
        <v>-0.19444444444444464</v>
      </c>
      <c r="AQ336" s="67">
        <f t="shared" si="119"/>
        <v>2050.1388888888891</v>
      </c>
      <c r="AR336" s="57"/>
      <c r="AS336" s="57"/>
      <c r="AU336" s="57">
        <v>332</v>
      </c>
      <c r="AV336" s="66">
        <v>26.4</v>
      </c>
      <c r="AW336" s="66">
        <v>0</v>
      </c>
      <c r="AX336" s="65">
        <f t="shared" si="109"/>
        <v>7.333333333333333</v>
      </c>
      <c r="AY336" s="65">
        <f t="shared" si="120"/>
        <v>-0.19444444444444464</v>
      </c>
      <c r="AZ336" s="67">
        <f t="shared" si="121"/>
        <v>2050.1388888888891</v>
      </c>
      <c r="BA336" s="57"/>
      <c r="BB336" s="57"/>
      <c r="BD336" s="57">
        <v>332</v>
      </c>
      <c r="BE336" s="66">
        <v>16.7</v>
      </c>
      <c r="BF336" s="66">
        <v>0</v>
      </c>
      <c r="BG336" s="65">
        <f t="shared" si="110"/>
        <v>4.6388888888888884</v>
      </c>
      <c r="BH336" s="65">
        <f t="shared" si="122"/>
        <v>-5.5555555555555358E-2</v>
      </c>
      <c r="BI336" s="67">
        <f t="shared" si="123"/>
        <v>2326.7638888888891</v>
      </c>
      <c r="BJ336" s="57"/>
      <c r="BK336" s="57"/>
      <c r="BM336" s="57">
        <v>332</v>
      </c>
      <c r="BN336" s="57">
        <v>16.7</v>
      </c>
      <c r="BO336" s="66">
        <v>0</v>
      </c>
      <c r="BP336" s="65">
        <f t="shared" si="111"/>
        <v>4.6388888888888884</v>
      </c>
      <c r="BQ336" s="65">
        <f t="shared" si="124"/>
        <v>-5.5555555555555358E-2</v>
      </c>
      <c r="BR336" s="67">
        <f t="shared" si="125"/>
        <v>2326.7638888888891</v>
      </c>
      <c r="BS336" s="57"/>
      <c r="BT336" s="57"/>
    </row>
    <row r="337" spans="1:72" x14ac:dyDescent="0.25">
      <c r="A337" s="31">
        <v>337</v>
      </c>
      <c r="B337" s="56">
        <v>334</v>
      </c>
      <c r="C337" s="71">
        <v>15.6</v>
      </c>
      <c r="D337" s="71">
        <v>0</v>
      </c>
      <c r="E337" s="71">
        <v>4.333333333333333</v>
      </c>
      <c r="F337" s="71">
        <v>-8.3333333333333925E-2</v>
      </c>
      <c r="G337" s="71">
        <v>2335.666666666667</v>
      </c>
      <c r="K337" s="57">
        <v>333</v>
      </c>
      <c r="L337" s="66">
        <v>14.4</v>
      </c>
      <c r="M337" s="66">
        <v>0</v>
      </c>
      <c r="N337" s="65">
        <f t="shared" si="105"/>
        <v>4</v>
      </c>
      <c r="O337" s="65">
        <f t="shared" si="112"/>
        <v>0</v>
      </c>
      <c r="P337" s="67">
        <f t="shared" si="113"/>
        <v>2180.5555555555552</v>
      </c>
      <c r="Q337" s="57"/>
      <c r="R337" s="57"/>
      <c r="T337" s="57">
        <v>333</v>
      </c>
      <c r="U337" s="66">
        <v>14.4</v>
      </c>
      <c r="V337" s="66">
        <v>0</v>
      </c>
      <c r="W337" s="65">
        <f t="shared" si="106"/>
        <v>4</v>
      </c>
      <c r="X337" s="65">
        <f t="shared" si="114"/>
        <v>0</v>
      </c>
      <c r="Y337" s="67">
        <f t="shared" si="115"/>
        <v>2180.5555555555552</v>
      </c>
      <c r="Z337" s="57"/>
      <c r="AA337" s="57"/>
      <c r="AC337" s="57">
        <v>333</v>
      </c>
      <c r="AD337" s="66">
        <v>25.9</v>
      </c>
      <c r="AE337" s="66">
        <v>0</v>
      </c>
      <c r="AF337" s="65">
        <f t="shared" si="107"/>
        <v>7.1944444444444438</v>
      </c>
      <c r="AG337" s="65">
        <f t="shared" si="116"/>
        <v>-0.13888888888888928</v>
      </c>
      <c r="AH337" s="67">
        <f t="shared" si="117"/>
        <v>2057.4027777777778</v>
      </c>
      <c r="AI337" s="57"/>
      <c r="AJ337" s="57"/>
      <c r="AL337" s="57">
        <v>333</v>
      </c>
      <c r="AM337" s="66">
        <v>25.9</v>
      </c>
      <c r="AN337" s="66">
        <v>0</v>
      </c>
      <c r="AO337" s="65">
        <f t="shared" si="108"/>
        <v>7.1944444444444438</v>
      </c>
      <c r="AP337" s="65">
        <f t="shared" si="118"/>
        <v>-0.13888888888888928</v>
      </c>
      <c r="AQ337" s="67">
        <f t="shared" si="119"/>
        <v>2057.4027777777778</v>
      </c>
      <c r="AR337" s="57"/>
      <c r="AS337" s="57"/>
      <c r="AU337" s="57">
        <v>333</v>
      </c>
      <c r="AV337" s="66">
        <v>25.9</v>
      </c>
      <c r="AW337" s="66">
        <v>0</v>
      </c>
      <c r="AX337" s="65">
        <f t="shared" si="109"/>
        <v>7.1944444444444438</v>
      </c>
      <c r="AY337" s="65">
        <f t="shared" si="120"/>
        <v>-0.13888888888888928</v>
      </c>
      <c r="AZ337" s="67">
        <f t="shared" si="121"/>
        <v>2057.4027777777778</v>
      </c>
      <c r="BA337" s="57"/>
      <c r="BB337" s="57"/>
      <c r="BD337" s="57">
        <v>333</v>
      </c>
      <c r="BE337" s="66">
        <v>15.9</v>
      </c>
      <c r="BF337" s="66">
        <v>0</v>
      </c>
      <c r="BG337" s="65">
        <f t="shared" si="110"/>
        <v>4.416666666666667</v>
      </c>
      <c r="BH337" s="65">
        <f t="shared" si="122"/>
        <v>-0.22222222222222143</v>
      </c>
      <c r="BI337" s="67">
        <f t="shared" si="123"/>
        <v>2331.291666666667</v>
      </c>
      <c r="BJ337" s="57"/>
      <c r="BK337" s="57"/>
      <c r="BM337" s="57">
        <v>333</v>
      </c>
      <c r="BN337" s="57">
        <v>15.9</v>
      </c>
      <c r="BO337" s="66">
        <v>0</v>
      </c>
      <c r="BP337" s="65">
        <f t="shared" si="111"/>
        <v>4.416666666666667</v>
      </c>
      <c r="BQ337" s="65">
        <f t="shared" si="124"/>
        <v>-0.22222222222222143</v>
      </c>
      <c r="BR337" s="67">
        <f t="shared" si="125"/>
        <v>2331.291666666667</v>
      </c>
      <c r="BS337" s="57"/>
      <c r="BT337" s="57"/>
    </row>
    <row r="338" spans="1:72" x14ac:dyDescent="0.25">
      <c r="A338" s="31">
        <v>338</v>
      </c>
      <c r="B338" s="56">
        <v>335</v>
      </c>
      <c r="C338" s="71">
        <v>15</v>
      </c>
      <c r="D338" s="71">
        <v>0</v>
      </c>
      <c r="E338" s="71">
        <v>4.166666666666667</v>
      </c>
      <c r="F338" s="71">
        <v>-0.16666666666666607</v>
      </c>
      <c r="G338" s="71">
        <v>2339.916666666667</v>
      </c>
      <c r="K338" s="57">
        <v>334</v>
      </c>
      <c r="L338" s="66">
        <v>14.4</v>
      </c>
      <c r="M338" s="66">
        <v>0</v>
      </c>
      <c r="N338" s="65">
        <f t="shared" si="105"/>
        <v>4</v>
      </c>
      <c r="O338" s="65">
        <f t="shared" si="112"/>
        <v>0</v>
      </c>
      <c r="P338" s="67">
        <f t="shared" si="113"/>
        <v>2184.5555555555552</v>
      </c>
      <c r="Q338" s="57"/>
      <c r="R338" s="57"/>
      <c r="T338" s="57">
        <v>334</v>
      </c>
      <c r="U338" s="66">
        <v>14.4</v>
      </c>
      <c r="V338" s="66">
        <v>0</v>
      </c>
      <c r="W338" s="65">
        <f t="shared" si="106"/>
        <v>4</v>
      </c>
      <c r="X338" s="65">
        <f t="shared" si="114"/>
        <v>0</v>
      </c>
      <c r="Y338" s="67">
        <f t="shared" si="115"/>
        <v>2184.5555555555552</v>
      </c>
      <c r="Z338" s="57"/>
      <c r="AA338" s="57"/>
      <c r="AC338" s="57">
        <v>334</v>
      </c>
      <c r="AD338" s="66">
        <v>25.5</v>
      </c>
      <c r="AE338" s="66">
        <v>0</v>
      </c>
      <c r="AF338" s="65">
        <f t="shared" si="107"/>
        <v>7.083333333333333</v>
      </c>
      <c r="AG338" s="65">
        <f t="shared" si="116"/>
        <v>-0.11111111111111072</v>
      </c>
      <c r="AH338" s="67">
        <f t="shared" si="117"/>
        <v>2064.5416666666665</v>
      </c>
      <c r="AI338" s="57"/>
      <c r="AJ338" s="57"/>
      <c r="AL338" s="57">
        <v>334</v>
      </c>
      <c r="AM338" s="66">
        <v>25.5</v>
      </c>
      <c r="AN338" s="66">
        <v>0</v>
      </c>
      <c r="AO338" s="65">
        <f t="shared" si="108"/>
        <v>7.083333333333333</v>
      </c>
      <c r="AP338" s="65">
        <f t="shared" si="118"/>
        <v>-0.11111111111111072</v>
      </c>
      <c r="AQ338" s="67">
        <f t="shared" si="119"/>
        <v>2064.5416666666665</v>
      </c>
      <c r="AR338" s="57"/>
      <c r="AS338" s="57"/>
      <c r="AU338" s="57">
        <v>334</v>
      </c>
      <c r="AV338" s="66">
        <v>25.5</v>
      </c>
      <c r="AW338" s="66">
        <v>0</v>
      </c>
      <c r="AX338" s="65">
        <f t="shared" si="109"/>
        <v>7.083333333333333</v>
      </c>
      <c r="AY338" s="65">
        <f t="shared" si="120"/>
        <v>-0.11111111111111072</v>
      </c>
      <c r="AZ338" s="67">
        <f t="shared" si="121"/>
        <v>2064.5416666666665</v>
      </c>
      <c r="BA338" s="57"/>
      <c r="BB338" s="57"/>
      <c r="BD338" s="57">
        <v>334</v>
      </c>
      <c r="BE338" s="66">
        <v>15.6</v>
      </c>
      <c r="BF338" s="66">
        <v>0</v>
      </c>
      <c r="BG338" s="65">
        <f t="shared" si="110"/>
        <v>4.333333333333333</v>
      </c>
      <c r="BH338" s="65">
        <f t="shared" si="122"/>
        <v>-8.3333333333333925E-2</v>
      </c>
      <c r="BI338" s="67">
        <f t="shared" si="123"/>
        <v>2335.666666666667</v>
      </c>
      <c r="BJ338" s="57"/>
      <c r="BK338" s="57"/>
      <c r="BM338" s="57">
        <v>334</v>
      </c>
      <c r="BN338" s="57">
        <v>15.6</v>
      </c>
      <c r="BO338" s="66">
        <v>0</v>
      </c>
      <c r="BP338" s="65">
        <f t="shared" si="111"/>
        <v>4.333333333333333</v>
      </c>
      <c r="BQ338" s="65">
        <f t="shared" si="124"/>
        <v>-8.3333333333333925E-2</v>
      </c>
      <c r="BR338" s="67">
        <f t="shared" si="125"/>
        <v>2335.666666666667</v>
      </c>
      <c r="BS338" s="57"/>
      <c r="BT338" s="57"/>
    </row>
    <row r="339" spans="1:72" x14ac:dyDescent="0.25">
      <c r="A339" s="31">
        <v>339</v>
      </c>
      <c r="B339" s="56">
        <v>336</v>
      </c>
      <c r="C339" s="71">
        <v>14.5</v>
      </c>
      <c r="D339" s="71">
        <v>0</v>
      </c>
      <c r="E339" s="71">
        <v>4.0277777777777777</v>
      </c>
      <c r="F339" s="71">
        <v>-0.13888888888888928</v>
      </c>
      <c r="G339" s="71">
        <v>2344.0138888888891</v>
      </c>
      <c r="K339" s="57">
        <v>335</v>
      </c>
      <c r="L339" s="66">
        <v>14.3</v>
      </c>
      <c r="M339" s="66">
        <v>0</v>
      </c>
      <c r="N339" s="65">
        <f t="shared" si="105"/>
        <v>3.9722222222222223</v>
      </c>
      <c r="O339" s="65">
        <f t="shared" si="112"/>
        <v>-2.7777777777777679E-2</v>
      </c>
      <c r="P339" s="67">
        <f t="shared" si="113"/>
        <v>2188.5416666666665</v>
      </c>
      <c r="Q339" s="57"/>
      <c r="R339" s="57"/>
      <c r="T339" s="57">
        <v>335</v>
      </c>
      <c r="U339" s="66">
        <v>14.3</v>
      </c>
      <c r="V339" s="66">
        <v>0</v>
      </c>
      <c r="W339" s="65">
        <f t="shared" si="106"/>
        <v>3.9722222222222223</v>
      </c>
      <c r="X339" s="65">
        <f t="shared" si="114"/>
        <v>-2.7777777777777679E-2</v>
      </c>
      <c r="Y339" s="67">
        <f t="shared" si="115"/>
        <v>2188.5416666666665</v>
      </c>
      <c r="Z339" s="57"/>
      <c r="AA339" s="57"/>
      <c r="AC339" s="57">
        <v>335</v>
      </c>
      <c r="AD339" s="66">
        <v>25</v>
      </c>
      <c r="AE339" s="66">
        <v>0</v>
      </c>
      <c r="AF339" s="65">
        <f t="shared" si="107"/>
        <v>6.9444444444444446</v>
      </c>
      <c r="AG339" s="65">
        <f t="shared" si="116"/>
        <v>-0.1388888888888884</v>
      </c>
      <c r="AH339" s="67">
        <f t="shared" si="117"/>
        <v>2071.5555555555552</v>
      </c>
      <c r="AI339" s="57"/>
      <c r="AJ339" s="57"/>
      <c r="AL339" s="57">
        <v>335</v>
      </c>
      <c r="AM339" s="66">
        <v>25</v>
      </c>
      <c r="AN339" s="66">
        <v>0</v>
      </c>
      <c r="AO339" s="65">
        <f t="shared" si="108"/>
        <v>6.9444444444444446</v>
      </c>
      <c r="AP339" s="65">
        <f t="shared" si="118"/>
        <v>-0.1388888888888884</v>
      </c>
      <c r="AQ339" s="67">
        <f t="shared" si="119"/>
        <v>2071.5555555555552</v>
      </c>
      <c r="AR339" s="57"/>
      <c r="AS339" s="57"/>
      <c r="AU339" s="57">
        <v>335</v>
      </c>
      <c r="AV339" s="66">
        <v>25</v>
      </c>
      <c r="AW339" s="66">
        <v>0</v>
      </c>
      <c r="AX339" s="65">
        <f t="shared" si="109"/>
        <v>6.9444444444444446</v>
      </c>
      <c r="AY339" s="65">
        <f t="shared" si="120"/>
        <v>-0.1388888888888884</v>
      </c>
      <c r="AZ339" s="67">
        <f t="shared" si="121"/>
        <v>2071.5555555555552</v>
      </c>
      <c r="BA339" s="57"/>
      <c r="BB339" s="57"/>
      <c r="BD339" s="57">
        <v>335</v>
      </c>
      <c r="BE339" s="66">
        <v>15</v>
      </c>
      <c r="BF339" s="66">
        <v>0</v>
      </c>
      <c r="BG339" s="65">
        <f t="shared" si="110"/>
        <v>4.166666666666667</v>
      </c>
      <c r="BH339" s="65">
        <f t="shared" si="122"/>
        <v>-0.16666666666666607</v>
      </c>
      <c r="BI339" s="67">
        <f t="shared" si="123"/>
        <v>2339.916666666667</v>
      </c>
      <c r="BJ339" s="57"/>
      <c r="BK339" s="57"/>
      <c r="BM339" s="57">
        <v>335</v>
      </c>
      <c r="BN339" s="57">
        <v>15</v>
      </c>
      <c r="BO339" s="66">
        <v>0</v>
      </c>
      <c r="BP339" s="65">
        <f t="shared" si="111"/>
        <v>4.166666666666667</v>
      </c>
      <c r="BQ339" s="65">
        <f t="shared" si="124"/>
        <v>-0.16666666666666607</v>
      </c>
      <c r="BR339" s="67">
        <f t="shared" si="125"/>
        <v>2339.916666666667</v>
      </c>
      <c r="BS339" s="57"/>
      <c r="BT339" s="57"/>
    </row>
    <row r="340" spans="1:72" x14ac:dyDescent="0.25">
      <c r="A340" s="31">
        <v>340</v>
      </c>
      <c r="B340" s="56">
        <v>337</v>
      </c>
      <c r="C340" s="71">
        <v>14.3</v>
      </c>
      <c r="D340" s="71">
        <v>0</v>
      </c>
      <c r="E340" s="71">
        <v>3.9722222222222223</v>
      </c>
      <c r="F340" s="71">
        <v>-5.5555555555555358E-2</v>
      </c>
      <c r="G340" s="71">
        <v>2348.0138888888891</v>
      </c>
      <c r="K340" s="57">
        <v>336</v>
      </c>
      <c r="L340" s="66">
        <v>14.3</v>
      </c>
      <c r="M340" s="66">
        <v>0</v>
      </c>
      <c r="N340" s="65">
        <f t="shared" si="105"/>
        <v>3.9722222222222223</v>
      </c>
      <c r="O340" s="65">
        <f t="shared" si="112"/>
        <v>0</v>
      </c>
      <c r="P340" s="67">
        <f t="shared" si="113"/>
        <v>2192.5138888888887</v>
      </c>
      <c r="Q340" s="57"/>
      <c r="R340" s="57"/>
      <c r="T340" s="57">
        <v>336</v>
      </c>
      <c r="U340" s="66">
        <v>14.3</v>
      </c>
      <c r="V340" s="66">
        <v>0</v>
      </c>
      <c r="W340" s="65">
        <f t="shared" si="106"/>
        <v>3.9722222222222223</v>
      </c>
      <c r="X340" s="65">
        <f t="shared" si="114"/>
        <v>0</v>
      </c>
      <c r="Y340" s="67">
        <f t="shared" si="115"/>
        <v>2192.5138888888887</v>
      </c>
      <c r="Z340" s="57"/>
      <c r="AA340" s="57"/>
      <c r="AC340" s="57">
        <v>336</v>
      </c>
      <c r="AD340" s="66">
        <v>24.6</v>
      </c>
      <c r="AE340" s="66">
        <v>0</v>
      </c>
      <c r="AF340" s="65">
        <f t="shared" si="107"/>
        <v>6.8333333333333339</v>
      </c>
      <c r="AG340" s="65">
        <f t="shared" si="116"/>
        <v>-0.11111111111111072</v>
      </c>
      <c r="AH340" s="67">
        <f t="shared" si="117"/>
        <v>2078.4444444444439</v>
      </c>
      <c r="AI340" s="57"/>
      <c r="AJ340" s="57"/>
      <c r="AL340" s="57">
        <v>336</v>
      </c>
      <c r="AM340" s="66">
        <v>24.6</v>
      </c>
      <c r="AN340" s="66">
        <v>0</v>
      </c>
      <c r="AO340" s="65">
        <f t="shared" si="108"/>
        <v>6.8333333333333339</v>
      </c>
      <c r="AP340" s="65">
        <f t="shared" si="118"/>
        <v>-0.11111111111111072</v>
      </c>
      <c r="AQ340" s="67">
        <f t="shared" si="119"/>
        <v>2078.4444444444439</v>
      </c>
      <c r="AR340" s="57"/>
      <c r="AS340" s="57"/>
      <c r="AU340" s="57">
        <v>336</v>
      </c>
      <c r="AV340" s="66">
        <v>24.6</v>
      </c>
      <c r="AW340" s="66">
        <v>0</v>
      </c>
      <c r="AX340" s="65">
        <f t="shared" si="109"/>
        <v>6.8333333333333339</v>
      </c>
      <c r="AY340" s="65">
        <f t="shared" si="120"/>
        <v>-0.11111111111111072</v>
      </c>
      <c r="AZ340" s="67">
        <f t="shared" si="121"/>
        <v>2078.4444444444439</v>
      </c>
      <c r="BA340" s="57"/>
      <c r="BB340" s="57"/>
      <c r="BD340" s="57">
        <v>336</v>
      </c>
      <c r="BE340" s="66">
        <v>14.5</v>
      </c>
      <c r="BF340" s="66">
        <v>0</v>
      </c>
      <c r="BG340" s="65">
        <f t="shared" si="110"/>
        <v>4.0277777777777777</v>
      </c>
      <c r="BH340" s="65">
        <f t="shared" si="122"/>
        <v>-0.13888888888888928</v>
      </c>
      <c r="BI340" s="67">
        <f t="shared" si="123"/>
        <v>2344.0138888888891</v>
      </c>
      <c r="BJ340" s="57"/>
      <c r="BK340" s="57"/>
      <c r="BM340" s="57">
        <v>336</v>
      </c>
      <c r="BN340" s="57">
        <v>14.5</v>
      </c>
      <c r="BO340" s="66">
        <v>0</v>
      </c>
      <c r="BP340" s="65">
        <f t="shared" si="111"/>
        <v>4.0277777777777777</v>
      </c>
      <c r="BQ340" s="65">
        <f t="shared" si="124"/>
        <v>-0.13888888888888928</v>
      </c>
      <c r="BR340" s="67">
        <f t="shared" si="125"/>
        <v>2344.0138888888891</v>
      </c>
      <c r="BS340" s="57"/>
      <c r="BT340" s="57"/>
    </row>
    <row r="341" spans="1:72" x14ac:dyDescent="0.25">
      <c r="A341" s="31">
        <v>341</v>
      </c>
      <c r="B341" s="56">
        <v>338</v>
      </c>
      <c r="C341" s="71">
        <v>14.5</v>
      </c>
      <c r="D341" s="71">
        <v>0</v>
      </c>
      <c r="E341" s="71">
        <v>4.0277777777777777</v>
      </c>
      <c r="F341" s="71">
        <v>5.5555555555555358E-2</v>
      </c>
      <c r="G341" s="71">
        <v>2352.0138888888891</v>
      </c>
      <c r="K341" s="57">
        <v>337</v>
      </c>
      <c r="L341" s="66">
        <v>14</v>
      </c>
      <c r="M341" s="66">
        <v>0</v>
      </c>
      <c r="N341" s="65">
        <f t="shared" si="105"/>
        <v>3.8888888888888888</v>
      </c>
      <c r="O341" s="65">
        <f t="shared" si="112"/>
        <v>-8.3333333333333481E-2</v>
      </c>
      <c r="P341" s="67">
        <f t="shared" si="113"/>
        <v>2196.4444444444443</v>
      </c>
      <c r="Q341" s="57"/>
      <c r="R341" s="57"/>
      <c r="T341" s="57">
        <v>337</v>
      </c>
      <c r="U341" s="66">
        <v>14</v>
      </c>
      <c r="V341" s="66">
        <v>0</v>
      </c>
      <c r="W341" s="65">
        <f t="shared" si="106"/>
        <v>3.8888888888888888</v>
      </c>
      <c r="X341" s="65">
        <f t="shared" si="114"/>
        <v>-8.3333333333333481E-2</v>
      </c>
      <c r="Y341" s="67">
        <f t="shared" si="115"/>
        <v>2196.4444444444443</v>
      </c>
      <c r="Z341" s="57"/>
      <c r="AA341" s="57"/>
      <c r="AC341" s="57">
        <v>337</v>
      </c>
      <c r="AD341" s="66">
        <v>23.9</v>
      </c>
      <c r="AE341" s="66">
        <v>0</v>
      </c>
      <c r="AF341" s="65">
        <f t="shared" si="107"/>
        <v>6.6388888888888884</v>
      </c>
      <c r="AG341" s="65">
        <f t="shared" si="116"/>
        <v>-0.19444444444444553</v>
      </c>
      <c r="AH341" s="67">
        <f t="shared" si="117"/>
        <v>2085.1805555555552</v>
      </c>
      <c r="AI341" s="57"/>
      <c r="AJ341" s="57"/>
      <c r="AL341" s="57">
        <v>337</v>
      </c>
      <c r="AM341" s="66">
        <v>23.9</v>
      </c>
      <c r="AN341" s="66">
        <v>0</v>
      </c>
      <c r="AO341" s="65">
        <f t="shared" si="108"/>
        <v>6.6388888888888884</v>
      </c>
      <c r="AP341" s="65">
        <f t="shared" si="118"/>
        <v>-0.19444444444444553</v>
      </c>
      <c r="AQ341" s="67">
        <f t="shared" si="119"/>
        <v>2085.1805555555552</v>
      </c>
      <c r="AR341" s="57"/>
      <c r="AS341" s="57"/>
      <c r="AU341" s="57">
        <v>337</v>
      </c>
      <c r="AV341" s="66">
        <v>23.9</v>
      </c>
      <c r="AW341" s="66">
        <v>0</v>
      </c>
      <c r="AX341" s="65">
        <f t="shared" si="109"/>
        <v>6.6388888888888884</v>
      </c>
      <c r="AY341" s="65">
        <f t="shared" si="120"/>
        <v>-0.19444444444444553</v>
      </c>
      <c r="AZ341" s="67">
        <f t="shared" si="121"/>
        <v>2085.1805555555552</v>
      </c>
      <c r="BA341" s="57"/>
      <c r="BB341" s="57"/>
      <c r="BD341" s="57">
        <v>337</v>
      </c>
      <c r="BE341" s="66">
        <v>14.3</v>
      </c>
      <c r="BF341" s="66">
        <v>0</v>
      </c>
      <c r="BG341" s="65">
        <f t="shared" si="110"/>
        <v>3.9722222222222223</v>
      </c>
      <c r="BH341" s="65">
        <f t="shared" si="122"/>
        <v>-5.5555555555555358E-2</v>
      </c>
      <c r="BI341" s="67">
        <f t="shared" si="123"/>
        <v>2348.0138888888891</v>
      </c>
      <c r="BJ341" s="57"/>
      <c r="BK341" s="57"/>
      <c r="BM341" s="57">
        <v>337</v>
      </c>
      <c r="BN341" s="57">
        <v>14.3</v>
      </c>
      <c r="BO341" s="66">
        <v>0</v>
      </c>
      <c r="BP341" s="65">
        <f t="shared" si="111"/>
        <v>3.9722222222222223</v>
      </c>
      <c r="BQ341" s="65">
        <f t="shared" si="124"/>
        <v>-5.5555555555555358E-2</v>
      </c>
      <c r="BR341" s="67">
        <f t="shared" si="125"/>
        <v>2348.0138888888891</v>
      </c>
      <c r="BS341" s="57"/>
      <c r="BT341" s="57"/>
    </row>
    <row r="342" spans="1:72" x14ac:dyDescent="0.25">
      <c r="A342" s="31">
        <v>342</v>
      </c>
      <c r="B342" s="56">
        <v>339</v>
      </c>
      <c r="C342" s="71">
        <v>15.4</v>
      </c>
      <c r="D342" s="71">
        <v>0</v>
      </c>
      <c r="E342" s="71">
        <v>4.2777777777777777</v>
      </c>
      <c r="F342" s="71">
        <v>0.25</v>
      </c>
      <c r="G342" s="71">
        <v>2356.166666666667</v>
      </c>
      <c r="K342" s="57">
        <v>338</v>
      </c>
      <c r="L342" s="66">
        <v>13</v>
      </c>
      <c r="M342" s="66">
        <v>0</v>
      </c>
      <c r="N342" s="65">
        <f t="shared" si="105"/>
        <v>3.6111111111111112</v>
      </c>
      <c r="O342" s="65">
        <f t="shared" si="112"/>
        <v>-0.27777777777777768</v>
      </c>
      <c r="P342" s="67">
        <f t="shared" si="113"/>
        <v>2200.1944444444443</v>
      </c>
      <c r="Q342" s="57"/>
      <c r="R342" s="57"/>
      <c r="T342" s="57">
        <v>338</v>
      </c>
      <c r="U342" s="66">
        <v>13</v>
      </c>
      <c r="V342" s="66">
        <v>0</v>
      </c>
      <c r="W342" s="65">
        <f t="shared" si="106"/>
        <v>3.6111111111111112</v>
      </c>
      <c r="X342" s="65">
        <f t="shared" si="114"/>
        <v>-0.27777777777777768</v>
      </c>
      <c r="Y342" s="67">
        <f t="shared" si="115"/>
        <v>2200.1944444444443</v>
      </c>
      <c r="Z342" s="57"/>
      <c r="AA342" s="57"/>
      <c r="AC342" s="57">
        <v>338</v>
      </c>
      <c r="AD342" s="66">
        <v>23</v>
      </c>
      <c r="AE342" s="66">
        <v>0</v>
      </c>
      <c r="AF342" s="65">
        <f t="shared" si="107"/>
        <v>6.3888888888888884</v>
      </c>
      <c r="AG342" s="65">
        <f t="shared" si="116"/>
        <v>-0.25</v>
      </c>
      <c r="AH342" s="67">
        <f t="shared" si="117"/>
        <v>2091.6944444444439</v>
      </c>
      <c r="AI342" s="57"/>
      <c r="AJ342" s="57"/>
      <c r="AL342" s="57">
        <v>338</v>
      </c>
      <c r="AM342" s="66">
        <v>23</v>
      </c>
      <c r="AN342" s="66">
        <v>0</v>
      </c>
      <c r="AO342" s="65">
        <f t="shared" si="108"/>
        <v>6.3888888888888884</v>
      </c>
      <c r="AP342" s="65">
        <f t="shared" si="118"/>
        <v>-0.25</v>
      </c>
      <c r="AQ342" s="67">
        <f t="shared" si="119"/>
        <v>2091.6944444444439</v>
      </c>
      <c r="AR342" s="57"/>
      <c r="AS342" s="57"/>
      <c r="AU342" s="57">
        <v>338</v>
      </c>
      <c r="AV342" s="66">
        <v>23</v>
      </c>
      <c r="AW342" s="66">
        <v>0</v>
      </c>
      <c r="AX342" s="65">
        <f t="shared" si="109"/>
        <v>6.3888888888888884</v>
      </c>
      <c r="AY342" s="65">
        <f t="shared" si="120"/>
        <v>-0.25</v>
      </c>
      <c r="AZ342" s="67">
        <f t="shared" si="121"/>
        <v>2091.6944444444439</v>
      </c>
      <c r="BA342" s="57"/>
      <c r="BB342" s="57"/>
      <c r="BD342" s="57">
        <v>338</v>
      </c>
      <c r="BE342" s="66">
        <v>14.5</v>
      </c>
      <c r="BF342" s="66">
        <v>0</v>
      </c>
      <c r="BG342" s="65">
        <f t="shared" si="110"/>
        <v>4.0277777777777777</v>
      </c>
      <c r="BH342" s="65">
        <f t="shared" si="122"/>
        <v>5.5555555555555358E-2</v>
      </c>
      <c r="BI342" s="67">
        <f t="shared" si="123"/>
        <v>2352.0138888888891</v>
      </c>
      <c r="BJ342" s="57"/>
      <c r="BK342" s="57"/>
      <c r="BM342" s="57">
        <v>338</v>
      </c>
      <c r="BN342" s="57">
        <v>14.5</v>
      </c>
      <c r="BO342" s="66">
        <v>0</v>
      </c>
      <c r="BP342" s="65">
        <f t="shared" si="111"/>
        <v>4.0277777777777777</v>
      </c>
      <c r="BQ342" s="65">
        <f t="shared" si="124"/>
        <v>5.5555555555555358E-2</v>
      </c>
      <c r="BR342" s="67">
        <f t="shared" si="125"/>
        <v>2352.0138888888891</v>
      </c>
      <c r="BS342" s="57"/>
      <c r="BT342" s="57"/>
    </row>
    <row r="343" spans="1:72" x14ac:dyDescent="0.25">
      <c r="A343" s="31">
        <v>343</v>
      </c>
      <c r="B343" s="56">
        <v>340</v>
      </c>
      <c r="C343" s="71">
        <v>17.8</v>
      </c>
      <c r="D343" s="71">
        <v>0</v>
      </c>
      <c r="E343" s="71">
        <v>4.9444444444444446</v>
      </c>
      <c r="F343" s="71">
        <v>0.66666666666666696</v>
      </c>
      <c r="G343" s="71">
        <v>2360.7777777777783</v>
      </c>
      <c r="K343" s="57">
        <v>339</v>
      </c>
      <c r="L343" s="66">
        <v>11.4</v>
      </c>
      <c r="M343" s="66">
        <v>0</v>
      </c>
      <c r="N343" s="65">
        <f t="shared" si="105"/>
        <v>3.1666666666666665</v>
      </c>
      <c r="O343" s="65">
        <f t="shared" si="112"/>
        <v>-0.44444444444444464</v>
      </c>
      <c r="P343" s="67">
        <f t="shared" si="113"/>
        <v>2203.583333333333</v>
      </c>
      <c r="Q343" s="57"/>
      <c r="R343" s="57"/>
      <c r="T343" s="57">
        <v>339</v>
      </c>
      <c r="U343" s="66">
        <v>11.4</v>
      </c>
      <c r="V343" s="66">
        <v>0</v>
      </c>
      <c r="W343" s="65">
        <f t="shared" si="106"/>
        <v>3.1666666666666665</v>
      </c>
      <c r="X343" s="65">
        <f t="shared" si="114"/>
        <v>-0.44444444444444464</v>
      </c>
      <c r="Y343" s="67">
        <f t="shared" si="115"/>
        <v>2203.583333333333</v>
      </c>
      <c r="Z343" s="57"/>
      <c r="AA343" s="57"/>
      <c r="AC343" s="57">
        <v>339</v>
      </c>
      <c r="AD343" s="66">
        <v>21.8</v>
      </c>
      <c r="AE343" s="66">
        <v>0</v>
      </c>
      <c r="AF343" s="65">
        <f t="shared" si="107"/>
        <v>6.0555555555555554</v>
      </c>
      <c r="AG343" s="65">
        <f t="shared" si="116"/>
        <v>-0.33333333333333304</v>
      </c>
      <c r="AH343" s="67">
        <f t="shared" si="117"/>
        <v>2097.9166666666661</v>
      </c>
      <c r="AI343" s="57"/>
      <c r="AJ343" s="57"/>
      <c r="AL343" s="57">
        <v>339</v>
      </c>
      <c r="AM343" s="66">
        <v>21.8</v>
      </c>
      <c r="AN343" s="66">
        <v>0</v>
      </c>
      <c r="AO343" s="65">
        <f t="shared" si="108"/>
        <v>6.0555555555555554</v>
      </c>
      <c r="AP343" s="65">
        <f t="shared" si="118"/>
        <v>-0.33333333333333304</v>
      </c>
      <c r="AQ343" s="67">
        <f t="shared" si="119"/>
        <v>2097.9166666666661</v>
      </c>
      <c r="AR343" s="57"/>
      <c r="AS343" s="57"/>
      <c r="AU343" s="57">
        <v>339</v>
      </c>
      <c r="AV343" s="66">
        <v>21.8</v>
      </c>
      <c r="AW343" s="66">
        <v>0</v>
      </c>
      <c r="AX343" s="65">
        <f t="shared" si="109"/>
        <v>6.0555555555555554</v>
      </c>
      <c r="AY343" s="65">
        <f t="shared" si="120"/>
        <v>-0.33333333333333304</v>
      </c>
      <c r="AZ343" s="67">
        <f t="shared" si="121"/>
        <v>2097.9166666666661</v>
      </c>
      <c r="BA343" s="57"/>
      <c r="BB343" s="57"/>
      <c r="BD343" s="57">
        <v>339</v>
      </c>
      <c r="BE343" s="66">
        <v>15.4</v>
      </c>
      <c r="BF343" s="66">
        <v>0</v>
      </c>
      <c r="BG343" s="65">
        <f t="shared" si="110"/>
        <v>4.2777777777777777</v>
      </c>
      <c r="BH343" s="65">
        <f t="shared" si="122"/>
        <v>0.25</v>
      </c>
      <c r="BI343" s="67">
        <f t="shared" si="123"/>
        <v>2356.166666666667</v>
      </c>
      <c r="BJ343" s="57"/>
      <c r="BK343" s="57"/>
      <c r="BM343" s="57">
        <v>339</v>
      </c>
      <c r="BN343" s="57">
        <v>15.4</v>
      </c>
      <c r="BO343" s="66">
        <v>0</v>
      </c>
      <c r="BP343" s="65">
        <f t="shared" si="111"/>
        <v>4.2777777777777777</v>
      </c>
      <c r="BQ343" s="65">
        <f t="shared" si="124"/>
        <v>0.25</v>
      </c>
      <c r="BR343" s="67">
        <f t="shared" si="125"/>
        <v>2356.166666666667</v>
      </c>
      <c r="BS343" s="57"/>
      <c r="BT343" s="57"/>
    </row>
    <row r="344" spans="1:72" x14ac:dyDescent="0.25">
      <c r="A344" s="31">
        <v>344</v>
      </c>
      <c r="B344" s="56">
        <v>341</v>
      </c>
      <c r="C344" s="71">
        <v>21.1</v>
      </c>
      <c r="D344" s="71">
        <v>0</v>
      </c>
      <c r="E344" s="71">
        <v>5.8611111111111116</v>
      </c>
      <c r="F344" s="71">
        <v>0.91666666666666696</v>
      </c>
      <c r="G344" s="71">
        <v>2366.1805555555561</v>
      </c>
      <c r="K344" s="57">
        <v>340</v>
      </c>
      <c r="L344" s="66">
        <v>10.199999999999999</v>
      </c>
      <c r="M344" s="66">
        <v>0</v>
      </c>
      <c r="N344" s="65">
        <f t="shared" si="105"/>
        <v>2.833333333333333</v>
      </c>
      <c r="O344" s="65">
        <f t="shared" si="112"/>
        <v>-0.33333333333333348</v>
      </c>
      <c r="P344" s="67">
        <f t="shared" si="113"/>
        <v>2206.583333333333</v>
      </c>
      <c r="Q344" s="57"/>
      <c r="R344" s="57"/>
      <c r="T344" s="57">
        <v>340</v>
      </c>
      <c r="U344" s="66">
        <v>10.199999999999999</v>
      </c>
      <c r="V344" s="66">
        <v>0</v>
      </c>
      <c r="W344" s="65">
        <f t="shared" si="106"/>
        <v>2.833333333333333</v>
      </c>
      <c r="X344" s="65">
        <f t="shared" si="114"/>
        <v>-0.33333333333333348</v>
      </c>
      <c r="Y344" s="67">
        <f t="shared" si="115"/>
        <v>2206.583333333333</v>
      </c>
      <c r="Z344" s="57"/>
      <c r="AA344" s="57"/>
      <c r="AC344" s="57">
        <v>340</v>
      </c>
      <c r="AD344" s="66">
        <v>20.7</v>
      </c>
      <c r="AE344" s="66">
        <v>0</v>
      </c>
      <c r="AF344" s="65">
        <f t="shared" si="107"/>
        <v>5.75</v>
      </c>
      <c r="AG344" s="65">
        <f t="shared" si="116"/>
        <v>-0.30555555555555536</v>
      </c>
      <c r="AH344" s="67">
        <f t="shared" si="117"/>
        <v>2103.8194444444439</v>
      </c>
      <c r="AI344" s="57"/>
      <c r="AJ344" s="57"/>
      <c r="AL344" s="57">
        <v>340</v>
      </c>
      <c r="AM344" s="66">
        <v>20.7</v>
      </c>
      <c r="AN344" s="66">
        <v>0</v>
      </c>
      <c r="AO344" s="65">
        <f t="shared" si="108"/>
        <v>5.75</v>
      </c>
      <c r="AP344" s="65">
        <f t="shared" si="118"/>
        <v>-0.30555555555555536</v>
      </c>
      <c r="AQ344" s="67">
        <f t="shared" si="119"/>
        <v>2103.8194444444439</v>
      </c>
      <c r="AR344" s="57"/>
      <c r="AS344" s="57"/>
      <c r="AU344" s="57">
        <v>340</v>
      </c>
      <c r="AV344" s="66">
        <v>20.7</v>
      </c>
      <c r="AW344" s="66">
        <v>0</v>
      </c>
      <c r="AX344" s="65">
        <f t="shared" si="109"/>
        <v>5.75</v>
      </c>
      <c r="AY344" s="65">
        <f t="shared" si="120"/>
        <v>-0.30555555555555536</v>
      </c>
      <c r="AZ344" s="67">
        <f t="shared" si="121"/>
        <v>2103.8194444444439</v>
      </c>
      <c r="BA344" s="57"/>
      <c r="BB344" s="57"/>
      <c r="BD344" s="57">
        <v>340</v>
      </c>
      <c r="BE344" s="66">
        <v>17.8</v>
      </c>
      <c r="BF344" s="66">
        <v>0</v>
      </c>
      <c r="BG344" s="65">
        <f t="shared" si="110"/>
        <v>4.9444444444444446</v>
      </c>
      <c r="BH344" s="65">
        <f t="shared" si="122"/>
        <v>0.66666666666666696</v>
      </c>
      <c r="BI344" s="67">
        <f t="shared" si="123"/>
        <v>2360.7777777777783</v>
      </c>
      <c r="BJ344" s="57"/>
      <c r="BK344" s="57"/>
      <c r="BM344" s="57">
        <v>340</v>
      </c>
      <c r="BN344" s="57">
        <v>17.8</v>
      </c>
      <c r="BO344" s="66">
        <v>0</v>
      </c>
      <c r="BP344" s="65">
        <f t="shared" si="111"/>
        <v>4.9444444444444446</v>
      </c>
      <c r="BQ344" s="65">
        <f t="shared" si="124"/>
        <v>0.66666666666666696</v>
      </c>
      <c r="BR344" s="67">
        <f t="shared" si="125"/>
        <v>2360.7777777777783</v>
      </c>
      <c r="BS344" s="57"/>
      <c r="BT344" s="57"/>
    </row>
    <row r="345" spans="1:72" x14ac:dyDescent="0.25">
      <c r="A345" s="31">
        <v>345</v>
      </c>
      <c r="B345" s="56">
        <v>342</v>
      </c>
      <c r="C345" s="71">
        <v>24.1</v>
      </c>
      <c r="D345" s="71">
        <v>0</v>
      </c>
      <c r="E345" s="71">
        <v>6.6944444444444446</v>
      </c>
      <c r="F345" s="71">
        <v>0.83333333333333304</v>
      </c>
      <c r="G345" s="71">
        <v>2372.4583333333339</v>
      </c>
      <c r="K345" s="57">
        <v>341</v>
      </c>
      <c r="L345" s="66">
        <v>8</v>
      </c>
      <c r="M345" s="66">
        <v>0</v>
      </c>
      <c r="N345" s="65">
        <f t="shared" si="105"/>
        <v>2.2222222222222223</v>
      </c>
      <c r="O345" s="65">
        <f t="shared" si="112"/>
        <v>-0.61111111111111072</v>
      </c>
      <c r="P345" s="67">
        <f t="shared" si="113"/>
        <v>2209.1111111111109</v>
      </c>
      <c r="Q345" s="57"/>
      <c r="R345" s="57"/>
      <c r="T345" s="57">
        <v>341</v>
      </c>
      <c r="U345" s="66">
        <v>8</v>
      </c>
      <c r="V345" s="66">
        <v>0</v>
      </c>
      <c r="W345" s="65">
        <f t="shared" si="106"/>
        <v>2.2222222222222223</v>
      </c>
      <c r="X345" s="65">
        <f t="shared" si="114"/>
        <v>-0.61111111111111072</v>
      </c>
      <c r="Y345" s="67">
        <f t="shared" si="115"/>
        <v>2209.1111111111109</v>
      </c>
      <c r="Z345" s="57"/>
      <c r="AA345" s="57"/>
      <c r="AC345" s="57">
        <v>341</v>
      </c>
      <c r="AD345" s="66">
        <v>19.600000000000001</v>
      </c>
      <c r="AE345" s="66">
        <v>0</v>
      </c>
      <c r="AF345" s="65">
        <f t="shared" si="107"/>
        <v>5.4444444444444446</v>
      </c>
      <c r="AG345" s="65">
        <f t="shared" si="116"/>
        <v>-0.30555555555555536</v>
      </c>
      <c r="AH345" s="67">
        <f t="shared" si="117"/>
        <v>2109.4166666666661</v>
      </c>
      <c r="AI345" s="57"/>
      <c r="AJ345" s="57"/>
      <c r="AL345" s="57">
        <v>341</v>
      </c>
      <c r="AM345" s="66">
        <v>19.600000000000001</v>
      </c>
      <c r="AN345" s="66">
        <v>0</v>
      </c>
      <c r="AO345" s="65">
        <f t="shared" si="108"/>
        <v>5.4444444444444446</v>
      </c>
      <c r="AP345" s="65">
        <f t="shared" si="118"/>
        <v>-0.30555555555555536</v>
      </c>
      <c r="AQ345" s="67">
        <f t="shared" si="119"/>
        <v>2109.4166666666661</v>
      </c>
      <c r="AR345" s="57"/>
      <c r="AS345" s="57"/>
      <c r="AU345" s="57">
        <v>341</v>
      </c>
      <c r="AV345" s="66">
        <v>19.600000000000001</v>
      </c>
      <c r="AW345" s="66">
        <v>0</v>
      </c>
      <c r="AX345" s="65">
        <f t="shared" si="109"/>
        <v>5.4444444444444446</v>
      </c>
      <c r="AY345" s="65">
        <f t="shared" si="120"/>
        <v>-0.30555555555555536</v>
      </c>
      <c r="AZ345" s="67">
        <f t="shared" si="121"/>
        <v>2109.4166666666661</v>
      </c>
      <c r="BA345" s="57"/>
      <c r="BB345" s="57"/>
      <c r="BD345" s="57">
        <v>341</v>
      </c>
      <c r="BE345" s="66">
        <v>21.1</v>
      </c>
      <c r="BF345" s="66">
        <v>0</v>
      </c>
      <c r="BG345" s="65">
        <f t="shared" si="110"/>
        <v>5.8611111111111116</v>
      </c>
      <c r="BH345" s="65">
        <f t="shared" si="122"/>
        <v>0.91666666666666696</v>
      </c>
      <c r="BI345" s="67">
        <f t="shared" si="123"/>
        <v>2366.1805555555561</v>
      </c>
      <c r="BJ345" s="57"/>
      <c r="BK345" s="57"/>
      <c r="BM345" s="57">
        <v>341</v>
      </c>
      <c r="BN345" s="57">
        <v>21.1</v>
      </c>
      <c r="BO345" s="66">
        <v>0</v>
      </c>
      <c r="BP345" s="65">
        <f t="shared" si="111"/>
        <v>5.8611111111111116</v>
      </c>
      <c r="BQ345" s="65">
        <f t="shared" si="124"/>
        <v>0.91666666666666696</v>
      </c>
      <c r="BR345" s="67">
        <f t="shared" si="125"/>
        <v>2366.1805555555561</v>
      </c>
      <c r="BS345" s="57"/>
      <c r="BT345" s="57"/>
    </row>
    <row r="346" spans="1:72" x14ac:dyDescent="0.25">
      <c r="A346" s="31">
        <v>346</v>
      </c>
      <c r="B346" s="56">
        <v>343</v>
      </c>
      <c r="C346" s="71">
        <v>25</v>
      </c>
      <c r="D346" s="71">
        <v>0</v>
      </c>
      <c r="E346" s="71">
        <v>6.9444444444444446</v>
      </c>
      <c r="F346" s="71">
        <v>0.25</v>
      </c>
      <c r="G346" s="71">
        <v>2379.2777777777783</v>
      </c>
      <c r="K346" s="57">
        <v>342</v>
      </c>
      <c r="L346" s="66">
        <v>7</v>
      </c>
      <c r="M346" s="66">
        <v>0</v>
      </c>
      <c r="N346" s="65">
        <f t="shared" si="105"/>
        <v>1.9444444444444444</v>
      </c>
      <c r="O346" s="65">
        <f t="shared" si="112"/>
        <v>-0.2777777777777779</v>
      </c>
      <c r="P346" s="67">
        <f t="shared" si="113"/>
        <v>2211.1944444444443</v>
      </c>
      <c r="Q346" s="57"/>
      <c r="R346" s="57"/>
      <c r="T346" s="57">
        <v>342</v>
      </c>
      <c r="U346" s="66">
        <v>7</v>
      </c>
      <c r="V346" s="66">
        <v>0</v>
      </c>
      <c r="W346" s="65">
        <f t="shared" si="106"/>
        <v>1.9444444444444444</v>
      </c>
      <c r="X346" s="65">
        <f t="shared" si="114"/>
        <v>-0.2777777777777779</v>
      </c>
      <c r="Y346" s="67">
        <f t="shared" si="115"/>
        <v>2211.1944444444443</v>
      </c>
      <c r="Z346" s="57"/>
      <c r="AA346" s="57"/>
      <c r="AC346" s="57">
        <v>342</v>
      </c>
      <c r="AD346" s="66">
        <v>18.7</v>
      </c>
      <c r="AE346" s="66">
        <v>0</v>
      </c>
      <c r="AF346" s="65">
        <f t="shared" si="107"/>
        <v>5.1944444444444438</v>
      </c>
      <c r="AG346" s="65">
        <f t="shared" si="116"/>
        <v>-0.25000000000000089</v>
      </c>
      <c r="AH346" s="67">
        <f t="shared" si="117"/>
        <v>2114.7361111111104</v>
      </c>
      <c r="AI346" s="57"/>
      <c r="AJ346" s="57"/>
      <c r="AL346" s="57">
        <v>342</v>
      </c>
      <c r="AM346" s="66">
        <v>18.7</v>
      </c>
      <c r="AN346" s="66">
        <v>0</v>
      </c>
      <c r="AO346" s="65">
        <f t="shared" si="108"/>
        <v>5.1944444444444438</v>
      </c>
      <c r="AP346" s="65">
        <f t="shared" si="118"/>
        <v>-0.25000000000000089</v>
      </c>
      <c r="AQ346" s="67">
        <f t="shared" si="119"/>
        <v>2114.7361111111104</v>
      </c>
      <c r="AR346" s="57"/>
      <c r="AS346" s="57"/>
      <c r="AU346" s="57">
        <v>342</v>
      </c>
      <c r="AV346" s="66">
        <v>18.7</v>
      </c>
      <c r="AW346" s="66">
        <v>0</v>
      </c>
      <c r="AX346" s="65">
        <f t="shared" si="109"/>
        <v>5.1944444444444438</v>
      </c>
      <c r="AY346" s="65">
        <f t="shared" si="120"/>
        <v>-0.25000000000000089</v>
      </c>
      <c r="AZ346" s="67">
        <f t="shared" si="121"/>
        <v>2114.7361111111104</v>
      </c>
      <c r="BA346" s="57"/>
      <c r="BB346" s="57"/>
      <c r="BD346" s="57">
        <v>342</v>
      </c>
      <c r="BE346" s="66">
        <v>24.1</v>
      </c>
      <c r="BF346" s="66">
        <v>0</v>
      </c>
      <c r="BG346" s="65">
        <f t="shared" si="110"/>
        <v>6.6944444444444446</v>
      </c>
      <c r="BH346" s="65">
        <f t="shared" si="122"/>
        <v>0.83333333333333304</v>
      </c>
      <c r="BI346" s="67">
        <f t="shared" si="123"/>
        <v>2372.4583333333339</v>
      </c>
      <c r="BJ346" s="57"/>
      <c r="BK346" s="57"/>
      <c r="BM346" s="57">
        <v>342</v>
      </c>
      <c r="BN346" s="57">
        <v>24.1</v>
      </c>
      <c r="BO346" s="66">
        <v>0</v>
      </c>
      <c r="BP346" s="65">
        <f t="shared" si="111"/>
        <v>6.6944444444444446</v>
      </c>
      <c r="BQ346" s="65">
        <f t="shared" si="124"/>
        <v>0.83333333333333304</v>
      </c>
      <c r="BR346" s="67">
        <f t="shared" si="125"/>
        <v>2372.4583333333339</v>
      </c>
      <c r="BS346" s="57"/>
      <c r="BT346" s="57"/>
    </row>
    <row r="347" spans="1:72" x14ac:dyDescent="0.25">
      <c r="A347" s="31">
        <v>347</v>
      </c>
      <c r="B347" s="56">
        <v>344</v>
      </c>
      <c r="C347" s="71">
        <v>25.3</v>
      </c>
      <c r="D347" s="71">
        <v>0</v>
      </c>
      <c r="E347" s="71">
        <v>7.0277777777777777</v>
      </c>
      <c r="F347" s="71">
        <v>8.3333333333333037E-2</v>
      </c>
      <c r="G347" s="71">
        <v>2386.2638888888896</v>
      </c>
      <c r="K347" s="57">
        <v>343</v>
      </c>
      <c r="L347" s="66">
        <v>6</v>
      </c>
      <c r="M347" s="66">
        <v>0</v>
      </c>
      <c r="N347" s="65">
        <f t="shared" si="105"/>
        <v>1.6666666666666665</v>
      </c>
      <c r="O347" s="65">
        <f t="shared" si="112"/>
        <v>-0.2777777777777779</v>
      </c>
      <c r="P347" s="67">
        <f t="shared" si="113"/>
        <v>2213</v>
      </c>
      <c r="Q347" s="57"/>
      <c r="R347" s="57"/>
      <c r="T347" s="57">
        <v>343</v>
      </c>
      <c r="U347" s="66">
        <v>6</v>
      </c>
      <c r="V347" s="66">
        <v>0</v>
      </c>
      <c r="W347" s="65">
        <f t="shared" si="106"/>
        <v>1.6666666666666665</v>
      </c>
      <c r="X347" s="65">
        <f t="shared" si="114"/>
        <v>-0.2777777777777779</v>
      </c>
      <c r="Y347" s="67">
        <f t="shared" si="115"/>
        <v>2213</v>
      </c>
      <c r="Z347" s="57"/>
      <c r="AA347" s="57"/>
      <c r="AC347" s="57">
        <v>343</v>
      </c>
      <c r="AD347" s="66">
        <v>18.100000000000001</v>
      </c>
      <c r="AE347" s="66">
        <v>0</v>
      </c>
      <c r="AF347" s="65">
        <f t="shared" si="107"/>
        <v>5.0277777777777777</v>
      </c>
      <c r="AG347" s="65">
        <f t="shared" si="116"/>
        <v>-0.16666666666666607</v>
      </c>
      <c r="AH347" s="67">
        <f t="shared" si="117"/>
        <v>2119.8472222222217</v>
      </c>
      <c r="AI347" s="57"/>
      <c r="AJ347" s="57"/>
      <c r="AL347" s="57">
        <v>343</v>
      </c>
      <c r="AM347" s="66">
        <v>18.100000000000001</v>
      </c>
      <c r="AN347" s="66">
        <v>0</v>
      </c>
      <c r="AO347" s="65">
        <f t="shared" si="108"/>
        <v>5.0277777777777777</v>
      </c>
      <c r="AP347" s="65">
        <f t="shared" si="118"/>
        <v>-0.16666666666666607</v>
      </c>
      <c r="AQ347" s="67">
        <f t="shared" si="119"/>
        <v>2119.8472222222217</v>
      </c>
      <c r="AR347" s="57"/>
      <c r="AS347" s="57"/>
      <c r="AU347" s="57">
        <v>343</v>
      </c>
      <c r="AV347" s="66">
        <v>18.100000000000001</v>
      </c>
      <c r="AW347" s="66">
        <v>0</v>
      </c>
      <c r="AX347" s="65">
        <f t="shared" si="109"/>
        <v>5.0277777777777777</v>
      </c>
      <c r="AY347" s="65">
        <f t="shared" si="120"/>
        <v>-0.16666666666666607</v>
      </c>
      <c r="AZ347" s="67">
        <f t="shared" si="121"/>
        <v>2119.8472222222217</v>
      </c>
      <c r="BA347" s="57"/>
      <c r="BB347" s="57"/>
      <c r="BD347" s="57">
        <v>343</v>
      </c>
      <c r="BE347" s="66">
        <v>25</v>
      </c>
      <c r="BF347" s="66">
        <v>0</v>
      </c>
      <c r="BG347" s="65">
        <f t="shared" si="110"/>
        <v>6.9444444444444446</v>
      </c>
      <c r="BH347" s="65">
        <f t="shared" si="122"/>
        <v>0.25</v>
      </c>
      <c r="BI347" s="67">
        <f t="shared" si="123"/>
        <v>2379.2777777777783</v>
      </c>
      <c r="BJ347" s="57"/>
      <c r="BK347" s="57"/>
      <c r="BM347" s="57">
        <v>343</v>
      </c>
      <c r="BN347" s="57">
        <v>25</v>
      </c>
      <c r="BO347" s="66">
        <v>0</v>
      </c>
      <c r="BP347" s="65">
        <f t="shared" si="111"/>
        <v>6.9444444444444446</v>
      </c>
      <c r="BQ347" s="65">
        <f t="shared" si="124"/>
        <v>0.25</v>
      </c>
      <c r="BR347" s="67">
        <f t="shared" si="125"/>
        <v>2379.2777777777783</v>
      </c>
      <c r="BS347" s="57"/>
      <c r="BT347" s="57"/>
    </row>
    <row r="348" spans="1:72" x14ac:dyDescent="0.25">
      <c r="A348" s="31">
        <v>348</v>
      </c>
      <c r="B348" s="56">
        <v>345</v>
      </c>
      <c r="C348" s="71">
        <v>25.5</v>
      </c>
      <c r="D348" s="71">
        <v>0</v>
      </c>
      <c r="E348" s="71">
        <v>7.083333333333333</v>
      </c>
      <c r="F348" s="71">
        <v>5.5555555555555358E-2</v>
      </c>
      <c r="G348" s="71">
        <v>2393.3194444444453</v>
      </c>
      <c r="K348" s="57">
        <v>344</v>
      </c>
      <c r="L348" s="66">
        <v>5.5</v>
      </c>
      <c r="M348" s="66">
        <v>0</v>
      </c>
      <c r="N348" s="65">
        <f t="shared" si="105"/>
        <v>1.5277777777777777</v>
      </c>
      <c r="O348" s="65">
        <f t="shared" si="112"/>
        <v>-0.13888888888888884</v>
      </c>
      <c r="P348" s="67">
        <f t="shared" si="113"/>
        <v>2214.5972222222222</v>
      </c>
      <c r="Q348" s="57"/>
      <c r="R348" s="57"/>
      <c r="T348" s="57">
        <v>344</v>
      </c>
      <c r="U348" s="66">
        <v>5.5</v>
      </c>
      <c r="V348" s="66">
        <v>0</v>
      </c>
      <c r="W348" s="65">
        <f t="shared" si="106"/>
        <v>1.5277777777777777</v>
      </c>
      <c r="X348" s="65">
        <f t="shared" si="114"/>
        <v>-0.13888888888888884</v>
      </c>
      <c r="Y348" s="67">
        <f t="shared" si="115"/>
        <v>2214.5972222222222</v>
      </c>
      <c r="Z348" s="57"/>
      <c r="AA348" s="57"/>
      <c r="AC348" s="57">
        <v>344</v>
      </c>
      <c r="AD348" s="66">
        <v>17.5</v>
      </c>
      <c r="AE348" s="66">
        <v>0</v>
      </c>
      <c r="AF348" s="65">
        <f t="shared" si="107"/>
        <v>4.8611111111111107</v>
      </c>
      <c r="AG348" s="65">
        <f t="shared" si="116"/>
        <v>-0.16666666666666696</v>
      </c>
      <c r="AH348" s="67">
        <f t="shared" si="117"/>
        <v>2124.7916666666661</v>
      </c>
      <c r="AI348" s="57"/>
      <c r="AJ348" s="57"/>
      <c r="AL348" s="57">
        <v>344</v>
      </c>
      <c r="AM348" s="66">
        <v>17.5</v>
      </c>
      <c r="AN348" s="66">
        <v>0</v>
      </c>
      <c r="AO348" s="65">
        <f t="shared" si="108"/>
        <v>4.8611111111111107</v>
      </c>
      <c r="AP348" s="65">
        <f t="shared" si="118"/>
        <v>-0.16666666666666696</v>
      </c>
      <c r="AQ348" s="67">
        <f t="shared" si="119"/>
        <v>2124.7916666666661</v>
      </c>
      <c r="AR348" s="57"/>
      <c r="AS348" s="57"/>
      <c r="AU348" s="57">
        <v>344</v>
      </c>
      <c r="AV348" s="66">
        <v>17.5</v>
      </c>
      <c r="AW348" s="66">
        <v>0</v>
      </c>
      <c r="AX348" s="65">
        <f t="shared" si="109"/>
        <v>4.8611111111111107</v>
      </c>
      <c r="AY348" s="65">
        <f t="shared" si="120"/>
        <v>-0.16666666666666696</v>
      </c>
      <c r="AZ348" s="67">
        <f t="shared" si="121"/>
        <v>2124.7916666666661</v>
      </c>
      <c r="BA348" s="57"/>
      <c r="BB348" s="57"/>
      <c r="BD348" s="57">
        <v>344</v>
      </c>
      <c r="BE348" s="66">
        <v>25.3</v>
      </c>
      <c r="BF348" s="66">
        <v>0</v>
      </c>
      <c r="BG348" s="65">
        <f t="shared" si="110"/>
        <v>7.0277777777777777</v>
      </c>
      <c r="BH348" s="65">
        <f t="shared" si="122"/>
        <v>8.3333333333333037E-2</v>
      </c>
      <c r="BI348" s="67">
        <f t="shared" si="123"/>
        <v>2386.2638888888896</v>
      </c>
      <c r="BJ348" s="57"/>
      <c r="BK348" s="57"/>
      <c r="BM348" s="57">
        <v>344</v>
      </c>
      <c r="BN348" s="57">
        <v>25.3</v>
      </c>
      <c r="BO348" s="66">
        <v>0</v>
      </c>
      <c r="BP348" s="65">
        <f t="shared" si="111"/>
        <v>7.0277777777777777</v>
      </c>
      <c r="BQ348" s="65">
        <f t="shared" si="124"/>
        <v>8.3333333333333037E-2</v>
      </c>
      <c r="BR348" s="67">
        <f t="shared" si="125"/>
        <v>2386.2638888888896</v>
      </c>
      <c r="BS348" s="57"/>
      <c r="BT348" s="57"/>
    </row>
    <row r="349" spans="1:72" x14ac:dyDescent="0.25">
      <c r="A349" s="31">
        <v>349</v>
      </c>
      <c r="B349" s="56">
        <v>346</v>
      </c>
      <c r="C349" s="71">
        <v>26.4</v>
      </c>
      <c r="D349" s="71">
        <v>0</v>
      </c>
      <c r="E349" s="71">
        <v>7.333333333333333</v>
      </c>
      <c r="F349" s="71">
        <v>0.25</v>
      </c>
      <c r="G349" s="71">
        <v>2400.5277777777787</v>
      </c>
      <c r="K349" s="57">
        <v>345</v>
      </c>
      <c r="L349" s="66">
        <v>5</v>
      </c>
      <c r="M349" s="66">
        <v>0</v>
      </c>
      <c r="N349" s="65">
        <f t="shared" si="105"/>
        <v>1.3888888888888888</v>
      </c>
      <c r="O349" s="65">
        <f t="shared" si="112"/>
        <v>-0.13888888888888884</v>
      </c>
      <c r="P349" s="67">
        <f t="shared" si="113"/>
        <v>2216.0555555555557</v>
      </c>
      <c r="Q349" s="57"/>
      <c r="R349" s="57"/>
      <c r="T349" s="57">
        <v>345</v>
      </c>
      <c r="U349" s="66">
        <v>5</v>
      </c>
      <c r="V349" s="66">
        <v>0</v>
      </c>
      <c r="W349" s="65">
        <f t="shared" si="106"/>
        <v>1.3888888888888888</v>
      </c>
      <c r="X349" s="65">
        <f t="shared" si="114"/>
        <v>-0.13888888888888884</v>
      </c>
      <c r="Y349" s="67">
        <f t="shared" si="115"/>
        <v>2216.0555555555557</v>
      </c>
      <c r="Z349" s="57"/>
      <c r="AA349" s="57"/>
      <c r="AC349" s="57">
        <v>345</v>
      </c>
      <c r="AD349" s="66">
        <v>16.7</v>
      </c>
      <c r="AE349" s="66">
        <v>0</v>
      </c>
      <c r="AF349" s="65">
        <f t="shared" si="107"/>
        <v>4.6388888888888884</v>
      </c>
      <c r="AG349" s="65">
        <f t="shared" si="116"/>
        <v>-0.22222222222222232</v>
      </c>
      <c r="AH349" s="67">
        <f t="shared" si="117"/>
        <v>2129.5416666666661</v>
      </c>
      <c r="AI349" s="57"/>
      <c r="AJ349" s="57"/>
      <c r="AL349" s="57">
        <v>345</v>
      </c>
      <c r="AM349" s="66">
        <v>16.7</v>
      </c>
      <c r="AN349" s="66">
        <v>0</v>
      </c>
      <c r="AO349" s="65">
        <f t="shared" si="108"/>
        <v>4.6388888888888884</v>
      </c>
      <c r="AP349" s="65">
        <f t="shared" si="118"/>
        <v>-0.22222222222222232</v>
      </c>
      <c r="AQ349" s="67">
        <f t="shared" si="119"/>
        <v>2129.5416666666661</v>
      </c>
      <c r="AR349" s="57"/>
      <c r="AS349" s="57"/>
      <c r="AU349" s="57">
        <v>345</v>
      </c>
      <c r="AV349" s="66">
        <v>16.7</v>
      </c>
      <c r="AW349" s="66">
        <v>0</v>
      </c>
      <c r="AX349" s="65">
        <f t="shared" si="109"/>
        <v>4.6388888888888884</v>
      </c>
      <c r="AY349" s="65">
        <f t="shared" si="120"/>
        <v>-0.22222222222222232</v>
      </c>
      <c r="AZ349" s="67">
        <f t="shared" si="121"/>
        <v>2129.5416666666661</v>
      </c>
      <c r="BA349" s="57"/>
      <c r="BB349" s="57"/>
      <c r="BD349" s="57">
        <v>345</v>
      </c>
      <c r="BE349" s="66">
        <v>25.5</v>
      </c>
      <c r="BF349" s="66">
        <v>0</v>
      </c>
      <c r="BG349" s="65">
        <f t="shared" si="110"/>
        <v>7.083333333333333</v>
      </c>
      <c r="BH349" s="65">
        <f t="shared" si="122"/>
        <v>5.5555555555555358E-2</v>
      </c>
      <c r="BI349" s="67">
        <f t="shared" si="123"/>
        <v>2393.3194444444453</v>
      </c>
      <c r="BJ349" s="57"/>
      <c r="BK349" s="57"/>
      <c r="BM349" s="57">
        <v>345</v>
      </c>
      <c r="BN349" s="57">
        <v>25.5</v>
      </c>
      <c r="BO349" s="66">
        <v>0</v>
      </c>
      <c r="BP349" s="65">
        <f t="shared" si="111"/>
        <v>7.083333333333333</v>
      </c>
      <c r="BQ349" s="65">
        <f t="shared" si="124"/>
        <v>5.5555555555555358E-2</v>
      </c>
      <c r="BR349" s="67">
        <f t="shared" si="125"/>
        <v>2393.3194444444453</v>
      </c>
      <c r="BS349" s="57"/>
      <c r="BT349" s="57"/>
    </row>
    <row r="350" spans="1:72" x14ac:dyDescent="0.25">
      <c r="A350" s="31">
        <v>350</v>
      </c>
      <c r="B350" s="56">
        <v>347</v>
      </c>
      <c r="C350" s="71">
        <v>26.6</v>
      </c>
      <c r="D350" s="71">
        <v>0</v>
      </c>
      <c r="E350" s="71">
        <v>7.3888888888888893</v>
      </c>
      <c r="F350" s="71">
        <v>5.5555555555556246E-2</v>
      </c>
      <c r="G350" s="71">
        <v>2407.8888888888901</v>
      </c>
      <c r="K350" s="57">
        <v>346</v>
      </c>
      <c r="L350" s="66">
        <v>4.5</v>
      </c>
      <c r="M350" s="66">
        <v>0</v>
      </c>
      <c r="N350" s="65">
        <f t="shared" si="105"/>
        <v>1.25</v>
      </c>
      <c r="O350" s="65">
        <f t="shared" si="112"/>
        <v>-0.13888888888888884</v>
      </c>
      <c r="P350" s="67">
        <f t="shared" si="113"/>
        <v>2217.375</v>
      </c>
      <c r="Q350" s="57"/>
      <c r="R350" s="57"/>
      <c r="T350" s="57">
        <v>346</v>
      </c>
      <c r="U350" s="66">
        <v>4.5</v>
      </c>
      <c r="V350" s="66">
        <v>0</v>
      </c>
      <c r="W350" s="65">
        <f t="shared" si="106"/>
        <v>1.25</v>
      </c>
      <c r="X350" s="65">
        <f t="shared" si="114"/>
        <v>-0.13888888888888884</v>
      </c>
      <c r="Y350" s="67">
        <f t="shared" si="115"/>
        <v>2217.375</v>
      </c>
      <c r="Z350" s="57"/>
      <c r="AA350" s="57"/>
      <c r="AC350" s="57">
        <v>346</v>
      </c>
      <c r="AD350" s="66">
        <v>15.4</v>
      </c>
      <c r="AE350" s="66">
        <v>0</v>
      </c>
      <c r="AF350" s="65">
        <f t="shared" si="107"/>
        <v>4.2777777777777777</v>
      </c>
      <c r="AG350" s="65">
        <f t="shared" si="116"/>
        <v>-0.36111111111111072</v>
      </c>
      <c r="AH350" s="67">
        <f t="shared" si="117"/>
        <v>2133.9999999999995</v>
      </c>
      <c r="AI350" s="57"/>
      <c r="AJ350" s="57"/>
      <c r="AL350" s="57">
        <v>346</v>
      </c>
      <c r="AM350" s="66">
        <v>15.4</v>
      </c>
      <c r="AN350" s="66">
        <v>0</v>
      </c>
      <c r="AO350" s="65">
        <f t="shared" si="108"/>
        <v>4.2777777777777777</v>
      </c>
      <c r="AP350" s="65">
        <f t="shared" si="118"/>
        <v>-0.36111111111111072</v>
      </c>
      <c r="AQ350" s="67">
        <f t="shared" si="119"/>
        <v>2133.9999999999995</v>
      </c>
      <c r="AR350" s="57"/>
      <c r="AS350" s="57"/>
      <c r="AU350" s="57">
        <v>346</v>
      </c>
      <c r="AV350" s="66">
        <v>15.4</v>
      </c>
      <c r="AW350" s="66">
        <v>0</v>
      </c>
      <c r="AX350" s="65">
        <f t="shared" si="109"/>
        <v>4.2777777777777777</v>
      </c>
      <c r="AY350" s="65">
        <f t="shared" si="120"/>
        <v>-0.36111111111111072</v>
      </c>
      <c r="AZ350" s="67">
        <f t="shared" si="121"/>
        <v>2133.9999999999995</v>
      </c>
      <c r="BA350" s="57"/>
      <c r="BB350" s="57"/>
      <c r="BD350" s="57">
        <v>346</v>
      </c>
      <c r="BE350" s="66">
        <v>26.4</v>
      </c>
      <c r="BF350" s="66">
        <v>0</v>
      </c>
      <c r="BG350" s="65">
        <f t="shared" si="110"/>
        <v>7.333333333333333</v>
      </c>
      <c r="BH350" s="65">
        <f t="shared" si="122"/>
        <v>0.25</v>
      </c>
      <c r="BI350" s="67">
        <f t="shared" si="123"/>
        <v>2400.5277777777787</v>
      </c>
      <c r="BJ350" s="57"/>
      <c r="BK350" s="57"/>
      <c r="BM350" s="57">
        <v>346</v>
      </c>
      <c r="BN350" s="57">
        <v>26.4</v>
      </c>
      <c r="BO350" s="66">
        <v>0</v>
      </c>
      <c r="BP350" s="65">
        <f t="shared" si="111"/>
        <v>7.333333333333333</v>
      </c>
      <c r="BQ350" s="65">
        <f t="shared" si="124"/>
        <v>0.25</v>
      </c>
      <c r="BR350" s="67">
        <f t="shared" si="125"/>
        <v>2400.5277777777787</v>
      </c>
      <c r="BS350" s="57"/>
      <c r="BT350" s="57"/>
    </row>
    <row r="351" spans="1:72" x14ac:dyDescent="0.25">
      <c r="A351" s="31">
        <v>351</v>
      </c>
      <c r="B351" s="56">
        <v>348</v>
      </c>
      <c r="C351" s="71">
        <v>27.1</v>
      </c>
      <c r="D351" s="71">
        <v>0</v>
      </c>
      <c r="E351" s="71">
        <v>7.5277777777777777</v>
      </c>
      <c r="F351" s="71">
        <v>0.1388888888888884</v>
      </c>
      <c r="G351" s="71">
        <v>2415.3472222222235</v>
      </c>
      <c r="K351" s="57">
        <v>347</v>
      </c>
      <c r="L351" s="66">
        <v>4</v>
      </c>
      <c r="M351" s="66">
        <v>0</v>
      </c>
      <c r="N351" s="65">
        <f t="shared" si="105"/>
        <v>1.1111111111111112</v>
      </c>
      <c r="O351" s="65">
        <f t="shared" si="112"/>
        <v>-0.13888888888888884</v>
      </c>
      <c r="P351" s="67">
        <f t="shared" si="113"/>
        <v>2218.5555555555557</v>
      </c>
      <c r="Q351" s="57"/>
      <c r="R351" s="57"/>
      <c r="T351" s="57">
        <v>347</v>
      </c>
      <c r="U351" s="66">
        <v>4</v>
      </c>
      <c r="V351" s="66">
        <v>0</v>
      </c>
      <c r="W351" s="65">
        <f t="shared" si="106"/>
        <v>1.1111111111111112</v>
      </c>
      <c r="X351" s="65">
        <f t="shared" si="114"/>
        <v>-0.13888888888888884</v>
      </c>
      <c r="Y351" s="67">
        <f t="shared" si="115"/>
        <v>2218.5555555555557</v>
      </c>
      <c r="Z351" s="57"/>
      <c r="AA351" s="57"/>
      <c r="AC351" s="57">
        <v>347</v>
      </c>
      <c r="AD351" s="66">
        <v>13.6</v>
      </c>
      <c r="AE351" s="66">
        <v>0</v>
      </c>
      <c r="AF351" s="65">
        <f t="shared" si="107"/>
        <v>3.7777777777777777</v>
      </c>
      <c r="AG351" s="65">
        <f t="shared" si="116"/>
        <v>-0.5</v>
      </c>
      <c r="AH351" s="67">
        <f t="shared" si="117"/>
        <v>2138.0277777777774</v>
      </c>
      <c r="AI351" s="57"/>
      <c r="AJ351" s="57"/>
      <c r="AL351" s="57">
        <v>347</v>
      </c>
      <c r="AM351" s="66">
        <v>13.6</v>
      </c>
      <c r="AN351" s="66">
        <v>0</v>
      </c>
      <c r="AO351" s="65">
        <f t="shared" si="108"/>
        <v>3.7777777777777777</v>
      </c>
      <c r="AP351" s="65">
        <f t="shared" si="118"/>
        <v>-0.5</v>
      </c>
      <c r="AQ351" s="67">
        <f t="shared" si="119"/>
        <v>2138.0277777777774</v>
      </c>
      <c r="AR351" s="57"/>
      <c r="AS351" s="57"/>
      <c r="AU351" s="57">
        <v>347</v>
      </c>
      <c r="AV351" s="66">
        <v>13.6</v>
      </c>
      <c r="AW351" s="66">
        <v>0</v>
      </c>
      <c r="AX351" s="65">
        <f t="shared" si="109"/>
        <v>3.7777777777777777</v>
      </c>
      <c r="AY351" s="65">
        <f t="shared" si="120"/>
        <v>-0.5</v>
      </c>
      <c r="AZ351" s="67">
        <f t="shared" si="121"/>
        <v>2138.0277777777774</v>
      </c>
      <c r="BA351" s="57"/>
      <c r="BB351" s="57"/>
      <c r="BD351" s="57">
        <v>347</v>
      </c>
      <c r="BE351" s="66">
        <v>26.6</v>
      </c>
      <c r="BF351" s="66">
        <v>0</v>
      </c>
      <c r="BG351" s="65">
        <f t="shared" si="110"/>
        <v>7.3888888888888893</v>
      </c>
      <c r="BH351" s="65">
        <f t="shared" si="122"/>
        <v>5.5555555555556246E-2</v>
      </c>
      <c r="BI351" s="67">
        <f t="shared" si="123"/>
        <v>2407.8888888888901</v>
      </c>
      <c r="BJ351" s="57"/>
      <c r="BK351" s="57"/>
      <c r="BM351" s="57">
        <v>347</v>
      </c>
      <c r="BN351" s="57">
        <v>26.6</v>
      </c>
      <c r="BO351" s="66">
        <v>0</v>
      </c>
      <c r="BP351" s="65">
        <f t="shared" si="111"/>
        <v>7.3888888888888893</v>
      </c>
      <c r="BQ351" s="65">
        <f t="shared" si="124"/>
        <v>5.5555555555556246E-2</v>
      </c>
      <c r="BR351" s="67">
        <f t="shared" si="125"/>
        <v>2407.8888888888901</v>
      </c>
      <c r="BS351" s="57"/>
      <c r="BT351" s="57"/>
    </row>
    <row r="352" spans="1:72" x14ac:dyDescent="0.25">
      <c r="A352" s="31">
        <v>352</v>
      </c>
      <c r="B352" s="56">
        <v>349</v>
      </c>
      <c r="C352" s="71">
        <v>27.7</v>
      </c>
      <c r="D352" s="71">
        <v>0</v>
      </c>
      <c r="E352" s="71">
        <v>7.6944444444444438</v>
      </c>
      <c r="F352" s="71">
        <v>0.16666666666666607</v>
      </c>
      <c r="G352" s="71">
        <v>2422.9583333333348</v>
      </c>
      <c r="K352" s="57">
        <v>348</v>
      </c>
      <c r="L352" s="66">
        <v>3.5</v>
      </c>
      <c r="M352" s="66">
        <v>0</v>
      </c>
      <c r="N352" s="65">
        <f t="shared" si="105"/>
        <v>0.97222222222222221</v>
      </c>
      <c r="O352" s="65">
        <f t="shared" si="112"/>
        <v>-0.13888888888888895</v>
      </c>
      <c r="P352" s="67">
        <f t="shared" si="113"/>
        <v>2219.5972222222222</v>
      </c>
      <c r="Q352" s="57"/>
      <c r="R352" s="57"/>
      <c r="T352" s="57">
        <v>348</v>
      </c>
      <c r="U352" s="66">
        <v>3.5</v>
      </c>
      <c r="V352" s="66">
        <v>0</v>
      </c>
      <c r="W352" s="65">
        <f t="shared" si="106"/>
        <v>0.97222222222222221</v>
      </c>
      <c r="X352" s="65">
        <f t="shared" si="114"/>
        <v>-0.13888888888888895</v>
      </c>
      <c r="Y352" s="67">
        <f t="shared" si="115"/>
        <v>2219.5972222222222</v>
      </c>
      <c r="Z352" s="57"/>
      <c r="AA352" s="57"/>
      <c r="AC352" s="57">
        <v>348</v>
      </c>
      <c r="AD352" s="66">
        <v>11.2</v>
      </c>
      <c r="AE352" s="66">
        <v>0</v>
      </c>
      <c r="AF352" s="65">
        <f t="shared" si="107"/>
        <v>3.1111111111111107</v>
      </c>
      <c r="AG352" s="65">
        <f t="shared" si="116"/>
        <v>-0.66666666666666696</v>
      </c>
      <c r="AH352" s="67">
        <f t="shared" si="117"/>
        <v>2141.4722222222217</v>
      </c>
      <c r="AI352" s="57"/>
      <c r="AJ352" s="57"/>
      <c r="AL352" s="57">
        <v>348</v>
      </c>
      <c r="AM352" s="66">
        <v>11.2</v>
      </c>
      <c r="AN352" s="66">
        <v>0</v>
      </c>
      <c r="AO352" s="65">
        <f t="shared" si="108"/>
        <v>3.1111111111111107</v>
      </c>
      <c r="AP352" s="65">
        <f t="shared" si="118"/>
        <v>-0.66666666666666696</v>
      </c>
      <c r="AQ352" s="67">
        <f t="shared" si="119"/>
        <v>2141.4722222222217</v>
      </c>
      <c r="AR352" s="57"/>
      <c r="AS352" s="57"/>
      <c r="AU352" s="57">
        <v>348</v>
      </c>
      <c r="AV352" s="66">
        <v>11.2</v>
      </c>
      <c r="AW352" s="66">
        <v>0</v>
      </c>
      <c r="AX352" s="65">
        <f t="shared" si="109"/>
        <v>3.1111111111111107</v>
      </c>
      <c r="AY352" s="65">
        <f t="shared" si="120"/>
        <v>-0.66666666666666696</v>
      </c>
      <c r="AZ352" s="67">
        <f t="shared" si="121"/>
        <v>2141.4722222222217</v>
      </c>
      <c r="BA352" s="57"/>
      <c r="BB352" s="57"/>
      <c r="BD352" s="57">
        <v>348</v>
      </c>
      <c r="BE352" s="66">
        <v>27.1</v>
      </c>
      <c r="BF352" s="66">
        <v>0</v>
      </c>
      <c r="BG352" s="65">
        <f t="shared" si="110"/>
        <v>7.5277777777777777</v>
      </c>
      <c r="BH352" s="65">
        <f t="shared" si="122"/>
        <v>0.1388888888888884</v>
      </c>
      <c r="BI352" s="67">
        <f t="shared" si="123"/>
        <v>2415.3472222222235</v>
      </c>
      <c r="BJ352" s="57"/>
      <c r="BK352" s="57"/>
      <c r="BM352" s="57">
        <v>348</v>
      </c>
      <c r="BN352" s="57">
        <v>27.1</v>
      </c>
      <c r="BO352" s="66">
        <v>0</v>
      </c>
      <c r="BP352" s="65">
        <f t="shared" si="111"/>
        <v>7.5277777777777777</v>
      </c>
      <c r="BQ352" s="65">
        <f t="shared" si="124"/>
        <v>0.1388888888888884</v>
      </c>
      <c r="BR352" s="67">
        <f t="shared" si="125"/>
        <v>2415.3472222222235</v>
      </c>
      <c r="BS352" s="57"/>
      <c r="BT352" s="57"/>
    </row>
    <row r="353" spans="1:72" x14ac:dyDescent="0.25">
      <c r="A353" s="31">
        <v>353</v>
      </c>
      <c r="B353" s="56">
        <v>350</v>
      </c>
      <c r="C353" s="71">
        <v>28.1</v>
      </c>
      <c r="D353" s="71">
        <v>0</v>
      </c>
      <c r="E353" s="71">
        <v>7.8055555555555554</v>
      </c>
      <c r="F353" s="71">
        <v>0.1111111111111116</v>
      </c>
      <c r="G353" s="71">
        <v>2430.7083333333348</v>
      </c>
      <c r="K353" s="57">
        <v>349</v>
      </c>
      <c r="L353" s="66">
        <v>3</v>
      </c>
      <c r="M353" s="66">
        <v>0</v>
      </c>
      <c r="N353" s="65">
        <f t="shared" si="105"/>
        <v>0.83333333333333326</v>
      </c>
      <c r="O353" s="65">
        <f t="shared" si="112"/>
        <v>-0.13888888888888895</v>
      </c>
      <c r="P353" s="67">
        <f t="shared" si="113"/>
        <v>2220.5</v>
      </c>
      <c r="Q353" s="57"/>
      <c r="R353" s="57"/>
      <c r="T353" s="57">
        <v>349</v>
      </c>
      <c r="U353" s="66">
        <v>3</v>
      </c>
      <c r="V353" s="66">
        <v>0</v>
      </c>
      <c r="W353" s="65">
        <f t="shared" si="106"/>
        <v>0.83333333333333326</v>
      </c>
      <c r="X353" s="65">
        <f t="shared" si="114"/>
        <v>-0.13888888888888895</v>
      </c>
      <c r="Y353" s="67">
        <f t="shared" si="115"/>
        <v>2220.5</v>
      </c>
      <c r="Z353" s="57"/>
      <c r="AA353" s="57"/>
      <c r="AC353" s="57">
        <v>349</v>
      </c>
      <c r="AD353" s="66">
        <v>8.6</v>
      </c>
      <c r="AE353" s="66">
        <v>0</v>
      </c>
      <c r="AF353" s="65">
        <f t="shared" si="107"/>
        <v>2.3888888888888888</v>
      </c>
      <c r="AG353" s="65">
        <f t="shared" si="116"/>
        <v>-0.72222222222222188</v>
      </c>
      <c r="AH353" s="67">
        <f t="shared" si="117"/>
        <v>2144.2222222222217</v>
      </c>
      <c r="AI353" s="57"/>
      <c r="AJ353" s="57"/>
      <c r="AL353" s="57">
        <v>349</v>
      </c>
      <c r="AM353" s="66">
        <v>8.6</v>
      </c>
      <c r="AN353" s="66">
        <v>0</v>
      </c>
      <c r="AO353" s="65">
        <f t="shared" si="108"/>
        <v>2.3888888888888888</v>
      </c>
      <c r="AP353" s="65">
        <f t="shared" si="118"/>
        <v>-0.72222222222222188</v>
      </c>
      <c r="AQ353" s="67">
        <f t="shared" si="119"/>
        <v>2144.2222222222217</v>
      </c>
      <c r="AR353" s="57"/>
      <c r="AS353" s="57"/>
      <c r="AU353" s="57">
        <v>349</v>
      </c>
      <c r="AV353" s="66">
        <v>8.6</v>
      </c>
      <c r="AW353" s="66">
        <v>0</v>
      </c>
      <c r="AX353" s="65">
        <f t="shared" si="109"/>
        <v>2.3888888888888888</v>
      </c>
      <c r="AY353" s="65">
        <f t="shared" si="120"/>
        <v>-0.72222222222222188</v>
      </c>
      <c r="AZ353" s="67">
        <f t="shared" si="121"/>
        <v>2144.2222222222217</v>
      </c>
      <c r="BA353" s="57"/>
      <c r="BB353" s="57"/>
      <c r="BD353" s="57">
        <v>349</v>
      </c>
      <c r="BE353" s="66">
        <v>27.7</v>
      </c>
      <c r="BF353" s="66">
        <v>0</v>
      </c>
      <c r="BG353" s="65">
        <f t="shared" si="110"/>
        <v>7.6944444444444438</v>
      </c>
      <c r="BH353" s="65">
        <f t="shared" si="122"/>
        <v>0.16666666666666607</v>
      </c>
      <c r="BI353" s="67">
        <f t="shared" si="123"/>
        <v>2422.9583333333348</v>
      </c>
      <c r="BJ353" s="57"/>
      <c r="BK353" s="57"/>
      <c r="BM353" s="57">
        <v>349</v>
      </c>
      <c r="BN353" s="57">
        <v>27.7</v>
      </c>
      <c r="BO353" s="66">
        <v>0</v>
      </c>
      <c r="BP353" s="65">
        <f t="shared" si="111"/>
        <v>7.6944444444444438</v>
      </c>
      <c r="BQ353" s="65">
        <f t="shared" si="124"/>
        <v>0.16666666666666607</v>
      </c>
      <c r="BR353" s="67">
        <f t="shared" si="125"/>
        <v>2422.9583333333348</v>
      </c>
      <c r="BS353" s="57"/>
      <c r="BT353" s="57"/>
    </row>
    <row r="354" spans="1:72" x14ac:dyDescent="0.25">
      <c r="A354" s="31">
        <v>354</v>
      </c>
      <c r="B354" s="56">
        <v>351</v>
      </c>
      <c r="C354" s="71">
        <v>28.2</v>
      </c>
      <c r="D354" s="71">
        <v>0</v>
      </c>
      <c r="E354" s="71">
        <v>7.833333333333333</v>
      </c>
      <c r="F354" s="71">
        <v>2.7777777777777679E-2</v>
      </c>
      <c r="G354" s="71">
        <v>2438.5277777777792</v>
      </c>
      <c r="K354" s="57">
        <v>350</v>
      </c>
      <c r="L354" s="66">
        <v>2.5</v>
      </c>
      <c r="M354" s="66">
        <v>0</v>
      </c>
      <c r="N354" s="65">
        <f t="shared" si="105"/>
        <v>0.69444444444444442</v>
      </c>
      <c r="O354" s="65">
        <f t="shared" si="112"/>
        <v>-0.13888888888888884</v>
      </c>
      <c r="P354" s="67">
        <f t="shared" si="113"/>
        <v>2221.2638888888887</v>
      </c>
      <c r="Q354" s="57"/>
      <c r="R354" s="57"/>
      <c r="T354" s="57">
        <v>350</v>
      </c>
      <c r="U354" s="66">
        <v>2.5</v>
      </c>
      <c r="V354" s="66">
        <v>0</v>
      </c>
      <c r="W354" s="65">
        <f t="shared" si="106"/>
        <v>0.69444444444444442</v>
      </c>
      <c r="X354" s="65">
        <f t="shared" si="114"/>
        <v>-0.13888888888888884</v>
      </c>
      <c r="Y354" s="67">
        <f t="shared" si="115"/>
        <v>2221.2638888888887</v>
      </c>
      <c r="Z354" s="57"/>
      <c r="AA354" s="57"/>
      <c r="AC354" s="57">
        <v>350</v>
      </c>
      <c r="AD354" s="66">
        <v>6</v>
      </c>
      <c r="AE354" s="66">
        <v>0</v>
      </c>
      <c r="AF354" s="65">
        <f t="shared" si="107"/>
        <v>1.6666666666666665</v>
      </c>
      <c r="AG354" s="65">
        <f t="shared" si="116"/>
        <v>-0.72222222222222232</v>
      </c>
      <c r="AH354" s="67">
        <f t="shared" si="117"/>
        <v>2146.2499999999995</v>
      </c>
      <c r="AI354" s="57"/>
      <c r="AJ354" s="57"/>
      <c r="AL354" s="57">
        <v>350</v>
      </c>
      <c r="AM354" s="66">
        <v>6</v>
      </c>
      <c r="AN354" s="66">
        <v>0</v>
      </c>
      <c r="AO354" s="65">
        <f t="shared" si="108"/>
        <v>1.6666666666666665</v>
      </c>
      <c r="AP354" s="65">
        <f t="shared" si="118"/>
        <v>-0.72222222222222232</v>
      </c>
      <c r="AQ354" s="67">
        <f t="shared" si="119"/>
        <v>2146.2499999999995</v>
      </c>
      <c r="AR354" s="57"/>
      <c r="AS354" s="57"/>
      <c r="AU354" s="57">
        <v>350</v>
      </c>
      <c r="AV354" s="66">
        <v>6</v>
      </c>
      <c r="AW354" s="66">
        <v>0</v>
      </c>
      <c r="AX354" s="65">
        <f t="shared" si="109"/>
        <v>1.6666666666666665</v>
      </c>
      <c r="AY354" s="65">
        <f t="shared" si="120"/>
        <v>-0.72222222222222232</v>
      </c>
      <c r="AZ354" s="67">
        <f t="shared" si="121"/>
        <v>2146.2499999999995</v>
      </c>
      <c r="BA354" s="57"/>
      <c r="BB354" s="57"/>
      <c r="BD354" s="57">
        <v>350</v>
      </c>
      <c r="BE354" s="66">
        <v>28.1</v>
      </c>
      <c r="BF354" s="66">
        <v>0</v>
      </c>
      <c r="BG354" s="65">
        <f t="shared" si="110"/>
        <v>7.8055555555555554</v>
      </c>
      <c r="BH354" s="65">
        <f t="shared" si="122"/>
        <v>0.1111111111111116</v>
      </c>
      <c r="BI354" s="67">
        <f t="shared" si="123"/>
        <v>2430.7083333333348</v>
      </c>
      <c r="BJ354" s="57"/>
      <c r="BK354" s="57"/>
      <c r="BM354" s="57">
        <v>350</v>
      </c>
      <c r="BN354" s="57">
        <v>28.1</v>
      </c>
      <c r="BO354" s="66">
        <v>0</v>
      </c>
      <c r="BP354" s="65">
        <f t="shared" si="111"/>
        <v>7.8055555555555554</v>
      </c>
      <c r="BQ354" s="65">
        <f t="shared" si="124"/>
        <v>0.1111111111111116</v>
      </c>
      <c r="BR354" s="67">
        <f t="shared" si="125"/>
        <v>2430.7083333333348</v>
      </c>
      <c r="BS354" s="57"/>
      <c r="BT354" s="57"/>
    </row>
    <row r="355" spans="1:72" x14ac:dyDescent="0.25">
      <c r="A355" s="31">
        <v>355</v>
      </c>
      <c r="B355" s="56">
        <v>352</v>
      </c>
      <c r="C355" s="71">
        <v>28.1</v>
      </c>
      <c r="D355" s="71">
        <v>0</v>
      </c>
      <c r="E355" s="71">
        <v>7.8055555555555554</v>
      </c>
      <c r="F355" s="71">
        <v>-2.7777777777777679E-2</v>
      </c>
      <c r="G355" s="71">
        <v>2446.3472222222235</v>
      </c>
      <c r="K355" s="57">
        <v>351</v>
      </c>
      <c r="L355" s="66">
        <v>2</v>
      </c>
      <c r="M355" s="66">
        <v>0</v>
      </c>
      <c r="N355" s="65">
        <f t="shared" si="105"/>
        <v>0.55555555555555558</v>
      </c>
      <c r="O355" s="65">
        <f t="shared" si="112"/>
        <v>-0.13888888888888884</v>
      </c>
      <c r="P355" s="67">
        <f t="shared" si="113"/>
        <v>2221.8888888888887</v>
      </c>
      <c r="Q355" s="57"/>
      <c r="R355" s="57"/>
      <c r="T355" s="57">
        <v>351</v>
      </c>
      <c r="U355" s="66">
        <v>2</v>
      </c>
      <c r="V355" s="66">
        <v>0</v>
      </c>
      <c r="W355" s="65">
        <f t="shared" si="106"/>
        <v>0.55555555555555558</v>
      </c>
      <c r="X355" s="65">
        <f t="shared" si="114"/>
        <v>-0.13888888888888884</v>
      </c>
      <c r="Y355" s="67">
        <f t="shared" si="115"/>
        <v>2221.8888888888887</v>
      </c>
      <c r="Z355" s="57"/>
      <c r="AA355" s="57"/>
      <c r="AC355" s="57">
        <v>351</v>
      </c>
      <c r="AD355" s="66">
        <v>3.1</v>
      </c>
      <c r="AE355" s="66">
        <v>0</v>
      </c>
      <c r="AF355" s="65">
        <f t="shared" si="107"/>
        <v>0.86111111111111116</v>
      </c>
      <c r="AG355" s="65">
        <f t="shared" si="116"/>
        <v>-0.80555555555555536</v>
      </c>
      <c r="AH355" s="67">
        <f t="shared" si="117"/>
        <v>2147.5138888888882</v>
      </c>
      <c r="AI355" s="57"/>
      <c r="AJ355" s="57"/>
      <c r="AL355" s="57">
        <v>351</v>
      </c>
      <c r="AM355" s="66">
        <v>3.1</v>
      </c>
      <c r="AN355" s="66">
        <v>0</v>
      </c>
      <c r="AO355" s="65">
        <f t="shared" si="108"/>
        <v>0.86111111111111116</v>
      </c>
      <c r="AP355" s="65">
        <f t="shared" si="118"/>
        <v>-0.80555555555555536</v>
      </c>
      <c r="AQ355" s="67">
        <f t="shared" si="119"/>
        <v>2147.5138888888882</v>
      </c>
      <c r="AR355" s="57"/>
      <c r="AS355" s="57"/>
      <c r="AU355" s="57">
        <v>351</v>
      </c>
      <c r="AV355" s="66">
        <v>3.1</v>
      </c>
      <c r="AW355" s="66">
        <v>0</v>
      </c>
      <c r="AX355" s="65">
        <f t="shared" si="109"/>
        <v>0.86111111111111116</v>
      </c>
      <c r="AY355" s="65">
        <f t="shared" si="120"/>
        <v>-0.80555555555555536</v>
      </c>
      <c r="AZ355" s="67">
        <f t="shared" si="121"/>
        <v>2147.5138888888882</v>
      </c>
      <c r="BA355" s="57"/>
      <c r="BB355" s="57"/>
      <c r="BD355" s="57">
        <v>351</v>
      </c>
      <c r="BE355" s="66">
        <v>28.2</v>
      </c>
      <c r="BF355" s="66">
        <v>0</v>
      </c>
      <c r="BG355" s="65">
        <f t="shared" si="110"/>
        <v>7.833333333333333</v>
      </c>
      <c r="BH355" s="65">
        <f t="shared" si="122"/>
        <v>2.7777777777777679E-2</v>
      </c>
      <c r="BI355" s="67">
        <f t="shared" si="123"/>
        <v>2438.5277777777792</v>
      </c>
      <c r="BJ355" s="57"/>
      <c r="BK355" s="57"/>
      <c r="BM355" s="57">
        <v>351</v>
      </c>
      <c r="BN355" s="57">
        <v>28.2</v>
      </c>
      <c r="BO355" s="66">
        <v>0</v>
      </c>
      <c r="BP355" s="65">
        <f t="shared" si="111"/>
        <v>7.833333333333333</v>
      </c>
      <c r="BQ355" s="65">
        <f t="shared" si="124"/>
        <v>2.7777777777777679E-2</v>
      </c>
      <c r="BR355" s="67">
        <f t="shared" si="125"/>
        <v>2438.5277777777792</v>
      </c>
      <c r="BS355" s="57"/>
      <c r="BT355" s="57"/>
    </row>
    <row r="356" spans="1:72" x14ac:dyDescent="0.25">
      <c r="A356" s="31">
        <v>356</v>
      </c>
      <c r="B356" s="56">
        <v>353</v>
      </c>
      <c r="C356" s="71">
        <v>28</v>
      </c>
      <c r="D356" s="71">
        <v>0</v>
      </c>
      <c r="E356" s="71">
        <v>7.7777777777777777</v>
      </c>
      <c r="F356" s="71">
        <v>-2.7777777777777679E-2</v>
      </c>
      <c r="G356" s="71">
        <v>2454.1388888888901</v>
      </c>
      <c r="K356" s="57">
        <v>352</v>
      </c>
      <c r="L356" s="66">
        <v>1.5</v>
      </c>
      <c r="M356" s="66">
        <v>0</v>
      </c>
      <c r="N356" s="65">
        <f t="shared" si="105"/>
        <v>0.41666666666666663</v>
      </c>
      <c r="O356" s="65">
        <f t="shared" si="112"/>
        <v>-0.13888888888888895</v>
      </c>
      <c r="P356" s="67">
        <f t="shared" si="113"/>
        <v>2222.375</v>
      </c>
      <c r="Q356" s="57"/>
      <c r="R356" s="57"/>
      <c r="T356" s="57">
        <v>352</v>
      </c>
      <c r="U356" s="66">
        <v>1.5</v>
      </c>
      <c r="V356" s="66">
        <v>0</v>
      </c>
      <c r="W356" s="65">
        <f t="shared" si="106"/>
        <v>0.41666666666666663</v>
      </c>
      <c r="X356" s="65">
        <f t="shared" si="114"/>
        <v>-0.13888888888888895</v>
      </c>
      <c r="Y356" s="67">
        <f t="shared" si="115"/>
        <v>2222.375</v>
      </c>
      <c r="Z356" s="57"/>
      <c r="AA356" s="57"/>
      <c r="AC356" s="57">
        <v>352</v>
      </c>
      <c r="AD356" s="66">
        <v>1.2</v>
      </c>
      <c r="AE356" s="66">
        <v>0</v>
      </c>
      <c r="AF356" s="65">
        <f t="shared" si="107"/>
        <v>0.33333333333333331</v>
      </c>
      <c r="AG356" s="65">
        <f t="shared" si="116"/>
        <v>-0.5277777777777779</v>
      </c>
      <c r="AH356" s="67">
        <f t="shared" si="117"/>
        <v>2148.1111111111104</v>
      </c>
      <c r="AI356" s="57"/>
      <c r="AJ356" s="57"/>
      <c r="AL356" s="57">
        <v>352</v>
      </c>
      <c r="AM356" s="66">
        <v>1.2</v>
      </c>
      <c r="AN356" s="66">
        <v>0</v>
      </c>
      <c r="AO356" s="65">
        <f t="shared" si="108"/>
        <v>0.33333333333333331</v>
      </c>
      <c r="AP356" s="65">
        <f t="shared" si="118"/>
        <v>-0.5277777777777779</v>
      </c>
      <c r="AQ356" s="67">
        <f t="shared" si="119"/>
        <v>2148.1111111111104</v>
      </c>
      <c r="AR356" s="57"/>
      <c r="AS356" s="57"/>
      <c r="AU356" s="57">
        <v>352</v>
      </c>
      <c r="AV356" s="66">
        <v>1.2</v>
      </c>
      <c r="AW356" s="66">
        <v>0</v>
      </c>
      <c r="AX356" s="65">
        <f t="shared" si="109"/>
        <v>0.33333333333333331</v>
      </c>
      <c r="AY356" s="65">
        <f t="shared" si="120"/>
        <v>-0.5277777777777779</v>
      </c>
      <c r="AZ356" s="67">
        <f t="shared" si="121"/>
        <v>2148.1111111111104</v>
      </c>
      <c r="BA356" s="57"/>
      <c r="BB356" s="57"/>
      <c r="BD356" s="57">
        <v>352</v>
      </c>
      <c r="BE356" s="66">
        <v>28.1</v>
      </c>
      <c r="BF356" s="66">
        <v>0</v>
      </c>
      <c r="BG356" s="65">
        <f t="shared" si="110"/>
        <v>7.8055555555555554</v>
      </c>
      <c r="BH356" s="65">
        <f t="shared" si="122"/>
        <v>-2.7777777777777679E-2</v>
      </c>
      <c r="BI356" s="67">
        <f t="shared" si="123"/>
        <v>2446.3472222222235</v>
      </c>
      <c r="BJ356" s="57"/>
      <c r="BK356" s="57"/>
      <c r="BM356" s="57">
        <v>352</v>
      </c>
      <c r="BN356" s="57">
        <v>28.1</v>
      </c>
      <c r="BO356" s="66">
        <v>0</v>
      </c>
      <c r="BP356" s="65">
        <f t="shared" si="111"/>
        <v>7.8055555555555554</v>
      </c>
      <c r="BQ356" s="65">
        <f t="shared" si="124"/>
        <v>-2.7777777777777679E-2</v>
      </c>
      <c r="BR356" s="67">
        <f t="shared" si="125"/>
        <v>2446.3472222222235</v>
      </c>
      <c r="BS356" s="57"/>
      <c r="BT356" s="57"/>
    </row>
    <row r="357" spans="1:72" x14ac:dyDescent="0.25">
      <c r="A357" s="31">
        <v>357</v>
      </c>
      <c r="B357" s="56">
        <v>354</v>
      </c>
      <c r="C357" s="71">
        <v>27.9</v>
      </c>
      <c r="D357" s="71">
        <v>0</v>
      </c>
      <c r="E357" s="71">
        <v>7.7499999999999991</v>
      </c>
      <c r="F357" s="71">
        <v>-2.7777777777778567E-2</v>
      </c>
      <c r="G357" s="71">
        <v>2461.9027777777787</v>
      </c>
      <c r="K357" s="57">
        <v>353</v>
      </c>
      <c r="L357" s="66">
        <v>1</v>
      </c>
      <c r="M357" s="66">
        <v>0</v>
      </c>
      <c r="N357" s="65">
        <f t="shared" si="105"/>
        <v>0.27777777777777779</v>
      </c>
      <c r="O357" s="65">
        <f t="shared" si="112"/>
        <v>-0.13888888888888884</v>
      </c>
      <c r="P357" s="67">
        <f t="shared" si="113"/>
        <v>2222.7222222222222</v>
      </c>
      <c r="Q357" s="57"/>
      <c r="R357" s="57"/>
      <c r="T357" s="57">
        <v>353</v>
      </c>
      <c r="U357" s="66">
        <v>1</v>
      </c>
      <c r="V357" s="66">
        <v>0</v>
      </c>
      <c r="W357" s="65">
        <f t="shared" si="106"/>
        <v>0.27777777777777779</v>
      </c>
      <c r="X357" s="65">
        <f t="shared" si="114"/>
        <v>-0.13888888888888884</v>
      </c>
      <c r="Y357" s="67">
        <f t="shared" si="115"/>
        <v>2222.7222222222222</v>
      </c>
      <c r="Z357" s="57"/>
      <c r="AA357" s="57"/>
      <c r="AC357" s="57">
        <v>353</v>
      </c>
      <c r="AD357" s="66">
        <v>0</v>
      </c>
      <c r="AE357" s="66">
        <v>0</v>
      </c>
      <c r="AF357" s="65">
        <f t="shared" si="107"/>
        <v>0</v>
      </c>
      <c r="AG357" s="65">
        <f t="shared" si="116"/>
        <v>-0.33333333333333331</v>
      </c>
      <c r="AH357" s="67">
        <f t="shared" si="117"/>
        <v>2148.2777777777769</v>
      </c>
      <c r="AI357" s="57"/>
      <c r="AJ357" s="57"/>
      <c r="AL357" s="57">
        <v>353</v>
      </c>
      <c r="AM357" s="66">
        <v>0</v>
      </c>
      <c r="AN357" s="66">
        <v>0</v>
      </c>
      <c r="AO357" s="65">
        <f t="shared" si="108"/>
        <v>0</v>
      </c>
      <c r="AP357" s="65">
        <f t="shared" si="118"/>
        <v>-0.33333333333333331</v>
      </c>
      <c r="AQ357" s="67">
        <f t="shared" si="119"/>
        <v>2148.2777777777769</v>
      </c>
      <c r="AR357" s="57"/>
      <c r="AS357" s="57"/>
      <c r="AU357" s="57">
        <v>353</v>
      </c>
      <c r="AV357" s="66">
        <v>0</v>
      </c>
      <c r="AW357" s="66">
        <v>0</v>
      </c>
      <c r="AX357" s="65">
        <f t="shared" si="109"/>
        <v>0</v>
      </c>
      <c r="AY357" s="65">
        <f t="shared" si="120"/>
        <v>-0.33333333333333331</v>
      </c>
      <c r="AZ357" s="67">
        <f t="shared" si="121"/>
        <v>2148.2777777777769</v>
      </c>
      <c r="BA357" s="57"/>
      <c r="BB357" s="57"/>
      <c r="BD357" s="57">
        <v>353</v>
      </c>
      <c r="BE357" s="66">
        <v>28</v>
      </c>
      <c r="BF357" s="66">
        <v>0</v>
      </c>
      <c r="BG357" s="65">
        <f t="shared" si="110"/>
        <v>7.7777777777777777</v>
      </c>
      <c r="BH357" s="65">
        <f t="shared" si="122"/>
        <v>-2.7777777777777679E-2</v>
      </c>
      <c r="BI357" s="67">
        <f t="shared" si="123"/>
        <v>2454.1388888888901</v>
      </c>
      <c r="BJ357" s="57"/>
      <c r="BK357" s="57"/>
      <c r="BM357" s="57">
        <v>353</v>
      </c>
      <c r="BN357" s="57">
        <v>28</v>
      </c>
      <c r="BO357" s="66">
        <v>0</v>
      </c>
      <c r="BP357" s="65">
        <f t="shared" si="111"/>
        <v>7.7777777777777777</v>
      </c>
      <c r="BQ357" s="65">
        <f t="shared" si="124"/>
        <v>-2.7777777777777679E-2</v>
      </c>
      <c r="BR357" s="67">
        <f t="shared" si="125"/>
        <v>2454.1388888888901</v>
      </c>
      <c r="BS357" s="57"/>
      <c r="BT357" s="57"/>
    </row>
    <row r="358" spans="1:72" x14ac:dyDescent="0.25">
      <c r="A358" s="31">
        <v>358</v>
      </c>
      <c r="B358" s="56">
        <v>355</v>
      </c>
      <c r="C358" s="71">
        <v>27.9</v>
      </c>
      <c r="D358" s="71">
        <v>0</v>
      </c>
      <c r="E358" s="71">
        <v>7.7499999999999991</v>
      </c>
      <c r="F358" s="71">
        <v>0</v>
      </c>
      <c r="G358" s="71">
        <v>2469.6527777777787</v>
      </c>
      <c r="K358" s="57">
        <v>354</v>
      </c>
      <c r="L358" s="66">
        <v>0.5</v>
      </c>
      <c r="M358" s="66">
        <v>0</v>
      </c>
      <c r="N358" s="65">
        <f t="shared" si="105"/>
        <v>0.1388888888888889</v>
      </c>
      <c r="O358" s="65">
        <f t="shared" si="112"/>
        <v>-0.1388888888888889</v>
      </c>
      <c r="P358" s="67">
        <f t="shared" si="113"/>
        <v>2222.9305555555557</v>
      </c>
      <c r="Q358" s="57"/>
      <c r="R358" s="57"/>
      <c r="T358" s="57">
        <v>354</v>
      </c>
      <c r="U358" s="66">
        <v>0.5</v>
      </c>
      <c r="V358" s="66">
        <v>0</v>
      </c>
      <c r="W358" s="65">
        <f t="shared" si="106"/>
        <v>0.1388888888888889</v>
      </c>
      <c r="X358" s="65">
        <f t="shared" si="114"/>
        <v>-0.1388888888888889</v>
      </c>
      <c r="Y358" s="67">
        <f t="shared" si="115"/>
        <v>2222.9305555555557</v>
      </c>
      <c r="Z358" s="57"/>
      <c r="AA358" s="57"/>
      <c r="AC358" s="57">
        <v>354</v>
      </c>
      <c r="AD358" s="66">
        <v>0</v>
      </c>
      <c r="AE358" s="66">
        <v>0</v>
      </c>
      <c r="AF358" s="65">
        <f t="shared" si="107"/>
        <v>0</v>
      </c>
      <c r="AG358" s="65">
        <f t="shared" si="116"/>
        <v>0</v>
      </c>
      <c r="AH358" s="67">
        <f t="shared" si="117"/>
        <v>2148.2777777777769</v>
      </c>
      <c r="AI358" s="57"/>
      <c r="AJ358" s="57"/>
      <c r="AL358" s="57">
        <v>354</v>
      </c>
      <c r="AM358" s="66">
        <v>0</v>
      </c>
      <c r="AN358" s="66">
        <v>0</v>
      </c>
      <c r="AO358" s="65">
        <f t="shared" si="108"/>
        <v>0</v>
      </c>
      <c r="AP358" s="65">
        <f t="shared" si="118"/>
        <v>0</v>
      </c>
      <c r="AQ358" s="67">
        <f t="shared" si="119"/>
        <v>2148.2777777777769</v>
      </c>
      <c r="AR358" s="57"/>
      <c r="AS358" s="57"/>
      <c r="AU358" s="57">
        <v>354</v>
      </c>
      <c r="AV358" s="66">
        <v>0</v>
      </c>
      <c r="AW358" s="66">
        <v>0</v>
      </c>
      <c r="AX358" s="65">
        <f t="shared" si="109"/>
        <v>0</v>
      </c>
      <c r="AY358" s="65">
        <f t="shared" si="120"/>
        <v>0</v>
      </c>
      <c r="AZ358" s="67">
        <f t="shared" si="121"/>
        <v>2148.2777777777769</v>
      </c>
      <c r="BA358" s="57"/>
      <c r="BB358" s="57"/>
      <c r="BD358" s="57">
        <v>354</v>
      </c>
      <c r="BE358" s="66">
        <v>27.9</v>
      </c>
      <c r="BF358" s="66">
        <v>0</v>
      </c>
      <c r="BG358" s="65">
        <f t="shared" si="110"/>
        <v>7.7499999999999991</v>
      </c>
      <c r="BH358" s="65">
        <f t="shared" si="122"/>
        <v>-2.7777777777778567E-2</v>
      </c>
      <c r="BI358" s="67">
        <f t="shared" si="123"/>
        <v>2461.9027777777787</v>
      </c>
      <c r="BJ358" s="57"/>
      <c r="BK358" s="57"/>
      <c r="BM358" s="57">
        <v>354</v>
      </c>
      <c r="BN358" s="57">
        <v>27.9</v>
      </c>
      <c r="BO358" s="66">
        <v>0</v>
      </c>
      <c r="BP358" s="65">
        <f t="shared" si="111"/>
        <v>7.7499999999999991</v>
      </c>
      <c r="BQ358" s="65">
        <f t="shared" si="124"/>
        <v>-2.7777777777778567E-2</v>
      </c>
      <c r="BR358" s="67">
        <f t="shared" si="125"/>
        <v>2461.9027777777787</v>
      </c>
      <c r="BS358" s="57"/>
      <c r="BT358" s="57"/>
    </row>
    <row r="359" spans="1:72" x14ac:dyDescent="0.25">
      <c r="A359" s="31">
        <v>359</v>
      </c>
      <c r="B359" s="56">
        <v>356</v>
      </c>
      <c r="C359" s="71">
        <v>28.1</v>
      </c>
      <c r="D359" s="71">
        <v>0</v>
      </c>
      <c r="E359" s="71">
        <v>7.8055555555555554</v>
      </c>
      <c r="F359" s="71">
        <v>5.5555555555556246E-2</v>
      </c>
      <c r="G359" s="71">
        <v>2477.4305555555566</v>
      </c>
      <c r="K359" s="57">
        <v>355</v>
      </c>
      <c r="L359" s="66">
        <v>0</v>
      </c>
      <c r="M359" s="66">
        <v>0</v>
      </c>
      <c r="N359" s="65">
        <f t="shared" si="105"/>
        <v>0</v>
      </c>
      <c r="O359" s="65">
        <f t="shared" si="112"/>
        <v>-0.1388888888888889</v>
      </c>
      <c r="P359" s="67">
        <f t="shared" si="113"/>
        <v>2223</v>
      </c>
      <c r="Q359" s="57"/>
      <c r="R359" s="57"/>
      <c r="T359" s="57">
        <v>355</v>
      </c>
      <c r="U359" s="66">
        <v>0</v>
      </c>
      <c r="V359" s="66">
        <v>0</v>
      </c>
      <c r="W359" s="65">
        <f t="shared" si="106"/>
        <v>0</v>
      </c>
      <c r="X359" s="65">
        <f t="shared" si="114"/>
        <v>-0.1388888888888889</v>
      </c>
      <c r="Y359" s="67">
        <f t="shared" si="115"/>
        <v>2223</v>
      </c>
      <c r="Z359" s="57"/>
      <c r="AA359" s="57"/>
      <c r="AC359" s="57">
        <v>355</v>
      </c>
      <c r="AD359" s="66">
        <v>0</v>
      </c>
      <c r="AE359" s="66">
        <v>0</v>
      </c>
      <c r="AF359" s="65">
        <f t="shared" si="107"/>
        <v>0</v>
      </c>
      <c r="AG359" s="65">
        <f t="shared" si="116"/>
        <v>0</v>
      </c>
      <c r="AH359" s="67">
        <f t="shared" si="117"/>
        <v>2148.2777777777769</v>
      </c>
      <c r="AI359" s="57"/>
      <c r="AJ359" s="57"/>
      <c r="AL359" s="57">
        <v>355</v>
      </c>
      <c r="AM359" s="66">
        <v>0</v>
      </c>
      <c r="AN359" s="66">
        <v>0</v>
      </c>
      <c r="AO359" s="65">
        <f t="shared" si="108"/>
        <v>0</v>
      </c>
      <c r="AP359" s="65">
        <f t="shared" si="118"/>
        <v>0</v>
      </c>
      <c r="AQ359" s="67">
        <f t="shared" si="119"/>
        <v>2148.2777777777769</v>
      </c>
      <c r="AR359" s="57"/>
      <c r="AS359" s="57"/>
      <c r="AU359" s="57">
        <v>355</v>
      </c>
      <c r="AV359" s="66">
        <v>0</v>
      </c>
      <c r="AW359" s="66">
        <v>0</v>
      </c>
      <c r="AX359" s="65">
        <f t="shared" si="109"/>
        <v>0</v>
      </c>
      <c r="AY359" s="65">
        <f t="shared" si="120"/>
        <v>0</v>
      </c>
      <c r="AZ359" s="67">
        <f t="shared" si="121"/>
        <v>2148.2777777777769</v>
      </c>
      <c r="BA359" s="57"/>
      <c r="BB359" s="57"/>
      <c r="BD359" s="57">
        <v>355</v>
      </c>
      <c r="BE359" s="66">
        <v>27.9</v>
      </c>
      <c r="BF359" s="66">
        <v>0</v>
      </c>
      <c r="BG359" s="65">
        <f t="shared" si="110"/>
        <v>7.7499999999999991</v>
      </c>
      <c r="BH359" s="65">
        <f t="shared" si="122"/>
        <v>0</v>
      </c>
      <c r="BI359" s="67">
        <f t="shared" si="123"/>
        <v>2469.6527777777787</v>
      </c>
      <c r="BJ359" s="57"/>
      <c r="BK359" s="57"/>
      <c r="BM359" s="57">
        <v>355</v>
      </c>
      <c r="BN359" s="57">
        <v>27.9</v>
      </c>
      <c r="BO359" s="66">
        <v>0</v>
      </c>
      <c r="BP359" s="65">
        <f t="shared" si="111"/>
        <v>7.7499999999999991</v>
      </c>
      <c r="BQ359" s="65">
        <f t="shared" si="124"/>
        <v>0</v>
      </c>
      <c r="BR359" s="67">
        <f t="shared" si="125"/>
        <v>2469.6527777777787</v>
      </c>
      <c r="BS359" s="57"/>
      <c r="BT359" s="57"/>
    </row>
    <row r="360" spans="1:72" x14ac:dyDescent="0.25">
      <c r="A360" s="31">
        <v>360</v>
      </c>
      <c r="B360" s="56">
        <v>357</v>
      </c>
      <c r="C360" s="71">
        <v>28.2</v>
      </c>
      <c r="D360" s="71">
        <v>0</v>
      </c>
      <c r="E360" s="71">
        <v>7.833333333333333</v>
      </c>
      <c r="F360" s="71">
        <v>2.7777777777777679E-2</v>
      </c>
      <c r="G360" s="71">
        <v>2485.2500000000009</v>
      </c>
      <c r="K360" s="57">
        <v>356</v>
      </c>
      <c r="L360" s="66">
        <v>0</v>
      </c>
      <c r="M360" s="66">
        <v>0</v>
      </c>
      <c r="N360" s="65">
        <f t="shared" si="105"/>
        <v>0</v>
      </c>
      <c r="O360" s="65">
        <f t="shared" si="112"/>
        <v>0</v>
      </c>
      <c r="P360" s="67">
        <f t="shared" si="113"/>
        <v>2223</v>
      </c>
      <c r="Q360" s="57"/>
      <c r="R360" s="57"/>
      <c r="T360" s="57">
        <v>356</v>
      </c>
      <c r="U360" s="66">
        <v>0</v>
      </c>
      <c r="V360" s="66">
        <v>0</v>
      </c>
      <c r="W360" s="65">
        <f t="shared" si="106"/>
        <v>0</v>
      </c>
      <c r="X360" s="65">
        <f t="shared" si="114"/>
        <v>0</v>
      </c>
      <c r="Y360" s="67">
        <f t="shared" si="115"/>
        <v>2223</v>
      </c>
      <c r="Z360" s="57"/>
      <c r="AA360" s="57"/>
      <c r="AC360" s="57">
        <v>356</v>
      </c>
      <c r="AD360" s="66">
        <v>0</v>
      </c>
      <c r="AE360" s="66">
        <v>0</v>
      </c>
      <c r="AF360" s="65">
        <f t="shared" si="107"/>
        <v>0</v>
      </c>
      <c r="AG360" s="65">
        <f t="shared" si="116"/>
        <v>0</v>
      </c>
      <c r="AH360" s="67">
        <f t="shared" si="117"/>
        <v>2148.2777777777769</v>
      </c>
      <c r="AI360" s="57"/>
      <c r="AJ360" s="57"/>
      <c r="AL360" s="57">
        <v>356</v>
      </c>
      <c r="AM360" s="66">
        <v>0</v>
      </c>
      <c r="AN360" s="66">
        <v>0</v>
      </c>
      <c r="AO360" s="65">
        <f t="shared" si="108"/>
        <v>0</v>
      </c>
      <c r="AP360" s="65">
        <f t="shared" si="118"/>
        <v>0</v>
      </c>
      <c r="AQ360" s="67">
        <f t="shared" si="119"/>
        <v>2148.2777777777769</v>
      </c>
      <c r="AR360" s="57"/>
      <c r="AS360" s="57"/>
      <c r="AU360" s="57">
        <v>356</v>
      </c>
      <c r="AV360" s="66">
        <v>0</v>
      </c>
      <c r="AW360" s="66">
        <v>0</v>
      </c>
      <c r="AX360" s="65">
        <f t="shared" si="109"/>
        <v>0</v>
      </c>
      <c r="AY360" s="65">
        <f t="shared" si="120"/>
        <v>0</v>
      </c>
      <c r="AZ360" s="67">
        <f t="shared" si="121"/>
        <v>2148.2777777777769</v>
      </c>
      <c r="BA360" s="57"/>
      <c r="BB360" s="57"/>
      <c r="BD360" s="57">
        <v>356</v>
      </c>
      <c r="BE360" s="66">
        <v>28.1</v>
      </c>
      <c r="BF360" s="66">
        <v>0</v>
      </c>
      <c r="BG360" s="65">
        <f t="shared" si="110"/>
        <v>7.8055555555555554</v>
      </c>
      <c r="BH360" s="65">
        <f t="shared" si="122"/>
        <v>5.5555555555556246E-2</v>
      </c>
      <c r="BI360" s="67">
        <f t="shared" si="123"/>
        <v>2477.4305555555566</v>
      </c>
      <c r="BJ360" s="57"/>
      <c r="BK360" s="57"/>
      <c r="BM360" s="57">
        <v>356</v>
      </c>
      <c r="BN360" s="57">
        <v>28.1</v>
      </c>
      <c r="BO360" s="66">
        <v>0</v>
      </c>
      <c r="BP360" s="65">
        <f t="shared" si="111"/>
        <v>7.8055555555555554</v>
      </c>
      <c r="BQ360" s="65">
        <f t="shared" si="124"/>
        <v>5.5555555555556246E-2</v>
      </c>
      <c r="BR360" s="67">
        <f t="shared" si="125"/>
        <v>2477.4305555555566</v>
      </c>
      <c r="BS360" s="57"/>
      <c r="BT360" s="57"/>
    </row>
    <row r="361" spans="1:72" x14ac:dyDescent="0.25">
      <c r="A361" s="31">
        <v>361</v>
      </c>
      <c r="B361" s="56">
        <v>358</v>
      </c>
      <c r="C361" s="71">
        <v>28</v>
      </c>
      <c r="D361" s="71">
        <v>0</v>
      </c>
      <c r="E361" s="71">
        <v>7.7777777777777777</v>
      </c>
      <c r="F361" s="71">
        <v>-5.5555555555555358E-2</v>
      </c>
      <c r="G361" s="71">
        <v>2493.0555555555566</v>
      </c>
      <c r="K361" s="57">
        <v>357</v>
      </c>
      <c r="L361" s="66">
        <v>0</v>
      </c>
      <c r="M361" s="66">
        <v>0</v>
      </c>
      <c r="N361" s="65">
        <f t="shared" si="105"/>
        <v>0</v>
      </c>
      <c r="O361" s="65">
        <f t="shared" si="112"/>
        <v>0</v>
      </c>
      <c r="P361" s="67">
        <f t="shared" si="113"/>
        <v>2223</v>
      </c>
      <c r="Q361" s="57"/>
      <c r="R361" s="57"/>
      <c r="T361" s="57">
        <v>357</v>
      </c>
      <c r="U361" s="66">
        <v>0</v>
      </c>
      <c r="V361" s="66">
        <v>0</v>
      </c>
      <c r="W361" s="65">
        <f t="shared" si="106"/>
        <v>0</v>
      </c>
      <c r="X361" s="65">
        <f t="shared" si="114"/>
        <v>0</v>
      </c>
      <c r="Y361" s="67">
        <f t="shared" si="115"/>
        <v>2223</v>
      </c>
      <c r="Z361" s="57"/>
      <c r="AA361" s="57"/>
      <c r="AC361" s="57">
        <v>357</v>
      </c>
      <c r="AD361" s="66">
        <v>0</v>
      </c>
      <c r="AE361" s="66">
        <v>0</v>
      </c>
      <c r="AF361" s="65">
        <f t="shared" si="107"/>
        <v>0</v>
      </c>
      <c r="AG361" s="65">
        <f t="shared" si="116"/>
        <v>0</v>
      </c>
      <c r="AH361" s="67">
        <f t="shared" si="117"/>
        <v>2148.2777777777769</v>
      </c>
      <c r="AI361" s="57"/>
      <c r="AJ361" s="57"/>
      <c r="AL361" s="57">
        <v>357</v>
      </c>
      <c r="AM361" s="66">
        <v>0</v>
      </c>
      <c r="AN361" s="66">
        <v>0</v>
      </c>
      <c r="AO361" s="65">
        <f t="shared" si="108"/>
        <v>0</v>
      </c>
      <c r="AP361" s="65">
        <f t="shared" si="118"/>
        <v>0</v>
      </c>
      <c r="AQ361" s="67">
        <f t="shared" si="119"/>
        <v>2148.2777777777769</v>
      </c>
      <c r="AR361" s="57"/>
      <c r="AS361" s="57"/>
      <c r="AU361" s="57">
        <v>357</v>
      </c>
      <c r="AV361" s="66">
        <v>0</v>
      </c>
      <c r="AW361" s="66">
        <v>0</v>
      </c>
      <c r="AX361" s="65">
        <f t="shared" si="109"/>
        <v>0</v>
      </c>
      <c r="AY361" s="65">
        <f t="shared" si="120"/>
        <v>0</v>
      </c>
      <c r="AZ361" s="67">
        <f t="shared" si="121"/>
        <v>2148.2777777777769</v>
      </c>
      <c r="BA361" s="57"/>
      <c r="BB361" s="57"/>
      <c r="BD361" s="57">
        <v>357</v>
      </c>
      <c r="BE361" s="66">
        <v>28.2</v>
      </c>
      <c r="BF361" s="66">
        <v>0</v>
      </c>
      <c r="BG361" s="65">
        <f t="shared" si="110"/>
        <v>7.833333333333333</v>
      </c>
      <c r="BH361" s="65">
        <f t="shared" si="122"/>
        <v>2.7777777777777679E-2</v>
      </c>
      <c r="BI361" s="67">
        <f t="shared" si="123"/>
        <v>2485.2500000000009</v>
      </c>
      <c r="BJ361" s="57"/>
      <c r="BK361" s="57"/>
      <c r="BM361" s="57">
        <v>357</v>
      </c>
      <c r="BN361" s="57">
        <v>28.2</v>
      </c>
      <c r="BO361" s="66">
        <v>0</v>
      </c>
      <c r="BP361" s="65">
        <f t="shared" si="111"/>
        <v>7.833333333333333</v>
      </c>
      <c r="BQ361" s="65">
        <f t="shared" si="124"/>
        <v>2.7777777777777679E-2</v>
      </c>
      <c r="BR361" s="67">
        <f t="shared" si="125"/>
        <v>2485.2500000000009</v>
      </c>
      <c r="BS361" s="57"/>
      <c r="BT361" s="57"/>
    </row>
    <row r="362" spans="1:72" x14ac:dyDescent="0.25">
      <c r="A362" s="31">
        <v>362</v>
      </c>
      <c r="B362" s="56">
        <v>359</v>
      </c>
      <c r="C362" s="71">
        <v>26.9</v>
      </c>
      <c r="D362" s="71">
        <v>0</v>
      </c>
      <c r="E362" s="71">
        <v>7.4722222222222214</v>
      </c>
      <c r="F362" s="71">
        <v>-0.30555555555555625</v>
      </c>
      <c r="G362" s="71">
        <v>2500.6805555555566</v>
      </c>
      <c r="K362" s="57">
        <v>358</v>
      </c>
      <c r="L362" s="66">
        <v>0</v>
      </c>
      <c r="M362" s="66">
        <v>0</v>
      </c>
      <c r="N362" s="65">
        <f t="shared" si="105"/>
        <v>0</v>
      </c>
      <c r="O362" s="65">
        <f t="shared" si="112"/>
        <v>0</v>
      </c>
      <c r="P362" s="67">
        <f t="shared" si="113"/>
        <v>2223</v>
      </c>
      <c r="Q362" s="57"/>
      <c r="R362" s="57"/>
      <c r="T362" s="57">
        <v>358</v>
      </c>
      <c r="U362" s="66">
        <v>0</v>
      </c>
      <c r="V362" s="66">
        <v>0</v>
      </c>
      <c r="W362" s="65">
        <f t="shared" si="106"/>
        <v>0</v>
      </c>
      <c r="X362" s="65">
        <f t="shared" si="114"/>
        <v>0</v>
      </c>
      <c r="Y362" s="67">
        <f t="shared" si="115"/>
        <v>2223</v>
      </c>
      <c r="Z362" s="57"/>
      <c r="AA362" s="57"/>
      <c r="AC362" s="57">
        <v>358</v>
      </c>
      <c r="AD362" s="66">
        <v>0</v>
      </c>
      <c r="AE362" s="66">
        <v>0</v>
      </c>
      <c r="AF362" s="65">
        <f t="shared" si="107"/>
        <v>0</v>
      </c>
      <c r="AG362" s="65">
        <f t="shared" si="116"/>
        <v>0</v>
      </c>
      <c r="AH362" s="67">
        <f t="shared" si="117"/>
        <v>2148.2777777777769</v>
      </c>
      <c r="AI362" s="57"/>
      <c r="AJ362" s="57"/>
      <c r="AL362" s="57">
        <v>358</v>
      </c>
      <c r="AM362" s="66">
        <v>0</v>
      </c>
      <c r="AN362" s="66">
        <v>0</v>
      </c>
      <c r="AO362" s="65">
        <f t="shared" si="108"/>
        <v>0</v>
      </c>
      <c r="AP362" s="65">
        <f t="shared" si="118"/>
        <v>0</v>
      </c>
      <c r="AQ362" s="67">
        <f t="shared" si="119"/>
        <v>2148.2777777777769</v>
      </c>
      <c r="AR362" s="57"/>
      <c r="AS362" s="57"/>
      <c r="AU362" s="57">
        <v>358</v>
      </c>
      <c r="AV362" s="66">
        <v>0</v>
      </c>
      <c r="AW362" s="66">
        <v>0</v>
      </c>
      <c r="AX362" s="65">
        <f t="shared" si="109"/>
        <v>0</v>
      </c>
      <c r="AY362" s="65">
        <f t="shared" si="120"/>
        <v>0</v>
      </c>
      <c r="AZ362" s="67">
        <f t="shared" si="121"/>
        <v>2148.2777777777769</v>
      </c>
      <c r="BA362" s="57"/>
      <c r="BB362" s="57"/>
      <c r="BD362" s="57">
        <v>358</v>
      </c>
      <c r="BE362" s="66">
        <v>28</v>
      </c>
      <c r="BF362" s="66">
        <v>0</v>
      </c>
      <c r="BG362" s="65">
        <f t="shared" si="110"/>
        <v>7.7777777777777777</v>
      </c>
      <c r="BH362" s="65">
        <f t="shared" si="122"/>
        <v>-5.5555555555555358E-2</v>
      </c>
      <c r="BI362" s="67">
        <f t="shared" si="123"/>
        <v>2493.0555555555566</v>
      </c>
      <c r="BJ362" s="57"/>
      <c r="BK362" s="57"/>
      <c r="BM362" s="57">
        <v>358</v>
      </c>
      <c r="BN362" s="57">
        <v>28</v>
      </c>
      <c r="BO362" s="66">
        <v>0</v>
      </c>
      <c r="BP362" s="65">
        <f t="shared" si="111"/>
        <v>7.7777777777777777</v>
      </c>
      <c r="BQ362" s="65">
        <f t="shared" si="124"/>
        <v>-5.5555555555555358E-2</v>
      </c>
      <c r="BR362" s="67">
        <f t="shared" si="125"/>
        <v>2493.0555555555566</v>
      </c>
      <c r="BS362" s="57"/>
      <c r="BT362" s="57"/>
    </row>
    <row r="363" spans="1:72" x14ac:dyDescent="0.25">
      <c r="A363" s="31">
        <v>363</v>
      </c>
      <c r="B363" s="56">
        <v>360</v>
      </c>
      <c r="C363" s="71">
        <v>25</v>
      </c>
      <c r="D363" s="71">
        <v>0</v>
      </c>
      <c r="E363" s="71">
        <v>6.9444444444444446</v>
      </c>
      <c r="F363" s="71">
        <v>-0.52777777777777679</v>
      </c>
      <c r="G363" s="71">
        <v>2507.8888888888901</v>
      </c>
      <c r="K363" s="57">
        <v>359</v>
      </c>
      <c r="L363" s="66">
        <v>0</v>
      </c>
      <c r="M363" s="66">
        <v>0</v>
      </c>
      <c r="N363" s="65">
        <f t="shared" si="105"/>
        <v>0</v>
      </c>
      <c r="O363" s="65">
        <f t="shared" si="112"/>
        <v>0</v>
      </c>
      <c r="P363" s="67">
        <f t="shared" si="113"/>
        <v>2223</v>
      </c>
      <c r="Q363" s="57"/>
      <c r="R363" s="57"/>
      <c r="T363" s="57">
        <v>359</v>
      </c>
      <c r="U363" s="66">
        <v>0</v>
      </c>
      <c r="V363" s="66">
        <v>0</v>
      </c>
      <c r="W363" s="65">
        <f t="shared" si="106"/>
        <v>0</v>
      </c>
      <c r="X363" s="65">
        <f t="shared" si="114"/>
        <v>0</v>
      </c>
      <c r="Y363" s="67">
        <f t="shared" si="115"/>
        <v>2223</v>
      </c>
      <c r="Z363" s="57"/>
      <c r="AA363" s="57"/>
      <c r="AC363" s="57">
        <v>359</v>
      </c>
      <c r="AD363" s="66">
        <v>0</v>
      </c>
      <c r="AE363" s="66">
        <v>0</v>
      </c>
      <c r="AF363" s="65">
        <f t="shared" si="107"/>
        <v>0</v>
      </c>
      <c r="AG363" s="65">
        <f t="shared" si="116"/>
        <v>0</v>
      </c>
      <c r="AH363" s="67">
        <f t="shared" si="117"/>
        <v>2148.2777777777769</v>
      </c>
      <c r="AI363" s="57"/>
      <c r="AJ363" s="57"/>
      <c r="AL363" s="57">
        <v>359</v>
      </c>
      <c r="AM363" s="66">
        <v>0</v>
      </c>
      <c r="AN363" s="66">
        <v>0</v>
      </c>
      <c r="AO363" s="65">
        <f t="shared" si="108"/>
        <v>0</v>
      </c>
      <c r="AP363" s="65">
        <f t="shared" si="118"/>
        <v>0</v>
      </c>
      <c r="AQ363" s="67">
        <f t="shared" si="119"/>
        <v>2148.2777777777769</v>
      </c>
      <c r="AR363" s="57"/>
      <c r="AS363" s="57"/>
      <c r="AU363" s="57">
        <v>359</v>
      </c>
      <c r="AV363" s="66">
        <v>0</v>
      </c>
      <c r="AW363" s="66">
        <v>0</v>
      </c>
      <c r="AX363" s="65">
        <f t="shared" si="109"/>
        <v>0</v>
      </c>
      <c r="AY363" s="65">
        <f t="shared" si="120"/>
        <v>0</v>
      </c>
      <c r="AZ363" s="67">
        <f t="shared" si="121"/>
        <v>2148.2777777777769</v>
      </c>
      <c r="BA363" s="57"/>
      <c r="BB363" s="57"/>
      <c r="BD363" s="57">
        <v>359</v>
      </c>
      <c r="BE363" s="66">
        <v>26.9</v>
      </c>
      <c r="BF363" s="66">
        <v>0</v>
      </c>
      <c r="BG363" s="65">
        <f t="shared" si="110"/>
        <v>7.4722222222222214</v>
      </c>
      <c r="BH363" s="65">
        <f t="shared" si="122"/>
        <v>-0.30555555555555625</v>
      </c>
      <c r="BI363" s="67">
        <f t="shared" si="123"/>
        <v>2500.6805555555566</v>
      </c>
      <c r="BJ363" s="57"/>
      <c r="BK363" s="57"/>
      <c r="BM363" s="57">
        <v>359</v>
      </c>
      <c r="BN363" s="57">
        <v>26.9</v>
      </c>
      <c r="BO363" s="66">
        <v>0</v>
      </c>
      <c r="BP363" s="65">
        <f t="shared" si="111"/>
        <v>7.4722222222222214</v>
      </c>
      <c r="BQ363" s="65">
        <f t="shared" si="124"/>
        <v>-0.30555555555555625</v>
      </c>
      <c r="BR363" s="67">
        <f t="shared" si="125"/>
        <v>2500.6805555555566</v>
      </c>
      <c r="BS363" s="57"/>
      <c r="BT363" s="57"/>
    </row>
    <row r="364" spans="1:72" x14ac:dyDescent="0.25">
      <c r="A364" s="31">
        <v>364</v>
      </c>
      <c r="B364" s="56">
        <v>361</v>
      </c>
      <c r="C364" s="71">
        <v>23.2</v>
      </c>
      <c r="D364" s="71">
        <v>0</v>
      </c>
      <c r="E364" s="71">
        <v>6.4444444444444438</v>
      </c>
      <c r="F364" s="71">
        <v>-0.50000000000000089</v>
      </c>
      <c r="G364" s="71">
        <v>2514.5833333333344</v>
      </c>
      <c r="K364" s="57">
        <v>360</v>
      </c>
      <c r="L364" s="66">
        <v>0</v>
      </c>
      <c r="M364" s="66">
        <v>0</v>
      </c>
      <c r="N364" s="65">
        <f t="shared" si="105"/>
        <v>0</v>
      </c>
      <c r="O364" s="65">
        <f t="shared" si="112"/>
        <v>0</v>
      </c>
      <c r="P364" s="67">
        <f t="shared" si="113"/>
        <v>2223</v>
      </c>
      <c r="Q364" s="57"/>
      <c r="R364" s="57"/>
      <c r="T364" s="57">
        <v>360</v>
      </c>
      <c r="U364" s="66">
        <v>0</v>
      </c>
      <c r="V364" s="66">
        <v>0</v>
      </c>
      <c r="W364" s="65">
        <f t="shared" si="106"/>
        <v>0</v>
      </c>
      <c r="X364" s="65">
        <f t="shared" si="114"/>
        <v>0</v>
      </c>
      <c r="Y364" s="67">
        <f t="shared" si="115"/>
        <v>2223</v>
      </c>
      <c r="Z364" s="57"/>
      <c r="AA364" s="57"/>
      <c r="AC364" s="57">
        <v>360</v>
      </c>
      <c r="AD364" s="66">
        <v>1.4</v>
      </c>
      <c r="AE364" s="66">
        <v>0</v>
      </c>
      <c r="AF364" s="65">
        <f t="shared" si="107"/>
        <v>0.38888888888888884</v>
      </c>
      <c r="AG364" s="65">
        <f t="shared" si="116"/>
        <v>0.38888888888888884</v>
      </c>
      <c r="AH364" s="67">
        <f t="shared" si="117"/>
        <v>2148.4722222222213</v>
      </c>
      <c r="AI364" s="57"/>
      <c r="AJ364" s="57"/>
      <c r="AL364" s="57">
        <v>360</v>
      </c>
      <c r="AM364" s="66">
        <v>1.4</v>
      </c>
      <c r="AN364" s="66">
        <v>0</v>
      </c>
      <c r="AO364" s="65">
        <f t="shared" si="108"/>
        <v>0.38888888888888884</v>
      </c>
      <c r="AP364" s="65">
        <f t="shared" si="118"/>
        <v>0.38888888888888884</v>
      </c>
      <c r="AQ364" s="67">
        <f t="shared" si="119"/>
        <v>2148.4722222222213</v>
      </c>
      <c r="AR364" s="57"/>
      <c r="AS364" s="57"/>
      <c r="AU364" s="57">
        <v>360</v>
      </c>
      <c r="AV364" s="66">
        <v>1.4</v>
      </c>
      <c r="AW364" s="66">
        <v>0</v>
      </c>
      <c r="AX364" s="65">
        <f t="shared" si="109"/>
        <v>0.38888888888888884</v>
      </c>
      <c r="AY364" s="65">
        <f t="shared" si="120"/>
        <v>0.38888888888888884</v>
      </c>
      <c r="AZ364" s="67">
        <f t="shared" si="121"/>
        <v>2148.4722222222213</v>
      </c>
      <c r="BA364" s="57"/>
      <c r="BB364" s="57"/>
      <c r="BD364" s="57">
        <v>360</v>
      </c>
      <c r="BE364" s="66">
        <v>25</v>
      </c>
      <c r="BF364" s="66">
        <v>0</v>
      </c>
      <c r="BG364" s="65">
        <f t="shared" si="110"/>
        <v>6.9444444444444446</v>
      </c>
      <c r="BH364" s="65">
        <f t="shared" si="122"/>
        <v>-0.52777777777777679</v>
      </c>
      <c r="BI364" s="67">
        <f t="shared" si="123"/>
        <v>2507.8888888888901</v>
      </c>
      <c r="BJ364" s="57"/>
      <c r="BK364" s="57"/>
      <c r="BM364" s="57">
        <v>360</v>
      </c>
      <c r="BN364" s="57">
        <v>25</v>
      </c>
      <c r="BO364" s="66">
        <v>0</v>
      </c>
      <c r="BP364" s="65">
        <f t="shared" si="111"/>
        <v>6.9444444444444446</v>
      </c>
      <c r="BQ364" s="65">
        <f t="shared" si="124"/>
        <v>-0.52777777777777679</v>
      </c>
      <c r="BR364" s="67">
        <f t="shared" si="125"/>
        <v>2507.8888888888901</v>
      </c>
      <c r="BS364" s="57"/>
      <c r="BT364" s="57"/>
    </row>
    <row r="365" spans="1:72" x14ac:dyDescent="0.25">
      <c r="A365" s="31">
        <v>365</v>
      </c>
      <c r="B365" s="56">
        <v>362</v>
      </c>
      <c r="C365" s="71">
        <v>21.9</v>
      </c>
      <c r="D365" s="71">
        <v>0</v>
      </c>
      <c r="E365" s="71">
        <v>6.083333333333333</v>
      </c>
      <c r="F365" s="71">
        <v>-0.36111111111111072</v>
      </c>
      <c r="G365" s="71">
        <v>2520.8472222222231</v>
      </c>
      <c r="K365" s="57">
        <v>361</v>
      </c>
      <c r="L365" s="66">
        <v>2.2000000000000002</v>
      </c>
      <c r="M365" s="66">
        <v>0</v>
      </c>
      <c r="N365" s="65">
        <f t="shared" si="105"/>
        <v>0.61111111111111116</v>
      </c>
      <c r="O365" s="65">
        <f t="shared" si="112"/>
        <v>0.61111111111111116</v>
      </c>
      <c r="P365" s="67">
        <f t="shared" si="113"/>
        <v>2223.3055555555557</v>
      </c>
      <c r="Q365" s="57"/>
      <c r="R365" s="57"/>
      <c r="T365" s="57">
        <v>361</v>
      </c>
      <c r="U365" s="66">
        <v>2.2000000000000002</v>
      </c>
      <c r="V365" s="66">
        <v>0</v>
      </c>
      <c r="W365" s="65">
        <f t="shared" si="106"/>
        <v>0.61111111111111116</v>
      </c>
      <c r="X365" s="65">
        <f t="shared" si="114"/>
        <v>0.61111111111111116</v>
      </c>
      <c r="Y365" s="67">
        <f t="shared" si="115"/>
        <v>2223.3055555555557</v>
      </c>
      <c r="Z365" s="57"/>
      <c r="AA365" s="57"/>
      <c r="AC365" s="57">
        <v>361</v>
      </c>
      <c r="AD365" s="66">
        <v>3.2</v>
      </c>
      <c r="AE365" s="66">
        <v>0</v>
      </c>
      <c r="AF365" s="65">
        <f t="shared" si="107"/>
        <v>0.88888888888888895</v>
      </c>
      <c r="AG365" s="65">
        <f t="shared" si="116"/>
        <v>0.50000000000000011</v>
      </c>
      <c r="AH365" s="67">
        <f t="shared" si="117"/>
        <v>2149.1111111111099</v>
      </c>
      <c r="AI365" s="57"/>
      <c r="AJ365" s="57"/>
      <c r="AL365" s="57">
        <v>361</v>
      </c>
      <c r="AM365" s="66">
        <v>3.2</v>
      </c>
      <c r="AN365" s="66">
        <v>0</v>
      </c>
      <c r="AO365" s="65">
        <f t="shared" si="108"/>
        <v>0.88888888888888895</v>
      </c>
      <c r="AP365" s="65">
        <f t="shared" si="118"/>
        <v>0.50000000000000011</v>
      </c>
      <c r="AQ365" s="67">
        <f t="shared" si="119"/>
        <v>2149.1111111111099</v>
      </c>
      <c r="AR365" s="57"/>
      <c r="AS365" s="57"/>
      <c r="AU365" s="57">
        <v>361</v>
      </c>
      <c r="AV365" s="66">
        <v>3.2</v>
      </c>
      <c r="AW365" s="66">
        <v>0</v>
      </c>
      <c r="AX365" s="65">
        <f t="shared" si="109"/>
        <v>0.88888888888888895</v>
      </c>
      <c r="AY365" s="65">
        <f t="shared" si="120"/>
        <v>0.50000000000000011</v>
      </c>
      <c r="AZ365" s="67">
        <f t="shared" si="121"/>
        <v>2149.1111111111099</v>
      </c>
      <c r="BA365" s="57"/>
      <c r="BB365" s="57"/>
      <c r="BD365" s="57">
        <v>361</v>
      </c>
      <c r="BE365" s="66">
        <v>23.2</v>
      </c>
      <c r="BF365" s="66">
        <v>0</v>
      </c>
      <c r="BG365" s="65">
        <f t="shared" si="110"/>
        <v>6.4444444444444438</v>
      </c>
      <c r="BH365" s="65">
        <f t="shared" si="122"/>
        <v>-0.50000000000000089</v>
      </c>
      <c r="BI365" s="67">
        <f t="shared" si="123"/>
        <v>2514.5833333333344</v>
      </c>
      <c r="BJ365" s="57"/>
      <c r="BK365" s="57"/>
      <c r="BM365" s="57">
        <v>361</v>
      </c>
      <c r="BN365" s="57">
        <v>23.2</v>
      </c>
      <c r="BO365" s="66">
        <v>0</v>
      </c>
      <c r="BP365" s="65">
        <f t="shared" si="111"/>
        <v>6.4444444444444438</v>
      </c>
      <c r="BQ365" s="65">
        <f t="shared" si="124"/>
        <v>-0.50000000000000089</v>
      </c>
      <c r="BR365" s="67">
        <f t="shared" si="125"/>
        <v>2514.5833333333344</v>
      </c>
      <c r="BS365" s="57"/>
      <c r="BT365" s="57"/>
    </row>
    <row r="366" spans="1:72" x14ac:dyDescent="0.25">
      <c r="A366" s="31">
        <v>366</v>
      </c>
      <c r="B366" s="56">
        <v>363</v>
      </c>
      <c r="C366" s="71">
        <v>21.1</v>
      </c>
      <c r="D366" s="71">
        <v>0</v>
      </c>
      <c r="E366" s="71">
        <v>5.8611111111111116</v>
      </c>
      <c r="F366" s="71">
        <v>-0.22222222222222143</v>
      </c>
      <c r="G366" s="71">
        <v>2526.8194444444453</v>
      </c>
      <c r="K366" s="57">
        <v>362</v>
      </c>
      <c r="L366" s="66">
        <v>4.5</v>
      </c>
      <c r="M366" s="66">
        <v>0</v>
      </c>
      <c r="N366" s="65">
        <f t="shared" si="105"/>
        <v>1.25</v>
      </c>
      <c r="O366" s="65">
        <f t="shared" si="112"/>
        <v>0.63888888888888884</v>
      </c>
      <c r="P366" s="67">
        <f t="shared" si="113"/>
        <v>2224.2361111111113</v>
      </c>
      <c r="Q366" s="57"/>
      <c r="R366" s="57"/>
      <c r="T366" s="57">
        <v>362</v>
      </c>
      <c r="U366" s="66">
        <v>4.5</v>
      </c>
      <c r="V366" s="66">
        <v>0</v>
      </c>
      <c r="W366" s="65">
        <f t="shared" si="106"/>
        <v>1.25</v>
      </c>
      <c r="X366" s="65">
        <f t="shared" si="114"/>
        <v>0.63888888888888884</v>
      </c>
      <c r="Y366" s="67">
        <f t="shared" si="115"/>
        <v>2224.2361111111113</v>
      </c>
      <c r="Z366" s="57"/>
      <c r="AA366" s="57"/>
      <c r="AC366" s="57">
        <v>362</v>
      </c>
      <c r="AD366" s="66">
        <v>5.6</v>
      </c>
      <c r="AE366" s="66">
        <v>0</v>
      </c>
      <c r="AF366" s="65">
        <f t="shared" si="107"/>
        <v>1.5555555555555554</v>
      </c>
      <c r="AG366" s="65">
        <f t="shared" si="116"/>
        <v>0.66666666666666641</v>
      </c>
      <c r="AH366" s="67">
        <f t="shared" si="117"/>
        <v>2150.3333333333321</v>
      </c>
      <c r="AI366" s="57"/>
      <c r="AJ366" s="57"/>
      <c r="AL366" s="57">
        <v>362</v>
      </c>
      <c r="AM366" s="66">
        <v>5.6</v>
      </c>
      <c r="AN366" s="66">
        <v>0</v>
      </c>
      <c r="AO366" s="65">
        <f t="shared" si="108"/>
        <v>1.5555555555555554</v>
      </c>
      <c r="AP366" s="65">
        <f t="shared" si="118"/>
        <v>0.66666666666666641</v>
      </c>
      <c r="AQ366" s="67">
        <f t="shared" si="119"/>
        <v>2150.3333333333321</v>
      </c>
      <c r="AR366" s="57"/>
      <c r="AS366" s="57"/>
      <c r="AU366" s="57">
        <v>362</v>
      </c>
      <c r="AV366" s="66">
        <v>5.6</v>
      </c>
      <c r="AW366" s="66">
        <v>0</v>
      </c>
      <c r="AX366" s="65">
        <f t="shared" si="109"/>
        <v>1.5555555555555554</v>
      </c>
      <c r="AY366" s="65">
        <f t="shared" si="120"/>
        <v>0.66666666666666641</v>
      </c>
      <c r="AZ366" s="67">
        <f t="shared" si="121"/>
        <v>2150.3333333333321</v>
      </c>
      <c r="BA366" s="57"/>
      <c r="BB366" s="57"/>
      <c r="BD366" s="57">
        <v>362</v>
      </c>
      <c r="BE366" s="66">
        <v>21.9</v>
      </c>
      <c r="BF366" s="66">
        <v>0</v>
      </c>
      <c r="BG366" s="65">
        <f t="shared" si="110"/>
        <v>6.083333333333333</v>
      </c>
      <c r="BH366" s="65">
        <f t="shared" si="122"/>
        <v>-0.36111111111111072</v>
      </c>
      <c r="BI366" s="67">
        <f t="shared" si="123"/>
        <v>2520.8472222222231</v>
      </c>
      <c r="BJ366" s="57"/>
      <c r="BK366" s="57"/>
      <c r="BM366" s="57">
        <v>362</v>
      </c>
      <c r="BN366" s="57">
        <v>21.9</v>
      </c>
      <c r="BO366" s="66">
        <v>0</v>
      </c>
      <c r="BP366" s="65">
        <f t="shared" si="111"/>
        <v>6.083333333333333</v>
      </c>
      <c r="BQ366" s="65">
        <f t="shared" si="124"/>
        <v>-0.36111111111111072</v>
      </c>
      <c r="BR366" s="67">
        <f t="shared" si="125"/>
        <v>2520.8472222222231</v>
      </c>
      <c r="BS366" s="57"/>
      <c r="BT366" s="57"/>
    </row>
    <row r="367" spans="1:72" x14ac:dyDescent="0.25">
      <c r="A367" s="31">
        <v>367</v>
      </c>
      <c r="B367" s="56">
        <v>364</v>
      </c>
      <c r="C367" s="71">
        <v>20.7</v>
      </c>
      <c r="D367" s="71">
        <v>0</v>
      </c>
      <c r="E367" s="71">
        <v>5.75</v>
      </c>
      <c r="F367" s="71">
        <v>-0.1111111111111116</v>
      </c>
      <c r="G367" s="71">
        <v>2532.6250000000009</v>
      </c>
      <c r="K367" s="57">
        <v>363</v>
      </c>
      <c r="L367" s="66">
        <v>6.6</v>
      </c>
      <c r="M367" s="66">
        <v>0</v>
      </c>
      <c r="N367" s="65">
        <f t="shared" si="105"/>
        <v>1.8333333333333333</v>
      </c>
      <c r="O367" s="65">
        <f t="shared" si="112"/>
        <v>0.58333333333333326</v>
      </c>
      <c r="P367" s="67">
        <f t="shared" si="113"/>
        <v>2225.7777777777778</v>
      </c>
      <c r="Q367" s="57"/>
      <c r="R367" s="57"/>
      <c r="T367" s="57">
        <v>363</v>
      </c>
      <c r="U367" s="66">
        <v>6.6</v>
      </c>
      <c r="V367" s="66">
        <v>0</v>
      </c>
      <c r="W367" s="65">
        <f t="shared" si="106"/>
        <v>1.8333333333333333</v>
      </c>
      <c r="X367" s="65">
        <f t="shared" si="114"/>
        <v>0.58333333333333326</v>
      </c>
      <c r="Y367" s="67">
        <f t="shared" si="115"/>
        <v>2225.7777777777778</v>
      </c>
      <c r="Z367" s="57"/>
      <c r="AA367" s="57"/>
      <c r="AC367" s="57">
        <v>363</v>
      </c>
      <c r="AD367" s="66">
        <v>8.1</v>
      </c>
      <c r="AE367" s="66">
        <v>0</v>
      </c>
      <c r="AF367" s="65">
        <f t="shared" si="107"/>
        <v>2.25</v>
      </c>
      <c r="AG367" s="65">
        <f t="shared" si="116"/>
        <v>0.69444444444444464</v>
      </c>
      <c r="AH367" s="67">
        <f t="shared" si="117"/>
        <v>2152.2361111111099</v>
      </c>
      <c r="AI367" s="57"/>
      <c r="AJ367" s="57"/>
      <c r="AL367" s="57">
        <v>363</v>
      </c>
      <c r="AM367" s="66">
        <v>8.1</v>
      </c>
      <c r="AN367" s="66">
        <v>0</v>
      </c>
      <c r="AO367" s="65">
        <f t="shared" si="108"/>
        <v>2.25</v>
      </c>
      <c r="AP367" s="65">
        <f t="shared" si="118"/>
        <v>0.69444444444444464</v>
      </c>
      <c r="AQ367" s="67">
        <f t="shared" si="119"/>
        <v>2152.2361111111099</v>
      </c>
      <c r="AR367" s="57"/>
      <c r="AS367" s="57"/>
      <c r="AU367" s="57">
        <v>363</v>
      </c>
      <c r="AV367" s="66">
        <v>8.1</v>
      </c>
      <c r="AW367" s="66">
        <v>0</v>
      </c>
      <c r="AX367" s="65">
        <f t="shared" si="109"/>
        <v>2.25</v>
      </c>
      <c r="AY367" s="65">
        <f t="shared" si="120"/>
        <v>0.69444444444444464</v>
      </c>
      <c r="AZ367" s="67">
        <f t="shared" si="121"/>
        <v>2152.2361111111099</v>
      </c>
      <c r="BA367" s="57"/>
      <c r="BB367" s="57"/>
      <c r="BD367" s="57">
        <v>363</v>
      </c>
      <c r="BE367" s="66">
        <v>21.1</v>
      </c>
      <c r="BF367" s="66">
        <v>0</v>
      </c>
      <c r="BG367" s="65">
        <f t="shared" si="110"/>
        <v>5.8611111111111116</v>
      </c>
      <c r="BH367" s="65">
        <f t="shared" si="122"/>
        <v>-0.22222222222222143</v>
      </c>
      <c r="BI367" s="67">
        <f t="shared" si="123"/>
        <v>2526.8194444444453</v>
      </c>
      <c r="BJ367" s="57"/>
      <c r="BK367" s="57"/>
      <c r="BM367" s="57">
        <v>363</v>
      </c>
      <c r="BN367" s="57">
        <v>21.1</v>
      </c>
      <c r="BO367" s="66">
        <v>0</v>
      </c>
      <c r="BP367" s="65">
        <f t="shared" si="111"/>
        <v>5.8611111111111116</v>
      </c>
      <c r="BQ367" s="65">
        <f t="shared" si="124"/>
        <v>-0.22222222222222143</v>
      </c>
      <c r="BR367" s="67">
        <f t="shared" si="125"/>
        <v>2526.8194444444453</v>
      </c>
      <c r="BS367" s="57"/>
      <c r="BT367" s="57"/>
    </row>
    <row r="368" spans="1:72" x14ac:dyDescent="0.25">
      <c r="A368" s="31">
        <v>368</v>
      </c>
      <c r="B368" s="56">
        <v>365</v>
      </c>
      <c r="C368" s="71">
        <v>20.7</v>
      </c>
      <c r="D368" s="71">
        <v>0</v>
      </c>
      <c r="E368" s="71">
        <v>5.75</v>
      </c>
      <c r="F368" s="71">
        <v>0</v>
      </c>
      <c r="G368" s="71">
        <v>2538.3750000000009</v>
      </c>
      <c r="K368" s="57">
        <v>364</v>
      </c>
      <c r="L368" s="66">
        <v>8.6</v>
      </c>
      <c r="M368" s="66">
        <v>0</v>
      </c>
      <c r="N368" s="65">
        <f t="shared" si="105"/>
        <v>2.3888888888888888</v>
      </c>
      <c r="O368" s="65">
        <f t="shared" si="112"/>
        <v>0.55555555555555558</v>
      </c>
      <c r="P368" s="67">
        <f t="shared" si="113"/>
        <v>2227.8888888888891</v>
      </c>
      <c r="Q368" s="57"/>
      <c r="R368" s="57"/>
      <c r="T368" s="57">
        <v>364</v>
      </c>
      <c r="U368" s="66">
        <v>8.6</v>
      </c>
      <c r="V368" s="66">
        <v>0</v>
      </c>
      <c r="W368" s="65">
        <f t="shared" si="106"/>
        <v>2.3888888888888888</v>
      </c>
      <c r="X368" s="65">
        <f t="shared" si="114"/>
        <v>0.55555555555555558</v>
      </c>
      <c r="Y368" s="67">
        <f t="shared" si="115"/>
        <v>2227.8888888888891</v>
      </c>
      <c r="Z368" s="57"/>
      <c r="AA368" s="57"/>
      <c r="AC368" s="57">
        <v>364</v>
      </c>
      <c r="AD368" s="66">
        <v>10.3</v>
      </c>
      <c r="AE368" s="66">
        <v>0</v>
      </c>
      <c r="AF368" s="65">
        <f t="shared" si="107"/>
        <v>2.8611111111111112</v>
      </c>
      <c r="AG368" s="65">
        <f t="shared" si="116"/>
        <v>0.61111111111111116</v>
      </c>
      <c r="AH368" s="67">
        <f t="shared" si="117"/>
        <v>2154.7916666666656</v>
      </c>
      <c r="AI368" s="57"/>
      <c r="AJ368" s="57"/>
      <c r="AL368" s="57">
        <v>364</v>
      </c>
      <c r="AM368" s="66">
        <v>10.3</v>
      </c>
      <c r="AN368" s="66">
        <v>0</v>
      </c>
      <c r="AO368" s="65">
        <f t="shared" si="108"/>
        <v>2.8611111111111112</v>
      </c>
      <c r="AP368" s="65">
        <f t="shared" si="118"/>
        <v>0.61111111111111116</v>
      </c>
      <c r="AQ368" s="67">
        <f t="shared" si="119"/>
        <v>2154.7916666666656</v>
      </c>
      <c r="AR368" s="57"/>
      <c r="AS368" s="57"/>
      <c r="AU368" s="57">
        <v>364</v>
      </c>
      <c r="AV368" s="66">
        <v>10.3</v>
      </c>
      <c r="AW368" s="66">
        <v>0</v>
      </c>
      <c r="AX368" s="65">
        <f t="shared" si="109"/>
        <v>2.8611111111111112</v>
      </c>
      <c r="AY368" s="65">
        <f t="shared" si="120"/>
        <v>0.61111111111111116</v>
      </c>
      <c r="AZ368" s="67">
        <f t="shared" si="121"/>
        <v>2154.7916666666656</v>
      </c>
      <c r="BA368" s="57"/>
      <c r="BB368" s="57"/>
      <c r="BD368" s="57">
        <v>364</v>
      </c>
      <c r="BE368" s="66">
        <v>20.7</v>
      </c>
      <c r="BF368" s="66">
        <v>0</v>
      </c>
      <c r="BG368" s="65">
        <f t="shared" si="110"/>
        <v>5.75</v>
      </c>
      <c r="BH368" s="65">
        <f t="shared" si="122"/>
        <v>-0.1111111111111116</v>
      </c>
      <c r="BI368" s="67">
        <f t="shared" si="123"/>
        <v>2532.6250000000009</v>
      </c>
      <c r="BJ368" s="57"/>
      <c r="BK368" s="57"/>
      <c r="BM368" s="57">
        <v>364</v>
      </c>
      <c r="BN368" s="57">
        <v>20.7</v>
      </c>
      <c r="BO368" s="66">
        <v>0</v>
      </c>
      <c r="BP368" s="65">
        <f t="shared" si="111"/>
        <v>5.75</v>
      </c>
      <c r="BQ368" s="65">
        <f t="shared" si="124"/>
        <v>-0.1111111111111116</v>
      </c>
      <c r="BR368" s="67">
        <f t="shared" si="125"/>
        <v>2532.6250000000009</v>
      </c>
      <c r="BS368" s="57"/>
      <c r="BT368" s="57"/>
    </row>
    <row r="369" spans="1:72" x14ac:dyDescent="0.25">
      <c r="A369" s="31">
        <v>369</v>
      </c>
      <c r="B369" s="56">
        <v>366</v>
      </c>
      <c r="C369" s="71">
        <v>20.8</v>
      </c>
      <c r="D369" s="71">
        <v>0</v>
      </c>
      <c r="E369" s="71">
        <v>5.7777777777777777</v>
      </c>
      <c r="F369" s="71">
        <v>2.7777777777777679E-2</v>
      </c>
      <c r="G369" s="71">
        <v>2544.1388888888896</v>
      </c>
      <c r="K369" s="57">
        <v>365</v>
      </c>
      <c r="L369" s="66">
        <v>10.6</v>
      </c>
      <c r="M369" s="66">
        <v>0</v>
      </c>
      <c r="N369" s="65">
        <f t="shared" si="105"/>
        <v>2.9444444444444442</v>
      </c>
      <c r="O369" s="65">
        <f t="shared" si="112"/>
        <v>0.55555555555555536</v>
      </c>
      <c r="P369" s="67">
        <f t="shared" si="113"/>
        <v>2230.5555555555557</v>
      </c>
      <c r="Q369" s="57"/>
      <c r="R369" s="57"/>
      <c r="T369" s="57">
        <v>365</v>
      </c>
      <c r="U369" s="66">
        <v>10.6</v>
      </c>
      <c r="V369" s="66">
        <v>0</v>
      </c>
      <c r="W369" s="65">
        <f t="shared" si="106"/>
        <v>2.9444444444444442</v>
      </c>
      <c r="X369" s="65">
        <f t="shared" si="114"/>
        <v>0.55555555555555536</v>
      </c>
      <c r="Y369" s="67">
        <f t="shared" si="115"/>
        <v>2230.5555555555557</v>
      </c>
      <c r="Z369" s="57"/>
      <c r="AA369" s="57"/>
      <c r="AC369" s="57">
        <v>365</v>
      </c>
      <c r="AD369" s="66">
        <v>12.1</v>
      </c>
      <c r="AE369" s="66">
        <v>0</v>
      </c>
      <c r="AF369" s="65">
        <f t="shared" si="107"/>
        <v>3.3611111111111107</v>
      </c>
      <c r="AG369" s="65">
        <f t="shared" si="116"/>
        <v>0.49999999999999956</v>
      </c>
      <c r="AH369" s="67">
        <f t="shared" si="117"/>
        <v>2157.9027777777769</v>
      </c>
      <c r="AI369" s="57"/>
      <c r="AJ369" s="57"/>
      <c r="AL369" s="57">
        <v>365</v>
      </c>
      <c r="AM369" s="66">
        <v>12.1</v>
      </c>
      <c r="AN369" s="66">
        <v>0</v>
      </c>
      <c r="AO369" s="65">
        <f t="shared" si="108"/>
        <v>3.3611111111111107</v>
      </c>
      <c r="AP369" s="65">
        <f t="shared" si="118"/>
        <v>0.49999999999999956</v>
      </c>
      <c r="AQ369" s="67">
        <f t="shared" si="119"/>
        <v>2157.9027777777769</v>
      </c>
      <c r="AR369" s="57"/>
      <c r="AS369" s="57"/>
      <c r="AU369" s="57">
        <v>365</v>
      </c>
      <c r="AV369" s="66">
        <v>12.1</v>
      </c>
      <c r="AW369" s="66">
        <v>0</v>
      </c>
      <c r="AX369" s="65">
        <f t="shared" si="109"/>
        <v>3.3611111111111107</v>
      </c>
      <c r="AY369" s="65">
        <f t="shared" si="120"/>
        <v>0.49999999999999956</v>
      </c>
      <c r="AZ369" s="67">
        <f t="shared" si="121"/>
        <v>2157.9027777777769</v>
      </c>
      <c r="BA369" s="57"/>
      <c r="BB369" s="57"/>
      <c r="BD369" s="57">
        <v>365</v>
      </c>
      <c r="BE369" s="66">
        <v>20.7</v>
      </c>
      <c r="BF369" s="66">
        <v>0</v>
      </c>
      <c r="BG369" s="65">
        <f t="shared" si="110"/>
        <v>5.75</v>
      </c>
      <c r="BH369" s="65">
        <f t="shared" si="122"/>
        <v>0</v>
      </c>
      <c r="BI369" s="67">
        <f t="shared" si="123"/>
        <v>2538.3750000000009</v>
      </c>
      <c r="BJ369" s="57"/>
      <c r="BK369" s="57"/>
      <c r="BM369" s="57">
        <v>365</v>
      </c>
      <c r="BN369" s="57">
        <v>20.7</v>
      </c>
      <c r="BO369" s="66">
        <v>0</v>
      </c>
      <c r="BP369" s="65">
        <f t="shared" si="111"/>
        <v>5.75</v>
      </c>
      <c r="BQ369" s="65">
        <f t="shared" si="124"/>
        <v>0</v>
      </c>
      <c r="BR369" s="67">
        <f t="shared" si="125"/>
        <v>2538.3750000000009</v>
      </c>
      <c r="BS369" s="57"/>
      <c r="BT369" s="57"/>
    </row>
    <row r="370" spans="1:72" x14ac:dyDescent="0.25">
      <c r="A370" s="31">
        <v>370</v>
      </c>
      <c r="B370" s="56">
        <v>367</v>
      </c>
      <c r="C370" s="71">
        <v>21.2</v>
      </c>
      <c r="D370" s="71">
        <v>0</v>
      </c>
      <c r="E370" s="71">
        <v>5.8888888888888884</v>
      </c>
      <c r="F370" s="71">
        <v>0.11111111111111072</v>
      </c>
      <c r="G370" s="71">
        <v>2549.9722222222231</v>
      </c>
      <c r="K370" s="57">
        <v>366</v>
      </c>
      <c r="L370" s="66">
        <v>12.5</v>
      </c>
      <c r="M370" s="66">
        <v>0</v>
      </c>
      <c r="N370" s="65">
        <f t="shared" si="105"/>
        <v>3.4722222222222223</v>
      </c>
      <c r="O370" s="65">
        <f t="shared" si="112"/>
        <v>0.52777777777777812</v>
      </c>
      <c r="P370" s="67">
        <f t="shared" si="113"/>
        <v>2233.7638888888891</v>
      </c>
      <c r="Q370" s="57"/>
      <c r="R370" s="57"/>
      <c r="T370" s="57">
        <v>366</v>
      </c>
      <c r="U370" s="66">
        <v>12.5</v>
      </c>
      <c r="V370" s="66">
        <v>0</v>
      </c>
      <c r="W370" s="65">
        <f t="shared" si="106"/>
        <v>3.4722222222222223</v>
      </c>
      <c r="X370" s="65">
        <f t="shared" si="114"/>
        <v>0.52777777777777812</v>
      </c>
      <c r="Y370" s="67">
        <f t="shared" si="115"/>
        <v>2233.7638888888891</v>
      </c>
      <c r="Z370" s="57"/>
      <c r="AA370" s="57"/>
      <c r="AC370" s="57">
        <v>366</v>
      </c>
      <c r="AD370" s="66">
        <v>12.6</v>
      </c>
      <c r="AE370" s="66">
        <v>0</v>
      </c>
      <c r="AF370" s="65">
        <f t="shared" si="107"/>
        <v>3.5</v>
      </c>
      <c r="AG370" s="65">
        <f t="shared" si="116"/>
        <v>0.13888888888888928</v>
      </c>
      <c r="AH370" s="67">
        <f t="shared" si="117"/>
        <v>2161.3333333333326</v>
      </c>
      <c r="AI370" s="57"/>
      <c r="AJ370" s="57"/>
      <c r="AL370" s="57">
        <v>366</v>
      </c>
      <c r="AM370" s="66">
        <v>12.6</v>
      </c>
      <c r="AN370" s="66">
        <v>0</v>
      </c>
      <c r="AO370" s="65">
        <f t="shared" si="108"/>
        <v>3.5</v>
      </c>
      <c r="AP370" s="65">
        <f t="shared" si="118"/>
        <v>0.13888888888888928</v>
      </c>
      <c r="AQ370" s="67">
        <f t="shared" si="119"/>
        <v>2161.3333333333326</v>
      </c>
      <c r="AR370" s="57"/>
      <c r="AS370" s="57"/>
      <c r="AU370" s="57">
        <v>366</v>
      </c>
      <c r="AV370" s="66">
        <v>12.6</v>
      </c>
      <c r="AW370" s="66">
        <v>0</v>
      </c>
      <c r="AX370" s="65">
        <f t="shared" si="109"/>
        <v>3.5</v>
      </c>
      <c r="AY370" s="65">
        <f t="shared" si="120"/>
        <v>0.13888888888888928</v>
      </c>
      <c r="AZ370" s="67">
        <f t="shared" si="121"/>
        <v>2161.3333333333326</v>
      </c>
      <c r="BA370" s="57"/>
      <c r="BB370" s="57"/>
      <c r="BD370" s="57">
        <v>366</v>
      </c>
      <c r="BE370" s="66">
        <v>20.8</v>
      </c>
      <c r="BF370" s="66">
        <v>0</v>
      </c>
      <c r="BG370" s="65">
        <f t="shared" si="110"/>
        <v>5.7777777777777777</v>
      </c>
      <c r="BH370" s="65">
        <f t="shared" si="122"/>
        <v>2.7777777777777679E-2</v>
      </c>
      <c r="BI370" s="67">
        <f t="shared" si="123"/>
        <v>2544.1388888888896</v>
      </c>
      <c r="BJ370" s="57"/>
      <c r="BK370" s="57"/>
      <c r="BM370" s="57">
        <v>366</v>
      </c>
      <c r="BN370" s="57">
        <v>20.8</v>
      </c>
      <c r="BO370" s="66">
        <v>0</v>
      </c>
      <c r="BP370" s="65">
        <f t="shared" si="111"/>
        <v>5.7777777777777777</v>
      </c>
      <c r="BQ370" s="65">
        <f t="shared" si="124"/>
        <v>2.7777777777777679E-2</v>
      </c>
      <c r="BR370" s="67">
        <f t="shared" si="125"/>
        <v>2544.1388888888896</v>
      </c>
      <c r="BS370" s="57"/>
      <c r="BT370" s="57"/>
    </row>
    <row r="371" spans="1:72" x14ac:dyDescent="0.25">
      <c r="A371" s="31">
        <v>371</v>
      </c>
      <c r="B371" s="56">
        <v>368</v>
      </c>
      <c r="C371" s="71">
        <v>22.1</v>
      </c>
      <c r="D371" s="71">
        <v>0</v>
      </c>
      <c r="E371" s="71">
        <v>6.1388888888888893</v>
      </c>
      <c r="F371" s="71">
        <v>0.25000000000000089</v>
      </c>
      <c r="G371" s="71">
        <v>2555.9861111111118</v>
      </c>
      <c r="K371" s="57">
        <v>367</v>
      </c>
      <c r="L371" s="66">
        <v>14.4</v>
      </c>
      <c r="M371" s="66">
        <v>0</v>
      </c>
      <c r="N371" s="65">
        <f t="shared" si="105"/>
        <v>4</v>
      </c>
      <c r="O371" s="65">
        <f t="shared" si="112"/>
        <v>0.52777777777777768</v>
      </c>
      <c r="P371" s="67">
        <f t="shared" si="113"/>
        <v>2237.5000000000005</v>
      </c>
      <c r="Q371" s="57"/>
      <c r="R371" s="57"/>
      <c r="T371" s="57">
        <v>367</v>
      </c>
      <c r="U371" s="66">
        <v>14.4</v>
      </c>
      <c r="V371" s="66">
        <v>0</v>
      </c>
      <c r="W371" s="65">
        <f t="shared" si="106"/>
        <v>4</v>
      </c>
      <c r="X371" s="65">
        <f t="shared" si="114"/>
        <v>0.52777777777777768</v>
      </c>
      <c r="Y371" s="67">
        <f t="shared" si="115"/>
        <v>2237.5000000000005</v>
      </c>
      <c r="Z371" s="57"/>
      <c r="AA371" s="57"/>
      <c r="AC371" s="57">
        <v>367</v>
      </c>
      <c r="AD371" s="66">
        <v>13.6</v>
      </c>
      <c r="AE371" s="66">
        <v>0</v>
      </c>
      <c r="AF371" s="65">
        <f t="shared" si="107"/>
        <v>3.7777777777777777</v>
      </c>
      <c r="AG371" s="65">
        <f t="shared" si="116"/>
        <v>0.27777777777777768</v>
      </c>
      <c r="AH371" s="67">
        <f t="shared" si="117"/>
        <v>2164.9722222222213</v>
      </c>
      <c r="AI371" s="57"/>
      <c r="AJ371" s="57"/>
      <c r="AL371" s="57">
        <v>367</v>
      </c>
      <c r="AM371" s="66">
        <v>13.6</v>
      </c>
      <c r="AN371" s="66">
        <v>0</v>
      </c>
      <c r="AO371" s="65">
        <f t="shared" si="108"/>
        <v>3.7777777777777777</v>
      </c>
      <c r="AP371" s="65">
        <f t="shared" si="118"/>
        <v>0.27777777777777768</v>
      </c>
      <c r="AQ371" s="67">
        <f t="shared" si="119"/>
        <v>2164.9722222222213</v>
      </c>
      <c r="AR371" s="57"/>
      <c r="AS371" s="57"/>
      <c r="AU371" s="57">
        <v>367</v>
      </c>
      <c r="AV371" s="66">
        <v>13.6</v>
      </c>
      <c r="AW371" s="66">
        <v>0</v>
      </c>
      <c r="AX371" s="65">
        <f t="shared" si="109"/>
        <v>3.7777777777777777</v>
      </c>
      <c r="AY371" s="65">
        <f t="shared" si="120"/>
        <v>0.27777777777777768</v>
      </c>
      <c r="AZ371" s="67">
        <f t="shared" si="121"/>
        <v>2164.9722222222213</v>
      </c>
      <c r="BA371" s="57"/>
      <c r="BB371" s="57"/>
      <c r="BD371" s="57">
        <v>367</v>
      </c>
      <c r="BE371" s="66">
        <v>21.2</v>
      </c>
      <c r="BF371" s="66">
        <v>0</v>
      </c>
      <c r="BG371" s="65">
        <f t="shared" si="110"/>
        <v>5.8888888888888884</v>
      </c>
      <c r="BH371" s="65">
        <f t="shared" si="122"/>
        <v>0.11111111111111072</v>
      </c>
      <c r="BI371" s="67">
        <f t="shared" si="123"/>
        <v>2549.9722222222231</v>
      </c>
      <c r="BJ371" s="57"/>
      <c r="BK371" s="57"/>
      <c r="BM371" s="57">
        <v>367</v>
      </c>
      <c r="BN371" s="57">
        <v>21.2</v>
      </c>
      <c r="BO371" s="66">
        <v>0</v>
      </c>
      <c r="BP371" s="65">
        <f t="shared" si="111"/>
        <v>5.8888888888888884</v>
      </c>
      <c r="BQ371" s="65">
        <f t="shared" si="124"/>
        <v>0.11111111111111072</v>
      </c>
      <c r="BR371" s="67">
        <f t="shared" si="125"/>
        <v>2549.9722222222231</v>
      </c>
      <c r="BS371" s="57"/>
      <c r="BT371" s="57"/>
    </row>
    <row r="372" spans="1:72" x14ac:dyDescent="0.25">
      <c r="A372" s="31">
        <v>372</v>
      </c>
      <c r="B372" s="56">
        <v>369</v>
      </c>
      <c r="C372" s="71">
        <v>23.5</v>
      </c>
      <c r="D372" s="71">
        <v>0</v>
      </c>
      <c r="E372" s="71">
        <v>6.5277777777777777</v>
      </c>
      <c r="F372" s="71">
        <v>0.3888888888888884</v>
      </c>
      <c r="G372" s="71">
        <v>2562.3194444444453</v>
      </c>
      <c r="K372" s="57">
        <v>368</v>
      </c>
      <c r="L372" s="66">
        <v>16.3</v>
      </c>
      <c r="M372" s="66">
        <v>0</v>
      </c>
      <c r="N372" s="65">
        <f t="shared" si="105"/>
        <v>4.5277777777777777</v>
      </c>
      <c r="O372" s="65">
        <f t="shared" si="112"/>
        <v>0.52777777777777768</v>
      </c>
      <c r="P372" s="67">
        <f t="shared" si="113"/>
        <v>2241.7638888888891</v>
      </c>
      <c r="Q372" s="57"/>
      <c r="R372" s="57"/>
      <c r="T372" s="57">
        <v>368</v>
      </c>
      <c r="U372" s="66">
        <v>16.3</v>
      </c>
      <c r="V372" s="66">
        <v>0</v>
      </c>
      <c r="W372" s="65">
        <f t="shared" si="106"/>
        <v>4.5277777777777777</v>
      </c>
      <c r="X372" s="65">
        <f t="shared" si="114"/>
        <v>0.52777777777777768</v>
      </c>
      <c r="Y372" s="67">
        <f t="shared" si="115"/>
        <v>2241.7638888888891</v>
      </c>
      <c r="Z372" s="57"/>
      <c r="AA372" s="57"/>
      <c r="AC372" s="57">
        <v>368</v>
      </c>
      <c r="AD372" s="66">
        <v>14.5</v>
      </c>
      <c r="AE372" s="66">
        <v>0</v>
      </c>
      <c r="AF372" s="65">
        <f t="shared" si="107"/>
        <v>4.0277777777777777</v>
      </c>
      <c r="AG372" s="65">
        <f t="shared" si="116"/>
        <v>0.25</v>
      </c>
      <c r="AH372" s="67">
        <f t="shared" si="117"/>
        <v>2168.8749999999991</v>
      </c>
      <c r="AI372" s="57"/>
      <c r="AJ372" s="57"/>
      <c r="AL372" s="57">
        <v>368</v>
      </c>
      <c r="AM372" s="66">
        <v>14.5</v>
      </c>
      <c r="AN372" s="66">
        <v>0</v>
      </c>
      <c r="AO372" s="65">
        <f t="shared" si="108"/>
        <v>4.0277777777777777</v>
      </c>
      <c r="AP372" s="65">
        <f t="shared" si="118"/>
        <v>0.25</v>
      </c>
      <c r="AQ372" s="67">
        <f t="shared" si="119"/>
        <v>2168.8749999999991</v>
      </c>
      <c r="AR372" s="57"/>
      <c r="AS372" s="57"/>
      <c r="AU372" s="57">
        <v>368</v>
      </c>
      <c r="AV372" s="66">
        <v>14.5</v>
      </c>
      <c r="AW372" s="66">
        <v>0</v>
      </c>
      <c r="AX372" s="65">
        <f t="shared" si="109"/>
        <v>4.0277777777777777</v>
      </c>
      <c r="AY372" s="65">
        <f t="shared" si="120"/>
        <v>0.25</v>
      </c>
      <c r="AZ372" s="67">
        <f t="shared" si="121"/>
        <v>2168.8749999999991</v>
      </c>
      <c r="BA372" s="57"/>
      <c r="BB372" s="57"/>
      <c r="BD372" s="57">
        <v>368</v>
      </c>
      <c r="BE372" s="66">
        <v>22.1</v>
      </c>
      <c r="BF372" s="66">
        <v>0</v>
      </c>
      <c r="BG372" s="65">
        <f t="shared" si="110"/>
        <v>6.1388888888888893</v>
      </c>
      <c r="BH372" s="65">
        <f t="shared" si="122"/>
        <v>0.25000000000000089</v>
      </c>
      <c r="BI372" s="67">
        <f t="shared" si="123"/>
        <v>2555.9861111111118</v>
      </c>
      <c r="BJ372" s="57"/>
      <c r="BK372" s="57"/>
      <c r="BM372" s="57">
        <v>368</v>
      </c>
      <c r="BN372" s="57">
        <v>22.1</v>
      </c>
      <c r="BO372" s="66">
        <v>0</v>
      </c>
      <c r="BP372" s="65">
        <f t="shared" si="111"/>
        <v>6.1388888888888893</v>
      </c>
      <c r="BQ372" s="65">
        <f t="shared" si="124"/>
        <v>0.25000000000000089</v>
      </c>
      <c r="BR372" s="67">
        <f t="shared" si="125"/>
        <v>2555.9861111111118</v>
      </c>
      <c r="BS372" s="57"/>
      <c r="BT372" s="57"/>
    </row>
    <row r="373" spans="1:72" x14ac:dyDescent="0.25">
      <c r="A373" s="31">
        <v>373</v>
      </c>
      <c r="B373" s="56">
        <v>370</v>
      </c>
      <c r="C373" s="71">
        <v>24.3</v>
      </c>
      <c r="D373" s="71">
        <v>0</v>
      </c>
      <c r="E373" s="71">
        <v>6.75</v>
      </c>
      <c r="F373" s="71">
        <v>0.22222222222222232</v>
      </c>
      <c r="G373" s="71">
        <v>2568.9583333333339</v>
      </c>
      <c r="K373" s="57">
        <v>369</v>
      </c>
      <c r="L373" s="66">
        <v>17.899999999999999</v>
      </c>
      <c r="M373" s="66">
        <v>0</v>
      </c>
      <c r="N373" s="65">
        <f t="shared" si="105"/>
        <v>4.9722222222222214</v>
      </c>
      <c r="O373" s="65">
        <f t="shared" si="112"/>
        <v>0.44444444444444375</v>
      </c>
      <c r="P373" s="67">
        <f t="shared" si="113"/>
        <v>2246.5138888888891</v>
      </c>
      <c r="Q373" s="57"/>
      <c r="R373" s="57"/>
      <c r="T373" s="57">
        <v>369</v>
      </c>
      <c r="U373" s="66">
        <v>17.899999999999999</v>
      </c>
      <c r="V373" s="66">
        <v>0</v>
      </c>
      <c r="W373" s="65">
        <f t="shared" si="106"/>
        <v>4.9722222222222214</v>
      </c>
      <c r="X373" s="65">
        <f t="shared" si="114"/>
        <v>0.44444444444444375</v>
      </c>
      <c r="Y373" s="67">
        <f t="shared" si="115"/>
        <v>2246.5138888888891</v>
      </c>
      <c r="Z373" s="57"/>
      <c r="AA373" s="57"/>
      <c r="AC373" s="57">
        <v>369</v>
      </c>
      <c r="AD373" s="66">
        <v>15.6</v>
      </c>
      <c r="AE373" s="66">
        <v>0</v>
      </c>
      <c r="AF373" s="65">
        <f t="shared" si="107"/>
        <v>4.333333333333333</v>
      </c>
      <c r="AG373" s="65">
        <f t="shared" si="116"/>
        <v>0.30555555555555536</v>
      </c>
      <c r="AH373" s="67">
        <f t="shared" si="117"/>
        <v>2173.0555555555547</v>
      </c>
      <c r="AI373" s="57"/>
      <c r="AJ373" s="57"/>
      <c r="AL373" s="57">
        <v>369</v>
      </c>
      <c r="AM373" s="66">
        <v>15.6</v>
      </c>
      <c r="AN373" s="66">
        <v>0</v>
      </c>
      <c r="AO373" s="65">
        <f t="shared" si="108"/>
        <v>4.333333333333333</v>
      </c>
      <c r="AP373" s="65">
        <f t="shared" si="118"/>
        <v>0.30555555555555536</v>
      </c>
      <c r="AQ373" s="67">
        <f t="shared" si="119"/>
        <v>2173.0555555555547</v>
      </c>
      <c r="AR373" s="57"/>
      <c r="AS373" s="57"/>
      <c r="AU373" s="57">
        <v>369</v>
      </c>
      <c r="AV373" s="66">
        <v>15.6</v>
      </c>
      <c r="AW373" s="66">
        <v>0</v>
      </c>
      <c r="AX373" s="65">
        <f t="shared" si="109"/>
        <v>4.333333333333333</v>
      </c>
      <c r="AY373" s="65">
        <f t="shared" si="120"/>
        <v>0.30555555555555536</v>
      </c>
      <c r="AZ373" s="67">
        <f t="shared" si="121"/>
        <v>2173.0555555555547</v>
      </c>
      <c r="BA373" s="57"/>
      <c r="BB373" s="57"/>
      <c r="BD373" s="57">
        <v>369</v>
      </c>
      <c r="BE373" s="66">
        <v>23.5</v>
      </c>
      <c r="BF373" s="66">
        <v>0</v>
      </c>
      <c r="BG373" s="65">
        <f t="shared" si="110"/>
        <v>6.5277777777777777</v>
      </c>
      <c r="BH373" s="65">
        <f t="shared" si="122"/>
        <v>0.3888888888888884</v>
      </c>
      <c r="BI373" s="67">
        <f t="shared" si="123"/>
        <v>2562.3194444444453</v>
      </c>
      <c r="BJ373" s="57"/>
      <c r="BK373" s="57"/>
      <c r="BM373" s="57">
        <v>369</v>
      </c>
      <c r="BN373" s="57">
        <v>23.5</v>
      </c>
      <c r="BO373" s="66">
        <v>0</v>
      </c>
      <c r="BP373" s="65">
        <f t="shared" si="111"/>
        <v>6.5277777777777777</v>
      </c>
      <c r="BQ373" s="65">
        <f t="shared" si="124"/>
        <v>0.3888888888888884</v>
      </c>
      <c r="BR373" s="67">
        <f t="shared" si="125"/>
        <v>2562.3194444444453</v>
      </c>
      <c r="BS373" s="57"/>
      <c r="BT373" s="57"/>
    </row>
    <row r="374" spans="1:72" x14ac:dyDescent="0.25">
      <c r="A374" s="31">
        <v>374</v>
      </c>
      <c r="B374" s="56">
        <v>371</v>
      </c>
      <c r="C374" s="71">
        <v>24.5</v>
      </c>
      <c r="D374" s="71">
        <v>0</v>
      </c>
      <c r="E374" s="71">
        <v>6.8055555555555554</v>
      </c>
      <c r="F374" s="71">
        <v>5.5555555555555358E-2</v>
      </c>
      <c r="G374" s="71">
        <v>2575.7361111111118</v>
      </c>
      <c r="K374" s="57">
        <v>370</v>
      </c>
      <c r="L374" s="66">
        <v>19.100000000000001</v>
      </c>
      <c r="M374" s="66">
        <v>0</v>
      </c>
      <c r="N374" s="65">
        <f t="shared" si="105"/>
        <v>5.3055555555555562</v>
      </c>
      <c r="O374" s="65">
        <f t="shared" si="112"/>
        <v>0.33333333333333481</v>
      </c>
      <c r="P374" s="67">
        <f t="shared" si="113"/>
        <v>2251.6527777777778</v>
      </c>
      <c r="Q374" s="57"/>
      <c r="R374" s="57"/>
      <c r="T374" s="57">
        <v>370</v>
      </c>
      <c r="U374" s="66">
        <v>19.100000000000001</v>
      </c>
      <c r="V374" s="66">
        <v>0</v>
      </c>
      <c r="W374" s="65">
        <f t="shared" si="106"/>
        <v>5.3055555555555562</v>
      </c>
      <c r="X374" s="65">
        <f t="shared" si="114"/>
        <v>0.33333333333333481</v>
      </c>
      <c r="Y374" s="67">
        <f t="shared" si="115"/>
        <v>2251.6527777777778</v>
      </c>
      <c r="Z374" s="57"/>
      <c r="AA374" s="57"/>
      <c r="AC374" s="57">
        <v>370</v>
      </c>
      <c r="AD374" s="66">
        <v>16.8</v>
      </c>
      <c r="AE374" s="66">
        <v>0</v>
      </c>
      <c r="AF374" s="65">
        <f t="shared" si="107"/>
        <v>4.666666666666667</v>
      </c>
      <c r="AG374" s="65">
        <f t="shared" si="116"/>
        <v>0.33333333333333393</v>
      </c>
      <c r="AH374" s="67">
        <f t="shared" si="117"/>
        <v>2177.5555555555547</v>
      </c>
      <c r="AI374" s="57"/>
      <c r="AJ374" s="57"/>
      <c r="AL374" s="57">
        <v>370</v>
      </c>
      <c r="AM374" s="66">
        <v>16.8</v>
      </c>
      <c r="AN374" s="66">
        <v>0</v>
      </c>
      <c r="AO374" s="65">
        <f t="shared" si="108"/>
        <v>4.666666666666667</v>
      </c>
      <c r="AP374" s="65">
        <f t="shared" si="118"/>
        <v>0.33333333333333393</v>
      </c>
      <c r="AQ374" s="67">
        <f t="shared" si="119"/>
        <v>2177.5555555555547</v>
      </c>
      <c r="AR374" s="57"/>
      <c r="AS374" s="57"/>
      <c r="AU374" s="57">
        <v>370</v>
      </c>
      <c r="AV374" s="66">
        <v>16.8</v>
      </c>
      <c r="AW374" s="66">
        <v>0</v>
      </c>
      <c r="AX374" s="65">
        <f t="shared" si="109"/>
        <v>4.666666666666667</v>
      </c>
      <c r="AY374" s="65">
        <f t="shared" si="120"/>
        <v>0.33333333333333393</v>
      </c>
      <c r="AZ374" s="67">
        <f t="shared" si="121"/>
        <v>2177.5555555555547</v>
      </c>
      <c r="BA374" s="57"/>
      <c r="BB374" s="57"/>
      <c r="BD374" s="57">
        <v>370</v>
      </c>
      <c r="BE374" s="66">
        <v>24.3</v>
      </c>
      <c r="BF374" s="66">
        <v>0</v>
      </c>
      <c r="BG374" s="65">
        <f t="shared" si="110"/>
        <v>6.75</v>
      </c>
      <c r="BH374" s="65">
        <f t="shared" si="122"/>
        <v>0.22222222222222232</v>
      </c>
      <c r="BI374" s="67">
        <f t="shared" si="123"/>
        <v>2568.9583333333339</v>
      </c>
      <c r="BJ374" s="57"/>
      <c r="BK374" s="57"/>
      <c r="BM374" s="57">
        <v>370</v>
      </c>
      <c r="BN374" s="57">
        <v>24.3</v>
      </c>
      <c r="BO374" s="66">
        <v>0</v>
      </c>
      <c r="BP374" s="65">
        <f t="shared" si="111"/>
        <v>6.75</v>
      </c>
      <c r="BQ374" s="65">
        <f t="shared" si="124"/>
        <v>0.22222222222222232</v>
      </c>
      <c r="BR374" s="67">
        <f t="shared" si="125"/>
        <v>2568.9583333333339</v>
      </c>
      <c r="BS374" s="57"/>
      <c r="BT374" s="57"/>
    </row>
    <row r="375" spans="1:72" x14ac:dyDescent="0.25">
      <c r="A375" s="31">
        <v>375</v>
      </c>
      <c r="B375" s="56">
        <v>372</v>
      </c>
      <c r="C375" s="71">
        <v>23.8</v>
      </c>
      <c r="D375" s="71">
        <v>0</v>
      </c>
      <c r="E375" s="71">
        <v>6.6111111111111107</v>
      </c>
      <c r="F375" s="71">
        <v>-0.19444444444444464</v>
      </c>
      <c r="G375" s="71">
        <v>2582.4444444444453</v>
      </c>
      <c r="K375" s="57">
        <v>371</v>
      </c>
      <c r="L375" s="66">
        <v>19.899999999999999</v>
      </c>
      <c r="M375" s="66">
        <v>0</v>
      </c>
      <c r="N375" s="65">
        <f t="shared" si="105"/>
        <v>5.5277777777777777</v>
      </c>
      <c r="O375" s="65">
        <f t="shared" si="112"/>
        <v>0.22222222222222143</v>
      </c>
      <c r="P375" s="67">
        <f t="shared" si="113"/>
        <v>2257.0694444444443</v>
      </c>
      <c r="Q375" s="57"/>
      <c r="R375" s="57"/>
      <c r="T375" s="57">
        <v>371</v>
      </c>
      <c r="U375" s="66">
        <v>19.899999999999999</v>
      </c>
      <c r="V375" s="66">
        <v>0</v>
      </c>
      <c r="W375" s="65">
        <f t="shared" si="106"/>
        <v>5.5277777777777777</v>
      </c>
      <c r="X375" s="65">
        <f t="shared" si="114"/>
        <v>0.22222222222222143</v>
      </c>
      <c r="Y375" s="67">
        <f t="shared" si="115"/>
        <v>2257.0694444444443</v>
      </c>
      <c r="Z375" s="57"/>
      <c r="AA375" s="57"/>
      <c r="AC375" s="57">
        <v>371</v>
      </c>
      <c r="AD375" s="66">
        <v>18.2</v>
      </c>
      <c r="AE375" s="66">
        <v>0</v>
      </c>
      <c r="AF375" s="65">
        <f t="shared" si="107"/>
        <v>5.0555555555555554</v>
      </c>
      <c r="AG375" s="65">
        <f t="shared" si="116"/>
        <v>0.3888888888888884</v>
      </c>
      <c r="AH375" s="67">
        <f t="shared" si="117"/>
        <v>2182.4166666666661</v>
      </c>
      <c r="AI375" s="57"/>
      <c r="AJ375" s="57"/>
      <c r="AL375" s="57">
        <v>371</v>
      </c>
      <c r="AM375" s="66">
        <v>18.2</v>
      </c>
      <c r="AN375" s="66">
        <v>0</v>
      </c>
      <c r="AO375" s="65">
        <f t="shared" si="108"/>
        <v>5.0555555555555554</v>
      </c>
      <c r="AP375" s="65">
        <f t="shared" si="118"/>
        <v>0.3888888888888884</v>
      </c>
      <c r="AQ375" s="67">
        <f t="shared" si="119"/>
        <v>2182.4166666666661</v>
      </c>
      <c r="AR375" s="57"/>
      <c r="AS375" s="57"/>
      <c r="AU375" s="57">
        <v>371</v>
      </c>
      <c r="AV375" s="66">
        <v>18.2</v>
      </c>
      <c r="AW375" s="66">
        <v>0</v>
      </c>
      <c r="AX375" s="65">
        <f t="shared" si="109"/>
        <v>5.0555555555555554</v>
      </c>
      <c r="AY375" s="65">
        <f t="shared" si="120"/>
        <v>0.3888888888888884</v>
      </c>
      <c r="AZ375" s="67">
        <f t="shared" si="121"/>
        <v>2182.4166666666661</v>
      </c>
      <c r="BA375" s="57"/>
      <c r="BB375" s="57"/>
      <c r="BD375" s="57">
        <v>371</v>
      </c>
      <c r="BE375" s="66">
        <v>24.5</v>
      </c>
      <c r="BF375" s="66">
        <v>0</v>
      </c>
      <c r="BG375" s="65">
        <f t="shared" si="110"/>
        <v>6.8055555555555554</v>
      </c>
      <c r="BH375" s="65">
        <f t="shared" si="122"/>
        <v>5.5555555555555358E-2</v>
      </c>
      <c r="BI375" s="67">
        <f t="shared" si="123"/>
        <v>2575.7361111111118</v>
      </c>
      <c r="BJ375" s="57"/>
      <c r="BK375" s="57"/>
      <c r="BM375" s="57">
        <v>371</v>
      </c>
      <c r="BN375" s="57">
        <v>24.5</v>
      </c>
      <c r="BO375" s="66">
        <v>0</v>
      </c>
      <c r="BP375" s="65">
        <f t="shared" si="111"/>
        <v>6.8055555555555554</v>
      </c>
      <c r="BQ375" s="65">
        <f t="shared" si="124"/>
        <v>5.5555555555555358E-2</v>
      </c>
      <c r="BR375" s="67">
        <f t="shared" si="125"/>
        <v>2575.7361111111118</v>
      </c>
      <c r="BS375" s="57"/>
      <c r="BT375" s="57"/>
    </row>
    <row r="376" spans="1:72" x14ac:dyDescent="0.25">
      <c r="A376" s="31">
        <v>376</v>
      </c>
      <c r="B376" s="56">
        <v>373</v>
      </c>
      <c r="C376" s="71">
        <v>21.3</v>
      </c>
      <c r="D376" s="71">
        <v>0</v>
      </c>
      <c r="E376" s="71">
        <v>5.916666666666667</v>
      </c>
      <c r="F376" s="71">
        <v>-0.69444444444444375</v>
      </c>
      <c r="G376" s="71">
        <v>2588.7083333333339</v>
      </c>
      <c r="K376" s="57">
        <v>372</v>
      </c>
      <c r="L376" s="66">
        <v>20.3</v>
      </c>
      <c r="M376" s="66">
        <v>0</v>
      </c>
      <c r="N376" s="65">
        <f t="shared" si="105"/>
        <v>5.6388888888888893</v>
      </c>
      <c r="O376" s="65">
        <f t="shared" si="112"/>
        <v>0.1111111111111116</v>
      </c>
      <c r="P376" s="67">
        <f t="shared" si="113"/>
        <v>2262.6527777777778</v>
      </c>
      <c r="Q376" s="57"/>
      <c r="R376" s="57"/>
      <c r="T376" s="57">
        <v>372</v>
      </c>
      <c r="U376" s="66">
        <v>20.3</v>
      </c>
      <c r="V376" s="66">
        <v>0</v>
      </c>
      <c r="W376" s="65">
        <f t="shared" si="106"/>
        <v>5.6388888888888893</v>
      </c>
      <c r="X376" s="65">
        <f t="shared" si="114"/>
        <v>0.1111111111111116</v>
      </c>
      <c r="Y376" s="67">
        <f t="shared" si="115"/>
        <v>2262.6527777777778</v>
      </c>
      <c r="Z376" s="57"/>
      <c r="AA376" s="57"/>
      <c r="AC376" s="57">
        <v>372</v>
      </c>
      <c r="AD376" s="66">
        <v>19.600000000000001</v>
      </c>
      <c r="AE376" s="66">
        <v>0</v>
      </c>
      <c r="AF376" s="65">
        <f t="shared" si="107"/>
        <v>5.4444444444444446</v>
      </c>
      <c r="AG376" s="65">
        <f t="shared" si="116"/>
        <v>0.38888888888888928</v>
      </c>
      <c r="AH376" s="67">
        <f t="shared" si="117"/>
        <v>2187.6666666666661</v>
      </c>
      <c r="AI376" s="57"/>
      <c r="AJ376" s="57"/>
      <c r="AL376" s="57">
        <v>372</v>
      </c>
      <c r="AM376" s="66">
        <v>19.600000000000001</v>
      </c>
      <c r="AN376" s="66">
        <v>0</v>
      </c>
      <c r="AO376" s="65">
        <f t="shared" si="108"/>
        <v>5.4444444444444446</v>
      </c>
      <c r="AP376" s="65">
        <f t="shared" si="118"/>
        <v>0.38888888888888928</v>
      </c>
      <c r="AQ376" s="67">
        <f t="shared" si="119"/>
        <v>2187.6666666666661</v>
      </c>
      <c r="AR376" s="57"/>
      <c r="AS376" s="57"/>
      <c r="AU376" s="57">
        <v>372</v>
      </c>
      <c r="AV376" s="66">
        <v>19.600000000000001</v>
      </c>
      <c r="AW376" s="66">
        <v>0</v>
      </c>
      <c r="AX376" s="65">
        <f t="shared" si="109"/>
        <v>5.4444444444444446</v>
      </c>
      <c r="AY376" s="65">
        <f t="shared" si="120"/>
        <v>0.38888888888888928</v>
      </c>
      <c r="AZ376" s="67">
        <f t="shared" si="121"/>
        <v>2187.6666666666661</v>
      </c>
      <c r="BA376" s="57"/>
      <c r="BB376" s="57"/>
      <c r="BD376" s="57">
        <v>372</v>
      </c>
      <c r="BE376" s="66">
        <v>23.8</v>
      </c>
      <c r="BF376" s="66">
        <v>0</v>
      </c>
      <c r="BG376" s="65">
        <f t="shared" si="110"/>
        <v>6.6111111111111107</v>
      </c>
      <c r="BH376" s="65">
        <f t="shared" si="122"/>
        <v>-0.19444444444444464</v>
      </c>
      <c r="BI376" s="67">
        <f t="shared" si="123"/>
        <v>2582.4444444444453</v>
      </c>
      <c r="BJ376" s="57"/>
      <c r="BK376" s="57"/>
      <c r="BM376" s="57">
        <v>372</v>
      </c>
      <c r="BN376" s="57">
        <v>23.8</v>
      </c>
      <c r="BO376" s="66">
        <v>0</v>
      </c>
      <c r="BP376" s="65">
        <f t="shared" si="111"/>
        <v>6.6111111111111107</v>
      </c>
      <c r="BQ376" s="65">
        <f t="shared" si="124"/>
        <v>-0.19444444444444464</v>
      </c>
      <c r="BR376" s="67">
        <f t="shared" si="125"/>
        <v>2582.4444444444453</v>
      </c>
      <c r="BS376" s="57"/>
      <c r="BT376" s="57"/>
    </row>
    <row r="377" spans="1:72" x14ac:dyDescent="0.25">
      <c r="A377" s="31">
        <v>377</v>
      </c>
      <c r="B377" s="56">
        <v>374</v>
      </c>
      <c r="C377" s="71">
        <v>17.7</v>
      </c>
      <c r="D377" s="71">
        <v>0</v>
      </c>
      <c r="E377" s="71">
        <v>4.9166666666666661</v>
      </c>
      <c r="F377" s="71">
        <v>-1.0000000000000009</v>
      </c>
      <c r="G377" s="71">
        <v>2594.1250000000005</v>
      </c>
      <c r="K377" s="57">
        <v>373</v>
      </c>
      <c r="L377" s="66">
        <v>20.5</v>
      </c>
      <c r="M377" s="66">
        <v>0</v>
      </c>
      <c r="N377" s="65">
        <f t="shared" si="105"/>
        <v>5.6944444444444446</v>
      </c>
      <c r="O377" s="65">
        <f t="shared" si="112"/>
        <v>5.5555555555555358E-2</v>
      </c>
      <c r="P377" s="67">
        <f t="shared" si="113"/>
        <v>2268.3194444444443</v>
      </c>
      <c r="Q377" s="57"/>
      <c r="R377" s="57"/>
      <c r="T377" s="57">
        <v>373</v>
      </c>
      <c r="U377" s="66">
        <v>20.5</v>
      </c>
      <c r="V377" s="66">
        <v>0</v>
      </c>
      <c r="W377" s="65">
        <f t="shared" si="106"/>
        <v>5.6944444444444446</v>
      </c>
      <c r="X377" s="65">
        <f t="shared" si="114"/>
        <v>5.5555555555555358E-2</v>
      </c>
      <c r="Y377" s="67">
        <f t="shared" si="115"/>
        <v>2268.3194444444443</v>
      </c>
      <c r="Z377" s="57"/>
      <c r="AA377" s="57"/>
      <c r="AC377" s="57">
        <v>373</v>
      </c>
      <c r="AD377" s="66">
        <v>20.9</v>
      </c>
      <c r="AE377" s="66">
        <v>0</v>
      </c>
      <c r="AF377" s="65">
        <f t="shared" si="107"/>
        <v>5.8055555555555554</v>
      </c>
      <c r="AG377" s="65">
        <f t="shared" si="116"/>
        <v>0.36111111111111072</v>
      </c>
      <c r="AH377" s="67">
        <f t="shared" si="117"/>
        <v>2193.2916666666661</v>
      </c>
      <c r="AI377" s="57"/>
      <c r="AJ377" s="57"/>
      <c r="AL377" s="57">
        <v>373</v>
      </c>
      <c r="AM377" s="66">
        <v>20.9</v>
      </c>
      <c r="AN377" s="66">
        <v>0</v>
      </c>
      <c r="AO377" s="65">
        <f t="shared" si="108"/>
        <v>5.8055555555555554</v>
      </c>
      <c r="AP377" s="65">
        <f t="shared" si="118"/>
        <v>0.36111111111111072</v>
      </c>
      <c r="AQ377" s="67">
        <f t="shared" si="119"/>
        <v>2193.2916666666661</v>
      </c>
      <c r="AR377" s="57"/>
      <c r="AS377" s="57"/>
      <c r="AU377" s="57">
        <v>373</v>
      </c>
      <c r="AV377" s="66">
        <v>20.9</v>
      </c>
      <c r="AW377" s="66">
        <v>0</v>
      </c>
      <c r="AX377" s="65">
        <f t="shared" si="109"/>
        <v>5.8055555555555554</v>
      </c>
      <c r="AY377" s="65">
        <f t="shared" si="120"/>
        <v>0.36111111111111072</v>
      </c>
      <c r="AZ377" s="67">
        <f t="shared" si="121"/>
        <v>2193.2916666666661</v>
      </c>
      <c r="BA377" s="57"/>
      <c r="BB377" s="57"/>
      <c r="BD377" s="57">
        <v>373</v>
      </c>
      <c r="BE377" s="66">
        <v>21.3</v>
      </c>
      <c r="BF377" s="66">
        <v>0</v>
      </c>
      <c r="BG377" s="65">
        <f t="shared" si="110"/>
        <v>5.916666666666667</v>
      </c>
      <c r="BH377" s="65">
        <f t="shared" si="122"/>
        <v>-0.69444444444444375</v>
      </c>
      <c r="BI377" s="67">
        <f t="shared" si="123"/>
        <v>2588.7083333333339</v>
      </c>
      <c r="BJ377" s="57"/>
      <c r="BK377" s="57"/>
      <c r="BM377" s="57">
        <v>373</v>
      </c>
      <c r="BN377" s="57">
        <v>21.3</v>
      </c>
      <c r="BO377" s="66">
        <v>0</v>
      </c>
      <c r="BP377" s="65">
        <f t="shared" si="111"/>
        <v>5.916666666666667</v>
      </c>
      <c r="BQ377" s="65">
        <f t="shared" si="124"/>
        <v>-0.69444444444444375</v>
      </c>
      <c r="BR377" s="67">
        <f t="shared" si="125"/>
        <v>2588.7083333333339</v>
      </c>
      <c r="BS377" s="57"/>
      <c r="BT377" s="57"/>
    </row>
    <row r="378" spans="1:72" x14ac:dyDescent="0.25">
      <c r="A378" s="31">
        <v>378</v>
      </c>
      <c r="B378" s="56">
        <v>375</v>
      </c>
      <c r="C378" s="71">
        <v>14.4</v>
      </c>
      <c r="D378" s="71">
        <v>0</v>
      </c>
      <c r="E378" s="71">
        <v>4</v>
      </c>
      <c r="F378" s="71">
        <v>-0.91666666666666607</v>
      </c>
      <c r="G378" s="71">
        <v>2598.5833333333339</v>
      </c>
      <c r="K378" s="57">
        <v>374</v>
      </c>
      <c r="L378" s="66">
        <v>20.7</v>
      </c>
      <c r="M378" s="66">
        <v>0</v>
      </c>
      <c r="N378" s="65">
        <f t="shared" si="105"/>
        <v>5.75</v>
      </c>
      <c r="O378" s="65">
        <f t="shared" si="112"/>
        <v>5.5555555555555358E-2</v>
      </c>
      <c r="P378" s="67">
        <f t="shared" si="113"/>
        <v>2274.0416666666665</v>
      </c>
      <c r="Q378" s="57"/>
      <c r="R378" s="57"/>
      <c r="T378" s="57">
        <v>374</v>
      </c>
      <c r="U378" s="66">
        <v>20.7</v>
      </c>
      <c r="V378" s="66">
        <v>0</v>
      </c>
      <c r="W378" s="65">
        <f t="shared" si="106"/>
        <v>5.75</v>
      </c>
      <c r="X378" s="65">
        <f t="shared" si="114"/>
        <v>5.5555555555555358E-2</v>
      </c>
      <c r="Y378" s="67">
        <f t="shared" si="115"/>
        <v>2274.0416666666665</v>
      </c>
      <c r="Z378" s="57"/>
      <c r="AA378" s="57"/>
      <c r="AC378" s="57">
        <v>374</v>
      </c>
      <c r="AD378" s="66">
        <v>22.3</v>
      </c>
      <c r="AE378" s="66">
        <v>0</v>
      </c>
      <c r="AF378" s="65">
        <f t="shared" si="107"/>
        <v>6.1944444444444446</v>
      </c>
      <c r="AG378" s="65">
        <f t="shared" si="116"/>
        <v>0.38888888888888928</v>
      </c>
      <c r="AH378" s="67">
        <f t="shared" si="117"/>
        <v>2199.2916666666661</v>
      </c>
      <c r="AI378" s="57"/>
      <c r="AJ378" s="57"/>
      <c r="AL378" s="57">
        <v>374</v>
      </c>
      <c r="AM378" s="66">
        <v>22.3</v>
      </c>
      <c r="AN378" s="66">
        <v>0</v>
      </c>
      <c r="AO378" s="65">
        <f t="shared" si="108"/>
        <v>6.1944444444444446</v>
      </c>
      <c r="AP378" s="65">
        <f t="shared" si="118"/>
        <v>0.38888888888888928</v>
      </c>
      <c r="AQ378" s="67">
        <f t="shared" si="119"/>
        <v>2199.2916666666661</v>
      </c>
      <c r="AR378" s="57"/>
      <c r="AS378" s="57"/>
      <c r="AU378" s="57">
        <v>374</v>
      </c>
      <c r="AV378" s="66">
        <v>22.3</v>
      </c>
      <c r="AW378" s="66">
        <v>0</v>
      </c>
      <c r="AX378" s="65">
        <f t="shared" si="109"/>
        <v>6.1944444444444446</v>
      </c>
      <c r="AY378" s="65">
        <f t="shared" si="120"/>
        <v>0.38888888888888928</v>
      </c>
      <c r="AZ378" s="67">
        <f t="shared" si="121"/>
        <v>2199.2916666666661</v>
      </c>
      <c r="BA378" s="57"/>
      <c r="BB378" s="57"/>
      <c r="BD378" s="57">
        <v>374</v>
      </c>
      <c r="BE378" s="66">
        <v>17.7</v>
      </c>
      <c r="BF378" s="66">
        <v>0</v>
      </c>
      <c r="BG378" s="65">
        <f t="shared" si="110"/>
        <v>4.9166666666666661</v>
      </c>
      <c r="BH378" s="65">
        <f t="shared" si="122"/>
        <v>-1.0000000000000009</v>
      </c>
      <c r="BI378" s="67">
        <f t="shared" si="123"/>
        <v>2594.1250000000005</v>
      </c>
      <c r="BJ378" s="57"/>
      <c r="BK378" s="57"/>
      <c r="BM378" s="57">
        <v>374</v>
      </c>
      <c r="BN378" s="57">
        <v>17.7</v>
      </c>
      <c r="BO378" s="66">
        <v>0</v>
      </c>
      <c r="BP378" s="65">
        <f t="shared" si="111"/>
        <v>4.9166666666666661</v>
      </c>
      <c r="BQ378" s="65">
        <f t="shared" si="124"/>
        <v>-1.0000000000000009</v>
      </c>
      <c r="BR378" s="67">
        <f t="shared" si="125"/>
        <v>2594.1250000000005</v>
      </c>
      <c r="BS378" s="57"/>
      <c r="BT378" s="57"/>
    </row>
    <row r="379" spans="1:72" x14ac:dyDescent="0.25">
      <c r="A379" s="31">
        <v>379</v>
      </c>
      <c r="B379" s="56">
        <v>376</v>
      </c>
      <c r="C379" s="71">
        <v>11.9</v>
      </c>
      <c r="D379" s="71">
        <v>0</v>
      </c>
      <c r="E379" s="71">
        <v>3.3055555555555554</v>
      </c>
      <c r="F379" s="71">
        <v>-0.69444444444444464</v>
      </c>
      <c r="G379" s="71">
        <v>2602.2361111111118</v>
      </c>
      <c r="K379" s="57">
        <v>375</v>
      </c>
      <c r="L379" s="66">
        <v>21</v>
      </c>
      <c r="M379" s="66">
        <v>0</v>
      </c>
      <c r="N379" s="65">
        <f t="shared" si="105"/>
        <v>5.833333333333333</v>
      </c>
      <c r="O379" s="65">
        <f t="shared" si="112"/>
        <v>8.3333333333333037E-2</v>
      </c>
      <c r="P379" s="67">
        <f t="shared" si="113"/>
        <v>2279.833333333333</v>
      </c>
      <c r="Q379" s="57"/>
      <c r="R379" s="57"/>
      <c r="T379" s="57">
        <v>375</v>
      </c>
      <c r="U379" s="66">
        <v>21</v>
      </c>
      <c r="V379" s="66">
        <v>0</v>
      </c>
      <c r="W379" s="65">
        <f t="shared" si="106"/>
        <v>5.833333333333333</v>
      </c>
      <c r="X379" s="65">
        <f t="shared" si="114"/>
        <v>8.3333333333333037E-2</v>
      </c>
      <c r="Y379" s="67">
        <f t="shared" si="115"/>
        <v>2279.833333333333</v>
      </c>
      <c r="Z379" s="57"/>
      <c r="AA379" s="57"/>
      <c r="AC379" s="57">
        <v>375</v>
      </c>
      <c r="AD379" s="66">
        <v>23.8</v>
      </c>
      <c r="AE379" s="66">
        <v>0</v>
      </c>
      <c r="AF379" s="65">
        <f t="shared" si="107"/>
        <v>6.6111111111111107</v>
      </c>
      <c r="AG379" s="65">
        <f t="shared" si="116"/>
        <v>0.41666666666666607</v>
      </c>
      <c r="AH379" s="67">
        <f t="shared" si="117"/>
        <v>2205.6944444444439</v>
      </c>
      <c r="AI379" s="57"/>
      <c r="AJ379" s="57"/>
      <c r="AL379" s="57">
        <v>375</v>
      </c>
      <c r="AM379" s="66">
        <v>23.8</v>
      </c>
      <c r="AN379" s="66">
        <v>0</v>
      </c>
      <c r="AO379" s="65">
        <f t="shared" si="108"/>
        <v>6.6111111111111107</v>
      </c>
      <c r="AP379" s="65">
        <f t="shared" si="118"/>
        <v>0.41666666666666607</v>
      </c>
      <c r="AQ379" s="67">
        <f t="shared" si="119"/>
        <v>2205.6944444444439</v>
      </c>
      <c r="AR379" s="57"/>
      <c r="AS379" s="57"/>
      <c r="AU379" s="57">
        <v>375</v>
      </c>
      <c r="AV379" s="66">
        <v>23.8</v>
      </c>
      <c r="AW379" s="66">
        <v>0</v>
      </c>
      <c r="AX379" s="65">
        <f t="shared" si="109"/>
        <v>6.6111111111111107</v>
      </c>
      <c r="AY379" s="65">
        <f t="shared" si="120"/>
        <v>0.41666666666666607</v>
      </c>
      <c r="AZ379" s="67">
        <f t="shared" si="121"/>
        <v>2205.6944444444439</v>
      </c>
      <c r="BA379" s="57"/>
      <c r="BB379" s="57"/>
      <c r="BD379" s="57">
        <v>375</v>
      </c>
      <c r="BE379" s="66">
        <v>14.4</v>
      </c>
      <c r="BF379" s="66">
        <v>0</v>
      </c>
      <c r="BG379" s="65">
        <f t="shared" si="110"/>
        <v>4</v>
      </c>
      <c r="BH379" s="65">
        <f t="shared" si="122"/>
        <v>-0.91666666666666607</v>
      </c>
      <c r="BI379" s="67">
        <f t="shared" si="123"/>
        <v>2598.5833333333339</v>
      </c>
      <c r="BJ379" s="57"/>
      <c r="BK379" s="57"/>
      <c r="BM379" s="57">
        <v>375</v>
      </c>
      <c r="BN379" s="57">
        <v>14.4</v>
      </c>
      <c r="BO379" s="66">
        <v>0</v>
      </c>
      <c r="BP379" s="65">
        <f t="shared" si="111"/>
        <v>4</v>
      </c>
      <c r="BQ379" s="65">
        <f t="shared" si="124"/>
        <v>-0.91666666666666607</v>
      </c>
      <c r="BR379" s="67">
        <f t="shared" si="125"/>
        <v>2598.5833333333339</v>
      </c>
      <c r="BS379" s="57"/>
      <c r="BT379" s="57"/>
    </row>
    <row r="380" spans="1:72" x14ac:dyDescent="0.25">
      <c r="A380" s="31">
        <v>380</v>
      </c>
      <c r="B380" s="56">
        <v>377</v>
      </c>
      <c r="C380" s="71">
        <v>10.199999999999999</v>
      </c>
      <c r="D380" s="71">
        <v>0</v>
      </c>
      <c r="E380" s="71">
        <v>2.833333333333333</v>
      </c>
      <c r="F380" s="71">
        <v>-0.47222222222222232</v>
      </c>
      <c r="G380" s="71">
        <v>2605.3055555555561</v>
      </c>
      <c r="K380" s="57">
        <v>376</v>
      </c>
      <c r="L380" s="66">
        <v>21.6</v>
      </c>
      <c r="M380" s="66">
        <v>0</v>
      </c>
      <c r="N380" s="65">
        <f t="shared" si="105"/>
        <v>6</v>
      </c>
      <c r="O380" s="65">
        <f t="shared" si="112"/>
        <v>0.16666666666666696</v>
      </c>
      <c r="P380" s="67">
        <f t="shared" si="113"/>
        <v>2285.7499999999995</v>
      </c>
      <c r="Q380" s="57"/>
      <c r="R380" s="57"/>
      <c r="T380" s="57">
        <v>376</v>
      </c>
      <c r="U380" s="66">
        <v>21.6</v>
      </c>
      <c r="V380" s="66">
        <v>0</v>
      </c>
      <c r="W380" s="65">
        <f t="shared" si="106"/>
        <v>6</v>
      </c>
      <c r="X380" s="65">
        <f t="shared" si="114"/>
        <v>0.16666666666666696</v>
      </c>
      <c r="Y380" s="67">
        <f t="shared" si="115"/>
        <v>2285.7499999999995</v>
      </c>
      <c r="Z380" s="57"/>
      <c r="AA380" s="57"/>
      <c r="AC380" s="57">
        <v>376</v>
      </c>
      <c r="AD380" s="66">
        <v>25.4</v>
      </c>
      <c r="AE380" s="66">
        <v>0</v>
      </c>
      <c r="AF380" s="65">
        <f t="shared" si="107"/>
        <v>7.0555555555555554</v>
      </c>
      <c r="AG380" s="65">
        <f t="shared" si="116"/>
        <v>0.44444444444444464</v>
      </c>
      <c r="AH380" s="67">
        <f t="shared" si="117"/>
        <v>2212.5277777777774</v>
      </c>
      <c r="AI380" s="57"/>
      <c r="AJ380" s="57"/>
      <c r="AL380" s="57">
        <v>376</v>
      </c>
      <c r="AM380" s="66">
        <v>25.4</v>
      </c>
      <c r="AN380" s="66">
        <v>0</v>
      </c>
      <c r="AO380" s="65">
        <f t="shared" si="108"/>
        <v>7.0555555555555554</v>
      </c>
      <c r="AP380" s="65">
        <f t="shared" si="118"/>
        <v>0.44444444444444464</v>
      </c>
      <c r="AQ380" s="67">
        <f t="shared" si="119"/>
        <v>2212.5277777777774</v>
      </c>
      <c r="AR380" s="57"/>
      <c r="AS380" s="57"/>
      <c r="AU380" s="57">
        <v>376</v>
      </c>
      <c r="AV380" s="66">
        <v>25.4</v>
      </c>
      <c r="AW380" s="66">
        <v>0</v>
      </c>
      <c r="AX380" s="65">
        <f t="shared" si="109"/>
        <v>7.0555555555555554</v>
      </c>
      <c r="AY380" s="65">
        <f t="shared" si="120"/>
        <v>0.44444444444444464</v>
      </c>
      <c r="AZ380" s="67">
        <f t="shared" si="121"/>
        <v>2212.5277777777774</v>
      </c>
      <c r="BA380" s="57"/>
      <c r="BB380" s="57"/>
      <c r="BD380" s="57">
        <v>376</v>
      </c>
      <c r="BE380" s="66">
        <v>11.9</v>
      </c>
      <c r="BF380" s="66">
        <v>0</v>
      </c>
      <c r="BG380" s="65">
        <f t="shared" si="110"/>
        <v>3.3055555555555554</v>
      </c>
      <c r="BH380" s="65">
        <f t="shared" si="122"/>
        <v>-0.69444444444444464</v>
      </c>
      <c r="BI380" s="67">
        <f t="shared" si="123"/>
        <v>2602.2361111111118</v>
      </c>
      <c r="BJ380" s="57"/>
      <c r="BK380" s="57"/>
      <c r="BM380" s="57">
        <v>376</v>
      </c>
      <c r="BN380" s="57">
        <v>11.9</v>
      </c>
      <c r="BO380" s="66">
        <v>0</v>
      </c>
      <c r="BP380" s="65">
        <f t="shared" si="111"/>
        <v>3.3055555555555554</v>
      </c>
      <c r="BQ380" s="65">
        <f t="shared" si="124"/>
        <v>-0.69444444444444464</v>
      </c>
      <c r="BR380" s="67">
        <f t="shared" si="125"/>
        <v>2602.2361111111118</v>
      </c>
      <c r="BS380" s="57"/>
      <c r="BT380" s="57"/>
    </row>
    <row r="381" spans="1:72" x14ac:dyDescent="0.25">
      <c r="A381" s="31">
        <v>381</v>
      </c>
      <c r="B381" s="56">
        <v>378</v>
      </c>
      <c r="C381" s="71">
        <v>8.9</v>
      </c>
      <c r="D381" s="71">
        <v>0</v>
      </c>
      <c r="E381" s="71">
        <v>2.4722222222222223</v>
      </c>
      <c r="F381" s="71">
        <v>-0.36111111111111072</v>
      </c>
      <c r="G381" s="71">
        <v>2607.9583333333339</v>
      </c>
      <c r="K381" s="57">
        <v>377</v>
      </c>
      <c r="L381" s="66">
        <v>22.6</v>
      </c>
      <c r="M381" s="66">
        <v>0</v>
      </c>
      <c r="N381" s="65">
        <f t="shared" si="105"/>
        <v>6.2777777777777777</v>
      </c>
      <c r="O381" s="65">
        <f t="shared" si="112"/>
        <v>0.27777777777777768</v>
      </c>
      <c r="P381" s="67">
        <f t="shared" si="113"/>
        <v>2291.8888888888882</v>
      </c>
      <c r="Q381" s="57"/>
      <c r="R381" s="57"/>
      <c r="T381" s="57">
        <v>377</v>
      </c>
      <c r="U381" s="66">
        <v>22.6</v>
      </c>
      <c r="V381" s="66">
        <v>0</v>
      </c>
      <c r="W381" s="65">
        <f t="shared" si="106"/>
        <v>6.2777777777777777</v>
      </c>
      <c r="X381" s="65">
        <f t="shared" si="114"/>
        <v>0.27777777777777768</v>
      </c>
      <c r="Y381" s="67">
        <f t="shared" si="115"/>
        <v>2291.8888888888882</v>
      </c>
      <c r="Z381" s="57"/>
      <c r="AA381" s="57"/>
      <c r="AC381" s="57">
        <v>377</v>
      </c>
      <c r="AD381" s="66">
        <v>27</v>
      </c>
      <c r="AE381" s="66">
        <v>0</v>
      </c>
      <c r="AF381" s="65">
        <f t="shared" si="107"/>
        <v>7.5</v>
      </c>
      <c r="AG381" s="65">
        <f t="shared" si="116"/>
        <v>0.44444444444444464</v>
      </c>
      <c r="AH381" s="67">
        <f t="shared" si="117"/>
        <v>2219.8055555555552</v>
      </c>
      <c r="AI381" s="57"/>
      <c r="AJ381" s="57"/>
      <c r="AL381" s="57">
        <v>377</v>
      </c>
      <c r="AM381" s="66">
        <v>27</v>
      </c>
      <c r="AN381" s="66">
        <v>0</v>
      </c>
      <c r="AO381" s="65">
        <f t="shared" si="108"/>
        <v>7.5</v>
      </c>
      <c r="AP381" s="65">
        <f t="shared" si="118"/>
        <v>0.44444444444444464</v>
      </c>
      <c r="AQ381" s="67">
        <f t="shared" si="119"/>
        <v>2219.8055555555552</v>
      </c>
      <c r="AR381" s="57"/>
      <c r="AS381" s="57"/>
      <c r="AU381" s="57">
        <v>377</v>
      </c>
      <c r="AV381" s="66">
        <v>27</v>
      </c>
      <c r="AW381" s="66">
        <v>0</v>
      </c>
      <c r="AX381" s="65">
        <f t="shared" si="109"/>
        <v>7.5</v>
      </c>
      <c r="AY381" s="65">
        <f t="shared" si="120"/>
        <v>0.44444444444444464</v>
      </c>
      <c r="AZ381" s="67">
        <f t="shared" si="121"/>
        <v>2219.8055555555552</v>
      </c>
      <c r="BA381" s="57"/>
      <c r="BB381" s="57"/>
      <c r="BD381" s="57">
        <v>377</v>
      </c>
      <c r="BE381" s="66">
        <v>10.199999999999999</v>
      </c>
      <c r="BF381" s="66">
        <v>0</v>
      </c>
      <c r="BG381" s="65">
        <f t="shared" si="110"/>
        <v>2.833333333333333</v>
      </c>
      <c r="BH381" s="65">
        <f t="shared" si="122"/>
        <v>-0.47222222222222232</v>
      </c>
      <c r="BI381" s="67">
        <f t="shared" si="123"/>
        <v>2605.3055555555561</v>
      </c>
      <c r="BJ381" s="57"/>
      <c r="BK381" s="57"/>
      <c r="BM381" s="57">
        <v>377</v>
      </c>
      <c r="BN381" s="57">
        <v>10.199999999999999</v>
      </c>
      <c r="BO381" s="66">
        <v>0</v>
      </c>
      <c r="BP381" s="65">
        <f t="shared" si="111"/>
        <v>2.833333333333333</v>
      </c>
      <c r="BQ381" s="65">
        <f t="shared" si="124"/>
        <v>-0.47222222222222232</v>
      </c>
      <c r="BR381" s="67">
        <f t="shared" si="125"/>
        <v>2605.3055555555561</v>
      </c>
      <c r="BS381" s="57"/>
      <c r="BT381" s="57"/>
    </row>
    <row r="382" spans="1:72" x14ac:dyDescent="0.25">
      <c r="A382" s="31">
        <v>382</v>
      </c>
      <c r="B382" s="56">
        <v>379</v>
      </c>
      <c r="C382" s="71">
        <v>8</v>
      </c>
      <c r="D382" s="71">
        <v>0</v>
      </c>
      <c r="E382" s="71">
        <v>2.2222222222222223</v>
      </c>
      <c r="F382" s="71">
        <v>-0.25</v>
      </c>
      <c r="G382" s="71">
        <v>2610.3055555555561</v>
      </c>
      <c r="K382" s="57">
        <v>378</v>
      </c>
      <c r="L382" s="66">
        <v>23.7</v>
      </c>
      <c r="M382" s="66">
        <v>0</v>
      </c>
      <c r="N382" s="65">
        <f t="shared" si="105"/>
        <v>6.583333333333333</v>
      </c>
      <c r="O382" s="65">
        <f t="shared" si="112"/>
        <v>0.30555555555555536</v>
      </c>
      <c r="P382" s="67">
        <f t="shared" si="113"/>
        <v>2298.3194444444439</v>
      </c>
      <c r="Q382" s="57"/>
      <c r="R382" s="57"/>
      <c r="T382" s="57">
        <v>378</v>
      </c>
      <c r="U382" s="66">
        <v>23.7</v>
      </c>
      <c r="V382" s="66">
        <v>0</v>
      </c>
      <c r="W382" s="65">
        <f t="shared" si="106"/>
        <v>6.583333333333333</v>
      </c>
      <c r="X382" s="65">
        <f t="shared" si="114"/>
        <v>0.30555555555555536</v>
      </c>
      <c r="Y382" s="67">
        <f t="shared" si="115"/>
        <v>2298.3194444444439</v>
      </c>
      <c r="Z382" s="57"/>
      <c r="AA382" s="57"/>
      <c r="AC382" s="57">
        <v>378</v>
      </c>
      <c r="AD382" s="66">
        <v>28.6</v>
      </c>
      <c r="AE382" s="66">
        <v>0</v>
      </c>
      <c r="AF382" s="65">
        <f t="shared" si="107"/>
        <v>7.9444444444444446</v>
      </c>
      <c r="AG382" s="65">
        <f t="shared" si="116"/>
        <v>0.44444444444444464</v>
      </c>
      <c r="AH382" s="67">
        <f t="shared" si="117"/>
        <v>2227.5277777777774</v>
      </c>
      <c r="AI382" s="57"/>
      <c r="AJ382" s="57"/>
      <c r="AL382" s="57">
        <v>378</v>
      </c>
      <c r="AM382" s="66">
        <v>28.6</v>
      </c>
      <c r="AN382" s="66">
        <v>0</v>
      </c>
      <c r="AO382" s="65">
        <f t="shared" si="108"/>
        <v>7.9444444444444446</v>
      </c>
      <c r="AP382" s="65">
        <f t="shared" si="118"/>
        <v>0.44444444444444464</v>
      </c>
      <c r="AQ382" s="67">
        <f t="shared" si="119"/>
        <v>2227.5277777777774</v>
      </c>
      <c r="AR382" s="57"/>
      <c r="AS382" s="57"/>
      <c r="AU382" s="57">
        <v>378</v>
      </c>
      <c r="AV382" s="66">
        <v>28.6</v>
      </c>
      <c r="AW382" s="66">
        <v>0</v>
      </c>
      <c r="AX382" s="65">
        <f t="shared" si="109"/>
        <v>7.9444444444444446</v>
      </c>
      <c r="AY382" s="65">
        <f t="shared" si="120"/>
        <v>0.44444444444444464</v>
      </c>
      <c r="AZ382" s="67">
        <f t="shared" si="121"/>
        <v>2227.5277777777774</v>
      </c>
      <c r="BA382" s="57"/>
      <c r="BB382" s="57"/>
      <c r="BD382" s="57">
        <v>378</v>
      </c>
      <c r="BE382" s="66">
        <v>8.9</v>
      </c>
      <c r="BF382" s="66">
        <v>0</v>
      </c>
      <c r="BG382" s="65">
        <f t="shared" si="110"/>
        <v>2.4722222222222223</v>
      </c>
      <c r="BH382" s="65">
        <f t="shared" si="122"/>
        <v>-0.36111111111111072</v>
      </c>
      <c r="BI382" s="67">
        <f t="shared" si="123"/>
        <v>2607.9583333333339</v>
      </c>
      <c r="BJ382" s="57"/>
      <c r="BK382" s="57"/>
      <c r="BM382" s="57">
        <v>378</v>
      </c>
      <c r="BN382" s="57">
        <v>8.9</v>
      </c>
      <c r="BO382" s="66">
        <v>0</v>
      </c>
      <c r="BP382" s="65">
        <f t="shared" si="111"/>
        <v>2.4722222222222223</v>
      </c>
      <c r="BQ382" s="65">
        <f t="shared" si="124"/>
        <v>-0.36111111111111072</v>
      </c>
      <c r="BR382" s="67">
        <f t="shared" si="125"/>
        <v>2607.9583333333339</v>
      </c>
      <c r="BS382" s="57"/>
      <c r="BT382" s="57"/>
    </row>
    <row r="383" spans="1:72" x14ac:dyDescent="0.25">
      <c r="A383" s="31">
        <v>383</v>
      </c>
      <c r="B383" s="56">
        <v>380</v>
      </c>
      <c r="C383" s="71">
        <v>7.2</v>
      </c>
      <c r="D383" s="71">
        <v>0</v>
      </c>
      <c r="E383" s="71">
        <v>2</v>
      </c>
      <c r="F383" s="71">
        <v>-0.22222222222222232</v>
      </c>
      <c r="G383" s="71">
        <v>2612.4166666666674</v>
      </c>
      <c r="K383" s="57">
        <v>379</v>
      </c>
      <c r="L383" s="66">
        <v>24.8</v>
      </c>
      <c r="M383" s="66">
        <v>0</v>
      </c>
      <c r="N383" s="65">
        <f t="shared" si="105"/>
        <v>6.8888888888888893</v>
      </c>
      <c r="O383" s="65">
        <f t="shared" si="112"/>
        <v>0.30555555555555625</v>
      </c>
      <c r="P383" s="67">
        <f t="shared" si="113"/>
        <v>2305.0555555555552</v>
      </c>
      <c r="Q383" s="57"/>
      <c r="R383" s="57"/>
      <c r="T383" s="57">
        <v>379</v>
      </c>
      <c r="U383" s="66">
        <v>24.8</v>
      </c>
      <c r="V383" s="66">
        <v>0</v>
      </c>
      <c r="W383" s="65">
        <f t="shared" si="106"/>
        <v>6.8888888888888893</v>
      </c>
      <c r="X383" s="65">
        <f t="shared" si="114"/>
        <v>0.30555555555555625</v>
      </c>
      <c r="Y383" s="67">
        <f t="shared" si="115"/>
        <v>2305.0555555555552</v>
      </c>
      <c r="Z383" s="57"/>
      <c r="AA383" s="57"/>
      <c r="AC383" s="57">
        <v>379</v>
      </c>
      <c r="AD383" s="66">
        <v>30.2</v>
      </c>
      <c r="AE383" s="66">
        <v>0</v>
      </c>
      <c r="AF383" s="65">
        <f t="shared" si="107"/>
        <v>8.3888888888888893</v>
      </c>
      <c r="AG383" s="65">
        <f t="shared" si="116"/>
        <v>0.44444444444444464</v>
      </c>
      <c r="AH383" s="67">
        <f t="shared" si="117"/>
        <v>2235.6944444444439</v>
      </c>
      <c r="AI383" s="57"/>
      <c r="AJ383" s="57"/>
      <c r="AL383" s="57">
        <v>379</v>
      </c>
      <c r="AM383" s="66">
        <v>30.2</v>
      </c>
      <c r="AN383" s="66">
        <v>0</v>
      </c>
      <c r="AO383" s="65">
        <f t="shared" si="108"/>
        <v>8.3888888888888893</v>
      </c>
      <c r="AP383" s="65">
        <f t="shared" si="118"/>
        <v>0.44444444444444464</v>
      </c>
      <c r="AQ383" s="67">
        <f t="shared" si="119"/>
        <v>2235.6944444444439</v>
      </c>
      <c r="AR383" s="57"/>
      <c r="AS383" s="57"/>
      <c r="AU383" s="57">
        <v>379</v>
      </c>
      <c r="AV383" s="66">
        <v>30.2</v>
      </c>
      <c r="AW383" s="66">
        <v>0</v>
      </c>
      <c r="AX383" s="65">
        <f t="shared" si="109"/>
        <v>8.3888888888888893</v>
      </c>
      <c r="AY383" s="65">
        <f t="shared" si="120"/>
        <v>0.44444444444444464</v>
      </c>
      <c r="AZ383" s="67">
        <f t="shared" si="121"/>
        <v>2235.6944444444439</v>
      </c>
      <c r="BA383" s="57"/>
      <c r="BB383" s="57"/>
      <c r="BD383" s="57">
        <v>379</v>
      </c>
      <c r="BE383" s="66">
        <v>8</v>
      </c>
      <c r="BF383" s="66">
        <v>0</v>
      </c>
      <c r="BG383" s="65">
        <f t="shared" si="110"/>
        <v>2.2222222222222223</v>
      </c>
      <c r="BH383" s="65">
        <f t="shared" si="122"/>
        <v>-0.25</v>
      </c>
      <c r="BI383" s="67">
        <f t="shared" si="123"/>
        <v>2610.3055555555561</v>
      </c>
      <c r="BJ383" s="57"/>
      <c r="BK383" s="57"/>
      <c r="BM383" s="57">
        <v>379</v>
      </c>
      <c r="BN383" s="57">
        <v>8</v>
      </c>
      <c r="BO383" s="66">
        <v>0</v>
      </c>
      <c r="BP383" s="65">
        <f t="shared" si="111"/>
        <v>2.2222222222222223</v>
      </c>
      <c r="BQ383" s="65">
        <f t="shared" si="124"/>
        <v>-0.25</v>
      </c>
      <c r="BR383" s="67">
        <f t="shared" si="125"/>
        <v>2610.3055555555561</v>
      </c>
      <c r="BS383" s="57"/>
      <c r="BT383" s="57"/>
    </row>
    <row r="384" spans="1:72" x14ac:dyDescent="0.25">
      <c r="A384" s="31">
        <v>384</v>
      </c>
      <c r="B384" s="56">
        <v>381</v>
      </c>
      <c r="C384" s="71">
        <v>6.1</v>
      </c>
      <c r="D384" s="71">
        <v>0</v>
      </c>
      <c r="E384" s="71">
        <v>1.6944444444444442</v>
      </c>
      <c r="F384" s="71">
        <v>-0.3055555555555558</v>
      </c>
      <c r="G384" s="71">
        <v>2614.2638888888896</v>
      </c>
      <c r="K384" s="57">
        <v>380</v>
      </c>
      <c r="L384" s="66">
        <v>25.7</v>
      </c>
      <c r="M384" s="66">
        <v>0</v>
      </c>
      <c r="N384" s="65">
        <f t="shared" si="105"/>
        <v>7.1388888888888884</v>
      </c>
      <c r="O384" s="65">
        <f t="shared" si="112"/>
        <v>0.24999999999999911</v>
      </c>
      <c r="P384" s="67">
        <f t="shared" si="113"/>
        <v>2312.0694444444439</v>
      </c>
      <c r="Q384" s="57"/>
      <c r="R384" s="57"/>
      <c r="T384" s="57">
        <v>380</v>
      </c>
      <c r="U384" s="66">
        <v>25.7</v>
      </c>
      <c r="V384" s="66">
        <v>0</v>
      </c>
      <c r="W384" s="65">
        <f t="shared" si="106"/>
        <v>7.1388888888888884</v>
      </c>
      <c r="X384" s="65">
        <f t="shared" si="114"/>
        <v>0.24999999999999911</v>
      </c>
      <c r="Y384" s="67">
        <f t="shared" si="115"/>
        <v>2312.0694444444439</v>
      </c>
      <c r="Z384" s="57"/>
      <c r="AA384" s="57"/>
      <c r="AC384" s="57">
        <v>380</v>
      </c>
      <c r="AD384" s="66">
        <v>31.2</v>
      </c>
      <c r="AE384" s="66">
        <v>0</v>
      </c>
      <c r="AF384" s="65">
        <f t="shared" si="107"/>
        <v>8.6666666666666661</v>
      </c>
      <c r="AG384" s="65">
        <f t="shared" si="116"/>
        <v>0.27777777777777679</v>
      </c>
      <c r="AH384" s="67">
        <f t="shared" si="117"/>
        <v>2244.2222222222217</v>
      </c>
      <c r="AI384" s="57"/>
      <c r="AJ384" s="57"/>
      <c r="AL384" s="57">
        <v>380</v>
      </c>
      <c r="AM384" s="66">
        <v>31.2</v>
      </c>
      <c r="AN384" s="66">
        <v>0</v>
      </c>
      <c r="AO384" s="65">
        <f t="shared" si="108"/>
        <v>8.6666666666666661</v>
      </c>
      <c r="AP384" s="65">
        <f t="shared" si="118"/>
        <v>0.27777777777777679</v>
      </c>
      <c r="AQ384" s="67">
        <f t="shared" si="119"/>
        <v>2244.2222222222217</v>
      </c>
      <c r="AR384" s="57"/>
      <c r="AS384" s="57"/>
      <c r="AU384" s="57">
        <v>380</v>
      </c>
      <c r="AV384" s="66">
        <v>31.2</v>
      </c>
      <c r="AW384" s="66">
        <v>0</v>
      </c>
      <c r="AX384" s="65">
        <f t="shared" si="109"/>
        <v>8.6666666666666661</v>
      </c>
      <c r="AY384" s="65">
        <f t="shared" si="120"/>
        <v>0.27777777777777679</v>
      </c>
      <c r="AZ384" s="67">
        <f t="shared" si="121"/>
        <v>2244.2222222222217</v>
      </c>
      <c r="BA384" s="57"/>
      <c r="BB384" s="57"/>
      <c r="BD384" s="57">
        <v>380</v>
      </c>
      <c r="BE384" s="66">
        <v>7.2</v>
      </c>
      <c r="BF384" s="66">
        <v>0</v>
      </c>
      <c r="BG384" s="65">
        <f t="shared" si="110"/>
        <v>2</v>
      </c>
      <c r="BH384" s="65">
        <f t="shared" si="122"/>
        <v>-0.22222222222222232</v>
      </c>
      <c r="BI384" s="67">
        <f t="shared" si="123"/>
        <v>2612.4166666666674</v>
      </c>
      <c r="BJ384" s="57"/>
      <c r="BK384" s="57"/>
      <c r="BM384" s="57">
        <v>380</v>
      </c>
      <c r="BN384" s="57">
        <v>7.2</v>
      </c>
      <c r="BO384" s="66">
        <v>0</v>
      </c>
      <c r="BP384" s="65">
        <f t="shared" si="111"/>
        <v>2</v>
      </c>
      <c r="BQ384" s="65">
        <f t="shared" si="124"/>
        <v>-0.22222222222222232</v>
      </c>
      <c r="BR384" s="67">
        <f t="shared" si="125"/>
        <v>2612.4166666666674</v>
      </c>
      <c r="BS384" s="57"/>
      <c r="BT384" s="57"/>
    </row>
    <row r="385" spans="1:72" x14ac:dyDescent="0.25">
      <c r="A385" s="31">
        <v>385</v>
      </c>
      <c r="B385" s="56">
        <v>382</v>
      </c>
      <c r="C385" s="71">
        <v>4.9000000000000004</v>
      </c>
      <c r="D385" s="71">
        <v>0</v>
      </c>
      <c r="E385" s="71">
        <v>1.3611111111111112</v>
      </c>
      <c r="F385" s="71">
        <v>-0.33333333333333304</v>
      </c>
      <c r="G385" s="71">
        <v>2615.7916666666674</v>
      </c>
      <c r="K385" s="57">
        <v>381</v>
      </c>
      <c r="L385" s="66">
        <v>26.2</v>
      </c>
      <c r="M385" s="66">
        <v>0</v>
      </c>
      <c r="N385" s="65">
        <f t="shared" si="105"/>
        <v>7.2777777777777777</v>
      </c>
      <c r="O385" s="65">
        <f t="shared" si="112"/>
        <v>0.13888888888888928</v>
      </c>
      <c r="P385" s="67">
        <f t="shared" si="113"/>
        <v>2319.2777777777774</v>
      </c>
      <c r="Q385" s="57"/>
      <c r="R385" s="57"/>
      <c r="T385" s="57">
        <v>381</v>
      </c>
      <c r="U385" s="66">
        <v>26.2</v>
      </c>
      <c r="V385" s="66">
        <v>0</v>
      </c>
      <c r="W385" s="65">
        <f t="shared" si="106"/>
        <v>7.2777777777777777</v>
      </c>
      <c r="X385" s="65">
        <f t="shared" si="114"/>
        <v>0.13888888888888928</v>
      </c>
      <c r="Y385" s="67">
        <f t="shared" si="115"/>
        <v>2319.2777777777774</v>
      </c>
      <c r="Z385" s="57"/>
      <c r="AA385" s="57"/>
      <c r="AC385" s="57">
        <v>381</v>
      </c>
      <c r="AD385" s="66">
        <v>31.2</v>
      </c>
      <c r="AE385" s="66">
        <v>0</v>
      </c>
      <c r="AF385" s="65">
        <f t="shared" si="107"/>
        <v>8.6666666666666661</v>
      </c>
      <c r="AG385" s="65">
        <f t="shared" si="116"/>
        <v>0</v>
      </c>
      <c r="AH385" s="67">
        <f t="shared" si="117"/>
        <v>2252.8888888888882</v>
      </c>
      <c r="AI385" s="57"/>
      <c r="AJ385" s="57"/>
      <c r="AL385" s="57">
        <v>381</v>
      </c>
      <c r="AM385" s="66">
        <v>31.2</v>
      </c>
      <c r="AN385" s="66">
        <v>0</v>
      </c>
      <c r="AO385" s="65">
        <f t="shared" si="108"/>
        <v>8.6666666666666661</v>
      </c>
      <c r="AP385" s="65">
        <f t="shared" si="118"/>
        <v>0</v>
      </c>
      <c r="AQ385" s="67">
        <f t="shared" si="119"/>
        <v>2252.8888888888882</v>
      </c>
      <c r="AR385" s="57"/>
      <c r="AS385" s="57"/>
      <c r="AU385" s="57">
        <v>381</v>
      </c>
      <c r="AV385" s="66">
        <v>31.2</v>
      </c>
      <c r="AW385" s="66">
        <v>0</v>
      </c>
      <c r="AX385" s="65">
        <f t="shared" si="109"/>
        <v>8.6666666666666661</v>
      </c>
      <c r="AY385" s="65">
        <f t="shared" si="120"/>
        <v>0</v>
      </c>
      <c r="AZ385" s="67">
        <f t="shared" si="121"/>
        <v>2252.8888888888882</v>
      </c>
      <c r="BA385" s="57"/>
      <c r="BB385" s="57"/>
      <c r="BD385" s="57">
        <v>381</v>
      </c>
      <c r="BE385" s="66">
        <v>6.1</v>
      </c>
      <c r="BF385" s="66">
        <v>0</v>
      </c>
      <c r="BG385" s="65">
        <f t="shared" si="110"/>
        <v>1.6944444444444442</v>
      </c>
      <c r="BH385" s="65">
        <f t="shared" si="122"/>
        <v>-0.3055555555555558</v>
      </c>
      <c r="BI385" s="67">
        <f t="shared" si="123"/>
        <v>2614.2638888888896</v>
      </c>
      <c r="BJ385" s="57"/>
      <c r="BK385" s="57"/>
      <c r="BM385" s="57">
        <v>381</v>
      </c>
      <c r="BN385" s="57">
        <v>6.1</v>
      </c>
      <c r="BO385" s="66">
        <v>0</v>
      </c>
      <c r="BP385" s="65">
        <f t="shared" si="111"/>
        <v>1.6944444444444442</v>
      </c>
      <c r="BQ385" s="65">
        <f t="shared" si="124"/>
        <v>-0.3055555555555558</v>
      </c>
      <c r="BR385" s="67">
        <f t="shared" si="125"/>
        <v>2614.2638888888896</v>
      </c>
      <c r="BS385" s="57"/>
      <c r="BT385" s="57"/>
    </row>
    <row r="386" spans="1:72" x14ac:dyDescent="0.25">
      <c r="A386" s="31">
        <v>386</v>
      </c>
      <c r="B386" s="56">
        <v>383</v>
      </c>
      <c r="C386" s="71">
        <v>3.7</v>
      </c>
      <c r="D386" s="71">
        <v>0</v>
      </c>
      <c r="E386" s="71">
        <v>1.0277777777777779</v>
      </c>
      <c r="F386" s="71">
        <v>-0.33333333333333326</v>
      </c>
      <c r="G386" s="71">
        <v>2616.9861111111118</v>
      </c>
      <c r="K386" s="57">
        <v>382</v>
      </c>
      <c r="L386" s="66">
        <v>26.4</v>
      </c>
      <c r="M386" s="66">
        <v>0</v>
      </c>
      <c r="N386" s="65">
        <f t="shared" si="105"/>
        <v>7.333333333333333</v>
      </c>
      <c r="O386" s="65">
        <f t="shared" si="112"/>
        <v>5.5555555555555358E-2</v>
      </c>
      <c r="P386" s="67">
        <f t="shared" si="113"/>
        <v>2326.583333333333</v>
      </c>
      <c r="Q386" s="57"/>
      <c r="R386" s="57"/>
      <c r="T386" s="57">
        <v>382</v>
      </c>
      <c r="U386" s="66">
        <v>26.4</v>
      </c>
      <c r="V386" s="66">
        <v>0</v>
      </c>
      <c r="W386" s="65">
        <f t="shared" si="106"/>
        <v>7.333333333333333</v>
      </c>
      <c r="X386" s="65">
        <f t="shared" si="114"/>
        <v>5.5555555555555358E-2</v>
      </c>
      <c r="Y386" s="67">
        <f t="shared" si="115"/>
        <v>2326.583333333333</v>
      </c>
      <c r="Z386" s="57"/>
      <c r="AA386" s="57"/>
      <c r="AC386" s="57">
        <v>382</v>
      </c>
      <c r="AD386" s="66">
        <v>30.7</v>
      </c>
      <c r="AE386" s="66">
        <v>0</v>
      </c>
      <c r="AF386" s="65">
        <f t="shared" si="107"/>
        <v>8.5277777777777768</v>
      </c>
      <c r="AG386" s="65">
        <f t="shared" si="116"/>
        <v>-0.13888888888888928</v>
      </c>
      <c r="AH386" s="67">
        <f t="shared" si="117"/>
        <v>2261.4861111111104</v>
      </c>
      <c r="AI386" s="57"/>
      <c r="AJ386" s="57"/>
      <c r="AL386" s="57">
        <v>382</v>
      </c>
      <c r="AM386" s="66">
        <v>30.7</v>
      </c>
      <c r="AN386" s="66">
        <v>0</v>
      </c>
      <c r="AO386" s="65">
        <f t="shared" si="108"/>
        <v>8.5277777777777768</v>
      </c>
      <c r="AP386" s="65">
        <f t="shared" si="118"/>
        <v>-0.13888888888888928</v>
      </c>
      <c r="AQ386" s="67">
        <f t="shared" si="119"/>
        <v>2261.4861111111104</v>
      </c>
      <c r="AR386" s="57"/>
      <c r="AS386" s="57"/>
      <c r="AU386" s="57">
        <v>382</v>
      </c>
      <c r="AV386" s="66">
        <v>30.7</v>
      </c>
      <c r="AW386" s="66">
        <v>0</v>
      </c>
      <c r="AX386" s="65">
        <f t="shared" si="109"/>
        <v>8.5277777777777768</v>
      </c>
      <c r="AY386" s="65">
        <f t="shared" si="120"/>
        <v>-0.13888888888888928</v>
      </c>
      <c r="AZ386" s="67">
        <f t="shared" si="121"/>
        <v>2261.4861111111104</v>
      </c>
      <c r="BA386" s="57"/>
      <c r="BB386" s="57"/>
      <c r="BD386" s="57">
        <v>382</v>
      </c>
      <c r="BE386" s="66">
        <v>4.9000000000000004</v>
      </c>
      <c r="BF386" s="66">
        <v>0</v>
      </c>
      <c r="BG386" s="65">
        <f t="shared" si="110"/>
        <v>1.3611111111111112</v>
      </c>
      <c r="BH386" s="65">
        <f t="shared" si="122"/>
        <v>-0.33333333333333304</v>
      </c>
      <c r="BI386" s="67">
        <f t="shared" si="123"/>
        <v>2615.7916666666674</v>
      </c>
      <c r="BJ386" s="57"/>
      <c r="BK386" s="57"/>
      <c r="BM386" s="57">
        <v>382</v>
      </c>
      <c r="BN386" s="57">
        <v>4.9000000000000004</v>
      </c>
      <c r="BO386" s="66">
        <v>0</v>
      </c>
      <c r="BP386" s="65">
        <f t="shared" si="111"/>
        <v>1.3611111111111112</v>
      </c>
      <c r="BQ386" s="65">
        <f t="shared" si="124"/>
        <v>-0.33333333333333304</v>
      </c>
      <c r="BR386" s="67">
        <f t="shared" si="125"/>
        <v>2615.7916666666674</v>
      </c>
      <c r="BS386" s="57"/>
      <c r="BT386" s="57"/>
    </row>
    <row r="387" spans="1:72" x14ac:dyDescent="0.25">
      <c r="A387" s="31">
        <v>387</v>
      </c>
      <c r="B387" s="56">
        <v>384</v>
      </c>
      <c r="C387" s="71">
        <v>2.2999999999999998</v>
      </c>
      <c r="D387" s="71">
        <v>0</v>
      </c>
      <c r="E387" s="71">
        <v>0.63888888888888884</v>
      </c>
      <c r="F387" s="71">
        <v>-0.38888888888888906</v>
      </c>
      <c r="G387" s="71">
        <v>2617.8194444444453</v>
      </c>
      <c r="K387" s="57">
        <v>383</v>
      </c>
      <c r="L387" s="66">
        <v>26.4</v>
      </c>
      <c r="M387" s="66">
        <v>0</v>
      </c>
      <c r="N387" s="65">
        <f t="shared" si="105"/>
        <v>7.333333333333333</v>
      </c>
      <c r="O387" s="65">
        <f t="shared" si="112"/>
        <v>0</v>
      </c>
      <c r="P387" s="67">
        <f t="shared" si="113"/>
        <v>2333.9166666666665</v>
      </c>
      <c r="Q387" s="57"/>
      <c r="R387" s="57"/>
      <c r="T387" s="57">
        <v>383</v>
      </c>
      <c r="U387" s="66">
        <v>26.4</v>
      </c>
      <c r="V387" s="66">
        <v>0</v>
      </c>
      <c r="W387" s="65">
        <f t="shared" si="106"/>
        <v>7.333333333333333</v>
      </c>
      <c r="X387" s="65">
        <f t="shared" si="114"/>
        <v>0</v>
      </c>
      <c r="Y387" s="67">
        <f t="shared" si="115"/>
        <v>2333.9166666666665</v>
      </c>
      <c r="Z387" s="57"/>
      <c r="AA387" s="57"/>
      <c r="AC387" s="57">
        <v>383</v>
      </c>
      <c r="AD387" s="66">
        <v>29.5</v>
      </c>
      <c r="AE387" s="66">
        <v>0</v>
      </c>
      <c r="AF387" s="65">
        <f t="shared" si="107"/>
        <v>8.1944444444444446</v>
      </c>
      <c r="AG387" s="65">
        <f t="shared" si="116"/>
        <v>-0.33333333333333215</v>
      </c>
      <c r="AH387" s="67">
        <f t="shared" si="117"/>
        <v>2269.8472222222217</v>
      </c>
      <c r="AI387" s="57"/>
      <c r="AJ387" s="57"/>
      <c r="AL387" s="57">
        <v>383</v>
      </c>
      <c r="AM387" s="66">
        <v>29.5</v>
      </c>
      <c r="AN387" s="66">
        <v>0</v>
      </c>
      <c r="AO387" s="65">
        <f t="shared" si="108"/>
        <v>8.1944444444444446</v>
      </c>
      <c r="AP387" s="65">
        <f t="shared" si="118"/>
        <v>-0.33333333333333215</v>
      </c>
      <c r="AQ387" s="67">
        <f t="shared" si="119"/>
        <v>2269.8472222222217</v>
      </c>
      <c r="AR387" s="57"/>
      <c r="AS387" s="57"/>
      <c r="AU387" s="57">
        <v>383</v>
      </c>
      <c r="AV387" s="66">
        <v>29.5</v>
      </c>
      <c r="AW387" s="66">
        <v>0</v>
      </c>
      <c r="AX387" s="65">
        <f t="shared" si="109"/>
        <v>8.1944444444444446</v>
      </c>
      <c r="AY387" s="65">
        <f t="shared" si="120"/>
        <v>-0.33333333333333215</v>
      </c>
      <c r="AZ387" s="67">
        <f t="shared" si="121"/>
        <v>2269.8472222222217</v>
      </c>
      <c r="BA387" s="57"/>
      <c r="BB387" s="57"/>
      <c r="BD387" s="57">
        <v>383</v>
      </c>
      <c r="BE387" s="66">
        <v>3.7</v>
      </c>
      <c r="BF387" s="66">
        <v>0</v>
      </c>
      <c r="BG387" s="65">
        <f t="shared" si="110"/>
        <v>1.0277777777777779</v>
      </c>
      <c r="BH387" s="65">
        <f t="shared" si="122"/>
        <v>-0.33333333333333326</v>
      </c>
      <c r="BI387" s="67">
        <f t="shared" si="123"/>
        <v>2616.9861111111118</v>
      </c>
      <c r="BJ387" s="57"/>
      <c r="BK387" s="57"/>
      <c r="BM387" s="57">
        <v>383</v>
      </c>
      <c r="BN387" s="57">
        <v>3.7</v>
      </c>
      <c r="BO387" s="66">
        <v>0</v>
      </c>
      <c r="BP387" s="65">
        <f t="shared" si="111"/>
        <v>1.0277777777777779</v>
      </c>
      <c r="BQ387" s="65">
        <f t="shared" si="124"/>
        <v>-0.33333333333333326</v>
      </c>
      <c r="BR387" s="67">
        <f t="shared" si="125"/>
        <v>2616.9861111111118</v>
      </c>
      <c r="BS387" s="57"/>
      <c r="BT387" s="57"/>
    </row>
    <row r="388" spans="1:72" x14ac:dyDescent="0.25">
      <c r="A388" s="31">
        <v>388</v>
      </c>
      <c r="B388" s="56">
        <v>385</v>
      </c>
      <c r="C388" s="71">
        <v>0.9</v>
      </c>
      <c r="D388" s="71">
        <v>0</v>
      </c>
      <c r="E388" s="71">
        <v>0.25</v>
      </c>
      <c r="F388" s="71">
        <v>-0.38888888888888884</v>
      </c>
      <c r="G388" s="71">
        <v>2618.2638888888896</v>
      </c>
      <c r="K388" s="57">
        <v>384</v>
      </c>
      <c r="L388" s="66">
        <v>26.4</v>
      </c>
      <c r="M388" s="66">
        <v>0</v>
      </c>
      <c r="N388" s="65">
        <f t="shared" si="105"/>
        <v>7.333333333333333</v>
      </c>
      <c r="O388" s="65">
        <f t="shared" si="112"/>
        <v>0</v>
      </c>
      <c r="P388" s="67">
        <f t="shared" si="113"/>
        <v>2341.25</v>
      </c>
      <c r="Q388" s="57"/>
      <c r="R388" s="57"/>
      <c r="T388" s="57">
        <v>384</v>
      </c>
      <c r="U388" s="66">
        <v>26.4</v>
      </c>
      <c r="V388" s="66">
        <v>0</v>
      </c>
      <c r="W388" s="65">
        <f t="shared" si="106"/>
        <v>7.333333333333333</v>
      </c>
      <c r="X388" s="65">
        <f t="shared" si="114"/>
        <v>0</v>
      </c>
      <c r="Y388" s="67">
        <f t="shared" si="115"/>
        <v>2341.25</v>
      </c>
      <c r="Z388" s="57"/>
      <c r="AA388" s="57"/>
      <c r="AC388" s="57">
        <v>384</v>
      </c>
      <c r="AD388" s="66">
        <v>28.6</v>
      </c>
      <c r="AE388" s="66">
        <v>0</v>
      </c>
      <c r="AF388" s="65">
        <f t="shared" si="107"/>
        <v>7.9444444444444446</v>
      </c>
      <c r="AG388" s="65">
        <f t="shared" si="116"/>
        <v>-0.25</v>
      </c>
      <c r="AH388" s="67">
        <f t="shared" si="117"/>
        <v>2277.9166666666661</v>
      </c>
      <c r="AI388" s="57"/>
      <c r="AJ388" s="57"/>
      <c r="AL388" s="57">
        <v>384</v>
      </c>
      <c r="AM388" s="66">
        <v>28.6</v>
      </c>
      <c r="AN388" s="66">
        <v>0</v>
      </c>
      <c r="AO388" s="65">
        <f t="shared" si="108"/>
        <v>7.9444444444444446</v>
      </c>
      <c r="AP388" s="65">
        <f t="shared" si="118"/>
        <v>-0.25</v>
      </c>
      <c r="AQ388" s="67">
        <f t="shared" si="119"/>
        <v>2277.9166666666661</v>
      </c>
      <c r="AR388" s="57"/>
      <c r="AS388" s="57"/>
      <c r="AU388" s="57">
        <v>384</v>
      </c>
      <c r="AV388" s="66">
        <v>28.6</v>
      </c>
      <c r="AW388" s="66">
        <v>0</v>
      </c>
      <c r="AX388" s="65">
        <f t="shared" si="109"/>
        <v>7.9444444444444446</v>
      </c>
      <c r="AY388" s="65">
        <f t="shared" si="120"/>
        <v>-0.25</v>
      </c>
      <c r="AZ388" s="67">
        <f t="shared" si="121"/>
        <v>2277.9166666666661</v>
      </c>
      <c r="BA388" s="57"/>
      <c r="BB388" s="57"/>
      <c r="BD388" s="57">
        <v>384</v>
      </c>
      <c r="BE388" s="66">
        <v>2.2999999999999998</v>
      </c>
      <c r="BF388" s="66">
        <v>0</v>
      </c>
      <c r="BG388" s="65">
        <f t="shared" si="110"/>
        <v>0.63888888888888884</v>
      </c>
      <c r="BH388" s="65">
        <f t="shared" si="122"/>
        <v>-0.38888888888888906</v>
      </c>
      <c r="BI388" s="67">
        <f t="shared" si="123"/>
        <v>2617.8194444444453</v>
      </c>
      <c r="BJ388" s="57"/>
      <c r="BK388" s="57"/>
      <c r="BM388" s="57">
        <v>384</v>
      </c>
      <c r="BN388" s="57">
        <v>2.2999999999999998</v>
      </c>
      <c r="BO388" s="66">
        <v>0</v>
      </c>
      <c r="BP388" s="65">
        <f t="shared" si="111"/>
        <v>0.63888888888888884</v>
      </c>
      <c r="BQ388" s="65">
        <f t="shared" si="124"/>
        <v>-0.38888888888888906</v>
      </c>
      <c r="BR388" s="67">
        <f t="shared" si="125"/>
        <v>2617.8194444444453</v>
      </c>
      <c r="BS388" s="57"/>
      <c r="BT388" s="57"/>
    </row>
    <row r="389" spans="1:72" x14ac:dyDescent="0.25">
      <c r="A389" s="31">
        <v>389</v>
      </c>
      <c r="B389" s="56">
        <v>386</v>
      </c>
      <c r="C389" s="71">
        <v>0</v>
      </c>
      <c r="D389" s="71">
        <v>0</v>
      </c>
      <c r="E389" s="71">
        <v>0</v>
      </c>
      <c r="F389" s="71">
        <v>-0.25</v>
      </c>
      <c r="G389" s="71">
        <v>2618.3888888888896</v>
      </c>
      <c r="K389" s="57">
        <v>385</v>
      </c>
      <c r="L389" s="66">
        <v>26.5</v>
      </c>
      <c r="M389" s="66">
        <v>0</v>
      </c>
      <c r="N389" s="65">
        <f t="shared" ref="N389:N452" si="126">L389/3.6</f>
        <v>7.3611111111111107</v>
      </c>
      <c r="O389" s="65">
        <f t="shared" si="112"/>
        <v>2.7777777777777679E-2</v>
      </c>
      <c r="P389" s="67">
        <f t="shared" si="113"/>
        <v>2348.5972222222222</v>
      </c>
      <c r="Q389" s="57"/>
      <c r="R389" s="57"/>
      <c r="T389" s="57">
        <v>385</v>
      </c>
      <c r="U389" s="66">
        <v>26.5</v>
      </c>
      <c r="V389" s="66">
        <v>0</v>
      </c>
      <c r="W389" s="65">
        <f t="shared" ref="W389:W452" si="127">U389/3.6</f>
        <v>7.3611111111111107</v>
      </c>
      <c r="X389" s="65">
        <f t="shared" si="114"/>
        <v>2.7777777777777679E-2</v>
      </c>
      <c r="Y389" s="67">
        <f t="shared" si="115"/>
        <v>2348.5972222222222</v>
      </c>
      <c r="Z389" s="57"/>
      <c r="AA389" s="57"/>
      <c r="AC389" s="57">
        <v>385</v>
      </c>
      <c r="AD389" s="66">
        <v>27.7</v>
      </c>
      <c r="AE389" s="66">
        <v>0</v>
      </c>
      <c r="AF389" s="65">
        <f t="shared" ref="AF389:AF452" si="128">AD389/3.6</f>
        <v>7.6944444444444438</v>
      </c>
      <c r="AG389" s="65">
        <f t="shared" si="116"/>
        <v>-0.25000000000000089</v>
      </c>
      <c r="AH389" s="67">
        <f t="shared" si="117"/>
        <v>2285.7361111111104</v>
      </c>
      <c r="AI389" s="57"/>
      <c r="AJ389" s="57"/>
      <c r="AL389" s="57">
        <v>385</v>
      </c>
      <c r="AM389" s="66">
        <v>27.7</v>
      </c>
      <c r="AN389" s="66">
        <v>0</v>
      </c>
      <c r="AO389" s="65">
        <f t="shared" ref="AO389:AO452" si="129">AM389/3.6</f>
        <v>7.6944444444444438</v>
      </c>
      <c r="AP389" s="65">
        <f t="shared" si="118"/>
        <v>-0.25000000000000089</v>
      </c>
      <c r="AQ389" s="67">
        <f t="shared" si="119"/>
        <v>2285.7361111111104</v>
      </c>
      <c r="AR389" s="57"/>
      <c r="AS389" s="57"/>
      <c r="AU389" s="57">
        <v>385</v>
      </c>
      <c r="AV389" s="66">
        <v>27.7</v>
      </c>
      <c r="AW389" s="66">
        <v>0</v>
      </c>
      <c r="AX389" s="65">
        <f t="shared" ref="AX389:AX452" si="130">AV389/3.6</f>
        <v>7.6944444444444438</v>
      </c>
      <c r="AY389" s="65">
        <f t="shared" si="120"/>
        <v>-0.25000000000000089</v>
      </c>
      <c r="AZ389" s="67">
        <f t="shared" si="121"/>
        <v>2285.7361111111104</v>
      </c>
      <c r="BA389" s="57"/>
      <c r="BB389" s="57"/>
      <c r="BD389" s="57">
        <v>385</v>
      </c>
      <c r="BE389" s="66">
        <v>0.9</v>
      </c>
      <c r="BF389" s="66">
        <v>0</v>
      </c>
      <c r="BG389" s="65">
        <f t="shared" ref="BG389:BG452" si="131">BE389/3.6</f>
        <v>0.25</v>
      </c>
      <c r="BH389" s="65">
        <f t="shared" si="122"/>
        <v>-0.38888888888888884</v>
      </c>
      <c r="BI389" s="67">
        <f t="shared" si="123"/>
        <v>2618.2638888888896</v>
      </c>
      <c r="BJ389" s="57"/>
      <c r="BK389" s="57"/>
      <c r="BM389" s="57">
        <v>385</v>
      </c>
      <c r="BN389" s="57">
        <v>0.9</v>
      </c>
      <c r="BO389" s="66">
        <v>0</v>
      </c>
      <c r="BP389" s="65">
        <f t="shared" ref="BP389:BP452" si="132">BN389/3.6</f>
        <v>0.25</v>
      </c>
      <c r="BQ389" s="65">
        <f t="shared" si="124"/>
        <v>-0.38888888888888884</v>
      </c>
      <c r="BR389" s="67">
        <f t="shared" si="125"/>
        <v>2618.2638888888896</v>
      </c>
      <c r="BS389" s="57"/>
      <c r="BT389" s="57"/>
    </row>
    <row r="390" spans="1:72" x14ac:dyDescent="0.25">
      <c r="A390" s="31">
        <v>390</v>
      </c>
      <c r="B390" s="56">
        <v>387</v>
      </c>
      <c r="C390" s="71">
        <v>0</v>
      </c>
      <c r="D390" s="71">
        <v>0</v>
      </c>
      <c r="E390" s="71">
        <v>0</v>
      </c>
      <c r="F390" s="71">
        <v>0</v>
      </c>
      <c r="G390" s="71">
        <v>2618.3888888888896</v>
      </c>
      <c r="K390" s="57">
        <v>386</v>
      </c>
      <c r="L390" s="66">
        <v>26.6</v>
      </c>
      <c r="M390" s="66">
        <v>0</v>
      </c>
      <c r="N390" s="65">
        <f t="shared" si="126"/>
        <v>7.3888888888888893</v>
      </c>
      <c r="O390" s="65">
        <f t="shared" ref="O390:O453" si="133">N390-N389</f>
        <v>2.7777777777778567E-2</v>
      </c>
      <c r="P390" s="67">
        <f t="shared" ref="P390:P453" si="134">N389+(O390/2)+P389</f>
        <v>2355.9722222222222</v>
      </c>
      <c r="Q390" s="57"/>
      <c r="R390" s="57"/>
      <c r="T390" s="57">
        <v>386</v>
      </c>
      <c r="U390" s="66">
        <v>26.6</v>
      </c>
      <c r="V390" s="66">
        <v>0</v>
      </c>
      <c r="W390" s="65">
        <f t="shared" si="127"/>
        <v>7.3888888888888893</v>
      </c>
      <c r="X390" s="65">
        <f t="shared" ref="X390:X453" si="135">W390-W389</f>
        <v>2.7777777777778567E-2</v>
      </c>
      <c r="Y390" s="67">
        <f t="shared" ref="Y390:Y453" si="136">W389+(X390/2)+Y389</f>
        <v>2355.9722222222222</v>
      </c>
      <c r="Z390" s="57"/>
      <c r="AA390" s="57"/>
      <c r="AC390" s="57">
        <v>386</v>
      </c>
      <c r="AD390" s="66">
        <v>26.9</v>
      </c>
      <c r="AE390" s="66">
        <v>0</v>
      </c>
      <c r="AF390" s="65">
        <f t="shared" si="128"/>
        <v>7.4722222222222214</v>
      </c>
      <c r="AG390" s="65">
        <f t="shared" ref="AG390:AG453" si="137">AF390-AF389</f>
        <v>-0.22222222222222232</v>
      </c>
      <c r="AH390" s="67">
        <f t="shared" ref="AH390:AH453" si="138">AF389+(AG390/2)+AH389</f>
        <v>2293.3194444444439</v>
      </c>
      <c r="AI390" s="57"/>
      <c r="AJ390" s="57"/>
      <c r="AL390" s="57">
        <v>386</v>
      </c>
      <c r="AM390" s="66">
        <v>26.9</v>
      </c>
      <c r="AN390" s="66">
        <v>0</v>
      </c>
      <c r="AO390" s="65">
        <f t="shared" si="129"/>
        <v>7.4722222222222214</v>
      </c>
      <c r="AP390" s="65">
        <f t="shared" ref="AP390:AP453" si="139">AO390-AO389</f>
        <v>-0.22222222222222232</v>
      </c>
      <c r="AQ390" s="67">
        <f t="shared" ref="AQ390:AQ453" si="140">AO389+(AP390/2)+AQ389</f>
        <v>2293.3194444444439</v>
      </c>
      <c r="AR390" s="57"/>
      <c r="AS390" s="57"/>
      <c r="AU390" s="57">
        <v>386</v>
      </c>
      <c r="AV390" s="66">
        <v>26.9</v>
      </c>
      <c r="AW390" s="66">
        <v>0</v>
      </c>
      <c r="AX390" s="65">
        <f t="shared" si="130"/>
        <v>7.4722222222222214</v>
      </c>
      <c r="AY390" s="65">
        <f t="shared" ref="AY390:AY453" si="141">AX390-AX389</f>
        <v>-0.22222222222222232</v>
      </c>
      <c r="AZ390" s="67">
        <f t="shared" ref="AZ390:AZ453" si="142">AX389+(AY390/2)+AZ389</f>
        <v>2293.3194444444439</v>
      </c>
      <c r="BA390" s="57"/>
      <c r="BB390" s="57"/>
      <c r="BD390" s="57">
        <v>386</v>
      </c>
      <c r="BE390" s="66">
        <v>0</v>
      </c>
      <c r="BF390" s="66">
        <v>0</v>
      </c>
      <c r="BG390" s="65">
        <f t="shared" si="131"/>
        <v>0</v>
      </c>
      <c r="BH390" s="65">
        <f t="shared" ref="BH390:BH453" si="143">BG390-BG389</f>
        <v>-0.25</v>
      </c>
      <c r="BI390" s="67">
        <f t="shared" ref="BI390:BI453" si="144">BG389+(BH390/2)+BI389</f>
        <v>2618.3888888888896</v>
      </c>
      <c r="BJ390" s="57"/>
      <c r="BK390" s="57"/>
      <c r="BM390" s="57">
        <v>386</v>
      </c>
      <c r="BN390" s="57">
        <v>0</v>
      </c>
      <c r="BO390" s="66">
        <v>0</v>
      </c>
      <c r="BP390" s="65">
        <f t="shared" si="132"/>
        <v>0</v>
      </c>
      <c r="BQ390" s="65">
        <f t="shared" ref="BQ390:BQ453" si="145">BP390-BP389</f>
        <v>-0.25</v>
      </c>
      <c r="BR390" s="67">
        <f t="shared" ref="BR390:BR453" si="146">BP389+(BQ390/2)+BR389</f>
        <v>2618.3888888888896</v>
      </c>
      <c r="BS390" s="57"/>
      <c r="BT390" s="57"/>
    </row>
    <row r="391" spans="1:72" x14ac:dyDescent="0.25">
      <c r="A391" s="31">
        <v>391</v>
      </c>
      <c r="B391" s="56">
        <v>388</v>
      </c>
      <c r="C391" s="71">
        <v>0</v>
      </c>
      <c r="D391" s="71">
        <v>0</v>
      </c>
      <c r="E391" s="71">
        <v>0</v>
      </c>
      <c r="F391" s="71">
        <v>0</v>
      </c>
      <c r="G391" s="71">
        <v>2618.3888888888896</v>
      </c>
      <c r="K391" s="57">
        <v>387</v>
      </c>
      <c r="L391" s="66">
        <v>26.8</v>
      </c>
      <c r="M391" s="66">
        <v>0</v>
      </c>
      <c r="N391" s="65">
        <f t="shared" si="126"/>
        <v>7.4444444444444446</v>
      </c>
      <c r="O391" s="65">
        <f t="shared" si="133"/>
        <v>5.5555555555555358E-2</v>
      </c>
      <c r="P391" s="67">
        <f t="shared" si="134"/>
        <v>2363.3888888888887</v>
      </c>
      <c r="Q391" s="57"/>
      <c r="R391" s="57"/>
      <c r="T391" s="57">
        <v>387</v>
      </c>
      <c r="U391" s="66">
        <v>26.8</v>
      </c>
      <c r="V391" s="66">
        <v>0</v>
      </c>
      <c r="W391" s="65">
        <f t="shared" si="127"/>
        <v>7.4444444444444446</v>
      </c>
      <c r="X391" s="65">
        <f t="shared" si="135"/>
        <v>5.5555555555555358E-2</v>
      </c>
      <c r="Y391" s="67">
        <f t="shared" si="136"/>
        <v>2363.3888888888887</v>
      </c>
      <c r="Z391" s="57"/>
      <c r="AA391" s="57"/>
      <c r="AC391" s="57">
        <v>387</v>
      </c>
      <c r="AD391" s="66">
        <v>26.1</v>
      </c>
      <c r="AE391" s="66">
        <v>0</v>
      </c>
      <c r="AF391" s="65">
        <f t="shared" si="128"/>
        <v>7.25</v>
      </c>
      <c r="AG391" s="65">
        <f t="shared" si="137"/>
        <v>-0.22222222222222143</v>
      </c>
      <c r="AH391" s="67">
        <f t="shared" si="138"/>
        <v>2300.6805555555552</v>
      </c>
      <c r="AI391" s="57"/>
      <c r="AJ391" s="57"/>
      <c r="AL391" s="57">
        <v>387</v>
      </c>
      <c r="AM391" s="66">
        <v>26.1</v>
      </c>
      <c r="AN391" s="66">
        <v>0</v>
      </c>
      <c r="AO391" s="65">
        <f t="shared" si="129"/>
        <v>7.25</v>
      </c>
      <c r="AP391" s="65">
        <f t="shared" si="139"/>
        <v>-0.22222222222222143</v>
      </c>
      <c r="AQ391" s="67">
        <f t="shared" si="140"/>
        <v>2300.6805555555552</v>
      </c>
      <c r="AR391" s="57"/>
      <c r="AS391" s="57"/>
      <c r="AU391" s="57">
        <v>387</v>
      </c>
      <c r="AV391" s="66">
        <v>26.1</v>
      </c>
      <c r="AW391" s="66">
        <v>0</v>
      </c>
      <c r="AX391" s="65">
        <f t="shared" si="130"/>
        <v>7.25</v>
      </c>
      <c r="AY391" s="65">
        <f t="shared" si="141"/>
        <v>-0.22222222222222143</v>
      </c>
      <c r="AZ391" s="67">
        <f t="shared" si="142"/>
        <v>2300.6805555555552</v>
      </c>
      <c r="BA391" s="57"/>
      <c r="BB391" s="57"/>
      <c r="BD391" s="57">
        <v>387</v>
      </c>
      <c r="BE391" s="66">
        <v>0</v>
      </c>
      <c r="BF391" s="66">
        <v>0</v>
      </c>
      <c r="BG391" s="65">
        <f t="shared" si="131"/>
        <v>0</v>
      </c>
      <c r="BH391" s="65">
        <f t="shared" si="143"/>
        <v>0</v>
      </c>
      <c r="BI391" s="67">
        <f t="shared" si="144"/>
        <v>2618.3888888888896</v>
      </c>
      <c r="BJ391" s="57"/>
      <c r="BK391" s="57"/>
      <c r="BM391" s="57">
        <v>387</v>
      </c>
      <c r="BN391" s="57">
        <v>0</v>
      </c>
      <c r="BO391" s="66">
        <v>0</v>
      </c>
      <c r="BP391" s="65">
        <f t="shared" si="132"/>
        <v>0</v>
      </c>
      <c r="BQ391" s="65">
        <f t="shared" si="145"/>
        <v>0</v>
      </c>
      <c r="BR391" s="67">
        <f t="shared" si="146"/>
        <v>2618.3888888888896</v>
      </c>
      <c r="BS391" s="57"/>
      <c r="BT391" s="57"/>
    </row>
    <row r="392" spans="1:72" x14ac:dyDescent="0.25">
      <c r="A392" s="31">
        <v>392</v>
      </c>
      <c r="B392" s="56">
        <v>389</v>
      </c>
      <c r="C392" s="71">
        <v>0</v>
      </c>
      <c r="D392" s="71">
        <v>0</v>
      </c>
      <c r="E392" s="71">
        <v>0</v>
      </c>
      <c r="F392" s="71">
        <v>0</v>
      </c>
      <c r="G392" s="71">
        <v>2618.3888888888896</v>
      </c>
      <c r="K392" s="57">
        <v>388</v>
      </c>
      <c r="L392" s="66">
        <v>26.9</v>
      </c>
      <c r="M392" s="66">
        <v>0</v>
      </c>
      <c r="N392" s="65">
        <f t="shared" si="126"/>
        <v>7.4722222222222214</v>
      </c>
      <c r="O392" s="65">
        <f t="shared" si="133"/>
        <v>2.7777777777776791E-2</v>
      </c>
      <c r="P392" s="67">
        <f t="shared" si="134"/>
        <v>2370.8472222222222</v>
      </c>
      <c r="Q392" s="57"/>
      <c r="R392" s="57"/>
      <c r="T392" s="57">
        <v>388</v>
      </c>
      <c r="U392" s="66">
        <v>26.9</v>
      </c>
      <c r="V392" s="66">
        <v>0</v>
      </c>
      <c r="W392" s="65">
        <f t="shared" si="127"/>
        <v>7.4722222222222214</v>
      </c>
      <c r="X392" s="65">
        <f t="shared" si="135"/>
        <v>2.7777777777776791E-2</v>
      </c>
      <c r="Y392" s="67">
        <f t="shared" si="136"/>
        <v>2370.8472222222222</v>
      </c>
      <c r="Z392" s="57"/>
      <c r="AA392" s="57"/>
      <c r="AC392" s="57">
        <v>388</v>
      </c>
      <c r="AD392" s="66">
        <v>25.4</v>
      </c>
      <c r="AE392" s="66">
        <v>0</v>
      </c>
      <c r="AF392" s="65">
        <f t="shared" si="128"/>
        <v>7.0555555555555554</v>
      </c>
      <c r="AG392" s="65">
        <f t="shared" si="137"/>
        <v>-0.19444444444444464</v>
      </c>
      <c r="AH392" s="67">
        <f t="shared" si="138"/>
        <v>2307.833333333333</v>
      </c>
      <c r="AI392" s="57"/>
      <c r="AJ392" s="57"/>
      <c r="AL392" s="57">
        <v>388</v>
      </c>
      <c r="AM392" s="66">
        <v>25.4</v>
      </c>
      <c r="AN392" s="66">
        <v>0</v>
      </c>
      <c r="AO392" s="65">
        <f t="shared" si="129"/>
        <v>7.0555555555555554</v>
      </c>
      <c r="AP392" s="65">
        <f t="shared" si="139"/>
        <v>-0.19444444444444464</v>
      </c>
      <c r="AQ392" s="67">
        <f t="shared" si="140"/>
        <v>2307.833333333333</v>
      </c>
      <c r="AR392" s="57"/>
      <c r="AS392" s="57"/>
      <c r="AU392" s="57">
        <v>388</v>
      </c>
      <c r="AV392" s="66">
        <v>25.4</v>
      </c>
      <c r="AW392" s="66">
        <v>0</v>
      </c>
      <c r="AX392" s="65">
        <f t="shared" si="130"/>
        <v>7.0555555555555554</v>
      </c>
      <c r="AY392" s="65">
        <f t="shared" si="141"/>
        <v>-0.19444444444444464</v>
      </c>
      <c r="AZ392" s="67">
        <f t="shared" si="142"/>
        <v>2307.833333333333</v>
      </c>
      <c r="BA392" s="57"/>
      <c r="BB392" s="57"/>
      <c r="BD392" s="57">
        <v>388</v>
      </c>
      <c r="BE392" s="66">
        <v>0</v>
      </c>
      <c r="BF392" s="66">
        <v>0</v>
      </c>
      <c r="BG392" s="65">
        <f t="shared" si="131"/>
        <v>0</v>
      </c>
      <c r="BH392" s="65">
        <f t="shared" si="143"/>
        <v>0</v>
      </c>
      <c r="BI392" s="67">
        <f t="shared" si="144"/>
        <v>2618.3888888888896</v>
      </c>
      <c r="BJ392" s="57"/>
      <c r="BK392" s="57"/>
      <c r="BM392" s="57">
        <v>388</v>
      </c>
      <c r="BN392" s="57">
        <v>0</v>
      </c>
      <c r="BO392" s="66">
        <v>0</v>
      </c>
      <c r="BP392" s="65">
        <f t="shared" si="132"/>
        <v>0</v>
      </c>
      <c r="BQ392" s="65">
        <f t="shared" si="145"/>
        <v>0</v>
      </c>
      <c r="BR392" s="67">
        <f t="shared" si="146"/>
        <v>2618.3888888888896</v>
      </c>
      <c r="BS392" s="57"/>
      <c r="BT392" s="57"/>
    </row>
    <row r="393" spans="1:72" x14ac:dyDescent="0.25">
      <c r="A393" s="31">
        <v>393</v>
      </c>
      <c r="B393" s="56">
        <v>390</v>
      </c>
      <c r="C393" s="71">
        <v>0</v>
      </c>
      <c r="D393" s="71">
        <v>0</v>
      </c>
      <c r="E393" s="71">
        <v>0</v>
      </c>
      <c r="F393" s="71">
        <v>0</v>
      </c>
      <c r="G393" s="71">
        <v>2618.3888888888896</v>
      </c>
      <c r="K393" s="57">
        <v>389</v>
      </c>
      <c r="L393" s="66">
        <v>27.2</v>
      </c>
      <c r="M393" s="66">
        <v>0</v>
      </c>
      <c r="N393" s="65">
        <f t="shared" si="126"/>
        <v>7.5555555555555554</v>
      </c>
      <c r="O393" s="65">
        <f t="shared" si="133"/>
        <v>8.3333333333333925E-2</v>
      </c>
      <c r="P393" s="67">
        <f t="shared" si="134"/>
        <v>2378.3611111111109</v>
      </c>
      <c r="Q393" s="57"/>
      <c r="R393" s="57"/>
      <c r="T393" s="57">
        <v>389</v>
      </c>
      <c r="U393" s="66">
        <v>27.2</v>
      </c>
      <c r="V393" s="66">
        <v>0</v>
      </c>
      <c r="W393" s="65">
        <f t="shared" si="127"/>
        <v>7.5555555555555554</v>
      </c>
      <c r="X393" s="65">
        <f t="shared" si="135"/>
        <v>8.3333333333333925E-2</v>
      </c>
      <c r="Y393" s="67">
        <f t="shared" si="136"/>
        <v>2378.3611111111109</v>
      </c>
      <c r="Z393" s="57"/>
      <c r="AA393" s="57"/>
      <c r="AC393" s="57">
        <v>389</v>
      </c>
      <c r="AD393" s="66">
        <v>24.6</v>
      </c>
      <c r="AE393" s="66">
        <v>0</v>
      </c>
      <c r="AF393" s="65">
        <f t="shared" si="128"/>
        <v>6.8333333333333339</v>
      </c>
      <c r="AG393" s="65">
        <f t="shared" si="137"/>
        <v>-0.22222222222222143</v>
      </c>
      <c r="AH393" s="67">
        <f t="shared" si="138"/>
        <v>2314.7777777777774</v>
      </c>
      <c r="AI393" s="57"/>
      <c r="AJ393" s="57"/>
      <c r="AL393" s="57">
        <v>389</v>
      </c>
      <c r="AM393" s="66">
        <v>24.6</v>
      </c>
      <c r="AN393" s="66">
        <v>0</v>
      </c>
      <c r="AO393" s="65">
        <f t="shared" si="129"/>
        <v>6.8333333333333339</v>
      </c>
      <c r="AP393" s="65">
        <f t="shared" si="139"/>
        <v>-0.22222222222222143</v>
      </c>
      <c r="AQ393" s="67">
        <f t="shared" si="140"/>
        <v>2314.7777777777774</v>
      </c>
      <c r="AR393" s="57"/>
      <c r="AS393" s="57"/>
      <c r="AU393" s="57">
        <v>389</v>
      </c>
      <c r="AV393" s="66">
        <v>24.6</v>
      </c>
      <c r="AW393" s="66">
        <v>0</v>
      </c>
      <c r="AX393" s="65">
        <f t="shared" si="130"/>
        <v>6.8333333333333339</v>
      </c>
      <c r="AY393" s="65">
        <f t="shared" si="141"/>
        <v>-0.22222222222222143</v>
      </c>
      <c r="AZ393" s="67">
        <f t="shared" si="142"/>
        <v>2314.7777777777774</v>
      </c>
      <c r="BA393" s="57"/>
      <c r="BB393" s="57"/>
      <c r="BD393" s="57">
        <v>389</v>
      </c>
      <c r="BE393" s="66">
        <v>0</v>
      </c>
      <c r="BF393" s="66">
        <v>0</v>
      </c>
      <c r="BG393" s="65">
        <f t="shared" si="131"/>
        <v>0</v>
      </c>
      <c r="BH393" s="65">
        <f t="shared" si="143"/>
        <v>0</v>
      </c>
      <c r="BI393" s="67">
        <f t="shared" si="144"/>
        <v>2618.3888888888896</v>
      </c>
      <c r="BJ393" s="57"/>
      <c r="BK393" s="57"/>
      <c r="BM393" s="57">
        <v>389</v>
      </c>
      <c r="BN393" s="57">
        <v>0</v>
      </c>
      <c r="BO393" s="66">
        <v>0</v>
      </c>
      <c r="BP393" s="65">
        <f t="shared" si="132"/>
        <v>0</v>
      </c>
      <c r="BQ393" s="65">
        <f t="shared" si="145"/>
        <v>0</v>
      </c>
      <c r="BR393" s="67">
        <f t="shared" si="146"/>
        <v>2618.3888888888896</v>
      </c>
      <c r="BS393" s="57"/>
      <c r="BT393" s="57"/>
    </row>
    <row r="394" spans="1:72" x14ac:dyDescent="0.25">
      <c r="A394" s="31">
        <v>394</v>
      </c>
      <c r="B394" s="56">
        <v>391</v>
      </c>
      <c r="C394" s="71">
        <v>0</v>
      </c>
      <c r="D394" s="71">
        <v>0</v>
      </c>
      <c r="E394" s="71">
        <v>0</v>
      </c>
      <c r="F394" s="71">
        <v>0</v>
      </c>
      <c r="G394" s="71">
        <v>2618.3888888888896</v>
      </c>
      <c r="K394" s="57">
        <v>390</v>
      </c>
      <c r="L394" s="66">
        <v>27.5</v>
      </c>
      <c r="M394" s="66">
        <v>0</v>
      </c>
      <c r="N394" s="65">
        <f t="shared" si="126"/>
        <v>7.6388888888888884</v>
      </c>
      <c r="O394" s="65">
        <f t="shared" si="133"/>
        <v>8.3333333333333037E-2</v>
      </c>
      <c r="P394" s="67">
        <f t="shared" si="134"/>
        <v>2385.958333333333</v>
      </c>
      <c r="Q394" s="57"/>
      <c r="R394" s="57"/>
      <c r="T394" s="57">
        <v>390</v>
      </c>
      <c r="U394" s="66">
        <v>27.5</v>
      </c>
      <c r="V394" s="66">
        <v>0</v>
      </c>
      <c r="W394" s="65">
        <f t="shared" si="127"/>
        <v>7.6388888888888884</v>
      </c>
      <c r="X394" s="65">
        <f t="shared" si="135"/>
        <v>8.3333333333333037E-2</v>
      </c>
      <c r="Y394" s="67">
        <f t="shared" si="136"/>
        <v>2385.958333333333</v>
      </c>
      <c r="Z394" s="57"/>
      <c r="AA394" s="57"/>
      <c r="AC394" s="57">
        <v>390</v>
      </c>
      <c r="AD394" s="66">
        <v>23.6</v>
      </c>
      <c r="AE394" s="66">
        <v>0</v>
      </c>
      <c r="AF394" s="65">
        <f t="shared" si="128"/>
        <v>6.5555555555555554</v>
      </c>
      <c r="AG394" s="65">
        <f t="shared" si="137"/>
        <v>-0.27777777777777857</v>
      </c>
      <c r="AH394" s="67">
        <f t="shared" si="138"/>
        <v>2321.4722222222217</v>
      </c>
      <c r="AI394" s="57"/>
      <c r="AJ394" s="57"/>
      <c r="AL394" s="57">
        <v>390</v>
      </c>
      <c r="AM394" s="66">
        <v>23.6</v>
      </c>
      <c r="AN394" s="66">
        <v>0</v>
      </c>
      <c r="AO394" s="65">
        <f t="shared" si="129"/>
        <v>6.5555555555555554</v>
      </c>
      <c r="AP394" s="65">
        <f t="shared" si="139"/>
        <v>-0.27777777777777857</v>
      </c>
      <c r="AQ394" s="67">
        <f t="shared" si="140"/>
        <v>2321.4722222222217</v>
      </c>
      <c r="AR394" s="57"/>
      <c r="AS394" s="57"/>
      <c r="AU394" s="57">
        <v>390</v>
      </c>
      <c r="AV394" s="66">
        <v>23.6</v>
      </c>
      <c r="AW394" s="66">
        <v>0</v>
      </c>
      <c r="AX394" s="65">
        <f t="shared" si="130"/>
        <v>6.5555555555555554</v>
      </c>
      <c r="AY394" s="65">
        <f t="shared" si="141"/>
        <v>-0.27777777777777857</v>
      </c>
      <c r="AZ394" s="67">
        <f t="shared" si="142"/>
        <v>2321.4722222222217</v>
      </c>
      <c r="BA394" s="57"/>
      <c r="BB394" s="57"/>
      <c r="BD394" s="57">
        <v>390</v>
      </c>
      <c r="BE394" s="66">
        <v>0</v>
      </c>
      <c r="BF394" s="66">
        <v>0</v>
      </c>
      <c r="BG394" s="65">
        <f t="shared" si="131"/>
        <v>0</v>
      </c>
      <c r="BH394" s="65">
        <f t="shared" si="143"/>
        <v>0</v>
      </c>
      <c r="BI394" s="67">
        <f t="shared" si="144"/>
        <v>2618.3888888888896</v>
      </c>
      <c r="BJ394" s="57"/>
      <c r="BK394" s="57"/>
      <c r="BM394" s="57">
        <v>390</v>
      </c>
      <c r="BN394" s="57">
        <v>0</v>
      </c>
      <c r="BO394" s="66">
        <v>0</v>
      </c>
      <c r="BP394" s="65">
        <f t="shared" si="132"/>
        <v>0</v>
      </c>
      <c r="BQ394" s="65">
        <f t="shared" si="145"/>
        <v>0</v>
      </c>
      <c r="BR394" s="67">
        <f t="shared" si="146"/>
        <v>2618.3888888888896</v>
      </c>
      <c r="BS394" s="57"/>
      <c r="BT394" s="57"/>
    </row>
    <row r="395" spans="1:72" x14ac:dyDescent="0.25">
      <c r="A395" s="31">
        <v>395</v>
      </c>
      <c r="B395" s="56">
        <v>392</v>
      </c>
      <c r="C395" s="71">
        <v>0.5</v>
      </c>
      <c r="D395" s="71">
        <v>0</v>
      </c>
      <c r="E395" s="71">
        <v>0.1388888888888889</v>
      </c>
      <c r="F395" s="71">
        <v>0.1388888888888889</v>
      </c>
      <c r="G395" s="71">
        <v>2618.4583333333339</v>
      </c>
      <c r="K395" s="57">
        <v>391</v>
      </c>
      <c r="L395" s="66">
        <v>28</v>
      </c>
      <c r="M395" s="66">
        <v>0</v>
      </c>
      <c r="N395" s="65">
        <f t="shared" si="126"/>
        <v>7.7777777777777777</v>
      </c>
      <c r="O395" s="65">
        <f t="shared" si="133"/>
        <v>0.13888888888888928</v>
      </c>
      <c r="P395" s="67">
        <f t="shared" si="134"/>
        <v>2393.6666666666665</v>
      </c>
      <c r="Q395" s="57"/>
      <c r="R395" s="57"/>
      <c r="T395" s="57">
        <v>391</v>
      </c>
      <c r="U395" s="66">
        <v>28</v>
      </c>
      <c r="V395" s="66">
        <v>0</v>
      </c>
      <c r="W395" s="65">
        <f t="shared" si="127"/>
        <v>7.7777777777777777</v>
      </c>
      <c r="X395" s="65">
        <f t="shared" si="135"/>
        <v>0.13888888888888928</v>
      </c>
      <c r="Y395" s="67">
        <f t="shared" si="136"/>
        <v>2393.6666666666665</v>
      </c>
      <c r="Z395" s="57"/>
      <c r="AA395" s="57"/>
      <c r="AC395" s="57">
        <v>391</v>
      </c>
      <c r="AD395" s="66">
        <v>22.6</v>
      </c>
      <c r="AE395" s="66">
        <v>0</v>
      </c>
      <c r="AF395" s="65">
        <f t="shared" si="128"/>
        <v>6.2777777777777777</v>
      </c>
      <c r="AG395" s="65">
        <f t="shared" si="137"/>
        <v>-0.27777777777777768</v>
      </c>
      <c r="AH395" s="67">
        <f t="shared" si="138"/>
        <v>2327.8888888888882</v>
      </c>
      <c r="AI395" s="57"/>
      <c r="AJ395" s="57"/>
      <c r="AL395" s="57">
        <v>391</v>
      </c>
      <c r="AM395" s="66">
        <v>22.6</v>
      </c>
      <c r="AN395" s="66">
        <v>0</v>
      </c>
      <c r="AO395" s="65">
        <f t="shared" si="129"/>
        <v>6.2777777777777777</v>
      </c>
      <c r="AP395" s="65">
        <f t="shared" si="139"/>
        <v>-0.27777777777777768</v>
      </c>
      <c r="AQ395" s="67">
        <f t="shared" si="140"/>
        <v>2327.8888888888882</v>
      </c>
      <c r="AR395" s="57"/>
      <c r="AS395" s="57"/>
      <c r="AU395" s="57">
        <v>391</v>
      </c>
      <c r="AV395" s="66">
        <v>22.6</v>
      </c>
      <c r="AW395" s="66">
        <v>0</v>
      </c>
      <c r="AX395" s="65">
        <f t="shared" si="130"/>
        <v>6.2777777777777777</v>
      </c>
      <c r="AY395" s="65">
        <f t="shared" si="141"/>
        <v>-0.27777777777777768</v>
      </c>
      <c r="AZ395" s="67">
        <f t="shared" si="142"/>
        <v>2327.8888888888882</v>
      </c>
      <c r="BA395" s="57"/>
      <c r="BB395" s="57"/>
      <c r="BD395" s="57">
        <v>391</v>
      </c>
      <c r="BE395" s="66">
        <v>0</v>
      </c>
      <c r="BF395" s="66">
        <v>0</v>
      </c>
      <c r="BG395" s="65">
        <f t="shared" si="131"/>
        <v>0</v>
      </c>
      <c r="BH395" s="65">
        <f t="shared" si="143"/>
        <v>0</v>
      </c>
      <c r="BI395" s="67">
        <f t="shared" si="144"/>
        <v>2618.3888888888896</v>
      </c>
      <c r="BJ395" s="57"/>
      <c r="BK395" s="57"/>
      <c r="BM395" s="57">
        <v>391</v>
      </c>
      <c r="BN395" s="57">
        <v>0</v>
      </c>
      <c r="BO395" s="66">
        <v>0</v>
      </c>
      <c r="BP395" s="65">
        <f t="shared" si="132"/>
        <v>0</v>
      </c>
      <c r="BQ395" s="65">
        <f t="shared" si="145"/>
        <v>0</v>
      </c>
      <c r="BR395" s="67">
        <f t="shared" si="146"/>
        <v>2618.3888888888896</v>
      </c>
      <c r="BS395" s="57"/>
      <c r="BT395" s="57"/>
    </row>
    <row r="396" spans="1:72" x14ac:dyDescent="0.25">
      <c r="A396" s="31">
        <v>396</v>
      </c>
      <c r="B396" s="56">
        <v>393</v>
      </c>
      <c r="C396" s="71">
        <v>2.1</v>
      </c>
      <c r="D396" s="71">
        <v>0</v>
      </c>
      <c r="E396" s="71">
        <v>0.58333333333333337</v>
      </c>
      <c r="F396" s="71">
        <v>0.44444444444444448</v>
      </c>
      <c r="G396" s="71">
        <v>2618.8194444444453</v>
      </c>
      <c r="K396" s="57">
        <v>392</v>
      </c>
      <c r="L396" s="66">
        <v>28.8</v>
      </c>
      <c r="M396" s="66">
        <v>0</v>
      </c>
      <c r="N396" s="65">
        <f t="shared" si="126"/>
        <v>8</v>
      </c>
      <c r="O396" s="65">
        <f t="shared" si="133"/>
        <v>0.22222222222222232</v>
      </c>
      <c r="P396" s="67">
        <f t="shared" si="134"/>
        <v>2401.5555555555552</v>
      </c>
      <c r="Q396" s="57"/>
      <c r="R396" s="57"/>
      <c r="T396" s="57">
        <v>392</v>
      </c>
      <c r="U396" s="66">
        <v>28.8</v>
      </c>
      <c r="V396" s="66">
        <v>0</v>
      </c>
      <c r="W396" s="65">
        <f t="shared" si="127"/>
        <v>8</v>
      </c>
      <c r="X396" s="65">
        <f t="shared" si="135"/>
        <v>0.22222222222222232</v>
      </c>
      <c r="Y396" s="67">
        <f t="shared" si="136"/>
        <v>2401.5555555555552</v>
      </c>
      <c r="Z396" s="57"/>
      <c r="AA396" s="57"/>
      <c r="AC396" s="57">
        <v>392</v>
      </c>
      <c r="AD396" s="66">
        <v>21.7</v>
      </c>
      <c r="AE396" s="66">
        <v>0</v>
      </c>
      <c r="AF396" s="65">
        <f t="shared" si="128"/>
        <v>6.0277777777777777</v>
      </c>
      <c r="AG396" s="65">
        <f t="shared" si="137"/>
        <v>-0.25</v>
      </c>
      <c r="AH396" s="67">
        <f t="shared" si="138"/>
        <v>2334.0416666666661</v>
      </c>
      <c r="AI396" s="57"/>
      <c r="AJ396" s="57"/>
      <c r="AL396" s="57">
        <v>392</v>
      </c>
      <c r="AM396" s="66">
        <v>21.7</v>
      </c>
      <c r="AN396" s="66">
        <v>0</v>
      </c>
      <c r="AO396" s="65">
        <f t="shared" si="129"/>
        <v>6.0277777777777777</v>
      </c>
      <c r="AP396" s="65">
        <f t="shared" si="139"/>
        <v>-0.25</v>
      </c>
      <c r="AQ396" s="67">
        <f t="shared" si="140"/>
        <v>2334.0416666666661</v>
      </c>
      <c r="AR396" s="57"/>
      <c r="AS396" s="57"/>
      <c r="AU396" s="57">
        <v>392</v>
      </c>
      <c r="AV396" s="66">
        <v>21.7</v>
      </c>
      <c r="AW396" s="66">
        <v>0</v>
      </c>
      <c r="AX396" s="65">
        <f t="shared" si="130"/>
        <v>6.0277777777777777</v>
      </c>
      <c r="AY396" s="65">
        <f t="shared" si="141"/>
        <v>-0.25</v>
      </c>
      <c r="AZ396" s="67">
        <f t="shared" si="142"/>
        <v>2334.0416666666661</v>
      </c>
      <c r="BA396" s="57"/>
      <c r="BB396" s="57"/>
      <c r="BD396" s="57">
        <v>392</v>
      </c>
      <c r="BE396" s="66">
        <v>0.5</v>
      </c>
      <c r="BF396" s="66">
        <v>0</v>
      </c>
      <c r="BG396" s="65">
        <f t="shared" si="131"/>
        <v>0.1388888888888889</v>
      </c>
      <c r="BH396" s="65">
        <f t="shared" si="143"/>
        <v>0.1388888888888889</v>
      </c>
      <c r="BI396" s="67">
        <f t="shared" si="144"/>
        <v>2618.4583333333339</v>
      </c>
      <c r="BJ396" s="57"/>
      <c r="BK396" s="57"/>
      <c r="BM396" s="57">
        <v>392</v>
      </c>
      <c r="BN396" s="57">
        <v>0.5</v>
      </c>
      <c r="BO396" s="66">
        <v>0</v>
      </c>
      <c r="BP396" s="65">
        <f t="shared" si="132"/>
        <v>0.1388888888888889</v>
      </c>
      <c r="BQ396" s="65">
        <f t="shared" si="145"/>
        <v>0.1388888888888889</v>
      </c>
      <c r="BR396" s="67">
        <f t="shared" si="146"/>
        <v>2618.4583333333339</v>
      </c>
      <c r="BS396" s="57"/>
      <c r="BT396" s="57"/>
    </row>
    <row r="397" spans="1:72" x14ac:dyDescent="0.25">
      <c r="A397" s="31">
        <v>397</v>
      </c>
      <c r="B397" s="56">
        <v>394</v>
      </c>
      <c r="C397" s="71">
        <v>4.8</v>
      </c>
      <c r="D397" s="71">
        <v>0</v>
      </c>
      <c r="E397" s="71">
        <v>1.3333333333333333</v>
      </c>
      <c r="F397" s="71">
        <v>0.74999999999999989</v>
      </c>
      <c r="G397" s="71">
        <v>2619.7777777777787</v>
      </c>
      <c r="K397" s="57">
        <v>393</v>
      </c>
      <c r="L397" s="66">
        <v>29.9</v>
      </c>
      <c r="M397" s="66">
        <v>0</v>
      </c>
      <c r="N397" s="65">
        <f t="shared" si="126"/>
        <v>8.3055555555555554</v>
      </c>
      <c r="O397" s="65">
        <f t="shared" si="133"/>
        <v>0.30555555555555536</v>
      </c>
      <c r="P397" s="67">
        <f t="shared" si="134"/>
        <v>2409.708333333333</v>
      </c>
      <c r="Q397" s="57"/>
      <c r="R397" s="57"/>
      <c r="T397" s="57">
        <v>393</v>
      </c>
      <c r="U397" s="66">
        <v>29.9</v>
      </c>
      <c r="V397" s="66">
        <v>0</v>
      </c>
      <c r="W397" s="65">
        <f t="shared" si="127"/>
        <v>8.3055555555555554</v>
      </c>
      <c r="X397" s="65">
        <f t="shared" si="135"/>
        <v>0.30555555555555536</v>
      </c>
      <c r="Y397" s="67">
        <f t="shared" si="136"/>
        <v>2409.708333333333</v>
      </c>
      <c r="Z397" s="57"/>
      <c r="AA397" s="57"/>
      <c r="AC397" s="57">
        <v>393</v>
      </c>
      <c r="AD397" s="66">
        <v>20.7</v>
      </c>
      <c r="AE397" s="66">
        <v>0</v>
      </c>
      <c r="AF397" s="65">
        <f t="shared" si="128"/>
        <v>5.75</v>
      </c>
      <c r="AG397" s="65">
        <f t="shared" si="137"/>
        <v>-0.27777777777777768</v>
      </c>
      <c r="AH397" s="67">
        <f t="shared" si="138"/>
        <v>2339.9305555555547</v>
      </c>
      <c r="AI397" s="57"/>
      <c r="AJ397" s="57"/>
      <c r="AL397" s="57">
        <v>393</v>
      </c>
      <c r="AM397" s="66">
        <v>20.7</v>
      </c>
      <c r="AN397" s="66">
        <v>0</v>
      </c>
      <c r="AO397" s="65">
        <f t="shared" si="129"/>
        <v>5.75</v>
      </c>
      <c r="AP397" s="65">
        <f t="shared" si="139"/>
        <v>-0.27777777777777768</v>
      </c>
      <c r="AQ397" s="67">
        <f t="shared" si="140"/>
        <v>2339.9305555555547</v>
      </c>
      <c r="AR397" s="57"/>
      <c r="AS397" s="57"/>
      <c r="AU397" s="57">
        <v>393</v>
      </c>
      <c r="AV397" s="66">
        <v>20.7</v>
      </c>
      <c r="AW397" s="66">
        <v>0</v>
      </c>
      <c r="AX397" s="65">
        <f t="shared" si="130"/>
        <v>5.75</v>
      </c>
      <c r="AY397" s="65">
        <f t="shared" si="141"/>
        <v>-0.27777777777777768</v>
      </c>
      <c r="AZ397" s="67">
        <f t="shared" si="142"/>
        <v>2339.9305555555547</v>
      </c>
      <c r="BA397" s="57"/>
      <c r="BB397" s="57"/>
      <c r="BD397" s="57">
        <v>393</v>
      </c>
      <c r="BE397" s="66">
        <v>2.1</v>
      </c>
      <c r="BF397" s="66">
        <v>0</v>
      </c>
      <c r="BG397" s="65">
        <f t="shared" si="131"/>
        <v>0.58333333333333337</v>
      </c>
      <c r="BH397" s="65">
        <f t="shared" si="143"/>
        <v>0.44444444444444448</v>
      </c>
      <c r="BI397" s="67">
        <f t="shared" si="144"/>
        <v>2618.8194444444453</v>
      </c>
      <c r="BJ397" s="57"/>
      <c r="BK397" s="57"/>
      <c r="BM397" s="57">
        <v>393</v>
      </c>
      <c r="BN397" s="57">
        <v>2.1</v>
      </c>
      <c r="BO397" s="66">
        <v>0</v>
      </c>
      <c r="BP397" s="65">
        <f t="shared" si="132"/>
        <v>0.58333333333333337</v>
      </c>
      <c r="BQ397" s="65">
        <f t="shared" si="145"/>
        <v>0.44444444444444448</v>
      </c>
      <c r="BR397" s="67">
        <f t="shared" si="146"/>
        <v>2618.8194444444453</v>
      </c>
      <c r="BS397" s="57"/>
      <c r="BT397" s="57"/>
    </row>
    <row r="398" spans="1:72" x14ac:dyDescent="0.25">
      <c r="A398" s="31">
        <v>398</v>
      </c>
      <c r="B398" s="56">
        <v>395</v>
      </c>
      <c r="C398" s="71">
        <v>8.3000000000000007</v>
      </c>
      <c r="D398" s="71">
        <v>0</v>
      </c>
      <c r="E398" s="71">
        <v>2.3055555555555558</v>
      </c>
      <c r="F398" s="71">
        <v>0.97222222222222254</v>
      </c>
      <c r="G398" s="71">
        <v>2621.5972222222231</v>
      </c>
      <c r="K398" s="57">
        <v>394</v>
      </c>
      <c r="L398" s="66">
        <v>31</v>
      </c>
      <c r="M398" s="66">
        <v>0</v>
      </c>
      <c r="N398" s="65">
        <f t="shared" si="126"/>
        <v>8.6111111111111107</v>
      </c>
      <c r="O398" s="65">
        <f t="shared" si="133"/>
        <v>0.30555555555555536</v>
      </c>
      <c r="P398" s="67">
        <f t="shared" si="134"/>
        <v>2418.1666666666665</v>
      </c>
      <c r="Q398" s="57"/>
      <c r="R398" s="57"/>
      <c r="T398" s="57">
        <v>394</v>
      </c>
      <c r="U398" s="66">
        <v>31</v>
      </c>
      <c r="V398" s="66">
        <v>0</v>
      </c>
      <c r="W398" s="65">
        <f t="shared" si="127"/>
        <v>8.6111111111111107</v>
      </c>
      <c r="X398" s="65">
        <f t="shared" si="135"/>
        <v>0.30555555555555536</v>
      </c>
      <c r="Y398" s="67">
        <f t="shared" si="136"/>
        <v>2418.1666666666665</v>
      </c>
      <c r="Z398" s="57"/>
      <c r="AA398" s="57"/>
      <c r="AC398" s="57">
        <v>394</v>
      </c>
      <c r="AD398" s="66">
        <v>19.8</v>
      </c>
      <c r="AE398" s="66">
        <v>0</v>
      </c>
      <c r="AF398" s="65">
        <f t="shared" si="128"/>
        <v>5.5</v>
      </c>
      <c r="AG398" s="65">
        <f t="shared" si="137"/>
        <v>-0.25</v>
      </c>
      <c r="AH398" s="67">
        <f t="shared" si="138"/>
        <v>2345.5555555555547</v>
      </c>
      <c r="AI398" s="57"/>
      <c r="AJ398" s="57"/>
      <c r="AL398" s="57">
        <v>394</v>
      </c>
      <c r="AM398" s="66">
        <v>19.8</v>
      </c>
      <c r="AN398" s="66">
        <v>0</v>
      </c>
      <c r="AO398" s="65">
        <f t="shared" si="129"/>
        <v>5.5</v>
      </c>
      <c r="AP398" s="65">
        <f t="shared" si="139"/>
        <v>-0.25</v>
      </c>
      <c r="AQ398" s="67">
        <f t="shared" si="140"/>
        <v>2345.5555555555547</v>
      </c>
      <c r="AR398" s="57"/>
      <c r="AS398" s="57"/>
      <c r="AU398" s="57">
        <v>394</v>
      </c>
      <c r="AV398" s="66">
        <v>19.8</v>
      </c>
      <c r="AW398" s="66">
        <v>0</v>
      </c>
      <c r="AX398" s="65">
        <f t="shared" si="130"/>
        <v>5.5</v>
      </c>
      <c r="AY398" s="65">
        <f t="shared" si="141"/>
        <v>-0.25</v>
      </c>
      <c r="AZ398" s="67">
        <f t="shared" si="142"/>
        <v>2345.5555555555547</v>
      </c>
      <c r="BA398" s="57"/>
      <c r="BB398" s="57"/>
      <c r="BD398" s="57">
        <v>394</v>
      </c>
      <c r="BE398" s="66">
        <v>4.8</v>
      </c>
      <c r="BF398" s="66">
        <v>0</v>
      </c>
      <c r="BG398" s="65">
        <f t="shared" si="131"/>
        <v>1.3333333333333333</v>
      </c>
      <c r="BH398" s="65">
        <f t="shared" si="143"/>
        <v>0.74999999999999989</v>
      </c>
      <c r="BI398" s="67">
        <f t="shared" si="144"/>
        <v>2619.7777777777787</v>
      </c>
      <c r="BJ398" s="57"/>
      <c r="BK398" s="57"/>
      <c r="BM398" s="57">
        <v>394</v>
      </c>
      <c r="BN398" s="57">
        <v>4.8</v>
      </c>
      <c r="BO398" s="66">
        <v>0</v>
      </c>
      <c r="BP398" s="65">
        <f t="shared" si="132"/>
        <v>1.3333333333333333</v>
      </c>
      <c r="BQ398" s="65">
        <f t="shared" si="145"/>
        <v>0.74999999999999989</v>
      </c>
      <c r="BR398" s="67">
        <f t="shared" si="146"/>
        <v>2619.7777777777787</v>
      </c>
      <c r="BS398" s="57"/>
      <c r="BT398" s="57"/>
    </row>
    <row r="399" spans="1:72" x14ac:dyDescent="0.25">
      <c r="A399" s="31">
        <v>399</v>
      </c>
      <c r="B399" s="56">
        <v>396</v>
      </c>
      <c r="C399" s="71">
        <v>12.3</v>
      </c>
      <c r="D399" s="71">
        <v>0</v>
      </c>
      <c r="E399" s="71">
        <v>3.416666666666667</v>
      </c>
      <c r="F399" s="71">
        <v>1.1111111111111112</v>
      </c>
      <c r="G399" s="71">
        <v>2624.4583333333344</v>
      </c>
      <c r="K399" s="57">
        <v>395</v>
      </c>
      <c r="L399" s="66">
        <v>31.9</v>
      </c>
      <c r="M399" s="66">
        <v>0</v>
      </c>
      <c r="N399" s="65">
        <f t="shared" si="126"/>
        <v>8.8611111111111107</v>
      </c>
      <c r="O399" s="65">
        <f t="shared" si="133"/>
        <v>0.25</v>
      </c>
      <c r="P399" s="67">
        <f t="shared" si="134"/>
        <v>2426.9027777777778</v>
      </c>
      <c r="Q399" s="57"/>
      <c r="R399" s="57"/>
      <c r="T399" s="57">
        <v>395</v>
      </c>
      <c r="U399" s="66">
        <v>31.9</v>
      </c>
      <c r="V399" s="66">
        <v>0</v>
      </c>
      <c r="W399" s="65">
        <f t="shared" si="127"/>
        <v>8.8611111111111107</v>
      </c>
      <c r="X399" s="65">
        <f t="shared" si="135"/>
        <v>0.25</v>
      </c>
      <c r="Y399" s="67">
        <f t="shared" si="136"/>
        <v>2426.9027777777778</v>
      </c>
      <c r="Z399" s="57"/>
      <c r="AA399" s="57"/>
      <c r="AC399" s="57">
        <v>395</v>
      </c>
      <c r="AD399" s="66">
        <v>18.8</v>
      </c>
      <c r="AE399" s="66">
        <v>0</v>
      </c>
      <c r="AF399" s="65">
        <f t="shared" si="128"/>
        <v>5.2222222222222223</v>
      </c>
      <c r="AG399" s="65">
        <f t="shared" si="137"/>
        <v>-0.27777777777777768</v>
      </c>
      <c r="AH399" s="67">
        <f t="shared" si="138"/>
        <v>2350.9166666666661</v>
      </c>
      <c r="AI399" s="57"/>
      <c r="AJ399" s="57"/>
      <c r="AL399" s="57">
        <v>395</v>
      </c>
      <c r="AM399" s="66">
        <v>18.8</v>
      </c>
      <c r="AN399" s="66">
        <v>0</v>
      </c>
      <c r="AO399" s="65">
        <f t="shared" si="129"/>
        <v>5.2222222222222223</v>
      </c>
      <c r="AP399" s="65">
        <f t="shared" si="139"/>
        <v>-0.27777777777777768</v>
      </c>
      <c r="AQ399" s="67">
        <f t="shared" si="140"/>
        <v>2350.9166666666661</v>
      </c>
      <c r="AR399" s="57"/>
      <c r="AS399" s="57"/>
      <c r="AU399" s="57">
        <v>395</v>
      </c>
      <c r="AV399" s="66">
        <v>18.8</v>
      </c>
      <c r="AW399" s="66">
        <v>0</v>
      </c>
      <c r="AX399" s="65">
        <f t="shared" si="130"/>
        <v>5.2222222222222223</v>
      </c>
      <c r="AY399" s="65">
        <f t="shared" si="141"/>
        <v>-0.27777777777777768</v>
      </c>
      <c r="AZ399" s="67">
        <f t="shared" si="142"/>
        <v>2350.9166666666661</v>
      </c>
      <c r="BA399" s="57"/>
      <c r="BB399" s="57"/>
      <c r="BD399" s="57">
        <v>395</v>
      </c>
      <c r="BE399" s="66">
        <v>8.3000000000000007</v>
      </c>
      <c r="BF399" s="66">
        <v>0</v>
      </c>
      <c r="BG399" s="65">
        <f t="shared" si="131"/>
        <v>2.3055555555555558</v>
      </c>
      <c r="BH399" s="65">
        <f t="shared" si="143"/>
        <v>0.97222222222222254</v>
      </c>
      <c r="BI399" s="67">
        <f t="shared" si="144"/>
        <v>2621.5972222222231</v>
      </c>
      <c r="BJ399" s="57"/>
      <c r="BK399" s="57"/>
      <c r="BM399" s="57">
        <v>395</v>
      </c>
      <c r="BN399" s="57">
        <v>8.3000000000000007</v>
      </c>
      <c r="BO399" s="66">
        <v>0</v>
      </c>
      <c r="BP399" s="65">
        <f t="shared" si="132"/>
        <v>2.3055555555555558</v>
      </c>
      <c r="BQ399" s="65">
        <f t="shared" si="145"/>
        <v>0.97222222222222254</v>
      </c>
      <c r="BR399" s="67">
        <f t="shared" si="146"/>
        <v>2621.5972222222231</v>
      </c>
      <c r="BS399" s="57"/>
      <c r="BT399" s="57"/>
    </row>
    <row r="400" spans="1:72" x14ac:dyDescent="0.25">
      <c r="A400" s="31">
        <v>400</v>
      </c>
      <c r="B400" s="56">
        <v>397</v>
      </c>
      <c r="C400" s="71">
        <v>16.600000000000001</v>
      </c>
      <c r="D400" s="71">
        <v>0</v>
      </c>
      <c r="E400" s="71">
        <v>4.6111111111111116</v>
      </c>
      <c r="F400" s="71">
        <v>1.1944444444444446</v>
      </c>
      <c r="G400" s="71">
        <v>2628.4722222222231</v>
      </c>
      <c r="K400" s="57">
        <v>396</v>
      </c>
      <c r="L400" s="66">
        <v>32.5</v>
      </c>
      <c r="M400" s="66">
        <v>0</v>
      </c>
      <c r="N400" s="65">
        <f t="shared" si="126"/>
        <v>9.0277777777777768</v>
      </c>
      <c r="O400" s="65">
        <f t="shared" si="133"/>
        <v>0.16666666666666607</v>
      </c>
      <c r="P400" s="67">
        <f t="shared" si="134"/>
        <v>2435.8472222222222</v>
      </c>
      <c r="Q400" s="57"/>
      <c r="R400" s="57"/>
      <c r="T400" s="57">
        <v>396</v>
      </c>
      <c r="U400" s="66">
        <v>32.5</v>
      </c>
      <c r="V400" s="66">
        <v>0</v>
      </c>
      <c r="W400" s="65">
        <f t="shared" si="127"/>
        <v>9.0277777777777768</v>
      </c>
      <c r="X400" s="65">
        <f t="shared" si="135"/>
        <v>0.16666666666666607</v>
      </c>
      <c r="Y400" s="67">
        <f t="shared" si="136"/>
        <v>2435.8472222222222</v>
      </c>
      <c r="Z400" s="57"/>
      <c r="AA400" s="57"/>
      <c r="AC400" s="57">
        <v>396</v>
      </c>
      <c r="AD400" s="66">
        <v>17.7</v>
      </c>
      <c r="AE400" s="66">
        <v>0</v>
      </c>
      <c r="AF400" s="65">
        <f t="shared" si="128"/>
        <v>4.9166666666666661</v>
      </c>
      <c r="AG400" s="65">
        <f t="shared" si="137"/>
        <v>-0.30555555555555625</v>
      </c>
      <c r="AH400" s="67">
        <f t="shared" si="138"/>
        <v>2355.9861111111104</v>
      </c>
      <c r="AI400" s="57"/>
      <c r="AJ400" s="57"/>
      <c r="AL400" s="57">
        <v>396</v>
      </c>
      <c r="AM400" s="66">
        <v>17.7</v>
      </c>
      <c r="AN400" s="66">
        <v>0</v>
      </c>
      <c r="AO400" s="65">
        <f t="shared" si="129"/>
        <v>4.9166666666666661</v>
      </c>
      <c r="AP400" s="65">
        <f t="shared" si="139"/>
        <v>-0.30555555555555625</v>
      </c>
      <c r="AQ400" s="67">
        <f t="shared" si="140"/>
        <v>2355.9861111111104</v>
      </c>
      <c r="AR400" s="57"/>
      <c r="AS400" s="57"/>
      <c r="AU400" s="57">
        <v>396</v>
      </c>
      <c r="AV400" s="66">
        <v>17.7</v>
      </c>
      <c r="AW400" s="66">
        <v>0</v>
      </c>
      <c r="AX400" s="65">
        <f t="shared" si="130"/>
        <v>4.9166666666666661</v>
      </c>
      <c r="AY400" s="65">
        <f t="shared" si="141"/>
        <v>-0.30555555555555625</v>
      </c>
      <c r="AZ400" s="67">
        <f t="shared" si="142"/>
        <v>2355.9861111111104</v>
      </c>
      <c r="BA400" s="57"/>
      <c r="BB400" s="57"/>
      <c r="BD400" s="57">
        <v>396</v>
      </c>
      <c r="BE400" s="66">
        <v>12.3</v>
      </c>
      <c r="BF400" s="66">
        <v>0</v>
      </c>
      <c r="BG400" s="65">
        <f t="shared" si="131"/>
        <v>3.416666666666667</v>
      </c>
      <c r="BH400" s="65">
        <f t="shared" si="143"/>
        <v>1.1111111111111112</v>
      </c>
      <c r="BI400" s="67">
        <f t="shared" si="144"/>
        <v>2624.4583333333344</v>
      </c>
      <c r="BJ400" s="57"/>
      <c r="BK400" s="57"/>
      <c r="BM400" s="57">
        <v>396</v>
      </c>
      <c r="BN400" s="57">
        <v>12.3</v>
      </c>
      <c r="BO400" s="66">
        <v>0</v>
      </c>
      <c r="BP400" s="65">
        <f t="shared" si="132"/>
        <v>3.416666666666667</v>
      </c>
      <c r="BQ400" s="65">
        <f t="shared" si="145"/>
        <v>1.1111111111111112</v>
      </c>
      <c r="BR400" s="67">
        <f t="shared" si="146"/>
        <v>2624.4583333333344</v>
      </c>
      <c r="BS400" s="57"/>
      <c r="BT400" s="57"/>
    </row>
    <row r="401" spans="1:72" x14ac:dyDescent="0.25">
      <c r="A401" s="31">
        <v>401</v>
      </c>
      <c r="B401" s="56">
        <v>398</v>
      </c>
      <c r="C401" s="71">
        <v>20.9</v>
      </c>
      <c r="D401" s="71">
        <v>0</v>
      </c>
      <c r="E401" s="71">
        <v>5.8055555555555554</v>
      </c>
      <c r="F401" s="71">
        <v>1.1944444444444438</v>
      </c>
      <c r="G401" s="71">
        <v>2633.6805555555566</v>
      </c>
      <c r="K401" s="57">
        <v>397</v>
      </c>
      <c r="L401" s="66">
        <v>32.6</v>
      </c>
      <c r="M401" s="66">
        <v>0</v>
      </c>
      <c r="N401" s="65">
        <f t="shared" si="126"/>
        <v>9.0555555555555554</v>
      </c>
      <c r="O401" s="65">
        <f t="shared" si="133"/>
        <v>2.7777777777778567E-2</v>
      </c>
      <c r="P401" s="67">
        <f t="shared" si="134"/>
        <v>2444.8888888888887</v>
      </c>
      <c r="Q401" s="57"/>
      <c r="R401" s="57"/>
      <c r="T401" s="57">
        <v>397</v>
      </c>
      <c r="U401" s="66">
        <v>32.6</v>
      </c>
      <c r="V401" s="66">
        <v>0</v>
      </c>
      <c r="W401" s="65">
        <f t="shared" si="127"/>
        <v>9.0555555555555554</v>
      </c>
      <c r="X401" s="65">
        <f t="shared" si="135"/>
        <v>2.7777777777778567E-2</v>
      </c>
      <c r="Y401" s="67">
        <f t="shared" si="136"/>
        <v>2444.8888888888887</v>
      </c>
      <c r="Z401" s="57"/>
      <c r="AA401" s="57"/>
      <c r="AC401" s="57">
        <v>397</v>
      </c>
      <c r="AD401" s="66">
        <v>16.600000000000001</v>
      </c>
      <c r="AE401" s="66">
        <v>0</v>
      </c>
      <c r="AF401" s="65">
        <f t="shared" si="128"/>
        <v>4.6111111111111116</v>
      </c>
      <c r="AG401" s="65">
        <f t="shared" si="137"/>
        <v>-0.30555555555555447</v>
      </c>
      <c r="AH401" s="67">
        <f t="shared" si="138"/>
        <v>2360.7499999999991</v>
      </c>
      <c r="AI401" s="57"/>
      <c r="AJ401" s="57"/>
      <c r="AL401" s="57">
        <v>397</v>
      </c>
      <c r="AM401" s="66">
        <v>16.600000000000001</v>
      </c>
      <c r="AN401" s="66">
        <v>0</v>
      </c>
      <c r="AO401" s="65">
        <f t="shared" si="129"/>
        <v>4.6111111111111116</v>
      </c>
      <c r="AP401" s="65">
        <f t="shared" si="139"/>
        <v>-0.30555555555555447</v>
      </c>
      <c r="AQ401" s="67">
        <f t="shared" si="140"/>
        <v>2360.7499999999991</v>
      </c>
      <c r="AR401" s="57"/>
      <c r="AS401" s="57"/>
      <c r="AU401" s="57">
        <v>397</v>
      </c>
      <c r="AV401" s="66">
        <v>16.600000000000001</v>
      </c>
      <c r="AW401" s="66">
        <v>0</v>
      </c>
      <c r="AX401" s="65">
        <f t="shared" si="130"/>
        <v>4.6111111111111116</v>
      </c>
      <c r="AY401" s="65">
        <f t="shared" si="141"/>
        <v>-0.30555555555555447</v>
      </c>
      <c r="AZ401" s="67">
        <f t="shared" si="142"/>
        <v>2360.7499999999991</v>
      </c>
      <c r="BA401" s="57"/>
      <c r="BB401" s="57"/>
      <c r="BD401" s="57">
        <v>397</v>
      </c>
      <c r="BE401" s="66">
        <v>16.600000000000001</v>
      </c>
      <c r="BF401" s="66">
        <v>0</v>
      </c>
      <c r="BG401" s="65">
        <f t="shared" si="131"/>
        <v>4.6111111111111116</v>
      </c>
      <c r="BH401" s="65">
        <f t="shared" si="143"/>
        <v>1.1944444444444446</v>
      </c>
      <c r="BI401" s="67">
        <f t="shared" si="144"/>
        <v>2628.4722222222231</v>
      </c>
      <c r="BJ401" s="57"/>
      <c r="BK401" s="57"/>
      <c r="BM401" s="57">
        <v>397</v>
      </c>
      <c r="BN401" s="57">
        <v>16.600000000000001</v>
      </c>
      <c r="BO401" s="66">
        <v>0</v>
      </c>
      <c r="BP401" s="65">
        <f t="shared" si="132"/>
        <v>4.6111111111111116</v>
      </c>
      <c r="BQ401" s="65">
        <f t="shared" si="145"/>
        <v>1.1944444444444446</v>
      </c>
      <c r="BR401" s="67">
        <f t="shared" si="146"/>
        <v>2628.4722222222231</v>
      </c>
      <c r="BS401" s="57"/>
      <c r="BT401" s="57"/>
    </row>
    <row r="402" spans="1:72" x14ac:dyDescent="0.25">
      <c r="A402" s="31">
        <v>402</v>
      </c>
      <c r="B402" s="56">
        <v>399</v>
      </c>
      <c r="C402" s="71">
        <v>24.2</v>
      </c>
      <c r="D402" s="71">
        <v>0</v>
      </c>
      <c r="E402" s="71">
        <v>6.7222222222222214</v>
      </c>
      <c r="F402" s="71">
        <v>0.91666666666666607</v>
      </c>
      <c r="G402" s="71">
        <v>2639.9444444444453</v>
      </c>
      <c r="K402" s="57">
        <v>398</v>
      </c>
      <c r="L402" s="66">
        <v>32.4</v>
      </c>
      <c r="M402" s="66">
        <v>0</v>
      </c>
      <c r="N402" s="65">
        <f t="shared" si="126"/>
        <v>9</v>
      </c>
      <c r="O402" s="65">
        <f t="shared" si="133"/>
        <v>-5.5555555555555358E-2</v>
      </c>
      <c r="P402" s="67">
        <f t="shared" si="134"/>
        <v>2453.9166666666665</v>
      </c>
      <c r="Q402" s="57"/>
      <c r="R402" s="57"/>
      <c r="T402" s="57">
        <v>398</v>
      </c>
      <c r="U402" s="66">
        <v>32.4</v>
      </c>
      <c r="V402" s="66">
        <v>0</v>
      </c>
      <c r="W402" s="65">
        <f t="shared" si="127"/>
        <v>9</v>
      </c>
      <c r="X402" s="65">
        <f t="shared" si="135"/>
        <v>-5.5555555555555358E-2</v>
      </c>
      <c r="Y402" s="67">
        <f t="shared" si="136"/>
        <v>2453.9166666666665</v>
      </c>
      <c r="Z402" s="57"/>
      <c r="AA402" s="57"/>
      <c r="AC402" s="57">
        <v>398</v>
      </c>
      <c r="AD402" s="66">
        <v>15.6</v>
      </c>
      <c r="AE402" s="66">
        <v>0</v>
      </c>
      <c r="AF402" s="65">
        <f t="shared" si="128"/>
        <v>4.333333333333333</v>
      </c>
      <c r="AG402" s="65">
        <f t="shared" si="137"/>
        <v>-0.27777777777777857</v>
      </c>
      <c r="AH402" s="67">
        <f t="shared" si="138"/>
        <v>2365.2222222222213</v>
      </c>
      <c r="AI402" s="57"/>
      <c r="AJ402" s="57"/>
      <c r="AL402" s="57">
        <v>398</v>
      </c>
      <c r="AM402" s="66">
        <v>15.6</v>
      </c>
      <c r="AN402" s="66">
        <v>0</v>
      </c>
      <c r="AO402" s="65">
        <f t="shared" si="129"/>
        <v>4.333333333333333</v>
      </c>
      <c r="AP402" s="65">
        <f t="shared" si="139"/>
        <v>-0.27777777777777857</v>
      </c>
      <c r="AQ402" s="67">
        <f t="shared" si="140"/>
        <v>2365.2222222222213</v>
      </c>
      <c r="AR402" s="57"/>
      <c r="AS402" s="57"/>
      <c r="AU402" s="57">
        <v>398</v>
      </c>
      <c r="AV402" s="66">
        <v>15.6</v>
      </c>
      <c r="AW402" s="66">
        <v>0</v>
      </c>
      <c r="AX402" s="65">
        <f t="shared" si="130"/>
        <v>4.333333333333333</v>
      </c>
      <c r="AY402" s="65">
        <f t="shared" si="141"/>
        <v>-0.27777777777777857</v>
      </c>
      <c r="AZ402" s="67">
        <f t="shared" si="142"/>
        <v>2365.2222222222213</v>
      </c>
      <c r="BA402" s="57"/>
      <c r="BB402" s="57"/>
      <c r="BD402" s="57">
        <v>398</v>
      </c>
      <c r="BE402" s="66">
        <v>20.9</v>
      </c>
      <c r="BF402" s="66">
        <v>0</v>
      </c>
      <c r="BG402" s="65">
        <f t="shared" si="131"/>
        <v>5.8055555555555554</v>
      </c>
      <c r="BH402" s="65">
        <f t="shared" si="143"/>
        <v>1.1944444444444438</v>
      </c>
      <c r="BI402" s="67">
        <f t="shared" si="144"/>
        <v>2633.6805555555566</v>
      </c>
      <c r="BJ402" s="57"/>
      <c r="BK402" s="57"/>
      <c r="BM402" s="57">
        <v>398</v>
      </c>
      <c r="BN402" s="57">
        <v>20.9</v>
      </c>
      <c r="BO402" s="66">
        <v>0</v>
      </c>
      <c r="BP402" s="65">
        <f t="shared" si="132"/>
        <v>5.8055555555555554</v>
      </c>
      <c r="BQ402" s="65">
        <f t="shared" si="145"/>
        <v>1.1944444444444438</v>
      </c>
      <c r="BR402" s="67">
        <f t="shared" si="146"/>
        <v>2633.6805555555566</v>
      </c>
      <c r="BS402" s="57"/>
      <c r="BT402" s="57"/>
    </row>
    <row r="403" spans="1:72" x14ac:dyDescent="0.25">
      <c r="A403" s="31">
        <v>403</v>
      </c>
      <c r="B403" s="56">
        <v>400</v>
      </c>
      <c r="C403" s="71">
        <v>25.6</v>
      </c>
      <c r="D403" s="71">
        <v>0</v>
      </c>
      <c r="E403" s="71">
        <v>7.1111111111111116</v>
      </c>
      <c r="F403" s="71">
        <v>0.38888888888889017</v>
      </c>
      <c r="G403" s="71">
        <v>2646.8611111111118</v>
      </c>
      <c r="K403" s="57">
        <v>399</v>
      </c>
      <c r="L403" s="66">
        <v>32</v>
      </c>
      <c r="M403" s="66">
        <v>0</v>
      </c>
      <c r="N403" s="65">
        <f t="shared" si="126"/>
        <v>8.8888888888888893</v>
      </c>
      <c r="O403" s="65">
        <f t="shared" si="133"/>
        <v>-0.11111111111111072</v>
      </c>
      <c r="P403" s="67">
        <f t="shared" si="134"/>
        <v>2462.8611111111109</v>
      </c>
      <c r="Q403" s="57"/>
      <c r="R403" s="57"/>
      <c r="T403" s="57">
        <v>399</v>
      </c>
      <c r="U403" s="66">
        <v>32</v>
      </c>
      <c r="V403" s="66">
        <v>0</v>
      </c>
      <c r="W403" s="65">
        <f t="shared" si="127"/>
        <v>8.8888888888888893</v>
      </c>
      <c r="X403" s="65">
        <f t="shared" si="135"/>
        <v>-0.11111111111111072</v>
      </c>
      <c r="Y403" s="67">
        <f t="shared" si="136"/>
        <v>2462.8611111111109</v>
      </c>
      <c r="Z403" s="57"/>
      <c r="AA403" s="57"/>
      <c r="AC403" s="57">
        <v>399</v>
      </c>
      <c r="AD403" s="66">
        <v>14.8</v>
      </c>
      <c r="AE403" s="66">
        <v>0</v>
      </c>
      <c r="AF403" s="65">
        <f t="shared" si="128"/>
        <v>4.1111111111111116</v>
      </c>
      <c r="AG403" s="65">
        <f t="shared" si="137"/>
        <v>-0.22222222222222143</v>
      </c>
      <c r="AH403" s="67">
        <f t="shared" si="138"/>
        <v>2369.4444444444434</v>
      </c>
      <c r="AI403" s="57"/>
      <c r="AJ403" s="57"/>
      <c r="AL403" s="57">
        <v>399</v>
      </c>
      <c r="AM403" s="66">
        <v>14.8</v>
      </c>
      <c r="AN403" s="66">
        <v>0</v>
      </c>
      <c r="AO403" s="65">
        <f t="shared" si="129"/>
        <v>4.1111111111111116</v>
      </c>
      <c r="AP403" s="65">
        <f t="shared" si="139"/>
        <v>-0.22222222222222143</v>
      </c>
      <c r="AQ403" s="67">
        <f t="shared" si="140"/>
        <v>2369.4444444444434</v>
      </c>
      <c r="AR403" s="57"/>
      <c r="AS403" s="57"/>
      <c r="AU403" s="57">
        <v>399</v>
      </c>
      <c r="AV403" s="66">
        <v>14.8</v>
      </c>
      <c r="AW403" s="66">
        <v>0</v>
      </c>
      <c r="AX403" s="65">
        <f t="shared" si="130"/>
        <v>4.1111111111111116</v>
      </c>
      <c r="AY403" s="65">
        <f t="shared" si="141"/>
        <v>-0.22222222222222143</v>
      </c>
      <c r="AZ403" s="67">
        <f t="shared" si="142"/>
        <v>2369.4444444444434</v>
      </c>
      <c r="BA403" s="57"/>
      <c r="BB403" s="57"/>
      <c r="BD403" s="57">
        <v>399</v>
      </c>
      <c r="BE403" s="66">
        <v>24.2</v>
      </c>
      <c r="BF403" s="66">
        <v>0</v>
      </c>
      <c r="BG403" s="65">
        <f t="shared" si="131"/>
        <v>6.7222222222222214</v>
      </c>
      <c r="BH403" s="65">
        <f t="shared" si="143"/>
        <v>0.91666666666666607</v>
      </c>
      <c r="BI403" s="67">
        <f t="shared" si="144"/>
        <v>2639.9444444444453</v>
      </c>
      <c r="BJ403" s="57"/>
      <c r="BK403" s="57"/>
      <c r="BM403" s="57">
        <v>399</v>
      </c>
      <c r="BN403" s="57">
        <v>24.2</v>
      </c>
      <c r="BO403" s="66">
        <v>0</v>
      </c>
      <c r="BP403" s="65">
        <f t="shared" si="132"/>
        <v>6.7222222222222214</v>
      </c>
      <c r="BQ403" s="65">
        <f t="shared" si="145"/>
        <v>0.91666666666666607</v>
      </c>
      <c r="BR403" s="67">
        <f t="shared" si="146"/>
        <v>2639.9444444444453</v>
      </c>
      <c r="BS403" s="57"/>
      <c r="BT403" s="57"/>
    </row>
    <row r="404" spans="1:72" x14ac:dyDescent="0.25">
      <c r="A404" s="31">
        <v>404</v>
      </c>
      <c r="B404" s="56">
        <v>401</v>
      </c>
      <c r="C404" s="71">
        <v>25.6</v>
      </c>
      <c r="D404" s="71">
        <v>0</v>
      </c>
      <c r="E404" s="71">
        <v>7.1111111111111116</v>
      </c>
      <c r="F404" s="71">
        <v>0</v>
      </c>
      <c r="G404" s="71">
        <v>2653.9722222222231</v>
      </c>
      <c r="K404" s="57">
        <v>400</v>
      </c>
      <c r="L404" s="66">
        <v>31.3</v>
      </c>
      <c r="M404" s="66">
        <v>0</v>
      </c>
      <c r="N404" s="65">
        <f t="shared" si="126"/>
        <v>8.6944444444444446</v>
      </c>
      <c r="O404" s="65">
        <f t="shared" si="133"/>
        <v>-0.19444444444444464</v>
      </c>
      <c r="P404" s="67">
        <f t="shared" si="134"/>
        <v>2471.6527777777774</v>
      </c>
      <c r="Q404" s="57"/>
      <c r="R404" s="57"/>
      <c r="T404" s="57">
        <v>400</v>
      </c>
      <c r="U404" s="66">
        <v>31.3</v>
      </c>
      <c r="V404" s="66">
        <v>0</v>
      </c>
      <c r="W404" s="65">
        <f t="shared" si="127"/>
        <v>8.6944444444444446</v>
      </c>
      <c r="X404" s="65">
        <f t="shared" si="135"/>
        <v>-0.19444444444444464</v>
      </c>
      <c r="Y404" s="67">
        <f t="shared" si="136"/>
        <v>2471.6527777777774</v>
      </c>
      <c r="Z404" s="57"/>
      <c r="AA404" s="57"/>
      <c r="AC404" s="57">
        <v>400</v>
      </c>
      <c r="AD404" s="66">
        <v>14.3</v>
      </c>
      <c r="AE404" s="66">
        <v>0</v>
      </c>
      <c r="AF404" s="65">
        <f t="shared" si="128"/>
        <v>3.9722222222222223</v>
      </c>
      <c r="AG404" s="65">
        <f t="shared" si="137"/>
        <v>-0.13888888888888928</v>
      </c>
      <c r="AH404" s="67">
        <f t="shared" si="138"/>
        <v>2373.4861111111099</v>
      </c>
      <c r="AI404" s="57"/>
      <c r="AJ404" s="57"/>
      <c r="AL404" s="57">
        <v>400</v>
      </c>
      <c r="AM404" s="66">
        <v>14.3</v>
      </c>
      <c r="AN404" s="66">
        <v>0</v>
      </c>
      <c r="AO404" s="65">
        <f t="shared" si="129"/>
        <v>3.9722222222222223</v>
      </c>
      <c r="AP404" s="65">
        <f t="shared" si="139"/>
        <v>-0.13888888888888928</v>
      </c>
      <c r="AQ404" s="67">
        <f t="shared" si="140"/>
        <v>2373.4861111111099</v>
      </c>
      <c r="AR404" s="57"/>
      <c r="AS404" s="57"/>
      <c r="AU404" s="57">
        <v>400</v>
      </c>
      <c r="AV404" s="66">
        <v>14.3</v>
      </c>
      <c r="AW404" s="66">
        <v>0</v>
      </c>
      <c r="AX404" s="65">
        <f t="shared" si="130"/>
        <v>3.9722222222222223</v>
      </c>
      <c r="AY404" s="65">
        <f t="shared" si="141"/>
        <v>-0.13888888888888928</v>
      </c>
      <c r="AZ404" s="67">
        <f t="shared" si="142"/>
        <v>2373.4861111111099</v>
      </c>
      <c r="BA404" s="57"/>
      <c r="BB404" s="57"/>
      <c r="BD404" s="57">
        <v>400</v>
      </c>
      <c r="BE404" s="66">
        <v>25.6</v>
      </c>
      <c r="BF404" s="66">
        <v>0</v>
      </c>
      <c r="BG404" s="65">
        <f t="shared" si="131"/>
        <v>7.1111111111111116</v>
      </c>
      <c r="BH404" s="65">
        <f t="shared" si="143"/>
        <v>0.38888888888889017</v>
      </c>
      <c r="BI404" s="67">
        <f t="shared" si="144"/>
        <v>2646.8611111111118</v>
      </c>
      <c r="BJ404" s="57"/>
      <c r="BK404" s="57"/>
      <c r="BM404" s="57">
        <v>400</v>
      </c>
      <c r="BN404" s="57">
        <v>25.6</v>
      </c>
      <c r="BO404" s="66">
        <v>0</v>
      </c>
      <c r="BP404" s="65">
        <f t="shared" si="132"/>
        <v>7.1111111111111116</v>
      </c>
      <c r="BQ404" s="65">
        <f t="shared" si="145"/>
        <v>0.38888888888889017</v>
      </c>
      <c r="BR404" s="67">
        <f t="shared" si="146"/>
        <v>2646.8611111111118</v>
      </c>
      <c r="BS404" s="57"/>
      <c r="BT404" s="57"/>
    </row>
    <row r="405" spans="1:72" x14ac:dyDescent="0.25">
      <c r="A405" s="31">
        <v>405</v>
      </c>
      <c r="B405" s="56">
        <v>402</v>
      </c>
      <c r="C405" s="71">
        <v>24.9</v>
      </c>
      <c r="D405" s="71">
        <v>0</v>
      </c>
      <c r="E405" s="71">
        <v>6.9166666666666661</v>
      </c>
      <c r="F405" s="71">
        <v>-0.19444444444444553</v>
      </c>
      <c r="G405" s="71">
        <v>2660.9861111111118</v>
      </c>
      <c r="K405" s="57">
        <v>401</v>
      </c>
      <c r="L405" s="66">
        <v>30.3</v>
      </c>
      <c r="M405" s="66">
        <v>0</v>
      </c>
      <c r="N405" s="65">
        <f t="shared" si="126"/>
        <v>8.4166666666666661</v>
      </c>
      <c r="O405" s="65">
        <f t="shared" si="133"/>
        <v>-0.27777777777777857</v>
      </c>
      <c r="P405" s="67">
        <f t="shared" si="134"/>
        <v>2480.208333333333</v>
      </c>
      <c r="Q405" s="57"/>
      <c r="R405" s="57"/>
      <c r="T405" s="57">
        <v>401</v>
      </c>
      <c r="U405" s="66">
        <v>30.3</v>
      </c>
      <c r="V405" s="66">
        <v>0</v>
      </c>
      <c r="W405" s="65">
        <f t="shared" si="127"/>
        <v>8.4166666666666661</v>
      </c>
      <c r="X405" s="65">
        <f t="shared" si="135"/>
        <v>-0.27777777777777857</v>
      </c>
      <c r="Y405" s="67">
        <f t="shared" si="136"/>
        <v>2480.208333333333</v>
      </c>
      <c r="Z405" s="57"/>
      <c r="AA405" s="57"/>
      <c r="AC405" s="57">
        <v>401</v>
      </c>
      <c r="AD405" s="66">
        <v>13.8</v>
      </c>
      <c r="AE405" s="66">
        <v>0</v>
      </c>
      <c r="AF405" s="65">
        <f t="shared" si="128"/>
        <v>3.8333333333333335</v>
      </c>
      <c r="AG405" s="65">
        <f t="shared" si="137"/>
        <v>-0.13888888888888884</v>
      </c>
      <c r="AH405" s="67">
        <f t="shared" si="138"/>
        <v>2377.3888888888878</v>
      </c>
      <c r="AI405" s="57"/>
      <c r="AJ405" s="57"/>
      <c r="AL405" s="57">
        <v>401</v>
      </c>
      <c r="AM405" s="66">
        <v>13.8</v>
      </c>
      <c r="AN405" s="66">
        <v>0</v>
      </c>
      <c r="AO405" s="65">
        <f t="shared" si="129"/>
        <v>3.8333333333333335</v>
      </c>
      <c r="AP405" s="65">
        <f t="shared" si="139"/>
        <v>-0.13888888888888884</v>
      </c>
      <c r="AQ405" s="67">
        <f t="shared" si="140"/>
        <v>2377.3888888888878</v>
      </c>
      <c r="AR405" s="57"/>
      <c r="AS405" s="57"/>
      <c r="AU405" s="57">
        <v>401</v>
      </c>
      <c r="AV405" s="66">
        <v>13.8</v>
      </c>
      <c r="AW405" s="66">
        <v>0</v>
      </c>
      <c r="AX405" s="65">
        <f t="shared" si="130"/>
        <v>3.8333333333333335</v>
      </c>
      <c r="AY405" s="65">
        <f t="shared" si="141"/>
        <v>-0.13888888888888884</v>
      </c>
      <c r="AZ405" s="67">
        <f t="shared" si="142"/>
        <v>2377.3888888888878</v>
      </c>
      <c r="BA405" s="57"/>
      <c r="BB405" s="57"/>
      <c r="BD405" s="57">
        <v>401</v>
      </c>
      <c r="BE405" s="66">
        <v>25.6</v>
      </c>
      <c r="BF405" s="66">
        <v>0</v>
      </c>
      <c r="BG405" s="65">
        <f t="shared" si="131"/>
        <v>7.1111111111111116</v>
      </c>
      <c r="BH405" s="65">
        <f t="shared" si="143"/>
        <v>0</v>
      </c>
      <c r="BI405" s="67">
        <f t="shared" si="144"/>
        <v>2653.9722222222231</v>
      </c>
      <c r="BJ405" s="57"/>
      <c r="BK405" s="57"/>
      <c r="BM405" s="57">
        <v>401</v>
      </c>
      <c r="BN405" s="57">
        <v>25.6</v>
      </c>
      <c r="BO405" s="66">
        <v>0</v>
      </c>
      <c r="BP405" s="65">
        <f t="shared" si="132"/>
        <v>7.1111111111111116</v>
      </c>
      <c r="BQ405" s="65">
        <f t="shared" si="145"/>
        <v>0</v>
      </c>
      <c r="BR405" s="67">
        <f t="shared" si="146"/>
        <v>2653.9722222222231</v>
      </c>
      <c r="BS405" s="57"/>
      <c r="BT405" s="57"/>
    </row>
    <row r="406" spans="1:72" x14ac:dyDescent="0.25">
      <c r="A406" s="31">
        <v>406</v>
      </c>
      <c r="B406" s="56">
        <v>403</v>
      </c>
      <c r="C406" s="71">
        <v>23.3</v>
      </c>
      <c r="D406" s="71">
        <v>0</v>
      </c>
      <c r="E406" s="71">
        <v>6.4722222222222223</v>
      </c>
      <c r="F406" s="71">
        <v>-0.44444444444444375</v>
      </c>
      <c r="G406" s="71">
        <v>2667.6805555555561</v>
      </c>
      <c r="K406" s="57">
        <v>402</v>
      </c>
      <c r="L406" s="66">
        <v>28</v>
      </c>
      <c r="M406" s="66">
        <v>0</v>
      </c>
      <c r="N406" s="65">
        <f t="shared" si="126"/>
        <v>7.7777777777777777</v>
      </c>
      <c r="O406" s="65">
        <f t="shared" si="133"/>
        <v>-0.6388888888888884</v>
      </c>
      <c r="P406" s="67">
        <f t="shared" si="134"/>
        <v>2488.3055555555552</v>
      </c>
      <c r="Q406" s="57"/>
      <c r="R406" s="57"/>
      <c r="T406" s="57">
        <v>402</v>
      </c>
      <c r="U406" s="66">
        <v>28</v>
      </c>
      <c r="V406" s="66">
        <v>0</v>
      </c>
      <c r="W406" s="65">
        <f t="shared" si="127"/>
        <v>7.7777777777777777</v>
      </c>
      <c r="X406" s="65">
        <f t="shared" si="135"/>
        <v>-0.6388888888888884</v>
      </c>
      <c r="Y406" s="67">
        <f t="shared" si="136"/>
        <v>2488.3055555555552</v>
      </c>
      <c r="Z406" s="57"/>
      <c r="AA406" s="57"/>
      <c r="AC406" s="57">
        <v>402</v>
      </c>
      <c r="AD406" s="66">
        <v>13.4</v>
      </c>
      <c r="AE406" s="66">
        <v>0</v>
      </c>
      <c r="AF406" s="65">
        <f t="shared" si="128"/>
        <v>3.7222222222222223</v>
      </c>
      <c r="AG406" s="65">
        <f t="shared" si="137"/>
        <v>-0.11111111111111116</v>
      </c>
      <c r="AH406" s="67">
        <f t="shared" si="138"/>
        <v>2381.1666666666656</v>
      </c>
      <c r="AI406" s="57"/>
      <c r="AJ406" s="57"/>
      <c r="AL406" s="57">
        <v>402</v>
      </c>
      <c r="AM406" s="66">
        <v>13.4</v>
      </c>
      <c r="AN406" s="66">
        <v>0</v>
      </c>
      <c r="AO406" s="65">
        <f t="shared" si="129"/>
        <v>3.7222222222222223</v>
      </c>
      <c r="AP406" s="65">
        <f t="shared" si="139"/>
        <v>-0.11111111111111116</v>
      </c>
      <c r="AQ406" s="67">
        <f t="shared" si="140"/>
        <v>2381.1666666666656</v>
      </c>
      <c r="AR406" s="57"/>
      <c r="AS406" s="57"/>
      <c r="AU406" s="57">
        <v>402</v>
      </c>
      <c r="AV406" s="66">
        <v>13.4</v>
      </c>
      <c r="AW406" s="66">
        <v>0</v>
      </c>
      <c r="AX406" s="65">
        <f t="shared" si="130"/>
        <v>3.7222222222222223</v>
      </c>
      <c r="AY406" s="65">
        <f t="shared" si="141"/>
        <v>-0.11111111111111116</v>
      </c>
      <c r="AZ406" s="67">
        <f t="shared" si="142"/>
        <v>2381.1666666666656</v>
      </c>
      <c r="BA406" s="57"/>
      <c r="BB406" s="57"/>
      <c r="BD406" s="57">
        <v>402</v>
      </c>
      <c r="BE406" s="66">
        <v>24.9</v>
      </c>
      <c r="BF406" s="66">
        <v>0</v>
      </c>
      <c r="BG406" s="65">
        <f t="shared" si="131"/>
        <v>6.9166666666666661</v>
      </c>
      <c r="BH406" s="65">
        <f t="shared" si="143"/>
        <v>-0.19444444444444553</v>
      </c>
      <c r="BI406" s="67">
        <f t="shared" si="144"/>
        <v>2660.9861111111118</v>
      </c>
      <c r="BJ406" s="57"/>
      <c r="BK406" s="57"/>
      <c r="BM406" s="57">
        <v>402</v>
      </c>
      <c r="BN406" s="57">
        <v>24.9</v>
      </c>
      <c r="BO406" s="66">
        <v>0</v>
      </c>
      <c r="BP406" s="65">
        <f t="shared" si="132"/>
        <v>6.9166666666666661</v>
      </c>
      <c r="BQ406" s="65">
        <f t="shared" si="145"/>
        <v>-0.19444444444444553</v>
      </c>
      <c r="BR406" s="67">
        <f t="shared" si="146"/>
        <v>2660.9861111111118</v>
      </c>
      <c r="BS406" s="57"/>
      <c r="BT406" s="57"/>
    </row>
    <row r="407" spans="1:72" x14ac:dyDescent="0.25">
      <c r="A407" s="31">
        <v>407</v>
      </c>
      <c r="B407" s="56">
        <v>404</v>
      </c>
      <c r="C407" s="71">
        <v>21.6</v>
      </c>
      <c r="D407" s="71">
        <v>0</v>
      </c>
      <c r="E407" s="71">
        <v>6</v>
      </c>
      <c r="F407" s="71">
        <v>-0.47222222222222232</v>
      </c>
      <c r="G407" s="71">
        <v>2673.9166666666674</v>
      </c>
      <c r="K407" s="57">
        <v>403</v>
      </c>
      <c r="L407" s="66">
        <v>27</v>
      </c>
      <c r="M407" s="66">
        <v>0</v>
      </c>
      <c r="N407" s="65">
        <f t="shared" si="126"/>
        <v>7.5</v>
      </c>
      <c r="O407" s="65">
        <f t="shared" si="133"/>
        <v>-0.27777777777777768</v>
      </c>
      <c r="P407" s="67">
        <f t="shared" si="134"/>
        <v>2495.9444444444439</v>
      </c>
      <c r="Q407" s="57"/>
      <c r="R407" s="57"/>
      <c r="T407" s="57">
        <v>403</v>
      </c>
      <c r="U407" s="66">
        <v>27</v>
      </c>
      <c r="V407" s="66">
        <v>0</v>
      </c>
      <c r="W407" s="65">
        <f t="shared" si="127"/>
        <v>7.5</v>
      </c>
      <c r="X407" s="65">
        <f t="shared" si="135"/>
        <v>-0.27777777777777768</v>
      </c>
      <c r="Y407" s="67">
        <f t="shared" si="136"/>
        <v>2495.9444444444439</v>
      </c>
      <c r="Z407" s="57"/>
      <c r="AA407" s="57"/>
      <c r="AC407" s="57">
        <v>403</v>
      </c>
      <c r="AD407" s="66">
        <v>13.1</v>
      </c>
      <c r="AE407" s="66">
        <v>0</v>
      </c>
      <c r="AF407" s="65">
        <f t="shared" si="128"/>
        <v>3.6388888888888888</v>
      </c>
      <c r="AG407" s="65">
        <f t="shared" si="137"/>
        <v>-8.3333333333333481E-2</v>
      </c>
      <c r="AH407" s="67">
        <f t="shared" si="138"/>
        <v>2384.8472222222213</v>
      </c>
      <c r="AI407" s="57"/>
      <c r="AJ407" s="57"/>
      <c r="AL407" s="57">
        <v>403</v>
      </c>
      <c r="AM407" s="66">
        <v>13.1</v>
      </c>
      <c r="AN407" s="66">
        <v>0</v>
      </c>
      <c r="AO407" s="65">
        <f t="shared" si="129"/>
        <v>3.6388888888888888</v>
      </c>
      <c r="AP407" s="65">
        <f t="shared" si="139"/>
        <v>-8.3333333333333481E-2</v>
      </c>
      <c r="AQ407" s="67">
        <f t="shared" si="140"/>
        <v>2384.8472222222213</v>
      </c>
      <c r="AR407" s="57"/>
      <c r="AS407" s="57"/>
      <c r="AU407" s="57">
        <v>403</v>
      </c>
      <c r="AV407" s="66">
        <v>13.1</v>
      </c>
      <c r="AW407" s="66">
        <v>0</v>
      </c>
      <c r="AX407" s="65">
        <f t="shared" si="130"/>
        <v>3.6388888888888888</v>
      </c>
      <c r="AY407" s="65">
        <f t="shared" si="141"/>
        <v>-8.3333333333333481E-2</v>
      </c>
      <c r="AZ407" s="67">
        <f t="shared" si="142"/>
        <v>2384.8472222222213</v>
      </c>
      <c r="BA407" s="57"/>
      <c r="BB407" s="57"/>
      <c r="BD407" s="57">
        <v>403</v>
      </c>
      <c r="BE407" s="66">
        <v>23.3</v>
      </c>
      <c r="BF407" s="66">
        <v>0</v>
      </c>
      <c r="BG407" s="65">
        <f t="shared" si="131"/>
        <v>6.4722222222222223</v>
      </c>
      <c r="BH407" s="65">
        <f t="shared" si="143"/>
        <v>-0.44444444444444375</v>
      </c>
      <c r="BI407" s="67">
        <f t="shared" si="144"/>
        <v>2667.6805555555561</v>
      </c>
      <c r="BJ407" s="57"/>
      <c r="BK407" s="57"/>
      <c r="BM407" s="57">
        <v>403</v>
      </c>
      <c r="BN407" s="57">
        <v>23.3</v>
      </c>
      <c r="BO407" s="66">
        <v>0</v>
      </c>
      <c r="BP407" s="65">
        <f t="shared" si="132"/>
        <v>6.4722222222222223</v>
      </c>
      <c r="BQ407" s="65">
        <f t="shared" si="145"/>
        <v>-0.44444444444444375</v>
      </c>
      <c r="BR407" s="67">
        <f t="shared" si="146"/>
        <v>2667.6805555555561</v>
      </c>
      <c r="BS407" s="57"/>
      <c r="BT407" s="57"/>
    </row>
    <row r="408" spans="1:72" x14ac:dyDescent="0.25">
      <c r="A408" s="31">
        <v>408</v>
      </c>
      <c r="B408" s="56">
        <v>405</v>
      </c>
      <c r="C408" s="71">
        <v>20.2</v>
      </c>
      <c r="D408" s="71">
        <v>0</v>
      </c>
      <c r="E408" s="71">
        <v>5.6111111111111107</v>
      </c>
      <c r="F408" s="71">
        <v>-0.38888888888888928</v>
      </c>
      <c r="G408" s="71">
        <v>2679.7222222222231</v>
      </c>
      <c r="K408" s="57">
        <v>404</v>
      </c>
      <c r="L408" s="66">
        <v>24</v>
      </c>
      <c r="M408" s="66">
        <v>0</v>
      </c>
      <c r="N408" s="65">
        <f t="shared" si="126"/>
        <v>6.6666666666666661</v>
      </c>
      <c r="O408" s="65">
        <f t="shared" si="133"/>
        <v>-0.83333333333333393</v>
      </c>
      <c r="P408" s="67">
        <f t="shared" si="134"/>
        <v>2503.0277777777774</v>
      </c>
      <c r="Q408" s="57"/>
      <c r="R408" s="57"/>
      <c r="T408" s="57">
        <v>404</v>
      </c>
      <c r="U408" s="66">
        <v>24</v>
      </c>
      <c r="V408" s="66">
        <v>0</v>
      </c>
      <c r="W408" s="65">
        <f t="shared" si="127"/>
        <v>6.6666666666666661</v>
      </c>
      <c r="X408" s="65">
        <f t="shared" si="135"/>
        <v>-0.83333333333333393</v>
      </c>
      <c r="Y408" s="67">
        <f t="shared" si="136"/>
        <v>2503.0277777777774</v>
      </c>
      <c r="Z408" s="57"/>
      <c r="AA408" s="57"/>
      <c r="AC408" s="57">
        <v>404</v>
      </c>
      <c r="AD408" s="66">
        <v>12.8</v>
      </c>
      <c r="AE408" s="66">
        <v>0</v>
      </c>
      <c r="AF408" s="65">
        <f t="shared" si="128"/>
        <v>3.5555555555555558</v>
      </c>
      <c r="AG408" s="65">
        <f t="shared" si="137"/>
        <v>-8.3333333333333037E-2</v>
      </c>
      <c r="AH408" s="67">
        <f t="shared" si="138"/>
        <v>2388.4444444444434</v>
      </c>
      <c r="AI408" s="57"/>
      <c r="AJ408" s="57"/>
      <c r="AL408" s="57">
        <v>404</v>
      </c>
      <c r="AM408" s="66">
        <v>12.8</v>
      </c>
      <c r="AN408" s="66">
        <v>0</v>
      </c>
      <c r="AO408" s="65">
        <f t="shared" si="129"/>
        <v>3.5555555555555558</v>
      </c>
      <c r="AP408" s="65">
        <f t="shared" si="139"/>
        <v>-8.3333333333333037E-2</v>
      </c>
      <c r="AQ408" s="67">
        <f t="shared" si="140"/>
        <v>2388.4444444444434</v>
      </c>
      <c r="AR408" s="57"/>
      <c r="AS408" s="57"/>
      <c r="AU408" s="57">
        <v>404</v>
      </c>
      <c r="AV408" s="66">
        <v>12.8</v>
      </c>
      <c r="AW408" s="66">
        <v>0</v>
      </c>
      <c r="AX408" s="65">
        <f t="shared" si="130"/>
        <v>3.5555555555555558</v>
      </c>
      <c r="AY408" s="65">
        <f t="shared" si="141"/>
        <v>-8.3333333333333037E-2</v>
      </c>
      <c r="AZ408" s="67">
        <f t="shared" si="142"/>
        <v>2388.4444444444434</v>
      </c>
      <c r="BA408" s="57"/>
      <c r="BB408" s="57"/>
      <c r="BD408" s="57">
        <v>404</v>
      </c>
      <c r="BE408" s="66">
        <v>21.6</v>
      </c>
      <c r="BF408" s="66">
        <v>0</v>
      </c>
      <c r="BG408" s="65">
        <f t="shared" si="131"/>
        <v>6</v>
      </c>
      <c r="BH408" s="65">
        <f t="shared" si="143"/>
        <v>-0.47222222222222232</v>
      </c>
      <c r="BI408" s="67">
        <f t="shared" si="144"/>
        <v>2673.9166666666674</v>
      </c>
      <c r="BJ408" s="57"/>
      <c r="BK408" s="57"/>
      <c r="BM408" s="57">
        <v>404</v>
      </c>
      <c r="BN408" s="57">
        <v>21.6</v>
      </c>
      <c r="BO408" s="66">
        <v>0</v>
      </c>
      <c r="BP408" s="65">
        <f t="shared" si="132"/>
        <v>6</v>
      </c>
      <c r="BQ408" s="65">
        <f t="shared" si="145"/>
        <v>-0.47222222222222232</v>
      </c>
      <c r="BR408" s="67">
        <f t="shared" si="146"/>
        <v>2673.9166666666674</v>
      </c>
      <c r="BS408" s="57"/>
      <c r="BT408" s="57"/>
    </row>
    <row r="409" spans="1:72" x14ac:dyDescent="0.25">
      <c r="A409" s="31">
        <v>409</v>
      </c>
      <c r="B409" s="56">
        <v>406</v>
      </c>
      <c r="C409" s="71">
        <v>18.7</v>
      </c>
      <c r="D409" s="71">
        <v>0</v>
      </c>
      <c r="E409" s="71">
        <v>5.1944444444444438</v>
      </c>
      <c r="F409" s="71">
        <v>-0.41666666666666696</v>
      </c>
      <c r="G409" s="71">
        <v>2685.1250000000009</v>
      </c>
      <c r="K409" s="57">
        <v>405</v>
      </c>
      <c r="L409" s="66">
        <v>22.5</v>
      </c>
      <c r="M409" s="66">
        <v>0</v>
      </c>
      <c r="N409" s="65">
        <f t="shared" si="126"/>
        <v>6.25</v>
      </c>
      <c r="O409" s="65">
        <f t="shared" si="133"/>
        <v>-0.41666666666666607</v>
      </c>
      <c r="P409" s="67">
        <f t="shared" si="134"/>
        <v>2509.4861111111109</v>
      </c>
      <c r="Q409" s="57"/>
      <c r="R409" s="57"/>
      <c r="T409" s="57">
        <v>405</v>
      </c>
      <c r="U409" s="66">
        <v>22.5</v>
      </c>
      <c r="V409" s="66">
        <v>0</v>
      </c>
      <c r="W409" s="65">
        <f t="shared" si="127"/>
        <v>6.25</v>
      </c>
      <c r="X409" s="65">
        <f t="shared" si="135"/>
        <v>-0.41666666666666607</v>
      </c>
      <c r="Y409" s="67">
        <f t="shared" si="136"/>
        <v>2509.4861111111109</v>
      </c>
      <c r="Z409" s="57"/>
      <c r="AA409" s="57"/>
      <c r="AC409" s="57">
        <v>405</v>
      </c>
      <c r="AD409" s="66">
        <v>12.3</v>
      </c>
      <c r="AE409" s="66">
        <v>0</v>
      </c>
      <c r="AF409" s="65">
        <f t="shared" si="128"/>
        <v>3.416666666666667</v>
      </c>
      <c r="AG409" s="65">
        <f t="shared" si="137"/>
        <v>-0.13888888888888884</v>
      </c>
      <c r="AH409" s="67">
        <f t="shared" si="138"/>
        <v>2391.9305555555547</v>
      </c>
      <c r="AI409" s="57"/>
      <c r="AJ409" s="57"/>
      <c r="AL409" s="57">
        <v>405</v>
      </c>
      <c r="AM409" s="66">
        <v>12.3</v>
      </c>
      <c r="AN409" s="66">
        <v>0</v>
      </c>
      <c r="AO409" s="65">
        <f t="shared" si="129"/>
        <v>3.416666666666667</v>
      </c>
      <c r="AP409" s="65">
        <f t="shared" si="139"/>
        <v>-0.13888888888888884</v>
      </c>
      <c r="AQ409" s="67">
        <f t="shared" si="140"/>
        <v>2391.9305555555547</v>
      </c>
      <c r="AR409" s="57"/>
      <c r="AS409" s="57"/>
      <c r="AU409" s="57">
        <v>405</v>
      </c>
      <c r="AV409" s="66">
        <v>12.3</v>
      </c>
      <c r="AW409" s="66">
        <v>0</v>
      </c>
      <c r="AX409" s="65">
        <f t="shared" si="130"/>
        <v>3.416666666666667</v>
      </c>
      <c r="AY409" s="65">
        <f t="shared" si="141"/>
        <v>-0.13888888888888884</v>
      </c>
      <c r="AZ409" s="67">
        <f t="shared" si="142"/>
        <v>2391.9305555555547</v>
      </c>
      <c r="BA409" s="57"/>
      <c r="BB409" s="57"/>
      <c r="BD409" s="57">
        <v>405</v>
      </c>
      <c r="BE409" s="66">
        <v>20.2</v>
      </c>
      <c r="BF409" s="66">
        <v>0</v>
      </c>
      <c r="BG409" s="65">
        <f t="shared" si="131"/>
        <v>5.6111111111111107</v>
      </c>
      <c r="BH409" s="65">
        <f t="shared" si="143"/>
        <v>-0.38888888888888928</v>
      </c>
      <c r="BI409" s="67">
        <f t="shared" si="144"/>
        <v>2679.7222222222231</v>
      </c>
      <c r="BJ409" s="57"/>
      <c r="BK409" s="57"/>
      <c r="BM409" s="57">
        <v>405</v>
      </c>
      <c r="BN409" s="57">
        <v>20.2</v>
      </c>
      <c r="BO409" s="66">
        <v>0</v>
      </c>
      <c r="BP409" s="65">
        <f t="shared" si="132"/>
        <v>5.6111111111111107</v>
      </c>
      <c r="BQ409" s="65">
        <f t="shared" si="145"/>
        <v>-0.38888888888888928</v>
      </c>
      <c r="BR409" s="67">
        <f t="shared" si="146"/>
        <v>2679.7222222222231</v>
      </c>
      <c r="BS409" s="57"/>
      <c r="BT409" s="57"/>
    </row>
    <row r="410" spans="1:72" x14ac:dyDescent="0.25">
      <c r="A410" s="31">
        <v>410</v>
      </c>
      <c r="B410" s="56">
        <v>407</v>
      </c>
      <c r="C410" s="71">
        <v>17</v>
      </c>
      <c r="D410" s="71">
        <v>0</v>
      </c>
      <c r="E410" s="71">
        <v>4.7222222222222223</v>
      </c>
      <c r="F410" s="71">
        <v>-0.47222222222222143</v>
      </c>
      <c r="G410" s="71">
        <v>2690.0833333333344</v>
      </c>
      <c r="K410" s="57">
        <v>406</v>
      </c>
      <c r="L410" s="66">
        <v>19</v>
      </c>
      <c r="M410" s="66">
        <v>0</v>
      </c>
      <c r="N410" s="65">
        <f t="shared" si="126"/>
        <v>5.2777777777777777</v>
      </c>
      <c r="O410" s="65">
        <f t="shared" si="133"/>
        <v>-0.97222222222222232</v>
      </c>
      <c r="P410" s="67">
        <f t="shared" si="134"/>
        <v>2515.2499999999995</v>
      </c>
      <c r="Q410" s="57"/>
      <c r="R410" s="57"/>
      <c r="T410" s="57">
        <v>406</v>
      </c>
      <c r="U410" s="66">
        <v>19</v>
      </c>
      <c r="V410" s="66">
        <v>0</v>
      </c>
      <c r="W410" s="65">
        <f t="shared" si="127"/>
        <v>5.2777777777777777</v>
      </c>
      <c r="X410" s="65">
        <f t="shared" si="135"/>
        <v>-0.97222222222222232</v>
      </c>
      <c r="Y410" s="67">
        <f t="shared" si="136"/>
        <v>2515.2499999999995</v>
      </c>
      <c r="Z410" s="57"/>
      <c r="AA410" s="57"/>
      <c r="AC410" s="57">
        <v>406</v>
      </c>
      <c r="AD410" s="66">
        <v>11.6</v>
      </c>
      <c r="AE410" s="66">
        <v>0</v>
      </c>
      <c r="AF410" s="65">
        <f t="shared" si="128"/>
        <v>3.2222222222222219</v>
      </c>
      <c r="AG410" s="65">
        <f t="shared" si="137"/>
        <v>-0.19444444444444509</v>
      </c>
      <c r="AH410" s="67">
        <f t="shared" si="138"/>
        <v>2395.2499999999991</v>
      </c>
      <c r="AI410" s="57"/>
      <c r="AJ410" s="57"/>
      <c r="AL410" s="57">
        <v>406</v>
      </c>
      <c r="AM410" s="66">
        <v>11.6</v>
      </c>
      <c r="AN410" s="66">
        <v>0</v>
      </c>
      <c r="AO410" s="65">
        <f t="shared" si="129"/>
        <v>3.2222222222222219</v>
      </c>
      <c r="AP410" s="65">
        <f t="shared" si="139"/>
        <v>-0.19444444444444509</v>
      </c>
      <c r="AQ410" s="67">
        <f t="shared" si="140"/>
        <v>2395.2499999999991</v>
      </c>
      <c r="AR410" s="57"/>
      <c r="AS410" s="57"/>
      <c r="AU410" s="57">
        <v>406</v>
      </c>
      <c r="AV410" s="66">
        <v>11.6</v>
      </c>
      <c r="AW410" s="66">
        <v>0</v>
      </c>
      <c r="AX410" s="65">
        <f t="shared" si="130"/>
        <v>3.2222222222222219</v>
      </c>
      <c r="AY410" s="65">
        <f t="shared" si="141"/>
        <v>-0.19444444444444509</v>
      </c>
      <c r="AZ410" s="67">
        <f t="shared" si="142"/>
        <v>2395.2499999999991</v>
      </c>
      <c r="BA410" s="57"/>
      <c r="BB410" s="57"/>
      <c r="BD410" s="57">
        <v>406</v>
      </c>
      <c r="BE410" s="66">
        <v>18.7</v>
      </c>
      <c r="BF410" s="66">
        <v>0</v>
      </c>
      <c r="BG410" s="65">
        <f t="shared" si="131"/>
        <v>5.1944444444444438</v>
      </c>
      <c r="BH410" s="65">
        <f t="shared" si="143"/>
        <v>-0.41666666666666696</v>
      </c>
      <c r="BI410" s="67">
        <f t="shared" si="144"/>
        <v>2685.1250000000009</v>
      </c>
      <c r="BJ410" s="57"/>
      <c r="BK410" s="57"/>
      <c r="BM410" s="57">
        <v>406</v>
      </c>
      <c r="BN410" s="57">
        <v>18.7</v>
      </c>
      <c r="BO410" s="66">
        <v>0</v>
      </c>
      <c r="BP410" s="65">
        <f t="shared" si="132"/>
        <v>5.1944444444444438</v>
      </c>
      <c r="BQ410" s="65">
        <f t="shared" si="145"/>
        <v>-0.41666666666666696</v>
      </c>
      <c r="BR410" s="67">
        <f t="shared" si="146"/>
        <v>2685.1250000000009</v>
      </c>
      <c r="BS410" s="57"/>
      <c r="BT410" s="57"/>
    </row>
    <row r="411" spans="1:72" x14ac:dyDescent="0.25">
      <c r="A411" s="31">
        <v>411</v>
      </c>
      <c r="B411" s="56">
        <v>408</v>
      </c>
      <c r="C411" s="71">
        <v>15.3</v>
      </c>
      <c r="D411" s="71">
        <v>0</v>
      </c>
      <c r="E411" s="71">
        <v>4.25</v>
      </c>
      <c r="F411" s="71">
        <v>-0.47222222222222232</v>
      </c>
      <c r="G411" s="71">
        <v>2694.5694444444457</v>
      </c>
      <c r="K411" s="57">
        <v>407</v>
      </c>
      <c r="L411" s="66">
        <v>17.5</v>
      </c>
      <c r="M411" s="66">
        <v>0</v>
      </c>
      <c r="N411" s="65">
        <f t="shared" si="126"/>
        <v>4.8611111111111107</v>
      </c>
      <c r="O411" s="65">
        <f t="shared" si="133"/>
        <v>-0.41666666666666696</v>
      </c>
      <c r="P411" s="67">
        <f t="shared" si="134"/>
        <v>2520.3194444444439</v>
      </c>
      <c r="Q411" s="57"/>
      <c r="R411" s="57"/>
      <c r="T411" s="57">
        <v>407</v>
      </c>
      <c r="U411" s="66">
        <v>17.5</v>
      </c>
      <c r="V411" s="66">
        <v>0</v>
      </c>
      <c r="W411" s="65">
        <f t="shared" si="127"/>
        <v>4.8611111111111107</v>
      </c>
      <c r="X411" s="65">
        <f t="shared" si="135"/>
        <v>-0.41666666666666696</v>
      </c>
      <c r="Y411" s="67">
        <f t="shared" si="136"/>
        <v>2520.3194444444439</v>
      </c>
      <c r="Z411" s="57"/>
      <c r="AA411" s="57"/>
      <c r="AC411" s="57">
        <v>407</v>
      </c>
      <c r="AD411" s="66">
        <v>10.5</v>
      </c>
      <c r="AE411" s="66">
        <v>0</v>
      </c>
      <c r="AF411" s="65">
        <f t="shared" si="128"/>
        <v>2.9166666666666665</v>
      </c>
      <c r="AG411" s="65">
        <f t="shared" si="137"/>
        <v>-0.30555555555555536</v>
      </c>
      <c r="AH411" s="67">
        <f t="shared" si="138"/>
        <v>2398.3194444444434</v>
      </c>
      <c r="AI411" s="57"/>
      <c r="AJ411" s="57"/>
      <c r="AL411" s="57">
        <v>407</v>
      </c>
      <c r="AM411" s="66">
        <v>10.5</v>
      </c>
      <c r="AN411" s="66">
        <v>0</v>
      </c>
      <c r="AO411" s="65">
        <f t="shared" si="129"/>
        <v>2.9166666666666665</v>
      </c>
      <c r="AP411" s="65">
        <f t="shared" si="139"/>
        <v>-0.30555555555555536</v>
      </c>
      <c r="AQ411" s="67">
        <f t="shared" si="140"/>
        <v>2398.3194444444434</v>
      </c>
      <c r="AR411" s="57"/>
      <c r="AS411" s="57"/>
      <c r="AU411" s="57">
        <v>407</v>
      </c>
      <c r="AV411" s="66">
        <v>10.5</v>
      </c>
      <c r="AW411" s="66">
        <v>0</v>
      </c>
      <c r="AX411" s="65">
        <f t="shared" si="130"/>
        <v>2.9166666666666665</v>
      </c>
      <c r="AY411" s="65">
        <f t="shared" si="141"/>
        <v>-0.30555555555555536</v>
      </c>
      <c r="AZ411" s="67">
        <f t="shared" si="142"/>
        <v>2398.3194444444434</v>
      </c>
      <c r="BA411" s="57"/>
      <c r="BB411" s="57"/>
      <c r="BD411" s="57">
        <v>407</v>
      </c>
      <c r="BE411" s="66">
        <v>17</v>
      </c>
      <c r="BF411" s="66">
        <v>0</v>
      </c>
      <c r="BG411" s="65">
        <f t="shared" si="131"/>
        <v>4.7222222222222223</v>
      </c>
      <c r="BH411" s="65">
        <f t="shared" si="143"/>
        <v>-0.47222222222222143</v>
      </c>
      <c r="BI411" s="67">
        <f t="shared" si="144"/>
        <v>2690.0833333333344</v>
      </c>
      <c r="BJ411" s="57"/>
      <c r="BK411" s="57"/>
      <c r="BM411" s="57">
        <v>407</v>
      </c>
      <c r="BN411" s="57">
        <v>17</v>
      </c>
      <c r="BO411" s="66">
        <v>0</v>
      </c>
      <c r="BP411" s="65">
        <f t="shared" si="132"/>
        <v>4.7222222222222223</v>
      </c>
      <c r="BQ411" s="65">
        <f t="shared" si="145"/>
        <v>-0.47222222222222143</v>
      </c>
      <c r="BR411" s="67">
        <f t="shared" si="146"/>
        <v>2690.0833333333344</v>
      </c>
      <c r="BS411" s="57"/>
      <c r="BT411" s="57"/>
    </row>
    <row r="412" spans="1:72" x14ac:dyDescent="0.25">
      <c r="A412" s="31">
        <v>412</v>
      </c>
      <c r="B412" s="56">
        <v>409</v>
      </c>
      <c r="C412" s="71">
        <v>14.2</v>
      </c>
      <c r="D412" s="71">
        <v>0</v>
      </c>
      <c r="E412" s="71">
        <v>3.9444444444444442</v>
      </c>
      <c r="F412" s="71">
        <v>-0.3055555555555558</v>
      </c>
      <c r="G412" s="71">
        <v>2698.6666666666679</v>
      </c>
      <c r="K412" s="57">
        <v>408</v>
      </c>
      <c r="L412" s="66">
        <v>14</v>
      </c>
      <c r="M412" s="66">
        <v>0</v>
      </c>
      <c r="N412" s="65">
        <f t="shared" si="126"/>
        <v>3.8888888888888888</v>
      </c>
      <c r="O412" s="65">
        <f t="shared" si="133"/>
        <v>-0.97222222222222188</v>
      </c>
      <c r="P412" s="67">
        <f t="shared" si="134"/>
        <v>2524.6944444444439</v>
      </c>
      <c r="Q412" s="57"/>
      <c r="R412" s="57"/>
      <c r="T412" s="57">
        <v>408</v>
      </c>
      <c r="U412" s="66">
        <v>14</v>
      </c>
      <c r="V412" s="66">
        <v>0</v>
      </c>
      <c r="W412" s="65">
        <f t="shared" si="127"/>
        <v>3.8888888888888888</v>
      </c>
      <c r="X412" s="65">
        <f t="shared" si="135"/>
        <v>-0.97222222222222188</v>
      </c>
      <c r="Y412" s="67">
        <f t="shared" si="136"/>
        <v>2524.6944444444439</v>
      </c>
      <c r="Z412" s="57"/>
      <c r="AA412" s="57"/>
      <c r="AC412" s="57">
        <v>408</v>
      </c>
      <c r="AD412" s="66">
        <v>9</v>
      </c>
      <c r="AE412" s="66">
        <v>0</v>
      </c>
      <c r="AF412" s="65">
        <f t="shared" si="128"/>
        <v>2.5</v>
      </c>
      <c r="AG412" s="65">
        <f t="shared" si="137"/>
        <v>-0.41666666666666652</v>
      </c>
      <c r="AH412" s="67">
        <f t="shared" si="138"/>
        <v>2401.0277777777769</v>
      </c>
      <c r="AI412" s="57"/>
      <c r="AJ412" s="57"/>
      <c r="AL412" s="57">
        <v>408</v>
      </c>
      <c r="AM412" s="66">
        <v>9</v>
      </c>
      <c r="AN412" s="66">
        <v>0</v>
      </c>
      <c r="AO412" s="65">
        <f t="shared" si="129"/>
        <v>2.5</v>
      </c>
      <c r="AP412" s="65">
        <f t="shared" si="139"/>
        <v>-0.41666666666666652</v>
      </c>
      <c r="AQ412" s="67">
        <f t="shared" si="140"/>
        <v>2401.0277777777769</v>
      </c>
      <c r="AR412" s="57"/>
      <c r="AS412" s="57"/>
      <c r="AU412" s="57">
        <v>408</v>
      </c>
      <c r="AV412" s="66">
        <v>9</v>
      </c>
      <c r="AW412" s="66">
        <v>0</v>
      </c>
      <c r="AX412" s="65">
        <f t="shared" si="130"/>
        <v>2.5</v>
      </c>
      <c r="AY412" s="65">
        <f t="shared" si="141"/>
        <v>-0.41666666666666652</v>
      </c>
      <c r="AZ412" s="67">
        <f t="shared" si="142"/>
        <v>2401.0277777777769</v>
      </c>
      <c r="BA412" s="57"/>
      <c r="BB412" s="57"/>
      <c r="BD412" s="57">
        <v>408</v>
      </c>
      <c r="BE412" s="66">
        <v>15.3</v>
      </c>
      <c r="BF412" s="66">
        <v>0</v>
      </c>
      <c r="BG412" s="65">
        <f t="shared" si="131"/>
        <v>4.25</v>
      </c>
      <c r="BH412" s="65">
        <f t="shared" si="143"/>
        <v>-0.47222222222222232</v>
      </c>
      <c r="BI412" s="67">
        <f t="shared" si="144"/>
        <v>2694.5694444444457</v>
      </c>
      <c r="BJ412" s="57"/>
      <c r="BK412" s="57"/>
      <c r="BM412" s="57">
        <v>408</v>
      </c>
      <c r="BN412" s="57">
        <v>15.3</v>
      </c>
      <c r="BO412" s="66">
        <v>0</v>
      </c>
      <c r="BP412" s="65">
        <f t="shared" si="132"/>
        <v>4.25</v>
      </c>
      <c r="BQ412" s="65">
        <f t="shared" si="145"/>
        <v>-0.47222222222222232</v>
      </c>
      <c r="BR412" s="67">
        <f t="shared" si="146"/>
        <v>2694.5694444444457</v>
      </c>
      <c r="BS412" s="57"/>
      <c r="BT412" s="57"/>
    </row>
    <row r="413" spans="1:72" x14ac:dyDescent="0.25">
      <c r="A413" s="31">
        <v>413</v>
      </c>
      <c r="B413" s="56">
        <v>410</v>
      </c>
      <c r="C413" s="71">
        <v>13.9</v>
      </c>
      <c r="D413" s="71">
        <v>0</v>
      </c>
      <c r="E413" s="71">
        <v>3.8611111111111112</v>
      </c>
      <c r="F413" s="71">
        <v>-8.3333333333333037E-2</v>
      </c>
      <c r="G413" s="71">
        <v>2702.5694444444457</v>
      </c>
      <c r="K413" s="57">
        <v>409</v>
      </c>
      <c r="L413" s="66">
        <v>12.5</v>
      </c>
      <c r="M413" s="66">
        <v>0</v>
      </c>
      <c r="N413" s="65">
        <f t="shared" si="126"/>
        <v>3.4722222222222223</v>
      </c>
      <c r="O413" s="65">
        <f t="shared" si="133"/>
        <v>-0.41666666666666652</v>
      </c>
      <c r="P413" s="67">
        <f t="shared" si="134"/>
        <v>2528.3749999999995</v>
      </c>
      <c r="Q413" s="57"/>
      <c r="R413" s="57"/>
      <c r="T413" s="57">
        <v>409</v>
      </c>
      <c r="U413" s="66">
        <v>12.5</v>
      </c>
      <c r="V413" s="66">
        <v>0</v>
      </c>
      <c r="W413" s="65">
        <f t="shared" si="127"/>
        <v>3.4722222222222223</v>
      </c>
      <c r="X413" s="65">
        <f t="shared" si="135"/>
        <v>-0.41666666666666652</v>
      </c>
      <c r="Y413" s="67">
        <f t="shared" si="136"/>
        <v>2528.3749999999995</v>
      </c>
      <c r="Z413" s="57"/>
      <c r="AA413" s="57"/>
      <c r="AC413" s="57">
        <v>409</v>
      </c>
      <c r="AD413" s="66">
        <v>7.2</v>
      </c>
      <c r="AE413" s="66">
        <v>0</v>
      </c>
      <c r="AF413" s="65">
        <f t="shared" si="128"/>
        <v>2</v>
      </c>
      <c r="AG413" s="65">
        <f t="shared" si="137"/>
        <v>-0.5</v>
      </c>
      <c r="AH413" s="67">
        <f t="shared" si="138"/>
        <v>2403.2777777777769</v>
      </c>
      <c r="AI413" s="57"/>
      <c r="AJ413" s="57"/>
      <c r="AL413" s="57">
        <v>409</v>
      </c>
      <c r="AM413" s="66">
        <v>7.2</v>
      </c>
      <c r="AN413" s="66">
        <v>0</v>
      </c>
      <c r="AO413" s="65">
        <f t="shared" si="129"/>
        <v>2</v>
      </c>
      <c r="AP413" s="65">
        <f t="shared" si="139"/>
        <v>-0.5</v>
      </c>
      <c r="AQ413" s="67">
        <f t="shared" si="140"/>
        <v>2403.2777777777769</v>
      </c>
      <c r="AR413" s="57"/>
      <c r="AS413" s="57"/>
      <c r="AU413" s="57">
        <v>409</v>
      </c>
      <c r="AV413" s="66">
        <v>7.2</v>
      </c>
      <c r="AW413" s="66">
        <v>0</v>
      </c>
      <c r="AX413" s="65">
        <f t="shared" si="130"/>
        <v>2</v>
      </c>
      <c r="AY413" s="65">
        <f t="shared" si="141"/>
        <v>-0.5</v>
      </c>
      <c r="AZ413" s="67">
        <f t="shared" si="142"/>
        <v>2403.2777777777769</v>
      </c>
      <c r="BA413" s="57"/>
      <c r="BB413" s="57"/>
      <c r="BD413" s="57">
        <v>409</v>
      </c>
      <c r="BE413" s="66">
        <v>14.2</v>
      </c>
      <c r="BF413" s="66">
        <v>0</v>
      </c>
      <c r="BG413" s="65">
        <f t="shared" si="131"/>
        <v>3.9444444444444442</v>
      </c>
      <c r="BH413" s="65">
        <f t="shared" si="143"/>
        <v>-0.3055555555555558</v>
      </c>
      <c r="BI413" s="67">
        <f t="shared" si="144"/>
        <v>2698.6666666666679</v>
      </c>
      <c r="BJ413" s="57"/>
      <c r="BK413" s="57"/>
      <c r="BM413" s="57">
        <v>409</v>
      </c>
      <c r="BN413" s="57">
        <v>14.2</v>
      </c>
      <c r="BO413" s="66">
        <v>0</v>
      </c>
      <c r="BP413" s="65">
        <f t="shared" si="132"/>
        <v>3.9444444444444442</v>
      </c>
      <c r="BQ413" s="65">
        <f t="shared" si="145"/>
        <v>-0.3055555555555558</v>
      </c>
      <c r="BR413" s="67">
        <f t="shared" si="146"/>
        <v>2698.6666666666679</v>
      </c>
      <c r="BS413" s="57"/>
      <c r="BT413" s="57"/>
    </row>
    <row r="414" spans="1:72" x14ac:dyDescent="0.25">
      <c r="A414" s="31">
        <v>414</v>
      </c>
      <c r="B414" s="56">
        <v>411</v>
      </c>
      <c r="C414" s="71">
        <v>14</v>
      </c>
      <c r="D414" s="71">
        <v>0</v>
      </c>
      <c r="E414" s="71">
        <v>3.8888888888888888</v>
      </c>
      <c r="F414" s="71">
        <v>2.7777777777777679E-2</v>
      </c>
      <c r="G414" s="71">
        <v>2706.4444444444457</v>
      </c>
      <c r="K414" s="57">
        <v>410</v>
      </c>
      <c r="L414" s="66">
        <v>9</v>
      </c>
      <c r="M414" s="66">
        <v>0</v>
      </c>
      <c r="N414" s="65">
        <f t="shared" si="126"/>
        <v>2.5</v>
      </c>
      <c r="O414" s="65">
        <f t="shared" si="133"/>
        <v>-0.97222222222222232</v>
      </c>
      <c r="P414" s="67">
        <f t="shared" si="134"/>
        <v>2531.3611111111109</v>
      </c>
      <c r="Q414" s="57"/>
      <c r="R414" s="57"/>
      <c r="T414" s="57">
        <v>410</v>
      </c>
      <c r="U414" s="66">
        <v>9</v>
      </c>
      <c r="V414" s="66">
        <v>0</v>
      </c>
      <c r="W414" s="65">
        <f t="shared" si="127"/>
        <v>2.5</v>
      </c>
      <c r="X414" s="65">
        <f t="shared" si="135"/>
        <v>-0.97222222222222232</v>
      </c>
      <c r="Y414" s="67">
        <f t="shared" si="136"/>
        <v>2531.3611111111109</v>
      </c>
      <c r="Z414" s="57"/>
      <c r="AA414" s="57"/>
      <c r="AC414" s="57">
        <v>410</v>
      </c>
      <c r="AD414" s="66">
        <v>5.2</v>
      </c>
      <c r="AE414" s="66">
        <v>0</v>
      </c>
      <c r="AF414" s="65">
        <f t="shared" si="128"/>
        <v>1.4444444444444444</v>
      </c>
      <c r="AG414" s="65">
        <f t="shared" si="137"/>
        <v>-0.55555555555555558</v>
      </c>
      <c r="AH414" s="67">
        <f t="shared" si="138"/>
        <v>2404.9999999999991</v>
      </c>
      <c r="AI414" s="57"/>
      <c r="AJ414" s="57"/>
      <c r="AL414" s="57">
        <v>410</v>
      </c>
      <c r="AM414" s="66">
        <v>5.2</v>
      </c>
      <c r="AN414" s="66">
        <v>0</v>
      </c>
      <c r="AO414" s="65">
        <f t="shared" si="129"/>
        <v>1.4444444444444444</v>
      </c>
      <c r="AP414" s="65">
        <f t="shared" si="139"/>
        <v>-0.55555555555555558</v>
      </c>
      <c r="AQ414" s="67">
        <f t="shared" si="140"/>
        <v>2404.9999999999991</v>
      </c>
      <c r="AR414" s="57"/>
      <c r="AS414" s="57"/>
      <c r="AU414" s="57">
        <v>410</v>
      </c>
      <c r="AV414" s="66">
        <v>5.2</v>
      </c>
      <c r="AW414" s="66">
        <v>0</v>
      </c>
      <c r="AX414" s="65">
        <f t="shared" si="130"/>
        <v>1.4444444444444444</v>
      </c>
      <c r="AY414" s="65">
        <f t="shared" si="141"/>
        <v>-0.55555555555555558</v>
      </c>
      <c r="AZ414" s="67">
        <f t="shared" si="142"/>
        <v>2404.9999999999991</v>
      </c>
      <c r="BA414" s="57"/>
      <c r="BB414" s="57"/>
      <c r="BD414" s="57">
        <v>410</v>
      </c>
      <c r="BE414" s="66">
        <v>13.9</v>
      </c>
      <c r="BF414" s="66">
        <v>0</v>
      </c>
      <c r="BG414" s="65">
        <f t="shared" si="131"/>
        <v>3.8611111111111112</v>
      </c>
      <c r="BH414" s="65">
        <f t="shared" si="143"/>
        <v>-8.3333333333333037E-2</v>
      </c>
      <c r="BI414" s="67">
        <f t="shared" si="144"/>
        <v>2702.5694444444457</v>
      </c>
      <c r="BJ414" s="57"/>
      <c r="BK414" s="57"/>
      <c r="BM414" s="57">
        <v>410</v>
      </c>
      <c r="BN414" s="57">
        <v>13.9</v>
      </c>
      <c r="BO414" s="66">
        <v>0</v>
      </c>
      <c r="BP414" s="65">
        <f t="shared" si="132"/>
        <v>3.8611111111111112</v>
      </c>
      <c r="BQ414" s="65">
        <f t="shared" si="145"/>
        <v>-8.3333333333333037E-2</v>
      </c>
      <c r="BR414" s="67">
        <f t="shared" si="146"/>
        <v>2702.5694444444457</v>
      </c>
      <c r="BS414" s="57"/>
      <c r="BT414" s="57"/>
    </row>
    <row r="415" spans="1:72" x14ac:dyDescent="0.25">
      <c r="A415" s="31">
        <v>415</v>
      </c>
      <c r="B415" s="56">
        <v>412</v>
      </c>
      <c r="C415" s="71">
        <v>14.2</v>
      </c>
      <c r="D415" s="71">
        <v>0</v>
      </c>
      <c r="E415" s="71">
        <v>3.9444444444444442</v>
      </c>
      <c r="F415" s="71">
        <v>5.5555555555555358E-2</v>
      </c>
      <c r="G415" s="71">
        <v>2710.3611111111122</v>
      </c>
      <c r="K415" s="57">
        <v>411</v>
      </c>
      <c r="L415" s="66">
        <v>7.5</v>
      </c>
      <c r="M415" s="66">
        <v>0</v>
      </c>
      <c r="N415" s="65">
        <f t="shared" si="126"/>
        <v>2.0833333333333335</v>
      </c>
      <c r="O415" s="65">
        <f t="shared" si="133"/>
        <v>-0.41666666666666652</v>
      </c>
      <c r="P415" s="67">
        <f t="shared" si="134"/>
        <v>2533.6527777777774</v>
      </c>
      <c r="Q415" s="57"/>
      <c r="R415" s="57"/>
      <c r="T415" s="57">
        <v>411</v>
      </c>
      <c r="U415" s="66">
        <v>7.5</v>
      </c>
      <c r="V415" s="66">
        <v>0</v>
      </c>
      <c r="W415" s="65">
        <f t="shared" si="127"/>
        <v>2.0833333333333335</v>
      </c>
      <c r="X415" s="65">
        <f t="shared" si="135"/>
        <v>-0.41666666666666652</v>
      </c>
      <c r="Y415" s="67">
        <f t="shared" si="136"/>
        <v>2533.6527777777774</v>
      </c>
      <c r="Z415" s="57"/>
      <c r="AA415" s="57"/>
      <c r="AC415" s="57">
        <v>411</v>
      </c>
      <c r="AD415" s="66">
        <v>2.9</v>
      </c>
      <c r="AE415" s="66">
        <v>0</v>
      </c>
      <c r="AF415" s="65">
        <f t="shared" si="128"/>
        <v>0.80555555555555547</v>
      </c>
      <c r="AG415" s="65">
        <f t="shared" si="137"/>
        <v>-0.63888888888888895</v>
      </c>
      <c r="AH415" s="67">
        <f t="shared" si="138"/>
        <v>2406.1249999999991</v>
      </c>
      <c r="AI415" s="57"/>
      <c r="AJ415" s="57"/>
      <c r="AL415" s="57">
        <v>411</v>
      </c>
      <c r="AM415" s="66">
        <v>2.9</v>
      </c>
      <c r="AN415" s="66">
        <v>0</v>
      </c>
      <c r="AO415" s="65">
        <f t="shared" si="129"/>
        <v>0.80555555555555547</v>
      </c>
      <c r="AP415" s="65">
        <f t="shared" si="139"/>
        <v>-0.63888888888888895</v>
      </c>
      <c r="AQ415" s="67">
        <f t="shared" si="140"/>
        <v>2406.1249999999991</v>
      </c>
      <c r="AR415" s="57"/>
      <c r="AS415" s="57"/>
      <c r="AU415" s="57">
        <v>411</v>
      </c>
      <c r="AV415" s="66">
        <v>2.9</v>
      </c>
      <c r="AW415" s="66">
        <v>0</v>
      </c>
      <c r="AX415" s="65">
        <f t="shared" si="130"/>
        <v>0.80555555555555547</v>
      </c>
      <c r="AY415" s="65">
        <f t="shared" si="141"/>
        <v>-0.63888888888888895</v>
      </c>
      <c r="AZ415" s="67">
        <f t="shared" si="142"/>
        <v>2406.1249999999991</v>
      </c>
      <c r="BA415" s="57"/>
      <c r="BB415" s="57"/>
      <c r="BD415" s="57">
        <v>411</v>
      </c>
      <c r="BE415" s="66">
        <v>14</v>
      </c>
      <c r="BF415" s="66">
        <v>0</v>
      </c>
      <c r="BG415" s="65">
        <f t="shared" si="131"/>
        <v>3.8888888888888888</v>
      </c>
      <c r="BH415" s="65">
        <f t="shared" si="143"/>
        <v>2.7777777777777679E-2</v>
      </c>
      <c r="BI415" s="67">
        <f t="shared" si="144"/>
        <v>2706.4444444444457</v>
      </c>
      <c r="BJ415" s="57"/>
      <c r="BK415" s="57"/>
      <c r="BM415" s="57">
        <v>411</v>
      </c>
      <c r="BN415" s="57">
        <v>14</v>
      </c>
      <c r="BO415" s="66">
        <v>0</v>
      </c>
      <c r="BP415" s="65">
        <f t="shared" si="132"/>
        <v>3.8888888888888888</v>
      </c>
      <c r="BQ415" s="65">
        <f t="shared" si="145"/>
        <v>2.7777777777777679E-2</v>
      </c>
      <c r="BR415" s="67">
        <f t="shared" si="146"/>
        <v>2706.4444444444457</v>
      </c>
      <c r="BS415" s="57"/>
      <c r="BT415" s="57"/>
    </row>
    <row r="416" spans="1:72" x14ac:dyDescent="0.25">
      <c r="A416" s="31">
        <v>416</v>
      </c>
      <c r="B416" s="56">
        <v>413</v>
      </c>
      <c r="C416" s="71">
        <v>14.5</v>
      </c>
      <c r="D416" s="71">
        <v>0</v>
      </c>
      <c r="E416" s="71">
        <v>4.0277777777777777</v>
      </c>
      <c r="F416" s="71">
        <v>8.3333333333333481E-2</v>
      </c>
      <c r="G416" s="71">
        <v>2714.3472222222235</v>
      </c>
      <c r="K416" s="57">
        <v>412</v>
      </c>
      <c r="L416" s="66">
        <v>4</v>
      </c>
      <c r="M416" s="66">
        <v>0</v>
      </c>
      <c r="N416" s="65">
        <f t="shared" si="126"/>
        <v>1.1111111111111112</v>
      </c>
      <c r="O416" s="65">
        <f t="shared" si="133"/>
        <v>-0.97222222222222232</v>
      </c>
      <c r="P416" s="67">
        <f t="shared" si="134"/>
        <v>2535.2499999999995</v>
      </c>
      <c r="Q416" s="57"/>
      <c r="R416" s="57"/>
      <c r="T416" s="57">
        <v>412</v>
      </c>
      <c r="U416" s="66">
        <v>4</v>
      </c>
      <c r="V416" s="66">
        <v>0</v>
      </c>
      <c r="W416" s="65">
        <f t="shared" si="127"/>
        <v>1.1111111111111112</v>
      </c>
      <c r="X416" s="65">
        <f t="shared" si="135"/>
        <v>-0.97222222222222232</v>
      </c>
      <c r="Y416" s="67">
        <f t="shared" si="136"/>
        <v>2535.2499999999995</v>
      </c>
      <c r="Z416" s="57"/>
      <c r="AA416" s="57"/>
      <c r="AC416" s="57">
        <v>412</v>
      </c>
      <c r="AD416" s="66">
        <v>1.2</v>
      </c>
      <c r="AE416" s="66">
        <v>0</v>
      </c>
      <c r="AF416" s="65">
        <f t="shared" si="128"/>
        <v>0.33333333333333331</v>
      </c>
      <c r="AG416" s="65">
        <f t="shared" si="137"/>
        <v>-0.47222222222222215</v>
      </c>
      <c r="AH416" s="67">
        <f t="shared" si="138"/>
        <v>2406.6944444444434</v>
      </c>
      <c r="AI416" s="57"/>
      <c r="AJ416" s="57"/>
      <c r="AL416" s="57">
        <v>412</v>
      </c>
      <c r="AM416" s="66">
        <v>1.2</v>
      </c>
      <c r="AN416" s="66">
        <v>0</v>
      </c>
      <c r="AO416" s="65">
        <f t="shared" si="129"/>
        <v>0.33333333333333331</v>
      </c>
      <c r="AP416" s="65">
        <f t="shared" si="139"/>
        <v>-0.47222222222222215</v>
      </c>
      <c r="AQ416" s="67">
        <f t="shared" si="140"/>
        <v>2406.6944444444434</v>
      </c>
      <c r="AR416" s="57"/>
      <c r="AS416" s="57"/>
      <c r="AU416" s="57">
        <v>412</v>
      </c>
      <c r="AV416" s="66">
        <v>1.2</v>
      </c>
      <c r="AW416" s="66">
        <v>0</v>
      </c>
      <c r="AX416" s="65">
        <f t="shared" si="130"/>
        <v>0.33333333333333331</v>
      </c>
      <c r="AY416" s="65">
        <f t="shared" si="141"/>
        <v>-0.47222222222222215</v>
      </c>
      <c r="AZ416" s="67">
        <f t="shared" si="142"/>
        <v>2406.6944444444434</v>
      </c>
      <c r="BA416" s="57"/>
      <c r="BB416" s="57"/>
      <c r="BD416" s="57">
        <v>412</v>
      </c>
      <c r="BE416" s="66">
        <v>14.2</v>
      </c>
      <c r="BF416" s="66">
        <v>0</v>
      </c>
      <c r="BG416" s="65">
        <f t="shared" si="131"/>
        <v>3.9444444444444442</v>
      </c>
      <c r="BH416" s="65">
        <f t="shared" si="143"/>
        <v>5.5555555555555358E-2</v>
      </c>
      <c r="BI416" s="67">
        <f t="shared" si="144"/>
        <v>2710.3611111111122</v>
      </c>
      <c r="BJ416" s="57"/>
      <c r="BK416" s="57"/>
      <c r="BM416" s="57">
        <v>412</v>
      </c>
      <c r="BN416" s="57">
        <v>14.2</v>
      </c>
      <c r="BO416" s="66">
        <v>0</v>
      </c>
      <c r="BP416" s="65">
        <f t="shared" si="132"/>
        <v>3.9444444444444442</v>
      </c>
      <c r="BQ416" s="65">
        <f t="shared" si="145"/>
        <v>5.5555555555555358E-2</v>
      </c>
      <c r="BR416" s="67">
        <f t="shared" si="146"/>
        <v>2710.3611111111122</v>
      </c>
      <c r="BS416" s="57"/>
      <c r="BT416" s="57"/>
    </row>
    <row r="417" spans="1:72" x14ac:dyDescent="0.25">
      <c r="A417" s="31">
        <v>417</v>
      </c>
      <c r="B417" s="56">
        <v>414</v>
      </c>
      <c r="C417" s="71">
        <v>14.9</v>
      </c>
      <c r="D417" s="71">
        <v>0</v>
      </c>
      <c r="E417" s="71">
        <v>4.1388888888888893</v>
      </c>
      <c r="F417" s="71">
        <v>0.1111111111111116</v>
      </c>
      <c r="G417" s="71">
        <v>2718.430555555557</v>
      </c>
      <c r="K417" s="57">
        <v>413</v>
      </c>
      <c r="L417" s="66">
        <v>2.9</v>
      </c>
      <c r="M417" s="66">
        <v>0</v>
      </c>
      <c r="N417" s="65">
        <f t="shared" si="126"/>
        <v>0.80555555555555547</v>
      </c>
      <c r="O417" s="65">
        <f t="shared" si="133"/>
        <v>-0.30555555555555569</v>
      </c>
      <c r="P417" s="67">
        <f t="shared" si="134"/>
        <v>2536.208333333333</v>
      </c>
      <c r="Q417" s="57"/>
      <c r="R417" s="57"/>
      <c r="T417" s="57">
        <v>413</v>
      </c>
      <c r="U417" s="66">
        <v>2.9</v>
      </c>
      <c r="V417" s="66">
        <v>0</v>
      </c>
      <c r="W417" s="65">
        <f t="shared" si="127"/>
        <v>0.80555555555555547</v>
      </c>
      <c r="X417" s="65">
        <f t="shared" si="135"/>
        <v>-0.30555555555555569</v>
      </c>
      <c r="Y417" s="67">
        <f t="shared" si="136"/>
        <v>2536.208333333333</v>
      </c>
      <c r="Z417" s="57"/>
      <c r="AA417" s="57"/>
      <c r="AC417" s="57">
        <v>413</v>
      </c>
      <c r="AD417" s="66">
        <v>0</v>
      </c>
      <c r="AE417" s="66">
        <v>0</v>
      </c>
      <c r="AF417" s="65">
        <f t="shared" si="128"/>
        <v>0</v>
      </c>
      <c r="AG417" s="65">
        <f t="shared" si="137"/>
        <v>-0.33333333333333331</v>
      </c>
      <c r="AH417" s="67">
        <f t="shared" si="138"/>
        <v>2406.8611111111099</v>
      </c>
      <c r="AI417" s="57"/>
      <c r="AJ417" s="57"/>
      <c r="AL417" s="57">
        <v>413</v>
      </c>
      <c r="AM417" s="66">
        <v>0</v>
      </c>
      <c r="AN417" s="66">
        <v>0</v>
      </c>
      <c r="AO417" s="65">
        <f t="shared" si="129"/>
        <v>0</v>
      </c>
      <c r="AP417" s="65">
        <f t="shared" si="139"/>
        <v>-0.33333333333333331</v>
      </c>
      <c r="AQ417" s="67">
        <f t="shared" si="140"/>
        <v>2406.8611111111099</v>
      </c>
      <c r="AR417" s="57"/>
      <c r="AS417" s="57"/>
      <c r="AU417" s="57">
        <v>413</v>
      </c>
      <c r="AV417" s="66">
        <v>0</v>
      </c>
      <c r="AW417" s="66">
        <v>0</v>
      </c>
      <c r="AX417" s="65">
        <f t="shared" si="130"/>
        <v>0</v>
      </c>
      <c r="AY417" s="65">
        <f t="shared" si="141"/>
        <v>-0.33333333333333331</v>
      </c>
      <c r="AZ417" s="67">
        <f t="shared" si="142"/>
        <v>2406.8611111111099</v>
      </c>
      <c r="BA417" s="57"/>
      <c r="BB417" s="57"/>
      <c r="BD417" s="57">
        <v>413</v>
      </c>
      <c r="BE417" s="66">
        <v>14.5</v>
      </c>
      <c r="BF417" s="66">
        <v>0</v>
      </c>
      <c r="BG417" s="65">
        <f t="shared" si="131"/>
        <v>4.0277777777777777</v>
      </c>
      <c r="BH417" s="65">
        <f t="shared" si="143"/>
        <v>8.3333333333333481E-2</v>
      </c>
      <c r="BI417" s="67">
        <f t="shared" si="144"/>
        <v>2714.3472222222235</v>
      </c>
      <c r="BJ417" s="57"/>
      <c r="BK417" s="57"/>
      <c r="BM417" s="57">
        <v>413</v>
      </c>
      <c r="BN417" s="57">
        <v>14.5</v>
      </c>
      <c r="BO417" s="66">
        <v>0</v>
      </c>
      <c r="BP417" s="65">
        <f t="shared" si="132"/>
        <v>4.0277777777777777</v>
      </c>
      <c r="BQ417" s="65">
        <f t="shared" si="145"/>
        <v>8.3333333333333481E-2</v>
      </c>
      <c r="BR417" s="67">
        <f t="shared" si="146"/>
        <v>2714.3472222222235</v>
      </c>
      <c r="BS417" s="57"/>
      <c r="BT417" s="57"/>
    </row>
    <row r="418" spans="1:72" x14ac:dyDescent="0.25">
      <c r="A418" s="31">
        <v>418</v>
      </c>
      <c r="B418" s="56">
        <v>415</v>
      </c>
      <c r="C418" s="71">
        <v>15.9</v>
      </c>
      <c r="D418" s="71">
        <v>0</v>
      </c>
      <c r="E418" s="71">
        <v>4.416666666666667</v>
      </c>
      <c r="F418" s="71">
        <v>0.27777777777777768</v>
      </c>
      <c r="G418" s="71">
        <v>2722.7083333333348</v>
      </c>
      <c r="K418" s="57">
        <v>414</v>
      </c>
      <c r="L418" s="66">
        <v>0</v>
      </c>
      <c r="M418" s="66">
        <v>0</v>
      </c>
      <c r="N418" s="65">
        <f t="shared" si="126"/>
        <v>0</v>
      </c>
      <c r="O418" s="65">
        <f t="shared" si="133"/>
        <v>-0.80555555555555547</v>
      </c>
      <c r="P418" s="67">
        <f t="shared" si="134"/>
        <v>2536.6111111111109</v>
      </c>
      <c r="Q418" s="57"/>
      <c r="R418" s="57"/>
      <c r="T418" s="57">
        <v>414</v>
      </c>
      <c r="U418" s="66">
        <v>0</v>
      </c>
      <c r="V418" s="66">
        <v>0</v>
      </c>
      <c r="W418" s="65">
        <f t="shared" si="127"/>
        <v>0</v>
      </c>
      <c r="X418" s="65">
        <f t="shared" si="135"/>
        <v>-0.80555555555555547</v>
      </c>
      <c r="Y418" s="67">
        <f t="shared" si="136"/>
        <v>2536.6111111111109</v>
      </c>
      <c r="Z418" s="57"/>
      <c r="AA418" s="57"/>
      <c r="AC418" s="57">
        <v>414</v>
      </c>
      <c r="AD418" s="66">
        <v>0</v>
      </c>
      <c r="AE418" s="66">
        <v>0</v>
      </c>
      <c r="AF418" s="65">
        <f t="shared" si="128"/>
        <v>0</v>
      </c>
      <c r="AG418" s="65">
        <f t="shared" si="137"/>
        <v>0</v>
      </c>
      <c r="AH418" s="67">
        <f t="shared" si="138"/>
        <v>2406.8611111111099</v>
      </c>
      <c r="AI418" s="57"/>
      <c r="AJ418" s="57"/>
      <c r="AL418" s="57">
        <v>414</v>
      </c>
      <c r="AM418" s="66">
        <v>0</v>
      </c>
      <c r="AN418" s="66">
        <v>0</v>
      </c>
      <c r="AO418" s="65">
        <f t="shared" si="129"/>
        <v>0</v>
      </c>
      <c r="AP418" s="65">
        <f t="shared" si="139"/>
        <v>0</v>
      </c>
      <c r="AQ418" s="67">
        <f t="shared" si="140"/>
        <v>2406.8611111111099</v>
      </c>
      <c r="AR418" s="57"/>
      <c r="AS418" s="57"/>
      <c r="AU418" s="57">
        <v>414</v>
      </c>
      <c r="AV418" s="66">
        <v>0</v>
      </c>
      <c r="AW418" s="66">
        <v>0</v>
      </c>
      <c r="AX418" s="65">
        <f t="shared" si="130"/>
        <v>0</v>
      </c>
      <c r="AY418" s="65">
        <f t="shared" si="141"/>
        <v>0</v>
      </c>
      <c r="AZ418" s="67">
        <f t="shared" si="142"/>
        <v>2406.8611111111099</v>
      </c>
      <c r="BA418" s="57"/>
      <c r="BB418" s="57"/>
      <c r="BD418" s="57">
        <v>414</v>
      </c>
      <c r="BE418" s="66">
        <v>14.9</v>
      </c>
      <c r="BF418" s="66">
        <v>0</v>
      </c>
      <c r="BG418" s="65">
        <f t="shared" si="131"/>
        <v>4.1388888888888893</v>
      </c>
      <c r="BH418" s="65">
        <f t="shared" si="143"/>
        <v>0.1111111111111116</v>
      </c>
      <c r="BI418" s="67">
        <f t="shared" si="144"/>
        <v>2718.430555555557</v>
      </c>
      <c r="BJ418" s="57"/>
      <c r="BK418" s="57"/>
      <c r="BM418" s="57">
        <v>414</v>
      </c>
      <c r="BN418" s="57">
        <v>14.9</v>
      </c>
      <c r="BO418" s="66">
        <v>0</v>
      </c>
      <c r="BP418" s="65">
        <f t="shared" si="132"/>
        <v>4.1388888888888893</v>
      </c>
      <c r="BQ418" s="65">
        <f t="shared" si="145"/>
        <v>0.1111111111111116</v>
      </c>
      <c r="BR418" s="67">
        <f t="shared" si="146"/>
        <v>2718.430555555557</v>
      </c>
      <c r="BS418" s="57"/>
      <c r="BT418" s="57"/>
    </row>
    <row r="419" spans="1:72" x14ac:dyDescent="0.25">
      <c r="A419" s="31">
        <v>419</v>
      </c>
      <c r="B419" s="56">
        <v>416</v>
      </c>
      <c r="C419" s="71">
        <v>17.399999999999999</v>
      </c>
      <c r="D419" s="71">
        <v>0</v>
      </c>
      <c r="E419" s="71">
        <v>4.833333333333333</v>
      </c>
      <c r="F419" s="71">
        <v>0.41666666666666607</v>
      </c>
      <c r="G419" s="71">
        <v>2727.3333333333348</v>
      </c>
      <c r="K419" s="57">
        <v>415</v>
      </c>
      <c r="L419" s="66">
        <v>0</v>
      </c>
      <c r="M419" s="66">
        <v>0</v>
      </c>
      <c r="N419" s="65">
        <f t="shared" si="126"/>
        <v>0</v>
      </c>
      <c r="O419" s="65">
        <f t="shared" si="133"/>
        <v>0</v>
      </c>
      <c r="P419" s="67">
        <f t="shared" si="134"/>
        <v>2536.6111111111109</v>
      </c>
      <c r="Q419" s="57"/>
      <c r="R419" s="57"/>
      <c r="T419" s="57">
        <v>415</v>
      </c>
      <c r="U419" s="66">
        <v>0</v>
      </c>
      <c r="V419" s="66">
        <v>0</v>
      </c>
      <c r="W419" s="65">
        <f t="shared" si="127"/>
        <v>0</v>
      </c>
      <c r="X419" s="65">
        <f t="shared" si="135"/>
        <v>0</v>
      </c>
      <c r="Y419" s="67">
        <f t="shared" si="136"/>
        <v>2536.6111111111109</v>
      </c>
      <c r="Z419" s="57"/>
      <c r="AA419" s="57"/>
      <c r="AC419" s="57">
        <v>415</v>
      </c>
      <c r="AD419" s="66">
        <v>0</v>
      </c>
      <c r="AE419" s="66">
        <v>0</v>
      </c>
      <c r="AF419" s="65">
        <f t="shared" si="128"/>
        <v>0</v>
      </c>
      <c r="AG419" s="65">
        <f t="shared" si="137"/>
        <v>0</v>
      </c>
      <c r="AH419" s="67">
        <f t="shared" si="138"/>
        <v>2406.8611111111099</v>
      </c>
      <c r="AI419" s="57"/>
      <c r="AJ419" s="57"/>
      <c r="AL419" s="57">
        <v>415</v>
      </c>
      <c r="AM419" s="66">
        <v>0</v>
      </c>
      <c r="AN419" s="66">
        <v>0</v>
      </c>
      <c r="AO419" s="65">
        <f t="shared" si="129"/>
        <v>0</v>
      </c>
      <c r="AP419" s="65">
        <f t="shared" si="139"/>
        <v>0</v>
      </c>
      <c r="AQ419" s="67">
        <f t="shared" si="140"/>
        <v>2406.8611111111099</v>
      </c>
      <c r="AR419" s="57"/>
      <c r="AS419" s="57"/>
      <c r="AU419" s="57">
        <v>415</v>
      </c>
      <c r="AV419" s="66">
        <v>0</v>
      </c>
      <c r="AW419" s="66">
        <v>0</v>
      </c>
      <c r="AX419" s="65">
        <f t="shared" si="130"/>
        <v>0</v>
      </c>
      <c r="AY419" s="65">
        <f t="shared" si="141"/>
        <v>0</v>
      </c>
      <c r="AZ419" s="67">
        <f t="shared" si="142"/>
        <v>2406.8611111111099</v>
      </c>
      <c r="BA419" s="57"/>
      <c r="BB419" s="57"/>
      <c r="BD419" s="57">
        <v>415</v>
      </c>
      <c r="BE419" s="66">
        <v>15.9</v>
      </c>
      <c r="BF419" s="66">
        <v>0</v>
      </c>
      <c r="BG419" s="65">
        <f t="shared" si="131"/>
        <v>4.416666666666667</v>
      </c>
      <c r="BH419" s="65">
        <f t="shared" si="143"/>
        <v>0.27777777777777768</v>
      </c>
      <c r="BI419" s="67">
        <f t="shared" si="144"/>
        <v>2722.7083333333348</v>
      </c>
      <c r="BJ419" s="57"/>
      <c r="BK419" s="57"/>
      <c r="BM419" s="57">
        <v>415</v>
      </c>
      <c r="BN419" s="57">
        <v>15.9</v>
      </c>
      <c r="BO419" s="66">
        <v>0</v>
      </c>
      <c r="BP419" s="65">
        <f t="shared" si="132"/>
        <v>4.416666666666667</v>
      </c>
      <c r="BQ419" s="65">
        <f t="shared" si="145"/>
        <v>0.27777777777777768</v>
      </c>
      <c r="BR419" s="67">
        <f t="shared" si="146"/>
        <v>2722.7083333333348</v>
      </c>
      <c r="BS419" s="57"/>
      <c r="BT419" s="57"/>
    </row>
    <row r="420" spans="1:72" x14ac:dyDescent="0.25">
      <c r="A420" s="31">
        <v>420</v>
      </c>
      <c r="B420" s="56">
        <v>417</v>
      </c>
      <c r="C420" s="71">
        <v>18.7</v>
      </c>
      <c r="D420" s="71">
        <v>0</v>
      </c>
      <c r="E420" s="71">
        <v>5.1944444444444438</v>
      </c>
      <c r="F420" s="71">
        <v>0.36111111111111072</v>
      </c>
      <c r="G420" s="71">
        <v>2732.3472222222235</v>
      </c>
      <c r="K420" s="57">
        <v>416</v>
      </c>
      <c r="L420" s="66">
        <v>0</v>
      </c>
      <c r="M420" s="66">
        <v>0</v>
      </c>
      <c r="N420" s="65">
        <f t="shared" si="126"/>
        <v>0</v>
      </c>
      <c r="O420" s="65">
        <f t="shared" si="133"/>
        <v>0</v>
      </c>
      <c r="P420" s="67">
        <f t="shared" si="134"/>
        <v>2536.6111111111109</v>
      </c>
      <c r="Q420" s="57"/>
      <c r="R420" s="57"/>
      <c r="T420" s="57">
        <v>416</v>
      </c>
      <c r="U420" s="66">
        <v>0</v>
      </c>
      <c r="V420" s="66">
        <v>0</v>
      </c>
      <c r="W420" s="65">
        <f t="shared" si="127"/>
        <v>0</v>
      </c>
      <c r="X420" s="65">
        <f t="shared" si="135"/>
        <v>0</v>
      </c>
      <c r="Y420" s="67">
        <f t="shared" si="136"/>
        <v>2536.6111111111109</v>
      </c>
      <c r="Z420" s="57"/>
      <c r="AA420" s="57"/>
      <c r="AC420" s="57">
        <v>416</v>
      </c>
      <c r="AD420" s="66">
        <v>0</v>
      </c>
      <c r="AE420" s="66">
        <v>0</v>
      </c>
      <c r="AF420" s="65">
        <f t="shared" si="128"/>
        <v>0</v>
      </c>
      <c r="AG420" s="65">
        <f t="shared" si="137"/>
        <v>0</v>
      </c>
      <c r="AH420" s="67">
        <f t="shared" si="138"/>
        <v>2406.8611111111099</v>
      </c>
      <c r="AI420" s="57"/>
      <c r="AJ420" s="57"/>
      <c r="AL420" s="57">
        <v>416</v>
      </c>
      <c r="AM420" s="66">
        <v>0</v>
      </c>
      <c r="AN420" s="66">
        <v>0</v>
      </c>
      <c r="AO420" s="65">
        <f t="shared" si="129"/>
        <v>0</v>
      </c>
      <c r="AP420" s="65">
        <f t="shared" si="139"/>
        <v>0</v>
      </c>
      <c r="AQ420" s="67">
        <f t="shared" si="140"/>
        <v>2406.8611111111099</v>
      </c>
      <c r="AR420" s="57"/>
      <c r="AS420" s="57"/>
      <c r="AU420" s="57">
        <v>416</v>
      </c>
      <c r="AV420" s="66">
        <v>0</v>
      </c>
      <c r="AW420" s="66">
        <v>0</v>
      </c>
      <c r="AX420" s="65">
        <f t="shared" si="130"/>
        <v>0</v>
      </c>
      <c r="AY420" s="65">
        <f t="shared" si="141"/>
        <v>0</v>
      </c>
      <c r="AZ420" s="67">
        <f t="shared" si="142"/>
        <v>2406.8611111111099</v>
      </c>
      <c r="BA420" s="57"/>
      <c r="BB420" s="57"/>
      <c r="BD420" s="57">
        <v>416</v>
      </c>
      <c r="BE420" s="66">
        <v>17.399999999999999</v>
      </c>
      <c r="BF420" s="66">
        <v>0</v>
      </c>
      <c r="BG420" s="65">
        <f t="shared" si="131"/>
        <v>4.833333333333333</v>
      </c>
      <c r="BH420" s="65">
        <f t="shared" si="143"/>
        <v>0.41666666666666607</v>
      </c>
      <c r="BI420" s="67">
        <f t="shared" si="144"/>
        <v>2727.3333333333348</v>
      </c>
      <c r="BJ420" s="57"/>
      <c r="BK420" s="57"/>
      <c r="BM420" s="57">
        <v>416</v>
      </c>
      <c r="BN420" s="57">
        <v>17.399999999999999</v>
      </c>
      <c r="BO420" s="66">
        <v>0</v>
      </c>
      <c r="BP420" s="65">
        <f t="shared" si="132"/>
        <v>4.833333333333333</v>
      </c>
      <c r="BQ420" s="65">
        <f t="shared" si="145"/>
        <v>0.41666666666666607</v>
      </c>
      <c r="BR420" s="67">
        <f t="shared" si="146"/>
        <v>2727.3333333333348</v>
      </c>
      <c r="BS420" s="57"/>
      <c r="BT420" s="57"/>
    </row>
    <row r="421" spans="1:72" x14ac:dyDescent="0.25">
      <c r="A421" s="31">
        <v>421</v>
      </c>
      <c r="B421" s="56">
        <v>418</v>
      </c>
      <c r="C421" s="71">
        <v>19.100000000000001</v>
      </c>
      <c r="D421" s="71">
        <v>0</v>
      </c>
      <c r="E421" s="71">
        <v>5.3055555555555562</v>
      </c>
      <c r="F421" s="71">
        <v>0.11111111111111249</v>
      </c>
      <c r="G421" s="71">
        <v>2737.5972222222235</v>
      </c>
      <c r="K421" s="57">
        <v>417</v>
      </c>
      <c r="L421" s="66">
        <v>0</v>
      </c>
      <c r="M421" s="66">
        <v>0</v>
      </c>
      <c r="N421" s="65">
        <f t="shared" si="126"/>
        <v>0</v>
      </c>
      <c r="O421" s="65">
        <f t="shared" si="133"/>
        <v>0</v>
      </c>
      <c r="P421" s="67">
        <f t="shared" si="134"/>
        <v>2536.6111111111109</v>
      </c>
      <c r="Q421" s="57"/>
      <c r="R421" s="57"/>
      <c r="T421" s="57">
        <v>417</v>
      </c>
      <c r="U421" s="66">
        <v>0</v>
      </c>
      <c r="V421" s="66">
        <v>0</v>
      </c>
      <c r="W421" s="65">
        <f t="shared" si="127"/>
        <v>0</v>
      </c>
      <c r="X421" s="65">
        <f t="shared" si="135"/>
        <v>0</v>
      </c>
      <c r="Y421" s="67">
        <f t="shared" si="136"/>
        <v>2536.6111111111109</v>
      </c>
      <c r="Z421" s="57"/>
      <c r="AA421" s="57"/>
      <c r="AC421" s="57">
        <v>417</v>
      </c>
      <c r="AD421" s="66">
        <v>0</v>
      </c>
      <c r="AE421" s="66">
        <v>0</v>
      </c>
      <c r="AF421" s="65">
        <f t="shared" si="128"/>
        <v>0</v>
      </c>
      <c r="AG421" s="65">
        <f t="shared" si="137"/>
        <v>0</v>
      </c>
      <c r="AH421" s="67">
        <f t="shared" si="138"/>
        <v>2406.8611111111099</v>
      </c>
      <c r="AI421" s="57"/>
      <c r="AJ421" s="57"/>
      <c r="AL421" s="57">
        <v>417</v>
      </c>
      <c r="AM421" s="66">
        <v>0</v>
      </c>
      <c r="AN421" s="66">
        <v>0</v>
      </c>
      <c r="AO421" s="65">
        <f t="shared" si="129"/>
        <v>0</v>
      </c>
      <c r="AP421" s="65">
        <f t="shared" si="139"/>
        <v>0</v>
      </c>
      <c r="AQ421" s="67">
        <f t="shared" si="140"/>
        <v>2406.8611111111099</v>
      </c>
      <c r="AR421" s="57"/>
      <c r="AS421" s="57"/>
      <c r="AU421" s="57">
        <v>417</v>
      </c>
      <c r="AV421" s="66">
        <v>0</v>
      </c>
      <c r="AW421" s="66">
        <v>0</v>
      </c>
      <c r="AX421" s="65">
        <f t="shared" si="130"/>
        <v>0</v>
      </c>
      <c r="AY421" s="65">
        <f t="shared" si="141"/>
        <v>0</v>
      </c>
      <c r="AZ421" s="67">
        <f t="shared" si="142"/>
        <v>2406.8611111111099</v>
      </c>
      <c r="BA421" s="57"/>
      <c r="BB421" s="57"/>
      <c r="BD421" s="57">
        <v>417</v>
      </c>
      <c r="BE421" s="66">
        <v>18.7</v>
      </c>
      <c r="BF421" s="66">
        <v>0</v>
      </c>
      <c r="BG421" s="65">
        <f t="shared" si="131"/>
        <v>5.1944444444444438</v>
      </c>
      <c r="BH421" s="65">
        <f t="shared" si="143"/>
        <v>0.36111111111111072</v>
      </c>
      <c r="BI421" s="67">
        <f t="shared" si="144"/>
        <v>2732.3472222222235</v>
      </c>
      <c r="BJ421" s="57"/>
      <c r="BK421" s="57"/>
      <c r="BM421" s="57">
        <v>417</v>
      </c>
      <c r="BN421" s="57">
        <v>18.7</v>
      </c>
      <c r="BO421" s="66">
        <v>0</v>
      </c>
      <c r="BP421" s="65">
        <f t="shared" si="132"/>
        <v>5.1944444444444438</v>
      </c>
      <c r="BQ421" s="65">
        <f t="shared" si="145"/>
        <v>0.36111111111111072</v>
      </c>
      <c r="BR421" s="67">
        <f t="shared" si="146"/>
        <v>2732.3472222222235</v>
      </c>
      <c r="BS421" s="57"/>
      <c r="BT421" s="57"/>
    </row>
    <row r="422" spans="1:72" x14ac:dyDescent="0.25">
      <c r="A422" s="31">
        <v>422</v>
      </c>
      <c r="B422" s="56">
        <v>419</v>
      </c>
      <c r="C422" s="71">
        <v>18.8</v>
      </c>
      <c r="D422" s="71">
        <v>0</v>
      </c>
      <c r="E422" s="71">
        <v>5.2222222222222223</v>
      </c>
      <c r="F422" s="71">
        <v>-8.3333333333333925E-2</v>
      </c>
      <c r="G422" s="71">
        <v>2742.8611111111122</v>
      </c>
      <c r="K422" s="57">
        <v>418</v>
      </c>
      <c r="L422" s="66">
        <v>0</v>
      </c>
      <c r="M422" s="66">
        <v>0</v>
      </c>
      <c r="N422" s="65">
        <f t="shared" si="126"/>
        <v>0</v>
      </c>
      <c r="O422" s="65">
        <f t="shared" si="133"/>
        <v>0</v>
      </c>
      <c r="P422" s="67">
        <f t="shared" si="134"/>
        <v>2536.6111111111109</v>
      </c>
      <c r="Q422" s="57"/>
      <c r="R422" s="57"/>
      <c r="T422" s="57">
        <v>418</v>
      </c>
      <c r="U422" s="66">
        <v>0</v>
      </c>
      <c r="V422" s="66">
        <v>0</v>
      </c>
      <c r="W422" s="65">
        <f t="shared" si="127"/>
        <v>0</v>
      </c>
      <c r="X422" s="65">
        <f t="shared" si="135"/>
        <v>0</v>
      </c>
      <c r="Y422" s="67">
        <f t="shared" si="136"/>
        <v>2536.6111111111109</v>
      </c>
      <c r="Z422" s="57"/>
      <c r="AA422" s="57"/>
      <c r="AC422" s="57">
        <v>418</v>
      </c>
      <c r="AD422" s="66">
        <v>0</v>
      </c>
      <c r="AE422" s="66">
        <v>0</v>
      </c>
      <c r="AF422" s="65">
        <f t="shared" si="128"/>
        <v>0</v>
      </c>
      <c r="AG422" s="65">
        <f t="shared" si="137"/>
        <v>0</v>
      </c>
      <c r="AH422" s="67">
        <f t="shared" si="138"/>
        <v>2406.8611111111099</v>
      </c>
      <c r="AI422" s="57"/>
      <c r="AJ422" s="57"/>
      <c r="AL422" s="57">
        <v>418</v>
      </c>
      <c r="AM422" s="66">
        <v>0</v>
      </c>
      <c r="AN422" s="66">
        <v>0</v>
      </c>
      <c r="AO422" s="65">
        <f t="shared" si="129"/>
        <v>0</v>
      </c>
      <c r="AP422" s="65">
        <f t="shared" si="139"/>
        <v>0</v>
      </c>
      <c r="AQ422" s="67">
        <f t="shared" si="140"/>
        <v>2406.8611111111099</v>
      </c>
      <c r="AR422" s="57"/>
      <c r="AS422" s="57"/>
      <c r="AU422" s="57">
        <v>418</v>
      </c>
      <c r="AV422" s="66">
        <v>0</v>
      </c>
      <c r="AW422" s="66">
        <v>0</v>
      </c>
      <c r="AX422" s="65">
        <f t="shared" si="130"/>
        <v>0</v>
      </c>
      <c r="AY422" s="65">
        <f t="shared" si="141"/>
        <v>0</v>
      </c>
      <c r="AZ422" s="67">
        <f t="shared" si="142"/>
        <v>2406.8611111111099</v>
      </c>
      <c r="BA422" s="57"/>
      <c r="BB422" s="57"/>
      <c r="BD422" s="57">
        <v>418</v>
      </c>
      <c r="BE422" s="66">
        <v>19.100000000000001</v>
      </c>
      <c r="BF422" s="66">
        <v>0</v>
      </c>
      <c r="BG422" s="65">
        <f t="shared" si="131"/>
        <v>5.3055555555555562</v>
      </c>
      <c r="BH422" s="65">
        <f t="shared" si="143"/>
        <v>0.11111111111111249</v>
      </c>
      <c r="BI422" s="67">
        <f t="shared" si="144"/>
        <v>2737.5972222222235</v>
      </c>
      <c r="BJ422" s="57"/>
      <c r="BK422" s="57"/>
      <c r="BM422" s="57">
        <v>418</v>
      </c>
      <c r="BN422" s="57">
        <v>19.100000000000001</v>
      </c>
      <c r="BO422" s="66">
        <v>0</v>
      </c>
      <c r="BP422" s="65">
        <f t="shared" si="132"/>
        <v>5.3055555555555562</v>
      </c>
      <c r="BQ422" s="65">
        <f t="shared" si="145"/>
        <v>0.11111111111111249</v>
      </c>
      <c r="BR422" s="67">
        <f t="shared" si="146"/>
        <v>2737.5972222222235</v>
      </c>
      <c r="BS422" s="57"/>
      <c r="BT422" s="57"/>
    </row>
    <row r="423" spans="1:72" x14ac:dyDescent="0.25">
      <c r="A423" s="31">
        <v>423</v>
      </c>
      <c r="B423" s="56">
        <v>420</v>
      </c>
      <c r="C423" s="71">
        <v>17.600000000000001</v>
      </c>
      <c r="D423" s="71">
        <v>0</v>
      </c>
      <c r="E423" s="71">
        <v>4.8888888888888893</v>
      </c>
      <c r="F423" s="71">
        <v>-0.33333333333333304</v>
      </c>
      <c r="G423" s="71">
        <v>2747.9166666666679</v>
      </c>
      <c r="K423" s="57">
        <v>419</v>
      </c>
      <c r="L423" s="66">
        <v>0</v>
      </c>
      <c r="M423" s="66">
        <v>0</v>
      </c>
      <c r="N423" s="65">
        <f t="shared" si="126"/>
        <v>0</v>
      </c>
      <c r="O423" s="65">
        <f t="shared" si="133"/>
        <v>0</v>
      </c>
      <c r="P423" s="67">
        <f t="shared" si="134"/>
        <v>2536.6111111111109</v>
      </c>
      <c r="Q423" s="57"/>
      <c r="R423" s="57"/>
      <c r="T423" s="57">
        <v>419</v>
      </c>
      <c r="U423" s="66">
        <v>0</v>
      </c>
      <c r="V423" s="66">
        <v>0</v>
      </c>
      <c r="W423" s="65">
        <f t="shared" si="127"/>
        <v>0</v>
      </c>
      <c r="X423" s="65">
        <f t="shared" si="135"/>
        <v>0</v>
      </c>
      <c r="Y423" s="67">
        <f t="shared" si="136"/>
        <v>2536.6111111111109</v>
      </c>
      <c r="Z423" s="57"/>
      <c r="AA423" s="57"/>
      <c r="AC423" s="57">
        <v>419</v>
      </c>
      <c r="AD423" s="66">
        <v>0</v>
      </c>
      <c r="AE423" s="66">
        <v>0</v>
      </c>
      <c r="AF423" s="65">
        <f t="shared" si="128"/>
        <v>0</v>
      </c>
      <c r="AG423" s="65">
        <f t="shared" si="137"/>
        <v>0</v>
      </c>
      <c r="AH423" s="67">
        <f t="shared" si="138"/>
        <v>2406.8611111111099</v>
      </c>
      <c r="AI423" s="57"/>
      <c r="AJ423" s="57"/>
      <c r="AL423" s="57">
        <v>419</v>
      </c>
      <c r="AM423" s="66">
        <v>0</v>
      </c>
      <c r="AN423" s="66">
        <v>0</v>
      </c>
      <c r="AO423" s="65">
        <f t="shared" si="129"/>
        <v>0</v>
      </c>
      <c r="AP423" s="65">
        <f t="shared" si="139"/>
        <v>0</v>
      </c>
      <c r="AQ423" s="67">
        <f t="shared" si="140"/>
        <v>2406.8611111111099</v>
      </c>
      <c r="AR423" s="57"/>
      <c r="AS423" s="57"/>
      <c r="AU423" s="57">
        <v>419</v>
      </c>
      <c r="AV423" s="66">
        <v>0</v>
      </c>
      <c r="AW423" s="66">
        <v>0</v>
      </c>
      <c r="AX423" s="65">
        <f t="shared" si="130"/>
        <v>0</v>
      </c>
      <c r="AY423" s="65">
        <f t="shared" si="141"/>
        <v>0</v>
      </c>
      <c r="AZ423" s="67">
        <f t="shared" si="142"/>
        <v>2406.8611111111099</v>
      </c>
      <c r="BA423" s="57"/>
      <c r="BB423" s="57"/>
      <c r="BD423" s="57">
        <v>419</v>
      </c>
      <c r="BE423" s="66">
        <v>18.8</v>
      </c>
      <c r="BF423" s="66">
        <v>0</v>
      </c>
      <c r="BG423" s="65">
        <f t="shared" si="131"/>
        <v>5.2222222222222223</v>
      </c>
      <c r="BH423" s="65">
        <f t="shared" si="143"/>
        <v>-8.3333333333333925E-2</v>
      </c>
      <c r="BI423" s="67">
        <f t="shared" si="144"/>
        <v>2742.8611111111122</v>
      </c>
      <c r="BJ423" s="57"/>
      <c r="BK423" s="57"/>
      <c r="BM423" s="57">
        <v>419</v>
      </c>
      <c r="BN423" s="57">
        <v>18.8</v>
      </c>
      <c r="BO423" s="66">
        <v>0</v>
      </c>
      <c r="BP423" s="65">
        <f t="shared" si="132"/>
        <v>5.2222222222222223</v>
      </c>
      <c r="BQ423" s="65">
        <f t="shared" si="145"/>
        <v>-8.3333333333333925E-2</v>
      </c>
      <c r="BR423" s="67">
        <f t="shared" si="146"/>
        <v>2742.8611111111122</v>
      </c>
      <c r="BS423" s="57"/>
      <c r="BT423" s="57"/>
    </row>
    <row r="424" spans="1:72" x14ac:dyDescent="0.25">
      <c r="A424" s="31">
        <v>424</v>
      </c>
      <c r="B424" s="56">
        <v>421</v>
      </c>
      <c r="C424" s="71">
        <v>16.600000000000001</v>
      </c>
      <c r="D424" s="71">
        <v>0</v>
      </c>
      <c r="E424" s="71">
        <v>4.6111111111111116</v>
      </c>
      <c r="F424" s="71">
        <v>-0.27777777777777768</v>
      </c>
      <c r="G424" s="71">
        <v>2752.6666666666679</v>
      </c>
      <c r="K424" s="57">
        <v>420</v>
      </c>
      <c r="L424" s="66">
        <v>0</v>
      </c>
      <c r="M424" s="66">
        <v>0</v>
      </c>
      <c r="N424" s="65">
        <f t="shared" si="126"/>
        <v>0</v>
      </c>
      <c r="O424" s="65">
        <f t="shared" si="133"/>
        <v>0</v>
      </c>
      <c r="P424" s="67">
        <f t="shared" si="134"/>
        <v>2536.6111111111109</v>
      </c>
      <c r="Q424" s="57"/>
      <c r="R424" s="57"/>
      <c r="T424" s="57">
        <v>420</v>
      </c>
      <c r="U424" s="66">
        <v>0</v>
      </c>
      <c r="V424" s="66">
        <v>0</v>
      </c>
      <c r="W424" s="65">
        <f t="shared" si="127"/>
        <v>0</v>
      </c>
      <c r="X424" s="65">
        <f t="shared" si="135"/>
        <v>0</v>
      </c>
      <c r="Y424" s="67">
        <f t="shared" si="136"/>
        <v>2536.6111111111109</v>
      </c>
      <c r="Z424" s="57"/>
      <c r="AA424" s="57"/>
      <c r="AC424" s="57">
        <v>420</v>
      </c>
      <c r="AD424" s="66">
        <v>0</v>
      </c>
      <c r="AE424" s="66">
        <v>0</v>
      </c>
      <c r="AF424" s="65">
        <f t="shared" si="128"/>
        <v>0</v>
      </c>
      <c r="AG424" s="65">
        <f t="shared" si="137"/>
        <v>0</v>
      </c>
      <c r="AH424" s="67">
        <f t="shared" si="138"/>
        <v>2406.8611111111099</v>
      </c>
      <c r="AI424" s="57"/>
      <c r="AJ424" s="57"/>
      <c r="AL424" s="57">
        <v>420</v>
      </c>
      <c r="AM424" s="66">
        <v>0</v>
      </c>
      <c r="AN424" s="66">
        <v>0</v>
      </c>
      <c r="AO424" s="65">
        <f t="shared" si="129"/>
        <v>0</v>
      </c>
      <c r="AP424" s="65">
        <f t="shared" si="139"/>
        <v>0</v>
      </c>
      <c r="AQ424" s="67">
        <f t="shared" si="140"/>
        <v>2406.8611111111099</v>
      </c>
      <c r="AR424" s="57"/>
      <c r="AS424" s="57"/>
      <c r="AU424" s="57">
        <v>420</v>
      </c>
      <c r="AV424" s="66">
        <v>0</v>
      </c>
      <c r="AW424" s="66">
        <v>0</v>
      </c>
      <c r="AX424" s="65">
        <f t="shared" si="130"/>
        <v>0</v>
      </c>
      <c r="AY424" s="65">
        <f t="shared" si="141"/>
        <v>0</v>
      </c>
      <c r="AZ424" s="67">
        <f t="shared" si="142"/>
        <v>2406.8611111111099</v>
      </c>
      <c r="BA424" s="57"/>
      <c r="BB424" s="57"/>
      <c r="BD424" s="57">
        <v>420</v>
      </c>
      <c r="BE424" s="66">
        <v>17.600000000000001</v>
      </c>
      <c r="BF424" s="66">
        <v>0</v>
      </c>
      <c r="BG424" s="65">
        <f t="shared" si="131"/>
        <v>4.8888888888888893</v>
      </c>
      <c r="BH424" s="65">
        <f t="shared" si="143"/>
        <v>-0.33333333333333304</v>
      </c>
      <c r="BI424" s="67">
        <f t="shared" si="144"/>
        <v>2747.9166666666679</v>
      </c>
      <c r="BJ424" s="57"/>
      <c r="BK424" s="57"/>
      <c r="BM424" s="57">
        <v>420</v>
      </c>
      <c r="BN424" s="57">
        <v>17.600000000000001</v>
      </c>
      <c r="BO424" s="66">
        <v>0</v>
      </c>
      <c r="BP424" s="65">
        <f t="shared" si="132"/>
        <v>4.8888888888888893</v>
      </c>
      <c r="BQ424" s="65">
        <f t="shared" si="145"/>
        <v>-0.33333333333333304</v>
      </c>
      <c r="BR424" s="67">
        <f t="shared" si="146"/>
        <v>2747.9166666666679</v>
      </c>
      <c r="BS424" s="57"/>
      <c r="BT424" s="57"/>
    </row>
    <row r="425" spans="1:72" x14ac:dyDescent="0.25">
      <c r="A425" s="31">
        <v>425</v>
      </c>
      <c r="B425" s="56">
        <v>422</v>
      </c>
      <c r="C425" s="71">
        <v>16.2</v>
      </c>
      <c r="D425" s="71">
        <v>0</v>
      </c>
      <c r="E425" s="71">
        <v>4.5</v>
      </c>
      <c r="F425" s="71">
        <v>-0.1111111111111116</v>
      </c>
      <c r="G425" s="71">
        <v>2757.2222222222235</v>
      </c>
      <c r="K425" s="57">
        <v>421</v>
      </c>
      <c r="L425" s="66">
        <v>0</v>
      </c>
      <c r="M425" s="66">
        <v>0</v>
      </c>
      <c r="N425" s="65">
        <f t="shared" si="126"/>
        <v>0</v>
      </c>
      <c r="O425" s="65">
        <f t="shared" si="133"/>
        <v>0</v>
      </c>
      <c r="P425" s="67">
        <f t="shared" si="134"/>
        <v>2536.6111111111109</v>
      </c>
      <c r="Q425" s="57"/>
      <c r="R425" s="57"/>
      <c r="T425" s="57">
        <v>421</v>
      </c>
      <c r="U425" s="66">
        <v>0</v>
      </c>
      <c r="V425" s="66">
        <v>0</v>
      </c>
      <c r="W425" s="65">
        <f t="shared" si="127"/>
        <v>0</v>
      </c>
      <c r="X425" s="65">
        <f t="shared" si="135"/>
        <v>0</v>
      </c>
      <c r="Y425" s="67">
        <f t="shared" si="136"/>
        <v>2536.6111111111109</v>
      </c>
      <c r="Z425" s="57"/>
      <c r="AA425" s="57"/>
      <c r="AC425" s="57">
        <v>421</v>
      </c>
      <c r="AD425" s="66">
        <v>0</v>
      </c>
      <c r="AE425" s="66">
        <v>0</v>
      </c>
      <c r="AF425" s="65">
        <f t="shared" si="128"/>
        <v>0</v>
      </c>
      <c r="AG425" s="65">
        <f t="shared" si="137"/>
        <v>0</v>
      </c>
      <c r="AH425" s="67">
        <f t="shared" si="138"/>
        <v>2406.8611111111099</v>
      </c>
      <c r="AI425" s="57"/>
      <c r="AJ425" s="57"/>
      <c r="AL425" s="57">
        <v>421</v>
      </c>
      <c r="AM425" s="66">
        <v>0</v>
      </c>
      <c r="AN425" s="66">
        <v>0</v>
      </c>
      <c r="AO425" s="65">
        <f t="shared" si="129"/>
        <v>0</v>
      </c>
      <c r="AP425" s="65">
        <f t="shared" si="139"/>
        <v>0</v>
      </c>
      <c r="AQ425" s="67">
        <f t="shared" si="140"/>
        <v>2406.8611111111099</v>
      </c>
      <c r="AR425" s="57"/>
      <c r="AS425" s="57"/>
      <c r="AU425" s="57">
        <v>421</v>
      </c>
      <c r="AV425" s="66">
        <v>0</v>
      </c>
      <c r="AW425" s="66">
        <v>0</v>
      </c>
      <c r="AX425" s="65">
        <f t="shared" si="130"/>
        <v>0</v>
      </c>
      <c r="AY425" s="65">
        <f t="shared" si="141"/>
        <v>0</v>
      </c>
      <c r="AZ425" s="67">
        <f t="shared" si="142"/>
        <v>2406.8611111111099</v>
      </c>
      <c r="BA425" s="57"/>
      <c r="BB425" s="57"/>
      <c r="BD425" s="57">
        <v>421</v>
      </c>
      <c r="BE425" s="66">
        <v>16.600000000000001</v>
      </c>
      <c r="BF425" s="66">
        <v>0</v>
      </c>
      <c r="BG425" s="65">
        <f t="shared" si="131"/>
        <v>4.6111111111111116</v>
      </c>
      <c r="BH425" s="65">
        <f t="shared" si="143"/>
        <v>-0.27777777777777768</v>
      </c>
      <c r="BI425" s="67">
        <f t="shared" si="144"/>
        <v>2752.6666666666679</v>
      </c>
      <c r="BJ425" s="57"/>
      <c r="BK425" s="57"/>
      <c r="BM425" s="57">
        <v>421</v>
      </c>
      <c r="BN425" s="57">
        <v>16.600000000000001</v>
      </c>
      <c r="BO425" s="66">
        <v>0</v>
      </c>
      <c r="BP425" s="65">
        <f t="shared" si="132"/>
        <v>4.6111111111111116</v>
      </c>
      <c r="BQ425" s="65">
        <f t="shared" si="145"/>
        <v>-0.27777777777777768</v>
      </c>
      <c r="BR425" s="67">
        <f t="shared" si="146"/>
        <v>2752.6666666666679</v>
      </c>
      <c r="BS425" s="57"/>
      <c r="BT425" s="57"/>
    </row>
    <row r="426" spans="1:72" x14ac:dyDescent="0.25">
      <c r="A426" s="31">
        <v>426</v>
      </c>
      <c r="B426" s="56">
        <v>423</v>
      </c>
      <c r="C426" s="71">
        <v>16.399999999999999</v>
      </c>
      <c r="D426" s="71">
        <v>0</v>
      </c>
      <c r="E426" s="71">
        <v>4.5555555555555554</v>
      </c>
      <c r="F426" s="71">
        <v>5.5555555555555358E-2</v>
      </c>
      <c r="G426" s="71">
        <v>2761.7500000000014</v>
      </c>
      <c r="K426" s="57">
        <v>422</v>
      </c>
      <c r="L426" s="66">
        <v>0</v>
      </c>
      <c r="M426" s="66">
        <v>0</v>
      </c>
      <c r="N426" s="65">
        <f t="shared" si="126"/>
        <v>0</v>
      </c>
      <c r="O426" s="65">
        <f t="shared" si="133"/>
        <v>0</v>
      </c>
      <c r="P426" s="67">
        <f t="shared" si="134"/>
        <v>2536.6111111111109</v>
      </c>
      <c r="Q426" s="57"/>
      <c r="R426" s="57"/>
      <c r="T426" s="57">
        <v>422</v>
      </c>
      <c r="U426" s="66">
        <v>0</v>
      </c>
      <c r="V426" s="66">
        <v>0</v>
      </c>
      <c r="W426" s="65">
        <f t="shared" si="127"/>
        <v>0</v>
      </c>
      <c r="X426" s="65">
        <f t="shared" si="135"/>
        <v>0</v>
      </c>
      <c r="Y426" s="67">
        <f t="shared" si="136"/>
        <v>2536.6111111111109</v>
      </c>
      <c r="Z426" s="57"/>
      <c r="AA426" s="57"/>
      <c r="AC426" s="57">
        <v>422</v>
      </c>
      <c r="AD426" s="66">
        <v>0</v>
      </c>
      <c r="AE426" s="66">
        <v>0</v>
      </c>
      <c r="AF426" s="65">
        <f t="shared" si="128"/>
        <v>0</v>
      </c>
      <c r="AG426" s="65">
        <f t="shared" si="137"/>
        <v>0</v>
      </c>
      <c r="AH426" s="67">
        <f t="shared" si="138"/>
        <v>2406.8611111111099</v>
      </c>
      <c r="AI426" s="57"/>
      <c r="AJ426" s="57"/>
      <c r="AL426" s="57">
        <v>422</v>
      </c>
      <c r="AM426" s="66">
        <v>0</v>
      </c>
      <c r="AN426" s="66">
        <v>0</v>
      </c>
      <c r="AO426" s="65">
        <f t="shared" si="129"/>
        <v>0</v>
      </c>
      <c r="AP426" s="65">
        <f t="shared" si="139"/>
        <v>0</v>
      </c>
      <c r="AQ426" s="67">
        <f t="shared" si="140"/>
        <v>2406.8611111111099</v>
      </c>
      <c r="AR426" s="57"/>
      <c r="AS426" s="57"/>
      <c r="AU426" s="57">
        <v>422</v>
      </c>
      <c r="AV426" s="66">
        <v>0</v>
      </c>
      <c r="AW426" s="66">
        <v>0</v>
      </c>
      <c r="AX426" s="65">
        <f t="shared" si="130"/>
        <v>0</v>
      </c>
      <c r="AY426" s="65">
        <f t="shared" si="141"/>
        <v>0</v>
      </c>
      <c r="AZ426" s="67">
        <f t="shared" si="142"/>
        <v>2406.8611111111099</v>
      </c>
      <c r="BA426" s="57"/>
      <c r="BB426" s="57"/>
      <c r="BD426" s="57">
        <v>422</v>
      </c>
      <c r="BE426" s="66">
        <v>16.2</v>
      </c>
      <c r="BF426" s="66">
        <v>0</v>
      </c>
      <c r="BG426" s="65">
        <f t="shared" si="131"/>
        <v>4.5</v>
      </c>
      <c r="BH426" s="65">
        <f t="shared" si="143"/>
        <v>-0.1111111111111116</v>
      </c>
      <c r="BI426" s="67">
        <f t="shared" si="144"/>
        <v>2757.2222222222235</v>
      </c>
      <c r="BJ426" s="57"/>
      <c r="BK426" s="57"/>
      <c r="BM426" s="57">
        <v>422</v>
      </c>
      <c r="BN426" s="57">
        <v>16.2</v>
      </c>
      <c r="BO426" s="66">
        <v>0</v>
      </c>
      <c r="BP426" s="65">
        <f t="shared" si="132"/>
        <v>4.5</v>
      </c>
      <c r="BQ426" s="65">
        <f t="shared" si="145"/>
        <v>-0.1111111111111116</v>
      </c>
      <c r="BR426" s="67">
        <f t="shared" si="146"/>
        <v>2757.2222222222235</v>
      </c>
      <c r="BS426" s="57"/>
      <c r="BT426" s="57"/>
    </row>
    <row r="427" spans="1:72" x14ac:dyDescent="0.25">
      <c r="A427" s="31">
        <v>427</v>
      </c>
      <c r="B427" s="56">
        <v>424</v>
      </c>
      <c r="C427" s="71">
        <v>17.2</v>
      </c>
      <c r="D427" s="71">
        <v>0</v>
      </c>
      <c r="E427" s="71">
        <v>4.7777777777777777</v>
      </c>
      <c r="F427" s="71">
        <v>0.22222222222222232</v>
      </c>
      <c r="G427" s="71">
        <v>2766.4166666666679</v>
      </c>
      <c r="K427" s="57">
        <v>423</v>
      </c>
      <c r="L427" s="66">
        <v>0</v>
      </c>
      <c r="M427" s="66">
        <v>0</v>
      </c>
      <c r="N427" s="65">
        <f t="shared" si="126"/>
        <v>0</v>
      </c>
      <c r="O427" s="65">
        <f t="shared" si="133"/>
        <v>0</v>
      </c>
      <c r="P427" s="67">
        <f t="shared" si="134"/>
        <v>2536.6111111111109</v>
      </c>
      <c r="Q427" s="57"/>
      <c r="R427" s="57"/>
      <c r="T427" s="57">
        <v>423</v>
      </c>
      <c r="U427" s="66">
        <v>0</v>
      </c>
      <c r="V427" s="66">
        <v>0</v>
      </c>
      <c r="W427" s="65">
        <f t="shared" si="127"/>
        <v>0</v>
      </c>
      <c r="X427" s="65">
        <f t="shared" si="135"/>
        <v>0</v>
      </c>
      <c r="Y427" s="67">
        <f t="shared" si="136"/>
        <v>2536.6111111111109</v>
      </c>
      <c r="Z427" s="57"/>
      <c r="AA427" s="57"/>
      <c r="AC427" s="57">
        <v>423</v>
      </c>
      <c r="AD427" s="66">
        <v>0</v>
      </c>
      <c r="AE427" s="66">
        <v>0</v>
      </c>
      <c r="AF427" s="65">
        <f t="shared" si="128"/>
        <v>0</v>
      </c>
      <c r="AG427" s="65">
        <f t="shared" si="137"/>
        <v>0</v>
      </c>
      <c r="AH427" s="67">
        <f t="shared" si="138"/>
        <v>2406.8611111111099</v>
      </c>
      <c r="AI427" s="57"/>
      <c r="AJ427" s="57"/>
      <c r="AL427" s="57">
        <v>423</v>
      </c>
      <c r="AM427" s="66">
        <v>0</v>
      </c>
      <c r="AN427" s="66">
        <v>0</v>
      </c>
      <c r="AO427" s="65">
        <f t="shared" si="129"/>
        <v>0</v>
      </c>
      <c r="AP427" s="65">
        <f t="shared" si="139"/>
        <v>0</v>
      </c>
      <c r="AQ427" s="67">
        <f t="shared" si="140"/>
        <v>2406.8611111111099</v>
      </c>
      <c r="AR427" s="57"/>
      <c r="AS427" s="57"/>
      <c r="AU427" s="57">
        <v>423</v>
      </c>
      <c r="AV427" s="66">
        <v>0</v>
      </c>
      <c r="AW427" s="66">
        <v>0</v>
      </c>
      <c r="AX427" s="65">
        <f t="shared" si="130"/>
        <v>0</v>
      </c>
      <c r="AY427" s="65">
        <f t="shared" si="141"/>
        <v>0</v>
      </c>
      <c r="AZ427" s="67">
        <f t="shared" si="142"/>
        <v>2406.8611111111099</v>
      </c>
      <c r="BA427" s="57"/>
      <c r="BB427" s="57"/>
      <c r="BD427" s="57">
        <v>423</v>
      </c>
      <c r="BE427" s="66">
        <v>16.399999999999999</v>
      </c>
      <c r="BF427" s="66">
        <v>0</v>
      </c>
      <c r="BG427" s="65">
        <f t="shared" si="131"/>
        <v>4.5555555555555554</v>
      </c>
      <c r="BH427" s="65">
        <f t="shared" si="143"/>
        <v>5.5555555555555358E-2</v>
      </c>
      <c r="BI427" s="67">
        <f t="shared" si="144"/>
        <v>2761.7500000000014</v>
      </c>
      <c r="BJ427" s="57"/>
      <c r="BK427" s="57"/>
      <c r="BM427" s="57">
        <v>423</v>
      </c>
      <c r="BN427" s="57">
        <v>16.399999999999999</v>
      </c>
      <c r="BO427" s="66">
        <v>0</v>
      </c>
      <c r="BP427" s="65">
        <f t="shared" si="132"/>
        <v>4.5555555555555554</v>
      </c>
      <c r="BQ427" s="65">
        <f t="shared" si="145"/>
        <v>5.5555555555555358E-2</v>
      </c>
      <c r="BR427" s="67">
        <f t="shared" si="146"/>
        <v>2761.7500000000014</v>
      </c>
      <c r="BS427" s="57"/>
      <c r="BT427" s="57"/>
    </row>
    <row r="428" spans="1:72" x14ac:dyDescent="0.25">
      <c r="A428" s="31">
        <v>428</v>
      </c>
      <c r="B428" s="56">
        <v>425</v>
      </c>
      <c r="C428" s="71">
        <v>19.100000000000001</v>
      </c>
      <c r="D428" s="71">
        <v>0</v>
      </c>
      <c r="E428" s="71">
        <v>5.3055555555555562</v>
      </c>
      <c r="F428" s="71">
        <v>0.52777777777777857</v>
      </c>
      <c r="G428" s="71">
        <v>2771.4583333333344</v>
      </c>
      <c r="K428" s="57">
        <v>424</v>
      </c>
      <c r="L428" s="66">
        <v>0</v>
      </c>
      <c r="M428" s="66">
        <v>0</v>
      </c>
      <c r="N428" s="65">
        <f t="shared" si="126"/>
        <v>0</v>
      </c>
      <c r="O428" s="65">
        <f t="shared" si="133"/>
        <v>0</v>
      </c>
      <c r="P428" s="67">
        <f t="shared" si="134"/>
        <v>2536.6111111111109</v>
      </c>
      <c r="Q428" s="57"/>
      <c r="R428" s="57"/>
      <c r="T428" s="57">
        <v>424</v>
      </c>
      <c r="U428" s="66">
        <v>0</v>
      </c>
      <c r="V428" s="66">
        <v>0</v>
      </c>
      <c r="W428" s="65">
        <f t="shared" si="127"/>
        <v>0</v>
      </c>
      <c r="X428" s="65">
        <f t="shared" si="135"/>
        <v>0</v>
      </c>
      <c r="Y428" s="67">
        <f t="shared" si="136"/>
        <v>2536.6111111111109</v>
      </c>
      <c r="Z428" s="57"/>
      <c r="AA428" s="57"/>
      <c r="AC428" s="57">
        <v>424</v>
      </c>
      <c r="AD428" s="66">
        <v>0</v>
      </c>
      <c r="AE428" s="66">
        <v>0</v>
      </c>
      <c r="AF428" s="65">
        <f t="shared" si="128"/>
        <v>0</v>
      </c>
      <c r="AG428" s="65">
        <f t="shared" si="137"/>
        <v>0</v>
      </c>
      <c r="AH428" s="67">
        <f t="shared" si="138"/>
        <v>2406.8611111111099</v>
      </c>
      <c r="AI428" s="57"/>
      <c r="AJ428" s="57"/>
      <c r="AL428" s="57">
        <v>424</v>
      </c>
      <c r="AM428" s="66">
        <v>0</v>
      </c>
      <c r="AN428" s="66">
        <v>0</v>
      </c>
      <c r="AO428" s="65">
        <f t="shared" si="129"/>
        <v>0</v>
      </c>
      <c r="AP428" s="65">
        <f t="shared" si="139"/>
        <v>0</v>
      </c>
      <c r="AQ428" s="67">
        <f t="shared" si="140"/>
        <v>2406.8611111111099</v>
      </c>
      <c r="AR428" s="57"/>
      <c r="AS428" s="57"/>
      <c r="AU428" s="57">
        <v>424</v>
      </c>
      <c r="AV428" s="66">
        <v>0</v>
      </c>
      <c r="AW428" s="66">
        <v>0</v>
      </c>
      <c r="AX428" s="65">
        <f t="shared" si="130"/>
        <v>0</v>
      </c>
      <c r="AY428" s="65">
        <f t="shared" si="141"/>
        <v>0</v>
      </c>
      <c r="AZ428" s="67">
        <f t="shared" si="142"/>
        <v>2406.8611111111099</v>
      </c>
      <c r="BA428" s="57"/>
      <c r="BB428" s="57"/>
      <c r="BD428" s="57">
        <v>424</v>
      </c>
      <c r="BE428" s="66">
        <v>17.2</v>
      </c>
      <c r="BF428" s="66">
        <v>0</v>
      </c>
      <c r="BG428" s="65">
        <f t="shared" si="131"/>
        <v>4.7777777777777777</v>
      </c>
      <c r="BH428" s="65">
        <f t="shared" si="143"/>
        <v>0.22222222222222232</v>
      </c>
      <c r="BI428" s="67">
        <f t="shared" si="144"/>
        <v>2766.4166666666679</v>
      </c>
      <c r="BJ428" s="57"/>
      <c r="BK428" s="57"/>
      <c r="BM428" s="57">
        <v>424</v>
      </c>
      <c r="BN428" s="57">
        <v>17.2</v>
      </c>
      <c r="BO428" s="66">
        <v>0</v>
      </c>
      <c r="BP428" s="65">
        <f t="shared" si="132"/>
        <v>4.7777777777777777</v>
      </c>
      <c r="BQ428" s="65">
        <f t="shared" si="145"/>
        <v>0.22222222222222232</v>
      </c>
      <c r="BR428" s="67">
        <f t="shared" si="146"/>
        <v>2766.4166666666679</v>
      </c>
      <c r="BS428" s="57"/>
      <c r="BT428" s="57"/>
    </row>
    <row r="429" spans="1:72" x14ac:dyDescent="0.25">
      <c r="A429" s="31">
        <v>429</v>
      </c>
      <c r="B429" s="56">
        <v>426</v>
      </c>
      <c r="C429" s="71">
        <v>22.6</v>
      </c>
      <c r="D429" s="71">
        <v>0</v>
      </c>
      <c r="E429" s="71">
        <v>6.2777777777777777</v>
      </c>
      <c r="F429" s="71">
        <v>0.97222222222222143</v>
      </c>
      <c r="G429" s="71">
        <v>2777.2500000000009</v>
      </c>
      <c r="K429" s="57">
        <v>425</v>
      </c>
      <c r="L429" s="66">
        <v>0</v>
      </c>
      <c r="M429" s="66">
        <v>0</v>
      </c>
      <c r="N429" s="65">
        <f t="shared" si="126"/>
        <v>0</v>
      </c>
      <c r="O429" s="65">
        <f t="shared" si="133"/>
        <v>0</v>
      </c>
      <c r="P429" s="67">
        <f t="shared" si="134"/>
        <v>2536.6111111111109</v>
      </c>
      <c r="Q429" s="57"/>
      <c r="R429" s="57"/>
      <c r="T429" s="57">
        <v>425</v>
      </c>
      <c r="U429" s="66">
        <v>0</v>
      </c>
      <c r="V429" s="66">
        <v>0</v>
      </c>
      <c r="W429" s="65">
        <f t="shared" si="127"/>
        <v>0</v>
      </c>
      <c r="X429" s="65">
        <f t="shared" si="135"/>
        <v>0</v>
      </c>
      <c r="Y429" s="67">
        <f t="shared" si="136"/>
        <v>2536.6111111111109</v>
      </c>
      <c r="Z429" s="57"/>
      <c r="AA429" s="57"/>
      <c r="AC429" s="57">
        <v>425</v>
      </c>
      <c r="AD429" s="66">
        <v>0</v>
      </c>
      <c r="AE429" s="66">
        <v>0</v>
      </c>
      <c r="AF429" s="65">
        <f t="shared" si="128"/>
        <v>0</v>
      </c>
      <c r="AG429" s="65">
        <f t="shared" si="137"/>
        <v>0</v>
      </c>
      <c r="AH429" s="67">
        <f t="shared" si="138"/>
        <v>2406.8611111111099</v>
      </c>
      <c r="AI429" s="57"/>
      <c r="AJ429" s="57"/>
      <c r="AL429" s="57">
        <v>425</v>
      </c>
      <c r="AM429" s="66">
        <v>0</v>
      </c>
      <c r="AN429" s="66">
        <v>0</v>
      </c>
      <c r="AO429" s="65">
        <f t="shared" si="129"/>
        <v>0</v>
      </c>
      <c r="AP429" s="65">
        <f t="shared" si="139"/>
        <v>0</v>
      </c>
      <c r="AQ429" s="67">
        <f t="shared" si="140"/>
        <v>2406.8611111111099</v>
      </c>
      <c r="AR429" s="57"/>
      <c r="AS429" s="57"/>
      <c r="AU429" s="57">
        <v>425</v>
      </c>
      <c r="AV429" s="66">
        <v>0</v>
      </c>
      <c r="AW429" s="66">
        <v>0</v>
      </c>
      <c r="AX429" s="65">
        <f t="shared" si="130"/>
        <v>0</v>
      </c>
      <c r="AY429" s="65">
        <f t="shared" si="141"/>
        <v>0</v>
      </c>
      <c r="AZ429" s="67">
        <f t="shared" si="142"/>
        <v>2406.8611111111099</v>
      </c>
      <c r="BA429" s="57"/>
      <c r="BB429" s="57"/>
      <c r="BD429" s="57">
        <v>425</v>
      </c>
      <c r="BE429" s="66">
        <v>19.100000000000001</v>
      </c>
      <c r="BF429" s="66">
        <v>0</v>
      </c>
      <c r="BG429" s="65">
        <f t="shared" si="131"/>
        <v>5.3055555555555562</v>
      </c>
      <c r="BH429" s="65">
        <f t="shared" si="143"/>
        <v>0.52777777777777857</v>
      </c>
      <c r="BI429" s="67">
        <f t="shared" si="144"/>
        <v>2771.4583333333344</v>
      </c>
      <c r="BJ429" s="57"/>
      <c r="BK429" s="57"/>
      <c r="BM429" s="57">
        <v>425</v>
      </c>
      <c r="BN429" s="57">
        <v>19.100000000000001</v>
      </c>
      <c r="BO429" s="66">
        <v>0</v>
      </c>
      <c r="BP429" s="65">
        <f t="shared" si="132"/>
        <v>5.3055555555555562</v>
      </c>
      <c r="BQ429" s="65">
        <f t="shared" si="145"/>
        <v>0.52777777777777857</v>
      </c>
      <c r="BR429" s="67">
        <f t="shared" si="146"/>
        <v>2771.4583333333344</v>
      </c>
      <c r="BS429" s="57"/>
      <c r="BT429" s="57"/>
    </row>
    <row r="430" spans="1:72" x14ac:dyDescent="0.25">
      <c r="A430" s="31">
        <v>430</v>
      </c>
      <c r="B430" s="56">
        <v>427</v>
      </c>
      <c r="C430" s="71">
        <v>27.4</v>
      </c>
      <c r="D430" s="71">
        <v>0</v>
      </c>
      <c r="E430" s="71">
        <v>7.6111111111111107</v>
      </c>
      <c r="F430" s="71">
        <v>1.333333333333333</v>
      </c>
      <c r="G430" s="71">
        <v>2784.1944444444453</v>
      </c>
      <c r="K430" s="57">
        <v>426</v>
      </c>
      <c r="L430" s="66">
        <v>0</v>
      </c>
      <c r="M430" s="66">
        <v>0</v>
      </c>
      <c r="N430" s="65">
        <f t="shared" si="126"/>
        <v>0</v>
      </c>
      <c r="O430" s="65">
        <f t="shared" si="133"/>
        <v>0</v>
      </c>
      <c r="P430" s="67">
        <f t="shared" si="134"/>
        <v>2536.6111111111109</v>
      </c>
      <c r="Q430" s="57"/>
      <c r="R430" s="57"/>
      <c r="T430" s="57">
        <v>426</v>
      </c>
      <c r="U430" s="66">
        <v>0</v>
      </c>
      <c r="V430" s="66">
        <v>0</v>
      </c>
      <c r="W430" s="65">
        <f t="shared" si="127"/>
        <v>0</v>
      </c>
      <c r="X430" s="65">
        <f t="shared" si="135"/>
        <v>0</v>
      </c>
      <c r="Y430" s="67">
        <f t="shared" si="136"/>
        <v>2536.6111111111109</v>
      </c>
      <c r="Z430" s="57"/>
      <c r="AA430" s="57"/>
      <c r="AC430" s="57">
        <v>426</v>
      </c>
      <c r="AD430" s="66">
        <v>0</v>
      </c>
      <c r="AE430" s="66">
        <v>0</v>
      </c>
      <c r="AF430" s="65">
        <f t="shared" si="128"/>
        <v>0</v>
      </c>
      <c r="AG430" s="65">
        <f t="shared" si="137"/>
        <v>0</v>
      </c>
      <c r="AH430" s="67">
        <f t="shared" si="138"/>
        <v>2406.8611111111099</v>
      </c>
      <c r="AI430" s="57"/>
      <c r="AJ430" s="57"/>
      <c r="AL430" s="57">
        <v>426</v>
      </c>
      <c r="AM430" s="66">
        <v>0</v>
      </c>
      <c r="AN430" s="66">
        <v>0</v>
      </c>
      <c r="AO430" s="65">
        <f t="shared" si="129"/>
        <v>0</v>
      </c>
      <c r="AP430" s="65">
        <f t="shared" si="139"/>
        <v>0</v>
      </c>
      <c r="AQ430" s="67">
        <f t="shared" si="140"/>
        <v>2406.8611111111099</v>
      </c>
      <c r="AR430" s="57"/>
      <c r="AS430" s="57"/>
      <c r="AU430" s="57">
        <v>426</v>
      </c>
      <c r="AV430" s="66">
        <v>0</v>
      </c>
      <c r="AW430" s="66">
        <v>0</v>
      </c>
      <c r="AX430" s="65">
        <f t="shared" si="130"/>
        <v>0</v>
      </c>
      <c r="AY430" s="65">
        <f t="shared" si="141"/>
        <v>0</v>
      </c>
      <c r="AZ430" s="67">
        <f t="shared" si="142"/>
        <v>2406.8611111111099</v>
      </c>
      <c r="BA430" s="57"/>
      <c r="BB430" s="57"/>
      <c r="BD430" s="57">
        <v>426</v>
      </c>
      <c r="BE430" s="66">
        <v>22.6</v>
      </c>
      <c r="BF430" s="66">
        <v>0</v>
      </c>
      <c r="BG430" s="65">
        <f t="shared" si="131"/>
        <v>6.2777777777777777</v>
      </c>
      <c r="BH430" s="65">
        <f t="shared" si="143"/>
        <v>0.97222222222222143</v>
      </c>
      <c r="BI430" s="67">
        <f t="shared" si="144"/>
        <v>2777.2500000000009</v>
      </c>
      <c r="BJ430" s="57"/>
      <c r="BK430" s="57"/>
      <c r="BM430" s="57">
        <v>426</v>
      </c>
      <c r="BN430" s="57">
        <v>22.6</v>
      </c>
      <c r="BO430" s="66">
        <v>0</v>
      </c>
      <c r="BP430" s="65">
        <f t="shared" si="132"/>
        <v>6.2777777777777777</v>
      </c>
      <c r="BQ430" s="65">
        <f t="shared" si="145"/>
        <v>0.97222222222222143</v>
      </c>
      <c r="BR430" s="67">
        <f t="shared" si="146"/>
        <v>2777.2500000000009</v>
      </c>
      <c r="BS430" s="57"/>
      <c r="BT430" s="57"/>
    </row>
    <row r="431" spans="1:72" x14ac:dyDescent="0.25">
      <c r="A431" s="31">
        <v>431</v>
      </c>
      <c r="B431" s="56">
        <v>428</v>
      </c>
      <c r="C431" s="71">
        <v>31.6</v>
      </c>
      <c r="D431" s="71">
        <v>0</v>
      </c>
      <c r="E431" s="71">
        <v>8.7777777777777786</v>
      </c>
      <c r="F431" s="71">
        <v>1.1666666666666679</v>
      </c>
      <c r="G431" s="71">
        <v>2792.3888888888896</v>
      </c>
      <c r="K431" s="57">
        <v>427</v>
      </c>
      <c r="L431" s="66">
        <v>0</v>
      </c>
      <c r="M431" s="66">
        <v>0</v>
      </c>
      <c r="N431" s="65">
        <f t="shared" si="126"/>
        <v>0</v>
      </c>
      <c r="O431" s="65">
        <f t="shared" si="133"/>
        <v>0</v>
      </c>
      <c r="P431" s="67">
        <f t="shared" si="134"/>
        <v>2536.6111111111109</v>
      </c>
      <c r="Q431" s="57"/>
      <c r="R431" s="57"/>
      <c r="T431" s="57">
        <v>427</v>
      </c>
      <c r="U431" s="66">
        <v>0</v>
      </c>
      <c r="V431" s="66">
        <v>0</v>
      </c>
      <c r="W431" s="65">
        <f t="shared" si="127"/>
        <v>0</v>
      </c>
      <c r="X431" s="65">
        <f t="shared" si="135"/>
        <v>0</v>
      </c>
      <c r="Y431" s="67">
        <f t="shared" si="136"/>
        <v>2536.6111111111109</v>
      </c>
      <c r="Z431" s="57"/>
      <c r="AA431" s="57"/>
      <c r="AC431" s="57">
        <v>427</v>
      </c>
      <c r="AD431" s="66">
        <v>0</v>
      </c>
      <c r="AE431" s="66">
        <v>0</v>
      </c>
      <c r="AF431" s="65">
        <f t="shared" si="128"/>
        <v>0</v>
      </c>
      <c r="AG431" s="65">
        <f t="shared" si="137"/>
        <v>0</v>
      </c>
      <c r="AH431" s="67">
        <f t="shared" si="138"/>
        <v>2406.8611111111099</v>
      </c>
      <c r="AI431" s="57"/>
      <c r="AJ431" s="57"/>
      <c r="AL431" s="57">
        <v>427</v>
      </c>
      <c r="AM431" s="66">
        <v>0</v>
      </c>
      <c r="AN431" s="66">
        <v>0</v>
      </c>
      <c r="AO431" s="65">
        <f t="shared" si="129"/>
        <v>0</v>
      </c>
      <c r="AP431" s="65">
        <f t="shared" si="139"/>
        <v>0</v>
      </c>
      <c r="AQ431" s="67">
        <f t="shared" si="140"/>
        <v>2406.8611111111099</v>
      </c>
      <c r="AR431" s="57"/>
      <c r="AS431" s="57"/>
      <c r="AU431" s="57">
        <v>427</v>
      </c>
      <c r="AV431" s="66">
        <v>0</v>
      </c>
      <c r="AW431" s="66">
        <v>0</v>
      </c>
      <c r="AX431" s="65">
        <f t="shared" si="130"/>
        <v>0</v>
      </c>
      <c r="AY431" s="65">
        <f t="shared" si="141"/>
        <v>0</v>
      </c>
      <c r="AZ431" s="67">
        <f t="shared" si="142"/>
        <v>2406.8611111111099</v>
      </c>
      <c r="BA431" s="57"/>
      <c r="BB431" s="57"/>
      <c r="BD431" s="57">
        <v>427</v>
      </c>
      <c r="BE431" s="66">
        <v>27.4</v>
      </c>
      <c r="BF431" s="66">
        <v>0</v>
      </c>
      <c r="BG431" s="65">
        <f t="shared" si="131"/>
        <v>7.6111111111111107</v>
      </c>
      <c r="BH431" s="65">
        <f t="shared" si="143"/>
        <v>1.333333333333333</v>
      </c>
      <c r="BI431" s="67">
        <f t="shared" si="144"/>
        <v>2784.1944444444453</v>
      </c>
      <c r="BJ431" s="57"/>
      <c r="BK431" s="57"/>
      <c r="BM431" s="57">
        <v>427</v>
      </c>
      <c r="BN431" s="57">
        <v>27.4</v>
      </c>
      <c r="BO431" s="66">
        <v>0</v>
      </c>
      <c r="BP431" s="65">
        <f t="shared" si="132"/>
        <v>7.6111111111111107</v>
      </c>
      <c r="BQ431" s="65">
        <f t="shared" si="145"/>
        <v>1.333333333333333</v>
      </c>
      <c r="BR431" s="67">
        <f t="shared" si="146"/>
        <v>2784.1944444444453</v>
      </c>
      <c r="BS431" s="57"/>
      <c r="BT431" s="57"/>
    </row>
    <row r="432" spans="1:72" x14ac:dyDescent="0.25">
      <c r="A432" s="31">
        <v>432</v>
      </c>
      <c r="B432" s="56">
        <v>429</v>
      </c>
      <c r="C432" s="71">
        <v>33.4</v>
      </c>
      <c r="D432" s="71">
        <v>0</v>
      </c>
      <c r="E432" s="71">
        <v>9.2777777777777768</v>
      </c>
      <c r="F432" s="71">
        <v>0.49999999999999822</v>
      </c>
      <c r="G432" s="71">
        <v>2801.4166666666674</v>
      </c>
      <c r="K432" s="57">
        <v>428</v>
      </c>
      <c r="L432" s="66">
        <v>0</v>
      </c>
      <c r="M432" s="66">
        <v>0</v>
      </c>
      <c r="N432" s="65">
        <f t="shared" si="126"/>
        <v>0</v>
      </c>
      <c r="O432" s="65">
        <f t="shared" si="133"/>
        <v>0</v>
      </c>
      <c r="P432" s="67">
        <f t="shared" si="134"/>
        <v>2536.6111111111109</v>
      </c>
      <c r="Q432" s="57"/>
      <c r="R432" s="57"/>
      <c r="T432" s="57">
        <v>428</v>
      </c>
      <c r="U432" s="66">
        <v>0</v>
      </c>
      <c r="V432" s="66">
        <v>0</v>
      </c>
      <c r="W432" s="65">
        <f t="shared" si="127"/>
        <v>0</v>
      </c>
      <c r="X432" s="65">
        <f t="shared" si="135"/>
        <v>0</v>
      </c>
      <c r="Y432" s="67">
        <f t="shared" si="136"/>
        <v>2536.6111111111109</v>
      </c>
      <c r="Z432" s="57"/>
      <c r="AA432" s="57"/>
      <c r="AC432" s="57">
        <v>428</v>
      </c>
      <c r="AD432" s="66">
        <v>0</v>
      </c>
      <c r="AE432" s="66">
        <v>0</v>
      </c>
      <c r="AF432" s="65">
        <f t="shared" si="128"/>
        <v>0</v>
      </c>
      <c r="AG432" s="65">
        <f t="shared" si="137"/>
        <v>0</v>
      </c>
      <c r="AH432" s="67">
        <f t="shared" si="138"/>
        <v>2406.8611111111099</v>
      </c>
      <c r="AI432" s="57"/>
      <c r="AJ432" s="57"/>
      <c r="AL432" s="57">
        <v>428</v>
      </c>
      <c r="AM432" s="66">
        <v>0</v>
      </c>
      <c r="AN432" s="66">
        <v>0</v>
      </c>
      <c r="AO432" s="65">
        <f t="shared" si="129"/>
        <v>0</v>
      </c>
      <c r="AP432" s="65">
        <f t="shared" si="139"/>
        <v>0</v>
      </c>
      <c r="AQ432" s="67">
        <f t="shared" si="140"/>
        <v>2406.8611111111099</v>
      </c>
      <c r="AR432" s="57"/>
      <c r="AS432" s="57"/>
      <c r="AU432" s="57">
        <v>428</v>
      </c>
      <c r="AV432" s="66">
        <v>0</v>
      </c>
      <c r="AW432" s="66">
        <v>0</v>
      </c>
      <c r="AX432" s="65">
        <f t="shared" si="130"/>
        <v>0</v>
      </c>
      <c r="AY432" s="65">
        <f t="shared" si="141"/>
        <v>0</v>
      </c>
      <c r="AZ432" s="67">
        <f t="shared" si="142"/>
        <v>2406.8611111111099</v>
      </c>
      <c r="BA432" s="57"/>
      <c r="BB432" s="57"/>
      <c r="BD432" s="57">
        <v>428</v>
      </c>
      <c r="BE432" s="66">
        <v>31.6</v>
      </c>
      <c r="BF432" s="66">
        <v>0</v>
      </c>
      <c r="BG432" s="65">
        <f t="shared" si="131"/>
        <v>8.7777777777777786</v>
      </c>
      <c r="BH432" s="65">
        <f t="shared" si="143"/>
        <v>1.1666666666666679</v>
      </c>
      <c r="BI432" s="67">
        <f t="shared" si="144"/>
        <v>2792.3888888888896</v>
      </c>
      <c r="BJ432" s="57"/>
      <c r="BK432" s="57"/>
      <c r="BM432" s="57">
        <v>428</v>
      </c>
      <c r="BN432" s="57">
        <v>31.6</v>
      </c>
      <c r="BO432" s="66">
        <v>0</v>
      </c>
      <c r="BP432" s="65">
        <f t="shared" si="132"/>
        <v>8.7777777777777786</v>
      </c>
      <c r="BQ432" s="65">
        <f t="shared" si="145"/>
        <v>1.1666666666666679</v>
      </c>
      <c r="BR432" s="67">
        <f t="shared" si="146"/>
        <v>2792.3888888888896</v>
      </c>
      <c r="BS432" s="57"/>
      <c r="BT432" s="57"/>
    </row>
    <row r="433" spans="1:72" x14ac:dyDescent="0.25">
      <c r="A433" s="31">
        <v>433</v>
      </c>
      <c r="B433" s="56">
        <v>430</v>
      </c>
      <c r="C433" s="71">
        <v>33.5</v>
      </c>
      <c r="D433" s="71">
        <v>0</v>
      </c>
      <c r="E433" s="71">
        <v>9.3055555555555554</v>
      </c>
      <c r="F433" s="71">
        <v>2.7777777777778567E-2</v>
      </c>
      <c r="G433" s="71">
        <v>2810.7083333333339</v>
      </c>
      <c r="K433" s="57">
        <v>429</v>
      </c>
      <c r="L433" s="66">
        <v>0</v>
      </c>
      <c r="M433" s="66">
        <v>0</v>
      </c>
      <c r="N433" s="65">
        <f t="shared" si="126"/>
        <v>0</v>
      </c>
      <c r="O433" s="65">
        <f t="shared" si="133"/>
        <v>0</v>
      </c>
      <c r="P433" s="67">
        <f t="shared" si="134"/>
        <v>2536.6111111111109</v>
      </c>
      <c r="Q433" s="57"/>
      <c r="R433" s="57"/>
      <c r="T433" s="57">
        <v>429</v>
      </c>
      <c r="U433" s="66">
        <v>0</v>
      </c>
      <c r="V433" s="66">
        <v>0</v>
      </c>
      <c r="W433" s="65">
        <f t="shared" si="127"/>
        <v>0</v>
      </c>
      <c r="X433" s="65">
        <f t="shared" si="135"/>
        <v>0</v>
      </c>
      <c r="Y433" s="67">
        <f t="shared" si="136"/>
        <v>2536.6111111111109</v>
      </c>
      <c r="Z433" s="57"/>
      <c r="AA433" s="57"/>
      <c r="AC433" s="57">
        <v>429</v>
      </c>
      <c r="AD433" s="66">
        <v>0</v>
      </c>
      <c r="AE433" s="66">
        <v>0</v>
      </c>
      <c r="AF433" s="65">
        <f t="shared" si="128"/>
        <v>0</v>
      </c>
      <c r="AG433" s="65">
        <f t="shared" si="137"/>
        <v>0</v>
      </c>
      <c r="AH433" s="67">
        <f t="shared" si="138"/>
        <v>2406.8611111111099</v>
      </c>
      <c r="AI433" s="57"/>
      <c r="AJ433" s="57"/>
      <c r="AL433" s="57">
        <v>429</v>
      </c>
      <c r="AM433" s="66">
        <v>0</v>
      </c>
      <c r="AN433" s="66">
        <v>0</v>
      </c>
      <c r="AO433" s="65">
        <f t="shared" si="129"/>
        <v>0</v>
      </c>
      <c r="AP433" s="65">
        <f t="shared" si="139"/>
        <v>0</v>
      </c>
      <c r="AQ433" s="67">
        <f t="shared" si="140"/>
        <v>2406.8611111111099</v>
      </c>
      <c r="AR433" s="57"/>
      <c r="AS433" s="57"/>
      <c r="AU433" s="57">
        <v>429</v>
      </c>
      <c r="AV433" s="66">
        <v>0</v>
      </c>
      <c r="AW433" s="66">
        <v>0</v>
      </c>
      <c r="AX433" s="65">
        <f t="shared" si="130"/>
        <v>0</v>
      </c>
      <c r="AY433" s="65">
        <f t="shared" si="141"/>
        <v>0</v>
      </c>
      <c r="AZ433" s="67">
        <f t="shared" si="142"/>
        <v>2406.8611111111099</v>
      </c>
      <c r="BA433" s="57"/>
      <c r="BB433" s="57"/>
      <c r="BD433" s="57">
        <v>429</v>
      </c>
      <c r="BE433" s="66">
        <v>33.4</v>
      </c>
      <c r="BF433" s="66">
        <v>0</v>
      </c>
      <c r="BG433" s="65">
        <f t="shared" si="131"/>
        <v>9.2777777777777768</v>
      </c>
      <c r="BH433" s="65">
        <f t="shared" si="143"/>
        <v>0.49999999999999822</v>
      </c>
      <c r="BI433" s="67">
        <f t="shared" si="144"/>
        <v>2801.4166666666674</v>
      </c>
      <c r="BJ433" s="57"/>
      <c r="BK433" s="57"/>
      <c r="BM433" s="57">
        <v>429</v>
      </c>
      <c r="BN433" s="57">
        <v>33.4</v>
      </c>
      <c r="BO433" s="66">
        <v>0</v>
      </c>
      <c r="BP433" s="65">
        <f t="shared" si="132"/>
        <v>9.2777777777777768</v>
      </c>
      <c r="BQ433" s="65">
        <f t="shared" si="145"/>
        <v>0.49999999999999822</v>
      </c>
      <c r="BR433" s="67">
        <f t="shared" si="146"/>
        <v>2801.4166666666674</v>
      </c>
      <c r="BS433" s="57"/>
      <c r="BT433" s="57"/>
    </row>
    <row r="434" spans="1:72" x14ac:dyDescent="0.25">
      <c r="A434" s="31">
        <v>434</v>
      </c>
      <c r="B434" s="56">
        <v>431</v>
      </c>
      <c r="C434" s="71">
        <v>32.799999999999997</v>
      </c>
      <c r="D434" s="71">
        <v>0</v>
      </c>
      <c r="E434" s="71">
        <v>9.1111111111111107</v>
      </c>
      <c r="F434" s="71">
        <v>-0.19444444444444464</v>
      </c>
      <c r="G434" s="71">
        <v>2819.9166666666674</v>
      </c>
      <c r="K434" s="57">
        <v>430</v>
      </c>
      <c r="L434" s="66">
        <v>0</v>
      </c>
      <c r="M434" s="66">
        <v>0</v>
      </c>
      <c r="N434" s="65">
        <f t="shared" si="126"/>
        <v>0</v>
      </c>
      <c r="O434" s="65">
        <f t="shared" si="133"/>
        <v>0</v>
      </c>
      <c r="P434" s="67">
        <f t="shared" si="134"/>
        <v>2536.6111111111109</v>
      </c>
      <c r="Q434" s="57"/>
      <c r="R434" s="57"/>
      <c r="T434" s="57">
        <v>430</v>
      </c>
      <c r="U434" s="66">
        <v>0</v>
      </c>
      <c r="V434" s="66">
        <v>0</v>
      </c>
      <c r="W434" s="65">
        <f t="shared" si="127"/>
        <v>0</v>
      </c>
      <c r="X434" s="65">
        <f t="shared" si="135"/>
        <v>0</v>
      </c>
      <c r="Y434" s="67">
        <f t="shared" si="136"/>
        <v>2536.6111111111109</v>
      </c>
      <c r="Z434" s="57"/>
      <c r="AA434" s="57"/>
      <c r="AC434" s="57">
        <v>430</v>
      </c>
      <c r="AD434" s="66">
        <v>0</v>
      </c>
      <c r="AE434" s="66">
        <v>0</v>
      </c>
      <c r="AF434" s="65">
        <f t="shared" si="128"/>
        <v>0</v>
      </c>
      <c r="AG434" s="65">
        <f t="shared" si="137"/>
        <v>0</v>
      </c>
      <c r="AH434" s="67">
        <f t="shared" si="138"/>
        <v>2406.8611111111099</v>
      </c>
      <c r="AI434" s="57"/>
      <c r="AJ434" s="57"/>
      <c r="AL434" s="57">
        <v>430</v>
      </c>
      <c r="AM434" s="66">
        <v>0</v>
      </c>
      <c r="AN434" s="66">
        <v>0</v>
      </c>
      <c r="AO434" s="65">
        <f t="shared" si="129"/>
        <v>0</v>
      </c>
      <c r="AP434" s="65">
        <f t="shared" si="139"/>
        <v>0</v>
      </c>
      <c r="AQ434" s="67">
        <f t="shared" si="140"/>
        <v>2406.8611111111099</v>
      </c>
      <c r="AR434" s="57"/>
      <c r="AS434" s="57"/>
      <c r="AU434" s="57">
        <v>430</v>
      </c>
      <c r="AV434" s="66">
        <v>0</v>
      </c>
      <c r="AW434" s="66">
        <v>0</v>
      </c>
      <c r="AX434" s="65">
        <f t="shared" si="130"/>
        <v>0</v>
      </c>
      <c r="AY434" s="65">
        <f t="shared" si="141"/>
        <v>0</v>
      </c>
      <c r="AZ434" s="67">
        <f t="shared" si="142"/>
        <v>2406.8611111111099</v>
      </c>
      <c r="BA434" s="57"/>
      <c r="BB434" s="57"/>
      <c r="BD434" s="57">
        <v>430</v>
      </c>
      <c r="BE434" s="66">
        <v>33.5</v>
      </c>
      <c r="BF434" s="66">
        <v>0</v>
      </c>
      <c r="BG434" s="65">
        <f t="shared" si="131"/>
        <v>9.3055555555555554</v>
      </c>
      <c r="BH434" s="65">
        <f t="shared" si="143"/>
        <v>2.7777777777778567E-2</v>
      </c>
      <c r="BI434" s="67">
        <f t="shared" si="144"/>
        <v>2810.7083333333339</v>
      </c>
      <c r="BJ434" s="57"/>
      <c r="BK434" s="57"/>
      <c r="BM434" s="57">
        <v>430</v>
      </c>
      <c r="BN434" s="57">
        <v>33.5</v>
      </c>
      <c r="BO434" s="66">
        <v>0</v>
      </c>
      <c r="BP434" s="65">
        <f t="shared" si="132"/>
        <v>9.3055555555555554</v>
      </c>
      <c r="BQ434" s="65">
        <f t="shared" si="145"/>
        <v>2.7777777777778567E-2</v>
      </c>
      <c r="BR434" s="67">
        <f t="shared" si="146"/>
        <v>2810.7083333333339</v>
      </c>
      <c r="BS434" s="57"/>
      <c r="BT434" s="57"/>
    </row>
    <row r="435" spans="1:72" x14ac:dyDescent="0.25">
      <c r="A435" s="31">
        <v>435</v>
      </c>
      <c r="B435" s="56">
        <v>432</v>
      </c>
      <c r="C435" s="71">
        <v>31.9</v>
      </c>
      <c r="D435" s="71">
        <v>0</v>
      </c>
      <c r="E435" s="71">
        <v>8.8611111111111107</v>
      </c>
      <c r="F435" s="71">
        <v>-0.25</v>
      </c>
      <c r="G435" s="71">
        <v>2828.9027777777787</v>
      </c>
      <c r="K435" s="57">
        <v>431</v>
      </c>
      <c r="L435" s="66">
        <v>0</v>
      </c>
      <c r="M435" s="66">
        <v>0</v>
      </c>
      <c r="N435" s="65">
        <f t="shared" si="126"/>
        <v>0</v>
      </c>
      <c r="O435" s="65">
        <f t="shared" si="133"/>
        <v>0</v>
      </c>
      <c r="P435" s="67">
        <f t="shared" si="134"/>
        <v>2536.6111111111109</v>
      </c>
      <c r="Q435" s="57"/>
      <c r="R435" s="57"/>
      <c r="T435" s="57">
        <v>431</v>
      </c>
      <c r="U435" s="66">
        <v>0</v>
      </c>
      <c r="V435" s="66">
        <v>0</v>
      </c>
      <c r="W435" s="65">
        <f t="shared" si="127"/>
        <v>0</v>
      </c>
      <c r="X435" s="65">
        <f t="shared" si="135"/>
        <v>0</v>
      </c>
      <c r="Y435" s="67">
        <f t="shared" si="136"/>
        <v>2536.6111111111109</v>
      </c>
      <c r="Z435" s="57"/>
      <c r="AA435" s="57"/>
      <c r="AC435" s="57">
        <v>431</v>
      </c>
      <c r="AD435" s="66">
        <v>0</v>
      </c>
      <c r="AE435" s="66">
        <v>0</v>
      </c>
      <c r="AF435" s="65">
        <f t="shared" si="128"/>
        <v>0</v>
      </c>
      <c r="AG435" s="65">
        <f t="shared" si="137"/>
        <v>0</v>
      </c>
      <c r="AH435" s="67">
        <f t="shared" si="138"/>
        <v>2406.8611111111099</v>
      </c>
      <c r="AI435" s="57"/>
      <c r="AJ435" s="57"/>
      <c r="AL435" s="57">
        <v>431</v>
      </c>
      <c r="AM435" s="66">
        <v>0</v>
      </c>
      <c r="AN435" s="66">
        <v>0</v>
      </c>
      <c r="AO435" s="65">
        <f t="shared" si="129"/>
        <v>0</v>
      </c>
      <c r="AP435" s="65">
        <f t="shared" si="139"/>
        <v>0</v>
      </c>
      <c r="AQ435" s="67">
        <f t="shared" si="140"/>
        <v>2406.8611111111099</v>
      </c>
      <c r="AR435" s="57"/>
      <c r="AS435" s="57"/>
      <c r="AU435" s="57">
        <v>431</v>
      </c>
      <c r="AV435" s="66">
        <v>0</v>
      </c>
      <c r="AW435" s="66">
        <v>0</v>
      </c>
      <c r="AX435" s="65">
        <f t="shared" si="130"/>
        <v>0</v>
      </c>
      <c r="AY435" s="65">
        <f t="shared" si="141"/>
        <v>0</v>
      </c>
      <c r="AZ435" s="67">
        <f t="shared" si="142"/>
        <v>2406.8611111111099</v>
      </c>
      <c r="BA435" s="57"/>
      <c r="BB435" s="57"/>
      <c r="BD435" s="57">
        <v>431</v>
      </c>
      <c r="BE435" s="66">
        <v>32.799999999999997</v>
      </c>
      <c r="BF435" s="66">
        <v>0</v>
      </c>
      <c r="BG435" s="65">
        <f t="shared" si="131"/>
        <v>9.1111111111111107</v>
      </c>
      <c r="BH435" s="65">
        <f t="shared" si="143"/>
        <v>-0.19444444444444464</v>
      </c>
      <c r="BI435" s="67">
        <f t="shared" si="144"/>
        <v>2819.9166666666674</v>
      </c>
      <c r="BJ435" s="57"/>
      <c r="BK435" s="57"/>
      <c r="BM435" s="57">
        <v>431</v>
      </c>
      <c r="BN435" s="57">
        <v>32.799999999999997</v>
      </c>
      <c r="BO435" s="66">
        <v>0</v>
      </c>
      <c r="BP435" s="65">
        <f t="shared" si="132"/>
        <v>9.1111111111111107</v>
      </c>
      <c r="BQ435" s="65">
        <f t="shared" si="145"/>
        <v>-0.19444444444444464</v>
      </c>
      <c r="BR435" s="67">
        <f t="shared" si="146"/>
        <v>2819.9166666666674</v>
      </c>
      <c r="BS435" s="57"/>
      <c r="BT435" s="57"/>
    </row>
    <row r="436" spans="1:72" x14ac:dyDescent="0.25">
      <c r="A436" s="31">
        <v>436</v>
      </c>
      <c r="B436" s="56">
        <v>433</v>
      </c>
      <c r="C436" s="71">
        <v>31.3</v>
      </c>
      <c r="D436" s="71">
        <v>0</v>
      </c>
      <c r="E436" s="71">
        <v>8.6944444444444446</v>
      </c>
      <c r="F436" s="71">
        <v>-0.16666666666666607</v>
      </c>
      <c r="G436" s="71">
        <v>2837.6805555555566</v>
      </c>
      <c r="K436" s="57">
        <v>432</v>
      </c>
      <c r="L436" s="66">
        <v>0</v>
      </c>
      <c r="M436" s="66">
        <v>0</v>
      </c>
      <c r="N436" s="65">
        <f t="shared" si="126"/>
        <v>0</v>
      </c>
      <c r="O436" s="65">
        <f t="shared" si="133"/>
        <v>0</v>
      </c>
      <c r="P436" s="67">
        <f t="shared" si="134"/>
        <v>2536.6111111111109</v>
      </c>
      <c r="Q436" s="57"/>
      <c r="R436" s="57"/>
      <c r="T436" s="57">
        <v>432</v>
      </c>
      <c r="U436" s="66">
        <v>0</v>
      </c>
      <c r="V436" s="66">
        <v>0</v>
      </c>
      <c r="W436" s="65">
        <f t="shared" si="127"/>
        <v>0</v>
      </c>
      <c r="X436" s="65">
        <f t="shared" si="135"/>
        <v>0</v>
      </c>
      <c r="Y436" s="67">
        <f t="shared" si="136"/>
        <v>2536.6111111111109</v>
      </c>
      <c r="Z436" s="57"/>
      <c r="AA436" s="57"/>
      <c r="AC436" s="57">
        <v>432</v>
      </c>
      <c r="AD436" s="66">
        <v>0</v>
      </c>
      <c r="AE436" s="66">
        <v>0</v>
      </c>
      <c r="AF436" s="65">
        <f t="shared" si="128"/>
        <v>0</v>
      </c>
      <c r="AG436" s="65">
        <f t="shared" si="137"/>
        <v>0</v>
      </c>
      <c r="AH436" s="67">
        <f t="shared" si="138"/>
        <v>2406.8611111111099</v>
      </c>
      <c r="AI436" s="57"/>
      <c r="AJ436" s="57"/>
      <c r="AL436" s="57">
        <v>432</v>
      </c>
      <c r="AM436" s="66">
        <v>0</v>
      </c>
      <c r="AN436" s="66">
        <v>0</v>
      </c>
      <c r="AO436" s="65">
        <f t="shared" si="129"/>
        <v>0</v>
      </c>
      <c r="AP436" s="65">
        <f t="shared" si="139"/>
        <v>0</v>
      </c>
      <c r="AQ436" s="67">
        <f t="shared" si="140"/>
        <v>2406.8611111111099</v>
      </c>
      <c r="AR436" s="57"/>
      <c r="AS436" s="57"/>
      <c r="AU436" s="57">
        <v>432</v>
      </c>
      <c r="AV436" s="66">
        <v>0</v>
      </c>
      <c r="AW436" s="66">
        <v>0</v>
      </c>
      <c r="AX436" s="65">
        <f t="shared" si="130"/>
        <v>0</v>
      </c>
      <c r="AY436" s="65">
        <f t="shared" si="141"/>
        <v>0</v>
      </c>
      <c r="AZ436" s="67">
        <f t="shared" si="142"/>
        <v>2406.8611111111099</v>
      </c>
      <c r="BA436" s="57"/>
      <c r="BB436" s="57"/>
      <c r="BD436" s="57">
        <v>432</v>
      </c>
      <c r="BE436" s="66">
        <v>31.9</v>
      </c>
      <c r="BF436" s="66">
        <v>0</v>
      </c>
      <c r="BG436" s="65">
        <f t="shared" si="131"/>
        <v>8.8611111111111107</v>
      </c>
      <c r="BH436" s="65">
        <f t="shared" si="143"/>
        <v>-0.25</v>
      </c>
      <c r="BI436" s="67">
        <f t="shared" si="144"/>
        <v>2828.9027777777787</v>
      </c>
      <c r="BJ436" s="57"/>
      <c r="BK436" s="57"/>
      <c r="BM436" s="57">
        <v>432</v>
      </c>
      <c r="BN436" s="57">
        <v>31.9</v>
      </c>
      <c r="BO436" s="66">
        <v>0</v>
      </c>
      <c r="BP436" s="65">
        <f t="shared" si="132"/>
        <v>8.8611111111111107</v>
      </c>
      <c r="BQ436" s="65">
        <f t="shared" si="145"/>
        <v>-0.25</v>
      </c>
      <c r="BR436" s="67">
        <f t="shared" si="146"/>
        <v>2828.9027777777787</v>
      </c>
      <c r="BS436" s="57"/>
      <c r="BT436" s="57"/>
    </row>
    <row r="437" spans="1:72" x14ac:dyDescent="0.25">
      <c r="A437" s="31">
        <v>437</v>
      </c>
      <c r="B437" s="56">
        <v>434</v>
      </c>
      <c r="C437" s="71">
        <v>31.1</v>
      </c>
      <c r="D437" s="71">
        <v>0</v>
      </c>
      <c r="E437" s="71">
        <v>8.6388888888888893</v>
      </c>
      <c r="F437" s="71">
        <v>-5.5555555555555358E-2</v>
      </c>
      <c r="G437" s="71">
        <v>2846.3472222222231</v>
      </c>
      <c r="K437" s="57">
        <v>433</v>
      </c>
      <c r="L437" s="66">
        <v>0</v>
      </c>
      <c r="M437" s="66">
        <v>0</v>
      </c>
      <c r="N437" s="65">
        <f t="shared" si="126"/>
        <v>0</v>
      </c>
      <c r="O437" s="65">
        <f t="shared" si="133"/>
        <v>0</v>
      </c>
      <c r="P437" s="67">
        <f t="shared" si="134"/>
        <v>2536.6111111111109</v>
      </c>
      <c r="Q437" s="57"/>
      <c r="R437" s="57"/>
      <c r="T437" s="57">
        <v>433</v>
      </c>
      <c r="U437" s="66">
        <v>0</v>
      </c>
      <c r="V437" s="66">
        <v>0</v>
      </c>
      <c r="W437" s="65">
        <f t="shared" si="127"/>
        <v>0</v>
      </c>
      <c r="X437" s="65">
        <f t="shared" si="135"/>
        <v>0</v>
      </c>
      <c r="Y437" s="67">
        <f t="shared" si="136"/>
        <v>2536.6111111111109</v>
      </c>
      <c r="Z437" s="57"/>
      <c r="AA437" s="57"/>
      <c r="AC437" s="57">
        <v>433</v>
      </c>
      <c r="AD437" s="66">
        <v>0</v>
      </c>
      <c r="AE437" s="66">
        <v>0</v>
      </c>
      <c r="AF437" s="65">
        <f t="shared" si="128"/>
        <v>0</v>
      </c>
      <c r="AG437" s="65">
        <f t="shared" si="137"/>
        <v>0</v>
      </c>
      <c r="AH437" s="67">
        <f t="shared" si="138"/>
        <v>2406.8611111111099</v>
      </c>
      <c r="AI437" s="57"/>
      <c r="AJ437" s="57"/>
      <c r="AL437" s="57">
        <v>433</v>
      </c>
      <c r="AM437" s="66">
        <v>0</v>
      </c>
      <c r="AN437" s="66">
        <v>0</v>
      </c>
      <c r="AO437" s="65">
        <f t="shared" si="129"/>
        <v>0</v>
      </c>
      <c r="AP437" s="65">
        <f t="shared" si="139"/>
        <v>0</v>
      </c>
      <c r="AQ437" s="67">
        <f t="shared" si="140"/>
        <v>2406.8611111111099</v>
      </c>
      <c r="AR437" s="57"/>
      <c r="AS437" s="57"/>
      <c r="AU437" s="57">
        <v>433</v>
      </c>
      <c r="AV437" s="66">
        <v>0</v>
      </c>
      <c r="AW437" s="66">
        <v>0</v>
      </c>
      <c r="AX437" s="65">
        <f t="shared" si="130"/>
        <v>0</v>
      </c>
      <c r="AY437" s="65">
        <f t="shared" si="141"/>
        <v>0</v>
      </c>
      <c r="AZ437" s="67">
        <f t="shared" si="142"/>
        <v>2406.8611111111099</v>
      </c>
      <c r="BA437" s="57"/>
      <c r="BB437" s="57"/>
      <c r="BD437" s="57">
        <v>433</v>
      </c>
      <c r="BE437" s="66">
        <v>31.3</v>
      </c>
      <c r="BF437" s="66">
        <v>0</v>
      </c>
      <c r="BG437" s="65">
        <f t="shared" si="131"/>
        <v>8.6944444444444446</v>
      </c>
      <c r="BH437" s="65">
        <f t="shared" si="143"/>
        <v>-0.16666666666666607</v>
      </c>
      <c r="BI437" s="67">
        <f t="shared" si="144"/>
        <v>2837.6805555555566</v>
      </c>
      <c r="BJ437" s="57"/>
      <c r="BK437" s="57"/>
      <c r="BM437" s="57">
        <v>433</v>
      </c>
      <c r="BN437" s="57">
        <v>31.3</v>
      </c>
      <c r="BO437" s="66">
        <v>0</v>
      </c>
      <c r="BP437" s="65">
        <f t="shared" si="132"/>
        <v>8.6944444444444446</v>
      </c>
      <c r="BQ437" s="65">
        <f t="shared" si="145"/>
        <v>-0.16666666666666607</v>
      </c>
      <c r="BR437" s="67">
        <f t="shared" si="146"/>
        <v>2837.6805555555566</v>
      </c>
      <c r="BS437" s="57"/>
      <c r="BT437" s="57"/>
    </row>
    <row r="438" spans="1:72" x14ac:dyDescent="0.25">
      <c r="A438" s="31">
        <v>438</v>
      </c>
      <c r="B438" s="56">
        <v>435</v>
      </c>
      <c r="C438" s="71">
        <v>30.6</v>
      </c>
      <c r="D438" s="71">
        <v>0</v>
      </c>
      <c r="E438" s="71">
        <v>8.5</v>
      </c>
      <c r="F438" s="71">
        <v>-0.13888888888888928</v>
      </c>
      <c r="G438" s="71">
        <v>2854.9166666666674</v>
      </c>
      <c r="K438" s="57">
        <v>434</v>
      </c>
      <c r="L438" s="66">
        <v>0</v>
      </c>
      <c r="M438" s="66">
        <v>0</v>
      </c>
      <c r="N438" s="65">
        <f t="shared" si="126"/>
        <v>0</v>
      </c>
      <c r="O438" s="65">
        <f t="shared" si="133"/>
        <v>0</v>
      </c>
      <c r="P438" s="67">
        <f t="shared" si="134"/>
        <v>2536.6111111111109</v>
      </c>
      <c r="Q438" s="57"/>
      <c r="R438" s="57"/>
      <c r="T438" s="57">
        <v>434</v>
      </c>
      <c r="U438" s="66">
        <v>0</v>
      </c>
      <c r="V438" s="66">
        <v>0</v>
      </c>
      <c r="W438" s="65">
        <f t="shared" si="127"/>
        <v>0</v>
      </c>
      <c r="X438" s="65">
        <f t="shared" si="135"/>
        <v>0</v>
      </c>
      <c r="Y438" s="67">
        <f t="shared" si="136"/>
        <v>2536.6111111111109</v>
      </c>
      <c r="Z438" s="57"/>
      <c r="AA438" s="57"/>
      <c r="AC438" s="57">
        <v>434</v>
      </c>
      <c r="AD438" s="66">
        <v>0</v>
      </c>
      <c r="AE438" s="66">
        <v>0</v>
      </c>
      <c r="AF438" s="65">
        <f t="shared" si="128"/>
        <v>0</v>
      </c>
      <c r="AG438" s="65">
        <f t="shared" si="137"/>
        <v>0</v>
      </c>
      <c r="AH438" s="67">
        <f t="shared" si="138"/>
        <v>2406.8611111111099</v>
      </c>
      <c r="AI438" s="57"/>
      <c r="AJ438" s="57"/>
      <c r="AL438" s="57">
        <v>434</v>
      </c>
      <c r="AM438" s="66">
        <v>0</v>
      </c>
      <c r="AN438" s="66">
        <v>0</v>
      </c>
      <c r="AO438" s="65">
        <f t="shared" si="129"/>
        <v>0</v>
      </c>
      <c r="AP438" s="65">
        <f t="shared" si="139"/>
        <v>0</v>
      </c>
      <c r="AQ438" s="67">
        <f t="shared" si="140"/>
        <v>2406.8611111111099</v>
      </c>
      <c r="AR438" s="57"/>
      <c r="AS438" s="57"/>
      <c r="AU438" s="57">
        <v>434</v>
      </c>
      <c r="AV438" s="66">
        <v>0</v>
      </c>
      <c r="AW438" s="66">
        <v>0</v>
      </c>
      <c r="AX438" s="65">
        <f t="shared" si="130"/>
        <v>0</v>
      </c>
      <c r="AY438" s="65">
        <f t="shared" si="141"/>
        <v>0</v>
      </c>
      <c r="AZ438" s="67">
        <f t="shared" si="142"/>
        <v>2406.8611111111099</v>
      </c>
      <c r="BA438" s="57"/>
      <c r="BB438" s="57"/>
      <c r="BD438" s="57">
        <v>434</v>
      </c>
      <c r="BE438" s="66">
        <v>31.1</v>
      </c>
      <c r="BF438" s="66">
        <v>0</v>
      </c>
      <c r="BG438" s="65">
        <f t="shared" si="131"/>
        <v>8.6388888888888893</v>
      </c>
      <c r="BH438" s="65">
        <f t="shared" si="143"/>
        <v>-5.5555555555555358E-2</v>
      </c>
      <c r="BI438" s="67">
        <f t="shared" si="144"/>
        <v>2846.3472222222231</v>
      </c>
      <c r="BJ438" s="57"/>
      <c r="BK438" s="57"/>
      <c r="BM438" s="57">
        <v>434</v>
      </c>
      <c r="BN438" s="57">
        <v>31.1</v>
      </c>
      <c r="BO438" s="66">
        <v>0</v>
      </c>
      <c r="BP438" s="65">
        <f t="shared" si="132"/>
        <v>8.6388888888888893</v>
      </c>
      <c r="BQ438" s="65">
        <f t="shared" si="145"/>
        <v>-5.5555555555555358E-2</v>
      </c>
      <c r="BR438" s="67">
        <f t="shared" si="146"/>
        <v>2846.3472222222231</v>
      </c>
      <c r="BS438" s="57"/>
      <c r="BT438" s="57"/>
    </row>
    <row r="439" spans="1:72" x14ac:dyDescent="0.25">
      <c r="A439" s="31">
        <v>439</v>
      </c>
      <c r="B439" s="56">
        <v>436</v>
      </c>
      <c r="C439" s="71">
        <v>29.2</v>
      </c>
      <c r="D439" s="71">
        <v>0</v>
      </c>
      <c r="E439" s="71">
        <v>8.1111111111111107</v>
      </c>
      <c r="F439" s="71">
        <v>-0.38888888888888928</v>
      </c>
      <c r="G439" s="71">
        <v>2863.2222222222231</v>
      </c>
      <c r="K439" s="57">
        <v>435</v>
      </c>
      <c r="L439" s="66">
        <v>0</v>
      </c>
      <c r="M439" s="66">
        <v>0</v>
      </c>
      <c r="N439" s="65">
        <f t="shared" si="126"/>
        <v>0</v>
      </c>
      <c r="O439" s="65">
        <f t="shared" si="133"/>
        <v>0</v>
      </c>
      <c r="P439" s="67">
        <f t="shared" si="134"/>
        <v>2536.6111111111109</v>
      </c>
      <c r="Q439" s="57"/>
      <c r="R439" s="57"/>
      <c r="T439" s="57">
        <v>435</v>
      </c>
      <c r="U439" s="66">
        <v>0</v>
      </c>
      <c r="V439" s="66">
        <v>0</v>
      </c>
      <c r="W439" s="65">
        <f t="shared" si="127"/>
        <v>0</v>
      </c>
      <c r="X439" s="65">
        <f t="shared" si="135"/>
        <v>0</v>
      </c>
      <c r="Y439" s="67">
        <f t="shared" si="136"/>
        <v>2536.6111111111109</v>
      </c>
      <c r="Z439" s="57"/>
      <c r="AA439" s="57"/>
      <c r="AC439" s="57">
        <v>435</v>
      </c>
      <c r="AD439" s="66">
        <v>0</v>
      </c>
      <c r="AE439" s="66">
        <v>0</v>
      </c>
      <c r="AF439" s="65">
        <f t="shared" si="128"/>
        <v>0</v>
      </c>
      <c r="AG439" s="65">
        <f t="shared" si="137"/>
        <v>0</v>
      </c>
      <c r="AH439" s="67">
        <f t="shared" si="138"/>
        <v>2406.8611111111099</v>
      </c>
      <c r="AI439" s="57"/>
      <c r="AJ439" s="57"/>
      <c r="AL439" s="57">
        <v>435</v>
      </c>
      <c r="AM439" s="66">
        <v>0</v>
      </c>
      <c r="AN439" s="66">
        <v>0</v>
      </c>
      <c r="AO439" s="65">
        <f t="shared" si="129"/>
        <v>0</v>
      </c>
      <c r="AP439" s="65">
        <f t="shared" si="139"/>
        <v>0</v>
      </c>
      <c r="AQ439" s="67">
        <f t="shared" si="140"/>
        <v>2406.8611111111099</v>
      </c>
      <c r="AR439" s="57"/>
      <c r="AS439" s="57"/>
      <c r="AU439" s="57">
        <v>435</v>
      </c>
      <c r="AV439" s="66">
        <v>0</v>
      </c>
      <c r="AW439" s="66">
        <v>0</v>
      </c>
      <c r="AX439" s="65">
        <f t="shared" si="130"/>
        <v>0</v>
      </c>
      <c r="AY439" s="65">
        <f t="shared" si="141"/>
        <v>0</v>
      </c>
      <c r="AZ439" s="67">
        <f t="shared" si="142"/>
        <v>2406.8611111111099</v>
      </c>
      <c r="BA439" s="57"/>
      <c r="BB439" s="57"/>
      <c r="BD439" s="57">
        <v>435</v>
      </c>
      <c r="BE439" s="66">
        <v>30.6</v>
      </c>
      <c r="BF439" s="66">
        <v>0</v>
      </c>
      <c r="BG439" s="65">
        <f t="shared" si="131"/>
        <v>8.5</v>
      </c>
      <c r="BH439" s="65">
        <f t="shared" si="143"/>
        <v>-0.13888888888888928</v>
      </c>
      <c r="BI439" s="67">
        <f t="shared" si="144"/>
        <v>2854.9166666666674</v>
      </c>
      <c r="BJ439" s="57"/>
      <c r="BK439" s="57"/>
      <c r="BM439" s="57">
        <v>435</v>
      </c>
      <c r="BN439" s="57">
        <v>30.6</v>
      </c>
      <c r="BO439" s="66">
        <v>0</v>
      </c>
      <c r="BP439" s="65">
        <f t="shared" si="132"/>
        <v>8.5</v>
      </c>
      <c r="BQ439" s="65">
        <f t="shared" si="145"/>
        <v>-0.13888888888888928</v>
      </c>
      <c r="BR439" s="67">
        <f t="shared" si="146"/>
        <v>2854.9166666666674</v>
      </c>
      <c r="BS439" s="57"/>
      <c r="BT439" s="57"/>
    </row>
    <row r="440" spans="1:72" x14ac:dyDescent="0.25">
      <c r="A440" s="31">
        <v>440</v>
      </c>
      <c r="B440" s="56">
        <v>437</v>
      </c>
      <c r="C440" s="71">
        <v>26.7</v>
      </c>
      <c r="D440" s="71">
        <v>0</v>
      </c>
      <c r="E440" s="71">
        <v>7.4166666666666661</v>
      </c>
      <c r="F440" s="71">
        <v>-0.69444444444444464</v>
      </c>
      <c r="G440" s="71">
        <v>2870.9861111111118</v>
      </c>
      <c r="K440" s="57">
        <v>436</v>
      </c>
      <c r="L440" s="66">
        <v>0</v>
      </c>
      <c r="M440" s="66">
        <v>0</v>
      </c>
      <c r="N440" s="65">
        <f t="shared" si="126"/>
        <v>0</v>
      </c>
      <c r="O440" s="65">
        <f t="shared" si="133"/>
        <v>0</v>
      </c>
      <c r="P440" s="67">
        <f t="shared" si="134"/>
        <v>2536.6111111111109</v>
      </c>
      <c r="Q440" s="57"/>
      <c r="R440" s="57"/>
      <c r="T440" s="57">
        <v>436</v>
      </c>
      <c r="U440" s="66">
        <v>0</v>
      </c>
      <c r="V440" s="66">
        <v>0</v>
      </c>
      <c r="W440" s="65">
        <f t="shared" si="127"/>
        <v>0</v>
      </c>
      <c r="X440" s="65">
        <f t="shared" si="135"/>
        <v>0</v>
      </c>
      <c r="Y440" s="67">
        <f t="shared" si="136"/>
        <v>2536.6111111111109</v>
      </c>
      <c r="Z440" s="57"/>
      <c r="AA440" s="57"/>
      <c r="AC440" s="57">
        <v>436</v>
      </c>
      <c r="AD440" s="66">
        <v>0</v>
      </c>
      <c r="AE440" s="66">
        <v>0</v>
      </c>
      <c r="AF440" s="65">
        <f t="shared" si="128"/>
        <v>0</v>
      </c>
      <c r="AG440" s="65">
        <f t="shared" si="137"/>
        <v>0</v>
      </c>
      <c r="AH440" s="67">
        <f t="shared" si="138"/>
        <v>2406.8611111111099</v>
      </c>
      <c r="AI440" s="57"/>
      <c r="AJ440" s="57"/>
      <c r="AL440" s="57">
        <v>436</v>
      </c>
      <c r="AM440" s="66">
        <v>0</v>
      </c>
      <c r="AN440" s="66">
        <v>0</v>
      </c>
      <c r="AO440" s="65">
        <f t="shared" si="129"/>
        <v>0</v>
      </c>
      <c r="AP440" s="65">
        <f t="shared" si="139"/>
        <v>0</v>
      </c>
      <c r="AQ440" s="67">
        <f t="shared" si="140"/>
        <v>2406.8611111111099</v>
      </c>
      <c r="AR440" s="57"/>
      <c r="AS440" s="57"/>
      <c r="AU440" s="57">
        <v>436</v>
      </c>
      <c r="AV440" s="66">
        <v>0</v>
      </c>
      <c r="AW440" s="66">
        <v>0</v>
      </c>
      <c r="AX440" s="65">
        <f t="shared" si="130"/>
        <v>0</v>
      </c>
      <c r="AY440" s="65">
        <f t="shared" si="141"/>
        <v>0</v>
      </c>
      <c r="AZ440" s="67">
        <f t="shared" si="142"/>
        <v>2406.8611111111099</v>
      </c>
      <c r="BA440" s="57"/>
      <c r="BB440" s="57"/>
      <c r="BD440" s="57">
        <v>436</v>
      </c>
      <c r="BE440" s="66">
        <v>29.2</v>
      </c>
      <c r="BF440" s="66">
        <v>0</v>
      </c>
      <c r="BG440" s="65">
        <f t="shared" si="131"/>
        <v>8.1111111111111107</v>
      </c>
      <c r="BH440" s="65">
        <f t="shared" si="143"/>
        <v>-0.38888888888888928</v>
      </c>
      <c r="BI440" s="67">
        <f t="shared" si="144"/>
        <v>2863.2222222222231</v>
      </c>
      <c r="BJ440" s="57"/>
      <c r="BK440" s="57"/>
      <c r="BM440" s="57">
        <v>436</v>
      </c>
      <c r="BN440" s="57">
        <v>29.2</v>
      </c>
      <c r="BO440" s="66">
        <v>0</v>
      </c>
      <c r="BP440" s="65">
        <f t="shared" si="132"/>
        <v>8.1111111111111107</v>
      </c>
      <c r="BQ440" s="65">
        <f t="shared" si="145"/>
        <v>-0.38888888888888928</v>
      </c>
      <c r="BR440" s="67">
        <f t="shared" si="146"/>
        <v>2863.2222222222231</v>
      </c>
      <c r="BS440" s="57"/>
      <c r="BT440" s="57"/>
    </row>
    <row r="441" spans="1:72" x14ac:dyDescent="0.25">
      <c r="A441" s="31">
        <v>441</v>
      </c>
      <c r="B441" s="56">
        <v>438</v>
      </c>
      <c r="C441" s="71">
        <v>23</v>
      </c>
      <c r="D441" s="71">
        <v>0</v>
      </c>
      <c r="E441" s="71">
        <v>6.3888888888888884</v>
      </c>
      <c r="F441" s="71">
        <v>-1.0277777777777777</v>
      </c>
      <c r="G441" s="71">
        <v>2877.8888888888896</v>
      </c>
      <c r="K441" s="57">
        <v>437</v>
      </c>
      <c r="L441" s="66">
        <v>0</v>
      </c>
      <c r="M441" s="66">
        <v>0</v>
      </c>
      <c r="N441" s="65">
        <f t="shared" si="126"/>
        <v>0</v>
      </c>
      <c r="O441" s="65">
        <f t="shared" si="133"/>
        <v>0</v>
      </c>
      <c r="P441" s="67">
        <f t="shared" si="134"/>
        <v>2536.6111111111109</v>
      </c>
      <c r="Q441" s="57"/>
      <c r="R441" s="57"/>
      <c r="T441" s="57">
        <v>437</v>
      </c>
      <c r="U441" s="66">
        <v>0</v>
      </c>
      <c r="V441" s="66">
        <v>0</v>
      </c>
      <c r="W441" s="65">
        <f t="shared" si="127"/>
        <v>0</v>
      </c>
      <c r="X441" s="65">
        <f t="shared" si="135"/>
        <v>0</v>
      </c>
      <c r="Y441" s="67">
        <f t="shared" si="136"/>
        <v>2536.6111111111109</v>
      </c>
      <c r="Z441" s="57"/>
      <c r="AA441" s="57"/>
      <c r="AC441" s="57">
        <v>437</v>
      </c>
      <c r="AD441" s="66">
        <v>0</v>
      </c>
      <c r="AE441" s="66">
        <v>0</v>
      </c>
      <c r="AF441" s="65">
        <f t="shared" si="128"/>
        <v>0</v>
      </c>
      <c r="AG441" s="65">
        <f t="shared" si="137"/>
        <v>0</v>
      </c>
      <c r="AH441" s="67">
        <f t="shared" si="138"/>
        <v>2406.8611111111099</v>
      </c>
      <c r="AI441" s="57"/>
      <c r="AJ441" s="57"/>
      <c r="AL441" s="57">
        <v>437</v>
      </c>
      <c r="AM441" s="66">
        <v>0</v>
      </c>
      <c r="AN441" s="66">
        <v>0</v>
      </c>
      <c r="AO441" s="65">
        <f t="shared" si="129"/>
        <v>0</v>
      </c>
      <c r="AP441" s="65">
        <f t="shared" si="139"/>
        <v>0</v>
      </c>
      <c r="AQ441" s="67">
        <f t="shared" si="140"/>
        <v>2406.8611111111099</v>
      </c>
      <c r="AR441" s="57"/>
      <c r="AS441" s="57"/>
      <c r="AU441" s="57">
        <v>437</v>
      </c>
      <c r="AV441" s="66">
        <v>0</v>
      </c>
      <c r="AW441" s="66">
        <v>0</v>
      </c>
      <c r="AX441" s="65">
        <f t="shared" si="130"/>
        <v>0</v>
      </c>
      <c r="AY441" s="65">
        <f t="shared" si="141"/>
        <v>0</v>
      </c>
      <c r="AZ441" s="67">
        <f t="shared" si="142"/>
        <v>2406.8611111111099</v>
      </c>
      <c r="BA441" s="57"/>
      <c r="BB441" s="57"/>
      <c r="BD441" s="57">
        <v>437</v>
      </c>
      <c r="BE441" s="66">
        <v>26.7</v>
      </c>
      <c r="BF441" s="66">
        <v>0</v>
      </c>
      <c r="BG441" s="65">
        <f t="shared" si="131"/>
        <v>7.4166666666666661</v>
      </c>
      <c r="BH441" s="65">
        <f t="shared" si="143"/>
        <v>-0.69444444444444464</v>
      </c>
      <c r="BI441" s="67">
        <f t="shared" si="144"/>
        <v>2870.9861111111118</v>
      </c>
      <c r="BJ441" s="57"/>
      <c r="BK441" s="57"/>
      <c r="BM441" s="57">
        <v>437</v>
      </c>
      <c r="BN441" s="57">
        <v>26.7</v>
      </c>
      <c r="BO441" s="66">
        <v>0</v>
      </c>
      <c r="BP441" s="65">
        <f t="shared" si="132"/>
        <v>7.4166666666666661</v>
      </c>
      <c r="BQ441" s="65">
        <f t="shared" si="145"/>
        <v>-0.69444444444444464</v>
      </c>
      <c r="BR441" s="67">
        <f t="shared" si="146"/>
        <v>2870.9861111111118</v>
      </c>
      <c r="BS441" s="57"/>
      <c r="BT441" s="57"/>
    </row>
    <row r="442" spans="1:72" x14ac:dyDescent="0.25">
      <c r="A442" s="31">
        <v>442</v>
      </c>
      <c r="B442" s="56">
        <v>439</v>
      </c>
      <c r="C442" s="71">
        <v>18.2</v>
      </c>
      <c r="D442" s="71">
        <v>0</v>
      </c>
      <c r="E442" s="71">
        <v>5.0555555555555554</v>
      </c>
      <c r="F442" s="71">
        <v>-1.333333333333333</v>
      </c>
      <c r="G442" s="71">
        <v>2883.6111111111118</v>
      </c>
      <c r="K442" s="57">
        <v>438</v>
      </c>
      <c r="L442" s="66">
        <v>0</v>
      </c>
      <c r="M442" s="66">
        <v>0</v>
      </c>
      <c r="N442" s="65">
        <f t="shared" si="126"/>
        <v>0</v>
      </c>
      <c r="O442" s="65">
        <f t="shared" si="133"/>
        <v>0</v>
      </c>
      <c r="P442" s="67">
        <f t="shared" si="134"/>
        <v>2536.6111111111109</v>
      </c>
      <c r="Q442" s="57"/>
      <c r="R442" s="57"/>
      <c r="T442" s="57">
        <v>438</v>
      </c>
      <c r="U442" s="66">
        <v>0</v>
      </c>
      <c r="V442" s="66">
        <v>0</v>
      </c>
      <c r="W442" s="65">
        <f t="shared" si="127"/>
        <v>0</v>
      </c>
      <c r="X442" s="65">
        <f t="shared" si="135"/>
        <v>0</v>
      </c>
      <c r="Y442" s="67">
        <f t="shared" si="136"/>
        <v>2536.6111111111109</v>
      </c>
      <c r="Z442" s="57"/>
      <c r="AA442" s="57"/>
      <c r="AC442" s="57">
        <v>438</v>
      </c>
      <c r="AD442" s="66">
        <v>0</v>
      </c>
      <c r="AE442" s="66">
        <v>0</v>
      </c>
      <c r="AF442" s="65">
        <f t="shared" si="128"/>
        <v>0</v>
      </c>
      <c r="AG442" s="65">
        <f t="shared" si="137"/>
        <v>0</v>
      </c>
      <c r="AH442" s="67">
        <f t="shared" si="138"/>
        <v>2406.8611111111099</v>
      </c>
      <c r="AI442" s="57"/>
      <c r="AJ442" s="57"/>
      <c r="AL442" s="57">
        <v>438</v>
      </c>
      <c r="AM442" s="66">
        <v>0</v>
      </c>
      <c r="AN442" s="66">
        <v>0</v>
      </c>
      <c r="AO442" s="65">
        <f t="shared" si="129"/>
        <v>0</v>
      </c>
      <c r="AP442" s="65">
        <f t="shared" si="139"/>
        <v>0</v>
      </c>
      <c r="AQ442" s="67">
        <f t="shared" si="140"/>
        <v>2406.8611111111099</v>
      </c>
      <c r="AR442" s="57"/>
      <c r="AS442" s="57"/>
      <c r="AU442" s="57">
        <v>438</v>
      </c>
      <c r="AV442" s="66">
        <v>0</v>
      </c>
      <c r="AW442" s="66">
        <v>0</v>
      </c>
      <c r="AX442" s="65">
        <f t="shared" si="130"/>
        <v>0</v>
      </c>
      <c r="AY442" s="65">
        <f t="shared" si="141"/>
        <v>0</v>
      </c>
      <c r="AZ442" s="67">
        <f t="shared" si="142"/>
        <v>2406.8611111111099</v>
      </c>
      <c r="BA442" s="57"/>
      <c r="BB442" s="57"/>
      <c r="BD442" s="57">
        <v>438</v>
      </c>
      <c r="BE442" s="66">
        <v>23</v>
      </c>
      <c r="BF442" s="66">
        <v>0</v>
      </c>
      <c r="BG442" s="65">
        <f t="shared" si="131"/>
        <v>6.3888888888888884</v>
      </c>
      <c r="BH442" s="65">
        <f t="shared" si="143"/>
        <v>-1.0277777777777777</v>
      </c>
      <c r="BI442" s="67">
        <f t="shared" si="144"/>
        <v>2877.8888888888896</v>
      </c>
      <c r="BJ442" s="57"/>
      <c r="BK442" s="57"/>
      <c r="BM442" s="57">
        <v>438</v>
      </c>
      <c r="BN442" s="57">
        <v>23</v>
      </c>
      <c r="BO442" s="66">
        <v>0</v>
      </c>
      <c r="BP442" s="65">
        <f t="shared" si="132"/>
        <v>6.3888888888888884</v>
      </c>
      <c r="BQ442" s="65">
        <f t="shared" si="145"/>
        <v>-1.0277777777777777</v>
      </c>
      <c r="BR442" s="67">
        <f t="shared" si="146"/>
        <v>2877.8888888888896</v>
      </c>
      <c r="BS442" s="57"/>
      <c r="BT442" s="57"/>
    </row>
    <row r="443" spans="1:72" x14ac:dyDescent="0.25">
      <c r="A443" s="31">
        <v>443</v>
      </c>
      <c r="B443" s="56">
        <v>440</v>
      </c>
      <c r="C443" s="71">
        <v>12.9</v>
      </c>
      <c r="D443" s="71">
        <v>0</v>
      </c>
      <c r="E443" s="71">
        <v>3.5833333333333335</v>
      </c>
      <c r="F443" s="71">
        <v>-1.4722222222222219</v>
      </c>
      <c r="G443" s="71">
        <v>2887.9305555555561</v>
      </c>
      <c r="K443" s="57">
        <v>439</v>
      </c>
      <c r="L443" s="66">
        <v>0</v>
      </c>
      <c r="M443" s="66">
        <v>0</v>
      </c>
      <c r="N443" s="65">
        <f t="shared" si="126"/>
        <v>0</v>
      </c>
      <c r="O443" s="65">
        <f t="shared" si="133"/>
        <v>0</v>
      </c>
      <c r="P443" s="67">
        <f t="shared" si="134"/>
        <v>2536.6111111111109</v>
      </c>
      <c r="Q443" s="57"/>
      <c r="R443" s="57"/>
      <c r="T443" s="57">
        <v>439</v>
      </c>
      <c r="U443" s="66">
        <v>0</v>
      </c>
      <c r="V443" s="66">
        <v>0</v>
      </c>
      <c r="W443" s="65">
        <f t="shared" si="127"/>
        <v>0</v>
      </c>
      <c r="X443" s="65">
        <f t="shared" si="135"/>
        <v>0</v>
      </c>
      <c r="Y443" s="67">
        <f t="shared" si="136"/>
        <v>2536.6111111111109</v>
      </c>
      <c r="Z443" s="57"/>
      <c r="AA443" s="57"/>
      <c r="AC443" s="57">
        <v>439</v>
      </c>
      <c r="AD443" s="66">
        <v>0</v>
      </c>
      <c r="AE443" s="66">
        <v>0</v>
      </c>
      <c r="AF443" s="65">
        <f t="shared" si="128"/>
        <v>0</v>
      </c>
      <c r="AG443" s="65">
        <f t="shared" si="137"/>
        <v>0</v>
      </c>
      <c r="AH443" s="67">
        <f t="shared" si="138"/>
        <v>2406.8611111111099</v>
      </c>
      <c r="AI443" s="57"/>
      <c r="AJ443" s="57"/>
      <c r="AL443" s="57">
        <v>439</v>
      </c>
      <c r="AM443" s="66">
        <v>0</v>
      </c>
      <c r="AN443" s="66">
        <v>0</v>
      </c>
      <c r="AO443" s="65">
        <f t="shared" si="129"/>
        <v>0</v>
      </c>
      <c r="AP443" s="65">
        <f t="shared" si="139"/>
        <v>0</v>
      </c>
      <c r="AQ443" s="67">
        <f t="shared" si="140"/>
        <v>2406.8611111111099</v>
      </c>
      <c r="AR443" s="57"/>
      <c r="AS443" s="57"/>
      <c r="AU443" s="57">
        <v>439</v>
      </c>
      <c r="AV443" s="66">
        <v>0</v>
      </c>
      <c r="AW443" s="66">
        <v>0</v>
      </c>
      <c r="AX443" s="65">
        <f t="shared" si="130"/>
        <v>0</v>
      </c>
      <c r="AY443" s="65">
        <f t="shared" si="141"/>
        <v>0</v>
      </c>
      <c r="AZ443" s="67">
        <f t="shared" si="142"/>
        <v>2406.8611111111099</v>
      </c>
      <c r="BA443" s="57"/>
      <c r="BB443" s="57"/>
      <c r="BD443" s="57">
        <v>439</v>
      </c>
      <c r="BE443" s="66">
        <v>18.2</v>
      </c>
      <c r="BF443" s="66">
        <v>0</v>
      </c>
      <c r="BG443" s="65">
        <f t="shared" si="131"/>
        <v>5.0555555555555554</v>
      </c>
      <c r="BH443" s="65">
        <f t="shared" si="143"/>
        <v>-1.333333333333333</v>
      </c>
      <c r="BI443" s="67">
        <f t="shared" si="144"/>
        <v>2883.6111111111118</v>
      </c>
      <c r="BJ443" s="57"/>
      <c r="BK443" s="57"/>
      <c r="BM443" s="57">
        <v>439</v>
      </c>
      <c r="BN443" s="57">
        <v>18.2</v>
      </c>
      <c r="BO443" s="66">
        <v>0</v>
      </c>
      <c r="BP443" s="65">
        <f t="shared" si="132"/>
        <v>5.0555555555555554</v>
      </c>
      <c r="BQ443" s="65">
        <f t="shared" si="145"/>
        <v>-1.333333333333333</v>
      </c>
      <c r="BR443" s="67">
        <f t="shared" si="146"/>
        <v>2883.6111111111118</v>
      </c>
      <c r="BS443" s="57"/>
      <c r="BT443" s="57"/>
    </row>
    <row r="444" spans="1:72" x14ac:dyDescent="0.25">
      <c r="A444" s="31">
        <v>444</v>
      </c>
      <c r="B444" s="56">
        <v>441</v>
      </c>
      <c r="C444" s="71">
        <v>7.7</v>
      </c>
      <c r="D444" s="71">
        <v>0</v>
      </c>
      <c r="E444" s="71">
        <v>2.1388888888888888</v>
      </c>
      <c r="F444" s="71">
        <v>-1.4444444444444446</v>
      </c>
      <c r="G444" s="71">
        <v>2890.7916666666674</v>
      </c>
      <c r="K444" s="57">
        <v>440</v>
      </c>
      <c r="L444" s="66">
        <v>0</v>
      </c>
      <c r="M444" s="66">
        <v>0</v>
      </c>
      <c r="N444" s="65">
        <f t="shared" si="126"/>
        <v>0</v>
      </c>
      <c r="O444" s="65">
        <f t="shared" si="133"/>
        <v>0</v>
      </c>
      <c r="P444" s="67">
        <f t="shared" si="134"/>
        <v>2536.6111111111109</v>
      </c>
      <c r="Q444" s="57"/>
      <c r="R444" s="57"/>
      <c r="T444" s="57">
        <v>440</v>
      </c>
      <c r="U444" s="66">
        <v>0</v>
      </c>
      <c r="V444" s="66">
        <v>0</v>
      </c>
      <c r="W444" s="65">
        <f t="shared" si="127"/>
        <v>0</v>
      </c>
      <c r="X444" s="65">
        <f t="shared" si="135"/>
        <v>0</v>
      </c>
      <c r="Y444" s="67">
        <f t="shared" si="136"/>
        <v>2536.6111111111109</v>
      </c>
      <c r="Z444" s="57"/>
      <c r="AA444" s="57"/>
      <c r="AC444" s="57">
        <v>440</v>
      </c>
      <c r="AD444" s="66">
        <v>0</v>
      </c>
      <c r="AE444" s="66">
        <v>0</v>
      </c>
      <c r="AF444" s="65">
        <f t="shared" si="128"/>
        <v>0</v>
      </c>
      <c r="AG444" s="65">
        <f t="shared" si="137"/>
        <v>0</v>
      </c>
      <c r="AH444" s="67">
        <f t="shared" si="138"/>
        <v>2406.8611111111099</v>
      </c>
      <c r="AI444" s="57"/>
      <c r="AJ444" s="57"/>
      <c r="AL444" s="57">
        <v>440</v>
      </c>
      <c r="AM444" s="66">
        <v>0</v>
      </c>
      <c r="AN444" s="66">
        <v>0</v>
      </c>
      <c r="AO444" s="65">
        <f t="shared" si="129"/>
        <v>0</v>
      </c>
      <c r="AP444" s="65">
        <f t="shared" si="139"/>
        <v>0</v>
      </c>
      <c r="AQ444" s="67">
        <f t="shared" si="140"/>
        <v>2406.8611111111099</v>
      </c>
      <c r="AR444" s="57"/>
      <c r="AS444" s="57"/>
      <c r="AU444" s="57">
        <v>440</v>
      </c>
      <c r="AV444" s="66">
        <v>0</v>
      </c>
      <c r="AW444" s="66">
        <v>0</v>
      </c>
      <c r="AX444" s="65">
        <f t="shared" si="130"/>
        <v>0</v>
      </c>
      <c r="AY444" s="65">
        <f t="shared" si="141"/>
        <v>0</v>
      </c>
      <c r="AZ444" s="67">
        <f t="shared" si="142"/>
        <v>2406.8611111111099</v>
      </c>
      <c r="BA444" s="57"/>
      <c r="BB444" s="57"/>
      <c r="BD444" s="57">
        <v>440</v>
      </c>
      <c r="BE444" s="66">
        <v>12.9</v>
      </c>
      <c r="BF444" s="66">
        <v>0</v>
      </c>
      <c r="BG444" s="65">
        <f t="shared" si="131"/>
        <v>3.5833333333333335</v>
      </c>
      <c r="BH444" s="65">
        <f t="shared" si="143"/>
        <v>-1.4722222222222219</v>
      </c>
      <c r="BI444" s="67">
        <f t="shared" si="144"/>
        <v>2887.9305555555561</v>
      </c>
      <c r="BJ444" s="57"/>
      <c r="BK444" s="57"/>
      <c r="BM444" s="57">
        <v>440</v>
      </c>
      <c r="BN444" s="57">
        <v>12.9</v>
      </c>
      <c r="BO444" s="66">
        <v>0</v>
      </c>
      <c r="BP444" s="65">
        <f t="shared" si="132"/>
        <v>3.5833333333333335</v>
      </c>
      <c r="BQ444" s="65">
        <f t="shared" si="145"/>
        <v>-1.4722222222222219</v>
      </c>
      <c r="BR444" s="67">
        <f t="shared" si="146"/>
        <v>2887.9305555555561</v>
      </c>
      <c r="BS444" s="57"/>
      <c r="BT444" s="57"/>
    </row>
    <row r="445" spans="1:72" x14ac:dyDescent="0.25">
      <c r="A445" s="31">
        <v>445</v>
      </c>
      <c r="B445" s="56">
        <v>442</v>
      </c>
      <c r="C445" s="71">
        <v>3.8</v>
      </c>
      <c r="D445" s="71">
        <v>0</v>
      </c>
      <c r="E445" s="71">
        <v>1.0555555555555556</v>
      </c>
      <c r="F445" s="71">
        <v>-1.0833333333333333</v>
      </c>
      <c r="G445" s="71">
        <v>2892.3888888888896</v>
      </c>
      <c r="K445" s="57">
        <v>441</v>
      </c>
      <c r="L445" s="66">
        <v>0</v>
      </c>
      <c r="M445" s="66">
        <v>0</v>
      </c>
      <c r="N445" s="65">
        <f t="shared" si="126"/>
        <v>0</v>
      </c>
      <c r="O445" s="65">
        <f t="shared" si="133"/>
        <v>0</v>
      </c>
      <c r="P445" s="67">
        <f t="shared" si="134"/>
        <v>2536.6111111111109</v>
      </c>
      <c r="Q445" s="57"/>
      <c r="R445" s="57"/>
      <c r="T445" s="57">
        <v>441</v>
      </c>
      <c r="U445" s="66">
        <v>0</v>
      </c>
      <c r="V445" s="66">
        <v>0</v>
      </c>
      <c r="W445" s="65">
        <f t="shared" si="127"/>
        <v>0</v>
      </c>
      <c r="X445" s="65">
        <f t="shared" si="135"/>
        <v>0</v>
      </c>
      <c r="Y445" s="67">
        <f t="shared" si="136"/>
        <v>2536.6111111111109</v>
      </c>
      <c r="Z445" s="57"/>
      <c r="AA445" s="57"/>
      <c r="AC445" s="57">
        <v>441</v>
      </c>
      <c r="AD445" s="66">
        <v>0</v>
      </c>
      <c r="AE445" s="66">
        <v>0</v>
      </c>
      <c r="AF445" s="65">
        <f t="shared" si="128"/>
        <v>0</v>
      </c>
      <c r="AG445" s="65">
        <f t="shared" si="137"/>
        <v>0</v>
      </c>
      <c r="AH445" s="67">
        <f t="shared" si="138"/>
        <v>2406.8611111111099</v>
      </c>
      <c r="AI445" s="57"/>
      <c r="AJ445" s="57"/>
      <c r="AL445" s="57">
        <v>441</v>
      </c>
      <c r="AM445" s="66">
        <v>0</v>
      </c>
      <c r="AN445" s="66">
        <v>0</v>
      </c>
      <c r="AO445" s="65">
        <f t="shared" si="129"/>
        <v>0</v>
      </c>
      <c r="AP445" s="65">
        <f t="shared" si="139"/>
        <v>0</v>
      </c>
      <c r="AQ445" s="67">
        <f t="shared" si="140"/>
        <v>2406.8611111111099</v>
      </c>
      <c r="AR445" s="57"/>
      <c r="AS445" s="57"/>
      <c r="AU445" s="57">
        <v>441</v>
      </c>
      <c r="AV445" s="66">
        <v>0</v>
      </c>
      <c r="AW445" s="66">
        <v>0</v>
      </c>
      <c r="AX445" s="65">
        <f t="shared" si="130"/>
        <v>0</v>
      </c>
      <c r="AY445" s="65">
        <f t="shared" si="141"/>
        <v>0</v>
      </c>
      <c r="AZ445" s="67">
        <f t="shared" si="142"/>
        <v>2406.8611111111099</v>
      </c>
      <c r="BA445" s="57"/>
      <c r="BB445" s="57"/>
      <c r="BD445" s="57">
        <v>441</v>
      </c>
      <c r="BE445" s="66">
        <v>7.7</v>
      </c>
      <c r="BF445" s="66">
        <v>0</v>
      </c>
      <c r="BG445" s="65">
        <f t="shared" si="131"/>
        <v>2.1388888888888888</v>
      </c>
      <c r="BH445" s="65">
        <f t="shared" si="143"/>
        <v>-1.4444444444444446</v>
      </c>
      <c r="BI445" s="67">
        <f t="shared" si="144"/>
        <v>2890.7916666666674</v>
      </c>
      <c r="BJ445" s="57"/>
      <c r="BK445" s="57"/>
      <c r="BM445" s="57">
        <v>441</v>
      </c>
      <c r="BN445" s="57">
        <v>7.7</v>
      </c>
      <c r="BO445" s="66">
        <v>0</v>
      </c>
      <c r="BP445" s="65">
        <f t="shared" si="132"/>
        <v>2.1388888888888888</v>
      </c>
      <c r="BQ445" s="65">
        <f t="shared" si="145"/>
        <v>-1.4444444444444446</v>
      </c>
      <c r="BR445" s="67">
        <f t="shared" si="146"/>
        <v>2890.7916666666674</v>
      </c>
      <c r="BS445" s="57"/>
      <c r="BT445" s="57"/>
    </row>
    <row r="446" spans="1:72" x14ac:dyDescent="0.25">
      <c r="A446" s="31">
        <v>446</v>
      </c>
      <c r="B446" s="56">
        <v>443</v>
      </c>
      <c r="C446" s="71">
        <v>1.3</v>
      </c>
      <c r="D446" s="71">
        <v>0</v>
      </c>
      <c r="E446" s="71">
        <v>0.3611111111111111</v>
      </c>
      <c r="F446" s="71">
        <v>-0.69444444444444442</v>
      </c>
      <c r="G446" s="71">
        <v>2893.0972222222231</v>
      </c>
      <c r="K446" s="57">
        <v>442</v>
      </c>
      <c r="L446" s="66">
        <v>0</v>
      </c>
      <c r="M446" s="66">
        <v>0</v>
      </c>
      <c r="N446" s="65">
        <f t="shared" si="126"/>
        <v>0</v>
      </c>
      <c r="O446" s="65">
        <f t="shared" si="133"/>
        <v>0</v>
      </c>
      <c r="P446" s="67">
        <f t="shared" si="134"/>
        <v>2536.6111111111109</v>
      </c>
      <c r="Q446" s="57"/>
      <c r="R446" s="57"/>
      <c r="T446" s="57">
        <v>442</v>
      </c>
      <c r="U446" s="66">
        <v>0</v>
      </c>
      <c r="V446" s="66">
        <v>0</v>
      </c>
      <c r="W446" s="65">
        <f t="shared" si="127"/>
        <v>0</v>
      </c>
      <c r="X446" s="65">
        <f t="shared" si="135"/>
        <v>0</v>
      </c>
      <c r="Y446" s="67">
        <f t="shared" si="136"/>
        <v>2536.6111111111109</v>
      </c>
      <c r="Z446" s="57"/>
      <c r="AA446" s="57"/>
      <c r="AC446" s="57">
        <v>442</v>
      </c>
      <c r="AD446" s="66">
        <v>0</v>
      </c>
      <c r="AE446" s="66">
        <v>0</v>
      </c>
      <c r="AF446" s="65">
        <f t="shared" si="128"/>
        <v>0</v>
      </c>
      <c r="AG446" s="65">
        <f t="shared" si="137"/>
        <v>0</v>
      </c>
      <c r="AH446" s="67">
        <f t="shared" si="138"/>
        <v>2406.8611111111099</v>
      </c>
      <c r="AI446" s="57"/>
      <c r="AJ446" s="57"/>
      <c r="AL446" s="57">
        <v>442</v>
      </c>
      <c r="AM446" s="66">
        <v>0</v>
      </c>
      <c r="AN446" s="66">
        <v>0</v>
      </c>
      <c r="AO446" s="65">
        <f t="shared" si="129"/>
        <v>0</v>
      </c>
      <c r="AP446" s="65">
        <f t="shared" si="139"/>
        <v>0</v>
      </c>
      <c r="AQ446" s="67">
        <f t="shared" si="140"/>
        <v>2406.8611111111099</v>
      </c>
      <c r="AR446" s="57"/>
      <c r="AS446" s="57"/>
      <c r="AU446" s="57">
        <v>442</v>
      </c>
      <c r="AV446" s="66">
        <v>0</v>
      </c>
      <c r="AW446" s="66">
        <v>0</v>
      </c>
      <c r="AX446" s="65">
        <f t="shared" si="130"/>
        <v>0</v>
      </c>
      <c r="AY446" s="65">
        <f t="shared" si="141"/>
        <v>0</v>
      </c>
      <c r="AZ446" s="67">
        <f t="shared" si="142"/>
        <v>2406.8611111111099</v>
      </c>
      <c r="BA446" s="57"/>
      <c r="BB446" s="57"/>
      <c r="BD446" s="57">
        <v>442</v>
      </c>
      <c r="BE446" s="66">
        <v>3.8</v>
      </c>
      <c r="BF446" s="66">
        <v>0</v>
      </c>
      <c r="BG446" s="65">
        <f t="shared" si="131"/>
        <v>1.0555555555555556</v>
      </c>
      <c r="BH446" s="65">
        <f t="shared" si="143"/>
        <v>-1.0833333333333333</v>
      </c>
      <c r="BI446" s="67">
        <f t="shared" si="144"/>
        <v>2892.3888888888896</v>
      </c>
      <c r="BJ446" s="57"/>
      <c r="BK446" s="57"/>
      <c r="BM446" s="57">
        <v>442</v>
      </c>
      <c r="BN446" s="57">
        <v>3.8</v>
      </c>
      <c r="BO446" s="66">
        <v>0</v>
      </c>
      <c r="BP446" s="65">
        <f t="shared" si="132"/>
        <v>1.0555555555555556</v>
      </c>
      <c r="BQ446" s="65">
        <f t="shared" si="145"/>
        <v>-1.0833333333333333</v>
      </c>
      <c r="BR446" s="67">
        <f t="shared" si="146"/>
        <v>2892.3888888888896</v>
      </c>
      <c r="BS446" s="57"/>
      <c r="BT446" s="57"/>
    </row>
    <row r="447" spans="1:72" x14ac:dyDescent="0.25">
      <c r="A447" s="31">
        <v>447</v>
      </c>
      <c r="B447" s="56">
        <v>444</v>
      </c>
      <c r="C447" s="71">
        <v>0.2</v>
      </c>
      <c r="D447" s="71">
        <v>0</v>
      </c>
      <c r="E447" s="71">
        <v>5.5555555555555559E-2</v>
      </c>
      <c r="F447" s="71">
        <v>-0.30555555555555552</v>
      </c>
      <c r="G447" s="71">
        <v>2893.3055555555566</v>
      </c>
      <c r="K447" s="57">
        <v>443</v>
      </c>
      <c r="L447" s="66">
        <v>0</v>
      </c>
      <c r="M447" s="66">
        <v>0</v>
      </c>
      <c r="N447" s="65">
        <f t="shared" si="126"/>
        <v>0</v>
      </c>
      <c r="O447" s="65">
        <f t="shared" si="133"/>
        <v>0</v>
      </c>
      <c r="P447" s="67">
        <f t="shared" si="134"/>
        <v>2536.6111111111109</v>
      </c>
      <c r="Q447" s="57"/>
      <c r="R447" s="57"/>
      <c r="T447" s="57">
        <v>443</v>
      </c>
      <c r="U447" s="66">
        <v>0</v>
      </c>
      <c r="V447" s="66">
        <v>0</v>
      </c>
      <c r="W447" s="65">
        <f t="shared" si="127"/>
        <v>0</v>
      </c>
      <c r="X447" s="65">
        <f t="shared" si="135"/>
        <v>0</v>
      </c>
      <c r="Y447" s="67">
        <f t="shared" si="136"/>
        <v>2536.6111111111109</v>
      </c>
      <c r="Z447" s="57"/>
      <c r="AA447" s="57"/>
      <c r="AC447" s="57">
        <v>443</v>
      </c>
      <c r="AD447" s="66">
        <v>0</v>
      </c>
      <c r="AE447" s="66">
        <v>0</v>
      </c>
      <c r="AF447" s="65">
        <f t="shared" si="128"/>
        <v>0</v>
      </c>
      <c r="AG447" s="65">
        <f t="shared" si="137"/>
        <v>0</v>
      </c>
      <c r="AH447" s="67">
        <f t="shared" si="138"/>
        <v>2406.8611111111099</v>
      </c>
      <c r="AI447" s="57"/>
      <c r="AJ447" s="57"/>
      <c r="AL447" s="57">
        <v>443</v>
      </c>
      <c r="AM447" s="66">
        <v>0</v>
      </c>
      <c r="AN447" s="66">
        <v>0</v>
      </c>
      <c r="AO447" s="65">
        <f t="shared" si="129"/>
        <v>0</v>
      </c>
      <c r="AP447" s="65">
        <f t="shared" si="139"/>
        <v>0</v>
      </c>
      <c r="AQ447" s="67">
        <f t="shared" si="140"/>
        <v>2406.8611111111099</v>
      </c>
      <c r="AR447" s="57"/>
      <c r="AS447" s="57"/>
      <c r="AU447" s="57">
        <v>443</v>
      </c>
      <c r="AV447" s="66">
        <v>0</v>
      </c>
      <c r="AW447" s="66">
        <v>0</v>
      </c>
      <c r="AX447" s="65">
        <f t="shared" si="130"/>
        <v>0</v>
      </c>
      <c r="AY447" s="65">
        <f t="shared" si="141"/>
        <v>0</v>
      </c>
      <c r="AZ447" s="67">
        <f t="shared" si="142"/>
        <v>2406.8611111111099</v>
      </c>
      <c r="BA447" s="57"/>
      <c r="BB447" s="57"/>
      <c r="BD447" s="57">
        <v>443</v>
      </c>
      <c r="BE447" s="66">
        <v>1.3</v>
      </c>
      <c r="BF447" s="66">
        <v>0</v>
      </c>
      <c r="BG447" s="65">
        <f t="shared" si="131"/>
        <v>0.3611111111111111</v>
      </c>
      <c r="BH447" s="65">
        <f t="shared" si="143"/>
        <v>-0.69444444444444442</v>
      </c>
      <c r="BI447" s="67">
        <f t="shared" si="144"/>
        <v>2893.0972222222231</v>
      </c>
      <c r="BJ447" s="57"/>
      <c r="BK447" s="57"/>
      <c r="BM447" s="57">
        <v>443</v>
      </c>
      <c r="BN447" s="57">
        <v>1.3</v>
      </c>
      <c r="BO447" s="66">
        <v>0</v>
      </c>
      <c r="BP447" s="65">
        <f t="shared" si="132"/>
        <v>0.3611111111111111</v>
      </c>
      <c r="BQ447" s="65">
        <f t="shared" si="145"/>
        <v>-0.69444444444444442</v>
      </c>
      <c r="BR447" s="67">
        <f t="shared" si="146"/>
        <v>2893.0972222222231</v>
      </c>
      <c r="BS447" s="57"/>
      <c r="BT447" s="57"/>
    </row>
    <row r="448" spans="1:72" x14ac:dyDescent="0.25">
      <c r="A448" s="31">
        <v>448</v>
      </c>
      <c r="B448" s="56">
        <v>445</v>
      </c>
      <c r="C448" s="71">
        <v>0</v>
      </c>
      <c r="D448" s="71">
        <v>0</v>
      </c>
      <c r="E448" s="71">
        <v>0</v>
      </c>
      <c r="F448" s="71">
        <v>-5.5555555555555559E-2</v>
      </c>
      <c r="G448" s="71">
        <v>2893.3333333333344</v>
      </c>
      <c r="K448" s="57">
        <v>444</v>
      </c>
      <c r="L448" s="66">
        <v>0</v>
      </c>
      <c r="M448" s="66">
        <v>0</v>
      </c>
      <c r="N448" s="65">
        <f t="shared" si="126"/>
        <v>0</v>
      </c>
      <c r="O448" s="65">
        <f t="shared" si="133"/>
        <v>0</v>
      </c>
      <c r="P448" s="67">
        <f t="shared" si="134"/>
        <v>2536.6111111111109</v>
      </c>
      <c r="Q448" s="57"/>
      <c r="R448" s="57"/>
      <c r="T448" s="57">
        <v>444</v>
      </c>
      <c r="U448" s="66">
        <v>0</v>
      </c>
      <c r="V448" s="66">
        <v>0</v>
      </c>
      <c r="W448" s="65">
        <f t="shared" si="127"/>
        <v>0</v>
      </c>
      <c r="X448" s="65">
        <f t="shared" si="135"/>
        <v>0</v>
      </c>
      <c r="Y448" s="67">
        <f t="shared" si="136"/>
        <v>2536.6111111111109</v>
      </c>
      <c r="Z448" s="57"/>
      <c r="AA448" s="57"/>
      <c r="AC448" s="57">
        <v>444</v>
      </c>
      <c r="AD448" s="66">
        <v>0</v>
      </c>
      <c r="AE448" s="66">
        <v>0</v>
      </c>
      <c r="AF448" s="65">
        <f t="shared" si="128"/>
        <v>0</v>
      </c>
      <c r="AG448" s="65">
        <f t="shared" si="137"/>
        <v>0</v>
      </c>
      <c r="AH448" s="67">
        <f t="shared" si="138"/>
        <v>2406.8611111111099</v>
      </c>
      <c r="AI448" s="57"/>
      <c r="AJ448" s="57"/>
      <c r="AL448" s="57">
        <v>444</v>
      </c>
      <c r="AM448" s="66">
        <v>0</v>
      </c>
      <c r="AN448" s="66">
        <v>0</v>
      </c>
      <c r="AO448" s="65">
        <f t="shared" si="129"/>
        <v>0</v>
      </c>
      <c r="AP448" s="65">
        <f t="shared" si="139"/>
        <v>0</v>
      </c>
      <c r="AQ448" s="67">
        <f t="shared" si="140"/>
        <v>2406.8611111111099</v>
      </c>
      <c r="AR448" s="57"/>
      <c r="AS448" s="57"/>
      <c r="AU448" s="57">
        <v>444</v>
      </c>
      <c r="AV448" s="66">
        <v>0</v>
      </c>
      <c r="AW448" s="66">
        <v>0</v>
      </c>
      <c r="AX448" s="65">
        <f t="shared" si="130"/>
        <v>0</v>
      </c>
      <c r="AY448" s="65">
        <f t="shared" si="141"/>
        <v>0</v>
      </c>
      <c r="AZ448" s="67">
        <f t="shared" si="142"/>
        <v>2406.8611111111099</v>
      </c>
      <c r="BA448" s="57"/>
      <c r="BB448" s="57"/>
      <c r="BD448" s="57">
        <v>444</v>
      </c>
      <c r="BE448" s="66">
        <v>0.2</v>
      </c>
      <c r="BF448" s="66">
        <v>0</v>
      </c>
      <c r="BG448" s="65">
        <f t="shared" si="131"/>
        <v>5.5555555555555559E-2</v>
      </c>
      <c r="BH448" s="65">
        <f t="shared" si="143"/>
        <v>-0.30555555555555552</v>
      </c>
      <c r="BI448" s="67">
        <f t="shared" si="144"/>
        <v>2893.3055555555566</v>
      </c>
      <c r="BJ448" s="57"/>
      <c r="BK448" s="57"/>
      <c r="BM448" s="57">
        <v>444</v>
      </c>
      <c r="BN448" s="57">
        <v>0.2</v>
      </c>
      <c r="BO448" s="66">
        <v>0</v>
      </c>
      <c r="BP448" s="65">
        <f t="shared" si="132"/>
        <v>5.5555555555555559E-2</v>
      </c>
      <c r="BQ448" s="65">
        <f t="shared" si="145"/>
        <v>-0.30555555555555552</v>
      </c>
      <c r="BR448" s="67">
        <f t="shared" si="146"/>
        <v>2893.3055555555566</v>
      </c>
      <c r="BS448" s="57"/>
      <c r="BT448" s="57"/>
    </row>
    <row r="449" spans="1:72" x14ac:dyDescent="0.25">
      <c r="A449" s="31">
        <v>449</v>
      </c>
      <c r="B449" s="56">
        <v>446</v>
      </c>
      <c r="C449" s="71">
        <v>0</v>
      </c>
      <c r="D449" s="71">
        <v>0</v>
      </c>
      <c r="E449" s="71">
        <v>0</v>
      </c>
      <c r="F449" s="71">
        <v>0</v>
      </c>
      <c r="G449" s="71">
        <v>2893.3333333333344</v>
      </c>
      <c r="K449" s="57">
        <v>445</v>
      </c>
      <c r="L449" s="66">
        <v>0</v>
      </c>
      <c r="M449" s="66">
        <v>0</v>
      </c>
      <c r="N449" s="65">
        <f t="shared" si="126"/>
        <v>0</v>
      </c>
      <c r="O449" s="65">
        <f t="shared" si="133"/>
        <v>0</v>
      </c>
      <c r="P449" s="67">
        <f t="shared" si="134"/>
        <v>2536.6111111111109</v>
      </c>
      <c r="Q449" s="57"/>
      <c r="R449" s="57"/>
      <c r="T449" s="57">
        <v>445</v>
      </c>
      <c r="U449" s="66">
        <v>0</v>
      </c>
      <c r="V449" s="66">
        <v>0</v>
      </c>
      <c r="W449" s="65">
        <f t="shared" si="127"/>
        <v>0</v>
      </c>
      <c r="X449" s="65">
        <f t="shared" si="135"/>
        <v>0</v>
      </c>
      <c r="Y449" s="67">
        <f t="shared" si="136"/>
        <v>2536.6111111111109</v>
      </c>
      <c r="Z449" s="57"/>
      <c r="AA449" s="57"/>
      <c r="AC449" s="57">
        <v>445</v>
      </c>
      <c r="AD449" s="66">
        <v>0</v>
      </c>
      <c r="AE449" s="66">
        <v>0</v>
      </c>
      <c r="AF449" s="65">
        <f t="shared" si="128"/>
        <v>0</v>
      </c>
      <c r="AG449" s="65">
        <f t="shared" si="137"/>
        <v>0</v>
      </c>
      <c r="AH449" s="67">
        <f t="shared" si="138"/>
        <v>2406.8611111111099</v>
      </c>
      <c r="AI449" s="57"/>
      <c r="AJ449" s="57"/>
      <c r="AL449" s="57">
        <v>445</v>
      </c>
      <c r="AM449" s="66">
        <v>0</v>
      </c>
      <c r="AN449" s="66">
        <v>0</v>
      </c>
      <c r="AO449" s="65">
        <f t="shared" si="129"/>
        <v>0</v>
      </c>
      <c r="AP449" s="65">
        <f t="shared" si="139"/>
        <v>0</v>
      </c>
      <c r="AQ449" s="67">
        <f t="shared" si="140"/>
        <v>2406.8611111111099</v>
      </c>
      <c r="AR449" s="57"/>
      <c r="AS449" s="57"/>
      <c r="AU449" s="57">
        <v>445</v>
      </c>
      <c r="AV449" s="66">
        <v>0</v>
      </c>
      <c r="AW449" s="66">
        <v>0</v>
      </c>
      <c r="AX449" s="65">
        <f t="shared" si="130"/>
        <v>0</v>
      </c>
      <c r="AY449" s="65">
        <f t="shared" si="141"/>
        <v>0</v>
      </c>
      <c r="AZ449" s="67">
        <f t="shared" si="142"/>
        <v>2406.8611111111099</v>
      </c>
      <c r="BA449" s="57"/>
      <c r="BB449" s="57"/>
      <c r="BD449" s="57">
        <v>445</v>
      </c>
      <c r="BE449" s="66">
        <v>0</v>
      </c>
      <c r="BF449" s="66">
        <v>0</v>
      </c>
      <c r="BG449" s="65">
        <f t="shared" si="131"/>
        <v>0</v>
      </c>
      <c r="BH449" s="65">
        <f t="shared" si="143"/>
        <v>-5.5555555555555559E-2</v>
      </c>
      <c r="BI449" s="67">
        <f t="shared" si="144"/>
        <v>2893.3333333333344</v>
      </c>
      <c r="BJ449" s="57"/>
      <c r="BK449" s="57"/>
      <c r="BM449" s="57">
        <v>445</v>
      </c>
      <c r="BN449" s="57">
        <v>0</v>
      </c>
      <c r="BO449" s="66">
        <v>0</v>
      </c>
      <c r="BP449" s="65">
        <f t="shared" si="132"/>
        <v>0</v>
      </c>
      <c r="BQ449" s="65">
        <f t="shared" si="145"/>
        <v>-5.5555555555555559E-2</v>
      </c>
      <c r="BR449" s="67">
        <f t="shared" si="146"/>
        <v>2893.3333333333344</v>
      </c>
      <c r="BS449" s="57"/>
      <c r="BT449" s="57"/>
    </row>
    <row r="450" spans="1:72" x14ac:dyDescent="0.25">
      <c r="A450" s="31">
        <v>450</v>
      </c>
      <c r="B450" s="56">
        <v>447</v>
      </c>
      <c r="C450" s="71">
        <v>0</v>
      </c>
      <c r="D450" s="71">
        <v>0</v>
      </c>
      <c r="E450" s="71">
        <v>0</v>
      </c>
      <c r="F450" s="71">
        <v>0</v>
      </c>
      <c r="G450" s="71">
        <v>2893.3333333333344</v>
      </c>
      <c r="K450" s="57">
        <v>446</v>
      </c>
      <c r="L450" s="66">
        <v>0</v>
      </c>
      <c r="M450" s="66">
        <v>0</v>
      </c>
      <c r="N450" s="65">
        <f t="shared" si="126"/>
        <v>0</v>
      </c>
      <c r="O450" s="65">
        <f t="shared" si="133"/>
        <v>0</v>
      </c>
      <c r="P450" s="67">
        <f t="shared" si="134"/>
        <v>2536.6111111111109</v>
      </c>
      <c r="Q450" s="57"/>
      <c r="R450" s="57"/>
      <c r="T450" s="57">
        <v>446</v>
      </c>
      <c r="U450" s="66">
        <v>0</v>
      </c>
      <c r="V450" s="66">
        <v>0</v>
      </c>
      <c r="W450" s="65">
        <f t="shared" si="127"/>
        <v>0</v>
      </c>
      <c r="X450" s="65">
        <f t="shared" si="135"/>
        <v>0</v>
      </c>
      <c r="Y450" s="67">
        <f t="shared" si="136"/>
        <v>2536.6111111111109</v>
      </c>
      <c r="Z450" s="57"/>
      <c r="AA450" s="57"/>
      <c r="AC450" s="57">
        <v>446</v>
      </c>
      <c r="AD450" s="66">
        <v>0</v>
      </c>
      <c r="AE450" s="66">
        <v>0</v>
      </c>
      <c r="AF450" s="65">
        <f t="shared" si="128"/>
        <v>0</v>
      </c>
      <c r="AG450" s="65">
        <f t="shared" si="137"/>
        <v>0</v>
      </c>
      <c r="AH450" s="67">
        <f t="shared" si="138"/>
        <v>2406.8611111111099</v>
      </c>
      <c r="AI450" s="57"/>
      <c r="AJ450" s="57"/>
      <c r="AL450" s="57">
        <v>446</v>
      </c>
      <c r="AM450" s="66">
        <v>0</v>
      </c>
      <c r="AN450" s="66">
        <v>0</v>
      </c>
      <c r="AO450" s="65">
        <f t="shared" si="129"/>
        <v>0</v>
      </c>
      <c r="AP450" s="65">
        <f t="shared" si="139"/>
        <v>0</v>
      </c>
      <c r="AQ450" s="67">
        <f t="shared" si="140"/>
        <v>2406.8611111111099</v>
      </c>
      <c r="AR450" s="57"/>
      <c r="AS450" s="57"/>
      <c r="AU450" s="57">
        <v>446</v>
      </c>
      <c r="AV450" s="66">
        <v>0</v>
      </c>
      <c r="AW450" s="66">
        <v>0</v>
      </c>
      <c r="AX450" s="65">
        <f t="shared" si="130"/>
        <v>0</v>
      </c>
      <c r="AY450" s="65">
        <f t="shared" si="141"/>
        <v>0</v>
      </c>
      <c r="AZ450" s="67">
        <f t="shared" si="142"/>
        <v>2406.8611111111099</v>
      </c>
      <c r="BA450" s="57"/>
      <c r="BB450" s="57"/>
      <c r="BD450" s="57">
        <v>446</v>
      </c>
      <c r="BE450" s="66">
        <v>0</v>
      </c>
      <c r="BF450" s="66">
        <v>0</v>
      </c>
      <c r="BG450" s="65">
        <f t="shared" si="131"/>
        <v>0</v>
      </c>
      <c r="BH450" s="65">
        <f t="shared" si="143"/>
        <v>0</v>
      </c>
      <c r="BI450" s="67">
        <f t="shared" si="144"/>
        <v>2893.3333333333344</v>
      </c>
      <c r="BJ450" s="57"/>
      <c r="BK450" s="57"/>
      <c r="BM450" s="57">
        <v>446</v>
      </c>
      <c r="BN450" s="57">
        <v>0</v>
      </c>
      <c r="BO450" s="66">
        <v>0</v>
      </c>
      <c r="BP450" s="65">
        <f t="shared" si="132"/>
        <v>0</v>
      </c>
      <c r="BQ450" s="65">
        <f t="shared" si="145"/>
        <v>0</v>
      </c>
      <c r="BR450" s="67">
        <f t="shared" si="146"/>
        <v>2893.3333333333344</v>
      </c>
      <c r="BS450" s="57"/>
      <c r="BT450" s="57"/>
    </row>
    <row r="451" spans="1:72" x14ac:dyDescent="0.25">
      <c r="A451" s="31">
        <v>451</v>
      </c>
      <c r="B451" s="56">
        <v>448</v>
      </c>
      <c r="C451" s="71">
        <v>0</v>
      </c>
      <c r="D451" s="71">
        <v>0</v>
      </c>
      <c r="E451" s="71">
        <v>0</v>
      </c>
      <c r="F451" s="71">
        <v>0</v>
      </c>
      <c r="G451" s="71">
        <v>2893.3333333333344</v>
      </c>
      <c r="K451" s="57">
        <v>447</v>
      </c>
      <c r="L451" s="66">
        <v>0</v>
      </c>
      <c r="M451" s="66">
        <v>0</v>
      </c>
      <c r="N451" s="65">
        <f t="shared" si="126"/>
        <v>0</v>
      </c>
      <c r="O451" s="65">
        <f t="shared" si="133"/>
        <v>0</v>
      </c>
      <c r="P451" s="67">
        <f t="shared" si="134"/>
        <v>2536.6111111111109</v>
      </c>
      <c r="Q451" s="57"/>
      <c r="R451" s="57"/>
      <c r="T451" s="57">
        <v>447</v>
      </c>
      <c r="U451" s="66">
        <v>0</v>
      </c>
      <c r="V451" s="66">
        <v>0</v>
      </c>
      <c r="W451" s="65">
        <f t="shared" si="127"/>
        <v>0</v>
      </c>
      <c r="X451" s="65">
        <f t="shared" si="135"/>
        <v>0</v>
      </c>
      <c r="Y451" s="67">
        <f t="shared" si="136"/>
        <v>2536.6111111111109</v>
      </c>
      <c r="Z451" s="57"/>
      <c r="AA451" s="57"/>
      <c r="AC451" s="57">
        <v>447</v>
      </c>
      <c r="AD451" s="66">
        <v>0</v>
      </c>
      <c r="AE451" s="66">
        <v>0</v>
      </c>
      <c r="AF451" s="65">
        <f t="shared" si="128"/>
        <v>0</v>
      </c>
      <c r="AG451" s="65">
        <f t="shared" si="137"/>
        <v>0</v>
      </c>
      <c r="AH451" s="67">
        <f t="shared" si="138"/>
        <v>2406.8611111111099</v>
      </c>
      <c r="AI451" s="57"/>
      <c r="AJ451" s="57"/>
      <c r="AL451" s="57">
        <v>447</v>
      </c>
      <c r="AM451" s="66">
        <v>0</v>
      </c>
      <c r="AN451" s="66">
        <v>0</v>
      </c>
      <c r="AO451" s="65">
        <f t="shared" si="129"/>
        <v>0</v>
      </c>
      <c r="AP451" s="65">
        <f t="shared" si="139"/>
        <v>0</v>
      </c>
      <c r="AQ451" s="67">
        <f t="shared" si="140"/>
        <v>2406.8611111111099</v>
      </c>
      <c r="AR451" s="57"/>
      <c r="AS451" s="57"/>
      <c r="AU451" s="57">
        <v>447</v>
      </c>
      <c r="AV451" s="66">
        <v>0</v>
      </c>
      <c r="AW451" s="66">
        <v>0</v>
      </c>
      <c r="AX451" s="65">
        <f t="shared" si="130"/>
        <v>0</v>
      </c>
      <c r="AY451" s="65">
        <f t="shared" si="141"/>
        <v>0</v>
      </c>
      <c r="AZ451" s="67">
        <f t="shared" si="142"/>
        <v>2406.8611111111099</v>
      </c>
      <c r="BA451" s="57"/>
      <c r="BB451" s="57"/>
      <c r="BD451" s="57">
        <v>447</v>
      </c>
      <c r="BE451" s="66">
        <v>0</v>
      </c>
      <c r="BF451" s="66">
        <v>0</v>
      </c>
      <c r="BG451" s="65">
        <f t="shared" si="131"/>
        <v>0</v>
      </c>
      <c r="BH451" s="65">
        <f t="shared" si="143"/>
        <v>0</v>
      </c>
      <c r="BI451" s="67">
        <f t="shared" si="144"/>
        <v>2893.3333333333344</v>
      </c>
      <c r="BJ451" s="57"/>
      <c r="BK451" s="57"/>
      <c r="BM451" s="57">
        <v>447</v>
      </c>
      <c r="BN451" s="57">
        <v>0</v>
      </c>
      <c r="BO451" s="66">
        <v>0</v>
      </c>
      <c r="BP451" s="65">
        <f t="shared" si="132"/>
        <v>0</v>
      </c>
      <c r="BQ451" s="65">
        <f t="shared" si="145"/>
        <v>0</v>
      </c>
      <c r="BR451" s="67">
        <f t="shared" si="146"/>
        <v>2893.3333333333344</v>
      </c>
      <c r="BS451" s="57"/>
      <c r="BT451" s="57"/>
    </row>
    <row r="452" spans="1:72" x14ac:dyDescent="0.25">
      <c r="A452" s="31">
        <v>452</v>
      </c>
      <c r="B452" s="56">
        <v>449</v>
      </c>
      <c r="C452" s="71">
        <v>0</v>
      </c>
      <c r="D452" s="71">
        <v>0</v>
      </c>
      <c r="E452" s="71">
        <v>0</v>
      </c>
      <c r="F452" s="71">
        <v>0</v>
      </c>
      <c r="G452" s="71">
        <v>2893.3333333333344</v>
      </c>
      <c r="K452" s="57">
        <v>448</v>
      </c>
      <c r="L452" s="66">
        <v>0</v>
      </c>
      <c r="M452" s="66">
        <v>0</v>
      </c>
      <c r="N452" s="65">
        <f t="shared" si="126"/>
        <v>0</v>
      </c>
      <c r="O452" s="65">
        <f t="shared" si="133"/>
        <v>0</v>
      </c>
      <c r="P452" s="67">
        <f t="shared" si="134"/>
        <v>2536.6111111111109</v>
      </c>
      <c r="Q452" s="57"/>
      <c r="R452" s="57"/>
      <c r="T452" s="57">
        <v>448</v>
      </c>
      <c r="U452" s="66">
        <v>0</v>
      </c>
      <c r="V452" s="66">
        <v>0</v>
      </c>
      <c r="W452" s="65">
        <f t="shared" si="127"/>
        <v>0</v>
      </c>
      <c r="X452" s="65">
        <f t="shared" si="135"/>
        <v>0</v>
      </c>
      <c r="Y452" s="67">
        <f t="shared" si="136"/>
        <v>2536.6111111111109</v>
      </c>
      <c r="Z452" s="57"/>
      <c r="AA452" s="57"/>
      <c r="AC452" s="57">
        <v>448</v>
      </c>
      <c r="AD452" s="66">
        <v>0</v>
      </c>
      <c r="AE452" s="66">
        <v>0</v>
      </c>
      <c r="AF452" s="65">
        <f t="shared" si="128"/>
        <v>0</v>
      </c>
      <c r="AG452" s="65">
        <f t="shared" si="137"/>
        <v>0</v>
      </c>
      <c r="AH452" s="67">
        <f t="shared" si="138"/>
        <v>2406.8611111111099</v>
      </c>
      <c r="AI452" s="57"/>
      <c r="AJ452" s="57"/>
      <c r="AL452" s="57">
        <v>448</v>
      </c>
      <c r="AM452" s="66">
        <v>0</v>
      </c>
      <c r="AN452" s="66">
        <v>0</v>
      </c>
      <c r="AO452" s="65">
        <f t="shared" si="129"/>
        <v>0</v>
      </c>
      <c r="AP452" s="65">
        <f t="shared" si="139"/>
        <v>0</v>
      </c>
      <c r="AQ452" s="67">
        <f t="shared" si="140"/>
        <v>2406.8611111111099</v>
      </c>
      <c r="AR452" s="57"/>
      <c r="AS452" s="57"/>
      <c r="AU452" s="57">
        <v>448</v>
      </c>
      <c r="AV452" s="66">
        <v>0</v>
      </c>
      <c r="AW452" s="66">
        <v>0</v>
      </c>
      <c r="AX452" s="65">
        <f t="shared" si="130"/>
        <v>0</v>
      </c>
      <c r="AY452" s="65">
        <f t="shared" si="141"/>
        <v>0</v>
      </c>
      <c r="AZ452" s="67">
        <f t="shared" si="142"/>
        <v>2406.8611111111099</v>
      </c>
      <c r="BA452" s="57"/>
      <c r="BB452" s="57"/>
      <c r="BD452" s="57">
        <v>448</v>
      </c>
      <c r="BE452" s="66">
        <v>0</v>
      </c>
      <c r="BF452" s="66">
        <v>0</v>
      </c>
      <c r="BG452" s="65">
        <f t="shared" si="131"/>
        <v>0</v>
      </c>
      <c r="BH452" s="65">
        <f t="shared" si="143"/>
        <v>0</v>
      </c>
      <c r="BI452" s="67">
        <f t="shared" si="144"/>
        <v>2893.3333333333344</v>
      </c>
      <c r="BJ452" s="57"/>
      <c r="BK452" s="57"/>
      <c r="BM452" s="57">
        <v>448</v>
      </c>
      <c r="BN452" s="57">
        <v>0</v>
      </c>
      <c r="BO452" s="66">
        <v>0</v>
      </c>
      <c r="BP452" s="65">
        <f t="shared" si="132"/>
        <v>0</v>
      </c>
      <c r="BQ452" s="65">
        <f t="shared" si="145"/>
        <v>0</v>
      </c>
      <c r="BR452" s="67">
        <f t="shared" si="146"/>
        <v>2893.3333333333344</v>
      </c>
      <c r="BS452" s="57"/>
      <c r="BT452" s="57"/>
    </row>
    <row r="453" spans="1:72" x14ac:dyDescent="0.25">
      <c r="A453" s="31">
        <v>453</v>
      </c>
      <c r="B453" s="56">
        <v>450</v>
      </c>
      <c r="C453" s="71">
        <v>0</v>
      </c>
      <c r="D453" s="71">
        <v>0</v>
      </c>
      <c r="E453" s="71">
        <v>0</v>
      </c>
      <c r="F453" s="71">
        <v>0</v>
      </c>
      <c r="G453" s="71">
        <v>2893.3333333333344</v>
      </c>
      <c r="K453" s="57">
        <v>449</v>
      </c>
      <c r="L453" s="66">
        <v>0</v>
      </c>
      <c r="M453" s="66">
        <v>0</v>
      </c>
      <c r="N453" s="65">
        <f t="shared" ref="N453:N516" si="147">L453/3.6</f>
        <v>0</v>
      </c>
      <c r="O453" s="65">
        <f t="shared" si="133"/>
        <v>0</v>
      </c>
      <c r="P453" s="67">
        <f t="shared" si="134"/>
        <v>2536.6111111111109</v>
      </c>
      <c r="Q453" s="57"/>
      <c r="R453" s="57"/>
      <c r="T453" s="57">
        <v>449</v>
      </c>
      <c r="U453" s="66">
        <v>0</v>
      </c>
      <c r="V453" s="66">
        <v>0</v>
      </c>
      <c r="W453" s="65">
        <f t="shared" ref="W453:W516" si="148">U453/3.6</f>
        <v>0</v>
      </c>
      <c r="X453" s="65">
        <f t="shared" si="135"/>
        <v>0</v>
      </c>
      <c r="Y453" s="67">
        <f t="shared" si="136"/>
        <v>2536.6111111111109</v>
      </c>
      <c r="Z453" s="57"/>
      <c r="AA453" s="57"/>
      <c r="AC453" s="57">
        <v>449</v>
      </c>
      <c r="AD453" s="66">
        <v>0</v>
      </c>
      <c r="AE453" s="66">
        <v>0</v>
      </c>
      <c r="AF453" s="65">
        <f t="shared" ref="AF453:AF516" si="149">AD453/3.6</f>
        <v>0</v>
      </c>
      <c r="AG453" s="65">
        <f t="shared" si="137"/>
        <v>0</v>
      </c>
      <c r="AH453" s="67">
        <f t="shared" si="138"/>
        <v>2406.8611111111099</v>
      </c>
      <c r="AI453" s="57"/>
      <c r="AJ453" s="57"/>
      <c r="AL453" s="57">
        <v>449</v>
      </c>
      <c r="AM453" s="66">
        <v>0</v>
      </c>
      <c r="AN453" s="66">
        <v>0</v>
      </c>
      <c r="AO453" s="65">
        <f t="shared" ref="AO453:AO516" si="150">AM453/3.6</f>
        <v>0</v>
      </c>
      <c r="AP453" s="65">
        <f t="shared" si="139"/>
        <v>0</v>
      </c>
      <c r="AQ453" s="67">
        <f t="shared" si="140"/>
        <v>2406.8611111111099</v>
      </c>
      <c r="AR453" s="57"/>
      <c r="AS453" s="57"/>
      <c r="AU453" s="57">
        <v>449</v>
      </c>
      <c r="AV453" s="66">
        <v>0</v>
      </c>
      <c r="AW453" s="66">
        <v>0</v>
      </c>
      <c r="AX453" s="65">
        <f t="shared" ref="AX453:AX516" si="151">AV453/3.6</f>
        <v>0</v>
      </c>
      <c r="AY453" s="65">
        <f t="shared" si="141"/>
        <v>0</v>
      </c>
      <c r="AZ453" s="67">
        <f t="shared" si="142"/>
        <v>2406.8611111111099</v>
      </c>
      <c r="BA453" s="57"/>
      <c r="BB453" s="57"/>
      <c r="BD453" s="57">
        <v>449</v>
      </c>
      <c r="BE453" s="66">
        <v>0</v>
      </c>
      <c r="BF453" s="66">
        <v>0</v>
      </c>
      <c r="BG453" s="65">
        <f t="shared" ref="BG453:BG516" si="152">BE453/3.6</f>
        <v>0</v>
      </c>
      <c r="BH453" s="65">
        <f t="shared" si="143"/>
        <v>0</v>
      </c>
      <c r="BI453" s="67">
        <f t="shared" si="144"/>
        <v>2893.3333333333344</v>
      </c>
      <c r="BJ453" s="57"/>
      <c r="BK453" s="57"/>
      <c r="BM453" s="57">
        <v>449</v>
      </c>
      <c r="BN453" s="57">
        <v>0</v>
      </c>
      <c r="BO453" s="66">
        <v>0</v>
      </c>
      <c r="BP453" s="65">
        <f t="shared" ref="BP453:BP516" si="153">BN453/3.6</f>
        <v>0</v>
      </c>
      <c r="BQ453" s="65">
        <f t="shared" si="145"/>
        <v>0</v>
      </c>
      <c r="BR453" s="67">
        <f t="shared" si="146"/>
        <v>2893.3333333333344</v>
      </c>
      <c r="BS453" s="57"/>
      <c r="BT453" s="57"/>
    </row>
    <row r="454" spans="1:72" x14ac:dyDescent="0.25">
      <c r="A454" s="31">
        <v>454</v>
      </c>
      <c r="B454" s="56">
        <v>451</v>
      </c>
      <c r="C454" s="71">
        <v>0</v>
      </c>
      <c r="D454" s="71">
        <v>0</v>
      </c>
      <c r="E454" s="71">
        <v>0</v>
      </c>
      <c r="F454" s="71">
        <v>0</v>
      </c>
      <c r="G454" s="71">
        <v>2893.3333333333344</v>
      </c>
      <c r="K454" s="57">
        <v>450</v>
      </c>
      <c r="L454" s="66">
        <v>0</v>
      </c>
      <c r="M454" s="66">
        <v>0</v>
      </c>
      <c r="N454" s="65">
        <f t="shared" si="147"/>
        <v>0</v>
      </c>
      <c r="O454" s="65">
        <f t="shared" ref="O454:O517" si="154">N454-N453</f>
        <v>0</v>
      </c>
      <c r="P454" s="67">
        <f t="shared" ref="P454:P517" si="155">N453+(O454/2)+P453</f>
        <v>2536.6111111111109</v>
      </c>
      <c r="Q454" s="57"/>
      <c r="R454" s="57"/>
      <c r="T454" s="57">
        <v>450</v>
      </c>
      <c r="U454" s="66">
        <v>0</v>
      </c>
      <c r="V454" s="66">
        <v>0</v>
      </c>
      <c r="W454" s="65">
        <f t="shared" si="148"/>
        <v>0</v>
      </c>
      <c r="X454" s="65">
        <f t="shared" ref="X454:X517" si="156">W454-W453</f>
        <v>0</v>
      </c>
      <c r="Y454" s="67">
        <f t="shared" ref="Y454:Y517" si="157">W453+(X454/2)+Y453</f>
        <v>2536.6111111111109</v>
      </c>
      <c r="Z454" s="57"/>
      <c r="AA454" s="57"/>
      <c r="AC454" s="57">
        <v>450</v>
      </c>
      <c r="AD454" s="66">
        <v>0</v>
      </c>
      <c r="AE454" s="66">
        <v>0</v>
      </c>
      <c r="AF454" s="65">
        <f t="shared" si="149"/>
        <v>0</v>
      </c>
      <c r="AG454" s="65">
        <f t="shared" ref="AG454:AG517" si="158">AF454-AF453</f>
        <v>0</v>
      </c>
      <c r="AH454" s="67">
        <f t="shared" ref="AH454:AH517" si="159">AF453+(AG454/2)+AH453</f>
        <v>2406.8611111111099</v>
      </c>
      <c r="AI454" s="57"/>
      <c r="AJ454" s="57"/>
      <c r="AL454" s="57">
        <v>450</v>
      </c>
      <c r="AM454" s="66">
        <v>0</v>
      </c>
      <c r="AN454" s="66">
        <v>0</v>
      </c>
      <c r="AO454" s="65">
        <f t="shared" si="150"/>
        <v>0</v>
      </c>
      <c r="AP454" s="65">
        <f t="shared" ref="AP454:AP517" si="160">AO454-AO453</f>
        <v>0</v>
      </c>
      <c r="AQ454" s="67">
        <f t="shared" ref="AQ454:AQ517" si="161">AO453+(AP454/2)+AQ453</f>
        <v>2406.8611111111099</v>
      </c>
      <c r="AR454" s="57"/>
      <c r="AS454" s="57"/>
      <c r="AU454" s="57">
        <v>450</v>
      </c>
      <c r="AV454" s="66">
        <v>0</v>
      </c>
      <c r="AW454" s="66">
        <v>0</v>
      </c>
      <c r="AX454" s="65">
        <f t="shared" si="151"/>
        <v>0</v>
      </c>
      <c r="AY454" s="65">
        <f t="shared" ref="AY454:AY517" si="162">AX454-AX453</f>
        <v>0</v>
      </c>
      <c r="AZ454" s="67">
        <f t="shared" ref="AZ454:AZ517" si="163">AX453+(AY454/2)+AZ453</f>
        <v>2406.8611111111099</v>
      </c>
      <c r="BA454" s="57"/>
      <c r="BB454" s="57"/>
      <c r="BD454" s="57">
        <v>450</v>
      </c>
      <c r="BE454" s="66">
        <v>0</v>
      </c>
      <c r="BF454" s="66">
        <v>0</v>
      </c>
      <c r="BG454" s="65">
        <f t="shared" si="152"/>
        <v>0</v>
      </c>
      <c r="BH454" s="65">
        <f t="shared" ref="BH454:BH517" si="164">BG454-BG453</f>
        <v>0</v>
      </c>
      <c r="BI454" s="67">
        <f t="shared" ref="BI454:BI517" si="165">BG453+(BH454/2)+BI453</f>
        <v>2893.3333333333344</v>
      </c>
      <c r="BJ454" s="57"/>
      <c r="BK454" s="57"/>
      <c r="BM454" s="57">
        <v>450</v>
      </c>
      <c r="BN454" s="57">
        <v>0</v>
      </c>
      <c r="BO454" s="66">
        <v>0</v>
      </c>
      <c r="BP454" s="65">
        <f t="shared" si="153"/>
        <v>0</v>
      </c>
      <c r="BQ454" s="65">
        <f t="shared" ref="BQ454:BQ517" si="166">BP454-BP453</f>
        <v>0</v>
      </c>
      <c r="BR454" s="67">
        <f t="shared" ref="BR454:BR517" si="167">BP453+(BQ454/2)+BR453</f>
        <v>2893.3333333333344</v>
      </c>
      <c r="BS454" s="57"/>
      <c r="BT454" s="57"/>
    </row>
    <row r="455" spans="1:72" x14ac:dyDescent="0.25">
      <c r="A455" s="31">
        <v>455</v>
      </c>
      <c r="B455" s="56">
        <v>452</v>
      </c>
      <c r="C455" s="71">
        <v>0</v>
      </c>
      <c r="D455" s="71">
        <v>0</v>
      </c>
      <c r="E455" s="71">
        <v>0</v>
      </c>
      <c r="F455" s="71">
        <v>0</v>
      </c>
      <c r="G455" s="71">
        <v>2893.3333333333344</v>
      </c>
      <c r="K455" s="57">
        <v>451</v>
      </c>
      <c r="L455" s="66">
        <v>0</v>
      </c>
      <c r="M455" s="66">
        <v>0</v>
      </c>
      <c r="N455" s="65">
        <f t="shared" si="147"/>
        <v>0</v>
      </c>
      <c r="O455" s="65">
        <f t="shared" si="154"/>
        <v>0</v>
      </c>
      <c r="P455" s="67">
        <f t="shared" si="155"/>
        <v>2536.6111111111109</v>
      </c>
      <c r="Q455" s="57"/>
      <c r="R455" s="57"/>
      <c r="T455" s="57">
        <v>451</v>
      </c>
      <c r="U455" s="66">
        <v>0</v>
      </c>
      <c r="V455" s="66">
        <v>0</v>
      </c>
      <c r="W455" s="65">
        <f t="shared" si="148"/>
        <v>0</v>
      </c>
      <c r="X455" s="65">
        <f t="shared" si="156"/>
        <v>0</v>
      </c>
      <c r="Y455" s="67">
        <f t="shared" si="157"/>
        <v>2536.6111111111109</v>
      </c>
      <c r="Z455" s="57"/>
      <c r="AA455" s="57"/>
      <c r="AC455" s="57">
        <v>451</v>
      </c>
      <c r="AD455" s="66">
        <v>0</v>
      </c>
      <c r="AE455" s="66">
        <v>0</v>
      </c>
      <c r="AF455" s="65">
        <f t="shared" si="149"/>
        <v>0</v>
      </c>
      <c r="AG455" s="65">
        <f t="shared" si="158"/>
        <v>0</v>
      </c>
      <c r="AH455" s="67">
        <f t="shared" si="159"/>
        <v>2406.8611111111099</v>
      </c>
      <c r="AI455" s="57"/>
      <c r="AJ455" s="57"/>
      <c r="AL455" s="57">
        <v>451</v>
      </c>
      <c r="AM455" s="66">
        <v>0</v>
      </c>
      <c r="AN455" s="66">
        <v>0</v>
      </c>
      <c r="AO455" s="65">
        <f t="shared" si="150"/>
        <v>0</v>
      </c>
      <c r="AP455" s="65">
        <f t="shared" si="160"/>
        <v>0</v>
      </c>
      <c r="AQ455" s="67">
        <f t="shared" si="161"/>
        <v>2406.8611111111099</v>
      </c>
      <c r="AR455" s="57"/>
      <c r="AS455" s="57"/>
      <c r="AU455" s="57">
        <v>451</v>
      </c>
      <c r="AV455" s="66">
        <v>0</v>
      </c>
      <c r="AW455" s="66">
        <v>0</v>
      </c>
      <c r="AX455" s="65">
        <f t="shared" si="151"/>
        <v>0</v>
      </c>
      <c r="AY455" s="65">
        <f t="shared" si="162"/>
        <v>0</v>
      </c>
      <c r="AZ455" s="67">
        <f t="shared" si="163"/>
        <v>2406.8611111111099</v>
      </c>
      <c r="BA455" s="57"/>
      <c r="BB455" s="57"/>
      <c r="BD455" s="57">
        <v>451</v>
      </c>
      <c r="BE455" s="66">
        <v>0</v>
      </c>
      <c r="BF455" s="66">
        <v>0</v>
      </c>
      <c r="BG455" s="65">
        <f t="shared" si="152"/>
        <v>0</v>
      </c>
      <c r="BH455" s="65">
        <f t="shared" si="164"/>
        <v>0</v>
      </c>
      <c r="BI455" s="67">
        <f t="shared" si="165"/>
        <v>2893.3333333333344</v>
      </c>
      <c r="BJ455" s="57"/>
      <c r="BK455" s="57"/>
      <c r="BM455" s="57">
        <v>451</v>
      </c>
      <c r="BN455" s="57">
        <v>0</v>
      </c>
      <c r="BO455" s="66">
        <v>0</v>
      </c>
      <c r="BP455" s="65">
        <f t="shared" si="153"/>
        <v>0</v>
      </c>
      <c r="BQ455" s="65">
        <f t="shared" si="166"/>
        <v>0</v>
      </c>
      <c r="BR455" s="67">
        <f t="shared" si="167"/>
        <v>2893.3333333333344</v>
      </c>
      <c r="BS455" s="57"/>
      <c r="BT455" s="57"/>
    </row>
    <row r="456" spans="1:72" x14ac:dyDescent="0.25">
      <c r="A456" s="31">
        <v>456</v>
      </c>
      <c r="B456" s="56">
        <v>453</v>
      </c>
      <c r="C456" s="71">
        <v>0</v>
      </c>
      <c r="D456" s="71">
        <v>0</v>
      </c>
      <c r="E456" s="71">
        <v>0</v>
      </c>
      <c r="F456" s="71">
        <v>0</v>
      </c>
      <c r="G456" s="71">
        <v>2893.3333333333344</v>
      </c>
      <c r="K456" s="57">
        <v>452</v>
      </c>
      <c r="L456" s="66">
        <v>0</v>
      </c>
      <c r="M456" s="66">
        <v>0</v>
      </c>
      <c r="N456" s="65">
        <f t="shared" si="147"/>
        <v>0</v>
      </c>
      <c r="O456" s="65">
        <f t="shared" si="154"/>
        <v>0</v>
      </c>
      <c r="P456" s="67">
        <f t="shared" si="155"/>
        <v>2536.6111111111109</v>
      </c>
      <c r="Q456" s="57"/>
      <c r="R456" s="57"/>
      <c r="T456" s="57">
        <v>452</v>
      </c>
      <c r="U456" s="66">
        <v>0</v>
      </c>
      <c r="V456" s="66">
        <v>0</v>
      </c>
      <c r="W456" s="65">
        <f t="shared" si="148"/>
        <v>0</v>
      </c>
      <c r="X456" s="65">
        <f t="shared" si="156"/>
        <v>0</v>
      </c>
      <c r="Y456" s="67">
        <f t="shared" si="157"/>
        <v>2536.6111111111109</v>
      </c>
      <c r="Z456" s="57"/>
      <c r="AA456" s="57"/>
      <c r="AC456" s="57">
        <v>452</v>
      </c>
      <c r="AD456" s="66">
        <v>0</v>
      </c>
      <c r="AE456" s="66">
        <v>0</v>
      </c>
      <c r="AF456" s="65">
        <f t="shared" si="149"/>
        <v>0</v>
      </c>
      <c r="AG456" s="65">
        <f t="shared" si="158"/>
        <v>0</v>
      </c>
      <c r="AH456" s="67">
        <f t="shared" si="159"/>
        <v>2406.8611111111099</v>
      </c>
      <c r="AI456" s="57"/>
      <c r="AJ456" s="57"/>
      <c r="AL456" s="57">
        <v>452</v>
      </c>
      <c r="AM456" s="66">
        <v>0</v>
      </c>
      <c r="AN456" s="66">
        <v>0</v>
      </c>
      <c r="AO456" s="65">
        <f t="shared" si="150"/>
        <v>0</v>
      </c>
      <c r="AP456" s="65">
        <f t="shared" si="160"/>
        <v>0</v>
      </c>
      <c r="AQ456" s="67">
        <f t="shared" si="161"/>
        <v>2406.8611111111099</v>
      </c>
      <c r="AR456" s="57"/>
      <c r="AS456" s="57"/>
      <c r="AU456" s="57">
        <v>452</v>
      </c>
      <c r="AV456" s="66">
        <v>0</v>
      </c>
      <c r="AW456" s="66">
        <v>0</v>
      </c>
      <c r="AX456" s="65">
        <f t="shared" si="151"/>
        <v>0</v>
      </c>
      <c r="AY456" s="65">
        <f t="shared" si="162"/>
        <v>0</v>
      </c>
      <c r="AZ456" s="67">
        <f t="shared" si="163"/>
        <v>2406.8611111111099</v>
      </c>
      <c r="BA456" s="57"/>
      <c r="BB456" s="57"/>
      <c r="BD456" s="57">
        <v>452</v>
      </c>
      <c r="BE456" s="66">
        <v>0</v>
      </c>
      <c r="BF456" s="66">
        <v>0</v>
      </c>
      <c r="BG456" s="65">
        <f t="shared" si="152"/>
        <v>0</v>
      </c>
      <c r="BH456" s="65">
        <f t="shared" si="164"/>
        <v>0</v>
      </c>
      <c r="BI456" s="67">
        <f t="shared" si="165"/>
        <v>2893.3333333333344</v>
      </c>
      <c r="BJ456" s="57"/>
      <c r="BK456" s="57"/>
      <c r="BM456" s="57">
        <v>452</v>
      </c>
      <c r="BN456" s="57">
        <v>0</v>
      </c>
      <c r="BO456" s="66">
        <v>0</v>
      </c>
      <c r="BP456" s="65">
        <f t="shared" si="153"/>
        <v>0</v>
      </c>
      <c r="BQ456" s="65">
        <f t="shared" si="166"/>
        <v>0</v>
      </c>
      <c r="BR456" s="67">
        <f t="shared" si="167"/>
        <v>2893.3333333333344</v>
      </c>
      <c r="BS456" s="57"/>
      <c r="BT456" s="57"/>
    </row>
    <row r="457" spans="1:72" x14ac:dyDescent="0.25">
      <c r="A457" s="31">
        <v>457</v>
      </c>
      <c r="B457" s="56">
        <v>454</v>
      </c>
      <c r="C457" s="71">
        <v>0</v>
      </c>
      <c r="D457" s="71">
        <v>0</v>
      </c>
      <c r="E457" s="71">
        <v>0</v>
      </c>
      <c r="F457" s="71">
        <v>0</v>
      </c>
      <c r="G457" s="71">
        <v>2893.3333333333344</v>
      </c>
      <c r="K457" s="57">
        <v>453</v>
      </c>
      <c r="L457" s="66">
        <v>0</v>
      </c>
      <c r="M457" s="66">
        <v>0</v>
      </c>
      <c r="N457" s="65">
        <f t="shared" si="147"/>
        <v>0</v>
      </c>
      <c r="O457" s="65">
        <f t="shared" si="154"/>
        <v>0</v>
      </c>
      <c r="P457" s="67">
        <f t="shared" si="155"/>
        <v>2536.6111111111109</v>
      </c>
      <c r="Q457" s="57"/>
      <c r="R457" s="57"/>
      <c r="T457" s="57">
        <v>453</v>
      </c>
      <c r="U457" s="66">
        <v>0</v>
      </c>
      <c r="V457" s="66">
        <v>0</v>
      </c>
      <c r="W457" s="65">
        <f t="shared" si="148"/>
        <v>0</v>
      </c>
      <c r="X457" s="65">
        <f t="shared" si="156"/>
        <v>0</v>
      </c>
      <c r="Y457" s="67">
        <f t="shared" si="157"/>
        <v>2536.6111111111109</v>
      </c>
      <c r="Z457" s="57"/>
      <c r="AA457" s="57"/>
      <c r="AC457" s="57">
        <v>453</v>
      </c>
      <c r="AD457" s="66">
        <v>0</v>
      </c>
      <c r="AE457" s="66">
        <v>0</v>
      </c>
      <c r="AF457" s="65">
        <f t="shared" si="149"/>
        <v>0</v>
      </c>
      <c r="AG457" s="65">
        <f t="shared" si="158"/>
        <v>0</v>
      </c>
      <c r="AH457" s="67">
        <f t="shared" si="159"/>
        <v>2406.8611111111099</v>
      </c>
      <c r="AI457" s="57"/>
      <c r="AJ457" s="57"/>
      <c r="AL457" s="57">
        <v>453</v>
      </c>
      <c r="AM457" s="66">
        <v>0</v>
      </c>
      <c r="AN457" s="66">
        <v>0</v>
      </c>
      <c r="AO457" s="65">
        <f t="shared" si="150"/>
        <v>0</v>
      </c>
      <c r="AP457" s="65">
        <f t="shared" si="160"/>
        <v>0</v>
      </c>
      <c r="AQ457" s="67">
        <f t="shared" si="161"/>
        <v>2406.8611111111099</v>
      </c>
      <c r="AR457" s="57"/>
      <c r="AS457" s="57"/>
      <c r="AU457" s="57">
        <v>453</v>
      </c>
      <c r="AV457" s="66">
        <v>0</v>
      </c>
      <c r="AW457" s="66">
        <v>0</v>
      </c>
      <c r="AX457" s="65">
        <f t="shared" si="151"/>
        <v>0</v>
      </c>
      <c r="AY457" s="65">
        <f t="shared" si="162"/>
        <v>0</v>
      </c>
      <c r="AZ457" s="67">
        <f t="shared" si="163"/>
        <v>2406.8611111111099</v>
      </c>
      <c r="BA457" s="57"/>
      <c r="BB457" s="57"/>
      <c r="BD457" s="57">
        <v>453</v>
      </c>
      <c r="BE457" s="66">
        <v>0</v>
      </c>
      <c r="BF457" s="66">
        <v>0</v>
      </c>
      <c r="BG457" s="65">
        <f t="shared" si="152"/>
        <v>0</v>
      </c>
      <c r="BH457" s="65">
        <f t="shared" si="164"/>
        <v>0</v>
      </c>
      <c r="BI457" s="67">
        <f t="shared" si="165"/>
        <v>2893.3333333333344</v>
      </c>
      <c r="BJ457" s="57"/>
      <c r="BK457" s="57"/>
      <c r="BM457" s="57">
        <v>453</v>
      </c>
      <c r="BN457" s="57">
        <v>0</v>
      </c>
      <c r="BO457" s="66">
        <v>0</v>
      </c>
      <c r="BP457" s="65">
        <f t="shared" si="153"/>
        <v>0</v>
      </c>
      <c r="BQ457" s="65">
        <f t="shared" si="166"/>
        <v>0</v>
      </c>
      <c r="BR457" s="67">
        <f t="shared" si="167"/>
        <v>2893.3333333333344</v>
      </c>
      <c r="BS457" s="57"/>
      <c r="BT457" s="57"/>
    </row>
    <row r="458" spans="1:72" x14ac:dyDescent="0.25">
      <c r="A458" s="31">
        <v>458</v>
      </c>
      <c r="B458" s="56">
        <v>455</v>
      </c>
      <c r="C458" s="71">
        <v>0</v>
      </c>
      <c r="D458" s="71">
        <v>0</v>
      </c>
      <c r="E458" s="71">
        <v>0</v>
      </c>
      <c r="F458" s="71">
        <v>0</v>
      </c>
      <c r="G458" s="71">
        <v>2893.3333333333344</v>
      </c>
      <c r="K458" s="57">
        <v>454</v>
      </c>
      <c r="L458" s="66">
        <v>0</v>
      </c>
      <c r="M458" s="66">
        <v>0</v>
      </c>
      <c r="N458" s="65">
        <f t="shared" si="147"/>
        <v>0</v>
      </c>
      <c r="O458" s="65">
        <f t="shared" si="154"/>
        <v>0</v>
      </c>
      <c r="P458" s="67">
        <f t="shared" si="155"/>
        <v>2536.6111111111109</v>
      </c>
      <c r="Q458" s="57"/>
      <c r="R458" s="57"/>
      <c r="T458" s="57">
        <v>454</v>
      </c>
      <c r="U458" s="66">
        <v>0</v>
      </c>
      <c r="V458" s="66">
        <v>0</v>
      </c>
      <c r="W458" s="65">
        <f t="shared" si="148"/>
        <v>0</v>
      </c>
      <c r="X458" s="65">
        <f t="shared" si="156"/>
        <v>0</v>
      </c>
      <c r="Y458" s="67">
        <f t="shared" si="157"/>
        <v>2536.6111111111109</v>
      </c>
      <c r="Z458" s="57"/>
      <c r="AA458" s="57"/>
      <c r="AC458" s="57">
        <v>454</v>
      </c>
      <c r="AD458" s="66">
        <v>0</v>
      </c>
      <c r="AE458" s="66">
        <v>0</v>
      </c>
      <c r="AF458" s="65">
        <f t="shared" si="149"/>
        <v>0</v>
      </c>
      <c r="AG458" s="65">
        <f t="shared" si="158"/>
        <v>0</v>
      </c>
      <c r="AH458" s="67">
        <f t="shared" si="159"/>
        <v>2406.8611111111099</v>
      </c>
      <c r="AI458" s="57"/>
      <c r="AJ458" s="57"/>
      <c r="AL458" s="57">
        <v>454</v>
      </c>
      <c r="AM458" s="66">
        <v>0</v>
      </c>
      <c r="AN458" s="66">
        <v>0</v>
      </c>
      <c r="AO458" s="65">
        <f t="shared" si="150"/>
        <v>0</v>
      </c>
      <c r="AP458" s="65">
        <f t="shared" si="160"/>
        <v>0</v>
      </c>
      <c r="AQ458" s="67">
        <f t="shared" si="161"/>
        <v>2406.8611111111099</v>
      </c>
      <c r="AR458" s="57"/>
      <c r="AS458" s="57"/>
      <c r="AU458" s="57">
        <v>454</v>
      </c>
      <c r="AV458" s="66">
        <v>0</v>
      </c>
      <c r="AW458" s="66">
        <v>0</v>
      </c>
      <c r="AX458" s="65">
        <f t="shared" si="151"/>
        <v>0</v>
      </c>
      <c r="AY458" s="65">
        <f t="shared" si="162"/>
        <v>0</v>
      </c>
      <c r="AZ458" s="67">
        <f t="shared" si="163"/>
        <v>2406.8611111111099</v>
      </c>
      <c r="BA458" s="57"/>
      <c r="BB458" s="57"/>
      <c r="BD458" s="57">
        <v>454</v>
      </c>
      <c r="BE458" s="66">
        <v>0</v>
      </c>
      <c r="BF458" s="66">
        <v>0</v>
      </c>
      <c r="BG458" s="65">
        <f t="shared" si="152"/>
        <v>0</v>
      </c>
      <c r="BH458" s="65">
        <f t="shared" si="164"/>
        <v>0</v>
      </c>
      <c r="BI458" s="67">
        <f t="shared" si="165"/>
        <v>2893.3333333333344</v>
      </c>
      <c r="BJ458" s="57"/>
      <c r="BK458" s="57"/>
      <c r="BM458" s="57">
        <v>454</v>
      </c>
      <c r="BN458" s="57">
        <v>0</v>
      </c>
      <c r="BO458" s="66">
        <v>0</v>
      </c>
      <c r="BP458" s="65">
        <f t="shared" si="153"/>
        <v>0</v>
      </c>
      <c r="BQ458" s="65">
        <f t="shared" si="166"/>
        <v>0</v>
      </c>
      <c r="BR458" s="67">
        <f t="shared" si="167"/>
        <v>2893.3333333333344</v>
      </c>
      <c r="BS458" s="57"/>
      <c r="BT458" s="57"/>
    </row>
    <row r="459" spans="1:72" x14ac:dyDescent="0.25">
      <c r="A459" s="31">
        <v>459</v>
      </c>
      <c r="B459" s="56">
        <v>456</v>
      </c>
      <c r="C459" s="71">
        <v>0</v>
      </c>
      <c r="D459" s="71">
        <v>0</v>
      </c>
      <c r="E459" s="71">
        <v>0</v>
      </c>
      <c r="F459" s="71">
        <v>0</v>
      </c>
      <c r="G459" s="71">
        <v>2893.3333333333344</v>
      </c>
      <c r="K459" s="57">
        <v>455</v>
      </c>
      <c r="L459" s="66">
        <v>0</v>
      </c>
      <c r="M459" s="66">
        <v>0</v>
      </c>
      <c r="N459" s="65">
        <f t="shared" si="147"/>
        <v>0</v>
      </c>
      <c r="O459" s="65">
        <f t="shared" si="154"/>
        <v>0</v>
      </c>
      <c r="P459" s="67">
        <f t="shared" si="155"/>
        <v>2536.6111111111109</v>
      </c>
      <c r="Q459" s="57"/>
      <c r="R459" s="57"/>
      <c r="T459" s="57">
        <v>455</v>
      </c>
      <c r="U459" s="66">
        <v>0</v>
      </c>
      <c r="V459" s="66">
        <v>0</v>
      </c>
      <c r="W459" s="65">
        <f t="shared" si="148"/>
        <v>0</v>
      </c>
      <c r="X459" s="65">
        <f t="shared" si="156"/>
        <v>0</v>
      </c>
      <c r="Y459" s="67">
        <f t="shared" si="157"/>
        <v>2536.6111111111109</v>
      </c>
      <c r="Z459" s="57"/>
      <c r="AA459" s="57"/>
      <c r="AC459" s="57">
        <v>455</v>
      </c>
      <c r="AD459" s="66">
        <v>0</v>
      </c>
      <c r="AE459" s="66">
        <v>0</v>
      </c>
      <c r="AF459" s="65">
        <f t="shared" si="149"/>
        <v>0</v>
      </c>
      <c r="AG459" s="65">
        <f t="shared" si="158"/>
        <v>0</v>
      </c>
      <c r="AH459" s="67">
        <f t="shared" si="159"/>
        <v>2406.8611111111099</v>
      </c>
      <c r="AI459" s="57"/>
      <c r="AJ459" s="57"/>
      <c r="AL459" s="57">
        <v>455</v>
      </c>
      <c r="AM459" s="66">
        <v>0</v>
      </c>
      <c r="AN459" s="66">
        <v>0</v>
      </c>
      <c r="AO459" s="65">
        <f t="shared" si="150"/>
        <v>0</v>
      </c>
      <c r="AP459" s="65">
        <f t="shared" si="160"/>
        <v>0</v>
      </c>
      <c r="AQ459" s="67">
        <f t="shared" si="161"/>
        <v>2406.8611111111099</v>
      </c>
      <c r="AR459" s="57"/>
      <c r="AS459" s="57"/>
      <c r="AU459" s="57">
        <v>455</v>
      </c>
      <c r="AV459" s="66">
        <v>0</v>
      </c>
      <c r="AW459" s="66">
        <v>0</v>
      </c>
      <c r="AX459" s="65">
        <f t="shared" si="151"/>
        <v>0</v>
      </c>
      <c r="AY459" s="65">
        <f t="shared" si="162"/>
        <v>0</v>
      </c>
      <c r="AZ459" s="67">
        <f t="shared" si="163"/>
        <v>2406.8611111111099</v>
      </c>
      <c r="BA459" s="57"/>
      <c r="BB459" s="57"/>
      <c r="BD459" s="57">
        <v>455</v>
      </c>
      <c r="BE459" s="66">
        <v>0</v>
      </c>
      <c r="BF459" s="66">
        <v>0</v>
      </c>
      <c r="BG459" s="65">
        <f t="shared" si="152"/>
        <v>0</v>
      </c>
      <c r="BH459" s="65">
        <f t="shared" si="164"/>
        <v>0</v>
      </c>
      <c r="BI459" s="67">
        <f t="shared" si="165"/>
        <v>2893.3333333333344</v>
      </c>
      <c r="BJ459" s="57"/>
      <c r="BK459" s="57"/>
      <c r="BM459" s="57">
        <v>455</v>
      </c>
      <c r="BN459" s="57">
        <v>0</v>
      </c>
      <c r="BO459" s="66">
        <v>0</v>
      </c>
      <c r="BP459" s="65">
        <f t="shared" si="153"/>
        <v>0</v>
      </c>
      <c r="BQ459" s="65">
        <f t="shared" si="166"/>
        <v>0</v>
      </c>
      <c r="BR459" s="67">
        <f t="shared" si="167"/>
        <v>2893.3333333333344</v>
      </c>
      <c r="BS459" s="57"/>
      <c r="BT459" s="57"/>
    </row>
    <row r="460" spans="1:72" x14ac:dyDescent="0.25">
      <c r="A460" s="31">
        <v>460</v>
      </c>
      <c r="B460" s="56">
        <v>457</v>
      </c>
      <c r="C460" s="71">
        <v>0</v>
      </c>
      <c r="D460" s="71">
        <v>0</v>
      </c>
      <c r="E460" s="71">
        <v>0</v>
      </c>
      <c r="F460" s="71">
        <v>0</v>
      </c>
      <c r="G460" s="71">
        <v>2893.3333333333344</v>
      </c>
      <c r="K460" s="57">
        <v>456</v>
      </c>
      <c r="L460" s="66">
        <v>0</v>
      </c>
      <c r="M460" s="66">
        <v>0</v>
      </c>
      <c r="N460" s="65">
        <f t="shared" si="147"/>
        <v>0</v>
      </c>
      <c r="O460" s="65">
        <f t="shared" si="154"/>
        <v>0</v>
      </c>
      <c r="P460" s="67">
        <f t="shared" si="155"/>
        <v>2536.6111111111109</v>
      </c>
      <c r="Q460" s="57"/>
      <c r="R460" s="57"/>
      <c r="T460" s="57">
        <v>456</v>
      </c>
      <c r="U460" s="66">
        <v>0</v>
      </c>
      <c r="V460" s="66">
        <v>0</v>
      </c>
      <c r="W460" s="65">
        <f t="shared" si="148"/>
        <v>0</v>
      </c>
      <c r="X460" s="65">
        <f t="shared" si="156"/>
        <v>0</v>
      </c>
      <c r="Y460" s="67">
        <f t="shared" si="157"/>
        <v>2536.6111111111109</v>
      </c>
      <c r="Z460" s="57"/>
      <c r="AA460" s="57"/>
      <c r="AC460" s="57">
        <v>456</v>
      </c>
      <c r="AD460" s="66">
        <v>0</v>
      </c>
      <c r="AE460" s="66">
        <v>0</v>
      </c>
      <c r="AF460" s="65">
        <f t="shared" si="149"/>
        <v>0</v>
      </c>
      <c r="AG460" s="65">
        <f t="shared" si="158"/>
        <v>0</v>
      </c>
      <c r="AH460" s="67">
        <f t="shared" si="159"/>
        <v>2406.8611111111099</v>
      </c>
      <c r="AI460" s="57"/>
      <c r="AJ460" s="57"/>
      <c r="AL460" s="57">
        <v>456</v>
      </c>
      <c r="AM460" s="66">
        <v>0</v>
      </c>
      <c r="AN460" s="66">
        <v>0</v>
      </c>
      <c r="AO460" s="65">
        <f t="shared" si="150"/>
        <v>0</v>
      </c>
      <c r="AP460" s="65">
        <f t="shared" si="160"/>
        <v>0</v>
      </c>
      <c r="AQ460" s="67">
        <f t="shared" si="161"/>
        <v>2406.8611111111099</v>
      </c>
      <c r="AR460" s="57"/>
      <c r="AS460" s="57"/>
      <c r="AU460" s="57">
        <v>456</v>
      </c>
      <c r="AV460" s="66">
        <v>0</v>
      </c>
      <c r="AW460" s="66">
        <v>0</v>
      </c>
      <c r="AX460" s="65">
        <f t="shared" si="151"/>
        <v>0</v>
      </c>
      <c r="AY460" s="65">
        <f t="shared" si="162"/>
        <v>0</v>
      </c>
      <c r="AZ460" s="67">
        <f t="shared" si="163"/>
        <v>2406.8611111111099</v>
      </c>
      <c r="BA460" s="57"/>
      <c r="BB460" s="57"/>
      <c r="BD460" s="57">
        <v>456</v>
      </c>
      <c r="BE460" s="66">
        <v>0</v>
      </c>
      <c r="BF460" s="66">
        <v>0</v>
      </c>
      <c r="BG460" s="65">
        <f t="shared" si="152"/>
        <v>0</v>
      </c>
      <c r="BH460" s="65">
        <f t="shared" si="164"/>
        <v>0</v>
      </c>
      <c r="BI460" s="67">
        <f t="shared" si="165"/>
        <v>2893.3333333333344</v>
      </c>
      <c r="BJ460" s="57"/>
      <c r="BK460" s="57"/>
      <c r="BM460" s="57">
        <v>456</v>
      </c>
      <c r="BN460" s="57">
        <v>0</v>
      </c>
      <c r="BO460" s="66">
        <v>0</v>
      </c>
      <c r="BP460" s="65">
        <f t="shared" si="153"/>
        <v>0</v>
      </c>
      <c r="BQ460" s="65">
        <f t="shared" si="166"/>
        <v>0</v>
      </c>
      <c r="BR460" s="67">
        <f t="shared" si="167"/>
        <v>2893.3333333333344</v>
      </c>
      <c r="BS460" s="57"/>
      <c r="BT460" s="57"/>
    </row>
    <row r="461" spans="1:72" x14ac:dyDescent="0.25">
      <c r="A461" s="31">
        <v>461</v>
      </c>
      <c r="B461" s="56">
        <v>458</v>
      </c>
      <c r="C461" s="71">
        <v>0</v>
      </c>
      <c r="D461" s="71">
        <v>0</v>
      </c>
      <c r="E461" s="71">
        <v>0</v>
      </c>
      <c r="F461" s="71">
        <v>0</v>
      </c>
      <c r="G461" s="71">
        <v>2893.3333333333344</v>
      </c>
      <c r="K461" s="57">
        <v>457</v>
      </c>
      <c r="L461" s="66">
        <v>0</v>
      </c>
      <c r="M461" s="66">
        <v>0</v>
      </c>
      <c r="N461" s="65">
        <f t="shared" si="147"/>
        <v>0</v>
      </c>
      <c r="O461" s="65">
        <f t="shared" si="154"/>
        <v>0</v>
      </c>
      <c r="P461" s="67">
        <f t="shared" si="155"/>
        <v>2536.6111111111109</v>
      </c>
      <c r="Q461" s="57"/>
      <c r="R461" s="57"/>
      <c r="T461" s="57">
        <v>457</v>
      </c>
      <c r="U461" s="66">
        <v>0</v>
      </c>
      <c r="V461" s="66">
        <v>0</v>
      </c>
      <c r="W461" s="65">
        <f t="shared" si="148"/>
        <v>0</v>
      </c>
      <c r="X461" s="65">
        <f t="shared" si="156"/>
        <v>0</v>
      </c>
      <c r="Y461" s="67">
        <f t="shared" si="157"/>
        <v>2536.6111111111109</v>
      </c>
      <c r="Z461" s="57"/>
      <c r="AA461" s="57"/>
      <c r="AC461" s="57">
        <v>457</v>
      </c>
      <c r="AD461" s="66">
        <v>0</v>
      </c>
      <c r="AE461" s="66">
        <v>0</v>
      </c>
      <c r="AF461" s="65">
        <f t="shared" si="149"/>
        <v>0</v>
      </c>
      <c r="AG461" s="65">
        <f t="shared" si="158"/>
        <v>0</v>
      </c>
      <c r="AH461" s="67">
        <f t="shared" si="159"/>
        <v>2406.8611111111099</v>
      </c>
      <c r="AI461" s="57"/>
      <c r="AJ461" s="57"/>
      <c r="AL461" s="57">
        <v>457</v>
      </c>
      <c r="AM461" s="66">
        <v>0</v>
      </c>
      <c r="AN461" s="66">
        <v>0</v>
      </c>
      <c r="AO461" s="65">
        <f t="shared" si="150"/>
        <v>0</v>
      </c>
      <c r="AP461" s="65">
        <f t="shared" si="160"/>
        <v>0</v>
      </c>
      <c r="AQ461" s="67">
        <f t="shared" si="161"/>
        <v>2406.8611111111099</v>
      </c>
      <c r="AR461" s="57"/>
      <c r="AS461" s="57"/>
      <c r="AU461" s="57">
        <v>457</v>
      </c>
      <c r="AV461" s="66">
        <v>0</v>
      </c>
      <c r="AW461" s="66">
        <v>0</v>
      </c>
      <c r="AX461" s="65">
        <f t="shared" si="151"/>
        <v>0</v>
      </c>
      <c r="AY461" s="65">
        <f t="shared" si="162"/>
        <v>0</v>
      </c>
      <c r="AZ461" s="67">
        <f t="shared" si="163"/>
        <v>2406.8611111111099</v>
      </c>
      <c r="BA461" s="57"/>
      <c r="BB461" s="57"/>
      <c r="BD461" s="57">
        <v>457</v>
      </c>
      <c r="BE461" s="66">
        <v>0</v>
      </c>
      <c r="BF461" s="66">
        <v>0</v>
      </c>
      <c r="BG461" s="65">
        <f t="shared" si="152"/>
        <v>0</v>
      </c>
      <c r="BH461" s="65">
        <f t="shared" si="164"/>
        <v>0</v>
      </c>
      <c r="BI461" s="67">
        <f t="shared" si="165"/>
        <v>2893.3333333333344</v>
      </c>
      <c r="BJ461" s="57"/>
      <c r="BK461" s="57"/>
      <c r="BM461" s="57">
        <v>457</v>
      </c>
      <c r="BN461" s="57">
        <v>0</v>
      </c>
      <c r="BO461" s="66">
        <v>0</v>
      </c>
      <c r="BP461" s="65">
        <f t="shared" si="153"/>
        <v>0</v>
      </c>
      <c r="BQ461" s="65">
        <f t="shared" si="166"/>
        <v>0</v>
      </c>
      <c r="BR461" s="67">
        <f t="shared" si="167"/>
        <v>2893.3333333333344</v>
      </c>
      <c r="BS461" s="57"/>
      <c r="BT461" s="57"/>
    </row>
    <row r="462" spans="1:72" x14ac:dyDescent="0.25">
      <c r="A462" s="31">
        <v>462</v>
      </c>
      <c r="B462" s="56">
        <v>459</v>
      </c>
      <c r="C462" s="71">
        <v>0</v>
      </c>
      <c r="D462" s="71">
        <v>0</v>
      </c>
      <c r="E462" s="71">
        <v>0</v>
      </c>
      <c r="F462" s="71">
        <v>0</v>
      </c>
      <c r="G462" s="71">
        <v>2893.3333333333344</v>
      </c>
      <c r="K462" s="57">
        <v>458</v>
      </c>
      <c r="L462" s="66">
        <v>0</v>
      </c>
      <c r="M462" s="66">
        <v>0</v>
      </c>
      <c r="N462" s="65">
        <f t="shared" si="147"/>
        <v>0</v>
      </c>
      <c r="O462" s="65">
        <f t="shared" si="154"/>
        <v>0</v>
      </c>
      <c r="P462" s="67">
        <f t="shared" si="155"/>
        <v>2536.6111111111109</v>
      </c>
      <c r="Q462" s="57"/>
      <c r="R462" s="57"/>
      <c r="T462" s="57">
        <v>458</v>
      </c>
      <c r="U462" s="66">
        <v>0</v>
      </c>
      <c r="V462" s="66">
        <v>0</v>
      </c>
      <c r="W462" s="65">
        <f t="shared" si="148"/>
        <v>0</v>
      </c>
      <c r="X462" s="65">
        <f t="shared" si="156"/>
        <v>0</v>
      </c>
      <c r="Y462" s="67">
        <f t="shared" si="157"/>
        <v>2536.6111111111109</v>
      </c>
      <c r="Z462" s="57"/>
      <c r="AA462" s="57"/>
      <c r="AC462" s="57">
        <v>458</v>
      </c>
      <c r="AD462" s="66">
        <v>0</v>
      </c>
      <c r="AE462" s="66">
        <v>0</v>
      </c>
      <c r="AF462" s="65">
        <f t="shared" si="149"/>
        <v>0</v>
      </c>
      <c r="AG462" s="65">
        <f t="shared" si="158"/>
        <v>0</v>
      </c>
      <c r="AH462" s="67">
        <f t="shared" si="159"/>
        <v>2406.8611111111099</v>
      </c>
      <c r="AI462" s="57"/>
      <c r="AJ462" s="57"/>
      <c r="AL462" s="57">
        <v>458</v>
      </c>
      <c r="AM462" s="66">
        <v>0</v>
      </c>
      <c r="AN462" s="66">
        <v>0</v>
      </c>
      <c r="AO462" s="65">
        <f t="shared" si="150"/>
        <v>0</v>
      </c>
      <c r="AP462" s="65">
        <f t="shared" si="160"/>
        <v>0</v>
      </c>
      <c r="AQ462" s="67">
        <f t="shared" si="161"/>
        <v>2406.8611111111099</v>
      </c>
      <c r="AR462" s="57"/>
      <c r="AS462" s="57"/>
      <c r="AU462" s="57">
        <v>458</v>
      </c>
      <c r="AV462" s="66">
        <v>0</v>
      </c>
      <c r="AW462" s="66">
        <v>0</v>
      </c>
      <c r="AX462" s="65">
        <f t="shared" si="151"/>
        <v>0</v>
      </c>
      <c r="AY462" s="65">
        <f t="shared" si="162"/>
        <v>0</v>
      </c>
      <c r="AZ462" s="67">
        <f t="shared" si="163"/>
        <v>2406.8611111111099</v>
      </c>
      <c r="BA462" s="57"/>
      <c r="BB462" s="57"/>
      <c r="BD462" s="57">
        <v>458</v>
      </c>
      <c r="BE462" s="66">
        <v>0</v>
      </c>
      <c r="BF462" s="66">
        <v>0</v>
      </c>
      <c r="BG462" s="65">
        <f t="shared" si="152"/>
        <v>0</v>
      </c>
      <c r="BH462" s="65">
        <f t="shared" si="164"/>
        <v>0</v>
      </c>
      <c r="BI462" s="67">
        <f t="shared" si="165"/>
        <v>2893.3333333333344</v>
      </c>
      <c r="BJ462" s="57"/>
      <c r="BK462" s="57"/>
      <c r="BM462" s="57">
        <v>458</v>
      </c>
      <c r="BN462" s="57">
        <v>0</v>
      </c>
      <c r="BO462" s="66">
        <v>0</v>
      </c>
      <c r="BP462" s="65">
        <f t="shared" si="153"/>
        <v>0</v>
      </c>
      <c r="BQ462" s="65">
        <f t="shared" si="166"/>
        <v>0</v>
      </c>
      <c r="BR462" s="67">
        <f t="shared" si="167"/>
        <v>2893.3333333333344</v>
      </c>
      <c r="BS462" s="57"/>
      <c r="BT462" s="57"/>
    </row>
    <row r="463" spans="1:72" x14ac:dyDescent="0.25">
      <c r="A463" s="31">
        <v>463</v>
      </c>
      <c r="B463" s="56">
        <v>460</v>
      </c>
      <c r="C463" s="71">
        <v>0</v>
      </c>
      <c r="D463" s="71">
        <v>0</v>
      </c>
      <c r="E463" s="71">
        <v>0</v>
      </c>
      <c r="F463" s="71">
        <v>0</v>
      </c>
      <c r="G463" s="71">
        <v>2893.3333333333344</v>
      </c>
      <c r="K463" s="57">
        <v>459</v>
      </c>
      <c r="L463" s="66">
        <v>0</v>
      </c>
      <c r="M463" s="66">
        <v>0</v>
      </c>
      <c r="N463" s="65">
        <f t="shared" si="147"/>
        <v>0</v>
      </c>
      <c r="O463" s="65">
        <f t="shared" si="154"/>
        <v>0</v>
      </c>
      <c r="P463" s="67">
        <f t="shared" si="155"/>
        <v>2536.6111111111109</v>
      </c>
      <c r="Q463" s="57"/>
      <c r="R463" s="57"/>
      <c r="T463" s="57">
        <v>459</v>
      </c>
      <c r="U463" s="66">
        <v>0</v>
      </c>
      <c r="V463" s="66">
        <v>0</v>
      </c>
      <c r="W463" s="65">
        <f t="shared" si="148"/>
        <v>0</v>
      </c>
      <c r="X463" s="65">
        <f t="shared" si="156"/>
        <v>0</v>
      </c>
      <c r="Y463" s="67">
        <f t="shared" si="157"/>
        <v>2536.6111111111109</v>
      </c>
      <c r="Z463" s="57"/>
      <c r="AA463" s="57"/>
      <c r="AC463" s="57">
        <v>459</v>
      </c>
      <c r="AD463" s="66">
        <v>0</v>
      </c>
      <c r="AE463" s="66">
        <v>0</v>
      </c>
      <c r="AF463" s="65">
        <f t="shared" si="149"/>
        <v>0</v>
      </c>
      <c r="AG463" s="65">
        <f t="shared" si="158"/>
        <v>0</v>
      </c>
      <c r="AH463" s="67">
        <f t="shared" si="159"/>
        <v>2406.8611111111099</v>
      </c>
      <c r="AI463" s="57"/>
      <c r="AJ463" s="57"/>
      <c r="AL463" s="57">
        <v>459</v>
      </c>
      <c r="AM463" s="66">
        <v>0</v>
      </c>
      <c r="AN463" s="66">
        <v>0</v>
      </c>
      <c r="AO463" s="65">
        <f t="shared" si="150"/>
        <v>0</v>
      </c>
      <c r="AP463" s="65">
        <f t="shared" si="160"/>
        <v>0</v>
      </c>
      <c r="AQ463" s="67">
        <f t="shared" si="161"/>
        <v>2406.8611111111099</v>
      </c>
      <c r="AR463" s="57"/>
      <c r="AS463" s="57"/>
      <c r="AU463" s="57">
        <v>459</v>
      </c>
      <c r="AV463" s="66">
        <v>0</v>
      </c>
      <c r="AW463" s="66">
        <v>0</v>
      </c>
      <c r="AX463" s="65">
        <f t="shared" si="151"/>
        <v>0</v>
      </c>
      <c r="AY463" s="65">
        <f t="shared" si="162"/>
        <v>0</v>
      </c>
      <c r="AZ463" s="67">
        <f t="shared" si="163"/>
        <v>2406.8611111111099</v>
      </c>
      <c r="BA463" s="57"/>
      <c r="BB463" s="57"/>
      <c r="BD463" s="57">
        <v>459</v>
      </c>
      <c r="BE463" s="66">
        <v>0</v>
      </c>
      <c r="BF463" s="66">
        <v>0</v>
      </c>
      <c r="BG463" s="65">
        <f t="shared" si="152"/>
        <v>0</v>
      </c>
      <c r="BH463" s="65">
        <f t="shared" si="164"/>
        <v>0</v>
      </c>
      <c r="BI463" s="67">
        <f t="shared" si="165"/>
        <v>2893.3333333333344</v>
      </c>
      <c r="BJ463" s="57"/>
      <c r="BK463" s="57"/>
      <c r="BM463" s="57">
        <v>459</v>
      </c>
      <c r="BN463" s="57">
        <v>0</v>
      </c>
      <c r="BO463" s="66">
        <v>0</v>
      </c>
      <c r="BP463" s="65">
        <f t="shared" si="153"/>
        <v>0</v>
      </c>
      <c r="BQ463" s="65">
        <f t="shared" si="166"/>
        <v>0</v>
      </c>
      <c r="BR463" s="67">
        <f t="shared" si="167"/>
        <v>2893.3333333333344</v>
      </c>
      <c r="BS463" s="57"/>
      <c r="BT463" s="57"/>
    </row>
    <row r="464" spans="1:72" x14ac:dyDescent="0.25">
      <c r="A464" s="31">
        <v>464</v>
      </c>
      <c r="B464" s="56">
        <v>461</v>
      </c>
      <c r="C464" s="71">
        <v>0</v>
      </c>
      <c r="D464" s="71">
        <v>0</v>
      </c>
      <c r="E464" s="71">
        <v>0</v>
      </c>
      <c r="F464" s="71">
        <v>0</v>
      </c>
      <c r="G464" s="71">
        <v>2893.3333333333344</v>
      </c>
      <c r="K464" s="57">
        <v>460</v>
      </c>
      <c r="L464" s="66">
        <v>0</v>
      </c>
      <c r="M464" s="66">
        <v>0</v>
      </c>
      <c r="N464" s="65">
        <f t="shared" si="147"/>
        <v>0</v>
      </c>
      <c r="O464" s="65">
        <f t="shared" si="154"/>
        <v>0</v>
      </c>
      <c r="P464" s="67">
        <f t="shared" si="155"/>
        <v>2536.6111111111109</v>
      </c>
      <c r="Q464" s="57"/>
      <c r="R464" s="57"/>
      <c r="T464" s="57">
        <v>460</v>
      </c>
      <c r="U464" s="66">
        <v>0</v>
      </c>
      <c r="V464" s="66">
        <v>0</v>
      </c>
      <c r="W464" s="65">
        <f t="shared" si="148"/>
        <v>0</v>
      </c>
      <c r="X464" s="65">
        <f t="shared" si="156"/>
        <v>0</v>
      </c>
      <c r="Y464" s="67">
        <f t="shared" si="157"/>
        <v>2536.6111111111109</v>
      </c>
      <c r="Z464" s="57"/>
      <c r="AA464" s="57"/>
      <c r="AC464" s="57">
        <v>460</v>
      </c>
      <c r="AD464" s="66">
        <v>0</v>
      </c>
      <c r="AE464" s="66">
        <v>0</v>
      </c>
      <c r="AF464" s="65">
        <f t="shared" si="149"/>
        <v>0</v>
      </c>
      <c r="AG464" s="65">
        <f t="shared" si="158"/>
        <v>0</v>
      </c>
      <c r="AH464" s="67">
        <f t="shared" si="159"/>
        <v>2406.8611111111099</v>
      </c>
      <c r="AI464" s="57"/>
      <c r="AJ464" s="57"/>
      <c r="AL464" s="57">
        <v>460</v>
      </c>
      <c r="AM464" s="66">
        <v>0</v>
      </c>
      <c r="AN464" s="66">
        <v>0</v>
      </c>
      <c r="AO464" s="65">
        <f t="shared" si="150"/>
        <v>0</v>
      </c>
      <c r="AP464" s="65">
        <f t="shared" si="160"/>
        <v>0</v>
      </c>
      <c r="AQ464" s="67">
        <f t="shared" si="161"/>
        <v>2406.8611111111099</v>
      </c>
      <c r="AR464" s="57"/>
      <c r="AS464" s="57"/>
      <c r="AU464" s="57">
        <v>460</v>
      </c>
      <c r="AV464" s="66">
        <v>0</v>
      </c>
      <c r="AW464" s="66">
        <v>0</v>
      </c>
      <c r="AX464" s="65">
        <f t="shared" si="151"/>
        <v>0</v>
      </c>
      <c r="AY464" s="65">
        <f t="shared" si="162"/>
        <v>0</v>
      </c>
      <c r="AZ464" s="67">
        <f t="shared" si="163"/>
        <v>2406.8611111111099</v>
      </c>
      <c r="BA464" s="57"/>
      <c r="BB464" s="57"/>
      <c r="BD464" s="57">
        <v>460</v>
      </c>
      <c r="BE464" s="66">
        <v>0</v>
      </c>
      <c r="BF464" s="66">
        <v>0</v>
      </c>
      <c r="BG464" s="65">
        <f t="shared" si="152"/>
        <v>0</v>
      </c>
      <c r="BH464" s="65">
        <f t="shared" si="164"/>
        <v>0</v>
      </c>
      <c r="BI464" s="67">
        <f t="shared" si="165"/>
        <v>2893.3333333333344</v>
      </c>
      <c r="BJ464" s="57"/>
      <c r="BK464" s="57"/>
      <c r="BM464" s="57">
        <v>460</v>
      </c>
      <c r="BN464" s="57">
        <v>0</v>
      </c>
      <c r="BO464" s="66">
        <v>0</v>
      </c>
      <c r="BP464" s="65">
        <f t="shared" si="153"/>
        <v>0</v>
      </c>
      <c r="BQ464" s="65">
        <f t="shared" si="166"/>
        <v>0</v>
      </c>
      <c r="BR464" s="67">
        <f t="shared" si="167"/>
        <v>2893.3333333333344</v>
      </c>
      <c r="BS464" s="57"/>
      <c r="BT464" s="57"/>
    </row>
    <row r="465" spans="1:72" x14ac:dyDescent="0.25">
      <c r="A465" s="31">
        <v>465</v>
      </c>
      <c r="B465" s="56">
        <v>462</v>
      </c>
      <c r="C465" s="71">
        <v>0</v>
      </c>
      <c r="D465" s="71">
        <v>0</v>
      </c>
      <c r="E465" s="71">
        <v>0</v>
      </c>
      <c r="F465" s="71">
        <v>0</v>
      </c>
      <c r="G465" s="71">
        <v>2893.3333333333344</v>
      </c>
      <c r="K465" s="57">
        <v>461</v>
      </c>
      <c r="L465" s="66">
        <v>0</v>
      </c>
      <c r="M465" s="66">
        <v>0</v>
      </c>
      <c r="N465" s="65">
        <f t="shared" si="147"/>
        <v>0</v>
      </c>
      <c r="O465" s="65">
        <f t="shared" si="154"/>
        <v>0</v>
      </c>
      <c r="P465" s="67">
        <f t="shared" si="155"/>
        <v>2536.6111111111109</v>
      </c>
      <c r="Q465" s="57"/>
      <c r="R465" s="57"/>
      <c r="T465" s="57">
        <v>461</v>
      </c>
      <c r="U465" s="66">
        <v>0</v>
      </c>
      <c r="V465" s="66">
        <v>0</v>
      </c>
      <c r="W465" s="65">
        <f t="shared" si="148"/>
        <v>0</v>
      </c>
      <c r="X465" s="65">
        <f t="shared" si="156"/>
        <v>0</v>
      </c>
      <c r="Y465" s="67">
        <f t="shared" si="157"/>
        <v>2536.6111111111109</v>
      </c>
      <c r="Z465" s="57"/>
      <c r="AA465" s="57"/>
      <c r="AC465" s="57">
        <v>461</v>
      </c>
      <c r="AD465" s="66">
        <v>0</v>
      </c>
      <c r="AE465" s="66">
        <v>0</v>
      </c>
      <c r="AF465" s="65">
        <f t="shared" si="149"/>
        <v>0</v>
      </c>
      <c r="AG465" s="65">
        <f t="shared" si="158"/>
        <v>0</v>
      </c>
      <c r="AH465" s="67">
        <f t="shared" si="159"/>
        <v>2406.8611111111099</v>
      </c>
      <c r="AI465" s="57"/>
      <c r="AJ465" s="57"/>
      <c r="AL465" s="57">
        <v>461</v>
      </c>
      <c r="AM465" s="66">
        <v>0</v>
      </c>
      <c r="AN465" s="66">
        <v>0</v>
      </c>
      <c r="AO465" s="65">
        <f t="shared" si="150"/>
        <v>0</v>
      </c>
      <c r="AP465" s="65">
        <f t="shared" si="160"/>
        <v>0</v>
      </c>
      <c r="AQ465" s="67">
        <f t="shared" si="161"/>
        <v>2406.8611111111099</v>
      </c>
      <c r="AR465" s="57"/>
      <c r="AS465" s="57"/>
      <c r="AU465" s="57">
        <v>461</v>
      </c>
      <c r="AV465" s="66">
        <v>0</v>
      </c>
      <c r="AW465" s="66">
        <v>0</v>
      </c>
      <c r="AX465" s="65">
        <f t="shared" si="151"/>
        <v>0</v>
      </c>
      <c r="AY465" s="65">
        <f t="shared" si="162"/>
        <v>0</v>
      </c>
      <c r="AZ465" s="67">
        <f t="shared" si="163"/>
        <v>2406.8611111111099</v>
      </c>
      <c r="BA465" s="57"/>
      <c r="BB465" s="57"/>
      <c r="BD465" s="57">
        <v>461</v>
      </c>
      <c r="BE465" s="66">
        <v>0</v>
      </c>
      <c r="BF465" s="66">
        <v>0</v>
      </c>
      <c r="BG465" s="65">
        <f t="shared" si="152"/>
        <v>0</v>
      </c>
      <c r="BH465" s="65">
        <f t="shared" si="164"/>
        <v>0</v>
      </c>
      <c r="BI465" s="67">
        <f t="shared" si="165"/>
        <v>2893.3333333333344</v>
      </c>
      <c r="BJ465" s="57"/>
      <c r="BK465" s="57"/>
      <c r="BM465" s="57">
        <v>461</v>
      </c>
      <c r="BN465" s="57">
        <v>0</v>
      </c>
      <c r="BO465" s="66">
        <v>0</v>
      </c>
      <c r="BP465" s="65">
        <f t="shared" si="153"/>
        <v>0</v>
      </c>
      <c r="BQ465" s="65">
        <f t="shared" si="166"/>
        <v>0</v>
      </c>
      <c r="BR465" s="67">
        <f t="shared" si="167"/>
        <v>2893.3333333333344</v>
      </c>
      <c r="BS465" s="57"/>
      <c r="BT465" s="57"/>
    </row>
    <row r="466" spans="1:72" x14ac:dyDescent="0.25">
      <c r="A466" s="31">
        <v>466</v>
      </c>
      <c r="B466" s="56">
        <v>463</v>
      </c>
      <c r="C466" s="71">
        <v>0</v>
      </c>
      <c r="D466" s="71">
        <v>0</v>
      </c>
      <c r="E466" s="71">
        <v>0</v>
      </c>
      <c r="F466" s="71">
        <v>0</v>
      </c>
      <c r="G466" s="71">
        <v>2893.3333333333344</v>
      </c>
      <c r="K466" s="57">
        <v>462</v>
      </c>
      <c r="L466" s="66">
        <v>0</v>
      </c>
      <c r="M466" s="66">
        <v>0</v>
      </c>
      <c r="N466" s="65">
        <f t="shared" si="147"/>
        <v>0</v>
      </c>
      <c r="O466" s="65">
        <f t="shared" si="154"/>
        <v>0</v>
      </c>
      <c r="P466" s="67">
        <f t="shared" si="155"/>
        <v>2536.6111111111109</v>
      </c>
      <c r="Q466" s="57"/>
      <c r="R466" s="57"/>
      <c r="T466" s="57">
        <v>462</v>
      </c>
      <c r="U466" s="66">
        <v>0</v>
      </c>
      <c r="V466" s="66">
        <v>0</v>
      </c>
      <c r="W466" s="65">
        <f t="shared" si="148"/>
        <v>0</v>
      </c>
      <c r="X466" s="65">
        <f t="shared" si="156"/>
        <v>0</v>
      </c>
      <c r="Y466" s="67">
        <f t="shared" si="157"/>
        <v>2536.6111111111109</v>
      </c>
      <c r="Z466" s="57"/>
      <c r="AA466" s="57"/>
      <c r="AC466" s="57">
        <v>462</v>
      </c>
      <c r="AD466" s="66">
        <v>0</v>
      </c>
      <c r="AE466" s="66">
        <v>0</v>
      </c>
      <c r="AF466" s="65">
        <f t="shared" si="149"/>
        <v>0</v>
      </c>
      <c r="AG466" s="65">
        <f t="shared" si="158"/>
        <v>0</v>
      </c>
      <c r="AH466" s="67">
        <f t="shared" si="159"/>
        <v>2406.8611111111099</v>
      </c>
      <c r="AI466" s="57"/>
      <c r="AJ466" s="57"/>
      <c r="AL466" s="57">
        <v>462</v>
      </c>
      <c r="AM466" s="66">
        <v>0</v>
      </c>
      <c r="AN466" s="66">
        <v>0</v>
      </c>
      <c r="AO466" s="65">
        <f t="shared" si="150"/>
        <v>0</v>
      </c>
      <c r="AP466" s="65">
        <f t="shared" si="160"/>
        <v>0</v>
      </c>
      <c r="AQ466" s="67">
        <f t="shared" si="161"/>
        <v>2406.8611111111099</v>
      </c>
      <c r="AR466" s="57"/>
      <c r="AS466" s="57"/>
      <c r="AU466" s="57">
        <v>462</v>
      </c>
      <c r="AV466" s="66">
        <v>0</v>
      </c>
      <c r="AW466" s="66">
        <v>0</v>
      </c>
      <c r="AX466" s="65">
        <f t="shared" si="151"/>
        <v>0</v>
      </c>
      <c r="AY466" s="65">
        <f t="shared" si="162"/>
        <v>0</v>
      </c>
      <c r="AZ466" s="67">
        <f t="shared" si="163"/>
        <v>2406.8611111111099</v>
      </c>
      <c r="BA466" s="57"/>
      <c r="BB466" s="57"/>
      <c r="BD466" s="57">
        <v>462</v>
      </c>
      <c r="BE466" s="66">
        <v>0</v>
      </c>
      <c r="BF466" s="66">
        <v>0</v>
      </c>
      <c r="BG466" s="65">
        <f t="shared" si="152"/>
        <v>0</v>
      </c>
      <c r="BH466" s="65">
        <f t="shared" si="164"/>
        <v>0</v>
      </c>
      <c r="BI466" s="67">
        <f t="shared" si="165"/>
        <v>2893.3333333333344</v>
      </c>
      <c r="BJ466" s="57"/>
      <c r="BK466" s="57"/>
      <c r="BM466" s="57">
        <v>462</v>
      </c>
      <c r="BN466" s="57">
        <v>0</v>
      </c>
      <c r="BO466" s="66">
        <v>0</v>
      </c>
      <c r="BP466" s="65">
        <f t="shared" si="153"/>
        <v>0</v>
      </c>
      <c r="BQ466" s="65">
        <f t="shared" si="166"/>
        <v>0</v>
      </c>
      <c r="BR466" s="67">
        <f t="shared" si="167"/>
        <v>2893.3333333333344</v>
      </c>
      <c r="BS466" s="57"/>
      <c r="BT466" s="57"/>
    </row>
    <row r="467" spans="1:72" x14ac:dyDescent="0.25">
      <c r="A467" s="31">
        <v>467</v>
      </c>
      <c r="B467" s="56">
        <v>464</v>
      </c>
      <c r="C467" s="71">
        <v>0</v>
      </c>
      <c r="D467" s="71">
        <v>0</v>
      </c>
      <c r="E467" s="71">
        <v>0</v>
      </c>
      <c r="F467" s="71">
        <v>0</v>
      </c>
      <c r="G467" s="71">
        <v>2893.3333333333344</v>
      </c>
      <c r="K467" s="57">
        <v>463</v>
      </c>
      <c r="L467" s="66">
        <v>0</v>
      </c>
      <c r="M467" s="66">
        <v>0</v>
      </c>
      <c r="N467" s="65">
        <f t="shared" si="147"/>
        <v>0</v>
      </c>
      <c r="O467" s="65">
        <f t="shared" si="154"/>
        <v>0</v>
      </c>
      <c r="P467" s="67">
        <f t="shared" si="155"/>
        <v>2536.6111111111109</v>
      </c>
      <c r="Q467" s="57"/>
      <c r="R467" s="57"/>
      <c r="T467" s="57">
        <v>463</v>
      </c>
      <c r="U467" s="66">
        <v>0</v>
      </c>
      <c r="V467" s="66">
        <v>0</v>
      </c>
      <c r="W467" s="65">
        <f t="shared" si="148"/>
        <v>0</v>
      </c>
      <c r="X467" s="65">
        <f t="shared" si="156"/>
        <v>0</v>
      </c>
      <c r="Y467" s="67">
        <f t="shared" si="157"/>
        <v>2536.6111111111109</v>
      </c>
      <c r="Z467" s="57"/>
      <c r="AA467" s="57"/>
      <c r="AC467" s="57">
        <v>463</v>
      </c>
      <c r="AD467" s="66">
        <v>0</v>
      </c>
      <c r="AE467" s="66">
        <v>0</v>
      </c>
      <c r="AF467" s="65">
        <f t="shared" si="149"/>
        <v>0</v>
      </c>
      <c r="AG467" s="65">
        <f t="shared" si="158"/>
        <v>0</v>
      </c>
      <c r="AH467" s="67">
        <f t="shared" si="159"/>
        <v>2406.8611111111099</v>
      </c>
      <c r="AI467" s="57"/>
      <c r="AJ467" s="57"/>
      <c r="AL467" s="57">
        <v>463</v>
      </c>
      <c r="AM467" s="66">
        <v>0</v>
      </c>
      <c r="AN467" s="66">
        <v>0</v>
      </c>
      <c r="AO467" s="65">
        <f t="shared" si="150"/>
        <v>0</v>
      </c>
      <c r="AP467" s="65">
        <f t="shared" si="160"/>
        <v>0</v>
      </c>
      <c r="AQ467" s="67">
        <f t="shared" si="161"/>
        <v>2406.8611111111099</v>
      </c>
      <c r="AR467" s="57"/>
      <c r="AS467" s="57"/>
      <c r="AU467" s="57">
        <v>463</v>
      </c>
      <c r="AV467" s="66">
        <v>0</v>
      </c>
      <c r="AW467" s="66">
        <v>0</v>
      </c>
      <c r="AX467" s="65">
        <f t="shared" si="151"/>
        <v>0</v>
      </c>
      <c r="AY467" s="65">
        <f t="shared" si="162"/>
        <v>0</v>
      </c>
      <c r="AZ467" s="67">
        <f t="shared" si="163"/>
        <v>2406.8611111111099</v>
      </c>
      <c r="BA467" s="57"/>
      <c r="BB467" s="57"/>
      <c r="BD467" s="57">
        <v>463</v>
      </c>
      <c r="BE467" s="66">
        <v>0</v>
      </c>
      <c r="BF467" s="66">
        <v>0</v>
      </c>
      <c r="BG467" s="65">
        <f t="shared" si="152"/>
        <v>0</v>
      </c>
      <c r="BH467" s="65">
        <f t="shared" si="164"/>
        <v>0</v>
      </c>
      <c r="BI467" s="67">
        <f t="shared" si="165"/>
        <v>2893.3333333333344</v>
      </c>
      <c r="BJ467" s="57"/>
      <c r="BK467" s="57"/>
      <c r="BM467" s="57">
        <v>463</v>
      </c>
      <c r="BN467" s="57">
        <v>0</v>
      </c>
      <c r="BO467" s="66">
        <v>0</v>
      </c>
      <c r="BP467" s="65">
        <f t="shared" si="153"/>
        <v>0</v>
      </c>
      <c r="BQ467" s="65">
        <f t="shared" si="166"/>
        <v>0</v>
      </c>
      <c r="BR467" s="67">
        <f t="shared" si="167"/>
        <v>2893.3333333333344</v>
      </c>
      <c r="BS467" s="57"/>
      <c r="BT467" s="57"/>
    </row>
    <row r="468" spans="1:72" x14ac:dyDescent="0.25">
      <c r="A468" s="31">
        <v>468</v>
      </c>
      <c r="B468" s="56">
        <v>465</v>
      </c>
      <c r="C468" s="71">
        <v>0</v>
      </c>
      <c r="D468" s="71">
        <v>0</v>
      </c>
      <c r="E468" s="71">
        <v>0</v>
      </c>
      <c r="F468" s="71">
        <v>0</v>
      </c>
      <c r="G468" s="71">
        <v>2893.3333333333344</v>
      </c>
      <c r="K468" s="57">
        <v>464</v>
      </c>
      <c r="L468" s="66">
        <v>0</v>
      </c>
      <c r="M468" s="66">
        <v>0</v>
      </c>
      <c r="N468" s="65">
        <f t="shared" si="147"/>
        <v>0</v>
      </c>
      <c r="O468" s="65">
        <f t="shared" si="154"/>
        <v>0</v>
      </c>
      <c r="P468" s="67">
        <f t="shared" si="155"/>
        <v>2536.6111111111109</v>
      </c>
      <c r="Q468" s="57"/>
      <c r="R468" s="57"/>
      <c r="T468" s="57">
        <v>464</v>
      </c>
      <c r="U468" s="66">
        <v>0</v>
      </c>
      <c r="V468" s="66">
        <v>0</v>
      </c>
      <c r="W468" s="65">
        <f t="shared" si="148"/>
        <v>0</v>
      </c>
      <c r="X468" s="65">
        <f t="shared" si="156"/>
        <v>0</v>
      </c>
      <c r="Y468" s="67">
        <f t="shared" si="157"/>
        <v>2536.6111111111109</v>
      </c>
      <c r="Z468" s="57"/>
      <c r="AA468" s="57"/>
      <c r="AC468" s="57">
        <v>464</v>
      </c>
      <c r="AD468" s="66">
        <v>0</v>
      </c>
      <c r="AE468" s="66">
        <v>0</v>
      </c>
      <c r="AF468" s="65">
        <f t="shared" si="149"/>
        <v>0</v>
      </c>
      <c r="AG468" s="65">
        <f t="shared" si="158"/>
        <v>0</v>
      </c>
      <c r="AH468" s="67">
        <f t="shared" si="159"/>
        <v>2406.8611111111099</v>
      </c>
      <c r="AI468" s="57"/>
      <c r="AJ468" s="57"/>
      <c r="AL468" s="57">
        <v>464</v>
      </c>
      <c r="AM468" s="66">
        <v>0</v>
      </c>
      <c r="AN468" s="66">
        <v>0</v>
      </c>
      <c r="AO468" s="65">
        <f t="shared" si="150"/>
        <v>0</v>
      </c>
      <c r="AP468" s="65">
        <f t="shared" si="160"/>
        <v>0</v>
      </c>
      <c r="AQ468" s="67">
        <f t="shared" si="161"/>
        <v>2406.8611111111099</v>
      </c>
      <c r="AR468" s="57"/>
      <c r="AS468" s="57"/>
      <c r="AU468" s="57">
        <v>464</v>
      </c>
      <c r="AV468" s="66">
        <v>0</v>
      </c>
      <c r="AW468" s="66">
        <v>0</v>
      </c>
      <c r="AX468" s="65">
        <f t="shared" si="151"/>
        <v>0</v>
      </c>
      <c r="AY468" s="65">
        <f t="shared" si="162"/>
        <v>0</v>
      </c>
      <c r="AZ468" s="67">
        <f t="shared" si="163"/>
        <v>2406.8611111111099</v>
      </c>
      <c r="BA468" s="57"/>
      <c r="BB468" s="57"/>
      <c r="BD468" s="57">
        <v>464</v>
      </c>
      <c r="BE468" s="66">
        <v>0</v>
      </c>
      <c r="BF468" s="66">
        <v>0</v>
      </c>
      <c r="BG468" s="65">
        <f t="shared" si="152"/>
        <v>0</v>
      </c>
      <c r="BH468" s="65">
        <f t="shared" si="164"/>
        <v>0</v>
      </c>
      <c r="BI468" s="67">
        <f t="shared" si="165"/>
        <v>2893.3333333333344</v>
      </c>
      <c r="BJ468" s="57"/>
      <c r="BK468" s="57"/>
      <c r="BM468" s="57">
        <v>464</v>
      </c>
      <c r="BN468" s="57">
        <v>0</v>
      </c>
      <c r="BO468" s="66">
        <v>0</v>
      </c>
      <c r="BP468" s="65">
        <f t="shared" si="153"/>
        <v>0</v>
      </c>
      <c r="BQ468" s="65">
        <f t="shared" si="166"/>
        <v>0</v>
      </c>
      <c r="BR468" s="67">
        <f t="shared" si="167"/>
        <v>2893.3333333333344</v>
      </c>
      <c r="BS468" s="57"/>
      <c r="BT468" s="57"/>
    </row>
    <row r="469" spans="1:72" x14ac:dyDescent="0.25">
      <c r="A469" s="31">
        <v>469</v>
      </c>
      <c r="B469" s="56">
        <v>466</v>
      </c>
      <c r="C469" s="71">
        <v>0</v>
      </c>
      <c r="D469" s="71">
        <v>0</v>
      </c>
      <c r="E469" s="71">
        <v>0</v>
      </c>
      <c r="F469" s="71">
        <v>0</v>
      </c>
      <c r="G469" s="71">
        <v>2893.3333333333344</v>
      </c>
      <c r="K469" s="57">
        <v>465</v>
      </c>
      <c r="L469" s="66">
        <v>0</v>
      </c>
      <c r="M469" s="66">
        <v>0</v>
      </c>
      <c r="N469" s="65">
        <f t="shared" si="147"/>
        <v>0</v>
      </c>
      <c r="O469" s="65">
        <f t="shared" si="154"/>
        <v>0</v>
      </c>
      <c r="P469" s="67">
        <f t="shared" si="155"/>
        <v>2536.6111111111109</v>
      </c>
      <c r="Q469" s="57"/>
      <c r="R469" s="57"/>
      <c r="T469" s="57">
        <v>465</v>
      </c>
      <c r="U469" s="66">
        <v>0</v>
      </c>
      <c r="V469" s="66">
        <v>0</v>
      </c>
      <c r="W469" s="65">
        <f t="shared" si="148"/>
        <v>0</v>
      </c>
      <c r="X469" s="65">
        <f t="shared" si="156"/>
        <v>0</v>
      </c>
      <c r="Y469" s="67">
        <f t="shared" si="157"/>
        <v>2536.6111111111109</v>
      </c>
      <c r="Z469" s="57"/>
      <c r="AA469" s="57"/>
      <c r="AC469" s="57">
        <v>465</v>
      </c>
      <c r="AD469" s="66">
        <v>0</v>
      </c>
      <c r="AE469" s="66">
        <v>0</v>
      </c>
      <c r="AF469" s="65">
        <f t="shared" si="149"/>
        <v>0</v>
      </c>
      <c r="AG469" s="65">
        <f t="shared" si="158"/>
        <v>0</v>
      </c>
      <c r="AH469" s="67">
        <f t="shared" si="159"/>
        <v>2406.8611111111099</v>
      </c>
      <c r="AI469" s="57"/>
      <c r="AJ469" s="57"/>
      <c r="AL469" s="57">
        <v>465</v>
      </c>
      <c r="AM469" s="66">
        <v>0</v>
      </c>
      <c r="AN469" s="66">
        <v>0</v>
      </c>
      <c r="AO469" s="65">
        <f t="shared" si="150"/>
        <v>0</v>
      </c>
      <c r="AP469" s="65">
        <f t="shared" si="160"/>
        <v>0</v>
      </c>
      <c r="AQ469" s="67">
        <f t="shared" si="161"/>
        <v>2406.8611111111099</v>
      </c>
      <c r="AR469" s="57"/>
      <c r="AS469" s="57"/>
      <c r="AU469" s="57">
        <v>465</v>
      </c>
      <c r="AV469" s="66">
        <v>0</v>
      </c>
      <c r="AW469" s="66">
        <v>0</v>
      </c>
      <c r="AX469" s="65">
        <f t="shared" si="151"/>
        <v>0</v>
      </c>
      <c r="AY469" s="65">
        <f t="shared" si="162"/>
        <v>0</v>
      </c>
      <c r="AZ469" s="67">
        <f t="shared" si="163"/>
        <v>2406.8611111111099</v>
      </c>
      <c r="BA469" s="57"/>
      <c r="BB469" s="57"/>
      <c r="BD469" s="57">
        <v>465</v>
      </c>
      <c r="BE469" s="66">
        <v>0</v>
      </c>
      <c r="BF469" s="66">
        <v>0</v>
      </c>
      <c r="BG469" s="65">
        <f t="shared" si="152"/>
        <v>0</v>
      </c>
      <c r="BH469" s="65">
        <f t="shared" si="164"/>
        <v>0</v>
      </c>
      <c r="BI469" s="67">
        <f t="shared" si="165"/>
        <v>2893.3333333333344</v>
      </c>
      <c r="BJ469" s="57"/>
      <c r="BK469" s="57"/>
      <c r="BM469" s="57">
        <v>465</v>
      </c>
      <c r="BN469" s="57">
        <v>0</v>
      </c>
      <c r="BO469" s="66">
        <v>0</v>
      </c>
      <c r="BP469" s="65">
        <f t="shared" si="153"/>
        <v>0</v>
      </c>
      <c r="BQ469" s="65">
        <f t="shared" si="166"/>
        <v>0</v>
      </c>
      <c r="BR469" s="67">
        <f t="shared" si="167"/>
        <v>2893.3333333333344</v>
      </c>
      <c r="BS469" s="57"/>
      <c r="BT469" s="57"/>
    </row>
    <row r="470" spans="1:72" x14ac:dyDescent="0.25">
      <c r="A470" s="31">
        <v>470</v>
      </c>
      <c r="B470" s="56">
        <v>467</v>
      </c>
      <c r="C470" s="71">
        <v>0</v>
      </c>
      <c r="D470" s="71">
        <v>0</v>
      </c>
      <c r="E470" s="71">
        <v>0</v>
      </c>
      <c r="F470" s="71">
        <v>0</v>
      </c>
      <c r="G470" s="71">
        <v>2893.3333333333344</v>
      </c>
      <c r="K470" s="57">
        <v>466</v>
      </c>
      <c r="L470" s="66">
        <v>0</v>
      </c>
      <c r="M470" s="66">
        <v>0</v>
      </c>
      <c r="N470" s="65">
        <f t="shared" si="147"/>
        <v>0</v>
      </c>
      <c r="O470" s="65">
        <f t="shared" si="154"/>
        <v>0</v>
      </c>
      <c r="P470" s="67">
        <f t="shared" si="155"/>
        <v>2536.6111111111109</v>
      </c>
      <c r="Q470" s="57"/>
      <c r="R470" s="57"/>
      <c r="T470" s="57">
        <v>466</v>
      </c>
      <c r="U470" s="66">
        <v>0</v>
      </c>
      <c r="V470" s="66">
        <v>0</v>
      </c>
      <c r="W470" s="65">
        <f t="shared" si="148"/>
        <v>0</v>
      </c>
      <c r="X470" s="65">
        <f t="shared" si="156"/>
        <v>0</v>
      </c>
      <c r="Y470" s="67">
        <f t="shared" si="157"/>
        <v>2536.6111111111109</v>
      </c>
      <c r="Z470" s="57"/>
      <c r="AA470" s="57"/>
      <c r="AC470" s="57">
        <v>466</v>
      </c>
      <c r="AD470" s="66">
        <v>0</v>
      </c>
      <c r="AE470" s="66">
        <v>0</v>
      </c>
      <c r="AF470" s="65">
        <f t="shared" si="149"/>
        <v>0</v>
      </c>
      <c r="AG470" s="65">
        <f t="shared" si="158"/>
        <v>0</v>
      </c>
      <c r="AH470" s="67">
        <f t="shared" si="159"/>
        <v>2406.8611111111099</v>
      </c>
      <c r="AI470" s="57"/>
      <c r="AJ470" s="57"/>
      <c r="AL470" s="57">
        <v>466</v>
      </c>
      <c r="AM470" s="66">
        <v>0</v>
      </c>
      <c r="AN470" s="66">
        <v>0</v>
      </c>
      <c r="AO470" s="65">
        <f t="shared" si="150"/>
        <v>0</v>
      </c>
      <c r="AP470" s="65">
        <f t="shared" si="160"/>
        <v>0</v>
      </c>
      <c r="AQ470" s="67">
        <f t="shared" si="161"/>
        <v>2406.8611111111099</v>
      </c>
      <c r="AR470" s="57"/>
      <c r="AS470" s="57"/>
      <c r="AU470" s="57">
        <v>466</v>
      </c>
      <c r="AV470" s="66">
        <v>0</v>
      </c>
      <c r="AW470" s="66">
        <v>0</v>
      </c>
      <c r="AX470" s="65">
        <f t="shared" si="151"/>
        <v>0</v>
      </c>
      <c r="AY470" s="65">
        <f t="shared" si="162"/>
        <v>0</v>
      </c>
      <c r="AZ470" s="67">
        <f t="shared" si="163"/>
        <v>2406.8611111111099</v>
      </c>
      <c r="BA470" s="57"/>
      <c r="BB470" s="57"/>
      <c r="BD470" s="57">
        <v>466</v>
      </c>
      <c r="BE470" s="66">
        <v>0</v>
      </c>
      <c r="BF470" s="66">
        <v>0</v>
      </c>
      <c r="BG470" s="65">
        <f t="shared" si="152"/>
        <v>0</v>
      </c>
      <c r="BH470" s="65">
        <f t="shared" si="164"/>
        <v>0</v>
      </c>
      <c r="BI470" s="67">
        <f t="shared" si="165"/>
        <v>2893.3333333333344</v>
      </c>
      <c r="BJ470" s="57"/>
      <c r="BK470" s="57"/>
      <c r="BM470" s="57">
        <v>466</v>
      </c>
      <c r="BN470" s="57">
        <v>0</v>
      </c>
      <c r="BO470" s="66">
        <v>0</v>
      </c>
      <c r="BP470" s="65">
        <f t="shared" si="153"/>
        <v>0</v>
      </c>
      <c r="BQ470" s="65">
        <f t="shared" si="166"/>
        <v>0</v>
      </c>
      <c r="BR470" s="67">
        <f t="shared" si="167"/>
        <v>2893.3333333333344</v>
      </c>
      <c r="BS470" s="57"/>
      <c r="BT470" s="57"/>
    </row>
    <row r="471" spans="1:72" x14ac:dyDescent="0.25">
      <c r="A471" s="31">
        <v>471</v>
      </c>
      <c r="B471" s="56">
        <v>468</v>
      </c>
      <c r="C471" s="71">
        <v>0</v>
      </c>
      <c r="D471" s="71">
        <v>0</v>
      </c>
      <c r="E471" s="71">
        <v>0</v>
      </c>
      <c r="F471" s="71">
        <v>0</v>
      </c>
      <c r="G471" s="71">
        <v>2893.3333333333344</v>
      </c>
      <c r="K471" s="57">
        <v>467</v>
      </c>
      <c r="L471" s="66">
        <v>0</v>
      </c>
      <c r="M471" s="66">
        <v>0</v>
      </c>
      <c r="N471" s="65">
        <f t="shared" si="147"/>
        <v>0</v>
      </c>
      <c r="O471" s="65">
        <f t="shared" si="154"/>
        <v>0</v>
      </c>
      <c r="P471" s="67">
        <f t="shared" si="155"/>
        <v>2536.6111111111109</v>
      </c>
      <c r="Q471" s="57"/>
      <c r="R471" s="57"/>
      <c r="T471" s="57">
        <v>467</v>
      </c>
      <c r="U471" s="66">
        <v>0</v>
      </c>
      <c r="V471" s="66">
        <v>0</v>
      </c>
      <c r="W471" s="65">
        <f t="shared" si="148"/>
        <v>0</v>
      </c>
      <c r="X471" s="65">
        <f t="shared" si="156"/>
        <v>0</v>
      </c>
      <c r="Y471" s="67">
        <f t="shared" si="157"/>
        <v>2536.6111111111109</v>
      </c>
      <c r="Z471" s="57"/>
      <c r="AA471" s="57"/>
      <c r="AC471" s="57">
        <v>467</v>
      </c>
      <c r="AD471" s="66">
        <v>0</v>
      </c>
      <c r="AE471" s="66">
        <v>0</v>
      </c>
      <c r="AF471" s="65">
        <f t="shared" si="149"/>
        <v>0</v>
      </c>
      <c r="AG471" s="65">
        <f t="shared" si="158"/>
        <v>0</v>
      </c>
      <c r="AH471" s="67">
        <f t="shared" si="159"/>
        <v>2406.8611111111099</v>
      </c>
      <c r="AI471" s="57"/>
      <c r="AJ471" s="57"/>
      <c r="AL471" s="57">
        <v>467</v>
      </c>
      <c r="AM471" s="66">
        <v>0</v>
      </c>
      <c r="AN471" s="66">
        <v>0</v>
      </c>
      <c r="AO471" s="65">
        <f t="shared" si="150"/>
        <v>0</v>
      </c>
      <c r="AP471" s="65">
        <f t="shared" si="160"/>
        <v>0</v>
      </c>
      <c r="AQ471" s="67">
        <f t="shared" si="161"/>
        <v>2406.8611111111099</v>
      </c>
      <c r="AR471" s="57"/>
      <c r="AS471" s="57"/>
      <c r="AU471" s="57">
        <v>467</v>
      </c>
      <c r="AV471" s="66">
        <v>0</v>
      </c>
      <c r="AW471" s="66">
        <v>0</v>
      </c>
      <c r="AX471" s="65">
        <f t="shared" si="151"/>
        <v>0</v>
      </c>
      <c r="AY471" s="65">
        <f t="shared" si="162"/>
        <v>0</v>
      </c>
      <c r="AZ471" s="67">
        <f t="shared" si="163"/>
        <v>2406.8611111111099</v>
      </c>
      <c r="BA471" s="57"/>
      <c r="BB471" s="57"/>
      <c r="BD471" s="57">
        <v>467</v>
      </c>
      <c r="BE471" s="66">
        <v>0</v>
      </c>
      <c r="BF471" s="66">
        <v>0</v>
      </c>
      <c r="BG471" s="65">
        <f t="shared" si="152"/>
        <v>0</v>
      </c>
      <c r="BH471" s="65">
        <f t="shared" si="164"/>
        <v>0</v>
      </c>
      <c r="BI471" s="67">
        <f t="shared" si="165"/>
        <v>2893.3333333333344</v>
      </c>
      <c r="BJ471" s="57"/>
      <c r="BK471" s="57"/>
      <c r="BM471" s="57">
        <v>467</v>
      </c>
      <c r="BN471" s="57">
        <v>0</v>
      </c>
      <c r="BO471" s="66">
        <v>0</v>
      </c>
      <c r="BP471" s="65">
        <f t="shared" si="153"/>
        <v>0</v>
      </c>
      <c r="BQ471" s="65">
        <f t="shared" si="166"/>
        <v>0</v>
      </c>
      <c r="BR471" s="67">
        <f t="shared" si="167"/>
        <v>2893.3333333333344</v>
      </c>
      <c r="BS471" s="57"/>
      <c r="BT471" s="57"/>
    </row>
    <row r="472" spans="1:72" x14ac:dyDescent="0.25">
      <c r="A472" s="31">
        <v>472</v>
      </c>
      <c r="B472" s="56">
        <v>469</v>
      </c>
      <c r="C472" s="71">
        <v>0</v>
      </c>
      <c r="D472" s="71">
        <v>0</v>
      </c>
      <c r="E472" s="71">
        <v>0</v>
      </c>
      <c r="F472" s="71">
        <v>0</v>
      </c>
      <c r="G472" s="71">
        <v>2893.3333333333344</v>
      </c>
      <c r="K472" s="57">
        <v>468</v>
      </c>
      <c r="L472" s="66">
        <v>0</v>
      </c>
      <c r="M472" s="66">
        <v>0</v>
      </c>
      <c r="N472" s="65">
        <f t="shared" si="147"/>
        <v>0</v>
      </c>
      <c r="O472" s="65">
        <f t="shared" si="154"/>
        <v>0</v>
      </c>
      <c r="P472" s="67">
        <f t="shared" si="155"/>
        <v>2536.6111111111109</v>
      </c>
      <c r="Q472" s="57"/>
      <c r="R472" s="57"/>
      <c r="T472" s="57">
        <v>468</v>
      </c>
      <c r="U472" s="66">
        <v>0</v>
      </c>
      <c r="V472" s="66">
        <v>0</v>
      </c>
      <c r="W472" s="65">
        <f t="shared" si="148"/>
        <v>0</v>
      </c>
      <c r="X472" s="65">
        <f t="shared" si="156"/>
        <v>0</v>
      </c>
      <c r="Y472" s="67">
        <f t="shared" si="157"/>
        <v>2536.6111111111109</v>
      </c>
      <c r="Z472" s="57"/>
      <c r="AA472" s="57"/>
      <c r="AC472" s="57">
        <v>468</v>
      </c>
      <c r="AD472" s="66">
        <v>0</v>
      </c>
      <c r="AE472" s="66">
        <v>0</v>
      </c>
      <c r="AF472" s="65">
        <f t="shared" si="149"/>
        <v>0</v>
      </c>
      <c r="AG472" s="65">
        <f t="shared" si="158"/>
        <v>0</v>
      </c>
      <c r="AH472" s="67">
        <f t="shared" si="159"/>
        <v>2406.8611111111099</v>
      </c>
      <c r="AI472" s="57"/>
      <c r="AJ472" s="57"/>
      <c r="AL472" s="57">
        <v>468</v>
      </c>
      <c r="AM472" s="66">
        <v>0</v>
      </c>
      <c r="AN472" s="66">
        <v>0</v>
      </c>
      <c r="AO472" s="65">
        <f t="shared" si="150"/>
        <v>0</v>
      </c>
      <c r="AP472" s="65">
        <f t="shared" si="160"/>
        <v>0</v>
      </c>
      <c r="AQ472" s="67">
        <f t="shared" si="161"/>
        <v>2406.8611111111099</v>
      </c>
      <c r="AR472" s="57"/>
      <c r="AS472" s="57"/>
      <c r="AU472" s="57">
        <v>468</v>
      </c>
      <c r="AV472" s="66">
        <v>0</v>
      </c>
      <c r="AW472" s="66">
        <v>0</v>
      </c>
      <c r="AX472" s="65">
        <f t="shared" si="151"/>
        <v>0</v>
      </c>
      <c r="AY472" s="65">
        <f t="shared" si="162"/>
        <v>0</v>
      </c>
      <c r="AZ472" s="67">
        <f t="shared" si="163"/>
        <v>2406.8611111111099</v>
      </c>
      <c r="BA472" s="57"/>
      <c r="BB472" s="57"/>
      <c r="BD472" s="57">
        <v>468</v>
      </c>
      <c r="BE472" s="66">
        <v>0</v>
      </c>
      <c r="BF472" s="66">
        <v>0</v>
      </c>
      <c r="BG472" s="65">
        <f t="shared" si="152"/>
        <v>0</v>
      </c>
      <c r="BH472" s="65">
        <f t="shared" si="164"/>
        <v>0</v>
      </c>
      <c r="BI472" s="67">
        <f t="shared" si="165"/>
        <v>2893.3333333333344</v>
      </c>
      <c r="BJ472" s="57"/>
      <c r="BK472" s="57"/>
      <c r="BM472" s="57">
        <v>468</v>
      </c>
      <c r="BN472" s="57">
        <v>0</v>
      </c>
      <c r="BO472" s="66">
        <v>0</v>
      </c>
      <c r="BP472" s="65">
        <f t="shared" si="153"/>
        <v>0</v>
      </c>
      <c r="BQ472" s="65">
        <f t="shared" si="166"/>
        <v>0</v>
      </c>
      <c r="BR472" s="67">
        <f t="shared" si="167"/>
        <v>2893.3333333333344</v>
      </c>
      <c r="BS472" s="57"/>
      <c r="BT472" s="57"/>
    </row>
    <row r="473" spans="1:72" x14ac:dyDescent="0.25">
      <c r="A473" s="31">
        <v>473</v>
      </c>
      <c r="B473" s="56">
        <v>470</v>
      </c>
      <c r="C473" s="71">
        <v>0</v>
      </c>
      <c r="D473" s="71">
        <v>0</v>
      </c>
      <c r="E473" s="71">
        <v>0</v>
      </c>
      <c r="F473" s="71">
        <v>0</v>
      </c>
      <c r="G473" s="71">
        <v>2893.3333333333344</v>
      </c>
      <c r="K473" s="57">
        <v>469</v>
      </c>
      <c r="L473" s="66">
        <v>0</v>
      </c>
      <c r="M473" s="66">
        <v>0</v>
      </c>
      <c r="N473" s="65">
        <f t="shared" si="147"/>
        <v>0</v>
      </c>
      <c r="O473" s="65">
        <f t="shared" si="154"/>
        <v>0</v>
      </c>
      <c r="P473" s="67">
        <f t="shared" si="155"/>
        <v>2536.6111111111109</v>
      </c>
      <c r="Q473" s="57"/>
      <c r="R473" s="57"/>
      <c r="T473" s="57">
        <v>469</v>
      </c>
      <c r="U473" s="66">
        <v>0</v>
      </c>
      <c r="V473" s="66">
        <v>0</v>
      </c>
      <c r="W473" s="65">
        <f t="shared" si="148"/>
        <v>0</v>
      </c>
      <c r="X473" s="65">
        <f t="shared" si="156"/>
        <v>0</v>
      </c>
      <c r="Y473" s="67">
        <f t="shared" si="157"/>
        <v>2536.6111111111109</v>
      </c>
      <c r="Z473" s="57"/>
      <c r="AA473" s="57"/>
      <c r="AC473" s="57">
        <v>469</v>
      </c>
      <c r="AD473" s="66">
        <v>0</v>
      </c>
      <c r="AE473" s="66">
        <v>0</v>
      </c>
      <c r="AF473" s="65">
        <f t="shared" si="149"/>
        <v>0</v>
      </c>
      <c r="AG473" s="65">
        <f t="shared" si="158"/>
        <v>0</v>
      </c>
      <c r="AH473" s="67">
        <f t="shared" si="159"/>
        <v>2406.8611111111099</v>
      </c>
      <c r="AI473" s="57"/>
      <c r="AJ473" s="57"/>
      <c r="AL473" s="57">
        <v>469</v>
      </c>
      <c r="AM473" s="66">
        <v>0</v>
      </c>
      <c r="AN473" s="66">
        <v>0</v>
      </c>
      <c r="AO473" s="65">
        <f t="shared" si="150"/>
        <v>0</v>
      </c>
      <c r="AP473" s="65">
        <f t="shared" si="160"/>
        <v>0</v>
      </c>
      <c r="AQ473" s="67">
        <f t="shared" si="161"/>
        <v>2406.8611111111099</v>
      </c>
      <c r="AR473" s="57"/>
      <c r="AS473" s="57"/>
      <c r="AU473" s="57">
        <v>469</v>
      </c>
      <c r="AV473" s="66">
        <v>0</v>
      </c>
      <c r="AW473" s="66">
        <v>0</v>
      </c>
      <c r="AX473" s="65">
        <f t="shared" si="151"/>
        <v>0</v>
      </c>
      <c r="AY473" s="65">
        <f t="shared" si="162"/>
        <v>0</v>
      </c>
      <c r="AZ473" s="67">
        <f t="shared" si="163"/>
        <v>2406.8611111111099</v>
      </c>
      <c r="BA473" s="57"/>
      <c r="BB473" s="57"/>
      <c r="BD473" s="57">
        <v>469</v>
      </c>
      <c r="BE473" s="66">
        <v>0</v>
      </c>
      <c r="BF473" s="66">
        <v>0</v>
      </c>
      <c r="BG473" s="65">
        <f t="shared" si="152"/>
        <v>0</v>
      </c>
      <c r="BH473" s="65">
        <f t="shared" si="164"/>
        <v>0</v>
      </c>
      <c r="BI473" s="67">
        <f t="shared" si="165"/>
        <v>2893.3333333333344</v>
      </c>
      <c r="BJ473" s="57"/>
      <c r="BK473" s="57"/>
      <c r="BM473" s="57">
        <v>469</v>
      </c>
      <c r="BN473" s="57">
        <v>0</v>
      </c>
      <c r="BO473" s="66">
        <v>0</v>
      </c>
      <c r="BP473" s="65">
        <f t="shared" si="153"/>
        <v>0</v>
      </c>
      <c r="BQ473" s="65">
        <f t="shared" si="166"/>
        <v>0</v>
      </c>
      <c r="BR473" s="67">
        <f t="shared" si="167"/>
        <v>2893.3333333333344</v>
      </c>
      <c r="BS473" s="57"/>
      <c r="BT473" s="57"/>
    </row>
    <row r="474" spans="1:72" x14ac:dyDescent="0.25">
      <c r="A474" s="31">
        <v>474</v>
      </c>
      <c r="B474" s="56">
        <v>471</v>
      </c>
      <c r="C474" s="71">
        <v>0</v>
      </c>
      <c r="D474" s="71">
        <v>0</v>
      </c>
      <c r="E474" s="71">
        <v>0</v>
      </c>
      <c r="F474" s="71">
        <v>0</v>
      </c>
      <c r="G474" s="71">
        <v>2893.3333333333344</v>
      </c>
      <c r="K474" s="57">
        <v>470</v>
      </c>
      <c r="L474" s="66">
        <v>0</v>
      </c>
      <c r="M474" s="66">
        <v>0</v>
      </c>
      <c r="N474" s="65">
        <f t="shared" si="147"/>
        <v>0</v>
      </c>
      <c r="O474" s="65">
        <f t="shared" si="154"/>
        <v>0</v>
      </c>
      <c r="P474" s="67">
        <f t="shared" si="155"/>
        <v>2536.6111111111109</v>
      </c>
      <c r="Q474" s="57"/>
      <c r="R474" s="57"/>
      <c r="T474" s="57">
        <v>470</v>
      </c>
      <c r="U474" s="66">
        <v>0</v>
      </c>
      <c r="V474" s="66">
        <v>0</v>
      </c>
      <c r="W474" s="65">
        <f t="shared" si="148"/>
        <v>0</v>
      </c>
      <c r="X474" s="65">
        <f t="shared" si="156"/>
        <v>0</v>
      </c>
      <c r="Y474" s="67">
        <f t="shared" si="157"/>
        <v>2536.6111111111109</v>
      </c>
      <c r="Z474" s="57"/>
      <c r="AA474" s="57"/>
      <c r="AC474" s="57">
        <v>470</v>
      </c>
      <c r="AD474" s="66">
        <v>0</v>
      </c>
      <c r="AE474" s="66">
        <v>0</v>
      </c>
      <c r="AF474" s="65">
        <f t="shared" si="149"/>
        <v>0</v>
      </c>
      <c r="AG474" s="65">
        <f t="shared" si="158"/>
        <v>0</v>
      </c>
      <c r="AH474" s="67">
        <f t="shared" si="159"/>
        <v>2406.8611111111099</v>
      </c>
      <c r="AI474" s="57"/>
      <c r="AJ474" s="57"/>
      <c r="AL474" s="57">
        <v>470</v>
      </c>
      <c r="AM474" s="66">
        <v>0</v>
      </c>
      <c r="AN474" s="66">
        <v>0</v>
      </c>
      <c r="AO474" s="65">
        <f t="shared" si="150"/>
        <v>0</v>
      </c>
      <c r="AP474" s="65">
        <f t="shared" si="160"/>
        <v>0</v>
      </c>
      <c r="AQ474" s="67">
        <f t="shared" si="161"/>
        <v>2406.8611111111099</v>
      </c>
      <c r="AR474" s="57"/>
      <c r="AS474" s="57"/>
      <c r="AU474" s="57">
        <v>470</v>
      </c>
      <c r="AV474" s="66">
        <v>0</v>
      </c>
      <c r="AW474" s="66">
        <v>0</v>
      </c>
      <c r="AX474" s="65">
        <f t="shared" si="151"/>
        <v>0</v>
      </c>
      <c r="AY474" s="65">
        <f t="shared" si="162"/>
        <v>0</v>
      </c>
      <c r="AZ474" s="67">
        <f t="shared" si="163"/>
        <v>2406.8611111111099</v>
      </c>
      <c r="BA474" s="57"/>
      <c r="BB474" s="57"/>
      <c r="BD474" s="57">
        <v>470</v>
      </c>
      <c r="BE474" s="66">
        <v>0</v>
      </c>
      <c r="BF474" s="66">
        <v>0</v>
      </c>
      <c r="BG474" s="65">
        <f t="shared" si="152"/>
        <v>0</v>
      </c>
      <c r="BH474" s="65">
        <f t="shared" si="164"/>
        <v>0</v>
      </c>
      <c r="BI474" s="67">
        <f t="shared" si="165"/>
        <v>2893.3333333333344</v>
      </c>
      <c r="BJ474" s="57"/>
      <c r="BK474" s="57"/>
      <c r="BM474" s="57">
        <v>470</v>
      </c>
      <c r="BN474" s="57">
        <v>0</v>
      </c>
      <c r="BO474" s="66">
        <v>0</v>
      </c>
      <c r="BP474" s="65">
        <f t="shared" si="153"/>
        <v>0</v>
      </c>
      <c r="BQ474" s="65">
        <f t="shared" si="166"/>
        <v>0</v>
      </c>
      <c r="BR474" s="67">
        <f t="shared" si="167"/>
        <v>2893.3333333333344</v>
      </c>
      <c r="BS474" s="57"/>
      <c r="BT474" s="57"/>
    </row>
    <row r="475" spans="1:72" x14ac:dyDescent="0.25">
      <c r="A475" s="31">
        <v>475</v>
      </c>
      <c r="B475" s="56">
        <v>472</v>
      </c>
      <c r="C475" s="71">
        <v>0</v>
      </c>
      <c r="D475" s="71">
        <v>0</v>
      </c>
      <c r="E475" s="71">
        <v>0</v>
      </c>
      <c r="F475" s="71">
        <v>0</v>
      </c>
      <c r="G475" s="71">
        <v>2893.3333333333344</v>
      </c>
      <c r="K475" s="57">
        <v>471</v>
      </c>
      <c r="L475" s="66">
        <v>0</v>
      </c>
      <c r="M475" s="66">
        <v>0</v>
      </c>
      <c r="N475" s="65">
        <f t="shared" si="147"/>
        <v>0</v>
      </c>
      <c r="O475" s="65">
        <f t="shared" si="154"/>
        <v>0</v>
      </c>
      <c r="P475" s="67">
        <f t="shared" si="155"/>
        <v>2536.6111111111109</v>
      </c>
      <c r="Q475" s="57"/>
      <c r="R475" s="57"/>
      <c r="T475" s="57">
        <v>471</v>
      </c>
      <c r="U475" s="66">
        <v>0</v>
      </c>
      <c r="V475" s="66">
        <v>0</v>
      </c>
      <c r="W475" s="65">
        <f t="shared" si="148"/>
        <v>0</v>
      </c>
      <c r="X475" s="65">
        <f t="shared" si="156"/>
        <v>0</v>
      </c>
      <c r="Y475" s="67">
        <f t="shared" si="157"/>
        <v>2536.6111111111109</v>
      </c>
      <c r="Z475" s="57"/>
      <c r="AA475" s="57"/>
      <c r="AC475" s="57">
        <v>471</v>
      </c>
      <c r="AD475" s="66">
        <v>0</v>
      </c>
      <c r="AE475" s="66">
        <v>0</v>
      </c>
      <c r="AF475" s="65">
        <f t="shared" si="149"/>
        <v>0</v>
      </c>
      <c r="AG475" s="65">
        <f t="shared" si="158"/>
        <v>0</v>
      </c>
      <c r="AH475" s="67">
        <f t="shared" si="159"/>
        <v>2406.8611111111099</v>
      </c>
      <c r="AI475" s="57"/>
      <c r="AJ475" s="57"/>
      <c r="AL475" s="57">
        <v>471</v>
      </c>
      <c r="AM475" s="66">
        <v>0</v>
      </c>
      <c r="AN475" s="66">
        <v>0</v>
      </c>
      <c r="AO475" s="65">
        <f t="shared" si="150"/>
        <v>0</v>
      </c>
      <c r="AP475" s="65">
        <f t="shared" si="160"/>
        <v>0</v>
      </c>
      <c r="AQ475" s="67">
        <f t="shared" si="161"/>
        <v>2406.8611111111099</v>
      </c>
      <c r="AR475" s="57"/>
      <c r="AS475" s="57"/>
      <c r="AU475" s="57">
        <v>471</v>
      </c>
      <c r="AV475" s="66">
        <v>0</v>
      </c>
      <c r="AW475" s="66">
        <v>0</v>
      </c>
      <c r="AX475" s="65">
        <f t="shared" si="151"/>
        <v>0</v>
      </c>
      <c r="AY475" s="65">
        <f t="shared" si="162"/>
        <v>0</v>
      </c>
      <c r="AZ475" s="67">
        <f t="shared" si="163"/>
        <v>2406.8611111111099</v>
      </c>
      <c r="BA475" s="57"/>
      <c r="BB475" s="57"/>
      <c r="BD475" s="57">
        <v>471</v>
      </c>
      <c r="BE475" s="66">
        <v>0</v>
      </c>
      <c r="BF475" s="66">
        <v>0</v>
      </c>
      <c r="BG475" s="65">
        <f t="shared" si="152"/>
        <v>0</v>
      </c>
      <c r="BH475" s="65">
        <f t="shared" si="164"/>
        <v>0</v>
      </c>
      <c r="BI475" s="67">
        <f t="shared" si="165"/>
        <v>2893.3333333333344</v>
      </c>
      <c r="BJ475" s="57"/>
      <c r="BK475" s="57"/>
      <c r="BM475" s="57">
        <v>471</v>
      </c>
      <c r="BN475" s="57">
        <v>0</v>
      </c>
      <c r="BO475" s="66">
        <v>0</v>
      </c>
      <c r="BP475" s="65">
        <f t="shared" si="153"/>
        <v>0</v>
      </c>
      <c r="BQ475" s="65">
        <f t="shared" si="166"/>
        <v>0</v>
      </c>
      <c r="BR475" s="67">
        <f t="shared" si="167"/>
        <v>2893.3333333333344</v>
      </c>
      <c r="BS475" s="57"/>
      <c r="BT475" s="57"/>
    </row>
    <row r="476" spans="1:72" x14ac:dyDescent="0.25">
      <c r="A476" s="31">
        <v>476</v>
      </c>
      <c r="B476" s="56">
        <v>473</v>
      </c>
      <c r="C476" s="71">
        <v>0</v>
      </c>
      <c r="D476" s="71">
        <v>0</v>
      </c>
      <c r="E476" s="71">
        <v>0</v>
      </c>
      <c r="F476" s="71">
        <v>0</v>
      </c>
      <c r="G476" s="71">
        <v>2893.3333333333344</v>
      </c>
      <c r="K476" s="57">
        <v>472</v>
      </c>
      <c r="L476" s="66">
        <v>0</v>
      </c>
      <c r="M476" s="66">
        <v>0</v>
      </c>
      <c r="N476" s="65">
        <f t="shared" si="147"/>
        <v>0</v>
      </c>
      <c r="O476" s="65">
        <f t="shared" si="154"/>
        <v>0</v>
      </c>
      <c r="P476" s="67">
        <f t="shared" si="155"/>
        <v>2536.6111111111109</v>
      </c>
      <c r="Q476" s="57"/>
      <c r="R476" s="57"/>
      <c r="T476" s="57">
        <v>472</v>
      </c>
      <c r="U476" s="66">
        <v>0</v>
      </c>
      <c r="V476" s="66">
        <v>0</v>
      </c>
      <c r="W476" s="65">
        <f t="shared" si="148"/>
        <v>0</v>
      </c>
      <c r="X476" s="65">
        <f t="shared" si="156"/>
        <v>0</v>
      </c>
      <c r="Y476" s="67">
        <f t="shared" si="157"/>
        <v>2536.6111111111109</v>
      </c>
      <c r="Z476" s="57"/>
      <c r="AA476" s="57"/>
      <c r="AC476" s="57">
        <v>472</v>
      </c>
      <c r="AD476" s="66">
        <v>0</v>
      </c>
      <c r="AE476" s="66">
        <v>0</v>
      </c>
      <c r="AF476" s="65">
        <f t="shared" si="149"/>
        <v>0</v>
      </c>
      <c r="AG476" s="65">
        <f t="shared" si="158"/>
        <v>0</v>
      </c>
      <c r="AH476" s="67">
        <f t="shared" si="159"/>
        <v>2406.8611111111099</v>
      </c>
      <c r="AI476" s="57"/>
      <c r="AJ476" s="57"/>
      <c r="AL476" s="57">
        <v>472</v>
      </c>
      <c r="AM476" s="66">
        <v>0</v>
      </c>
      <c r="AN476" s="66">
        <v>0</v>
      </c>
      <c r="AO476" s="65">
        <f t="shared" si="150"/>
        <v>0</v>
      </c>
      <c r="AP476" s="65">
        <f t="shared" si="160"/>
        <v>0</v>
      </c>
      <c r="AQ476" s="67">
        <f t="shared" si="161"/>
        <v>2406.8611111111099</v>
      </c>
      <c r="AR476" s="57"/>
      <c r="AS476" s="57"/>
      <c r="AU476" s="57">
        <v>472</v>
      </c>
      <c r="AV476" s="66">
        <v>0</v>
      </c>
      <c r="AW476" s="66">
        <v>0</v>
      </c>
      <c r="AX476" s="65">
        <f t="shared" si="151"/>
        <v>0</v>
      </c>
      <c r="AY476" s="65">
        <f t="shared" si="162"/>
        <v>0</v>
      </c>
      <c r="AZ476" s="67">
        <f t="shared" si="163"/>
        <v>2406.8611111111099</v>
      </c>
      <c r="BA476" s="57"/>
      <c r="BB476" s="57"/>
      <c r="BD476" s="57">
        <v>472</v>
      </c>
      <c r="BE476" s="66">
        <v>0</v>
      </c>
      <c r="BF476" s="66">
        <v>0</v>
      </c>
      <c r="BG476" s="65">
        <f t="shared" si="152"/>
        <v>0</v>
      </c>
      <c r="BH476" s="65">
        <f t="shared" si="164"/>
        <v>0</v>
      </c>
      <c r="BI476" s="67">
        <f t="shared" si="165"/>
        <v>2893.3333333333344</v>
      </c>
      <c r="BJ476" s="57"/>
      <c r="BK476" s="57"/>
      <c r="BM476" s="57">
        <v>472</v>
      </c>
      <c r="BN476" s="57">
        <v>0</v>
      </c>
      <c r="BO476" s="66">
        <v>0</v>
      </c>
      <c r="BP476" s="65">
        <f t="shared" si="153"/>
        <v>0</v>
      </c>
      <c r="BQ476" s="65">
        <f t="shared" si="166"/>
        <v>0</v>
      </c>
      <c r="BR476" s="67">
        <f t="shared" si="167"/>
        <v>2893.3333333333344</v>
      </c>
      <c r="BS476" s="57"/>
      <c r="BT476" s="57"/>
    </row>
    <row r="477" spans="1:72" x14ac:dyDescent="0.25">
      <c r="A477" s="31">
        <v>477</v>
      </c>
      <c r="B477" s="56">
        <v>474</v>
      </c>
      <c r="C477" s="71">
        <v>0</v>
      </c>
      <c r="D477" s="71">
        <v>0</v>
      </c>
      <c r="E477" s="71">
        <v>0</v>
      </c>
      <c r="F477" s="71">
        <v>0</v>
      </c>
      <c r="G477" s="71">
        <v>2893.3333333333344</v>
      </c>
      <c r="K477" s="57">
        <v>473</v>
      </c>
      <c r="L477" s="66">
        <v>0</v>
      </c>
      <c r="M477" s="66">
        <v>0</v>
      </c>
      <c r="N477" s="65">
        <f t="shared" si="147"/>
        <v>0</v>
      </c>
      <c r="O477" s="65">
        <f t="shared" si="154"/>
        <v>0</v>
      </c>
      <c r="P477" s="67">
        <f t="shared" si="155"/>
        <v>2536.6111111111109</v>
      </c>
      <c r="Q477" s="57"/>
      <c r="R477" s="57"/>
      <c r="T477" s="57">
        <v>473</v>
      </c>
      <c r="U477" s="66">
        <v>0</v>
      </c>
      <c r="V477" s="66">
        <v>0</v>
      </c>
      <c r="W477" s="65">
        <f t="shared" si="148"/>
        <v>0</v>
      </c>
      <c r="X477" s="65">
        <f t="shared" si="156"/>
        <v>0</v>
      </c>
      <c r="Y477" s="67">
        <f t="shared" si="157"/>
        <v>2536.6111111111109</v>
      </c>
      <c r="Z477" s="57"/>
      <c r="AA477" s="57"/>
      <c r="AC477" s="57">
        <v>473</v>
      </c>
      <c r="AD477" s="66">
        <v>0</v>
      </c>
      <c r="AE477" s="66">
        <v>0</v>
      </c>
      <c r="AF477" s="65">
        <f t="shared" si="149"/>
        <v>0</v>
      </c>
      <c r="AG477" s="65">
        <f t="shared" si="158"/>
        <v>0</v>
      </c>
      <c r="AH477" s="67">
        <f t="shared" si="159"/>
        <v>2406.8611111111099</v>
      </c>
      <c r="AI477" s="57"/>
      <c r="AJ477" s="57"/>
      <c r="AL477" s="57">
        <v>473</v>
      </c>
      <c r="AM477" s="66">
        <v>0</v>
      </c>
      <c r="AN477" s="66">
        <v>0</v>
      </c>
      <c r="AO477" s="65">
        <f t="shared" si="150"/>
        <v>0</v>
      </c>
      <c r="AP477" s="65">
        <f t="shared" si="160"/>
        <v>0</v>
      </c>
      <c r="AQ477" s="67">
        <f t="shared" si="161"/>
        <v>2406.8611111111099</v>
      </c>
      <c r="AR477" s="57"/>
      <c r="AS477" s="57"/>
      <c r="AU477" s="57">
        <v>473</v>
      </c>
      <c r="AV477" s="66">
        <v>0</v>
      </c>
      <c r="AW477" s="66">
        <v>0</v>
      </c>
      <c r="AX477" s="65">
        <f t="shared" si="151"/>
        <v>0</v>
      </c>
      <c r="AY477" s="65">
        <f t="shared" si="162"/>
        <v>0</v>
      </c>
      <c r="AZ477" s="67">
        <f t="shared" si="163"/>
        <v>2406.8611111111099</v>
      </c>
      <c r="BA477" s="57"/>
      <c r="BB477" s="57"/>
      <c r="BD477" s="57">
        <v>473</v>
      </c>
      <c r="BE477" s="66">
        <v>0</v>
      </c>
      <c r="BF477" s="66">
        <v>0</v>
      </c>
      <c r="BG477" s="65">
        <f t="shared" si="152"/>
        <v>0</v>
      </c>
      <c r="BH477" s="65">
        <f t="shared" si="164"/>
        <v>0</v>
      </c>
      <c r="BI477" s="67">
        <f t="shared" si="165"/>
        <v>2893.3333333333344</v>
      </c>
      <c r="BJ477" s="57"/>
      <c r="BK477" s="57"/>
      <c r="BM477" s="57">
        <v>473</v>
      </c>
      <c r="BN477" s="57">
        <v>0</v>
      </c>
      <c r="BO477" s="66">
        <v>0</v>
      </c>
      <c r="BP477" s="65">
        <f t="shared" si="153"/>
        <v>0</v>
      </c>
      <c r="BQ477" s="65">
        <f t="shared" si="166"/>
        <v>0</v>
      </c>
      <c r="BR477" s="67">
        <f t="shared" si="167"/>
        <v>2893.3333333333344</v>
      </c>
      <c r="BS477" s="57"/>
      <c r="BT477" s="57"/>
    </row>
    <row r="478" spans="1:72" x14ac:dyDescent="0.25">
      <c r="A478" s="31">
        <v>478</v>
      </c>
      <c r="B478" s="56">
        <v>475</v>
      </c>
      <c r="C478" s="71">
        <v>0</v>
      </c>
      <c r="D478" s="71">
        <v>0</v>
      </c>
      <c r="E478" s="71">
        <v>0</v>
      </c>
      <c r="F478" s="71">
        <v>0</v>
      </c>
      <c r="G478" s="71">
        <v>2893.3333333333344</v>
      </c>
      <c r="K478" s="57">
        <v>474</v>
      </c>
      <c r="L478" s="66">
        <v>0</v>
      </c>
      <c r="M478" s="66">
        <v>0</v>
      </c>
      <c r="N478" s="65">
        <f t="shared" si="147"/>
        <v>0</v>
      </c>
      <c r="O478" s="65">
        <f t="shared" si="154"/>
        <v>0</v>
      </c>
      <c r="P478" s="67">
        <f t="shared" si="155"/>
        <v>2536.6111111111109</v>
      </c>
      <c r="Q478" s="57"/>
      <c r="R478" s="57"/>
      <c r="T478" s="57">
        <v>474</v>
      </c>
      <c r="U478" s="66">
        <v>0</v>
      </c>
      <c r="V478" s="66">
        <v>0</v>
      </c>
      <c r="W478" s="65">
        <f t="shared" si="148"/>
        <v>0</v>
      </c>
      <c r="X478" s="65">
        <f t="shared" si="156"/>
        <v>0</v>
      </c>
      <c r="Y478" s="67">
        <f t="shared" si="157"/>
        <v>2536.6111111111109</v>
      </c>
      <c r="Z478" s="57"/>
      <c r="AA478" s="57"/>
      <c r="AC478" s="57">
        <v>474</v>
      </c>
      <c r="AD478" s="66">
        <v>0</v>
      </c>
      <c r="AE478" s="66">
        <v>0</v>
      </c>
      <c r="AF478" s="65">
        <f t="shared" si="149"/>
        <v>0</v>
      </c>
      <c r="AG478" s="65">
        <f t="shared" si="158"/>
        <v>0</v>
      </c>
      <c r="AH478" s="67">
        <f t="shared" si="159"/>
        <v>2406.8611111111099</v>
      </c>
      <c r="AI478" s="57"/>
      <c r="AJ478" s="57"/>
      <c r="AL478" s="57">
        <v>474</v>
      </c>
      <c r="AM478" s="66">
        <v>0</v>
      </c>
      <c r="AN478" s="66">
        <v>0</v>
      </c>
      <c r="AO478" s="65">
        <f t="shared" si="150"/>
        <v>0</v>
      </c>
      <c r="AP478" s="65">
        <f t="shared" si="160"/>
        <v>0</v>
      </c>
      <c r="AQ478" s="67">
        <f t="shared" si="161"/>
        <v>2406.8611111111099</v>
      </c>
      <c r="AR478" s="57"/>
      <c r="AS478" s="57"/>
      <c r="AU478" s="57">
        <v>474</v>
      </c>
      <c r="AV478" s="66">
        <v>0</v>
      </c>
      <c r="AW478" s="66">
        <v>0</v>
      </c>
      <c r="AX478" s="65">
        <f t="shared" si="151"/>
        <v>0</v>
      </c>
      <c r="AY478" s="65">
        <f t="shared" si="162"/>
        <v>0</v>
      </c>
      <c r="AZ478" s="67">
        <f t="shared" si="163"/>
        <v>2406.8611111111099</v>
      </c>
      <c r="BA478" s="57"/>
      <c r="BB478" s="57"/>
      <c r="BD478" s="57">
        <v>474</v>
      </c>
      <c r="BE478" s="66">
        <v>0</v>
      </c>
      <c r="BF478" s="66">
        <v>0</v>
      </c>
      <c r="BG478" s="65">
        <f t="shared" si="152"/>
        <v>0</v>
      </c>
      <c r="BH478" s="65">
        <f t="shared" si="164"/>
        <v>0</v>
      </c>
      <c r="BI478" s="67">
        <f t="shared" si="165"/>
        <v>2893.3333333333344</v>
      </c>
      <c r="BJ478" s="57"/>
      <c r="BK478" s="57"/>
      <c r="BM478" s="57">
        <v>474</v>
      </c>
      <c r="BN478" s="57">
        <v>0</v>
      </c>
      <c r="BO478" s="66">
        <v>0</v>
      </c>
      <c r="BP478" s="65">
        <f t="shared" si="153"/>
        <v>0</v>
      </c>
      <c r="BQ478" s="65">
        <f t="shared" si="166"/>
        <v>0</v>
      </c>
      <c r="BR478" s="67">
        <f t="shared" si="167"/>
        <v>2893.3333333333344</v>
      </c>
      <c r="BS478" s="57"/>
      <c r="BT478" s="57"/>
    </row>
    <row r="479" spans="1:72" x14ac:dyDescent="0.25">
      <c r="A479" s="31">
        <v>479</v>
      </c>
      <c r="B479" s="56">
        <v>476</v>
      </c>
      <c r="C479" s="71">
        <v>0</v>
      </c>
      <c r="D479" s="71">
        <v>0</v>
      </c>
      <c r="E479" s="71">
        <v>0</v>
      </c>
      <c r="F479" s="71">
        <v>0</v>
      </c>
      <c r="G479" s="71">
        <v>2893.3333333333344</v>
      </c>
      <c r="K479" s="57">
        <v>475</v>
      </c>
      <c r="L479" s="66">
        <v>0</v>
      </c>
      <c r="M479" s="66">
        <v>0</v>
      </c>
      <c r="N479" s="65">
        <f t="shared" si="147"/>
        <v>0</v>
      </c>
      <c r="O479" s="65">
        <f t="shared" si="154"/>
        <v>0</v>
      </c>
      <c r="P479" s="67">
        <f t="shared" si="155"/>
        <v>2536.6111111111109</v>
      </c>
      <c r="Q479" s="57"/>
      <c r="R479" s="57"/>
      <c r="T479" s="57">
        <v>475</v>
      </c>
      <c r="U479" s="66">
        <v>0</v>
      </c>
      <c r="V479" s="66">
        <v>0</v>
      </c>
      <c r="W479" s="65">
        <f t="shared" si="148"/>
        <v>0</v>
      </c>
      <c r="X479" s="65">
        <f t="shared" si="156"/>
        <v>0</v>
      </c>
      <c r="Y479" s="67">
        <f t="shared" si="157"/>
        <v>2536.6111111111109</v>
      </c>
      <c r="Z479" s="57"/>
      <c r="AA479" s="57"/>
      <c r="AC479" s="57">
        <v>475</v>
      </c>
      <c r="AD479" s="66">
        <v>0</v>
      </c>
      <c r="AE479" s="66">
        <v>0</v>
      </c>
      <c r="AF479" s="65">
        <f t="shared" si="149"/>
        <v>0</v>
      </c>
      <c r="AG479" s="65">
        <f t="shared" si="158"/>
        <v>0</v>
      </c>
      <c r="AH479" s="67">
        <f t="shared" si="159"/>
        <v>2406.8611111111099</v>
      </c>
      <c r="AI479" s="57"/>
      <c r="AJ479" s="57"/>
      <c r="AL479" s="57">
        <v>475</v>
      </c>
      <c r="AM479" s="66">
        <v>0</v>
      </c>
      <c r="AN479" s="66">
        <v>0</v>
      </c>
      <c r="AO479" s="65">
        <f t="shared" si="150"/>
        <v>0</v>
      </c>
      <c r="AP479" s="65">
        <f t="shared" si="160"/>
        <v>0</v>
      </c>
      <c r="AQ479" s="67">
        <f t="shared" si="161"/>
        <v>2406.8611111111099</v>
      </c>
      <c r="AR479" s="57"/>
      <c r="AS479" s="57"/>
      <c r="AU479" s="57">
        <v>475</v>
      </c>
      <c r="AV479" s="66">
        <v>0</v>
      </c>
      <c r="AW479" s="66">
        <v>0</v>
      </c>
      <c r="AX479" s="65">
        <f t="shared" si="151"/>
        <v>0</v>
      </c>
      <c r="AY479" s="65">
        <f t="shared" si="162"/>
        <v>0</v>
      </c>
      <c r="AZ479" s="67">
        <f t="shared" si="163"/>
        <v>2406.8611111111099</v>
      </c>
      <c r="BA479" s="57"/>
      <c r="BB479" s="57"/>
      <c r="BD479" s="57">
        <v>475</v>
      </c>
      <c r="BE479" s="66">
        <v>0</v>
      </c>
      <c r="BF479" s="66">
        <v>0</v>
      </c>
      <c r="BG479" s="65">
        <f t="shared" si="152"/>
        <v>0</v>
      </c>
      <c r="BH479" s="65">
        <f t="shared" si="164"/>
        <v>0</v>
      </c>
      <c r="BI479" s="67">
        <f t="shared" si="165"/>
        <v>2893.3333333333344</v>
      </c>
      <c r="BJ479" s="57"/>
      <c r="BK479" s="57"/>
      <c r="BM479" s="57">
        <v>475</v>
      </c>
      <c r="BN479" s="57">
        <v>0</v>
      </c>
      <c r="BO479" s="66">
        <v>0</v>
      </c>
      <c r="BP479" s="65">
        <f t="shared" si="153"/>
        <v>0</v>
      </c>
      <c r="BQ479" s="65">
        <f t="shared" si="166"/>
        <v>0</v>
      </c>
      <c r="BR479" s="67">
        <f t="shared" si="167"/>
        <v>2893.3333333333344</v>
      </c>
      <c r="BS479" s="57"/>
      <c r="BT479" s="57"/>
    </row>
    <row r="480" spans="1:72" x14ac:dyDescent="0.25">
      <c r="A480" s="31">
        <v>480</v>
      </c>
      <c r="B480" s="56">
        <v>477</v>
      </c>
      <c r="C480" s="71">
        <v>0</v>
      </c>
      <c r="D480" s="71">
        <v>0</v>
      </c>
      <c r="E480" s="71">
        <v>0</v>
      </c>
      <c r="F480" s="71">
        <v>0</v>
      </c>
      <c r="G480" s="71">
        <v>2893.3333333333344</v>
      </c>
      <c r="K480" s="57">
        <v>476</v>
      </c>
      <c r="L480" s="66">
        <v>0</v>
      </c>
      <c r="M480" s="66">
        <v>0</v>
      </c>
      <c r="N480" s="65">
        <f t="shared" si="147"/>
        <v>0</v>
      </c>
      <c r="O480" s="65">
        <f t="shared" si="154"/>
        <v>0</v>
      </c>
      <c r="P480" s="67">
        <f t="shared" si="155"/>
        <v>2536.6111111111109</v>
      </c>
      <c r="Q480" s="57"/>
      <c r="R480" s="57"/>
      <c r="T480" s="57">
        <v>476</v>
      </c>
      <c r="U480" s="66">
        <v>0</v>
      </c>
      <c r="V480" s="66">
        <v>0</v>
      </c>
      <c r="W480" s="65">
        <f t="shared" si="148"/>
        <v>0</v>
      </c>
      <c r="X480" s="65">
        <f t="shared" si="156"/>
        <v>0</v>
      </c>
      <c r="Y480" s="67">
        <f t="shared" si="157"/>
        <v>2536.6111111111109</v>
      </c>
      <c r="Z480" s="57"/>
      <c r="AA480" s="57"/>
      <c r="AC480" s="57">
        <v>476</v>
      </c>
      <c r="AD480" s="66">
        <v>0</v>
      </c>
      <c r="AE480" s="66">
        <v>0</v>
      </c>
      <c r="AF480" s="65">
        <f t="shared" si="149"/>
        <v>0</v>
      </c>
      <c r="AG480" s="65">
        <f t="shared" si="158"/>
        <v>0</v>
      </c>
      <c r="AH480" s="67">
        <f t="shared" si="159"/>
        <v>2406.8611111111099</v>
      </c>
      <c r="AI480" s="57"/>
      <c r="AJ480" s="57"/>
      <c r="AL480" s="57">
        <v>476</v>
      </c>
      <c r="AM480" s="66">
        <v>0</v>
      </c>
      <c r="AN480" s="66">
        <v>0</v>
      </c>
      <c r="AO480" s="65">
        <f t="shared" si="150"/>
        <v>0</v>
      </c>
      <c r="AP480" s="65">
        <f t="shared" si="160"/>
        <v>0</v>
      </c>
      <c r="AQ480" s="67">
        <f t="shared" si="161"/>
        <v>2406.8611111111099</v>
      </c>
      <c r="AR480" s="57"/>
      <c r="AS480" s="57"/>
      <c r="AU480" s="57">
        <v>476</v>
      </c>
      <c r="AV480" s="66">
        <v>0</v>
      </c>
      <c r="AW480" s="66">
        <v>0</v>
      </c>
      <c r="AX480" s="65">
        <f t="shared" si="151"/>
        <v>0</v>
      </c>
      <c r="AY480" s="65">
        <f t="shared" si="162"/>
        <v>0</v>
      </c>
      <c r="AZ480" s="67">
        <f t="shared" si="163"/>
        <v>2406.8611111111099</v>
      </c>
      <c r="BA480" s="57"/>
      <c r="BB480" s="57"/>
      <c r="BD480" s="57">
        <v>476</v>
      </c>
      <c r="BE480" s="66">
        <v>0</v>
      </c>
      <c r="BF480" s="66">
        <v>0</v>
      </c>
      <c r="BG480" s="65">
        <f t="shared" si="152"/>
        <v>0</v>
      </c>
      <c r="BH480" s="65">
        <f t="shared" si="164"/>
        <v>0</v>
      </c>
      <c r="BI480" s="67">
        <f t="shared" si="165"/>
        <v>2893.3333333333344</v>
      </c>
      <c r="BJ480" s="57"/>
      <c r="BK480" s="57"/>
      <c r="BM480" s="57">
        <v>476</v>
      </c>
      <c r="BN480" s="57">
        <v>0</v>
      </c>
      <c r="BO480" s="66">
        <v>0</v>
      </c>
      <c r="BP480" s="65">
        <f t="shared" si="153"/>
        <v>0</v>
      </c>
      <c r="BQ480" s="65">
        <f t="shared" si="166"/>
        <v>0</v>
      </c>
      <c r="BR480" s="67">
        <f t="shared" si="167"/>
        <v>2893.3333333333344</v>
      </c>
      <c r="BS480" s="57"/>
      <c r="BT480" s="57"/>
    </row>
    <row r="481" spans="1:72" x14ac:dyDescent="0.25">
      <c r="A481" s="31">
        <v>481</v>
      </c>
      <c r="B481" s="56">
        <v>478</v>
      </c>
      <c r="C481" s="71">
        <v>0</v>
      </c>
      <c r="D481" s="71">
        <v>0</v>
      </c>
      <c r="E481" s="71">
        <v>0</v>
      </c>
      <c r="F481" s="71">
        <v>0</v>
      </c>
      <c r="G481" s="71">
        <v>2893.3333333333344</v>
      </c>
      <c r="K481" s="57">
        <v>477</v>
      </c>
      <c r="L481" s="66">
        <v>0</v>
      </c>
      <c r="M481" s="66">
        <v>0</v>
      </c>
      <c r="N481" s="65">
        <f t="shared" si="147"/>
        <v>0</v>
      </c>
      <c r="O481" s="65">
        <f t="shared" si="154"/>
        <v>0</v>
      </c>
      <c r="P481" s="67">
        <f t="shared" si="155"/>
        <v>2536.6111111111109</v>
      </c>
      <c r="Q481" s="57"/>
      <c r="R481" s="57"/>
      <c r="T481" s="57">
        <v>477</v>
      </c>
      <c r="U481" s="66">
        <v>0</v>
      </c>
      <c r="V481" s="66">
        <v>0</v>
      </c>
      <c r="W481" s="65">
        <f t="shared" si="148"/>
        <v>0</v>
      </c>
      <c r="X481" s="65">
        <f t="shared" si="156"/>
        <v>0</v>
      </c>
      <c r="Y481" s="67">
        <f t="shared" si="157"/>
        <v>2536.6111111111109</v>
      </c>
      <c r="Z481" s="57"/>
      <c r="AA481" s="57"/>
      <c r="AC481" s="57">
        <v>477</v>
      </c>
      <c r="AD481" s="66">
        <v>0</v>
      </c>
      <c r="AE481" s="66">
        <v>0</v>
      </c>
      <c r="AF481" s="65">
        <f t="shared" si="149"/>
        <v>0</v>
      </c>
      <c r="AG481" s="65">
        <f t="shared" si="158"/>
        <v>0</v>
      </c>
      <c r="AH481" s="67">
        <f t="shared" si="159"/>
        <v>2406.8611111111099</v>
      </c>
      <c r="AI481" s="57"/>
      <c r="AJ481" s="57"/>
      <c r="AL481" s="57">
        <v>477</v>
      </c>
      <c r="AM481" s="66">
        <v>0</v>
      </c>
      <c r="AN481" s="66">
        <v>0</v>
      </c>
      <c r="AO481" s="65">
        <f t="shared" si="150"/>
        <v>0</v>
      </c>
      <c r="AP481" s="65">
        <f t="shared" si="160"/>
        <v>0</v>
      </c>
      <c r="AQ481" s="67">
        <f t="shared" si="161"/>
        <v>2406.8611111111099</v>
      </c>
      <c r="AR481" s="57"/>
      <c r="AS481" s="57"/>
      <c r="AU481" s="57">
        <v>477</v>
      </c>
      <c r="AV481" s="66">
        <v>0</v>
      </c>
      <c r="AW481" s="66">
        <v>0</v>
      </c>
      <c r="AX481" s="65">
        <f t="shared" si="151"/>
        <v>0</v>
      </c>
      <c r="AY481" s="65">
        <f t="shared" si="162"/>
        <v>0</v>
      </c>
      <c r="AZ481" s="67">
        <f t="shared" si="163"/>
        <v>2406.8611111111099</v>
      </c>
      <c r="BA481" s="57"/>
      <c r="BB481" s="57"/>
      <c r="BD481" s="57">
        <v>477</v>
      </c>
      <c r="BE481" s="66">
        <v>0</v>
      </c>
      <c r="BF481" s="66">
        <v>0</v>
      </c>
      <c r="BG481" s="65">
        <f t="shared" si="152"/>
        <v>0</v>
      </c>
      <c r="BH481" s="65">
        <f t="shared" si="164"/>
        <v>0</v>
      </c>
      <c r="BI481" s="67">
        <f t="shared" si="165"/>
        <v>2893.3333333333344</v>
      </c>
      <c r="BJ481" s="57"/>
      <c r="BK481" s="57"/>
      <c r="BM481" s="57">
        <v>477</v>
      </c>
      <c r="BN481" s="57">
        <v>0</v>
      </c>
      <c r="BO481" s="66">
        <v>0</v>
      </c>
      <c r="BP481" s="65">
        <f t="shared" si="153"/>
        <v>0</v>
      </c>
      <c r="BQ481" s="65">
        <f t="shared" si="166"/>
        <v>0</v>
      </c>
      <c r="BR481" s="67">
        <f t="shared" si="167"/>
        <v>2893.3333333333344</v>
      </c>
      <c r="BS481" s="57"/>
      <c r="BT481" s="57"/>
    </row>
    <row r="482" spans="1:72" x14ac:dyDescent="0.25">
      <c r="A482" s="31">
        <v>482</v>
      </c>
      <c r="B482" s="56">
        <v>479</v>
      </c>
      <c r="C482" s="71">
        <v>0</v>
      </c>
      <c r="D482" s="71">
        <v>0</v>
      </c>
      <c r="E482" s="71">
        <v>0</v>
      </c>
      <c r="F482" s="71">
        <v>0</v>
      </c>
      <c r="G482" s="71">
        <v>2893.3333333333344</v>
      </c>
      <c r="K482" s="57">
        <v>478</v>
      </c>
      <c r="L482" s="66">
        <v>0</v>
      </c>
      <c r="M482" s="66">
        <v>0</v>
      </c>
      <c r="N482" s="65">
        <f t="shared" si="147"/>
        <v>0</v>
      </c>
      <c r="O482" s="65">
        <f t="shared" si="154"/>
        <v>0</v>
      </c>
      <c r="P482" s="67">
        <f t="shared" si="155"/>
        <v>2536.6111111111109</v>
      </c>
      <c r="Q482" s="57"/>
      <c r="R482" s="57"/>
      <c r="T482" s="57">
        <v>478</v>
      </c>
      <c r="U482" s="66">
        <v>0</v>
      </c>
      <c r="V482" s="66">
        <v>0</v>
      </c>
      <c r="W482" s="65">
        <f t="shared" si="148"/>
        <v>0</v>
      </c>
      <c r="X482" s="65">
        <f t="shared" si="156"/>
        <v>0</v>
      </c>
      <c r="Y482" s="67">
        <f t="shared" si="157"/>
        <v>2536.6111111111109</v>
      </c>
      <c r="Z482" s="57"/>
      <c r="AA482" s="57"/>
      <c r="AC482" s="57">
        <v>478</v>
      </c>
      <c r="AD482" s="66">
        <v>0</v>
      </c>
      <c r="AE482" s="66">
        <v>0</v>
      </c>
      <c r="AF482" s="65">
        <f t="shared" si="149"/>
        <v>0</v>
      </c>
      <c r="AG482" s="65">
        <f t="shared" si="158"/>
        <v>0</v>
      </c>
      <c r="AH482" s="67">
        <f t="shared" si="159"/>
        <v>2406.8611111111099</v>
      </c>
      <c r="AI482" s="57"/>
      <c r="AJ482" s="57"/>
      <c r="AL482" s="57">
        <v>478</v>
      </c>
      <c r="AM482" s="66">
        <v>0</v>
      </c>
      <c r="AN482" s="66">
        <v>0</v>
      </c>
      <c r="AO482" s="65">
        <f t="shared" si="150"/>
        <v>0</v>
      </c>
      <c r="AP482" s="65">
        <f t="shared" si="160"/>
        <v>0</v>
      </c>
      <c r="AQ482" s="67">
        <f t="shared" si="161"/>
        <v>2406.8611111111099</v>
      </c>
      <c r="AR482" s="57"/>
      <c r="AS482" s="57"/>
      <c r="AU482" s="57">
        <v>478</v>
      </c>
      <c r="AV482" s="66">
        <v>0</v>
      </c>
      <c r="AW482" s="66">
        <v>0</v>
      </c>
      <c r="AX482" s="65">
        <f t="shared" si="151"/>
        <v>0</v>
      </c>
      <c r="AY482" s="65">
        <f t="shared" si="162"/>
        <v>0</v>
      </c>
      <c r="AZ482" s="67">
        <f t="shared" si="163"/>
        <v>2406.8611111111099</v>
      </c>
      <c r="BA482" s="57"/>
      <c r="BB482" s="57"/>
      <c r="BD482" s="57">
        <v>478</v>
      </c>
      <c r="BE482" s="66">
        <v>0</v>
      </c>
      <c r="BF482" s="66">
        <v>0</v>
      </c>
      <c r="BG482" s="65">
        <f t="shared" si="152"/>
        <v>0</v>
      </c>
      <c r="BH482" s="65">
        <f t="shared" si="164"/>
        <v>0</v>
      </c>
      <c r="BI482" s="67">
        <f t="shared" si="165"/>
        <v>2893.3333333333344</v>
      </c>
      <c r="BJ482" s="57"/>
      <c r="BK482" s="57"/>
      <c r="BM482" s="57">
        <v>478</v>
      </c>
      <c r="BN482" s="57">
        <v>0</v>
      </c>
      <c r="BO482" s="66">
        <v>0</v>
      </c>
      <c r="BP482" s="65">
        <f t="shared" si="153"/>
        <v>0</v>
      </c>
      <c r="BQ482" s="65">
        <f t="shared" si="166"/>
        <v>0</v>
      </c>
      <c r="BR482" s="67">
        <f t="shared" si="167"/>
        <v>2893.3333333333344</v>
      </c>
      <c r="BS482" s="57"/>
      <c r="BT482" s="57"/>
    </row>
    <row r="483" spans="1:72" x14ac:dyDescent="0.25">
      <c r="A483" s="31">
        <v>483</v>
      </c>
      <c r="B483" s="56">
        <v>480</v>
      </c>
      <c r="C483" s="71">
        <v>0</v>
      </c>
      <c r="D483" s="71">
        <v>0</v>
      </c>
      <c r="E483" s="71">
        <v>0</v>
      </c>
      <c r="F483" s="71">
        <v>0</v>
      </c>
      <c r="G483" s="71">
        <v>2893.3333333333344</v>
      </c>
      <c r="K483" s="57">
        <v>479</v>
      </c>
      <c r="L483" s="66">
        <v>0</v>
      </c>
      <c r="M483" s="66">
        <v>0</v>
      </c>
      <c r="N483" s="65">
        <f t="shared" si="147"/>
        <v>0</v>
      </c>
      <c r="O483" s="65">
        <f t="shared" si="154"/>
        <v>0</v>
      </c>
      <c r="P483" s="67">
        <f t="shared" si="155"/>
        <v>2536.6111111111109</v>
      </c>
      <c r="Q483" s="57"/>
      <c r="R483" s="57"/>
      <c r="T483" s="57">
        <v>479</v>
      </c>
      <c r="U483" s="66">
        <v>0</v>
      </c>
      <c r="V483" s="66">
        <v>0</v>
      </c>
      <c r="W483" s="65">
        <f t="shared" si="148"/>
        <v>0</v>
      </c>
      <c r="X483" s="65">
        <f t="shared" si="156"/>
        <v>0</v>
      </c>
      <c r="Y483" s="67">
        <f t="shared" si="157"/>
        <v>2536.6111111111109</v>
      </c>
      <c r="Z483" s="57"/>
      <c r="AA483" s="57"/>
      <c r="AC483" s="57">
        <v>479</v>
      </c>
      <c r="AD483" s="66">
        <v>0</v>
      </c>
      <c r="AE483" s="66">
        <v>0</v>
      </c>
      <c r="AF483" s="65">
        <f t="shared" si="149"/>
        <v>0</v>
      </c>
      <c r="AG483" s="65">
        <f t="shared" si="158"/>
        <v>0</v>
      </c>
      <c r="AH483" s="67">
        <f t="shared" si="159"/>
        <v>2406.8611111111099</v>
      </c>
      <c r="AI483" s="57"/>
      <c r="AJ483" s="57"/>
      <c r="AL483" s="57">
        <v>479</v>
      </c>
      <c r="AM483" s="66">
        <v>0</v>
      </c>
      <c r="AN483" s="66">
        <v>0</v>
      </c>
      <c r="AO483" s="65">
        <f t="shared" si="150"/>
        <v>0</v>
      </c>
      <c r="AP483" s="65">
        <f t="shared" si="160"/>
        <v>0</v>
      </c>
      <c r="AQ483" s="67">
        <f t="shared" si="161"/>
        <v>2406.8611111111099</v>
      </c>
      <c r="AR483" s="57"/>
      <c r="AS483" s="57"/>
      <c r="AU483" s="57">
        <v>479</v>
      </c>
      <c r="AV483" s="66">
        <v>0</v>
      </c>
      <c r="AW483" s="66">
        <v>0</v>
      </c>
      <c r="AX483" s="65">
        <f t="shared" si="151"/>
        <v>0</v>
      </c>
      <c r="AY483" s="65">
        <f t="shared" si="162"/>
        <v>0</v>
      </c>
      <c r="AZ483" s="67">
        <f t="shared" si="163"/>
        <v>2406.8611111111099</v>
      </c>
      <c r="BA483" s="57"/>
      <c r="BB483" s="57"/>
      <c r="BD483" s="57">
        <v>479</v>
      </c>
      <c r="BE483" s="66">
        <v>0</v>
      </c>
      <c r="BF483" s="66">
        <v>0</v>
      </c>
      <c r="BG483" s="65">
        <f t="shared" si="152"/>
        <v>0</v>
      </c>
      <c r="BH483" s="65">
        <f t="shared" si="164"/>
        <v>0</v>
      </c>
      <c r="BI483" s="67">
        <f t="shared" si="165"/>
        <v>2893.3333333333344</v>
      </c>
      <c r="BJ483" s="57"/>
      <c r="BK483" s="57"/>
      <c r="BM483" s="57">
        <v>479</v>
      </c>
      <c r="BN483" s="57">
        <v>0</v>
      </c>
      <c r="BO483" s="66">
        <v>0</v>
      </c>
      <c r="BP483" s="65">
        <f t="shared" si="153"/>
        <v>0</v>
      </c>
      <c r="BQ483" s="65">
        <f t="shared" si="166"/>
        <v>0</v>
      </c>
      <c r="BR483" s="67">
        <f t="shared" si="167"/>
        <v>2893.3333333333344</v>
      </c>
      <c r="BS483" s="57"/>
      <c r="BT483" s="57"/>
    </row>
    <row r="484" spans="1:72" x14ac:dyDescent="0.25">
      <c r="A484" s="31">
        <v>484</v>
      </c>
      <c r="B484" s="56">
        <v>481</v>
      </c>
      <c r="C484" s="71">
        <v>0</v>
      </c>
      <c r="D484" s="71">
        <v>0</v>
      </c>
      <c r="E484" s="71">
        <v>0</v>
      </c>
      <c r="F484" s="71">
        <v>0</v>
      </c>
      <c r="G484" s="71">
        <v>2893.3333333333344</v>
      </c>
      <c r="K484" s="57">
        <v>480</v>
      </c>
      <c r="L484" s="66">
        <v>0</v>
      </c>
      <c r="M484" s="66">
        <v>0</v>
      </c>
      <c r="N484" s="65">
        <f t="shared" si="147"/>
        <v>0</v>
      </c>
      <c r="O484" s="65">
        <f t="shared" si="154"/>
        <v>0</v>
      </c>
      <c r="P484" s="67">
        <f t="shared" si="155"/>
        <v>2536.6111111111109</v>
      </c>
      <c r="Q484" s="57"/>
      <c r="R484" s="57"/>
      <c r="T484" s="57">
        <v>480</v>
      </c>
      <c r="U484" s="66">
        <v>0</v>
      </c>
      <c r="V484" s="66">
        <v>0</v>
      </c>
      <c r="W484" s="65">
        <f t="shared" si="148"/>
        <v>0</v>
      </c>
      <c r="X484" s="65">
        <f t="shared" si="156"/>
        <v>0</v>
      </c>
      <c r="Y484" s="67">
        <f t="shared" si="157"/>
        <v>2536.6111111111109</v>
      </c>
      <c r="Z484" s="57"/>
      <c r="AA484" s="57"/>
      <c r="AC484" s="57">
        <v>480</v>
      </c>
      <c r="AD484" s="66">
        <v>0</v>
      </c>
      <c r="AE484" s="66">
        <v>0</v>
      </c>
      <c r="AF484" s="65">
        <f t="shared" si="149"/>
        <v>0</v>
      </c>
      <c r="AG484" s="65">
        <f t="shared" si="158"/>
        <v>0</v>
      </c>
      <c r="AH484" s="67">
        <f t="shared" si="159"/>
        <v>2406.8611111111099</v>
      </c>
      <c r="AI484" s="57"/>
      <c r="AJ484" s="57"/>
      <c r="AL484" s="57">
        <v>480</v>
      </c>
      <c r="AM484" s="66">
        <v>0</v>
      </c>
      <c r="AN484" s="66">
        <v>0</v>
      </c>
      <c r="AO484" s="65">
        <f t="shared" si="150"/>
        <v>0</v>
      </c>
      <c r="AP484" s="65">
        <f t="shared" si="160"/>
        <v>0</v>
      </c>
      <c r="AQ484" s="67">
        <f t="shared" si="161"/>
        <v>2406.8611111111099</v>
      </c>
      <c r="AR484" s="57"/>
      <c r="AS484" s="57"/>
      <c r="AU484" s="57">
        <v>480</v>
      </c>
      <c r="AV484" s="66">
        <v>0</v>
      </c>
      <c r="AW484" s="66">
        <v>0</v>
      </c>
      <c r="AX484" s="65">
        <f t="shared" si="151"/>
        <v>0</v>
      </c>
      <c r="AY484" s="65">
        <f t="shared" si="162"/>
        <v>0</v>
      </c>
      <c r="AZ484" s="67">
        <f t="shared" si="163"/>
        <v>2406.8611111111099</v>
      </c>
      <c r="BA484" s="57"/>
      <c r="BB484" s="57"/>
      <c r="BD484" s="57">
        <v>480</v>
      </c>
      <c r="BE484" s="66">
        <v>0</v>
      </c>
      <c r="BF484" s="66">
        <v>0</v>
      </c>
      <c r="BG484" s="65">
        <f t="shared" si="152"/>
        <v>0</v>
      </c>
      <c r="BH484" s="65">
        <f t="shared" si="164"/>
        <v>0</v>
      </c>
      <c r="BI484" s="67">
        <f t="shared" si="165"/>
        <v>2893.3333333333344</v>
      </c>
      <c r="BJ484" s="57"/>
      <c r="BK484" s="57"/>
      <c r="BM484" s="57">
        <v>480</v>
      </c>
      <c r="BN484" s="57">
        <v>0</v>
      </c>
      <c r="BO484" s="66">
        <v>0</v>
      </c>
      <c r="BP484" s="65">
        <f t="shared" si="153"/>
        <v>0</v>
      </c>
      <c r="BQ484" s="65">
        <f t="shared" si="166"/>
        <v>0</v>
      </c>
      <c r="BR484" s="67">
        <f t="shared" si="167"/>
        <v>2893.3333333333344</v>
      </c>
      <c r="BS484" s="57"/>
      <c r="BT484" s="57"/>
    </row>
    <row r="485" spans="1:72" x14ac:dyDescent="0.25">
      <c r="A485" s="31">
        <v>485</v>
      </c>
      <c r="B485" s="56">
        <v>482</v>
      </c>
      <c r="C485" s="71">
        <v>0</v>
      </c>
      <c r="D485" s="71">
        <v>0</v>
      </c>
      <c r="E485" s="71">
        <v>0</v>
      </c>
      <c r="F485" s="71">
        <v>0</v>
      </c>
      <c r="G485" s="71">
        <v>2893.3333333333344</v>
      </c>
      <c r="K485" s="57">
        <v>481</v>
      </c>
      <c r="L485" s="66">
        <v>1.6</v>
      </c>
      <c r="M485" s="66">
        <v>0</v>
      </c>
      <c r="N485" s="65">
        <f t="shared" si="147"/>
        <v>0.44444444444444448</v>
      </c>
      <c r="O485" s="65">
        <f t="shared" si="154"/>
        <v>0.44444444444444448</v>
      </c>
      <c r="P485" s="67">
        <f t="shared" si="155"/>
        <v>2536.833333333333</v>
      </c>
      <c r="Q485" s="57"/>
      <c r="R485" s="57"/>
      <c r="T485" s="57">
        <v>481</v>
      </c>
      <c r="U485" s="66">
        <v>1.6</v>
      </c>
      <c r="V485" s="66">
        <v>0</v>
      </c>
      <c r="W485" s="65">
        <f t="shared" si="148"/>
        <v>0.44444444444444448</v>
      </c>
      <c r="X485" s="65">
        <f t="shared" si="156"/>
        <v>0.44444444444444448</v>
      </c>
      <c r="Y485" s="67">
        <f t="shared" si="157"/>
        <v>2536.833333333333</v>
      </c>
      <c r="Z485" s="57"/>
      <c r="AA485" s="57"/>
      <c r="AC485" s="57">
        <v>481</v>
      </c>
      <c r="AD485" s="66">
        <v>1.4</v>
      </c>
      <c r="AE485" s="66">
        <v>0</v>
      </c>
      <c r="AF485" s="65">
        <f t="shared" si="149"/>
        <v>0.38888888888888884</v>
      </c>
      <c r="AG485" s="65">
        <f t="shared" si="158"/>
        <v>0.38888888888888884</v>
      </c>
      <c r="AH485" s="67">
        <f t="shared" si="159"/>
        <v>2407.0555555555543</v>
      </c>
      <c r="AI485" s="57"/>
      <c r="AJ485" s="57"/>
      <c r="AL485" s="57">
        <v>481</v>
      </c>
      <c r="AM485" s="66">
        <v>1.4</v>
      </c>
      <c r="AN485" s="66">
        <v>0</v>
      </c>
      <c r="AO485" s="65">
        <f t="shared" si="150"/>
        <v>0.38888888888888884</v>
      </c>
      <c r="AP485" s="65">
        <f t="shared" si="160"/>
        <v>0.38888888888888884</v>
      </c>
      <c r="AQ485" s="67">
        <f t="shared" si="161"/>
        <v>2407.0555555555543</v>
      </c>
      <c r="AR485" s="57"/>
      <c r="AS485" s="57"/>
      <c r="AU485" s="57">
        <v>481</v>
      </c>
      <c r="AV485" s="66">
        <v>1.4</v>
      </c>
      <c r="AW485" s="66">
        <v>0</v>
      </c>
      <c r="AX485" s="65">
        <f t="shared" si="151"/>
        <v>0.38888888888888884</v>
      </c>
      <c r="AY485" s="65">
        <f t="shared" si="162"/>
        <v>0.38888888888888884</v>
      </c>
      <c r="AZ485" s="67">
        <f t="shared" si="163"/>
        <v>2407.0555555555543</v>
      </c>
      <c r="BA485" s="57"/>
      <c r="BB485" s="57"/>
      <c r="BD485" s="57">
        <v>481</v>
      </c>
      <c r="BE485" s="66">
        <v>0</v>
      </c>
      <c r="BF485" s="66">
        <v>0</v>
      </c>
      <c r="BG485" s="65">
        <f t="shared" si="152"/>
        <v>0</v>
      </c>
      <c r="BH485" s="65">
        <f t="shared" si="164"/>
        <v>0</v>
      </c>
      <c r="BI485" s="67">
        <f t="shared" si="165"/>
        <v>2893.3333333333344</v>
      </c>
      <c r="BJ485" s="57"/>
      <c r="BK485" s="57"/>
      <c r="BM485" s="57">
        <v>481</v>
      </c>
      <c r="BN485" s="57">
        <v>0</v>
      </c>
      <c r="BO485" s="66">
        <v>0</v>
      </c>
      <c r="BP485" s="65">
        <f t="shared" si="153"/>
        <v>0</v>
      </c>
      <c r="BQ485" s="65">
        <f t="shared" si="166"/>
        <v>0</v>
      </c>
      <c r="BR485" s="67">
        <f t="shared" si="167"/>
        <v>2893.3333333333344</v>
      </c>
      <c r="BS485" s="57"/>
      <c r="BT485" s="57"/>
    </row>
    <row r="486" spans="1:72" x14ac:dyDescent="0.25">
      <c r="A486" s="31">
        <v>486</v>
      </c>
      <c r="B486" s="56">
        <v>483</v>
      </c>
      <c r="C486" s="71">
        <v>0</v>
      </c>
      <c r="D486" s="71">
        <v>0</v>
      </c>
      <c r="E486" s="71">
        <v>0</v>
      </c>
      <c r="F486" s="71">
        <v>0</v>
      </c>
      <c r="G486" s="71">
        <v>2893.3333333333344</v>
      </c>
      <c r="K486" s="57">
        <v>482</v>
      </c>
      <c r="L486" s="66">
        <v>3.1</v>
      </c>
      <c r="M486" s="66">
        <v>0</v>
      </c>
      <c r="N486" s="65">
        <f t="shared" si="147"/>
        <v>0.86111111111111116</v>
      </c>
      <c r="O486" s="65">
        <f t="shared" si="154"/>
        <v>0.41666666666666669</v>
      </c>
      <c r="P486" s="67">
        <f t="shared" si="155"/>
        <v>2537.4861111111109</v>
      </c>
      <c r="Q486" s="57"/>
      <c r="R486" s="57"/>
      <c r="T486" s="57">
        <v>482</v>
      </c>
      <c r="U486" s="66">
        <v>3.1</v>
      </c>
      <c r="V486" s="66">
        <v>0</v>
      </c>
      <c r="W486" s="65">
        <f t="shared" si="148"/>
        <v>0.86111111111111116</v>
      </c>
      <c r="X486" s="65">
        <f t="shared" si="156"/>
        <v>0.41666666666666669</v>
      </c>
      <c r="Y486" s="67">
        <f t="shared" si="157"/>
        <v>2537.4861111111109</v>
      </c>
      <c r="Z486" s="57"/>
      <c r="AA486" s="57"/>
      <c r="AC486" s="57">
        <v>482</v>
      </c>
      <c r="AD486" s="66">
        <v>2.5</v>
      </c>
      <c r="AE486" s="66">
        <v>0</v>
      </c>
      <c r="AF486" s="65">
        <f t="shared" si="149"/>
        <v>0.69444444444444442</v>
      </c>
      <c r="AG486" s="65">
        <f t="shared" si="158"/>
        <v>0.30555555555555558</v>
      </c>
      <c r="AH486" s="67">
        <f t="shared" si="159"/>
        <v>2407.5972222222208</v>
      </c>
      <c r="AI486" s="57"/>
      <c r="AJ486" s="57"/>
      <c r="AL486" s="57">
        <v>482</v>
      </c>
      <c r="AM486" s="66">
        <v>2.5</v>
      </c>
      <c r="AN486" s="66">
        <v>0</v>
      </c>
      <c r="AO486" s="65">
        <f t="shared" si="150"/>
        <v>0.69444444444444442</v>
      </c>
      <c r="AP486" s="65">
        <f t="shared" si="160"/>
        <v>0.30555555555555558</v>
      </c>
      <c r="AQ486" s="67">
        <f t="shared" si="161"/>
        <v>2407.5972222222208</v>
      </c>
      <c r="AR486" s="57"/>
      <c r="AS486" s="57"/>
      <c r="AU486" s="57">
        <v>482</v>
      </c>
      <c r="AV486" s="66">
        <v>2.5</v>
      </c>
      <c r="AW486" s="66">
        <v>0</v>
      </c>
      <c r="AX486" s="65">
        <f t="shared" si="151"/>
        <v>0.69444444444444442</v>
      </c>
      <c r="AY486" s="65">
        <f t="shared" si="162"/>
        <v>0.30555555555555558</v>
      </c>
      <c r="AZ486" s="67">
        <f t="shared" si="163"/>
        <v>2407.5972222222208</v>
      </c>
      <c r="BA486" s="57"/>
      <c r="BB486" s="57"/>
      <c r="BD486" s="57">
        <v>482</v>
      </c>
      <c r="BE486" s="66">
        <v>0</v>
      </c>
      <c r="BF486" s="66">
        <v>0</v>
      </c>
      <c r="BG486" s="65">
        <f t="shared" si="152"/>
        <v>0</v>
      </c>
      <c r="BH486" s="65">
        <f t="shared" si="164"/>
        <v>0</v>
      </c>
      <c r="BI486" s="67">
        <f t="shared" si="165"/>
        <v>2893.3333333333344</v>
      </c>
      <c r="BJ486" s="57"/>
      <c r="BK486" s="57"/>
      <c r="BM486" s="57">
        <v>482</v>
      </c>
      <c r="BN486" s="57">
        <v>0</v>
      </c>
      <c r="BO486" s="66">
        <v>0</v>
      </c>
      <c r="BP486" s="65">
        <f t="shared" si="153"/>
        <v>0</v>
      </c>
      <c r="BQ486" s="65">
        <f t="shared" si="166"/>
        <v>0</v>
      </c>
      <c r="BR486" s="67">
        <f t="shared" si="167"/>
        <v>2893.3333333333344</v>
      </c>
      <c r="BS486" s="57"/>
      <c r="BT486" s="57"/>
    </row>
    <row r="487" spans="1:72" x14ac:dyDescent="0.25">
      <c r="A487" s="31">
        <v>487</v>
      </c>
      <c r="B487" s="56">
        <v>484</v>
      </c>
      <c r="C487" s="71">
        <v>0</v>
      </c>
      <c r="D487" s="71">
        <v>0</v>
      </c>
      <c r="E487" s="71">
        <v>0</v>
      </c>
      <c r="F487" s="71">
        <v>0</v>
      </c>
      <c r="G487" s="71">
        <v>2893.3333333333344</v>
      </c>
      <c r="K487" s="57">
        <v>483</v>
      </c>
      <c r="L487" s="66">
        <v>4.5999999999999996</v>
      </c>
      <c r="M487" s="66">
        <v>0</v>
      </c>
      <c r="N487" s="65">
        <f t="shared" si="147"/>
        <v>1.2777777777777777</v>
      </c>
      <c r="O487" s="65">
        <f t="shared" si="154"/>
        <v>0.41666666666666652</v>
      </c>
      <c r="P487" s="67">
        <f t="shared" si="155"/>
        <v>2538.5555555555552</v>
      </c>
      <c r="Q487" s="57"/>
      <c r="R487" s="57"/>
      <c r="T487" s="57">
        <v>483</v>
      </c>
      <c r="U487" s="66">
        <v>4.5999999999999996</v>
      </c>
      <c r="V487" s="66">
        <v>0</v>
      </c>
      <c r="W487" s="65">
        <f t="shared" si="148"/>
        <v>1.2777777777777777</v>
      </c>
      <c r="X487" s="65">
        <f t="shared" si="156"/>
        <v>0.41666666666666652</v>
      </c>
      <c r="Y487" s="67">
        <f t="shared" si="157"/>
        <v>2538.5555555555552</v>
      </c>
      <c r="Z487" s="57"/>
      <c r="AA487" s="57"/>
      <c r="AC487" s="57">
        <v>483</v>
      </c>
      <c r="AD487" s="66">
        <v>5.2</v>
      </c>
      <c r="AE487" s="66">
        <v>0</v>
      </c>
      <c r="AF487" s="65">
        <f t="shared" si="149"/>
        <v>1.4444444444444444</v>
      </c>
      <c r="AG487" s="65">
        <f t="shared" si="158"/>
        <v>0.75</v>
      </c>
      <c r="AH487" s="67">
        <f t="shared" si="159"/>
        <v>2408.6666666666652</v>
      </c>
      <c r="AI487" s="57"/>
      <c r="AJ487" s="57"/>
      <c r="AL487" s="57">
        <v>483</v>
      </c>
      <c r="AM487" s="66">
        <v>5.2</v>
      </c>
      <c r="AN487" s="66">
        <v>0</v>
      </c>
      <c r="AO487" s="65">
        <f t="shared" si="150"/>
        <v>1.4444444444444444</v>
      </c>
      <c r="AP487" s="65">
        <f t="shared" si="160"/>
        <v>0.75</v>
      </c>
      <c r="AQ487" s="67">
        <f t="shared" si="161"/>
        <v>2408.6666666666652</v>
      </c>
      <c r="AR487" s="57"/>
      <c r="AS487" s="57"/>
      <c r="AU487" s="57">
        <v>483</v>
      </c>
      <c r="AV487" s="66">
        <v>5.2</v>
      </c>
      <c r="AW487" s="66">
        <v>0</v>
      </c>
      <c r="AX487" s="65">
        <f t="shared" si="151"/>
        <v>1.4444444444444444</v>
      </c>
      <c r="AY487" s="65">
        <f t="shared" si="162"/>
        <v>0.75</v>
      </c>
      <c r="AZ487" s="67">
        <f t="shared" si="163"/>
        <v>2408.6666666666652</v>
      </c>
      <c r="BA487" s="57"/>
      <c r="BB487" s="57"/>
      <c r="BD487" s="57">
        <v>483</v>
      </c>
      <c r="BE487" s="66">
        <v>0</v>
      </c>
      <c r="BF487" s="66">
        <v>0</v>
      </c>
      <c r="BG487" s="65">
        <f t="shared" si="152"/>
        <v>0</v>
      </c>
      <c r="BH487" s="65">
        <f t="shared" si="164"/>
        <v>0</v>
      </c>
      <c r="BI487" s="67">
        <f t="shared" si="165"/>
        <v>2893.3333333333344</v>
      </c>
      <c r="BJ487" s="57"/>
      <c r="BK487" s="57"/>
      <c r="BM487" s="57">
        <v>483</v>
      </c>
      <c r="BN487" s="57">
        <v>0</v>
      </c>
      <c r="BO487" s="66">
        <v>0</v>
      </c>
      <c r="BP487" s="65">
        <f t="shared" si="153"/>
        <v>0</v>
      </c>
      <c r="BQ487" s="65">
        <f t="shared" si="166"/>
        <v>0</v>
      </c>
      <c r="BR487" s="67">
        <f t="shared" si="167"/>
        <v>2893.3333333333344</v>
      </c>
      <c r="BS487" s="57"/>
      <c r="BT487" s="57"/>
    </row>
    <row r="488" spans="1:72" x14ac:dyDescent="0.25">
      <c r="A488" s="31">
        <v>488</v>
      </c>
      <c r="B488" s="56">
        <v>485</v>
      </c>
      <c r="C488" s="71">
        <v>0</v>
      </c>
      <c r="D488" s="71">
        <v>0</v>
      </c>
      <c r="E488" s="71">
        <v>0</v>
      </c>
      <c r="F488" s="71">
        <v>0</v>
      </c>
      <c r="G488" s="71">
        <v>2893.3333333333344</v>
      </c>
      <c r="K488" s="57">
        <v>484</v>
      </c>
      <c r="L488" s="66">
        <v>6.1</v>
      </c>
      <c r="M488" s="66">
        <v>0</v>
      </c>
      <c r="N488" s="65">
        <f t="shared" si="147"/>
        <v>1.6944444444444442</v>
      </c>
      <c r="O488" s="65">
        <f t="shared" si="154"/>
        <v>0.41666666666666652</v>
      </c>
      <c r="P488" s="67">
        <f t="shared" si="155"/>
        <v>2540.0416666666665</v>
      </c>
      <c r="Q488" s="57"/>
      <c r="R488" s="57"/>
      <c r="T488" s="57">
        <v>484</v>
      </c>
      <c r="U488" s="66">
        <v>6.1</v>
      </c>
      <c r="V488" s="66">
        <v>0</v>
      </c>
      <c r="W488" s="65">
        <f t="shared" si="148"/>
        <v>1.6944444444444442</v>
      </c>
      <c r="X488" s="65">
        <f t="shared" si="156"/>
        <v>0.41666666666666652</v>
      </c>
      <c r="Y488" s="67">
        <f t="shared" si="157"/>
        <v>2540.0416666666665</v>
      </c>
      <c r="Z488" s="57"/>
      <c r="AA488" s="57"/>
      <c r="AC488" s="57">
        <v>484</v>
      </c>
      <c r="AD488" s="66">
        <v>7.9</v>
      </c>
      <c r="AE488" s="66">
        <v>0</v>
      </c>
      <c r="AF488" s="65">
        <f t="shared" si="149"/>
        <v>2.1944444444444446</v>
      </c>
      <c r="AG488" s="65">
        <f t="shared" si="158"/>
        <v>0.75000000000000022</v>
      </c>
      <c r="AH488" s="67">
        <f t="shared" si="159"/>
        <v>2410.4861111111095</v>
      </c>
      <c r="AI488" s="57"/>
      <c r="AJ488" s="57"/>
      <c r="AL488" s="57">
        <v>484</v>
      </c>
      <c r="AM488" s="66">
        <v>7.9</v>
      </c>
      <c r="AN488" s="66">
        <v>0</v>
      </c>
      <c r="AO488" s="65">
        <f t="shared" si="150"/>
        <v>2.1944444444444446</v>
      </c>
      <c r="AP488" s="65">
        <f t="shared" si="160"/>
        <v>0.75000000000000022</v>
      </c>
      <c r="AQ488" s="67">
        <f t="shared" si="161"/>
        <v>2410.4861111111095</v>
      </c>
      <c r="AR488" s="57"/>
      <c r="AS488" s="57"/>
      <c r="AU488" s="57">
        <v>484</v>
      </c>
      <c r="AV488" s="66">
        <v>7.9</v>
      </c>
      <c r="AW488" s="66">
        <v>0</v>
      </c>
      <c r="AX488" s="65">
        <f t="shared" si="151"/>
        <v>2.1944444444444446</v>
      </c>
      <c r="AY488" s="65">
        <f t="shared" si="162"/>
        <v>0.75000000000000022</v>
      </c>
      <c r="AZ488" s="67">
        <f t="shared" si="163"/>
        <v>2410.4861111111095</v>
      </c>
      <c r="BA488" s="57"/>
      <c r="BB488" s="57"/>
      <c r="BD488" s="57">
        <v>484</v>
      </c>
      <c r="BE488" s="66">
        <v>0</v>
      </c>
      <c r="BF488" s="66">
        <v>0</v>
      </c>
      <c r="BG488" s="65">
        <f t="shared" si="152"/>
        <v>0</v>
      </c>
      <c r="BH488" s="65">
        <f t="shared" si="164"/>
        <v>0</v>
      </c>
      <c r="BI488" s="67">
        <f t="shared" si="165"/>
        <v>2893.3333333333344</v>
      </c>
      <c r="BJ488" s="57"/>
      <c r="BK488" s="57"/>
      <c r="BM488" s="57">
        <v>484</v>
      </c>
      <c r="BN488" s="57">
        <v>0</v>
      </c>
      <c r="BO488" s="66">
        <v>0</v>
      </c>
      <c r="BP488" s="65">
        <f t="shared" si="153"/>
        <v>0</v>
      </c>
      <c r="BQ488" s="65">
        <f t="shared" si="166"/>
        <v>0</v>
      </c>
      <c r="BR488" s="67">
        <f t="shared" si="167"/>
        <v>2893.3333333333344</v>
      </c>
      <c r="BS488" s="57"/>
      <c r="BT488" s="57"/>
    </row>
    <row r="489" spans="1:72" x14ac:dyDescent="0.25">
      <c r="A489" s="31">
        <v>489</v>
      </c>
      <c r="B489" s="56">
        <v>486</v>
      </c>
      <c r="C489" s="71">
        <v>0</v>
      </c>
      <c r="D489" s="71">
        <v>0</v>
      </c>
      <c r="E489" s="71">
        <v>0</v>
      </c>
      <c r="F489" s="71">
        <v>0</v>
      </c>
      <c r="G489" s="71">
        <v>2893.3333333333344</v>
      </c>
      <c r="K489" s="57">
        <v>485</v>
      </c>
      <c r="L489" s="66">
        <v>7.8</v>
      </c>
      <c r="M489" s="66">
        <v>0</v>
      </c>
      <c r="N489" s="65">
        <f t="shared" si="147"/>
        <v>2.1666666666666665</v>
      </c>
      <c r="O489" s="65">
        <f t="shared" si="154"/>
        <v>0.47222222222222232</v>
      </c>
      <c r="P489" s="67">
        <f t="shared" si="155"/>
        <v>2541.9722222222222</v>
      </c>
      <c r="Q489" s="57"/>
      <c r="R489" s="57"/>
      <c r="T489" s="57">
        <v>485</v>
      </c>
      <c r="U489" s="66">
        <v>7.8</v>
      </c>
      <c r="V489" s="66">
        <v>0</v>
      </c>
      <c r="W489" s="65">
        <f t="shared" si="148"/>
        <v>2.1666666666666665</v>
      </c>
      <c r="X489" s="65">
        <f t="shared" si="156"/>
        <v>0.47222222222222232</v>
      </c>
      <c r="Y489" s="67">
        <f t="shared" si="157"/>
        <v>2541.9722222222222</v>
      </c>
      <c r="Z489" s="57"/>
      <c r="AA489" s="57"/>
      <c r="AC489" s="57">
        <v>485</v>
      </c>
      <c r="AD489" s="66">
        <v>10.3</v>
      </c>
      <c r="AE489" s="66">
        <v>0</v>
      </c>
      <c r="AF489" s="65">
        <f t="shared" si="149"/>
        <v>2.8611111111111112</v>
      </c>
      <c r="AG489" s="65">
        <f t="shared" si="158"/>
        <v>0.66666666666666652</v>
      </c>
      <c r="AH489" s="67">
        <f t="shared" si="159"/>
        <v>2413.0138888888873</v>
      </c>
      <c r="AI489" s="57"/>
      <c r="AJ489" s="57"/>
      <c r="AL489" s="57">
        <v>485</v>
      </c>
      <c r="AM489" s="66">
        <v>10.3</v>
      </c>
      <c r="AN489" s="66">
        <v>0</v>
      </c>
      <c r="AO489" s="65">
        <f t="shared" si="150"/>
        <v>2.8611111111111112</v>
      </c>
      <c r="AP489" s="65">
        <f t="shared" si="160"/>
        <v>0.66666666666666652</v>
      </c>
      <c r="AQ489" s="67">
        <f t="shared" si="161"/>
        <v>2413.0138888888873</v>
      </c>
      <c r="AR489" s="57"/>
      <c r="AS489" s="57"/>
      <c r="AU489" s="57">
        <v>485</v>
      </c>
      <c r="AV489" s="66">
        <v>10.3</v>
      </c>
      <c r="AW489" s="66">
        <v>0</v>
      </c>
      <c r="AX489" s="65">
        <f t="shared" si="151"/>
        <v>2.8611111111111112</v>
      </c>
      <c r="AY489" s="65">
        <f t="shared" si="162"/>
        <v>0.66666666666666652</v>
      </c>
      <c r="AZ489" s="67">
        <f t="shared" si="163"/>
        <v>2413.0138888888873</v>
      </c>
      <c r="BA489" s="57"/>
      <c r="BB489" s="57"/>
      <c r="BD489" s="57">
        <v>485</v>
      </c>
      <c r="BE489" s="66">
        <v>0</v>
      </c>
      <c r="BF489" s="66">
        <v>0</v>
      </c>
      <c r="BG489" s="65">
        <f t="shared" si="152"/>
        <v>0</v>
      </c>
      <c r="BH489" s="65">
        <f t="shared" si="164"/>
        <v>0</v>
      </c>
      <c r="BI489" s="67">
        <f t="shared" si="165"/>
        <v>2893.3333333333344</v>
      </c>
      <c r="BJ489" s="57"/>
      <c r="BK489" s="57"/>
      <c r="BM489" s="57">
        <v>485</v>
      </c>
      <c r="BN489" s="57">
        <v>0</v>
      </c>
      <c r="BO489" s="66">
        <v>0</v>
      </c>
      <c r="BP489" s="65">
        <f t="shared" si="153"/>
        <v>0</v>
      </c>
      <c r="BQ489" s="65">
        <f t="shared" si="166"/>
        <v>0</v>
      </c>
      <c r="BR489" s="67">
        <f t="shared" si="167"/>
        <v>2893.3333333333344</v>
      </c>
      <c r="BS489" s="57"/>
      <c r="BT489" s="57"/>
    </row>
    <row r="490" spans="1:72" x14ac:dyDescent="0.25">
      <c r="A490" s="31">
        <v>490</v>
      </c>
      <c r="B490" s="56">
        <v>487</v>
      </c>
      <c r="C490" s="71">
        <v>0</v>
      </c>
      <c r="D490" s="71">
        <v>0</v>
      </c>
      <c r="E490" s="71">
        <v>0</v>
      </c>
      <c r="F490" s="71">
        <v>0</v>
      </c>
      <c r="G490" s="71">
        <v>2893.3333333333344</v>
      </c>
      <c r="K490" s="57">
        <v>486</v>
      </c>
      <c r="L490" s="66">
        <v>9.5</v>
      </c>
      <c r="M490" s="66">
        <v>0</v>
      </c>
      <c r="N490" s="65">
        <f t="shared" si="147"/>
        <v>2.6388888888888888</v>
      </c>
      <c r="O490" s="65">
        <f t="shared" si="154"/>
        <v>0.47222222222222232</v>
      </c>
      <c r="P490" s="67">
        <f t="shared" si="155"/>
        <v>2544.375</v>
      </c>
      <c r="Q490" s="57"/>
      <c r="R490" s="57"/>
      <c r="T490" s="57">
        <v>486</v>
      </c>
      <c r="U490" s="66">
        <v>9.5</v>
      </c>
      <c r="V490" s="66">
        <v>0</v>
      </c>
      <c r="W490" s="65">
        <f t="shared" si="148"/>
        <v>2.6388888888888888</v>
      </c>
      <c r="X490" s="65">
        <f t="shared" si="156"/>
        <v>0.47222222222222232</v>
      </c>
      <c r="Y490" s="67">
        <f t="shared" si="157"/>
        <v>2544.375</v>
      </c>
      <c r="Z490" s="57"/>
      <c r="AA490" s="57"/>
      <c r="AC490" s="57">
        <v>486</v>
      </c>
      <c r="AD490" s="66">
        <v>12.7</v>
      </c>
      <c r="AE490" s="66">
        <v>0</v>
      </c>
      <c r="AF490" s="65">
        <f t="shared" si="149"/>
        <v>3.5277777777777777</v>
      </c>
      <c r="AG490" s="65">
        <f t="shared" si="158"/>
        <v>0.66666666666666652</v>
      </c>
      <c r="AH490" s="67">
        <f t="shared" si="159"/>
        <v>2416.2083333333317</v>
      </c>
      <c r="AI490" s="57"/>
      <c r="AJ490" s="57"/>
      <c r="AL490" s="57">
        <v>486</v>
      </c>
      <c r="AM490" s="66">
        <v>12.7</v>
      </c>
      <c r="AN490" s="66">
        <v>0</v>
      </c>
      <c r="AO490" s="65">
        <f t="shared" si="150"/>
        <v>3.5277777777777777</v>
      </c>
      <c r="AP490" s="65">
        <f t="shared" si="160"/>
        <v>0.66666666666666652</v>
      </c>
      <c r="AQ490" s="67">
        <f t="shared" si="161"/>
        <v>2416.2083333333317</v>
      </c>
      <c r="AR490" s="57"/>
      <c r="AS490" s="57"/>
      <c r="AU490" s="57">
        <v>486</v>
      </c>
      <c r="AV490" s="66">
        <v>12.7</v>
      </c>
      <c r="AW490" s="66">
        <v>0</v>
      </c>
      <c r="AX490" s="65">
        <f t="shared" si="151"/>
        <v>3.5277777777777777</v>
      </c>
      <c r="AY490" s="65">
        <f t="shared" si="162"/>
        <v>0.66666666666666652</v>
      </c>
      <c r="AZ490" s="67">
        <f t="shared" si="163"/>
        <v>2416.2083333333317</v>
      </c>
      <c r="BA490" s="57"/>
      <c r="BB490" s="57"/>
      <c r="BD490" s="57">
        <v>486</v>
      </c>
      <c r="BE490" s="66">
        <v>0</v>
      </c>
      <c r="BF490" s="66">
        <v>0</v>
      </c>
      <c r="BG490" s="65">
        <f t="shared" si="152"/>
        <v>0</v>
      </c>
      <c r="BH490" s="65">
        <f t="shared" si="164"/>
        <v>0</v>
      </c>
      <c r="BI490" s="67">
        <f t="shared" si="165"/>
        <v>2893.3333333333344</v>
      </c>
      <c r="BJ490" s="57"/>
      <c r="BK490" s="57"/>
      <c r="BM490" s="57">
        <v>486</v>
      </c>
      <c r="BN490" s="57">
        <v>0</v>
      </c>
      <c r="BO490" s="66">
        <v>0</v>
      </c>
      <c r="BP490" s="65">
        <f t="shared" si="153"/>
        <v>0</v>
      </c>
      <c r="BQ490" s="65">
        <f t="shared" si="166"/>
        <v>0</v>
      </c>
      <c r="BR490" s="67">
        <f t="shared" si="167"/>
        <v>2893.3333333333344</v>
      </c>
      <c r="BS490" s="57"/>
      <c r="BT490" s="57"/>
    </row>
    <row r="491" spans="1:72" x14ac:dyDescent="0.25">
      <c r="A491" s="31">
        <v>491</v>
      </c>
      <c r="B491" s="56">
        <v>488</v>
      </c>
      <c r="C491" s="71">
        <v>0</v>
      </c>
      <c r="D491" s="71">
        <v>0</v>
      </c>
      <c r="E491" s="71">
        <v>0</v>
      </c>
      <c r="F491" s="71">
        <v>0</v>
      </c>
      <c r="G491" s="71">
        <v>2893.3333333333344</v>
      </c>
      <c r="K491" s="57">
        <v>487</v>
      </c>
      <c r="L491" s="66">
        <v>11.3</v>
      </c>
      <c r="M491" s="66">
        <v>0</v>
      </c>
      <c r="N491" s="65">
        <f t="shared" si="147"/>
        <v>3.1388888888888888</v>
      </c>
      <c r="O491" s="65">
        <f t="shared" si="154"/>
        <v>0.5</v>
      </c>
      <c r="P491" s="67">
        <f t="shared" si="155"/>
        <v>2547.2638888888887</v>
      </c>
      <c r="Q491" s="57"/>
      <c r="R491" s="57"/>
      <c r="T491" s="57">
        <v>487</v>
      </c>
      <c r="U491" s="66">
        <v>11.3</v>
      </c>
      <c r="V491" s="66">
        <v>0</v>
      </c>
      <c r="W491" s="65">
        <f t="shared" si="148"/>
        <v>3.1388888888888888</v>
      </c>
      <c r="X491" s="65">
        <f t="shared" si="156"/>
        <v>0.5</v>
      </c>
      <c r="Y491" s="67">
        <f t="shared" si="157"/>
        <v>2547.2638888888887</v>
      </c>
      <c r="Z491" s="57"/>
      <c r="AA491" s="57"/>
      <c r="AC491" s="57">
        <v>487</v>
      </c>
      <c r="AD491" s="66">
        <v>15</v>
      </c>
      <c r="AE491" s="66">
        <v>0</v>
      </c>
      <c r="AF491" s="65">
        <f t="shared" si="149"/>
        <v>4.166666666666667</v>
      </c>
      <c r="AG491" s="65">
        <f t="shared" si="158"/>
        <v>0.63888888888888928</v>
      </c>
      <c r="AH491" s="67">
        <f t="shared" si="159"/>
        <v>2420.0555555555538</v>
      </c>
      <c r="AI491" s="57"/>
      <c r="AJ491" s="57"/>
      <c r="AL491" s="57">
        <v>487</v>
      </c>
      <c r="AM491" s="66">
        <v>15</v>
      </c>
      <c r="AN491" s="66">
        <v>0</v>
      </c>
      <c r="AO491" s="65">
        <f t="shared" si="150"/>
        <v>4.166666666666667</v>
      </c>
      <c r="AP491" s="65">
        <f t="shared" si="160"/>
        <v>0.63888888888888928</v>
      </c>
      <c r="AQ491" s="67">
        <f t="shared" si="161"/>
        <v>2420.0555555555538</v>
      </c>
      <c r="AR491" s="57"/>
      <c r="AS491" s="57"/>
      <c r="AU491" s="57">
        <v>487</v>
      </c>
      <c r="AV491" s="66">
        <v>15</v>
      </c>
      <c r="AW491" s="66">
        <v>0</v>
      </c>
      <c r="AX491" s="65">
        <f t="shared" si="151"/>
        <v>4.166666666666667</v>
      </c>
      <c r="AY491" s="65">
        <f t="shared" si="162"/>
        <v>0.63888888888888928</v>
      </c>
      <c r="AZ491" s="67">
        <f t="shared" si="163"/>
        <v>2420.0555555555538</v>
      </c>
      <c r="BA491" s="57"/>
      <c r="BB491" s="57"/>
      <c r="BD491" s="57">
        <v>487</v>
      </c>
      <c r="BE491" s="66">
        <v>0</v>
      </c>
      <c r="BF491" s="66">
        <v>0</v>
      </c>
      <c r="BG491" s="65">
        <f t="shared" si="152"/>
        <v>0</v>
      </c>
      <c r="BH491" s="65">
        <f t="shared" si="164"/>
        <v>0</v>
      </c>
      <c r="BI491" s="67">
        <f t="shared" si="165"/>
        <v>2893.3333333333344</v>
      </c>
      <c r="BJ491" s="57"/>
      <c r="BK491" s="57"/>
      <c r="BM491" s="57">
        <v>487</v>
      </c>
      <c r="BN491" s="57">
        <v>0</v>
      </c>
      <c r="BO491" s="66">
        <v>0</v>
      </c>
      <c r="BP491" s="65">
        <f t="shared" si="153"/>
        <v>0</v>
      </c>
      <c r="BQ491" s="65">
        <f t="shared" si="166"/>
        <v>0</v>
      </c>
      <c r="BR491" s="67">
        <f t="shared" si="167"/>
        <v>2893.3333333333344</v>
      </c>
      <c r="BS491" s="57"/>
      <c r="BT491" s="57"/>
    </row>
    <row r="492" spans="1:72" x14ac:dyDescent="0.25">
      <c r="A492" s="31">
        <v>492</v>
      </c>
      <c r="B492" s="56">
        <v>489</v>
      </c>
      <c r="C492" s="71">
        <v>0</v>
      </c>
      <c r="D492" s="71">
        <v>0</v>
      </c>
      <c r="E492" s="71">
        <v>0</v>
      </c>
      <c r="F492" s="71">
        <v>0</v>
      </c>
      <c r="G492" s="71">
        <v>2893.3333333333344</v>
      </c>
      <c r="K492" s="57">
        <v>488</v>
      </c>
      <c r="L492" s="66">
        <v>13.2</v>
      </c>
      <c r="M492" s="66">
        <v>0</v>
      </c>
      <c r="N492" s="65">
        <f t="shared" si="147"/>
        <v>3.6666666666666665</v>
      </c>
      <c r="O492" s="65">
        <f t="shared" si="154"/>
        <v>0.52777777777777768</v>
      </c>
      <c r="P492" s="67">
        <f t="shared" si="155"/>
        <v>2550.6666666666665</v>
      </c>
      <c r="Q492" s="57"/>
      <c r="R492" s="57"/>
      <c r="T492" s="57">
        <v>488</v>
      </c>
      <c r="U492" s="66">
        <v>13.2</v>
      </c>
      <c r="V492" s="66">
        <v>0</v>
      </c>
      <c r="W492" s="65">
        <f t="shared" si="148"/>
        <v>3.6666666666666665</v>
      </c>
      <c r="X492" s="65">
        <f t="shared" si="156"/>
        <v>0.52777777777777768</v>
      </c>
      <c r="Y492" s="67">
        <f t="shared" si="157"/>
        <v>2550.6666666666665</v>
      </c>
      <c r="Z492" s="57"/>
      <c r="AA492" s="57"/>
      <c r="AC492" s="57">
        <v>488</v>
      </c>
      <c r="AD492" s="66">
        <v>17.399999999999999</v>
      </c>
      <c r="AE492" s="66">
        <v>0</v>
      </c>
      <c r="AF492" s="65">
        <f t="shared" si="149"/>
        <v>4.833333333333333</v>
      </c>
      <c r="AG492" s="65">
        <f t="shared" si="158"/>
        <v>0.66666666666666607</v>
      </c>
      <c r="AH492" s="67">
        <f t="shared" si="159"/>
        <v>2424.5555555555538</v>
      </c>
      <c r="AI492" s="57"/>
      <c r="AJ492" s="57"/>
      <c r="AL492" s="57">
        <v>488</v>
      </c>
      <c r="AM492" s="66">
        <v>17.399999999999999</v>
      </c>
      <c r="AN492" s="66">
        <v>0</v>
      </c>
      <c r="AO492" s="65">
        <f t="shared" si="150"/>
        <v>4.833333333333333</v>
      </c>
      <c r="AP492" s="65">
        <f t="shared" si="160"/>
        <v>0.66666666666666607</v>
      </c>
      <c r="AQ492" s="67">
        <f t="shared" si="161"/>
        <v>2424.5555555555538</v>
      </c>
      <c r="AR492" s="57"/>
      <c r="AS492" s="57"/>
      <c r="AU492" s="57">
        <v>488</v>
      </c>
      <c r="AV492" s="66">
        <v>17.399999999999999</v>
      </c>
      <c r="AW492" s="66">
        <v>0</v>
      </c>
      <c r="AX492" s="65">
        <f t="shared" si="151"/>
        <v>4.833333333333333</v>
      </c>
      <c r="AY492" s="65">
        <f t="shared" si="162"/>
        <v>0.66666666666666607</v>
      </c>
      <c r="AZ492" s="67">
        <f t="shared" si="163"/>
        <v>2424.5555555555538</v>
      </c>
      <c r="BA492" s="57"/>
      <c r="BB492" s="57"/>
      <c r="BD492" s="57">
        <v>488</v>
      </c>
      <c r="BE492" s="66">
        <v>0</v>
      </c>
      <c r="BF492" s="66">
        <v>0</v>
      </c>
      <c r="BG492" s="65">
        <f t="shared" si="152"/>
        <v>0</v>
      </c>
      <c r="BH492" s="65">
        <f t="shared" si="164"/>
        <v>0</v>
      </c>
      <c r="BI492" s="67">
        <f t="shared" si="165"/>
        <v>2893.3333333333344</v>
      </c>
      <c r="BJ492" s="57"/>
      <c r="BK492" s="57"/>
      <c r="BM492" s="57">
        <v>488</v>
      </c>
      <c r="BN492" s="57">
        <v>0</v>
      </c>
      <c r="BO492" s="66">
        <v>0</v>
      </c>
      <c r="BP492" s="65">
        <f t="shared" si="153"/>
        <v>0</v>
      </c>
      <c r="BQ492" s="65">
        <f t="shared" si="166"/>
        <v>0</v>
      </c>
      <c r="BR492" s="67">
        <f t="shared" si="167"/>
        <v>2893.3333333333344</v>
      </c>
      <c r="BS492" s="57"/>
      <c r="BT492" s="57"/>
    </row>
    <row r="493" spans="1:72" x14ac:dyDescent="0.25">
      <c r="A493" s="31">
        <v>493</v>
      </c>
      <c r="B493" s="56">
        <v>490</v>
      </c>
      <c r="C493" s="71">
        <v>0</v>
      </c>
      <c r="D493" s="71">
        <v>0</v>
      </c>
      <c r="E493" s="71">
        <v>0</v>
      </c>
      <c r="F493" s="71">
        <v>0</v>
      </c>
      <c r="G493" s="71">
        <v>2893.3333333333344</v>
      </c>
      <c r="K493" s="57">
        <v>489</v>
      </c>
      <c r="L493" s="66">
        <v>15</v>
      </c>
      <c r="M493" s="66">
        <v>0</v>
      </c>
      <c r="N493" s="65">
        <f t="shared" si="147"/>
        <v>4.166666666666667</v>
      </c>
      <c r="O493" s="65">
        <f t="shared" si="154"/>
        <v>0.50000000000000044</v>
      </c>
      <c r="P493" s="67">
        <f t="shared" si="155"/>
        <v>2554.583333333333</v>
      </c>
      <c r="Q493" s="57"/>
      <c r="R493" s="57"/>
      <c r="T493" s="57">
        <v>489</v>
      </c>
      <c r="U493" s="66">
        <v>15</v>
      </c>
      <c r="V493" s="66">
        <v>0</v>
      </c>
      <c r="W493" s="65">
        <f t="shared" si="148"/>
        <v>4.166666666666667</v>
      </c>
      <c r="X493" s="65">
        <f t="shared" si="156"/>
        <v>0.50000000000000044</v>
      </c>
      <c r="Y493" s="67">
        <f t="shared" si="157"/>
        <v>2554.583333333333</v>
      </c>
      <c r="Z493" s="57"/>
      <c r="AA493" s="57"/>
      <c r="AC493" s="57">
        <v>489</v>
      </c>
      <c r="AD493" s="66">
        <v>19.7</v>
      </c>
      <c r="AE493" s="66">
        <v>0</v>
      </c>
      <c r="AF493" s="65">
        <f t="shared" si="149"/>
        <v>5.4722222222222223</v>
      </c>
      <c r="AG493" s="65">
        <f t="shared" si="158"/>
        <v>0.63888888888888928</v>
      </c>
      <c r="AH493" s="67">
        <f t="shared" si="159"/>
        <v>2429.7083333333317</v>
      </c>
      <c r="AI493" s="57"/>
      <c r="AJ493" s="57"/>
      <c r="AL493" s="57">
        <v>489</v>
      </c>
      <c r="AM493" s="66">
        <v>19.7</v>
      </c>
      <c r="AN493" s="66">
        <v>0</v>
      </c>
      <c r="AO493" s="65">
        <f t="shared" si="150"/>
        <v>5.4722222222222223</v>
      </c>
      <c r="AP493" s="65">
        <f t="shared" si="160"/>
        <v>0.63888888888888928</v>
      </c>
      <c r="AQ493" s="67">
        <f t="shared" si="161"/>
        <v>2429.7083333333317</v>
      </c>
      <c r="AR493" s="57"/>
      <c r="AS493" s="57"/>
      <c r="AU493" s="57">
        <v>489</v>
      </c>
      <c r="AV493" s="66">
        <v>19.7</v>
      </c>
      <c r="AW493" s="66">
        <v>0</v>
      </c>
      <c r="AX493" s="65">
        <f t="shared" si="151"/>
        <v>5.4722222222222223</v>
      </c>
      <c r="AY493" s="65">
        <f t="shared" si="162"/>
        <v>0.63888888888888928</v>
      </c>
      <c r="AZ493" s="67">
        <f t="shared" si="163"/>
        <v>2429.7083333333317</v>
      </c>
      <c r="BA493" s="57"/>
      <c r="BB493" s="57"/>
      <c r="BD493" s="57">
        <v>489</v>
      </c>
      <c r="BE493" s="66">
        <v>0</v>
      </c>
      <c r="BF493" s="66">
        <v>0</v>
      </c>
      <c r="BG493" s="65">
        <f t="shared" si="152"/>
        <v>0</v>
      </c>
      <c r="BH493" s="65">
        <f t="shared" si="164"/>
        <v>0</v>
      </c>
      <c r="BI493" s="67">
        <f t="shared" si="165"/>
        <v>2893.3333333333344</v>
      </c>
      <c r="BJ493" s="57"/>
      <c r="BK493" s="57"/>
      <c r="BM493" s="57">
        <v>489</v>
      </c>
      <c r="BN493" s="57">
        <v>0</v>
      </c>
      <c r="BO493" s="66">
        <v>0</v>
      </c>
      <c r="BP493" s="65">
        <f t="shared" si="153"/>
        <v>0</v>
      </c>
      <c r="BQ493" s="65">
        <f t="shared" si="166"/>
        <v>0</v>
      </c>
      <c r="BR493" s="67">
        <f t="shared" si="167"/>
        <v>2893.3333333333344</v>
      </c>
      <c r="BS493" s="57"/>
      <c r="BT493" s="57"/>
    </row>
    <row r="494" spans="1:72" x14ac:dyDescent="0.25">
      <c r="A494" s="31">
        <v>494</v>
      </c>
      <c r="B494" s="56">
        <v>491</v>
      </c>
      <c r="C494" s="71">
        <v>0</v>
      </c>
      <c r="D494" s="71">
        <v>0</v>
      </c>
      <c r="E494" s="71">
        <v>0</v>
      </c>
      <c r="F494" s="71">
        <v>0</v>
      </c>
      <c r="G494" s="71">
        <v>2893.3333333333344</v>
      </c>
      <c r="K494" s="57">
        <v>490</v>
      </c>
      <c r="L494" s="66">
        <v>16.8</v>
      </c>
      <c r="M494" s="66">
        <v>0</v>
      </c>
      <c r="N494" s="65">
        <f t="shared" si="147"/>
        <v>4.666666666666667</v>
      </c>
      <c r="O494" s="65">
        <f t="shared" si="154"/>
        <v>0.5</v>
      </c>
      <c r="P494" s="67">
        <f t="shared" si="155"/>
        <v>2558.9999999999995</v>
      </c>
      <c r="Q494" s="57"/>
      <c r="R494" s="57"/>
      <c r="T494" s="57">
        <v>490</v>
      </c>
      <c r="U494" s="66">
        <v>16.8</v>
      </c>
      <c r="V494" s="66">
        <v>0</v>
      </c>
      <c r="W494" s="65">
        <f t="shared" si="148"/>
        <v>4.666666666666667</v>
      </c>
      <c r="X494" s="65">
        <f t="shared" si="156"/>
        <v>0.5</v>
      </c>
      <c r="Y494" s="67">
        <f t="shared" si="157"/>
        <v>2558.9999999999995</v>
      </c>
      <c r="Z494" s="57"/>
      <c r="AA494" s="57"/>
      <c r="AC494" s="57">
        <v>490</v>
      </c>
      <c r="AD494" s="66">
        <v>21.9</v>
      </c>
      <c r="AE494" s="66">
        <v>0</v>
      </c>
      <c r="AF494" s="65">
        <f t="shared" si="149"/>
        <v>6.083333333333333</v>
      </c>
      <c r="AG494" s="65">
        <f t="shared" si="158"/>
        <v>0.61111111111111072</v>
      </c>
      <c r="AH494" s="67">
        <f t="shared" si="159"/>
        <v>2435.4861111111095</v>
      </c>
      <c r="AI494" s="57"/>
      <c r="AJ494" s="57"/>
      <c r="AL494" s="57">
        <v>490</v>
      </c>
      <c r="AM494" s="66">
        <v>21.9</v>
      </c>
      <c r="AN494" s="66">
        <v>0</v>
      </c>
      <c r="AO494" s="65">
        <f t="shared" si="150"/>
        <v>6.083333333333333</v>
      </c>
      <c r="AP494" s="65">
        <f t="shared" si="160"/>
        <v>0.61111111111111072</v>
      </c>
      <c r="AQ494" s="67">
        <f t="shared" si="161"/>
        <v>2435.4861111111095</v>
      </c>
      <c r="AR494" s="57"/>
      <c r="AS494" s="57"/>
      <c r="AU494" s="57">
        <v>490</v>
      </c>
      <c r="AV494" s="66">
        <v>21.9</v>
      </c>
      <c r="AW494" s="66">
        <v>0</v>
      </c>
      <c r="AX494" s="65">
        <f t="shared" si="151"/>
        <v>6.083333333333333</v>
      </c>
      <c r="AY494" s="65">
        <f t="shared" si="162"/>
        <v>0.61111111111111072</v>
      </c>
      <c r="AZ494" s="67">
        <f t="shared" si="163"/>
        <v>2435.4861111111095</v>
      </c>
      <c r="BA494" s="57"/>
      <c r="BB494" s="57"/>
      <c r="BD494" s="57">
        <v>490</v>
      </c>
      <c r="BE494" s="66">
        <v>0</v>
      </c>
      <c r="BF494" s="66">
        <v>0</v>
      </c>
      <c r="BG494" s="65">
        <f t="shared" si="152"/>
        <v>0</v>
      </c>
      <c r="BH494" s="65">
        <f t="shared" si="164"/>
        <v>0</v>
      </c>
      <c r="BI494" s="67">
        <f t="shared" si="165"/>
        <v>2893.3333333333344</v>
      </c>
      <c r="BJ494" s="57"/>
      <c r="BK494" s="57"/>
      <c r="BM494" s="57">
        <v>490</v>
      </c>
      <c r="BN494" s="57">
        <v>0</v>
      </c>
      <c r="BO494" s="66">
        <v>0</v>
      </c>
      <c r="BP494" s="65">
        <f t="shared" si="153"/>
        <v>0</v>
      </c>
      <c r="BQ494" s="65">
        <f t="shared" si="166"/>
        <v>0</v>
      </c>
      <c r="BR494" s="67">
        <f t="shared" si="167"/>
        <v>2893.3333333333344</v>
      </c>
      <c r="BS494" s="57"/>
      <c r="BT494" s="57"/>
    </row>
    <row r="495" spans="1:72" x14ac:dyDescent="0.25">
      <c r="A495" s="31">
        <v>495</v>
      </c>
      <c r="B495" s="56">
        <v>492</v>
      </c>
      <c r="C495" s="71">
        <v>0</v>
      </c>
      <c r="D495" s="71">
        <v>0</v>
      </c>
      <c r="E495" s="71">
        <v>0</v>
      </c>
      <c r="F495" s="71">
        <v>0</v>
      </c>
      <c r="G495" s="71">
        <v>2893.3333333333344</v>
      </c>
      <c r="K495" s="57">
        <v>491</v>
      </c>
      <c r="L495" s="66">
        <v>18.399999999999999</v>
      </c>
      <c r="M495" s="66">
        <v>0</v>
      </c>
      <c r="N495" s="65">
        <f t="shared" si="147"/>
        <v>5.1111111111111107</v>
      </c>
      <c r="O495" s="65">
        <f t="shared" si="154"/>
        <v>0.44444444444444375</v>
      </c>
      <c r="P495" s="67">
        <f t="shared" si="155"/>
        <v>2563.8888888888882</v>
      </c>
      <c r="Q495" s="57"/>
      <c r="R495" s="57"/>
      <c r="T495" s="57">
        <v>491</v>
      </c>
      <c r="U495" s="66">
        <v>18.399999999999999</v>
      </c>
      <c r="V495" s="66">
        <v>0</v>
      </c>
      <c r="W495" s="65">
        <f t="shared" si="148"/>
        <v>5.1111111111111107</v>
      </c>
      <c r="X495" s="65">
        <f t="shared" si="156"/>
        <v>0.44444444444444375</v>
      </c>
      <c r="Y495" s="67">
        <f t="shared" si="157"/>
        <v>2563.8888888888882</v>
      </c>
      <c r="Z495" s="57"/>
      <c r="AA495" s="57"/>
      <c r="AC495" s="57">
        <v>491</v>
      </c>
      <c r="AD495" s="66">
        <v>24.1</v>
      </c>
      <c r="AE495" s="66">
        <v>0</v>
      </c>
      <c r="AF495" s="65">
        <f t="shared" si="149"/>
        <v>6.6944444444444446</v>
      </c>
      <c r="AG495" s="65">
        <f t="shared" si="158"/>
        <v>0.6111111111111116</v>
      </c>
      <c r="AH495" s="67">
        <f t="shared" si="159"/>
        <v>2441.8749999999982</v>
      </c>
      <c r="AI495" s="57"/>
      <c r="AJ495" s="57"/>
      <c r="AL495" s="57">
        <v>491</v>
      </c>
      <c r="AM495" s="66">
        <v>24.1</v>
      </c>
      <c r="AN495" s="66">
        <v>0</v>
      </c>
      <c r="AO495" s="65">
        <f t="shared" si="150"/>
        <v>6.6944444444444446</v>
      </c>
      <c r="AP495" s="65">
        <f t="shared" si="160"/>
        <v>0.6111111111111116</v>
      </c>
      <c r="AQ495" s="67">
        <f t="shared" si="161"/>
        <v>2441.8749999999982</v>
      </c>
      <c r="AR495" s="57"/>
      <c r="AS495" s="57"/>
      <c r="AU495" s="57">
        <v>491</v>
      </c>
      <c r="AV495" s="66">
        <v>24.1</v>
      </c>
      <c r="AW495" s="66">
        <v>0</v>
      </c>
      <c r="AX495" s="65">
        <f t="shared" si="151"/>
        <v>6.6944444444444446</v>
      </c>
      <c r="AY495" s="65">
        <f t="shared" si="162"/>
        <v>0.6111111111111116</v>
      </c>
      <c r="AZ495" s="67">
        <f t="shared" si="163"/>
        <v>2441.8749999999982</v>
      </c>
      <c r="BA495" s="57"/>
      <c r="BB495" s="57"/>
      <c r="BD495" s="57">
        <v>491</v>
      </c>
      <c r="BE495" s="66">
        <v>0</v>
      </c>
      <c r="BF495" s="66">
        <v>0</v>
      </c>
      <c r="BG495" s="65">
        <f t="shared" si="152"/>
        <v>0</v>
      </c>
      <c r="BH495" s="65">
        <f t="shared" si="164"/>
        <v>0</v>
      </c>
      <c r="BI495" s="67">
        <f t="shared" si="165"/>
        <v>2893.3333333333344</v>
      </c>
      <c r="BJ495" s="57"/>
      <c r="BK495" s="57"/>
      <c r="BM495" s="57">
        <v>491</v>
      </c>
      <c r="BN495" s="57">
        <v>0</v>
      </c>
      <c r="BO495" s="66">
        <v>0</v>
      </c>
      <c r="BP495" s="65">
        <f t="shared" si="153"/>
        <v>0</v>
      </c>
      <c r="BQ495" s="65">
        <f t="shared" si="166"/>
        <v>0</v>
      </c>
      <c r="BR495" s="67">
        <f t="shared" si="167"/>
        <v>2893.3333333333344</v>
      </c>
      <c r="BS495" s="57"/>
      <c r="BT495" s="57"/>
    </row>
    <row r="496" spans="1:72" x14ac:dyDescent="0.25">
      <c r="A496" s="31">
        <v>496</v>
      </c>
      <c r="B496" s="56">
        <v>493</v>
      </c>
      <c r="C496" s="71">
        <v>0</v>
      </c>
      <c r="D496" s="71">
        <v>0</v>
      </c>
      <c r="E496" s="71">
        <v>0</v>
      </c>
      <c r="F496" s="71">
        <v>0</v>
      </c>
      <c r="G496" s="71">
        <v>2893.3333333333344</v>
      </c>
      <c r="K496" s="57">
        <v>492</v>
      </c>
      <c r="L496" s="66">
        <v>20.100000000000001</v>
      </c>
      <c r="M496" s="66">
        <v>0</v>
      </c>
      <c r="N496" s="65">
        <f t="shared" si="147"/>
        <v>5.5833333333333339</v>
      </c>
      <c r="O496" s="65">
        <f t="shared" si="154"/>
        <v>0.47222222222222321</v>
      </c>
      <c r="P496" s="67">
        <f t="shared" si="155"/>
        <v>2569.2361111111104</v>
      </c>
      <c r="Q496" s="57"/>
      <c r="R496" s="57"/>
      <c r="T496" s="57">
        <v>492</v>
      </c>
      <c r="U496" s="66">
        <v>20.100000000000001</v>
      </c>
      <c r="V496" s="66">
        <v>0</v>
      </c>
      <c r="W496" s="65">
        <f t="shared" si="148"/>
        <v>5.5833333333333339</v>
      </c>
      <c r="X496" s="65">
        <f t="shared" si="156"/>
        <v>0.47222222222222321</v>
      </c>
      <c r="Y496" s="67">
        <f t="shared" si="157"/>
        <v>2569.2361111111104</v>
      </c>
      <c r="Z496" s="57"/>
      <c r="AA496" s="57"/>
      <c r="AC496" s="57">
        <v>492</v>
      </c>
      <c r="AD496" s="66">
        <v>26.2</v>
      </c>
      <c r="AE496" s="66">
        <v>0</v>
      </c>
      <c r="AF496" s="65">
        <f t="shared" si="149"/>
        <v>7.2777777777777777</v>
      </c>
      <c r="AG496" s="65">
        <f t="shared" si="158"/>
        <v>0.58333333333333304</v>
      </c>
      <c r="AH496" s="67">
        <f t="shared" si="159"/>
        <v>2448.8611111111095</v>
      </c>
      <c r="AI496" s="57"/>
      <c r="AJ496" s="57"/>
      <c r="AL496" s="57">
        <v>492</v>
      </c>
      <c r="AM496" s="66">
        <v>26.2</v>
      </c>
      <c r="AN496" s="66">
        <v>0</v>
      </c>
      <c r="AO496" s="65">
        <f t="shared" si="150"/>
        <v>7.2777777777777777</v>
      </c>
      <c r="AP496" s="65">
        <f t="shared" si="160"/>
        <v>0.58333333333333304</v>
      </c>
      <c r="AQ496" s="67">
        <f t="shared" si="161"/>
        <v>2448.8611111111095</v>
      </c>
      <c r="AR496" s="57"/>
      <c r="AS496" s="57"/>
      <c r="AU496" s="57">
        <v>492</v>
      </c>
      <c r="AV496" s="66">
        <v>26.2</v>
      </c>
      <c r="AW496" s="66">
        <v>0</v>
      </c>
      <c r="AX496" s="65">
        <f t="shared" si="151"/>
        <v>7.2777777777777777</v>
      </c>
      <c r="AY496" s="65">
        <f t="shared" si="162"/>
        <v>0.58333333333333304</v>
      </c>
      <c r="AZ496" s="67">
        <f t="shared" si="163"/>
        <v>2448.8611111111095</v>
      </c>
      <c r="BA496" s="57"/>
      <c r="BB496" s="57"/>
      <c r="BD496" s="57">
        <v>492</v>
      </c>
      <c r="BE496" s="66">
        <v>0</v>
      </c>
      <c r="BF496" s="66">
        <v>0</v>
      </c>
      <c r="BG496" s="65">
        <f t="shared" si="152"/>
        <v>0</v>
      </c>
      <c r="BH496" s="65">
        <f t="shared" si="164"/>
        <v>0</v>
      </c>
      <c r="BI496" s="67">
        <f t="shared" si="165"/>
        <v>2893.3333333333344</v>
      </c>
      <c r="BJ496" s="57"/>
      <c r="BK496" s="57"/>
      <c r="BM496" s="57">
        <v>492</v>
      </c>
      <c r="BN496" s="57">
        <v>0</v>
      </c>
      <c r="BO496" s="66">
        <v>0</v>
      </c>
      <c r="BP496" s="65">
        <f t="shared" si="153"/>
        <v>0</v>
      </c>
      <c r="BQ496" s="65">
        <f t="shared" si="166"/>
        <v>0</v>
      </c>
      <c r="BR496" s="67">
        <f t="shared" si="167"/>
        <v>2893.3333333333344</v>
      </c>
      <c r="BS496" s="57"/>
      <c r="BT496" s="57"/>
    </row>
    <row r="497" spans="1:72" x14ac:dyDescent="0.25">
      <c r="A497" s="31">
        <v>497</v>
      </c>
      <c r="B497" s="56">
        <v>494</v>
      </c>
      <c r="C497" s="71">
        <v>0</v>
      </c>
      <c r="D497" s="71">
        <v>0</v>
      </c>
      <c r="E497" s="71">
        <v>0</v>
      </c>
      <c r="F497" s="71">
        <v>0</v>
      </c>
      <c r="G497" s="71">
        <v>2893.3333333333344</v>
      </c>
      <c r="K497" s="57">
        <v>493</v>
      </c>
      <c r="L497" s="66">
        <v>21.6</v>
      </c>
      <c r="M497" s="66">
        <v>0</v>
      </c>
      <c r="N497" s="65">
        <f t="shared" si="147"/>
        <v>6</v>
      </c>
      <c r="O497" s="65">
        <f t="shared" si="154"/>
        <v>0.41666666666666607</v>
      </c>
      <c r="P497" s="67">
        <f t="shared" si="155"/>
        <v>2575.0277777777769</v>
      </c>
      <c r="Q497" s="57"/>
      <c r="R497" s="57"/>
      <c r="T497" s="57">
        <v>493</v>
      </c>
      <c r="U497" s="66">
        <v>21.6</v>
      </c>
      <c r="V497" s="66">
        <v>0</v>
      </c>
      <c r="W497" s="65">
        <f t="shared" si="148"/>
        <v>6</v>
      </c>
      <c r="X497" s="65">
        <f t="shared" si="156"/>
        <v>0.41666666666666607</v>
      </c>
      <c r="Y497" s="67">
        <f t="shared" si="157"/>
        <v>2575.0277777777769</v>
      </c>
      <c r="Z497" s="57"/>
      <c r="AA497" s="57"/>
      <c r="AC497" s="57">
        <v>493</v>
      </c>
      <c r="AD497" s="66">
        <v>28.1</v>
      </c>
      <c r="AE497" s="66">
        <v>0</v>
      </c>
      <c r="AF497" s="65">
        <f t="shared" si="149"/>
        <v>7.8055555555555554</v>
      </c>
      <c r="AG497" s="65">
        <f t="shared" si="158"/>
        <v>0.52777777777777768</v>
      </c>
      <c r="AH497" s="67">
        <f t="shared" si="159"/>
        <v>2456.402777777776</v>
      </c>
      <c r="AI497" s="57"/>
      <c r="AJ497" s="57"/>
      <c r="AL497" s="57">
        <v>493</v>
      </c>
      <c r="AM497" s="66">
        <v>28.1</v>
      </c>
      <c r="AN497" s="66">
        <v>0</v>
      </c>
      <c r="AO497" s="65">
        <f t="shared" si="150"/>
        <v>7.8055555555555554</v>
      </c>
      <c r="AP497" s="65">
        <f t="shared" si="160"/>
        <v>0.52777777777777768</v>
      </c>
      <c r="AQ497" s="67">
        <f t="shared" si="161"/>
        <v>2456.402777777776</v>
      </c>
      <c r="AR497" s="57"/>
      <c r="AS497" s="57"/>
      <c r="AU497" s="57">
        <v>493</v>
      </c>
      <c r="AV497" s="66">
        <v>28.1</v>
      </c>
      <c r="AW497" s="66">
        <v>0</v>
      </c>
      <c r="AX497" s="65">
        <f t="shared" si="151"/>
        <v>7.8055555555555554</v>
      </c>
      <c r="AY497" s="65">
        <f t="shared" si="162"/>
        <v>0.52777777777777768</v>
      </c>
      <c r="AZ497" s="67">
        <f t="shared" si="163"/>
        <v>2456.402777777776</v>
      </c>
      <c r="BA497" s="57"/>
      <c r="BB497" s="57"/>
      <c r="BD497" s="57">
        <v>493</v>
      </c>
      <c r="BE497" s="66">
        <v>0</v>
      </c>
      <c r="BF497" s="66">
        <v>0</v>
      </c>
      <c r="BG497" s="65">
        <f t="shared" si="152"/>
        <v>0</v>
      </c>
      <c r="BH497" s="65">
        <f t="shared" si="164"/>
        <v>0</v>
      </c>
      <c r="BI497" s="67">
        <f t="shared" si="165"/>
        <v>2893.3333333333344</v>
      </c>
      <c r="BJ497" s="57"/>
      <c r="BK497" s="57"/>
      <c r="BM497" s="57">
        <v>493</v>
      </c>
      <c r="BN497" s="57">
        <v>0</v>
      </c>
      <c r="BO497" s="66">
        <v>0</v>
      </c>
      <c r="BP497" s="65">
        <f t="shared" si="153"/>
        <v>0</v>
      </c>
      <c r="BQ497" s="65">
        <f t="shared" si="166"/>
        <v>0</v>
      </c>
      <c r="BR497" s="67">
        <f t="shared" si="167"/>
        <v>2893.3333333333344</v>
      </c>
      <c r="BS497" s="57"/>
      <c r="BT497" s="57"/>
    </row>
    <row r="498" spans="1:72" x14ac:dyDescent="0.25">
      <c r="A498" s="31">
        <v>498</v>
      </c>
      <c r="B498" s="56">
        <v>495</v>
      </c>
      <c r="C498" s="71">
        <v>0</v>
      </c>
      <c r="D498" s="71">
        <v>0</v>
      </c>
      <c r="E498" s="71">
        <v>0</v>
      </c>
      <c r="F498" s="71">
        <v>0</v>
      </c>
      <c r="G498" s="71">
        <v>2893.3333333333344</v>
      </c>
      <c r="K498" s="57">
        <v>494</v>
      </c>
      <c r="L498" s="66">
        <v>23.1</v>
      </c>
      <c r="M498" s="66">
        <v>0</v>
      </c>
      <c r="N498" s="65">
        <f t="shared" si="147"/>
        <v>6.416666666666667</v>
      </c>
      <c r="O498" s="65">
        <f t="shared" si="154"/>
        <v>0.41666666666666696</v>
      </c>
      <c r="P498" s="67">
        <f t="shared" si="155"/>
        <v>2581.2361111111104</v>
      </c>
      <c r="Q498" s="57"/>
      <c r="R498" s="57"/>
      <c r="T498" s="57">
        <v>494</v>
      </c>
      <c r="U498" s="66">
        <v>23.1</v>
      </c>
      <c r="V498" s="66">
        <v>0</v>
      </c>
      <c r="W498" s="65">
        <f t="shared" si="148"/>
        <v>6.416666666666667</v>
      </c>
      <c r="X498" s="65">
        <f t="shared" si="156"/>
        <v>0.41666666666666696</v>
      </c>
      <c r="Y498" s="67">
        <f t="shared" si="157"/>
        <v>2581.2361111111104</v>
      </c>
      <c r="Z498" s="57"/>
      <c r="AA498" s="57"/>
      <c r="AC498" s="57">
        <v>494</v>
      </c>
      <c r="AD498" s="66">
        <v>29.7</v>
      </c>
      <c r="AE498" s="66">
        <v>0</v>
      </c>
      <c r="AF498" s="65">
        <f t="shared" si="149"/>
        <v>8.25</v>
      </c>
      <c r="AG498" s="65">
        <f t="shared" si="158"/>
        <v>0.44444444444444464</v>
      </c>
      <c r="AH498" s="67">
        <f t="shared" si="159"/>
        <v>2464.4305555555538</v>
      </c>
      <c r="AI498" s="57"/>
      <c r="AJ498" s="57"/>
      <c r="AL498" s="57">
        <v>494</v>
      </c>
      <c r="AM498" s="66">
        <v>29.7</v>
      </c>
      <c r="AN498" s="66">
        <v>0</v>
      </c>
      <c r="AO498" s="65">
        <f t="shared" si="150"/>
        <v>8.25</v>
      </c>
      <c r="AP498" s="65">
        <f t="shared" si="160"/>
        <v>0.44444444444444464</v>
      </c>
      <c r="AQ498" s="67">
        <f t="shared" si="161"/>
        <v>2464.4305555555538</v>
      </c>
      <c r="AR498" s="57"/>
      <c r="AS498" s="57"/>
      <c r="AU498" s="57">
        <v>494</v>
      </c>
      <c r="AV498" s="66">
        <v>29.7</v>
      </c>
      <c r="AW498" s="66">
        <v>0</v>
      </c>
      <c r="AX498" s="65">
        <f t="shared" si="151"/>
        <v>8.25</v>
      </c>
      <c r="AY498" s="65">
        <f t="shared" si="162"/>
        <v>0.44444444444444464</v>
      </c>
      <c r="AZ498" s="67">
        <f t="shared" si="163"/>
        <v>2464.4305555555538</v>
      </c>
      <c r="BA498" s="57"/>
      <c r="BB498" s="57"/>
      <c r="BD498" s="57">
        <v>494</v>
      </c>
      <c r="BE498" s="66">
        <v>0</v>
      </c>
      <c r="BF498" s="66">
        <v>0</v>
      </c>
      <c r="BG498" s="65">
        <f t="shared" si="152"/>
        <v>0</v>
      </c>
      <c r="BH498" s="65">
        <f t="shared" si="164"/>
        <v>0</v>
      </c>
      <c r="BI498" s="67">
        <f t="shared" si="165"/>
        <v>2893.3333333333344</v>
      </c>
      <c r="BJ498" s="57"/>
      <c r="BK498" s="57"/>
      <c r="BM498" s="57">
        <v>494</v>
      </c>
      <c r="BN498" s="57">
        <v>0</v>
      </c>
      <c r="BO498" s="66">
        <v>0</v>
      </c>
      <c r="BP498" s="65">
        <f t="shared" si="153"/>
        <v>0</v>
      </c>
      <c r="BQ498" s="65">
        <f t="shared" si="166"/>
        <v>0</v>
      </c>
      <c r="BR498" s="67">
        <f t="shared" si="167"/>
        <v>2893.3333333333344</v>
      </c>
      <c r="BS498" s="57"/>
      <c r="BT498" s="57"/>
    </row>
    <row r="499" spans="1:72" x14ac:dyDescent="0.25">
      <c r="A499" s="31">
        <v>499</v>
      </c>
      <c r="B499" s="56">
        <v>496</v>
      </c>
      <c r="C499" s="71">
        <v>0</v>
      </c>
      <c r="D499" s="71">
        <v>0</v>
      </c>
      <c r="E499" s="71">
        <v>0</v>
      </c>
      <c r="F499" s="71">
        <v>0</v>
      </c>
      <c r="G499" s="71">
        <v>2893.3333333333344</v>
      </c>
      <c r="K499" s="57">
        <v>495</v>
      </c>
      <c r="L499" s="66">
        <v>24.6</v>
      </c>
      <c r="M499" s="66">
        <v>0</v>
      </c>
      <c r="N499" s="65">
        <f t="shared" si="147"/>
        <v>6.8333333333333339</v>
      </c>
      <c r="O499" s="65">
        <f t="shared" si="154"/>
        <v>0.41666666666666696</v>
      </c>
      <c r="P499" s="67">
        <f t="shared" si="155"/>
        <v>2587.8611111111104</v>
      </c>
      <c r="Q499" s="57"/>
      <c r="R499" s="57"/>
      <c r="T499" s="57">
        <v>495</v>
      </c>
      <c r="U499" s="66">
        <v>24.6</v>
      </c>
      <c r="V499" s="66">
        <v>0</v>
      </c>
      <c r="W499" s="65">
        <f t="shared" si="148"/>
        <v>6.8333333333333339</v>
      </c>
      <c r="X499" s="65">
        <f t="shared" si="156"/>
        <v>0.41666666666666696</v>
      </c>
      <c r="Y499" s="67">
        <f t="shared" si="157"/>
        <v>2587.8611111111104</v>
      </c>
      <c r="Z499" s="57"/>
      <c r="AA499" s="57"/>
      <c r="AC499" s="57">
        <v>495</v>
      </c>
      <c r="AD499" s="66">
        <v>31.3</v>
      </c>
      <c r="AE499" s="66">
        <v>0</v>
      </c>
      <c r="AF499" s="65">
        <f t="shared" si="149"/>
        <v>8.6944444444444446</v>
      </c>
      <c r="AG499" s="65">
        <f t="shared" si="158"/>
        <v>0.44444444444444464</v>
      </c>
      <c r="AH499" s="67">
        <f t="shared" si="159"/>
        <v>2472.902777777776</v>
      </c>
      <c r="AI499" s="57"/>
      <c r="AJ499" s="57"/>
      <c r="AL499" s="57">
        <v>495</v>
      </c>
      <c r="AM499" s="66">
        <v>31.3</v>
      </c>
      <c r="AN499" s="66">
        <v>0</v>
      </c>
      <c r="AO499" s="65">
        <f t="shared" si="150"/>
        <v>8.6944444444444446</v>
      </c>
      <c r="AP499" s="65">
        <f t="shared" si="160"/>
        <v>0.44444444444444464</v>
      </c>
      <c r="AQ499" s="67">
        <f t="shared" si="161"/>
        <v>2472.902777777776</v>
      </c>
      <c r="AR499" s="57"/>
      <c r="AS499" s="57"/>
      <c r="AU499" s="57">
        <v>495</v>
      </c>
      <c r="AV499" s="66">
        <v>31.3</v>
      </c>
      <c r="AW499" s="66">
        <v>0</v>
      </c>
      <c r="AX499" s="65">
        <f t="shared" si="151"/>
        <v>8.6944444444444446</v>
      </c>
      <c r="AY499" s="65">
        <f t="shared" si="162"/>
        <v>0.44444444444444464</v>
      </c>
      <c r="AZ499" s="67">
        <f t="shared" si="163"/>
        <v>2472.902777777776</v>
      </c>
      <c r="BA499" s="57"/>
      <c r="BB499" s="57"/>
      <c r="BD499" s="57">
        <v>495</v>
      </c>
      <c r="BE499" s="66">
        <v>0</v>
      </c>
      <c r="BF499" s="66">
        <v>0</v>
      </c>
      <c r="BG499" s="65">
        <f t="shared" si="152"/>
        <v>0</v>
      </c>
      <c r="BH499" s="65">
        <f t="shared" si="164"/>
        <v>0</v>
      </c>
      <c r="BI499" s="67">
        <f t="shared" si="165"/>
        <v>2893.3333333333344</v>
      </c>
      <c r="BJ499" s="57"/>
      <c r="BK499" s="57"/>
      <c r="BM499" s="57">
        <v>495</v>
      </c>
      <c r="BN499" s="57">
        <v>0</v>
      </c>
      <c r="BO499" s="66">
        <v>0</v>
      </c>
      <c r="BP499" s="65">
        <f t="shared" si="153"/>
        <v>0</v>
      </c>
      <c r="BQ499" s="65">
        <f t="shared" si="166"/>
        <v>0</v>
      </c>
      <c r="BR499" s="67">
        <f t="shared" si="167"/>
        <v>2893.3333333333344</v>
      </c>
      <c r="BS499" s="57"/>
      <c r="BT499" s="57"/>
    </row>
    <row r="500" spans="1:72" x14ac:dyDescent="0.25">
      <c r="A500" s="31">
        <v>500</v>
      </c>
      <c r="B500" s="56">
        <v>497</v>
      </c>
      <c r="C500" s="71">
        <v>0</v>
      </c>
      <c r="D500" s="71">
        <v>0</v>
      </c>
      <c r="E500" s="71">
        <v>0</v>
      </c>
      <c r="F500" s="71">
        <v>0</v>
      </c>
      <c r="G500" s="71">
        <v>2893.3333333333344</v>
      </c>
      <c r="K500" s="57">
        <v>496</v>
      </c>
      <c r="L500" s="66">
        <v>26</v>
      </c>
      <c r="M500" s="66">
        <v>0</v>
      </c>
      <c r="N500" s="65">
        <f t="shared" si="147"/>
        <v>7.2222222222222223</v>
      </c>
      <c r="O500" s="65">
        <f t="shared" si="154"/>
        <v>0.3888888888888884</v>
      </c>
      <c r="P500" s="67">
        <f t="shared" si="155"/>
        <v>2594.8888888888882</v>
      </c>
      <c r="Q500" s="57"/>
      <c r="R500" s="57"/>
      <c r="T500" s="57">
        <v>496</v>
      </c>
      <c r="U500" s="66">
        <v>26</v>
      </c>
      <c r="V500" s="66">
        <v>0</v>
      </c>
      <c r="W500" s="65">
        <f t="shared" si="148"/>
        <v>7.2222222222222223</v>
      </c>
      <c r="X500" s="65">
        <f t="shared" si="156"/>
        <v>0.3888888888888884</v>
      </c>
      <c r="Y500" s="67">
        <f t="shared" si="157"/>
        <v>2594.8888888888882</v>
      </c>
      <c r="Z500" s="57"/>
      <c r="AA500" s="57"/>
      <c r="AC500" s="57">
        <v>496</v>
      </c>
      <c r="AD500" s="66">
        <v>33</v>
      </c>
      <c r="AE500" s="66">
        <v>0</v>
      </c>
      <c r="AF500" s="65">
        <f t="shared" si="149"/>
        <v>9.1666666666666661</v>
      </c>
      <c r="AG500" s="65">
        <f t="shared" si="158"/>
        <v>0.47222222222222143</v>
      </c>
      <c r="AH500" s="67">
        <f t="shared" si="159"/>
        <v>2481.8333333333317</v>
      </c>
      <c r="AI500" s="57"/>
      <c r="AJ500" s="57"/>
      <c r="AL500" s="57">
        <v>496</v>
      </c>
      <c r="AM500" s="66">
        <v>33</v>
      </c>
      <c r="AN500" s="66">
        <v>0</v>
      </c>
      <c r="AO500" s="65">
        <f t="shared" si="150"/>
        <v>9.1666666666666661</v>
      </c>
      <c r="AP500" s="65">
        <f t="shared" si="160"/>
        <v>0.47222222222222143</v>
      </c>
      <c r="AQ500" s="67">
        <f t="shared" si="161"/>
        <v>2481.8333333333317</v>
      </c>
      <c r="AR500" s="57"/>
      <c r="AS500" s="57"/>
      <c r="AU500" s="57">
        <v>496</v>
      </c>
      <c r="AV500" s="66">
        <v>33</v>
      </c>
      <c r="AW500" s="66">
        <v>0</v>
      </c>
      <c r="AX500" s="65">
        <f t="shared" si="151"/>
        <v>9.1666666666666661</v>
      </c>
      <c r="AY500" s="65">
        <f t="shared" si="162"/>
        <v>0.47222222222222143</v>
      </c>
      <c r="AZ500" s="67">
        <f t="shared" si="163"/>
        <v>2481.8333333333317</v>
      </c>
      <c r="BA500" s="57"/>
      <c r="BB500" s="57"/>
      <c r="BD500" s="57">
        <v>496</v>
      </c>
      <c r="BE500" s="66">
        <v>0</v>
      </c>
      <c r="BF500" s="66">
        <v>0</v>
      </c>
      <c r="BG500" s="65">
        <f t="shared" si="152"/>
        <v>0</v>
      </c>
      <c r="BH500" s="65">
        <f t="shared" si="164"/>
        <v>0</v>
      </c>
      <c r="BI500" s="67">
        <f t="shared" si="165"/>
        <v>2893.3333333333344</v>
      </c>
      <c r="BJ500" s="57"/>
      <c r="BK500" s="57"/>
      <c r="BM500" s="57">
        <v>496</v>
      </c>
      <c r="BN500" s="57">
        <v>0</v>
      </c>
      <c r="BO500" s="66">
        <v>0</v>
      </c>
      <c r="BP500" s="65">
        <f t="shared" si="153"/>
        <v>0</v>
      </c>
      <c r="BQ500" s="65">
        <f t="shared" si="166"/>
        <v>0</v>
      </c>
      <c r="BR500" s="67">
        <f t="shared" si="167"/>
        <v>2893.3333333333344</v>
      </c>
      <c r="BS500" s="57"/>
      <c r="BT500" s="57"/>
    </row>
    <row r="501" spans="1:72" x14ac:dyDescent="0.25">
      <c r="A501" s="31">
        <v>501</v>
      </c>
      <c r="B501" s="56">
        <v>498</v>
      </c>
      <c r="C501" s="71">
        <v>0</v>
      </c>
      <c r="D501" s="71">
        <v>0</v>
      </c>
      <c r="E501" s="71">
        <v>0</v>
      </c>
      <c r="F501" s="71">
        <v>0</v>
      </c>
      <c r="G501" s="71">
        <v>2893.3333333333344</v>
      </c>
      <c r="K501" s="57">
        <v>497</v>
      </c>
      <c r="L501" s="66">
        <v>27.5</v>
      </c>
      <c r="M501" s="66">
        <v>0</v>
      </c>
      <c r="N501" s="65">
        <f t="shared" si="147"/>
        <v>7.6388888888888884</v>
      </c>
      <c r="O501" s="65">
        <f t="shared" si="154"/>
        <v>0.41666666666666607</v>
      </c>
      <c r="P501" s="67">
        <f t="shared" si="155"/>
        <v>2602.3194444444439</v>
      </c>
      <c r="Q501" s="57"/>
      <c r="R501" s="57"/>
      <c r="T501" s="57">
        <v>497</v>
      </c>
      <c r="U501" s="66">
        <v>27.5</v>
      </c>
      <c r="V501" s="66">
        <v>0</v>
      </c>
      <c r="W501" s="65">
        <f t="shared" si="148"/>
        <v>7.6388888888888884</v>
      </c>
      <c r="X501" s="65">
        <f t="shared" si="156"/>
        <v>0.41666666666666607</v>
      </c>
      <c r="Y501" s="67">
        <f t="shared" si="157"/>
        <v>2602.3194444444439</v>
      </c>
      <c r="Z501" s="57"/>
      <c r="AA501" s="57"/>
      <c r="AC501" s="57">
        <v>497</v>
      </c>
      <c r="AD501" s="66">
        <v>34.700000000000003</v>
      </c>
      <c r="AE501" s="66">
        <v>0</v>
      </c>
      <c r="AF501" s="65">
        <f t="shared" si="149"/>
        <v>9.6388888888888893</v>
      </c>
      <c r="AG501" s="65">
        <f t="shared" si="158"/>
        <v>0.47222222222222321</v>
      </c>
      <c r="AH501" s="67">
        <f t="shared" si="159"/>
        <v>2491.2361111111095</v>
      </c>
      <c r="AI501" s="57"/>
      <c r="AJ501" s="57"/>
      <c r="AL501" s="57">
        <v>497</v>
      </c>
      <c r="AM501" s="66">
        <v>34.700000000000003</v>
      </c>
      <c r="AN501" s="66">
        <v>0</v>
      </c>
      <c r="AO501" s="65">
        <f t="shared" si="150"/>
        <v>9.6388888888888893</v>
      </c>
      <c r="AP501" s="65">
        <f t="shared" si="160"/>
        <v>0.47222222222222321</v>
      </c>
      <c r="AQ501" s="67">
        <f t="shared" si="161"/>
        <v>2491.2361111111095</v>
      </c>
      <c r="AR501" s="57"/>
      <c r="AS501" s="57"/>
      <c r="AU501" s="57">
        <v>497</v>
      </c>
      <c r="AV501" s="66">
        <v>34.700000000000003</v>
      </c>
      <c r="AW501" s="66">
        <v>0</v>
      </c>
      <c r="AX501" s="65">
        <f t="shared" si="151"/>
        <v>9.6388888888888893</v>
      </c>
      <c r="AY501" s="65">
        <f t="shared" si="162"/>
        <v>0.47222222222222321</v>
      </c>
      <c r="AZ501" s="67">
        <f t="shared" si="163"/>
        <v>2491.2361111111095</v>
      </c>
      <c r="BA501" s="57"/>
      <c r="BB501" s="57"/>
      <c r="BD501" s="57">
        <v>497</v>
      </c>
      <c r="BE501" s="66">
        <v>0</v>
      </c>
      <c r="BF501" s="66">
        <v>0</v>
      </c>
      <c r="BG501" s="65">
        <f t="shared" si="152"/>
        <v>0</v>
      </c>
      <c r="BH501" s="65">
        <f t="shared" si="164"/>
        <v>0</v>
      </c>
      <c r="BI501" s="67">
        <f t="shared" si="165"/>
        <v>2893.3333333333344</v>
      </c>
      <c r="BJ501" s="57"/>
      <c r="BK501" s="57"/>
      <c r="BM501" s="57">
        <v>497</v>
      </c>
      <c r="BN501" s="57">
        <v>0</v>
      </c>
      <c r="BO501" s="66">
        <v>0</v>
      </c>
      <c r="BP501" s="65">
        <f t="shared" si="153"/>
        <v>0</v>
      </c>
      <c r="BQ501" s="65">
        <f t="shared" si="166"/>
        <v>0</v>
      </c>
      <c r="BR501" s="67">
        <f t="shared" si="167"/>
        <v>2893.3333333333344</v>
      </c>
      <c r="BS501" s="57"/>
      <c r="BT501" s="57"/>
    </row>
    <row r="502" spans="1:72" x14ac:dyDescent="0.25">
      <c r="A502" s="31">
        <v>502</v>
      </c>
      <c r="B502" s="56">
        <v>499</v>
      </c>
      <c r="C502" s="71">
        <v>0</v>
      </c>
      <c r="D502" s="71">
        <v>0</v>
      </c>
      <c r="E502" s="71">
        <v>0</v>
      </c>
      <c r="F502" s="71">
        <v>0</v>
      </c>
      <c r="G502" s="71">
        <v>2893.3333333333344</v>
      </c>
      <c r="K502" s="57">
        <v>498</v>
      </c>
      <c r="L502" s="66">
        <v>29</v>
      </c>
      <c r="M502" s="66">
        <v>0</v>
      </c>
      <c r="N502" s="65">
        <f t="shared" si="147"/>
        <v>8.0555555555555554</v>
      </c>
      <c r="O502" s="65">
        <f t="shared" si="154"/>
        <v>0.41666666666666696</v>
      </c>
      <c r="P502" s="67">
        <f t="shared" si="155"/>
        <v>2610.1666666666661</v>
      </c>
      <c r="Q502" s="57"/>
      <c r="R502" s="57"/>
      <c r="T502" s="57">
        <v>498</v>
      </c>
      <c r="U502" s="66">
        <v>29</v>
      </c>
      <c r="V502" s="66">
        <v>0</v>
      </c>
      <c r="W502" s="65">
        <f t="shared" si="148"/>
        <v>8.0555555555555554</v>
      </c>
      <c r="X502" s="65">
        <f t="shared" si="156"/>
        <v>0.41666666666666696</v>
      </c>
      <c r="Y502" s="67">
        <f t="shared" si="157"/>
        <v>2610.1666666666661</v>
      </c>
      <c r="Z502" s="57"/>
      <c r="AA502" s="57"/>
      <c r="AC502" s="57">
        <v>498</v>
      </c>
      <c r="AD502" s="66">
        <v>36.299999999999997</v>
      </c>
      <c r="AE502" s="66">
        <v>0</v>
      </c>
      <c r="AF502" s="65">
        <f t="shared" si="149"/>
        <v>10.083333333333332</v>
      </c>
      <c r="AG502" s="65">
        <f t="shared" si="158"/>
        <v>0.44444444444444287</v>
      </c>
      <c r="AH502" s="67">
        <f t="shared" si="159"/>
        <v>2501.0972222222208</v>
      </c>
      <c r="AI502" s="57"/>
      <c r="AJ502" s="57"/>
      <c r="AL502" s="57">
        <v>498</v>
      </c>
      <c r="AM502" s="66">
        <v>36.299999999999997</v>
      </c>
      <c r="AN502" s="66">
        <v>0</v>
      </c>
      <c r="AO502" s="65">
        <f t="shared" si="150"/>
        <v>10.083333333333332</v>
      </c>
      <c r="AP502" s="65">
        <f t="shared" si="160"/>
        <v>0.44444444444444287</v>
      </c>
      <c r="AQ502" s="67">
        <f t="shared" si="161"/>
        <v>2501.0972222222208</v>
      </c>
      <c r="AR502" s="57"/>
      <c r="AS502" s="57"/>
      <c r="AU502" s="57">
        <v>498</v>
      </c>
      <c r="AV502" s="66">
        <v>36.299999999999997</v>
      </c>
      <c r="AW502" s="66">
        <v>0</v>
      </c>
      <c r="AX502" s="65">
        <f t="shared" si="151"/>
        <v>10.083333333333332</v>
      </c>
      <c r="AY502" s="65">
        <f t="shared" si="162"/>
        <v>0.44444444444444287</v>
      </c>
      <c r="AZ502" s="67">
        <f t="shared" si="163"/>
        <v>2501.0972222222208</v>
      </c>
      <c r="BA502" s="57"/>
      <c r="BB502" s="57"/>
      <c r="BD502" s="57">
        <v>498</v>
      </c>
      <c r="BE502" s="66">
        <v>0</v>
      </c>
      <c r="BF502" s="66">
        <v>0</v>
      </c>
      <c r="BG502" s="65">
        <f t="shared" si="152"/>
        <v>0</v>
      </c>
      <c r="BH502" s="65">
        <f t="shared" si="164"/>
        <v>0</v>
      </c>
      <c r="BI502" s="67">
        <f t="shared" si="165"/>
        <v>2893.3333333333344</v>
      </c>
      <c r="BJ502" s="57"/>
      <c r="BK502" s="57"/>
      <c r="BM502" s="57">
        <v>498</v>
      </c>
      <c r="BN502" s="57">
        <v>0</v>
      </c>
      <c r="BO502" s="66">
        <v>0</v>
      </c>
      <c r="BP502" s="65">
        <f t="shared" si="153"/>
        <v>0</v>
      </c>
      <c r="BQ502" s="65">
        <f t="shared" si="166"/>
        <v>0</v>
      </c>
      <c r="BR502" s="67">
        <f t="shared" si="167"/>
        <v>2893.3333333333344</v>
      </c>
      <c r="BS502" s="57"/>
      <c r="BT502" s="57"/>
    </row>
    <row r="503" spans="1:72" x14ac:dyDescent="0.25">
      <c r="A503" s="31">
        <v>503</v>
      </c>
      <c r="B503" s="56">
        <v>500</v>
      </c>
      <c r="C503" s="71">
        <v>0</v>
      </c>
      <c r="D503" s="71">
        <v>0</v>
      </c>
      <c r="E503" s="71">
        <v>0</v>
      </c>
      <c r="F503" s="71">
        <v>0</v>
      </c>
      <c r="G503" s="71">
        <v>2893.3333333333344</v>
      </c>
      <c r="K503" s="57">
        <v>499</v>
      </c>
      <c r="L503" s="66">
        <v>30.6</v>
      </c>
      <c r="M503" s="66">
        <v>0</v>
      </c>
      <c r="N503" s="65">
        <f t="shared" si="147"/>
        <v>8.5</v>
      </c>
      <c r="O503" s="65">
        <f t="shared" si="154"/>
        <v>0.44444444444444464</v>
      </c>
      <c r="P503" s="67">
        <f t="shared" si="155"/>
        <v>2618.4444444444439</v>
      </c>
      <c r="Q503" s="57"/>
      <c r="R503" s="57"/>
      <c r="T503" s="57">
        <v>499</v>
      </c>
      <c r="U503" s="66">
        <v>30.6</v>
      </c>
      <c r="V503" s="66">
        <v>0</v>
      </c>
      <c r="W503" s="65">
        <f t="shared" si="148"/>
        <v>8.5</v>
      </c>
      <c r="X503" s="65">
        <f t="shared" si="156"/>
        <v>0.44444444444444464</v>
      </c>
      <c r="Y503" s="67">
        <f t="shared" si="157"/>
        <v>2618.4444444444439</v>
      </c>
      <c r="Z503" s="57"/>
      <c r="AA503" s="57"/>
      <c r="AC503" s="57">
        <v>499</v>
      </c>
      <c r="AD503" s="66">
        <v>38.1</v>
      </c>
      <c r="AE503" s="66">
        <v>0</v>
      </c>
      <c r="AF503" s="65">
        <f t="shared" si="149"/>
        <v>10.583333333333334</v>
      </c>
      <c r="AG503" s="65">
        <f t="shared" si="158"/>
        <v>0.50000000000000178</v>
      </c>
      <c r="AH503" s="67">
        <f t="shared" si="159"/>
        <v>2511.4305555555543</v>
      </c>
      <c r="AI503" s="57"/>
      <c r="AJ503" s="57"/>
      <c r="AL503" s="57">
        <v>499</v>
      </c>
      <c r="AM503" s="66">
        <v>38.1</v>
      </c>
      <c r="AN503" s="66">
        <v>0</v>
      </c>
      <c r="AO503" s="65">
        <f t="shared" si="150"/>
        <v>10.583333333333334</v>
      </c>
      <c r="AP503" s="65">
        <f t="shared" si="160"/>
        <v>0.50000000000000178</v>
      </c>
      <c r="AQ503" s="67">
        <f t="shared" si="161"/>
        <v>2511.4305555555543</v>
      </c>
      <c r="AR503" s="57"/>
      <c r="AS503" s="57"/>
      <c r="AU503" s="57">
        <v>499</v>
      </c>
      <c r="AV503" s="66">
        <v>38.1</v>
      </c>
      <c r="AW503" s="66">
        <v>0</v>
      </c>
      <c r="AX503" s="65">
        <f t="shared" si="151"/>
        <v>10.583333333333334</v>
      </c>
      <c r="AY503" s="65">
        <f t="shared" si="162"/>
        <v>0.50000000000000178</v>
      </c>
      <c r="AZ503" s="67">
        <f t="shared" si="163"/>
        <v>2511.4305555555543</v>
      </c>
      <c r="BA503" s="57"/>
      <c r="BB503" s="57"/>
      <c r="BD503" s="57">
        <v>499</v>
      </c>
      <c r="BE503" s="66">
        <v>0</v>
      </c>
      <c r="BF503" s="66">
        <v>0</v>
      </c>
      <c r="BG503" s="65">
        <f t="shared" si="152"/>
        <v>0</v>
      </c>
      <c r="BH503" s="65">
        <f t="shared" si="164"/>
        <v>0</v>
      </c>
      <c r="BI503" s="67">
        <f t="shared" si="165"/>
        <v>2893.3333333333344</v>
      </c>
      <c r="BJ503" s="57"/>
      <c r="BK503" s="57"/>
      <c r="BM503" s="57">
        <v>499</v>
      </c>
      <c r="BN503" s="57">
        <v>0</v>
      </c>
      <c r="BO503" s="66">
        <v>0</v>
      </c>
      <c r="BP503" s="65">
        <f t="shared" si="153"/>
        <v>0</v>
      </c>
      <c r="BQ503" s="65">
        <f t="shared" si="166"/>
        <v>0</v>
      </c>
      <c r="BR503" s="67">
        <f t="shared" si="167"/>
        <v>2893.3333333333344</v>
      </c>
      <c r="BS503" s="57"/>
      <c r="BT503" s="57"/>
    </row>
    <row r="504" spans="1:72" x14ac:dyDescent="0.25">
      <c r="A504" s="31">
        <v>504</v>
      </c>
      <c r="B504" s="56">
        <v>501</v>
      </c>
      <c r="C504" s="71">
        <v>0</v>
      </c>
      <c r="D504" s="71">
        <v>0</v>
      </c>
      <c r="E504" s="71">
        <v>0</v>
      </c>
      <c r="F504" s="71">
        <v>0</v>
      </c>
      <c r="G504" s="71">
        <v>2893.3333333333344</v>
      </c>
      <c r="K504" s="57">
        <v>500</v>
      </c>
      <c r="L504" s="66">
        <v>32.1</v>
      </c>
      <c r="M504" s="66">
        <v>0</v>
      </c>
      <c r="N504" s="65">
        <f t="shared" si="147"/>
        <v>8.9166666666666661</v>
      </c>
      <c r="O504" s="65">
        <f t="shared" si="154"/>
        <v>0.41666666666666607</v>
      </c>
      <c r="P504" s="67">
        <f t="shared" si="155"/>
        <v>2627.1527777777774</v>
      </c>
      <c r="Q504" s="57"/>
      <c r="R504" s="57"/>
      <c r="T504" s="57">
        <v>500</v>
      </c>
      <c r="U504" s="66">
        <v>32.1</v>
      </c>
      <c r="V504" s="66">
        <v>0</v>
      </c>
      <c r="W504" s="65">
        <f t="shared" si="148"/>
        <v>8.9166666666666661</v>
      </c>
      <c r="X504" s="65">
        <f t="shared" si="156"/>
        <v>0.41666666666666607</v>
      </c>
      <c r="Y504" s="67">
        <f t="shared" si="157"/>
        <v>2627.1527777777774</v>
      </c>
      <c r="Z504" s="57"/>
      <c r="AA504" s="57"/>
      <c r="AC504" s="57">
        <v>500</v>
      </c>
      <c r="AD504" s="66">
        <v>39.4</v>
      </c>
      <c r="AE504" s="66">
        <v>0</v>
      </c>
      <c r="AF504" s="65">
        <f t="shared" si="149"/>
        <v>10.944444444444445</v>
      </c>
      <c r="AG504" s="65">
        <f t="shared" si="158"/>
        <v>0.36111111111111072</v>
      </c>
      <c r="AH504" s="67">
        <f t="shared" si="159"/>
        <v>2522.194444444443</v>
      </c>
      <c r="AI504" s="57"/>
      <c r="AJ504" s="57"/>
      <c r="AL504" s="57">
        <v>500</v>
      </c>
      <c r="AM504" s="66">
        <v>39.4</v>
      </c>
      <c r="AN504" s="66">
        <v>0</v>
      </c>
      <c r="AO504" s="65">
        <f t="shared" si="150"/>
        <v>10.944444444444445</v>
      </c>
      <c r="AP504" s="65">
        <f t="shared" si="160"/>
        <v>0.36111111111111072</v>
      </c>
      <c r="AQ504" s="67">
        <f t="shared" si="161"/>
        <v>2522.194444444443</v>
      </c>
      <c r="AR504" s="57"/>
      <c r="AS504" s="57"/>
      <c r="AU504" s="57">
        <v>500</v>
      </c>
      <c r="AV504" s="66">
        <v>39.4</v>
      </c>
      <c r="AW504" s="66">
        <v>0</v>
      </c>
      <c r="AX504" s="65">
        <f t="shared" si="151"/>
        <v>10.944444444444445</v>
      </c>
      <c r="AY504" s="65">
        <f t="shared" si="162"/>
        <v>0.36111111111111072</v>
      </c>
      <c r="AZ504" s="67">
        <f t="shared" si="163"/>
        <v>2522.194444444443</v>
      </c>
      <c r="BA504" s="57"/>
      <c r="BB504" s="57"/>
      <c r="BD504" s="57">
        <v>500</v>
      </c>
      <c r="BE504" s="66">
        <v>0</v>
      </c>
      <c r="BF504" s="66">
        <v>0</v>
      </c>
      <c r="BG504" s="65">
        <f t="shared" si="152"/>
        <v>0</v>
      </c>
      <c r="BH504" s="65">
        <f t="shared" si="164"/>
        <v>0</v>
      </c>
      <c r="BI504" s="67">
        <f t="shared" si="165"/>
        <v>2893.3333333333344</v>
      </c>
      <c r="BJ504" s="57"/>
      <c r="BK504" s="57"/>
      <c r="BM504" s="57">
        <v>500</v>
      </c>
      <c r="BN504" s="57">
        <v>0</v>
      </c>
      <c r="BO504" s="66">
        <v>0</v>
      </c>
      <c r="BP504" s="65">
        <f t="shared" si="153"/>
        <v>0</v>
      </c>
      <c r="BQ504" s="65">
        <f t="shared" si="166"/>
        <v>0</v>
      </c>
      <c r="BR504" s="67">
        <f t="shared" si="167"/>
        <v>2893.3333333333344</v>
      </c>
      <c r="BS504" s="57"/>
      <c r="BT504" s="57"/>
    </row>
    <row r="505" spans="1:72" x14ac:dyDescent="0.25">
      <c r="A505" s="31">
        <v>505</v>
      </c>
      <c r="B505" s="56">
        <v>502</v>
      </c>
      <c r="C505" s="71">
        <v>0</v>
      </c>
      <c r="D505" s="71">
        <v>0</v>
      </c>
      <c r="E505" s="71">
        <v>0</v>
      </c>
      <c r="F505" s="71">
        <v>0</v>
      </c>
      <c r="G505" s="71">
        <v>2893.3333333333344</v>
      </c>
      <c r="K505" s="57">
        <v>501</v>
      </c>
      <c r="L505" s="66">
        <v>33.700000000000003</v>
      </c>
      <c r="M505" s="66">
        <v>0</v>
      </c>
      <c r="N505" s="65">
        <f t="shared" si="147"/>
        <v>9.3611111111111125</v>
      </c>
      <c r="O505" s="65">
        <f t="shared" si="154"/>
        <v>0.44444444444444642</v>
      </c>
      <c r="P505" s="67">
        <f t="shared" si="155"/>
        <v>2636.2916666666661</v>
      </c>
      <c r="Q505" s="57"/>
      <c r="R505" s="57"/>
      <c r="T505" s="57">
        <v>501</v>
      </c>
      <c r="U505" s="66">
        <v>33.700000000000003</v>
      </c>
      <c r="V505" s="66">
        <v>0</v>
      </c>
      <c r="W505" s="65">
        <f t="shared" si="148"/>
        <v>9.3611111111111125</v>
      </c>
      <c r="X505" s="65">
        <f t="shared" si="156"/>
        <v>0.44444444444444642</v>
      </c>
      <c r="Y505" s="67">
        <f t="shared" si="157"/>
        <v>2636.2916666666661</v>
      </c>
      <c r="Z505" s="57"/>
      <c r="AA505" s="57"/>
      <c r="AC505" s="57">
        <v>501</v>
      </c>
      <c r="AD505" s="66">
        <v>40.4</v>
      </c>
      <c r="AE505" s="66">
        <v>0</v>
      </c>
      <c r="AF505" s="65">
        <f t="shared" si="149"/>
        <v>11.222222222222221</v>
      </c>
      <c r="AG505" s="65">
        <f t="shared" si="158"/>
        <v>0.27777777777777679</v>
      </c>
      <c r="AH505" s="67">
        <f t="shared" si="159"/>
        <v>2533.2777777777765</v>
      </c>
      <c r="AI505" s="57"/>
      <c r="AJ505" s="57"/>
      <c r="AL505" s="57">
        <v>501</v>
      </c>
      <c r="AM505" s="66">
        <v>40.4</v>
      </c>
      <c r="AN505" s="66">
        <v>0</v>
      </c>
      <c r="AO505" s="65">
        <f t="shared" si="150"/>
        <v>11.222222222222221</v>
      </c>
      <c r="AP505" s="65">
        <f t="shared" si="160"/>
        <v>0.27777777777777679</v>
      </c>
      <c r="AQ505" s="67">
        <f t="shared" si="161"/>
        <v>2533.2777777777765</v>
      </c>
      <c r="AR505" s="57"/>
      <c r="AS505" s="57"/>
      <c r="AU505" s="57">
        <v>501</v>
      </c>
      <c r="AV505" s="66">
        <v>40.4</v>
      </c>
      <c r="AW505" s="66">
        <v>0</v>
      </c>
      <c r="AX505" s="65">
        <f t="shared" si="151"/>
        <v>11.222222222222221</v>
      </c>
      <c r="AY505" s="65">
        <f t="shared" si="162"/>
        <v>0.27777777777777679</v>
      </c>
      <c r="AZ505" s="67">
        <f t="shared" si="163"/>
        <v>2533.2777777777765</v>
      </c>
      <c r="BA505" s="57"/>
      <c r="BB505" s="57"/>
      <c r="BD505" s="57">
        <v>501</v>
      </c>
      <c r="BE505" s="66">
        <v>0</v>
      </c>
      <c r="BF505" s="66">
        <v>0</v>
      </c>
      <c r="BG505" s="65">
        <f t="shared" si="152"/>
        <v>0</v>
      </c>
      <c r="BH505" s="65">
        <f t="shared" si="164"/>
        <v>0</v>
      </c>
      <c r="BI505" s="67">
        <f t="shared" si="165"/>
        <v>2893.3333333333344</v>
      </c>
      <c r="BJ505" s="57"/>
      <c r="BK505" s="57"/>
      <c r="BM505" s="57">
        <v>501</v>
      </c>
      <c r="BN505" s="57">
        <v>0</v>
      </c>
      <c r="BO505" s="66">
        <v>0</v>
      </c>
      <c r="BP505" s="65">
        <f t="shared" si="153"/>
        <v>0</v>
      </c>
      <c r="BQ505" s="65">
        <f t="shared" si="166"/>
        <v>0</v>
      </c>
      <c r="BR505" s="67">
        <f t="shared" si="167"/>
        <v>2893.3333333333344</v>
      </c>
      <c r="BS505" s="57"/>
      <c r="BT505" s="57"/>
    </row>
    <row r="506" spans="1:72" x14ac:dyDescent="0.25">
      <c r="A506" s="31">
        <v>506</v>
      </c>
      <c r="B506" s="56">
        <v>503</v>
      </c>
      <c r="C506" s="71">
        <v>0</v>
      </c>
      <c r="D506" s="71">
        <v>0</v>
      </c>
      <c r="E506" s="71">
        <v>0</v>
      </c>
      <c r="F506" s="71">
        <v>0</v>
      </c>
      <c r="G506" s="71">
        <v>2893.3333333333344</v>
      </c>
      <c r="K506" s="57">
        <v>502</v>
      </c>
      <c r="L506" s="66">
        <v>35.299999999999997</v>
      </c>
      <c r="M506" s="66">
        <v>0</v>
      </c>
      <c r="N506" s="65">
        <f t="shared" si="147"/>
        <v>9.8055555555555554</v>
      </c>
      <c r="O506" s="65">
        <f t="shared" si="154"/>
        <v>0.44444444444444287</v>
      </c>
      <c r="P506" s="67">
        <f t="shared" si="155"/>
        <v>2645.8749999999995</v>
      </c>
      <c r="Q506" s="57"/>
      <c r="R506" s="57"/>
      <c r="T506" s="57">
        <v>502</v>
      </c>
      <c r="U506" s="66">
        <v>35.299999999999997</v>
      </c>
      <c r="V506" s="66">
        <v>0</v>
      </c>
      <c r="W506" s="65">
        <f t="shared" si="148"/>
        <v>9.8055555555555554</v>
      </c>
      <c r="X506" s="65">
        <f t="shared" si="156"/>
        <v>0.44444444444444287</v>
      </c>
      <c r="Y506" s="67">
        <f t="shared" si="157"/>
        <v>2645.8749999999995</v>
      </c>
      <c r="Z506" s="57"/>
      <c r="AA506" s="57"/>
      <c r="AC506" s="57">
        <v>502</v>
      </c>
      <c r="AD506" s="66">
        <v>41.2</v>
      </c>
      <c r="AE506" s="66">
        <v>0</v>
      </c>
      <c r="AF506" s="65">
        <f t="shared" si="149"/>
        <v>11.444444444444445</v>
      </c>
      <c r="AG506" s="65">
        <f t="shared" si="158"/>
        <v>0.22222222222222321</v>
      </c>
      <c r="AH506" s="67">
        <f t="shared" si="159"/>
        <v>2544.6111111111099</v>
      </c>
      <c r="AI506" s="57"/>
      <c r="AJ506" s="57"/>
      <c r="AL506" s="57">
        <v>502</v>
      </c>
      <c r="AM506" s="66">
        <v>41.2</v>
      </c>
      <c r="AN506" s="66">
        <v>0</v>
      </c>
      <c r="AO506" s="65">
        <f t="shared" si="150"/>
        <v>11.444444444444445</v>
      </c>
      <c r="AP506" s="65">
        <f t="shared" si="160"/>
        <v>0.22222222222222321</v>
      </c>
      <c r="AQ506" s="67">
        <f t="shared" si="161"/>
        <v>2544.6111111111099</v>
      </c>
      <c r="AR506" s="57"/>
      <c r="AS506" s="57"/>
      <c r="AU506" s="57">
        <v>502</v>
      </c>
      <c r="AV506" s="66">
        <v>41.2</v>
      </c>
      <c r="AW506" s="66">
        <v>0</v>
      </c>
      <c r="AX506" s="65">
        <f t="shared" si="151"/>
        <v>11.444444444444445</v>
      </c>
      <c r="AY506" s="65">
        <f t="shared" si="162"/>
        <v>0.22222222222222321</v>
      </c>
      <c r="AZ506" s="67">
        <f t="shared" si="163"/>
        <v>2544.6111111111099</v>
      </c>
      <c r="BA506" s="57"/>
      <c r="BB506" s="57"/>
      <c r="BD506" s="57">
        <v>502</v>
      </c>
      <c r="BE506" s="66">
        <v>0</v>
      </c>
      <c r="BF506" s="66">
        <v>0</v>
      </c>
      <c r="BG506" s="65">
        <f t="shared" si="152"/>
        <v>0</v>
      </c>
      <c r="BH506" s="65">
        <f t="shared" si="164"/>
        <v>0</v>
      </c>
      <c r="BI506" s="67">
        <f t="shared" si="165"/>
        <v>2893.3333333333344</v>
      </c>
      <c r="BJ506" s="57"/>
      <c r="BK506" s="57"/>
      <c r="BM506" s="57">
        <v>502</v>
      </c>
      <c r="BN506" s="57">
        <v>0</v>
      </c>
      <c r="BO506" s="66">
        <v>0</v>
      </c>
      <c r="BP506" s="65">
        <f t="shared" si="153"/>
        <v>0</v>
      </c>
      <c r="BQ506" s="65">
        <f t="shared" si="166"/>
        <v>0</v>
      </c>
      <c r="BR506" s="67">
        <f t="shared" si="167"/>
        <v>2893.3333333333344</v>
      </c>
      <c r="BS506" s="57"/>
      <c r="BT506" s="57"/>
    </row>
    <row r="507" spans="1:72" x14ac:dyDescent="0.25">
      <c r="A507" s="31">
        <v>507</v>
      </c>
      <c r="B507" s="56">
        <v>504</v>
      </c>
      <c r="C507" s="71">
        <v>0</v>
      </c>
      <c r="D507" s="71">
        <v>0</v>
      </c>
      <c r="E507" s="71">
        <v>0</v>
      </c>
      <c r="F507" s="71">
        <v>0</v>
      </c>
      <c r="G507" s="71">
        <v>2893.3333333333344</v>
      </c>
      <c r="K507" s="57">
        <v>503</v>
      </c>
      <c r="L507" s="66">
        <v>36.799999999999997</v>
      </c>
      <c r="M507" s="66">
        <v>0</v>
      </c>
      <c r="N507" s="65">
        <f t="shared" si="147"/>
        <v>10.222222222222221</v>
      </c>
      <c r="O507" s="65">
        <f t="shared" si="154"/>
        <v>0.41666666666666607</v>
      </c>
      <c r="P507" s="67">
        <f t="shared" si="155"/>
        <v>2655.8888888888882</v>
      </c>
      <c r="Q507" s="57"/>
      <c r="R507" s="57"/>
      <c r="T507" s="57">
        <v>503</v>
      </c>
      <c r="U507" s="66">
        <v>36.799999999999997</v>
      </c>
      <c r="V507" s="66">
        <v>0</v>
      </c>
      <c r="W507" s="65">
        <f t="shared" si="148"/>
        <v>10.222222222222221</v>
      </c>
      <c r="X507" s="65">
        <f t="shared" si="156"/>
        <v>0.41666666666666607</v>
      </c>
      <c r="Y507" s="67">
        <f t="shared" si="157"/>
        <v>2655.8888888888882</v>
      </c>
      <c r="Z507" s="57"/>
      <c r="AA507" s="57"/>
      <c r="AC507" s="57">
        <v>503</v>
      </c>
      <c r="AD507" s="66">
        <v>42.1</v>
      </c>
      <c r="AE507" s="66">
        <v>0</v>
      </c>
      <c r="AF507" s="65">
        <f t="shared" si="149"/>
        <v>11.694444444444445</v>
      </c>
      <c r="AG507" s="65">
        <f t="shared" si="158"/>
        <v>0.25</v>
      </c>
      <c r="AH507" s="67">
        <f t="shared" si="159"/>
        <v>2556.1805555555543</v>
      </c>
      <c r="AI507" s="57"/>
      <c r="AJ507" s="57"/>
      <c r="AL507" s="57">
        <v>503</v>
      </c>
      <c r="AM507" s="66">
        <v>42.1</v>
      </c>
      <c r="AN507" s="66">
        <v>0</v>
      </c>
      <c r="AO507" s="65">
        <f t="shared" si="150"/>
        <v>11.694444444444445</v>
      </c>
      <c r="AP507" s="65">
        <f t="shared" si="160"/>
        <v>0.25</v>
      </c>
      <c r="AQ507" s="67">
        <f t="shared" si="161"/>
        <v>2556.1805555555543</v>
      </c>
      <c r="AR507" s="57"/>
      <c r="AS507" s="57"/>
      <c r="AU507" s="57">
        <v>503</v>
      </c>
      <c r="AV507" s="66">
        <v>42.1</v>
      </c>
      <c r="AW507" s="66">
        <v>0</v>
      </c>
      <c r="AX507" s="65">
        <f t="shared" si="151"/>
        <v>11.694444444444445</v>
      </c>
      <c r="AY507" s="65">
        <f t="shared" si="162"/>
        <v>0.25</v>
      </c>
      <c r="AZ507" s="67">
        <f t="shared" si="163"/>
        <v>2556.1805555555543</v>
      </c>
      <c r="BA507" s="57"/>
      <c r="BB507" s="57"/>
      <c r="BD507" s="57">
        <v>503</v>
      </c>
      <c r="BE507" s="66">
        <v>0</v>
      </c>
      <c r="BF507" s="66">
        <v>0</v>
      </c>
      <c r="BG507" s="65">
        <f t="shared" si="152"/>
        <v>0</v>
      </c>
      <c r="BH507" s="65">
        <f t="shared" si="164"/>
        <v>0</v>
      </c>
      <c r="BI507" s="67">
        <f t="shared" si="165"/>
        <v>2893.3333333333344</v>
      </c>
      <c r="BJ507" s="57"/>
      <c r="BK507" s="57"/>
      <c r="BM507" s="57">
        <v>503</v>
      </c>
      <c r="BN507" s="57">
        <v>0</v>
      </c>
      <c r="BO507" s="66">
        <v>0</v>
      </c>
      <c r="BP507" s="65">
        <f t="shared" si="153"/>
        <v>0</v>
      </c>
      <c r="BQ507" s="65">
        <f t="shared" si="166"/>
        <v>0</v>
      </c>
      <c r="BR507" s="67">
        <f t="shared" si="167"/>
        <v>2893.3333333333344</v>
      </c>
      <c r="BS507" s="57"/>
      <c r="BT507" s="57"/>
    </row>
    <row r="508" spans="1:72" x14ac:dyDescent="0.25">
      <c r="A508" s="31">
        <v>508</v>
      </c>
      <c r="B508" s="56">
        <v>505</v>
      </c>
      <c r="C508" s="71">
        <v>0</v>
      </c>
      <c r="D508" s="71">
        <v>0</v>
      </c>
      <c r="E508" s="71">
        <v>0</v>
      </c>
      <c r="F508" s="71">
        <v>0</v>
      </c>
      <c r="G508" s="71">
        <v>2893.3333333333344</v>
      </c>
      <c r="K508" s="57">
        <v>504</v>
      </c>
      <c r="L508" s="66">
        <v>38.1</v>
      </c>
      <c r="M508" s="66">
        <v>0</v>
      </c>
      <c r="N508" s="65">
        <f t="shared" si="147"/>
        <v>10.583333333333334</v>
      </c>
      <c r="O508" s="65">
        <f t="shared" si="154"/>
        <v>0.36111111111111249</v>
      </c>
      <c r="P508" s="67">
        <f t="shared" si="155"/>
        <v>2666.2916666666661</v>
      </c>
      <c r="Q508" s="57"/>
      <c r="R508" s="57"/>
      <c r="T508" s="57">
        <v>504</v>
      </c>
      <c r="U508" s="66">
        <v>38.1</v>
      </c>
      <c r="V508" s="66">
        <v>0</v>
      </c>
      <c r="W508" s="65">
        <f t="shared" si="148"/>
        <v>10.583333333333334</v>
      </c>
      <c r="X508" s="65">
        <f t="shared" si="156"/>
        <v>0.36111111111111249</v>
      </c>
      <c r="Y508" s="67">
        <f t="shared" si="157"/>
        <v>2666.2916666666661</v>
      </c>
      <c r="Z508" s="57"/>
      <c r="AA508" s="57"/>
      <c r="AC508" s="57">
        <v>504</v>
      </c>
      <c r="AD508" s="66">
        <v>43.2</v>
      </c>
      <c r="AE508" s="66">
        <v>0</v>
      </c>
      <c r="AF508" s="65">
        <f t="shared" si="149"/>
        <v>12</v>
      </c>
      <c r="AG508" s="65">
        <f t="shared" si="158"/>
        <v>0.30555555555555536</v>
      </c>
      <c r="AH508" s="67">
        <f t="shared" si="159"/>
        <v>2568.0277777777765</v>
      </c>
      <c r="AI508" s="57"/>
      <c r="AJ508" s="57"/>
      <c r="AL508" s="57">
        <v>504</v>
      </c>
      <c r="AM508" s="66">
        <v>43.2</v>
      </c>
      <c r="AN508" s="66">
        <v>0</v>
      </c>
      <c r="AO508" s="65">
        <f t="shared" si="150"/>
        <v>12</v>
      </c>
      <c r="AP508" s="65">
        <f t="shared" si="160"/>
        <v>0.30555555555555536</v>
      </c>
      <c r="AQ508" s="67">
        <f t="shared" si="161"/>
        <v>2568.0277777777765</v>
      </c>
      <c r="AR508" s="57"/>
      <c r="AS508" s="57"/>
      <c r="AU508" s="57">
        <v>504</v>
      </c>
      <c r="AV508" s="66">
        <v>43.2</v>
      </c>
      <c r="AW508" s="66">
        <v>0</v>
      </c>
      <c r="AX508" s="65">
        <f t="shared" si="151"/>
        <v>12</v>
      </c>
      <c r="AY508" s="65">
        <f t="shared" si="162"/>
        <v>0.30555555555555536</v>
      </c>
      <c r="AZ508" s="67">
        <f t="shared" si="163"/>
        <v>2568.0277777777765</v>
      </c>
      <c r="BA508" s="57"/>
      <c r="BB508" s="57"/>
      <c r="BD508" s="57">
        <v>504</v>
      </c>
      <c r="BE508" s="66">
        <v>0</v>
      </c>
      <c r="BF508" s="66">
        <v>0</v>
      </c>
      <c r="BG508" s="65">
        <f t="shared" si="152"/>
        <v>0</v>
      </c>
      <c r="BH508" s="65">
        <f t="shared" si="164"/>
        <v>0</v>
      </c>
      <c r="BI508" s="67">
        <f t="shared" si="165"/>
        <v>2893.3333333333344</v>
      </c>
      <c r="BJ508" s="57"/>
      <c r="BK508" s="57"/>
      <c r="BM508" s="57">
        <v>504</v>
      </c>
      <c r="BN508" s="57">
        <v>0</v>
      </c>
      <c r="BO508" s="66">
        <v>0</v>
      </c>
      <c r="BP508" s="65">
        <f t="shared" si="153"/>
        <v>0</v>
      </c>
      <c r="BQ508" s="65">
        <f t="shared" si="166"/>
        <v>0</v>
      </c>
      <c r="BR508" s="67">
        <f t="shared" si="167"/>
        <v>2893.3333333333344</v>
      </c>
      <c r="BS508" s="57"/>
      <c r="BT508" s="57"/>
    </row>
    <row r="509" spans="1:72" x14ac:dyDescent="0.25">
      <c r="A509" s="31">
        <v>509</v>
      </c>
      <c r="B509" s="56">
        <v>506</v>
      </c>
      <c r="C509" s="71">
        <v>0</v>
      </c>
      <c r="D509" s="71">
        <v>0</v>
      </c>
      <c r="E509" s="71">
        <v>0</v>
      </c>
      <c r="F509" s="71">
        <v>0</v>
      </c>
      <c r="G509" s="71">
        <v>2893.3333333333344</v>
      </c>
      <c r="K509" s="57">
        <v>505</v>
      </c>
      <c r="L509" s="66">
        <v>39.299999999999997</v>
      </c>
      <c r="M509" s="66">
        <v>0</v>
      </c>
      <c r="N509" s="65">
        <f t="shared" si="147"/>
        <v>10.916666666666666</v>
      </c>
      <c r="O509" s="65">
        <f t="shared" si="154"/>
        <v>0.33333333333333215</v>
      </c>
      <c r="P509" s="67">
        <f t="shared" si="155"/>
        <v>2677.0416666666661</v>
      </c>
      <c r="Q509" s="57"/>
      <c r="R509" s="57"/>
      <c r="T509" s="57">
        <v>505</v>
      </c>
      <c r="U509" s="66">
        <v>39.299999999999997</v>
      </c>
      <c r="V509" s="66">
        <v>0</v>
      </c>
      <c r="W509" s="65">
        <f t="shared" si="148"/>
        <v>10.916666666666666</v>
      </c>
      <c r="X509" s="65">
        <f t="shared" si="156"/>
        <v>0.33333333333333215</v>
      </c>
      <c r="Y509" s="67">
        <f t="shared" si="157"/>
        <v>2677.0416666666661</v>
      </c>
      <c r="Z509" s="57"/>
      <c r="AA509" s="57"/>
      <c r="AC509" s="57">
        <v>505</v>
      </c>
      <c r="AD509" s="66">
        <v>44.3</v>
      </c>
      <c r="AE509" s="66">
        <v>0</v>
      </c>
      <c r="AF509" s="65">
        <f t="shared" si="149"/>
        <v>12.305555555555554</v>
      </c>
      <c r="AG509" s="65">
        <f t="shared" si="158"/>
        <v>0.30555555555555358</v>
      </c>
      <c r="AH509" s="67">
        <f t="shared" si="159"/>
        <v>2580.1805555555543</v>
      </c>
      <c r="AI509" s="57"/>
      <c r="AJ509" s="57"/>
      <c r="AL509" s="57">
        <v>505</v>
      </c>
      <c r="AM509" s="66">
        <v>44.3</v>
      </c>
      <c r="AN509" s="66">
        <v>0</v>
      </c>
      <c r="AO509" s="65">
        <f t="shared" si="150"/>
        <v>12.305555555555554</v>
      </c>
      <c r="AP509" s="65">
        <f t="shared" si="160"/>
        <v>0.30555555555555358</v>
      </c>
      <c r="AQ509" s="67">
        <f t="shared" si="161"/>
        <v>2580.1805555555543</v>
      </c>
      <c r="AR509" s="57"/>
      <c r="AS509" s="57"/>
      <c r="AU509" s="57">
        <v>505</v>
      </c>
      <c r="AV509" s="66">
        <v>44.3</v>
      </c>
      <c r="AW509" s="66">
        <v>0</v>
      </c>
      <c r="AX509" s="65">
        <f t="shared" si="151"/>
        <v>12.305555555555554</v>
      </c>
      <c r="AY509" s="65">
        <f t="shared" si="162"/>
        <v>0.30555555555555358</v>
      </c>
      <c r="AZ509" s="67">
        <f t="shared" si="163"/>
        <v>2580.1805555555543</v>
      </c>
      <c r="BA509" s="57"/>
      <c r="BB509" s="57"/>
      <c r="BD509" s="57">
        <v>505</v>
      </c>
      <c r="BE509" s="66">
        <v>0</v>
      </c>
      <c r="BF509" s="66">
        <v>0</v>
      </c>
      <c r="BG509" s="65">
        <f t="shared" si="152"/>
        <v>0</v>
      </c>
      <c r="BH509" s="65">
        <f t="shared" si="164"/>
        <v>0</v>
      </c>
      <c r="BI509" s="67">
        <f t="shared" si="165"/>
        <v>2893.3333333333344</v>
      </c>
      <c r="BJ509" s="57"/>
      <c r="BK509" s="57"/>
      <c r="BM509" s="57">
        <v>505</v>
      </c>
      <c r="BN509" s="57">
        <v>0</v>
      </c>
      <c r="BO509" s="66">
        <v>0</v>
      </c>
      <c r="BP509" s="65">
        <f t="shared" si="153"/>
        <v>0</v>
      </c>
      <c r="BQ509" s="65">
        <f t="shared" si="166"/>
        <v>0</v>
      </c>
      <c r="BR509" s="67">
        <f t="shared" si="167"/>
        <v>2893.3333333333344</v>
      </c>
      <c r="BS509" s="57"/>
      <c r="BT509" s="57"/>
    </row>
    <row r="510" spans="1:72" x14ac:dyDescent="0.25">
      <c r="A510" s="31">
        <v>510</v>
      </c>
      <c r="B510" s="56">
        <v>507</v>
      </c>
      <c r="C510" s="71">
        <v>0</v>
      </c>
      <c r="D510" s="71">
        <v>0</v>
      </c>
      <c r="E510" s="71">
        <v>0</v>
      </c>
      <c r="F510" s="71">
        <v>0</v>
      </c>
      <c r="G510" s="71">
        <v>2893.3333333333344</v>
      </c>
      <c r="K510" s="57">
        <v>506</v>
      </c>
      <c r="L510" s="66">
        <v>40.4</v>
      </c>
      <c r="M510" s="66">
        <v>0</v>
      </c>
      <c r="N510" s="65">
        <f t="shared" si="147"/>
        <v>11.222222222222221</v>
      </c>
      <c r="O510" s="65">
        <f t="shared" si="154"/>
        <v>0.30555555555555536</v>
      </c>
      <c r="P510" s="67">
        <f t="shared" si="155"/>
        <v>2688.1111111111104</v>
      </c>
      <c r="Q510" s="57"/>
      <c r="R510" s="57"/>
      <c r="T510" s="57">
        <v>506</v>
      </c>
      <c r="U510" s="66">
        <v>40.4</v>
      </c>
      <c r="V510" s="66">
        <v>0</v>
      </c>
      <c r="W510" s="65">
        <f t="shared" si="148"/>
        <v>11.222222222222221</v>
      </c>
      <c r="X510" s="65">
        <f t="shared" si="156"/>
        <v>0.30555555555555536</v>
      </c>
      <c r="Y510" s="67">
        <f t="shared" si="157"/>
        <v>2688.1111111111104</v>
      </c>
      <c r="Z510" s="57"/>
      <c r="AA510" s="57"/>
      <c r="AC510" s="57">
        <v>506</v>
      </c>
      <c r="AD510" s="66">
        <v>45.7</v>
      </c>
      <c r="AE510" s="66">
        <v>0</v>
      </c>
      <c r="AF510" s="65">
        <f t="shared" si="149"/>
        <v>12.694444444444445</v>
      </c>
      <c r="AG510" s="65">
        <f t="shared" si="158"/>
        <v>0.38888888888889106</v>
      </c>
      <c r="AH510" s="67">
        <f t="shared" si="159"/>
        <v>2592.6805555555543</v>
      </c>
      <c r="AI510" s="57"/>
      <c r="AJ510" s="57"/>
      <c r="AL510" s="57">
        <v>506</v>
      </c>
      <c r="AM510" s="66">
        <v>45.7</v>
      </c>
      <c r="AN510" s="66">
        <v>0</v>
      </c>
      <c r="AO510" s="65">
        <f t="shared" si="150"/>
        <v>12.694444444444445</v>
      </c>
      <c r="AP510" s="65">
        <f t="shared" si="160"/>
        <v>0.38888888888889106</v>
      </c>
      <c r="AQ510" s="67">
        <f t="shared" si="161"/>
        <v>2592.6805555555543</v>
      </c>
      <c r="AR510" s="57"/>
      <c r="AS510" s="57"/>
      <c r="AU510" s="57">
        <v>506</v>
      </c>
      <c r="AV510" s="66">
        <v>45.7</v>
      </c>
      <c r="AW510" s="66">
        <v>0</v>
      </c>
      <c r="AX510" s="65">
        <f t="shared" si="151"/>
        <v>12.694444444444445</v>
      </c>
      <c r="AY510" s="65">
        <f t="shared" si="162"/>
        <v>0.38888888888889106</v>
      </c>
      <c r="AZ510" s="67">
        <f t="shared" si="163"/>
        <v>2592.6805555555543</v>
      </c>
      <c r="BA510" s="57"/>
      <c r="BB510" s="57"/>
      <c r="BD510" s="57">
        <v>506</v>
      </c>
      <c r="BE510" s="66">
        <v>0</v>
      </c>
      <c r="BF510" s="66">
        <v>0</v>
      </c>
      <c r="BG510" s="65">
        <f t="shared" si="152"/>
        <v>0</v>
      </c>
      <c r="BH510" s="65">
        <f t="shared" si="164"/>
        <v>0</v>
      </c>
      <c r="BI510" s="67">
        <f t="shared" si="165"/>
        <v>2893.3333333333344</v>
      </c>
      <c r="BJ510" s="57"/>
      <c r="BK510" s="57"/>
      <c r="BM510" s="57">
        <v>506</v>
      </c>
      <c r="BN510" s="57">
        <v>0</v>
      </c>
      <c r="BO510" s="66">
        <v>0</v>
      </c>
      <c r="BP510" s="65">
        <f t="shared" si="153"/>
        <v>0</v>
      </c>
      <c r="BQ510" s="65">
        <f t="shared" si="166"/>
        <v>0</v>
      </c>
      <c r="BR510" s="67">
        <f t="shared" si="167"/>
        <v>2893.3333333333344</v>
      </c>
      <c r="BS510" s="57"/>
      <c r="BT510" s="57"/>
    </row>
    <row r="511" spans="1:72" x14ac:dyDescent="0.25">
      <c r="A511" s="31">
        <v>511</v>
      </c>
      <c r="B511" s="56">
        <v>508</v>
      </c>
      <c r="C511" s="71">
        <v>0</v>
      </c>
      <c r="D511" s="71">
        <v>0</v>
      </c>
      <c r="E511" s="71">
        <v>0</v>
      </c>
      <c r="F511" s="71">
        <v>0</v>
      </c>
      <c r="G511" s="71">
        <v>2893.3333333333344</v>
      </c>
      <c r="K511" s="57">
        <v>507</v>
      </c>
      <c r="L511" s="66">
        <v>41.2</v>
      </c>
      <c r="M511" s="66">
        <v>0</v>
      </c>
      <c r="N511" s="65">
        <f t="shared" si="147"/>
        <v>11.444444444444445</v>
      </c>
      <c r="O511" s="65">
        <f t="shared" si="154"/>
        <v>0.22222222222222321</v>
      </c>
      <c r="P511" s="67">
        <f t="shared" si="155"/>
        <v>2699.4444444444439</v>
      </c>
      <c r="Q511" s="57"/>
      <c r="R511" s="57"/>
      <c r="T511" s="57">
        <v>507</v>
      </c>
      <c r="U511" s="66">
        <v>41.2</v>
      </c>
      <c r="V511" s="66">
        <v>0</v>
      </c>
      <c r="W511" s="65">
        <f t="shared" si="148"/>
        <v>11.444444444444445</v>
      </c>
      <c r="X511" s="65">
        <f t="shared" si="156"/>
        <v>0.22222222222222321</v>
      </c>
      <c r="Y511" s="67">
        <f t="shared" si="157"/>
        <v>2699.4444444444439</v>
      </c>
      <c r="Z511" s="57"/>
      <c r="AA511" s="57"/>
      <c r="AC511" s="57">
        <v>507</v>
      </c>
      <c r="AD511" s="66">
        <v>45.4</v>
      </c>
      <c r="AE511" s="66">
        <v>0</v>
      </c>
      <c r="AF511" s="65">
        <f t="shared" si="149"/>
        <v>12.611111111111111</v>
      </c>
      <c r="AG511" s="65">
        <f t="shared" si="158"/>
        <v>-8.3333333333333925E-2</v>
      </c>
      <c r="AH511" s="67">
        <f t="shared" si="159"/>
        <v>2605.3333333333321</v>
      </c>
      <c r="AI511" s="57"/>
      <c r="AJ511" s="57"/>
      <c r="AL511" s="57">
        <v>507</v>
      </c>
      <c r="AM511" s="66">
        <v>45.4</v>
      </c>
      <c r="AN511" s="66">
        <v>0</v>
      </c>
      <c r="AO511" s="65">
        <f t="shared" si="150"/>
        <v>12.611111111111111</v>
      </c>
      <c r="AP511" s="65">
        <f t="shared" si="160"/>
        <v>-8.3333333333333925E-2</v>
      </c>
      <c r="AQ511" s="67">
        <f t="shared" si="161"/>
        <v>2605.3333333333321</v>
      </c>
      <c r="AR511" s="57"/>
      <c r="AS511" s="57"/>
      <c r="AU511" s="57">
        <v>507</v>
      </c>
      <c r="AV511" s="66">
        <v>45.4</v>
      </c>
      <c r="AW511" s="66">
        <v>0</v>
      </c>
      <c r="AX511" s="65">
        <f t="shared" si="151"/>
        <v>12.611111111111111</v>
      </c>
      <c r="AY511" s="65">
        <f t="shared" si="162"/>
        <v>-8.3333333333333925E-2</v>
      </c>
      <c r="AZ511" s="67">
        <f t="shared" si="163"/>
        <v>2605.3333333333321</v>
      </c>
      <c r="BA511" s="57"/>
      <c r="BB511" s="57"/>
      <c r="BD511" s="57">
        <v>507</v>
      </c>
      <c r="BE511" s="66">
        <v>0</v>
      </c>
      <c r="BF511" s="66">
        <v>0</v>
      </c>
      <c r="BG511" s="65">
        <f t="shared" si="152"/>
        <v>0</v>
      </c>
      <c r="BH511" s="65">
        <f t="shared" si="164"/>
        <v>0</v>
      </c>
      <c r="BI511" s="67">
        <f t="shared" si="165"/>
        <v>2893.3333333333344</v>
      </c>
      <c r="BJ511" s="57"/>
      <c r="BK511" s="57"/>
      <c r="BM511" s="57">
        <v>507</v>
      </c>
      <c r="BN511" s="57">
        <v>0</v>
      </c>
      <c r="BO511" s="66">
        <v>0</v>
      </c>
      <c r="BP511" s="65">
        <f t="shared" si="153"/>
        <v>0</v>
      </c>
      <c r="BQ511" s="65">
        <f t="shared" si="166"/>
        <v>0</v>
      </c>
      <c r="BR511" s="67">
        <f t="shared" si="167"/>
        <v>2893.3333333333344</v>
      </c>
      <c r="BS511" s="57"/>
      <c r="BT511" s="57"/>
    </row>
    <row r="512" spans="1:72" x14ac:dyDescent="0.25">
      <c r="A512" s="31">
        <v>512</v>
      </c>
      <c r="B512" s="56">
        <v>509</v>
      </c>
      <c r="C512" s="71">
        <v>0</v>
      </c>
      <c r="D512" s="71">
        <v>0</v>
      </c>
      <c r="E512" s="71">
        <v>0</v>
      </c>
      <c r="F512" s="71">
        <v>0</v>
      </c>
      <c r="G512" s="71">
        <v>2893.3333333333344</v>
      </c>
      <c r="K512" s="57">
        <v>508</v>
      </c>
      <c r="L512" s="66">
        <v>41.9</v>
      </c>
      <c r="M512" s="66">
        <v>0</v>
      </c>
      <c r="N512" s="65">
        <f t="shared" si="147"/>
        <v>11.638888888888888</v>
      </c>
      <c r="O512" s="65">
        <f t="shared" si="154"/>
        <v>0.19444444444444287</v>
      </c>
      <c r="P512" s="67">
        <f t="shared" si="155"/>
        <v>2710.9861111111104</v>
      </c>
      <c r="Q512" s="57"/>
      <c r="R512" s="57"/>
      <c r="T512" s="57">
        <v>508</v>
      </c>
      <c r="U512" s="66">
        <v>41.9</v>
      </c>
      <c r="V512" s="66">
        <v>0</v>
      </c>
      <c r="W512" s="65">
        <f t="shared" si="148"/>
        <v>11.638888888888888</v>
      </c>
      <c r="X512" s="65">
        <f t="shared" si="156"/>
        <v>0.19444444444444287</v>
      </c>
      <c r="Y512" s="67">
        <f t="shared" si="157"/>
        <v>2710.9861111111104</v>
      </c>
      <c r="Z512" s="57"/>
      <c r="AA512" s="57"/>
      <c r="AC512" s="57">
        <v>508</v>
      </c>
      <c r="AD512" s="66">
        <v>44.5</v>
      </c>
      <c r="AE512" s="66">
        <v>0</v>
      </c>
      <c r="AF512" s="65">
        <f t="shared" si="149"/>
        <v>12.361111111111111</v>
      </c>
      <c r="AG512" s="65">
        <f t="shared" si="158"/>
        <v>-0.25</v>
      </c>
      <c r="AH512" s="67">
        <f t="shared" si="159"/>
        <v>2617.8194444444434</v>
      </c>
      <c r="AI512" s="57"/>
      <c r="AJ512" s="57"/>
      <c r="AL512" s="57">
        <v>508</v>
      </c>
      <c r="AM512" s="66">
        <v>44.5</v>
      </c>
      <c r="AN512" s="66">
        <v>0</v>
      </c>
      <c r="AO512" s="65">
        <f t="shared" si="150"/>
        <v>12.361111111111111</v>
      </c>
      <c r="AP512" s="65">
        <f t="shared" si="160"/>
        <v>-0.25</v>
      </c>
      <c r="AQ512" s="67">
        <f t="shared" si="161"/>
        <v>2617.8194444444434</v>
      </c>
      <c r="AR512" s="57"/>
      <c r="AS512" s="57"/>
      <c r="AU512" s="57">
        <v>508</v>
      </c>
      <c r="AV512" s="66">
        <v>44.5</v>
      </c>
      <c r="AW512" s="66">
        <v>0</v>
      </c>
      <c r="AX512" s="65">
        <f t="shared" si="151"/>
        <v>12.361111111111111</v>
      </c>
      <c r="AY512" s="65">
        <f t="shared" si="162"/>
        <v>-0.25</v>
      </c>
      <c r="AZ512" s="67">
        <f t="shared" si="163"/>
        <v>2617.8194444444434</v>
      </c>
      <c r="BA512" s="57"/>
      <c r="BB512" s="57"/>
      <c r="BD512" s="57">
        <v>508</v>
      </c>
      <c r="BE512" s="66">
        <v>0</v>
      </c>
      <c r="BF512" s="66">
        <v>0</v>
      </c>
      <c r="BG512" s="65">
        <f t="shared" si="152"/>
        <v>0</v>
      </c>
      <c r="BH512" s="65">
        <f t="shared" si="164"/>
        <v>0</v>
      </c>
      <c r="BI512" s="67">
        <f t="shared" si="165"/>
        <v>2893.3333333333344</v>
      </c>
      <c r="BJ512" s="57"/>
      <c r="BK512" s="57"/>
      <c r="BM512" s="57">
        <v>508</v>
      </c>
      <c r="BN512" s="57">
        <v>0</v>
      </c>
      <c r="BO512" s="66">
        <v>0</v>
      </c>
      <c r="BP512" s="65">
        <f t="shared" si="153"/>
        <v>0</v>
      </c>
      <c r="BQ512" s="65">
        <f t="shared" si="166"/>
        <v>0</v>
      </c>
      <c r="BR512" s="67">
        <f t="shared" si="167"/>
        <v>2893.3333333333344</v>
      </c>
      <c r="BS512" s="57"/>
      <c r="BT512" s="57"/>
    </row>
    <row r="513" spans="1:72" x14ac:dyDescent="0.25">
      <c r="A513" s="31">
        <v>513</v>
      </c>
      <c r="B513" s="56">
        <v>510</v>
      </c>
      <c r="C513" s="71">
        <v>0</v>
      </c>
      <c r="D513" s="71">
        <v>0</v>
      </c>
      <c r="E513" s="71">
        <v>0</v>
      </c>
      <c r="F513" s="71">
        <v>0</v>
      </c>
      <c r="G513" s="71">
        <v>2893.3333333333344</v>
      </c>
      <c r="K513" s="57">
        <v>509</v>
      </c>
      <c r="L513" s="66">
        <v>42.6</v>
      </c>
      <c r="M513" s="66">
        <v>0</v>
      </c>
      <c r="N513" s="65">
        <f t="shared" si="147"/>
        <v>11.833333333333334</v>
      </c>
      <c r="O513" s="65">
        <f t="shared" si="154"/>
        <v>0.19444444444444642</v>
      </c>
      <c r="P513" s="67">
        <f t="shared" si="155"/>
        <v>2722.7222222222217</v>
      </c>
      <c r="Q513" s="57"/>
      <c r="R513" s="57"/>
      <c r="T513" s="57">
        <v>509</v>
      </c>
      <c r="U513" s="66">
        <v>42.6</v>
      </c>
      <c r="V513" s="66">
        <v>0</v>
      </c>
      <c r="W513" s="65">
        <f t="shared" si="148"/>
        <v>11.833333333333334</v>
      </c>
      <c r="X513" s="65">
        <f t="shared" si="156"/>
        <v>0.19444444444444642</v>
      </c>
      <c r="Y513" s="67">
        <f t="shared" si="157"/>
        <v>2722.7222222222217</v>
      </c>
      <c r="Z513" s="57"/>
      <c r="AA513" s="57"/>
      <c r="AC513" s="57">
        <v>509</v>
      </c>
      <c r="AD513" s="66">
        <v>42.5</v>
      </c>
      <c r="AE513" s="66">
        <v>0</v>
      </c>
      <c r="AF513" s="65">
        <f t="shared" si="149"/>
        <v>11.805555555555555</v>
      </c>
      <c r="AG513" s="65">
        <f t="shared" si="158"/>
        <v>-0.55555555555555536</v>
      </c>
      <c r="AH513" s="67">
        <f t="shared" si="159"/>
        <v>2629.9027777777769</v>
      </c>
      <c r="AI513" s="57"/>
      <c r="AJ513" s="57"/>
      <c r="AL513" s="57">
        <v>509</v>
      </c>
      <c r="AM513" s="66">
        <v>42.5</v>
      </c>
      <c r="AN513" s="66">
        <v>0</v>
      </c>
      <c r="AO513" s="65">
        <f t="shared" si="150"/>
        <v>11.805555555555555</v>
      </c>
      <c r="AP513" s="65">
        <f t="shared" si="160"/>
        <v>-0.55555555555555536</v>
      </c>
      <c r="AQ513" s="67">
        <f t="shared" si="161"/>
        <v>2629.9027777777769</v>
      </c>
      <c r="AR513" s="57"/>
      <c r="AS513" s="57"/>
      <c r="AU513" s="57">
        <v>509</v>
      </c>
      <c r="AV513" s="66">
        <v>42.5</v>
      </c>
      <c r="AW513" s="66">
        <v>0</v>
      </c>
      <c r="AX513" s="65">
        <f t="shared" si="151"/>
        <v>11.805555555555555</v>
      </c>
      <c r="AY513" s="65">
        <f t="shared" si="162"/>
        <v>-0.55555555555555536</v>
      </c>
      <c r="AZ513" s="67">
        <f t="shared" si="163"/>
        <v>2629.9027777777769</v>
      </c>
      <c r="BA513" s="57"/>
      <c r="BB513" s="57"/>
      <c r="BD513" s="57">
        <v>509</v>
      </c>
      <c r="BE513" s="66">
        <v>0</v>
      </c>
      <c r="BF513" s="66">
        <v>0</v>
      </c>
      <c r="BG513" s="65">
        <f t="shared" si="152"/>
        <v>0</v>
      </c>
      <c r="BH513" s="65">
        <f t="shared" si="164"/>
        <v>0</v>
      </c>
      <c r="BI513" s="67">
        <f t="shared" si="165"/>
        <v>2893.3333333333344</v>
      </c>
      <c r="BJ513" s="57"/>
      <c r="BK513" s="57"/>
      <c r="BM513" s="57">
        <v>509</v>
      </c>
      <c r="BN513" s="57">
        <v>0</v>
      </c>
      <c r="BO513" s="66">
        <v>0</v>
      </c>
      <c r="BP513" s="65">
        <f t="shared" si="153"/>
        <v>0</v>
      </c>
      <c r="BQ513" s="65">
        <f t="shared" si="166"/>
        <v>0</v>
      </c>
      <c r="BR513" s="67">
        <f t="shared" si="167"/>
        <v>2893.3333333333344</v>
      </c>
      <c r="BS513" s="57"/>
      <c r="BT513" s="57"/>
    </row>
    <row r="514" spans="1:72" x14ac:dyDescent="0.25">
      <c r="A514" s="31">
        <v>514</v>
      </c>
      <c r="B514" s="56">
        <v>511</v>
      </c>
      <c r="C514" s="71">
        <v>0</v>
      </c>
      <c r="D514" s="71">
        <v>0</v>
      </c>
      <c r="E514" s="71">
        <v>0</v>
      </c>
      <c r="F514" s="71">
        <v>0</v>
      </c>
      <c r="G514" s="71">
        <v>2893.3333333333344</v>
      </c>
      <c r="K514" s="57">
        <v>510</v>
      </c>
      <c r="L514" s="66">
        <v>43.3</v>
      </c>
      <c r="M514" s="66">
        <v>0</v>
      </c>
      <c r="N514" s="65">
        <f t="shared" si="147"/>
        <v>12.027777777777777</v>
      </c>
      <c r="O514" s="65">
        <f t="shared" si="154"/>
        <v>0.19444444444444287</v>
      </c>
      <c r="P514" s="67">
        <f t="shared" si="155"/>
        <v>2734.6527777777774</v>
      </c>
      <c r="Q514" s="57"/>
      <c r="R514" s="57"/>
      <c r="T514" s="57">
        <v>510</v>
      </c>
      <c r="U514" s="66">
        <v>43.3</v>
      </c>
      <c r="V514" s="66">
        <v>0</v>
      </c>
      <c r="W514" s="65">
        <f t="shared" si="148"/>
        <v>12.027777777777777</v>
      </c>
      <c r="X514" s="65">
        <f t="shared" si="156"/>
        <v>0.19444444444444287</v>
      </c>
      <c r="Y514" s="67">
        <f t="shared" si="157"/>
        <v>2734.6527777777774</v>
      </c>
      <c r="Z514" s="57"/>
      <c r="AA514" s="57"/>
      <c r="AC514" s="57">
        <v>510</v>
      </c>
      <c r="AD514" s="66">
        <v>39.5</v>
      </c>
      <c r="AE514" s="66">
        <v>0</v>
      </c>
      <c r="AF514" s="65">
        <f t="shared" si="149"/>
        <v>10.972222222222221</v>
      </c>
      <c r="AG514" s="65">
        <f t="shared" si="158"/>
        <v>-0.83333333333333393</v>
      </c>
      <c r="AH514" s="67">
        <f t="shared" si="159"/>
        <v>2641.2916666666656</v>
      </c>
      <c r="AI514" s="57"/>
      <c r="AJ514" s="57"/>
      <c r="AL514" s="57">
        <v>510</v>
      </c>
      <c r="AM514" s="66">
        <v>39.5</v>
      </c>
      <c r="AN514" s="66">
        <v>0</v>
      </c>
      <c r="AO514" s="65">
        <f t="shared" si="150"/>
        <v>10.972222222222221</v>
      </c>
      <c r="AP514" s="65">
        <f t="shared" si="160"/>
        <v>-0.83333333333333393</v>
      </c>
      <c r="AQ514" s="67">
        <f t="shared" si="161"/>
        <v>2641.2916666666656</v>
      </c>
      <c r="AR514" s="57"/>
      <c r="AS514" s="57"/>
      <c r="AU514" s="57">
        <v>510</v>
      </c>
      <c r="AV514" s="66">
        <v>39.5</v>
      </c>
      <c r="AW514" s="66">
        <v>0</v>
      </c>
      <c r="AX514" s="65">
        <f t="shared" si="151"/>
        <v>10.972222222222221</v>
      </c>
      <c r="AY514" s="65">
        <f t="shared" si="162"/>
        <v>-0.83333333333333393</v>
      </c>
      <c r="AZ514" s="67">
        <f t="shared" si="163"/>
        <v>2641.2916666666656</v>
      </c>
      <c r="BA514" s="57"/>
      <c r="BB514" s="57"/>
      <c r="BD514" s="57">
        <v>510</v>
      </c>
      <c r="BE514" s="66">
        <v>0</v>
      </c>
      <c r="BF514" s="66">
        <v>0</v>
      </c>
      <c r="BG514" s="65">
        <f t="shared" si="152"/>
        <v>0</v>
      </c>
      <c r="BH514" s="65">
        <f t="shared" si="164"/>
        <v>0</v>
      </c>
      <c r="BI514" s="67">
        <f t="shared" si="165"/>
        <v>2893.3333333333344</v>
      </c>
      <c r="BJ514" s="57"/>
      <c r="BK514" s="57"/>
      <c r="BM514" s="57">
        <v>510</v>
      </c>
      <c r="BN514" s="57">
        <v>0</v>
      </c>
      <c r="BO514" s="66">
        <v>0</v>
      </c>
      <c r="BP514" s="65">
        <f t="shared" si="153"/>
        <v>0</v>
      </c>
      <c r="BQ514" s="65">
        <f t="shared" si="166"/>
        <v>0</v>
      </c>
      <c r="BR514" s="67">
        <f t="shared" si="167"/>
        <v>2893.3333333333344</v>
      </c>
      <c r="BS514" s="57"/>
      <c r="BT514" s="57"/>
    </row>
    <row r="515" spans="1:72" x14ac:dyDescent="0.25">
      <c r="A515" s="31">
        <v>515</v>
      </c>
      <c r="B515" s="56">
        <v>512</v>
      </c>
      <c r="C515" s="71">
        <v>0.5</v>
      </c>
      <c r="D515" s="71">
        <v>0</v>
      </c>
      <c r="E515" s="71">
        <v>0.1388888888888889</v>
      </c>
      <c r="F515" s="71">
        <v>0.1388888888888889</v>
      </c>
      <c r="G515" s="71">
        <v>2893.4027777777787</v>
      </c>
      <c r="K515" s="57">
        <v>511</v>
      </c>
      <c r="L515" s="66">
        <v>44</v>
      </c>
      <c r="M515" s="66">
        <v>0</v>
      </c>
      <c r="N515" s="65">
        <f t="shared" si="147"/>
        <v>12.222222222222221</v>
      </c>
      <c r="O515" s="65">
        <f t="shared" si="154"/>
        <v>0.19444444444444464</v>
      </c>
      <c r="P515" s="67">
        <f t="shared" si="155"/>
        <v>2746.7777777777774</v>
      </c>
      <c r="Q515" s="57"/>
      <c r="R515" s="57"/>
      <c r="T515" s="57">
        <v>511</v>
      </c>
      <c r="U515" s="66">
        <v>44</v>
      </c>
      <c r="V515" s="66">
        <v>0</v>
      </c>
      <c r="W515" s="65">
        <f t="shared" si="148"/>
        <v>12.222222222222221</v>
      </c>
      <c r="X515" s="65">
        <f t="shared" si="156"/>
        <v>0.19444444444444464</v>
      </c>
      <c r="Y515" s="67">
        <f t="shared" si="157"/>
        <v>2746.7777777777774</v>
      </c>
      <c r="Z515" s="57"/>
      <c r="AA515" s="57"/>
      <c r="AC515" s="57">
        <v>511</v>
      </c>
      <c r="AD515" s="66">
        <v>36.5</v>
      </c>
      <c r="AE515" s="66">
        <v>0</v>
      </c>
      <c r="AF515" s="65">
        <f t="shared" si="149"/>
        <v>10.138888888888889</v>
      </c>
      <c r="AG515" s="65">
        <f t="shared" si="158"/>
        <v>-0.83333333333333215</v>
      </c>
      <c r="AH515" s="67">
        <f t="shared" si="159"/>
        <v>2651.8472222222213</v>
      </c>
      <c r="AI515" s="57"/>
      <c r="AJ515" s="57"/>
      <c r="AL515" s="57">
        <v>511</v>
      </c>
      <c r="AM515" s="66">
        <v>36.5</v>
      </c>
      <c r="AN515" s="66">
        <v>0</v>
      </c>
      <c r="AO515" s="65">
        <f t="shared" si="150"/>
        <v>10.138888888888889</v>
      </c>
      <c r="AP515" s="65">
        <f t="shared" si="160"/>
        <v>-0.83333333333333215</v>
      </c>
      <c r="AQ515" s="67">
        <f t="shared" si="161"/>
        <v>2651.8472222222213</v>
      </c>
      <c r="AR515" s="57"/>
      <c r="AS515" s="57"/>
      <c r="AU515" s="57">
        <v>511</v>
      </c>
      <c r="AV515" s="66">
        <v>36.5</v>
      </c>
      <c r="AW515" s="66">
        <v>0</v>
      </c>
      <c r="AX515" s="65">
        <f t="shared" si="151"/>
        <v>10.138888888888889</v>
      </c>
      <c r="AY515" s="65">
        <f t="shared" si="162"/>
        <v>-0.83333333333333215</v>
      </c>
      <c r="AZ515" s="67">
        <f t="shared" si="163"/>
        <v>2651.8472222222213</v>
      </c>
      <c r="BA515" s="57"/>
      <c r="BB515" s="57"/>
      <c r="BD515" s="57">
        <v>511</v>
      </c>
      <c r="BE515" s="66">
        <v>0</v>
      </c>
      <c r="BF515" s="66">
        <v>0</v>
      </c>
      <c r="BG515" s="65">
        <f t="shared" si="152"/>
        <v>0</v>
      </c>
      <c r="BH515" s="65">
        <f t="shared" si="164"/>
        <v>0</v>
      </c>
      <c r="BI515" s="67">
        <f t="shared" si="165"/>
        <v>2893.3333333333344</v>
      </c>
      <c r="BJ515" s="57"/>
      <c r="BK515" s="57"/>
      <c r="BM515" s="57">
        <v>511</v>
      </c>
      <c r="BN515" s="57">
        <v>0</v>
      </c>
      <c r="BO515" s="66">
        <v>0</v>
      </c>
      <c r="BP515" s="65">
        <f t="shared" si="153"/>
        <v>0</v>
      </c>
      <c r="BQ515" s="65">
        <f t="shared" si="166"/>
        <v>0</v>
      </c>
      <c r="BR515" s="67">
        <f t="shared" si="167"/>
        <v>2893.3333333333344</v>
      </c>
      <c r="BS515" s="57"/>
      <c r="BT515" s="57"/>
    </row>
    <row r="516" spans="1:72" x14ac:dyDescent="0.25">
      <c r="A516" s="31">
        <v>516</v>
      </c>
      <c r="B516" s="56">
        <v>513</v>
      </c>
      <c r="C516" s="71">
        <v>2.5</v>
      </c>
      <c r="D516" s="71">
        <v>0</v>
      </c>
      <c r="E516" s="71">
        <v>0.69444444444444442</v>
      </c>
      <c r="F516" s="71">
        <v>0.55555555555555558</v>
      </c>
      <c r="G516" s="71">
        <v>2893.8194444444453</v>
      </c>
      <c r="K516" s="57">
        <v>512</v>
      </c>
      <c r="L516" s="66">
        <v>44.6</v>
      </c>
      <c r="M516" s="66">
        <v>0</v>
      </c>
      <c r="N516" s="65">
        <f t="shared" si="147"/>
        <v>12.388888888888889</v>
      </c>
      <c r="O516" s="65">
        <f t="shared" si="154"/>
        <v>0.16666666666666785</v>
      </c>
      <c r="P516" s="67">
        <f t="shared" si="155"/>
        <v>2759.083333333333</v>
      </c>
      <c r="Q516" s="57"/>
      <c r="R516" s="57"/>
      <c r="T516" s="57">
        <v>512</v>
      </c>
      <c r="U516" s="66">
        <v>44.6</v>
      </c>
      <c r="V516" s="66">
        <v>0</v>
      </c>
      <c r="W516" s="65">
        <f t="shared" si="148"/>
        <v>12.388888888888889</v>
      </c>
      <c r="X516" s="65">
        <f t="shared" si="156"/>
        <v>0.16666666666666785</v>
      </c>
      <c r="Y516" s="67">
        <f t="shared" si="157"/>
        <v>2759.083333333333</v>
      </c>
      <c r="Z516" s="57"/>
      <c r="AA516" s="57"/>
      <c r="AC516" s="57">
        <v>512</v>
      </c>
      <c r="AD516" s="66">
        <v>33.5</v>
      </c>
      <c r="AE516" s="66">
        <v>0</v>
      </c>
      <c r="AF516" s="65">
        <f t="shared" si="149"/>
        <v>9.3055555555555554</v>
      </c>
      <c r="AG516" s="65">
        <f t="shared" si="158"/>
        <v>-0.83333333333333393</v>
      </c>
      <c r="AH516" s="67">
        <f t="shared" si="159"/>
        <v>2661.5694444444434</v>
      </c>
      <c r="AI516" s="57"/>
      <c r="AJ516" s="57"/>
      <c r="AL516" s="57">
        <v>512</v>
      </c>
      <c r="AM516" s="66">
        <v>33.5</v>
      </c>
      <c r="AN516" s="66">
        <v>0</v>
      </c>
      <c r="AO516" s="65">
        <f t="shared" si="150"/>
        <v>9.3055555555555554</v>
      </c>
      <c r="AP516" s="65">
        <f t="shared" si="160"/>
        <v>-0.83333333333333393</v>
      </c>
      <c r="AQ516" s="67">
        <f t="shared" si="161"/>
        <v>2661.5694444444434</v>
      </c>
      <c r="AR516" s="57"/>
      <c r="AS516" s="57"/>
      <c r="AU516" s="57">
        <v>512</v>
      </c>
      <c r="AV516" s="66">
        <v>33.5</v>
      </c>
      <c r="AW516" s="66">
        <v>0</v>
      </c>
      <c r="AX516" s="65">
        <f t="shared" si="151"/>
        <v>9.3055555555555554</v>
      </c>
      <c r="AY516" s="65">
        <f t="shared" si="162"/>
        <v>-0.83333333333333393</v>
      </c>
      <c r="AZ516" s="67">
        <f t="shared" si="163"/>
        <v>2661.5694444444434</v>
      </c>
      <c r="BA516" s="57"/>
      <c r="BB516" s="57"/>
      <c r="BD516" s="57">
        <v>512</v>
      </c>
      <c r="BE516" s="66">
        <v>0.5</v>
      </c>
      <c r="BF516" s="66">
        <v>0</v>
      </c>
      <c r="BG516" s="65">
        <f t="shared" si="152"/>
        <v>0.1388888888888889</v>
      </c>
      <c r="BH516" s="65">
        <f t="shared" si="164"/>
        <v>0.1388888888888889</v>
      </c>
      <c r="BI516" s="67">
        <f t="shared" si="165"/>
        <v>2893.4027777777787</v>
      </c>
      <c r="BJ516" s="57"/>
      <c r="BK516" s="57"/>
      <c r="BM516" s="57">
        <v>512</v>
      </c>
      <c r="BN516" s="57">
        <v>0.5</v>
      </c>
      <c r="BO516" s="66">
        <v>0</v>
      </c>
      <c r="BP516" s="65">
        <f t="shared" si="153"/>
        <v>0.1388888888888889</v>
      </c>
      <c r="BQ516" s="65">
        <f t="shared" si="166"/>
        <v>0.1388888888888889</v>
      </c>
      <c r="BR516" s="67">
        <f t="shared" si="167"/>
        <v>2893.4027777777787</v>
      </c>
      <c r="BS516" s="57"/>
      <c r="BT516" s="57"/>
    </row>
    <row r="517" spans="1:72" x14ac:dyDescent="0.25">
      <c r="A517" s="31">
        <v>517</v>
      </c>
      <c r="B517" s="56">
        <v>514</v>
      </c>
      <c r="C517" s="71">
        <v>6.6</v>
      </c>
      <c r="D517" s="71">
        <v>0</v>
      </c>
      <c r="E517" s="71">
        <v>1.8333333333333333</v>
      </c>
      <c r="F517" s="71">
        <v>1.1388888888888888</v>
      </c>
      <c r="G517" s="71">
        <v>2895.0833333333339</v>
      </c>
      <c r="K517" s="57">
        <v>513</v>
      </c>
      <c r="L517" s="66">
        <v>45.3</v>
      </c>
      <c r="M517" s="66">
        <v>0</v>
      </c>
      <c r="N517" s="65">
        <f t="shared" ref="N517:N580" si="168">L517/3.6</f>
        <v>12.583333333333332</v>
      </c>
      <c r="O517" s="65">
        <f t="shared" si="154"/>
        <v>0.19444444444444287</v>
      </c>
      <c r="P517" s="67">
        <f t="shared" si="155"/>
        <v>2771.5694444444443</v>
      </c>
      <c r="Q517" s="57"/>
      <c r="R517" s="57"/>
      <c r="T517" s="57">
        <v>513</v>
      </c>
      <c r="U517" s="66">
        <v>45.3</v>
      </c>
      <c r="V517" s="66">
        <v>0</v>
      </c>
      <c r="W517" s="65">
        <f t="shared" ref="W517:W580" si="169">U517/3.6</f>
        <v>12.583333333333332</v>
      </c>
      <c r="X517" s="65">
        <f t="shared" si="156"/>
        <v>0.19444444444444287</v>
      </c>
      <c r="Y517" s="67">
        <f t="shared" si="157"/>
        <v>2771.5694444444443</v>
      </c>
      <c r="Z517" s="57"/>
      <c r="AA517" s="57"/>
      <c r="AC517" s="57">
        <v>513</v>
      </c>
      <c r="AD517" s="66">
        <v>30.4</v>
      </c>
      <c r="AE517" s="66">
        <v>0</v>
      </c>
      <c r="AF517" s="65">
        <f t="shared" ref="AF517:AF580" si="170">AD517/3.6</f>
        <v>8.4444444444444446</v>
      </c>
      <c r="AG517" s="65">
        <f t="shared" si="158"/>
        <v>-0.86111111111111072</v>
      </c>
      <c r="AH517" s="67">
        <f t="shared" si="159"/>
        <v>2670.4444444444434</v>
      </c>
      <c r="AI517" s="57"/>
      <c r="AJ517" s="57"/>
      <c r="AL517" s="57">
        <v>513</v>
      </c>
      <c r="AM517" s="66">
        <v>30.4</v>
      </c>
      <c r="AN517" s="66">
        <v>0</v>
      </c>
      <c r="AO517" s="65">
        <f t="shared" ref="AO517:AO580" si="171">AM517/3.6</f>
        <v>8.4444444444444446</v>
      </c>
      <c r="AP517" s="65">
        <f t="shared" si="160"/>
        <v>-0.86111111111111072</v>
      </c>
      <c r="AQ517" s="67">
        <f t="shared" si="161"/>
        <v>2670.4444444444434</v>
      </c>
      <c r="AR517" s="57"/>
      <c r="AS517" s="57"/>
      <c r="AU517" s="57">
        <v>513</v>
      </c>
      <c r="AV517" s="66">
        <v>30.4</v>
      </c>
      <c r="AW517" s="66">
        <v>0</v>
      </c>
      <c r="AX517" s="65">
        <f t="shared" ref="AX517:AX580" si="172">AV517/3.6</f>
        <v>8.4444444444444446</v>
      </c>
      <c r="AY517" s="65">
        <f t="shared" si="162"/>
        <v>-0.86111111111111072</v>
      </c>
      <c r="AZ517" s="67">
        <f t="shared" si="163"/>
        <v>2670.4444444444434</v>
      </c>
      <c r="BA517" s="57"/>
      <c r="BB517" s="57"/>
      <c r="BD517" s="57">
        <v>513</v>
      </c>
      <c r="BE517" s="66">
        <v>2.5</v>
      </c>
      <c r="BF517" s="66">
        <v>0</v>
      </c>
      <c r="BG517" s="65">
        <f t="shared" ref="BG517:BG580" si="173">BE517/3.6</f>
        <v>0.69444444444444442</v>
      </c>
      <c r="BH517" s="65">
        <f t="shared" si="164"/>
        <v>0.55555555555555558</v>
      </c>
      <c r="BI517" s="67">
        <f t="shared" si="165"/>
        <v>2893.8194444444453</v>
      </c>
      <c r="BJ517" s="57"/>
      <c r="BK517" s="57"/>
      <c r="BM517" s="57">
        <v>513</v>
      </c>
      <c r="BN517" s="57">
        <v>2.5</v>
      </c>
      <c r="BO517" s="66">
        <v>0</v>
      </c>
      <c r="BP517" s="65">
        <f t="shared" ref="BP517:BP580" si="174">BN517/3.6</f>
        <v>0.69444444444444442</v>
      </c>
      <c r="BQ517" s="65">
        <f t="shared" si="166"/>
        <v>0.55555555555555558</v>
      </c>
      <c r="BR517" s="67">
        <f t="shared" si="167"/>
        <v>2893.8194444444453</v>
      </c>
      <c r="BS517" s="57"/>
      <c r="BT517" s="57"/>
    </row>
    <row r="518" spans="1:72" x14ac:dyDescent="0.25">
      <c r="A518" s="31">
        <v>518</v>
      </c>
      <c r="B518" s="56">
        <v>515</v>
      </c>
      <c r="C518" s="71">
        <v>11.8</v>
      </c>
      <c r="D518" s="71">
        <v>0</v>
      </c>
      <c r="E518" s="71">
        <v>3.2777777777777777</v>
      </c>
      <c r="F518" s="71">
        <v>1.4444444444444444</v>
      </c>
      <c r="G518" s="71">
        <v>2897.6388888888896</v>
      </c>
      <c r="K518" s="57">
        <v>514</v>
      </c>
      <c r="L518" s="66">
        <v>45.5</v>
      </c>
      <c r="M518" s="66">
        <v>0</v>
      </c>
      <c r="N518" s="65">
        <f t="shared" si="168"/>
        <v>12.638888888888889</v>
      </c>
      <c r="O518" s="65">
        <f t="shared" ref="O518:O581" si="175">N518-N517</f>
        <v>5.5555555555557135E-2</v>
      </c>
      <c r="P518" s="67">
        <f t="shared" ref="P518:P581" si="176">N517+(O518/2)+P517</f>
        <v>2784.1805555555557</v>
      </c>
      <c r="Q518" s="57"/>
      <c r="R518" s="57"/>
      <c r="T518" s="57">
        <v>514</v>
      </c>
      <c r="U518" s="66">
        <v>45.5</v>
      </c>
      <c r="V518" s="66">
        <v>0</v>
      </c>
      <c r="W518" s="65">
        <f t="shared" si="169"/>
        <v>12.638888888888889</v>
      </c>
      <c r="X518" s="65">
        <f t="shared" ref="X518:X581" si="177">W518-W517</f>
        <v>5.5555555555557135E-2</v>
      </c>
      <c r="Y518" s="67">
        <f t="shared" ref="Y518:Y581" si="178">W517+(X518/2)+Y517</f>
        <v>2784.1805555555557</v>
      </c>
      <c r="Z518" s="57"/>
      <c r="AA518" s="57"/>
      <c r="AC518" s="57">
        <v>514</v>
      </c>
      <c r="AD518" s="66">
        <v>27</v>
      </c>
      <c r="AE518" s="66">
        <v>0</v>
      </c>
      <c r="AF518" s="65">
        <f t="shared" si="170"/>
        <v>7.5</v>
      </c>
      <c r="AG518" s="65">
        <f t="shared" ref="AG518:AG581" si="179">AF518-AF517</f>
        <v>-0.94444444444444464</v>
      </c>
      <c r="AH518" s="67">
        <f t="shared" ref="AH518:AH581" si="180">AF517+(AG518/2)+AH517</f>
        <v>2678.4166666666656</v>
      </c>
      <c r="AI518" s="57"/>
      <c r="AJ518" s="57"/>
      <c r="AL518" s="57">
        <v>514</v>
      </c>
      <c r="AM518" s="66">
        <v>27</v>
      </c>
      <c r="AN518" s="66">
        <v>0</v>
      </c>
      <c r="AO518" s="65">
        <f t="shared" si="171"/>
        <v>7.5</v>
      </c>
      <c r="AP518" s="65">
        <f t="shared" ref="AP518:AP581" si="181">AO518-AO517</f>
        <v>-0.94444444444444464</v>
      </c>
      <c r="AQ518" s="67">
        <f t="shared" ref="AQ518:AQ581" si="182">AO517+(AP518/2)+AQ517</f>
        <v>2678.4166666666656</v>
      </c>
      <c r="AR518" s="57"/>
      <c r="AS518" s="57"/>
      <c r="AU518" s="57">
        <v>514</v>
      </c>
      <c r="AV518" s="66">
        <v>27</v>
      </c>
      <c r="AW518" s="66">
        <v>0</v>
      </c>
      <c r="AX518" s="65">
        <f t="shared" si="172"/>
        <v>7.5</v>
      </c>
      <c r="AY518" s="65">
        <f t="shared" ref="AY518:AY581" si="183">AX518-AX517</f>
        <v>-0.94444444444444464</v>
      </c>
      <c r="AZ518" s="67">
        <f t="shared" ref="AZ518:AZ581" si="184">AX517+(AY518/2)+AZ517</f>
        <v>2678.4166666666656</v>
      </c>
      <c r="BA518" s="57"/>
      <c r="BB518" s="57"/>
      <c r="BD518" s="57">
        <v>514</v>
      </c>
      <c r="BE518" s="66">
        <v>6.6</v>
      </c>
      <c r="BF518" s="66">
        <v>0</v>
      </c>
      <c r="BG518" s="65">
        <f t="shared" si="173"/>
        <v>1.8333333333333333</v>
      </c>
      <c r="BH518" s="65">
        <f t="shared" ref="BH518:BH581" si="185">BG518-BG517</f>
        <v>1.1388888888888888</v>
      </c>
      <c r="BI518" s="67">
        <f t="shared" ref="BI518:BI581" si="186">BG517+(BH518/2)+BI517</f>
        <v>2895.0833333333339</v>
      </c>
      <c r="BJ518" s="57"/>
      <c r="BK518" s="57"/>
      <c r="BM518" s="57">
        <v>514</v>
      </c>
      <c r="BN518" s="57">
        <v>6.6</v>
      </c>
      <c r="BO518" s="66">
        <v>0</v>
      </c>
      <c r="BP518" s="65">
        <f t="shared" si="174"/>
        <v>1.8333333333333333</v>
      </c>
      <c r="BQ518" s="65">
        <f t="shared" ref="BQ518:BQ581" si="187">BP518-BP517</f>
        <v>1.1388888888888888</v>
      </c>
      <c r="BR518" s="67">
        <f t="shared" ref="BR518:BR581" si="188">BP517+(BQ518/2)+BR517</f>
        <v>2895.0833333333339</v>
      </c>
      <c r="BS518" s="57"/>
      <c r="BT518" s="57"/>
    </row>
    <row r="519" spans="1:72" x14ac:dyDescent="0.25">
      <c r="A519" s="31">
        <v>519</v>
      </c>
      <c r="B519" s="56">
        <v>516</v>
      </c>
      <c r="C519" s="71">
        <v>16.8</v>
      </c>
      <c r="D519" s="71">
        <v>0</v>
      </c>
      <c r="E519" s="71">
        <v>4.666666666666667</v>
      </c>
      <c r="F519" s="71">
        <v>1.3888888888888893</v>
      </c>
      <c r="G519" s="71">
        <v>2901.6111111111118</v>
      </c>
      <c r="K519" s="57">
        <v>515</v>
      </c>
      <c r="L519" s="66">
        <v>45.5</v>
      </c>
      <c r="M519" s="66">
        <v>0</v>
      </c>
      <c r="N519" s="65">
        <f t="shared" si="168"/>
        <v>12.638888888888889</v>
      </c>
      <c r="O519" s="65">
        <f t="shared" si="175"/>
        <v>0</v>
      </c>
      <c r="P519" s="67">
        <f t="shared" si="176"/>
        <v>2796.8194444444443</v>
      </c>
      <c r="Q519" s="57"/>
      <c r="R519" s="57"/>
      <c r="T519" s="57">
        <v>515</v>
      </c>
      <c r="U519" s="66">
        <v>45.5</v>
      </c>
      <c r="V519" s="66">
        <v>0</v>
      </c>
      <c r="W519" s="65">
        <f t="shared" si="169"/>
        <v>12.638888888888889</v>
      </c>
      <c r="X519" s="65">
        <f t="shared" si="177"/>
        <v>0</v>
      </c>
      <c r="Y519" s="67">
        <f t="shared" si="178"/>
        <v>2796.8194444444443</v>
      </c>
      <c r="Z519" s="57"/>
      <c r="AA519" s="57"/>
      <c r="AC519" s="57">
        <v>515</v>
      </c>
      <c r="AD519" s="66">
        <v>23.6</v>
      </c>
      <c r="AE519" s="66">
        <v>0</v>
      </c>
      <c r="AF519" s="65">
        <f t="shared" si="170"/>
        <v>6.5555555555555554</v>
      </c>
      <c r="AG519" s="65">
        <f t="shared" si="179"/>
        <v>-0.94444444444444464</v>
      </c>
      <c r="AH519" s="67">
        <f t="shared" si="180"/>
        <v>2685.4444444444434</v>
      </c>
      <c r="AI519" s="57"/>
      <c r="AJ519" s="57"/>
      <c r="AL519" s="57">
        <v>515</v>
      </c>
      <c r="AM519" s="66">
        <v>23.6</v>
      </c>
      <c r="AN519" s="66">
        <v>0</v>
      </c>
      <c r="AO519" s="65">
        <f t="shared" si="171"/>
        <v>6.5555555555555554</v>
      </c>
      <c r="AP519" s="65">
        <f t="shared" si="181"/>
        <v>-0.94444444444444464</v>
      </c>
      <c r="AQ519" s="67">
        <f t="shared" si="182"/>
        <v>2685.4444444444434</v>
      </c>
      <c r="AR519" s="57"/>
      <c r="AS519" s="57"/>
      <c r="AU519" s="57">
        <v>515</v>
      </c>
      <c r="AV519" s="66">
        <v>23.6</v>
      </c>
      <c r="AW519" s="66">
        <v>0</v>
      </c>
      <c r="AX519" s="65">
        <f t="shared" si="172"/>
        <v>6.5555555555555554</v>
      </c>
      <c r="AY519" s="65">
        <f t="shared" si="183"/>
        <v>-0.94444444444444464</v>
      </c>
      <c r="AZ519" s="67">
        <f t="shared" si="184"/>
        <v>2685.4444444444434</v>
      </c>
      <c r="BA519" s="57"/>
      <c r="BB519" s="57"/>
      <c r="BD519" s="57">
        <v>515</v>
      </c>
      <c r="BE519" s="66">
        <v>11.8</v>
      </c>
      <c r="BF519" s="66">
        <v>0</v>
      </c>
      <c r="BG519" s="65">
        <f t="shared" si="173"/>
        <v>3.2777777777777777</v>
      </c>
      <c r="BH519" s="65">
        <f t="shared" si="185"/>
        <v>1.4444444444444444</v>
      </c>
      <c r="BI519" s="67">
        <f t="shared" si="186"/>
        <v>2897.6388888888896</v>
      </c>
      <c r="BJ519" s="57"/>
      <c r="BK519" s="57"/>
      <c r="BM519" s="57">
        <v>515</v>
      </c>
      <c r="BN519" s="57">
        <v>11.8</v>
      </c>
      <c r="BO519" s="66">
        <v>0</v>
      </c>
      <c r="BP519" s="65">
        <f t="shared" si="174"/>
        <v>3.2777777777777777</v>
      </c>
      <c r="BQ519" s="65">
        <f t="shared" si="187"/>
        <v>1.4444444444444444</v>
      </c>
      <c r="BR519" s="67">
        <f t="shared" si="188"/>
        <v>2897.6388888888896</v>
      </c>
      <c r="BS519" s="57"/>
      <c r="BT519" s="57"/>
    </row>
    <row r="520" spans="1:72" x14ac:dyDescent="0.25">
      <c r="A520" s="31">
        <v>520</v>
      </c>
      <c r="B520" s="56">
        <v>517</v>
      </c>
      <c r="C520" s="71">
        <v>20.5</v>
      </c>
      <c r="D520" s="71">
        <v>0</v>
      </c>
      <c r="E520" s="71">
        <v>5.6944444444444446</v>
      </c>
      <c r="F520" s="71">
        <v>1.0277777777777777</v>
      </c>
      <c r="G520" s="71">
        <v>2906.7916666666674</v>
      </c>
      <c r="K520" s="57">
        <v>516</v>
      </c>
      <c r="L520" s="66">
        <v>45.2</v>
      </c>
      <c r="M520" s="66">
        <v>0</v>
      </c>
      <c r="N520" s="65">
        <f t="shared" si="168"/>
        <v>12.555555555555555</v>
      </c>
      <c r="O520" s="65">
        <f t="shared" si="175"/>
        <v>-8.3333333333333925E-2</v>
      </c>
      <c r="P520" s="67">
        <f t="shared" si="176"/>
        <v>2809.4166666666665</v>
      </c>
      <c r="Q520" s="57"/>
      <c r="R520" s="57"/>
      <c r="T520" s="57">
        <v>516</v>
      </c>
      <c r="U520" s="66">
        <v>45.2</v>
      </c>
      <c r="V520" s="66">
        <v>0</v>
      </c>
      <c r="W520" s="65">
        <f t="shared" si="169"/>
        <v>12.555555555555555</v>
      </c>
      <c r="X520" s="65">
        <f t="shared" si="177"/>
        <v>-8.3333333333333925E-2</v>
      </c>
      <c r="Y520" s="67">
        <f t="shared" si="178"/>
        <v>2809.4166666666665</v>
      </c>
      <c r="Z520" s="57"/>
      <c r="AA520" s="57"/>
      <c r="AC520" s="57">
        <v>516</v>
      </c>
      <c r="AD520" s="66">
        <v>21</v>
      </c>
      <c r="AE520" s="66">
        <v>0</v>
      </c>
      <c r="AF520" s="65">
        <f t="shared" si="170"/>
        <v>5.833333333333333</v>
      </c>
      <c r="AG520" s="65">
        <f t="shared" si="179"/>
        <v>-0.72222222222222232</v>
      </c>
      <c r="AH520" s="67">
        <f t="shared" si="180"/>
        <v>2691.6388888888878</v>
      </c>
      <c r="AI520" s="57"/>
      <c r="AJ520" s="57"/>
      <c r="AL520" s="57">
        <v>516</v>
      </c>
      <c r="AM520" s="66">
        <v>21</v>
      </c>
      <c r="AN520" s="66">
        <v>0</v>
      </c>
      <c r="AO520" s="65">
        <f t="shared" si="171"/>
        <v>5.833333333333333</v>
      </c>
      <c r="AP520" s="65">
        <f t="shared" si="181"/>
        <v>-0.72222222222222232</v>
      </c>
      <c r="AQ520" s="67">
        <f t="shared" si="182"/>
        <v>2691.6388888888878</v>
      </c>
      <c r="AR520" s="57"/>
      <c r="AS520" s="57"/>
      <c r="AU520" s="57">
        <v>516</v>
      </c>
      <c r="AV520" s="66">
        <v>21</v>
      </c>
      <c r="AW520" s="66">
        <v>0</v>
      </c>
      <c r="AX520" s="65">
        <f t="shared" si="172"/>
        <v>5.833333333333333</v>
      </c>
      <c r="AY520" s="65">
        <f t="shared" si="183"/>
        <v>-0.72222222222222232</v>
      </c>
      <c r="AZ520" s="67">
        <f t="shared" si="184"/>
        <v>2691.6388888888878</v>
      </c>
      <c r="BA520" s="57"/>
      <c r="BB520" s="57"/>
      <c r="BD520" s="57">
        <v>516</v>
      </c>
      <c r="BE520" s="66">
        <v>16.8</v>
      </c>
      <c r="BF520" s="66">
        <v>0</v>
      </c>
      <c r="BG520" s="65">
        <f t="shared" si="173"/>
        <v>4.666666666666667</v>
      </c>
      <c r="BH520" s="65">
        <f t="shared" si="185"/>
        <v>1.3888888888888893</v>
      </c>
      <c r="BI520" s="67">
        <f t="shared" si="186"/>
        <v>2901.6111111111118</v>
      </c>
      <c r="BJ520" s="57"/>
      <c r="BK520" s="57"/>
      <c r="BM520" s="57">
        <v>516</v>
      </c>
      <c r="BN520" s="57">
        <v>16.8</v>
      </c>
      <c r="BO520" s="66">
        <v>0</v>
      </c>
      <c r="BP520" s="65">
        <f t="shared" si="174"/>
        <v>4.666666666666667</v>
      </c>
      <c r="BQ520" s="65">
        <f t="shared" si="187"/>
        <v>1.3888888888888893</v>
      </c>
      <c r="BR520" s="67">
        <f t="shared" si="188"/>
        <v>2901.6111111111118</v>
      </c>
      <c r="BS520" s="57"/>
      <c r="BT520" s="57"/>
    </row>
    <row r="521" spans="1:72" x14ac:dyDescent="0.25">
      <c r="A521" s="31">
        <v>521</v>
      </c>
      <c r="B521" s="56">
        <v>518</v>
      </c>
      <c r="C521" s="71">
        <v>21.9</v>
      </c>
      <c r="D521" s="71">
        <v>0</v>
      </c>
      <c r="E521" s="71">
        <v>6.083333333333333</v>
      </c>
      <c r="F521" s="71">
        <v>0.3888888888888884</v>
      </c>
      <c r="G521" s="71">
        <v>2912.6805555555561</v>
      </c>
      <c r="K521" s="57">
        <v>517</v>
      </c>
      <c r="L521" s="66">
        <v>44.7</v>
      </c>
      <c r="M521" s="66">
        <v>0</v>
      </c>
      <c r="N521" s="65">
        <f t="shared" si="168"/>
        <v>12.416666666666668</v>
      </c>
      <c r="O521" s="65">
        <f t="shared" si="175"/>
        <v>-0.13888888888888751</v>
      </c>
      <c r="P521" s="67">
        <f t="shared" si="176"/>
        <v>2821.9027777777778</v>
      </c>
      <c r="Q521" s="57"/>
      <c r="R521" s="57"/>
      <c r="T521" s="57">
        <v>517</v>
      </c>
      <c r="U521" s="66">
        <v>44.7</v>
      </c>
      <c r="V521" s="66">
        <v>0</v>
      </c>
      <c r="W521" s="65">
        <f t="shared" si="169"/>
        <v>12.416666666666668</v>
      </c>
      <c r="X521" s="65">
        <f t="shared" si="177"/>
        <v>-0.13888888888888751</v>
      </c>
      <c r="Y521" s="67">
        <f t="shared" si="178"/>
        <v>2821.9027777777778</v>
      </c>
      <c r="Z521" s="57"/>
      <c r="AA521" s="57"/>
      <c r="AC521" s="57">
        <v>517</v>
      </c>
      <c r="AD521" s="66">
        <v>19.5</v>
      </c>
      <c r="AE521" s="66">
        <v>0</v>
      </c>
      <c r="AF521" s="65">
        <f t="shared" si="170"/>
        <v>5.416666666666667</v>
      </c>
      <c r="AG521" s="65">
        <f t="shared" si="179"/>
        <v>-0.41666666666666607</v>
      </c>
      <c r="AH521" s="67">
        <f t="shared" si="180"/>
        <v>2697.2638888888878</v>
      </c>
      <c r="AI521" s="57"/>
      <c r="AJ521" s="57"/>
      <c r="AL521" s="57">
        <v>517</v>
      </c>
      <c r="AM521" s="66">
        <v>19.5</v>
      </c>
      <c r="AN521" s="66">
        <v>0</v>
      </c>
      <c r="AO521" s="65">
        <f t="shared" si="171"/>
        <v>5.416666666666667</v>
      </c>
      <c r="AP521" s="65">
        <f t="shared" si="181"/>
        <v>-0.41666666666666607</v>
      </c>
      <c r="AQ521" s="67">
        <f t="shared" si="182"/>
        <v>2697.2638888888878</v>
      </c>
      <c r="AR521" s="57"/>
      <c r="AS521" s="57"/>
      <c r="AU521" s="57">
        <v>517</v>
      </c>
      <c r="AV521" s="66">
        <v>19.5</v>
      </c>
      <c r="AW521" s="66">
        <v>0</v>
      </c>
      <c r="AX521" s="65">
        <f t="shared" si="172"/>
        <v>5.416666666666667</v>
      </c>
      <c r="AY521" s="65">
        <f t="shared" si="183"/>
        <v>-0.41666666666666607</v>
      </c>
      <c r="AZ521" s="67">
        <f t="shared" si="184"/>
        <v>2697.2638888888878</v>
      </c>
      <c r="BA521" s="57"/>
      <c r="BB521" s="57"/>
      <c r="BD521" s="57">
        <v>517</v>
      </c>
      <c r="BE521" s="66">
        <v>20.5</v>
      </c>
      <c r="BF521" s="66">
        <v>0</v>
      </c>
      <c r="BG521" s="65">
        <f t="shared" si="173"/>
        <v>5.6944444444444446</v>
      </c>
      <c r="BH521" s="65">
        <f t="shared" si="185"/>
        <v>1.0277777777777777</v>
      </c>
      <c r="BI521" s="67">
        <f t="shared" si="186"/>
        <v>2906.7916666666674</v>
      </c>
      <c r="BJ521" s="57"/>
      <c r="BK521" s="57"/>
      <c r="BM521" s="57">
        <v>517</v>
      </c>
      <c r="BN521" s="57">
        <v>20.5</v>
      </c>
      <c r="BO521" s="66">
        <v>0</v>
      </c>
      <c r="BP521" s="65">
        <f t="shared" si="174"/>
        <v>5.6944444444444446</v>
      </c>
      <c r="BQ521" s="65">
        <f t="shared" si="187"/>
        <v>1.0277777777777777</v>
      </c>
      <c r="BR521" s="67">
        <f t="shared" si="188"/>
        <v>2906.7916666666674</v>
      </c>
      <c r="BS521" s="57"/>
      <c r="BT521" s="57"/>
    </row>
    <row r="522" spans="1:72" x14ac:dyDescent="0.25">
      <c r="A522" s="31">
        <v>522</v>
      </c>
      <c r="B522" s="56">
        <v>519</v>
      </c>
      <c r="C522" s="71">
        <v>21.9</v>
      </c>
      <c r="D522" s="71">
        <v>0</v>
      </c>
      <c r="E522" s="71">
        <v>6.083333333333333</v>
      </c>
      <c r="F522" s="71">
        <v>0</v>
      </c>
      <c r="G522" s="71">
        <v>2918.7638888888896</v>
      </c>
      <c r="K522" s="57">
        <v>518</v>
      </c>
      <c r="L522" s="66">
        <v>44.2</v>
      </c>
      <c r="M522" s="66">
        <v>0</v>
      </c>
      <c r="N522" s="65">
        <f t="shared" si="168"/>
        <v>12.277777777777779</v>
      </c>
      <c r="O522" s="65">
        <f t="shared" si="175"/>
        <v>-0.13888888888888928</v>
      </c>
      <c r="P522" s="67">
        <f t="shared" si="176"/>
        <v>2834.25</v>
      </c>
      <c r="Q522" s="57"/>
      <c r="R522" s="57"/>
      <c r="T522" s="57">
        <v>518</v>
      </c>
      <c r="U522" s="66">
        <v>44.2</v>
      </c>
      <c r="V522" s="66">
        <v>0</v>
      </c>
      <c r="W522" s="65">
        <f t="shared" si="169"/>
        <v>12.277777777777779</v>
      </c>
      <c r="X522" s="65">
        <f t="shared" si="177"/>
        <v>-0.13888888888888928</v>
      </c>
      <c r="Y522" s="67">
        <f t="shared" si="178"/>
        <v>2834.25</v>
      </c>
      <c r="Z522" s="57"/>
      <c r="AA522" s="57"/>
      <c r="AC522" s="57">
        <v>518</v>
      </c>
      <c r="AD522" s="66">
        <v>17.600000000000001</v>
      </c>
      <c r="AE522" s="66">
        <v>0</v>
      </c>
      <c r="AF522" s="65">
        <f t="shared" si="170"/>
        <v>4.8888888888888893</v>
      </c>
      <c r="AG522" s="65">
        <f t="shared" si="179"/>
        <v>-0.52777777777777768</v>
      </c>
      <c r="AH522" s="67">
        <f t="shared" si="180"/>
        <v>2702.4166666666656</v>
      </c>
      <c r="AI522" s="57"/>
      <c r="AJ522" s="57"/>
      <c r="AL522" s="57">
        <v>518</v>
      </c>
      <c r="AM522" s="66">
        <v>17.600000000000001</v>
      </c>
      <c r="AN522" s="66">
        <v>0</v>
      </c>
      <c r="AO522" s="65">
        <f t="shared" si="171"/>
        <v>4.8888888888888893</v>
      </c>
      <c r="AP522" s="65">
        <f t="shared" si="181"/>
        <v>-0.52777777777777768</v>
      </c>
      <c r="AQ522" s="67">
        <f t="shared" si="182"/>
        <v>2702.4166666666656</v>
      </c>
      <c r="AR522" s="57"/>
      <c r="AS522" s="57"/>
      <c r="AU522" s="57">
        <v>518</v>
      </c>
      <c r="AV522" s="66">
        <v>17.600000000000001</v>
      </c>
      <c r="AW522" s="66">
        <v>0</v>
      </c>
      <c r="AX522" s="65">
        <f t="shared" si="172"/>
        <v>4.8888888888888893</v>
      </c>
      <c r="AY522" s="65">
        <f t="shared" si="183"/>
        <v>-0.52777777777777768</v>
      </c>
      <c r="AZ522" s="67">
        <f t="shared" si="184"/>
        <v>2702.4166666666656</v>
      </c>
      <c r="BA522" s="57"/>
      <c r="BB522" s="57"/>
      <c r="BD522" s="57">
        <v>518</v>
      </c>
      <c r="BE522" s="66">
        <v>21.9</v>
      </c>
      <c r="BF522" s="66">
        <v>0</v>
      </c>
      <c r="BG522" s="65">
        <f t="shared" si="173"/>
        <v>6.083333333333333</v>
      </c>
      <c r="BH522" s="65">
        <f t="shared" si="185"/>
        <v>0.3888888888888884</v>
      </c>
      <c r="BI522" s="67">
        <f t="shared" si="186"/>
        <v>2912.6805555555561</v>
      </c>
      <c r="BJ522" s="57"/>
      <c r="BK522" s="57"/>
      <c r="BM522" s="57">
        <v>518</v>
      </c>
      <c r="BN522" s="57">
        <v>21.9</v>
      </c>
      <c r="BO522" s="66">
        <v>0</v>
      </c>
      <c r="BP522" s="65">
        <f t="shared" si="174"/>
        <v>6.083333333333333</v>
      </c>
      <c r="BQ522" s="65">
        <f t="shared" si="187"/>
        <v>0.3888888888888884</v>
      </c>
      <c r="BR522" s="67">
        <f t="shared" si="188"/>
        <v>2912.6805555555561</v>
      </c>
      <c r="BS522" s="57"/>
      <c r="BT522" s="57"/>
    </row>
    <row r="523" spans="1:72" x14ac:dyDescent="0.25">
      <c r="A523" s="31">
        <v>523</v>
      </c>
      <c r="B523" s="56">
        <v>520</v>
      </c>
      <c r="C523" s="71">
        <v>21.3</v>
      </c>
      <c r="D523" s="71">
        <v>0</v>
      </c>
      <c r="E523" s="71">
        <v>5.916666666666667</v>
      </c>
      <c r="F523" s="71">
        <v>-0.16666666666666607</v>
      </c>
      <c r="G523" s="71">
        <v>2924.7638888888896</v>
      </c>
      <c r="K523" s="57">
        <v>519</v>
      </c>
      <c r="L523" s="66">
        <v>43.6</v>
      </c>
      <c r="M523" s="66">
        <v>0</v>
      </c>
      <c r="N523" s="65">
        <f t="shared" si="168"/>
        <v>12.111111111111111</v>
      </c>
      <c r="O523" s="65">
        <f t="shared" si="175"/>
        <v>-0.16666666666666785</v>
      </c>
      <c r="P523" s="67">
        <f t="shared" si="176"/>
        <v>2846.4444444444443</v>
      </c>
      <c r="Q523" s="57"/>
      <c r="R523" s="57"/>
      <c r="T523" s="57">
        <v>519</v>
      </c>
      <c r="U523" s="66">
        <v>43.6</v>
      </c>
      <c r="V523" s="66">
        <v>0</v>
      </c>
      <c r="W523" s="65">
        <f t="shared" si="169"/>
        <v>12.111111111111111</v>
      </c>
      <c r="X523" s="65">
        <f t="shared" si="177"/>
        <v>-0.16666666666666785</v>
      </c>
      <c r="Y523" s="67">
        <f t="shared" si="178"/>
        <v>2846.4444444444443</v>
      </c>
      <c r="Z523" s="57"/>
      <c r="AA523" s="57"/>
      <c r="AC523" s="57">
        <v>519</v>
      </c>
      <c r="AD523" s="66">
        <v>16.100000000000001</v>
      </c>
      <c r="AE523" s="66">
        <v>0</v>
      </c>
      <c r="AF523" s="65">
        <f t="shared" si="170"/>
        <v>4.4722222222222223</v>
      </c>
      <c r="AG523" s="65">
        <f t="shared" si="179"/>
        <v>-0.41666666666666696</v>
      </c>
      <c r="AH523" s="67">
        <f t="shared" si="180"/>
        <v>2707.0972222222213</v>
      </c>
      <c r="AI523" s="57"/>
      <c r="AJ523" s="57"/>
      <c r="AL523" s="57">
        <v>519</v>
      </c>
      <c r="AM523" s="66">
        <v>16.100000000000001</v>
      </c>
      <c r="AN523" s="66">
        <v>0</v>
      </c>
      <c r="AO523" s="65">
        <f t="shared" si="171"/>
        <v>4.4722222222222223</v>
      </c>
      <c r="AP523" s="65">
        <f t="shared" si="181"/>
        <v>-0.41666666666666696</v>
      </c>
      <c r="AQ523" s="67">
        <f t="shared" si="182"/>
        <v>2707.0972222222213</v>
      </c>
      <c r="AR523" s="57"/>
      <c r="AS523" s="57"/>
      <c r="AU523" s="57">
        <v>519</v>
      </c>
      <c r="AV523" s="66">
        <v>16.100000000000001</v>
      </c>
      <c r="AW523" s="66">
        <v>0</v>
      </c>
      <c r="AX523" s="65">
        <f t="shared" si="172"/>
        <v>4.4722222222222223</v>
      </c>
      <c r="AY523" s="65">
        <f t="shared" si="183"/>
        <v>-0.41666666666666696</v>
      </c>
      <c r="AZ523" s="67">
        <f t="shared" si="184"/>
        <v>2707.0972222222213</v>
      </c>
      <c r="BA523" s="57"/>
      <c r="BB523" s="57"/>
      <c r="BD523" s="57">
        <v>519</v>
      </c>
      <c r="BE523" s="66">
        <v>21.9</v>
      </c>
      <c r="BF523" s="66">
        <v>0</v>
      </c>
      <c r="BG523" s="65">
        <f t="shared" si="173"/>
        <v>6.083333333333333</v>
      </c>
      <c r="BH523" s="65">
        <f t="shared" si="185"/>
        <v>0</v>
      </c>
      <c r="BI523" s="67">
        <f t="shared" si="186"/>
        <v>2918.7638888888896</v>
      </c>
      <c r="BJ523" s="57"/>
      <c r="BK523" s="57"/>
      <c r="BM523" s="57">
        <v>519</v>
      </c>
      <c r="BN523" s="57">
        <v>21.9</v>
      </c>
      <c r="BO523" s="66">
        <v>0</v>
      </c>
      <c r="BP523" s="65">
        <f t="shared" si="174"/>
        <v>6.083333333333333</v>
      </c>
      <c r="BQ523" s="65">
        <f t="shared" si="187"/>
        <v>0</v>
      </c>
      <c r="BR523" s="67">
        <f t="shared" si="188"/>
        <v>2918.7638888888896</v>
      </c>
      <c r="BS523" s="57"/>
      <c r="BT523" s="57"/>
    </row>
    <row r="524" spans="1:72" x14ac:dyDescent="0.25">
      <c r="A524" s="31">
        <v>524</v>
      </c>
      <c r="B524" s="56">
        <v>521</v>
      </c>
      <c r="C524" s="71">
        <v>20.3</v>
      </c>
      <c r="D524" s="71">
        <v>0</v>
      </c>
      <c r="E524" s="71">
        <v>5.6388888888888893</v>
      </c>
      <c r="F524" s="71">
        <v>-0.27777777777777768</v>
      </c>
      <c r="G524" s="71">
        <v>2930.5416666666674</v>
      </c>
      <c r="K524" s="57">
        <v>520</v>
      </c>
      <c r="L524" s="66">
        <v>43.1</v>
      </c>
      <c r="M524" s="66">
        <v>0</v>
      </c>
      <c r="N524" s="65">
        <f t="shared" si="168"/>
        <v>11.972222222222223</v>
      </c>
      <c r="O524" s="65">
        <f t="shared" si="175"/>
        <v>-0.13888888888888751</v>
      </c>
      <c r="P524" s="67">
        <f t="shared" si="176"/>
        <v>2858.4861111111109</v>
      </c>
      <c r="Q524" s="57"/>
      <c r="R524" s="57"/>
      <c r="T524" s="57">
        <v>520</v>
      </c>
      <c r="U524" s="66">
        <v>43.1</v>
      </c>
      <c r="V524" s="66">
        <v>0</v>
      </c>
      <c r="W524" s="65">
        <f t="shared" si="169"/>
        <v>11.972222222222223</v>
      </c>
      <c r="X524" s="65">
        <f t="shared" si="177"/>
        <v>-0.13888888888888751</v>
      </c>
      <c r="Y524" s="67">
        <f t="shared" si="178"/>
        <v>2858.4861111111109</v>
      </c>
      <c r="Z524" s="57"/>
      <c r="AA524" s="57"/>
      <c r="AC524" s="57">
        <v>520</v>
      </c>
      <c r="AD524" s="66">
        <v>14.5</v>
      </c>
      <c r="AE524" s="66">
        <v>0</v>
      </c>
      <c r="AF524" s="65">
        <f t="shared" si="170"/>
        <v>4.0277777777777777</v>
      </c>
      <c r="AG524" s="65">
        <f t="shared" si="179"/>
        <v>-0.44444444444444464</v>
      </c>
      <c r="AH524" s="67">
        <f t="shared" si="180"/>
        <v>2711.3472222222213</v>
      </c>
      <c r="AI524" s="57"/>
      <c r="AJ524" s="57"/>
      <c r="AL524" s="57">
        <v>520</v>
      </c>
      <c r="AM524" s="66">
        <v>14.5</v>
      </c>
      <c r="AN524" s="66">
        <v>0</v>
      </c>
      <c r="AO524" s="65">
        <f t="shared" si="171"/>
        <v>4.0277777777777777</v>
      </c>
      <c r="AP524" s="65">
        <f t="shared" si="181"/>
        <v>-0.44444444444444464</v>
      </c>
      <c r="AQ524" s="67">
        <f t="shared" si="182"/>
        <v>2711.3472222222213</v>
      </c>
      <c r="AR524" s="57"/>
      <c r="AS524" s="57"/>
      <c r="AU524" s="57">
        <v>520</v>
      </c>
      <c r="AV524" s="66">
        <v>14.5</v>
      </c>
      <c r="AW524" s="66">
        <v>0</v>
      </c>
      <c r="AX524" s="65">
        <f t="shared" si="172"/>
        <v>4.0277777777777777</v>
      </c>
      <c r="AY524" s="65">
        <f t="shared" si="183"/>
        <v>-0.44444444444444464</v>
      </c>
      <c r="AZ524" s="67">
        <f t="shared" si="184"/>
        <v>2711.3472222222213</v>
      </c>
      <c r="BA524" s="57"/>
      <c r="BB524" s="57"/>
      <c r="BD524" s="57">
        <v>520</v>
      </c>
      <c r="BE524" s="66">
        <v>21.3</v>
      </c>
      <c r="BF524" s="66">
        <v>0</v>
      </c>
      <c r="BG524" s="65">
        <f t="shared" si="173"/>
        <v>5.916666666666667</v>
      </c>
      <c r="BH524" s="65">
        <f t="shared" si="185"/>
        <v>-0.16666666666666607</v>
      </c>
      <c r="BI524" s="67">
        <f t="shared" si="186"/>
        <v>2924.7638888888896</v>
      </c>
      <c r="BJ524" s="57"/>
      <c r="BK524" s="57"/>
      <c r="BM524" s="57">
        <v>520</v>
      </c>
      <c r="BN524" s="57">
        <v>21.3</v>
      </c>
      <c r="BO524" s="66">
        <v>0</v>
      </c>
      <c r="BP524" s="65">
        <f t="shared" si="174"/>
        <v>5.916666666666667</v>
      </c>
      <c r="BQ524" s="65">
        <f t="shared" si="187"/>
        <v>-0.16666666666666607</v>
      </c>
      <c r="BR524" s="67">
        <f t="shared" si="188"/>
        <v>2924.7638888888896</v>
      </c>
      <c r="BS524" s="57"/>
      <c r="BT524" s="57"/>
    </row>
    <row r="525" spans="1:72" x14ac:dyDescent="0.25">
      <c r="A525" s="31">
        <v>525</v>
      </c>
      <c r="B525" s="56">
        <v>522</v>
      </c>
      <c r="C525" s="71">
        <v>19.2</v>
      </c>
      <c r="D525" s="71">
        <v>0</v>
      </c>
      <c r="E525" s="71">
        <v>5.333333333333333</v>
      </c>
      <c r="F525" s="71">
        <v>-0.30555555555555625</v>
      </c>
      <c r="G525" s="71">
        <v>2936.0277777777787</v>
      </c>
      <c r="K525" s="57">
        <v>521</v>
      </c>
      <c r="L525" s="66">
        <v>42.8</v>
      </c>
      <c r="M525" s="66">
        <v>0</v>
      </c>
      <c r="N525" s="65">
        <f t="shared" si="168"/>
        <v>11.888888888888888</v>
      </c>
      <c r="O525" s="65">
        <f t="shared" si="175"/>
        <v>-8.3333333333335702E-2</v>
      </c>
      <c r="P525" s="67">
        <f t="shared" si="176"/>
        <v>2870.4166666666665</v>
      </c>
      <c r="Q525" s="57"/>
      <c r="R525" s="57"/>
      <c r="T525" s="57">
        <v>521</v>
      </c>
      <c r="U525" s="66">
        <v>42.8</v>
      </c>
      <c r="V525" s="66">
        <v>0</v>
      </c>
      <c r="W525" s="65">
        <f t="shared" si="169"/>
        <v>11.888888888888888</v>
      </c>
      <c r="X525" s="65">
        <f t="shared" si="177"/>
        <v>-8.3333333333335702E-2</v>
      </c>
      <c r="Y525" s="67">
        <f t="shared" si="178"/>
        <v>2870.4166666666665</v>
      </c>
      <c r="Z525" s="57"/>
      <c r="AA525" s="57"/>
      <c r="AC525" s="57">
        <v>521</v>
      </c>
      <c r="AD525" s="66">
        <v>13.5</v>
      </c>
      <c r="AE525" s="66">
        <v>0</v>
      </c>
      <c r="AF525" s="65">
        <f t="shared" si="170"/>
        <v>3.75</v>
      </c>
      <c r="AG525" s="65">
        <f t="shared" si="179"/>
        <v>-0.27777777777777768</v>
      </c>
      <c r="AH525" s="67">
        <f t="shared" si="180"/>
        <v>2715.2361111111099</v>
      </c>
      <c r="AI525" s="57"/>
      <c r="AJ525" s="57"/>
      <c r="AL525" s="57">
        <v>521</v>
      </c>
      <c r="AM525" s="66">
        <v>13.5</v>
      </c>
      <c r="AN525" s="66">
        <v>0</v>
      </c>
      <c r="AO525" s="65">
        <f t="shared" si="171"/>
        <v>3.75</v>
      </c>
      <c r="AP525" s="65">
        <f t="shared" si="181"/>
        <v>-0.27777777777777768</v>
      </c>
      <c r="AQ525" s="67">
        <f t="shared" si="182"/>
        <v>2715.2361111111099</v>
      </c>
      <c r="AR525" s="57"/>
      <c r="AS525" s="57"/>
      <c r="AU525" s="57">
        <v>521</v>
      </c>
      <c r="AV525" s="66">
        <v>13.5</v>
      </c>
      <c r="AW525" s="66">
        <v>0</v>
      </c>
      <c r="AX525" s="65">
        <f t="shared" si="172"/>
        <v>3.75</v>
      </c>
      <c r="AY525" s="65">
        <f t="shared" si="183"/>
        <v>-0.27777777777777768</v>
      </c>
      <c r="AZ525" s="67">
        <f t="shared" si="184"/>
        <v>2715.2361111111099</v>
      </c>
      <c r="BA525" s="57"/>
      <c r="BB525" s="57"/>
      <c r="BD525" s="57">
        <v>521</v>
      </c>
      <c r="BE525" s="66">
        <v>20.3</v>
      </c>
      <c r="BF525" s="66">
        <v>0</v>
      </c>
      <c r="BG525" s="65">
        <f t="shared" si="173"/>
        <v>5.6388888888888893</v>
      </c>
      <c r="BH525" s="65">
        <f t="shared" si="185"/>
        <v>-0.27777777777777768</v>
      </c>
      <c r="BI525" s="67">
        <f t="shared" si="186"/>
        <v>2930.5416666666674</v>
      </c>
      <c r="BJ525" s="57"/>
      <c r="BK525" s="57"/>
      <c r="BM525" s="57">
        <v>521</v>
      </c>
      <c r="BN525" s="57">
        <v>20.3</v>
      </c>
      <c r="BO525" s="66">
        <v>0</v>
      </c>
      <c r="BP525" s="65">
        <f t="shared" si="174"/>
        <v>5.6388888888888893</v>
      </c>
      <c r="BQ525" s="65">
        <f t="shared" si="187"/>
        <v>-0.27777777777777768</v>
      </c>
      <c r="BR525" s="67">
        <f t="shared" si="188"/>
        <v>2930.5416666666674</v>
      </c>
      <c r="BS525" s="57"/>
      <c r="BT525" s="57"/>
    </row>
    <row r="526" spans="1:72" x14ac:dyDescent="0.25">
      <c r="A526" s="31">
        <v>526</v>
      </c>
      <c r="B526" s="56">
        <v>523</v>
      </c>
      <c r="C526" s="71">
        <v>17.8</v>
      </c>
      <c r="D526" s="71">
        <v>0</v>
      </c>
      <c r="E526" s="71">
        <v>4.9444444444444446</v>
      </c>
      <c r="F526" s="71">
        <v>-0.3888888888888884</v>
      </c>
      <c r="G526" s="71">
        <v>2941.1666666666674</v>
      </c>
      <c r="K526" s="57">
        <v>522</v>
      </c>
      <c r="L526" s="66">
        <v>42.7</v>
      </c>
      <c r="M526" s="66">
        <v>0</v>
      </c>
      <c r="N526" s="65">
        <f t="shared" si="168"/>
        <v>11.861111111111112</v>
      </c>
      <c r="O526" s="65">
        <f t="shared" si="175"/>
        <v>-2.7777777777775015E-2</v>
      </c>
      <c r="P526" s="67">
        <f t="shared" si="176"/>
        <v>2882.2916666666665</v>
      </c>
      <c r="Q526" s="57"/>
      <c r="R526" s="57"/>
      <c r="T526" s="57">
        <v>522</v>
      </c>
      <c r="U526" s="66">
        <v>42.7</v>
      </c>
      <c r="V526" s="66">
        <v>0</v>
      </c>
      <c r="W526" s="65">
        <f t="shared" si="169"/>
        <v>11.861111111111112</v>
      </c>
      <c r="X526" s="65">
        <f t="shared" si="177"/>
        <v>-2.7777777777775015E-2</v>
      </c>
      <c r="Y526" s="67">
        <f t="shared" si="178"/>
        <v>2882.2916666666665</v>
      </c>
      <c r="Z526" s="57"/>
      <c r="AA526" s="57"/>
      <c r="AC526" s="57">
        <v>522</v>
      </c>
      <c r="AD526" s="66">
        <v>13.7</v>
      </c>
      <c r="AE526" s="66">
        <v>0</v>
      </c>
      <c r="AF526" s="65">
        <f t="shared" si="170"/>
        <v>3.8055555555555554</v>
      </c>
      <c r="AG526" s="65">
        <f t="shared" si="179"/>
        <v>5.5555555555555358E-2</v>
      </c>
      <c r="AH526" s="67">
        <f t="shared" si="180"/>
        <v>2719.0138888888878</v>
      </c>
      <c r="AI526" s="57"/>
      <c r="AJ526" s="57"/>
      <c r="AL526" s="57">
        <v>522</v>
      </c>
      <c r="AM526" s="66">
        <v>13.7</v>
      </c>
      <c r="AN526" s="66">
        <v>0</v>
      </c>
      <c r="AO526" s="65">
        <f t="shared" si="171"/>
        <v>3.8055555555555554</v>
      </c>
      <c r="AP526" s="65">
        <f t="shared" si="181"/>
        <v>5.5555555555555358E-2</v>
      </c>
      <c r="AQ526" s="67">
        <f t="shared" si="182"/>
        <v>2719.0138888888878</v>
      </c>
      <c r="AR526" s="57"/>
      <c r="AS526" s="57"/>
      <c r="AU526" s="57">
        <v>522</v>
      </c>
      <c r="AV526" s="66">
        <v>13.7</v>
      </c>
      <c r="AW526" s="66">
        <v>0</v>
      </c>
      <c r="AX526" s="65">
        <f t="shared" si="172"/>
        <v>3.8055555555555554</v>
      </c>
      <c r="AY526" s="65">
        <f t="shared" si="183"/>
        <v>5.5555555555555358E-2</v>
      </c>
      <c r="AZ526" s="67">
        <f t="shared" si="184"/>
        <v>2719.0138888888878</v>
      </c>
      <c r="BA526" s="57"/>
      <c r="BB526" s="57"/>
      <c r="BD526" s="57">
        <v>522</v>
      </c>
      <c r="BE526" s="66">
        <v>19.2</v>
      </c>
      <c r="BF526" s="66">
        <v>0</v>
      </c>
      <c r="BG526" s="65">
        <f t="shared" si="173"/>
        <v>5.333333333333333</v>
      </c>
      <c r="BH526" s="65">
        <f t="shared" si="185"/>
        <v>-0.30555555555555625</v>
      </c>
      <c r="BI526" s="67">
        <f t="shared" si="186"/>
        <v>2936.0277777777787</v>
      </c>
      <c r="BJ526" s="57"/>
      <c r="BK526" s="57"/>
      <c r="BM526" s="57">
        <v>522</v>
      </c>
      <c r="BN526" s="57">
        <v>19.2</v>
      </c>
      <c r="BO526" s="66">
        <v>0</v>
      </c>
      <c r="BP526" s="65">
        <f t="shared" si="174"/>
        <v>5.333333333333333</v>
      </c>
      <c r="BQ526" s="65">
        <f t="shared" si="187"/>
        <v>-0.30555555555555625</v>
      </c>
      <c r="BR526" s="67">
        <f t="shared" si="188"/>
        <v>2936.0277777777787</v>
      </c>
      <c r="BS526" s="57"/>
      <c r="BT526" s="57"/>
    </row>
    <row r="527" spans="1:72" x14ac:dyDescent="0.25">
      <c r="A527" s="31">
        <v>527</v>
      </c>
      <c r="B527" s="56">
        <v>524</v>
      </c>
      <c r="C527" s="71">
        <v>15.5</v>
      </c>
      <c r="D527" s="71">
        <v>0</v>
      </c>
      <c r="E527" s="71">
        <v>4.3055555555555554</v>
      </c>
      <c r="F527" s="71">
        <v>-0.63888888888888928</v>
      </c>
      <c r="G527" s="71">
        <v>2945.7916666666674</v>
      </c>
      <c r="K527" s="57">
        <v>523</v>
      </c>
      <c r="L527" s="66">
        <v>42.8</v>
      </c>
      <c r="M527" s="66">
        <v>0</v>
      </c>
      <c r="N527" s="65">
        <f t="shared" si="168"/>
        <v>11.888888888888888</v>
      </c>
      <c r="O527" s="65">
        <f t="shared" si="175"/>
        <v>2.7777777777775015E-2</v>
      </c>
      <c r="P527" s="67">
        <f t="shared" si="176"/>
        <v>2894.1666666666665</v>
      </c>
      <c r="Q527" s="57"/>
      <c r="R527" s="57"/>
      <c r="T527" s="57">
        <v>523</v>
      </c>
      <c r="U527" s="66">
        <v>42.8</v>
      </c>
      <c r="V527" s="66">
        <v>0</v>
      </c>
      <c r="W527" s="65">
        <f t="shared" si="169"/>
        <v>11.888888888888888</v>
      </c>
      <c r="X527" s="65">
        <f t="shared" si="177"/>
        <v>2.7777777777775015E-2</v>
      </c>
      <c r="Y527" s="67">
        <f t="shared" si="178"/>
        <v>2894.1666666666665</v>
      </c>
      <c r="Z527" s="57"/>
      <c r="AA527" s="57"/>
      <c r="AC527" s="57">
        <v>523</v>
      </c>
      <c r="AD527" s="66">
        <v>16</v>
      </c>
      <c r="AE527" s="66">
        <v>0</v>
      </c>
      <c r="AF527" s="65">
        <f t="shared" si="170"/>
        <v>4.4444444444444446</v>
      </c>
      <c r="AG527" s="65">
        <f t="shared" si="179"/>
        <v>0.63888888888888928</v>
      </c>
      <c r="AH527" s="67">
        <f t="shared" si="180"/>
        <v>2723.1388888888878</v>
      </c>
      <c r="AI527" s="57"/>
      <c r="AJ527" s="57"/>
      <c r="AL527" s="57">
        <v>523</v>
      </c>
      <c r="AM527" s="66">
        <v>16</v>
      </c>
      <c r="AN527" s="66">
        <v>0</v>
      </c>
      <c r="AO527" s="65">
        <f t="shared" si="171"/>
        <v>4.4444444444444446</v>
      </c>
      <c r="AP527" s="65">
        <f t="shared" si="181"/>
        <v>0.63888888888888928</v>
      </c>
      <c r="AQ527" s="67">
        <f t="shared" si="182"/>
        <v>2723.1388888888878</v>
      </c>
      <c r="AR527" s="57"/>
      <c r="AS527" s="57"/>
      <c r="AU527" s="57">
        <v>523</v>
      </c>
      <c r="AV527" s="66">
        <v>16</v>
      </c>
      <c r="AW527" s="66">
        <v>0</v>
      </c>
      <c r="AX527" s="65">
        <f t="shared" si="172"/>
        <v>4.4444444444444446</v>
      </c>
      <c r="AY527" s="65">
        <f t="shared" si="183"/>
        <v>0.63888888888888928</v>
      </c>
      <c r="AZ527" s="67">
        <f t="shared" si="184"/>
        <v>2723.1388888888878</v>
      </c>
      <c r="BA527" s="57"/>
      <c r="BB527" s="57"/>
      <c r="BD527" s="57">
        <v>523</v>
      </c>
      <c r="BE527" s="66">
        <v>17.8</v>
      </c>
      <c r="BF527" s="66">
        <v>0</v>
      </c>
      <c r="BG527" s="65">
        <f t="shared" si="173"/>
        <v>4.9444444444444446</v>
      </c>
      <c r="BH527" s="65">
        <f t="shared" si="185"/>
        <v>-0.3888888888888884</v>
      </c>
      <c r="BI527" s="67">
        <f t="shared" si="186"/>
        <v>2941.1666666666674</v>
      </c>
      <c r="BJ527" s="57"/>
      <c r="BK527" s="57"/>
      <c r="BM527" s="57">
        <v>523</v>
      </c>
      <c r="BN527" s="57">
        <v>17.8</v>
      </c>
      <c r="BO527" s="66">
        <v>0</v>
      </c>
      <c r="BP527" s="65">
        <f t="shared" si="174"/>
        <v>4.9444444444444446</v>
      </c>
      <c r="BQ527" s="65">
        <f t="shared" si="187"/>
        <v>-0.3888888888888884</v>
      </c>
      <c r="BR527" s="67">
        <f t="shared" si="188"/>
        <v>2941.1666666666674</v>
      </c>
      <c r="BS527" s="57"/>
      <c r="BT527" s="57"/>
    </row>
    <row r="528" spans="1:72" x14ac:dyDescent="0.25">
      <c r="A528" s="31">
        <v>528</v>
      </c>
      <c r="B528" s="56">
        <v>525</v>
      </c>
      <c r="C528" s="71">
        <v>11.9</v>
      </c>
      <c r="D528" s="71">
        <v>0</v>
      </c>
      <c r="E528" s="71">
        <v>3.3055555555555554</v>
      </c>
      <c r="F528" s="71">
        <v>-1</v>
      </c>
      <c r="G528" s="71">
        <v>2949.5972222222231</v>
      </c>
      <c r="K528" s="57">
        <v>524</v>
      </c>
      <c r="L528" s="66">
        <v>43.3</v>
      </c>
      <c r="M528" s="66">
        <v>0</v>
      </c>
      <c r="N528" s="65">
        <f t="shared" si="168"/>
        <v>12.027777777777777</v>
      </c>
      <c r="O528" s="65">
        <f t="shared" si="175"/>
        <v>0.13888888888888928</v>
      </c>
      <c r="P528" s="67">
        <f t="shared" si="176"/>
        <v>2906.125</v>
      </c>
      <c r="Q528" s="57"/>
      <c r="R528" s="57"/>
      <c r="T528" s="57">
        <v>524</v>
      </c>
      <c r="U528" s="66">
        <v>43.3</v>
      </c>
      <c r="V528" s="66">
        <v>0</v>
      </c>
      <c r="W528" s="65">
        <f t="shared" si="169"/>
        <v>12.027777777777777</v>
      </c>
      <c r="X528" s="65">
        <f t="shared" si="177"/>
        <v>0.13888888888888928</v>
      </c>
      <c r="Y528" s="67">
        <f t="shared" si="178"/>
        <v>2906.125</v>
      </c>
      <c r="Z528" s="57"/>
      <c r="AA528" s="57"/>
      <c r="AC528" s="57">
        <v>524</v>
      </c>
      <c r="AD528" s="66">
        <v>18.100000000000001</v>
      </c>
      <c r="AE528" s="66">
        <v>0</v>
      </c>
      <c r="AF528" s="65">
        <f t="shared" si="170"/>
        <v>5.0277777777777777</v>
      </c>
      <c r="AG528" s="65">
        <f t="shared" si="179"/>
        <v>0.58333333333333304</v>
      </c>
      <c r="AH528" s="67">
        <f t="shared" si="180"/>
        <v>2727.8749999999991</v>
      </c>
      <c r="AI528" s="57"/>
      <c r="AJ528" s="57"/>
      <c r="AL528" s="57">
        <v>524</v>
      </c>
      <c r="AM528" s="66">
        <v>18.100000000000001</v>
      </c>
      <c r="AN528" s="66">
        <v>0</v>
      </c>
      <c r="AO528" s="65">
        <f t="shared" si="171"/>
        <v>5.0277777777777777</v>
      </c>
      <c r="AP528" s="65">
        <f t="shared" si="181"/>
        <v>0.58333333333333304</v>
      </c>
      <c r="AQ528" s="67">
        <f t="shared" si="182"/>
        <v>2727.8749999999991</v>
      </c>
      <c r="AR528" s="57"/>
      <c r="AS528" s="57"/>
      <c r="AU528" s="57">
        <v>524</v>
      </c>
      <c r="AV528" s="66">
        <v>18.100000000000001</v>
      </c>
      <c r="AW528" s="66">
        <v>0</v>
      </c>
      <c r="AX528" s="65">
        <f t="shared" si="172"/>
        <v>5.0277777777777777</v>
      </c>
      <c r="AY528" s="65">
        <f t="shared" si="183"/>
        <v>0.58333333333333304</v>
      </c>
      <c r="AZ528" s="67">
        <f t="shared" si="184"/>
        <v>2727.8749999999991</v>
      </c>
      <c r="BA528" s="57"/>
      <c r="BB528" s="57"/>
      <c r="BD528" s="57">
        <v>524</v>
      </c>
      <c r="BE528" s="66">
        <v>15.5</v>
      </c>
      <c r="BF528" s="66">
        <v>0</v>
      </c>
      <c r="BG528" s="65">
        <f t="shared" si="173"/>
        <v>4.3055555555555554</v>
      </c>
      <c r="BH528" s="65">
        <f t="shared" si="185"/>
        <v>-0.63888888888888928</v>
      </c>
      <c r="BI528" s="67">
        <f t="shared" si="186"/>
        <v>2945.7916666666674</v>
      </c>
      <c r="BJ528" s="57"/>
      <c r="BK528" s="57"/>
      <c r="BM528" s="57">
        <v>524</v>
      </c>
      <c r="BN528" s="57">
        <v>15.5</v>
      </c>
      <c r="BO528" s="66">
        <v>0</v>
      </c>
      <c r="BP528" s="65">
        <f t="shared" si="174"/>
        <v>4.3055555555555554</v>
      </c>
      <c r="BQ528" s="65">
        <f t="shared" si="187"/>
        <v>-0.63888888888888928</v>
      </c>
      <c r="BR528" s="67">
        <f t="shared" si="188"/>
        <v>2945.7916666666674</v>
      </c>
      <c r="BS528" s="57"/>
      <c r="BT528" s="57"/>
    </row>
    <row r="529" spans="1:72" x14ac:dyDescent="0.25">
      <c r="A529" s="31">
        <v>529</v>
      </c>
      <c r="B529" s="56">
        <v>526</v>
      </c>
      <c r="C529" s="71">
        <v>7.6</v>
      </c>
      <c r="D529" s="71">
        <v>0</v>
      </c>
      <c r="E529" s="71">
        <v>2.1111111111111112</v>
      </c>
      <c r="F529" s="71">
        <v>-1.1944444444444442</v>
      </c>
      <c r="G529" s="71">
        <v>2952.3055555555566</v>
      </c>
      <c r="K529" s="57">
        <v>525</v>
      </c>
      <c r="L529" s="66">
        <v>43.9</v>
      </c>
      <c r="M529" s="66">
        <v>0</v>
      </c>
      <c r="N529" s="65">
        <f t="shared" si="168"/>
        <v>12.194444444444443</v>
      </c>
      <c r="O529" s="65">
        <f t="shared" si="175"/>
        <v>0.16666666666666607</v>
      </c>
      <c r="P529" s="67">
        <f t="shared" si="176"/>
        <v>2918.2361111111113</v>
      </c>
      <c r="Q529" s="57"/>
      <c r="R529" s="57"/>
      <c r="T529" s="57">
        <v>525</v>
      </c>
      <c r="U529" s="66">
        <v>43.9</v>
      </c>
      <c r="V529" s="66">
        <v>0</v>
      </c>
      <c r="W529" s="65">
        <f t="shared" si="169"/>
        <v>12.194444444444443</v>
      </c>
      <c r="X529" s="65">
        <f t="shared" si="177"/>
        <v>0.16666666666666607</v>
      </c>
      <c r="Y529" s="67">
        <f t="shared" si="178"/>
        <v>2918.2361111111113</v>
      </c>
      <c r="Z529" s="57"/>
      <c r="AA529" s="57"/>
      <c r="AC529" s="57">
        <v>525</v>
      </c>
      <c r="AD529" s="66">
        <v>20.8</v>
      </c>
      <c r="AE529" s="66">
        <v>0</v>
      </c>
      <c r="AF529" s="65">
        <f t="shared" si="170"/>
        <v>5.7777777777777777</v>
      </c>
      <c r="AG529" s="65">
        <f t="shared" si="179"/>
        <v>0.75</v>
      </c>
      <c r="AH529" s="67">
        <f t="shared" si="180"/>
        <v>2733.2777777777769</v>
      </c>
      <c r="AI529" s="57"/>
      <c r="AJ529" s="57"/>
      <c r="AL529" s="57">
        <v>525</v>
      </c>
      <c r="AM529" s="66">
        <v>20.8</v>
      </c>
      <c r="AN529" s="66">
        <v>0</v>
      </c>
      <c r="AO529" s="65">
        <f t="shared" si="171"/>
        <v>5.7777777777777777</v>
      </c>
      <c r="AP529" s="65">
        <f t="shared" si="181"/>
        <v>0.75</v>
      </c>
      <c r="AQ529" s="67">
        <f t="shared" si="182"/>
        <v>2733.2777777777769</v>
      </c>
      <c r="AR529" s="57"/>
      <c r="AS529" s="57"/>
      <c r="AU529" s="57">
        <v>525</v>
      </c>
      <c r="AV529" s="66">
        <v>20.8</v>
      </c>
      <c r="AW529" s="66">
        <v>0</v>
      </c>
      <c r="AX529" s="65">
        <f t="shared" si="172"/>
        <v>5.7777777777777777</v>
      </c>
      <c r="AY529" s="65">
        <f t="shared" si="183"/>
        <v>0.75</v>
      </c>
      <c r="AZ529" s="67">
        <f t="shared" si="184"/>
        <v>2733.2777777777769</v>
      </c>
      <c r="BA529" s="57"/>
      <c r="BB529" s="57"/>
      <c r="BD529" s="57">
        <v>525</v>
      </c>
      <c r="BE529" s="66">
        <v>11.9</v>
      </c>
      <c r="BF529" s="66">
        <v>0</v>
      </c>
      <c r="BG529" s="65">
        <f t="shared" si="173"/>
        <v>3.3055555555555554</v>
      </c>
      <c r="BH529" s="65">
        <f t="shared" si="185"/>
        <v>-1</v>
      </c>
      <c r="BI529" s="67">
        <f t="shared" si="186"/>
        <v>2949.5972222222231</v>
      </c>
      <c r="BJ529" s="57"/>
      <c r="BK529" s="57"/>
      <c r="BM529" s="57">
        <v>525</v>
      </c>
      <c r="BN529" s="57">
        <v>11.9</v>
      </c>
      <c r="BO529" s="66">
        <v>0</v>
      </c>
      <c r="BP529" s="65">
        <f t="shared" si="174"/>
        <v>3.3055555555555554</v>
      </c>
      <c r="BQ529" s="65">
        <f t="shared" si="187"/>
        <v>-1</v>
      </c>
      <c r="BR529" s="67">
        <f t="shared" si="188"/>
        <v>2949.5972222222231</v>
      </c>
      <c r="BS529" s="57"/>
      <c r="BT529" s="57"/>
    </row>
    <row r="530" spans="1:72" x14ac:dyDescent="0.25">
      <c r="A530" s="31">
        <v>530</v>
      </c>
      <c r="B530" s="56">
        <v>527</v>
      </c>
      <c r="C530" s="71">
        <v>4</v>
      </c>
      <c r="D530" s="71">
        <v>0</v>
      </c>
      <c r="E530" s="71">
        <v>1.1111111111111112</v>
      </c>
      <c r="F530" s="71">
        <v>-1</v>
      </c>
      <c r="G530" s="71">
        <v>2953.9166666666679</v>
      </c>
      <c r="K530" s="57">
        <v>526</v>
      </c>
      <c r="L530" s="66">
        <v>44.6</v>
      </c>
      <c r="M530" s="66">
        <v>0</v>
      </c>
      <c r="N530" s="65">
        <f t="shared" si="168"/>
        <v>12.388888888888889</v>
      </c>
      <c r="O530" s="65">
        <f t="shared" si="175"/>
        <v>0.19444444444444642</v>
      </c>
      <c r="P530" s="67">
        <f t="shared" si="176"/>
        <v>2930.5277777777778</v>
      </c>
      <c r="Q530" s="57"/>
      <c r="R530" s="57"/>
      <c r="T530" s="57">
        <v>526</v>
      </c>
      <c r="U530" s="66">
        <v>44.6</v>
      </c>
      <c r="V530" s="66">
        <v>0</v>
      </c>
      <c r="W530" s="65">
        <f t="shared" si="169"/>
        <v>12.388888888888889</v>
      </c>
      <c r="X530" s="65">
        <f t="shared" si="177"/>
        <v>0.19444444444444642</v>
      </c>
      <c r="Y530" s="67">
        <f t="shared" si="178"/>
        <v>2930.5277777777778</v>
      </c>
      <c r="Z530" s="57"/>
      <c r="AA530" s="57"/>
      <c r="AC530" s="57">
        <v>526</v>
      </c>
      <c r="AD530" s="66">
        <v>21.5</v>
      </c>
      <c r="AE530" s="66">
        <v>0</v>
      </c>
      <c r="AF530" s="65">
        <f t="shared" si="170"/>
        <v>5.9722222222222223</v>
      </c>
      <c r="AG530" s="65">
        <f t="shared" si="179"/>
        <v>0.19444444444444464</v>
      </c>
      <c r="AH530" s="67">
        <f t="shared" si="180"/>
        <v>2739.1527777777769</v>
      </c>
      <c r="AI530" s="57"/>
      <c r="AJ530" s="57"/>
      <c r="AL530" s="57">
        <v>526</v>
      </c>
      <c r="AM530" s="66">
        <v>21.5</v>
      </c>
      <c r="AN530" s="66">
        <v>0</v>
      </c>
      <c r="AO530" s="65">
        <f t="shared" si="171"/>
        <v>5.9722222222222223</v>
      </c>
      <c r="AP530" s="65">
        <f t="shared" si="181"/>
        <v>0.19444444444444464</v>
      </c>
      <c r="AQ530" s="67">
        <f t="shared" si="182"/>
        <v>2739.1527777777769</v>
      </c>
      <c r="AR530" s="57"/>
      <c r="AS530" s="57"/>
      <c r="AU530" s="57">
        <v>526</v>
      </c>
      <c r="AV530" s="66">
        <v>21.5</v>
      </c>
      <c r="AW530" s="66">
        <v>0</v>
      </c>
      <c r="AX530" s="65">
        <f t="shared" si="172"/>
        <v>5.9722222222222223</v>
      </c>
      <c r="AY530" s="65">
        <f t="shared" si="183"/>
        <v>0.19444444444444464</v>
      </c>
      <c r="AZ530" s="67">
        <f t="shared" si="184"/>
        <v>2739.1527777777769</v>
      </c>
      <c r="BA530" s="57"/>
      <c r="BB530" s="57"/>
      <c r="BD530" s="57">
        <v>526</v>
      </c>
      <c r="BE530" s="66">
        <v>7.6</v>
      </c>
      <c r="BF530" s="66">
        <v>0</v>
      </c>
      <c r="BG530" s="65">
        <f t="shared" si="173"/>
        <v>2.1111111111111112</v>
      </c>
      <c r="BH530" s="65">
        <f t="shared" si="185"/>
        <v>-1.1944444444444442</v>
      </c>
      <c r="BI530" s="67">
        <f t="shared" si="186"/>
        <v>2952.3055555555566</v>
      </c>
      <c r="BJ530" s="57"/>
      <c r="BK530" s="57"/>
      <c r="BM530" s="57">
        <v>526</v>
      </c>
      <c r="BN530" s="57">
        <v>7.6</v>
      </c>
      <c r="BO530" s="66">
        <v>0</v>
      </c>
      <c r="BP530" s="65">
        <f t="shared" si="174"/>
        <v>2.1111111111111112</v>
      </c>
      <c r="BQ530" s="65">
        <f t="shared" si="187"/>
        <v>-1.1944444444444442</v>
      </c>
      <c r="BR530" s="67">
        <f t="shared" si="188"/>
        <v>2952.3055555555566</v>
      </c>
      <c r="BS530" s="57"/>
      <c r="BT530" s="57"/>
    </row>
    <row r="531" spans="1:72" x14ac:dyDescent="0.25">
      <c r="A531" s="31">
        <v>531</v>
      </c>
      <c r="B531" s="56">
        <v>528</v>
      </c>
      <c r="C531" s="71">
        <v>2</v>
      </c>
      <c r="D531" s="71">
        <v>0</v>
      </c>
      <c r="E531" s="71">
        <v>0.55555555555555558</v>
      </c>
      <c r="F531" s="71">
        <v>-0.55555555555555558</v>
      </c>
      <c r="G531" s="71">
        <v>2954.7500000000014</v>
      </c>
      <c r="K531" s="57">
        <v>527</v>
      </c>
      <c r="L531" s="66">
        <v>45.4</v>
      </c>
      <c r="M531" s="66">
        <v>0</v>
      </c>
      <c r="N531" s="65">
        <f t="shared" si="168"/>
        <v>12.611111111111111</v>
      </c>
      <c r="O531" s="65">
        <f t="shared" si="175"/>
        <v>0.22222222222222143</v>
      </c>
      <c r="P531" s="67">
        <f t="shared" si="176"/>
        <v>2943.0277777777778</v>
      </c>
      <c r="Q531" s="57"/>
      <c r="R531" s="57"/>
      <c r="T531" s="57">
        <v>527</v>
      </c>
      <c r="U531" s="66">
        <v>45.4</v>
      </c>
      <c r="V531" s="66">
        <v>0</v>
      </c>
      <c r="W531" s="65">
        <f t="shared" si="169"/>
        <v>12.611111111111111</v>
      </c>
      <c r="X531" s="65">
        <f t="shared" si="177"/>
        <v>0.22222222222222143</v>
      </c>
      <c r="Y531" s="67">
        <f t="shared" si="178"/>
        <v>2943.0277777777778</v>
      </c>
      <c r="Z531" s="57"/>
      <c r="AA531" s="57"/>
      <c r="AC531" s="57">
        <v>527</v>
      </c>
      <c r="AD531" s="66">
        <v>22.5</v>
      </c>
      <c r="AE531" s="66">
        <v>0</v>
      </c>
      <c r="AF531" s="65">
        <f t="shared" si="170"/>
        <v>6.25</v>
      </c>
      <c r="AG531" s="65">
        <f t="shared" si="179"/>
        <v>0.27777777777777768</v>
      </c>
      <c r="AH531" s="67">
        <f t="shared" si="180"/>
        <v>2745.2638888888882</v>
      </c>
      <c r="AI531" s="57"/>
      <c r="AJ531" s="57"/>
      <c r="AL531" s="57">
        <v>527</v>
      </c>
      <c r="AM531" s="66">
        <v>22.5</v>
      </c>
      <c r="AN531" s="66">
        <v>0</v>
      </c>
      <c r="AO531" s="65">
        <f t="shared" si="171"/>
        <v>6.25</v>
      </c>
      <c r="AP531" s="65">
        <f t="shared" si="181"/>
        <v>0.27777777777777768</v>
      </c>
      <c r="AQ531" s="67">
        <f t="shared" si="182"/>
        <v>2745.2638888888882</v>
      </c>
      <c r="AR531" s="57"/>
      <c r="AS531" s="57"/>
      <c r="AU531" s="57">
        <v>527</v>
      </c>
      <c r="AV531" s="66">
        <v>22.5</v>
      </c>
      <c r="AW531" s="66">
        <v>0</v>
      </c>
      <c r="AX531" s="65">
        <f t="shared" si="172"/>
        <v>6.25</v>
      </c>
      <c r="AY531" s="65">
        <f t="shared" si="183"/>
        <v>0.27777777777777768</v>
      </c>
      <c r="AZ531" s="67">
        <f t="shared" si="184"/>
        <v>2745.2638888888882</v>
      </c>
      <c r="BA531" s="57"/>
      <c r="BB531" s="57"/>
      <c r="BD531" s="57">
        <v>527</v>
      </c>
      <c r="BE531" s="66">
        <v>4</v>
      </c>
      <c r="BF531" s="66">
        <v>0</v>
      </c>
      <c r="BG531" s="65">
        <f t="shared" si="173"/>
        <v>1.1111111111111112</v>
      </c>
      <c r="BH531" s="65">
        <f t="shared" si="185"/>
        <v>-1</v>
      </c>
      <c r="BI531" s="67">
        <f t="shared" si="186"/>
        <v>2953.9166666666679</v>
      </c>
      <c r="BJ531" s="57"/>
      <c r="BK531" s="57"/>
      <c r="BM531" s="57">
        <v>527</v>
      </c>
      <c r="BN531" s="57">
        <v>4</v>
      </c>
      <c r="BO531" s="66">
        <v>0</v>
      </c>
      <c r="BP531" s="65">
        <f t="shared" si="174"/>
        <v>1.1111111111111112</v>
      </c>
      <c r="BQ531" s="65">
        <f t="shared" si="187"/>
        <v>-1</v>
      </c>
      <c r="BR531" s="67">
        <f t="shared" si="188"/>
        <v>2953.9166666666679</v>
      </c>
      <c r="BS531" s="57"/>
      <c r="BT531" s="57"/>
    </row>
    <row r="532" spans="1:72" x14ac:dyDescent="0.25">
      <c r="A532" s="31">
        <v>532</v>
      </c>
      <c r="B532" s="56">
        <v>529</v>
      </c>
      <c r="C532" s="71">
        <v>1</v>
      </c>
      <c r="D532" s="71">
        <v>0</v>
      </c>
      <c r="E532" s="71">
        <v>0.27777777777777779</v>
      </c>
      <c r="F532" s="71">
        <v>-0.27777777777777779</v>
      </c>
      <c r="G532" s="71">
        <v>2955.1666666666679</v>
      </c>
      <c r="K532" s="57">
        <v>528</v>
      </c>
      <c r="L532" s="66">
        <v>46.3</v>
      </c>
      <c r="M532" s="66">
        <v>0</v>
      </c>
      <c r="N532" s="65">
        <f t="shared" si="168"/>
        <v>12.861111111111111</v>
      </c>
      <c r="O532" s="65">
        <f t="shared" si="175"/>
        <v>0.25</v>
      </c>
      <c r="P532" s="67">
        <f t="shared" si="176"/>
        <v>2955.7638888888891</v>
      </c>
      <c r="Q532" s="57"/>
      <c r="R532" s="57"/>
      <c r="T532" s="57">
        <v>528</v>
      </c>
      <c r="U532" s="66">
        <v>46.3</v>
      </c>
      <c r="V532" s="66">
        <v>0</v>
      </c>
      <c r="W532" s="65">
        <f t="shared" si="169"/>
        <v>12.861111111111111</v>
      </c>
      <c r="X532" s="65">
        <f t="shared" si="177"/>
        <v>0.25</v>
      </c>
      <c r="Y532" s="67">
        <f t="shared" si="178"/>
        <v>2955.7638888888891</v>
      </c>
      <c r="Z532" s="57"/>
      <c r="AA532" s="57"/>
      <c r="AC532" s="57">
        <v>528</v>
      </c>
      <c r="AD532" s="66">
        <v>23.4</v>
      </c>
      <c r="AE532" s="66">
        <v>0</v>
      </c>
      <c r="AF532" s="65">
        <f t="shared" si="170"/>
        <v>6.4999999999999991</v>
      </c>
      <c r="AG532" s="65">
        <f t="shared" si="179"/>
        <v>0.24999999999999911</v>
      </c>
      <c r="AH532" s="67">
        <f t="shared" si="180"/>
        <v>2751.6388888888882</v>
      </c>
      <c r="AI532" s="57"/>
      <c r="AJ532" s="57"/>
      <c r="AL532" s="57">
        <v>528</v>
      </c>
      <c r="AM532" s="66">
        <v>23.4</v>
      </c>
      <c r="AN532" s="66">
        <v>0</v>
      </c>
      <c r="AO532" s="65">
        <f t="shared" si="171"/>
        <v>6.4999999999999991</v>
      </c>
      <c r="AP532" s="65">
        <f t="shared" si="181"/>
        <v>0.24999999999999911</v>
      </c>
      <c r="AQ532" s="67">
        <f t="shared" si="182"/>
        <v>2751.6388888888882</v>
      </c>
      <c r="AR532" s="57"/>
      <c r="AS532" s="57"/>
      <c r="AU532" s="57">
        <v>528</v>
      </c>
      <c r="AV532" s="66">
        <v>23.4</v>
      </c>
      <c r="AW532" s="66">
        <v>0</v>
      </c>
      <c r="AX532" s="65">
        <f t="shared" si="172"/>
        <v>6.4999999999999991</v>
      </c>
      <c r="AY532" s="65">
        <f t="shared" si="183"/>
        <v>0.24999999999999911</v>
      </c>
      <c r="AZ532" s="67">
        <f t="shared" si="184"/>
        <v>2751.6388888888882</v>
      </c>
      <c r="BA532" s="57"/>
      <c r="BB532" s="57"/>
      <c r="BD532" s="57">
        <v>528</v>
      </c>
      <c r="BE532" s="66">
        <v>2</v>
      </c>
      <c r="BF532" s="66">
        <v>0</v>
      </c>
      <c r="BG532" s="65">
        <f t="shared" si="173"/>
        <v>0.55555555555555558</v>
      </c>
      <c r="BH532" s="65">
        <f t="shared" si="185"/>
        <v>-0.55555555555555558</v>
      </c>
      <c r="BI532" s="67">
        <f t="shared" si="186"/>
        <v>2954.7500000000014</v>
      </c>
      <c r="BJ532" s="57"/>
      <c r="BK532" s="57"/>
      <c r="BM532" s="57">
        <v>528</v>
      </c>
      <c r="BN532" s="57">
        <v>2</v>
      </c>
      <c r="BO532" s="66">
        <v>0</v>
      </c>
      <c r="BP532" s="65">
        <f t="shared" si="174"/>
        <v>0.55555555555555558</v>
      </c>
      <c r="BQ532" s="65">
        <f t="shared" si="187"/>
        <v>-0.55555555555555558</v>
      </c>
      <c r="BR532" s="67">
        <f t="shared" si="188"/>
        <v>2954.7500000000014</v>
      </c>
      <c r="BS532" s="57"/>
      <c r="BT532" s="57"/>
    </row>
    <row r="533" spans="1:72" x14ac:dyDescent="0.25">
      <c r="A533" s="31">
        <v>533</v>
      </c>
      <c r="B533" s="56">
        <v>530</v>
      </c>
      <c r="C533" s="71">
        <v>0</v>
      </c>
      <c r="D533" s="71">
        <v>0</v>
      </c>
      <c r="E533" s="71">
        <v>0</v>
      </c>
      <c r="F533" s="71">
        <v>-0.27777777777777779</v>
      </c>
      <c r="G533" s="71">
        <v>2955.3055555555566</v>
      </c>
      <c r="K533" s="57">
        <v>529</v>
      </c>
      <c r="L533" s="66">
        <v>47.2</v>
      </c>
      <c r="M533" s="66">
        <v>0</v>
      </c>
      <c r="N533" s="65">
        <f t="shared" si="168"/>
        <v>13.111111111111111</v>
      </c>
      <c r="O533" s="65">
        <f t="shared" si="175"/>
        <v>0.25</v>
      </c>
      <c r="P533" s="67">
        <f t="shared" si="176"/>
        <v>2968.7500000000005</v>
      </c>
      <c r="Q533" s="57"/>
      <c r="R533" s="57"/>
      <c r="T533" s="57">
        <v>529</v>
      </c>
      <c r="U533" s="66">
        <v>47.2</v>
      </c>
      <c r="V533" s="66">
        <v>0</v>
      </c>
      <c r="W533" s="65">
        <f t="shared" si="169"/>
        <v>13.111111111111111</v>
      </c>
      <c r="X533" s="65">
        <f t="shared" si="177"/>
        <v>0.25</v>
      </c>
      <c r="Y533" s="67">
        <f t="shared" si="178"/>
        <v>2968.7500000000005</v>
      </c>
      <c r="Z533" s="57"/>
      <c r="AA533" s="57"/>
      <c r="AC533" s="57">
        <v>529</v>
      </c>
      <c r="AD533" s="66">
        <v>24.5</v>
      </c>
      <c r="AE533" s="66">
        <v>0</v>
      </c>
      <c r="AF533" s="65">
        <f t="shared" si="170"/>
        <v>6.8055555555555554</v>
      </c>
      <c r="AG533" s="65">
        <f t="shared" si="179"/>
        <v>0.30555555555555625</v>
      </c>
      <c r="AH533" s="67">
        <f t="shared" si="180"/>
        <v>2758.2916666666661</v>
      </c>
      <c r="AI533" s="57"/>
      <c r="AJ533" s="57"/>
      <c r="AL533" s="57">
        <v>529</v>
      </c>
      <c r="AM533" s="66">
        <v>24.5</v>
      </c>
      <c r="AN533" s="66">
        <v>0</v>
      </c>
      <c r="AO533" s="65">
        <f t="shared" si="171"/>
        <v>6.8055555555555554</v>
      </c>
      <c r="AP533" s="65">
        <f t="shared" si="181"/>
        <v>0.30555555555555625</v>
      </c>
      <c r="AQ533" s="67">
        <f t="shared" si="182"/>
        <v>2758.2916666666661</v>
      </c>
      <c r="AR533" s="57"/>
      <c r="AS533" s="57"/>
      <c r="AU533" s="57">
        <v>529</v>
      </c>
      <c r="AV533" s="66">
        <v>24.5</v>
      </c>
      <c r="AW533" s="66">
        <v>0</v>
      </c>
      <c r="AX533" s="65">
        <f t="shared" si="172"/>
        <v>6.8055555555555554</v>
      </c>
      <c r="AY533" s="65">
        <f t="shared" si="183"/>
        <v>0.30555555555555625</v>
      </c>
      <c r="AZ533" s="67">
        <f t="shared" si="184"/>
        <v>2758.2916666666661</v>
      </c>
      <c r="BA533" s="57"/>
      <c r="BB533" s="57"/>
      <c r="BD533" s="57">
        <v>529</v>
      </c>
      <c r="BE533" s="66">
        <v>1</v>
      </c>
      <c r="BF533" s="66">
        <v>0</v>
      </c>
      <c r="BG533" s="65">
        <f t="shared" si="173"/>
        <v>0.27777777777777779</v>
      </c>
      <c r="BH533" s="65">
        <f t="shared" si="185"/>
        <v>-0.27777777777777779</v>
      </c>
      <c r="BI533" s="67">
        <f t="shared" si="186"/>
        <v>2955.1666666666679</v>
      </c>
      <c r="BJ533" s="57"/>
      <c r="BK533" s="57"/>
      <c r="BM533" s="57">
        <v>529</v>
      </c>
      <c r="BN533" s="57">
        <v>1</v>
      </c>
      <c r="BO533" s="66">
        <v>0</v>
      </c>
      <c r="BP533" s="65">
        <f t="shared" si="174"/>
        <v>0.27777777777777779</v>
      </c>
      <c r="BQ533" s="65">
        <f t="shared" si="187"/>
        <v>-0.27777777777777779</v>
      </c>
      <c r="BR533" s="67">
        <f t="shared" si="188"/>
        <v>2955.1666666666679</v>
      </c>
      <c r="BS533" s="57"/>
      <c r="BT533" s="57"/>
    </row>
    <row r="534" spans="1:72" x14ac:dyDescent="0.25">
      <c r="A534" s="31">
        <v>534</v>
      </c>
      <c r="B534" s="56">
        <v>531</v>
      </c>
      <c r="C534" s="71">
        <v>0</v>
      </c>
      <c r="D534" s="71">
        <v>0</v>
      </c>
      <c r="E534" s="71">
        <v>0</v>
      </c>
      <c r="F534" s="71">
        <v>0</v>
      </c>
      <c r="G534" s="71">
        <v>2955.3055555555566</v>
      </c>
      <c r="K534" s="57">
        <v>530</v>
      </c>
      <c r="L534" s="66">
        <v>47.8</v>
      </c>
      <c r="M534" s="66">
        <v>0</v>
      </c>
      <c r="N534" s="65">
        <f t="shared" si="168"/>
        <v>13.277777777777777</v>
      </c>
      <c r="O534" s="65">
        <f t="shared" si="175"/>
        <v>0.16666666666666607</v>
      </c>
      <c r="P534" s="67">
        <f t="shared" si="176"/>
        <v>2981.9444444444448</v>
      </c>
      <c r="Q534" s="57"/>
      <c r="R534" s="57"/>
      <c r="T534" s="57">
        <v>530</v>
      </c>
      <c r="U534" s="66">
        <v>47.8</v>
      </c>
      <c r="V534" s="66">
        <v>0</v>
      </c>
      <c r="W534" s="65">
        <f t="shared" si="169"/>
        <v>13.277777777777777</v>
      </c>
      <c r="X534" s="65">
        <f t="shared" si="177"/>
        <v>0.16666666666666607</v>
      </c>
      <c r="Y534" s="67">
        <f t="shared" si="178"/>
        <v>2981.9444444444448</v>
      </c>
      <c r="Z534" s="57"/>
      <c r="AA534" s="57"/>
      <c r="AC534" s="57">
        <v>530</v>
      </c>
      <c r="AD534" s="66">
        <v>25.6</v>
      </c>
      <c r="AE534" s="66">
        <v>0</v>
      </c>
      <c r="AF534" s="65">
        <f t="shared" si="170"/>
        <v>7.1111111111111116</v>
      </c>
      <c r="AG534" s="65">
        <f t="shared" si="179"/>
        <v>0.30555555555555625</v>
      </c>
      <c r="AH534" s="67">
        <f t="shared" si="180"/>
        <v>2765.2499999999995</v>
      </c>
      <c r="AI534" s="57"/>
      <c r="AJ534" s="57"/>
      <c r="AL534" s="57">
        <v>530</v>
      </c>
      <c r="AM534" s="66">
        <v>25.6</v>
      </c>
      <c r="AN534" s="66">
        <v>0</v>
      </c>
      <c r="AO534" s="65">
        <f t="shared" si="171"/>
        <v>7.1111111111111116</v>
      </c>
      <c r="AP534" s="65">
        <f t="shared" si="181"/>
        <v>0.30555555555555625</v>
      </c>
      <c r="AQ534" s="67">
        <f t="shared" si="182"/>
        <v>2765.2499999999995</v>
      </c>
      <c r="AR534" s="57"/>
      <c r="AS534" s="57"/>
      <c r="AU534" s="57">
        <v>530</v>
      </c>
      <c r="AV534" s="66">
        <v>25.6</v>
      </c>
      <c r="AW534" s="66">
        <v>0</v>
      </c>
      <c r="AX534" s="65">
        <f t="shared" si="172"/>
        <v>7.1111111111111116</v>
      </c>
      <c r="AY534" s="65">
        <f t="shared" si="183"/>
        <v>0.30555555555555625</v>
      </c>
      <c r="AZ534" s="67">
        <f t="shared" si="184"/>
        <v>2765.2499999999995</v>
      </c>
      <c r="BA534" s="57"/>
      <c r="BB534" s="57"/>
      <c r="BD534" s="57">
        <v>530</v>
      </c>
      <c r="BE534" s="66">
        <v>0</v>
      </c>
      <c r="BF534" s="66">
        <v>0</v>
      </c>
      <c r="BG534" s="65">
        <f t="shared" si="173"/>
        <v>0</v>
      </c>
      <c r="BH534" s="65">
        <f t="shared" si="185"/>
        <v>-0.27777777777777779</v>
      </c>
      <c r="BI534" s="67">
        <f t="shared" si="186"/>
        <v>2955.3055555555566</v>
      </c>
      <c r="BJ534" s="57"/>
      <c r="BK534" s="57"/>
      <c r="BM534" s="57">
        <v>530</v>
      </c>
      <c r="BN534" s="57">
        <v>0</v>
      </c>
      <c r="BO534" s="66">
        <v>0</v>
      </c>
      <c r="BP534" s="65">
        <f t="shared" si="174"/>
        <v>0</v>
      </c>
      <c r="BQ534" s="65">
        <f t="shared" si="187"/>
        <v>-0.27777777777777779</v>
      </c>
      <c r="BR534" s="67">
        <f t="shared" si="188"/>
        <v>2955.3055555555566</v>
      </c>
      <c r="BS534" s="57"/>
      <c r="BT534" s="57"/>
    </row>
    <row r="535" spans="1:72" x14ac:dyDescent="0.25">
      <c r="A535" s="31">
        <v>535</v>
      </c>
      <c r="B535" s="56">
        <v>532</v>
      </c>
      <c r="C535" s="71">
        <v>0</v>
      </c>
      <c r="D535" s="71">
        <v>0</v>
      </c>
      <c r="E535" s="71">
        <v>0</v>
      </c>
      <c r="F535" s="71">
        <v>0</v>
      </c>
      <c r="G535" s="71">
        <v>2955.3055555555566</v>
      </c>
      <c r="K535" s="57">
        <v>531</v>
      </c>
      <c r="L535" s="66">
        <v>48.2</v>
      </c>
      <c r="M535" s="66">
        <v>0</v>
      </c>
      <c r="N535" s="65">
        <f t="shared" si="168"/>
        <v>13.388888888888889</v>
      </c>
      <c r="O535" s="65">
        <f t="shared" si="175"/>
        <v>0.11111111111111249</v>
      </c>
      <c r="P535" s="67">
        <f t="shared" si="176"/>
        <v>2995.2777777777783</v>
      </c>
      <c r="Q535" s="57"/>
      <c r="R535" s="57"/>
      <c r="T535" s="57">
        <v>531</v>
      </c>
      <c r="U535" s="66">
        <v>48.2</v>
      </c>
      <c r="V535" s="66">
        <v>0</v>
      </c>
      <c r="W535" s="65">
        <f t="shared" si="169"/>
        <v>13.388888888888889</v>
      </c>
      <c r="X535" s="65">
        <f t="shared" si="177"/>
        <v>0.11111111111111249</v>
      </c>
      <c r="Y535" s="67">
        <f t="shared" si="178"/>
        <v>2995.2777777777783</v>
      </c>
      <c r="Z535" s="57"/>
      <c r="AA535" s="57"/>
      <c r="AC535" s="57">
        <v>531</v>
      </c>
      <c r="AD535" s="66">
        <v>26</v>
      </c>
      <c r="AE535" s="66">
        <v>0</v>
      </c>
      <c r="AF535" s="65">
        <f t="shared" si="170"/>
        <v>7.2222222222222223</v>
      </c>
      <c r="AG535" s="65">
        <f t="shared" si="179"/>
        <v>0.11111111111111072</v>
      </c>
      <c r="AH535" s="67">
        <f t="shared" si="180"/>
        <v>2772.4166666666661</v>
      </c>
      <c r="AI535" s="57"/>
      <c r="AJ535" s="57"/>
      <c r="AL535" s="57">
        <v>531</v>
      </c>
      <c r="AM535" s="66">
        <v>26</v>
      </c>
      <c r="AN535" s="66">
        <v>0</v>
      </c>
      <c r="AO535" s="65">
        <f t="shared" si="171"/>
        <v>7.2222222222222223</v>
      </c>
      <c r="AP535" s="65">
        <f t="shared" si="181"/>
        <v>0.11111111111111072</v>
      </c>
      <c r="AQ535" s="67">
        <f t="shared" si="182"/>
        <v>2772.4166666666661</v>
      </c>
      <c r="AR535" s="57"/>
      <c r="AS535" s="57"/>
      <c r="AU535" s="57">
        <v>531</v>
      </c>
      <c r="AV535" s="66">
        <v>26</v>
      </c>
      <c r="AW535" s="66">
        <v>0</v>
      </c>
      <c r="AX535" s="65">
        <f t="shared" si="172"/>
        <v>7.2222222222222223</v>
      </c>
      <c r="AY535" s="65">
        <f t="shared" si="183"/>
        <v>0.11111111111111072</v>
      </c>
      <c r="AZ535" s="67">
        <f t="shared" si="184"/>
        <v>2772.4166666666661</v>
      </c>
      <c r="BA535" s="57"/>
      <c r="BB535" s="57"/>
      <c r="BD535" s="57">
        <v>531</v>
      </c>
      <c r="BE535" s="66">
        <v>0</v>
      </c>
      <c r="BF535" s="66">
        <v>0</v>
      </c>
      <c r="BG535" s="65">
        <f t="shared" si="173"/>
        <v>0</v>
      </c>
      <c r="BH535" s="65">
        <f t="shared" si="185"/>
        <v>0</v>
      </c>
      <c r="BI535" s="67">
        <f t="shared" si="186"/>
        <v>2955.3055555555566</v>
      </c>
      <c r="BJ535" s="57"/>
      <c r="BK535" s="57"/>
      <c r="BM535" s="57">
        <v>531</v>
      </c>
      <c r="BN535" s="57">
        <v>0</v>
      </c>
      <c r="BO535" s="66">
        <v>0</v>
      </c>
      <c r="BP535" s="65">
        <f t="shared" si="174"/>
        <v>0</v>
      </c>
      <c r="BQ535" s="65">
        <f t="shared" si="187"/>
        <v>0</v>
      </c>
      <c r="BR535" s="67">
        <f t="shared" si="188"/>
        <v>2955.3055555555566</v>
      </c>
      <c r="BS535" s="57"/>
      <c r="BT535" s="57"/>
    </row>
    <row r="536" spans="1:72" x14ac:dyDescent="0.25">
      <c r="A536" s="31">
        <v>536</v>
      </c>
      <c r="B536" s="56">
        <v>533</v>
      </c>
      <c r="C536" s="71">
        <v>0.2</v>
      </c>
      <c r="D536" s="71">
        <v>0</v>
      </c>
      <c r="E536" s="71">
        <v>5.5555555555555559E-2</v>
      </c>
      <c r="F536" s="71">
        <v>5.5555555555555559E-2</v>
      </c>
      <c r="G536" s="71">
        <v>2955.3333333333344</v>
      </c>
      <c r="K536" s="57">
        <v>532</v>
      </c>
      <c r="L536" s="66">
        <v>48.5</v>
      </c>
      <c r="M536" s="66">
        <v>0</v>
      </c>
      <c r="N536" s="65">
        <f t="shared" si="168"/>
        <v>13.472222222222221</v>
      </c>
      <c r="O536" s="65">
        <f t="shared" si="175"/>
        <v>8.3333333333332149E-2</v>
      </c>
      <c r="P536" s="67">
        <f t="shared" si="176"/>
        <v>3008.7083333333339</v>
      </c>
      <c r="Q536" s="57"/>
      <c r="R536" s="57"/>
      <c r="T536" s="57">
        <v>532</v>
      </c>
      <c r="U536" s="66">
        <v>48.5</v>
      </c>
      <c r="V536" s="66">
        <v>0</v>
      </c>
      <c r="W536" s="65">
        <f t="shared" si="169"/>
        <v>13.472222222222221</v>
      </c>
      <c r="X536" s="65">
        <f t="shared" si="177"/>
        <v>8.3333333333332149E-2</v>
      </c>
      <c r="Y536" s="67">
        <f t="shared" si="178"/>
        <v>3008.7083333333339</v>
      </c>
      <c r="Z536" s="57"/>
      <c r="AA536" s="57"/>
      <c r="AC536" s="57">
        <v>532</v>
      </c>
      <c r="AD536" s="66">
        <v>26.5</v>
      </c>
      <c r="AE536" s="66">
        <v>0</v>
      </c>
      <c r="AF536" s="65">
        <f t="shared" si="170"/>
        <v>7.3611111111111107</v>
      </c>
      <c r="AG536" s="65">
        <f t="shared" si="179"/>
        <v>0.1388888888888884</v>
      </c>
      <c r="AH536" s="67">
        <f t="shared" si="180"/>
        <v>2779.7083333333326</v>
      </c>
      <c r="AI536" s="57"/>
      <c r="AJ536" s="57"/>
      <c r="AL536" s="57">
        <v>532</v>
      </c>
      <c r="AM536" s="66">
        <v>26.5</v>
      </c>
      <c r="AN536" s="66">
        <v>0</v>
      </c>
      <c r="AO536" s="65">
        <f t="shared" si="171"/>
        <v>7.3611111111111107</v>
      </c>
      <c r="AP536" s="65">
        <f t="shared" si="181"/>
        <v>0.1388888888888884</v>
      </c>
      <c r="AQ536" s="67">
        <f t="shared" si="182"/>
        <v>2779.7083333333326</v>
      </c>
      <c r="AR536" s="57"/>
      <c r="AS536" s="57"/>
      <c r="AU536" s="57">
        <v>532</v>
      </c>
      <c r="AV536" s="66">
        <v>26.5</v>
      </c>
      <c r="AW536" s="66">
        <v>0</v>
      </c>
      <c r="AX536" s="65">
        <f t="shared" si="172"/>
        <v>7.3611111111111107</v>
      </c>
      <c r="AY536" s="65">
        <f t="shared" si="183"/>
        <v>0.1388888888888884</v>
      </c>
      <c r="AZ536" s="67">
        <f t="shared" si="184"/>
        <v>2779.7083333333326</v>
      </c>
      <c r="BA536" s="57"/>
      <c r="BB536" s="57"/>
      <c r="BD536" s="57">
        <v>532</v>
      </c>
      <c r="BE536" s="66">
        <v>0</v>
      </c>
      <c r="BF536" s="66">
        <v>0</v>
      </c>
      <c r="BG536" s="65">
        <f t="shared" si="173"/>
        <v>0</v>
      </c>
      <c r="BH536" s="65">
        <f t="shared" si="185"/>
        <v>0</v>
      </c>
      <c r="BI536" s="67">
        <f t="shared" si="186"/>
        <v>2955.3055555555566</v>
      </c>
      <c r="BJ536" s="57"/>
      <c r="BK536" s="57"/>
      <c r="BM536" s="57">
        <v>532</v>
      </c>
      <c r="BN536" s="57">
        <v>0</v>
      </c>
      <c r="BO536" s="66">
        <v>0</v>
      </c>
      <c r="BP536" s="65">
        <f t="shared" si="174"/>
        <v>0</v>
      </c>
      <c r="BQ536" s="65">
        <f t="shared" si="187"/>
        <v>0</v>
      </c>
      <c r="BR536" s="67">
        <f t="shared" si="188"/>
        <v>2955.3055555555566</v>
      </c>
      <c r="BS536" s="57"/>
      <c r="BT536" s="57"/>
    </row>
    <row r="537" spans="1:72" x14ac:dyDescent="0.25">
      <c r="A537" s="31">
        <v>537</v>
      </c>
      <c r="B537" s="56">
        <v>534</v>
      </c>
      <c r="C537" s="71">
        <v>1.2</v>
      </c>
      <c r="D537" s="71">
        <v>0</v>
      </c>
      <c r="E537" s="71">
        <v>0.33333333333333331</v>
      </c>
      <c r="F537" s="71">
        <v>0.27777777777777773</v>
      </c>
      <c r="G537" s="71">
        <v>2955.5277777777787</v>
      </c>
      <c r="K537" s="57">
        <v>533</v>
      </c>
      <c r="L537" s="66">
        <v>48.7</v>
      </c>
      <c r="M537" s="66">
        <v>0</v>
      </c>
      <c r="N537" s="65">
        <f t="shared" si="168"/>
        <v>13.527777777777779</v>
      </c>
      <c r="O537" s="65">
        <f t="shared" si="175"/>
        <v>5.5555555555557135E-2</v>
      </c>
      <c r="P537" s="67">
        <f t="shared" si="176"/>
        <v>3022.2083333333339</v>
      </c>
      <c r="Q537" s="57"/>
      <c r="R537" s="57"/>
      <c r="T537" s="57">
        <v>533</v>
      </c>
      <c r="U537" s="66">
        <v>48.7</v>
      </c>
      <c r="V537" s="66">
        <v>0</v>
      </c>
      <c r="W537" s="65">
        <f t="shared" si="169"/>
        <v>13.527777777777779</v>
      </c>
      <c r="X537" s="65">
        <f t="shared" si="177"/>
        <v>5.5555555555557135E-2</v>
      </c>
      <c r="Y537" s="67">
        <f t="shared" si="178"/>
        <v>3022.2083333333339</v>
      </c>
      <c r="Z537" s="57"/>
      <c r="AA537" s="57"/>
      <c r="AC537" s="57">
        <v>533</v>
      </c>
      <c r="AD537" s="66">
        <v>26.9</v>
      </c>
      <c r="AE537" s="66">
        <v>0</v>
      </c>
      <c r="AF537" s="65">
        <f t="shared" si="170"/>
        <v>7.4722222222222214</v>
      </c>
      <c r="AG537" s="65">
        <f t="shared" si="179"/>
        <v>0.11111111111111072</v>
      </c>
      <c r="AH537" s="67">
        <f t="shared" si="180"/>
        <v>2787.1249999999991</v>
      </c>
      <c r="AI537" s="57"/>
      <c r="AJ537" s="57"/>
      <c r="AL537" s="57">
        <v>533</v>
      </c>
      <c r="AM537" s="66">
        <v>26.9</v>
      </c>
      <c r="AN537" s="66">
        <v>0</v>
      </c>
      <c r="AO537" s="65">
        <f t="shared" si="171"/>
        <v>7.4722222222222214</v>
      </c>
      <c r="AP537" s="65">
        <f t="shared" si="181"/>
        <v>0.11111111111111072</v>
      </c>
      <c r="AQ537" s="67">
        <f t="shared" si="182"/>
        <v>2787.1249999999991</v>
      </c>
      <c r="AR537" s="57"/>
      <c r="AS537" s="57"/>
      <c r="AU537" s="57">
        <v>533</v>
      </c>
      <c r="AV537" s="66">
        <v>26.9</v>
      </c>
      <c r="AW537" s="66">
        <v>0</v>
      </c>
      <c r="AX537" s="65">
        <f t="shared" si="172"/>
        <v>7.4722222222222214</v>
      </c>
      <c r="AY537" s="65">
        <f t="shared" si="183"/>
        <v>0.11111111111111072</v>
      </c>
      <c r="AZ537" s="67">
        <f t="shared" si="184"/>
        <v>2787.1249999999991</v>
      </c>
      <c r="BA537" s="57"/>
      <c r="BB537" s="57"/>
      <c r="BD537" s="57">
        <v>533</v>
      </c>
      <c r="BE537" s="66">
        <v>0.2</v>
      </c>
      <c r="BF537" s="66">
        <v>0</v>
      </c>
      <c r="BG537" s="65">
        <f t="shared" si="173"/>
        <v>5.5555555555555559E-2</v>
      </c>
      <c r="BH537" s="65">
        <f t="shared" si="185"/>
        <v>5.5555555555555559E-2</v>
      </c>
      <c r="BI537" s="67">
        <f t="shared" si="186"/>
        <v>2955.3333333333344</v>
      </c>
      <c r="BJ537" s="57"/>
      <c r="BK537" s="57"/>
      <c r="BM537" s="57">
        <v>533</v>
      </c>
      <c r="BN537" s="57">
        <v>0.2</v>
      </c>
      <c r="BO537" s="66">
        <v>0</v>
      </c>
      <c r="BP537" s="65">
        <f t="shared" si="174"/>
        <v>5.5555555555555559E-2</v>
      </c>
      <c r="BQ537" s="65">
        <f t="shared" si="187"/>
        <v>5.5555555555555559E-2</v>
      </c>
      <c r="BR537" s="67">
        <f t="shared" si="188"/>
        <v>2955.3333333333344</v>
      </c>
      <c r="BS537" s="57"/>
      <c r="BT537" s="57"/>
    </row>
    <row r="538" spans="1:72" x14ac:dyDescent="0.25">
      <c r="A538" s="31">
        <v>538</v>
      </c>
      <c r="B538" s="56">
        <v>535</v>
      </c>
      <c r="C538" s="71">
        <v>3.2</v>
      </c>
      <c r="D538" s="71">
        <v>0</v>
      </c>
      <c r="E538" s="71">
        <v>0.88888888888888895</v>
      </c>
      <c r="F538" s="71">
        <v>0.55555555555555558</v>
      </c>
      <c r="G538" s="71">
        <v>2956.1388888888901</v>
      </c>
      <c r="K538" s="57">
        <v>534</v>
      </c>
      <c r="L538" s="66">
        <v>48.9</v>
      </c>
      <c r="M538" s="66">
        <v>0</v>
      </c>
      <c r="N538" s="65">
        <f t="shared" si="168"/>
        <v>13.583333333333332</v>
      </c>
      <c r="O538" s="65">
        <f t="shared" si="175"/>
        <v>5.5555555555553582E-2</v>
      </c>
      <c r="P538" s="67">
        <f t="shared" si="176"/>
        <v>3035.7638888888896</v>
      </c>
      <c r="Q538" s="57"/>
      <c r="R538" s="57"/>
      <c r="T538" s="57">
        <v>534</v>
      </c>
      <c r="U538" s="66">
        <v>48.9</v>
      </c>
      <c r="V538" s="66">
        <v>0</v>
      </c>
      <c r="W538" s="65">
        <f t="shared" si="169"/>
        <v>13.583333333333332</v>
      </c>
      <c r="X538" s="65">
        <f t="shared" si="177"/>
        <v>5.5555555555553582E-2</v>
      </c>
      <c r="Y538" s="67">
        <f t="shared" si="178"/>
        <v>3035.7638888888896</v>
      </c>
      <c r="Z538" s="57"/>
      <c r="AA538" s="57"/>
      <c r="AC538" s="57">
        <v>534</v>
      </c>
      <c r="AD538" s="66">
        <v>27.3</v>
      </c>
      <c r="AE538" s="66">
        <v>0</v>
      </c>
      <c r="AF538" s="65">
        <f t="shared" si="170"/>
        <v>7.583333333333333</v>
      </c>
      <c r="AG538" s="65">
        <f t="shared" si="179"/>
        <v>0.1111111111111116</v>
      </c>
      <c r="AH538" s="67">
        <f t="shared" si="180"/>
        <v>2794.6527777777769</v>
      </c>
      <c r="AI538" s="57"/>
      <c r="AJ538" s="57"/>
      <c r="AL538" s="57">
        <v>534</v>
      </c>
      <c r="AM538" s="66">
        <v>27.3</v>
      </c>
      <c r="AN538" s="66">
        <v>0</v>
      </c>
      <c r="AO538" s="65">
        <f t="shared" si="171"/>
        <v>7.583333333333333</v>
      </c>
      <c r="AP538" s="65">
        <f t="shared" si="181"/>
        <v>0.1111111111111116</v>
      </c>
      <c r="AQ538" s="67">
        <f t="shared" si="182"/>
        <v>2794.6527777777769</v>
      </c>
      <c r="AR538" s="57"/>
      <c r="AS538" s="57"/>
      <c r="AU538" s="57">
        <v>534</v>
      </c>
      <c r="AV538" s="66">
        <v>27.3</v>
      </c>
      <c r="AW538" s="66">
        <v>0</v>
      </c>
      <c r="AX538" s="65">
        <f t="shared" si="172"/>
        <v>7.583333333333333</v>
      </c>
      <c r="AY538" s="65">
        <f t="shared" si="183"/>
        <v>0.1111111111111116</v>
      </c>
      <c r="AZ538" s="67">
        <f t="shared" si="184"/>
        <v>2794.6527777777769</v>
      </c>
      <c r="BA538" s="57"/>
      <c r="BB538" s="57"/>
      <c r="BD538" s="57">
        <v>534</v>
      </c>
      <c r="BE538" s="66">
        <v>1.2</v>
      </c>
      <c r="BF538" s="66">
        <v>0</v>
      </c>
      <c r="BG538" s="65">
        <f t="shared" si="173"/>
        <v>0.33333333333333331</v>
      </c>
      <c r="BH538" s="65">
        <f t="shared" si="185"/>
        <v>0.27777777777777773</v>
      </c>
      <c r="BI538" s="67">
        <f t="shared" si="186"/>
        <v>2955.5277777777787</v>
      </c>
      <c r="BJ538" s="57"/>
      <c r="BK538" s="57"/>
      <c r="BM538" s="57">
        <v>534</v>
      </c>
      <c r="BN538" s="57">
        <v>1.2</v>
      </c>
      <c r="BO538" s="66">
        <v>0</v>
      </c>
      <c r="BP538" s="65">
        <f t="shared" si="174"/>
        <v>0.33333333333333331</v>
      </c>
      <c r="BQ538" s="65">
        <f t="shared" si="187"/>
        <v>0.27777777777777773</v>
      </c>
      <c r="BR538" s="67">
        <f t="shared" si="188"/>
        <v>2955.5277777777787</v>
      </c>
      <c r="BS538" s="57"/>
      <c r="BT538" s="57"/>
    </row>
    <row r="539" spans="1:72" x14ac:dyDescent="0.25">
      <c r="A539" s="31">
        <v>539</v>
      </c>
      <c r="B539" s="56">
        <v>536</v>
      </c>
      <c r="C539" s="71">
        <v>5.2</v>
      </c>
      <c r="D539" s="71">
        <v>0</v>
      </c>
      <c r="E539" s="71">
        <v>1.4444444444444444</v>
      </c>
      <c r="F539" s="71">
        <v>0.55555555555555547</v>
      </c>
      <c r="G539" s="71">
        <v>2957.3055555555566</v>
      </c>
      <c r="K539" s="57">
        <v>535</v>
      </c>
      <c r="L539" s="66">
        <v>49.1</v>
      </c>
      <c r="M539" s="66">
        <v>0</v>
      </c>
      <c r="N539" s="65">
        <f t="shared" si="168"/>
        <v>13.638888888888889</v>
      </c>
      <c r="O539" s="65">
        <f t="shared" si="175"/>
        <v>5.5555555555557135E-2</v>
      </c>
      <c r="P539" s="67">
        <f t="shared" si="176"/>
        <v>3049.3750000000009</v>
      </c>
      <c r="Q539" s="57"/>
      <c r="R539" s="57"/>
      <c r="T539" s="57">
        <v>535</v>
      </c>
      <c r="U539" s="66">
        <v>49.1</v>
      </c>
      <c r="V539" s="66">
        <v>0</v>
      </c>
      <c r="W539" s="65">
        <f t="shared" si="169"/>
        <v>13.638888888888889</v>
      </c>
      <c r="X539" s="65">
        <f t="shared" si="177"/>
        <v>5.5555555555557135E-2</v>
      </c>
      <c r="Y539" s="67">
        <f t="shared" si="178"/>
        <v>3049.3750000000009</v>
      </c>
      <c r="Z539" s="57"/>
      <c r="AA539" s="57"/>
      <c r="AC539" s="57">
        <v>535</v>
      </c>
      <c r="AD539" s="66">
        <v>27.9</v>
      </c>
      <c r="AE539" s="66">
        <v>0</v>
      </c>
      <c r="AF539" s="65">
        <f t="shared" si="170"/>
        <v>7.7499999999999991</v>
      </c>
      <c r="AG539" s="65">
        <f t="shared" si="179"/>
        <v>0.16666666666666607</v>
      </c>
      <c r="AH539" s="67">
        <f t="shared" si="180"/>
        <v>2802.3194444444434</v>
      </c>
      <c r="AI539" s="57"/>
      <c r="AJ539" s="57"/>
      <c r="AL539" s="57">
        <v>535</v>
      </c>
      <c r="AM539" s="66">
        <v>27.9</v>
      </c>
      <c r="AN539" s="66">
        <v>0</v>
      </c>
      <c r="AO539" s="65">
        <f t="shared" si="171"/>
        <v>7.7499999999999991</v>
      </c>
      <c r="AP539" s="65">
        <f t="shared" si="181"/>
        <v>0.16666666666666607</v>
      </c>
      <c r="AQ539" s="67">
        <f t="shared" si="182"/>
        <v>2802.3194444444434</v>
      </c>
      <c r="AR539" s="57"/>
      <c r="AS539" s="57"/>
      <c r="AU539" s="57">
        <v>535</v>
      </c>
      <c r="AV539" s="66">
        <v>27.9</v>
      </c>
      <c r="AW539" s="66">
        <v>0</v>
      </c>
      <c r="AX539" s="65">
        <f t="shared" si="172"/>
        <v>7.7499999999999991</v>
      </c>
      <c r="AY539" s="65">
        <f t="shared" si="183"/>
        <v>0.16666666666666607</v>
      </c>
      <c r="AZ539" s="67">
        <f t="shared" si="184"/>
        <v>2802.3194444444434</v>
      </c>
      <c r="BA539" s="57"/>
      <c r="BB539" s="57"/>
      <c r="BD539" s="57">
        <v>535</v>
      </c>
      <c r="BE539" s="66">
        <v>3.2</v>
      </c>
      <c r="BF539" s="66">
        <v>0</v>
      </c>
      <c r="BG539" s="65">
        <f t="shared" si="173"/>
        <v>0.88888888888888895</v>
      </c>
      <c r="BH539" s="65">
        <f t="shared" si="185"/>
        <v>0.55555555555555558</v>
      </c>
      <c r="BI539" s="67">
        <f t="shared" si="186"/>
        <v>2956.1388888888901</v>
      </c>
      <c r="BJ539" s="57"/>
      <c r="BK539" s="57"/>
      <c r="BM539" s="57">
        <v>535</v>
      </c>
      <c r="BN539" s="57">
        <v>3.2</v>
      </c>
      <c r="BO539" s="66">
        <v>0</v>
      </c>
      <c r="BP539" s="65">
        <f t="shared" si="174"/>
        <v>0.88888888888888895</v>
      </c>
      <c r="BQ539" s="65">
        <f t="shared" si="187"/>
        <v>0.55555555555555558</v>
      </c>
      <c r="BR539" s="67">
        <f t="shared" si="188"/>
        <v>2956.1388888888901</v>
      </c>
      <c r="BS539" s="57"/>
      <c r="BT539" s="57"/>
    </row>
    <row r="540" spans="1:72" x14ac:dyDescent="0.25">
      <c r="A540" s="31">
        <v>540</v>
      </c>
      <c r="B540" s="56">
        <v>537</v>
      </c>
      <c r="C540" s="71">
        <v>8.1999999999999993</v>
      </c>
      <c r="D540" s="71">
        <v>0</v>
      </c>
      <c r="E540" s="71">
        <v>2.2777777777777777</v>
      </c>
      <c r="F540" s="71">
        <v>0.83333333333333326</v>
      </c>
      <c r="G540" s="71">
        <v>2959.1666666666679</v>
      </c>
      <c r="K540" s="57">
        <v>536</v>
      </c>
      <c r="L540" s="66">
        <v>49.1</v>
      </c>
      <c r="M540" s="66">
        <v>0</v>
      </c>
      <c r="N540" s="65">
        <f t="shared" si="168"/>
        <v>13.638888888888889</v>
      </c>
      <c r="O540" s="65">
        <f t="shared" si="175"/>
        <v>0</v>
      </c>
      <c r="P540" s="67">
        <f t="shared" si="176"/>
        <v>3063.0138888888896</v>
      </c>
      <c r="Q540" s="57"/>
      <c r="R540" s="57"/>
      <c r="T540" s="57">
        <v>536</v>
      </c>
      <c r="U540" s="66">
        <v>49.1</v>
      </c>
      <c r="V540" s="66">
        <v>0</v>
      </c>
      <c r="W540" s="65">
        <f t="shared" si="169"/>
        <v>13.638888888888889</v>
      </c>
      <c r="X540" s="65">
        <f t="shared" si="177"/>
        <v>0</v>
      </c>
      <c r="Y540" s="67">
        <f t="shared" si="178"/>
        <v>3063.0138888888896</v>
      </c>
      <c r="Z540" s="57"/>
      <c r="AA540" s="57"/>
      <c r="AC540" s="57">
        <v>536</v>
      </c>
      <c r="AD540" s="66">
        <v>30.3</v>
      </c>
      <c r="AE540" s="66">
        <v>0</v>
      </c>
      <c r="AF540" s="65">
        <f t="shared" si="170"/>
        <v>8.4166666666666661</v>
      </c>
      <c r="AG540" s="65">
        <f t="shared" si="179"/>
        <v>0.66666666666666696</v>
      </c>
      <c r="AH540" s="67">
        <f t="shared" si="180"/>
        <v>2810.4027777777769</v>
      </c>
      <c r="AI540" s="57"/>
      <c r="AJ540" s="57"/>
      <c r="AL540" s="57">
        <v>536</v>
      </c>
      <c r="AM540" s="66">
        <v>30.3</v>
      </c>
      <c r="AN540" s="66">
        <v>0</v>
      </c>
      <c r="AO540" s="65">
        <f t="shared" si="171"/>
        <v>8.4166666666666661</v>
      </c>
      <c r="AP540" s="65">
        <f t="shared" si="181"/>
        <v>0.66666666666666696</v>
      </c>
      <c r="AQ540" s="67">
        <f t="shared" si="182"/>
        <v>2810.4027777777769</v>
      </c>
      <c r="AR540" s="57"/>
      <c r="AS540" s="57"/>
      <c r="AU540" s="57">
        <v>536</v>
      </c>
      <c r="AV540" s="66">
        <v>30.3</v>
      </c>
      <c r="AW540" s="66">
        <v>0</v>
      </c>
      <c r="AX540" s="65">
        <f t="shared" si="172"/>
        <v>8.4166666666666661</v>
      </c>
      <c r="AY540" s="65">
        <f t="shared" si="183"/>
        <v>0.66666666666666696</v>
      </c>
      <c r="AZ540" s="67">
        <f t="shared" si="184"/>
        <v>2810.4027777777769</v>
      </c>
      <c r="BA540" s="57"/>
      <c r="BB540" s="57"/>
      <c r="BD540" s="57">
        <v>536</v>
      </c>
      <c r="BE540" s="66">
        <v>5.2</v>
      </c>
      <c r="BF540" s="66">
        <v>0</v>
      </c>
      <c r="BG540" s="65">
        <f t="shared" si="173"/>
        <v>1.4444444444444444</v>
      </c>
      <c r="BH540" s="65">
        <f t="shared" si="185"/>
        <v>0.55555555555555547</v>
      </c>
      <c r="BI540" s="67">
        <f t="shared" si="186"/>
        <v>2957.3055555555566</v>
      </c>
      <c r="BJ540" s="57"/>
      <c r="BK540" s="57"/>
      <c r="BM540" s="57">
        <v>536</v>
      </c>
      <c r="BN540" s="57">
        <v>5.2</v>
      </c>
      <c r="BO540" s="66">
        <v>0</v>
      </c>
      <c r="BP540" s="65">
        <f t="shared" si="174"/>
        <v>1.4444444444444444</v>
      </c>
      <c r="BQ540" s="65">
        <f t="shared" si="187"/>
        <v>0.55555555555555547</v>
      </c>
      <c r="BR540" s="67">
        <f t="shared" si="188"/>
        <v>2957.3055555555566</v>
      </c>
      <c r="BS540" s="57"/>
      <c r="BT540" s="57"/>
    </row>
    <row r="541" spans="1:72" x14ac:dyDescent="0.25">
      <c r="A541" s="31">
        <v>541</v>
      </c>
      <c r="B541" s="56">
        <v>538</v>
      </c>
      <c r="C541" s="71">
        <v>13</v>
      </c>
      <c r="D541" s="71">
        <v>0</v>
      </c>
      <c r="E541" s="71">
        <v>3.6111111111111112</v>
      </c>
      <c r="F541" s="71">
        <v>1.3333333333333335</v>
      </c>
      <c r="G541" s="71">
        <v>2962.1111111111122</v>
      </c>
      <c r="K541" s="57">
        <v>537</v>
      </c>
      <c r="L541" s="66">
        <v>49</v>
      </c>
      <c r="M541" s="66">
        <v>0</v>
      </c>
      <c r="N541" s="65">
        <f t="shared" si="168"/>
        <v>13.611111111111111</v>
      </c>
      <c r="O541" s="65">
        <f t="shared" si="175"/>
        <v>-2.7777777777778567E-2</v>
      </c>
      <c r="P541" s="67">
        <f t="shared" si="176"/>
        <v>3076.6388888888896</v>
      </c>
      <c r="Q541" s="57"/>
      <c r="R541" s="57"/>
      <c r="T541" s="57">
        <v>537</v>
      </c>
      <c r="U541" s="66">
        <v>49</v>
      </c>
      <c r="V541" s="66">
        <v>0</v>
      </c>
      <c r="W541" s="65">
        <f t="shared" si="169"/>
        <v>13.611111111111111</v>
      </c>
      <c r="X541" s="65">
        <f t="shared" si="177"/>
        <v>-2.7777777777778567E-2</v>
      </c>
      <c r="Y541" s="67">
        <f t="shared" si="178"/>
        <v>3076.6388888888896</v>
      </c>
      <c r="Z541" s="57"/>
      <c r="AA541" s="57"/>
      <c r="AC541" s="57">
        <v>537</v>
      </c>
      <c r="AD541" s="66">
        <v>33.200000000000003</v>
      </c>
      <c r="AE541" s="66">
        <v>0</v>
      </c>
      <c r="AF541" s="65">
        <f t="shared" si="170"/>
        <v>9.2222222222222232</v>
      </c>
      <c r="AG541" s="65">
        <f t="shared" si="179"/>
        <v>0.80555555555555713</v>
      </c>
      <c r="AH541" s="67">
        <f t="shared" si="180"/>
        <v>2819.2222222222213</v>
      </c>
      <c r="AI541" s="57"/>
      <c r="AJ541" s="57"/>
      <c r="AL541" s="57">
        <v>537</v>
      </c>
      <c r="AM541" s="66">
        <v>33.200000000000003</v>
      </c>
      <c r="AN541" s="66">
        <v>0</v>
      </c>
      <c r="AO541" s="65">
        <f t="shared" si="171"/>
        <v>9.2222222222222232</v>
      </c>
      <c r="AP541" s="65">
        <f t="shared" si="181"/>
        <v>0.80555555555555713</v>
      </c>
      <c r="AQ541" s="67">
        <f t="shared" si="182"/>
        <v>2819.2222222222213</v>
      </c>
      <c r="AR541" s="57"/>
      <c r="AS541" s="57"/>
      <c r="AU541" s="57">
        <v>537</v>
      </c>
      <c r="AV541" s="66">
        <v>33.200000000000003</v>
      </c>
      <c r="AW541" s="66">
        <v>0</v>
      </c>
      <c r="AX541" s="65">
        <f t="shared" si="172"/>
        <v>9.2222222222222232</v>
      </c>
      <c r="AY541" s="65">
        <f t="shared" si="183"/>
        <v>0.80555555555555713</v>
      </c>
      <c r="AZ541" s="67">
        <f t="shared" si="184"/>
        <v>2819.2222222222213</v>
      </c>
      <c r="BA541" s="57"/>
      <c r="BB541" s="57"/>
      <c r="BD541" s="57">
        <v>537</v>
      </c>
      <c r="BE541" s="66">
        <v>8.1999999999999993</v>
      </c>
      <c r="BF541" s="66">
        <v>0</v>
      </c>
      <c r="BG541" s="65">
        <f t="shared" si="173"/>
        <v>2.2777777777777777</v>
      </c>
      <c r="BH541" s="65">
        <f t="shared" si="185"/>
        <v>0.83333333333333326</v>
      </c>
      <c r="BI541" s="67">
        <f t="shared" si="186"/>
        <v>2959.1666666666679</v>
      </c>
      <c r="BJ541" s="57"/>
      <c r="BK541" s="57"/>
      <c r="BM541" s="57">
        <v>537</v>
      </c>
      <c r="BN541" s="57">
        <v>8.1999999999999993</v>
      </c>
      <c r="BO541" s="66">
        <v>0</v>
      </c>
      <c r="BP541" s="65">
        <f t="shared" si="174"/>
        <v>2.2777777777777777</v>
      </c>
      <c r="BQ541" s="65">
        <f t="shared" si="187"/>
        <v>0.83333333333333326</v>
      </c>
      <c r="BR541" s="67">
        <f t="shared" si="188"/>
        <v>2959.1666666666679</v>
      </c>
      <c r="BS541" s="57"/>
      <c r="BT541" s="57"/>
    </row>
    <row r="542" spans="1:72" x14ac:dyDescent="0.25">
      <c r="A542" s="31">
        <v>542</v>
      </c>
      <c r="B542" s="56">
        <v>539</v>
      </c>
      <c r="C542" s="71">
        <v>18.8</v>
      </c>
      <c r="D542" s="71">
        <v>0</v>
      </c>
      <c r="E542" s="71">
        <v>5.2222222222222223</v>
      </c>
      <c r="F542" s="71">
        <v>1.6111111111111112</v>
      </c>
      <c r="G542" s="71">
        <v>2966.5277777777787</v>
      </c>
      <c r="K542" s="57">
        <v>538</v>
      </c>
      <c r="L542" s="66">
        <v>48.8</v>
      </c>
      <c r="M542" s="66">
        <v>0</v>
      </c>
      <c r="N542" s="65">
        <f t="shared" si="168"/>
        <v>13.555555555555554</v>
      </c>
      <c r="O542" s="65">
        <f t="shared" si="175"/>
        <v>-5.5555555555557135E-2</v>
      </c>
      <c r="P542" s="67">
        <f t="shared" si="176"/>
        <v>3090.2222222222231</v>
      </c>
      <c r="Q542" s="57"/>
      <c r="R542" s="57"/>
      <c r="T542" s="57">
        <v>538</v>
      </c>
      <c r="U542" s="66">
        <v>48.8</v>
      </c>
      <c r="V542" s="66">
        <v>0</v>
      </c>
      <c r="W542" s="65">
        <f t="shared" si="169"/>
        <v>13.555555555555554</v>
      </c>
      <c r="X542" s="65">
        <f t="shared" si="177"/>
        <v>-5.5555555555557135E-2</v>
      </c>
      <c r="Y542" s="67">
        <f t="shared" si="178"/>
        <v>3090.2222222222231</v>
      </c>
      <c r="Z542" s="57"/>
      <c r="AA542" s="57"/>
      <c r="AC542" s="57">
        <v>538</v>
      </c>
      <c r="AD542" s="66">
        <v>35.4</v>
      </c>
      <c r="AE542" s="66">
        <v>0</v>
      </c>
      <c r="AF542" s="65">
        <f t="shared" si="170"/>
        <v>9.8333333333333321</v>
      </c>
      <c r="AG542" s="65">
        <f t="shared" si="179"/>
        <v>0.61111111111110894</v>
      </c>
      <c r="AH542" s="67">
        <f t="shared" si="180"/>
        <v>2828.7499999999991</v>
      </c>
      <c r="AI542" s="57"/>
      <c r="AJ542" s="57"/>
      <c r="AL542" s="57">
        <v>538</v>
      </c>
      <c r="AM542" s="66">
        <v>35.4</v>
      </c>
      <c r="AN542" s="66">
        <v>0</v>
      </c>
      <c r="AO542" s="65">
        <f t="shared" si="171"/>
        <v>9.8333333333333321</v>
      </c>
      <c r="AP542" s="65">
        <f t="shared" si="181"/>
        <v>0.61111111111110894</v>
      </c>
      <c r="AQ542" s="67">
        <f t="shared" si="182"/>
        <v>2828.7499999999991</v>
      </c>
      <c r="AR542" s="57"/>
      <c r="AS542" s="57"/>
      <c r="AU542" s="57">
        <v>538</v>
      </c>
      <c r="AV542" s="66">
        <v>35.4</v>
      </c>
      <c r="AW542" s="66">
        <v>0</v>
      </c>
      <c r="AX542" s="65">
        <f t="shared" si="172"/>
        <v>9.8333333333333321</v>
      </c>
      <c r="AY542" s="65">
        <f t="shared" si="183"/>
        <v>0.61111111111110894</v>
      </c>
      <c r="AZ542" s="67">
        <f t="shared" si="184"/>
        <v>2828.7499999999991</v>
      </c>
      <c r="BA542" s="57"/>
      <c r="BB542" s="57"/>
      <c r="BD542" s="57">
        <v>538</v>
      </c>
      <c r="BE542" s="66">
        <v>13</v>
      </c>
      <c r="BF542" s="66">
        <v>0</v>
      </c>
      <c r="BG542" s="65">
        <f t="shared" si="173"/>
        <v>3.6111111111111112</v>
      </c>
      <c r="BH542" s="65">
        <f t="shared" si="185"/>
        <v>1.3333333333333335</v>
      </c>
      <c r="BI542" s="67">
        <f t="shared" si="186"/>
        <v>2962.1111111111122</v>
      </c>
      <c r="BJ542" s="57"/>
      <c r="BK542" s="57"/>
      <c r="BM542" s="57">
        <v>538</v>
      </c>
      <c r="BN542" s="57">
        <v>13</v>
      </c>
      <c r="BO542" s="66">
        <v>0</v>
      </c>
      <c r="BP542" s="65">
        <f t="shared" si="174"/>
        <v>3.6111111111111112</v>
      </c>
      <c r="BQ542" s="65">
        <f t="shared" si="187"/>
        <v>1.3333333333333335</v>
      </c>
      <c r="BR542" s="67">
        <f t="shared" si="188"/>
        <v>2962.1111111111122</v>
      </c>
      <c r="BS542" s="57"/>
      <c r="BT542" s="57"/>
    </row>
    <row r="543" spans="1:72" x14ac:dyDescent="0.25">
      <c r="A543" s="31">
        <v>543</v>
      </c>
      <c r="B543" s="56">
        <v>540</v>
      </c>
      <c r="C543" s="71">
        <v>23.1</v>
      </c>
      <c r="D543" s="71">
        <v>0</v>
      </c>
      <c r="E543" s="71">
        <v>6.416666666666667</v>
      </c>
      <c r="F543" s="71">
        <v>1.1944444444444446</v>
      </c>
      <c r="G543" s="71">
        <v>2972.3472222222231</v>
      </c>
      <c r="K543" s="57">
        <v>539</v>
      </c>
      <c r="L543" s="66">
        <v>48.6</v>
      </c>
      <c r="M543" s="66">
        <v>0</v>
      </c>
      <c r="N543" s="65">
        <f t="shared" si="168"/>
        <v>13.5</v>
      </c>
      <c r="O543" s="65">
        <f t="shared" si="175"/>
        <v>-5.5555555555553582E-2</v>
      </c>
      <c r="P543" s="67">
        <f t="shared" si="176"/>
        <v>3103.7500000000009</v>
      </c>
      <c r="Q543" s="57"/>
      <c r="R543" s="57"/>
      <c r="T543" s="57">
        <v>539</v>
      </c>
      <c r="U543" s="66">
        <v>48.6</v>
      </c>
      <c r="V543" s="66">
        <v>0</v>
      </c>
      <c r="W543" s="65">
        <f t="shared" si="169"/>
        <v>13.5</v>
      </c>
      <c r="X543" s="65">
        <f t="shared" si="177"/>
        <v>-5.5555555555553582E-2</v>
      </c>
      <c r="Y543" s="67">
        <f t="shared" si="178"/>
        <v>3103.7500000000009</v>
      </c>
      <c r="Z543" s="57"/>
      <c r="AA543" s="57"/>
      <c r="AC543" s="57">
        <v>539</v>
      </c>
      <c r="AD543" s="66">
        <v>38</v>
      </c>
      <c r="AE543" s="66">
        <v>0</v>
      </c>
      <c r="AF543" s="65">
        <f t="shared" si="170"/>
        <v>10.555555555555555</v>
      </c>
      <c r="AG543" s="65">
        <f t="shared" si="179"/>
        <v>0.72222222222222321</v>
      </c>
      <c r="AH543" s="67">
        <f t="shared" si="180"/>
        <v>2838.9444444444434</v>
      </c>
      <c r="AI543" s="57"/>
      <c r="AJ543" s="57"/>
      <c r="AL543" s="57">
        <v>539</v>
      </c>
      <c r="AM543" s="66">
        <v>38</v>
      </c>
      <c r="AN543" s="66">
        <v>0</v>
      </c>
      <c r="AO543" s="65">
        <f t="shared" si="171"/>
        <v>10.555555555555555</v>
      </c>
      <c r="AP543" s="65">
        <f t="shared" si="181"/>
        <v>0.72222222222222321</v>
      </c>
      <c r="AQ543" s="67">
        <f t="shared" si="182"/>
        <v>2838.9444444444434</v>
      </c>
      <c r="AR543" s="57"/>
      <c r="AS543" s="57"/>
      <c r="AU543" s="57">
        <v>539</v>
      </c>
      <c r="AV543" s="66">
        <v>38</v>
      </c>
      <c r="AW543" s="66">
        <v>0</v>
      </c>
      <c r="AX543" s="65">
        <f t="shared" si="172"/>
        <v>10.555555555555555</v>
      </c>
      <c r="AY543" s="65">
        <f t="shared" si="183"/>
        <v>0.72222222222222321</v>
      </c>
      <c r="AZ543" s="67">
        <f t="shared" si="184"/>
        <v>2838.9444444444434</v>
      </c>
      <c r="BA543" s="57"/>
      <c r="BB543" s="57"/>
      <c r="BD543" s="57">
        <v>539</v>
      </c>
      <c r="BE543" s="66">
        <v>18.8</v>
      </c>
      <c r="BF543" s="66">
        <v>0</v>
      </c>
      <c r="BG543" s="65">
        <f t="shared" si="173"/>
        <v>5.2222222222222223</v>
      </c>
      <c r="BH543" s="65">
        <f t="shared" si="185"/>
        <v>1.6111111111111112</v>
      </c>
      <c r="BI543" s="67">
        <f t="shared" si="186"/>
        <v>2966.5277777777787</v>
      </c>
      <c r="BJ543" s="57"/>
      <c r="BK543" s="57"/>
      <c r="BM543" s="57">
        <v>539</v>
      </c>
      <c r="BN543" s="57">
        <v>18.8</v>
      </c>
      <c r="BO543" s="66">
        <v>0</v>
      </c>
      <c r="BP543" s="65">
        <f t="shared" si="174"/>
        <v>5.2222222222222223</v>
      </c>
      <c r="BQ543" s="65">
        <f t="shared" si="187"/>
        <v>1.6111111111111112</v>
      </c>
      <c r="BR543" s="67">
        <f t="shared" si="188"/>
        <v>2966.5277777777787</v>
      </c>
      <c r="BS543" s="57"/>
      <c r="BT543" s="57"/>
    </row>
    <row r="544" spans="1:72" x14ac:dyDescent="0.25">
      <c r="A544" s="31">
        <v>544</v>
      </c>
      <c r="B544" s="56">
        <v>541</v>
      </c>
      <c r="C544" s="71">
        <v>24.5</v>
      </c>
      <c r="D544" s="71">
        <v>0</v>
      </c>
      <c r="E544" s="71">
        <v>6.8055555555555554</v>
      </c>
      <c r="F544" s="71">
        <v>0.3888888888888884</v>
      </c>
      <c r="G544" s="71">
        <v>2978.9583333333344</v>
      </c>
      <c r="K544" s="57">
        <v>540</v>
      </c>
      <c r="L544" s="66">
        <v>48.5</v>
      </c>
      <c r="M544" s="66">
        <v>0</v>
      </c>
      <c r="N544" s="65">
        <f t="shared" si="168"/>
        <v>13.472222222222221</v>
      </c>
      <c r="O544" s="65">
        <f t="shared" si="175"/>
        <v>-2.7777777777778567E-2</v>
      </c>
      <c r="P544" s="67">
        <f t="shared" si="176"/>
        <v>3117.2361111111122</v>
      </c>
      <c r="Q544" s="57"/>
      <c r="R544" s="57"/>
      <c r="T544" s="57">
        <v>540</v>
      </c>
      <c r="U544" s="66">
        <v>48.5</v>
      </c>
      <c r="V544" s="66">
        <v>0</v>
      </c>
      <c r="W544" s="65">
        <f t="shared" si="169"/>
        <v>13.472222222222221</v>
      </c>
      <c r="X544" s="65">
        <f t="shared" si="177"/>
        <v>-2.7777777777778567E-2</v>
      </c>
      <c r="Y544" s="67">
        <f t="shared" si="178"/>
        <v>3117.2361111111122</v>
      </c>
      <c r="Z544" s="57"/>
      <c r="AA544" s="57"/>
      <c r="AC544" s="57">
        <v>540</v>
      </c>
      <c r="AD544" s="66">
        <v>40.1</v>
      </c>
      <c r="AE544" s="66">
        <v>0</v>
      </c>
      <c r="AF544" s="65">
        <f t="shared" si="170"/>
        <v>11.138888888888889</v>
      </c>
      <c r="AG544" s="65">
        <f t="shared" si="179"/>
        <v>0.58333333333333393</v>
      </c>
      <c r="AH544" s="67">
        <f t="shared" si="180"/>
        <v>2849.7916666666656</v>
      </c>
      <c r="AI544" s="57"/>
      <c r="AJ544" s="57"/>
      <c r="AL544" s="57">
        <v>540</v>
      </c>
      <c r="AM544" s="66">
        <v>40.1</v>
      </c>
      <c r="AN544" s="66">
        <v>0</v>
      </c>
      <c r="AO544" s="65">
        <f t="shared" si="171"/>
        <v>11.138888888888889</v>
      </c>
      <c r="AP544" s="65">
        <f t="shared" si="181"/>
        <v>0.58333333333333393</v>
      </c>
      <c r="AQ544" s="67">
        <f t="shared" si="182"/>
        <v>2849.7916666666656</v>
      </c>
      <c r="AR544" s="57"/>
      <c r="AS544" s="57"/>
      <c r="AU544" s="57">
        <v>540</v>
      </c>
      <c r="AV544" s="66">
        <v>40.1</v>
      </c>
      <c r="AW544" s="66">
        <v>0</v>
      </c>
      <c r="AX544" s="65">
        <f t="shared" si="172"/>
        <v>11.138888888888889</v>
      </c>
      <c r="AY544" s="65">
        <f t="shared" si="183"/>
        <v>0.58333333333333393</v>
      </c>
      <c r="AZ544" s="67">
        <f t="shared" si="184"/>
        <v>2849.7916666666656</v>
      </c>
      <c r="BA544" s="57"/>
      <c r="BB544" s="57"/>
      <c r="BD544" s="57">
        <v>540</v>
      </c>
      <c r="BE544" s="66">
        <v>23.1</v>
      </c>
      <c r="BF544" s="66">
        <v>0</v>
      </c>
      <c r="BG544" s="65">
        <f t="shared" si="173"/>
        <v>6.416666666666667</v>
      </c>
      <c r="BH544" s="65">
        <f t="shared" si="185"/>
        <v>1.1944444444444446</v>
      </c>
      <c r="BI544" s="67">
        <f t="shared" si="186"/>
        <v>2972.3472222222231</v>
      </c>
      <c r="BJ544" s="57"/>
      <c r="BK544" s="57"/>
      <c r="BM544" s="57">
        <v>540</v>
      </c>
      <c r="BN544" s="57">
        <v>23.1</v>
      </c>
      <c r="BO544" s="66">
        <v>0</v>
      </c>
      <c r="BP544" s="65">
        <f t="shared" si="174"/>
        <v>6.416666666666667</v>
      </c>
      <c r="BQ544" s="65">
        <f t="shared" si="187"/>
        <v>1.1944444444444446</v>
      </c>
      <c r="BR544" s="67">
        <f t="shared" si="188"/>
        <v>2972.3472222222231</v>
      </c>
      <c r="BS544" s="57"/>
      <c r="BT544" s="57"/>
    </row>
    <row r="545" spans="1:72" x14ac:dyDescent="0.25">
      <c r="A545" s="31">
        <v>545</v>
      </c>
      <c r="B545" s="56">
        <v>542</v>
      </c>
      <c r="C545" s="71">
        <v>24.5</v>
      </c>
      <c r="D545" s="71">
        <v>0</v>
      </c>
      <c r="E545" s="71">
        <v>6.8055555555555554</v>
      </c>
      <c r="F545" s="71">
        <v>0</v>
      </c>
      <c r="G545" s="71">
        <v>2985.7638888888901</v>
      </c>
      <c r="K545" s="57">
        <v>541</v>
      </c>
      <c r="L545" s="66">
        <v>48.4</v>
      </c>
      <c r="M545" s="66">
        <v>0</v>
      </c>
      <c r="N545" s="65">
        <f t="shared" si="168"/>
        <v>13.444444444444443</v>
      </c>
      <c r="O545" s="65">
        <f t="shared" si="175"/>
        <v>-2.7777777777778567E-2</v>
      </c>
      <c r="P545" s="67">
        <f t="shared" si="176"/>
        <v>3130.6944444444457</v>
      </c>
      <c r="Q545" s="57"/>
      <c r="R545" s="57"/>
      <c r="T545" s="57">
        <v>541</v>
      </c>
      <c r="U545" s="66">
        <v>48.4</v>
      </c>
      <c r="V545" s="66">
        <v>0</v>
      </c>
      <c r="W545" s="65">
        <f t="shared" si="169"/>
        <v>13.444444444444443</v>
      </c>
      <c r="X545" s="65">
        <f t="shared" si="177"/>
        <v>-2.7777777777778567E-2</v>
      </c>
      <c r="Y545" s="67">
        <f t="shared" si="178"/>
        <v>3130.6944444444457</v>
      </c>
      <c r="Z545" s="57"/>
      <c r="AA545" s="57"/>
      <c r="AC545" s="57">
        <v>541</v>
      </c>
      <c r="AD545" s="66">
        <v>42.7</v>
      </c>
      <c r="AE545" s="66">
        <v>0</v>
      </c>
      <c r="AF545" s="65">
        <f t="shared" si="170"/>
        <v>11.861111111111112</v>
      </c>
      <c r="AG545" s="65">
        <f t="shared" si="179"/>
        <v>0.72222222222222321</v>
      </c>
      <c r="AH545" s="67">
        <f t="shared" si="180"/>
        <v>2861.2916666666656</v>
      </c>
      <c r="AI545" s="57"/>
      <c r="AJ545" s="57"/>
      <c r="AL545" s="57">
        <v>541</v>
      </c>
      <c r="AM545" s="66">
        <v>42.7</v>
      </c>
      <c r="AN545" s="66">
        <v>0</v>
      </c>
      <c r="AO545" s="65">
        <f t="shared" si="171"/>
        <v>11.861111111111112</v>
      </c>
      <c r="AP545" s="65">
        <f t="shared" si="181"/>
        <v>0.72222222222222321</v>
      </c>
      <c r="AQ545" s="67">
        <f t="shared" si="182"/>
        <v>2861.2916666666656</v>
      </c>
      <c r="AR545" s="57"/>
      <c r="AS545" s="57"/>
      <c r="AU545" s="57">
        <v>541</v>
      </c>
      <c r="AV545" s="66">
        <v>42.7</v>
      </c>
      <c r="AW545" s="66">
        <v>0</v>
      </c>
      <c r="AX545" s="65">
        <f t="shared" si="172"/>
        <v>11.861111111111112</v>
      </c>
      <c r="AY545" s="65">
        <f t="shared" si="183"/>
        <v>0.72222222222222321</v>
      </c>
      <c r="AZ545" s="67">
        <f t="shared" si="184"/>
        <v>2861.2916666666656</v>
      </c>
      <c r="BA545" s="57"/>
      <c r="BB545" s="57"/>
      <c r="BD545" s="57">
        <v>541</v>
      </c>
      <c r="BE545" s="66">
        <v>24.5</v>
      </c>
      <c r="BF545" s="66">
        <v>0</v>
      </c>
      <c r="BG545" s="65">
        <f t="shared" si="173"/>
        <v>6.8055555555555554</v>
      </c>
      <c r="BH545" s="65">
        <f t="shared" si="185"/>
        <v>0.3888888888888884</v>
      </c>
      <c r="BI545" s="67">
        <f t="shared" si="186"/>
        <v>2978.9583333333344</v>
      </c>
      <c r="BJ545" s="57"/>
      <c r="BK545" s="57"/>
      <c r="BM545" s="57">
        <v>541</v>
      </c>
      <c r="BN545" s="57">
        <v>24.5</v>
      </c>
      <c r="BO545" s="66">
        <v>0</v>
      </c>
      <c r="BP545" s="65">
        <f t="shared" si="174"/>
        <v>6.8055555555555554</v>
      </c>
      <c r="BQ545" s="65">
        <f t="shared" si="187"/>
        <v>0.3888888888888884</v>
      </c>
      <c r="BR545" s="67">
        <f t="shared" si="188"/>
        <v>2978.9583333333344</v>
      </c>
      <c r="BS545" s="57"/>
      <c r="BT545" s="57"/>
    </row>
    <row r="546" spans="1:72" x14ac:dyDescent="0.25">
      <c r="A546" s="31">
        <v>546</v>
      </c>
      <c r="B546" s="56">
        <v>543</v>
      </c>
      <c r="C546" s="71">
        <v>24.3</v>
      </c>
      <c r="D546" s="71">
        <v>0</v>
      </c>
      <c r="E546" s="71">
        <v>6.75</v>
      </c>
      <c r="F546" s="71">
        <v>-5.5555555555555358E-2</v>
      </c>
      <c r="G546" s="71">
        <v>2992.5416666666679</v>
      </c>
      <c r="K546" s="57">
        <v>542</v>
      </c>
      <c r="L546" s="66">
        <v>48.3</v>
      </c>
      <c r="M546" s="66">
        <v>0</v>
      </c>
      <c r="N546" s="65">
        <f t="shared" si="168"/>
        <v>13.416666666666666</v>
      </c>
      <c r="O546" s="65">
        <f t="shared" si="175"/>
        <v>-2.7777777777776791E-2</v>
      </c>
      <c r="P546" s="67">
        <f t="shared" si="176"/>
        <v>3144.1250000000014</v>
      </c>
      <c r="Q546" s="57"/>
      <c r="R546" s="57"/>
      <c r="T546" s="57">
        <v>542</v>
      </c>
      <c r="U546" s="66">
        <v>48.3</v>
      </c>
      <c r="V546" s="66">
        <v>0</v>
      </c>
      <c r="W546" s="65">
        <f t="shared" si="169"/>
        <v>13.416666666666666</v>
      </c>
      <c r="X546" s="65">
        <f t="shared" si="177"/>
        <v>-2.7777777777776791E-2</v>
      </c>
      <c r="Y546" s="67">
        <f t="shared" si="178"/>
        <v>3144.1250000000014</v>
      </c>
      <c r="Z546" s="57"/>
      <c r="AA546" s="57"/>
      <c r="AC546" s="57">
        <v>542</v>
      </c>
      <c r="AD546" s="66">
        <v>44.5</v>
      </c>
      <c r="AE546" s="66">
        <v>0</v>
      </c>
      <c r="AF546" s="65">
        <f t="shared" si="170"/>
        <v>12.361111111111111</v>
      </c>
      <c r="AG546" s="65">
        <f t="shared" si="179"/>
        <v>0.49999999999999822</v>
      </c>
      <c r="AH546" s="67">
        <f t="shared" si="180"/>
        <v>2873.4027777777769</v>
      </c>
      <c r="AI546" s="57"/>
      <c r="AJ546" s="57"/>
      <c r="AL546" s="57">
        <v>542</v>
      </c>
      <c r="AM546" s="66">
        <v>44.5</v>
      </c>
      <c r="AN546" s="66">
        <v>0</v>
      </c>
      <c r="AO546" s="65">
        <f t="shared" si="171"/>
        <v>12.361111111111111</v>
      </c>
      <c r="AP546" s="65">
        <f t="shared" si="181"/>
        <v>0.49999999999999822</v>
      </c>
      <c r="AQ546" s="67">
        <f t="shared" si="182"/>
        <v>2873.4027777777769</v>
      </c>
      <c r="AR546" s="57"/>
      <c r="AS546" s="57"/>
      <c r="AU546" s="57">
        <v>542</v>
      </c>
      <c r="AV546" s="66">
        <v>44.5</v>
      </c>
      <c r="AW546" s="66">
        <v>0</v>
      </c>
      <c r="AX546" s="65">
        <f t="shared" si="172"/>
        <v>12.361111111111111</v>
      </c>
      <c r="AY546" s="65">
        <f t="shared" si="183"/>
        <v>0.49999999999999822</v>
      </c>
      <c r="AZ546" s="67">
        <f t="shared" si="184"/>
        <v>2873.4027777777769</v>
      </c>
      <c r="BA546" s="57"/>
      <c r="BB546" s="57"/>
      <c r="BD546" s="57">
        <v>542</v>
      </c>
      <c r="BE546" s="66">
        <v>24.5</v>
      </c>
      <c r="BF546" s="66">
        <v>0</v>
      </c>
      <c r="BG546" s="65">
        <f t="shared" si="173"/>
        <v>6.8055555555555554</v>
      </c>
      <c r="BH546" s="65">
        <f t="shared" si="185"/>
        <v>0</v>
      </c>
      <c r="BI546" s="67">
        <f t="shared" si="186"/>
        <v>2985.7638888888901</v>
      </c>
      <c r="BJ546" s="57"/>
      <c r="BK546" s="57"/>
      <c r="BM546" s="57">
        <v>542</v>
      </c>
      <c r="BN546" s="57">
        <v>24.5</v>
      </c>
      <c r="BO546" s="66">
        <v>0</v>
      </c>
      <c r="BP546" s="65">
        <f t="shared" si="174"/>
        <v>6.8055555555555554</v>
      </c>
      <c r="BQ546" s="65">
        <f t="shared" si="187"/>
        <v>0</v>
      </c>
      <c r="BR546" s="67">
        <f t="shared" si="188"/>
        <v>2985.7638888888901</v>
      </c>
      <c r="BS546" s="57"/>
      <c r="BT546" s="57"/>
    </row>
    <row r="547" spans="1:72" x14ac:dyDescent="0.25">
      <c r="A547" s="31">
        <v>547</v>
      </c>
      <c r="B547" s="56">
        <v>544</v>
      </c>
      <c r="C547" s="71">
        <v>23.6</v>
      </c>
      <c r="D547" s="71">
        <v>0</v>
      </c>
      <c r="E547" s="71">
        <v>6.5555555555555554</v>
      </c>
      <c r="F547" s="71">
        <v>-0.19444444444444464</v>
      </c>
      <c r="G547" s="71">
        <v>2999.1944444444457</v>
      </c>
      <c r="K547" s="57">
        <v>543</v>
      </c>
      <c r="L547" s="66">
        <v>48.2</v>
      </c>
      <c r="M547" s="66">
        <v>0</v>
      </c>
      <c r="N547" s="65">
        <f t="shared" si="168"/>
        <v>13.388888888888889</v>
      </c>
      <c r="O547" s="65">
        <f t="shared" si="175"/>
        <v>-2.7777777777776791E-2</v>
      </c>
      <c r="P547" s="67">
        <f t="shared" si="176"/>
        <v>3157.5277777777792</v>
      </c>
      <c r="Q547" s="57"/>
      <c r="R547" s="57"/>
      <c r="T547" s="57">
        <v>543</v>
      </c>
      <c r="U547" s="66">
        <v>48.2</v>
      </c>
      <c r="V547" s="66">
        <v>0</v>
      </c>
      <c r="W547" s="65">
        <f t="shared" si="169"/>
        <v>13.388888888888889</v>
      </c>
      <c r="X547" s="65">
        <f t="shared" si="177"/>
        <v>-2.7777777777776791E-2</v>
      </c>
      <c r="Y547" s="67">
        <f t="shared" si="178"/>
        <v>3157.5277777777792</v>
      </c>
      <c r="Z547" s="57"/>
      <c r="AA547" s="57"/>
      <c r="AC547" s="57">
        <v>543</v>
      </c>
      <c r="AD547" s="66">
        <v>46.3</v>
      </c>
      <c r="AE547" s="66">
        <v>0</v>
      </c>
      <c r="AF547" s="65">
        <f t="shared" si="170"/>
        <v>12.861111111111111</v>
      </c>
      <c r="AG547" s="65">
        <f t="shared" si="179"/>
        <v>0.5</v>
      </c>
      <c r="AH547" s="67">
        <f t="shared" si="180"/>
        <v>2886.0138888888882</v>
      </c>
      <c r="AI547" s="57"/>
      <c r="AJ547" s="57"/>
      <c r="AL547" s="57">
        <v>543</v>
      </c>
      <c r="AM547" s="66">
        <v>46.3</v>
      </c>
      <c r="AN547" s="66">
        <v>0</v>
      </c>
      <c r="AO547" s="65">
        <f t="shared" si="171"/>
        <v>12.861111111111111</v>
      </c>
      <c r="AP547" s="65">
        <f t="shared" si="181"/>
        <v>0.5</v>
      </c>
      <c r="AQ547" s="67">
        <f t="shared" si="182"/>
        <v>2886.0138888888882</v>
      </c>
      <c r="AR547" s="57"/>
      <c r="AS547" s="57"/>
      <c r="AU547" s="57">
        <v>543</v>
      </c>
      <c r="AV547" s="66">
        <v>46.3</v>
      </c>
      <c r="AW547" s="66">
        <v>0</v>
      </c>
      <c r="AX547" s="65">
        <f t="shared" si="172"/>
        <v>12.861111111111111</v>
      </c>
      <c r="AY547" s="65">
        <f t="shared" si="183"/>
        <v>0.5</v>
      </c>
      <c r="AZ547" s="67">
        <f t="shared" si="184"/>
        <v>2886.0138888888882</v>
      </c>
      <c r="BA547" s="57"/>
      <c r="BB547" s="57"/>
      <c r="BD547" s="57">
        <v>543</v>
      </c>
      <c r="BE547" s="66">
        <v>24.3</v>
      </c>
      <c r="BF547" s="66">
        <v>0</v>
      </c>
      <c r="BG547" s="65">
        <f t="shared" si="173"/>
        <v>6.75</v>
      </c>
      <c r="BH547" s="65">
        <f t="shared" si="185"/>
        <v>-5.5555555555555358E-2</v>
      </c>
      <c r="BI547" s="67">
        <f t="shared" si="186"/>
        <v>2992.5416666666679</v>
      </c>
      <c r="BJ547" s="57"/>
      <c r="BK547" s="57"/>
      <c r="BM547" s="57">
        <v>543</v>
      </c>
      <c r="BN547" s="57">
        <v>24.3</v>
      </c>
      <c r="BO547" s="66">
        <v>0</v>
      </c>
      <c r="BP547" s="65">
        <f t="shared" si="174"/>
        <v>6.75</v>
      </c>
      <c r="BQ547" s="65">
        <f t="shared" si="187"/>
        <v>-5.5555555555555358E-2</v>
      </c>
      <c r="BR547" s="67">
        <f t="shared" si="188"/>
        <v>2992.5416666666679</v>
      </c>
      <c r="BS547" s="57"/>
      <c r="BT547" s="57"/>
    </row>
    <row r="548" spans="1:72" x14ac:dyDescent="0.25">
      <c r="A548" s="31">
        <v>548</v>
      </c>
      <c r="B548" s="56">
        <v>545</v>
      </c>
      <c r="C548" s="71">
        <v>22.3</v>
      </c>
      <c r="D548" s="71">
        <v>0</v>
      </c>
      <c r="E548" s="71">
        <v>6.1944444444444446</v>
      </c>
      <c r="F548" s="71">
        <v>-0.36111111111111072</v>
      </c>
      <c r="G548" s="71">
        <v>3005.5694444444457</v>
      </c>
      <c r="K548" s="57">
        <v>544</v>
      </c>
      <c r="L548" s="66">
        <v>48.1</v>
      </c>
      <c r="M548" s="66">
        <v>0</v>
      </c>
      <c r="N548" s="65">
        <f t="shared" si="168"/>
        <v>13.361111111111111</v>
      </c>
      <c r="O548" s="65">
        <f t="shared" si="175"/>
        <v>-2.7777777777778567E-2</v>
      </c>
      <c r="P548" s="67">
        <f t="shared" si="176"/>
        <v>3170.9027777777792</v>
      </c>
      <c r="Q548" s="57"/>
      <c r="R548" s="57"/>
      <c r="T548" s="57">
        <v>544</v>
      </c>
      <c r="U548" s="66">
        <v>48.1</v>
      </c>
      <c r="V548" s="66">
        <v>0</v>
      </c>
      <c r="W548" s="65">
        <f t="shared" si="169"/>
        <v>13.361111111111111</v>
      </c>
      <c r="X548" s="65">
        <f t="shared" si="177"/>
        <v>-2.7777777777778567E-2</v>
      </c>
      <c r="Y548" s="67">
        <f t="shared" si="178"/>
        <v>3170.9027777777792</v>
      </c>
      <c r="Z548" s="57"/>
      <c r="AA548" s="57"/>
      <c r="AC548" s="57">
        <v>544</v>
      </c>
      <c r="AD548" s="66">
        <v>47.6</v>
      </c>
      <c r="AE548" s="66">
        <v>0</v>
      </c>
      <c r="AF548" s="65">
        <f t="shared" si="170"/>
        <v>13.222222222222221</v>
      </c>
      <c r="AG548" s="65">
        <f t="shared" si="179"/>
        <v>0.36111111111111072</v>
      </c>
      <c r="AH548" s="67">
        <f t="shared" si="180"/>
        <v>2899.0555555555547</v>
      </c>
      <c r="AI548" s="57"/>
      <c r="AJ548" s="57"/>
      <c r="AL548" s="57">
        <v>544</v>
      </c>
      <c r="AM548" s="66">
        <v>47.6</v>
      </c>
      <c r="AN548" s="66">
        <v>0</v>
      </c>
      <c r="AO548" s="65">
        <f t="shared" si="171"/>
        <v>13.222222222222221</v>
      </c>
      <c r="AP548" s="65">
        <f t="shared" si="181"/>
        <v>0.36111111111111072</v>
      </c>
      <c r="AQ548" s="67">
        <f t="shared" si="182"/>
        <v>2899.0555555555547</v>
      </c>
      <c r="AR548" s="57"/>
      <c r="AS548" s="57"/>
      <c r="AU548" s="57">
        <v>544</v>
      </c>
      <c r="AV548" s="66">
        <v>47.6</v>
      </c>
      <c r="AW548" s="66">
        <v>0</v>
      </c>
      <c r="AX548" s="65">
        <f t="shared" si="172"/>
        <v>13.222222222222221</v>
      </c>
      <c r="AY548" s="65">
        <f t="shared" si="183"/>
        <v>0.36111111111111072</v>
      </c>
      <c r="AZ548" s="67">
        <f t="shared" si="184"/>
        <v>2899.0555555555547</v>
      </c>
      <c r="BA548" s="57"/>
      <c r="BB548" s="57"/>
      <c r="BD548" s="57">
        <v>544</v>
      </c>
      <c r="BE548" s="66">
        <v>23.6</v>
      </c>
      <c r="BF548" s="66">
        <v>0</v>
      </c>
      <c r="BG548" s="65">
        <f t="shared" si="173"/>
        <v>6.5555555555555554</v>
      </c>
      <c r="BH548" s="65">
        <f t="shared" si="185"/>
        <v>-0.19444444444444464</v>
      </c>
      <c r="BI548" s="67">
        <f t="shared" si="186"/>
        <v>2999.1944444444457</v>
      </c>
      <c r="BJ548" s="57"/>
      <c r="BK548" s="57"/>
      <c r="BM548" s="57">
        <v>544</v>
      </c>
      <c r="BN548" s="57">
        <v>23.6</v>
      </c>
      <c r="BO548" s="66">
        <v>0</v>
      </c>
      <c r="BP548" s="65">
        <f t="shared" si="174"/>
        <v>6.5555555555555554</v>
      </c>
      <c r="BQ548" s="65">
        <f t="shared" si="187"/>
        <v>-0.19444444444444464</v>
      </c>
      <c r="BR548" s="67">
        <f t="shared" si="188"/>
        <v>2999.1944444444457</v>
      </c>
      <c r="BS548" s="57"/>
      <c r="BT548" s="57"/>
    </row>
    <row r="549" spans="1:72" x14ac:dyDescent="0.25">
      <c r="A549" s="31">
        <v>549</v>
      </c>
      <c r="B549" s="56">
        <v>546</v>
      </c>
      <c r="C549" s="71">
        <v>20.100000000000001</v>
      </c>
      <c r="D549" s="71">
        <v>0</v>
      </c>
      <c r="E549" s="71">
        <v>5.5833333333333339</v>
      </c>
      <c r="F549" s="71">
        <v>-0.61111111111111072</v>
      </c>
      <c r="G549" s="71">
        <v>3011.4583333333344</v>
      </c>
      <c r="K549" s="57">
        <v>545</v>
      </c>
      <c r="L549" s="66">
        <v>47.5</v>
      </c>
      <c r="M549" s="66">
        <v>0</v>
      </c>
      <c r="N549" s="65">
        <f t="shared" si="168"/>
        <v>13.194444444444445</v>
      </c>
      <c r="O549" s="65">
        <f t="shared" si="175"/>
        <v>-0.16666666666666607</v>
      </c>
      <c r="P549" s="67">
        <f t="shared" si="176"/>
        <v>3184.180555555557</v>
      </c>
      <c r="Q549" s="57"/>
      <c r="R549" s="57"/>
      <c r="T549" s="57">
        <v>545</v>
      </c>
      <c r="U549" s="66">
        <v>47.5</v>
      </c>
      <c r="V549" s="66">
        <v>0</v>
      </c>
      <c r="W549" s="65">
        <f t="shared" si="169"/>
        <v>13.194444444444445</v>
      </c>
      <c r="X549" s="65">
        <f t="shared" si="177"/>
        <v>-0.16666666666666607</v>
      </c>
      <c r="Y549" s="67">
        <f t="shared" si="178"/>
        <v>3184.180555555557</v>
      </c>
      <c r="Z549" s="57"/>
      <c r="AA549" s="57"/>
      <c r="AC549" s="57">
        <v>545</v>
      </c>
      <c r="AD549" s="66">
        <v>48.8</v>
      </c>
      <c r="AE549" s="66">
        <v>0</v>
      </c>
      <c r="AF549" s="65">
        <f t="shared" si="170"/>
        <v>13.555555555555554</v>
      </c>
      <c r="AG549" s="65">
        <f t="shared" si="179"/>
        <v>0.33333333333333215</v>
      </c>
      <c r="AH549" s="67">
        <f t="shared" si="180"/>
        <v>2912.4444444444434</v>
      </c>
      <c r="AI549" s="57"/>
      <c r="AJ549" s="57"/>
      <c r="AL549" s="57">
        <v>545</v>
      </c>
      <c r="AM549" s="66">
        <v>48.8</v>
      </c>
      <c r="AN549" s="66">
        <v>0</v>
      </c>
      <c r="AO549" s="65">
        <f t="shared" si="171"/>
        <v>13.555555555555554</v>
      </c>
      <c r="AP549" s="65">
        <f t="shared" si="181"/>
        <v>0.33333333333333215</v>
      </c>
      <c r="AQ549" s="67">
        <f t="shared" si="182"/>
        <v>2912.4444444444434</v>
      </c>
      <c r="AR549" s="57"/>
      <c r="AS549" s="57"/>
      <c r="AU549" s="57">
        <v>545</v>
      </c>
      <c r="AV549" s="66">
        <v>48.8</v>
      </c>
      <c r="AW549" s="66">
        <v>0</v>
      </c>
      <c r="AX549" s="65">
        <f t="shared" si="172"/>
        <v>13.555555555555554</v>
      </c>
      <c r="AY549" s="65">
        <f t="shared" si="183"/>
        <v>0.33333333333333215</v>
      </c>
      <c r="AZ549" s="67">
        <f t="shared" si="184"/>
        <v>2912.4444444444434</v>
      </c>
      <c r="BA549" s="57"/>
      <c r="BB549" s="57"/>
      <c r="BD549" s="57">
        <v>545</v>
      </c>
      <c r="BE549" s="66">
        <v>22.3</v>
      </c>
      <c r="BF549" s="66">
        <v>0</v>
      </c>
      <c r="BG549" s="65">
        <f t="shared" si="173"/>
        <v>6.1944444444444446</v>
      </c>
      <c r="BH549" s="65">
        <f t="shared" si="185"/>
        <v>-0.36111111111111072</v>
      </c>
      <c r="BI549" s="67">
        <f t="shared" si="186"/>
        <v>3005.5694444444457</v>
      </c>
      <c r="BJ549" s="57"/>
      <c r="BK549" s="57"/>
      <c r="BM549" s="57">
        <v>545</v>
      </c>
      <c r="BN549" s="57">
        <v>22.3</v>
      </c>
      <c r="BO549" s="66">
        <v>0</v>
      </c>
      <c r="BP549" s="65">
        <f t="shared" si="174"/>
        <v>6.1944444444444446</v>
      </c>
      <c r="BQ549" s="65">
        <f t="shared" si="187"/>
        <v>-0.36111111111111072</v>
      </c>
      <c r="BR549" s="67">
        <f t="shared" si="188"/>
        <v>3005.5694444444457</v>
      </c>
      <c r="BS549" s="57"/>
      <c r="BT549" s="57"/>
    </row>
    <row r="550" spans="1:72" x14ac:dyDescent="0.25">
      <c r="A550" s="31">
        <v>550</v>
      </c>
      <c r="B550" s="56">
        <v>547</v>
      </c>
      <c r="C550" s="71">
        <v>18.5</v>
      </c>
      <c r="D550" s="71">
        <v>0</v>
      </c>
      <c r="E550" s="71">
        <v>5.1388888888888884</v>
      </c>
      <c r="F550" s="71">
        <v>-0.44444444444444553</v>
      </c>
      <c r="G550" s="71">
        <v>3016.8194444444457</v>
      </c>
      <c r="K550" s="57">
        <v>546</v>
      </c>
      <c r="L550" s="66">
        <v>46.7</v>
      </c>
      <c r="M550" s="66">
        <v>0</v>
      </c>
      <c r="N550" s="65">
        <f t="shared" si="168"/>
        <v>12.972222222222223</v>
      </c>
      <c r="O550" s="65">
        <f t="shared" si="175"/>
        <v>-0.22222222222222143</v>
      </c>
      <c r="P550" s="67">
        <f t="shared" si="176"/>
        <v>3197.2638888888905</v>
      </c>
      <c r="Q550" s="57"/>
      <c r="R550" s="57"/>
      <c r="T550" s="57">
        <v>546</v>
      </c>
      <c r="U550" s="66">
        <v>46.7</v>
      </c>
      <c r="V550" s="66">
        <v>0</v>
      </c>
      <c r="W550" s="65">
        <f t="shared" si="169"/>
        <v>12.972222222222223</v>
      </c>
      <c r="X550" s="65">
        <f t="shared" si="177"/>
        <v>-0.22222222222222143</v>
      </c>
      <c r="Y550" s="67">
        <f t="shared" si="178"/>
        <v>3197.2638888888905</v>
      </c>
      <c r="Z550" s="57"/>
      <c r="AA550" s="57"/>
      <c r="AC550" s="57">
        <v>546</v>
      </c>
      <c r="AD550" s="66">
        <v>49.7</v>
      </c>
      <c r="AE550" s="66">
        <v>0</v>
      </c>
      <c r="AF550" s="65">
        <f t="shared" si="170"/>
        <v>13.805555555555555</v>
      </c>
      <c r="AG550" s="65">
        <f t="shared" si="179"/>
        <v>0.25000000000000178</v>
      </c>
      <c r="AH550" s="67">
        <f t="shared" si="180"/>
        <v>2926.1249999999991</v>
      </c>
      <c r="AI550" s="57"/>
      <c r="AJ550" s="57"/>
      <c r="AL550" s="57">
        <v>546</v>
      </c>
      <c r="AM550" s="66">
        <v>49.7</v>
      </c>
      <c r="AN550" s="66">
        <v>0</v>
      </c>
      <c r="AO550" s="65">
        <f t="shared" si="171"/>
        <v>13.805555555555555</v>
      </c>
      <c r="AP550" s="65">
        <f t="shared" si="181"/>
        <v>0.25000000000000178</v>
      </c>
      <c r="AQ550" s="67">
        <f t="shared" si="182"/>
        <v>2926.1249999999991</v>
      </c>
      <c r="AR550" s="57"/>
      <c r="AS550" s="57"/>
      <c r="AU550" s="57">
        <v>546</v>
      </c>
      <c r="AV550" s="66">
        <v>49.7</v>
      </c>
      <c r="AW550" s="66">
        <v>0</v>
      </c>
      <c r="AX550" s="65">
        <f t="shared" si="172"/>
        <v>13.805555555555555</v>
      </c>
      <c r="AY550" s="65">
        <f t="shared" si="183"/>
        <v>0.25000000000000178</v>
      </c>
      <c r="AZ550" s="67">
        <f t="shared" si="184"/>
        <v>2926.1249999999991</v>
      </c>
      <c r="BA550" s="57"/>
      <c r="BB550" s="57"/>
      <c r="BD550" s="57">
        <v>546</v>
      </c>
      <c r="BE550" s="66">
        <v>20.100000000000001</v>
      </c>
      <c r="BF550" s="66">
        <v>0</v>
      </c>
      <c r="BG550" s="65">
        <f t="shared" si="173"/>
        <v>5.5833333333333339</v>
      </c>
      <c r="BH550" s="65">
        <f t="shared" si="185"/>
        <v>-0.61111111111111072</v>
      </c>
      <c r="BI550" s="67">
        <f t="shared" si="186"/>
        <v>3011.4583333333344</v>
      </c>
      <c r="BJ550" s="57"/>
      <c r="BK550" s="57"/>
      <c r="BM550" s="57">
        <v>546</v>
      </c>
      <c r="BN550" s="57">
        <v>20.100000000000001</v>
      </c>
      <c r="BO550" s="66">
        <v>0</v>
      </c>
      <c r="BP550" s="65">
        <f t="shared" si="174"/>
        <v>5.5833333333333339</v>
      </c>
      <c r="BQ550" s="65">
        <f t="shared" si="187"/>
        <v>-0.61111111111111072</v>
      </c>
      <c r="BR550" s="67">
        <f t="shared" si="188"/>
        <v>3011.4583333333344</v>
      </c>
      <c r="BS550" s="57"/>
      <c r="BT550" s="57"/>
    </row>
    <row r="551" spans="1:72" x14ac:dyDescent="0.25">
      <c r="A551" s="31">
        <v>551</v>
      </c>
      <c r="B551" s="56">
        <v>548</v>
      </c>
      <c r="C551" s="71">
        <v>17.2</v>
      </c>
      <c r="D551" s="71">
        <v>0</v>
      </c>
      <c r="E551" s="71">
        <v>4.7777777777777777</v>
      </c>
      <c r="F551" s="71">
        <v>-0.36111111111111072</v>
      </c>
      <c r="G551" s="71">
        <v>3021.7777777777792</v>
      </c>
      <c r="K551" s="57">
        <v>547</v>
      </c>
      <c r="L551" s="66">
        <v>45.7</v>
      </c>
      <c r="M551" s="66">
        <v>0</v>
      </c>
      <c r="N551" s="65">
        <f t="shared" si="168"/>
        <v>12.694444444444445</v>
      </c>
      <c r="O551" s="65">
        <f t="shared" si="175"/>
        <v>-0.27777777777777857</v>
      </c>
      <c r="P551" s="67">
        <f t="shared" si="176"/>
        <v>3210.097222222224</v>
      </c>
      <c r="Q551" s="57"/>
      <c r="R551" s="57"/>
      <c r="T551" s="57">
        <v>547</v>
      </c>
      <c r="U551" s="66">
        <v>45.7</v>
      </c>
      <c r="V551" s="66">
        <v>0</v>
      </c>
      <c r="W551" s="65">
        <f t="shared" si="169"/>
        <v>12.694444444444445</v>
      </c>
      <c r="X551" s="65">
        <f t="shared" si="177"/>
        <v>-0.27777777777777857</v>
      </c>
      <c r="Y551" s="67">
        <f t="shared" si="178"/>
        <v>3210.097222222224</v>
      </c>
      <c r="Z551" s="57"/>
      <c r="AA551" s="57"/>
      <c r="AC551" s="57">
        <v>547</v>
      </c>
      <c r="AD551" s="66">
        <v>50.6</v>
      </c>
      <c r="AE551" s="66">
        <v>0</v>
      </c>
      <c r="AF551" s="65">
        <f t="shared" si="170"/>
        <v>14.055555555555555</v>
      </c>
      <c r="AG551" s="65">
        <f t="shared" si="179"/>
        <v>0.25</v>
      </c>
      <c r="AH551" s="67">
        <f t="shared" si="180"/>
        <v>2940.0555555555547</v>
      </c>
      <c r="AI551" s="57"/>
      <c r="AJ551" s="57"/>
      <c r="AL551" s="57">
        <v>547</v>
      </c>
      <c r="AM551" s="66">
        <v>50.6</v>
      </c>
      <c r="AN551" s="66">
        <v>0</v>
      </c>
      <c r="AO551" s="65">
        <f t="shared" si="171"/>
        <v>14.055555555555555</v>
      </c>
      <c r="AP551" s="65">
        <f t="shared" si="181"/>
        <v>0.25</v>
      </c>
      <c r="AQ551" s="67">
        <f t="shared" si="182"/>
        <v>2940.0555555555547</v>
      </c>
      <c r="AR551" s="57"/>
      <c r="AS551" s="57"/>
      <c r="AU551" s="57">
        <v>547</v>
      </c>
      <c r="AV551" s="66">
        <v>50.6</v>
      </c>
      <c r="AW551" s="66">
        <v>0</v>
      </c>
      <c r="AX551" s="65">
        <f t="shared" si="172"/>
        <v>14.055555555555555</v>
      </c>
      <c r="AY551" s="65">
        <f t="shared" si="183"/>
        <v>0.25</v>
      </c>
      <c r="AZ551" s="67">
        <f t="shared" si="184"/>
        <v>2940.0555555555547</v>
      </c>
      <c r="BA551" s="57"/>
      <c r="BB551" s="57"/>
      <c r="BD551" s="57">
        <v>547</v>
      </c>
      <c r="BE551" s="66">
        <v>18.5</v>
      </c>
      <c r="BF551" s="66">
        <v>0</v>
      </c>
      <c r="BG551" s="65">
        <f t="shared" si="173"/>
        <v>5.1388888888888884</v>
      </c>
      <c r="BH551" s="65">
        <f t="shared" si="185"/>
        <v>-0.44444444444444553</v>
      </c>
      <c r="BI551" s="67">
        <f t="shared" si="186"/>
        <v>3016.8194444444457</v>
      </c>
      <c r="BJ551" s="57"/>
      <c r="BK551" s="57"/>
      <c r="BM551" s="57">
        <v>547</v>
      </c>
      <c r="BN551" s="57">
        <v>18.5</v>
      </c>
      <c r="BO551" s="66">
        <v>0</v>
      </c>
      <c r="BP551" s="65">
        <f t="shared" si="174"/>
        <v>5.1388888888888884</v>
      </c>
      <c r="BQ551" s="65">
        <f t="shared" si="187"/>
        <v>-0.44444444444444553</v>
      </c>
      <c r="BR551" s="67">
        <f t="shared" si="188"/>
        <v>3016.8194444444457</v>
      </c>
      <c r="BS551" s="57"/>
      <c r="BT551" s="57"/>
    </row>
    <row r="552" spans="1:72" x14ac:dyDescent="0.25">
      <c r="A552" s="31">
        <v>552</v>
      </c>
      <c r="B552" s="56">
        <v>549</v>
      </c>
      <c r="C552" s="71">
        <v>16.3</v>
      </c>
      <c r="D552" s="71">
        <v>0</v>
      </c>
      <c r="E552" s="71">
        <v>4.5277777777777777</v>
      </c>
      <c r="F552" s="71">
        <v>-0.25</v>
      </c>
      <c r="G552" s="71">
        <v>3026.430555555557</v>
      </c>
      <c r="K552" s="57">
        <v>548</v>
      </c>
      <c r="L552" s="66">
        <v>44.6</v>
      </c>
      <c r="M552" s="66">
        <v>0</v>
      </c>
      <c r="N552" s="65">
        <f t="shared" si="168"/>
        <v>12.388888888888889</v>
      </c>
      <c r="O552" s="65">
        <f t="shared" si="175"/>
        <v>-0.30555555555555536</v>
      </c>
      <c r="P552" s="67">
        <f t="shared" si="176"/>
        <v>3222.6388888888905</v>
      </c>
      <c r="Q552" s="57"/>
      <c r="R552" s="57"/>
      <c r="T552" s="57">
        <v>548</v>
      </c>
      <c r="U552" s="66">
        <v>44.6</v>
      </c>
      <c r="V552" s="66">
        <v>0</v>
      </c>
      <c r="W552" s="65">
        <f t="shared" si="169"/>
        <v>12.388888888888889</v>
      </c>
      <c r="X552" s="65">
        <f t="shared" si="177"/>
        <v>-0.30555555555555536</v>
      </c>
      <c r="Y552" s="67">
        <f t="shared" si="178"/>
        <v>3222.6388888888905</v>
      </c>
      <c r="Z552" s="57"/>
      <c r="AA552" s="57"/>
      <c r="AC552" s="57">
        <v>548</v>
      </c>
      <c r="AD552" s="66">
        <v>51.4</v>
      </c>
      <c r="AE552" s="66">
        <v>0</v>
      </c>
      <c r="AF552" s="65">
        <f t="shared" si="170"/>
        <v>14.277777777777777</v>
      </c>
      <c r="AG552" s="65">
        <f t="shared" si="179"/>
        <v>0.22222222222222143</v>
      </c>
      <c r="AH552" s="67">
        <f t="shared" si="180"/>
        <v>2954.2222222222213</v>
      </c>
      <c r="AI552" s="57"/>
      <c r="AJ552" s="57"/>
      <c r="AL552" s="57">
        <v>548</v>
      </c>
      <c r="AM552" s="66">
        <v>51.4</v>
      </c>
      <c r="AN552" s="66">
        <v>0</v>
      </c>
      <c r="AO552" s="65">
        <f t="shared" si="171"/>
        <v>14.277777777777777</v>
      </c>
      <c r="AP552" s="65">
        <f t="shared" si="181"/>
        <v>0.22222222222222143</v>
      </c>
      <c r="AQ552" s="67">
        <f t="shared" si="182"/>
        <v>2954.2222222222213</v>
      </c>
      <c r="AR552" s="57"/>
      <c r="AS552" s="57"/>
      <c r="AU552" s="57">
        <v>548</v>
      </c>
      <c r="AV552" s="66">
        <v>51.4</v>
      </c>
      <c r="AW552" s="66">
        <v>0</v>
      </c>
      <c r="AX552" s="65">
        <f t="shared" si="172"/>
        <v>14.277777777777777</v>
      </c>
      <c r="AY552" s="65">
        <f t="shared" si="183"/>
        <v>0.22222222222222143</v>
      </c>
      <c r="AZ552" s="67">
        <f t="shared" si="184"/>
        <v>2954.2222222222213</v>
      </c>
      <c r="BA552" s="57"/>
      <c r="BB552" s="57"/>
      <c r="BD552" s="57">
        <v>548</v>
      </c>
      <c r="BE552" s="66">
        <v>17.2</v>
      </c>
      <c r="BF552" s="66">
        <v>0</v>
      </c>
      <c r="BG552" s="65">
        <f t="shared" si="173"/>
        <v>4.7777777777777777</v>
      </c>
      <c r="BH552" s="65">
        <f t="shared" si="185"/>
        <v>-0.36111111111111072</v>
      </c>
      <c r="BI552" s="67">
        <f t="shared" si="186"/>
        <v>3021.7777777777792</v>
      </c>
      <c r="BJ552" s="57"/>
      <c r="BK552" s="57"/>
      <c r="BM552" s="57">
        <v>548</v>
      </c>
      <c r="BN552" s="57">
        <v>17.2</v>
      </c>
      <c r="BO552" s="66">
        <v>0</v>
      </c>
      <c r="BP552" s="65">
        <f t="shared" si="174"/>
        <v>4.7777777777777777</v>
      </c>
      <c r="BQ552" s="65">
        <f t="shared" si="187"/>
        <v>-0.36111111111111072</v>
      </c>
      <c r="BR552" s="67">
        <f t="shared" si="188"/>
        <v>3021.7777777777792</v>
      </c>
      <c r="BS552" s="57"/>
      <c r="BT552" s="57"/>
    </row>
    <row r="553" spans="1:72" x14ac:dyDescent="0.25">
      <c r="A553" s="31">
        <v>553</v>
      </c>
      <c r="B553" s="56">
        <v>550</v>
      </c>
      <c r="C553" s="71">
        <v>15.4</v>
      </c>
      <c r="D553" s="71">
        <v>0</v>
      </c>
      <c r="E553" s="71">
        <v>4.2777777777777777</v>
      </c>
      <c r="F553" s="71">
        <v>-0.25</v>
      </c>
      <c r="G553" s="71">
        <v>3030.8333333333348</v>
      </c>
      <c r="K553" s="57">
        <v>549</v>
      </c>
      <c r="L553" s="66">
        <v>42.9</v>
      </c>
      <c r="M553" s="66">
        <v>0</v>
      </c>
      <c r="N553" s="65">
        <f t="shared" si="168"/>
        <v>11.916666666666666</v>
      </c>
      <c r="O553" s="65">
        <f t="shared" si="175"/>
        <v>-0.47222222222222321</v>
      </c>
      <c r="P553" s="67">
        <f t="shared" si="176"/>
        <v>3234.7916666666683</v>
      </c>
      <c r="Q553" s="57"/>
      <c r="R553" s="57"/>
      <c r="T553" s="57">
        <v>549</v>
      </c>
      <c r="U553" s="66">
        <v>42.9</v>
      </c>
      <c r="V553" s="66">
        <v>0</v>
      </c>
      <c r="W553" s="65">
        <f t="shared" si="169"/>
        <v>11.916666666666666</v>
      </c>
      <c r="X553" s="65">
        <f t="shared" si="177"/>
        <v>-0.47222222222222321</v>
      </c>
      <c r="Y553" s="67">
        <f t="shared" si="178"/>
        <v>3234.7916666666683</v>
      </c>
      <c r="Z553" s="57"/>
      <c r="AA553" s="57"/>
      <c r="AC553" s="57">
        <v>549</v>
      </c>
      <c r="AD553" s="66">
        <v>51.4</v>
      </c>
      <c r="AE553" s="66">
        <v>0</v>
      </c>
      <c r="AF553" s="65">
        <f t="shared" si="170"/>
        <v>14.277777777777777</v>
      </c>
      <c r="AG553" s="65">
        <f t="shared" si="179"/>
        <v>0</v>
      </c>
      <c r="AH553" s="67">
        <f t="shared" si="180"/>
        <v>2968.4999999999991</v>
      </c>
      <c r="AI553" s="57"/>
      <c r="AJ553" s="57"/>
      <c r="AL553" s="57">
        <v>549</v>
      </c>
      <c r="AM553" s="66">
        <v>51.4</v>
      </c>
      <c r="AN553" s="66">
        <v>0</v>
      </c>
      <c r="AO553" s="65">
        <f t="shared" si="171"/>
        <v>14.277777777777777</v>
      </c>
      <c r="AP553" s="65">
        <f t="shared" si="181"/>
        <v>0</v>
      </c>
      <c r="AQ553" s="67">
        <f t="shared" si="182"/>
        <v>2968.4999999999991</v>
      </c>
      <c r="AR553" s="57"/>
      <c r="AS553" s="57"/>
      <c r="AU553" s="57">
        <v>549</v>
      </c>
      <c r="AV553" s="66">
        <v>51.4</v>
      </c>
      <c r="AW553" s="66">
        <v>0</v>
      </c>
      <c r="AX553" s="65">
        <f t="shared" si="172"/>
        <v>14.277777777777777</v>
      </c>
      <c r="AY553" s="65">
        <f t="shared" si="183"/>
        <v>0</v>
      </c>
      <c r="AZ553" s="67">
        <f t="shared" si="184"/>
        <v>2968.4999999999991</v>
      </c>
      <c r="BA553" s="57"/>
      <c r="BB553" s="57"/>
      <c r="BD553" s="57">
        <v>549</v>
      </c>
      <c r="BE553" s="66">
        <v>16.3</v>
      </c>
      <c r="BF553" s="66">
        <v>0</v>
      </c>
      <c r="BG553" s="65">
        <f t="shared" si="173"/>
        <v>4.5277777777777777</v>
      </c>
      <c r="BH553" s="65">
        <f t="shared" si="185"/>
        <v>-0.25</v>
      </c>
      <c r="BI553" s="67">
        <f t="shared" si="186"/>
        <v>3026.430555555557</v>
      </c>
      <c r="BJ553" s="57"/>
      <c r="BK553" s="57"/>
      <c r="BM553" s="57">
        <v>549</v>
      </c>
      <c r="BN553" s="57">
        <v>16.3</v>
      </c>
      <c r="BO553" s="66">
        <v>0</v>
      </c>
      <c r="BP553" s="65">
        <f t="shared" si="174"/>
        <v>4.5277777777777777</v>
      </c>
      <c r="BQ553" s="65">
        <f t="shared" si="187"/>
        <v>-0.25</v>
      </c>
      <c r="BR553" s="67">
        <f t="shared" si="188"/>
        <v>3026.430555555557</v>
      </c>
      <c r="BS553" s="57"/>
      <c r="BT553" s="57"/>
    </row>
    <row r="554" spans="1:72" x14ac:dyDescent="0.25">
      <c r="A554" s="31">
        <v>554</v>
      </c>
      <c r="B554" s="56">
        <v>551</v>
      </c>
      <c r="C554" s="71">
        <v>14.7</v>
      </c>
      <c r="D554" s="71">
        <v>0</v>
      </c>
      <c r="E554" s="71">
        <v>4.083333333333333</v>
      </c>
      <c r="F554" s="71">
        <v>-0.19444444444444464</v>
      </c>
      <c r="G554" s="71">
        <v>3035.0138888888905</v>
      </c>
      <c r="K554" s="57">
        <v>550</v>
      </c>
      <c r="L554" s="66">
        <v>40.799999999999997</v>
      </c>
      <c r="M554" s="66">
        <v>0</v>
      </c>
      <c r="N554" s="65">
        <f t="shared" si="168"/>
        <v>11.333333333333332</v>
      </c>
      <c r="O554" s="65">
        <f t="shared" si="175"/>
        <v>-0.58333333333333393</v>
      </c>
      <c r="P554" s="67">
        <f t="shared" si="176"/>
        <v>3246.4166666666683</v>
      </c>
      <c r="Q554" s="57"/>
      <c r="R554" s="57"/>
      <c r="T554" s="57">
        <v>550</v>
      </c>
      <c r="U554" s="66">
        <v>40.799999999999997</v>
      </c>
      <c r="V554" s="66">
        <v>0</v>
      </c>
      <c r="W554" s="65">
        <f t="shared" si="169"/>
        <v>11.333333333333332</v>
      </c>
      <c r="X554" s="65">
        <f t="shared" si="177"/>
        <v>-0.58333333333333393</v>
      </c>
      <c r="Y554" s="67">
        <f t="shared" si="178"/>
        <v>3246.4166666666683</v>
      </c>
      <c r="Z554" s="57"/>
      <c r="AA554" s="57"/>
      <c r="AC554" s="57">
        <v>550</v>
      </c>
      <c r="AD554" s="66">
        <v>50.2</v>
      </c>
      <c r="AE554" s="66">
        <v>0</v>
      </c>
      <c r="AF554" s="65">
        <f t="shared" si="170"/>
        <v>13.944444444444445</v>
      </c>
      <c r="AG554" s="65">
        <f t="shared" si="179"/>
        <v>-0.33333333333333215</v>
      </c>
      <c r="AH554" s="67">
        <f t="shared" si="180"/>
        <v>2982.6111111111104</v>
      </c>
      <c r="AI554" s="57"/>
      <c r="AJ554" s="57"/>
      <c r="AL554" s="57">
        <v>550</v>
      </c>
      <c r="AM554" s="66">
        <v>50.2</v>
      </c>
      <c r="AN554" s="66">
        <v>0</v>
      </c>
      <c r="AO554" s="65">
        <f t="shared" si="171"/>
        <v>13.944444444444445</v>
      </c>
      <c r="AP554" s="65">
        <f t="shared" si="181"/>
        <v>-0.33333333333333215</v>
      </c>
      <c r="AQ554" s="67">
        <f t="shared" si="182"/>
        <v>2982.6111111111104</v>
      </c>
      <c r="AR554" s="57"/>
      <c r="AS554" s="57"/>
      <c r="AU554" s="57">
        <v>550</v>
      </c>
      <c r="AV554" s="66">
        <v>50.2</v>
      </c>
      <c r="AW554" s="66">
        <v>0</v>
      </c>
      <c r="AX554" s="65">
        <f t="shared" si="172"/>
        <v>13.944444444444445</v>
      </c>
      <c r="AY554" s="65">
        <f t="shared" si="183"/>
        <v>-0.33333333333333215</v>
      </c>
      <c r="AZ554" s="67">
        <f t="shared" si="184"/>
        <v>2982.6111111111104</v>
      </c>
      <c r="BA554" s="57"/>
      <c r="BB554" s="57"/>
      <c r="BD554" s="57">
        <v>550</v>
      </c>
      <c r="BE554" s="66">
        <v>15.4</v>
      </c>
      <c r="BF554" s="66">
        <v>0</v>
      </c>
      <c r="BG554" s="65">
        <f t="shared" si="173"/>
        <v>4.2777777777777777</v>
      </c>
      <c r="BH554" s="65">
        <f t="shared" si="185"/>
        <v>-0.25</v>
      </c>
      <c r="BI554" s="67">
        <f t="shared" si="186"/>
        <v>3030.8333333333348</v>
      </c>
      <c r="BJ554" s="57"/>
      <c r="BK554" s="57"/>
      <c r="BM554" s="57">
        <v>550</v>
      </c>
      <c r="BN554" s="57">
        <v>15.4</v>
      </c>
      <c r="BO554" s="66">
        <v>0</v>
      </c>
      <c r="BP554" s="65">
        <f t="shared" si="174"/>
        <v>4.2777777777777777</v>
      </c>
      <c r="BQ554" s="65">
        <f t="shared" si="187"/>
        <v>-0.25</v>
      </c>
      <c r="BR554" s="67">
        <f t="shared" si="188"/>
        <v>3030.8333333333348</v>
      </c>
      <c r="BS554" s="57"/>
      <c r="BT554" s="57"/>
    </row>
    <row r="555" spans="1:72" x14ac:dyDescent="0.25">
      <c r="A555" s="31">
        <v>555</v>
      </c>
      <c r="B555" s="56">
        <v>552</v>
      </c>
      <c r="C555" s="71">
        <v>14.3</v>
      </c>
      <c r="D555" s="71">
        <v>0</v>
      </c>
      <c r="E555" s="71">
        <v>3.9722222222222223</v>
      </c>
      <c r="F555" s="71">
        <v>-0.11111111111111072</v>
      </c>
      <c r="G555" s="71">
        <v>3039.0416666666683</v>
      </c>
      <c r="K555" s="57">
        <v>551</v>
      </c>
      <c r="L555" s="66">
        <v>38.200000000000003</v>
      </c>
      <c r="M555" s="66">
        <v>0</v>
      </c>
      <c r="N555" s="65">
        <f t="shared" si="168"/>
        <v>10.611111111111112</v>
      </c>
      <c r="O555" s="65">
        <f t="shared" si="175"/>
        <v>-0.72222222222221966</v>
      </c>
      <c r="P555" s="67">
        <f t="shared" si="176"/>
        <v>3257.3888888888905</v>
      </c>
      <c r="Q555" s="57"/>
      <c r="R555" s="57"/>
      <c r="T555" s="57">
        <v>551</v>
      </c>
      <c r="U555" s="66">
        <v>38.200000000000003</v>
      </c>
      <c r="V555" s="66">
        <v>0</v>
      </c>
      <c r="W555" s="65">
        <f t="shared" si="169"/>
        <v>10.611111111111112</v>
      </c>
      <c r="X555" s="65">
        <f t="shared" si="177"/>
        <v>-0.72222222222221966</v>
      </c>
      <c r="Y555" s="67">
        <f t="shared" si="178"/>
        <v>3257.3888888888905</v>
      </c>
      <c r="Z555" s="57"/>
      <c r="AA555" s="57"/>
      <c r="AC555" s="57">
        <v>551</v>
      </c>
      <c r="AD555" s="66">
        <v>47.1</v>
      </c>
      <c r="AE555" s="66">
        <v>0</v>
      </c>
      <c r="AF555" s="65">
        <f t="shared" si="170"/>
        <v>13.083333333333334</v>
      </c>
      <c r="AG555" s="65">
        <f t="shared" si="179"/>
        <v>-0.86111111111111072</v>
      </c>
      <c r="AH555" s="67">
        <f t="shared" si="180"/>
        <v>2996.1249999999991</v>
      </c>
      <c r="AI555" s="57"/>
      <c r="AJ555" s="57"/>
      <c r="AL555" s="57">
        <v>551</v>
      </c>
      <c r="AM555" s="66">
        <v>47.1</v>
      </c>
      <c r="AN555" s="66">
        <v>0</v>
      </c>
      <c r="AO555" s="65">
        <f t="shared" si="171"/>
        <v>13.083333333333334</v>
      </c>
      <c r="AP555" s="65">
        <f t="shared" si="181"/>
        <v>-0.86111111111111072</v>
      </c>
      <c r="AQ555" s="67">
        <f t="shared" si="182"/>
        <v>2996.1249999999991</v>
      </c>
      <c r="AR555" s="57"/>
      <c r="AS555" s="57"/>
      <c r="AU555" s="57">
        <v>551</v>
      </c>
      <c r="AV555" s="66">
        <v>47.1</v>
      </c>
      <c r="AW555" s="66">
        <v>0</v>
      </c>
      <c r="AX555" s="65">
        <f t="shared" si="172"/>
        <v>13.083333333333334</v>
      </c>
      <c r="AY555" s="65">
        <f t="shared" si="183"/>
        <v>-0.86111111111111072</v>
      </c>
      <c r="AZ555" s="67">
        <f t="shared" si="184"/>
        <v>2996.1249999999991</v>
      </c>
      <c r="BA555" s="57"/>
      <c r="BB555" s="57"/>
      <c r="BD555" s="57">
        <v>551</v>
      </c>
      <c r="BE555" s="66">
        <v>14.7</v>
      </c>
      <c r="BF555" s="66">
        <v>0</v>
      </c>
      <c r="BG555" s="65">
        <f t="shared" si="173"/>
        <v>4.083333333333333</v>
      </c>
      <c r="BH555" s="65">
        <f t="shared" si="185"/>
        <v>-0.19444444444444464</v>
      </c>
      <c r="BI555" s="67">
        <f t="shared" si="186"/>
        <v>3035.0138888888905</v>
      </c>
      <c r="BJ555" s="57"/>
      <c r="BK555" s="57"/>
      <c r="BM555" s="57">
        <v>551</v>
      </c>
      <c r="BN555" s="57">
        <v>14.7</v>
      </c>
      <c r="BO555" s="66">
        <v>0</v>
      </c>
      <c r="BP555" s="65">
        <f t="shared" si="174"/>
        <v>4.083333333333333</v>
      </c>
      <c r="BQ555" s="65">
        <f t="shared" si="187"/>
        <v>-0.19444444444444464</v>
      </c>
      <c r="BR555" s="67">
        <f t="shared" si="188"/>
        <v>3035.0138888888905</v>
      </c>
      <c r="BS555" s="57"/>
      <c r="BT555" s="57"/>
    </row>
    <row r="556" spans="1:72" x14ac:dyDescent="0.25">
      <c r="A556" s="31">
        <v>556</v>
      </c>
      <c r="B556" s="56">
        <v>553</v>
      </c>
      <c r="C556" s="71">
        <v>13.7</v>
      </c>
      <c r="D556" s="71">
        <v>0</v>
      </c>
      <c r="E556" s="71">
        <v>3.8055555555555554</v>
      </c>
      <c r="F556" s="71">
        <v>-0.16666666666666696</v>
      </c>
      <c r="G556" s="71">
        <v>3042.930555555557</v>
      </c>
      <c r="K556" s="57">
        <v>552</v>
      </c>
      <c r="L556" s="66">
        <v>35.299999999999997</v>
      </c>
      <c r="M556" s="66">
        <v>0</v>
      </c>
      <c r="N556" s="65">
        <f t="shared" si="168"/>
        <v>9.8055555555555554</v>
      </c>
      <c r="O556" s="65">
        <f t="shared" si="175"/>
        <v>-0.80555555555555713</v>
      </c>
      <c r="P556" s="67">
        <f t="shared" si="176"/>
        <v>3267.597222222224</v>
      </c>
      <c r="Q556" s="57"/>
      <c r="R556" s="57"/>
      <c r="T556" s="57">
        <v>552</v>
      </c>
      <c r="U556" s="66">
        <v>35.299999999999997</v>
      </c>
      <c r="V556" s="66">
        <v>0</v>
      </c>
      <c r="W556" s="65">
        <f t="shared" si="169"/>
        <v>9.8055555555555554</v>
      </c>
      <c r="X556" s="65">
        <f t="shared" si="177"/>
        <v>-0.80555555555555713</v>
      </c>
      <c r="Y556" s="67">
        <f t="shared" si="178"/>
        <v>3267.597222222224</v>
      </c>
      <c r="Z556" s="57"/>
      <c r="AA556" s="57"/>
      <c r="AC556" s="57">
        <v>552</v>
      </c>
      <c r="AD556" s="66">
        <v>44.5</v>
      </c>
      <c r="AE556" s="66">
        <v>0</v>
      </c>
      <c r="AF556" s="65">
        <f t="shared" si="170"/>
        <v>12.361111111111111</v>
      </c>
      <c r="AG556" s="65">
        <f t="shared" si="179"/>
        <v>-0.72222222222222321</v>
      </c>
      <c r="AH556" s="67">
        <f t="shared" si="180"/>
        <v>3008.8472222222213</v>
      </c>
      <c r="AI556" s="57"/>
      <c r="AJ556" s="57"/>
      <c r="AL556" s="57">
        <v>552</v>
      </c>
      <c r="AM556" s="66">
        <v>44.5</v>
      </c>
      <c r="AN556" s="66">
        <v>0</v>
      </c>
      <c r="AO556" s="65">
        <f t="shared" si="171"/>
        <v>12.361111111111111</v>
      </c>
      <c r="AP556" s="65">
        <f t="shared" si="181"/>
        <v>-0.72222222222222321</v>
      </c>
      <c r="AQ556" s="67">
        <f t="shared" si="182"/>
        <v>3008.8472222222213</v>
      </c>
      <c r="AR556" s="57"/>
      <c r="AS556" s="57"/>
      <c r="AU556" s="57">
        <v>552</v>
      </c>
      <c r="AV556" s="66">
        <v>44.5</v>
      </c>
      <c r="AW556" s="66">
        <v>0</v>
      </c>
      <c r="AX556" s="65">
        <f t="shared" si="172"/>
        <v>12.361111111111111</v>
      </c>
      <c r="AY556" s="65">
        <f t="shared" si="183"/>
        <v>-0.72222222222222321</v>
      </c>
      <c r="AZ556" s="67">
        <f t="shared" si="184"/>
        <v>3008.8472222222213</v>
      </c>
      <c r="BA556" s="57"/>
      <c r="BB556" s="57"/>
      <c r="BD556" s="57">
        <v>552</v>
      </c>
      <c r="BE556" s="66">
        <v>14.3</v>
      </c>
      <c r="BF556" s="66">
        <v>0</v>
      </c>
      <c r="BG556" s="65">
        <f t="shared" si="173"/>
        <v>3.9722222222222223</v>
      </c>
      <c r="BH556" s="65">
        <f t="shared" si="185"/>
        <v>-0.11111111111111072</v>
      </c>
      <c r="BI556" s="67">
        <f t="shared" si="186"/>
        <v>3039.0416666666683</v>
      </c>
      <c r="BJ556" s="57"/>
      <c r="BK556" s="57"/>
      <c r="BM556" s="57">
        <v>552</v>
      </c>
      <c r="BN556" s="57">
        <v>14.3</v>
      </c>
      <c r="BO556" s="66">
        <v>0</v>
      </c>
      <c r="BP556" s="65">
        <f t="shared" si="174"/>
        <v>3.9722222222222223</v>
      </c>
      <c r="BQ556" s="65">
        <f t="shared" si="187"/>
        <v>-0.11111111111111072</v>
      </c>
      <c r="BR556" s="67">
        <f t="shared" si="188"/>
        <v>3039.0416666666683</v>
      </c>
      <c r="BS556" s="57"/>
      <c r="BT556" s="57"/>
    </row>
    <row r="557" spans="1:72" x14ac:dyDescent="0.25">
      <c r="A557" s="31">
        <v>557</v>
      </c>
      <c r="B557" s="56">
        <v>554</v>
      </c>
      <c r="C557" s="71">
        <v>13.3</v>
      </c>
      <c r="D557" s="71">
        <v>0</v>
      </c>
      <c r="E557" s="71">
        <v>3.6944444444444446</v>
      </c>
      <c r="F557" s="71">
        <v>-0.11111111111111072</v>
      </c>
      <c r="G557" s="71">
        <v>3046.680555555557</v>
      </c>
      <c r="K557" s="57">
        <v>553</v>
      </c>
      <c r="L557" s="66">
        <v>31.8</v>
      </c>
      <c r="M557" s="66">
        <v>0</v>
      </c>
      <c r="N557" s="65">
        <f t="shared" si="168"/>
        <v>8.8333333333333339</v>
      </c>
      <c r="O557" s="65">
        <f t="shared" si="175"/>
        <v>-0.97222222222222143</v>
      </c>
      <c r="P557" s="67">
        <f t="shared" si="176"/>
        <v>3276.9166666666683</v>
      </c>
      <c r="Q557" s="57"/>
      <c r="R557" s="57"/>
      <c r="T557" s="57">
        <v>553</v>
      </c>
      <c r="U557" s="66">
        <v>31.8</v>
      </c>
      <c r="V557" s="66">
        <v>0</v>
      </c>
      <c r="W557" s="65">
        <f t="shared" si="169"/>
        <v>8.8333333333333339</v>
      </c>
      <c r="X557" s="65">
        <f t="shared" si="177"/>
        <v>-0.97222222222222143</v>
      </c>
      <c r="Y557" s="67">
        <f t="shared" si="178"/>
        <v>3276.9166666666683</v>
      </c>
      <c r="Z557" s="57"/>
      <c r="AA557" s="57"/>
      <c r="AC557" s="57">
        <v>553</v>
      </c>
      <c r="AD557" s="66">
        <v>41.5</v>
      </c>
      <c r="AE557" s="66">
        <v>0</v>
      </c>
      <c r="AF557" s="65">
        <f t="shared" si="170"/>
        <v>11.527777777777777</v>
      </c>
      <c r="AG557" s="65">
        <f t="shared" si="179"/>
        <v>-0.83333333333333393</v>
      </c>
      <c r="AH557" s="67">
        <f t="shared" si="180"/>
        <v>3020.7916666666656</v>
      </c>
      <c r="AI557" s="57"/>
      <c r="AJ557" s="57"/>
      <c r="AL557" s="57">
        <v>553</v>
      </c>
      <c r="AM557" s="66">
        <v>41.5</v>
      </c>
      <c r="AN557" s="66">
        <v>0</v>
      </c>
      <c r="AO557" s="65">
        <f t="shared" si="171"/>
        <v>11.527777777777777</v>
      </c>
      <c r="AP557" s="65">
        <f t="shared" si="181"/>
        <v>-0.83333333333333393</v>
      </c>
      <c r="AQ557" s="67">
        <f t="shared" si="182"/>
        <v>3020.7916666666656</v>
      </c>
      <c r="AR557" s="57"/>
      <c r="AS557" s="57"/>
      <c r="AU557" s="57">
        <v>553</v>
      </c>
      <c r="AV557" s="66">
        <v>41.5</v>
      </c>
      <c r="AW557" s="66">
        <v>0</v>
      </c>
      <c r="AX557" s="65">
        <f t="shared" si="172"/>
        <v>11.527777777777777</v>
      </c>
      <c r="AY557" s="65">
        <f t="shared" si="183"/>
        <v>-0.83333333333333393</v>
      </c>
      <c r="AZ557" s="67">
        <f t="shared" si="184"/>
        <v>3020.7916666666656</v>
      </c>
      <c r="BA557" s="57"/>
      <c r="BB557" s="57"/>
      <c r="BD557" s="57">
        <v>553</v>
      </c>
      <c r="BE557" s="66">
        <v>13.7</v>
      </c>
      <c r="BF557" s="66">
        <v>0</v>
      </c>
      <c r="BG557" s="65">
        <f t="shared" si="173"/>
        <v>3.8055555555555554</v>
      </c>
      <c r="BH557" s="65">
        <f t="shared" si="185"/>
        <v>-0.16666666666666696</v>
      </c>
      <c r="BI557" s="67">
        <f t="shared" si="186"/>
        <v>3042.930555555557</v>
      </c>
      <c r="BJ557" s="57"/>
      <c r="BK557" s="57"/>
      <c r="BM557" s="57">
        <v>553</v>
      </c>
      <c r="BN557" s="57">
        <v>13.7</v>
      </c>
      <c r="BO557" s="66">
        <v>0</v>
      </c>
      <c r="BP557" s="65">
        <f t="shared" si="174"/>
        <v>3.8055555555555554</v>
      </c>
      <c r="BQ557" s="65">
        <f t="shared" si="187"/>
        <v>-0.16666666666666696</v>
      </c>
      <c r="BR557" s="67">
        <f t="shared" si="188"/>
        <v>3042.930555555557</v>
      </c>
      <c r="BS557" s="57"/>
      <c r="BT557" s="57"/>
    </row>
    <row r="558" spans="1:72" x14ac:dyDescent="0.25">
      <c r="A558" s="31">
        <v>558</v>
      </c>
      <c r="B558" s="56">
        <v>555</v>
      </c>
      <c r="C558" s="71">
        <v>13.1</v>
      </c>
      <c r="D558" s="71">
        <v>0</v>
      </c>
      <c r="E558" s="71">
        <v>3.6388888888888888</v>
      </c>
      <c r="F558" s="71">
        <v>-5.5555555555555802E-2</v>
      </c>
      <c r="G558" s="71">
        <v>3050.3472222222235</v>
      </c>
      <c r="K558" s="57">
        <v>554</v>
      </c>
      <c r="L558" s="66">
        <v>28.7</v>
      </c>
      <c r="M558" s="66">
        <v>0</v>
      </c>
      <c r="N558" s="65">
        <f t="shared" si="168"/>
        <v>7.9722222222222214</v>
      </c>
      <c r="O558" s="65">
        <f t="shared" si="175"/>
        <v>-0.86111111111111249</v>
      </c>
      <c r="P558" s="67">
        <f t="shared" si="176"/>
        <v>3285.3194444444462</v>
      </c>
      <c r="Q558" s="57"/>
      <c r="R558" s="57"/>
      <c r="T558" s="57">
        <v>554</v>
      </c>
      <c r="U558" s="66">
        <v>28.7</v>
      </c>
      <c r="V558" s="66">
        <v>0</v>
      </c>
      <c r="W558" s="65">
        <f t="shared" si="169"/>
        <v>7.9722222222222214</v>
      </c>
      <c r="X558" s="65">
        <f t="shared" si="177"/>
        <v>-0.86111111111111249</v>
      </c>
      <c r="Y558" s="67">
        <f t="shared" si="178"/>
        <v>3285.3194444444462</v>
      </c>
      <c r="Z558" s="57"/>
      <c r="AA558" s="57"/>
      <c r="AC558" s="57">
        <v>554</v>
      </c>
      <c r="AD558" s="66">
        <v>38.5</v>
      </c>
      <c r="AE558" s="66">
        <v>0</v>
      </c>
      <c r="AF558" s="65">
        <f t="shared" si="170"/>
        <v>10.694444444444445</v>
      </c>
      <c r="AG558" s="65">
        <f t="shared" si="179"/>
        <v>-0.83333333333333215</v>
      </c>
      <c r="AH558" s="67">
        <f t="shared" si="180"/>
        <v>3031.9027777777769</v>
      </c>
      <c r="AI558" s="57"/>
      <c r="AJ558" s="57"/>
      <c r="AL558" s="57">
        <v>554</v>
      </c>
      <c r="AM558" s="66">
        <v>38.5</v>
      </c>
      <c r="AN558" s="66">
        <v>0</v>
      </c>
      <c r="AO558" s="65">
        <f t="shared" si="171"/>
        <v>10.694444444444445</v>
      </c>
      <c r="AP558" s="65">
        <f t="shared" si="181"/>
        <v>-0.83333333333333215</v>
      </c>
      <c r="AQ558" s="67">
        <f t="shared" si="182"/>
        <v>3031.9027777777769</v>
      </c>
      <c r="AR558" s="57"/>
      <c r="AS558" s="57"/>
      <c r="AU558" s="57">
        <v>554</v>
      </c>
      <c r="AV558" s="66">
        <v>38.5</v>
      </c>
      <c r="AW558" s="66">
        <v>0</v>
      </c>
      <c r="AX558" s="65">
        <f t="shared" si="172"/>
        <v>10.694444444444445</v>
      </c>
      <c r="AY558" s="65">
        <f t="shared" si="183"/>
        <v>-0.83333333333333215</v>
      </c>
      <c r="AZ558" s="67">
        <f t="shared" si="184"/>
        <v>3031.9027777777769</v>
      </c>
      <c r="BA558" s="57"/>
      <c r="BB558" s="57"/>
      <c r="BD558" s="57">
        <v>554</v>
      </c>
      <c r="BE558" s="66">
        <v>13.3</v>
      </c>
      <c r="BF558" s="66">
        <v>0</v>
      </c>
      <c r="BG558" s="65">
        <f t="shared" si="173"/>
        <v>3.6944444444444446</v>
      </c>
      <c r="BH558" s="65">
        <f t="shared" si="185"/>
        <v>-0.11111111111111072</v>
      </c>
      <c r="BI558" s="67">
        <f t="shared" si="186"/>
        <v>3046.680555555557</v>
      </c>
      <c r="BJ558" s="57"/>
      <c r="BK558" s="57"/>
      <c r="BM558" s="57">
        <v>554</v>
      </c>
      <c r="BN558" s="57">
        <v>13.3</v>
      </c>
      <c r="BO558" s="66">
        <v>0</v>
      </c>
      <c r="BP558" s="65">
        <f t="shared" si="174"/>
        <v>3.6944444444444446</v>
      </c>
      <c r="BQ558" s="65">
        <f t="shared" si="187"/>
        <v>-0.11111111111111072</v>
      </c>
      <c r="BR558" s="67">
        <f t="shared" si="188"/>
        <v>3046.680555555557</v>
      </c>
      <c r="BS558" s="57"/>
      <c r="BT558" s="57"/>
    </row>
    <row r="559" spans="1:72" x14ac:dyDescent="0.25">
      <c r="A559" s="31">
        <v>559</v>
      </c>
      <c r="B559" s="56">
        <v>556</v>
      </c>
      <c r="C559" s="71">
        <v>13.1</v>
      </c>
      <c r="D559" s="71">
        <v>0</v>
      </c>
      <c r="E559" s="71">
        <v>3.6388888888888888</v>
      </c>
      <c r="F559" s="71">
        <v>0</v>
      </c>
      <c r="G559" s="71">
        <v>3053.9861111111122</v>
      </c>
      <c r="K559" s="57">
        <v>555</v>
      </c>
      <c r="L559" s="66">
        <v>25.8</v>
      </c>
      <c r="M559" s="66">
        <v>0</v>
      </c>
      <c r="N559" s="65">
        <f t="shared" si="168"/>
        <v>7.166666666666667</v>
      </c>
      <c r="O559" s="65">
        <f t="shared" si="175"/>
        <v>-0.80555555555555447</v>
      </c>
      <c r="P559" s="67">
        <f t="shared" si="176"/>
        <v>3292.8888888888905</v>
      </c>
      <c r="Q559" s="57"/>
      <c r="R559" s="57"/>
      <c r="T559" s="57">
        <v>555</v>
      </c>
      <c r="U559" s="66">
        <v>25.8</v>
      </c>
      <c r="V559" s="66">
        <v>0</v>
      </c>
      <c r="W559" s="65">
        <f t="shared" si="169"/>
        <v>7.166666666666667</v>
      </c>
      <c r="X559" s="65">
        <f t="shared" si="177"/>
        <v>-0.80555555555555447</v>
      </c>
      <c r="Y559" s="67">
        <f t="shared" si="178"/>
        <v>3292.8888888888905</v>
      </c>
      <c r="Z559" s="57"/>
      <c r="AA559" s="57"/>
      <c r="AC559" s="57">
        <v>555</v>
      </c>
      <c r="AD559" s="66">
        <v>35.5</v>
      </c>
      <c r="AE559" s="66">
        <v>0</v>
      </c>
      <c r="AF559" s="65">
        <f t="shared" si="170"/>
        <v>9.8611111111111107</v>
      </c>
      <c r="AG559" s="65">
        <f t="shared" si="179"/>
        <v>-0.83333333333333393</v>
      </c>
      <c r="AH559" s="67">
        <f t="shared" si="180"/>
        <v>3042.1805555555547</v>
      </c>
      <c r="AI559" s="57"/>
      <c r="AJ559" s="57"/>
      <c r="AL559" s="57">
        <v>555</v>
      </c>
      <c r="AM559" s="66">
        <v>35.5</v>
      </c>
      <c r="AN559" s="66">
        <v>0</v>
      </c>
      <c r="AO559" s="65">
        <f t="shared" si="171"/>
        <v>9.8611111111111107</v>
      </c>
      <c r="AP559" s="65">
        <f t="shared" si="181"/>
        <v>-0.83333333333333393</v>
      </c>
      <c r="AQ559" s="67">
        <f t="shared" si="182"/>
        <v>3042.1805555555547</v>
      </c>
      <c r="AR559" s="57"/>
      <c r="AS559" s="57"/>
      <c r="AU559" s="57">
        <v>555</v>
      </c>
      <c r="AV559" s="66">
        <v>35.5</v>
      </c>
      <c r="AW559" s="66">
        <v>0</v>
      </c>
      <c r="AX559" s="65">
        <f t="shared" si="172"/>
        <v>9.8611111111111107</v>
      </c>
      <c r="AY559" s="65">
        <f t="shared" si="183"/>
        <v>-0.83333333333333393</v>
      </c>
      <c r="AZ559" s="67">
        <f t="shared" si="184"/>
        <v>3042.1805555555547</v>
      </c>
      <c r="BA559" s="57"/>
      <c r="BB559" s="57"/>
      <c r="BD559" s="57">
        <v>555</v>
      </c>
      <c r="BE559" s="66">
        <v>13.1</v>
      </c>
      <c r="BF559" s="66">
        <v>0</v>
      </c>
      <c r="BG559" s="65">
        <f t="shared" si="173"/>
        <v>3.6388888888888888</v>
      </c>
      <c r="BH559" s="65">
        <f t="shared" si="185"/>
        <v>-5.5555555555555802E-2</v>
      </c>
      <c r="BI559" s="67">
        <f t="shared" si="186"/>
        <v>3050.3472222222235</v>
      </c>
      <c r="BJ559" s="57"/>
      <c r="BK559" s="57"/>
      <c r="BM559" s="57">
        <v>555</v>
      </c>
      <c r="BN559" s="57">
        <v>13.1</v>
      </c>
      <c r="BO559" s="66">
        <v>0</v>
      </c>
      <c r="BP559" s="65">
        <f t="shared" si="174"/>
        <v>3.6388888888888888</v>
      </c>
      <c r="BQ559" s="65">
        <f t="shared" si="187"/>
        <v>-5.5555555555555802E-2</v>
      </c>
      <c r="BR559" s="67">
        <f t="shared" si="188"/>
        <v>3050.3472222222235</v>
      </c>
      <c r="BS559" s="57"/>
      <c r="BT559" s="57"/>
    </row>
    <row r="560" spans="1:72" x14ac:dyDescent="0.25">
      <c r="A560" s="31">
        <v>560</v>
      </c>
      <c r="B560" s="56">
        <v>557</v>
      </c>
      <c r="C560" s="71">
        <v>13.3</v>
      </c>
      <c r="D560" s="71">
        <v>0</v>
      </c>
      <c r="E560" s="71">
        <v>3.6944444444444446</v>
      </c>
      <c r="F560" s="71">
        <v>5.5555555555555802E-2</v>
      </c>
      <c r="G560" s="71">
        <v>3057.6527777777787</v>
      </c>
      <c r="K560" s="57">
        <v>556</v>
      </c>
      <c r="L560" s="66">
        <v>22.9</v>
      </c>
      <c r="M560" s="66">
        <v>0</v>
      </c>
      <c r="N560" s="65">
        <f t="shared" si="168"/>
        <v>6.3611111111111107</v>
      </c>
      <c r="O560" s="65">
        <f t="shared" si="175"/>
        <v>-0.80555555555555625</v>
      </c>
      <c r="P560" s="67">
        <f t="shared" si="176"/>
        <v>3299.6527777777792</v>
      </c>
      <c r="Q560" s="57"/>
      <c r="R560" s="57"/>
      <c r="T560" s="57">
        <v>556</v>
      </c>
      <c r="U560" s="66">
        <v>22.9</v>
      </c>
      <c r="V560" s="66">
        <v>0</v>
      </c>
      <c r="W560" s="65">
        <f t="shared" si="169"/>
        <v>6.3611111111111107</v>
      </c>
      <c r="X560" s="65">
        <f t="shared" si="177"/>
        <v>-0.80555555555555625</v>
      </c>
      <c r="Y560" s="67">
        <f t="shared" si="178"/>
        <v>3299.6527777777792</v>
      </c>
      <c r="Z560" s="57"/>
      <c r="AA560" s="57"/>
      <c r="AC560" s="57">
        <v>556</v>
      </c>
      <c r="AD560" s="66">
        <v>32.5</v>
      </c>
      <c r="AE560" s="66">
        <v>0</v>
      </c>
      <c r="AF560" s="65">
        <f t="shared" si="170"/>
        <v>9.0277777777777768</v>
      </c>
      <c r="AG560" s="65">
        <f t="shared" si="179"/>
        <v>-0.83333333333333393</v>
      </c>
      <c r="AH560" s="67">
        <f t="shared" si="180"/>
        <v>3051.6249999999991</v>
      </c>
      <c r="AI560" s="57"/>
      <c r="AJ560" s="57"/>
      <c r="AL560" s="57">
        <v>556</v>
      </c>
      <c r="AM560" s="66">
        <v>32.5</v>
      </c>
      <c r="AN560" s="66">
        <v>0</v>
      </c>
      <c r="AO560" s="65">
        <f t="shared" si="171"/>
        <v>9.0277777777777768</v>
      </c>
      <c r="AP560" s="65">
        <f t="shared" si="181"/>
        <v>-0.83333333333333393</v>
      </c>
      <c r="AQ560" s="67">
        <f t="shared" si="182"/>
        <v>3051.6249999999991</v>
      </c>
      <c r="AR560" s="57"/>
      <c r="AS560" s="57"/>
      <c r="AU560" s="57">
        <v>556</v>
      </c>
      <c r="AV560" s="66">
        <v>32.5</v>
      </c>
      <c r="AW560" s="66">
        <v>0</v>
      </c>
      <c r="AX560" s="65">
        <f t="shared" si="172"/>
        <v>9.0277777777777768</v>
      </c>
      <c r="AY560" s="65">
        <f t="shared" si="183"/>
        <v>-0.83333333333333393</v>
      </c>
      <c r="AZ560" s="67">
        <f t="shared" si="184"/>
        <v>3051.6249999999991</v>
      </c>
      <c r="BA560" s="57"/>
      <c r="BB560" s="57"/>
      <c r="BD560" s="57">
        <v>556</v>
      </c>
      <c r="BE560" s="66">
        <v>13.1</v>
      </c>
      <c r="BF560" s="66">
        <v>0</v>
      </c>
      <c r="BG560" s="65">
        <f t="shared" si="173"/>
        <v>3.6388888888888888</v>
      </c>
      <c r="BH560" s="65">
        <f t="shared" si="185"/>
        <v>0</v>
      </c>
      <c r="BI560" s="67">
        <f t="shared" si="186"/>
        <v>3053.9861111111122</v>
      </c>
      <c r="BJ560" s="57"/>
      <c r="BK560" s="57"/>
      <c r="BM560" s="57">
        <v>556</v>
      </c>
      <c r="BN560" s="57">
        <v>13.1</v>
      </c>
      <c r="BO560" s="66">
        <v>0</v>
      </c>
      <c r="BP560" s="65">
        <f t="shared" si="174"/>
        <v>3.6388888888888888</v>
      </c>
      <c r="BQ560" s="65">
        <f t="shared" si="187"/>
        <v>0</v>
      </c>
      <c r="BR560" s="67">
        <f t="shared" si="188"/>
        <v>3053.9861111111122</v>
      </c>
      <c r="BS560" s="57"/>
      <c r="BT560" s="57"/>
    </row>
    <row r="561" spans="1:72" x14ac:dyDescent="0.25">
      <c r="A561" s="31">
        <v>561</v>
      </c>
      <c r="B561" s="56">
        <v>558</v>
      </c>
      <c r="C561" s="71">
        <v>13.8</v>
      </c>
      <c r="D561" s="71">
        <v>0</v>
      </c>
      <c r="E561" s="71">
        <v>3.8333333333333335</v>
      </c>
      <c r="F561" s="71">
        <v>0.13888888888888884</v>
      </c>
      <c r="G561" s="71">
        <v>3061.4166666666674</v>
      </c>
      <c r="K561" s="57">
        <v>557</v>
      </c>
      <c r="L561" s="66">
        <v>20.2</v>
      </c>
      <c r="M561" s="66">
        <v>0</v>
      </c>
      <c r="N561" s="65">
        <f t="shared" si="168"/>
        <v>5.6111111111111107</v>
      </c>
      <c r="O561" s="65">
        <f t="shared" si="175"/>
        <v>-0.75</v>
      </c>
      <c r="P561" s="67">
        <f t="shared" si="176"/>
        <v>3305.6388888888905</v>
      </c>
      <c r="Q561" s="57"/>
      <c r="R561" s="57"/>
      <c r="T561" s="57">
        <v>557</v>
      </c>
      <c r="U561" s="66">
        <v>20.2</v>
      </c>
      <c r="V561" s="66">
        <v>0</v>
      </c>
      <c r="W561" s="65">
        <f t="shared" si="169"/>
        <v>5.6111111111111107</v>
      </c>
      <c r="X561" s="65">
        <f t="shared" si="177"/>
        <v>-0.75</v>
      </c>
      <c r="Y561" s="67">
        <f t="shared" si="178"/>
        <v>3305.6388888888905</v>
      </c>
      <c r="Z561" s="57"/>
      <c r="AA561" s="57"/>
      <c r="AC561" s="57">
        <v>557</v>
      </c>
      <c r="AD561" s="66">
        <v>29.5</v>
      </c>
      <c r="AE561" s="66">
        <v>0</v>
      </c>
      <c r="AF561" s="65">
        <f t="shared" si="170"/>
        <v>8.1944444444444446</v>
      </c>
      <c r="AG561" s="65">
        <f t="shared" si="179"/>
        <v>-0.83333333333333215</v>
      </c>
      <c r="AH561" s="67">
        <f t="shared" si="180"/>
        <v>3060.2361111111104</v>
      </c>
      <c r="AI561" s="57"/>
      <c r="AJ561" s="57"/>
      <c r="AL561" s="57">
        <v>557</v>
      </c>
      <c r="AM561" s="66">
        <v>29.5</v>
      </c>
      <c r="AN561" s="66">
        <v>0</v>
      </c>
      <c r="AO561" s="65">
        <f t="shared" si="171"/>
        <v>8.1944444444444446</v>
      </c>
      <c r="AP561" s="65">
        <f t="shared" si="181"/>
        <v>-0.83333333333333215</v>
      </c>
      <c r="AQ561" s="67">
        <f t="shared" si="182"/>
        <v>3060.2361111111104</v>
      </c>
      <c r="AR561" s="57"/>
      <c r="AS561" s="57"/>
      <c r="AU561" s="57">
        <v>557</v>
      </c>
      <c r="AV561" s="66">
        <v>29.5</v>
      </c>
      <c r="AW561" s="66">
        <v>0</v>
      </c>
      <c r="AX561" s="65">
        <f t="shared" si="172"/>
        <v>8.1944444444444446</v>
      </c>
      <c r="AY561" s="65">
        <f t="shared" si="183"/>
        <v>-0.83333333333333215</v>
      </c>
      <c r="AZ561" s="67">
        <f t="shared" si="184"/>
        <v>3060.2361111111104</v>
      </c>
      <c r="BA561" s="57"/>
      <c r="BB561" s="57"/>
      <c r="BD561" s="57">
        <v>557</v>
      </c>
      <c r="BE561" s="66">
        <v>13.3</v>
      </c>
      <c r="BF561" s="66">
        <v>0</v>
      </c>
      <c r="BG561" s="65">
        <f t="shared" si="173"/>
        <v>3.6944444444444446</v>
      </c>
      <c r="BH561" s="65">
        <f t="shared" si="185"/>
        <v>5.5555555555555802E-2</v>
      </c>
      <c r="BI561" s="67">
        <f t="shared" si="186"/>
        <v>3057.6527777777787</v>
      </c>
      <c r="BJ561" s="57"/>
      <c r="BK561" s="57"/>
      <c r="BM561" s="57">
        <v>557</v>
      </c>
      <c r="BN561" s="57">
        <v>13.3</v>
      </c>
      <c r="BO561" s="66">
        <v>0</v>
      </c>
      <c r="BP561" s="65">
        <f t="shared" si="174"/>
        <v>3.6944444444444446</v>
      </c>
      <c r="BQ561" s="65">
        <f t="shared" si="187"/>
        <v>5.5555555555555802E-2</v>
      </c>
      <c r="BR561" s="67">
        <f t="shared" si="188"/>
        <v>3057.6527777777787</v>
      </c>
      <c r="BS561" s="57"/>
      <c r="BT561" s="57"/>
    </row>
    <row r="562" spans="1:72" x14ac:dyDescent="0.25">
      <c r="A562" s="31">
        <v>562</v>
      </c>
      <c r="B562" s="56">
        <v>559</v>
      </c>
      <c r="C562" s="71">
        <v>14.5</v>
      </c>
      <c r="D562" s="71">
        <v>0</v>
      </c>
      <c r="E562" s="71">
        <v>4.0277777777777777</v>
      </c>
      <c r="F562" s="71">
        <v>0.1944444444444442</v>
      </c>
      <c r="G562" s="71">
        <v>3065.3472222222231</v>
      </c>
      <c r="K562" s="57">
        <v>558</v>
      </c>
      <c r="L562" s="66">
        <v>17.3</v>
      </c>
      <c r="M562" s="66">
        <v>0</v>
      </c>
      <c r="N562" s="65">
        <f t="shared" si="168"/>
        <v>4.8055555555555554</v>
      </c>
      <c r="O562" s="65">
        <f t="shared" si="175"/>
        <v>-0.80555555555555536</v>
      </c>
      <c r="P562" s="67">
        <f t="shared" si="176"/>
        <v>3310.847222222224</v>
      </c>
      <c r="Q562" s="57"/>
      <c r="R562" s="57"/>
      <c r="T562" s="57">
        <v>558</v>
      </c>
      <c r="U562" s="66">
        <v>17.3</v>
      </c>
      <c r="V562" s="66">
        <v>0</v>
      </c>
      <c r="W562" s="65">
        <f t="shared" si="169"/>
        <v>4.8055555555555554</v>
      </c>
      <c r="X562" s="65">
        <f t="shared" si="177"/>
        <v>-0.80555555555555536</v>
      </c>
      <c r="Y562" s="67">
        <f t="shared" si="178"/>
        <v>3310.847222222224</v>
      </c>
      <c r="Z562" s="57"/>
      <c r="AA562" s="57"/>
      <c r="AC562" s="57">
        <v>558</v>
      </c>
      <c r="AD562" s="66">
        <v>26.5</v>
      </c>
      <c r="AE562" s="66">
        <v>0</v>
      </c>
      <c r="AF562" s="65">
        <f t="shared" si="170"/>
        <v>7.3611111111111107</v>
      </c>
      <c r="AG562" s="65">
        <f t="shared" si="179"/>
        <v>-0.83333333333333393</v>
      </c>
      <c r="AH562" s="67">
        <f t="shared" si="180"/>
        <v>3068.0138888888882</v>
      </c>
      <c r="AI562" s="57"/>
      <c r="AJ562" s="57"/>
      <c r="AL562" s="57">
        <v>558</v>
      </c>
      <c r="AM562" s="66">
        <v>26.5</v>
      </c>
      <c r="AN562" s="66">
        <v>0</v>
      </c>
      <c r="AO562" s="65">
        <f t="shared" si="171"/>
        <v>7.3611111111111107</v>
      </c>
      <c r="AP562" s="65">
        <f t="shared" si="181"/>
        <v>-0.83333333333333393</v>
      </c>
      <c r="AQ562" s="67">
        <f t="shared" si="182"/>
        <v>3068.0138888888882</v>
      </c>
      <c r="AR562" s="57"/>
      <c r="AS562" s="57"/>
      <c r="AU562" s="57">
        <v>558</v>
      </c>
      <c r="AV562" s="66">
        <v>26.5</v>
      </c>
      <c r="AW562" s="66">
        <v>0</v>
      </c>
      <c r="AX562" s="65">
        <f t="shared" si="172"/>
        <v>7.3611111111111107</v>
      </c>
      <c r="AY562" s="65">
        <f t="shared" si="183"/>
        <v>-0.83333333333333393</v>
      </c>
      <c r="AZ562" s="67">
        <f t="shared" si="184"/>
        <v>3068.0138888888882</v>
      </c>
      <c r="BA562" s="57"/>
      <c r="BB562" s="57"/>
      <c r="BD562" s="57">
        <v>558</v>
      </c>
      <c r="BE562" s="66">
        <v>13.8</v>
      </c>
      <c r="BF562" s="66">
        <v>0</v>
      </c>
      <c r="BG562" s="65">
        <f t="shared" si="173"/>
        <v>3.8333333333333335</v>
      </c>
      <c r="BH562" s="65">
        <f t="shared" si="185"/>
        <v>0.13888888888888884</v>
      </c>
      <c r="BI562" s="67">
        <f t="shared" si="186"/>
        <v>3061.4166666666674</v>
      </c>
      <c r="BJ562" s="57"/>
      <c r="BK562" s="57"/>
      <c r="BM562" s="57">
        <v>558</v>
      </c>
      <c r="BN562" s="57">
        <v>13.8</v>
      </c>
      <c r="BO562" s="66">
        <v>0</v>
      </c>
      <c r="BP562" s="65">
        <f t="shared" si="174"/>
        <v>3.8333333333333335</v>
      </c>
      <c r="BQ562" s="65">
        <f t="shared" si="187"/>
        <v>0.13888888888888884</v>
      </c>
      <c r="BR562" s="67">
        <f t="shared" si="188"/>
        <v>3061.4166666666674</v>
      </c>
      <c r="BS562" s="57"/>
      <c r="BT562" s="57"/>
    </row>
    <row r="563" spans="1:72" x14ac:dyDescent="0.25">
      <c r="A563" s="31">
        <v>563</v>
      </c>
      <c r="B563" s="56">
        <v>560</v>
      </c>
      <c r="C563" s="71">
        <v>16.5</v>
      </c>
      <c r="D563" s="71">
        <v>0</v>
      </c>
      <c r="E563" s="71">
        <v>4.583333333333333</v>
      </c>
      <c r="F563" s="71">
        <v>0.55555555555555536</v>
      </c>
      <c r="G563" s="71">
        <v>3069.6527777777787</v>
      </c>
      <c r="K563" s="57">
        <v>559</v>
      </c>
      <c r="L563" s="66">
        <v>15</v>
      </c>
      <c r="M563" s="66">
        <v>0</v>
      </c>
      <c r="N563" s="65">
        <f t="shared" si="168"/>
        <v>4.166666666666667</v>
      </c>
      <c r="O563" s="65">
        <f t="shared" si="175"/>
        <v>-0.6388888888888884</v>
      </c>
      <c r="P563" s="67">
        <f t="shared" si="176"/>
        <v>3315.3333333333353</v>
      </c>
      <c r="Q563" s="57"/>
      <c r="R563" s="57"/>
      <c r="T563" s="57">
        <v>559</v>
      </c>
      <c r="U563" s="66">
        <v>15</v>
      </c>
      <c r="V563" s="66">
        <v>0</v>
      </c>
      <c r="W563" s="65">
        <f t="shared" si="169"/>
        <v>4.166666666666667</v>
      </c>
      <c r="X563" s="65">
        <f t="shared" si="177"/>
        <v>-0.6388888888888884</v>
      </c>
      <c r="Y563" s="67">
        <f t="shared" si="178"/>
        <v>3315.3333333333353</v>
      </c>
      <c r="Z563" s="57"/>
      <c r="AA563" s="57"/>
      <c r="AC563" s="57">
        <v>559</v>
      </c>
      <c r="AD563" s="66">
        <v>23.5</v>
      </c>
      <c r="AE563" s="66">
        <v>0</v>
      </c>
      <c r="AF563" s="65">
        <f t="shared" si="170"/>
        <v>6.5277777777777777</v>
      </c>
      <c r="AG563" s="65">
        <f t="shared" si="179"/>
        <v>-0.83333333333333304</v>
      </c>
      <c r="AH563" s="67">
        <f t="shared" si="180"/>
        <v>3074.9583333333326</v>
      </c>
      <c r="AI563" s="57"/>
      <c r="AJ563" s="57"/>
      <c r="AL563" s="57">
        <v>559</v>
      </c>
      <c r="AM563" s="66">
        <v>23.5</v>
      </c>
      <c r="AN563" s="66">
        <v>0</v>
      </c>
      <c r="AO563" s="65">
        <f t="shared" si="171"/>
        <v>6.5277777777777777</v>
      </c>
      <c r="AP563" s="65">
        <f t="shared" si="181"/>
        <v>-0.83333333333333304</v>
      </c>
      <c r="AQ563" s="67">
        <f t="shared" si="182"/>
        <v>3074.9583333333326</v>
      </c>
      <c r="AR563" s="57"/>
      <c r="AS563" s="57"/>
      <c r="AU563" s="57">
        <v>559</v>
      </c>
      <c r="AV563" s="66">
        <v>23.5</v>
      </c>
      <c r="AW563" s="66">
        <v>0</v>
      </c>
      <c r="AX563" s="65">
        <f t="shared" si="172"/>
        <v>6.5277777777777777</v>
      </c>
      <c r="AY563" s="65">
        <f t="shared" si="183"/>
        <v>-0.83333333333333304</v>
      </c>
      <c r="AZ563" s="67">
        <f t="shared" si="184"/>
        <v>3074.9583333333326</v>
      </c>
      <c r="BA563" s="57"/>
      <c r="BB563" s="57"/>
      <c r="BD563" s="57">
        <v>559</v>
      </c>
      <c r="BE563" s="66">
        <v>14.5</v>
      </c>
      <c r="BF563" s="66">
        <v>0</v>
      </c>
      <c r="BG563" s="65">
        <f t="shared" si="173"/>
        <v>4.0277777777777777</v>
      </c>
      <c r="BH563" s="65">
        <f t="shared" si="185"/>
        <v>0.1944444444444442</v>
      </c>
      <c r="BI563" s="67">
        <f t="shared" si="186"/>
        <v>3065.3472222222231</v>
      </c>
      <c r="BJ563" s="57"/>
      <c r="BK563" s="57"/>
      <c r="BM563" s="57">
        <v>559</v>
      </c>
      <c r="BN563" s="57">
        <v>14.5</v>
      </c>
      <c r="BO563" s="66">
        <v>0</v>
      </c>
      <c r="BP563" s="65">
        <f t="shared" si="174"/>
        <v>4.0277777777777777</v>
      </c>
      <c r="BQ563" s="65">
        <f t="shared" si="187"/>
        <v>0.1944444444444442</v>
      </c>
      <c r="BR563" s="67">
        <f t="shared" si="188"/>
        <v>3065.3472222222231</v>
      </c>
      <c r="BS563" s="57"/>
      <c r="BT563" s="57"/>
    </row>
    <row r="564" spans="1:72" x14ac:dyDescent="0.25">
      <c r="A564" s="31">
        <v>564</v>
      </c>
      <c r="B564" s="56">
        <v>561</v>
      </c>
      <c r="C564" s="71">
        <v>17</v>
      </c>
      <c r="D564" s="71">
        <v>0</v>
      </c>
      <c r="E564" s="71">
        <v>4.7222222222222223</v>
      </c>
      <c r="F564" s="71">
        <v>0.13888888888888928</v>
      </c>
      <c r="G564" s="71">
        <v>3074.3055555555566</v>
      </c>
      <c r="K564" s="57">
        <v>560</v>
      </c>
      <c r="L564" s="66">
        <v>12.3</v>
      </c>
      <c r="M564" s="66">
        <v>0</v>
      </c>
      <c r="N564" s="65">
        <f t="shared" si="168"/>
        <v>3.416666666666667</v>
      </c>
      <c r="O564" s="65">
        <f t="shared" si="175"/>
        <v>-0.75</v>
      </c>
      <c r="P564" s="67">
        <f t="shared" si="176"/>
        <v>3319.1250000000018</v>
      </c>
      <c r="Q564" s="57"/>
      <c r="R564" s="57"/>
      <c r="T564" s="57">
        <v>560</v>
      </c>
      <c r="U564" s="66">
        <v>12.3</v>
      </c>
      <c r="V564" s="66">
        <v>0</v>
      </c>
      <c r="W564" s="65">
        <f t="shared" si="169"/>
        <v>3.416666666666667</v>
      </c>
      <c r="X564" s="65">
        <f t="shared" si="177"/>
        <v>-0.75</v>
      </c>
      <c r="Y564" s="67">
        <f t="shared" si="178"/>
        <v>3319.1250000000018</v>
      </c>
      <c r="Z564" s="57"/>
      <c r="AA564" s="57"/>
      <c r="AC564" s="57">
        <v>560</v>
      </c>
      <c r="AD564" s="66">
        <v>20.399999999999999</v>
      </c>
      <c r="AE564" s="66">
        <v>0</v>
      </c>
      <c r="AF564" s="65">
        <f t="shared" si="170"/>
        <v>5.6666666666666661</v>
      </c>
      <c r="AG564" s="65">
        <f t="shared" si="179"/>
        <v>-0.8611111111111116</v>
      </c>
      <c r="AH564" s="67">
        <f t="shared" si="180"/>
        <v>3081.0555555555547</v>
      </c>
      <c r="AI564" s="57"/>
      <c r="AJ564" s="57"/>
      <c r="AL564" s="57">
        <v>560</v>
      </c>
      <c r="AM564" s="66">
        <v>20.399999999999999</v>
      </c>
      <c r="AN564" s="66">
        <v>0</v>
      </c>
      <c r="AO564" s="65">
        <f t="shared" si="171"/>
        <v>5.6666666666666661</v>
      </c>
      <c r="AP564" s="65">
        <f t="shared" si="181"/>
        <v>-0.8611111111111116</v>
      </c>
      <c r="AQ564" s="67">
        <f t="shared" si="182"/>
        <v>3081.0555555555547</v>
      </c>
      <c r="AR564" s="57"/>
      <c r="AS564" s="57"/>
      <c r="AU564" s="57">
        <v>560</v>
      </c>
      <c r="AV564" s="66">
        <v>20.399999999999999</v>
      </c>
      <c r="AW564" s="66">
        <v>0</v>
      </c>
      <c r="AX564" s="65">
        <f t="shared" si="172"/>
        <v>5.6666666666666661</v>
      </c>
      <c r="AY564" s="65">
        <f t="shared" si="183"/>
        <v>-0.8611111111111116</v>
      </c>
      <c r="AZ564" s="67">
        <f t="shared" si="184"/>
        <v>3081.0555555555547</v>
      </c>
      <c r="BA564" s="57"/>
      <c r="BB564" s="57"/>
      <c r="BD564" s="57">
        <v>560</v>
      </c>
      <c r="BE564" s="66">
        <v>16.5</v>
      </c>
      <c r="BF564" s="66">
        <v>0</v>
      </c>
      <c r="BG564" s="65">
        <f t="shared" si="173"/>
        <v>4.583333333333333</v>
      </c>
      <c r="BH564" s="65">
        <f t="shared" si="185"/>
        <v>0.55555555555555536</v>
      </c>
      <c r="BI564" s="67">
        <f t="shared" si="186"/>
        <v>3069.6527777777787</v>
      </c>
      <c r="BJ564" s="57"/>
      <c r="BK564" s="57"/>
      <c r="BM564" s="57">
        <v>560</v>
      </c>
      <c r="BN564" s="57">
        <v>16.5</v>
      </c>
      <c r="BO564" s="66">
        <v>0</v>
      </c>
      <c r="BP564" s="65">
        <f t="shared" si="174"/>
        <v>4.583333333333333</v>
      </c>
      <c r="BQ564" s="65">
        <f t="shared" si="187"/>
        <v>0.55555555555555536</v>
      </c>
      <c r="BR564" s="67">
        <f t="shared" si="188"/>
        <v>3069.6527777777787</v>
      </c>
      <c r="BS564" s="57"/>
      <c r="BT564" s="57"/>
    </row>
    <row r="565" spans="1:72" x14ac:dyDescent="0.25">
      <c r="A565" s="31">
        <v>565</v>
      </c>
      <c r="B565" s="56">
        <v>562</v>
      </c>
      <c r="C565" s="71">
        <v>17</v>
      </c>
      <c r="D565" s="71">
        <v>0</v>
      </c>
      <c r="E565" s="71">
        <v>4.7222222222222223</v>
      </c>
      <c r="F565" s="71">
        <v>0</v>
      </c>
      <c r="G565" s="71">
        <v>3079.0277777777787</v>
      </c>
      <c r="K565" s="57">
        <v>561</v>
      </c>
      <c r="L565" s="66">
        <v>10.3</v>
      </c>
      <c r="M565" s="66">
        <v>0</v>
      </c>
      <c r="N565" s="65">
        <f t="shared" si="168"/>
        <v>2.8611111111111112</v>
      </c>
      <c r="O565" s="65">
        <f t="shared" si="175"/>
        <v>-0.5555555555555558</v>
      </c>
      <c r="P565" s="67">
        <f t="shared" si="176"/>
        <v>3322.2638888888905</v>
      </c>
      <c r="Q565" s="57"/>
      <c r="R565" s="57"/>
      <c r="T565" s="57">
        <v>561</v>
      </c>
      <c r="U565" s="66">
        <v>10.3</v>
      </c>
      <c r="V565" s="66">
        <v>0</v>
      </c>
      <c r="W565" s="65">
        <f t="shared" si="169"/>
        <v>2.8611111111111112</v>
      </c>
      <c r="X565" s="65">
        <f t="shared" si="177"/>
        <v>-0.5555555555555558</v>
      </c>
      <c r="Y565" s="67">
        <f t="shared" si="178"/>
        <v>3322.2638888888905</v>
      </c>
      <c r="Z565" s="57"/>
      <c r="AA565" s="57"/>
      <c r="AC565" s="57">
        <v>561</v>
      </c>
      <c r="AD565" s="66">
        <v>17.5</v>
      </c>
      <c r="AE565" s="66">
        <v>0</v>
      </c>
      <c r="AF565" s="65">
        <f t="shared" si="170"/>
        <v>4.8611111111111107</v>
      </c>
      <c r="AG565" s="65">
        <f t="shared" si="179"/>
        <v>-0.80555555555555536</v>
      </c>
      <c r="AH565" s="67">
        <f t="shared" si="180"/>
        <v>3086.3194444444434</v>
      </c>
      <c r="AI565" s="57"/>
      <c r="AJ565" s="57"/>
      <c r="AL565" s="57">
        <v>561</v>
      </c>
      <c r="AM565" s="66">
        <v>17.5</v>
      </c>
      <c r="AN565" s="66">
        <v>0</v>
      </c>
      <c r="AO565" s="65">
        <f t="shared" si="171"/>
        <v>4.8611111111111107</v>
      </c>
      <c r="AP565" s="65">
        <f t="shared" si="181"/>
        <v>-0.80555555555555536</v>
      </c>
      <c r="AQ565" s="67">
        <f t="shared" si="182"/>
        <v>3086.3194444444434</v>
      </c>
      <c r="AR565" s="57"/>
      <c r="AS565" s="57"/>
      <c r="AU565" s="57">
        <v>561</v>
      </c>
      <c r="AV565" s="66">
        <v>17.5</v>
      </c>
      <c r="AW565" s="66">
        <v>0</v>
      </c>
      <c r="AX565" s="65">
        <f t="shared" si="172"/>
        <v>4.8611111111111107</v>
      </c>
      <c r="AY565" s="65">
        <f t="shared" si="183"/>
        <v>-0.80555555555555536</v>
      </c>
      <c r="AZ565" s="67">
        <f t="shared" si="184"/>
        <v>3086.3194444444434</v>
      </c>
      <c r="BA565" s="57"/>
      <c r="BB565" s="57"/>
      <c r="BD565" s="57">
        <v>561</v>
      </c>
      <c r="BE565" s="66">
        <v>17</v>
      </c>
      <c r="BF565" s="66">
        <v>0</v>
      </c>
      <c r="BG565" s="65">
        <f t="shared" si="173"/>
        <v>4.7222222222222223</v>
      </c>
      <c r="BH565" s="65">
        <f t="shared" si="185"/>
        <v>0.13888888888888928</v>
      </c>
      <c r="BI565" s="67">
        <f t="shared" si="186"/>
        <v>3074.3055555555566</v>
      </c>
      <c r="BJ565" s="57"/>
      <c r="BK565" s="57"/>
      <c r="BM565" s="57">
        <v>561</v>
      </c>
      <c r="BN565" s="57">
        <v>17</v>
      </c>
      <c r="BO565" s="66">
        <v>0</v>
      </c>
      <c r="BP565" s="65">
        <f t="shared" si="174"/>
        <v>4.7222222222222223</v>
      </c>
      <c r="BQ565" s="65">
        <f t="shared" si="187"/>
        <v>0.13888888888888928</v>
      </c>
      <c r="BR565" s="67">
        <f t="shared" si="188"/>
        <v>3074.3055555555566</v>
      </c>
      <c r="BS565" s="57"/>
      <c r="BT565" s="57"/>
    </row>
    <row r="566" spans="1:72" x14ac:dyDescent="0.25">
      <c r="A566" s="31">
        <v>566</v>
      </c>
      <c r="B566" s="56">
        <v>563</v>
      </c>
      <c r="C566" s="71">
        <v>17</v>
      </c>
      <c r="D566" s="71">
        <v>0</v>
      </c>
      <c r="E566" s="71">
        <v>4.7222222222222223</v>
      </c>
      <c r="F566" s="71">
        <v>0</v>
      </c>
      <c r="G566" s="71">
        <v>3083.7500000000009</v>
      </c>
      <c r="K566" s="57">
        <v>562</v>
      </c>
      <c r="L566" s="66">
        <v>7.8</v>
      </c>
      <c r="M566" s="66">
        <v>0</v>
      </c>
      <c r="N566" s="65">
        <f t="shared" si="168"/>
        <v>2.1666666666666665</v>
      </c>
      <c r="O566" s="65">
        <f t="shared" si="175"/>
        <v>-0.69444444444444464</v>
      </c>
      <c r="P566" s="67">
        <f t="shared" si="176"/>
        <v>3324.7777777777792</v>
      </c>
      <c r="Q566" s="57"/>
      <c r="R566" s="57"/>
      <c r="T566" s="57">
        <v>562</v>
      </c>
      <c r="U566" s="66">
        <v>7.8</v>
      </c>
      <c r="V566" s="66">
        <v>0</v>
      </c>
      <c r="W566" s="65">
        <f t="shared" si="169"/>
        <v>2.1666666666666665</v>
      </c>
      <c r="X566" s="65">
        <f t="shared" si="177"/>
        <v>-0.69444444444444464</v>
      </c>
      <c r="Y566" s="67">
        <f t="shared" si="178"/>
        <v>3324.7777777777792</v>
      </c>
      <c r="Z566" s="57"/>
      <c r="AA566" s="57"/>
      <c r="AC566" s="57">
        <v>562</v>
      </c>
      <c r="AD566" s="66">
        <v>14.5</v>
      </c>
      <c r="AE566" s="66">
        <v>0</v>
      </c>
      <c r="AF566" s="65">
        <f t="shared" si="170"/>
        <v>4.0277777777777777</v>
      </c>
      <c r="AG566" s="65">
        <f t="shared" si="179"/>
        <v>-0.83333333333333304</v>
      </c>
      <c r="AH566" s="67">
        <f t="shared" si="180"/>
        <v>3090.7638888888878</v>
      </c>
      <c r="AI566" s="57"/>
      <c r="AJ566" s="57"/>
      <c r="AL566" s="57">
        <v>562</v>
      </c>
      <c r="AM566" s="66">
        <v>14.5</v>
      </c>
      <c r="AN566" s="66">
        <v>0</v>
      </c>
      <c r="AO566" s="65">
        <f t="shared" si="171"/>
        <v>4.0277777777777777</v>
      </c>
      <c r="AP566" s="65">
        <f t="shared" si="181"/>
        <v>-0.83333333333333304</v>
      </c>
      <c r="AQ566" s="67">
        <f t="shared" si="182"/>
        <v>3090.7638888888878</v>
      </c>
      <c r="AR566" s="57"/>
      <c r="AS566" s="57"/>
      <c r="AU566" s="57">
        <v>562</v>
      </c>
      <c r="AV566" s="66">
        <v>14.5</v>
      </c>
      <c r="AW566" s="66">
        <v>0</v>
      </c>
      <c r="AX566" s="65">
        <f t="shared" si="172"/>
        <v>4.0277777777777777</v>
      </c>
      <c r="AY566" s="65">
        <f t="shared" si="183"/>
        <v>-0.83333333333333304</v>
      </c>
      <c r="AZ566" s="67">
        <f t="shared" si="184"/>
        <v>3090.7638888888878</v>
      </c>
      <c r="BA566" s="57"/>
      <c r="BB566" s="57"/>
      <c r="BD566" s="57">
        <v>562</v>
      </c>
      <c r="BE566" s="66">
        <v>17</v>
      </c>
      <c r="BF566" s="66">
        <v>0</v>
      </c>
      <c r="BG566" s="65">
        <f t="shared" si="173"/>
        <v>4.7222222222222223</v>
      </c>
      <c r="BH566" s="65">
        <f t="shared" si="185"/>
        <v>0</v>
      </c>
      <c r="BI566" s="67">
        <f t="shared" si="186"/>
        <v>3079.0277777777787</v>
      </c>
      <c r="BJ566" s="57"/>
      <c r="BK566" s="57"/>
      <c r="BM566" s="57">
        <v>562</v>
      </c>
      <c r="BN566" s="57">
        <v>17</v>
      </c>
      <c r="BO566" s="66">
        <v>0</v>
      </c>
      <c r="BP566" s="65">
        <f t="shared" si="174"/>
        <v>4.7222222222222223</v>
      </c>
      <c r="BQ566" s="65">
        <f t="shared" si="187"/>
        <v>0</v>
      </c>
      <c r="BR566" s="67">
        <f t="shared" si="188"/>
        <v>3079.0277777777787</v>
      </c>
      <c r="BS566" s="57"/>
      <c r="BT566" s="57"/>
    </row>
    <row r="567" spans="1:72" x14ac:dyDescent="0.25">
      <c r="A567" s="31">
        <v>567</v>
      </c>
      <c r="B567" s="56">
        <v>564</v>
      </c>
      <c r="C567" s="71">
        <v>15.4</v>
      </c>
      <c r="D567" s="71">
        <v>0</v>
      </c>
      <c r="E567" s="71">
        <v>4.2777777777777777</v>
      </c>
      <c r="F567" s="71">
        <v>-0.44444444444444464</v>
      </c>
      <c r="G567" s="71">
        <v>3088.2500000000009</v>
      </c>
      <c r="K567" s="57">
        <v>563</v>
      </c>
      <c r="L567" s="66">
        <v>6.5</v>
      </c>
      <c r="M567" s="66">
        <v>0</v>
      </c>
      <c r="N567" s="65">
        <f t="shared" si="168"/>
        <v>1.8055555555555556</v>
      </c>
      <c r="O567" s="65">
        <f t="shared" si="175"/>
        <v>-0.36111111111111094</v>
      </c>
      <c r="P567" s="67">
        <f t="shared" si="176"/>
        <v>3326.7638888888905</v>
      </c>
      <c r="Q567" s="57"/>
      <c r="R567" s="57"/>
      <c r="T567" s="57">
        <v>563</v>
      </c>
      <c r="U567" s="66">
        <v>6.5</v>
      </c>
      <c r="V567" s="66">
        <v>0</v>
      </c>
      <c r="W567" s="65">
        <f t="shared" si="169"/>
        <v>1.8055555555555556</v>
      </c>
      <c r="X567" s="65">
        <f t="shared" si="177"/>
        <v>-0.36111111111111094</v>
      </c>
      <c r="Y567" s="67">
        <f t="shared" si="178"/>
        <v>3326.7638888888905</v>
      </c>
      <c r="Z567" s="57"/>
      <c r="AA567" s="57"/>
      <c r="AC567" s="57">
        <v>563</v>
      </c>
      <c r="AD567" s="66">
        <v>11.5</v>
      </c>
      <c r="AE567" s="66">
        <v>0</v>
      </c>
      <c r="AF567" s="65">
        <f t="shared" si="170"/>
        <v>3.1944444444444442</v>
      </c>
      <c r="AG567" s="65">
        <f t="shared" si="179"/>
        <v>-0.83333333333333348</v>
      </c>
      <c r="AH567" s="67">
        <f t="shared" si="180"/>
        <v>3094.3749999999991</v>
      </c>
      <c r="AI567" s="57"/>
      <c r="AJ567" s="57"/>
      <c r="AL567" s="57">
        <v>563</v>
      </c>
      <c r="AM567" s="66">
        <v>11.5</v>
      </c>
      <c r="AN567" s="66">
        <v>0</v>
      </c>
      <c r="AO567" s="65">
        <f t="shared" si="171"/>
        <v>3.1944444444444442</v>
      </c>
      <c r="AP567" s="65">
        <f t="shared" si="181"/>
        <v>-0.83333333333333348</v>
      </c>
      <c r="AQ567" s="67">
        <f t="shared" si="182"/>
        <v>3094.3749999999991</v>
      </c>
      <c r="AR567" s="57"/>
      <c r="AS567" s="57"/>
      <c r="AU567" s="57">
        <v>563</v>
      </c>
      <c r="AV567" s="66">
        <v>11.5</v>
      </c>
      <c r="AW567" s="66">
        <v>0</v>
      </c>
      <c r="AX567" s="65">
        <f t="shared" si="172"/>
        <v>3.1944444444444442</v>
      </c>
      <c r="AY567" s="65">
        <f t="shared" si="183"/>
        <v>-0.83333333333333348</v>
      </c>
      <c r="AZ567" s="67">
        <f t="shared" si="184"/>
        <v>3094.3749999999991</v>
      </c>
      <c r="BA567" s="57"/>
      <c r="BB567" s="57"/>
      <c r="BD567" s="57">
        <v>563</v>
      </c>
      <c r="BE567" s="66">
        <v>17</v>
      </c>
      <c r="BF567" s="66">
        <v>0</v>
      </c>
      <c r="BG567" s="65">
        <f t="shared" si="173"/>
        <v>4.7222222222222223</v>
      </c>
      <c r="BH567" s="65">
        <f t="shared" si="185"/>
        <v>0</v>
      </c>
      <c r="BI567" s="67">
        <f t="shared" si="186"/>
        <v>3083.7500000000009</v>
      </c>
      <c r="BJ567" s="57"/>
      <c r="BK567" s="57"/>
      <c r="BM567" s="57">
        <v>563</v>
      </c>
      <c r="BN567" s="57">
        <v>17</v>
      </c>
      <c r="BO567" s="66">
        <v>0</v>
      </c>
      <c r="BP567" s="65">
        <f t="shared" si="174"/>
        <v>4.7222222222222223</v>
      </c>
      <c r="BQ567" s="65">
        <f t="shared" si="187"/>
        <v>0</v>
      </c>
      <c r="BR567" s="67">
        <f t="shared" si="188"/>
        <v>3083.7500000000009</v>
      </c>
      <c r="BS567" s="57"/>
      <c r="BT567" s="57"/>
    </row>
    <row r="568" spans="1:72" x14ac:dyDescent="0.25">
      <c r="A568" s="31">
        <v>568</v>
      </c>
      <c r="B568" s="56">
        <v>565</v>
      </c>
      <c r="C568" s="71">
        <v>10.1</v>
      </c>
      <c r="D568" s="71">
        <v>0</v>
      </c>
      <c r="E568" s="71">
        <v>2.8055555555555554</v>
      </c>
      <c r="F568" s="71">
        <v>-1.4722222222222223</v>
      </c>
      <c r="G568" s="71">
        <v>3091.7916666666674</v>
      </c>
      <c r="K568" s="57">
        <v>564</v>
      </c>
      <c r="L568" s="66">
        <v>4.4000000000000004</v>
      </c>
      <c r="M568" s="66">
        <v>0</v>
      </c>
      <c r="N568" s="65">
        <f t="shared" si="168"/>
        <v>1.2222222222222223</v>
      </c>
      <c r="O568" s="65">
        <f t="shared" si="175"/>
        <v>-0.58333333333333326</v>
      </c>
      <c r="P568" s="67">
        <f t="shared" si="176"/>
        <v>3328.2777777777792</v>
      </c>
      <c r="Q568" s="57"/>
      <c r="R568" s="57"/>
      <c r="T568" s="57">
        <v>564</v>
      </c>
      <c r="U568" s="66">
        <v>4.4000000000000004</v>
      </c>
      <c r="V568" s="66">
        <v>0</v>
      </c>
      <c r="W568" s="65">
        <f t="shared" si="169"/>
        <v>1.2222222222222223</v>
      </c>
      <c r="X568" s="65">
        <f t="shared" si="177"/>
        <v>-0.58333333333333326</v>
      </c>
      <c r="Y568" s="67">
        <f t="shared" si="178"/>
        <v>3328.2777777777792</v>
      </c>
      <c r="Z568" s="57"/>
      <c r="AA568" s="57"/>
      <c r="AC568" s="57">
        <v>564</v>
      </c>
      <c r="AD568" s="66">
        <v>8.5</v>
      </c>
      <c r="AE568" s="66">
        <v>0</v>
      </c>
      <c r="AF568" s="65">
        <f t="shared" si="170"/>
        <v>2.3611111111111112</v>
      </c>
      <c r="AG568" s="65">
        <f t="shared" si="179"/>
        <v>-0.83333333333333304</v>
      </c>
      <c r="AH568" s="67">
        <f t="shared" si="180"/>
        <v>3097.1527777777769</v>
      </c>
      <c r="AI568" s="57"/>
      <c r="AJ568" s="57"/>
      <c r="AL568" s="57">
        <v>564</v>
      </c>
      <c r="AM568" s="66">
        <v>8.5</v>
      </c>
      <c r="AN568" s="66">
        <v>0</v>
      </c>
      <c r="AO568" s="65">
        <f t="shared" si="171"/>
        <v>2.3611111111111112</v>
      </c>
      <c r="AP568" s="65">
        <f t="shared" si="181"/>
        <v>-0.83333333333333304</v>
      </c>
      <c r="AQ568" s="67">
        <f t="shared" si="182"/>
        <v>3097.1527777777769</v>
      </c>
      <c r="AR568" s="57"/>
      <c r="AS568" s="57"/>
      <c r="AU568" s="57">
        <v>564</v>
      </c>
      <c r="AV568" s="66">
        <v>8.5</v>
      </c>
      <c r="AW568" s="66">
        <v>0</v>
      </c>
      <c r="AX568" s="65">
        <f t="shared" si="172"/>
        <v>2.3611111111111112</v>
      </c>
      <c r="AY568" s="65">
        <f t="shared" si="183"/>
        <v>-0.83333333333333304</v>
      </c>
      <c r="AZ568" s="67">
        <f t="shared" si="184"/>
        <v>3097.1527777777769</v>
      </c>
      <c r="BA568" s="57"/>
      <c r="BB568" s="57"/>
      <c r="BD568" s="57">
        <v>564</v>
      </c>
      <c r="BE568" s="66">
        <v>15.4</v>
      </c>
      <c r="BF568" s="66">
        <v>0</v>
      </c>
      <c r="BG568" s="65">
        <f t="shared" si="173"/>
        <v>4.2777777777777777</v>
      </c>
      <c r="BH568" s="65">
        <f t="shared" si="185"/>
        <v>-0.44444444444444464</v>
      </c>
      <c r="BI568" s="67">
        <f t="shared" si="186"/>
        <v>3088.2500000000009</v>
      </c>
      <c r="BJ568" s="57"/>
      <c r="BK568" s="57"/>
      <c r="BM568" s="57">
        <v>564</v>
      </c>
      <c r="BN568" s="57">
        <v>15.4</v>
      </c>
      <c r="BO568" s="66">
        <v>0</v>
      </c>
      <c r="BP568" s="65">
        <f t="shared" si="174"/>
        <v>4.2777777777777777</v>
      </c>
      <c r="BQ568" s="65">
        <f t="shared" si="187"/>
        <v>-0.44444444444444464</v>
      </c>
      <c r="BR568" s="67">
        <f t="shared" si="188"/>
        <v>3088.2500000000009</v>
      </c>
      <c r="BS568" s="57"/>
      <c r="BT568" s="57"/>
    </row>
    <row r="569" spans="1:72" x14ac:dyDescent="0.25">
      <c r="A569" s="31">
        <v>569</v>
      </c>
      <c r="B569" s="56">
        <v>566</v>
      </c>
      <c r="C569" s="71">
        <v>4.8</v>
      </c>
      <c r="D569" s="71">
        <v>0</v>
      </c>
      <c r="E569" s="71">
        <v>1.3333333333333333</v>
      </c>
      <c r="F569" s="71">
        <v>-1.4722222222222221</v>
      </c>
      <c r="G569" s="71">
        <v>3093.8611111111118</v>
      </c>
      <c r="K569" s="57">
        <v>565</v>
      </c>
      <c r="L569" s="66">
        <v>3.2</v>
      </c>
      <c r="M569" s="66">
        <v>0</v>
      </c>
      <c r="N569" s="65">
        <f t="shared" si="168"/>
        <v>0.88888888888888895</v>
      </c>
      <c r="O569" s="65">
        <f t="shared" si="175"/>
        <v>-0.33333333333333337</v>
      </c>
      <c r="P569" s="67">
        <f t="shared" si="176"/>
        <v>3329.3333333333348</v>
      </c>
      <c r="Q569" s="57"/>
      <c r="R569" s="57"/>
      <c r="T569" s="57">
        <v>565</v>
      </c>
      <c r="U569" s="66">
        <v>3.2</v>
      </c>
      <c r="V569" s="66">
        <v>0</v>
      </c>
      <c r="W569" s="65">
        <f t="shared" si="169"/>
        <v>0.88888888888888895</v>
      </c>
      <c r="X569" s="65">
        <f t="shared" si="177"/>
        <v>-0.33333333333333337</v>
      </c>
      <c r="Y569" s="67">
        <f t="shared" si="178"/>
        <v>3329.3333333333348</v>
      </c>
      <c r="Z569" s="57"/>
      <c r="AA569" s="57"/>
      <c r="AC569" s="57">
        <v>565</v>
      </c>
      <c r="AD569" s="66">
        <v>5.6</v>
      </c>
      <c r="AE569" s="66">
        <v>0</v>
      </c>
      <c r="AF569" s="65">
        <f t="shared" si="170"/>
        <v>1.5555555555555554</v>
      </c>
      <c r="AG569" s="65">
        <f t="shared" si="179"/>
        <v>-0.8055555555555558</v>
      </c>
      <c r="AH569" s="67">
        <f t="shared" si="180"/>
        <v>3099.1111111111104</v>
      </c>
      <c r="AI569" s="57"/>
      <c r="AJ569" s="57"/>
      <c r="AL569" s="57">
        <v>565</v>
      </c>
      <c r="AM569" s="66">
        <v>5.6</v>
      </c>
      <c r="AN569" s="66">
        <v>0</v>
      </c>
      <c r="AO569" s="65">
        <f t="shared" si="171"/>
        <v>1.5555555555555554</v>
      </c>
      <c r="AP569" s="65">
        <f t="shared" si="181"/>
        <v>-0.8055555555555558</v>
      </c>
      <c r="AQ569" s="67">
        <f t="shared" si="182"/>
        <v>3099.1111111111104</v>
      </c>
      <c r="AR569" s="57"/>
      <c r="AS569" s="57"/>
      <c r="AU569" s="57">
        <v>565</v>
      </c>
      <c r="AV569" s="66">
        <v>5.6</v>
      </c>
      <c r="AW569" s="66">
        <v>0</v>
      </c>
      <c r="AX569" s="65">
        <f t="shared" si="172"/>
        <v>1.5555555555555554</v>
      </c>
      <c r="AY569" s="65">
        <f t="shared" si="183"/>
        <v>-0.8055555555555558</v>
      </c>
      <c r="AZ569" s="67">
        <f t="shared" si="184"/>
        <v>3099.1111111111104</v>
      </c>
      <c r="BA569" s="57"/>
      <c r="BB569" s="57"/>
      <c r="BD569" s="57">
        <v>565</v>
      </c>
      <c r="BE569" s="66">
        <v>10.1</v>
      </c>
      <c r="BF569" s="66">
        <v>0</v>
      </c>
      <c r="BG569" s="65">
        <f t="shared" si="173"/>
        <v>2.8055555555555554</v>
      </c>
      <c r="BH569" s="65">
        <f t="shared" si="185"/>
        <v>-1.4722222222222223</v>
      </c>
      <c r="BI569" s="67">
        <f t="shared" si="186"/>
        <v>3091.7916666666674</v>
      </c>
      <c r="BJ569" s="57"/>
      <c r="BK569" s="57"/>
      <c r="BM569" s="57">
        <v>565</v>
      </c>
      <c r="BN569" s="57">
        <v>10.1</v>
      </c>
      <c r="BO569" s="66">
        <v>0</v>
      </c>
      <c r="BP569" s="65">
        <f t="shared" si="174"/>
        <v>2.8055555555555554</v>
      </c>
      <c r="BQ569" s="65">
        <f t="shared" si="187"/>
        <v>-1.4722222222222223</v>
      </c>
      <c r="BR569" s="67">
        <f t="shared" si="188"/>
        <v>3091.7916666666674</v>
      </c>
      <c r="BS569" s="57"/>
      <c r="BT569" s="57"/>
    </row>
    <row r="570" spans="1:72" x14ac:dyDescent="0.25">
      <c r="A570" s="31">
        <v>570</v>
      </c>
      <c r="B570" s="56">
        <v>567</v>
      </c>
      <c r="C570" s="71">
        <v>0</v>
      </c>
      <c r="D570" s="71">
        <v>0</v>
      </c>
      <c r="E570" s="71">
        <v>0</v>
      </c>
      <c r="F570" s="71">
        <v>-1.3333333333333333</v>
      </c>
      <c r="G570" s="71">
        <v>3094.5277777777783</v>
      </c>
      <c r="K570" s="57">
        <v>566</v>
      </c>
      <c r="L570" s="66">
        <v>1.2</v>
      </c>
      <c r="M570" s="66">
        <v>0</v>
      </c>
      <c r="N570" s="65">
        <f t="shared" si="168"/>
        <v>0.33333333333333331</v>
      </c>
      <c r="O570" s="65">
        <f t="shared" si="175"/>
        <v>-0.55555555555555558</v>
      </c>
      <c r="P570" s="67">
        <f t="shared" si="176"/>
        <v>3329.9444444444462</v>
      </c>
      <c r="Q570" s="57"/>
      <c r="R570" s="57"/>
      <c r="T570" s="57">
        <v>566</v>
      </c>
      <c r="U570" s="66">
        <v>1.2</v>
      </c>
      <c r="V570" s="66">
        <v>0</v>
      </c>
      <c r="W570" s="65">
        <f t="shared" si="169"/>
        <v>0.33333333333333331</v>
      </c>
      <c r="X570" s="65">
        <f t="shared" si="177"/>
        <v>-0.55555555555555558</v>
      </c>
      <c r="Y570" s="67">
        <f t="shared" si="178"/>
        <v>3329.9444444444462</v>
      </c>
      <c r="Z570" s="57"/>
      <c r="AA570" s="57"/>
      <c r="AC570" s="57">
        <v>566</v>
      </c>
      <c r="AD570" s="66">
        <v>2.6</v>
      </c>
      <c r="AE570" s="66">
        <v>0</v>
      </c>
      <c r="AF570" s="65">
        <f t="shared" si="170"/>
        <v>0.72222222222222221</v>
      </c>
      <c r="AG570" s="65">
        <f t="shared" si="179"/>
        <v>-0.83333333333333315</v>
      </c>
      <c r="AH570" s="67">
        <f t="shared" si="180"/>
        <v>3100.2499999999991</v>
      </c>
      <c r="AI570" s="57"/>
      <c r="AJ570" s="57"/>
      <c r="AL570" s="57">
        <v>566</v>
      </c>
      <c r="AM570" s="66">
        <v>2.6</v>
      </c>
      <c r="AN570" s="66">
        <v>0</v>
      </c>
      <c r="AO570" s="65">
        <f t="shared" si="171"/>
        <v>0.72222222222222221</v>
      </c>
      <c r="AP570" s="65">
        <f t="shared" si="181"/>
        <v>-0.83333333333333315</v>
      </c>
      <c r="AQ570" s="67">
        <f t="shared" si="182"/>
        <v>3100.2499999999991</v>
      </c>
      <c r="AR570" s="57"/>
      <c r="AS570" s="57"/>
      <c r="AU570" s="57">
        <v>566</v>
      </c>
      <c r="AV570" s="66">
        <v>2.6</v>
      </c>
      <c r="AW570" s="66">
        <v>0</v>
      </c>
      <c r="AX570" s="65">
        <f t="shared" si="172"/>
        <v>0.72222222222222221</v>
      </c>
      <c r="AY570" s="65">
        <f t="shared" si="183"/>
        <v>-0.83333333333333315</v>
      </c>
      <c r="AZ570" s="67">
        <f t="shared" si="184"/>
        <v>3100.2499999999991</v>
      </c>
      <c r="BA570" s="57"/>
      <c r="BB570" s="57"/>
      <c r="BD570" s="57">
        <v>566</v>
      </c>
      <c r="BE570" s="66">
        <v>4.8</v>
      </c>
      <c r="BF570" s="66">
        <v>0</v>
      </c>
      <c r="BG570" s="65">
        <f t="shared" si="173"/>
        <v>1.3333333333333333</v>
      </c>
      <c r="BH570" s="65">
        <f t="shared" si="185"/>
        <v>-1.4722222222222221</v>
      </c>
      <c r="BI570" s="67">
        <f t="shared" si="186"/>
        <v>3093.8611111111118</v>
      </c>
      <c r="BJ570" s="57"/>
      <c r="BK570" s="57"/>
      <c r="BM570" s="57">
        <v>566</v>
      </c>
      <c r="BN570" s="57">
        <v>4.8</v>
      </c>
      <c r="BO570" s="66">
        <v>0</v>
      </c>
      <c r="BP570" s="65">
        <f t="shared" si="174"/>
        <v>1.3333333333333333</v>
      </c>
      <c r="BQ570" s="65">
        <f t="shared" si="187"/>
        <v>-1.4722222222222221</v>
      </c>
      <c r="BR570" s="67">
        <f t="shared" si="188"/>
        <v>3093.8611111111118</v>
      </c>
      <c r="BS570" s="57"/>
      <c r="BT570" s="57"/>
    </row>
    <row r="571" spans="1:72" x14ac:dyDescent="0.25">
      <c r="A571" s="31">
        <v>571</v>
      </c>
      <c r="B571" s="56">
        <v>568</v>
      </c>
      <c r="C571" s="71">
        <v>0</v>
      </c>
      <c r="D571" s="71">
        <v>0</v>
      </c>
      <c r="E571" s="71">
        <v>0</v>
      </c>
      <c r="F571" s="71">
        <v>0</v>
      </c>
      <c r="G571" s="71">
        <v>3094.5277777777783</v>
      </c>
      <c r="K571" s="57">
        <v>567</v>
      </c>
      <c r="L571" s="66">
        <v>0</v>
      </c>
      <c r="M571" s="66">
        <v>0</v>
      </c>
      <c r="N571" s="65">
        <f t="shared" si="168"/>
        <v>0</v>
      </c>
      <c r="O571" s="65">
        <f t="shared" si="175"/>
        <v>-0.33333333333333331</v>
      </c>
      <c r="P571" s="67">
        <f t="shared" si="176"/>
        <v>3330.1111111111127</v>
      </c>
      <c r="Q571" s="57"/>
      <c r="R571" s="57"/>
      <c r="T571" s="57">
        <v>567</v>
      </c>
      <c r="U571" s="66">
        <v>0</v>
      </c>
      <c r="V571" s="66">
        <v>0</v>
      </c>
      <c r="W571" s="65">
        <f t="shared" si="169"/>
        <v>0</v>
      </c>
      <c r="X571" s="65">
        <f t="shared" si="177"/>
        <v>-0.33333333333333331</v>
      </c>
      <c r="Y571" s="67">
        <f t="shared" si="178"/>
        <v>3330.1111111111127</v>
      </c>
      <c r="Z571" s="57"/>
      <c r="AA571" s="57"/>
      <c r="AC571" s="57">
        <v>567</v>
      </c>
      <c r="AD571" s="66">
        <v>0</v>
      </c>
      <c r="AE571" s="66">
        <v>0</v>
      </c>
      <c r="AF571" s="65">
        <f t="shared" si="170"/>
        <v>0</v>
      </c>
      <c r="AG571" s="65">
        <f t="shared" si="179"/>
        <v>-0.72222222222222221</v>
      </c>
      <c r="AH571" s="67">
        <f t="shared" si="180"/>
        <v>3100.6111111111104</v>
      </c>
      <c r="AI571" s="57"/>
      <c r="AJ571" s="57"/>
      <c r="AL571" s="57">
        <v>567</v>
      </c>
      <c r="AM571" s="66">
        <v>0</v>
      </c>
      <c r="AN571" s="66">
        <v>0</v>
      </c>
      <c r="AO571" s="65">
        <f t="shared" si="171"/>
        <v>0</v>
      </c>
      <c r="AP571" s="65">
        <f t="shared" si="181"/>
        <v>-0.72222222222222221</v>
      </c>
      <c r="AQ571" s="67">
        <f t="shared" si="182"/>
        <v>3100.6111111111104</v>
      </c>
      <c r="AR571" s="57"/>
      <c r="AS571" s="57"/>
      <c r="AU571" s="57">
        <v>567</v>
      </c>
      <c r="AV571" s="66">
        <v>0</v>
      </c>
      <c r="AW571" s="66">
        <v>0</v>
      </c>
      <c r="AX571" s="65">
        <f t="shared" si="172"/>
        <v>0</v>
      </c>
      <c r="AY571" s="65">
        <f t="shared" si="183"/>
        <v>-0.72222222222222221</v>
      </c>
      <c r="AZ571" s="67">
        <f t="shared" si="184"/>
        <v>3100.6111111111104</v>
      </c>
      <c r="BA571" s="57"/>
      <c r="BB571" s="57"/>
      <c r="BD571" s="57">
        <v>567</v>
      </c>
      <c r="BE571" s="66">
        <v>0</v>
      </c>
      <c r="BF571" s="66">
        <v>0</v>
      </c>
      <c r="BG571" s="65">
        <f t="shared" si="173"/>
        <v>0</v>
      </c>
      <c r="BH571" s="65">
        <f t="shared" si="185"/>
        <v>-1.3333333333333333</v>
      </c>
      <c r="BI571" s="67">
        <f t="shared" si="186"/>
        <v>3094.5277777777783</v>
      </c>
      <c r="BJ571" s="57"/>
      <c r="BK571" s="57"/>
      <c r="BM571" s="57">
        <v>567</v>
      </c>
      <c r="BN571" s="57">
        <v>0</v>
      </c>
      <c r="BO571" s="66">
        <v>0</v>
      </c>
      <c r="BP571" s="65">
        <f t="shared" si="174"/>
        <v>0</v>
      </c>
      <c r="BQ571" s="65">
        <f t="shared" si="187"/>
        <v>-1.3333333333333333</v>
      </c>
      <c r="BR571" s="67">
        <f t="shared" si="188"/>
        <v>3094.5277777777783</v>
      </c>
      <c r="BS571" s="57"/>
      <c r="BT571" s="57"/>
    </row>
    <row r="572" spans="1:72" x14ac:dyDescent="0.25">
      <c r="A572" s="31">
        <v>572</v>
      </c>
      <c r="B572" s="56">
        <v>569</v>
      </c>
      <c r="C572" s="71">
        <v>0</v>
      </c>
      <c r="D572" s="71">
        <v>0</v>
      </c>
      <c r="E572" s="71">
        <v>0</v>
      </c>
      <c r="F572" s="71">
        <v>0</v>
      </c>
      <c r="G572" s="71">
        <v>3094.5277777777783</v>
      </c>
      <c r="K572" s="57">
        <v>568</v>
      </c>
      <c r="L572" s="66">
        <v>0</v>
      </c>
      <c r="M572" s="66">
        <v>0</v>
      </c>
      <c r="N572" s="65">
        <f t="shared" si="168"/>
        <v>0</v>
      </c>
      <c r="O572" s="65">
        <f t="shared" si="175"/>
        <v>0</v>
      </c>
      <c r="P572" s="67">
        <f t="shared" si="176"/>
        <v>3330.1111111111127</v>
      </c>
      <c r="Q572" s="57"/>
      <c r="R572" s="57"/>
      <c r="T572" s="57">
        <v>568</v>
      </c>
      <c r="U572" s="66">
        <v>0</v>
      </c>
      <c r="V572" s="66">
        <v>0</v>
      </c>
      <c r="W572" s="65">
        <f t="shared" si="169"/>
        <v>0</v>
      </c>
      <c r="X572" s="65">
        <f t="shared" si="177"/>
        <v>0</v>
      </c>
      <c r="Y572" s="67">
        <f t="shared" si="178"/>
        <v>3330.1111111111127</v>
      </c>
      <c r="Z572" s="57"/>
      <c r="AA572" s="57"/>
      <c r="AC572" s="57">
        <v>568</v>
      </c>
      <c r="AD572" s="66">
        <v>0</v>
      </c>
      <c r="AE572" s="66">
        <v>0</v>
      </c>
      <c r="AF572" s="65">
        <f t="shared" si="170"/>
        <v>0</v>
      </c>
      <c r="AG572" s="65">
        <f t="shared" si="179"/>
        <v>0</v>
      </c>
      <c r="AH572" s="67">
        <f t="shared" si="180"/>
        <v>3100.6111111111104</v>
      </c>
      <c r="AI572" s="57"/>
      <c r="AJ572" s="57"/>
      <c r="AL572" s="57">
        <v>568</v>
      </c>
      <c r="AM572" s="66">
        <v>0</v>
      </c>
      <c r="AN572" s="66">
        <v>0</v>
      </c>
      <c r="AO572" s="65">
        <f t="shared" si="171"/>
        <v>0</v>
      </c>
      <c r="AP572" s="65">
        <f t="shared" si="181"/>
        <v>0</v>
      </c>
      <c r="AQ572" s="67">
        <f t="shared" si="182"/>
        <v>3100.6111111111104</v>
      </c>
      <c r="AR572" s="57"/>
      <c r="AS572" s="57"/>
      <c r="AU572" s="57">
        <v>568</v>
      </c>
      <c r="AV572" s="66">
        <v>0</v>
      </c>
      <c r="AW572" s="66">
        <v>0</v>
      </c>
      <c r="AX572" s="65">
        <f t="shared" si="172"/>
        <v>0</v>
      </c>
      <c r="AY572" s="65">
        <f t="shared" si="183"/>
        <v>0</v>
      </c>
      <c r="AZ572" s="67">
        <f t="shared" si="184"/>
        <v>3100.6111111111104</v>
      </c>
      <c r="BA572" s="57"/>
      <c r="BB572" s="57"/>
      <c r="BD572" s="57">
        <v>568</v>
      </c>
      <c r="BE572" s="66">
        <v>0</v>
      </c>
      <c r="BF572" s="66">
        <v>0</v>
      </c>
      <c r="BG572" s="65">
        <f t="shared" si="173"/>
        <v>0</v>
      </c>
      <c r="BH572" s="65">
        <f t="shared" si="185"/>
        <v>0</v>
      </c>
      <c r="BI572" s="67">
        <f t="shared" si="186"/>
        <v>3094.5277777777783</v>
      </c>
      <c r="BJ572" s="57"/>
      <c r="BK572" s="57"/>
      <c r="BM572" s="57">
        <v>568</v>
      </c>
      <c r="BN572" s="57">
        <v>0</v>
      </c>
      <c r="BO572" s="66">
        <v>0</v>
      </c>
      <c r="BP572" s="65">
        <f t="shared" si="174"/>
        <v>0</v>
      </c>
      <c r="BQ572" s="65">
        <f t="shared" si="187"/>
        <v>0</v>
      </c>
      <c r="BR572" s="67">
        <f t="shared" si="188"/>
        <v>3094.5277777777783</v>
      </c>
      <c r="BS572" s="57"/>
      <c r="BT572" s="57"/>
    </row>
    <row r="573" spans="1:72" x14ac:dyDescent="0.25">
      <c r="A573" s="31">
        <v>573</v>
      </c>
      <c r="B573" s="56">
        <v>570</v>
      </c>
      <c r="C573" s="71">
        <v>0</v>
      </c>
      <c r="D573" s="71">
        <v>0</v>
      </c>
      <c r="E573" s="71">
        <v>0</v>
      </c>
      <c r="F573" s="71">
        <v>0</v>
      </c>
      <c r="G573" s="71">
        <v>3094.5277777777783</v>
      </c>
      <c r="K573" s="57">
        <v>569</v>
      </c>
      <c r="L573" s="66">
        <v>0</v>
      </c>
      <c r="M573" s="66">
        <v>0</v>
      </c>
      <c r="N573" s="65">
        <f t="shared" si="168"/>
        <v>0</v>
      </c>
      <c r="O573" s="65">
        <f t="shared" si="175"/>
        <v>0</v>
      </c>
      <c r="P573" s="67">
        <f t="shared" si="176"/>
        <v>3330.1111111111127</v>
      </c>
      <c r="Q573" s="57"/>
      <c r="R573" s="57"/>
      <c r="T573" s="57">
        <v>569</v>
      </c>
      <c r="U573" s="66">
        <v>0</v>
      </c>
      <c r="V573" s="66">
        <v>0</v>
      </c>
      <c r="W573" s="65">
        <f t="shared" si="169"/>
        <v>0</v>
      </c>
      <c r="X573" s="65">
        <f t="shared" si="177"/>
        <v>0</v>
      </c>
      <c r="Y573" s="67">
        <f t="shared" si="178"/>
        <v>3330.1111111111127</v>
      </c>
      <c r="Z573" s="57"/>
      <c r="AA573" s="57"/>
      <c r="AC573" s="57">
        <v>569</v>
      </c>
      <c r="AD573" s="66">
        <v>0</v>
      </c>
      <c r="AE573" s="66">
        <v>0</v>
      </c>
      <c r="AF573" s="65">
        <f t="shared" si="170"/>
        <v>0</v>
      </c>
      <c r="AG573" s="65">
        <f t="shared" si="179"/>
        <v>0</v>
      </c>
      <c r="AH573" s="67">
        <f t="shared" si="180"/>
        <v>3100.6111111111104</v>
      </c>
      <c r="AI573" s="57"/>
      <c r="AJ573" s="57"/>
      <c r="AL573" s="57">
        <v>569</v>
      </c>
      <c r="AM573" s="66">
        <v>0</v>
      </c>
      <c r="AN573" s="66">
        <v>0</v>
      </c>
      <c r="AO573" s="65">
        <f t="shared" si="171"/>
        <v>0</v>
      </c>
      <c r="AP573" s="65">
        <f t="shared" si="181"/>
        <v>0</v>
      </c>
      <c r="AQ573" s="67">
        <f t="shared" si="182"/>
        <v>3100.6111111111104</v>
      </c>
      <c r="AR573" s="57"/>
      <c r="AS573" s="57"/>
      <c r="AU573" s="57">
        <v>569</v>
      </c>
      <c r="AV573" s="66">
        <v>0</v>
      </c>
      <c r="AW573" s="66">
        <v>0</v>
      </c>
      <c r="AX573" s="65">
        <f t="shared" si="172"/>
        <v>0</v>
      </c>
      <c r="AY573" s="65">
        <f t="shared" si="183"/>
        <v>0</v>
      </c>
      <c r="AZ573" s="67">
        <f t="shared" si="184"/>
        <v>3100.6111111111104</v>
      </c>
      <c r="BA573" s="57"/>
      <c r="BB573" s="57"/>
      <c r="BD573" s="57">
        <v>569</v>
      </c>
      <c r="BE573" s="66">
        <v>0</v>
      </c>
      <c r="BF573" s="66">
        <v>0</v>
      </c>
      <c r="BG573" s="65">
        <f t="shared" si="173"/>
        <v>0</v>
      </c>
      <c r="BH573" s="65">
        <f t="shared" si="185"/>
        <v>0</v>
      </c>
      <c r="BI573" s="67">
        <f t="shared" si="186"/>
        <v>3094.5277777777783</v>
      </c>
      <c r="BJ573" s="57"/>
      <c r="BK573" s="57"/>
      <c r="BM573" s="57">
        <v>569</v>
      </c>
      <c r="BN573" s="57">
        <v>0</v>
      </c>
      <c r="BO573" s="66">
        <v>0</v>
      </c>
      <c r="BP573" s="65">
        <f t="shared" si="174"/>
        <v>0</v>
      </c>
      <c r="BQ573" s="65">
        <f t="shared" si="187"/>
        <v>0</v>
      </c>
      <c r="BR573" s="67">
        <f t="shared" si="188"/>
        <v>3094.5277777777783</v>
      </c>
      <c r="BS573" s="57"/>
      <c r="BT573" s="57"/>
    </row>
    <row r="574" spans="1:72" x14ac:dyDescent="0.25">
      <c r="A574" s="31">
        <v>574</v>
      </c>
      <c r="B574" s="56">
        <v>571</v>
      </c>
      <c r="C574" s="71">
        <v>0</v>
      </c>
      <c r="D574" s="71">
        <v>0</v>
      </c>
      <c r="E574" s="71">
        <v>0</v>
      </c>
      <c r="F574" s="71">
        <v>0</v>
      </c>
      <c r="G574" s="71">
        <v>3094.5277777777783</v>
      </c>
      <c r="K574" s="57">
        <v>570</v>
      </c>
      <c r="L574" s="66">
        <v>0</v>
      </c>
      <c r="M574" s="66">
        <v>0</v>
      </c>
      <c r="N574" s="65">
        <f t="shared" si="168"/>
        <v>0</v>
      </c>
      <c r="O574" s="65">
        <f t="shared" si="175"/>
        <v>0</v>
      </c>
      <c r="P574" s="67">
        <f t="shared" si="176"/>
        <v>3330.1111111111127</v>
      </c>
      <c r="Q574" s="57"/>
      <c r="R574" s="57"/>
      <c r="T574" s="57">
        <v>570</v>
      </c>
      <c r="U574" s="66">
        <v>0</v>
      </c>
      <c r="V574" s="66">
        <v>0</v>
      </c>
      <c r="W574" s="65">
        <f t="shared" si="169"/>
        <v>0</v>
      </c>
      <c r="X574" s="65">
        <f t="shared" si="177"/>
        <v>0</v>
      </c>
      <c r="Y574" s="67">
        <f t="shared" si="178"/>
        <v>3330.1111111111127</v>
      </c>
      <c r="Z574" s="57"/>
      <c r="AA574" s="57"/>
      <c r="AC574" s="57">
        <v>570</v>
      </c>
      <c r="AD574" s="66">
        <v>0</v>
      </c>
      <c r="AE574" s="66">
        <v>0</v>
      </c>
      <c r="AF574" s="65">
        <f t="shared" si="170"/>
        <v>0</v>
      </c>
      <c r="AG574" s="65">
        <f t="shared" si="179"/>
        <v>0</v>
      </c>
      <c r="AH574" s="67">
        <f t="shared" si="180"/>
        <v>3100.6111111111104</v>
      </c>
      <c r="AI574" s="57"/>
      <c r="AJ574" s="57"/>
      <c r="AL574" s="57">
        <v>570</v>
      </c>
      <c r="AM574" s="66">
        <v>0</v>
      </c>
      <c r="AN574" s="66">
        <v>0</v>
      </c>
      <c r="AO574" s="65">
        <f t="shared" si="171"/>
        <v>0</v>
      </c>
      <c r="AP574" s="65">
        <f t="shared" si="181"/>
        <v>0</v>
      </c>
      <c r="AQ574" s="67">
        <f t="shared" si="182"/>
        <v>3100.6111111111104</v>
      </c>
      <c r="AR574" s="57"/>
      <c r="AS574" s="57"/>
      <c r="AU574" s="57">
        <v>570</v>
      </c>
      <c r="AV574" s="66">
        <v>0</v>
      </c>
      <c r="AW574" s="66">
        <v>0</v>
      </c>
      <c r="AX574" s="65">
        <f t="shared" si="172"/>
        <v>0</v>
      </c>
      <c r="AY574" s="65">
        <f t="shared" si="183"/>
        <v>0</v>
      </c>
      <c r="AZ574" s="67">
        <f t="shared" si="184"/>
        <v>3100.6111111111104</v>
      </c>
      <c r="BA574" s="57"/>
      <c r="BB574" s="57"/>
      <c r="BD574" s="57">
        <v>570</v>
      </c>
      <c r="BE574" s="66">
        <v>0</v>
      </c>
      <c r="BF574" s="66">
        <v>0</v>
      </c>
      <c r="BG574" s="65">
        <f t="shared" si="173"/>
        <v>0</v>
      </c>
      <c r="BH574" s="65">
        <f t="shared" si="185"/>
        <v>0</v>
      </c>
      <c r="BI574" s="67">
        <f t="shared" si="186"/>
        <v>3094.5277777777783</v>
      </c>
      <c r="BJ574" s="57"/>
      <c r="BK574" s="57"/>
      <c r="BM574" s="57">
        <v>570</v>
      </c>
      <c r="BN574" s="57">
        <v>0</v>
      </c>
      <c r="BO574" s="66">
        <v>0</v>
      </c>
      <c r="BP574" s="65">
        <f t="shared" si="174"/>
        <v>0</v>
      </c>
      <c r="BQ574" s="65">
        <f t="shared" si="187"/>
        <v>0</v>
      </c>
      <c r="BR574" s="67">
        <f t="shared" si="188"/>
        <v>3094.5277777777783</v>
      </c>
      <c r="BS574" s="57"/>
      <c r="BT574" s="57"/>
    </row>
    <row r="575" spans="1:72" x14ac:dyDescent="0.25">
      <c r="A575" s="31">
        <v>575</v>
      </c>
      <c r="B575" s="56">
        <v>572</v>
      </c>
      <c r="C575" s="71">
        <v>0</v>
      </c>
      <c r="D575" s="71">
        <v>0</v>
      </c>
      <c r="E575" s="71">
        <v>0</v>
      </c>
      <c r="F575" s="71">
        <v>0</v>
      </c>
      <c r="G575" s="71">
        <v>3094.5277777777783</v>
      </c>
      <c r="K575" s="57">
        <v>571</v>
      </c>
      <c r="L575" s="66">
        <v>0</v>
      </c>
      <c r="M575" s="66">
        <v>0</v>
      </c>
      <c r="N575" s="65">
        <f t="shared" si="168"/>
        <v>0</v>
      </c>
      <c r="O575" s="65">
        <f t="shared" si="175"/>
        <v>0</v>
      </c>
      <c r="P575" s="67">
        <f t="shared" si="176"/>
        <v>3330.1111111111127</v>
      </c>
      <c r="Q575" s="57"/>
      <c r="R575" s="57"/>
      <c r="T575" s="57">
        <v>571</v>
      </c>
      <c r="U575" s="66">
        <v>0</v>
      </c>
      <c r="V575" s="66">
        <v>0</v>
      </c>
      <c r="W575" s="65">
        <f t="shared" si="169"/>
        <v>0</v>
      </c>
      <c r="X575" s="65">
        <f t="shared" si="177"/>
        <v>0</v>
      </c>
      <c r="Y575" s="67">
        <f t="shared" si="178"/>
        <v>3330.1111111111127</v>
      </c>
      <c r="Z575" s="57"/>
      <c r="AA575" s="57"/>
      <c r="AC575" s="57">
        <v>571</v>
      </c>
      <c r="AD575" s="66">
        <v>0</v>
      </c>
      <c r="AE575" s="66">
        <v>0</v>
      </c>
      <c r="AF575" s="65">
        <f t="shared" si="170"/>
        <v>0</v>
      </c>
      <c r="AG575" s="65">
        <f t="shared" si="179"/>
        <v>0</v>
      </c>
      <c r="AH575" s="67">
        <f t="shared" si="180"/>
        <v>3100.6111111111104</v>
      </c>
      <c r="AI575" s="57"/>
      <c r="AJ575" s="57"/>
      <c r="AL575" s="57">
        <v>571</v>
      </c>
      <c r="AM575" s="66">
        <v>0</v>
      </c>
      <c r="AN575" s="66">
        <v>0</v>
      </c>
      <c r="AO575" s="65">
        <f t="shared" si="171"/>
        <v>0</v>
      </c>
      <c r="AP575" s="65">
        <f t="shared" si="181"/>
        <v>0</v>
      </c>
      <c r="AQ575" s="67">
        <f t="shared" si="182"/>
        <v>3100.6111111111104</v>
      </c>
      <c r="AR575" s="57"/>
      <c r="AS575" s="57"/>
      <c r="AU575" s="57">
        <v>571</v>
      </c>
      <c r="AV575" s="66">
        <v>0</v>
      </c>
      <c r="AW575" s="66">
        <v>0</v>
      </c>
      <c r="AX575" s="65">
        <f t="shared" si="172"/>
        <v>0</v>
      </c>
      <c r="AY575" s="65">
        <f t="shared" si="183"/>
        <v>0</v>
      </c>
      <c r="AZ575" s="67">
        <f t="shared" si="184"/>
        <v>3100.6111111111104</v>
      </c>
      <c r="BA575" s="57"/>
      <c r="BB575" s="57"/>
      <c r="BD575" s="57">
        <v>571</v>
      </c>
      <c r="BE575" s="66">
        <v>0</v>
      </c>
      <c r="BF575" s="66">
        <v>0</v>
      </c>
      <c r="BG575" s="65">
        <f t="shared" si="173"/>
        <v>0</v>
      </c>
      <c r="BH575" s="65">
        <f t="shared" si="185"/>
        <v>0</v>
      </c>
      <c r="BI575" s="67">
        <f t="shared" si="186"/>
        <v>3094.5277777777783</v>
      </c>
      <c r="BJ575" s="57"/>
      <c r="BK575" s="57"/>
      <c r="BM575" s="57">
        <v>571</v>
      </c>
      <c r="BN575" s="57">
        <v>0</v>
      </c>
      <c r="BO575" s="66">
        <v>0</v>
      </c>
      <c r="BP575" s="65">
        <f t="shared" si="174"/>
        <v>0</v>
      </c>
      <c r="BQ575" s="65">
        <f t="shared" si="187"/>
        <v>0</v>
      </c>
      <c r="BR575" s="67">
        <f t="shared" si="188"/>
        <v>3094.5277777777783</v>
      </c>
      <c r="BS575" s="57"/>
      <c r="BT575" s="57"/>
    </row>
    <row r="576" spans="1:72" x14ac:dyDescent="0.25">
      <c r="A576" s="31">
        <v>576</v>
      </c>
      <c r="B576" s="56">
        <v>573</v>
      </c>
      <c r="C576" s="71">
        <v>0</v>
      </c>
      <c r="D576" s="71">
        <v>0</v>
      </c>
      <c r="E576" s="71">
        <v>0</v>
      </c>
      <c r="F576" s="71">
        <v>0</v>
      </c>
      <c r="G576" s="71">
        <v>3094.5277777777783</v>
      </c>
      <c r="K576" s="57">
        <v>572</v>
      </c>
      <c r="L576" s="66">
        <v>0</v>
      </c>
      <c r="M576" s="66">
        <v>0</v>
      </c>
      <c r="N576" s="65">
        <f t="shared" si="168"/>
        <v>0</v>
      </c>
      <c r="O576" s="65">
        <f t="shared" si="175"/>
        <v>0</v>
      </c>
      <c r="P576" s="67">
        <f t="shared" si="176"/>
        <v>3330.1111111111127</v>
      </c>
      <c r="Q576" s="57"/>
      <c r="R576" s="57"/>
      <c r="T576" s="57">
        <v>572</v>
      </c>
      <c r="U576" s="66">
        <v>0</v>
      </c>
      <c r="V576" s="66">
        <v>0</v>
      </c>
      <c r="W576" s="65">
        <f t="shared" si="169"/>
        <v>0</v>
      </c>
      <c r="X576" s="65">
        <f t="shared" si="177"/>
        <v>0</v>
      </c>
      <c r="Y576" s="67">
        <f t="shared" si="178"/>
        <v>3330.1111111111127</v>
      </c>
      <c r="Z576" s="57"/>
      <c r="AA576" s="57"/>
      <c r="AC576" s="57">
        <v>572</v>
      </c>
      <c r="AD576" s="66">
        <v>0</v>
      </c>
      <c r="AE576" s="66">
        <v>0</v>
      </c>
      <c r="AF576" s="65">
        <f t="shared" si="170"/>
        <v>0</v>
      </c>
      <c r="AG576" s="65">
        <f t="shared" si="179"/>
        <v>0</v>
      </c>
      <c r="AH576" s="67">
        <f t="shared" si="180"/>
        <v>3100.6111111111104</v>
      </c>
      <c r="AI576" s="57"/>
      <c r="AJ576" s="57"/>
      <c r="AL576" s="57">
        <v>572</v>
      </c>
      <c r="AM576" s="66">
        <v>0</v>
      </c>
      <c r="AN576" s="66">
        <v>0</v>
      </c>
      <c r="AO576" s="65">
        <f t="shared" si="171"/>
        <v>0</v>
      </c>
      <c r="AP576" s="65">
        <f t="shared" si="181"/>
        <v>0</v>
      </c>
      <c r="AQ576" s="67">
        <f t="shared" si="182"/>
        <v>3100.6111111111104</v>
      </c>
      <c r="AR576" s="57"/>
      <c r="AS576" s="57"/>
      <c r="AU576" s="57">
        <v>572</v>
      </c>
      <c r="AV576" s="66">
        <v>0</v>
      </c>
      <c r="AW576" s="66">
        <v>0</v>
      </c>
      <c r="AX576" s="65">
        <f t="shared" si="172"/>
        <v>0</v>
      </c>
      <c r="AY576" s="65">
        <f t="shared" si="183"/>
        <v>0</v>
      </c>
      <c r="AZ576" s="67">
        <f t="shared" si="184"/>
        <v>3100.6111111111104</v>
      </c>
      <c r="BA576" s="57"/>
      <c r="BB576" s="57"/>
      <c r="BD576" s="57">
        <v>572</v>
      </c>
      <c r="BE576" s="66">
        <v>0</v>
      </c>
      <c r="BF576" s="66">
        <v>0</v>
      </c>
      <c r="BG576" s="65">
        <f t="shared" si="173"/>
        <v>0</v>
      </c>
      <c r="BH576" s="65">
        <f t="shared" si="185"/>
        <v>0</v>
      </c>
      <c r="BI576" s="67">
        <f t="shared" si="186"/>
        <v>3094.5277777777783</v>
      </c>
      <c r="BJ576" s="57"/>
      <c r="BK576" s="57"/>
      <c r="BM576" s="57">
        <v>572</v>
      </c>
      <c r="BN576" s="57">
        <v>0</v>
      </c>
      <c r="BO576" s="66">
        <v>0</v>
      </c>
      <c r="BP576" s="65">
        <f t="shared" si="174"/>
        <v>0</v>
      </c>
      <c r="BQ576" s="65">
        <f t="shared" si="187"/>
        <v>0</v>
      </c>
      <c r="BR576" s="67">
        <f t="shared" si="188"/>
        <v>3094.5277777777783</v>
      </c>
      <c r="BS576" s="57"/>
      <c r="BT576" s="57"/>
    </row>
    <row r="577" spans="1:72" x14ac:dyDescent="0.25">
      <c r="A577" s="31">
        <v>577</v>
      </c>
      <c r="B577" s="56">
        <v>574</v>
      </c>
      <c r="C577" s="71">
        <v>0</v>
      </c>
      <c r="D577" s="71">
        <v>0</v>
      </c>
      <c r="E577" s="71">
        <v>0</v>
      </c>
      <c r="F577" s="71">
        <v>0</v>
      </c>
      <c r="G577" s="71">
        <v>3094.5277777777783</v>
      </c>
      <c r="K577" s="57">
        <v>573</v>
      </c>
      <c r="L577" s="66">
        <v>0</v>
      </c>
      <c r="M577" s="66">
        <v>0</v>
      </c>
      <c r="N577" s="65">
        <f t="shared" si="168"/>
        <v>0</v>
      </c>
      <c r="O577" s="65">
        <f t="shared" si="175"/>
        <v>0</v>
      </c>
      <c r="P577" s="67">
        <f t="shared" si="176"/>
        <v>3330.1111111111127</v>
      </c>
      <c r="Q577" s="57"/>
      <c r="R577" s="57"/>
      <c r="T577" s="57">
        <v>573</v>
      </c>
      <c r="U577" s="66">
        <v>0</v>
      </c>
      <c r="V577" s="66">
        <v>0</v>
      </c>
      <c r="W577" s="65">
        <f t="shared" si="169"/>
        <v>0</v>
      </c>
      <c r="X577" s="65">
        <f t="shared" si="177"/>
        <v>0</v>
      </c>
      <c r="Y577" s="67">
        <f t="shared" si="178"/>
        <v>3330.1111111111127</v>
      </c>
      <c r="Z577" s="57"/>
      <c r="AA577" s="57"/>
      <c r="AC577" s="57">
        <v>573</v>
      </c>
      <c r="AD577" s="66">
        <v>0</v>
      </c>
      <c r="AE577" s="66">
        <v>0</v>
      </c>
      <c r="AF577" s="65">
        <f t="shared" si="170"/>
        <v>0</v>
      </c>
      <c r="AG577" s="65">
        <f t="shared" si="179"/>
        <v>0</v>
      </c>
      <c r="AH577" s="67">
        <f t="shared" si="180"/>
        <v>3100.6111111111104</v>
      </c>
      <c r="AI577" s="57"/>
      <c r="AJ577" s="57"/>
      <c r="AL577" s="57">
        <v>573</v>
      </c>
      <c r="AM577" s="66">
        <v>0</v>
      </c>
      <c r="AN577" s="66">
        <v>0</v>
      </c>
      <c r="AO577" s="65">
        <f t="shared" si="171"/>
        <v>0</v>
      </c>
      <c r="AP577" s="65">
        <f t="shared" si="181"/>
        <v>0</v>
      </c>
      <c r="AQ577" s="67">
        <f t="shared" si="182"/>
        <v>3100.6111111111104</v>
      </c>
      <c r="AR577" s="57"/>
      <c r="AS577" s="57"/>
      <c r="AU577" s="57">
        <v>573</v>
      </c>
      <c r="AV577" s="66">
        <v>0</v>
      </c>
      <c r="AW577" s="66">
        <v>0</v>
      </c>
      <c r="AX577" s="65">
        <f t="shared" si="172"/>
        <v>0</v>
      </c>
      <c r="AY577" s="65">
        <f t="shared" si="183"/>
        <v>0</v>
      </c>
      <c r="AZ577" s="67">
        <f t="shared" si="184"/>
        <v>3100.6111111111104</v>
      </c>
      <c r="BA577" s="57"/>
      <c r="BB577" s="57"/>
      <c r="BD577" s="57">
        <v>573</v>
      </c>
      <c r="BE577" s="66">
        <v>0</v>
      </c>
      <c r="BF577" s="66">
        <v>0</v>
      </c>
      <c r="BG577" s="65">
        <f t="shared" si="173"/>
        <v>0</v>
      </c>
      <c r="BH577" s="65">
        <f t="shared" si="185"/>
        <v>0</v>
      </c>
      <c r="BI577" s="67">
        <f t="shared" si="186"/>
        <v>3094.5277777777783</v>
      </c>
      <c r="BJ577" s="57"/>
      <c r="BK577" s="57"/>
      <c r="BM577" s="57">
        <v>573</v>
      </c>
      <c r="BN577" s="57">
        <v>0</v>
      </c>
      <c r="BO577" s="66">
        <v>0</v>
      </c>
      <c r="BP577" s="65">
        <f t="shared" si="174"/>
        <v>0</v>
      </c>
      <c r="BQ577" s="65">
        <f t="shared" si="187"/>
        <v>0</v>
      </c>
      <c r="BR577" s="67">
        <f t="shared" si="188"/>
        <v>3094.5277777777783</v>
      </c>
      <c r="BS577" s="57"/>
      <c r="BT577" s="57"/>
    </row>
    <row r="578" spans="1:72" x14ac:dyDescent="0.25">
      <c r="A578" s="31">
        <v>578</v>
      </c>
      <c r="B578" s="56">
        <v>575</v>
      </c>
      <c r="C578" s="71">
        <v>0</v>
      </c>
      <c r="D578" s="71">
        <v>0</v>
      </c>
      <c r="E578" s="71">
        <v>0</v>
      </c>
      <c r="F578" s="71">
        <v>0</v>
      </c>
      <c r="G578" s="71">
        <v>3094.5277777777783</v>
      </c>
      <c r="K578" s="57">
        <v>574</v>
      </c>
      <c r="L578" s="66">
        <v>0</v>
      </c>
      <c r="M578" s="66">
        <v>0</v>
      </c>
      <c r="N578" s="65">
        <f t="shared" si="168"/>
        <v>0</v>
      </c>
      <c r="O578" s="65">
        <f t="shared" si="175"/>
        <v>0</v>
      </c>
      <c r="P578" s="67">
        <f t="shared" si="176"/>
        <v>3330.1111111111127</v>
      </c>
      <c r="Q578" s="57"/>
      <c r="R578" s="57"/>
      <c r="T578" s="57">
        <v>574</v>
      </c>
      <c r="U578" s="66">
        <v>0</v>
      </c>
      <c r="V578" s="66">
        <v>0</v>
      </c>
      <c r="W578" s="65">
        <f t="shared" si="169"/>
        <v>0</v>
      </c>
      <c r="X578" s="65">
        <f t="shared" si="177"/>
        <v>0</v>
      </c>
      <c r="Y578" s="67">
        <f t="shared" si="178"/>
        <v>3330.1111111111127</v>
      </c>
      <c r="Z578" s="57"/>
      <c r="AA578" s="57"/>
      <c r="AC578" s="57">
        <v>574</v>
      </c>
      <c r="AD578" s="66">
        <v>0</v>
      </c>
      <c r="AE578" s="66">
        <v>0</v>
      </c>
      <c r="AF578" s="65">
        <f t="shared" si="170"/>
        <v>0</v>
      </c>
      <c r="AG578" s="65">
        <f t="shared" si="179"/>
        <v>0</v>
      </c>
      <c r="AH578" s="67">
        <f t="shared" si="180"/>
        <v>3100.6111111111104</v>
      </c>
      <c r="AI578" s="57"/>
      <c r="AJ578" s="57"/>
      <c r="AL578" s="57">
        <v>574</v>
      </c>
      <c r="AM578" s="66">
        <v>0</v>
      </c>
      <c r="AN578" s="66">
        <v>0</v>
      </c>
      <c r="AO578" s="65">
        <f t="shared" si="171"/>
        <v>0</v>
      </c>
      <c r="AP578" s="65">
        <f t="shared" si="181"/>
        <v>0</v>
      </c>
      <c r="AQ578" s="67">
        <f t="shared" si="182"/>
        <v>3100.6111111111104</v>
      </c>
      <c r="AR578" s="57"/>
      <c r="AS578" s="57"/>
      <c r="AU578" s="57">
        <v>574</v>
      </c>
      <c r="AV578" s="66">
        <v>0</v>
      </c>
      <c r="AW578" s="66">
        <v>0</v>
      </c>
      <c r="AX578" s="65">
        <f t="shared" si="172"/>
        <v>0</v>
      </c>
      <c r="AY578" s="65">
        <f t="shared" si="183"/>
        <v>0</v>
      </c>
      <c r="AZ578" s="67">
        <f t="shared" si="184"/>
        <v>3100.6111111111104</v>
      </c>
      <c r="BA578" s="57"/>
      <c r="BB578" s="57"/>
      <c r="BD578" s="57">
        <v>574</v>
      </c>
      <c r="BE578" s="66">
        <v>0</v>
      </c>
      <c r="BF578" s="66">
        <v>0</v>
      </c>
      <c r="BG578" s="65">
        <f t="shared" si="173"/>
        <v>0</v>
      </c>
      <c r="BH578" s="65">
        <f t="shared" si="185"/>
        <v>0</v>
      </c>
      <c r="BI578" s="67">
        <f t="shared" si="186"/>
        <v>3094.5277777777783</v>
      </c>
      <c r="BJ578" s="57"/>
      <c r="BK578" s="57"/>
      <c r="BM578" s="57">
        <v>574</v>
      </c>
      <c r="BN578" s="57">
        <v>0</v>
      </c>
      <c r="BO578" s="66">
        <v>0</v>
      </c>
      <c r="BP578" s="65">
        <f t="shared" si="174"/>
        <v>0</v>
      </c>
      <c r="BQ578" s="65">
        <f t="shared" si="187"/>
        <v>0</v>
      </c>
      <c r="BR578" s="67">
        <f t="shared" si="188"/>
        <v>3094.5277777777783</v>
      </c>
      <c r="BS578" s="57"/>
      <c r="BT578" s="57"/>
    </row>
    <row r="579" spans="1:72" x14ac:dyDescent="0.25">
      <c r="A579" s="31">
        <v>579</v>
      </c>
      <c r="B579" s="56">
        <v>576</v>
      </c>
      <c r="C579" s="71">
        <v>0</v>
      </c>
      <c r="D579" s="71">
        <v>0</v>
      </c>
      <c r="E579" s="71">
        <v>0</v>
      </c>
      <c r="F579" s="71">
        <v>0</v>
      </c>
      <c r="G579" s="71">
        <v>3094.5277777777783</v>
      </c>
      <c r="K579" s="57">
        <v>575</v>
      </c>
      <c r="L579" s="66">
        <v>0</v>
      </c>
      <c r="M579" s="66">
        <v>0</v>
      </c>
      <c r="N579" s="65">
        <f t="shared" si="168"/>
        <v>0</v>
      </c>
      <c r="O579" s="65">
        <f t="shared" si="175"/>
        <v>0</v>
      </c>
      <c r="P579" s="67">
        <f t="shared" si="176"/>
        <v>3330.1111111111127</v>
      </c>
      <c r="Q579" s="57"/>
      <c r="R579" s="57"/>
      <c r="T579" s="57">
        <v>575</v>
      </c>
      <c r="U579" s="66">
        <v>0</v>
      </c>
      <c r="V579" s="66">
        <v>0</v>
      </c>
      <c r="W579" s="65">
        <f t="shared" si="169"/>
        <v>0</v>
      </c>
      <c r="X579" s="65">
        <f t="shared" si="177"/>
        <v>0</v>
      </c>
      <c r="Y579" s="67">
        <f t="shared" si="178"/>
        <v>3330.1111111111127</v>
      </c>
      <c r="Z579" s="57"/>
      <c r="AA579" s="57"/>
      <c r="AC579" s="57">
        <v>575</v>
      </c>
      <c r="AD579" s="66">
        <v>0</v>
      </c>
      <c r="AE579" s="66">
        <v>0</v>
      </c>
      <c r="AF579" s="65">
        <f t="shared" si="170"/>
        <v>0</v>
      </c>
      <c r="AG579" s="65">
        <f t="shared" si="179"/>
        <v>0</v>
      </c>
      <c r="AH579" s="67">
        <f t="shared" si="180"/>
        <v>3100.6111111111104</v>
      </c>
      <c r="AI579" s="57"/>
      <c r="AJ579" s="57"/>
      <c r="AL579" s="57">
        <v>575</v>
      </c>
      <c r="AM579" s="66">
        <v>0</v>
      </c>
      <c r="AN579" s="66">
        <v>0</v>
      </c>
      <c r="AO579" s="65">
        <f t="shared" si="171"/>
        <v>0</v>
      </c>
      <c r="AP579" s="65">
        <f t="shared" si="181"/>
        <v>0</v>
      </c>
      <c r="AQ579" s="67">
        <f t="shared" si="182"/>
        <v>3100.6111111111104</v>
      </c>
      <c r="AR579" s="57"/>
      <c r="AS579" s="57"/>
      <c r="AU579" s="57">
        <v>575</v>
      </c>
      <c r="AV579" s="66">
        <v>0</v>
      </c>
      <c r="AW579" s="66">
        <v>0</v>
      </c>
      <c r="AX579" s="65">
        <f t="shared" si="172"/>
        <v>0</v>
      </c>
      <c r="AY579" s="65">
        <f t="shared" si="183"/>
        <v>0</v>
      </c>
      <c r="AZ579" s="67">
        <f t="shared" si="184"/>
        <v>3100.6111111111104</v>
      </c>
      <c r="BA579" s="57"/>
      <c r="BB579" s="57"/>
      <c r="BD579" s="57">
        <v>575</v>
      </c>
      <c r="BE579" s="66">
        <v>0</v>
      </c>
      <c r="BF579" s="66">
        <v>0</v>
      </c>
      <c r="BG579" s="65">
        <f t="shared" si="173"/>
        <v>0</v>
      </c>
      <c r="BH579" s="65">
        <f t="shared" si="185"/>
        <v>0</v>
      </c>
      <c r="BI579" s="67">
        <f t="shared" si="186"/>
        <v>3094.5277777777783</v>
      </c>
      <c r="BJ579" s="57"/>
      <c r="BK579" s="57"/>
      <c r="BM579" s="57">
        <v>575</v>
      </c>
      <c r="BN579" s="57">
        <v>0</v>
      </c>
      <c r="BO579" s="66">
        <v>0</v>
      </c>
      <c r="BP579" s="65">
        <f t="shared" si="174"/>
        <v>0</v>
      </c>
      <c r="BQ579" s="65">
        <f t="shared" si="187"/>
        <v>0</v>
      </c>
      <c r="BR579" s="67">
        <f t="shared" si="188"/>
        <v>3094.5277777777783</v>
      </c>
      <c r="BS579" s="57"/>
      <c r="BT579" s="57"/>
    </row>
    <row r="580" spans="1:72" x14ac:dyDescent="0.25">
      <c r="A580" s="31">
        <v>580</v>
      </c>
      <c r="B580" s="56">
        <v>577</v>
      </c>
      <c r="C580" s="71">
        <v>0</v>
      </c>
      <c r="D580" s="71">
        <v>0</v>
      </c>
      <c r="E580" s="71">
        <v>0</v>
      </c>
      <c r="F580" s="71">
        <v>0</v>
      </c>
      <c r="G580" s="71">
        <v>3094.5277777777783</v>
      </c>
      <c r="K580" s="57">
        <v>576</v>
      </c>
      <c r="L580" s="66">
        <v>0</v>
      </c>
      <c r="M580" s="66">
        <v>0</v>
      </c>
      <c r="N580" s="65">
        <f t="shared" si="168"/>
        <v>0</v>
      </c>
      <c r="O580" s="65">
        <f t="shared" si="175"/>
        <v>0</v>
      </c>
      <c r="P580" s="67">
        <f t="shared" si="176"/>
        <v>3330.1111111111127</v>
      </c>
      <c r="Q580" s="57"/>
      <c r="R580" s="57"/>
      <c r="T580" s="57">
        <v>576</v>
      </c>
      <c r="U580" s="66">
        <v>0</v>
      </c>
      <c r="V580" s="66">
        <v>0</v>
      </c>
      <c r="W580" s="65">
        <f t="shared" si="169"/>
        <v>0</v>
      </c>
      <c r="X580" s="65">
        <f t="shared" si="177"/>
        <v>0</v>
      </c>
      <c r="Y580" s="67">
        <f t="shared" si="178"/>
        <v>3330.1111111111127</v>
      </c>
      <c r="Z580" s="57"/>
      <c r="AA580" s="57"/>
      <c r="AC580" s="57">
        <v>576</v>
      </c>
      <c r="AD580" s="66">
        <v>0</v>
      </c>
      <c r="AE580" s="66">
        <v>0</v>
      </c>
      <c r="AF580" s="65">
        <f t="shared" si="170"/>
        <v>0</v>
      </c>
      <c r="AG580" s="65">
        <f t="shared" si="179"/>
        <v>0</v>
      </c>
      <c r="AH580" s="67">
        <f t="shared" si="180"/>
        <v>3100.6111111111104</v>
      </c>
      <c r="AI580" s="57"/>
      <c r="AJ580" s="57"/>
      <c r="AL580" s="57">
        <v>576</v>
      </c>
      <c r="AM580" s="66">
        <v>0</v>
      </c>
      <c r="AN580" s="66">
        <v>0</v>
      </c>
      <c r="AO580" s="65">
        <f t="shared" si="171"/>
        <v>0</v>
      </c>
      <c r="AP580" s="65">
        <f t="shared" si="181"/>
        <v>0</v>
      </c>
      <c r="AQ580" s="67">
        <f t="shared" si="182"/>
        <v>3100.6111111111104</v>
      </c>
      <c r="AR580" s="57"/>
      <c r="AS580" s="57"/>
      <c r="AU580" s="57">
        <v>576</v>
      </c>
      <c r="AV580" s="66">
        <v>0</v>
      </c>
      <c r="AW580" s="66">
        <v>0</v>
      </c>
      <c r="AX580" s="65">
        <f t="shared" si="172"/>
        <v>0</v>
      </c>
      <c r="AY580" s="65">
        <f t="shared" si="183"/>
        <v>0</v>
      </c>
      <c r="AZ580" s="67">
        <f t="shared" si="184"/>
        <v>3100.6111111111104</v>
      </c>
      <c r="BA580" s="57"/>
      <c r="BB580" s="57"/>
      <c r="BD580" s="57">
        <v>576</v>
      </c>
      <c r="BE580" s="66">
        <v>0</v>
      </c>
      <c r="BF580" s="66">
        <v>0</v>
      </c>
      <c r="BG580" s="65">
        <f t="shared" si="173"/>
        <v>0</v>
      </c>
      <c r="BH580" s="65">
        <f t="shared" si="185"/>
        <v>0</v>
      </c>
      <c r="BI580" s="67">
        <f t="shared" si="186"/>
        <v>3094.5277777777783</v>
      </c>
      <c r="BJ580" s="57"/>
      <c r="BK580" s="57"/>
      <c r="BM580" s="57">
        <v>576</v>
      </c>
      <c r="BN580" s="57">
        <v>0</v>
      </c>
      <c r="BO580" s="66">
        <v>0</v>
      </c>
      <c r="BP580" s="65">
        <f t="shared" si="174"/>
        <v>0</v>
      </c>
      <c r="BQ580" s="65">
        <f t="shared" si="187"/>
        <v>0</v>
      </c>
      <c r="BR580" s="67">
        <f t="shared" si="188"/>
        <v>3094.5277777777783</v>
      </c>
      <c r="BS580" s="57"/>
      <c r="BT580" s="57"/>
    </row>
    <row r="581" spans="1:72" x14ac:dyDescent="0.25">
      <c r="A581" s="31">
        <v>581</v>
      </c>
      <c r="B581" s="56">
        <v>578</v>
      </c>
      <c r="C581" s="71">
        <v>0</v>
      </c>
      <c r="D581" s="71">
        <v>0</v>
      </c>
      <c r="E581" s="71">
        <v>0</v>
      </c>
      <c r="F581" s="71">
        <v>0</v>
      </c>
      <c r="G581" s="71">
        <v>3094.5277777777783</v>
      </c>
      <c r="K581" s="57">
        <v>577</v>
      </c>
      <c r="L581" s="66">
        <v>0</v>
      </c>
      <c r="M581" s="66">
        <v>0</v>
      </c>
      <c r="N581" s="65">
        <f t="shared" ref="N581:N644" si="189">L581/3.6</f>
        <v>0</v>
      </c>
      <c r="O581" s="65">
        <f t="shared" si="175"/>
        <v>0</v>
      </c>
      <c r="P581" s="67">
        <f t="shared" si="176"/>
        <v>3330.1111111111127</v>
      </c>
      <c r="Q581" s="57"/>
      <c r="R581" s="57"/>
      <c r="T581" s="57">
        <v>577</v>
      </c>
      <c r="U581" s="66">
        <v>0</v>
      </c>
      <c r="V581" s="66">
        <v>0</v>
      </c>
      <c r="W581" s="65">
        <f t="shared" ref="W581:W644" si="190">U581/3.6</f>
        <v>0</v>
      </c>
      <c r="X581" s="65">
        <f t="shared" si="177"/>
        <v>0</v>
      </c>
      <c r="Y581" s="67">
        <f t="shared" si="178"/>
        <v>3330.1111111111127</v>
      </c>
      <c r="Z581" s="57"/>
      <c r="AA581" s="57"/>
      <c r="AC581" s="57">
        <v>577</v>
      </c>
      <c r="AD581" s="66">
        <v>0</v>
      </c>
      <c r="AE581" s="66">
        <v>0</v>
      </c>
      <c r="AF581" s="65">
        <f t="shared" ref="AF581:AF644" si="191">AD581/3.6</f>
        <v>0</v>
      </c>
      <c r="AG581" s="65">
        <f t="shared" si="179"/>
        <v>0</v>
      </c>
      <c r="AH581" s="67">
        <f t="shared" si="180"/>
        <v>3100.6111111111104</v>
      </c>
      <c r="AI581" s="57"/>
      <c r="AJ581" s="57"/>
      <c r="AL581" s="57">
        <v>577</v>
      </c>
      <c r="AM581" s="66">
        <v>0</v>
      </c>
      <c r="AN581" s="66">
        <v>0</v>
      </c>
      <c r="AO581" s="65">
        <f t="shared" ref="AO581:AO644" si="192">AM581/3.6</f>
        <v>0</v>
      </c>
      <c r="AP581" s="65">
        <f t="shared" si="181"/>
        <v>0</v>
      </c>
      <c r="AQ581" s="67">
        <f t="shared" si="182"/>
        <v>3100.6111111111104</v>
      </c>
      <c r="AR581" s="57"/>
      <c r="AS581" s="57"/>
      <c r="AU581" s="57">
        <v>577</v>
      </c>
      <c r="AV581" s="66">
        <v>0</v>
      </c>
      <c r="AW581" s="66">
        <v>0</v>
      </c>
      <c r="AX581" s="65">
        <f t="shared" ref="AX581:AX644" si="193">AV581/3.6</f>
        <v>0</v>
      </c>
      <c r="AY581" s="65">
        <f t="shared" si="183"/>
        <v>0</v>
      </c>
      <c r="AZ581" s="67">
        <f t="shared" si="184"/>
        <v>3100.6111111111104</v>
      </c>
      <c r="BA581" s="57"/>
      <c r="BB581" s="57"/>
      <c r="BD581" s="57">
        <v>577</v>
      </c>
      <c r="BE581" s="66">
        <v>0</v>
      </c>
      <c r="BF581" s="66">
        <v>0</v>
      </c>
      <c r="BG581" s="65">
        <f t="shared" ref="BG581:BG644" si="194">BE581/3.6</f>
        <v>0</v>
      </c>
      <c r="BH581" s="65">
        <f t="shared" si="185"/>
        <v>0</v>
      </c>
      <c r="BI581" s="67">
        <f t="shared" si="186"/>
        <v>3094.5277777777783</v>
      </c>
      <c r="BJ581" s="57"/>
      <c r="BK581" s="57"/>
      <c r="BM581" s="57">
        <v>577</v>
      </c>
      <c r="BN581" s="57">
        <v>0</v>
      </c>
      <c r="BO581" s="66">
        <v>0</v>
      </c>
      <c r="BP581" s="65">
        <f t="shared" ref="BP581:BP644" si="195">BN581/3.6</f>
        <v>0</v>
      </c>
      <c r="BQ581" s="65">
        <f t="shared" si="187"/>
        <v>0</v>
      </c>
      <c r="BR581" s="67">
        <f t="shared" si="188"/>
        <v>3094.5277777777783</v>
      </c>
      <c r="BS581" s="57"/>
      <c r="BT581" s="57"/>
    </row>
    <row r="582" spans="1:72" x14ac:dyDescent="0.25">
      <c r="A582" s="31">
        <v>582</v>
      </c>
      <c r="B582" s="56">
        <v>579</v>
      </c>
      <c r="C582" s="71">
        <v>0</v>
      </c>
      <c r="D582" s="71">
        <v>0</v>
      </c>
      <c r="E582" s="71">
        <v>0</v>
      </c>
      <c r="F582" s="71">
        <v>0</v>
      </c>
      <c r="G582" s="71">
        <v>3094.5277777777783</v>
      </c>
      <c r="K582" s="57">
        <v>578</v>
      </c>
      <c r="L582" s="66">
        <v>0</v>
      </c>
      <c r="M582" s="66">
        <v>0</v>
      </c>
      <c r="N582" s="65">
        <f t="shared" si="189"/>
        <v>0</v>
      </c>
      <c r="O582" s="65">
        <f t="shared" ref="O582:O645" si="196">N582-N581</f>
        <v>0</v>
      </c>
      <c r="P582" s="67">
        <f t="shared" ref="P582:P645" si="197">N581+(O582/2)+P581</f>
        <v>3330.1111111111127</v>
      </c>
      <c r="Q582" s="57"/>
      <c r="R582" s="57"/>
      <c r="T582" s="57">
        <v>578</v>
      </c>
      <c r="U582" s="66">
        <v>0</v>
      </c>
      <c r="V582" s="66">
        <v>0</v>
      </c>
      <c r="W582" s="65">
        <f t="shared" si="190"/>
        <v>0</v>
      </c>
      <c r="X582" s="65">
        <f t="shared" ref="X582:X645" si="198">W582-W581</f>
        <v>0</v>
      </c>
      <c r="Y582" s="67">
        <f t="shared" ref="Y582:Y645" si="199">W581+(X582/2)+Y581</f>
        <v>3330.1111111111127</v>
      </c>
      <c r="Z582" s="57"/>
      <c r="AA582" s="57"/>
      <c r="AC582" s="57">
        <v>578</v>
      </c>
      <c r="AD582" s="66">
        <v>0</v>
      </c>
      <c r="AE582" s="66">
        <v>0</v>
      </c>
      <c r="AF582" s="65">
        <f t="shared" si="191"/>
        <v>0</v>
      </c>
      <c r="AG582" s="65">
        <f t="shared" ref="AG582:AG645" si="200">AF582-AF581</f>
        <v>0</v>
      </c>
      <c r="AH582" s="67">
        <f t="shared" ref="AH582:AH645" si="201">AF581+(AG582/2)+AH581</f>
        <v>3100.6111111111104</v>
      </c>
      <c r="AI582" s="57"/>
      <c r="AJ582" s="57"/>
      <c r="AL582" s="57">
        <v>578</v>
      </c>
      <c r="AM582" s="66">
        <v>0</v>
      </c>
      <c r="AN582" s="66">
        <v>0</v>
      </c>
      <c r="AO582" s="65">
        <f t="shared" si="192"/>
        <v>0</v>
      </c>
      <c r="AP582" s="65">
        <f t="shared" ref="AP582:AP645" si="202">AO582-AO581</f>
        <v>0</v>
      </c>
      <c r="AQ582" s="67">
        <f t="shared" ref="AQ582:AQ645" si="203">AO581+(AP582/2)+AQ581</f>
        <v>3100.6111111111104</v>
      </c>
      <c r="AR582" s="57"/>
      <c r="AS582" s="57"/>
      <c r="AU582" s="57">
        <v>578</v>
      </c>
      <c r="AV582" s="66">
        <v>0</v>
      </c>
      <c r="AW582" s="66">
        <v>0</v>
      </c>
      <c r="AX582" s="65">
        <f t="shared" si="193"/>
        <v>0</v>
      </c>
      <c r="AY582" s="65">
        <f t="shared" ref="AY582:AY645" si="204">AX582-AX581</f>
        <v>0</v>
      </c>
      <c r="AZ582" s="67">
        <f t="shared" ref="AZ582:AZ645" si="205">AX581+(AY582/2)+AZ581</f>
        <v>3100.6111111111104</v>
      </c>
      <c r="BA582" s="57"/>
      <c r="BB582" s="57"/>
      <c r="BD582" s="57">
        <v>578</v>
      </c>
      <c r="BE582" s="66">
        <v>0</v>
      </c>
      <c r="BF582" s="66">
        <v>0</v>
      </c>
      <c r="BG582" s="65">
        <f t="shared" si="194"/>
        <v>0</v>
      </c>
      <c r="BH582" s="65">
        <f t="shared" ref="BH582:BH645" si="206">BG582-BG581</f>
        <v>0</v>
      </c>
      <c r="BI582" s="67">
        <f t="shared" ref="BI582:BI645" si="207">BG581+(BH582/2)+BI581</f>
        <v>3094.5277777777783</v>
      </c>
      <c r="BJ582" s="57"/>
      <c r="BK582" s="57"/>
      <c r="BM582" s="57">
        <v>578</v>
      </c>
      <c r="BN582" s="57">
        <v>0</v>
      </c>
      <c r="BO582" s="66">
        <v>0</v>
      </c>
      <c r="BP582" s="65">
        <f t="shared" si="195"/>
        <v>0</v>
      </c>
      <c r="BQ582" s="65">
        <f t="shared" ref="BQ582:BQ645" si="208">BP582-BP581</f>
        <v>0</v>
      </c>
      <c r="BR582" s="67">
        <f t="shared" ref="BR582:BR645" si="209">BP581+(BQ582/2)+BR581</f>
        <v>3094.5277777777783</v>
      </c>
      <c r="BS582" s="57"/>
      <c r="BT582" s="57"/>
    </row>
    <row r="583" spans="1:72" x14ac:dyDescent="0.25">
      <c r="A583" s="31">
        <v>583</v>
      </c>
      <c r="B583" s="56">
        <v>580</v>
      </c>
      <c r="C583" s="71">
        <v>0</v>
      </c>
      <c r="D583" s="71">
        <v>0</v>
      </c>
      <c r="E583" s="71">
        <v>0</v>
      </c>
      <c r="F583" s="71">
        <v>0</v>
      </c>
      <c r="G583" s="71">
        <v>3094.5277777777783</v>
      </c>
      <c r="K583" s="57">
        <v>579</v>
      </c>
      <c r="L583" s="66">
        <v>0</v>
      </c>
      <c r="M583" s="66">
        <v>0</v>
      </c>
      <c r="N583" s="65">
        <f t="shared" si="189"/>
        <v>0</v>
      </c>
      <c r="O583" s="65">
        <f t="shared" si="196"/>
        <v>0</v>
      </c>
      <c r="P583" s="67">
        <f t="shared" si="197"/>
        <v>3330.1111111111127</v>
      </c>
      <c r="Q583" s="57"/>
      <c r="R583" s="57"/>
      <c r="T583" s="57">
        <v>579</v>
      </c>
      <c r="U583" s="66">
        <v>0</v>
      </c>
      <c r="V583" s="66">
        <v>0</v>
      </c>
      <c r="W583" s="65">
        <f t="shared" si="190"/>
        <v>0</v>
      </c>
      <c r="X583" s="65">
        <f t="shared" si="198"/>
        <v>0</v>
      </c>
      <c r="Y583" s="67">
        <f t="shared" si="199"/>
        <v>3330.1111111111127</v>
      </c>
      <c r="Z583" s="57"/>
      <c r="AA583" s="57"/>
      <c r="AC583" s="57">
        <v>579</v>
      </c>
      <c r="AD583" s="66">
        <v>0</v>
      </c>
      <c r="AE583" s="66">
        <v>0</v>
      </c>
      <c r="AF583" s="65">
        <f t="shared" si="191"/>
        <v>0</v>
      </c>
      <c r="AG583" s="65">
        <f t="shared" si="200"/>
        <v>0</v>
      </c>
      <c r="AH583" s="67">
        <f t="shared" si="201"/>
        <v>3100.6111111111104</v>
      </c>
      <c r="AI583" s="57"/>
      <c r="AJ583" s="57"/>
      <c r="AL583" s="57">
        <v>579</v>
      </c>
      <c r="AM583" s="66">
        <v>0</v>
      </c>
      <c r="AN583" s="66">
        <v>0</v>
      </c>
      <c r="AO583" s="65">
        <f t="shared" si="192"/>
        <v>0</v>
      </c>
      <c r="AP583" s="65">
        <f t="shared" si="202"/>
        <v>0</v>
      </c>
      <c r="AQ583" s="67">
        <f t="shared" si="203"/>
        <v>3100.6111111111104</v>
      </c>
      <c r="AR583" s="57"/>
      <c r="AS583" s="57"/>
      <c r="AU583" s="57">
        <v>579</v>
      </c>
      <c r="AV583" s="66">
        <v>0</v>
      </c>
      <c r="AW583" s="66">
        <v>0</v>
      </c>
      <c r="AX583" s="65">
        <f t="shared" si="193"/>
        <v>0</v>
      </c>
      <c r="AY583" s="65">
        <f t="shared" si="204"/>
        <v>0</v>
      </c>
      <c r="AZ583" s="67">
        <f t="shared" si="205"/>
        <v>3100.6111111111104</v>
      </c>
      <c r="BA583" s="57"/>
      <c r="BB583" s="57"/>
      <c r="BD583" s="57">
        <v>579</v>
      </c>
      <c r="BE583" s="66">
        <v>0</v>
      </c>
      <c r="BF583" s="66">
        <v>0</v>
      </c>
      <c r="BG583" s="65">
        <f t="shared" si="194"/>
        <v>0</v>
      </c>
      <c r="BH583" s="65">
        <f t="shared" si="206"/>
        <v>0</v>
      </c>
      <c r="BI583" s="67">
        <f t="shared" si="207"/>
        <v>3094.5277777777783</v>
      </c>
      <c r="BJ583" s="57"/>
      <c r="BK583" s="57"/>
      <c r="BM583" s="57">
        <v>579</v>
      </c>
      <c r="BN583" s="57">
        <v>0</v>
      </c>
      <c r="BO583" s="66">
        <v>0</v>
      </c>
      <c r="BP583" s="65">
        <f t="shared" si="195"/>
        <v>0</v>
      </c>
      <c r="BQ583" s="65">
        <f t="shared" si="208"/>
        <v>0</v>
      </c>
      <c r="BR583" s="67">
        <f t="shared" si="209"/>
        <v>3094.5277777777783</v>
      </c>
      <c r="BS583" s="57"/>
      <c r="BT583" s="57"/>
    </row>
    <row r="584" spans="1:72" x14ac:dyDescent="0.25">
      <c r="A584" s="31">
        <v>584</v>
      </c>
      <c r="B584" s="56">
        <v>581</v>
      </c>
      <c r="C584" s="71">
        <v>0</v>
      </c>
      <c r="D584" s="71">
        <v>0</v>
      </c>
      <c r="E584" s="71">
        <v>0</v>
      </c>
      <c r="F584" s="71">
        <v>0</v>
      </c>
      <c r="G584" s="71">
        <v>3094.5277777777783</v>
      </c>
      <c r="K584" s="57">
        <v>580</v>
      </c>
      <c r="L584" s="66">
        <v>0</v>
      </c>
      <c r="M584" s="66">
        <v>0</v>
      </c>
      <c r="N584" s="65">
        <f t="shared" si="189"/>
        <v>0</v>
      </c>
      <c r="O584" s="65">
        <f t="shared" si="196"/>
        <v>0</v>
      </c>
      <c r="P584" s="67">
        <f t="shared" si="197"/>
        <v>3330.1111111111127</v>
      </c>
      <c r="Q584" s="57"/>
      <c r="R584" s="57"/>
      <c r="T584" s="57">
        <v>580</v>
      </c>
      <c r="U584" s="66">
        <v>0</v>
      </c>
      <c r="V584" s="66">
        <v>0</v>
      </c>
      <c r="W584" s="65">
        <f t="shared" si="190"/>
        <v>0</v>
      </c>
      <c r="X584" s="65">
        <f t="shared" si="198"/>
        <v>0</v>
      </c>
      <c r="Y584" s="67">
        <f t="shared" si="199"/>
        <v>3330.1111111111127</v>
      </c>
      <c r="Z584" s="57"/>
      <c r="AA584" s="57"/>
      <c r="AC584" s="57">
        <v>580</v>
      </c>
      <c r="AD584" s="66">
        <v>0</v>
      </c>
      <c r="AE584" s="66">
        <v>0</v>
      </c>
      <c r="AF584" s="65">
        <f t="shared" si="191"/>
        <v>0</v>
      </c>
      <c r="AG584" s="65">
        <f t="shared" si="200"/>
        <v>0</v>
      </c>
      <c r="AH584" s="67">
        <f t="shared" si="201"/>
        <v>3100.6111111111104</v>
      </c>
      <c r="AI584" s="57"/>
      <c r="AJ584" s="57"/>
      <c r="AL584" s="57">
        <v>580</v>
      </c>
      <c r="AM584" s="66">
        <v>0</v>
      </c>
      <c r="AN584" s="66">
        <v>0</v>
      </c>
      <c r="AO584" s="65">
        <f t="shared" si="192"/>
        <v>0</v>
      </c>
      <c r="AP584" s="65">
        <f t="shared" si="202"/>
        <v>0</v>
      </c>
      <c r="AQ584" s="67">
        <f t="shared" si="203"/>
        <v>3100.6111111111104</v>
      </c>
      <c r="AR584" s="57"/>
      <c r="AS584" s="57"/>
      <c r="AU584" s="57">
        <v>580</v>
      </c>
      <c r="AV584" s="66">
        <v>0</v>
      </c>
      <c r="AW584" s="66">
        <v>0</v>
      </c>
      <c r="AX584" s="65">
        <f t="shared" si="193"/>
        <v>0</v>
      </c>
      <c r="AY584" s="65">
        <f t="shared" si="204"/>
        <v>0</v>
      </c>
      <c r="AZ584" s="67">
        <f t="shared" si="205"/>
        <v>3100.6111111111104</v>
      </c>
      <c r="BA584" s="57"/>
      <c r="BB584" s="57"/>
      <c r="BD584" s="57">
        <v>580</v>
      </c>
      <c r="BE584" s="66">
        <v>0</v>
      </c>
      <c r="BF584" s="66">
        <v>0</v>
      </c>
      <c r="BG584" s="65">
        <f t="shared" si="194"/>
        <v>0</v>
      </c>
      <c r="BH584" s="65">
        <f t="shared" si="206"/>
        <v>0</v>
      </c>
      <c r="BI584" s="67">
        <f t="shared" si="207"/>
        <v>3094.5277777777783</v>
      </c>
      <c r="BJ584" s="57"/>
      <c r="BK584" s="57"/>
      <c r="BM584" s="57">
        <v>580</v>
      </c>
      <c r="BN584" s="57">
        <v>0</v>
      </c>
      <c r="BO584" s="66">
        <v>0</v>
      </c>
      <c r="BP584" s="65">
        <f t="shared" si="195"/>
        <v>0</v>
      </c>
      <c r="BQ584" s="65">
        <f t="shared" si="208"/>
        <v>0</v>
      </c>
      <c r="BR584" s="67">
        <f t="shared" si="209"/>
        <v>3094.5277777777783</v>
      </c>
      <c r="BS584" s="57"/>
      <c r="BT584" s="57"/>
    </row>
    <row r="585" spans="1:72" x14ac:dyDescent="0.25">
      <c r="A585" s="31">
        <v>585</v>
      </c>
      <c r="B585" s="56">
        <v>582</v>
      </c>
      <c r="C585" s="71">
        <v>0</v>
      </c>
      <c r="D585" s="71">
        <v>0</v>
      </c>
      <c r="E585" s="71">
        <v>0</v>
      </c>
      <c r="F585" s="71">
        <v>0</v>
      </c>
      <c r="G585" s="71">
        <v>3094.5277777777783</v>
      </c>
      <c r="K585" s="57">
        <v>581</v>
      </c>
      <c r="L585" s="66">
        <v>0</v>
      </c>
      <c r="M585" s="66">
        <v>0</v>
      </c>
      <c r="N585" s="65">
        <f t="shared" si="189"/>
        <v>0</v>
      </c>
      <c r="O585" s="65">
        <f t="shared" si="196"/>
        <v>0</v>
      </c>
      <c r="P585" s="67">
        <f t="shared" si="197"/>
        <v>3330.1111111111127</v>
      </c>
      <c r="Q585" s="57"/>
      <c r="R585" s="57"/>
      <c r="T585" s="57">
        <v>581</v>
      </c>
      <c r="U585" s="66">
        <v>0</v>
      </c>
      <c r="V585" s="66">
        <v>0</v>
      </c>
      <c r="W585" s="65">
        <f t="shared" si="190"/>
        <v>0</v>
      </c>
      <c r="X585" s="65">
        <f t="shared" si="198"/>
        <v>0</v>
      </c>
      <c r="Y585" s="67">
        <f t="shared" si="199"/>
        <v>3330.1111111111127</v>
      </c>
      <c r="Z585" s="57"/>
      <c r="AA585" s="57"/>
      <c r="AC585" s="57">
        <v>581</v>
      </c>
      <c r="AD585" s="66">
        <v>0</v>
      </c>
      <c r="AE585" s="66">
        <v>0</v>
      </c>
      <c r="AF585" s="65">
        <f t="shared" si="191"/>
        <v>0</v>
      </c>
      <c r="AG585" s="65">
        <f t="shared" si="200"/>
        <v>0</v>
      </c>
      <c r="AH585" s="67">
        <f t="shared" si="201"/>
        <v>3100.6111111111104</v>
      </c>
      <c r="AI585" s="57"/>
      <c r="AJ585" s="57"/>
      <c r="AL585" s="57">
        <v>581</v>
      </c>
      <c r="AM585" s="66">
        <v>0</v>
      </c>
      <c r="AN585" s="66">
        <v>0</v>
      </c>
      <c r="AO585" s="65">
        <f t="shared" si="192"/>
        <v>0</v>
      </c>
      <c r="AP585" s="65">
        <f t="shared" si="202"/>
        <v>0</v>
      </c>
      <c r="AQ585" s="67">
        <f t="shared" si="203"/>
        <v>3100.6111111111104</v>
      </c>
      <c r="AR585" s="57"/>
      <c r="AS585" s="57"/>
      <c r="AU585" s="57">
        <v>581</v>
      </c>
      <c r="AV585" s="66">
        <v>0</v>
      </c>
      <c r="AW585" s="66">
        <v>0</v>
      </c>
      <c r="AX585" s="65">
        <f t="shared" si="193"/>
        <v>0</v>
      </c>
      <c r="AY585" s="65">
        <f t="shared" si="204"/>
        <v>0</v>
      </c>
      <c r="AZ585" s="67">
        <f t="shared" si="205"/>
        <v>3100.6111111111104</v>
      </c>
      <c r="BA585" s="57"/>
      <c r="BB585" s="57"/>
      <c r="BD585" s="57">
        <v>581</v>
      </c>
      <c r="BE585" s="66">
        <v>0</v>
      </c>
      <c r="BF585" s="66">
        <v>0</v>
      </c>
      <c r="BG585" s="65">
        <f t="shared" si="194"/>
        <v>0</v>
      </c>
      <c r="BH585" s="65">
        <f t="shared" si="206"/>
        <v>0</v>
      </c>
      <c r="BI585" s="67">
        <f t="shared" si="207"/>
        <v>3094.5277777777783</v>
      </c>
      <c r="BJ585" s="57"/>
      <c r="BK585" s="57"/>
      <c r="BM585" s="57">
        <v>581</v>
      </c>
      <c r="BN585" s="57">
        <v>0</v>
      </c>
      <c r="BO585" s="66">
        <v>0</v>
      </c>
      <c r="BP585" s="65">
        <f t="shared" si="195"/>
        <v>0</v>
      </c>
      <c r="BQ585" s="65">
        <f t="shared" si="208"/>
        <v>0</v>
      </c>
      <c r="BR585" s="67">
        <f t="shared" si="209"/>
        <v>3094.5277777777783</v>
      </c>
      <c r="BS585" s="57"/>
      <c r="BT585" s="57"/>
    </row>
    <row r="586" spans="1:72" x14ac:dyDescent="0.25">
      <c r="A586" s="31">
        <v>586</v>
      </c>
      <c r="B586" s="56">
        <v>583</v>
      </c>
      <c r="C586" s="71">
        <v>0</v>
      </c>
      <c r="D586" s="71">
        <v>0</v>
      </c>
      <c r="E586" s="71">
        <v>0</v>
      </c>
      <c r="F586" s="71">
        <v>0</v>
      </c>
      <c r="G586" s="71">
        <v>3094.5277777777783</v>
      </c>
      <c r="K586" s="57">
        <v>582</v>
      </c>
      <c r="L586" s="66">
        <v>0</v>
      </c>
      <c r="M586" s="66">
        <v>0</v>
      </c>
      <c r="N586" s="65">
        <f t="shared" si="189"/>
        <v>0</v>
      </c>
      <c r="O586" s="65">
        <f t="shared" si="196"/>
        <v>0</v>
      </c>
      <c r="P586" s="67">
        <f t="shared" si="197"/>
        <v>3330.1111111111127</v>
      </c>
      <c r="Q586" s="57"/>
      <c r="R586" s="57"/>
      <c r="T586" s="57">
        <v>582</v>
      </c>
      <c r="U586" s="66">
        <v>0</v>
      </c>
      <c r="V586" s="66">
        <v>0</v>
      </c>
      <c r="W586" s="65">
        <f t="shared" si="190"/>
        <v>0</v>
      </c>
      <c r="X586" s="65">
        <f t="shared" si="198"/>
        <v>0</v>
      </c>
      <c r="Y586" s="67">
        <f t="shared" si="199"/>
        <v>3330.1111111111127</v>
      </c>
      <c r="Z586" s="57"/>
      <c r="AA586" s="57"/>
      <c r="AC586" s="57">
        <v>582</v>
      </c>
      <c r="AD586" s="66">
        <v>0</v>
      </c>
      <c r="AE586" s="66">
        <v>0</v>
      </c>
      <c r="AF586" s="65">
        <f t="shared" si="191"/>
        <v>0</v>
      </c>
      <c r="AG586" s="65">
        <f t="shared" si="200"/>
        <v>0</v>
      </c>
      <c r="AH586" s="67">
        <f t="shared" si="201"/>
        <v>3100.6111111111104</v>
      </c>
      <c r="AI586" s="57"/>
      <c r="AJ586" s="57"/>
      <c r="AL586" s="57">
        <v>582</v>
      </c>
      <c r="AM586" s="66">
        <v>0</v>
      </c>
      <c r="AN586" s="66">
        <v>0</v>
      </c>
      <c r="AO586" s="65">
        <f t="shared" si="192"/>
        <v>0</v>
      </c>
      <c r="AP586" s="65">
        <f t="shared" si="202"/>
        <v>0</v>
      </c>
      <c r="AQ586" s="67">
        <f t="shared" si="203"/>
        <v>3100.6111111111104</v>
      </c>
      <c r="AR586" s="57"/>
      <c r="AS586" s="57"/>
      <c r="AU586" s="57">
        <v>582</v>
      </c>
      <c r="AV586" s="66">
        <v>0</v>
      </c>
      <c r="AW586" s="66">
        <v>0</v>
      </c>
      <c r="AX586" s="65">
        <f t="shared" si="193"/>
        <v>0</v>
      </c>
      <c r="AY586" s="65">
        <f t="shared" si="204"/>
        <v>0</v>
      </c>
      <c r="AZ586" s="67">
        <f t="shared" si="205"/>
        <v>3100.6111111111104</v>
      </c>
      <c r="BA586" s="57"/>
      <c r="BB586" s="57"/>
      <c r="BD586" s="57">
        <v>582</v>
      </c>
      <c r="BE586" s="66">
        <v>0</v>
      </c>
      <c r="BF586" s="66">
        <v>0</v>
      </c>
      <c r="BG586" s="65">
        <f t="shared" si="194"/>
        <v>0</v>
      </c>
      <c r="BH586" s="65">
        <f t="shared" si="206"/>
        <v>0</v>
      </c>
      <c r="BI586" s="67">
        <f t="shared" si="207"/>
        <v>3094.5277777777783</v>
      </c>
      <c r="BJ586" s="57"/>
      <c r="BK586" s="57"/>
      <c r="BM586" s="57">
        <v>582</v>
      </c>
      <c r="BN586" s="57">
        <v>0</v>
      </c>
      <c r="BO586" s="66">
        <v>0</v>
      </c>
      <c r="BP586" s="65">
        <f t="shared" si="195"/>
        <v>0</v>
      </c>
      <c r="BQ586" s="65">
        <f t="shared" si="208"/>
        <v>0</v>
      </c>
      <c r="BR586" s="67">
        <f t="shared" si="209"/>
        <v>3094.5277777777783</v>
      </c>
      <c r="BS586" s="57"/>
      <c r="BT586" s="57"/>
    </row>
    <row r="587" spans="1:72" x14ac:dyDescent="0.25">
      <c r="A587" s="31">
        <v>587</v>
      </c>
      <c r="B587" s="56">
        <v>584</v>
      </c>
      <c r="C587" s="71">
        <v>0</v>
      </c>
      <c r="D587" s="71">
        <v>0</v>
      </c>
      <c r="E587" s="71">
        <v>0</v>
      </c>
      <c r="F587" s="71">
        <v>0</v>
      </c>
      <c r="G587" s="71">
        <v>3094.5277777777783</v>
      </c>
      <c r="K587" s="57">
        <v>583</v>
      </c>
      <c r="L587" s="66">
        <v>0</v>
      </c>
      <c r="M587" s="66">
        <v>0</v>
      </c>
      <c r="N587" s="65">
        <f t="shared" si="189"/>
        <v>0</v>
      </c>
      <c r="O587" s="65">
        <f t="shared" si="196"/>
        <v>0</v>
      </c>
      <c r="P587" s="67">
        <f t="shared" si="197"/>
        <v>3330.1111111111127</v>
      </c>
      <c r="Q587" s="57"/>
      <c r="R587" s="57"/>
      <c r="T587" s="57">
        <v>583</v>
      </c>
      <c r="U587" s="66">
        <v>0</v>
      </c>
      <c r="V587" s="66">
        <v>0</v>
      </c>
      <c r="W587" s="65">
        <f t="shared" si="190"/>
        <v>0</v>
      </c>
      <c r="X587" s="65">
        <f t="shared" si="198"/>
        <v>0</v>
      </c>
      <c r="Y587" s="67">
        <f t="shared" si="199"/>
        <v>3330.1111111111127</v>
      </c>
      <c r="Z587" s="57"/>
      <c r="AA587" s="57"/>
      <c r="AC587" s="57">
        <v>583</v>
      </c>
      <c r="AD587" s="66">
        <v>0</v>
      </c>
      <c r="AE587" s="66">
        <v>0</v>
      </c>
      <c r="AF587" s="65">
        <f t="shared" si="191"/>
        <v>0</v>
      </c>
      <c r="AG587" s="65">
        <f t="shared" si="200"/>
        <v>0</v>
      </c>
      <c r="AH587" s="67">
        <f t="shared" si="201"/>
        <v>3100.6111111111104</v>
      </c>
      <c r="AI587" s="57"/>
      <c r="AJ587" s="57"/>
      <c r="AL587" s="57">
        <v>583</v>
      </c>
      <c r="AM587" s="66">
        <v>0</v>
      </c>
      <c r="AN587" s="66">
        <v>0</v>
      </c>
      <c r="AO587" s="65">
        <f t="shared" si="192"/>
        <v>0</v>
      </c>
      <c r="AP587" s="65">
        <f t="shared" si="202"/>
        <v>0</v>
      </c>
      <c r="AQ587" s="67">
        <f t="shared" si="203"/>
        <v>3100.6111111111104</v>
      </c>
      <c r="AR587" s="57"/>
      <c r="AS587" s="57"/>
      <c r="AU587" s="57">
        <v>583</v>
      </c>
      <c r="AV587" s="66">
        <v>0</v>
      </c>
      <c r="AW587" s="66">
        <v>0</v>
      </c>
      <c r="AX587" s="65">
        <f t="shared" si="193"/>
        <v>0</v>
      </c>
      <c r="AY587" s="65">
        <f t="shared" si="204"/>
        <v>0</v>
      </c>
      <c r="AZ587" s="67">
        <f t="shared" si="205"/>
        <v>3100.6111111111104</v>
      </c>
      <c r="BA587" s="57"/>
      <c r="BB587" s="57"/>
      <c r="BD587" s="57">
        <v>583</v>
      </c>
      <c r="BE587" s="66">
        <v>0</v>
      </c>
      <c r="BF587" s="66">
        <v>0</v>
      </c>
      <c r="BG587" s="65">
        <f t="shared" si="194"/>
        <v>0</v>
      </c>
      <c r="BH587" s="65">
        <f t="shared" si="206"/>
        <v>0</v>
      </c>
      <c r="BI587" s="67">
        <f t="shared" si="207"/>
        <v>3094.5277777777783</v>
      </c>
      <c r="BJ587" s="57"/>
      <c r="BK587" s="57"/>
      <c r="BM587" s="57">
        <v>583</v>
      </c>
      <c r="BN587" s="57">
        <v>0</v>
      </c>
      <c r="BO587" s="66">
        <v>0</v>
      </c>
      <c r="BP587" s="65">
        <f t="shared" si="195"/>
        <v>0</v>
      </c>
      <c r="BQ587" s="65">
        <f t="shared" si="208"/>
        <v>0</v>
      </c>
      <c r="BR587" s="67">
        <f t="shared" si="209"/>
        <v>3094.5277777777783</v>
      </c>
      <c r="BS587" s="57"/>
      <c r="BT587" s="57"/>
    </row>
    <row r="588" spans="1:72" x14ac:dyDescent="0.25">
      <c r="A588" s="31">
        <v>588</v>
      </c>
      <c r="B588" s="56">
        <v>585</v>
      </c>
      <c r="C588" s="71">
        <v>0</v>
      </c>
      <c r="D588" s="71">
        <v>0</v>
      </c>
      <c r="E588" s="71">
        <v>0</v>
      </c>
      <c r="F588" s="71">
        <v>0</v>
      </c>
      <c r="G588" s="71">
        <v>3094.5277777777783</v>
      </c>
      <c r="K588" s="57">
        <v>584</v>
      </c>
      <c r="L588" s="66">
        <v>0</v>
      </c>
      <c r="M588" s="66">
        <v>0</v>
      </c>
      <c r="N588" s="65">
        <f t="shared" si="189"/>
        <v>0</v>
      </c>
      <c r="O588" s="65">
        <f t="shared" si="196"/>
        <v>0</v>
      </c>
      <c r="P588" s="67">
        <f t="shared" si="197"/>
        <v>3330.1111111111127</v>
      </c>
      <c r="Q588" s="57"/>
      <c r="R588" s="57"/>
      <c r="T588" s="57">
        <v>584</v>
      </c>
      <c r="U588" s="66">
        <v>0</v>
      </c>
      <c r="V588" s="66">
        <v>0</v>
      </c>
      <c r="W588" s="65">
        <f t="shared" si="190"/>
        <v>0</v>
      </c>
      <c r="X588" s="65">
        <f t="shared" si="198"/>
        <v>0</v>
      </c>
      <c r="Y588" s="67">
        <f t="shared" si="199"/>
        <v>3330.1111111111127</v>
      </c>
      <c r="Z588" s="57"/>
      <c r="AA588" s="57"/>
      <c r="AC588" s="57">
        <v>584</v>
      </c>
      <c r="AD588" s="66">
        <v>0</v>
      </c>
      <c r="AE588" s="66">
        <v>0</v>
      </c>
      <c r="AF588" s="65">
        <f t="shared" si="191"/>
        <v>0</v>
      </c>
      <c r="AG588" s="65">
        <f t="shared" si="200"/>
        <v>0</v>
      </c>
      <c r="AH588" s="67">
        <f t="shared" si="201"/>
        <v>3100.6111111111104</v>
      </c>
      <c r="AI588" s="57"/>
      <c r="AJ588" s="57"/>
      <c r="AL588" s="57">
        <v>584</v>
      </c>
      <c r="AM588" s="66">
        <v>0</v>
      </c>
      <c r="AN588" s="66">
        <v>0</v>
      </c>
      <c r="AO588" s="65">
        <f t="shared" si="192"/>
        <v>0</v>
      </c>
      <c r="AP588" s="65">
        <f t="shared" si="202"/>
        <v>0</v>
      </c>
      <c r="AQ588" s="67">
        <f t="shared" si="203"/>
        <v>3100.6111111111104</v>
      </c>
      <c r="AR588" s="57"/>
      <c r="AS588" s="57"/>
      <c r="AU588" s="57">
        <v>584</v>
      </c>
      <c r="AV588" s="66">
        <v>0</v>
      </c>
      <c r="AW588" s="66">
        <v>0</v>
      </c>
      <c r="AX588" s="65">
        <f t="shared" si="193"/>
        <v>0</v>
      </c>
      <c r="AY588" s="65">
        <f t="shared" si="204"/>
        <v>0</v>
      </c>
      <c r="AZ588" s="67">
        <f t="shared" si="205"/>
        <v>3100.6111111111104</v>
      </c>
      <c r="BA588" s="57"/>
      <c r="BB588" s="57"/>
      <c r="BD588" s="57">
        <v>584</v>
      </c>
      <c r="BE588" s="66">
        <v>0</v>
      </c>
      <c r="BF588" s="66">
        <v>0</v>
      </c>
      <c r="BG588" s="65">
        <f t="shared" si="194"/>
        <v>0</v>
      </c>
      <c r="BH588" s="65">
        <f t="shared" si="206"/>
        <v>0</v>
      </c>
      <c r="BI588" s="67">
        <f t="shared" si="207"/>
        <v>3094.5277777777783</v>
      </c>
      <c r="BJ588" s="57"/>
      <c r="BK588" s="57"/>
      <c r="BM588" s="57">
        <v>584</v>
      </c>
      <c r="BN588" s="57">
        <v>0</v>
      </c>
      <c r="BO588" s="66">
        <v>0</v>
      </c>
      <c r="BP588" s="65">
        <f t="shared" si="195"/>
        <v>0</v>
      </c>
      <c r="BQ588" s="65">
        <f t="shared" si="208"/>
        <v>0</v>
      </c>
      <c r="BR588" s="67">
        <f t="shared" si="209"/>
        <v>3094.5277777777783</v>
      </c>
      <c r="BS588" s="57"/>
      <c r="BT588" s="57"/>
    </row>
    <row r="589" spans="1:72" x14ac:dyDescent="0.25">
      <c r="A589" s="31">
        <v>589</v>
      </c>
      <c r="B589" s="56">
        <v>586</v>
      </c>
      <c r="C589" s="71">
        <v>0</v>
      </c>
      <c r="D589" s="71">
        <v>0</v>
      </c>
      <c r="E589" s="71">
        <v>0</v>
      </c>
      <c r="F589" s="71">
        <v>0</v>
      </c>
      <c r="G589" s="71">
        <v>3094.5277777777783</v>
      </c>
      <c r="K589" s="57">
        <v>585</v>
      </c>
      <c r="L589" s="66">
        <v>0</v>
      </c>
      <c r="M589" s="66">
        <v>0</v>
      </c>
      <c r="N589" s="65">
        <f t="shared" si="189"/>
        <v>0</v>
      </c>
      <c r="O589" s="65">
        <f t="shared" si="196"/>
        <v>0</v>
      </c>
      <c r="P589" s="67">
        <f t="shared" si="197"/>
        <v>3330.1111111111127</v>
      </c>
      <c r="Q589" s="57"/>
      <c r="R589" s="57"/>
      <c r="T589" s="57">
        <v>585</v>
      </c>
      <c r="U589" s="66">
        <v>0</v>
      </c>
      <c r="V589" s="66">
        <v>0</v>
      </c>
      <c r="W589" s="65">
        <f t="shared" si="190"/>
        <v>0</v>
      </c>
      <c r="X589" s="65">
        <f t="shared" si="198"/>
        <v>0</v>
      </c>
      <c r="Y589" s="67">
        <f t="shared" si="199"/>
        <v>3330.1111111111127</v>
      </c>
      <c r="Z589" s="57"/>
      <c r="AA589" s="57"/>
      <c r="AC589" s="57">
        <v>585</v>
      </c>
      <c r="AD589" s="66">
        <v>0</v>
      </c>
      <c r="AE589" s="66">
        <v>0</v>
      </c>
      <c r="AF589" s="65">
        <f t="shared" si="191"/>
        <v>0</v>
      </c>
      <c r="AG589" s="65">
        <f t="shared" si="200"/>
        <v>0</v>
      </c>
      <c r="AH589" s="67">
        <f t="shared" si="201"/>
        <v>3100.6111111111104</v>
      </c>
      <c r="AI589" s="57"/>
      <c r="AJ589" s="57"/>
      <c r="AL589" s="57">
        <v>585</v>
      </c>
      <c r="AM589" s="66">
        <v>0</v>
      </c>
      <c r="AN589" s="66">
        <v>0</v>
      </c>
      <c r="AO589" s="65">
        <f t="shared" si="192"/>
        <v>0</v>
      </c>
      <c r="AP589" s="65">
        <f t="shared" si="202"/>
        <v>0</v>
      </c>
      <c r="AQ589" s="67">
        <f t="shared" si="203"/>
        <v>3100.6111111111104</v>
      </c>
      <c r="AR589" s="57"/>
      <c r="AS589" s="57"/>
      <c r="AU589" s="57">
        <v>585</v>
      </c>
      <c r="AV589" s="66">
        <v>0</v>
      </c>
      <c r="AW589" s="66">
        <v>0</v>
      </c>
      <c r="AX589" s="65">
        <f t="shared" si="193"/>
        <v>0</v>
      </c>
      <c r="AY589" s="65">
        <f t="shared" si="204"/>
        <v>0</v>
      </c>
      <c r="AZ589" s="67">
        <f t="shared" si="205"/>
        <v>3100.6111111111104</v>
      </c>
      <c r="BA589" s="57"/>
      <c r="BB589" s="57"/>
      <c r="BD589" s="57">
        <v>585</v>
      </c>
      <c r="BE589" s="66">
        <v>0</v>
      </c>
      <c r="BF589" s="66">
        <v>0</v>
      </c>
      <c r="BG589" s="65">
        <f t="shared" si="194"/>
        <v>0</v>
      </c>
      <c r="BH589" s="65">
        <f t="shared" si="206"/>
        <v>0</v>
      </c>
      <c r="BI589" s="67">
        <f t="shared" si="207"/>
        <v>3094.5277777777783</v>
      </c>
      <c r="BJ589" s="57"/>
      <c r="BK589" s="57"/>
      <c r="BM589" s="57">
        <v>585</v>
      </c>
      <c r="BN589" s="57">
        <v>0</v>
      </c>
      <c r="BO589" s="66">
        <v>0</v>
      </c>
      <c r="BP589" s="65">
        <f t="shared" si="195"/>
        <v>0</v>
      </c>
      <c r="BQ589" s="65">
        <f t="shared" si="208"/>
        <v>0</v>
      </c>
      <c r="BR589" s="67">
        <f t="shared" si="209"/>
        <v>3094.5277777777783</v>
      </c>
      <c r="BS589" s="57"/>
      <c r="BT589" s="57"/>
    </row>
    <row r="590" spans="1:72" x14ac:dyDescent="0.25">
      <c r="A590" s="31">
        <v>590</v>
      </c>
      <c r="B590" s="56">
        <v>587</v>
      </c>
      <c r="C590" s="71">
        <v>0</v>
      </c>
      <c r="D590" s="71">
        <v>0</v>
      </c>
      <c r="E590" s="71">
        <v>0</v>
      </c>
      <c r="F590" s="71">
        <v>0</v>
      </c>
      <c r="G590" s="71">
        <v>3094.5277777777783</v>
      </c>
      <c r="K590" s="57">
        <v>586</v>
      </c>
      <c r="L590" s="66">
        <v>0</v>
      </c>
      <c r="M590" s="66">
        <v>0</v>
      </c>
      <c r="N590" s="65">
        <f t="shared" si="189"/>
        <v>0</v>
      </c>
      <c r="O590" s="65">
        <f t="shared" si="196"/>
        <v>0</v>
      </c>
      <c r="P590" s="67">
        <f t="shared" si="197"/>
        <v>3330.1111111111127</v>
      </c>
      <c r="Q590" s="57"/>
      <c r="R590" s="57"/>
      <c r="T590" s="57">
        <v>586</v>
      </c>
      <c r="U590" s="66">
        <v>0</v>
      </c>
      <c r="V590" s="66">
        <v>0</v>
      </c>
      <c r="W590" s="65">
        <f t="shared" si="190"/>
        <v>0</v>
      </c>
      <c r="X590" s="65">
        <f t="shared" si="198"/>
        <v>0</v>
      </c>
      <c r="Y590" s="67">
        <f t="shared" si="199"/>
        <v>3330.1111111111127</v>
      </c>
      <c r="Z590" s="57"/>
      <c r="AA590" s="57"/>
      <c r="AC590" s="57">
        <v>586</v>
      </c>
      <c r="AD590" s="66">
        <v>0</v>
      </c>
      <c r="AE590" s="66">
        <v>0</v>
      </c>
      <c r="AF590" s="65">
        <f t="shared" si="191"/>
        <v>0</v>
      </c>
      <c r="AG590" s="65">
        <f t="shared" si="200"/>
        <v>0</v>
      </c>
      <c r="AH590" s="67">
        <f t="shared" si="201"/>
        <v>3100.6111111111104</v>
      </c>
      <c r="AI590" s="57"/>
      <c r="AJ590" s="57"/>
      <c r="AL590" s="57">
        <v>586</v>
      </c>
      <c r="AM590" s="66">
        <v>0</v>
      </c>
      <c r="AN590" s="66">
        <v>0</v>
      </c>
      <c r="AO590" s="65">
        <f t="shared" si="192"/>
        <v>0</v>
      </c>
      <c r="AP590" s="65">
        <f t="shared" si="202"/>
        <v>0</v>
      </c>
      <c r="AQ590" s="67">
        <f t="shared" si="203"/>
        <v>3100.6111111111104</v>
      </c>
      <c r="AR590" s="57"/>
      <c r="AS590" s="57"/>
      <c r="AU590" s="57">
        <v>586</v>
      </c>
      <c r="AV590" s="66">
        <v>0</v>
      </c>
      <c r="AW590" s="66">
        <v>0</v>
      </c>
      <c r="AX590" s="65">
        <f t="shared" si="193"/>
        <v>0</v>
      </c>
      <c r="AY590" s="65">
        <f t="shared" si="204"/>
        <v>0</v>
      </c>
      <c r="AZ590" s="67">
        <f t="shared" si="205"/>
        <v>3100.6111111111104</v>
      </c>
      <c r="BA590" s="57"/>
      <c r="BB590" s="57"/>
      <c r="BD590" s="57">
        <v>586</v>
      </c>
      <c r="BE590" s="66">
        <v>0</v>
      </c>
      <c r="BF590" s="66">
        <v>0</v>
      </c>
      <c r="BG590" s="65">
        <f t="shared" si="194"/>
        <v>0</v>
      </c>
      <c r="BH590" s="65">
        <f t="shared" si="206"/>
        <v>0</v>
      </c>
      <c r="BI590" s="67">
        <f t="shared" si="207"/>
        <v>3094.5277777777783</v>
      </c>
      <c r="BJ590" s="57"/>
      <c r="BK590" s="57"/>
      <c r="BM590" s="57">
        <v>586</v>
      </c>
      <c r="BN590" s="57">
        <v>0</v>
      </c>
      <c r="BO590" s="66">
        <v>0</v>
      </c>
      <c r="BP590" s="65">
        <f t="shared" si="195"/>
        <v>0</v>
      </c>
      <c r="BQ590" s="65">
        <f t="shared" si="208"/>
        <v>0</v>
      </c>
      <c r="BR590" s="67">
        <f t="shared" si="209"/>
        <v>3094.5277777777783</v>
      </c>
      <c r="BS590" s="57"/>
      <c r="BT590" s="57"/>
    </row>
    <row r="591" spans="1:72" x14ac:dyDescent="0.25">
      <c r="A591" s="31">
        <v>591</v>
      </c>
      <c r="B591" s="56">
        <v>588</v>
      </c>
      <c r="C591" s="71">
        <v>0</v>
      </c>
      <c r="D591" s="71">
        <v>0</v>
      </c>
      <c r="E591" s="71">
        <v>0</v>
      </c>
      <c r="F591" s="71">
        <v>0</v>
      </c>
      <c r="G591" s="71">
        <v>3094.5277777777783</v>
      </c>
      <c r="K591" s="57">
        <v>587</v>
      </c>
      <c r="L591" s="66">
        <v>0</v>
      </c>
      <c r="M591" s="66">
        <v>0</v>
      </c>
      <c r="N591" s="65">
        <f t="shared" si="189"/>
        <v>0</v>
      </c>
      <c r="O591" s="65">
        <f t="shared" si="196"/>
        <v>0</v>
      </c>
      <c r="P591" s="67">
        <f t="shared" si="197"/>
        <v>3330.1111111111127</v>
      </c>
      <c r="Q591" s="57"/>
      <c r="R591" s="57"/>
      <c r="T591" s="57">
        <v>587</v>
      </c>
      <c r="U591" s="66">
        <v>0</v>
      </c>
      <c r="V591" s="66">
        <v>0</v>
      </c>
      <c r="W591" s="65">
        <f t="shared" si="190"/>
        <v>0</v>
      </c>
      <c r="X591" s="65">
        <f t="shared" si="198"/>
        <v>0</v>
      </c>
      <c r="Y591" s="67">
        <f t="shared" si="199"/>
        <v>3330.1111111111127</v>
      </c>
      <c r="Z591" s="57"/>
      <c r="AA591" s="57"/>
      <c r="AC591" s="57">
        <v>587</v>
      </c>
      <c r="AD591" s="66">
        <v>0</v>
      </c>
      <c r="AE591" s="66">
        <v>0</v>
      </c>
      <c r="AF591" s="65">
        <f t="shared" si="191"/>
        <v>0</v>
      </c>
      <c r="AG591" s="65">
        <f t="shared" si="200"/>
        <v>0</v>
      </c>
      <c r="AH591" s="67">
        <f t="shared" si="201"/>
        <v>3100.6111111111104</v>
      </c>
      <c r="AI591" s="57"/>
      <c r="AJ591" s="57"/>
      <c r="AL591" s="57">
        <v>587</v>
      </c>
      <c r="AM591" s="66">
        <v>0</v>
      </c>
      <c r="AN591" s="66">
        <v>0</v>
      </c>
      <c r="AO591" s="65">
        <f t="shared" si="192"/>
        <v>0</v>
      </c>
      <c r="AP591" s="65">
        <f t="shared" si="202"/>
        <v>0</v>
      </c>
      <c r="AQ591" s="67">
        <f t="shared" si="203"/>
        <v>3100.6111111111104</v>
      </c>
      <c r="AR591" s="57"/>
      <c r="AS591" s="57"/>
      <c r="AU591" s="57">
        <v>587</v>
      </c>
      <c r="AV591" s="66">
        <v>0</v>
      </c>
      <c r="AW591" s="66">
        <v>0</v>
      </c>
      <c r="AX591" s="65">
        <f t="shared" si="193"/>
        <v>0</v>
      </c>
      <c r="AY591" s="65">
        <f t="shared" si="204"/>
        <v>0</v>
      </c>
      <c r="AZ591" s="67">
        <f t="shared" si="205"/>
        <v>3100.6111111111104</v>
      </c>
      <c r="BA591" s="57"/>
      <c r="BB591" s="57"/>
      <c r="BD591" s="57">
        <v>587</v>
      </c>
      <c r="BE591" s="66">
        <v>0</v>
      </c>
      <c r="BF591" s="66">
        <v>0</v>
      </c>
      <c r="BG591" s="65">
        <f t="shared" si="194"/>
        <v>0</v>
      </c>
      <c r="BH591" s="65">
        <f t="shared" si="206"/>
        <v>0</v>
      </c>
      <c r="BI591" s="67">
        <f t="shared" si="207"/>
        <v>3094.5277777777783</v>
      </c>
      <c r="BJ591" s="57"/>
      <c r="BK591" s="57"/>
      <c r="BM591" s="57">
        <v>587</v>
      </c>
      <c r="BN591" s="57">
        <v>0</v>
      </c>
      <c r="BO591" s="66">
        <v>0</v>
      </c>
      <c r="BP591" s="65">
        <f t="shared" si="195"/>
        <v>0</v>
      </c>
      <c r="BQ591" s="65">
        <f t="shared" si="208"/>
        <v>0</v>
      </c>
      <c r="BR591" s="67">
        <f t="shared" si="209"/>
        <v>3094.5277777777783</v>
      </c>
      <c r="BS591" s="57"/>
      <c r="BT591" s="57"/>
    </row>
    <row r="592" spans="1:72" x14ac:dyDescent="0.25">
      <c r="A592" s="31">
        <v>592</v>
      </c>
      <c r="B592" s="56">
        <v>589</v>
      </c>
      <c r="C592" s="71">
        <v>0</v>
      </c>
      <c r="D592" s="71">
        <v>0</v>
      </c>
      <c r="E592" s="71">
        <v>0</v>
      </c>
      <c r="F592" s="71">
        <v>0</v>
      </c>
      <c r="G592" s="71">
        <v>3094.5277777777783</v>
      </c>
      <c r="K592" s="57">
        <v>588</v>
      </c>
      <c r="L592" s="66">
        <v>0</v>
      </c>
      <c r="M592" s="66">
        <v>0</v>
      </c>
      <c r="N592" s="65">
        <f t="shared" si="189"/>
        <v>0</v>
      </c>
      <c r="O592" s="65">
        <f t="shared" si="196"/>
        <v>0</v>
      </c>
      <c r="P592" s="67">
        <f t="shared" si="197"/>
        <v>3330.1111111111127</v>
      </c>
      <c r="Q592" s="57"/>
      <c r="R592" s="57"/>
      <c r="T592" s="57">
        <v>588</v>
      </c>
      <c r="U592" s="66">
        <v>0</v>
      </c>
      <c r="V592" s="66">
        <v>0</v>
      </c>
      <c r="W592" s="65">
        <f t="shared" si="190"/>
        <v>0</v>
      </c>
      <c r="X592" s="65">
        <f t="shared" si="198"/>
        <v>0</v>
      </c>
      <c r="Y592" s="67">
        <f t="shared" si="199"/>
        <v>3330.1111111111127</v>
      </c>
      <c r="Z592" s="57"/>
      <c r="AA592" s="57"/>
      <c r="AC592" s="57">
        <v>588</v>
      </c>
      <c r="AD592" s="66">
        <v>0</v>
      </c>
      <c r="AE592" s="66">
        <v>0</v>
      </c>
      <c r="AF592" s="65">
        <f t="shared" si="191"/>
        <v>0</v>
      </c>
      <c r="AG592" s="65">
        <f t="shared" si="200"/>
        <v>0</v>
      </c>
      <c r="AH592" s="67">
        <f t="shared" si="201"/>
        <v>3100.6111111111104</v>
      </c>
      <c r="AI592" s="57"/>
      <c r="AJ592" s="57"/>
      <c r="AL592" s="57">
        <v>588</v>
      </c>
      <c r="AM592" s="66">
        <v>0</v>
      </c>
      <c r="AN592" s="66">
        <v>0</v>
      </c>
      <c r="AO592" s="65">
        <f t="shared" si="192"/>
        <v>0</v>
      </c>
      <c r="AP592" s="65">
        <f t="shared" si="202"/>
        <v>0</v>
      </c>
      <c r="AQ592" s="67">
        <f t="shared" si="203"/>
        <v>3100.6111111111104</v>
      </c>
      <c r="AR592" s="57"/>
      <c r="AS592" s="57"/>
      <c r="AU592" s="57">
        <v>588</v>
      </c>
      <c r="AV592" s="66">
        <v>0</v>
      </c>
      <c r="AW592" s="66">
        <v>0</v>
      </c>
      <c r="AX592" s="65">
        <f t="shared" si="193"/>
        <v>0</v>
      </c>
      <c r="AY592" s="65">
        <f t="shared" si="204"/>
        <v>0</v>
      </c>
      <c r="AZ592" s="67">
        <f t="shared" si="205"/>
        <v>3100.6111111111104</v>
      </c>
      <c r="BA592" s="57"/>
      <c r="BB592" s="57"/>
      <c r="BD592" s="57">
        <v>588</v>
      </c>
      <c r="BE592" s="66">
        <v>0</v>
      </c>
      <c r="BF592" s="66">
        <v>0</v>
      </c>
      <c r="BG592" s="65">
        <f t="shared" si="194"/>
        <v>0</v>
      </c>
      <c r="BH592" s="65">
        <f t="shared" si="206"/>
        <v>0</v>
      </c>
      <c r="BI592" s="67">
        <f t="shared" si="207"/>
        <v>3094.5277777777783</v>
      </c>
      <c r="BJ592" s="57"/>
      <c r="BK592" s="57"/>
      <c r="BM592" s="57">
        <v>588</v>
      </c>
      <c r="BN592" s="57">
        <v>0</v>
      </c>
      <c r="BO592" s="66">
        <v>0</v>
      </c>
      <c r="BP592" s="65">
        <f t="shared" si="195"/>
        <v>0</v>
      </c>
      <c r="BQ592" s="65">
        <f t="shared" si="208"/>
        <v>0</v>
      </c>
      <c r="BR592" s="67">
        <f t="shared" si="209"/>
        <v>3094.5277777777783</v>
      </c>
      <c r="BS592" s="57"/>
      <c r="BT592" s="57"/>
    </row>
    <row r="593" spans="1:72" x14ac:dyDescent="0.25">
      <c r="A593" s="31">
        <v>593</v>
      </c>
      <c r="B593" s="56">
        <v>590</v>
      </c>
      <c r="C593" s="71">
        <v>0</v>
      </c>
      <c r="D593" s="71">
        <v>0</v>
      </c>
      <c r="E593" s="71">
        <v>0</v>
      </c>
      <c r="F593" s="71">
        <v>0</v>
      </c>
      <c r="G593" s="71">
        <v>3094.5277777777783</v>
      </c>
      <c r="K593" s="57">
        <v>589</v>
      </c>
      <c r="L593" s="66">
        <v>0</v>
      </c>
      <c r="M593" s="66">
        <v>0</v>
      </c>
      <c r="N593" s="65">
        <f t="shared" si="189"/>
        <v>0</v>
      </c>
      <c r="O593" s="65">
        <f t="shared" si="196"/>
        <v>0</v>
      </c>
      <c r="P593" s="67">
        <f t="shared" si="197"/>
        <v>3330.1111111111127</v>
      </c>
      <c r="Q593" s="57"/>
      <c r="R593" s="57"/>
      <c r="T593" s="57">
        <v>589</v>
      </c>
      <c r="U593" s="66">
        <v>0</v>
      </c>
      <c r="V593" s="66">
        <v>0</v>
      </c>
      <c r="W593" s="65">
        <f t="shared" si="190"/>
        <v>0</v>
      </c>
      <c r="X593" s="65">
        <f t="shared" si="198"/>
        <v>0</v>
      </c>
      <c r="Y593" s="67">
        <f t="shared" si="199"/>
        <v>3330.1111111111127</v>
      </c>
      <c r="Z593" s="57"/>
      <c r="AA593" s="57"/>
      <c r="AC593" s="57">
        <v>589</v>
      </c>
      <c r="AD593" s="66">
        <v>0</v>
      </c>
      <c r="AE593" s="66">
        <v>0</v>
      </c>
      <c r="AF593" s="65">
        <f t="shared" si="191"/>
        <v>0</v>
      </c>
      <c r="AG593" s="65">
        <f t="shared" si="200"/>
        <v>0</v>
      </c>
      <c r="AH593" s="67">
        <f t="shared" si="201"/>
        <v>3100.6111111111104</v>
      </c>
      <c r="AI593" s="57"/>
      <c r="AJ593" s="57"/>
      <c r="AL593" s="57">
        <v>589</v>
      </c>
      <c r="AM593" s="66">
        <v>0</v>
      </c>
      <c r="AN593" s="66">
        <v>0</v>
      </c>
      <c r="AO593" s="65">
        <f t="shared" si="192"/>
        <v>0</v>
      </c>
      <c r="AP593" s="65">
        <f t="shared" si="202"/>
        <v>0</v>
      </c>
      <c r="AQ593" s="67">
        <f t="shared" si="203"/>
        <v>3100.6111111111104</v>
      </c>
      <c r="AR593" s="57"/>
      <c r="AS593" s="57"/>
      <c r="AU593" s="57">
        <v>589</v>
      </c>
      <c r="AV593" s="66">
        <v>0</v>
      </c>
      <c r="AW593" s="66">
        <v>0</v>
      </c>
      <c r="AX593" s="65">
        <f t="shared" si="193"/>
        <v>0</v>
      </c>
      <c r="AY593" s="65">
        <f t="shared" si="204"/>
        <v>0</v>
      </c>
      <c r="AZ593" s="67">
        <f t="shared" si="205"/>
        <v>3100.6111111111104</v>
      </c>
      <c r="BA593" s="57"/>
      <c r="BB593" s="57"/>
      <c r="BD593" s="57">
        <v>589</v>
      </c>
      <c r="BE593" s="66">
        <v>0</v>
      </c>
      <c r="BF593" s="66">
        <v>0</v>
      </c>
      <c r="BG593" s="65">
        <f t="shared" si="194"/>
        <v>0</v>
      </c>
      <c r="BH593" s="65">
        <f t="shared" si="206"/>
        <v>0</v>
      </c>
      <c r="BI593" s="67">
        <f t="shared" si="207"/>
        <v>3094.5277777777783</v>
      </c>
      <c r="BJ593" s="57"/>
      <c r="BK593" s="57"/>
      <c r="BM593" s="57">
        <v>589</v>
      </c>
      <c r="BN593" s="57">
        <v>0</v>
      </c>
      <c r="BO593" s="66">
        <v>0</v>
      </c>
      <c r="BP593" s="65">
        <f t="shared" si="195"/>
        <v>0</v>
      </c>
      <c r="BQ593" s="65">
        <f t="shared" si="208"/>
        <v>0</v>
      </c>
      <c r="BR593" s="67">
        <f t="shared" si="209"/>
        <v>3094.5277777777783</v>
      </c>
      <c r="BS593" s="57"/>
      <c r="BT593" s="57"/>
    </row>
    <row r="594" spans="1:72" x14ac:dyDescent="0.25">
      <c r="A594" s="31">
        <v>594</v>
      </c>
      <c r="B594" s="56">
        <v>591</v>
      </c>
      <c r="C594" s="71">
        <v>0</v>
      </c>
      <c r="D594" s="71">
        <v>0</v>
      </c>
      <c r="E594" s="71">
        <v>0</v>
      </c>
      <c r="F594" s="71">
        <v>0</v>
      </c>
      <c r="G594" s="71">
        <v>3094.5277777777783</v>
      </c>
      <c r="K594" s="57">
        <v>590</v>
      </c>
      <c r="L594" s="66">
        <v>0</v>
      </c>
      <c r="M594" s="66">
        <v>0</v>
      </c>
      <c r="N594" s="65">
        <f t="shared" si="189"/>
        <v>0</v>
      </c>
      <c r="O594" s="65">
        <f t="shared" si="196"/>
        <v>0</v>
      </c>
      <c r="P594" s="67">
        <f t="shared" si="197"/>
        <v>3330.1111111111127</v>
      </c>
      <c r="Q594" s="57"/>
      <c r="R594" s="57"/>
      <c r="T594" s="57">
        <v>590</v>
      </c>
      <c r="U594" s="66">
        <v>0</v>
      </c>
      <c r="V594" s="66">
        <v>0</v>
      </c>
      <c r="W594" s="65">
        <f t="shared" si="190"/>
        <v>0</v>
      </c>
      <c r="X594" s="65">
        <f t="shared" si="198"/>
        <v>0</v>
      </c>
      <c r="Y594" s="67">
        <f t="shared" si="199"/>
        <v>3330.1111111111127</v>
      </c>
      <c r="Z594" s="57"/>
      <c r="AA594" s="57"/>
      <c r="AC594" s="57">
        <v>590</v>
      </c>
      <c r="AD594" s="66">
        <v>0</v>
      </c>
      <c r="AE594" s="66">
        <v>0</v>
      </c>
      <c r="AF594" s="65">
        <f t="shared" si="191"/>
        <v>0</v>
      </c>
      <c r="AG594" s="65">
        <f t="shared" si="200"/>
        <v>0</v>
      </c>
      <c r="AH594" s="67">
        <f t="shared" si="201"/>
        <v>3100.6111111111104</v>
      </c>
      <c r="AI594" s="57"/>
      <c r="AJ594" s="57"/>
      <c r="AL594" s="57">
        <v>590</v>
      </c>
      <c r="AM594" s="66">
        <v>0</v>
      </c>
      <c r="AN594" s="66">
        <v>0</v>
      </c>
      <c r="AO594" s="65">
        <f t="shared" si="192"/>
        <v>0</v>
      </c>
      <c r="AP594" s="65">
        <f t="shared" si="202"/>
        <v>0</v>
      </c>
      <c r="AQ594" s="67">
        <f t="shared" si="203"/>
        <v>3100.6111111111104</v>
      </c>
      <c r="AR594" s="57"/>
      <c r="AS594" s="57"/>
      <c r="AU594" s="57">
        <v>590</v>
      </c>
      <c r="AV594" s="66">
        <v>0</v>
      </c>
      <c r="AW594" s="66">
        <v>0</v>
      </c>
      <c r="AX594" s="65">
        <f t="shared" si="193"/>
        <v>0</v>
      </c>
      <c r="AY594" s="65">
        <f t="shared" si="204"/>
        <v>0</v>
      </c>
      <c r="AZ594" s="67">
        <f t="shared" si="205"/>
        <v>3100.6111111111104</v>
      </c>
      <c r="BA594" s="57"/>
      <c r="BB594" s="57"/>
      <c r="BD594" s="57">
        <v>590</v>
      </c>
      <c r="BE594" s="66">
        <v>0</v>
      </c>
      <c r="BF594" s="66">
        <v>0</v>
      </c>
      <c r="BG594" s="65">
        <f t="shared" si="194"/>
        <v>0</v>
      </c>
      <c r="BH594" s="65">
        <f t="shared" si="206"/>
        <v>0</v>
      </c>
      <c r="BI594" s="67">
        <f t="shared" si="207"/>
        <v>3094.5277777777783</v>
      </c>
      <c r="BJ594" s="57"/>
      <c r="BK594" s="57"/>
      <c r="BM594" s="57">
        <v>590</v>
      </c>
      <c r="BN594" s="57">
        <v>0</v>
      </c>
      <c r="BO594" s="66">
        <v>0</v>
      </c>
      <c r="BP594" s="65">
        <f t="shared" si="195"/>
        <v>0</v>
      </c>
      <c r="BQ594" s="65">
        <f t="shared" si="208"/>
        <v>0</v>
      </c>
      <c r="BR594" s="67">
        <f t="shared" si="209"/>
        <v>3094.5277777777783</v>
      </c>
      <c r="BS594" s="57"/>
      <c r="BT594" s="57"/>
    </row>
    <row r="595" spans="1:72" x14ac:dyDescent="0.25">
      <c r="A595" s="31">
        <v>595</v>
      </c>
      <c r="B595" s="56">
        <v>592</v>
      </c>
      <c r="C595" s="71">
        <v>0</v>
      </c>
      <c r="D595" s="71">
        <v>0</v>
      </c>
      <c r="E595" s="71">
        <v>0</v>
      </c>
      <c r="F595" s="71">
        <v>0</v>
      </c>
      <c r="G595" s="71">
        <v>3094.5277777777783</v>
      </c>
      <c r="K595" s="57">
        <v>591</v>
      </c>
      <c r="L595" s="66">
        <v>0</v>
      </c>
      <c r="M595" s="66">
        <v>0</v>
      </c>
      <c r="N595" s="65">
        <f t="shared" si="189"/>
        <v>0</v>
      </c>
      <c r="O595" s="65">
        <f t="shared" si="196"/>
        <v>0</v>
      </c>
      <c r="P595" s="67">
        <f t="shared" si="197"/>
        <v>3330.1111111111127</v>
      </c>
      <c r="Q595" s="57"/>
      <c r="R595" s="57"/>
      <c r="T595" s="57">
        <v>591</v>
      </c>
      <c r="U595" s="66">
        <v>0</v>
      </c>
      <c r="V595" s="66">
        <v>0</v>
      </c>
      <c r="W595" s="65">
        <f t="shared" si="190"/>
        <v>0</v>
      </c>
      <c r="X595" s="65">
        <f t="shared" si="198"/>
        <v>0</v>
      </c>
      <c r="Y595" s="67">
        <f t="shared" si="199"/>
        <v>3330.1111111111127</v>
      </c>
      <c r="Z595" s="57"/>
      <c r="AA595" s="57"/>
      <c r="AC595" s="57">
        <v>591</v>
      </c>
      <c r="AD595" s="66">
        <v>0</v>
      </c>
      <c r="AE595" s="66">
        <v>0</v>
      </c>
      <c r="AF595" s="65">
        <f t="shared" si="191"/>
        <v>0</v>
      </c>
      <c r="AG595" s="65">
        <f t="shared" si="200"/>
        <v>0</v>
      </c>
      <c r="AH595" s="67">
        <f t="shared" si="201"/>
        <v>3100.6111111111104</v>
      </c>
      <c r="AI595" s="57"/>
      <c r="AJ595" s="57"/>
      <c r="AL595" s="57">
        <v>591</v>
      </c>
      <c r="AM595" s="66">
        <v>0</v>
      </c>
      <c r="AN595" s="66">
        <v>0</v>
      </c>
      <c r="AO595" s="65">
        <f t="shared" si="192"/>
        <v>0</v>
      </c>
      <c r="AP595" s="65">
        <f t="shared" si="202"/>
        <v>0</v>
      </c>
      <c r="AQ595" s="67">
        <f t="shared" si="203"/>
        <v>3100.6111111111104</v>
      </c>
      <c r="AR595" s="57"/>
      <c r="AS595" s="57"/>
      <c r="AU595" s="57">
        <v>591</v>
      </c>
      <c r="AV595" s="66">
        <v>0</v>
      </c>
      <c r="AW595" s="66">
        <v>0</v>
      </c>
      <c r="AX595" s="65">
        <f t="shared" si="193"/>
        <v>0</v>
      </c>
      <c r="AY595" s="65">
        <f t="shared" si="204"/>
        <v>0</v>
      </c>
      <c r="AZ595" s="67">
        <f t="shared" si="205"/>
        <v>3100.6111111111104</v>
      </c>
      <c r="BA595" s="57"/>
      <c r="BB595" s="57"/>
      <c r="BD595" s="57">
        <v>591</v>
      </c>
      <c r="BE595" s="66">
        <v>0</v>
      </c>
      <c r="BF595" s="66">
        <v>0</v>
      </c>
      <c r="BG595" s="65">
        <f t="shared" si="194"/>
        <v>0</v>
      </c>
      <c r="BH595" s="65">
        <f t="shared" si="206"/>
        <v>0</v>
      </c>
      <c r="BI595" s="67">
        <f t="shared" si="207"/>
        <v>3094.5277777777783</v>
      </c>
      <c r="BJ595" s="57"/>
      <c r="BK595" s="57"/>
      <c r="BM595" s="57">
        <v>591</v>
      </c>
      <c r="BN595" s="57">
        <v>0</v>
      </c>
      <c r="BO595" s="66">
        <v>0</v>
      </c>
      <c r="BP595" s="65">
        <f t="shared" si="195"/>
        <v>0</v>
      </c>
      <c r="BQ595" s="65">
        <f t="shared" si="208"/>
        <v>0</v>
      </c>
      <c r="BR595" s="67">
        <f t="shared" si="209"/>
        <v>3094.5277777777783</v>
      </c>
      <c r="BS595" s="57"/>
      <c r="BT595" s="57"/>
    </row>
    <row r="596" spans="1:72" x14ac:dyDescent="0.25">
      <c r="A596" s="31">
        <v>596</v>
      </c>
      <c r="B596" s="56">
        <v>593</v>
      </c>
      <c r="C596" s="71">
        <v>0</v>
      </c>
      <c r="D596" s="71">
        <v>0</v>
      </c>
      <c r="E596" s="71">
        <v>0</v>
      </c>
      <c r="F596" s="71">
        <v>0</v>
      </c>
      <c r="G596" s="71">
        <v>3094.5277777777783</v>
      </c>
      <c r="K596" s="57">
        <v>592</v>
      </c>
      <c r="L596" s="66">
        <v>0</v>
      </c>
      <c r="M596" s="66">
        <v>0</v>
      </c>
      <c r="N596" s="65">
        <f t="shared" si="189"/>
        <v>0</v>
      </c>
      <c r="O596" s="65">
        <f t="shared" si="196"/>
        <v>0</v>
      </c>
      <c r="P596" s="67">
        <f t="shared" si="197"/>
        <v>3330.1111111111127</v>
      </c>
      <c r="Q596" s="57"/>
      <c r="R596" s="57"/>
      <c r="T596" s="57">
        <v>592</v>
      </c>
      <c r="U596" s="66">
        <v>0</v>
      </c>
      <c r="V596" s="66">
        <v>0</v>
      </c>
      <c r="W596" s="65">
        <f t="shared" si="190"/>
        <v>0</v>
      </c>
      <c r="X596" s="65">
        <f t="shared" si="198"/>
        <v>0</v>
      </c>
      <c r="Y596" s="67">
        <f t="shared" si="199"/>
        <v>3330.1111111111127</v>
      </c>
      <c r="Z596" s="57"/>
      <c r="AA596" s="57"/>
      <c r="AC596" s="57">
        <v>592</v>
      </c>
      <c r="AD596" s="66">
        <v>0</v>
      </c>
      <c r="AE596" s="66">
        <v>0</v>
      </c>
      <c r="AF596" s="65">
        <f t="shared" si="191"/>
        <v>0</v>
      </c>
      <c r="AG596" s="65">
        <f t="shared" si="200"/>
        <v>0</v>
      </c>
      <c r="AH596" s="67">
        <f t="shared" si="201"/>
        <v>3100.6111111111104</v>
      </c>
      <c r="AI596" s="57"/>
      <c r="AJ596" s="57"/>
      <c r="AL596" s="57">
        <v>592</v>
      </c>
      <c r="AM596" s="66">
        <v>0</v>
      </c>
      <c r="AN596" s="66">
        <v>0</v>
      </c>
      <c r="AO596" s="65">
        <f t="shared" si="192"/>
        <v>0</v>
      </c>
      <c r="AP596" s="65">
        <f t="shared" si="202"/>
        <v>0</v>
      </c>
      <c r="AQ596" s="67">
        <f t="shared" si="203"/>
        <v>3100.6111111111104</v>
      </c>
      <c r="AR596" s="57"/>
      <c r="AS596" s="57"/>
      <c r="AU596" s="57">
        <v>592</v>
      </c>
      <c r="AV596" s="66">
        <v>0</v>
      </c>
      <c r="AW596" s="66">
        <v>0</v>
      </c>
      <c r="AX596" s="65">
        <f t="shared" si="193"/>
        <v>0</v>
      </c>
      <c r="AY596" s="65">
        <f t="shared" si="204"/>
        <v>0</v>
      </c>
      <c r="AZ596" s="67">
        <f t="shared" si="205"/>
        <v>3100.6111111111104</v>
      </c>
      <c r="BA596" s="57"/>
      <c r="BB596" s="57"/>
      <c r="BD596" s="57">
        <v>592</v>
      </c>
      <c r="BE596" s="66">
        <v>0</v>
      </c>
      <c r="BF596" s="66">
        <v>0</v>
      </c>
      <c r="BG596" s="65">
        <f t="shared" si="194"/>
        <v>0</v>
      </c>
      <c r="BH596" s="65">
        <f t="shared" si="206"/>
        <v>0</v>
      </c>
      <c r="BI596" s="67">
        <f t="shared" si="207"/>
        <v>3094.5277777777783</v>
      </c>
      <c r="BJ596" s="57"/>
      <c r="BK596" s="57"/>
      <c r="BM596" s="57">
        <v>592</v>
      </c>
      <c r="BN596" s="57">
        <v>0</v>
      </c>
      <c r="BO596" s="66">
        <v>0</v>
      </c>
      <c r="BP596" s="65">
        <f t="shared" si="195"/>
        <v>0</v>
      </c>
      <c r="BQ596" s="65">
        <f t="shared" si="208"/>
        <v>0</v>
      </c>
      <c r="BR596" s="67">
        <f t="shared" si="209"/>
        <v>3094.5277777777783</v>
      </c>
      <c r="BS596" s="57"/>
      <c r="BT596" s="57"/>
    </row>
    <row r="597" spans="1:72" x14ac:dyDescent="0.25">
      <c r="A597" s="31">
        <v>597</v>
      </c>
      <c r="B597" s="56">
        <v>594</v>
      </c>
      <c r="C597" s="71">
        <v>0</v>
      </c>
      <c r="D597" s="71">
        <v>0</v>
      </c>
      <c r="E597" s="71">
        <v>0</v>
      </c>
      <c r="F597" s="71">
        <v>0</v>
      </c>
      <c r="G597" s="71">
        <v>3094.5277777777783</v>
      </c>
      <c r="K597" s="57">
        <v>593</v>
      </c>
      <c r="L597" s="66">
        <v>0</v>
      </c>
      <c r="M597" s="66">
        <v>0</v>
      </c>
      <c r="N597" s="65">
        <f t="shared" si="189"/>
        <v>0</v>
      </c>
      <c r="O597" s="65">
        <f t="shared" si="196"/>
        <v>0</v>
      </c>
      <c r="P597" s="67">
        <f t="shared" si="197"/>
        <v>3330.1111111111127</v>
      </c>
      <c r="Q597" s="57"/>
      <c r="R597" s="57"/>
      <c r="T597" s="57">
        <v>593</v>
      </c>
      <c r="U597" s="66">
        <v>0</v>
      </c>
      <c r="V597" s="66">
        <v>0</v>
      </c>
      <c r="W597" s="65">
        <f t="shared" si="190"/>
        <v>0</v>
      </c>
      <c r="X597" s="65">
        <f t="shared" si="198"/>
        <v>0</v>
      </c>
      <c r="Y597" s="67">
        <f t="shared" si="199"/>
        <v>3330.1111111111127</v>
      </c>
      <c r="Z597" s="57"/>
      <c r="AA597" s="57"/>
      <c r="AC597" s="57">
        <v>593</v>
      </c>
      <c r="AD597" s="66">
        <v>0</v>
      </c>
      <c r="AE597" s="66">
        <v>0</v>
      </c>
      <c r="AF597" s="65">
        <f t="shared" si="191"/>
        <v>0</v>
      </c>
      <c r="AG597" s="65">
        <f t="shared" si="200"/>
        <v>0</v>
      </c>
      <c r="AH597" s="67">
        <f t="shared" si="201"/>
        <v>3100.6111111111104</v>
      </c>
      <c r="AI597" s="57"/>
      <c r="AJ597" s="57"/>
      <c r="AL597" s="57">
        <v>593</v>
      </c>
      <c r="AM597" s="66">
        <v>0</v>
      </c>
      <c r="AN597" s="66">
        <v>0</v>
      </c>
      <c r="AO597" s="65">
        <f t="shared" si="192"/>
        <v>0</v>
      </c>
      <c r="AP597" s="65">
        <f t="shared" si="202"/>
        <v>0</v>
      </c>
      <c r="AQ597" s="67">
        <f t="shared" si="203"/>
        <v>3100.6111111111104</v>
      </c>
      <c r="AR597" s="57"/>
      <c r="AS597" s="57"/>
      <c r="AU597" s="57">
        <v>593</v>
      </c>
      <c r="AV597" s="66">
        <v>0</v>
      </c>
      <c r="AW597" s="66">
        <v>0</v>
      </c>
      <c r="AX597" s="65">
        <f t="shared" si="193"/>
        <v>0</v>
      </c>
      <c r="AY597" s="65">
        <f t="shared" si="204"/>
        <v>0</v>
      </c>
      <c r="AZ597" s="67">
        <f t="shared" si="205"/>
        <v>3100.6111111111104</v>
      </c>
      <c r="BA597" s="57"/>
      <c r="BB597" s="57"/>
      <c r="BD597" s="57">
        <v>593</v>
      </c>
      <c r="BE597" s="66">
        <v>0</v>
      </c>
      <c r="BF597" s="66">
        <v>0</v>
      </c>
      <c r="BG597" s="65">
        <f t="shared" si="194"/>
        <v>0</v>
      </c>
      <c r="BH597" s="65">
        <f t="shared" si="206"/>
        <v>0</v>
      </c>
      <c r="BI597" s="67">
        <f t="shared" si="207"/>
        <v>3094.5277777777783</v>
      </c>
      <c r="BJ597" s="57"/>
      <c r="BK597" s="57"/>
      <c r="BM597" s="57">
        <v>593</v>
      </c>
      <c r="BN597" s="57">
        <v>0</v>
      </c>
      <c r="BO597" s="66">
        <v>0</v>
      </c>
      <c r="BP597" s="65">
        <f t="shared" si="195"/>
        <v>0</v>
      </c>
      <c r="BQ597" s="65">
        <f t="shared" si="208"/>
        <v>0</v>
      </c>
      <c r="BR597" s="67">
        <f t="shared" si="209"/>
        <v>3094.5277777777783</v>
      </c>
      <c r="BS597" s="57"/>
      <c r="BT597" s="57"/>
    </row>
    <row r="598" spans="1:72" x14ac:dyDescent="0.25">
      <c r="A598" s="31">
        <v>598</v>
      </c>
      <c r="B598" s="56">
        <v>595</v>
      </c>
      <c r="C598" s="71">
        <v>0</v>
      </c>
      <c r="D598" s="71">
        <v>0</v>
      </c>
      <c r="E598" s="71">
        <v>0</v>
      </c>
      <c r="F598" s="71">
        <v>0</v>
      </c>
      <c r="G598" s="71">
        <v>3094.5277777777783</v>
      </c>
      <c r="K598" s="57">
        <v>594</v>
      </c>
      <c r="L598" s="66">
        <v>0</v>
      </c>
      <c r="M598" s="66">
        <v>0</v>
      </c>
      <c r="N598" s="65">
        <f t="shared" si="189"/>
        <v>0</v>
      </c>
      <c r="O598" s="65">
        <f t="shared" si="196"/>
        <v>0</v>
      </c>
      <c r="P598" s="67">
        <f t="shared" si="197"/>
        <v>3330.1111111111127</v>
      </c>
      <c r="Q598" s="57"/>
      <c r="R598" s="57"/>
      <c r="T598" s="57">
        <v>594</v>
      </c>
      <c r="U598" s="66">
        <v>0</v>
      </c>
      <c r="V598" s="66">
        <v>0</v>
      </c>
      <c r="W598" s="65">
        <f t="shared" si="190"/>
        <v>0</v>
      </c>
      <c r="X598" s="65">
        <f t="shared" si="198"/>
        <v>0</v>
      </c>
      <c r="Y598" s="67">
        <f t="shared" si="199"/>
        <v>3330.1111111111127</v>
      </c>
      <c r="Z598" s="57"/>
      <c r="AA598" s="57"/>
      <c r="AC598" s="57">
        <v>594</v>
      </c>
      <c r="AD598" s="66">
        <v>0</v>
      </c>
      <c r="AE598" s="66">
        <v>0</v>
      </c>
      <c r="AF598" s="65">
        <f t="shared" si="191"/>
        <v>0</v>
      </c>
      <c r="AG598" s="65">
        <f t="shared" si="200"/>
        <v>0</v>
      </c>
      <c r="AH598" s="67">
        <f t="shared" si="201"/>
        <v>3100.6111111111104</v>
      </c>
      <c r="AI598" s="57"/>
      <c r="AJ598" s="57"/>
      <c r="AL598" s="57">
        <v>594</v>
      </c>
      <c r="AM598" s="66">
        <v>0</v>
      </c>
      <c r="AN598" s="66">
        <v>0</v>
      </c>
      <c r="AO598" s="65">
        <f t="shared" si="192"/>
        <v>0</v>
      </c>
      <c r="AP598" s="65">
        <f t="shared" si="202"/>
        <v>0</v>
      </c>
      <c r="AQ598" s="67">
        <f t="shared" si="203"/>
        <v>3100.6111111111104</v>
      </c>
      <c r="AR598" s="57"/>
      <c r="AS598" s="57"/>
      <c r="AU598" s="57">
        <v>594</v>
      </c>
      <c r="AV598" s="66">
        <v>0</v>
      </c>
      <c r="AW598" s="66">
        <v>0</v>
      </c>
      <c r="AX598" s="65">
        <f t="shared" si="193"/>
        <v>0</v>
      </c>
      <c r="AY598" s="65">
        <f t="shared" si="204"/>
        <v>0</v>
      </c>
      <c r="AZ598" s="67">
        <f t="shared" si="205"/>
        <v>3100.6111111111104</v>
      </c>
      <c r="BA598" s="57"/>
      <c r="BB598" s="57"/>
      <c r="BD598" s="57">
        <v>594</v>
      </c>
      <c r="BE598" s="66">
        <v>0</v>
      </c>
      <c r="BF598" s="66">
        <v>0</v>
      </c>
      <c r="BG598" s="65">
        <f t="shared" si="194"/>
        <v>0</v>
      </c>
      <c r="BH598" s="65">
        <f t="shared" si="206"/>
        <v>0</v>
      </c>
      <c r="BI598" s="67">
        <f t="shared" si="207"/>
        <v>3094.5277777777783</v>
      </c>
      <c r="BJ598" s="57"/>
      <c r="BK598" s="57"/>
      <c r="BM598" s="57">
        <v>594</v>
      </c>
      <c r="BN598" s="57">
        <v>0</v>
      </c>
      <c r="BO598" s="66">
        <v>0</v>
      </c>
      <c r="BP598" s="65">
        <f t="shared" si="195"/>
        <v>0</v>
      </c>
      <c r="BQ598" s="65">
        <f t="shared" si="208"/>
        <v>0</v>
      </c>
      <c r="BR598" s="67">
        <f t="shared" si="209"/>
        <v>3094.5277777777783</v>
      </c>
      <c r="BS598" s="57"/>
      <c r="BT598" s="57"/>
    </row>
    <row r="599" spans="1:72" x14ac:dyDescent="0.25">
      <c r="A599" s="31">
        <v>599</v>
      </c>
      <c r="B599" s="56">
        <v>596</v>
      </c>
      <c r="C599" s="71">
        <v>0</v>
      </c>
      <c r="D599" s="71">
        <v>0</v>
      </c>
      <c r="E599" s="71">
        <v>0</v>
      </c>
      <c r="F599" s="71">
        <v>0</v>
      </c>
      <c r="G599" s="71">
        <v>3094.5277777777783</v>
      </c>
      <c r="K599" s="57">
        <v>595</v>
      </c>
      <c r="L599" s="66">
        <v>0</v>
      </c>
      <c r="M599" s="66">
        <v>0</v>
      </c>
      <c r="N599" s="65">
        <f t="shared" si="189"/>
        <v>0</v>
      </c>
      <c r="O599" s="65">
        <f t="shared" si="196"/>
        <v>0</v>
      </c>
      <c r="P599" s="67">
        <f t="shared" si="197"/>
        <v>3330.1111111111127</v>
      </c>
      <c r="Q599" s="57"/>
      <c r="R599" s="57"/>
      <c r="T599" s="57">
        <v>595</v>
      </c>
      <c r="U599" s="66">
        <v>0</v>
      </c>
      <c r="V599" s="66">
        <v>0</v>
      </c>
      <c r="W599" s="65">
        <f t="shared" si="190"/>
        <v>0</v>
      </c>
      <c r="X599" s="65">
        <f t="shared" si="198"/>
        <v>0</v>
      </c>
      <c r="Y599" s="67">
        <f t="shared" si="199"/>
        <v>3330.1111111111127</v>
      </c>
      <c r="Z599" s="57"/>
      <c r="AA599" s="57"/>
      <c r="AC599" s="57">
        <v>595</v>
      </c>
      <c r="AD599" s="66">
        <v>0</v>
      </c>
      <c r="AE599" s="66">
        <v>0</v>
      </c>
      <c r="AF599" s="65">
        <f t="shared" si="191"/>
        <v>0</v>
      </c>
      <c r="AG599" s="65">
        <f t="shared" si="200"/>
        <v>0</v>
      </c>
      <c r="AH599" s="67">
        <f t="shared" si="201"/>
        <v>3100.6111111111104</v>
      </c>
      <c r="AI599" s="57"/>
      <c r="AJ599" s="57"/>
      <c r="AL599" s="57">
        <v>595</v>
      </c>
      <c r="AM599" s="66">
        <v>0</v>
      </c>
      <c r="AN599" s="66">
        <v>0</v>
      </c>
      <c r="AO599" s="65">
        <f t="shared" si="192"/>
        <v>0</v>
      </c>
      <c r="AP599" s="65">
        <f t="shared" si="202"/>
        <v>0</v>
      </c>
      <c r="AQ599" s="67">
        <f t="shared" si="203"/>
        <v>3100.6111111111104</v>
      </c>
      <c r="AR599" s="57"/>
      <c r="AS599" s="57"/>
      <c r="AU599" s="57">
        <v>595</v>
      </c>
      <c r="AV599" s="66">
        <v>0</v>
      </c>
      <c r="AW599" s="66">
        <v>0</v>
      </c>
      <c r="AX599" s="65">
        <f t="shared" si="193"/>
        <v>0</v>
      </c>
      <c r="AY599" s="65">
        <f t="shared" si="204"/>
        <v>0</v>
      </c>
      <c r="AZ599" s="67">
        <f t="shared" si="205"/>
        <v>3100.6111111111104</v>
      </c>
      <c r="BA599" s="57"/>
      <c r="BB599" s="57"/>
      <c r="BD599" s="57">
        <v>595</v>
      </c>
      <c r="BE599" s="66">
        <v>0</v>
      </c>
      <c r="BF599" s="66">
        <v>0</v>
      </c>
      <c r="BG599" s="65">
        <f t="shared" si="194"/>
        <v>0</v>
      </c>
      <c r="BH599" s="65">
        <f t="shared" si="206"/>
        <v>0</v>
      </c>
      <c r="BI599" s="67">
        <f t="shared" si="207"/>
        <v>3094.5277777777783</v>
      </c>
      <c r="BJ599" s="57"/>
      <c r="BK599" s="57"/>
      <c r="BM599" s="57">
        <v>595</v>
      </c>
      <c r="BN599" s="57">
        <v>0</v>
      </c>
      <c r="BO599" s="66">
        <v>0</v>
      </c>
      <c r="BP599" s="65">
        <f t="shared" si="195"/>
        <v>0</v>
      </c>
      <c r="BQ599" s="65">
        <f t="shared" si="208"/>
        <v>0</v>
      </c>
      <c r="BR599" s="67">
        <f t="shared" si="209"/>
        <v>3094.5277777777783</v>
      </c>
      <c r="BS599" s="57"/>
      <c r="BT599" s="57"/>
    </row>
    <row r="600" spans="1:72" x14ac:dyDescent="0.25">
      <c r="A600" s="31">
        <v>600</v>
      </c>
      <c r="B600" s="56">
        <v>597</v>
      </c>
      <c r="C600" s="71">
        <v>0</v>
      </c>
      <c r="D600" s="71">
        <v>0</v>
      </c>
      <c r="E600" s="71">
        <v>0</v>
      </c>
      <c r="F600" s="71">
        <v>0</v>
      </c>
      <c r="G600" s="71">
        <v>3094.5277777777783</v>
      </c>
      <c r="K600" s="57">
        <v>596</v>
      </c>
      <c r="L600" s="66">
        <v>0</v>
      </c>
      <c r="M600" s="66">
        <v>0</v>
      </c>
      <c r="N600" s="65">
        <f t="shared" si="189"/>
        <v>0</v>
      </c>
      <c r="O600" s="65">
        <f t="shared" si="196"/>
        <v>0</v>
      </c>
      <c r="P600" s="67">
        <f t="shared" si="197"/>
        <v>3330.1111111111127</v>
      </c>
      <c r="Q600" s="57"/>
      <c r="R600" s="57"/>
      <c r="T600" s="57">
        <v>596</v>
      </c>
      <c r="U600" s="66">
        <v>0</v>
      </c>
      <c r="V600" s="66">
        <v>0</v>
      </c>
      <c r="W600" s="65">
        <f t="shared" si="190"/>
        <v>0</v>
      </c>
      <c r="X600" s="65">
        <f t="shared" si="198"/>
        <v>0</v>
      </c>
      <c r="Y600" s="67">
        <f t="shared" si="199"/>
        <v>3330.1111111111127</v>
      </c>
      <c r="Z600" s="57"/>
      <c r="AA600" s="57"/>
      <c r="AC600" s="57">
        <v>596</v>
      </c>
      <c r="AD600" s="66">
        <v>0</v>
      </c>
      <c r="AE600" s="66">
        <v>0</v>
      </c>
      <c r="AF600" s="65">
        <f t="shared" si="191"/>
        <v>0</v>
      </c>
      <c r="AG600" s="65">
        <f t="shared" si="200"/>
        <v>0</v>
      </c>
      <c r="AH600" s="67">
        <f t="shared" si="201"/>
        <v>3100.6111111111104</v>
      </c>
      <c r="AI600" s="57"/>
      <c r="AJ600" s="57"/>
      <c r="AL600" s="57">
        <v>596</v>
      </c>
      <c r="AM600" s="66">
        <v>0</v>
      </c>
      <c r="AN600" s="66">
        <v>0</v>
      </c>
      <c r="AO600" s="65">
        <f t="shared" si="192"/>
        <v>0</v>
      </c>
      <c r="AP600" s="65">
        <f t="shared" si="202"/>
        <v>0</v>
      </c>
      <c r="AQ600" s="67">
        <f t="shared" si="203"/>
        <v>3100.6111111111104</v>
      </c>
      <c r="AR600" s="57"/>
      <c r="AS600" s="57"/>
      <c r="AU600" s="57">
        <v>596</v>
      </c>
      <c r="AV600" s="66">
        <v>0</v>
      </c>
      <c r="AW600" s="66">
        <v>0</v>
      </c>
      <c r="AX600" s="65">
        <f t="shared" si="193"/>
        <v>0</v>
      </c>
      <c r="AY600" s="65">
        <f t="shared" si="204"/>
        <v>0</v>
      </c>
      <c r="AZ600" s="67">
        <f t="shared" si="205"/>
        <v>3100.6111111111104</v>
      </c>
      <c r="BA600" s="57"/>
      <c r="BB600" s="57"/>
      <c r="BD600" s="57">
        <v>596</v>
      </c>
      <c r="BE600" s="66">
        <v>0</v>
      </c>
      <c r="BF600" s="66">
        <v>0</v>
      </c>
      <c r="BG600" s="65">
        <f t="shared" si="194"/>
        <v>0</v>
      </c>
      <c r="BH600" s="65">
        <f t="shared" si="206"/>
        <v>0</v>
      </c>
      <c r="BI600" s="67">
        <f t="shared" si="207"/>
        <v>3094.5277777777783</v>
      </c>
      <c r="BJ600" s="57"/>
      <c r="BK600" s="57"/>
      <c r="BM600" s="57">
        <v>596</v>
      </c>
      <c r="BN600" s="57">
        <v>0</v>
      </c>
      <c r="BO600" s="66">
        <v>0</v>
      </c>
      <c r="BP600" s="65">
        <f t="shared" si="195"/>
        <v>0</v>
      </c>
      <c r="BQ600" s="65">
        <f t="shared" si="208"/>
        <v>0</v>
      </c>
      <c r="BR600" s="67">
        <f t="shared" si="209"/>
        <v>3094.5277777777783</v>
      </c>
      <c r="BS600" s="57"/>
      <c r="BT600" s="57"/>
    </row>
    <row r="601" spans="1:72" x14ac:dyDescent="0.25">
      <c r="A601" s="31">
        <v>601</v>
      </c>
      <c r="B601" s="56">
        <v>598</v>
      </c>
      <c r="C601" s="71">
        <v>0</v>
      </c>
      <c r="D601" s="71">
        <v>0</v>
      </c>
      <c r="E601" s="71">
        <v>0</v>
      </c>
      <c r="F601" s="71">
        <v>0</v>
      </c>
      <c r="G601" s="71">
        <v>3094.5277777777783</v>
      </c>
      <c r="K601" s="57">
        <v>597</v>
      </c>
      <c r="L601" s="66">
        <v>0</v>
      </c>
      <c r="M601" s="66">
        <v>0</v>
      </c>
      <c r="N601" s="65">
        <f t="shared" si="189"/>
        <v>0</v>
      </c>
      <c r="O601" s="65">
        <f t="shared" si="196"/>
        <v>0</v>
      </c>
      <c r="P601" s="67">
        <f t="shared" si="197"/>
        <v>3330.1111111111127</v>
      </c>
      <c r="Q601" s="57"/>
      <c r="R601" s="57"/>
      <c r="T601" s="57">
        <v>597</v>
      </c>
      <c r="U601" s="66">
        <v>0</v>
      </c>
      <c r="V601" s="66">
        <v>0</v>
      </c>
      <c r="W601" s="65">
        <f t="shared" si="190"/>
        <v>0</v>
      </c>
      <c r="X601" s="65">
        <f t="shared" si="198"/>
        <v>0</v>
      </c>
      <c r="Y601" s="67">
        <f t="shared" si="199"/>
        <v>3330.1111111111127</v>
      </c>
      <c r="Z601" s="57"/>
      <c r="AA601" s="57"/>
      <c r="AC601" s="57">
        <v>597</v>
      </c>
      <c r="AD601" s="66">
        <v>0</v>
      </c>
      <c r="AE601" s="66">
        <v>0</v>
      </c>
      <c r="AF601" s="65">
        <f t="shared" si="191"/>
        <v>0</v>
      </c>
      <c r="AG601" s="65">
        <f t="shared" si="200"/>
        <v>0</v>
      </c>
      <c r="AH601" s="67">
        <f t="shared" si="201"/>
        <v>3100.6111111111104</v>
      </c>
      <c r="AI601" s="57"/>
      <c r="AJ601" s="57"/>
      <c r="AL601" s="57">
        <v>597</v>
      </c>
      <c r="AM601" s="66">
        <v>0</v>
      </c>
      <c r="AN601" s="66">
        <v>0</v>
      </c>
      <c r="AO601" s="65">
        <f t="shared" si="192"/>
        <v>0</v>
      </c>
      <c r="AP601" s="65">
        <f t="shared" si="202"/>
        <v>0</v>
      </c>
      <c r="AQ601" s="67">
        <f t="shared" si="203"/>
        <v>3100.6111111111104</v>
      </c>
      <c r="AR601" s="57"/>
      <c r="AS601" s="57"/>
      <c r="AU601" s="57">
        <v>597</v>
      </c>
      <c r="AV601" s="66">
        <v>0</v>
      </c>
      <c r="AW601" s="66">
        <v>0</v>
      </c>
      <c r="AX601" s="65">
        <f t="shared" si="193"/>
        <v>0</v>
      </c>
      <c r="AY601" s="65">
        <f t="shared" si="204"/>
        <v>0</v>
      </c>
      <c r="AZ601" s="67">
        <f t="shared" si="205"/>
        <v>3100.6111111111104</v>
      </c>
      <c r="BA601" s="57"/>
      <c r="BB601" s="57"/>
      <c r="BD601" s="57">
        <v>597</v>
      </c>
      <c r="BE601" s="66">
        <v>0</v>
      </c>
      <c r="BF601" s="66">
        <v>0</v>
      </c>
      <c r="BG601" s="65">
        <f t="shared" si="194"/>
        <v>0</v>
      </c>
      <c r="BH601" s="65">
        <f t="shared" si="206"/>
        <v>0</v>
      </c>
      <c r="BI601" s="67">
        <f t="shared" si="207"/>
        <v>3094.5277777777783</v>
      </c>
      <c r="BJ601" s="57"/>
      <c r="BK601" s="57"/>
      <c r="BM601" s="57">
        <v>597</v>
      </c>
      <c r="BN601" s="57">
        <v>0</v>
      </c>
      <c r="BO601" s="66">
        <v>0</v>
      </c>
      <c r="BP601" s="65">
        <f t="shared" si="195"/>
        <v>0</v>
      </c>
      <c r="BQ601" s="65">
        <f t="shared" si="208"/>
        <v>0</v>
      </c>
      <c r="BR601" s="67">
        <f t="shared" si="209"/>
        <v>3094.5277777777783</v>
      </c>
      <c r="BS601" s="57"/>
      <c r="BT601" s="57"/>
    </row>
    <row r="602" spans="1:72" x14ac:dyDescent="0.25">
      <c r="A602" s="31">
        <v>602</v>
      </c>
      <c r="B602" s="56">
        <v>599</v>
      </c>
      <c r="C602" s="71">
        <v>0</v>
      </c>
      <c r="D602" s="71">
        <v>0</v>
      </c>
      <c r="E602" s="71">
        <v>0</v>
      </c>
      <c r="F602" s="71">
        <v>0</v>
      </c>
      <c r="G602" s="71">
        <v>3094.5277777777783</v>
      </c>
      <c r="K602" s="57">
        <v>598</v>
      </c>
      <c r="L602" s="66">
        <v>0</v>
      </c>
      <c r="M602" s="66">
        <v>0</v>
      </c>
      <c r="N602" s="65">
        <f t="shared" si="189"/>
        <v>0</v>
      </c>
      <c r="O602" s="65">
        <f t="shared" si="196"/>
        <v>0</v>
      </c>
      <c r="P602" s="67">
        <f t="shared" si="197"/>
        <v>3330.1111111111127</v>
      </c>
      <c r="Q602" s="57"/>
      <c r="R602" s="57"/>
      <c r="T602" s="57">
        <v>598</v>
      </c>
      <c r="U602" s="66">
        <v>0</v>
      </c>
      <c r="V602" s="66">
        <v>0</v>
      </c>
      <c r="W602" s="65">
        <f t="shared" si="190"/>
        <v>0</v>
      </c>
      <c r="X602" s="65">
        <f t="shared" si="198"/>
        <v>0</v>
      </c>
      <c r="Y602" s="67">
        <f t="shared" si="199"/>
        <v>3330.1111111111127</v>
      </c>
      <c r="Z602" s="57"/>
      <c r="AA602" s="57"/>
      <c r="AC602" s="57">
        <v>598</v>
      </c>
      <c r="AD602" s="66">
        <v>0</v>
      </c>
      <c r="AE602" s="66">
        <v>0</v>
      </c>
      <c r="AF602" s="65">
        <f t="shared" si="191"/>
        <v>0</v>
      </c>
      <c r="AG602" s="65">
        <f t="shared" si="200"/>
        <v>0</v>
      </c>
      <c r="AH602" s="67">
        <f t="shared" si="201"/>
        <v>3100.6111111111104</v>
      </c>
      <c r="AI602" s="57"/>
      <c r="AJ602" s="57"/>
      <c r="AL602" s="57">
        <v>598</v>
      </c>
      <c r="AM602" s="66">
        <v>0</v>
      </c>
      <c r="AN602" s="66">
        <v>0</v>
      </c>
      <c r="AO602" s="65">
        <f t="shared" si="192"/>
        <v>0</v>
      </c>
      <c r="AP602" s="65">
        <f t="shared" si="202"/>
        <v>0</v>
      </c>
      <c r="AQ602" s="67">
        <f t="shared" si="203"/>
        <v>3100.6111111111104</v>
      </c>
      <c r="AR602" s="57"/>
      <c r="AS602" s="57"/>
      <c r="AU602" s="57">
        <v>598</v>
      </c>
      <c r="AV602" s="66">
        <v>0</v>
      </c>
      <c r="AW602" s="66">
        <v>0</v>
      </c>
      <c r="AX602" s="65">
        <f t="shared" si="193"/>
        <v>0</v>
      </c>
      <c r="AY602" s="65">
        <f t="shared" si="204"/>
        <v>0</v>
      </c>
      <c r="AZ602" s="67">
        <f t="shared" si="205"/>
        <v>3100.6111111111104</v>
      </c>
      <c r="BA602" s="57"/>
      <c r="BB602" s="57"/>
      <c r="BD602" s="57">
        <v>598</v>
      </c>
      <c r="BE602" s="66">
        <v>0</v>
      </c>
      <c r="BF602" s="66">
        <v>0</v>
      </c>
      <c r="BG602" s="65">
        <f t="shared" si="194"/>
        <v>0</v>
      </c>
      <c r="BH602" s="65">
        <f t="shared" si="206"/>
        <v>0</v>
      </c>
      <c r="BI602" s="67">
        <f t="shared" si="207"/>
        <v>3094.5277777777783</v>
      </c>
      <c r="BJ602" s="57"/>
      <c r="BK602" s="57"/>
      <c r="BM602" s="57">
        <v>598</v>
      </c>
      <c r="BN602" s="57">
        <v>0</v>
      </c>
      <c r="BO602" s="66">
        <v>0</v>
      </c>
      <c r="BP602" s="65">
        <f t="shared" si="195"/>
        <v>0</v>
      </c>
      <c r="BQ602" s="65">
        <f t="shared" si="208"/>
        <v>0</v>
      </c>
      <c r="BR602" s="67">
        <f t="shared" si="209"/>
        <v>3094.5277777777783</v>
      </c>
      <c r="BS602" s="57"/>
      <c r="BT602" s="57"/>
    </row>
    <row r="603" spans="1:72" x14ac:dyDescent="0.25">
      <c r="A603" s="31">
        <v>603</v>
      </c>
      <c r="B603" s="56">
        <v>600</v>
      </c>
      <c r="C603" s="71">
        <v>0</v>
      </c>
      <c r="D603" s="71">
        <v>0</v>
      </c>
      <c r="E603" s="71">
        <v>0</v>
      </c>
      <c r="F603" s="71">
        <v>0</v>
      </c>
      <c r="G603" s="71">
        <v>3094.5277777777783</v>
      </c>
      <c r="K603" s="57">
        <v>599</v>
      </c>
      <c r="L603" s="66">
        <v>0</v>
      </c>
      <c r="M603" s="66">
        <v>0</v>
      </c>
      <c r="N603" s="65">
        <f t="shared" si="189"/>
        <v>0</v>
      </c>
      <c r="O603" s="65">
        <f t="shared" si="196"/>
        <v>0</v>
      </c>
      <c r="P603" s="67">
        <f t="shared" si="197"/>
        <v>3330.1111111111127</v>
      </c>
      <c r="Q603" s="57"/>
      <c r="R603" s="57"/>
      <c r="T603" s="57">
        <v>599</v>
      </c>
      <c r="U603" s="66">
        <v>0</v>
      </c>
      <c r="V603" s="66">
        <v>0</v>
      </c>
      <c r="W603" s="65">
        <f t="shared" si="190"/>
        <v>0</v>
      </c>
      <c r="X603" s="65">
        <f t="shared" si="198"/>
        <v>0</v>
      </c>
      <c r="Y603" s="67">
        <f t="shared" si="199"/>
        <v>3330.1111111111127</v>
      </c>
      <c r="Z603" s="57"/>
      <c r="AA603" s="57"/>
      <c r="AC603" s="57">
        <v>599</v>
      </c>
      <c r="AD603" s="66">
        <v>0</v>
      </c>
      <c r="AE603" s="66">
        <v>0</v>
      </c>
      <c r="AF603" s="65">
        <f t="shared" si="191"/>
        <v>0</v>
      </c>
      <c r="AG603" s="65">
        <f t="shared" si="200"/>
        <v>0</v>
      </c>
      <c r="AH603" s="67">
        <f t="shared" si="201"/>
        <v>3100.6111111111104</v>
      </c>
      <c r="AI603" s="57"/>
      <c r="AJ603" s="57"/>
      <c r="AL603" s="57">
        <v>599</v>
      </c>
      <c r="AM603" s="66">
        <v>0</v>
      </c>
      <c r="AN603" s="66">
        <v>0</v>
      </c>
      <c r="AO603" s="65">
        <f t="shared" si="192"/>
        <v>0</v>
      </c>
      <c r="AP603" s="65">
        <f t="shared" si="202"/>
        <v>0</v>
      </c>
      <c r="AQ603" s="67">
        <f t="shared" si="203"/>
        <v>3100.6111111111104</v>
      </c>
      <c r="AR603" s="57"/>
      <c r="AS603" s="57"/>
      <c r="AU603" s="57">
        <v>599</v>
      </c>
      <c r="AV603" s="66">
        <v>0</v>
      </c>
      <c r="AW603" s="66">
        <v>0</v>
      </c>
      <c r="AX603" s="65">
        <f t="shared" si="193"/>
        <v>0</v>
      </c>
      <c r="AY603" s="65">
        <f t="shared" si="204"/>
        <v>0</v>
      </c>
      <c r="AZ603" s="67">
        <f t="shared" si="205"/>
        <v>3100.6111111111104</v>
      </c>
      <c r="BA603" s="57"/>
      <c r="BB603" s="57"/>
      <c r="BD603" s="57">
        <v>599</v>
      </c>
      <c r="BE603" s="66">
        <v>0</v>
      </c>
      <c r="BF603" s="66">
        <v>0</v>
      </c>
      <c r="BG603" s="65">
        <f t="shared" si="194"/>
        <v>0</v>
      </c>
      <c r="BH603" s="65">
        <f t="shared" si="206"/>
        <v>0</v>
      </c>
      <c r="BI603" s="67">
        <f t="shared" si="207"/>
        <v>3094.5277777777783</v>
      </c>
      <c r="BJ603" s="57"/>
      <c r="BK603" s="57"/>
      <c r="BM603" s="57">
        <v>599</v>
      </c>
      <c r="BN603" s="57">
        <v>0</v>
      </c>
      <c r="BO603" s="66">
        <v>0</v>
      </c>
      <c r="BP603" s="65">
        <f t="shared" si="195"/>
        <v>0</v>
      </c>
      <c r="BQ603" s="65">
        <f t="shared" si="208"/>
        <v>0</v>
      </c>
      <c r="BR603" s="67">
        <f t="shared" si="209"/>
        <v>3094.5277777777783</v>
      </c>
      <c r="BS603" s="57"/>
      <c r="BT603" s="57"/>
    </row>
    <row r="604" spans="1:72" x14ac:dyDescent="0.25">
      <c r="A604" s="31">
        <v>604</v>
      </c>
      <c r="B604" s="56">
        <v>601</v>
      </c>
      <c r="C604" s="71">
        <v>1</v>
      </c>
      <c r="D604" s="71">
        <v>0</v>
      </c>
      <c r="E604" s="71">
        <v>0.27777777777777779</v>
      </c>
      <c r="F604" s="71">
        <v>0.27777777777777779</v>
      </c>
      <c r="G604" s="71">
        <v>3094.666666666667</v>
      </c>
      <c r="K604" s="57">
        <v>600</v>
      </c>
      <c r="L604" s="66">
        <v>0</v>
      </c>
      <c r="M604" s="66">
        <v>0</v>
      </c>
      <c r="N604" s="65">
        <f t="shared" si="189"/>
        <v>0</v>
      </c>
      <c r="O604" s="65">
        <f t="shared" si="196"/>
        <v>0</v>
      </c>
      <c r="P604" s="67">
        <f t="shared" si="197"/>
        <v>3330.1111111111127</v>
      </c>
      <c r="Q604" s="57"/>
      <c r="R604" s="57"/>
      <c r="T604" s="57">
        <v>600</v>
      </c>
      <c r="U604" s="66">
        <v>0.6</v>
      </c>
      <c r="V604" s="66">
        <v>0</v>
      </c>
      <c r="W604" s="65">
        <f t="shared" si="190"/>
        <v>0.16666666666666666</v>
      </c>
      <c r="X604" s="65">
        <f t="shared" si="198"/>
        <v>0.16666666666666666</v>
      </c>
      <c r="Y604" s="67">
        <f t="shared" si="199"/>
        <v>3330.1944444444462</v>
      </c>
      <c r="Z604" s="57"/>
      <c r="AA604" s="57"/>
      <c r="AC604" s="57">
        <v>600</v>
      </c>
      <c r="AD604" s="66">
        <v>0</v>
      </c>
      <c r="AE604" s="66">
        <v>0</v>
      </c>
      <c r="AF604" s="65">
        <f t="shared" si="191"/>
        <v>0</v>
      </c>
      <c r="AG604" s="65">
        <f t="shared" si="200"/>
        <v>0</v>
      </c>
      <c r="AH604" s="67">
        <f t="shared" si="201"/>
        <v>3100.6111111111104</v>
      </c>
      <c r="AI604" s="57"/>
      <c r="AJ604" s="57"/>
      <c r="AL604" s="57">
        <v>600</v>
      </c>
      <c r="AM604" s="66">
        <v>0</v>
      </c>
      <c r="AN604" s="66">
        <v>0</v>
      </c>
      <c r="AO604" s="65">
        <f t="shared" si="192"/>
        <v>0</v>
      </c>
      <c r="AP604" s="65">
        <f t="shared" si="202"/>
        <v>0</v>
      </c>
      <c r="AQ604" s="67">
        <f t="shared" si="203"/>
        <v>3100.6111111111104</v>
      </c>
      <c r="AR604" s="57"/>
      <c r="AS604" s="57"/>
      <c r="AU604" s="57">
        <v>600</v>
      </c>
      <c r="AV604" s="66">
        <v>0</v>
      </c>
      <c r="AW604" s="66">
        <v>0</v>
      </c>
      <c r="AX604" s="65">
        <f t="shared" si="193"/>
        <v>0</v>
      </c>
      <c r="AY604" s="65">
        <f t="shared" si="204"/>
        <v>0</v>
      </c>
      <c r="AZ604" s="67">
        <f t="shared" si="205"/>
        <v>3100.6111111111104</v>
      </c>
      <c r="BA604" s="57"/>
      <c r="BB604" s="57"/>
      <c r="BD604" s="57">
        <v>600</v>
      </c>
      <c r="BE604" s="66">
        <v>0</v>
      </c>
      <c r="BF604" s="66">
        <v>0</v>
      </c>
      <c r="BG604" s="65">
        <f t="shared" si="194"/>
        <v>0</v>
      </c>
      <c r="BH604" s="65">
        <f t="shared" si="206"/>
        <v>0</v>
      </c>
      <c r="BI604" s="67">
        <f t="shared" si="207"/>
        <v>3094.5277777777783</v>
      </c>
      <c r="BJ604" s="57"/>
      <c r="BK604" s="57"/>
      <c r="BM604" s="57">
        <v>600</v>
      </c>
      <c r="BN604" s="57">
        <v>0</v>
      </c>
      <c r="BO604" s="66">
        <v>0</v>
      </c>
      <c r="BP604" s="65">
        <f t="shared" si="195"/>
        <v>0</v>
      </c>
      <c r="BQ604" s="65">
        <f t="shared" si="208"/>
        <v>0</v>
      </c>
      <c r="BR604" s="67">
        <f t="shared" si="209"/>
        <v>3094.5277777777783</v>
      </c>
      <c r="BS604" s="57"/>
      <c r="BT604" s="57"/>
    </row>
    <row r="605" spans="1:72" x14ac:dyDescent="0.25">
      <c r="A605" s="31">
        <v>605</v>
      </c>
      <c r="B605" s="56">
        <v>602</v>
      </c>
      <c r="C605" s="71">
        <v>2.1</v>
      </c>
      <c r="D605" s="71">
        <v>0</v>
      </c>
      <c r="E605" s="71">
        <v>0.58333333333333337</v>
      </c>
      <c r="F605" s="71">
        <v>0.30555555555555558</v>
      </c>
      <c r="G605" s="71">
        <v>3095.0972222222226</v>
      </c>
      <c r="K605" s="57">
        <v>601</v>
      </c>
      <c r="L605" s="66">
        <v>0</v>
      </c>
      <c r="M605" s="66">
        <v>0</v>
      </c>
      <c r="N605" s="65">
        <f t="shared" si="189"/>
        <v>0</v>
      </c>
      <c r="O605" s="65">
        <f t="shared" si="196"/>
        <v>0</v>
      </c>
      <c r="P605" s="67">
        <f t="shared" si="197"/>
        <v>3330.1111111111127</v>
      </c>
      <c r="Q605" s="57"/>
      <c r="R605" s="57"/>
      <c r="T605" s="57">
        <v>601</v>
      </c>
      <c r="U605" s="66">
        <v>1.9</v>
      </c>
      <c r="V605" s="66">
        <v>0</v>
      </c>
      <c r="W605" s="65">
        <f t="shared" si="190"/>
        <v>0.52777777777777779</v>
      </c>
      <c r="X605" s="65">
        <f t="shared" si="198"/>
        <v>0.36111111111111116</v>
      </c>
      <c r="Y605" s="67">
        <f t="shared" si="199"/>
        <v>3330.5416666666683</v>
      </c>
      <c r="Z605" s="57"/>
      <c r="AA605" s="57"/>
      <c r="AC605" s="57">
        <v>601</v>
      </c>
      <c r="AD605" s="66">
        <v>1.6</v>
      </c>
      <c r="AE605" s="66">
        <v>0</v>
      </c>
      <c r="AF605" s="65">
        <f t="shared" si="191"/>
        <v>0.44444444444444448</v>
      </c>
      <c r="AG605" s="65">
        <f t="shared" si="200"/>
        <v>0.44444444444444448</v>
      </c>
      <c r="AH605" s="67">
        <f t="shared" si="201"/>
        <v>3100.8333333333326</v>
      </c>
      <c r="AI605" s="57"/>
      <c r="AJ605" s="57"/>
      <c r="AL605" s="57">
        <v>601</v>
      </c>
      <c r="AM605" s="66">
        <v>1.6</v>
      </c>
      <c r="AN605" s="66">
        <v>0</v>
      </c>
      <c r="AO605" s="65">
        <f t="shared" si="192"/>
        <v>0.44444444444444448</v>
      </c>
      <c r="AP605" s="65">
        <f t="shared" si="202"/>
        <v>0.44444444444444448</v>
      </c>
      <c r="AQ605" s="67">
        <f t="shared" si="203"/>
        <v>3100.8333333333326</v>
      </c>
      <c r="AR605" s="57"/>
      <c r="AS605" s="57"/>
      <c r="AU605" s="57">
        <v>601</v>
      </c>
      <c r="AV605" s="66">
        <v>1.6</v>
      </c>
      <c r="AW605" s="66">
        <v>0</v>
      </c>
      <c r="AX605" s="65">
        <f t="shared" si="193"/>
        <v>0.44444444444444448</v>
      </c>
      <c r="AY605" s="65">
        <f t="shared" si="204"/>
        <v>0.44444444444444448</v>
      </c>
      <c r="AZ605" s="67">
        <f t="shared" si="205"/>
        <v>3100.8333333333326</v>
      </c>
      <c r="BA605" s="57"/>
      <c r="BB605" s="57"/>
      <c r="BD605" s="57">
        <v>601</v>
      </c>
      <c r="BE605" s="66">
        <v>1</v>
      </c>
      <c r="BF605" s="66">
        <v>0</v>
      </c>
      <c r="BG605" s="65">
        <f t="shared" si="194"/>
        <v>0.27777777777777779</v>
      </c>
      <c r="BH605" s="65">
        <f t="shared" si="206"/>
        <v>0.27777777777777779</v>
      </c>
      <c r="BI605" s="67">
        <f t="shared" si="207"/>
        <v>3094.666666666667</v>
      </c>
      <c r="BJ605" s="57"/>
      <c r="BK605" s="57"/>
      <c r="BM605" s="57">
        <v>601</v>
      </c>
      <c r="BN605" s="57">
        <v>1</v>
      </c>
      <c r="BO605" s="66">
        <v>0</v>
      </c>
      <c r="BP605" s="65">
        <f t="shared" si="195"/>
        <v>0.27777777777777779</v>
      </c>
      <c r="BQ605" s="65">
        <f t="shared" si="208"/>
        <v>0.27777777777777779</v>
      </c>
      <c r="BR605" s="67">
        <f t="shared" si="209"/>
        <v>3094.666666666667</v>
      </c>
      <c r="BS605" s="57"/>
      <c r="BT605" s="57"/>
    </row>
    <row r="606" spans="1:72" x14ac:dyDescent="0.25">
      <c r="A606" s="31">
        <v>606</v>
      </c>
      <c r="B606" s="56">
        <v>603</v>
      </c>
      <c r="C606" s="71">
        <v>4.8</v>
      </c>
      <c r="D606" s="71">
        <v>0</v>
      </c>
      <c r="E606" s="71">
        <v>1.3333333333333333</v>
      </c>
      <c r="F606" s="71">
        <v>0.74999999999999989</v>
      </c>
      <c r="G606" s="71">
        <v>3096.0555555555561</v>
      </c>
      <c r="K606" s="57">
        <v>602</v>
      </c>
      <c r="L606" s="66">
        <v>0.2</v>
      </c>
      <c r="M606" s="66">
        <v>0</v>
      </c>
      <c r="N606" s="65">
        <f t="shared" si="189"/>
        <v>5.5555555555555559E-2</v>
      </c>
      <c r="O606" s="65">
        <f t="shared" si="196"/>
        <v>5.5555555555555559E-2</v>
      </c>
      <c r="P606" s="67">
        <f t="shared" si="197"/>
        <v>3330.1388888888905</v>
      </c>
      <c r="Q606" s="57"/>
      <c r="R606" s="57"/>
      <c r="T606" s="57">
        <v>602</v>
      </c>
      <c r="U606" s="66">
        <v>2.7</v>
      </c>
      <c r="V606" s="66">
        <v>0</v>
      </c>
      <c r="W606" s="65">
        <f t="shared" si="190"/>
        <v>0.75</v>
      </c>
      <c r="X606" s="65">
        <f t="shared" si="198"/>
        <v>0.22222222222222221</v>
      </c>
      <c r="Y606" s="67">
        <f t="shared" si="199"/>
        <v>3331.180555555557</v>
      </c>
      <c r="Z606" s="57"/>
      <c r="AA606" s="57"/>
      <c r="AC606" s="57">
        <v>602</v>
      </c>
      <c r="AD606" s="66">
        <v>3.6</v>
      </c>
      <c r="AE606" s="66">
        <v>0</v>
      </c>
      <c r="AF606" s="65">
        <f t="shared" si="191"/>
        <v>1</v>
      </c>
      <c r="AG606" s="65">
        <f t="shared" si="200"/>
        <v>0.55555555555555558</v>
      </c>
      <c r="AH606" s="67">
        <f t="shared" si="201"/>
        <v>3101.5555555555547</v>
      </c>
      <c r="AI606" s="57"/>
      <c r="AJ606" s="57"/>
      <c r="AL606" s="57">
        <v>602</v>
      </c>
      <c r="AM606" s="66">
        <v>3.6</v>
      </c>
      <c r="AN606" s="66">
        <v>0</v>
      </c>
      <c r="AO606" s="65">
        <f t="shared" si="192"/>
        <v>1</v>
      </c>
      <c r="AP606" s="65">
        <f t="shared" si="202"/>
        <v>0.55555555555555558</v>
      </c>
      <c r="AQ606" s="67">
        <f t="shared" si="203"/>
        <v>3101.5555555555547</v>
      </c>
      <c r="AR606" s="57"/>
      <c r="AS606" s="57"/>
      <c r="AU606" s="57">
        <v>602</v>
      </c>
      <c r="AV606" s="66">
        <v>3.6</v>
      </c>
      <c r="AW606" s="66">
        <v>0</v>
      </c>
      <c r="AX606" s="65">
        <f t="shared" si="193"/>
        <v>1</v>
      </c>
      <c r="AY606" s="65">
        <f t="shared" si="204"/>
        <v>0.55555555555555558</v>
      </c>
      <c r="AZ606" s="67">
        <f t="shared" si="205"/>
        <v>3101.5555555555547</v>
      </c>
      <c r="BA606" s="57"/>
      <c r="BB606" s="57"/>
      <c r="BD606" s="57">
        <v>602</v>
      </c>
      <c r="BE606" s="66">
        <v>2.1</v>
      </c>
      <c r="BF606" s="66">
        <v>0</v>
      </c>
      <c r="BG606" s="65">
        <f t="shared" si="194"/>
        <v>0.58333333333333337</v>
      </c>
      <c r="BH606" s="65">
        <f t="shared" si="206"/>
        <v>0.30555555555555558</v>
      </c>
      <c r="BI606" s="67">
        <f t="shared" si="207"/>
        <v>3095.0972222222226</v>
      </c>
      <c r="BJ606" s="57"/>
      <c r="BK606" s="57"/>
      <c r="BM606" s="57">
        <v>602</v>
      </c>
      <c r="BN606" s="57">
        <v>2.1</v>
      </c>
      <c r="BO606" s="66">
        <v>0</v>
      </c>
      <c r="BP606" s="65">
        <f t="shared" si="195"/>
        <v>0.58333333333333337</v>
      </c>
      <c r="BQ606" s="65">
        <f t="shared" si="208"/>
        <v>0.30555555555555558</v>
      </c>
      <c r="BR606" s="67">
        <f t="shared" si="209"/>
        <v>3095.0972222222226</v>
      </c>
      <c r="BS606" s="57"/>
      <c r="BT606" s="57"/>
    </row>
    <row r="607" spans="1:72" x14ac:dyDescent="0.25">
      <c r="A607" s="31">
        <v>607</v>
      </c>
      <c r="B607" s="56">
        <v>604</v>
      </c>
      <c r="C607" s="71">
        <v>9.1</v>
      </c>
      <c r="D607" s="71">
        <v>0</v>
      </c>
      <c r="E607" s="71">
        <v>2.5277777777777777</v>
      </c>
      <c r="F607" s="71">
        <v>1.1944444444444444</v>
      </c>
      <c r="G607" s="71">
        <v>3097.9861111111118</v>
      </c>
      <c r="K607" s="57">
        <v>603</v>
      </c>
      <c r="L607" s="66">
        <v>3.1</v>
      </c>
      <c r="M607" s="66">
        <v>0</v>
      </c>
      <c r="N607" s="65">
        <f t="shared" si="189"/>
        <v>0.86111111111111116</v>
      </c>
      <c r="O607" s="65">
        <f t="shared" si="196"/>
        <v>0.80555555555555558</v>
      </c>
      <c r="P607" s="67">
        <f t="shared" si="197"/>
        <v>3330.597222222224</v>
      </c>
      <c r="Q607" s="57"/>
      <c r="R607" s="57"/>
      <c r="T607" s="57">
        <v>603</v>
      </c>
      <c r="U607" s="66">
        <v>5.2</v>
      </c>
      <c r="V607" s="66">
        <v>0</v>
      </c>
      <c r="W607" s="65">
        <f t="shared" si="190"/>
        <v>1.4444444444444444</v>
      </c>
      <c r="X607" s="65">
        <f t="shared" si="198"/>
        <v>0.69444444444444442</v>
      </c>
      <c r="Y607" s="67">
        <f t="shared" si="199"/>
        <v>3332.2777777777792</v>
      </c>
      <c r="Z607" s="57"/>
      <c r="AA607" s="57"/>
      <c r="AC607" s="57">
        <v>603</v>
      </c>
      <c r="AD607" s="66">
        <v>6.3</v>
      </c>
      <c r="AE607" s="66">
        <v>0</v>
      </c>
      <c r="AF607" s="65">
        <f t="shared" si="191"/>
        <v>1.75</v>
      </c>
      <c r="AG607" s="65">
        <f t="shared" si="200"/>
        <v>0.75</v>
      </c>
      <c r="AH607" s="67">
        <f t="shared" si="201"/>
        <v>3102.9305555555547</v>
      </c>
      <c r="AI607" s="57"/>
      <c r="AJ607" s="57"/>
      <c r="AL607" s="57">
        <v>603</v>
      </c>
      <c r="AM607" s="66">
        <v>6.3</v>
      </c>
      <c r="AN607" s="66">
        <v>0</v>
      </c>
      <c r="AO607" s="65">
        <f t="shared" si="192"/>
        <v>1.75</v>
      </c>
      <c r="AP607" s="65">
        <f t="shared" si="202"/>
        <v>0.75</v>
      </c>
      <c r="AQ607" s="67">
        <f t="shared" si="203"/>
        <v>3102.9305555555547</v>
      </c>
      <c r="AR607" s="57"/>
      <c r="AS607" s="57"/>
      <c r="AU607" s="57">
        <v>603</v>
      </c>
      <c r="AV607" s="66">
        <v>6.3</v>
      </c>
      <c r="AW607" s="66">
        <v>0</v>
      </c>
      <c r="AX607" s="65">
        <f t="shared" si="193"/>
        <v>1.75</v>
      </c>
      <c r="AY607" s="65">
        <f t="shared" si="204"/>
        <v>0.75</v>
      </c>
      <c r="AZ607" s="67">
        <f t="shared" si="205"/>
        <v>3102.9305555555547</v>
      </c>
      <c r="BA607" s="57"/>
      <c r="BB607" s="57"/>
      <c r="BD607" s="57">
        <v>603</v>
      </c>
      <c r="BE607" s="66">
        <v>5.2</v>
      </c>
      <c r="BF607" s="66">
        <v>0</v>
      </c>
      <c r="BG607" s="65">
        <f t="shared" si="194"/>
        <v>1.4444444444444444</v>
      </c>
      <c r="BH607" s="65">
        <f t="shared" si="206"/>
        <v>0.86111111111111105</v>
      </c>
      <c r="BI607" s="67">
        <f t="shared" si="207"/>
        <v>3096.1111111111113</v>
      </c>
      <c r="BJ607" s="57"/>
      <c r="BK607" s="57"/>
      <c r="BM607" s="57">
        <v>603</v>
      </c>
      <c r="BN607" s="57">
        <v>4.8</v>
      </c>
      <c r="BO607" s="66">
        <v>0</v>
      </c>
      <c r="BP607" s="65">
        <f t="shared" si="195"/>
        <v>1.3333333333333333</v>
      </c>
      <c r="BQ607" s="65">
        <f t="shared" si="208"/>
        <v>0.74999999999999989</v>
      </c>
      <c r="BR607" s="67">
        <f t="shared" si="209"/>
        <v>3096.0555555555561</v>
      </c>
      <c r="BS607" s="57"/>
      <c r="BT607" s="57"/>
    </row>
    <row r="608" spans="1:72" x14ac:dyDescent="0.25">
      <c r="A608" s="31">
        <v>608</v>
      </c>
      <c r="B608" s="56">
        <v>605</v>
      </c>
      <c r="C608" s="71">
        <v>14.2</v>
      </c>
      <c r="D608" s="71">
        <v>0</v>
      </c>
      <c r="E608" s="71">
        <v>3.9444444444444442</v>
      </c>
      <c r="F608" s="71">
        <v>1.4166666666666665</v>
      </c>
      <c r="G608" s="71">
        <v>3101.2222222222231</v>
      </c>
      <c r="K608" s="57">
        <v>604</v>
      </c>
      <c r="L608" s="66">
        <v>5.7</v>
      </c>
      <c r="M608" s="66">
        <v>0</v>
      </c>
      <c r="N608" s="65">
        <f t="shared" si="189"/>
        <v>1.5833333333333333</v>
      </c>
      <c r="O608" s="65">
        <f t="shared" si="196"/>
        <v>0.7222222222222221</v>
      </c>
      <c r="P608" s="67">
        <f t="shared" si="197"/>
        <v>3331.8194444444462</v>
      </c>
      <c r="Q608" s="57"/>
      <c r="R608" s="57"/>
      <c r="T608" s="57">
        <v>604</v>
      </c>
      <c r="U608" s="66">
        <v>7</v>
      </c>
      <c r="V608" s="66">
        <v>0</v>
      </c>
      <c r="W608" s="65">
        <f t="shared" si="190"/>
        <v>1.9444444444444444</v>
      </c>
      <c r="X608" s="65">
        <f t="shared" si="198"/>
        <v>0.5</v>
      </c>
      <c r="Y608" s="67">
        <f t="shared" si="199"/>
        <v>3333.9722222222235</v>
      </c>
      <c r="Z608" s="57"/>
      <c r="AA608" s="57"/>
      <c r="AC608" s="57">
        <v>604</v>
      </c>
      <c r="AD608" s="66">
        <v>9</v>
      </c>
      <c r="AE608" s="66">
        <v>0</v>
      </c>
      <c r="AF608" s="65">
        <f t="shared" si="191"/>
        <v>2.5</v>
      </c>
      <c r="AG608" s="65">
        <f t="shared" si="200"/>
        <v>0.75</v>
      </c>
      <c r="AH608" s="67">
        <f t="shared" si="201"/>
        <v>3105.0555555555547</v>
      </c>
      <c r="AI608" s="57"/>
      <c r="AJ608" s="57"/>
      <c r="AL608" s="57">
        <v>604</v>
      </c>
      <c r="AM608" s="66">
        <v>9</v>
      </c>
      <c r="AN608" s="66">
        <v>0</v>
      </c>
      <c r="AO608" s="65">
        <f t="shared" si="192"/>
        <v>2.5</v>
      </c>
      <c r="AP608" s="65">
        <f t="shared" si="202"/>
        <v>0.75</v>
      </c>
      <c r="AQ608" s="67">
        <f t="shared" si="203"/>
        <v>3105.0555555555547</v>
      </c>
      <c r="AR608" s="57"/>
      <c r="AS608" s="57"/>
      <c r="AU608" s="57">
        <v>604</v>
      </c>
      <c r="AV608" s="66">
        <v>9</v>
      </c>
      <c r="AW608" s="66">
        <v>0</v>
      </c>
      <c r="AX608" s="65">
        <f t="shared" si="193"/>
        <v>2.5</v>
      </c>
      <c r="AY608" s="65">
        <f t="shared" si="204"/>
        <v>0.75</v>
      </c>
      <c r="AZ608" s="67">
        <f t="shared" si="205"/>
        <v>3105.0555555555547</v>
      </c>
      <c r="BA608" s="57"/>
      <c r="BB608" s="57"/>
      <c r="BD608" s="57">
        <v>604</v>
      </c>
      <c r="BE608" s="66">
        <v>9.1999999999999993</v>
      </c>
      <c r="BF608" s="66">
        <v>0</v>
      </c>
      <c r="BG608" s="65">
        <f t="shared" si="194"/>
        <v>2.5555555555555554</v>
      </c>
      <c r="BH608" s="65">
        <f t="shared" si="206"/>
        <v>1.1111111111111109</v>
      </c>
      <c r="BI608" s="67">
        <f t="shared" si="207"/>
        <v>3098.1111111111113</v>
      </c>
      <c r="BJ608" s="57"/>
      <c r="BK608" s="57"/>
      <c r="BM608" s="57">
        <v>604</v>
      </c>
      <c r="BN608" s="57">
        <v>9.1</v>
      </c>
      <c r="BO608" s="66">
        <v>0</v>
      </c>
      <c r="BP608" s="65">
        <f t="shared" si="195"/>
        <v>2.5277777777777777</v>
      </c>
      <c r="BQ608" s="65">
        <f t="shared" si="208"/>
        <v>1.1944444444444444</v>
      </c>
      <c r="BR608" s="67">
        <f t="shared" si="209"/>
        <v>3097.9861111111118</v>
      </c>
      <c r="BS608" s="57"/>
      <c r="BT608" s="57"/>
    </row>
    <row r="609" spans="1:72" x14ac:dyDescent="0.25">
      <c r="A609" s="31">
        <v>609</v>
      </c>
      <c r="B609" s="56">
        <v>606</v>
      </c>
      <c r="C609" s="71">
        <v>19.8</v>
      </c>
      <c r="D609" s="71">
        <v>0</v>
      </c>
      <c r="E609" s="71">
        <v>5.5</v>
      </c>
      <c r="F609" s="71">
        <v>1.5555555555555558</v>
      </c>
      <c r="G609" s="71">
        <v>3105.9444444444453</v>
      </c>
      <c r="K609" s="57">
        <v>605</v>
      </c>
      <c r="L609" s="66">
        <v>8</v>
      </c>
      <c r="M609" s="66">
        <v>0</v>
      </c>
      <c r="N609" s="65">
        <f t="shared" si="189"/>
        <v>2.2222222222222223</v>
      </c>
      <c r="O609" s="65">
        <f t="shared" si="196"/>
        <v>0.63888888888888906</v>
      </c>
      <c r="P609" s="67">
        <f t="shared" si="197"/>
        <v>3333.722222222224</v>
      </c>
      <c r="Q609" s="57"/>
      <c r="R609" s="57"/>
      <c r="T609" s="57">
        <v>605</v>
      </c>
      <c r="U609" s="66">
        <v>9.6</v>
      </c>
      <c r="V609" s="66">
        <v>0</v>
      </c>
      <c r="W609" s="65">
        <f t="shared" si="190"/>
        <v>2.6666666666666665</v>
      </c>
      <c r="X609" s="65">
        <f t="shared" si="198"/>
        <v>0.7222222222222221</v>
      </c>
      <c r="Y609" s="67">
        <f t="shared" si="199"/>
        <v>3336.2777777777792</v>
      </c>
      <c r="Z609" s="57"/>
      <c r="AA609" s="57"/>
      <c r="AC609" s="57">
        <v>605</v>
      </c>
      <c r="AD609" s="66">
        <v>11.8</v>
      </c>
      <c r="AE609" s="66">
        <v>0</v>
      </c>
      <c r="AF609" s="65">
        <f t="shared" si="191"/>
        <v>3.2777777777777777</v>
      </c>
      <c r="AG609" s="65">
        <f t="shared" si="200"/>
        <v>0.77777777777777768</v>
      </c>
      <c r="AH609" s="67">
        <f t="shared" si="201"/>
        <v>3107.9444444444434</v>
      </c>
      <c r="AI609" s="57"/>
      <c r="AJ609" s="57"/>
      <c r="AL609" s="57">
        <v>605</v>
      </c>
      <c r="AM609" s="66">
        <v>11.8</v>
      </c>
      <c r="AN609" s="66">
        <v>0</v>
      </c>
      <c r="AO609" s="65">
        <f t="shared" si="192"/>
        <v>3.2777777777777777</v>
      </c>
      <c r="AP609" s="65">
        <f t="shared" si="202"/>
        <v>0.77777777777777768</v>
      </c>
      <c r="AQ609" s="67">
        <f t="shared" si="203"/>
        <v>3107.9444444444434</v>
      </c>
      <c r="AR609" s="57"/>
      <c r="AS609" s="57"/>
      <c r="AU609" s="57">
        <v>605</v>
      </c>
      <c r="AV609" s="66">
        <v>11.8</v>
      </c>
      <c r="AW609" s="66">
        <v>0</v>
      </c>
      <c r="AX609" s="65">
        <f t="shared" si="193"/>
        <v>3.2777777777777777</v>
      </c>
      <c r="AY609" s="65">
        <f t="shared" si="204"/>
        <v>0.77777777777777768</v>
      </c>
      <c r="AZ609" s="67">
        <f t="shared" si="205"/>
        <v>3107.9444444444434</v>
      </c>
      <c r="BA609" s="57"/>
      <c r="BB609" s="57"/>
      <c r="BD609" s="57">
        <v>605</v>
      </c>
      <c r="BE609" s="66">
        <v>13.5</v>
      </c>
      <c r="BF609" s="66">
        <v>0</v>
      </c>
      <c r="BG609" s="65">
        <f t="shared" si="194"/>
        <v>3.75</v>
      </c>
      <c r="BH609" s="65">
        <f t="shared" si="206"/>
        <v>1.1944444444444446</v>
      </c>
      <c r="BI609" s="67">
        <f t="shared" si="207"/>
        <v>3101.2638888888891</v>
      </c>
      <c r="BJ609" s="57"/>
      <c r="BK609" s="57"/>
      <c r="BM609" s="57">
        <v>605</v>
      </c>
      <c r="BN609" s="57">
        <v>14.2</v>
      </c>
      <c r="BO609" s="66">
        <v>0</v>
      </c>
      <c r="BP609" s="65">
        <f t="shared" si="195"/>
        <v>3.9444444444444442</v>
      </c>
      <c r="BQ609" s="65">
        <f t="shared" si="208"/>
        <v>1.4166666666666665</v>
      </c>
      <c r="BR609" s="67">
        <f t="shared" si="209"/>
        <v>3101.2222222222231</v>
      </c>
      <c r="BS609" s="57"/>
      <c r="BT609" s="57"/>
    </row>
    <row r="610" spans="1:72" x14ac:dyDescent="0.25">
      <c r="A610" s="31">
        <v>610</v>
      </c>
      <c r="B610" s="56">
        <v>607</v>
      </c>
      <c r="C610" s="71">
        <v>25.5</v>
      </c>
      <c r="D610" s="71">
        <v>0</v>
      </c>
      <c r="E610" s="71">
        <v>7.083333333333333</v>
      </c>
      <c r="F610" s="71">
        <v>1.583333333333333</v>
      </c>
      <c r="G610" s="71">
        <v>3112.2361111111118</v>
      </c>
      <c r="K610" s="57">
        <v>606</v>
      </c>
      <c r="L610" s="66">
        <v>10.1</v>
      </c>
      <c r="M610" s="66">
        <v>0</v>
      </c>
      <c r="N610" s="65">
        <f t="shared" si="189"/>
        <v>2.8055555555555554</v>
      </c>
      <c r="O610" s="65">
        <f t="shared" si="196"/>
        <v>0.58333333333333304</v>
      </c>
      <c r="P610" s="67">
        <f t="shared" si="197"/>
        <v>3336.2361111111127</v>
      </c>
      <c r="Q610" s="57"/>
      <c r="R610" s="57"/>
      <c r="T610" s="57">
        <v>606</v>
      </c>
      <c r="U610" s="66">
        <v>11.4</v>
      </c>
      <c r="V610" s="66">
        <v>0</v>
      </c>
      <c r="W610" s="65">
        <f t="shared" si="190"/>
        <v>3.1666666666666665</v>
      </c>
      <c r="X610" s="65">
        <f t="shared" si="198"/>
        <v>0.5</v>
      </c>
      <c r="Y610" s="67">
        <f t="shared" si="199"/>
        <v>3339.1944444444457</v>
      </c>
      <c r="Z610" s="57"/>
      <c r="AA610" s="57"/>
      <c r="AC610" s="57">
        <v>606</v>
      </c>
      <c r="AD610" s="66">
        <v>14.2</v>
      </c>
      <c r="AE610" s="66">
        <v>0</v>
      </c>
      <c r="AF610" s="65">
        <f t="shared" si="191"/>
        <v>3.9444444444444442</v>
      </c>
      <c r="AG610" s="65">
        <f t="shared" si="200"/>
        <v>0.66666666666666652</v>
      </c>
      <c r="AH610" s="67">
        <f t="shared" si="201"/>
        <v>3111.5555555555547</v>
      </c>
      <c r="AI610" s="57"/>
      <c r="AJ610" s="57"/>
      <c r="AL610" s="57">
        <v>606</v>
      </c>
      <c r="AM610" s="66">
        <v>14.2</v>
      </c>
      <c r="AN610" s="66">
        <v>0</v>
      </c>
      <c r="AO610" s="65">
        <f t="shared" si="192"/>
        <v>3.9444444444444442</v>
      </c>
      <c r="AP610" s="65">
        <f t="shared" si="202"/>
        <v>0.66666666666666652</v>
      </c>
      <c r="AQ610" s="67">
        <f t="shared" si="203"/>
        <v>3111.5555555555547</v>
      </c>
      <c r="AR610" s="57"/>
      <c r="AS610" s="57"/>
      <c r="AU610" s="57">
        <v>606</v>
      </c>
      <c r="AV610" s="66">
        <v>14.2</v>
      </c>
      <c r="AW610" s="66">
        <v>0</v>
      </c>
      <c r="AX610" s="65">
        <f t="shared" si="193"/>
        <v>3.9444444444444442</v>
      </c>
      <c r="AY610" s="65">
        <f t="shared" si="204"/>
        <v>0.66666666666666652</v>
      </c>
      <c r="AZ610" s="67">
        <f t="shared" si="205"/>
        <v>3111.5555555555547</v>
      </c>
      <c r="BA610" s="57"/>
      <c r="BB610" s="57"/>
      <c r="BD610" s="57">
        <v>606</v>
      </c>
      <c r="BE610" s="66">
        <v>18.100000000000001</v>
      </c>
      <c r="BF610" s="66">
        <v>0</v>
      </c>
      <c r="BG610" s="65">
        <f t="shared" si="194"/>
        <v>5.0277777777777777</v>
      </c>
      <c r="BH610" s="65">
        <f t="shared" si="206"/>
        <v>1.2777777777777777</v>
      </c>
      <c r="BI610" s="67">
        <f t="shared" si="207"/>
        <v>3105.6527777777778</v>
      </c>
      <c r="BJ610" s="57"/>
      <c r="BK610" s="57"/>
      <c r="BM610" s="57">
        <v>606</v>
      </c>
      <c r="BN610" s="57">
        <v>19.8</v>
      </c>
      <c r="BO610" s="66">
        <v>0</v>
      </c>
      <c r="BP610" s="65">
        <f t="shared" si="195"/>
        <v>5.5</v>
      </c>
      <c r="BQ610" s="65">
        <f t="shared" si="208"/>
        <v>1.5555555555555558</v>
      </c>
      <c r="BR610" s="67">
        <f t="shared" si="209"/>
        <v>3105.9444444444453</v>
      </c>
      <c r="BS610" s="57"/>
      <c r="BT610" s="57"/>
    </row>
    <row r="611" spans="1:72" x14ac:dyDescent="0.25">
      <c r="A611" s="31">
        <v>611</v>
      </c>
      <c r="B611" s="56">
        <v>608</v>
      </c>
      <c r="C611" s="71">
        <v>30.5</v>
      </c>
      <c r="D611" s="71">
        <v>0</v>
      </c>
      <c r="E611" s="71">
        <v>8.4722222222222214</v>
      </c>
      <c r="F611" s="71">
        <v>1.3888888888888884</v>
      </c>
      <c r="G611" s="71">
        <v>3120.0138888888896</v>
      </c>
      <c r="K611" s="57">
        <v>607</v>
      </c>
      <c r="L611" s="66">
        <v>12</v>
      </c>
      <c r="M611" s="66">
        <v>0</v>
      </c>
      <c r="N611" s="65">
        <f t="shared" si="189"/>
        <v>3.333333333333333</v>
      </c>
      <c r="O611" s="65">
        <f t="shared" si="196"/>
        <v>0.52777777777777768</v>
      </c>
      <c r="P611" s="67">
        <f t="shared" si="197"/>
        <v>3339.305555555557</v>
      </c>
      <c r="Q611" s="57"/>
      <c r="R611" s="57"/>
      <c r="T611" s="57">
        <v>607</v>
      </c>
      <c r="U611" s="66">
        <v>14.1</v>
      </c>
      <c r="V611" s="66">
        <v>0</v>
      </c>
      <c r="W611" s="65">
        <f t="shared" si="190"/>
        <v>3.9166666666666665</v>
      </c>
      <c r="X611" s="65">
        <f t="shared" si="198"/>
        <v>0.75</v>
      </c>
      <c r="Y611" s="67">
        <f t="shared" si="199"/>
        <v>3342.7361111111122</v>
      </c>
      <c r="Z611" s="57"/>
      <c r="AA611" s="57"/>
      <c r="AC611" s="57">
        <v>607</v>
      </c>
      <c r="AD611" s="66">
        <v>16.600000000000001</v>
      </c>
      <c r="AE611" s="66">
        <v>0</v>
      </c>
      <c r="AF611" s="65">
        <f t="shared" si="191"/>
        <v>4.6111111111111116</v>
      </c>
      <c r="AG611" s="65">
        <f t="shared" si="200"/>
        <v>0.66666666666666741</v>
      </c>
      <c r="AH611" s="67">
        <f t="shared" si="201"/>
        <v>3115.8333333333326</v>
      </c>
      <c r="AI611" s="57"/>
      <c r="AJ611" s="57"/>
      <c r="AL611" s="57">
        <v>607</v>
      </c>
      <c r="AM611" s="66">
        <v>16.600000000000001</v>
      </c>
      <c r="AN611" s="66">
        <v>0</v>
      </c>
      <c r="AO611" s="65">
        <f t="shared" si="192"/>
        <v>4.6111111111111116</v>
      </c>
      <c r="AP611" s="65">
        <f t="shared" si="202"/>
        <v>0.66666666666666741</v>
      </c>
      <c r="AQ611" s="67">
        <f t="shared" si="203"/>
        <v>3115.8333333333326</v>
      </c>
      <c r="AR611" s="57"/>
      <c r="AS611" s="57"/>
      <c r="AU611" s="57">
        <v>607</v>
      </c>
      <c r="AV611" s="66">
        <v>16.600000000000001</v>
      </c>
      <c r="AW611" s="66">
        <v>0</v>
      </c>
      <c r="AX611" s="65">
        <f t="shared" si="193"/>
        <v>4.6111111111111116</v>
      </c>
      <c r="AY611" s="65">
        <f t="shared" si="204"/>
        <v>0.66666666666666741</v>
      </c>
      <c r="AZ611" s="67">
        <f t="shared" si="205"/>
        <v>3115.8333333333326</v>
      </c>
      <c r="BA611" s="57"/>
      <c r="BB611" s="57"/>
      <c r="BD611" s="57">
        <v>607</v>
      </c>
      <c r="BE611" s="66">
        <v>22.3</v>
      </c>
      <c r="BF611" s="66">
        <v>0</v>
      </c>
      <c r="BG611" s="65">
        <f t="shared" si="194"/>
        <v>6.1944444444444446</v>
      </c>
      <c r="BH611" s="65">
        <f t="shared" si="206"/>
        <v>1.166666666666667</v>
      </c>
      <c r="BI611" s="67">
        <f t="shared" si="207"/>
        <v>3111.2638888888891</v>
      </c>
      <c r="BJ611" s="57"/>
      <c r="BK611" s="57"/>
      <c r="BM611" s="57">
        <v>607</v>
      </c>
      <c r="BN611" s="57">
        <v>25.5</v>
      </c>
      <c r="BO611" s="66">
        <v>0</v>
      </c>
      <c r="BP611" s="65">
        <f t="shared" si="195"/>
        <v>7.083333333333333</v>
      </c>
      <c r="BQ611" s="65">
        <f t="shared" si="208"/>
        <v>1.583333333333333</v>
      </c>
      <c r="BR611" s="67">
        <f t="shared" si="209"/>
        <v>3112.2361111111118</v>
      </c>
      <c r="BS611" s="57"/>
      <c r="BT611" s="57"/>
    </row>
    <row r="612" spans="1:72" x14ac:dyDescent="0.25">
      <c r="A612" s="31">
        <v>612</v>
      </c>
      <c r="B612" s="56">
        <v>609</v>
      </c>
      <c r="C612" s="71">
        <v>34.799999999999997</v>
      </c>
      <c r="D612" s="71">
        <v>0</v>
      </c>
      <c r="E612" s="71">
        <v>9.6666666666666661</v>
      </c>
      <c r="F612" s="71">
        <v>1.1944444444444446</v>
      </c>
      <c r="G612" s="71">
        <v>3129.0833333333339</v>
      </c>
      <c r="K612" s="57">
        <v>608</v>
      </c>
      <c r="L612" s="66">
        <v>13.8</v>
      </c>
      <c r="M612" s="66">
        <v>0</v>
      </c>
      <c r="N612" s="65">
        <f t="shared" si="189"/>
        <v>3.8333333333333335</v>
      </c>
      <c r="O612" s="65">
        <f t="shared" si="196"/>
        <v>0.50000000000000044</v>
      </c>
      <c r="P612" s="67">
        <f t="shared" si="197"/>
        <v>3342.8888888888905</v>
      </c>
      <c r="Q612" s="57"/>
      <c r="R612" s="57"/>
      <c r="T612" s="57">
        <v>608</v>
      </c>
      <c r="U612" s="66">
        <v>15.8</v>
      </c>
      <c r="V612" s="66">
        <v>0</v>
      </c>
      <c r="W612" s="65">
        <f t="shared" si="190"/>
        <v>4.3888888888888893</v>
      </c>
      <c r="X612" s="65">
        <f t="shared" si="198"/>
        <v>0.47222222222222276</v>
      </c>
      <c r="Y612" s="67">
        <f t="shared" si="199"/>
        <v>3346.8888888888901</v>
      </c>
      <c r="Z612" s="57"/>
      <c r="AA612" s="57"/>
      <c r="AC612" s="57">
        <v>608</v>
      </c>
      <c r="AD612" s="66">
        <v>18.5</v>
      </c>
      <c r="AE612" s="66">
        <v>0</v>
      </c>
      <c r="AF612" s="65">
        <f t="shared" si="191"/>
        <v>5.1388888888888884</v>
      </c>
      <c r="AG612" s="65">
        <f t="shared" si="200"/>
        <v>0.52777777777777679</v>
      </c>
      <c r="AH612" s="67">
        <f t="shared" si="201"/>
        <v>3120.7083333333326</v>
      </c>
      <c r="AI612" s="57"/>
      <c r="AJ612" s="57"/>
      <c r="AL612" s="57">
        <v>608</v>
      </c>
      <c r="AM612" s="66">
        <v>18.5</v>
      </c>
      <c r="AN612" s="66">
        <v>0</v>
      </c>
      <c r="AO612" s="65">
        <f t="shared" si="192"/>
        <v>5.1388888888888884</v>
      </c>
      <c r="AP612" s="65">
        <f t="shared" si="202"/>
        <v>0.52777777777777679</v>
      </c>
      <c r="AQ612" s="67">
        <f t="shared" si="203"/>
        <v>3120.7083333333326</v>
      </c>
      <c r="AR612" s="57"/>
      <c r="AS612" s="57"/>
      <c r="AU612" s="57">
        <v>608</v>
      </c>
      <c r="AV612" s="66">
        <v>18.5</v>
      </c>
      <c r="AW612" s="66">
        <v>0</v>
      </c>
      <c r="AX612" s="65">
        <f t="shared" si="193"/>
        <v>5.1388888888888884</v>
      </c>
      <c r="AY612" s="65">
        <f t="shared" si="204"/>
        <v>0.52777777777777679</v>
      </c>
      <c r="AZ612" s="67">
        <f t="shared" si="205"/>
        <v>3120.7083333333326</v>
      </c>
      <c r="BA612" s="57"/>
      <c r="BB612" s="57"/>
      <c r="BD612" s="57">
        <v>608</v>
      </c>
      <c r="BE612" s="66">
        <v>26</v>
      </c>
      <c r="BF612" s="66">
        <v>0</v>
      </c>
      <c r="BG612" s="65">
        <f t="shared" si="194"/>
        <v>7.2222222222222223</v>
      </c>
      <c r="BH612" s="65">
        <f t="shared" si="206"/>
        <v>1.0277777777777777</v>
      </c>
      <c r="BI612" s="67">
        <f t="shared" si="207"/>
        <v>3117.9722222222226</v>
      </c>
      <c r="BJ612" s="57"/>
      <c r="BK612" s="57"/>
      <c r="BM612" s="57">
        <v>608</v>
      </c>
      <c r="BN612" s="57">
        <v>30.5</v>
      </c>
      <c r="BO612" s="66">
        <v>0</v>
      </c>
      <c r="BP612" s="65">
        <f t="shared" si="195"/>
        <v>8.4722222222222214</v>
      </c>
      <c r="BQ612" s="65">
        <f t="shared" si="208"/>
        <v>1.3888888888888884</v>
      </c>
      <c r="BR612" s="67">
        <f t="shared" si="209"/>
        <v>3120.0138888888896</v>
      </c>
      <c r="BS612" s="57"/>
      <c r="BT612" s="57"/>
    </row>
    <row r="613" spans="1:72" x14ac:dyDescent="0.25">
      <c r="A613" s="31">
        <v>613</v>
      </c>
      <c r="B613" s="56">
        <v>610</v>
      </c>
      <c r="C613" s="71">
        <v>38.799999999999997</v>
      </c>
      <c r="D613" s="71">
        <v>0</v>
      </c>
      <c r="E613" s="71">
        <v>10.777777777777777</v>
      </c>
      <c r="F613" s="71">
        <v>1.1111111111111107</v>
      </c>
      <c r="G613" s="71">
        <v>3139.3055555555561</v>
      </c>
      <c r="K613" s="57">
        <v>609</v>
      </c>
      <c r="L613" s="66">
        <v>15.4</v>
      </c>
      <c r="M613" s="66">
        <v>0</v>
      </c>
      <c r="N613" s="65">
        <f t="shared" si="189"/>
        <v>4.2777777777777777</v>
      </c>
      <c r="O613" s="65">
        <f t="shared" si="196"/>
        <v>0.4444444444444442</v>
      </c>
      <c r="P613" s="67">
        <f t="shared" si="197"/>
        <v>3346.9444444444462</v>
      </c>
      <c r="Q613" s="57"/>
      <c r="R613" s="57"/>
      <c r="T613" s="57">
        <v>609</v>
      </c>
      <c r="U613" s="66">
        <v>18.2</v>
      </c>
      <c r="V613" s="66">
        <v>0</v>
      </c>
      <c r="W613" s="65">
        <f t="shared" si="190"/>
        <v>5.0555555555555554</v>
      </c>
      <c r="X613" s="65">
        <f t="shared" si="198"/>
        <v>0.66666666666666607</v>
      </c>
      <c r="Y613" s="67">
        <f t="shared" si="199"/>
        <v>3351.6111111111122</v>
      </c>
      <c r="Z613" s="57"/>
      <c r="AA613" s="57"/>
      <c r="AC613" s="57">
        <v>609</v>
      </c>
      <c r="AD613" s="66">
        <v>20.8</v>
      </c>
      <c r="AE613" s="66">
        <v>0</v>
      </c>
      <c r="AF613" s="65">
        <f t="shared" si="191"/>
        <v>5.7777777777777777</v>
      </c>
      <c r="AG613" s="65">
        <f t="shared" si="200"/>
        <v>0.63888888888888928</v>
      </c>
      <c r="AH613" s="67">
        <f t="shared" si="201"/>
        <v>3126.1666666666661</v>
      </c>
      <c r="AI613" s="57"/>
      <c r="AJ613" s="57"/>
      <c r="AL613" s="57">
        <v>609</v>
      </c>
      <c r="AM613" s="66">
        <v>20.8</v>
      </c>
      <c r="AN613" s="66">
        <v>0</v>
      </c>
      <c r="AO613" s="65">
        <f t="shared" si="192"/>
        <v>5.7777777777777777</v>
      </c>
      <c r="AP613" s="65">
        <f t="shared" si="202"/>
        <v>0.63888888888888928</v>
      </c>
      <c r="AQ613" s="67">
        <f t="shared" si="203"/>
        <v>3126.1666666666661</v>
      </c>
      <c r="AR613" s="57"/>
      <c r="AS613" s="57"/>
      <c r="AU613" s="57">
        <v>609</v>
      </c>
      <c r="AV613" s="66">
        <v>20.8</v>
      </c>
      <c r="AW613" s="66">
        <v>0</v>
      </c>
      <c r="AX613" s="65">
        <f t="shared" si="193"/>
        <v>5.7777777777777777</v>
      </c>
      <c r="AY613" s="65">
        <f t="shared" si="204"/>
        <v>0.63888888888888928</v>
      </c>
      <c r="AZ613" s="67">
        <f t="shared" si="205"/>
        <v>3126.1666666666661</v>
      </c>
      <c r="BA613" s="57"/>
      <c r="BB613" s="57"/>
      <c r="BD613" s="57">
        <v>609</v>
      </c>
      <c r="BE613" s="66">
        <v>29.3</v>
      </c>
      <c r="BF613" s="66">
        <v>0</v>
      </c>
      <c r="BG613" s="65">
        <f t="shared" si="194"/>
        <v>8.1388888888888893</v>
      </c>
      <c r="BH613" s="65">
        <f t="shared" si="206"/>
        <v>0.91666666666666696</v>
      </c>
      <c r="BI613" s="67">
        <f t="shared" si="207"/>
        <v>3125.6527777777783</v>
      </c>
      <c r="BJ613" s="57"/>
      <c r="BK613" s="57"/>
      <c r="BM613" s="57">
        <v>609</v>
      </c>
      <c r="BN613" s="57">
        <v>34.799999999999997</v>
      </c>
      <c r="BO613" s="66">
        <v>0</v>
      </c>
      <c r="BP613" s="65">
        <f t="shared" si="195"/>
        <v>9.6666666666666661</v>
      </c>
      <c r="BQ613" s="65">
        <f t="shared" si="208"/>
        <v>1.1944444444444446</v>
      </c>
      <c r="BR613" s="67">
        <f t="shared" si="209"/>
        <v>3129.0833333333339</v>
      </c>
      <c r="BS613" s="57"/>
      <c r="BT613" s="57"/>
    </row>
    <row r="614" spans="1:72" x14ac:dyDescent="0.25">
      <c r="A614" s="31">
        <v>614</v>
      </c>
      <c r="B614" s="56">
        <v>611</v>
      </c>
      <c r="C614" s="71">
        <v>42.9</v>
      </c>
      <c r="D614" s="71">
        <v>0</v>
      </c>
      <c r="E614" s="71">
        <v>11.916666666666666</v>
      </c>
      <c r="F614" s="71">
        <v>1.1388888888888893</v>
      </c>
      <c r="G614" s="71">
        <v>3150.6527777777783</v>
      </c>
      <c r="K614" s="57">
        <v>610</v>
      </c>
      <c r="L614" s="66">
        <v>16.7</v>
      </c>
      <c r="M614" s="66">
        <v>0</v>
      </c>
      <c r="N614" s="65">
        <f t="shared" si="189"/>
        <v>4.6388888888888884</v>
      </c>
      <c r="O614" s="65">
        <f t="shared" si="196"/>
        <v>0.36111111111111072</v>
      </c>
      <c r="P614" s="67">
        <f t="shared" si="197"/>
        <v>3351.4027777777796</v>
      </c>
      <c r="Q614" s="57"/>
      <c r="R614" s="57"/>
      <c r="T614" s="57">
        <v>610</v>
      </c>
      <c r="U614" s="66">
        <v>19.7</v>
      </c>
      <c r="V614" s="66">
        <v>0</v>
      </c>
      <c r="W614" s="65">
        <f t="shared" si="190"/>
        <v>5.4722222222222223</v>
      </c>
      <c r="X614" s="65">
        <f t="shared" si="198"/>
        <v>0.41666666666666696</v>
      </c>
      <c r="Y614" s="67">
        <f t="shared" si="199"/>
        <v>3356.8750000000009</v>
      </c>
      <c r="Z614" s="57"/>
      <c r="AA614" s="57"/>
      <c r="AC614" s="57">
        <v>610</v>
      </c>
      <c r="AD614" s="66">
        <v>23.4</v>
      </c>
      <c r="AE614" s="66">
        <v>0</v>
      </c>
      <c r="AF614" s="65">
        <f t="shared" si="191"/>
        <v>6.4999999999999991</v>
      </c>
      <c r="AG614" s="65">
        <f t="shared" si="200"/>
        <v>0.72222222222222143</v>
      </c>
      <c r="AH614" s="67">
        <f t="shared" si="201"/>
        <v>3132.3055555555547</v>
      </c>
      <c r="AI614" s="57"/>
      <c r="AJ614" s="57"/>
      <c r="AL614" s="57">
        <v>610</v>
      </c>
      <c r="AM614" s="66">
        <v>23.4</v>
      </c>
      <c r="AN614" s="66">
        <v>0</v>
      </c>
      <c r="AO614" s="65">
        <f t="shared" si="192"/>
        <v>6.4999999999999991</v>
      </c>
      <c r="AP614" s="65">
        <f t="shared" si="202"/>
        <v>0.72222222222222143</v>
      </c>
      <c r="AQ614" s="67">
        <f t="shared" si="203"/>
        <v>3132.3055555555547</v>
      </c>
      <c r="AR614" s="57"/>
      <c r="AS614" s="57"/>
      <c r="AU614" s="57">
        <v>610</v>
      </c>
      <c r="AV614" s="66">
        <v>23.4</v>
      </c>
      <c r="AW614" s="66">
        <v>0</v>
      </c>
      <c r="AX614" s="65">
        <f t="shared" si="193"/>
        <v>6.4999999999999991</v>
      </c>
      <c r="AY614" s="65">
        <f t="shared" si="204"/>
        <v>0.72222222222222143</v>
      </c>
      <c r="AZ614" s="67">
        <f t="shared" si="205"/>
        <v>3132.3055555555547</v>
      </c>
      <c r="BA614" s="57"/>
      <c r="BB614" s="57"/>
      <c r="BD614" s="57">
        <v>610</v>
      </c>
      <c r="BE614" s="66">
        <v>32.799999999999997</v>
      </c>
      <c r="BF614" s="66">
        <v>0</v>
      </c>
      <c r="BG614" s="65">
        <f t="shared" si="194"/>
        <v>9.1111111111111107</v>
      </c>
      <c r="BH614" s="65">
        <f t="shared" si="206"/>
        <v>0.97222222222222143</v>
      </c>
      <c r="BI614" s="67">
        <f t="shared" si="207"/>
        <v>3134.2777777777783</v>
      </c>
      <c r="BJ614" s="57"/>
      <c r="BK614" s="57"/>
      <c r="BM614" s="57">
        <v>610</v>
      </c>
      <c r="BN614" s="57">
        <v>38.799999999999997</v>
      </c>
      <c r="BO614" s="66">
        <v>0</v>
      </c>
      <c r="BP614" s="65">
        <f t="shared" si="195"/>
        <v>10.777777777777777</v>
      </c>
      <c r="BQ614" s="65">
        <f t="shared" si="208"/>
        <v>1.1111111111111107</v>
      </c>
      <c r="BR614" s="67">
        <f t="shared" si="209"/>
        <v>3139.3055555555561</v>
      </c>
      <c r="BS614" s="57"/>
      <c r="BT614" s="57"/>
    </row>
    <row r="615" spans="1:72" x14ac:dyDescent="0.25">
      <c r="A615" s="31">
        <v>615</v>
      </c>
      <c r="B615" s="56">
        <v>612</v>
      </c>
      <c r="C615" s="71">
        <v>46.4</v>
      </c>
      <c r="D615" s="71">
        <v>0</v>
      </c>
      <c r="E615" s="71">
        <v>12.888888888888888</v>
      </c>
      <c r="F615" s="71">
        <v>0.97222222222222143</v>
      </c>
      <c r="G615" s="71">
        <v>3163.0555555555561</v>
      </c>
      <c r="K615" s="57">
        <v>611</v>
      </c>
      <c r="L615" s="66">
        <v>17.7</v>
      </c>
      <c r="M615" s="66">
        <v>0</v>
      </c>
      <c r="N615" s="65">
        <f t="shared" si="189"/>
        <v>4.9166666666666661</v>
      </c>
      <c r="O615" s="65">
        <f t="shared" si="196"/>
        <v>0.27777777777777768</v>
      </c>
      <c r="P615" s="67">
        <f t="shared" si="197"/>
        <v>3356.1805555555575</v>
      </c>
      <c r="Q615" s="57"/>
      <c r="R615" s="57"/>
      <c r="T615" s="57">
        <v>611</v>
      </c>
      <c r="U615" s="66">
        <v>21.8</v>
      </c>
      <c r="V615" s="66">
        <v>0</v>
      </c>
      <c r="W615" s="65">
        <f t="shared" si="190"/>
        <v>6.0555555555555554</v>
      </c>
      <c r="X615" s="65">
        <f t="shared" si="198"/>
        <v>0.58333333333333304</v>
      </c>
      <c r="Y615" s="67">
        <f t="shared" si="199"/>
        <v>3362.6388888888896</v>
      </c>
      <c r="Z615" s="57"/>
      <c r="AA615" s="57"/>
      <c r="AC615" s="57">
        <v>611</v>
      </c>
      <c r="AD615" s="66">
        <v>26.9</v>
      </c>
      <c r="AE615" s="66">
        <v>0</v>
      </c>
      <c r="AF615" s="65">
        <f t="shared" si="191"/>
        <v>7.4722222222222214</v>
      </c>
      <c r="AG615" s="65">
        <f t="shared" si="200"/>
        <v>0.97222222222222232</v>
      </c>
      <c r="AH615" s="67">
        <f t="shared" si="201"/>
        <v>3139.2916666666661</v>
      </c>
      <c r="AI615" s="57"/>
      <c r="AJ615" s="57"/>
      <c r="AL615" s="57">
        <v>611</v>
      </c>
      <c r="AM615" s="66">
        <v>26.9</v>
      </c>
      <c r="AN615" s="66">
        <v>0</v>
      </c>
      <c r="AO615" s="65">
        <f t="shared" si="192"/>
        <v>7.4722222222222214</v>
      </c>
      <c r="AP615" s="65">
        <f t="shared" si="202"/>
        <v>0.97222222222222232</v>
      </c>
      <c r="AQ615" s="67">
        <f t="shared" si="203"/>
        <v>3139.2916666666661</v>
      </c>
      <c r="AR615" s="57"/>
      <c r="AS615" s="57"/>
      <c r="AU615" s="57">
        <v>611</v>
      </c>
      <c r="AV615" s="66">
        <v>26.9</v>
      </c>
      <c r="AW615" s="66">
        <v>0</v>
      </c>
      <c r="AX615" s="65">
        <f t="shared" si="193"/>
        <v>7.4722222222222214</v>
      </c>
      <c r="AY615" s="65">
        <f t="shared" si="204"/>
        <v>0.97222222222222232</v>
      </c>
      <c r="AZ615" s="67">
        <f t="shared" si="205"/>
        <v>3139.2916666666661</v>
      </c>
      <c r="BA615" s="57"/>
      <c r="BB615" s="57"/>
      <c r="BD615" s="57">
        <v>611</v>
      </c>
      <c r="BE615" s="66">
        <v>36</v>
      </c>
      <c r="BF615" s="66">
        <v>0</v>
      </c>
      <c r="BG615" s="65">
        <f t="shared" si="194"/>
        <v>10</v>
      </c>
      <c r="BH615" s="65">
        <f t="shared" si="206"/>
        <v>0.88888888888888928</v>
      </c>
      <c r="BI615" s="67">
        <f t="shared" si="207"/>
        <v>3143.8333333333339</v>
      </c>
      <c r="BJ615" s="57"/>
      <c r="BK615" s="57"/>
      <c r="BM615" s="57">
        <v>611</v>
      </c>
      <c r="BN615" s="57">
        <v>42.9</v>
      </c>
      <c r="BO615" s="66">
        <v>0</v>
      </c>
      <c r="BP615" s="65">
        <f t="shared" si="195"/>
        <v>11.916666666666666</v>
      </c>
      <c r="BQ615" s="65">
        <f t="shared" si="208"/>
        <v>1.1388888888888893</v>
      </c>
      <c r="BR615" s="67">
        <f t="shared" si="209"/>
        <v>3150.6527777777783</v>
      </c>
      <c r="BS615" s="57"/>
      <c r="BT615" s="57"/>
    </row>
    <row r="616" spans="1:72" x14ac:dyDescent="0.25">
      <c r="A616" s="31">
        <v>616</v>
      </c>
      <c r="B616" s="56">
        <v>613</v>
      </c>
      <c r="C616" s="71">
        <v>48.3</v>
      </c>
      <c r="D616" s="71">
        <v>0</v>
      </c>
      <c r="E616" s="71">
        <v>13.416666666666666</v>
      </c>
      <c r="F616" s="71">
        <v>0.52777777777777857</v>
      </c>
      <c r="G616" s="71">
        <v>3176.2083333333339</v>
      </c>
      <c r="K616" s="57">
        <v>612</v>
      </c>
      <c r="L616" s="66">
        <v>18.3</v>
      </c>
      <c r="M616" s="66">
        <v>0</v>
      </c>
      <c r="N616" s="65">
        <f t="shared" si="189"/>
        <v>5.083333333333333</v>
      </c>
      <c r="O616" s="65">
        <f t="shared" si="196"/>
        <v>0.16666666666666696</v>
      </c>
      <c r="P616" s="67">
        <f t="shared" si="197"/>
        <v>3361.1805555555575</v>
      </c>
      <c r="Q616" s="57"/>
      <c r="R616" s="57"/>
      <c r="T616" s="57">
        <v>612</v>
      </c>
      <c r="U616" s="66">
        <v>23.2</v>
      </c>
      <c r="V616" s="66">
        <v>0</v>
      </c>
      <c r="W616" s="65">
        <f t="shared" si="190"/>
        <v>6.4444444444444438</v>
      </c>
      <c r="X616" s="65">
        <f t="shared" si="198"/>
        <v>0.3888888888888884</v>
      </c>
      <c r="Y616" s="67">
        <f t="shared" si="199"/>
        <v>3368.8888888888896</v>
      </c>
      <c r="Z616" s="57"/>
      <c r="AA616" s="57"/>
      <c r="AC616" s="57">
        <v>612</v>
      </c>
      <c r="AD616" s="66">
        <v>30.3</v>
      </c>
      <c r="AE616" s="66">
        <v>0</v>
      </c>
      <c r="AF616" s="65">
        <f t="shared" si="191"/>
        <v>8.4166666666666661</v>
      </c>
      <c r="AG616" s="65">
        <f t="shared" si="200"/>
        <v>0.94444444444444464</v>
      </c>
      <c r="AH616" s="67">
        <f t="shared" si="201"/>
        <v>3147.2361111111104</v>
      </c>
      <c r="AI616" s="57"/>
      <c r="AJ616" s="57"/>
      <c r="AL616" s="57">
        <v>612</v>
      </c>
      <c r="AM616" s="66">
        <v>30.3</v>
      </c>
      <c r="AN616" s="66">
        <v>0</v>
      </c>
      <c r="AO616" s="65">
        <f t="shared" si="192"/>
        <v>8.4166666666666661</v>
      </c>
      <c r="AP616" s="65">
        <f t="shared" si="202"/>
        <v>0.94444444444444464</v>
      </c>
      <c r="AQ616" s="67">
        <f t="shared" si="203"/>
        <v>3147.2361111111104</v>
      </c>
      <c r="AR616" s="57"/>
      <c r="AS616" s="57"/>
      <c r="AU616" s="57">
        <v>612</v>
      </c>
      <c r="AV616" s="66">
        <v>30.3</v>
      </c>
      <c r="AW616" s="66">
        <v>0</v>
      </c>
      <c r="AX616" s="65">
        <f t="shared" si="193"/>
        <v>8.4166666666666661</v>
      </c>
      <c r="AY616" s="65">
        <f t="shared" si="204"/>
        <v>0.94444444444444464</v>
      </c>
      <c r="AZ616" s="67">
        <f t="shared" si="205"/>
        <v>3147.2361111111104</v>
      </c>
      <c r="BA616" s="57"/>
      <c r="BB616" s="57"/>
      <c r="BD616" s="57">
        <v>612</v>
      </c>
      <c r="BE616" s="66">
        <v>39.200000000000003</v>
      </c>
      <c r="BF616" s="66">
        <v>0</v>
      </c>
      <c r="BG616" s="65">
        <f t="shared" si="194"/>
        <v>10.888888888888889</v>
      </c>
      <c r="BH616" s="65">
        <f t="shared" si="206"/>
        <v>0.88888888888888928</v>
      </c>
      <c r="BI616" s="67">
        <f t="shared" si="207"/>
        <v>3154.2777777777783</v>
      </c>
      <c r="BJ616" s="57"/>
      <c r="BK616" s="57"/>
      <c r="BM616" s="57">
        <v>612</v>
      </c>
      <c r="BN616" s="57">
        <v>46.4</v>
      </c>
      <c r="BO616" s="66">
        <v>0</v>
      </c>
      <c r="BP616" s="65">
        <f t="shared" si="195"/>
        <v>12.888888888888888</v>
      </c>
      <c r="BQ616" s="65">
        <f t="shared" si="208"/>
        <v>0.97222222222222143</v>
      </c>
      <c r="BR616" s="67">
        <f t="shared" si="209"/>
        <v>3163.0555555555561</v>
      </c>
      <c r="BS616" s="57"/>
      <c r="BT616" s="57"/>
    </row>
    <row r="617" spans="1:72" x14ac:dyDescent="0.25">
      <c r="A617" s="31">
        <v>617</v>
      </c>
      <c r="B617" s="56">
        <v>614</v>
      </c>
      <c r="C617" s="71">
        <v>48.7</v>
      </c>
      <c r="D617" s="71">
        <v>0</v>
      </c>
      <c r="E617" s="71">
        <v>13.527777777777779</v>
      </c>
      <c r="F617" s="71">
        <v>0.11111111111111249</v>
      </c>
      <c r="G617" s="71">
        <v>3189.6805555555561</v>
      </c>
      <c r="K617" s="57">
        <v>613</v>
      </c>
      <c r="L617" s="66">
        <v>18.8</v>
      </c>
      <c r="M617" s="66">
        <v>0</v>
      </c>
      <c r="N617" s="65">
        <f t="shared" si="189"/>
        <v>5.2222222222222223</v>
      </c>
      <c r="O617" s="65">
        <f t="shared" si="196"/>
        <v>0.13888888888888928</v>
      </c>
      <c r="P617" s="67">
        <f t="shared" si="197"/>
        <v>3366.3333333333353</v>
      </c>
      <c r="Q617" s="57"/>
      <c r="R617" s="57"/>
      <c r="T617" s="57">
        <v>613</v>
      </c>
      <c r="U617" s="66">
        <v>24.7</v>
      </c>
      <c r="V617" s="66">
        <v>0</v>
      </c>
      <c r="W617" s="65">
        <f t="shared" si="190"/>
        <v>6.8611111111111107</v>
      </c>
      <c r="X617" s="65">
        <f t="shared" si="198"/>
        <v>0.41666666666666696</v>
      </c>
      <c r="Y617" s="67">
        <f t="shared" si="199"/>
        <v>3375.5416666666674</v>
      </c>
      <c r="Z617" s="57"/>
      <c r="AA617" s="57"/>
      <c r="AC617" s="57">
        <v>613</v>
      </c>
      <c r="AD617" s="66">
        <v>32.799999999999997</v>
      </c>
      <c r="AE617" s="66">
        <v>0</v>
      </c>
      <c r="AF617" s="65">
        <f t="shared" si="191"/>
        <v>9.1111111111111107</v>
      </c>
      <c r="AG617" s="65">
        <f t="shared" si="200"/>
        <v>0.69444444444444464</v>
      </c>
      <c r="AH617" s="67">
        <f t="shared" si="201"/>
        <v>3155.9999999999991</v>
      </c>
      <c r="AI617" s="57"/>
      <c r="AJ617" s="57"/>
      <c r="AL617" s="57">
        <v>613</v>
      </c>
      <c r="AM617" s="66">
        <v>32.799999999999997</v>
      </c>
      <c r="AN617" s="66">
        <v>0</v>
      </c>
      <c r="AO617" s="65">
        <f t="shared" si="192"/>
        <v>9.1111111111111107</v>
      </c>
      <c r="AP617" s="65">
        <f t="shared" si="202"/>
        <v>0.69444444444444464</v>
      </c>
      <c r="AQ617" s="67">
        <f t="shared" si="203"/>
        <v>3155.9999999999991</v>
      </c>
      <c r="AR617" s="57"/>
      <c r="AS617" s="57"/>
      <c r="AU617" s="57">
        <v>613</v>
      </c>
      <c r="AV617" s="66">
        <v>32.799999999999997</v>
      </c>
      <c r="AW617" s="66">
        <v>0</v>
      </c>
      <c r="AX617" s="65">
        <f t="shared" si="193"/>
        <v>9.1111111111111107</v>
      </c>
      <c r="AY617" s="65">
        <f t="shared" si="204"/>
        <v>0.69444444444444464</v>
      </c>
      <c r="AZ617" s="67">
        <f t="shared" si="205"/>
        <v>3155.9999999999991</v>
      </c>
      <c r="BA617" s="57"/>
      <c r="BB617" s="57"/>
      <c r="BD617" s="57">
        <v>613</v>
      </c>
      <c r="BE617" s="66">
        <v>42.5</v>
      </c>
      <c r="BF617" s="66">
        <v>0</v>
      </c>
      <c r="BG617" s="65">
        <f t="shared" si="194"/>
        <v>11.805555555555555</v>
      </c>
      <c r="BH617" s="65">
        <f t="shared" si="206"/>
        <v>0.91666666666666607</v>
      </c>
      <c r="BI617" s="67">
        <f t="shared" si="207"/>
        <v>3165.6250000000005</v>
      </c>
      <c r="BJ617" s="57"/>
      <c r="BK617" s="57"/>
      <c r="BM617" s="57">
        <v>613</v>
      </c>
      <c r="BN617" s="57">
        <v>48.3</v>
      </c>
      <c r="BO617" s="66">
        <v>0</v>
      </c>
      <c r="BP617" s="65">
        <f t="shared" si="195"/>
        <v>13.416666666666666</v>
      </c>
      <c r="BQ617" s="65">
        <f t="shared" si="208"/>
        <v>0.52777777777777857</v>
      </c>
      <c r="BR617" s="67">
        <f t="shared" si="209"/>
        <v>3176.2083333333339</v>
      </c>
      <c r="BS617" s="57"/>
      <c r="BT617" s="57"/>
    </row>
    <row r="618" spans="1:72" x14ac:dyDescent="0.25">
      <c r="A618" s="31">
        <v>618</v>
      </c>
      <c r="B618" s="56">
        <v>615</v>
      </c>
      <c r="C618" s="71">
        <v>48.5</v>
      </c>
      <c r="D618" s="71">
        <v>0</v>
      </c>
      <c r="E618" s="71">
        <v>13.472222222222221</v>
      </c>
      <c r="F618" s="71">
        <v>-5.5555555555557135E-2</v>
      </c>
      <c r="G618" s="71">
        <v>3203.1805555555561</v>
      </c>
      <c r="K618" s="57">
        <v>614</v>
      </c>
      <c r="L618" s="66">
        <v>18.899999999999999</v>
      </c>
      <c r="M618" s="66">
        <v>0</v>
      </c>
      <c r="N618" s="65">
        <f t="shared" si="189"/>
        <v>5.2499999999999991</v>
      </c>
      <c r="O618" s="65">
        <f t="shared" si="196"/>
        <v>2.7777777777776791E-2</v>
      </c>
      <c r="P618" s="67">
        <f t="shared" si="197"/>
        <v>3371.5694444444466</v>
      </c>
      <c r="Q618" s="57"/>
      <c r="R618" s="57"/>
      <c r="T618" s="57">
        <v>614</v>
      </c>
      <c r="U618" s="66">
        <v>25.8</v>
      </c>
      <c r="V618" s="66">
        <v>0</v>
      </c>
      <c r="W618" s="65">
        <f t="shared" si="190"/>
        <v>7.166666666666667</v>
      </c>
      <c r="X618" s="65">
        <f t="shared" si="198"/>
        <v>0.30555555555555625</v>
      </c>
      <c r="Y618" s="67">
        <f t="shared" si="199"/>
        <v>3382.5555555555561</v>
      </c>
      <c r="Z618" s="57"/>
      <c r="AA618" s="57"/>
      <c r="AC618" s="57">
        <v>614</v>
      </c>
      <c r="AD618" s="66">
        <v>34.1</v>
      </c>
      <c r="AE618" s="66">
        <v>0</v>
      </c>
      <c r="AF618" s="65">
        <f t="shared" si="191"/>
        <v>9.4722222222222232</v>
      </c>
      <c r="AG618" s="65">
        <f t="shared" si="200"/>
        <v>0.36111111111111249</v>
      </c>
      <c r="AH618" s="67">
        <f t="shared" si="201"/>
        <v>3165.2916666666656</v>
      </c>
      <c r="AI618" s="57"/>
      <c r="AJ618" s="57"/>
      <c r="AL618" s="57">
        <v>614</v>
      </c>
      <c r="AM618" s="66">
        <v>34.1</v>
      </c>
      <c r="AN618" s="66">
        <v>0</v>
      </c>
      <c r="AO618" s="65">
        <f t="shared" si="192"/>
        <v>9.4722222222222232</v>
      </c>
      <c r="AP618" s="65">
        <f t="shared" si="202"/>
        <v>0.36111111111111249</v>
      </c>
      <c r="AQ618" s="67">
        <f t="shared" si="203"/>
        <v>3165.2916666666656</v>
      </c>
      <c r="AR618" s="57"/>
      <c r="AS618" s="57"/>
      <c r="AU618" s="57">
        <v>614</v>
      </c>
      <c r="AV618" s="66">
        <v>34.1</v>
      </c>
      <c r="AW618" s="66">
        <v>0</v>
      </c>
      <c r="AX618" s="65">
        <f t="shared" si="193"/>
        <v>9.4722222222222232</v>
      </c>
      <c r="AY618" s="65">
        <f t="shared" si="204"/>
        <v>0.36111111111111249</v>
      </c>
      <c r="AZ618" s="67">
        <f t="shared" si="205"/>
        <v>3165.2916666666656</v>
      </c>
      <c r="BA618" s="57"/>
      <c r="BB618" s="57"/>
      <c r="BD618" s="57">
        <v>614</v>
      </c>
      <c r="BE618" s="66">
        <v>45.7</v>
      </c>
      <c r="BF618" s="66">
        <v>0</v>
      </c>
      <c r="BG618" s="65">
        <f t="shared" si="194"/>
        <v>12.694444444444445</v>
      </c>
      <c r="BH618" s="65">
        <f t="shared" si="206"/>
        <v>0.88888888888888928</v>
      </c>
      <c r="BI618" s="67">
        <f t="shared" si="207"/>
        <v>3177.8750000000005</v>
      </c>
      <c r="BJ618" s="57"/>
      <c r="BK618" s="57"/>
      <c r="BM618" s="57">
        <v>614</v>
      </c>
      <c r="BN618" s="57">
        <v>48.7</v>
      </c>
      <c r="BO618" s="66">
        <v>0</v>
      </c>
      <c r="BP618" s="65">
        <f t="shared" si="195"/>
        <v>13.527777777777779</v>
      </c>
      <c r="BQ618" s="65">
        <f t="shared" si="208"/>
        <v>0.11111111111111249</v>
      </c>
      <c r="BR618" s="67">
        <f t="shared" si="209"/>
        <v>3189.6805555555561</v>
      </c>
      <c r="BS618" s="57"/>
      <c r="BT618" s="57"/>
    </row>
    <row r="619" spans="1:72" x14ac:dyDescent="0.25">
      <c r="A619" s="31">
        <v>619</v>
      </c>
      <c r="B619" s="56">
        <v>616</v>
      </c>
      <c r="C619" s="71">
        <v>48.4</v>
      </c>
      <c r="D619" s="71">
        <v>0</v>
      </c>
      <c r="E619" s="71">
        <v>13.444444444444443</v>
      </c>
      <c r="F619" s="71">
        <v>-2.7777777777778567E-2</v>
      </c>
      <c r="G619" s="71">
        <v>3216.6388888888896</v>
      </c>
      <c r="K619" s="57">
        <v>615</v>
      </c>
      <c r="L619" s="66">
        <v>18.399999999999999</v>
      </c>
      <c r="M619" s="66">
        <v>0</v>
      </c>
      <c r="N619" s="65">
        <f t="shared" si="189"/>
        <v>5.1111111111111107</v>
      </c>
      <c r="O619" s="65">
        <f t="shared" si="196"/>
        <v>-0.1388888888888884</v>
      </c>
      <c r="P619" s="67">
        <f t="shared" si="197"/>
        <v>3376.7500000000023</v>
      </c>
      <c r="Q619" s="57"/>
      <c r="R619" s="57"/>
      <c r="T619" s="57">
        <v>615</v>
      </c>
      <c r="U619" s="66">
        <v>26.7</v>
      </c>
      <c r="V619" s="66">
        <v>0</v>
      </c>
      <c r="W619" s="65">
        <f t="shared" si="190"/>
        <v>7.4166666666666661</v>
      </c>
      <c r="X619" s="65">
        <f t="shared" si="198"/>
        <v>0.24999999999999911</v>
      </c>
      <c r="Y619" s="67">
        <f t="shared" si="199"/>
        <v>3389.8472222222226</v>
      </c>
      <c r="Z619" s="57"/>
      <c r="AA619" s="57"/>
      <c r="AC619" s="57">
        <v>615</v>
      </c>
      <c r="AD619" s="66">
        <v>34.200000000000003</v>
      </c>
      <c r="AE619" s="66">
        <v>0</v>
      </c>
      <c r="AF619" s="65">
        <f t="shared" si="191"/>
        <v>9.5</v>
      </c>
      <c r="AG619" s="65">
        <f t="shared" si="200"/>
        <v>2.7777777777776791E-2</v>
      </c>
      <c r="AH619" s="67">
        <f t="shared" si="201"/>
        <v>3174.7777777777769</v>
      </c>
      <c r="AI619" s="57"/>
      <c r="AJ619" s="57"/>
      <c r="AL619" s="57">
        <v>615</v>
      </c>
      <c r="AM619" s="66">
        <v>34.200000000000003</v>
      </c>
      <c r="AN619" s="66">
        <v>0</v>
      </c>
      <c r="AO619" s="65">
        <f t="shared" si="192"/>
        <v>9.5</v>
      </c>
      <c r="AP619" s="65">
        <f t="shared" si="202"/>
        <v>2.7777777777776791E-2</v>
      </c>
      <c r="AQ619" s="67">
        <f t="shared" si="203"/>
        <v>3174.7777777777769</v>
      </c>
      <c r="AR619" s="57"/>
      <c r="AS619" s="57"/>
      <c r="AU619" s="57">
        <v>615</v>
      </c>
      <c r="AV619" s="66">
        <v>34.200000000000003</v>
      </c>
      <c r="AW619" s="66">
        <v>0</v>
      </c>
      <c r="AX619" s="65">
        <f t="shared" si="193"/>
        <v>9.5</v>
      </c>
      <c r="AY619" s="65">
        <f t="shared" si="204"/>
        <v>2.7777777777776791E-2</v>
      </c>
      <c r="AZ619" s="67">
        <f t="shared" si="205"/>
        <v>3174.7777777777769</v>
      </c>
      <c r="BA619" s="57"/>
      <c r="BB619" s="57"/>
      <c r="BD619" s="57">
        <v>615</v>
      </c>
      <c r="BE619" s="66">
        <v>48.2</v>
      </c>
      <c r="BF619" s="66">
        <v>0</v>
      </c>
      <c r="BG619" s="65">
        <f t="shared" si="194"/>
        <v>13.388888888888889</v>
      </c>
      <c r="BH619" s="65">
        <f t="shared" si="206"/>
        <v>0.69444444444444464</v>
      </c>
      <c r="BI619" s="67">
        <f t="shared" si="207"/>
        <v>3190.916666666667</v>
      </c>
      <c r="BJ619" s="57"/>
      <c r="BK619" s="57"/>
      <c r="BM619" s="57">
        <v>615</v>
      </c>
      <c r="BN619" s="57">
        <v>48.5</v>
      </c>
      <c r="BO619" s="66">
        <v>0</v>
      </c>
      <c r="BP619" s="65">
        <f t="shared" si="195"/>
        <v>13.472222222222221</v>
      </c>
      <c r="BQ619" s="65">
        <f t="shared" si="208"/>
        <v>-5.5555555555557135E-2</v>
      </c>
      <c r="BR619" s="67">
        <f t="shared" si="209"/>
        <v>3203.1805555555561</v>
      </c>
      <c r="BS619" s="57"/>
      <c r="BT619" s="57"/>
    </row>
    <row r="620" spans="1:72" x14ac:dyDescent="0.25">
      <c r="A620" s="31">
        <v>620</v>
      </c>
      <c r="B620" s="56">
        <v>617</v>
      </c>
      <c r="C620" s="71">
        <v>48.2</v>
      </c>
      <c r="D620" s="71">
        <v>0</v>
      </c>
      <c r="E620" s="71">
        <v>13.388888888888889</v>
      </c>
      <c r="F620" s="71">
        <v>-5.5555555555553582E-2</v>
      </c>
      <c r="G620" s="71">
        <v>3230.0555555555561</v>
      </c>
      <c r="K620" s="57">
        <v>616</v>
      </c>
      <c r="L620" s="66">
        <v>16.899999999999999</v>
      </c>
      <c r="M620" s="66">
        <v>0</v>
      </c>
      <c r="N620" s="65">
        <f t="shared" si="189"/>
        <v>4.6944444444444438</v>
      </c>
      <c r="O620" s="65">
        <f t="shared" si="196"/>
        <v>-0.41666666666666696</v>
      </c>
      <c r="P620" s="67">
        <f t="shared" si="197"/>
        <v>3381.6527777777801</v>
      </c>
      <c r="Q620" s="57"/>
      <c r="R620" s="57"/>
      <c r="T620" s="57">
        <v>616</v>
      </c>
      <c r="U620" s="66">
        <v>27.2</v>
      </c>
      <c r="V620" s="66">
        <v>0</v>
      </c>
      <c r="W620" s="65">
        <f t="shared" si="190"/>
        <v>7.5555555555555554</v>
      </c>
      <c r="X620" s="65">
        <f t="shared" si="198"/>
        <v>0.13888888888888928</v>
      </c>
      <c r="Y620" s="67">
        <f t="shared" si="199"/>
        <v>3397.3333333333339</v>
      </c>
      <c r="Z620" s="57"/>
      <c r="AA620" s="57"/>
      <c r="AC620" s="57">
        <v>616</v>
      </c>
      <c r="AD620" s="66">
        <v>33.6</v>
      </c>
      <c r="AE620" s="66">
        <v>0</v>
      </c>
      <c r="AF620" s="65">
        <f t="shared" si="191"/>
        <v>9.3333333333333339</v>
      </c>
      <c r="AG620" s="65">
        <f t="shared" si="200"/>
        <v>-0.16666666666666607</v>
      </c>
      <c r="AH620" s="67">
        <f t="shared" si="201"/>
        <v>3184.1944444444434</v>
      </c>
      <c r="AI620" s="57"/>
      <c r="AJ620" s="57"/>
      <c r="AL620" s="57">
        <v>616</v>
      </c>
      <c r="AM620" s="66">
        <v>33.6</v>
      </c>
      <c r="AN620" s="66">
        <v>0</v>
      </c>
      <c r="AO620" s="65">
        <f t="shared" si="192"/>
        <v>9.3333333333333339</v>
      </c>
      <c r="AP620" s="65">
        <f t="shared" si="202"/>
        <v>-0.16666666666666607</v>
      </c>
      <c r="AQ620" s="67">
        <f t="shared" si="203"/>
        <v>3184.1944444444434</v>
      </c>
      <c r="AR620" s="57"/>
      <c r="AS620" s="57"/>
      <c r="AU620" s="57">
        <v>616</v>
      </c>
      <c r="AV620" s="66">
        <v>33.6</v>
      </c>
      <c r="AW620" s="66">
        <v>0</v>
      </c>
      <c r="AX620" s="65">
        <f t="shared" si="193"/>
        <v>9.3333333333333339</v>
      </c>
      <c r="AY620" s="65">
        <f t="shared" si="204"/>
        <v>-0.16666666666666607</v>
      </c>
      <c r="AZ620" s="67">
        <f t="shared" si="205"/>
        <v>3184.1944444444434</v>
      </c>
      <c r="BA620" s="57"/>
      <c r="BB620" s="57"/>
      <c r="BD620" s="57">
        <v>616</v>
      </c>
      <c r="BE620" s="66">
        <v>48.4</v>
      </c>
      <c r="BF620" s="66">
        <v>0</v>
      </c>
      <c r="BG620" s="65">
        <f t="shared" si="194"/>
        <v>13.444444444444443</v>
      </c>
      <c r="BH620" s="65">
        <f t="shared" si="206"/>
        <v>5.5555555555553582E-2</v>
      </c>
      <c r="BI620" s="67">
        <f t="shared" si="207"/>
        <v>3204.3333333333335</v>
      </c>
      <c r="BJ620" s="57"/>
      <c r="BK620" s="57"/>
      <c r="BM620" s="57">
        <v>616</v>
      </c>
      <c r="BN620" s="57">
        <v>48.4</v>
      </c>
      <c r="BO620" s="66">
        <v>0</v>
      </c>
      <c r="BP620" s="65">
        <f t="shared" si="195"/>
        <v>13.444444444444443</v>
      </c>
      <c r="BQ620" s="65">
        <f t="shared" si="208"/>
        <v>-2.7777777777778567E-2</v>
      </c>
      <c r="BR620" s="67">
        <f t="shared" si="209"/>
        <v>3216.6388888888896</v>
      </c>
      <c r="BS620" s="57"/>
      <c r="BT620" s="57"/>
    </row>
    <row r="621" spans="1:72" x14ac:dyDescent="0.25">
      <c r="A621" s="31">
        <v>621</v>
      </c>
      <c r="B621" s="56">
        <v>618</v>
      </c>
      <c r="C621" s="71">
        <v>47.8</v>
      </c>
      <c r="D621" s="71">
        <v>0</v>
      </c>
      <c r="E621" s="71">
        <v>13.277777777777777</v>
      </c>
      <c r="F621" s="71">
        <v>-0.11111111111111249</v>
      </c>
      <c r="G621" s="71">
        <v>3243.3888888888896</v>
      </c>
      <c r="K621" s="57">
        <v>617</v>
      </c>
      <c r="L621" s="66">
        <v>14.3</v>
      </c>
      <c r="M621" s="66">
        <v>0</v>
      </c>
      <c r="N621" s="65">
        <f t="shared" si="189"/>
        <v>3.9722222222222223</v>
      </c>
      <c r="O621" s="65">
        <f t="shared" si="196"/>
        <v>-0.72222222222222143</v>
      </c>
      <c r="P621" s="67">
        <f t="shared" si="197"/>
        <v>3385.9861111111136</v>
      </c>
      <c r="Q621" s="57"/>
      <c r="R621" s="57"/>
      <c r="T621" s="57">
        <v>617</v>
      </c>
      <c r="U621" s="66">
        <v>27.7</v>
      </c>
      <c r="V621" s="66">
        <v>0</v>
      </c>
      <c r="W621" s="65">
        <f t="shared" si="190"/>
        <v>7.6944444444444438</v>
      </c>
      <c r="X621" s="65">
        <f t="shared" si="198"/>
        <v>0.1388888888888884</v>
      </c>
      <c r="Y621" s="67">
        <f t="shared" si="199"/>
        <v>3404.9583333333339</v>
      </c>
      <c r="Z621" s="57"/>
      <c r="AA621" s="57"/>
      <c r="AC621" s="57">
        <v>617</v>
      </c>
      <c r="AD621" s="66">
        <v>32.1</v>
      </c>
      <c r="AE621" s="66">
        <v>0</v>
      </c>
      <c r="AF621" s="65">
        <f t="shared" si="191"/>
        <v>8.9166666666666661</v>
      </c>
      <c r="AG621" s="65">
        <f t="shared" si="200"/>
        <v>-0.41666666666666785</v>
      </c>
      <c r="AH621" s="67">
        <f t="shared" si="201"/>
        <v>3193.3194444444434</v>
      </c>
      <c r="AI621" s="57"/>
      <c r="AJ621" s="57"/>
      <c r="AL621" s="57">
        <v>617</v>
      </c>
      <c r="AM621" s="66">
        <v>32.1</v>
      </c>
      <c r="AN621" s="66">
        <v>0</v>
      </c>
      <c r="AO621" s="65">
        <f t="shared" si="192"/>
        <v>8.9166666666666661</v>
      </c>
      <c r="AP621" s="65">
        <f t="shared" si="202"/>
        <v>-0.41666666666666785</v>
      </c>
      <c r="AQ621" s="67">
        <f t="shared" si="203"/>
        <v>3193.3194444444434</v>
      </c>
      <c r="AR621" s="57"/>
      <c r="AS621" s="57"/>
      <c r="AU621" s="57">
        <v>617</v>
      </c>
      <c r="AV621" s="66">
        <v>32.1</v>
      </c>
      <c r="AW621" s="66">
        <v>0</v>
      </c>
      <c r="AX621" s="65">
        <f t="shared" si="193"/>
        <v>8.9166666666666661</v>
      </c>
      <c r="AY621" s="65">
        <f t="shared" si="204"/>
        <v>-0.41666666666666785</v>
      </c>
      <c r="AZ621" s="67">
        <f t="shared" si="205"/>
        <v>3193.3194444444434</v>
      </c>
      <c r="BA621" s="57"/>
      <c r="BB621" s="57"/>
      <c r="BD621" s="57">
        <v>617</v>
      </c>
      <c r="BE621" s="66">
        <v>48.2</v>
      </c>
      <c r="BF621" s="66">
        <v>0</v>
      </c>
      <c r="BG621" s="65">
        <f t="shared" si="194"/>
        <v>13.388888888888889</v>
      </c>
      <c r="BH621" s="65">
        <f t="shared" si="206"/>
        <v>-5.5555555555553582E-2</v>
      </c>
      <c r="BI621" s="67">
        <f t="shared" si="207"/>
        <v>3217.75</v>
      </c>
      <c r="BJ621" s="57"/>
      <c r="BK621" s="57"/>
      <c r="BM621" s="57">
        <v>617</v>
      </c>
      <c r="BN621" s="57">
        <v>48.2</v>
      </c>
      <c r="BO621" s="66">
        <v>0</v>
      </c>
      <c r="BP621" s="65">
        <f t="shared" si="195"/>
        <v>13.388888888888889</v>
      </c>
      <c r="BQ621" s="65">
        <f t="shared" si="208"/>
        <v>-5.5555555555553582E-2</v>
      </c>
      <c r="BR621" s="67">
        <f t="shared" si="209"/>
        <v>3230.0555555555561</v>
      </c>
      <c r="BS621" s="57"/>
      <c r="BT621" s="57"/>
    </row>
    <row r="622" spans="1:72" x14ac:dyDescent="0.25">
      <c r="A622" s="31">
        <v>622</v>
      </c>
      <c r="B622" s="56">
        <v>619</v>
      </c>
      <c r="C622" s="71">
        <v>47</v>
      </c>
      <c r="D622" s="71">
        <v>0</v>
      </c>
      <c r="E622" s="71">
        <v>13.055555555555555</v>
      </c>
      <c r="F622" s="71">
        <v>-0.22222222222222143</v>
      </c>
      <c r="G622" s="71">
        <v>3256.5555555555561</v>
      </c>
      <c r="K622" s="57">
        <v>618</v>
      </c>
      <c r="L622" s="66">
        <v>10.8</v>
      </c>
      <c r="M622" s="66">
        <v>0</v>
      </c>
      <c r="N622" s="65">
        <f t="shared" si="189"/>
        <v>3</v>
      </c>
      <c r="O622" s="65">
        <f t="shared" si="196"/>
        <v>-0.97222222222222232</v>
      </c>
      <c r="P622" s="67">
        <f t="shared" si="197"/>
        <v>3389.4722222222249</v>
      </c>
      <c r="Q622" s="57"/>
      <c r="R622" s="57"/>
      <c r="T622" s="57">
        <v>618</v>
      </c>
      <c r="U622" s="66">
        <v>28.1</v>
      </c>
      <c r="V622" s="66">
        <v>0</v>
      </c>
      <c r="W622" s="65">
        <f t="shared" si="190"/>
        <v>7.8055555555555554</v>
      </c>
      <c r="X622" s="65">
        <f t="shared" si="198"/>
        <v>0.1111111111111116</v>
      </c>
      <c r="Y622" s="67">
        <f t="shared" si="199"/>
        <v>3412.7083333333339</v>
      </c>
      <c r="Z622" s="57"/>
      <c r="AA622" s="57"/>
      <c r="AC622" s="57">
        <v>618</v>
      </c>
      <c r="AD622" s="66">
        <v>30</v>
      </c>
      <c r="AE622" s="66">
        <v>0</v>
      </c>
      <c r="AF622" s="65">
        <f t="shared" si="191"/>
        <v>8.3333333333333339</v>
      </c>
      <c r="AG622" s="65">
        <f t="shared" si="200"/>
        <v>-0.58333333333333215</v>
      </c>
      <c r="AH622" s="67">
        <f t="shared" si="201"/>
        <v>3201.9444444444434</v>
      </c>
      <c r="AI622" s="57"/>
      <c r="AJ622" s="57"/>
      <c r="AL622" s="57">
        <v>618</v>
      </c>
      <c r="AM622" s="66">
        <v>30</v>
      </c>
      <c r="AN622" s="66">
        <v>0</v>
      </c>
      <c r="AO622" s="65">
        <f t="shared" si="192"/>
        <v>8.3333333333333339</v>
      </c>
      <c r="AP622" s="65">
        <f t="shared" si="202"/>
        <v>-0.58333333333333215</v>
      </c>
      <c r="AQ622" s="67">
        <f t="shared" si="203"/>
        <v>3201.9444444444434</v>
      </c>
      <c r="AR622" s="57"/>
      <c r="AS622" s="57"/>
      <c r="AU622" s="57">
        <v>618</v>
      </c>
      <c r="AV622" s="66">
        <v>30</v>
      </c>
      <c r="AW622" s="66">
        <v>0</v>
      </c>
      <c r="AX622" s="65">
        <f t="shared" si="193"/>
        <v>8.3333333333333339</v>
      </c>
      <c r="AY622" s="65">
        <f t="shared" si="204"/>
        <v>-0.58333333333333215</v>
      </c>
      <c r="AZ622" s="67">
        <f t="shared" si="205"/>
        <v>3201.9444444444434</v>
      </c>
      <c r="BA622" s="57"/>
      <c r="BB622" s="57"/>
      <c r="BD622" s="57">
        <v>618</v>
      </c>
      <c r="BE622" s="66">
        <v>47.8</v>
      </c>
      <c r="BF622" s="66">
        <v>0</v>
      </c>
      <c r="BG622" s="65">
        <f t="shared" si="194"/>
        <v>13.277777777777777</v>
      </c>
      <c r="BH622" s="65">
        <f t="shared" si="206"/>
        <v>-0.11111111111111249</v>
      </c>
      <c r="BI622" s="67">
        <f t="shared" si="207"/>
        <v>3231.0833333333335</v>
      </c>
      <c r="BJ622" s="57"/>
      <c r="BK622" s="57"/>
      <c r="BM622" s="57">
        <v>618</v>
      </c>
      <c r="BN622" s="57">
        <v>47.8</v>
      </c>
      <c r="BO622" s="66">
        <v>0</v>
      </c>
      <c r="BP622" s="65">
        <f t="shared" si="195"/>
        <v>13.277777777777777</v>
      </c>
      <c r="BQ622" s="65">
        <f t="shared" si="208"/>
        <v>-0.11111111111111249</v>
      </c>
      <c r="BR622" s="67">
        <f t="shared" si="209"/>
        <v>3243.3888888888896</v>
      </c>
      <c r="BS622" s="57"/>
      <c r="BT622" s="57"/>
    </row>
    <row r="623" spans="1:72" x14ac:dyDescent="0.25">
      <c r="A623" s="31">
        <v>623</v>
      </c>
      <c r="B623" s="56">
        <v>620</v>
      </c>
      <c r="C623" s="71">
        <v>45.9</v>
      </c>
      <c r="D623" s="71">
        <v>0</v>
      </c>
      <c r="E623" s="71">
        <v>12.75</v>
      </c>
      <c r="F623" s="71">
        <v>-0.30555555555555536</v>
      </c>
      <c r="G623" s="71">
        <v>3269.4583333333339</v>
      </c>
      <c r="K623" s="57">
        <v>619</v>
      </c>
      <c r="L623" s="66">
        <v>7.1</v>
      </c>
      <c r="M623" s="66">
        <v>0</v>
      </c>
      <c r="N623" s="65">
        <f t="shared" si="189"/>
        <v>1.9722222222222221</v>
      </c>
      <c r="O623" s="65">
        <f t="shared" si="196"/>
        <v>-1.0277777777777779</v>
      </c>
      <c r="P623" s="67">
        <f t="shared" si="197"/>
        <v>3391.9583333333362</v>
      </c>
      <c r="Q623" s="57"/>
      <c r="R623" s="57"/>
      <c r="T623" s="57">
        <v>619</v>
      </c>
      <c r="U623" s="66">
        <v>28.4</v>
      </c>
      <c r="V623" s="66">
        <v>0</v>
      </c>
      <c r="W623" s="65">
        <f t="shared" si="190"/>
        <v>7.8888888888888884</v>
      </c>
      <c r="X623" s="65">
        <f t="shared" si="198"/>
        <v>8.3333333333333037E-2</v>
      </c>
      <c r="Y623" s="67">
        <f t="shared" si="199"/>
        <v>3420.5555555555561</v>
      </c>
      <c r="Z623" s="57"/>
      <c r="AA623" s="57"/>
      <c r="AC623" s="57">
        <v>619</v>
      </c>
      <c r="AD623" s="66">
        <v>27.5</v>
      </c>
      <c r="AE623" s="66">
        <v>0</v>
      </c>
      <c r="AF623" s="65">
        <f t="shared" si="191"/>
        <v>7.6388888888888884</v>
      </c>
      <c r="AG623" s="65">
        <f t="shared" si="200"/>
        <v>-0.69444444444444553</v>
      </c>
      <c r="AH623" s="67">
        <f t="shared" si="201"/>
        <v>3209.9305555555547</v>
      </c>
      <c r="AI623" s="57"/>
      <c r="AJ623" s="57"/>
      <c r="AL623" s="57">
        <v>619</v>
      </c>
      <c r="AM623" s="66">
        <v>27.5</v>
      </c>
      <c r="AN623" s="66">
        <v>0</v>
      </c>
      <c r="AO623" s="65">
        <f t="shared" si="192"/>
        <v>7.6388888888888884</v>
      </c>
      <c r="AP623" s="65">
        <f t="shared" si="202"/>
        <v>-0.69444444444444553</v>
      </c>
      <c r="AQ623" s="67">
        <f t="shared" si="203"/>
        <v>3209.9305555555547</v>
      </c>
      <c r="AR623" s="57"/>
      <c r="AS623" s="57"/>
      <c r="AU623" s="57">
        <v>619</v>
      </c>
      <c r="AV623" s="66">
        <v>27.5</v>
      </c>
      <c r="AW623" s="66">
        <v>0</v>
      </c>
      <c r="AX623" s="65">
        <f t="shared" si="193"/>
        <v>7.6388888888888884</v>
      </c>
      <c r="AY623" s="65">
        <f t="shared" si="204"/>
        <v>-0.69444444444444553</v>
      </c>
      <c r="AZ623" s="67">
        <f t="shared" si="205"/>
        <v>3209.9305555555547</v>
      </c>
      <c r="BA623" s="57"/>
      <c r="BB623" s="57"/>
      <c r="BD623" s="57">
        <v>619</v>
      </c>
      <c r="BE623" s="66">
        <v>47</v>
      </c>
      <c r="BF623" s="66">
        <v>0</v>
      </c>
      <c r="BG623" s="65">
        <f t="shared" si="194"/>
        <v>13.055555555555555</v>
      </c>
      <c r="BH623" s="65">
        <f t="shared" si="206"/>
        <v>-0.22222222222222143</v>
      </c>
      <c r="BI623" s="67">
        <f t="shared" si="207"/>
        <v>3244.25</v>
      </c>
      <c r="BJ623" s="57"/>
      <c r="BK623" s="57"/>
      <c r="BM623" s="57">
        <v>619</v>
      </c>
      <c r="BN623" s="57">
        <v>47</v>
      </c>
      <c r="BO623" s="66">
        <v>0</v>
      </c>
      <c r="BP623" s="65">
        <f t="shared" si="195"/>
        <v>13.055555555555555</v>
      </c>
      <c r="BQ623" s="65">
        <f t="shared" si="208"/>
        <v>-0.22222222222222143</v>
      </c>
      <c r="BR623" s="67">
        <f t="shared" si="209"/>
        <v>3256.5555555555561</v>
      </c>
      <c r="BS623" s="57"/>
      <c r="BT623" s="57"/>
    </row>
    <row r="624" spans="1:72" x14ac:dyDescent="0.25">
      <c r="A624" s="31">
        <v>624</v>
      </c>
      <c r="B624" s="56">
        <v>621</v>
      </c>
      <c r="C624" s="71">
        <v>44.9</v>
      </c>
      <c r="D624" s="71">
        <v>0</v>
      </c>
      <c r="E624" s="71">
        <v>12.472222222222221</v>
      </c>
      <c r="F624" s="71">
        <v>-0.27777777777777857</v>
      </c>
      <c r="G624" s="71">
        <v>3282.0694444444453</v>
      </c>
      <c r="K624" s="57">
        <v>620</v>
      </c>
      <c r="L624" s="66">
        <v>4</v>
      </c>
      <c r="M624" s="66">
        <v>0</v>
      </c>
      <c r="N624" s="65">
        <f t="shared" si="189"/>
        <v>1.1111111111111112</v>
      </c>
      <c r="O624" s="65">
        <f t="shared" si="196"/>
        <v>-0.86111111111111094</v>
      </c>
      <c r="P624" s="67">
        <f t="shared" si="197"/>
        <v>3393.5000000000027</v>
      </c>
      <c r="Q624" s="57"/>
      <c r="R624" s="57"/>
      <c r="T624" s="57">
        <v>620</v>
      </c>
      <c r="U624" s="66">
        <v>28.7</v>
      </c>
      <c r="V624" s="66">
        <v>0</v>
      </c>
      <c r="W624" s="65">
        <f t="shared" si="190"/>
        <v>7.9722222222222214</v>
      </c>
      <c r="X624" s="65">
        <f t="shared" si="198"/>
        <v>8.3333333333333037E-2</v>
      </c>
      <c r="Y624" s="67">
        <f t="shared" si="199"/>
        <v>3428.4861111111118</v>
      </c>
      <c r="Z624" s="57"/>
      <c r="AA624" s="57"/>
      <c r="AC624" s="57">
        <v>620</v>
      </c>
      <c r="AD624" s="66">
        <v>25.1</v>
      </c>
      <c r="AE624" s="66">
        <v>0</v>
      </c>
      <c r="AF624" s="65">
        <f t="shared" si="191"/>
        <v>6.9722222222222223</v>
      </c>
      <c r="AG624" s="65">
        <f t="shared" si="200"/>
        <v>-0.66666666666666607</v>
      </c>
      <c r="AH624" s="67">
        <f t="shared" si="201"/>
        <v>3217.2361111111104</v>
      </c>
      <c r="AI624" s="57"/>
      <c r="AJ624" s="57"/>
      <c r="AL624" s="57">
        <v>620</v>
      </c>
      <c r="AM624" s="66">
        <v>25.1</v>
      </c>
      <c r="AN624" s="66">
        <v>0</v>
      </c>
      <c r="AO624" s="65">
        <f t="shared" si="192"/>
        <v>6.9722222222222223</v>
      </c>
      <c r="AP624" s="65">
        <f t="shared" si="202"/>
        <v>-0.66666666666666607</v>
      </c>
      <c r="AQ624" s="67">
        <f t="shared" si="203"/>
        <v>3217.2361111111104</v>
      </c>
      <c r="AR624" s="57"/>
      <c r="AS624" s="57"/>
      <c r="AU624" s="57">
        <v>620</v>
      </c>
      <c r="AV624" s="66">
        <v>25.1</v>
      </c>
      <c r="AW624" s="66">
        <v>0</v>
      </c>
      <c r="AX624" s="65">
        <f t="shared" si="193"/>
        <v>6.9722222222222223</v>
      </c>
      <c r="AY624" s="65">
        <f t="shared" si="204"/>
        <v>-0.66666666666666607</v>
      </c>
      <c r="AZ624" s="67">
        <f t="shared" si="205"/>
        <v>3217.2361111111104</v>
      </c>
      <c r="BA624" s="57"/>
      <c r="BB624" s="57"/>
      <c r="BD624" s="57">
        <v>620</v>
      </c>
      <c r="BE624" s="66">
        <v>45.9</v>
      </c>
      <c r="BF624" s="66">
        <v>0</v>
      </c>
      <c r="BG624" s="65">
        <f t="shared" si="194"/>
        <v>12.75</v>
      </c>
      <c r="BH624" s="65">
        <f t="shared" si="206"/>
        <v>-0.30555555555555536</v>
      </c>
      <c r="BI624" s="67">
        <f t="shared" si="207"/>
        <v>3257.1527777777778</v>
      </c>
      <c r="BJ624" s="57"/>
      <c r="BK624" s="57"/>
      <c r="BM624" s="57">
        <v>620</v>
      </c>
      <c r="BN624" s="57">
        <v>45.9</v>
      </c>
      <c r="BO624" s="66">
        <v>0</v>
      </c>
      <c r="BP624" s="65">
        <f t="shared" si="195"/>
        <v>12.75</v>
      </c>
      <c r="BQ624" s="65">
        <f t="shared" si="208"/>
        <v>-0.30555555555555536</v>
      </c>
      <c r="BR624" s="67">
        <f t="shared" si="209"/>
        <v>3269.4583333333339</v>
      </c>
      <c r="BS624" s="57"/>
      <c r="BT624" s="57"/>
    </row>
    <row r="625" spans="1:72" x14ac:dyDescent="0.25">
      <c r="A625" s="31">
        <v>625</v>
      </c>
      <c r="B625" s="56">
        <v>622</v>
      </c>
      <c r="C625" s="71">
        <v>44.4</v>
      </c>
      <c r="D625" s="71">
        <v>0</v>
      </c>
      <c r="E625" s="71">
        <v>12.333333333333332</v>
      </c>
      <c r="F625" s="71">
        <v>-0.13888888888888928</v>
      </c>
      <c r="G625" s="71">
        <v>3294.4722222222231</v>
      </c>
      <c r="K625" s="57">
        <v>621</v>
      </c>
      <c r="L625" s="66">
        <v>0</v>
      </c>
      <c r="M625" s="66">
        <v>0</v>
      </c>
      <c r="N625" s="65">
        <f t="shared" si="189"/>
        <v>0</v>
      </c>
      <c r="O625" s="65">
        <f t="shared" si="196"/>
        <v>-1.1111111111111112</v>
      </c>
      <c r="P625" s="67">
        <f t="shared" si="197"/>
        <v>3394.0555555555584</v>
      </c>
      <c r="Q625" s="57"/>
      <c r="R625" s="57"/>
      <c r="T625" s="57">
        <v>621</v>
      </c>
      <c r="U625" s="66">
        <v>29</v>
      </c>
      <c r="V625" s="66">
        <v>0</v>
      </c>
      <c r="W625" s="65">
        <f t="shared" si="190"/>
        <v>8.0555555555555554</v>
      </c>
      <c r="X625" s="65">
        <f t="shared" si="198"/>
        <v>8.3333333333333925E-2</v>
      </c>
      <c r="Y625" s="67">
        <f t="shared" si="199"/>
        <v>3436.5000000000005</v>
      </c>
      <c r="Z625" s="57"/>
      <c r="AA625" s="57"/>
      <c r="AC625" s="57">
        <v>621</v>
      </c>
      <c r="AD625" s="66">
        <v>22.8</v>
      </c>
      <c r="AE625" s="66">
        <v>0</v>
      </c>
      <c r="AF625" s="65">
        <f t="shared" si="191"/>
        <v>6.333333333333333</v>
      </c>
      <c r="AG625" s="65">
        <f t="shared" si="200"/>
        <v>-0.63888888888888928</v>
      </c>
      <c r="AH625" s="67">
        <f t="shared" si="201"/>
        <v>3223.8888888888882</v>
      </c>
      <c r="AI625" s="57"/>
      <c r="AJ625" s="57"/>
      <c r="AL625" s="57">
        <v>621</v>
      </c>
      <c r="AM625" s="66">
        <v>22.8</v>
      </c>
      <c r="AN625" s="66">
        <v>0</v>
      </c>
      <c r="AO625" s="65">
        <f t="shared" si="192"/>
        <v>6.333333333333333</v>
      </c>
      <c r="AP625" s="65">
        <f t="shared" si="202"/>
        <v>-0.63888888888888928</v>
      </c>
      <c r="AQ625" s="67">
        <f t="shared" si="203"/>
        <v>3223.8888888888882</v>
      </c>
      <c r="AR625" s="57"/>
      <c r="AS625" s="57"/>
      <c r="AU625" s="57">
        <v>621</v>
      </c>
      <c r="AV625" s="66">
        <v>22.8</v>
      </c>
      <c r="AW625" s="66">
        <v>0</v>
      </c>
      <c r="AX625" s="65">
        <f t="shared" si="193"/>
        <v>6.333333333333333</v>
      </c>
      <c r="AY625" s="65">
        <f t="shared" si="204"/>
        <v>-0.63888888888888928</v>
      </c>
      <c r="AZ625" s="67">
        <f t="shared" si="205"/>
        <v>3223.8888888888882</v>
      </c>
      <c r="BA625" s="57"/>
      <c r="BB625" s="57"/>
      <c r="BD625" s="57">
        <v>621</v>
      </c>
      <c r="BE625" s="66">
        <v>44.9</v>
      </c>
      <c r="BF625" s="66">
        <v>0</v>
      </c>
      <c r="BG625" s="65">
        <f t="shared" si="194"/>
        <v>12.472222222222221</v>
      </c>
      <c r="BH625" s="65">
        <f t="shared" si="206"/>
        <v>-0.27777777777777857</v>
      </c>
      <c r="BI625" s="67">
        <f t="shared" si="207"/>
        <v>3269.7638888888891</v>
      </c>
      <c r="BJ625" s="57"/>
      <c r="BK625" s="57"/>
      <c r="BM625" s="57">
        <v>621</v>
      </c>
      <c r="BN625" s="57">
        <v>44.9</v>
      </c>
      <c r="BO625" s="66">
        <v>0</v>
      </c>
      <c r="BP625" s="65">
        <f t="shared" si="195"/>
        <v>12.472222222222221</v>
      </c>
      <c r="BQ625" s="65">
        <f t="shared" si="208"/>
        <v>-0.27777777777777857</v>
      </c>
      <c r="BR625" s="67">
        <f t="shared" si="209"/>
        <v>3282.0694444444453</v>
      </c>
      <c r="BS625" s="57"/>
      <c r="BT625" s="57"/>
    </row>
    <row r="626" spans="1:72" x14ac:dyDescent="0.25">
      <c r="A626" s="31">
        <v>626</v>
      </c>
      <c r="B626" s="56">
        <v>623</v>
      </c>
      <c r="C626" s="71">
        <v>44.3</v>
      </c>
      <c r="D626" s="71">
        <v>0</v>
      </c>
      <c r="E626" s="71">
        <v>12.305555555555554</v>
      </c>
      <c r="F626" s="71">
        <v>-2.7777777777778567E-2</v>
      </c>
      <c r="G626" s="71">
        <v>3306.7916666666674</v>
      </c>
      <c r="K626" s="57">
        <v>622</v>
      </c>
      <c r="L626" s="66">
        <v>0</v>
      </c>
      <c r="M626" s="66">
        <v>0</v>
      </c>
      <c r="N626" s="65">
        <f t="shared" si="189"/>
        <v>0</v>
      </c>
      <c r="O626" s="65">
        <f t="shared" si="196"/>
        <v>0</v>
      </c>
      <c r="P626" s="67">
        <f t="shared" si="197"/>
        <v>3394.0555555555584</v>
      </c>
      <c r="Q626" s="57"/>
      <c r="R626" s="57"/>
      <c r="T626" s="57">
        <v>622</v>
      </c>
      <c r="U626" s="66">
        <v>29.2</v>
      </c>
      <c r="V626" s="66">
        <v>0</v>
      </c>
      <c r="W626" s="65">
        <f t="shared" si="190"/>
        <v>8.1111111111111107</v>
      </c>
      <c r="X626" s="65">
        <f t="shared" si="198"/>
        <v>5.5555555555555358E-2</v>
      </c>
      <c r="Y626" s="67">
        <f t="shared" si="199"/>
        <v>3444.5833333333339</v>
      </c>
      <c r="Z626" s="57"/>
      <c r="AA626" s="57"/>
      <c r="AC626" s="57">
        <v>622</v>
      </c>
      <c r="AD626" s="66">
        <v>20.5</v>
      </c>
      <c r="AE626" s="66">
        <v>0</v>
      </c>
      <c r="AF626" s="65">
        <f t="shared" si="191"/>
        <v>5.6944444444444446</v>
      </c>
      <c r="AG626" s="65">
        <f t="shared" si="200"/>
        <v>-0.6388888888888884</v>
      </c>
      <c r="AH626" s="67">
        <f t="shared" si="201"/>
        <v>3229.9027777777769</v>
      </c>
      <c r="AI626" s="57"/>
      <c r="AJ626" s="57"/>
      <c r="AL626" s="57">
        <v>622</v>
      </c>
      <c r="AM626" s="66">
        <v>20.5</v>
      </c>
      <c r="AN626" s="66">
        <v>0</v>
      </c>
      <c r="AO626" s="65">
        <f t="shared" si="192"/>
        <v>5.6944444444444446</v>
      </c>
      <c r="AP626" s="65">
        <f t="shared" si="202"/>
        <v>-0.6388888888888884</v>
      </c>
      <c r="AQ626" s="67">
        <f t="shared" si="203"/>
        <v>3229.9027777777769</v>
      </c>
      <c r="AR626" s="57"/>
      <c r="AS626" s="57"/>
      <c r="AU626" s="57">
        <v>622</v>
      </c>
      <c r="AV626" s="66">
        <v>20.5</v>
      </c>
      <c r="AW626" s="66">
        <v>0</v>
      </c>
      <c r="AX626" s="65">
        <f t="shared" si="193"/>
        <v>5.6944444444444446</v>
      </c>
      <c r="AY626" s="65">
        <f t="shared" si="204"/>
        <v>-0.6388888888888884</v>
      </c>
      <c r="AZ626" s="67">
        <f t="shared" si="205"/>
        <v>3229.9027777777769</v>
      </c>
      <c r="BA626" s="57"/>
      <c r="BB626" s="57"/>
      <c r="BD626" s="57">
        <v>622</v>
      </c>
      <c r="BE626" s="66">
        <v>44.4</v>
      </c>
      <c r="BF626" s="66">
        <v>0</v>
      </c>
      <c r="BG626" s="65">
        <f t="shared" si="194"/>
        <v>12.333333333333332</v>
      </c>
      <c r="BH626" s="65">
        <f t="shared" si="206"/>
        <v>-0.13888888888888928</v>
      </c>
      <c r="BI626" s="67">
        <f t="shared" si="207"/>
        <v>3282.166666666667</v>
      </c>
      <c r="BJ626" s="57"/>
      <c r="BK626" s="57"/>
      <c r="BM626" s="57">
        <v>622</v>
      </c>
      <c r="BN626" s="57">
        <v>44.4</v>
      </c>
      <c r="BO626" s="66">
        <v>0</v>
      </c>
      <c r="BP626" s="65">
        <f t="shared" si="195"/>
        <v>12.333333333333332</v>
      </c>
      <c r="BQ626" s="65">
        <f t="shared" si="208"/>
        <v>-0.13888888888888928</v>
      </c>
      <c r="BR626" s="67">
        <f t="shared" si="209"/>
        <v>3294.4722222222231</v>
      </c>
      <c r="BS626" s="57"/>
      <c r="BT626" s="57"/>
    </row>
    <row r="627" spans="1:72" x14ac:dyDescent="0.25">
      <c r="A627" s="31">
        <v>627</v>
      </c>
      <c r="B627" s="56">
        <v>624</v>
      </c>
      <c r="C627" s="71">
        <v>44.5</v>
      </c>
      <c r="D627" s="71">
        <v>0</v>
      </c>
      <c r="E627" s="71">
        <v>12.361111111111111</v>
      </c>
      <c r="F627" s="71">
        <v>5.5555555555557135E-2</v>
      </c>
      <c r="G627" s="71">
        <v>3319.1250000000009</v>
      </c>
      <c r="K627" s="57">
        <v>623</v>
      </c>
      <c r="L627" s="66">
        <v>0</v>
      </c>
      <c r="M627" s="66">
        <v>0</v>
      </c>
      <c r="N627" s="65">
        <f t="shared" si="189"/>
        <v>0</v>
      </c>
      <c r="O627" s="65">
        <f t="shared" si="196"/>
        <v>0</v>
      </c>
      <c r="P627" s="67">
        <f t="shared" si="197"/>
        <v>3394.0555555555584</v>
      </c>
      <c r="Q627" s="57"/>
      <c r="R627" s="57"/>
      <c r="T627" s="57">
        <v>623</v>
      </c>
      <c r="U627" s="66">
        <v>29.4</v>
      </c>
      <c r="V627" s="66">
        <v>0</v>
      </c>
      <c r="W627" s="65">
        <f t="shared" si="190"/>
        <v>8.1666666666666661</v>
      </c>
      <c r="X627" s="65">
        <f t="shared" si="198"/>
        <v>5.5555555555555358E-2</v>
      </c>
      <c r="Y627" s="67">
        <f t="shared" si="199"/>
        <v>3452.7222222222226</v>
      </c>
      <c r="Z627" s="57"/>
      <c r="AA627" s="57"/>
      <c r="AC627" s="57">
        <v>623</v>
      </c>
      <c r="AD627" s="66">
        <v>17.899999999999999</v>
      </c>
      <c r="AE627" s="66">
        <v>0</v>
      </c>
      <c r="AF627" s="65">
        <f t="shared" si="191"/>
        <v>4.9722222222222214</v>
      </c>
      <c r="AG627" s="65">
        <f t="shared" si="200"/>
        <v>-0.72222222222222321</v>
      </c>
      <c r="AH627" s="67">
        <f t="shared" si="201"/>
        <v>3235.2361111111104</v>
      </c>
      <c r="AI627" s="57"/>
      <c r="AJ627" s="57"/>
      <c r="AL627" s="57">
        <v>623</v>
      </c>
      <c r="AM627" s="66">
        <v>17.899999999999999</v>
      </c>
      <c r="AN627" s="66">
        <v>0</v>
      </c>
      <c r="AO627" s="65">
        <f t="shared" si="192"/>
        <v>4.9722222222222214</v>
      </c>
      <c r="AP627" s="65">
        <f t="shared" si="202"/>
        <v>-0.72222222222222321</v>
      </c>
      <c r="AQ627" s="67">
        <f t="shared" si="203"/>
        <v>3235.2361111111104</v>
      </c>
      <c r="AR627" s="57"/>
      <c r="AS627" s="57"/>
      <c r="AU627" s="57">
        <v>623</v>
      </c>
      <c r="AV627" s="66">
        <v>17.899999999999999</v>
      </c>
      <c r="AW627" s="66">
        <v>0</v>
      </c>
      <c r="AX627" s="65">
        <f t="shared" si="193"/>
        <v>4.9722222222222214</v>
      </c>
      <c r="AY627" s="65">
        <f t="shared" si="204"/>
        <v>-0.72222222222222321</v>
      </c>
      <c r="AZ627" s="67">
        <f t="shared" si="205"/>
        <v>3235.2361111111104</v>
      </c>
      <c r="BA627" s="57"/>
      <c r="BB627" s="57"/>
      <c r="BD627" s="57">
        <v>623</v>
      </c>
      <c r="BE627" s="66">
        <v>44.3</v>
      </c>
      <c r="BF627" s="66">
        <v>0</v>
      </c>
      <c r="BG627" s="65">
        <f t="shared" si="194"/>
        <v>12.305555555555554</v>
      </c>
      <c r="BH627" s="65">
        <f t="shared" si="206"/>
        <v>-2.7777777777778567E-2</v>
      </c>
      <c r="BI627" s="67">
        <f t="shared" si="207"/>
        <v>3294.4861111111113</v>
      </c>
      <c r="BJ627" s="57"/>
      <c r="BK627" s="57"/>
      <c r="BM627" s="57">
        <v>623</v>
      </c>
      <c r="BN627" s="57">
        <v>44.3</v>
      </c>
      <c r="BO627" s="66">
        <v>0</v>
      </c>
      <c r="BP627" s="65">
        <f t="shared" si="195"/>
        <v>12.305555555555554</v>
      </c>
      <c r="BQ627" s="65">
        <f t="shared" si="208"/>
        <v>-2.7777777777778567E-2</v>
      </c>
      <c r="BR627" s="67">
        <f t="shared" si="209"/>
        <v>3306.7916666666674</v>
      </c>
      <c r="BS627" s="57"/>
      <c r="BT627" s="57"/>
    </row>
    <row r="628" spans="1:72" x14ac:dyDescent="0.25">
      <c r="A628" s="31">
        <v>628</v>
      </c>
      <c r="B628" s="56">
        <v>625</v>
      </c>
      <c r="C628" s="71">
        <v>45.1</v>
      </c>
      <c r="D628" s="71">
        <v>0</v>
      </c>
      <c r="E628" s="71">
        <v>12.527777777777779</v>
      </c>
      <c r="F628" s="71">
        <v>0.16666666666666785</v>
      </c>
      <c r="G628" s="71">
        <v>3331.5694444444453</v>
      </c>
      <c r="K628" s="57">
        <v>624</v>
      </c>
      <c r="L628" s="66">
        <v>0</v>
      </c>
      <c r="M628" s="66">
        <v>0</v>
      </c>
      <c r="N628" s="65">
        <f t="shared" si="189"/>
        <v>0</v>
      </c>
      <c r="O628" s="65">
        <f t="shared" si="196"/>
        <v>0</v>
      </c>
      <c r="P628" s="67">
        <f t="shared" si="197"/>
        <v>3394.0555555555584</v>
      </c>
      <c r="Q628" s="57"/>
      <c r="R628" s="57"/>
      <c r="T628" s="57">
        <v>624</v>
      </c>
      <c r="U628" s="66">
        <v>29.4</v>
      </c>
      <c r="V628" s="66">
        <v>0</v>
      </c>
      <c r="W628" s="65">
        <f t="shared" si="190"/>
        <v>8.1666666666666661</v>
      </c>
      <c r="X628" s="65">
        <f t="shared" si="198"/>
        <v>0</v>
      </c>
      <c r="Y628" s="67">
        <f t="shared" si="199"/>
        <v>3460.8888888888891</v>
      </c>
      <c r="Z628" s="57"/>
      <c r="AA628" s="57"/>
      <c r="AC628" s="57">
        <v>624</v>
      </c>
      <c r="AD628" s="66">
        <v>15.1</v>
      </c>
      <c r="AE628" s="66">
        <v>0</v>
      </c>
      <c r="AF628" s="65">
        <f t="shared" si="191"/>
        <v>4.1944444444444446</v>
      </c>
      <c r="AG628" s="65">
        <f t="shared" si="200"/>
        <v>-0.77777777777777679</v>
      </c>
      <c r="AH628" s="67">
        <f t="shared" si="201"/>
        <v>3239.8194444444439</v>
      </c>
      <c r="AI628" s="57"/>
      <c r="AJ628" s="57"/>
      <c r="AL628" s="57">
        <v>624</v>
      </c>
      <c r="AM628" s="66">
        <v>15.1</v>
      </c>
      <c r="AN628" s="66">
        <v>0</v>
      </c>
      <c r="AO628" s="65">
        <f t="shared" si="192"/>
        <v>4.1944444444444446</v>
      </c>
      <c r="AP628" s="65">
        <f t="shared" si="202"/>
        <v>-0.77777777777777679</v>
      </c>
      <c r="AQ628" s="67">
        <f t="shared" si="203"/>
        <v>3239.8194444444439</v>
      </c>
      <c r="AR628" s="57"/>
      <c r="AS628" s="57"/>
      <c r="AU628" s="57">
        <v>624</v>
      </c>
      <c r="AV628" s="66">
        <v>15.1</v>
      </c>
      <c r="AW628" s="66">
        <v>0</v>
      </c>
      <c r="AX628" s="65">
        <f t="shared" si="193"/>
        <v>4.1944444444444446</v>
      </c>
      <c r="AY628" s="65">
        <f t="shared" si="204"/>
        <v>-0.77777777777777679</v>
      </c>
      <c r="AZ628" s="67">
        <f t="shared" si="205"/>
        <v>3239.8194444444439</v>
      </c>
      <c r="BA628" s="57"/>
      <c r="BB628" s="57"/>
      <c r="BD628" s="57">
        <v>624</v>
      </c>
      <c r="BE628" s="66">
        <v>44.5</v>
      </c>
      <c r="BF628" s="66">
        <v>0</v>
      </c>
      <c r="BG628" s="65">
        <f t="shared" si="194"/>
        <v>12.361111111111111</v>
      </c>
      <c r="BH628" s="65">
        <f t="shared" si="206"/>
        <v>5.5555555555557135E-2</v>
      </c>
      <c r="BI628" s="67">
        <f t="shared" si="207"/>
        <v>3306.8194444444448</v>
      </c>
      <c r="BJ628" s="57"/>
      <c r="BK628" s="57"/>
      <c r="BM628" s="57">
        <v>624</v>
      </c>
      <c r="BN628" s="57">
        <v>44.5</v>
      </c>
      <c r="BO628" s="66">
        <v>0</v>
      </c>
      <c r="BP628" s="65">
        <f t="shared" si="195"/>
        <v>12.361111111111111</v>
      </c>
      <c r="BQ628" s="65">
        <f t="shared" si="208"/>
        <v>5.5555555555557135E-2</v>
      </c>
      <c r="BR628" s="67">
        <f t="shared" si="209"/>
        <v>3319.1250000000009</v>
      </c>
      <c r="BS628" s="57"/>
      <c r="BT628" s="57"/>
    </row>
    <row r="629" spans="1:72" x14ac:dyDescent="0.25">
      <c r="A629" s="31">
        <v>629</v>
      </c>
      <c r="B629" s="56">
        <v>626</v>
      </c>
      <c r="C629" s="71">
        <v>45.7</v>
      </c>
      <c r="D629" s="71">
        <v>0</v>
      </c>
      <c r="E629" s="71">
        <v>12.694444444444445</v>
      </c>
      <c r="F629" s="71">
        <v>0.16666666666666607</v>
      </c>
      <c r="G629" s="71">
        <v>3344.1805555555566</v>
      </c>
      <c r="K629" s="57">
        <v>625</v>
      </c>
      <c r="L629" s="66">
        <v>1.5</v>
      </c>
      <c r="M629" s="66">
        <v>0</v>
      </c>
      <c r="N629" s="65">
        <f t="shared" si="189"/>
        <v>0.41666666666666663</v>
      </c>
      <c r="O629" s="65">
        <f t="shared" si="196"/>
        <v>0.41666666666666663</v>
      </c>
      <c r="P629" s="67">
        <f t="shared" si="197"/>
        <v>3394.2638888888919</v>
      </c>
      <c r="Q629" s="57"/>
      <c r="R629" s="57"/>
      <c r="T629" s="57">
        <v>625</v>
      </c>
      <c r="U629" s="66">
        <v>29.3</v>
      </c>
      <c r="V629" s="66">
        <v>0</v>
      </c>
      <c r="W629" s="65">
        <f t="shared" si="190"/>
        <v>8.1388888888888893</v>
      </c>
      <c r="X629" s="65">
        <f t="shared" si="198"/>
        <v>-2.7777777777776791E-2</v>
      </c>
      <c r="Y629" s="67">
        <f t="shared" si="199"/>
        <v>3469.041666666667</v>
      </c>
      <c r="Z629" s="57"/>
      <c r="AA629" s="57"/>
      <c r="AC629" s="57">
        <v>625</v>
      </c>
      <c r="AD629" s="66">
        <v>13.4</v>
      </c>
      <c r="AE629" s="66">
        <v>0</v>
      </c>
      <c r="AF629" s="65">
        <f t="shared" si="191"/>
        <v>3.7222222222222223</v>
      </c>
      <c r="AG629" s="65">
        <f t="shared" si="200"/>
        <v>-0.47222222222222232</v>
      </c>
      <c r="AH629" s="67">
        <f t="shared" si="201"/>
        <v>3243.7777777777774</v>
      </c>
      <c r="AI629" s="57"/>
      <c r="AJ629" s="57"/>
      <c r="AL629" s="57">
        <v>625</v>
      </c>
      <c r="AM629" s="66">
        <v>13.4</v>
      </c>
      <c r="AN629" s="66">
        <v>0</v>
      </c>
      <c r="AO629" s="65">
        <f t="shared" si="192"/>
        <v>3.7222222222222223</v>
      </c>
      <c r="AP629" s="65">
        <f t="shared" si="202"/>
        <v>-0.47222222222222232</v>
      </c>
      <c r="AQ629" s="67">
        <f t="shared" si="203"/>
        <v>3243.7777777777774</v>
      </c>
      <c r="AR629" s="57"/>
      <c r="AS629" s="57"/>
      <c r="AU629" s="57">
        <v>625</v>
      </c>
      <c r="AV629" s="66">
        <v>13.4</v>
      </c>
      <c r="AW629" s="66">
        <v>0</v>
      </c>
      <c r="AX629" s="65">
        <f t="shared" si="193"/>
        <v>3.7222222222222223</v>
      </c>
      <c r="AY629" s="65">
        <f t="shared" si="204"/>
        <v>-0.47222222222222232</v>
      </c>
      <c r="AZ629" s="67">
        <f t="shared" si="205"/>
        <v>3243.7777777777774</v>
      </c>
      <c r="BA629" s="57"/>
      <c r="BB629" s="57"/>
      <c r="BD629" s="57">
        <v>625</v>
      </c>
      <c r="BE629" s="66">
        <v>45.1</v>
      </c>
      <c r="BF629" s="66">
        <v>0</v>
      </c>
      <c r="BG629" s="65">
        <f t="shared" si="194"/>
        <v>12.527777777777779</v>
      </c>
      <c r="BH629" s="65">
        <f t="shared" si="206"/>
        <v>0.16666666666666785</v>
      </c>
      <c r="BI629" s="67">
        <f t="shared" si="207"/>
        <v>3319.2638888888891</v>
      </c>
      <c r="BJ629" s="57"/>
      <c r="BK629" s="57"/>
      <c r="BM629" s="57">
        <v>625</v>
      </c>
      <c r="BN629" s="57">
        <v>45.1</v>
      </c>
      <c r="BO629" s="66">
        <v>0</v>
      </c>
      <c r="BP629" s="65">
        <f t="shared" si="195"/>
        <v>12.527777777777779</v>
      </c>
      <c r="BQ629" s="65">
        <f t="shared" si="208"/>
        <v>0.16666666666666785</v>
      </c>
      <c r="BR629" s="67">
        <f t="shared" si="209"/>
        <v>3331.5694444444453</v>
      </c>
      <c r="BS629" s="57"/>
      <c r="BT629" s="57"/>
    </row>
    <row r="630" spans="1:72" x14ac:dyDescent="0.25">
      <c r="A630" s="31">
        <v>630</v>
      </c>
      <c r="B630" s="56">
        <v>627</v>
      </c>
      <c r="C630" s="71">
        <v>46</v>
      </c>
      <c r="D630" s="71">
        <v>0</v>
      </c>
      <c r="E630" s="71">
        <v>12.777777777777777</v>
      </c>
      <c r="F630" s="71">
        <v>8.3333333333332149E-2</v>
      </c>
      <c r="G630" s="71">
        <v>3356.9166666666679</v>
      </c>
      <c r="K630" s="57">
        <v>626</v>
      </c>
      <c r="L630" s="66">
        <v>3.8</v>
      </c>
      <c r="M630" s="66">
        <v>0</v>
      </c>
      <c r="N630" s="65">
        <f t="shared" si="189"/>
        <v>1.0555555555555556</v>
      </c>
      <c r="O630" s="65">
        <f t="shared" si="196"/>
        <v>0.63888888888888895</v>
      </c>
      <c r="P630" s="67">
        <f t="shared" si="197"/>
        <v>3395.0000000000032</v>
      </c>
      <c r="Q630" s="57"/>
      <c r="R630" s="57"/>
      <c r="T630" s="57">
        <v>626</v>
      </c>
      <c r="U630" s="66">
        <v>28.9</v>
      </c>
      <c r="V630" s="66">
        <v>0</v>
      </c>
      <c r="W630" s="65">
        <f t="shared" si="190"/>
        <v>8.0277777777777768</v>
      </c>
      <c r="X630" s="65">
        <f t="shared" si="198"/>
        <v>-0.11111111111111249</v>
      </c>
      <c r="Y630" s="67">
        <f t="shared" si="199"/>
        <v>3477.1250000000005</v>
      </c>
      <c r="Z630" s="57"/>
      <c r="AA630" s="57"/>
      <c r="AC630" s="57">
        <v>626</v>
      </c>
      <c r="AD630" s="66">
        <v>12.8</v>
      </c>
      <c r="AE630" s="66">
        <v>0</v>
      </c>
      <c r="AF630" s="65">
        <f t="shared" si="191"/>
        <v>3.5555555555555558</v>
      </c>
      <c r="AG630" s="65">
        <f t="shared" si="200"/>
        <v>-0.16666666666666652</v>
      </c>
      <c r="AH630" s="67">
        <f t="shared" si="201"/>
        <v>3247.4166666666661</v>
      </c>
      <c r="AI630" s="57"/>
      <c r="AJ630" s="57"/>
      <c r="AL630" s="57">
        <v>626</v>
      </c>
      <c r="AM630" s="66">
        <v>12.8</v>
      </c>
      <c r="AN630" s="66">
        <v>0</v>
      </c>
      <c r="AO630" s="65">
        <f t="shared" si="192"/>
        <v>3.5555555555555558</v>
      </c>
      <c r="AP630" s="65">
        <f t="shared" si="202"/>
        <v>-0.16666666666666652</v>
      </c>
      <c r="AQ630" s="67">
        <f t="shared" si="203"/>
        <v>3247.4166666666661</v>
      </c>
      <c r="AR630" s="57"/>
      <c r="AS630" s="57"/>
      <c r="AU630" s="57">
        <v>626</v>
      </c>
      <c r="AV630" s="66">
        <v>12.8</v>
      </c>
      <c r="AW630" s="66">
        <v>0</v>
      </c>
      <c r="AX630" s="65">
        <f t="shared" si="193"/>
        <v>3.5555555555555558</v>
      </c>
      <c r="AY630" s="65">
        <f t="shared" si="204"/>
        <v>-0.16666666666666652</v>
      </c>
      <c r="AZ630" s="67">
        <f t="shared" si="205"/>
        <v>3247.4166666666661</v>
      </c>
      <c r="BA630" s="57"/>
      <c r="BB630" s="57"/>
      <c r="BD630" s="57">
        <v>626</v>
      </c>
      <c r="BE630" s="66">
        <v>45.7</v>
      </c>
      <c r="BF630" s="66">
        <v>0</v>
      </c>
      <c r="BG630" s="65">
        <f t="shared" si="194"/>
        <v>12.694444444444445</v>
      </c>
      <c r="BH630" s="65">
        <f t="shared" si="206"/>
        <v>0.16666666666666607</v>
      </c>
      <c r="BI630" s="67">
        <f t="shared" si="207"/>
        <v>3331.8750000000005</v>
      </c>
      <c r="BJ630" s="57"/>
      <c r="BK630" s="57"/>
      <c r="BM630" s="57">
        <v>626</v>
      </c>
      <c r="BN630" s="57">
        <v>45.7</v>
      </c>
      <c r="BO630" s="66">
        <v>0</v>
      </c>
      <c r="BP630" s="65">
        <f t="shared" si="195"/>
        <v>12.694444444444445</v>
      </c>
      <c r="BQ630" s="65">
        <f t="shared" si="208"/>
        <v>0.16666666666666607</v>
      </c>
      <c r="BR630" s="67">
        <f t="shared" si="209"/>
        <v>3344.1805555555566</v>
      </c>
      <c r="BS630" s="57"/>
      <c r="BT630" s="57"/>
    </row>
    <row r="631" spans="1:72" x14ac:dyDescent="0.25">
      <c r="A631" s="31">
        <v>631</v>
      </c>
      <c r="B631" s="56">
        <v>628</v>
      </c>
      <c r="C631" s="71">
        <v>46</v>
      </c>
      <c r="D631" s="71">
        <v>0</v>
      </c>
      <c r="E631" s="71">
        <v>12.777777777777777</v>
      </c>
      <c r="F631" s="71">
        <v>0</v>
      </c>
      <c r="G631" s="71">
        <v>3369.6944444444457</v>
      </c>
      <c r="K631" s="57">
        <v>627</v>
      </c>
      <c r="L631" s="66">
        <v>5.6</v>
      </c>
      <c r="M631" s="66">
        <v>0</v>
      </c>
      <c r="N631" s="65">
        <f t="shared" si="189"/>
        <v>1.5555555555555554</v>
      </c>
      <c r="O631" s="65">
        <f t="shared" si="196"/>
        <v>0.49999999999999978</v>
      </c>
      <c r="P631" s="67">
        <f t="shared" si="197"/>
        <v>3396.3055555555588</v>
      </c>
      <c r="Q631" s="57"/>
      <c r="R631" s="57"/>
      <c r="T631" s="57">
        <v>627</v>
      </c>
      <c r="U631" s="66">
        <v>28.5</v>
      </c>
      <c r="V631" s="66">
        <v>0</v>
      </c>
      <c r="W631" s="65">
        <f t="shared" si="190"/>
        <v>7.9166666666666661</v>
      </c>
      <c r="X631" s="65">
        <f t="shared" si="198"/>
        <v>-0.11111111111111072</v>
      </c>
      <c r="Y631" s="67">
        <f t="shared" si="199"/>
        <v>3485.0972222222226</v>
      </c>
      <c r="Z631" s="57"/>
      <c r="AA631" s="57"/>
      <c r="AC631" s="57">
        <v>627</v>
      </c>
      <c r="AD631" s="66">
        <v>13.7</v>
      </c>
      <c r="AE631" s="66">
        <v>0</v>
      </c>
      <c r="AF631" s="65">
        <f t="shared" si="191"/>
        <v>3.8055555555555554</v>
      </c>
      <c r="AG631" s="65">
        <f t="shared" si="200"/>
        <v>0.24999999999999956</v>
      </c>
      <c r="AH631" s="67">
        <f t="shared" si="201"/>
        <v>3251.0972222222217</v>
      </c>
      <c r="AI631" s="57"/>
      <c r="AJ631" s="57"/>
      <c r="AL631" s="57">
        <v>627</v>
      </c>
      <c r="AM631" s="66">
        <v>13.7</v>
      </c>
      <c r="AN631" s="66">
        <v>0</v>
      </c>
      <c r="AO631" s="65">
        <f t="shared" si="192"/>
        <v>3.8055555555555554</v>
      </c>
      <c r="AP631" s="65">
        <f t="shared" si="202"/>
        <v>0.24999999999999956</v>
      </c>
      <c r="AQ631" s="67">
        <f t="shared" si="203"/>
        <v>3251.0972222222217</v>
      </c>
      <c r="AR631" s="57"/>
      <c r="AS631" s="57"/>
      <c r="AU631" s="57">
        <v>627</v>
      </c>
      <c r="AV631" s="66">
        <v>13.7</v>
      </c>
      <c r="AW631" s="66">
        <v>0</v>
      </c>
      <c r="AX631" s="65">
        <f t="shared" si="193"/>
        <v>3.8055555555555554</v>
      </c>
      <c r="AY631" s="65">
        <f t="shared" si="204"/>
        <v>0.24999999999999956</v>
      </c>
      <c r="AZ631" s="67">
        <f t="shared" si="205"/>
        <v>3251.0972222222217</v>
      </c>
      <c r="BA631" s="57"/>
      <c r="BB631" s="57"/>
      <c r="BD631" s="57">
        <v>627</v>
      </c>
      <c r="BE631" s="66">
        <v>46</v>
      </c>
      <c r="BF631" s="66">
        <v>0</v>
      </c>
      <c r="BG631" s="65">
        <f t="shared" si="194"/>
        <v>12.777777777777777</v>
      </c>
      <c r="BH631" s="65">
        <f t="shared" si="206"/>
        <v>8.3333333333332149E-2</v>
      </c>
      <c r="BI631" s="67">
        <f t="shared" si="207"/>
        <v>3344.6111111111118</v>
      </c>
      <c r="BJ631" s="57"/>
      <c r="BK631" s="57"/>
      <c r="BM631" s="57">
        <v>627</v>
      </c>
      <c r="BN631" s="57">
        <v>46</v>
      </c>
      <c r="BO631" s="66">
        <v>0</v>
      </c>
      <c r="BP631" s="65">
        <f t="shared" si="195"/>
        <v>12.777777777777777</v>
      </c>
      <c r="BQ631" s="65">
        <f t="shared" si="208"/>
        <v>8.3333333333332149E-2</v>
      </c>
      <c r="BR631" s="67">
        <f t="shared" si="209"/>
        <v>3356.9166666666679</v>
      </c>
      <c r="BS631" s="57"/>
      <c r="BT631" s="57"/>
    </row>
    <row r="632" spans="1:72" x14ac:dyDescent="0.25">
      <c r="A632" s="31">
        <v>632</v>
      </c>
      <c r="B632" s="56">
        <v>629</v>
      </c>
      <c r="C632" s="71">
        <v>46</v>
      </c>
      <c r="D632" s="71">
        <v>0</v>
      </c>
      <c r="E632" s="71">
        <v>12.777777777777777</v>
      </c>
      <c r="F632" s="71">
        <v>0</v>
      </c>
      <c r="G632" s="71">
        <v>3382.4722222222235</v>
      </c>
      <c r="K632" s="57">
        <v>628</v>
      </c>
      <c r="L632" s="66">
        <v>7.5</v>
      </c>
      <c r="M632" s="66">
        <v>0</v>
      </c>
      <c r="N632" s="65">
        <f t="shared" si="189"/>
        <v>2.0833333333333335</v>
      </c>
      <c r="O632" s="65">
        <f t="shared" si="196"/>
        <v>0.52777777777777812</v>
      </c>
      <c r="P632" s="67">
        <f t="shared" si="197"/>
        <v>3398.1250000000032</v>
      </c>
      <c r="Q632" s="57"/>
      <c r="R632" s="57"/>
      <c r="T632" s="57">
        <v>628</v>
      </c>
      <c r="U632" s="66">
        <v>28.1</v>
      </c>
      <c r="V632" s="66">
        <v>0</v>
      </c>
      <c r="W632" s="65">
        <f t="shared" si="190"/>
        <v>7.8055555555555554</v>
      </c>
      <c r="X632" s="65">
        <f t="shared" si="198"/>
        <v>-0.11111111111111072</v>
      </c>
      <c r="Y632" s="67">
        <f t="shared" si="199"/>
        <v>3492.9583333333339</v>
      </c>
      <c r="Z632" s="57"/>
      <c r="AA632" s="57"/>
      <c r="AC632" s="57">
        <v>628</v>
      </c>
      <c r="AD632" s="66">
        <v>16</v>
      </c>
      <c r="AE632" s="66">
        <v>0</v>
      </c>
      <c r="AF632" s="65">
        <f t="shared" si="191"/>
        <v>4.4444444444444446</v>
      </c>
      <c r="AG632" s="65">
        <f t="shared" si="200"/>
        <v>0.63888888888888928</v>
      </c>
      <c r="AH632" s="67">
        <f t="shared" si="201"/>
        <v>3255.2222222222217</v>
      </c>
      <c r="AI632" s="57"/>
      <c r="AJ632" s="57"/>
      <c r="AL632" s="57">
        <v>628</v>
      </c>
      <c r="AM632" s="66">
        <v>16</v>
      </c>
      <c r="AN632" s="66">
        <v>0</v>
      </c>
      <c r="AO632" s="65">
        <f t="shared" si="192"/>
        <v>4.4444444444444446</v>
      </c>
      <c r="AP632" s="65">
        <f t="shared" si="202"/>
        <v>0.63888888888888928</v>
      </c>
      <c r="AQ632" s="67">
        <f t="shared" si="203"/>
        <v>3255.2222222222217</v>
      </c>
      <c r="AR632" s="57"/>
      <c r="AS632" s="57"/>
      <c r="AU632" s="57">
        <v>628</v>
      </c>
      <c r="AV632" s="66">
        <v>16</v>
      </c>
      <c r="AW632" s="66">
        <v>0</v>
      </c>
      <c r="AX632" s="65">
        <f t="shared" si="193"/>
        <v>4.4444444444444446</v>
      </c>
      <c r="AY632" s="65">
        <f t="shared" si="204"/>
        <v>0.63888888888888928</v>
      </c>
      <c r="AZ632" s="67">
        <f t="shared" si="205"/>
        <v>3255.2222222222217</v>
      </c>
      <c r="BA632" s="57"/>
      <c r="BB632" s="57"/>
      <c r="BD632" s="57">
        <v>628</v>
      </c>
      <c r="BE632" s="66">
        <v>46</v>
      </c>
      <c r="BF632" s="66">
        <v>0</v>
      </c>
      <c r="BG632" s="65">
        <f t="shared" si="194"/>
        <v>12.777777777777777</v>
      </c>
      <c r="BH632" s="65">
        <f t="shared" si="206"/>
        <v>0</v>
      </c>
      <c r="BI632" s="67">
        <f t="shared" si="207"/>
        <v>3357.3888888888896</v>
      </c>
      <c r="BJ632" s="57"/>
      <c r="BK632" s="57"/>
      <c r="BM632" s="57">
        <v>628</v>
      </c>
      <c r="BN632" s="57">
        <v>46</v>
      </c>
      <c r="BO632" s="66">
        <v>0</v>
      </c>
      <c r="BP632" s="65">
        <f t="shared" si="195"/>
        <v>12.777777777777777</v>
      </c>
      <c r="BQ632" s="65">
        <f t="shared" si="208"/>
        <v>0</v>
      </c>
      <c r="BR632" s="67">
        <f t="shared" si="209"/>
        <v>3369.6944444444457</v>
      </c>
      <c r="BS632" s="57"/>
      <c r="BT632" s="57"/>
    </row>
    <row r="633" spans="1:72" x14ac:dyDescent="0.25">
      <c r="A633" s="31">
        <v>633</v>
      </c>
      <c r="B633" s="56">
        <v>630</v>
      </c>
      <c r="C633" s="71">
        <v>46.1</v>
      </c>
      <c r="D633" s="71">
        <v>0</v>
      </c>
      <c r="E633" s="71">
        <v>12.805555555555555</v>
      </c>
      <c r="F633" s="71">
        <v>2.7777777777778567E-2</v>
      </c>
      <c r="G633" s="71">
        <v>3395.2638888888901</v>
      </c>
      <c r="K633" s="57">
        <v>629</v>
      </c>
      <c r="L633" s="66">
        <v>9.1999999999999993</v>
      </c>
      <c r="M633" s="66">
        <v>0</v>
      </c>
      <c r="N633" s="65">
        <f t="shared" si="189"/>
        <v>2.5555555555555554</v>
      </c>
      <c r="O633" s="65">
        <f t="shared" si="196"/>
        <v>0.47222222222222188</v>
      </c>
      <c r="P633" s="67">
        <f t="shared" si="197"/>
        <v>3400.4444444444475</v>
      </c>
      <c r="Q633" s="57"/>
      <c r="R633" s="57"/>
      <c r="T633" s="57">
        <v>629</v>
      </c>
      <c r="U633" s="66">
        <v>27.6</v>
      </c>
      <c r="V633" s="66">
        <v>0</v>
      </c>
      <c r="W633" s="65">
        <f t="shared" si="190"/>
        <v>7.666666666666667</v>
      </c>
      <c r="X633" s="65">
        <f t="shared" si="198"/>
        <v>-0.1388888888888884</v>
      </c>
      <c r="Y633" s="67">
        <f t="shared" si="199"/>
        <v>3500.6944444444453</v>
      </c>
      <c r="Z633" s="57"/>
      <c r="AA633" s="57"/>
      <c r="AC633" s="57">
        <v>629</v>
      </c>
      <c r="AD633" s="66">
        <v>18.100000000000001</v>
      </c>
      <c r="AE633" s="66">
        <v>0</v>
      </c>
      <c r="AF633" s="65">
        <f t="shared" si="191"/>
        <v>5.0277777777777777</v>
      </c>
      <c r="AG633" s="65">
        <f t="shared" si="200"/>
        <v>0.58333333333333304</v>
      </c>
      <c r="AH633" s="67">
        <f t="shared" si="201"/>
        <v>3259.958333333333</v>
      </c>
      <c r="AI633" s="57"/>
      <c r="AJ633" s="57"/>
      <c r="AL633" s="57">
        <v>629</v>
      </c>
      <c r="AM633" s="66">
        <v>18.100000000000001</v>
      </c>
      <c r="AN633" s="66">
        <v>0</v>
      </c>
      <c r="AO633" s="65">
        <f t="shared" si="192"/>
        <v>5.0277777777777777</v>
      </c>
      <c r="AP633" s="65">
        <f t="shared" si="202"/>
        <v>0.58333333333333304</v>
      </c>
      <c r="AQ633" s="67">
        <f t="shared" si="203"/>
        <v>3259.958333333333</v>
      </c>
      <c r="AR633" s="57"/>
      <c r="AS633" s="57"/>
      <c r="AU633" s="57">
        <v>629</v>
      </c>
      <c r="AV633" s="66">
        <v>18.100000000000001</v>
      </c>
      <c r="AW633" s="66">
        <v>0</v>
      </c>
      <c r="AX633" s="65">
        <f t="shared" si="193"/>
        <v>5.0277777777777777</v>
      </c>
      <c r="AY633" s="65">
        <f t="shared" si="204"/>
        <v>0.58333333333333304</v>
      </c>
      <c r="AZ633" s="67">
        <f t="shared" si="205"/>
        <v>3259.958333333333</v>
      </c>
      <c r="BA633" s="57"/>
      <c r="BB633" s="57"/>
      <c r="BD633" s="57">
        <v>629</v>
      </c>
      <c r="BE633" s="66">
        <v>46</v>
      </c>
      <c r="BF633" s="66">
        <v>0</v>
      </c>
      <c r="BG633" s="65">
        <f t="shared" si="194"/>
        <v>12.777777777777777</v>
      </c>
      <c r="BH633" s="65">
        <f t="shared" si="206"/>
        <v>0</v>
      </c>
      <c r="BI633" s="67">
        <f t="shared" si="207"/>
        <v>3370.1666666666674</v>
      </c>
      <c r="BJ633" s="57"/>
      <c r="BK633" s="57"/>
      <c r="BM633" s="57">
        <v>629</v>
      </c>
      <c r="BN633" s="57">
        <v>46</v>
      </c>
      <c r="BO633" s="66">
        <v>0</v>
      </c>
      <c r="BP633" s="65">
        <f t="shared" si="195"/>
        <v>12.777777777777777</v>
      </c>
      <c r="BQ633" s="65">
        <f t="shared" si="208"/>
        <v>0</v>
      </c>
      <c r="BR633" s="67">
        <f t="shared" si="209"/>
        <v>3382.4722222222235</v>
      </c>
      <c r="BS633" s="57"/>
      <c r="BT633" s="57"/>
    </row>
    <row r="634" spans="1:72" x14ac:dyDescent="0.25">
      <c r="A634" s="31">
        <v>634</v>
      </c>
      <c r="B634" s="56">
        <v>631</v>
      </c>
      <c r="C634" s="71">
        <v>46.7</v>
      </c>
      <c r="D634" s="71">
        <v>0</v>
      </c>
      <c r="E634" s="71">
        <v>12.972222222222223</v>
      </c>
      <c r="F634" s="71">
        <v>0.16666666666666785</v>
      </c>
      <c r="G634" s="71">
        <v>3408.1527777777787</v>
      </c>
      <c r="K634" s="57">
        <v>630</v>
      </c>
      <c r="L634" s="66">
        <v>10.8</v>
      </c>
      <c r="M634" s="66">
        <v>0</v>
      </c>
      <c r="N634" s="65">
        <f t="shared" si="189"/>
        <v>3</v>
      </c>
      <c r="O634" s="65">
        <f t="shared" si="196"/>
        <v>0.44444444444444464</v>
      </c>
      <c r="P634" s="67">
        <f t="shared" si="197"/>
        <v>3403.2222222222254</v>
      </c>
      <c r="Q634" s="57"/>
      <c r="R634" s="57"/>
      <c r="T634" s="57">
        <v>630</v>
      </c>
      <c r="U634" s="66">
        <v>26.9</v>
      </c>
      <c r="V634" s="66">
        <v>0</v>
      </c>
      <c r="W634" s="65">
        <f t="shared" si="190"/>
        <v>7.4722222222222214</v>
      </c>
      <c r="X634" s="65">
        <f t="shared" si="198"/>
        <v>-0.19444444444444553</v>
      </c>
      <c r="Y634" s="67">
        <f t="shared" si="199"/>
        <v>3508.2638888888896</v>
      </c>
      <c r="Z634" s="57"/>
      <c r="AA634" s="57"/>
      <c r="AC634" s="57">
        <v>630</v>
      </c>
      <c r="AD634" s="66">
        <v>20.8</v>
      </c>
      <c r="AE634" s="66">
        <v>0</v>
      </c>
      <c r="AF634" s="65">
        <f t="shared" si="191"/>
        <v>5.7777777777777777</v>
      </c>
      <c r="AG634" s="65">
        <f t="shared" si="200"/>
        <v>0.75</v>
      </c>
      <c r="AH634" s="67">
        <f t="shared" si="201"/>
        <v>3265.3611111111109</v>
      </c>
      <c r="AI634" s="57"/>
      <c r="AJ634" s="57"/>
      <c r="AL634" s="57">
        <v>630</v>
      </c>
      <c r="AM634" s="66">
        <v>20.8</v>
      </c>
      <c r="AN634" s="66">
        <v>0</v>
      </c>
      <c r="AO634" s="65">
        <f t="shared" si="192"/>
        <v>5.7777777777777777</v>
      </c>
      <c r="AP634" s="65">
        <f t="shared" si="202"/>
        <v>0.75</v>
      </c>
      <c r="AQ634" s="67">
        <f t="shared" si="203"/>
        <v>3265.3611111111109</v>
      </c>
      <c r="AR634" s="57"/>
      <c r="AS634" s="57"/>
      <c r="AU634" s="57">
        <v>630</v>
      </c>
      <c r="AV634" s="66">
        <v>20.8</v>
      </c>
      <c r="AW634" s="66">
        <v>0</v>
      </c>
      <c r="AX634" s="65">
        <f t="shared" si="193"/>
        <v>5.7777777777777777</v>
      </c>
      <c r="AY634" s="65">
        <f t="shared" si="204"/>
        <v>0.75</v>
      </c>
      <c r="AZ634" s="67">
        <f t="shared" si="205"/>
        <v>3265.3611111111109</v>
      </c>
      <c r="BA634" s="57"/>
      <c r="BB634" s="57"/>
      <c r="BD634" s="57">
        <v>630</v>
      </c>
      <c r="BE634" s="66">
        <v>46.1</v>
      </c>
      <c r="BF634" s="66">
        <v>0</v>
      </c>
      <c r="BG634" s="65">
        <f t="shared" si="194"/>
        <v>12.805555555555555</v>
      </c>
      <c r="BH634" s="65">
        <f t="shared" si="206"/>
        <v>2.7777777777778567E-2</v>
      </c>
      <c r="BI634" s="67">
        <f t="shared" si="207"/>
        <v>3382.9583333333339</v>
      </c>
      <c r="BJ634" s="57"/>
      <c r="BK634" s="57"/>
      <c r="BM634" s="57">
        <v>630</v>
      </c>
      <c r="BN634" s="57">
        <v>46.1</v>
      </c>
      <c r="BO634" s="66">
        <v>0</v>
      </c>
      <c r="BP634" s="65">
        <f t="shared" si="195"/>
        <v>12.805555555555555</v>
      </c>
      <c r="BQ634" s="65">
        <f t="shared" si="208"/>
        <v>2.7777777777778567E-2</v>
      </c>
      <c r="BR634" s="67">
        <f t="shared" si="209"/>
        <v>3395.2638888888901</v>
      </c>
      <c r="BS634" s="57"/>
      <c r="BT634" s="57"/>
    </row>
    <row r="635" spans="1:72" x14ac:dyDescent="0.25">
      <c r="A635" s="31">
        <v>635</v>
      </c>
      <c r="B635" s="56">
        <v>632</v>
      </c>
      <c r="C635" s="71">
        <v>47.7</v>
      </c>
      <c r="D635" s="71">
        <v>0</v>
      </c>
      <c r="E635" s="71">
        <v>13.25</v>
      </c>
      <c r="F635" s="71">
        <v>0.27777777777777679</v>
      </c>
      <c r="G635" s="71">
        <v>3421.2638888888901</v>
      </c>
      <c r="K635" s="57">
        <v>631</v>
      </c>
      <c r="L635" s="66">
        <v>12.4</v>
      </c>
      <c r="M635" s="66">
        <v>0</v>
      </c>
      <c r="N635" s="65">
        <f t="shared" si="189"/>
        <v>3.4444444444444446</v>
      </c>
      <c r="O635" s="65">
        <f t="shared" si="196"/>
        <v>0.44444444444444464</v>
      </c>
      <c r="P635" s="67">
        <f t="shared" si="197"/>
        <v>3406.4444444444475</v>
      </c>
      <c r="Q635" s="57"/>
      <c r="R635" s="57"/>
      <c r="T635" s="57">
        <v>631</v>
      </c>
      <c r="U635" s="66">
        <v>26</v>
      </c>
      <c r="V635" s="66">
        <v>0</v>
      </c>
      <c r="W635" s="65">
        <f t="shared" si="190"/>
        <v>7.2222222222222223</v>
      </c>
      <c r="X635" s="65">
        <f t="shared" si="198"/>
        <v>-0.24999999999999911</v>
      </c>
      <c r="Y635" s="67">
        <f t="shared" si="199"/>
        <v>3515.6111111111118</v>
      </c>
      <c r="Z635" s="57"/>
      <c r="AA635" s="57"/>
      <c r="AC635" s="57">
        <v>631</v>
      </c>
      <c r="AD635" s="66">
        <v>23.7</v>
      </c>
      <c r="AE635" s="66">
        <v>0</v>
      </c>
      <c r="AF635" s="65">
        <f t="shared" si="191"/>
        <v>6.583333333333333</v>
      </c>
      <c r="AG635" s="65">
        <f t="shared" si="200"/>
        <v>0.80555555555555536</v>
      </c>
      <c r="AH635" s="67">
        <f t="shared" si="201"/>
        <v>3271.5416666666665</v>
      </c>
      <c r="AI635" s="57"/>
      <c r="AJ635" s="57"/>
      <c r="AL635" s="57">
        <v>631</v>
      </c>
      <c r="AM635" s="66">
        <v>23.7</v>
      </c>
      <c r="AN635" s="66">
        <v>0</v>
      </c>
      <c r="AO635" s="65">
        <f t="shared" si="192"/>
        <v>6.583333333333333</v>
      </c>
      <c r="AP635" s="65">
        <f t="shared" si="202"/>
        <v>0.80555555555555536</v>
      </c>
      <c r="AQ635" s="67">
        <f t="shared" si="203"/>
        <v>3271.5416666666665</v>
      </c>
      <c r="AR635" s="57"/>
      <c r="AS635" s="57"/>
      <c r="AU635" s="57">
        <v>631</v>
      </c>
      <c r="AV635" s="66">
        <v>23.7</v>
      </c>
      <c r="AW635" s="66">
        <v>0</v>
      </c>
      <c r="AX635" s="65">
        <f t="shared" si="193"/>
        <v>6.583333333333333</v>
      </c>
      <c r="AY635" s="65">
        <f t="shared" si="204"/>
        <v>0.80555555555555536</v>
      </c>
      <c r="AZ635" s="67">
        <f t="shared" si="205"/>
        <v>3271.5416666666665</v>
      </c>
      <c r="BA635" s="57"/>
      <c r="BB635" s="57"/>
      <c r="BD635" s="57">
        <v>631</v>
      </c>
      <c r="BE635" s="66">
        <v>46.7</v>
      </c>
      <c r="BF635" s="66">
        <v>0</v>
      </c>
      <c r="BG635" s="65">
        <f t="shared" si="194"/>
        <v>12.972222222222223</v>
      </c>
      <c r="BH635" s="65">
        <f t="shared" si="206"/>
        <v>0.16666666666666785</v>
      </c>
      <c r="BI635" s="67">
        <f t="shared" si="207"/>
        <v>3395.8472222222226</v>
      </c>
      <c r="BJ635" s="57"/>
      <c r="BK635" s="57"/>
      <c r="BM635" s="57">
        <v>631</v>
      </c>
      <c r="BN635" s="57">
        <v>46.7</v>
      </c>
      <c r="BO635" s="66">
        <v>0</v>
      </c>
      <c r="BP635" s="65">
        <f t="shared" si="195"/>
        <v>12.972222222222223</v>
      </c>
      <c r="BQ635" s="65">
        <f t="shared" si="208"/>
        <v>0.16666666666666785</v>
      </c>
      <c r="BR635" s="67">
        <f t="shared" si="209"/>
        <v>3408.1527777777787</v>
      </c>
      <c r="BS635" s="57"/>
      <c r="BT635" s="57"/>
    </row>
    <row r="636" spans="1:72" x14ac:dyDescent="0.25">
      <c r="A636" s="31">
        <v>636</v>
      </c>
      <c r="B636" s="56">
        <v>633</v>
      </c>
      <c r="C636" s="71">
        <v>48.9</v>
      </c>
      <c r="D636" s="71">
        <v>0</v>
      </c>
      <c r="E636" s="71">
        <v>13.583333333333332</v>
      </c>
      <c r="F636" s="71">
        <v>0.33333333333333215</v>
      </c>
      <c r="G636" s="71">
        <v>3434.6805555555566</v>
      </c>
      <c r="K636" s="57">
        <v>632</v>
      </c>
      <c r="L636" s="66">
        <v>13.8</v>
      </c>
      <c r="M636" s="66">
        <v>0</v>
      </c>
      <c r="N636" s="65">
        <f t="shared" si="189"/>
        <v>3.8333333333333335</v>
      </c>
      <c r="O636" s="65">
        <f t="shared" si="196"/>
        <v>0.38888888888888884</v>
      </c>
      <c r="P636" s="67">
        <f t="shared" si="197"/>
        <v>3410.0833333333362</v>
      </c>
      <c r="Q636" s="57"/>
      <c r="R636" s="57"/>
      <c r="T636" s="57">
        <v>632</v>
      </c>
      <c r="U636" s="66">
        <v>24.6</v>
      </c>
      <c r="V636" s="66">
        <v>0</v>
      </c>
      <c r="W636" s="65">
        <f t="shared" si="190"/>
        <v>6.8333333333333339</v>
      </c>
      <c r="X636" s="65">
        <f t="shared" si="198"/>
        <v>-0.3888888888888884</v>
      </c>
      <c r="Y636" s="67">
        <f t="shared" si="199"/>
        <v>3522.6388888888896</v>
      </c>
      <c r="Z636" s="57"/>
      <c r="AA636" s="57"/>
      <c r="AC636" s="57">
        <v>632</v>
      </c>
      <c r="AD636" s="66">
        <v>26.5</v>
      </c>
      <c r="AE636" s="66">
        <v>0</v>
      </c>
      <c r="AF636" s="65">
        <f t="shared" si="191"/>
        <v>7.3611111111111107</v>
      </c>
      <c r="AG636" s="65">
        <f t="shared" si="200"/>
        <v>0.77777777777777768</v>
      </c>
      <c r="AH636" s="67">
        <f t="shared" si="201"/>
        <v>3278.5138888888887</v>
      </c>
      <c r="AI636" s="57"/>
      <c r="AJ636" s="57"/>
      <c r="AL636" s="57">
        <v>632</v>
      </c>
      <c r="AM636" s="66">
        <v>26.5</v>
      </c>
      <c r="AN636" s="66">
        <v>0</v>
      </c>
      <c r="AO636" s="65">
        <f t="shared" si="192"/>
        <v>7.3611111111111107</v>
      </c>
      <c r="AP636" s="65">
        <f t="shared" si="202"/>
        <v>0.77777777777777768</v>
      </c>
      <c r="AQ636" s="67">
        <f t="shared" si="203"/>
        <v>3278.5138888888887</v>
      </c>
      <c r="AR636" s="57"/>
      <c r="AS636" s="57"/>
      <c r="AU636" s="57">
        <v>632</v>
      </c>
      <c r="AV636" s="66">
        <v>26.5</v>
      </c>
      <c r="AW636" s="66">
        <v>0</v>
      </c>
      <c r="AX636" s="65">
        <f t="shared" si="193"/>
        <v>7.3611111111111107</v>
      </c>
      <c r="AY636" s="65">
        <f t="shared" si="204"/>
        <v>0.77777777777777768</v>
      </c>
      <c r="AZ636" s="67">
        <f t="shared" si="205"/>
        <v>3278.5138888888887</v>
      </c>
      <c r="BA636" s="57"/>
      <c r="BB636" s="57"/>
      <c r="BD636" s="57">
        <v>632</v>
      </c>
      <c r="BE636" s="66">
        <v>47.7</v>
      </c>
      <c r="BF636" s="66">
        <v>0</v>
      </c>
      <c r="BG636" s="65">
        <f t="shared" si="194"/>
        <v>13.25</v>
      </c>
      <c r="BH636" s="65">
        <f t="shared" si="206"/>
        <v>0.27777777777777679</v>
      </c>
      <c r="BI636" s="67">
        <f t="shared" si="207"/>
        <v>3408.9583333333339</v>
      </c>
      <c r="BJ636" s="57"/>
      <c r="BK636" s="57"/>
      <c r="BM636" s="57">
        <v>632</v>
      </c>
      <c r="BN636" s="57">
        <v>47.7</v>
      </c>
      <c r="BO636" s="66">
        <v>0</v>
      </c>
      <c r="BP636" s="65">
        <f t="shared" si="195"/>
        <v>13.25</v>
      </c>
      <c r="BQ636" s="65">
        <f t="shared" si="208"/>
        <v>0.27777777777777679</v>
      </c>
      <c r="BR636" s="67">
        <f t="shared" si="209"/>
        <v>3421.2638888888901</v>
      </c>
      <c r="BS636" s="57"/>
      <c r="BT636" s="57"/>
    </row>
    <row r="637" spans="1:72" x14ac:dyDescent="0.25">
      <c r="A637" s="31">
        <v>637</v>
      </c>
      <c r="B637" s="56">
        <v>634</v>
      </c>
      <c r="C637" s="71">
        <v>50.3</v>
      </c>
      <c r="D637" s="71">
        <v>0</v>
      </c>
      <c r="E637" s="71">
        <v>13.972222222222221</v>
      </c>
      <c r="F637" s="71">
        <v>0.38888888888888928</v>
      </c>
      <c r="G637" s="71">
        <v>3448.4583333333344</v>
      </c>
      <c r="K637" s="57">
        <v>633</v>
      </c>
      <c r="L637" s="66">
        <v>15.2</v>
      </c>
      <c r="M637" s="66">
        <v>0</v>
      </c>
      <c r="N637" s="65">
        <f t="shared" si="189"/>
        <v>4.2222222222222223</v>
      </c>
      <c r="O637" s="65">
        <f t="shared" si="196"/>
        <v>0.38888888888888884</v>
      </c>
      <c r="P637" s="67">
        <f t="shared" si="197"/>
        <v>3414.111111111114</v>
      </c>
      <c r="Q637" s="57"/>
      <c r="R637" s="57"/>
      <c r="T637" s="57">
        <v>633</v>
      </c>
      <c r="U637" s="66">
        <v>22.8</v>
      </c>
      <c r="V637" s="66">
        <v>0</v>
      </c>
      <c r="W637" s="65">
        <f t="shared" si="190"/>
        <v>6.333333333333333</v>
      </c>
      <c r="X637" s="65">
        <f t="shared" si="198"/>
        <v>-0.50000000000000089</v>
      </c>
      <c r="Y637" s="67">
        <f t="shared" si="199"/>
        <v>3529.2222222222231</v>
      </c>
      <c r="Z637" s="57"/>
      <c r="AA637" s="57"/>
      <c r="AC637" s="57">
        <v>633</v>
      </c>
      <c r="AD637" s="66">
        <v>29.3</v>
      </c>
      <c r="AE637" s="66">
        <v>0</v>
      </c>
      <c r="AF637" s="65">
        <f t="shared" si="191"/>
        <v>8.1388888888888893</v>
      </c>
      <c r="AG637" s="65">
        <f t="shared" si="200"/>
        <v>0.77777777777777857</v>
      </c>
      <c r="AH637" s="67">
        <f t="shared" si="201"/>
        <v>3286.2638888888887</v>
      </c>
      <c r="AI637" s="57"/>
      <c r="AJ637" s="57"/>
      <c r="AL637" s="57">
        <v>633</v>
      </c>
      <c r="AM637" s="66">
        <v>29.3</v>
      </c>
      <c r="AN637" s="66">
        <v>0</v>
      </c>
      <c r="AO637" s="65">
        <f t="shared" si="192"/>
        <v>8.1388888888888893</v>
      </c>
      <c r="AP637" s="65">
        <f t="shared" si="202"/>
        <v>0.77777777777777857</v>
      </c>
      <c r="AQ637" s="67">
        <f t="shared" si="203"/>
        <v>3286.2638888888887</v>
      </c>
      <c r="AR637" s="57"/>
      <c r="AS637" s="57"/>
      <c r="AU637" s="57">
        <v>633</v>
      </c>
      <c r="AV637" s="66">
        <v>29.3</v>
      </c>
      <c r="AW637" s="66">
        <v>0</v>
      </c>
      <c r="AX637" s="65">
        <f t="shared" si="193"/>
        <v>8.1388888888888893</v>
      </c>
      <c r="AY637" s="65">
        <f t="shared" si="204"/>
        <v>0.77777777777777857</v>
      </c>
      <c r="AZ637" s="67">
        <f t="shared" si="205"/>
        <v>3286.2638888888887</v>
      </c>
      <c r="BA637" s="57"/>
      <c r="BB637" s="57"/>
      <c r="BD637" s="57">
        <v>633</v>
      </c>
      <c r="BE637" s="66">
        <v>48.9</v>
      </c>
      <c r="BF637" s="66">
        <v>0</v>
      </c>
      <c r="BG637" s="65">
        <f t="shared" si="194"/>
        <v>13.583333333333332</v>
      </c>
      <c r="BH637" s="65">
        <f t="shared" si="206"/>
        <v>0.33333333333333215</v>
      </c>
      <c r="BI637" s="67">
        <f t="shared" si="207"/>
        <v>3422.3750000000005</v>
      </c>
      <c r="BJ637" s="57"/>
      <c r="BK637" s="57"/>
      <c r="BM637" s="57">
        <v>633</v>
      </c>
      <c r="BN637" s="57">
        <v>48.9</v>
      </c>
      <c r="BO637" s="66">
        <v>0</v>
      </c>
      <c r="BP637" s="65">
        <f t="shared" si="195"/>
        <v>13.583333333333332</v>
      </c>
      <c r="BQ637" s="65">
        <f t="shared" si="208"/>
        <v>0.33333333333333215</v>
      </c>
      <c r="BR637" s="67">
        <f t="shared" si="209"/>
        <v>3434.6805555555566</v>
      </c>
      <c r="BS637" s="57"/>
      <c r="BT637" s="57"/>
    </row>
    <row r="638" spans="1:72" x14ac:dyDescent="0.25">
      <c r="A638" s="31">
        <v>638</v>
      </c>
      <c r="B638" s="56">
        <v>635</v>
      </c>
      <c r="C638" s="71">
        <v>51.6</v>
      </c>
      <c r="D638" s="71">
        <v>0</v>
      </c>
      <c r="E638" s="71">
        <v>14.333333333333334</v>
      </c>
      <c r="F638" s="71">
        <v>0.36111111111111249</v>
      </c>
      <c r="G638" s="71">
        <v>3462.6111111111122</v>
      </c>
      <c r="K638" s="57">
        <v>634</v>
      </c>
      <c r="L638" s="66">
        <v>16.3</v>
      </c>
      <c r="M638" s="66">
        <v>0</v>
      </c>
      <c r="N638" s="65">
        <f t="shared" si="189"/>
        <v>4.5277777777777777</v>
      </c>
      <c r="O638" s="65">
        <f t="shared" si="196"/>
        <v>0.30555555555555536</v>
      </c>
      <c r="P638" s="67">
        <f t="shared" si="197"/>
        <v>3418.486111111114</v>
      </c>
      <c r="Q638" s="57"/>
      <c r="R638" s="57"/>
      <c r="T638" s="57">
        <v>634</v>
      </c>
      <c r="U638" s="66">
        <v>21</v>
      </c>
      <c r="V638" s="66">
        <v>0</v>
      </c>
      <c r="W638" s="65">
        <f t="shared" si="190"/>
        <v>5.833333333333333</v>
      </c>
      <c r="X638" s="65">
        <f t="shared" si="198"/>
        <v>-0.5</v>
      </c>
      <c r="Y638" s="67">
        <f t="shared" si="199"/>
        <v>3535.3055555555566</v>
      </c>
      <c r="Z638" s="57"/>
      <c r="AA638" s="57"/>
      <c r="AC638" s="57">
        <v>634</v>
      </c>
      <c r="AD638" s="66">
        <v>32</v>
      </c>
      <c r="AE638" s="66">
        <v>0</v>
      </c>
      <c r="AF638" s="65">
        <f t="shared" si="191"/>
        <v>8.8888888888888893</v>
      </c>
      <c r="AG638" s="65">
        <f t="shared" si="200"/>
        <v>0.75</v>
      </c>
      <c r="AH638" s="67">
        <f t="shared" si="201"/>
        <v>3294.7777777777774</v>
      </c>
      <c r="AI638" s="57"/>
      <c r="AJ638" s="57"/>
      <c r="AL638" s="57">
        <v>634</v>
      </c>
      <c r="AM638" s="66">
        <v>32</v>
      </c>
      <c r="AN638" s="66">
        <v>0</v>
      </c>
      <c r="AO638" s="65">
        <f t="shared" si="192"/>
        <v>8.8888888888888893</v>
      </c>
      <c r="AP638" s="65">
        <f t="shared" si="202"/>
        <v>0.75</v>
      </c>
      <c r="AQ638" s="67">
        <f t="shared" si="203"/>
        <v>3294.7777777777774</v>
      </c>
      <c r="AR638" s="57"/>
      <c r="AS638" s="57"/>
      <c r="AU638" s="57">
        <v>634</v>
      </c>
      <c r="AV638" s="66">
        <v>32</v>
      </c>
      <c r="AW638" s="66">
        <v>0</v>
      </c>
      <c r="AX638" s="65">
        <f t="shared" si="193"/>
        <v>8.8888888888888893</v>
      </c>
      <c r="AY638" s="65">
        <f t="shared" si="204"/>
        <v>0.75</v>
      </c>
      <c r="AZ638" s="67">
        <f t="shared" si="205"/>
        <v>3294.7777777777774</v>
      </c>
      <c r="BA638" s="57"/>
      <c r="BB638" s="57"/>
      <c r="BD638" s="57">
        <v>634</v>
      </c>
      <c r="BE638" s="66">
        <v>50.3</v>
      </c>
      <c r="BF638" s="66">
        <v>0</v>
      </c>
      <c r="BG638" s="65">
        <f t="shared" si="194"/>
        <v>13.972222222222221</v>
      </c>
      <c r="BH638" s="65">
        <f t="shared" si="206"/>
        <v>0.38888888888888928</v>
      </c>
      <c r="BI638" s="67">
        <f t="shared" si="207"/>
        <v>3436.1527777777783</v>
      </c>
      <c r="BJ638" s="57"/>
      <c r="BK638" s="57"/>
      <c r="BM638" s="57">
        <v>634</v>
      </c>
      <c r="BN638" s="57">
        <v>50.3</v>
      </c>
      <c r="BO638" s="66">
        <v>0</v>
      </c>
      <c r="BP638" s="65">
        <f t="shared" si="195"/>
        <v>13.972222222222221</v>
      </c>
      <c r="BQ638" s="65">
        <f t="shared" si="208"/>
        <v>0.38888888888888928</v>
      </c>
      <c r="BR638" s="67">
        <f t="shared" si="209"/>
        <v>3448.4583333333344</v>
      </c>
      <c r="BS638" s="57"/>
      <c r="BT638" s="57"/>
    </row>
    <row r="639" spans="1:72" x14ac:dyDescent="0.25">
      <c r="A639" s="31">
        <v>639</v>
      </c>
      <c r="B639" s="56">
        <v>636</v>
      </c>
      <c r="C639" s="71">
        <v>52.6</v>
      </c>
      <c r="D639" s="71">
        <v>0</v>
      </c>
      <c r="E639" s="71">
        <v>14.611111111111111</v>
      </c>
      <c r="F639" s="71">
        <v>0.27777777777777679</v>
      </c>
      <c r="G639" s="71">
        <v>3477.0833333333344</v>
      </c>
      <c r="K639" s="57">
        <v>635</v>
      </c>
      <c r="L639" s="66">
        <v>17.3</v>
      </c>
      <c r="M639" s="66">
        <v>0</v>
      </c>
      <c r="N639" s="65">
        <f t="shared" si="189"/>
        <v>4.8055555555555554</v>
      </c>
      <c r="O639" s="65">
        <f t="shared" si="196"/>
        <v>0.27777777777777768</v>
      </c>
      <c r="P639" s="67">
        <f t="shared" si="197"/>
        <v>3423.1527777777806</v>
      </c>
      <c r="Q639" s="57"/>
      <c r="R639" s="57"/>
      <c r="T639" s="57">
        <v>635</v>
      </c>
      <c r="U639" s="66">
        <v>19.5</v>
      </c>
      <c r="V639" s="66">
        <v>0</v>
      </c>
      <c r="W639" s="65">
        <f t="shared" si="190"/>
        <v>5.416666666666667</v>
      </c>
      <c r="X639" s="65">
        <f t="shared" si="198"/>
        <v>-0.41666666666666607</v>
      </c>
      <c r="Y639" s="67">
        <f t="shared" si="199"/>
        <v>3540.9305555555566</v>
      </c>
      <c r="Z639" s="57"/>
      <c r="AA639" s="57"/>
      <c r="AC639" s="57">
        <v>635</v>
      </c>
      <c r="AD639" s="66">
        <v>34.5</v>
      </c>
      <c r="AE639" s="66">
        <v>0</v>
      </c>
      <c r="AF639" s="65">
        <f t="shared" si="191"/>
        <v>9.5833333333333339</v>
      </c>
      <c r="AG639" s="65">
        <f t="shared" si="200"/>
        <v>0.69444444444444464</v>
      </c>
      <c r="AH639" s="67">
        <f t="shared" si="201"/>
        <v>3304.0138888888887</v>
      </c>
      <c r="AI639" s="57"/>
      <c r="AJ639" s="57"/>
      <c r="AL639" s="57">
        <v>635</v>
      </c>
      <c r="AM639" s="66">
        <v>34.5</v>
      </c>
      <c r="AN639" s="66">
        <v>0</v>
      </c>
      <c r="AO639" s="65">
        <f t="shared" si="192"/>
        <v>9.5833333333333339</v>
      </c>
      <c r="AP639" s="65">
        <f t="shared" si="202"/>
        <v>0.69444444444444464</v>
      </c>
      <c r="AQ639" s="67">
        <f t="shared" si="203"/>
        <v>3304.0138888888887</v>
      </c>
      <c r="AR639" s="57"/>
      <c r="AS639" s="57"/>
      <c r="AU639" s="57">
        <v>635</v>
      </c>
      <c r="AV639" s="66">
        <v>34.5</v>
      </c>
      <c r="AW639" s="66">
        <v>0</v>
      </c>
      <c r="AX639" s="65">
        <f t="shared" si="193"/>
        <v>9.5833333333333339</v>
      </c>
      <c r="AY639" s="65">
        <f t="shared" si="204"/>
        <v>0.69444444444444464</v>
      </c>
      <c r="AZ639" s="67">
        <f t="shared" si="205"/>
        <v>3304.0138888888887</v>
      </c>
      <c r="BA639" s="57"/>
      <c r="BB639" s="57"/>
      <c r="BD639" s="57">
        <v>635</v>
      </c>
      <c r="BE639" s="66">
        <v>51.6</v>
      </c>
      <c r="BF639" s="66">
        <v>0</v>
      </c>
      <c r="BG639" s="65">
        <f t="shared" si="194"/>
        <v>14.333333333333334</v>
      </c>
      <c r="BH639" s="65">
        <f t="shared" si="206"/>
        <v>0.36111111111111249</v>
      </c>
      <c r="BI639" s="67">
        <f t="shared" si="207"/>
        <v>3450.3055555555561</v>
      </c>
      <c r="BJ639" s="57"/>
      <c r="BK639" s="57"/>
      <c r="BM639" s="57">
        <v>635</v>
      </c>
      <c r="BN639" s="57">
        <v>51.6</v>
      </c>
      <c r="BO639" s="66">
        <v>0</v>
      </c>
      <c r="BP639" s="65">
        <f t="shared" si="195"/>
        <v>14.333333333333334</v>
      </c>
      <c r="BQ639" s="65">
        <f t="shared" si="208"/>
        <v>0.36111111111111249</v>
      </c>
      <c r="BR639" s="67">
        <f t="shared" si="209"/>
        <v>3462.6111111111122</v>
      </c>
      <c r="BS639" s="57"/>
      <c r="BT639" s="57"/>
    </row>
    <row r="640" spans="1:72" x14ac:dyDescent="0.25">
      <c r="A640" s="31">
        <v>640</v>
      </c>
      <c r="B640" s="56">
        <v>637</v>
      </c>
      <c r="C640" s="71">
        <v>53</v>
      </c>
      <c r="D640" s="71">
        <v>0</v>
      </c>
      <c r="E640" s="71">
        <v>14.722222222222221</v>
      </c>
      <c r="F640" s="71">
        <v>0.11111111111111072</v>
      </c>
      <c r="G640" s="71">
        <v>3491.7500000000009</v>
      </c>
      <c r="K640" s="57">
        <v>636</v>
      </c>
      <c r="L640" s="66">
        <v>18</v>
      </c>
      <c r="M640" s="66">
        <v>0</v>
      </c>
      <c r="N640" s="65">
        <f t="shared" si="189"/>
        <v>5</v>
      </c>
      <c r="O640" s="65">
        <f t="shared" si="196"/>
        <v>0.19444444444444464</v>
      </c>
      <c r="P640" s="67">
        <f t="shared" si="197"/>
        <v>3428.0555555555584</v>
      </c>
      <c r="Q640" s="57"/>
      <c r="R640" s="57"/>
      <c r="T640" s="57">
        <v>636</v>
      </c>
      <c r="U640" s="66">
        <v>18.600000000000001</v>
      </c>
      <c r="V640" s="66">
        <v>0</v>
      </c>
      <c r="W640" s="65">
        <f t="shared" si="190"/>
        <v>5.166666666666667</v>
      </c>
      <c r="X640" s="65">
        <f t="shared" si="198"/>
        <v>-0.25</v>
      </c>
      <c r="Y640" s="67">
        <f t="shared" si="199"/>
        <v>3546.2222222222231</v>
      </c>
      <c r="Z640" s="57"/>
      <c r="AA640" s="57"/>
      <c r="AC640" s="57">
        <v>636</v>
      </c>
      <c r="AD640" s="66">
        <v>36.799999999999997</v>
      </c>
      <c r="AE640" s="66">
        <v>0</v>
      </c>
      <c r="AF640" s="65">
        <f t="shared" si="191"/>
        <v>10.222222222222221</v>
      </c>
      <c r="AG640" s="65">
        <f t="shared" si="200"/>
        <v>0.63888888888888751</v>
      </c>
      <c r="AH640" s="67">
        <f t="shared" si="201"/>
        <v>3313.9166666666665</v>
      </c>
      <c r="AI640" s="57"/>
      <c r="AJ640" s="57"/>
      <c r="AL640" s="57">
        <v>636</v>
      </c>
      <c r="AM640" s="66">
        <v>36.799999999999997</v>
      </c>
      <c r="AN640" s="66">
        <v>0</v>
      </c>
      <c r="AO640" s="65">
        <f t="shared" si="192"/>
        <v>10.222222222222221</v>
      </c>
      <c r="AP640" s="65">
        <f t="shared" si="202"/>
        <v>0.63888888888888751</v>
      </c>
      <c r="AQ640" s="67">
        <f t="shared" si="203"/>
        <v>3313.9166666666665</v>
      </c>
      <c r="AR640" s="57"/>
      <c r="AS640" s="57"/>
      <c r="AU640" s="57">
        <v>636</v>
      </c>
      <c r="AV640" s="66">
        <v>36.799999999999997</v>
      </c>
      <c r="AW640" s="66">
        <v>0</v>
      </c>
      <c r="AX640" s="65">
        <f t="shared" si="193"/>
        <v>10.222222222222221</v>
      </c>
      <c r="AY640" s="65">
        <f t="shared" si="204"/>
        <v>0.63888888888888751</v>
      </c>
      <c r="AZ640" s="67">
        <f t="shared" si="205"/>
        <v>3313.9166666666665</v>
      </c>
      <c r="BA640" s="57"/>
      <c r="BB640" s="57"/>
      <c r="BD640" s="57">
        <v>636</v>
      </c>
      <c r="BE640" s="66">
        <v>52.6</v>
      </c>
      <c r="BF640" s="66">
        <v>0</v>
      </c>
      <c r="BG640" s="65">
        <f t="shared" si="194"/>
        <v>14.611111111111111</v>
      </c>
      <c r="BH640" s="65">
        <f t="shared" si="206"/>
        <v>0.27777777777777679</v>
      </c>
      <c r="BI640" s="67">
        <f t="shared" si="207"/>
        <v>3464.7777777777783</v>
      </c>
      <c r="BJ640" s="57"/>
      <c r="BK640" s="57"/>
      <c r="BM640" s="57">
        <v>636</v>
      </c>
      <c r="BN640" s="57">
        <v>52.6</v>
      </c>
      <c r="BO640" s="66">
        <v>0</v>
      </c>
      <c r="BP640" s="65">
        <f t="shared" si="195"/>
        <v>14.611111111111111</v>
      </c>
      <c r="BQ640" s="65">
        <f t="shared" si="208"/>
        <v>0.27777777777777679</v>
      </c>
      <c r="BR640" s="67">
        <f t="shared" si="209"/>
        <v>3477.0833333333344</v>
      </c>
      <c r="BS640" s="57"/>
      <c r="BT640" s="57"/>
    </row>
    <row r="641" spans="1:72" x14ac:dyDescent="0.25">
      <c r="A641" s="31">
        <v>641</v>
      </c>
      <c r="B641" s="56">
        <v>638</v>
      </c>
      <c r="C641" s="71">
        <v>53</v>
      </c>
      <c r="D641" s="71">
        <v>0</v>
      </c>
      <c r="E641" s="71">
        <v>14.722222222222221</v>
      </c>
      <c r="F641" s="71">
        <v>0</v>
      </c>
      <c r="G641" s="71">
        <v>3506.4722222222231</v>
      </c>
      <c r="K641" s="57">
        <v>637</v>
      </c>
      <c r="L641" s="66">
        <v>18.8</v>
      </c>
      <c r="M641" s="66">
        <v>0</v>
      </c>
      <c r="N641" s="65">
        <f t="shared" si="189"/>
        <v>5.2222222222222223</v>
      </c>
      <c r="O641" s="65">
        <f t="shared" si="196"/>
        <v>0.22222222222222232</v>
      </c>
      <c r="P641" s="67">
        <f t="shared" si="197"/>
        <v>3433.1666666666697</v>
      </c>
      <c r="Q641" s="57"/>
      <c r="R641" s="57"/>
      <c r="T641" s="57">
        <v>637</v>
      </c>
      <c r="U641" s="66">
        <v>18.399999999999999</v>
      </c>
      <c r="V641" s="66">
        <v>0</v>
      </c>
      <c r="W641" s="65">
        <f t="shared" si="190"/>
        <v>5.1111111111111107</v>
      </c>
      <c r="X641" s="65">
        <f t="shared" si="198"/>
        <v>-5.5555555555556246E-2</v>
      </c>
      <c r="Y641" s="67">
        <f t="shared" si="199"/>
        <v>3551.3611111111118</v>
      </c>
      <c r="Z641" s="57"/>
      <c r="AA641" s="57"/>
      <c r="AC641" s="57">
        <v>637</v>
      </c>
      <c r="AD641" s="66">
        <v>38.6</v>
      </c>
      <c r="AE641" s="66">
        <v>0</v>
      </c>
      <c r="AF641" s="65">
        <f t="shared" si="191"/>
        <v>10.722222222222223</v>
      </c>
      <c r="AG641" s="65">
        <f t="shared" si="200"/>
        <v>0.50000000000000178</v>
      </c>
      <c r="AH641" s="67">
        <f t="shared" si="201"/>
        <v>3324.3888888888887</v>
      </c>
      <c r="AI641" s="57"/>
      <c r="AJ641" s="57"/>
      <c r="AL641" s="57">
        <v>637</v>
      </c>
      <c r="AM641" s="66">
        <v>38.6</v>
      </c>
      <c r="AN641" s="66">
        <v>0</v>
      </c>
      <c r="AO641" s="65">
        <f t="shared" si="192"/>
        <v>10.722222222222223</v>
      </c>
      <c r="AP641" s="65">
        <f t="shared" si="202"/>
        <v>0.50000000000000178</v>
      </c>
      <c r="AQ641" s="67">
        <f t="shared" si="203"/>
        <v>3324.3888888888887</v>
      </c>
      <c r="AR641" s="57"/>
      <c r="AS641" s="57"/>
      <c r="AU641" s="57">
        <v>637</v>
      </c>
      <c r="AV641" s="66">
        <v>38.6</v>
      </c>
      <c r="AW641" s="66">
        <v>0</v>
      </c>
      <c r="AX641" s="65">
        <f t="shared" si="193"/>
        <v>10.722222222222223</v>
      </c>
      <c r="AY641" s="65">
        <f t="shared" si="204"/>
        <v>0.50000000000000178</v>
      </c>
      <c r="AZ641" s="67">
        <f t="shared" si="205"/>
        <v>3324.3888888888887</v>
      </c>
      <c r="BA641" s="57"/>
      <c r="BB641" s="57"/>
      <c r="BD641" s="57">
        <v>637</v>
      </c>
      <c r="BE641" s="66">
        <v>53</v>
      </c>
      <c r="BF641" s="66">
        <v>0</v>
      </c>
      <c r="BG641" s="65">
        <f t="shared" si="194"/>
        <v>14.722222222222221</v>
      </c>
      <c r="BH641" s="65">
        <f t="shared" si="206"/>
        <v>0.11111111111111072</v>
      </c>
      <c r="BI641" s="67">
        <f t="shared" si="207"/>
        <v>3479.4444444444448</v>
      </c>
      <c r="BJ641" s="57"/>
      <c r="BK641" s="57"/>
      <c r="BM641" s="57">
        <v>637</v>
      </c>
      <c r="BN641" s="57">
        <v>53</v>
      </c>
      <c r="BO641" s="66">
        <v>0</v>
      </c>
      <c r="BP641" s="65">
        <f t="shared" si="195"/>
        <v>14.722222222222221</v>
      </c>
      <c r="BQ641" s="65">
        <f t="shared" si="208"/>
        <v>0.11111111111111072</v>
      </c>
      <c r="BR641" s="67">
        <f t="shared" si="209"/>
        <v>3491.7500000000009</v>
      </c>
      <c r="BS641" s="57"/>
      <c r="BT641" s="57"/>
    </row>
    <row r="642" spans="1:72" x14ac:dyDescent="0.25">
      <c r="A642" s="31">
        <v>642</v>
      </c>
      <c r="B642" s="56">
        <v>639</v>
      </c>
      <c r="C642" s="71">
        <v>52.9</v>
      </c>
      <c r="D642" s="71">
        <v>0</v>
      </c>
      <c r="E642" s="71">
        <v>14.694444444444443</v>
      </c>
      <c r="F642" s="71">
        <v>-2.7777777777778567E-2</v>
      </c>
      <c r="G642" s="71">
        <v>3521.1805555555566</v>
      </c>
      <c r="K642" s="57">
        <v>638</v>
      </c>
      <c r="L642" s="66">
        <v>19.5</v>
      </c>
      <c r="M642" s="66">
        <v>0</v>
      </c>
      <c r="N642" s="65">
        <f t="shared" si="189"/>
        <v>5.416666666666667</v>
      </c>
      <c r="O642" s="65">
        <f t="shared" si="196"/>
        <v>0.19444444444444464</v>
      </c>
      <c r="P642" s="67">
        <f t="shared" si="197"/>
        <v>3438.486111111114</v>
      </c>
      <c r="Q642" s="57"/>
      <c r="R642" s="57"/>
      <c r="T642" s="57">
        <v>638</v>
      </c>
      <c r="U642" s="66">
        <v>19</v>
      </c>
      <c r="V642" s="66">
        <v>0</v>
      </c>
      <c r="W642" s="65">
        <f t="shared" si="190"/>
        <v>5.2777777777777777</v>
      </c>
      <c r="X642" s="65">
        <f t="shared" si="198"/>
        <v>0.16666666666666696</v>
      </c>
      <c r="Y642" s="67">
        <f t="shared" si="199"/>
        <v>3556.5555555555561</v>
      </c>
      <c r="Z642" s="57"/>
      <c r="AA642" s="57"/>
      <c r="AC642" s="57">
        <v>638</v>
      </c>
      <c r="AD642" s="66">
        <v>39.799999999999997</v>
      </c>
      <c r="AE642" s="66">
        <v>0</v>
      </c>
      <c r="AF642" s="65">
        <f t="shared" si="191"/>
        <v>11.055555555555555</v>
      </c>
      <c r="AG642" s="65">
        <f t="shared" si="200"/>
        <v>0.33333333333333215</v>
      </c>
      <c r="AH642" s="67">
        <f t="shared" si="201"/>
        <v>3335.2777777777774</v>
      </c>
      <c r="AI642" s="57"/>
      <c r="AJ642" s="57"/>
      <c r="AL642" s="57">
        <v>638</v>
      </c>
      <c r="AM642" s="66">
        <v>39.799999999999997</v>
      </c>
      <c r="AN642" s="66">
        <v>0</v>
      </c>
      <c r="AO642" s="65">
        <f t="shared" si="192"/>
        <v>11.055555555555555</v>
      </c>
      <c r="AP642" s="65">
        <f t="shared" si="202"/>
        <v>0.33333333333333215</v>
      </c>
      <c r="AQ642" s="67">
        <f t="shared" si="203"/>
        <v>3335.2777777777774</v>
      </c>
      <c r="AR642" s="57"/>
      <c r="AS642" s="57"/>
      <c r="AU642" s="57">
        <v>638</v>
      </c>
      <c r="AV642" s="66">
        <v>39.799999999999997</v>
      </c>
      <c r="AW642" s="66">
        <v>0</v>
      </c>
      <c r="AX642" s="65">
        <f t="shared" si="193"/>
        <v>11.055555555555555</v>
      </c>
      <c r="AY642" s="65">
        <f t="shared" si="204"/>
        <v>0.33333333333333215</v>
      </c>
      <c r="AZ642" s="67">
        <f t="shared" si="205"/>
        <v>3335.2777777777774</v>
      </c>
      <c r="BA642" s="57"/>
      <c r="BB642" s="57"/>
      <c r="BD642" s="57">
        <v>638</v>
      </c>
      <c r="BE642" s="66">
        <v>53</v>
      </c>
      <c r="BF642" s="66">
        <v>0</v>
      </c>
      <c r="BG642" s="65">
        <f t="shared" si="194"/>
        <v>14.722222222222221</v>
      </c>
      <c r="BH642" s="65">
        <f t="shared" si="206"/>
        <v>0</v>
      </c>
      <c r="BI642" s="67">
        <f t="shared" si="207"/>
        <v>3494.166666666667</v>
      </c>
      <c r="BJ642" s="57"/>
      <c r="BK642" s="57"/>
      <c r="BM642" s="57">
        <v>638</v>
      </c>
      <c r="BN642" s="57">
        <v>53</v>
      </c>
      <c r="BO642" s="66">
        <v>0</v>
      </c>
      <c r="BP642" s="65">
        <f t="shared" si="195"/>
        <v>14.722222222222221</v>
      </c>
      <c r="BQ642" s="65">
        <f t="shared" si="208"/>
        <v>0</v>
      </c>
      <c r="BR642" s="67">
        <f t="shared" si="209"/>
        <v>3506.4722222222231</v>
      </c>
      <c r="BS642" s="57"/>
      <c r="BT642" s="57"/>
    </row>
    <row r="643" spans="1:72" x14ac:dyDescent="0.25">
      <c r="A643" s="31">
        <v>643</v>
      </c>
      <c r="B643" s="56">
        <v>640</v>
      </c>
      <c r="C643" s="71">
        <v>52.7</v>
      </c>
      <c r="D643" s="71">
        <v>0</v>
      </c>
      <c r="E643" s="71">
        <v>14.638888888888889</v>
      </c>
      <c r="F643" s="71">
        <v>-5.5555555555553582E-2</v>
      </c>
      <c r="G643" s="71">
        <v>3535.8472222222231</v>
      </c>
      <c r="K643" s="57">
        <v>639</v>
      </c>
      <c r="L643" s="66">
        <v>20.2</v>
      </c>
      <c r="M643" s="66">
        <v>0</v>
      </c>
      <c r="N643" s="65">
        <f t="shared" si="189"/>
        <v>5.6111111111111107</v>
      </c>
      <c r="O643" s="65">
        <f t="shared" si="196"/>
        <v>0.19444444444444375</v>
      </c>
      <c r="P643" s="67">
        <f t="shared" si="197"/>
        <v>3444.0000000000027</v>
      </c>
      <c r="Q643" s="57"/>
      <c r="R643" s="57"/>
      <c r="T643" s="57">
        <v>639</v>
      </c>
      <c r="U643" s="66">
        <v>20.100000000000001</v>
      </c>
      <c r="V643" s="66">
        <v>0</v>
      </c>
      <c r="W643" s="65">
        <f t="shared" si="190"/>
        <v>5.5833333333333339</v>
      </c>
      <c r="X643" s="65">
        <f t="shared" si="198"/>
        <v>0.30555555555555625</v>
      </c>
      <c r="Y643" s="67">
        <f t="shared" si="199"/>
        <v>3561.9861111111118</v>
      </c>
      <c r="Z643" s="57"/>
      <c r="AA643" s="57"/>
      <c r="AC643" s="57">
        <v>639</v>
      </c>
      <c r="AD643" s="66">
        <v>40.6</v>
      </c>
      <c r="AE643" s="66">
        <v>0</v>
      </c>
      <c r="AF643" s="65">
        <f t="shared" si="191"/>
        <v>11.277777777777779</v>
      </c>
      <c r="AG643" s="65">
        <f t="shared" si="200"/>
        <v>0.22222222222222321</v>
      </c>
      <c r="AH643" s="67">
        <f t="shared" si="201"/>
        <v>3346.4444444444439</v>
      </c>
      <c r="AI643" s="57"/>
      <c r="AJ643" s="57"/>
      <c r="AL643" s="57">
        <v>639</v>
      </c>
      <c r="AM643" s="66">
        <v>40.6</v>
      </c>
      <c r="AN643" s="66">
        <v>0</v>
      </c>
      <c r="AO643" s="65">
        <f t="shared" si="192"/>
        <v>11.277777777777779</v>
      </c>
      <c r="AP643" s="65">
        <f t="shared" si="202"/>
        <v>0.22222222222222321</v>
      </c>
      <c r="AQ643" s="67">
        <f t="shared" si="203"/>
        <v>3346.4444444444439</v>
      </c>
      <c r="AR643" s="57"/>
      <c r="AS643" s="57"/>
      <c r="AU643" s="57">
        <v>639</v>
      </c>
      <c r="AV643" s="66">
        <v>40.6</v>
      </c>
      <c r="AW643" s="66">
        <v>0</v>
      </c>
      <c r="AX643" s="65">
        <f t="shared" si="193"/>
        <v>11.277777777777779</v>
      </c>
      <c r="AY643" s="65">
        <f t="shared" si="204"/>
        <v>0.22222222222222321</v>
      </c>
      <c r="AZ643" s="67">
        <f t="shared" si="205"/>
        <v>3346.4444444444439</v>
      </c>
      <c r="BA643" s="57"/>
      <c r="BB643" s="57"/>
      <c r="BD643" s="57">
        <v>639</v>
      </c>
      <c r="BE643" s="66">
        <v>52.9</v>
      </c>
      <c r="BF643" s="66">
        <v>0</v>
      </c>
      <c r="BG643" s="65">
        <f t="shared" si="194"/>
        <v>14.694444444444443</v>
      </c>
      <c r="BH643" s="65">
        <f t="shared" si="206"/>
        <v>-2.7777777777778567E-2</v>
      </c>
      <c r="BI643" s="67">
        <f t="shared" si="207"/>
        <v>3508.8750000000005</v>
      </c>
      <c r="BJ643" s="57"/>
      <c r="BK643" s="57"/>
      <c r="BM643" s="57">
        <v>639</v>
      </c>
      <c r="BN643" s="57">
        <v>52.9</v>
      </c>
      <c r="BO643" s="66">
        <v>0</v>
      </c>
      <c r="BP643" s="65">
        <f t="shared" si="195"/>
        <v>14.694444444444443</v>
      </c>
      <c r="BQ643" s="65">
        <f t="shared" si="208"/>
        <v>-2.7777777777778567E-2</v>
      </c>
      <c r="BR643" s="67">
        <f t="shared" si="209"/>
        <v>3521.1805555555566</v>
      </c>
      <c r="BS643" s="57"/>
      <c r="BT643" s="57"/>
    </row>
    <row r="644" spans="1:72" x14ac:dyDescent="0.25">
      <c r="A644" s="31">
        <v>644</v>
      </c>
      <c r="B644" s="56">
        <v>641</v>
      </c>
      <c r="C644" s="71">
        <v>52.6</v>
      </c>
      <c r="D644" s="71">
        <v>0</v>
      </c>
      <c r="E644" s="71">
        <v>14.611111111111111</v>
      </c>
      <c r="F644" s="71">
        <v>-2.7777777777778567E-2</v>
      </c>
      <c r="G644" s="71">
        <v>3550.4722222222231</v>
      </c>
      <c r="K644" s="57">
        <v>640</v>
      </c>
      <c r="L644" s="66">
        <v>20.9</v>
      </c>
      <c r="M644" s="66">
        <v>0</v>
      </c>
      <c r="N644" s="65">
        <f t="shared" si="189"/>
        <v>5.8055555555555554</v>
      </c>
      <c r="O644" s="65">
        <f t="shared" si="196"/>
        <v>0.19444444444444464</v>
      </c>
      <c r="P644" s="67">
        <f t="shared" si="197"/>
        <v>3449.7083333333362</v>
      </c>
      <c r="Q644" s="57"/>
      <c r="R644" s="57"/>
      <c r="T644" s="57">
        <v>640</v>
      </c>
      <c r="U644" s="66">
        <v>21.5</v>
      </c>
      <c r="V644" s="66">
        <v>0</v>
      </c>
      <c r="W644" s="65">
        <f t="shared" si="190"/>
        <v>5.9722222222222223</v>
      </c>
      <c r="X644" s="65">
        <f t="shared" si="198"/>
        <v>0.3888888888888884</v>
      </c>
      <c r="Y644" s="67">
        <f t="shared" si="199"/>
        <v>3567.7638888888896</v>
      </c>
      <c r="Z644" s="57"/>
      <c r="AA644" s="57"/>
      <c r="AC644" s="57">
        <v>640</v>
      </c>
      <c r="AD644" s="66">
        <v>41.1</v>
      </c>
      <c r="AE644" s="66">
        <v>0</v>
      </c>
      <c r="AF644" s="65">
        <f t="shared" si="191"/>
        <v>11.416666666666666</v>
      </c>
      <c r="AG644" s="65">
        <f t="shared" si="200"/>
        <v>0.13888888888888751</v>
      </c>
      <c r="AH644" s="67">
        <f t="shared" si="201"/>
        <v>3357.7916666666661</v>
      </c>
      <c r="AI644" s="57"/>
      <c r="AJ644" s="57"/>
      <c r="AL644" s="57">
        <v>640</v>
      </c>
      <c r="AM644" s="66">
        <v>41.1</v>
      </c>
      <c r="AN644" s="66">
        <v>0</v>
      </c>
      <c r="AO644" s="65">
        <f t="shared" si="192"/>
        <v>11.416666666666666</v>
      </c>
      <c r="AP644" s="65">
        <f t="shared" si="202"/>
        <v>0.13888888888888751</v>
      </c>
      <c r="AQ644" s="67">
        <f t="shared" si="203"/>
        <v>3357.7916666666661</v>
      </c>
      <c r="AR644" s="57"/>
      <c r="AS644" s="57"/>
      <c r="AU644" s="57">
        <v>640</v>
      </c>
      <c r="AV644" s="66">
        <v>41.1</v>
      </c>
      <c r="AW644" s="66">
        <v>0</v>
      </c>
      <c r="AX644" s="65">
        <f t="shared" si="193"/>
        <v>11.416666666666666</v>
      </c>
      <c r="AY644" s="65">
        <f t="shared" si="204"/>
        <v>0.13888888888888751</v>
      </c>
      <c r="AZ644" s="67">
        <f t="shared" si="205"/>
        <v>3357.7916666666661</v>
      </c>
      <c r="BA644" s="57"/>
      <c r="BB644" s="57"/>
      <c r="BD644" s="57">
        <v>640</v>
      </c>
      <c r="BE644" s="66">
        <v>52.7</v>
      </c>
      <c r="BF644" s="66">
        <v>0</v>
      </c>
      <c r="BG644" s="65">
        <f t="shared" si="194"/>
        <v>14.638888888888889</v>
      </c>
      <c r="BH644" s="65">
        <f t="shared" si="206"/>
        <v>-5.5555555555553582E-2</v>
      </c>
      <c r="BI644" s="67">
        <f t="shared" si="207"/>
        <v>3523.541666666667</v>
      </c>
      <c r="BJ644" s="57"/>
      <c r="BK644" s="57"/>
      <c r="BM644" s="57">
        <v>640</v>
      </c>
      <c r="BN644" s="57">
        <v>52.7</v>
      </c>
      <c r="BO644" s="66">
        <v>0</v>
      </c>
      <c r="BP644" s="65">
        <f t="shared" si="195"/>
        <v>14.638888888888889</v>
      </c>
      <c r="BQ644" s="65">
        <f t="shared" si="208"/>
        <v>-5.5555555555553582E-2</v>
      </c>
      <c r="BR644" s="67">
        <f t="shared" si="209"/>
        <v>3535.8472222222231</v>
      </c>
      <c r="BS644" s="57"/>
      <c r="BT644" s="57"/>
    </row>
    <row r="645" spans="1:72" x14ac:dyDescent="0.25">
      <c r="A645" s="31">
        <v>645</v>
      </c>
      <c r="B645" s="56">
        <v>642</v>
      </c>
      <c r="C645" s="71">
        <v>53.1</v>
      </c>
      <c r="D645" s="71">
        <v>0</v>
      </c>
      <c r="E645" s="71">
        <v>14.75</v>
      </c>
      <c r="F645" s="71">
        <v>0.13888888888888928</v>
      </c>
      <c r="G645" s="71">
        <v>3565.1527777777787</v>
      </c>
      <c r="K645" s="57">
        <v>641</v>
      </c>
      <c r="L645" s="66">
        <v>21.7</v>
      </c>
      <c r="M645" s="66">
        <v>0</v>
      </c>
      <c r="N645" s="65">
        <f t="shared" ref="N645:N708" si="210">L645/3.6</f>
        <v>6.0277777777777777</v>
      </c>
      <c r="O645" s="65">
        <f t="shared" si="196"/>
        <v>0.22222222222222232</v>
      </c>
      <c r="P645" s="67">
        <f t="shared" si="197"/>
        <v>3455.6250000000027</v>
      </c>
      <c r="Q645" s="57"/>
      <c r="R645" s="57"/>
      <c r="T645" s="57">
        <v>641</v>
      </c>
      <c r="U645" s="66">
        <v>23.1</v>
      </c>
      <c r="V645" s="66">
        <v>0</v>
      </c>
      <c r="W645" s="65">
        <f t="shared" ref="W645:W708" si="211">U645/3.6</f>
        <v>6.416666666666667</v>
      </c>
      <c r="X645" s="65">
        <f t="shared" si="198"/>
        <v>0.44444444444444464</v>
      </c>
      <c r="Y645" s="67">
        <f t="shared" si="199"/>
        <v>3573.9583333333339</v>
      </c>
      <c r="Z645" s="57"/>
      <c r="AA645" s="57"/>
      <c r="AC645" s="57">
        <v>641</v>
      </c>
      <c r="AD645" s="66">
        <v>41.9</v>
      </c>
      <c r="AE645" s="66">
        <v>0</v>
      </c>
      <c r="AF645" s="65">
        <f t="shared" ref="AF645:AF708" si="212">AD645/3.6</f>
        <v>11.638888888888888</v>
      </c>
      <c r="AG645" s="65">
        <f t="shared" si="200"/>
        <v>0.22222222222222143</v>
      </c>
      <c r="AH645" s="67">
        <f t="shared" si="201"/>
        <v>3369.3194444444439</v>
      </c>
      <c r="AI645" s="57"/>
      <c r="AJ645" s="57"/>
      <c r="AL645" s="57">
        <v>641</v>
      </c>
      <c r="AM645" s="66">
        <v>41.9</v>
      </c>
      <c r="AN645" s="66">
        <v>0</v>
      </c>
      <c r="AO645" s="65">
        <f t="shared" ref="AO645:AO708" si="213">AM645/3.6</f>
        <v>11.638888888888888</v>
      </c>
      <c r="AP645" s="65">
        <f t="shared" si="202"/>
        <v>0.22222222222222143</v>
      </c>
      <c r="AQ645" s="67">
        <f t="shared" si="203"/>
        <v>3369.3194444444439</v>
      </c>
      <c r="AR645" s="57"/>
      <c r="AS645" s="57"/>
      <c r="AU645" s="57">
        <v>641</v>
      </c>
      <c r="AV645" s="66">
        <v>41.9</v>
      </c>
      <c r="AW645" s="66">
        <v>0</v>
      </c>
      <c r="AX645" s="65">
        <f t="shared" ref="AX645:AX708" si="214">AV645/3.6</f>
        <v>11.638888888888888</v>
      </c>
      <c r="AY645" s="65">
        <f t="shared" si="204"/>
        <v>0.22222222222222143</v>
      </c>
      <c r="AZ645" s="67">
        <f t="shared" si="205"/>
        <v>3369.3194444444439</v>
      </c>
      <c r="BA645" s="57"/>
      <c r="BB645" s="57"/>
      <c r="BD645" s="57">
        <v>641</v>
      </c>
      <c r="BE645" s="66">
        <v>52.6</v>
      </c>
      <c r="BF645" s="66">
        <v>0</v>
      </c>
      <c r="BG645" s="65">
        <f t="shared" ref="BG645:BG708" si="215">BE645/3.6</f>
        <v>14.611111111111111</v>
      </c>
      <c r="BH645" s="65">
        <f t="shared" si="206"/>
        <v>-2.7777777777778567E-2</v>
      </c>
      <c r="BI645" s="67">
        <f t="shared" si="207"/>
        <v>3538.166666666667</v>
      </c>
      <c r="BJ645" s="57"/>
      <c r="BK645" s="57"/>
      <c r="BM645" s="57">
        <v>641</v>
      </c>
      <c r="BN645" s="57">
        <v>52.6</v>
      </c>
      <c r="BO645" s="66">
        <v>0</v>
      </c>
      <c r="BP645" s="65">
        <f t="shared" ref="BP645:BP708" si="216">BN645/3.6</f>
        <v>14.611111111111111</v>
      </c>
      <c r="BQ645" s="65">
        <f t="shared" si="208"/>
        <v>-2.7777777777778567E-2</v>
      </c>
      <c r="BR645" s="67">
        <f t="shared" si="209"/>
        <v>3550.4722222222231</v>
      </c>
      <c r="BS645" s="57"/>
      <c r="BT645" s="57"/>
    </row>
    <row r="646" spans="1:72" x14ac:dyDescent="0.25">
      <c r="A646" s="31">
        <v>646</v>
      </c>
      <c r="B646" s="56">
        <v>643</v>
      </c>
      <c r="C646" s="71">
        <v>54.3</v>
      </c>
      <c r="D646" s="71">
        <v>0</v>
      </c>
      <c r="E646" s="71">
        <v>15.083333333333332</v>
      </c>
      <c r="F646" s="71">
        <v>0.33333333333333215</v>
      </c>
      <c r="G646" s="71">
        <v>3580.0694444444453</v>
      </c>
      <c r="K646" s="57">
        <v>642</v>
      </c>
      <c r="L646" s="66">
        <v>22.4</v>
      </c>
      <c r="M646" s="66">
        <v>0</v>
      </c>
      <c r="N646" s="65">
        <f t="shared" si="210"/>
        <v>6.2222222222222214</v>
      </c>
      <c r="O646" s="65">
        <f t="shared" ref="O646:O709" si="217">N646-N645</f>
        <v>0.19444444444444375</v>
      </c>
      <c r="P646" s="67">
        <f t="shared" ref="P646:P709" si="218">N645+(O646/2)+P645</f>
        <v>3461.7500000000027</v>
      </c>
      <c r="Q646" s="57"/>
      <c r="R646" s="57"/>
      <c r="T646" s="57">
        <v>642</v>
      </c>
      <c r="U646" s="66">
        <v>24.9</v>
      </c>
      <c r="V646" s="66">
        <v>0</v>
      </c>
      <c r="W646" s="65">
        <f t="shared" si="211"/>
        <v>6.9166666666666661</v>
      </c>
      <c r="X646" s="65">
        <f t="shared" ref="X646:X709" si="219">W646-W645</f>
        <v>0.49999999999999911</v>
      </c>
      <c r="Y646" s="67">
        <f t="shared" ref="Y646:Y709" si="220">W645+(X646/2)+Y645</f>
        <v>3580.6250000000005</v>
      </c>
      <c r="Z646" s="57"/>
      <c r="AA646" s="57"/>
      <c r="AC646" s="57">
        <v>642</v>
      </c>
      <c r="AD646" s="66">
        <v>42.8</v>
      </c>
      <c r="AE646" s="66">
        <v>0</v>
      </c>
      <c r="AF646" s="65">
        <f t="shared" si="212"/>
        <v>11.888888888888888</v>
      </c>
      <c r="AG646" s="65">
        <f t="shared" ref="AG646:AG709" si="221">AF646-AF645</f>
        <v>0.25</v>
      </c>
      <c r="AH646" s="67">
        <f t="shared" ref="AH646:AH709" si="222">AF645+(AG646/2)+AH645</f>
        <v>3381.0833333333326</v>
      </c>
      <c r="AI646" s="57"/>
      <c r="AJ646" s="57"/>
      <c r="AL646" s="57">
        <v>642</v>
      </c>
      <c r="AM646" s="66">
        <v>42.8</v>
      </c>
      <c r="AN646" s="66">
        <v>0</v>
      </c>
      <c r="AO646" s="65">
        <f t="shared" si="213"/>
        <v>11.888888888888888</v>
      </c>
      <c r="AP646" s="65">
        <f t="shared" ref="AP646:AP709" si="223">AO646-AO645</f>
        <v>0.25</v>
      </c>
      <c r="AQ646" s="67">
        <f t="shared" ref="AQ646:AQ709" si="224">AO645+(AP646/2)+AQ645</f>
        <v>3381.0833333333326</v>
      </c>
      <c r="AR646" s="57"/>
      <c r="AS646" s="57"/>
      <c r="AU646" s="57">
        <v>642</v>
      </c>
      <c r="AV646" s="66">
        <v>42.8</v>
      </c>
      <c r="AW646" s="66">
        <v>0</v>
      </c>
      <c r="AX646" s="65">
        <f t="shared" si="214"/>
        <v>11.888888888888888</v>
      </c>
      <c r="AY646" s="65">
        <f t="shared" ref="AY646:AY709" si="225">AX646-AX645</f>
        <v>0.25</v>
      </c>
      <c r="AZ646" s="67">
        <f t="shared" ref="AZ646:AZ709" si="226">AX645+(AY646/2)+AZ645</f>
        <v>3381.0833333333326</v>
      </c>
      <c r="BA646" s="57"/>
      <c r="BB646" s="57"/>
      <c r="BD646" s="57">
        <v>642</v>
      </c>
      <c r="BE646" s="66">
        <v>53.1</v>
      </c>
      <c r="BF646" s="66">
        <v>0</v>
      </c>
      <c r="BG646" s="65">
        <f t="shared" si="215"/>
        <v>14.75</v>
      </c>
      <c r="BH646" s="65">
        <f t="shared" ref="BH646:BH709" si="227">BG646-BG645</f>
        <v>0.13888888888888928</v>
      </c>
      <c r="BI646" s="67">
        <f t="shared" ref="BI646:BI709" si="228">BG645+(BH646/2)+BI645</f>
        <v>3552.8472222222226</v>
      </c>
      <c r="BJ646" s="57"/>
      <c r="BK646" s="57"/>
      <c r="BM646" s="57">
        <v>642</v>
      </c>
      <c r="BN646" s="57">
        <v>53.1</v>
      </c>
      <c r="BO646" s="66">
        <v>0</v>
      </c>
      <c r="BP646" s="65">
        <f t="shared" si="216"/>
        <v>14.75</v>
      </c>
      <c r="BQ646" s="65">
        <f t="shared" ref="BQ646:BQ709" si="229">BP646-BP645</f>
        <v>0.13888888888888928</v>
      </c>
      <c r="BR646" s="67">
        <f t="shared" ref="BR646:BR709" si="230">BP645+(BQ646/2)+BR645</f>
        <v>3565.1527777777787</v>
      </c>
      <c r="BS646" s="57"/>
      <c r="BT646" s="57"/>
    </row>
    <row r="647" spans="1:72" x14ac:dyDescent="0.25">
      <c r="A647" s="31">
        <v>647</v>
      </c>
      <c r="B647" s="56">
        <v>644</v>
      </c>
      <c r="C647" s="71">
        <v>55.2</v>
      </c>
      <c r="D647" s="71">
        <v>0</v>
      </c>
      <c r="E647" s="71">
        <v>15.333333333333334</v>
      </c>
      <c r="F647" s="71">
        <v>0.25000000000000178</v>
      </c>
      <c r="G647" s="71">
        <v>3595.2777777777787</v>
      </c>
      <c r="K647" s="57">
        <v>643</v>
      </c>
      <c r="L647" s="66">
        <v>23.1</v>
      </c>
      <c r="M647" s="66">
        <v>0</v>
      </c>
      <c r="N647" s="65">
        <f t="shared" si="210"/>
        <v>6.416666666666667</v>
      </c>
      <c r="O647" s="65">
        <f t="shared" si="217"/>
        <v>0.19444444444444553</v>
      </c>
      <c r="P647" s="67">
        <f t="shared" si="218"/>
        <v>3468.0694444444471</v>
      </c>
      <c r="Q647" s="57"/>
      <c r="R647" s="57"/>
      <c r="T647" s="57">
        <v>643</v>
      </c>
      <c r="U647" s="66">
        <v>26.4</v>
      </c>
      <c r="V647" s="66">
        <v>0</v>
      </c>
      <c r="W647" s="65">
        <f t="shared" si="211"/>
        <v>7.333333333333333</v>
      </c>
      <c r="X647" s="65">
        <f t="shared" si="219"/>
        <v>0.41666666666666696</v>
      </c>
      <c r="Y647" s="67">
        <f t="shared" si="220"/>
        <v>3587.7500000000005</v>
      </c>
      <c r="Z647" s="57"/>
      <c r="AA647" s="57"/>
      <c r="AC647" s="57">
        <v>643</v>
      </c>
      <c r="AD647" s="66">
        <v>44.3</v>
      </c>
      <c r="AE647" s="66">
        <v>0</v>
      </c>
      <c r="AF647" s="65">
        <f t="shared" si="212"/>
        <v>12.305555555555554</v>
      </c>
      <c r="AG647" s="65">
        <f t="shared" si="221"/>
        <v>0.41666666666666607</v>
      </c>
      <c r="AH647" s="67">
        <f t="shared" si="222"/>
        <v>3393.1805555555547</v>
      </c>
      <c r="AI647" s="57"/>
      <c r="AJ647" s="57"/>
      <c r="AL647" s="57">
        <v>643</v>
      </c>
      <c r="AM647" s="66">
        <v>44.3</v>
      </c>
      <c r="AN647" s="66">
        <v>0</v>
      </c>
      <c r="AO647" s="65">
        <f t="shared" si="213"/>
        <v>12.305555555555554</v>
      </c>
      <c r="AP647" s="65">
        <f t="shared" si="223"/>
        <v>0.41666666666666607</v>
      </c>
      <c r="AQ647" s="67">
        <f t="shared" si="224"/>
        <v>3393.1805555555547</v>
      </c>
      <c r="AR647" s="57"/>
      <c r="AS647" s="57"/>
      <c r="AU647" s="57">
        <v>643</v>
      </c>
      <c r="AV647" s="66">
        <v>44.3</v>
      </c>
      <c r="AW647" s="66">
        <v>0</v>
      </c>
      <c r="AX647" s="65">
        <f t="shared" si="214"/>
        <v>12.305555555555554</v>
      </c>
      <c r="AY647" s="65">
        <f t="shared" si="225"/>
        <v>0.41666666666666607</v>
      </c>
      <c r="AZ647" s="67">
        <f t="shared" si="226"/>
        <v>3393.1805555555547</v>
      </c>
      <c r="BA647" s="57"/>
      <c r="BB647" s="57"/>
      <c r="BD647" s="57">
        <v>643</v>
      </c>
      <c r="BE647" s="66">
        <v>54.3</v>
      </c>
      <c r="BF647" s="66">
        <v>0</v>
      </c>
      <c r="BG647" s="65">
        <f t="shared" si="215"/>
        <v>15.083333333333332</v>
      </c>
      <c r="BH647" s="65">
        <f t="shared" si="227"/>
        <v>0.33333333333333215</v>
      </c>
      <c r="BI647" s="67">
        <f t="shared" si="228"/>
        <v>3567.7638888888891</v>
      </c>
      <c r="BJ647" s="57"/>
      <c r="BK647" s="57"/>
      <c r="BM647" s="57">
        <v>643</v>
      </c>
      <c r="BN647" s="57">
        <v>54.3</v>
      </c>
      <c r="BO647" s="66">
        <v>0</v>
      </c>
      <c r="BP647" s="65">
        <f t="shared" si="216"/>
        <v>15.083333333333332</v>
      </c>
      <c r="BQ647" s="65">
        <f t="shared" si="229"/>
        <v>0.33333333333333215</v>
      </c>
      <c r="BR647" s="67">
        <f t="shared" si="230"/>
        <v>3580.0694444444453</v>
      </c>
      <c r="BS647" s="57"/>
      <c r="BT647" s="57"/>
    </row>
    <row r="648" spans="1:72" x14ac:dyDescent="0.25">
      <c r="A648" s="31">
        <v>648</v>
      </c>
      <c r="B648" s="56">
        <v>645</v>
      </c>
      <c r="C648" s="71">
        <v>55.5</v>
      </c>
      <c r="D648" s="71">
        <v>0</v>
      </c>
      <c r="E648" s="71">
        <v>15.416666666666666</v>
      </c>
      <c r="F648" s="71">
        <v>8.3333333333332149E-2</v>
      </c>
      <c r="G648" s="71">
        <v>3610.6527777777787</v>
      </c>
      <c r="K648" s="57">
        <v>644</v>
      </c>
      <c r="L648" s="66">
        <v>23.7</v>
      </c>
      <c r="M648" s="66">
        <v>0</v>
      </c>
      <c r="N648" s="65">
        <f t="shared" si="210"/>
        <v>6.583333333333333</v>
      </c>
      <c r="O648" s="65">
        <f t="shared" si="217"/>
        <v>0.16666666666666607</v>
      </c>
      <c r="P648" s="67">
        <f t="shared" si="218"/>
        <v>3474.5694444444471</v>
      </c>
      <c r="Q648" s="57"/>
      <c r="R648" s="57"/>
      <c r="T648" s="57">
        <v>644</v>
      </c>
      <c r="U648" s="66">
        <v>27.9</v>
      </c>
      <c r="V648" s="66">
        <v>0</v>
      </c>
      <c r="W648" s="65">
        <f t="shared" si="211"/>
        <v>7.7499999999999991</v>
      </c>
      <c r="X648" s="65">
        <f t="shared" si="219"/>
        <v>0.41666666666666607</v>
      </c>
      <c r="Y648" s="67">
        <f t="shared" si="220"/>
        <v>3595.291666666667</v>
      </c>
      <c r="Z648" s="57"/>
      <c r="AA648" s="57"/>
      <c r="AC648" s="57">
        <v>644</v>
      </c>
      <c r="AD648" s="66">
        <v>45.7</v>
      </c>
      <c r="AE648" s="66">
        <v>0</v>
      </c>
      <c r="AF648" s="65">
        <f t="shared" si="212"/>
        <v>12.694444444444445</v>
      </c>
      <c r="AG648" s="65">
        <f t="shared" si="221"/>
        <v>0.38888888888889106</v>
      </c>
      <c r="AH648" s="67">
        <f t="shared" si="222"/>
        <v>3405.6805555555547</v>
      </c>
      <c r="AI648" s="57"/>
      <c r="AJ648" s="57"/>
      <c r="AL648" s="57">
        <v>644</v>
      </c>
      <c r="AM648" s="66">
        <v>45.7</v>
      </c>
      <c r="AN648" s="66">
        <v>0</v>
      </c>
      <c r="AO648" s="65">
        <f t="shared" si="213"/>
        <v>12.694444444444445</v>
      </c>
      <c r="AP648" s="65">
        <f t="shared" si="223"/>
        <v>0.38888888888889106</v>
      </c>
      <c r="AQ648" s="67">
        <f t="shared" si="224"/>
        <v>3405.6805555555547</v>
      </c>
      <c r="AR648" s="57"/>
      <c r="AS648" s="57"/>
      <c r="AU648" s="57">
        <v>644</v>
      </c>
      <c r="AV648" s="66">
        <v>45.7</v>
      </c>
      <c r="AW648" s="66">
        <v>0</v>
      </c>
      <c r="AX648" s="65">
        <f t="shared" si="214"/>
        <v>12.694444444444445</v>
      </c>
      <c r="AY648" s="65">
        <f t="shared" si="225"/>
        <v>0.38888888888889106</v>
      </c>
      <c r="AZ648" s="67">
        <f t="shared" si="226"/>
        <v>3405.6805555555547</v>
      </c>
      <c r="BA648" s="57"/>
      <c r="BB648" s="57"/>
      <c r="BD648" s="57">
        <v>644</v>
      </c>
      <c r="BE648" s="66">
        <v>55.2</v>
      </c>
      <c r="BF648" s="66">
        <v>0</v>
      </c>
      <c r="BG648" s="65">
        <f t="shared" si="215"/>
        <v>15.333333333333334</v>
      </c>
      <c r="BH648" s="65">
        <f t="shared" si="227"/>
        <v>0.25000000000000178</v>
      </c>
      <c r="BI648" s="67">
        <f t="shared" si="228"/>
        <v>3582.9722222222226</v>
      </c>
      <c r="BJ648" s="57"/>
      <c r="BK648" s="57"/>
      <c r="BM648" s="57">
        <v>644</v>
      </c>
      <c r="BN648" s="57">
        <v>55.2</v>
      </c>
      <c r="BO648" s="66">
        <v>0</v>
      </c>
      <c r="BP648" s="65">
        <f t="shared" si="216"/>
        <v>15.333333333333334</v>
      </c>
      <c r="BQ648" s="65">
        <f t="shared" si="229"/>
        <v>0.25000000000000178</v>
      </c>
      <c r="BR648" s="67">
        <f t="shared" si="230"/>
        <v>3595.2777777777787</v>
      </c>
      <c r="BS648" s="57"/>
      <c r="BT648" s="57"/>
    </row>
    <row r="649" spans="1:72" x14ac:dyDescent="0.25">
      <c r="A649" s="31">
        <v>649</v>
      </c>
      <c r="B649" s="56">
        <v>646</v>
      </c>
      <c r="C649" s="71">
        <v>55.9</v>
      </c>
      <c r="D649" s="71">
        <v>0</v>
      </c>
      <c r="E649" s="71">
        <v>15.527777777777777</v>
      </c>
      <c r="F649" s="71">
        <v>0.11111111111111072</v>
      </c>
      <c r="G649" s="71">
        <v>3626.1250000000009</v>
      </c>
      <c r="K649" s="57">
        <v>645</v>
      </c>
      <c r="L649" s="66">
        <v>24.4</v>
      </c>
      <c r="M649" s="66">
        <v>0</v>
      </c>
      <c r="N649" s="65">
        <f t="shared" si="210"/>
        <v>6.7777777777777768</v>
      </c>
      <c r="O649" s="65">
        <f t="shared" si="217"/>
        <v>0.19444444444444375</v>
      </c>
      <c r="P649" s="67">
        <f t="shared" si="218"/>
        <v>3481.2500000000027</v>
      </c>
      <c r="Q649" s="57"/>
      <c r="R649" s="57"/>
      <c r="T649" s="57">
        <v>645</v>
      </c>
      <c r="U649" s="66">
        <v>29.2</v>
      </c>
      <c r="V649" s="66">
        <v>0</v>
      </c>
      <c r="W649" s="65">
        <f t="shared" si="211"/>
        <v>8.1111111111111107</v>
      </c>
      <c r="X649" s="65">
        <f t="shared" si="219"/>
        <v>0.3611111111111116</v>
      </c>
      <c r="Y649" s="67">
        <f t="shared" si="220"/>
        <v>3603.2222222222226</v>
      </c>
      <c r="Z649" s="57"/>
      <c r="AA649" s="57"/>
      <c r="AC649" s="57">
        <v>645</v>
      </c>
      <c r="AD649" s="66">
        <v>47.4</v>
      </c>
      <c r="AE649" s="66">
        <v>0</v>
      </c>
      <c r="AF649" s="65">
        <f t="shared" si="212"/>
        <v>13.166666666666666</v>
      </c>
      <c r="AG649" s="65">
        <f t="shared" si="221"/>
        <v>0.47222222222222143</v>
      </c>
      <c r="AH649" s="67">
        <f t="shared" si="222"/>
        <v>3418.6111111111104</v>
      </c>
      <c r="AI649" s="57"/>
      <c r="AJ649" s="57"/>
      <c r="AL649" s="57">
        <v>645</v>
      </c>
      <c r="AM649" s="66">
        <v>47.4</v>
      </c>
      <c r="AN649" s="66">
        <v>0</v>
      </c>
      <c r="AO649" s="65">
        <f t="shared" si="213"/>
        <v>13.166666666666666</v>
      </c>
      <c r="AP649" s="65">
        <f t="shared" si="223"/>
        <v>0.47222222222222143</v>
      </c>
      <c r="AQ649" s="67">
        <f t="shared" si="224"/>
        <v>3418.6111111111104</v>
      </c>
      <c r="AR649" s="57"/>
      <c r="AS649" s="57"/>
      <c r="AU649" s="57">
        <v>645</v>
      </c>
      <c r="AV649" s="66">
        <v>47.4</v>
      </c>
      <c r="AW649" s="66">
        <v>0</v>
      </c>
      <c r="AX649" s="65">
        <f t="shared" si="214"/>
        <v>13.166666666666666</v>
      </c>
      <c r="AY649" s="65">
        <f t="shared" si="225"/>
        <v>0.47222222222222143</v>
      </c>
      <c r="AZ649" s="67">
        <f t="shared" si="226"/>
        <v>3418.6111111111104</v>
      </c>
      <c r="BA649" s="57"/>
      <c r="BB649" s="57"/>
      <c r="BD649" s="57">
        <v>645</v>
      </c>
      <c r="BE649" s="66">
        <v>55.5</v>
      </c>
      <c r="BF649" s="66">
        <v>0</v>
      </c>
      <c r="BG649" s="65">
        <f t="shared" si="215"/>
        <v>15.416666666666666</v>
      </c>
      <c r="BH649" s="65">
        <f t="shared" si="227"/>
        <v>8.3333333333332149E-2</v>
      </c>
      <c r="BI649" s="67">
        <f t="shared" si="228"/>
        <v>3598.3472222222226</v>
      </c>
      <c r="BJ649" s="57"/>
      <c r="BK649" s="57"/>
      <c r="BM649" s="57">
        <v>645</v>
      </c>
      <c r="BN649" s="57">
        <v>55.5</v>
      </c>
      <c r="BO649" s="66">
        <v>0</v>
      </c>
      <c r="BP649" s="65">
        <f t="shared" si="216"/>
        <v>15.416666666666666</v>
      </c>
      <c r="BQ649" s="65">
        <f t="shared" si="229"/>
        <v>8.3333333333332149E-2</v>
      </c>
      <c r="BR649" s="67">
        <f t="shared" si="230"/>
        <v>3610.6527777777787</v>
      </c>
      <c r="BS649" s="57"/>
      <c r="BT649" s="57"/>
    </row>
    <row r="650" spans="1:72" x14ac:dyDescent="0.25">
      <c r="A650" s="31">
        <v>650</v>
      </c>
      <c r="B650" s="56">
        <v>647</v>
      </c>
      <c r="C650" s="71">
        <v>56.3</v>
      </c>
      <c r="D650" s="71">
        <v>0</v>
      </c>
      <c r="E650" s="71">
        <v>15.638888888888888</v>
      </c>
      <c r="F650" s="71">
        <v>0.11111111111111072</v>
      </c>
      <c r="G650" s="71">
        <v>3641.7083333333344</v>
      </c>
      <c r="K650" s="57">
        <v>646</v>
      </c>
      <c r="L650" s="66">
        <v>25.1</v>
      </c>
      <c r="M650" s="66">
        <v>0</v>
      </c>
      <c r="N650" s="65">
        <f t="shared" si="210"/>
        <v>6.9722222222222223</v>
      </c>
      <c r="O650" s="65">
        <f t="shared" si="217"/>
        <v>0.19444444444444553</v>
      </c>
      <c r="P650" s="67">
        <f t="shared" si="218"/>
        <v>3488.1250000000027</v>
      </c>
      <c r="Q650" s="57"/>
      <c r="R650" s="57"/>
      <c r="T650" s="57">
        <v>646</v>
      </c>
      <c r="U650" s="66">
        <v>30.4</v>
      </c>
      <c r="V650" s="66">
        <v>0</v>
      </c>
      <c r="W650" s="65">
        <f t="shared" si="211"/>
        <v>8.4444444444444446</v>
      </c>
      <c r="X650" s="65">
        <f t="shared" si="219"/>
        <v>0.33333333333333393</v>
      </c>
      <c r="Y650" s="67">
        <f t="shared" si="220"/>
        <v>3611.5000000000005</v>
      </c>
      <c r="Z650" s="57"/>
      <c r="AA650" s="57"/>
      <c r="AC650" s="57">
        <v>646</v>
      </c>
      <c r="AD650" s="66">
        <v>48.9</v>
      </c>
      <c r="AE650" s="66">
        <v>0</v>
      </c>
      <c r="AF650" s="65">
        <f t="shared" si="212"/>
        <v>13.583333333333332</v>
      </c>
      <c r="AG650" s="65">
        <f t="shared" si="221"/>
        <v>0.41666666666666607</v>
      </c>
      <c r="AH650" s="67">
        <f t="shared" si="222"/>
        <v>3431.9861111111104</v>
      </c>
      <c r="AI650" s="57"/>
      <c r="AJ650" s="57"/>
      <c r="AL650" s="57">
        <v>646</v>
      </c>
      <c r="AM650" s="66">
        <v>48.9</v>
      </c>
      <c r="AN650" s="66">
        <v>0</v>
      </c>
      <c r="AO650" s="65">
        <f t="shared" si="213"/>
        <v>13.583333333333332</v>
      </c>
      <c r="AP650" s="65">
        <f t="shared" si="223"/>
        <v>0.41666666666666607</v>
      </c>
      <c r="AQ650" s="67">
        <f t="shared" si="224"/>
        <v>3431.9861111111104</v>
      </c>
      <c r="AR650" s="57"/>
      <c r="AS650" s="57"/>
      <c r="AU650" s="57">
        <v>646</v>
      </c>
      <c r="AV650" s="66">
        <v>48.9</v>
      </c>
      <c r="AW650" s="66">
        <v>0</v>
      </c>
      <c r="AX650" s="65">
        <f t="shared" si="214"/>
        <v>13.583333333333332</v>
      </c>
      <c r="AY650" s="65">
        <f t="shared" si="225"/>
        <v>0.41666666666666607</v>
      </c>
      <c r="AZ650" s="67">
        <f t="shared" si="226"/>
        <v>3431.9861111111104</v>
      </c>
      <c r="BA650" s="57"/>
      <c r="BB650" s="57"/>
      <c r="BD650" s="57">
        <v>646</v>
      </c>
      <c r="BE650" s="66">
        <v>55.9</v>
      </c>
      <c r="BF650" s="66">
        <v>0</v>
      </c>
      <c r="BG650" s="65">
        <f t="shared" si="215"/>
        <v>15.527777777777777</v>
      </c>
      <c r="BH650" s="65">
        <f t="shared" si="227"/>
        <v>0.11111111111111072</v>
      </c>
      <c r="BI650" s="67">
        <f t="shared" si="228"/>
        <v>3613.8194444444448</v>
      </c>
      <c r="BJ650" s="57"/>
      <c r="BK650" s="57"/>
      <c r="BM650" s="57">
        <v>646</v>
      </c>
      <c r="BN650" s="57">
        <v>55.9</v>
      </c>
      <c r="BO650" s="66">
        <v>0</v>
      </c>
      <c r="BP650" s="65">
        <f t="shared" si="216"/>
        <v>15.527777777777777</v>
      </c>
      <c r="BQ650" s="65">
        <f t="shared" si="229"/>
        <v>0.11111111111111072</v>
      </c>
      <c r="BR650" s="67">
        <f t="shared" si="230"/>
        <v>3626.1250000000009</v>
      </c>
      <c r="BS650" s="57"/>
      <c r="BT650" s="57"/>
    </row>
    <row r="651" spans="1:72" x14ac:dyDescent="0.25">
      <c r="A651" s="31">
        <v>651</v>
      </c>
      <c r="B651" s="56">
        <v>648</v>
      </c>
      <c r="C651" s="71">
        <v>56.7</v>
      </c>
      <c r="D651" s="71">
        <v>0</v>
      </c>
      <c r="E651" s="71">
        <v>15.75</v>
      </c>
      <c r="F651" s="71">
        <v>0.11111111111111249</v>
      </c>
      <c r="G651" s="71">
        <v>3657.4027777777787</v>
      </c>
      <c r="K651" s="57">
        <v>647</v>
      </c>
      <c r="L651" s="66">
        <v>25.4</v>
      </c>
      <c r="M651" s="66">
        <v>0</v>
      </c>
      <c r="N651" s="65">
        <f t="shared" si="210"/>
        <v>7.0555555555555554</v>
      </c>
      <c r="O651" s="65">
        <f t="shared" si="217"/>
        <v>8.3333333333333037E-2</v>
      </c>
      <c r="P651" s="67">
        <f t="shared" si="218"/>
        <v>3495.1388888888914</v>
      </c>
      <c r="Q651" s="57"/>
      <c r="R651" s="57"/>
      <c r="T651" s="57">
        <v>647</v>
      </c>
      <c r="U651" s="66">
        <v>31.6</v>
      </c>
      <c r="V651" s="66">
        <v>0</v>
      </c>
      <c r="W651" s="65">
        <f t="shared" si="211"/>
        <v>8.7777777777777786</v>
      </c>
      <c r="X651" s="65">
        <f t="shared" si="219"/>
        <v>0.33333333333333393</v>
      </c>
      <c r="Y651" s="67">
        <f t="shared" si="220"/>
        <v>3620.1111111111118</v>
      </c>
      <c r="Z651" s="57"/>
      <c r="AA651" s="57"/>
      <c r="AC651" s="57">
        <v>647</v>
      </c>
      <c r="AD651" s="66">
        <v>50.6</v>
      </c>
      <c r="AE651" s="66">
        <v>0</v>
      </c>
      <c r="AF651" s="65">
        <f t="shared" si="212"/>
        <v>14.055555555555555</v>
      </c>
      <c r="AG651" s="65">
        <f t="shared" si="221"/>
        <v>0.47222222222222321</v>
      </c>
      <c r="AH651" s="67">
        <f t="shared" si="222"/>
        <v>3445.8055555555547</v>
      </c>
      <c r="AI651" s="57"/>
      <c r="AJ651" s="57"/>
      <c r="AL651" s="57">
        <v>647</v>
      </c>
      <c r="AM651" s="66">
        <v>50.6</v>
      </c>
      <c r="AN651" s="66">
        <v>0</v>
      </c>
      <c r="AO651" s="65">
        <f t="shared" si="213"/>
        <v>14.055555555555555</v>
      </c>
      <c r="AP651" s="65">
        <f t="shared" si="223"/>
        <v>0.47222222222222321</v>
      </c>
      <c r="AQ651" s="67">
        <f t="shared" si="224"/>
        <v>3445.8055555555547</v>
      </c>
      <c r="AR651" s="57"/>
      <c r="AS651" s="57"/>
      <c r="AU651" s="57">
        <v>647</v>
      </c>
      <c r="AV651" s="66">
        <v>50.6</v>
      </c>
      <c r="AW651" s="66">
        <v>0</v>
      </c>
      <c r="AX651" s="65">
        <f t="shared" si="214"/>
        <v>14.055555555555555</v>
      </c>
      <c r="AY651" s="65">
        <f t="shared" si="225"/>
        <v>0.47222222222222321</v>
      </c>
      <c r="AZ651" s="67">
        <f t="shared" si="226"/>
        <v>3445.8055555555547</v>
      </c>
      <c r="BA651" s="57"/>
      <c r="BB651" s="57"/>
      <c r="BD651" s="57">
        <v>647</v>
      </c>
      <c r="BE651" s="66">
        <v>56.3</v>
      </c>
      <c r="BF651" s="66">
        <v>0</v>
      </c>
      <c r="BG651" s="65">
        <f t="shared" si="215"/>
        <v>15.638888888888888</v>
      </c>
      <c r="BH651" s="65">
        <f t="shared" si="227"/>
        <v>0.11111111111111072</v>
      </c>
      <c r="BI651" s="67">
        <f t="shared" si="228"/>
        <v>3629.4027777777783</v>
      </c>
      <c r="BJ651" s="57"/>
      <c r="BK651" s="57"/>
      <c r="BM651" s="57">
        <v>647</v>
      </c>
      <c r="BN651" s="57">
        <v>56.3</v>
      </c>
      <c r="BO651" s="66">
        <v>0</v>
      </c>
      <c r="BP651" s="65">
        <f t="shared" si="216"/>
        <v>15.638888888888888</v>
      </c>
      <c r="BQ651" s="65">
        <f t="shared" si="229"/>
        <v>0.11111111111111072</v>
      </c>
      <c r="BR651" s="67">
        <f t="shared" si="230"/>
        <v>3641.7083333333344</v>
      </c>
      <c r="BS651" s="57"/>
      <c r="BT651" s="57"/>
    </row>
    <row r="652" spans="1:72" x14ac:dyDescent="0.25">
      <c r="A652" s="31">
        <v>652</v>
      </c>
      <c r="B652" s="56">
        <v>649</v>
      </c>
      <c r="C652" s="71">
        <v>56.9</v>
      </c>
      <c r="D652" s="71">
        <v>0</v>
      </c>
      <c r="E652" s="71">
        <v>15.805555555555555</v>
      </c>
      <c r="F652" s="71">
        <v>5.5555555555555358E-2</v>
      </c>
      <c r="G652" s="71">
        <v>3673.1805555555566</v>
      </c>
      <c r="K652" s="57">
        <v>648</v>
      </c>
      <c r="L652" s="66">
        <v>25.2</v>
      </c>
      <c r="M652" s="66">
        <v>0</v>
      </c>
      <c r="N652" s="65">
        <f t="shared" si="210"/>
        <v>7</v>
      </c>
      <c r="O652" s="65">
        <f t="shared" si="217"/>
        <v>-5.5555555555555358E-2</v>
      </c>
      <c r="P652" s="67">
        <f t="shared" si="218"/>
        <v>3502.1666666666692</v>
      </c>
      <c r="Q652" s="57"/>
      <c r="R652" s="57"/>
      <c r="T652" s="57">
        <v>648</v>
      </c>
      <c r="U652" s="66">
        <v>32.799999999999997</v>
      </c>
      <c r="V652" s="66">
        <v>0</v>
      </c>
      <c r="W652" s="65">
        <f t="shared" si="211"/>
        <v>9.1111111111111107</v>
      </c>
      <c r="X652" s="65">
        <f t="shared" si="219"/>
        <v>0.33333333333333215</v>
      </c>
      <c r="Y652" s="67">
        <f t="shared" si="220"/>
        <v>3629.0555555555561</v>
      </c>
      <c r="Z652" s="57"/>
      <c r="AA652" s="57"/>
      <c r="AC652" s="57">
        <v>648</v>
      </c>
      <c r="AD652" s="66">
        <v>52</v>
      </c>
      <c r="AE652" s="66">
        <v>0</v>
      </c>
      <c r="AF652" s="65">
        <f t="shared" si="212"/>
        <v>14.444444444444445</v>
      </c>
      <c r="AG652" s="65">
        <f t="shared" si="221"/>
        <v>0.38888888888888928</v>
      </c>
      <c r="AH652" s="67">
        <f t="shared" si="222"/>
        <v>3460.0555555555547</v>
      </c>
      <c r="AI652" s="57"/>
      <c r="AJ652" s="57"/>
      <c r="AL652" s="57">
        <v>648</v>
      </c>
      <c r="AM652" s="66">
        <v>52</v>
      </c>
      <c r="AN652" s="66">
        <v>0</v>
      </c>
      <c r="AO652" s="65">
        <f t="shared" si="213"/>
        <v>14.444444444444445</v>
      </c>
      <c r="AP652" s="65">
        <f t="shared" si="223"/>
        <v>0.38888888888888928</v>
      </c>
      <c r="AQ652" s="67">
        <f t="shared" si="224"/>
        <v>3460.0555555555547</v>
      </c>
      <c r="AR652" s="57"/>
      <c r="AS652" s="57"/>
      <c r="AU652" s="57">
        <v>648</v>
      </c>
      <c r="AV652" s="66">
        <v>52</v>
      </c>
      <c r="AW652" s="66">
        <v>0</v>
      </c>
      <c r="AX652" s="65">
        <f t="shared" si="214"/>
        <v>14.444444444444445</v>
      </c>
      <c r="AY652" s="65">
        <f t="shared" si="225"/>
        <v>0.38888888888888928</v>
      </c>
      <c r="AZ652" s="67">
        <f t="shared" si="226"/>
        <v>3460.0555555555547</v>
      </c>
      <c r="BA652" s="57"/>
      <c r="BB652" s="57"/>
      <c r="BD652" s="57">
        <v>648</v>
      </c>
      <c r="BE652" s="66">
        <v>56.7</v>
      </c>
      <c r="BF652" s="66">
        <v>0</v>
      </c>
      <c r="BG652" s="65">
        <f t="shared" si="215"/>
        <v>15.75</v>
      </c>
      <c r="BH652" s="65">
        <f t="shared" si="227"/>
        <v>0.11111111111111249</v>
      </c>
      <c r="BI652" s="67">
        <f t="shared" si="228"/>
        <v>3645.0972222222226</v>
      </c>
      <c r="BJ652" s="57"/>
      <c r="BK652" s="57"/>
      <c r="BM652" s="57">
        <v>648</v>
      </c>
      <c r="BN652" s="57">
        <v>56.7</v>
      </c>
      <c r="BO652" s="66">
        <v>0</v>
      </c>
      <c r="BP652" s="65">
        <f t="shared" si="216"/>
        <v>15.75</v>
      </c>
      <c r="BQ652" s="65">
        <f t="shared" si="229"/>
        <v>0.11111111111111249</v>
      </c>
      <c r="BR652" s="67">
        <f t="shared" si="230"/>
        <v>3657.4027777777787</v>
      </c>
      <c r="BS652" s="57"/>
      <c r="BT652" s="57"/>
    </row>
    <row r="653" spans="1:72" x14ac:dyDescent="0.25">
      <c r="A653" s="31">
        <v>653</v>
      </c>
      <c r="B653" s="56">
        <v>650</v>
      </c>
      <c r="C653" s="71">
        <v>56.8</v>
      </c>
      <c r="D653" s="71">
        <v>0</v>
      </c>
      <c r="E653" s="71">
        <v>15.777777777777777</v>
      </c>
      <c r="F653" s="71">
        <v>-2.7777777777778567E-2</v>
      </c>
      <c r="G653" s="71">
        <v>3688.9722222222231</v>
      </c>
      <c r="K653" s="57">
        <v>649</v>
      </c>
      <c r="L653" s="66">
        <v>23.4</v>
      </c>
      <c r="M653" s="66">
        <v>0</v>
      </c>
      <c r="N653" s="65">
        <f t="shared" si="210"/>
        <v>6.4999999999999991</v>
      </c>
      <c r="O653" s="65">
        <f t="shared" si="217"/>
        <v>-0.50000000000000089</v>
      </c>
      <c r="P653" s="67">
        <f t="shared" si="218"/>
        <v>3508.9166666666692</v>
      </c>
      <c r="Q653" s="57"/>
      <c r="R653" s="57"/>
      <c r="T653" s="57">
        <v>649</v>
      </c>
      <c r="U653" s="66">
        <v>34</v>
      </c>
      <c r="V653" s="66">
        <v>0</v>
      </c>
      <c r="W653" s="65">
        <f t="shared" si="211"/>
        <v>9.4444444444444446</v>
      </c>
      <c r="X653" s="65">
        <f t="shared" si="219"/>
        <v>0.33333333333333393</v>
      </c>
      <c r="Y653" s="67">
        <f t="shared" si="220"/>
        <v>3638.3333333333339</v>
      </c>
      <c r="Z653" s="57"/>
      <c r="AA653" s="57"/>
      <c r="AC653" s="57">
        <v>649</v>
      </c>
      <c r="AD653" s="66">
        <v>53.7</v>
      </c>
      <c r="AE653" s="66">
        <v>0</v>
      </c>
      <c r="AF653" s="65">
        <f t="shared" si="212"/>
        <v>14.916666666666668</v>
      </c>
      <c r="AG653" s="65">
        <f t="shared" si="221"/>
        <v>0.47222222222222321</v>
      </c>
      <c r="AH653" s="67">
        <f t="shared" si="222"/>
        <v>3474.7361111111104</v>
      </c>
      <c r="AI653" s="57"/>
      <c r="AJ653" s="57"/>
      <c r="AL653" s="57">
        <v>649</v>
      </c>
      <c r="AM653" s="66">
        <v>53.7</v>
      </c>
      <c r="AN653" s="66">
        <v>0</v>
      </c>
      <c r="AO653" s="65">
        <f t="shared" si="213"/>
        <v>14.916666666666668</v>
      </c>
      <c r="AP653" s="65">
        <f t="shared" si="223"/>
        <v>0.47222222222222321</v>
      </c>
      <c r="AQ653" s="67">
        <f t="shared" si="224"/>
        <v>3474.7361111111104</v>
      </c>
      <c r="AR653" s="57"/>
      <c r="AS653" s="57"/>
      <c r="AU653" s="57">
        <v>649</v>
      </c>
      <c r="AV653" s="66">
        <v>53.7</v>
      </c>
      <c r="AW653" s="66">
        <v>0</v>
      </c>
      <c r="AX653" s="65">
        <f t="shared" si="214"/>
        <v>14.916666666666668</v>
      </c>
      <c r="AY653" s="65">
        <f t="shared" si="225"/>
        <v>0.47222222222222321</v>
      </c>
      <c r="AZ653" s="67">
        <f t="shared" si="226"/>
        <v>3474.7361111111104</v>
      </c>
      <c r="BA653" s="57"/>
      <c r="BB653" s="57"/>
      <c r="BD653" s="57">
        <v>649</v>
      </c>
      <c r="BE653" s="66">
        <v>56.9</v>
      </c>
      <c r="BF653" s="66">
        <v>0</v>
      </c>
      <c r="BG653" s="65">
        <f t="shared" si="215"/>
        <v>15.805555555555555</v>
      </c>
      <c r="BH653" s="65">
        <f t="shared" si="227"/>
        <v>5.5555555555555358E-2</v>
      </c>
      <c r="BI653" s="67">
        <f t="shared" si="228"/>
        <v>3660.8750000000005</v>
      </c>
      <c r="BJ653" s="57"/>
      <c r="BK653" s="57"/>
      <c r="BM653" s="57">
        <v>649</v>
      </c>
      <c r="BN653" s="57">
        <v>56.9</v>
      </c>
      <c r="BO653" s="66">
        <v>0</v>
      </c>
      <c r="BP653" s="65">
        <f t="shared" si="216"/>
        <v>15.805555555555555</v>
      </c>
      <c r="BQ653" s="65">
        <f t="shared" si="229"/>
        <v>5.5555555555555358E-2</v>
      </c>
      <c r="BR653" s="67">
        <f t="shared" si="230"/>
        <v>3673.1805555555566</v>
      </c>
      <c r="BS653" s="57"/>
      <c r="BT653" s="57"/>
    </row>
    <row r="654" spans="1:72" x14ac:dyDescent="0.25">
      <c r="A654" s="31">
        <v>654</v>
      </c>
      <c r="B654" s="56">
        <v>651</v>
      </c>
      <c r="C654" s="71">
        <v>56</v>
      </c>
      <c r="D654" s="71">
        <v>0</v>
      </c>
      <c r="E654" s="71">
        <v>15.555555555555555</v>
      </c>
      <c r="F654" s="71">
        <v>-0.22222222222222143</v>
      </c>
      <c r="G654" s="71">
        <v>3704.6388888888896</v>
      </c>
      <c r="K654" s="57">
        <v>650</v>
      </c>
      <c r="L654" s="66">
        <v>21.8</v>
      </c>
      <c r="M654" s="66">
        <v>0</v>
      </c>
      <c r="N654" s="65">
        <f t="shared" si="210"/>
        <v>6.0555555555555554</v>
      </c>
      <c r="O654" s="65">
        <f t="shared" si="217"/>
        <v>-0.44444444444444375</v>
      </c>
      <c r="P654" s="67">
        <f t="shared" si="218"/>
        <v>3515.1944444444471</v>
      </c>
      <c r="Q654" s="57"/>
      <c r="R654" s="57"/>
      <c r="T654" s="57">
        <v>650</v>
      </c>
      <c r="U654" s="66">
        <v>35.1</v>
      </c>
      <c r="V654" s="66">
        <v>0</v>
      </c>
      <c r="W654" s="65">
        <f t="shared" si="211"/>
        <v>9.75</v>
      </c>
      <c r="X654" s="65">
        <f t="shared" si="219"/>
        <v>0.30555555555555536</v>
      </c>
      <c r="Y654" s="67">
        <f t="shared" si="220"/>
        <v>3647.9305555555561</v>
      </c>
      <c r="Z654" s="57"/>
      <c r="AA654" s="57"/>
      <c r="AC654" s="57">
        <v>650</v>
      </c>
      <c r="AD654" s="66">
        <v>55</v>
      </c>
      <c r="AE654" s="66">
        <v>0</v>
      </c>
      <c r="AF654" s="65">
        <f t="shared" si="212"/>
        <v>15.277777777777777</v>
      </c>
      <c r="AG654" s="65">
        <f t="shared" si="221"/>
        <v>0.36111111111110894</v>
      </c>
      <c r="AH654" s="67">
        <f t="shared" si="222"/>
        <v>3489.8333333333326</v>
      </c>
      <c r="AI654" s="57"/>
      <c r="AJ654" s="57"/>
      <c r="AL654" s="57">
        <v>650</v>
      </c>
      <c r="AM654" s="66">
        <v>55</v>
      </c>
      <c r="AN654" s="66">
        <v>0</v>
      </c>
      <c r="AO654" s="65">
        <f t="shared" si="213"/>
        <v>15.277777777777777</v>
      </c>
      <c r="AP654" s="65">
        <f t="shared" si="223"/>
        <v>0.36111111111110894</v>
      </c>
      <c r="AQ654" s="67">
        <f t="shared" si="224"/>
        <v>3489.8333333333326</v>
      </c>
      <c r="AR654" s="57"/>
      <c r="AS654" s="57"/>
      <c r="AU654" s="57">
        <v>650</v>
      </c>
      <c r="AV654" s="66">
        <v>55</v>
      </c>
      <c r="AW654" s="66">
        <v>0</v>
      </c>
      <c r="AX654" s="65">
        <f t="shared" si="214"/>
        <v>15.277777777777777</v>
      </c>
      <c r="AY654" s="65">
        <f t="shared" si="225"/>
        <v>0.36111111111110894</v>
      </c>
      <c r="AZ654" s="67">
        <f t="shared" si="226"/>
        <v>3489.8333333333326</v>
      </c>
      <c r="BA654" s="57"/>
      <c r="BB654" s="57"/>
      <c r="BD654" s="57">
        <v>650</v>
      </c>
      <c r="BE654" s="66">
        <v>56.8</v>
      </c>
      <c r="BF654" s="66">
        <v>0</v>
      </c>
      <c r="BG654" s="65">
        <f t="shared" si="215"/>
        <v>15.777777777777777</v>
      </c>
      <c r="BH654" s="65">
        <f t="shared" si="227"/>
        <v>-2.7777777777778567E-2</v>
      </c>
      <c r="BI654" s="67">
        <f t="shared" si="228"/>
        <v>3676.666666666667</v>
      </c>
      <c r="BJ654" s="57"/>
      <c r="BK654" s="57"/>
      <c r="BM654" s="57">
        <v>650</v>
      </c>
      <c r="BN654" s="57">
        <v>56.8</v>
      </c>
      <c r="BO654" s="66">
        <v>0</v>
      </c>
      <c r="BP654" s="65">
        <f t="shared" si="216"/>
        <v>15.777777777777777</v>
      </c>
      <c r="BQ654" s="65">
        <f t="shared" si="229"/>
        <v>-2.7777777777778567E-2</v>
      </c>
      <c r="BR654" s="67">
        <f t="shared" si="230"/>
        <v>3688.9722222222231</v>
      </c>
      <c r="BS654" s="57"/>
      <c r="BT654" s="57"/>
    </row>
    <row r="655" spans="1:72" x14ac:dyDescent="0.25">
      <c r="A655" s="31">
        <v>655</v>
      </c>
      <c r="B655" s="56">
        <v>652</v>
      </c>
      <c r="C655" s="71">
        <v>54.2</v>
      </c>
      <c r="D655" s="71">
        <v>0</v>
      </c>
      <c r="E655" s="71">
        <v>15.055555555555555</v>
      </c>
      <c r="F655" s="71">
        <v>-0.5</v>
      </c>
      <c r="G655" s="71">
        <v>3719.9444444444453</v>
      </c>
      <c r="K655" s="57">
        <v>651</v>
      </c>
      <c r="L655" s="66">
        <v>19.7</v>
      </c>
      <c r="M655" s="66">
        <v>0</v>
      </c>
      <c r="N655" s="65">
        <f t="shared" si="210"/>
        <v>5.4722222222222223</v>
      </c>
      <c r="O655" s="65">
        <f t="shared" si="217"/>
        <v>-0.58333333333333304</v>
      </c>
      <c r="P655" s="67">
        <f t="shared" si="218"/>
        <v>3520.9583333333358</v>
      </c>
      <c r="Q655" s="57"/>
      <c r="R655" s="57"/>
      <c r="T655" s="57">
        <v>651</v>
      </c>
      <c r="U655" s="66">
        <v>36.299999999999997</v>
      </c>
      <c r="V655" s="66">
        <v>0</v>
      </c>
      <c r="W655" s="65">
        <f t="shared" si="211"/>
        <v>10.083333333333332</v>
      </c>
      <c r="X655" s="65">
        <f t="shared" si="219"/>
        <v>0.33333333333333215</v>
      </c>
      <c r="Y655" s="67">
        <f t="shared" si="220"/>
        <v>3657.8472222222226</v>
      </c>
      <c r="Z655" s="57"/>
      <c r="AA655" s="57"/>
      <c r="AC655" s="57">
        <v>651</v>
      </c>
      <c r="AD655" s="66">
        <v>56.8</v>
      </c>
      <c r="AE655" s="66">
        <v>0</v>
      </c>
      <c r="AF655" s="65">
        <f t="shared" si="212"/>
        <v>15.777777777777777</v>
      </c>
      <c r="AG655" s="65">
        <f t="shared" si="221"/>
        <v>0.5</v>
      </c>
      <c r="AH655" s="67">
        <f t="shared" si="222"/>
        <v>3505.3611111111104</v>
      </c>
      <c r="AI655" s="57"/>
      <c r="AJ655" s="57"/>
      <c r="AL655" s="57">
        <v>651</v>
      </c>
      <c r="AM655" s="66">
        <v>56.8</v>
      </c>
      <c r="AN655" s="66">
        <v>0</v>
      </c>
      <c r="AO655" s="65">
        <f t="shared" si="213"/>
        <v>15.777777777777777</v>
      </c>
      <c r="AP655" s="65">
        <f t="shared" si="223"/>
        <v>0.5</v>
      </c>
      <c r="AQ655" s="67">
        <f t="shared" si="224"/>
        <v>3505.3611111111104</v>
      </c>
      <c r="AR655" s="57"/>
      <c r="AS655" s="57"/>
      <c r="AU655" s="57">
        <v>651</v>
      </c>
      <c r="AV655" s="66">
        <v>56.8</v>
      </c>
      <c r="AW655" s="66">
        <v>0</v>
      </c>
      <c r="AX655" s="65">
        <f t="shared" si="214"/>
        <v>15.777777777777777</v>
      </c>
      <c r="AY655" s="65">
        <f t="shared" si="225"/>
        <v>0.5</v>
      </c>
      <c r="AZ655" s="67">
        <f t="shared" si="226"/>
        <v>3505.3611111111104</v>
      </c>
      <c r="BA655" s="57"/>
      <c r="BB655" s="57"/>
      <c r="BD655" s="57">
        <v>651</v>
      </c>
      <c r="BE655" s="66">
        <v>56</v>
      </c>
      <c r="BF655" s="66">
        <v>0</v>
      </c>
      <c r="BG655" s="65">
        <f t="shared" si="215"/>
        <v>15.555555555555555</v>
      </c>
      <c r="BH655" s="65">
        <f t="shared" si="227"/>
        <v>-0.22222222222222143</v>
      </c>
      <c r="BI655" s="67">
        <f t="shared" si="228"/>
        <v>3692.3333333333335</v>
      </c>
      <c r="BJ655" s="57"/>
      <c r="BK655" s="57"/>
      <c r="BM655" s="57">
        <v>651</v>
      </c>
      <c r="BN655" s="57">
        <v>56</v>
      </c>
      <c r="BO655" s="66">
        <v>0</v>
      </c>
      <c r="BP655" s="65">
        <f t="shared" si="216"/>
        <v>15.555555555555555</v>
      </c>
      <c r="BQ655" s="65">
        <f t="shared" si="229"/>
        <v>-0.22222222222222143</v>
      </c>
      <c r="BR655" s="67">
        <f t="shared" si="230"/>
        <v>3704.6388888888896</v>
      </c>
      <c r="BS655" s="57"/>
      <c r="BT655" s="57"/>
    </row>
    <row r="656" spans="1:72" x14ac:dyDescent="0.25">
      <c r="A656" s="31">
        <v>656</v>
      </c>
      <c r="B656" s="56">
        <v>653</v>
      </c>
      <c r="C656" s="71">
        <v>52.1</v>
      </c>
      <c r="D656" s="71">
        <v>0</v>
      </c>
      <c r="E656" s="71">
        <v>14.472222222222221</v>
      </c>
      <c r="F656" s="71">
        <v>-0.58333333333333393</v>
      </c>
      <c r="G656" s="71">
        <v>3734.7083333333339</v>
      </c>
      <c r="K656" s="57">
        <v>652</v>
      </c>
      <c r="L656" s="66">
        <v>17.3</v>
      </c>
      <c r="M656" s="66">
        <v>0</v>
      </c>
      <c r="N656" s="65">
        <f t="shared" si="210"/>
        <v>4.8055555555555554</v>
      </c>
      <c r="O656" s="65">
        <f t="shared" si="217"/>
        <v>-0.66666666666666696</v>
      </c>
      <c r="P656" s="67">
        <f t="shared" si="218"/>
        <v>3526.0972222222244</v>
      </c>
      <c r="Q656" s="57"/>
      <c r="R656" s="57"/>
      <c r="T656" s="57">
        <v>652</v>
      </c>
      <c r="U656" s="66">
        <v>37.4</v>
      </c>
      <c r="V656" s="66">
        <v>0</v>
      </c>
      <c r="W656" s="65">
        <f t="shared" si="211"/>
        <v>10.388888888888888</v>
      </c>
      <c r="X656" s="65">
        <f t="shared" si="219"/>
        <v>0.30555555555555536</v>
      </c>
      <c r="Y656" s="67">
        <f t="shared" si="220"/>
        <v>3668.0833333333339</v>
      </c>
      <c r="Z656" s="57"/>
      <c r="AA656" s="57"/>
      <c r="AC656" s="57">
        <v>652</v>
      </c>
      <c r="AD656" s="66">
        <v>58</v>
      </c>
      <c r="AE656" s="66">
        <v>0</v>
      </c>
      <c r="AF656" s="65">
        <f t="shared" si="212"/>
        <v>16.111111111111111</v>
      </c>
      <c r="AG656" s="65">
        <f t="shared" si="221"/>
        <v>0.33333333333333393</v>
      </c>
      <c r="AH656" s="67">
        <f t="shared" si="222"/>
        <v>3521.3055555555547</v>
      </c>
      <c r="AI656" s="57"/>
      <c r="AJ656" s="57"/>
      <c r="AL656" s="57">
        <v>652</v>
      </c>
      <c r="AM656" s="66">
        <v>58</v>
      </c>
      <c r="AN656" s="66">
        <v>0</v>
      </c>
      <c r="AO656" s="65">
        <f t="shared" si="213"/>
        <v>16.111111111111111</v>
      </c>
      <c r="AP656" s="65">
        <f t="shared" si="223"/>
        <v>0.33333333333333393</v>
      </c>
      <c r="AQ656" s="67">
        <f t="shared" si="224"/>
        <v>3521.3055555555547</v>
      </c>
      <c r="AR656" s="57"/>
      <c r="AS656" s="57"/>
      <c r="AU656" s="57">
        <v>652</v>
      </c>
      <c r="AV656" s="66">
        <v>58</v>
      </c>
      <c r="AW656" s="66">
        <v>0</v>
      </c>
      <c r="AX656" s="65">
        <f t="shared" si="214"/>
        <v>16.111111111111111</v>
      </c>
      <c r="AY656" s="65">
        <f t="shared" si="225"/>
        <v>0.33333333333333393</v>
      </c>
      <c r="AZ656" s="67">
        <f t="shared" si="226"/>
        <v>3521.3055555555547</v>
      </c>
      <c r="BA656" s="57"/>
      <c r="BB656" s="57"/>
      <c r="BD656" s="57">
        <v>652</v>
      </c>
      <c r="BE656" s="66">
        <v>54.2</v>
      </c>
      <c r="BF656" s="66">
        <v>0</v>
      </c>
      <c r="BG656" s="65">
        <f t="shared" si="215"/>
        <v>15.055555555555555</v>
      </c>
      <c r="BH656" s="65">
        <f t="shared" si="227"/>
        <v>-0.5</v>
      </c>
      <c r="BI656" s="67">
        <f t="shared" si="228"/>
        <v>3707.6388888888891</v>
      </c>
      <c r="BJ656" s="57"/>
      <c r="BK656" s="57"/>
      <c r="BM656" s="57">
        <v>652</v>
      </c>
      <c r="BN656" s="57">
        <v>54.2</v>
      </c>
      <c r="BO656" s="66">
        <v>0</v>
      </c>
      <c r="BP656" s="65">
        <f t="shared" si="216"/>
        <v>15.055555555555555</v>
      </c>
      <c r="BQ656" s="65">
        <f t="shared" si="229"/>
        <v>-0.5</v>
      </c>
      <c r="BR656" s="67">
        <f t="shared" si="230"/>
        <v>3719.9444444444453</v>
      </c>
      <c r="BS656" s="57"/>
      <c r="BT656" s="57"/>
    </row>
    <row r="657" spans="1:72" x14ac:dyDescent="0.25">
      <c r="A657" s="31">
        <v>657</v>
      </c>
      <c r="B657" s="56">
        <v>654</v>
      </c>
      <c r="C657" s="71">
        <v>50.1</v>
      </c>
      <c r="D657" s="71">
        <v>0</v>
      </c>
      <c r="E657" s="71">
        <v>13.916666666666666</v>
      </c>
      <c r="F657" s="71">
        <v>-0.55555555555555536</v>
      </c>
      <c r="G657" s="71">
        <v>3748.9027777777783</v>
      </c>
      <c r="K657" s="57">
        <v>653</v>
      </c>
      <c r="L657" s="66">
        <v>14.7</v>
      </c>
      <c r="M657" s="66">
        <v>0</v>
      </c>
      <c r="N657" s="65">
        <f t="shared" si="210"/>
        <v>4.083333333333333</v>
      </c>
      <c r="O657" s="65">
        <f t="shared" si="217"/>
        <v>-0.72222222222222232</v>
      </c>
      <c r="P657" s="67">
        <f t="shared" si="218"/>
        <v>3530.5416666666688</v>
      </c>
      <c r="Q657" s="57"/>
      <c r="R657" s="57"/>
      <c r="T657" s="57">
        <v>653</v>
      </c>
      <c r="U657" s="66">
        <v>38.6</v>
      </c>
      <c r="V657" s="66">
        <v>0</v>
      </c>
      <c r="W657" s="65">
        <f t="shared" si="211"/>
        <v>10.722222222222223</v>
      </c>
      <c r="X657" s="65">
        <f t="shared" si="219"/>
        <v>0.3333333333333357</v>
      </c>
      <c r="Y657" s="67">
        <f t="shared" si="220"/>
        <v>3678.6388888888896</v>
      </c>
      <c r="Z657" s="57"/>
      <c r="AA657" s="57"/>
      <c r="AC657" s="57">
        <v>653</v>
      </c>
      <c r="AD657" s="66">
        <v>59.8</v>
      </c>
      <c r="AE657" s="66">
        <v>0</v>
      </c>
      <c r="AF657" s="65">
        <f t="shared" si="212"/>
        <v>16.611111111111111</v>
      </c>
      <c r="AG657" s="65">
        <f t="shared" si="221"/>
        <v>0.5</v>
      </c>
      <c r="AH657" s="67">
        <f t="shared" si="222"/>
        <v>3537.6666666666661</v>
      </c>
      <c r="AI657" s="57"/>
      <c r="AJ657" s="57"/>
      <c r="AL657" s="57">
        <v>653</v>
      </c>
      <c r="AM657" s="66">
        <v>59.8</v>
      </c>
      <c r="AN657" s="66">
        <v>0</v>
      </c>
      <c r="AO657" s="65">
        <f t="shared" si="213"/>
        <v>16.611111111111111</v>
      </c>
      <c r="AP657" s="65">
        <f t="shared" si="223"/>
        <v>0.5</v>
      </c>
      <c r="AQ657" s="67">
        <f t="shared" si="224"/>
        <v>3537.6666666666661</v>
      </c>
      <c r="AR657" s="57"/>
      <c r="AS657" s="57"/>
      <c r="AU657" s="57">
        <v>653</v>
      </c>
      <c r="AV657" s="66">
        <v>59.8</v>
      </c>
      <c r="AW657" s="66">
        <v>0</v>
      </c>
      <c r="AX657" s="65">
        <f t="shared" si="214"/>
        <v>16.611111111111111</v>
      </c>
      <c r="AY657" s="65">
        <f t="shared" si="225"/>
        <v>0.5</v>
      </c>
      <c r="AZ657" s="67">
        <f t="shared" si="226"/>
        <v>3537.6666666666661</v>
      </c>
      <c r="BA657" s="57"/>
      <c r="BB657" s="57"/>
      <c r="BD657" s="57">
        <v>653</v>
      </c>
      <c r="BE657" s="66">
        <v>52.1</v>
      </c>
      <c r="BF657" s="66">
        <v>0</v>
      </c>
      <c r="BG657" s="65">
        <f t="shared" si="215"/>
        <v>14.472222222222221</v>
      </c>
      <c r="BH657" s="65">
        <f t="shared" si="227"/>
        <v>-0.58333333333333393</v>
      </c>
      <c r="BI657" s="67">
        <f t="shared" si="228"/>
        <v>3722.4027777777778</v>
      </c>
      <c r="BJ657" s="57"/>
      <c r="BK657" s="57"/>
      <c r="BM657" s="57">
        <v>653</v>
      </c>
      <c r="BN657" s="57">
        <v>52.1</v>
      </c>
      <c r="BO657" s="66">
        <v>0</v>
      </c>
      <c r="BP657" s="65">
        <f t="shared" si="216"/>
        <v>14.472222222222221</v>
      </c>
      <c r="BQ657" s="65">
        <f t="shared" si="229"/>
        <v>-0.58333333333333393</v>
      </c>
      <c r="BR657" s="67">
        <f t="shared" si="230"/>
        <v>3734.7083333333339</v>
      </c>
      <c r="BS657" s="57"/>
      <c r="BT657" s="57"/>
    </row>
    <row r="658" spans="1:72" x14ac:dyDescent="0.25">
      <c r="A658" s="31">
        <v>658</v>
      </c>
      <c r="B658" s="56">
        <v>655</v>
      </c>
      <c r="C658" s="71">
        <v>47.2</v>
      </c>
      <c r="D658" s="71">
        <v>0</v>
      </c>
      <c r="E658" s="71">
        <v>13.111111111111111</v>
      </c>
      <c r="F658" s="71">
        <v>-0.80555555555555536</v>
      </c>
      <c r="G658" s="71">
        <v>3762.416666666667</v>
      </c>
      <c r="K658" s="57">
        <v>654</v>
      </c>
      <c r="L658" s="66">
        <v>12</v>
      </c>
      <c r="M658" s="66">
        <v>0</v>
      </c>
      <c r="N658" s="65">
        <f t="shared" si="210"/>
        <v>3.333333333333333</v>
      </c>
      <c r="O658" s="65">
        <f t="shared" si="217"/>
        <v>-0.75</v>
      </c>
      <c r="P658" s="67">
        <f t="shared" si="218"/>
        <v>3534.2500000000023</v>
      </c>
      <c r="Q658" s="57"/>
      <c r="R658" s="57"/>
      <c r="T658" s="57">
        <v>654</v>
      </c>
      <c r="U658" s="66">
        <v>39.6</v>
      </c>
      <c r="V658" s="66">
        <v>0</v>
      </c>
      <c r="W658" s="65">
        <f t="shared" si="211"/>
        <v>11</v>
      </c>
      <c r="X658" s="65">
        <f t="shared" si="219"/>
        <v>0.27777777777777679</v>
      </c>
      <c r="Y658" s="67">
        <f t="shared" si="220"/>
        <v>3689.5000000000009</v>
      </c>
      <c r="Z658" s="57"/>
      <c r="AA658" s="57"/>
      <c r="AC658" s="57">
        <v>654</v>
      </c>
      <c r="AD658" s="66">
        <v>61.1</v>
      </c>
      <c r="AE658" s="66">
        <v>0</v>
      </c>
      <c r="AF658" s="65">
        <f t="shared" si="212"/>
        <v>16.972222222222221</v>
      </c>
      <c r="AG658" s="65">
        <f t="shared" si="221"/>
        <v>0.36111111111111072</v>
      </c>
      <c r="AH658" s="67">
        <f t="shared" si="222"/>
        <v>3554.4583333333326</v>
      </c>
      <c r="AI658" s="57"/>
      <c r="AJ658" s="57"/>
      <c r="AL658" s="57">
        <v>654</v>
      </c>
      <c r="AM658" s="66">
        <v>61.1</v>
      </c>
      <c r="AN658" s="66">
        <v>0</v>
      </c>
      <c r="AO658" s="65">
        <f t="shared" si="213"/>
        <v>16.972222222222221</v>
      </c>
      <c r="AP658" s="65">
        <f t="shared" si="223"/>
        <v>0.36111111111111072</v>
      </c>
      <c r="AQ658" s="67">
        <f t="shared" si="224"/>
        <v>3554.4583333333326</v>
      </c>
      <c r="AR658" s="57"/>
      <c r="AS658" s="57"/>
      <c r="AU658" s="57">
        <v>654</v>
      </c>
      <c r="AV658" s="66">
        <v>61.1</v>
      </c>
      <c r="AW658" s="66">
        <v>0</v>
      </c>
      <c r="AX658" s="65">
        <f t="shared" si="214"/>
        <v>16.972222222222221</v>
      </c>
      <c r="AY658" s="65">
        <f t="shared" si="225"/>
        <v>0.36111111111111072</v>
      </c>
      <c r="AZ658" s="67">
        <f t="shared" si="226"/>
        <v>3554.4583333333326</v>
      </c>
      <c r="BA658" s="57"/>
      <c r="BB658" s="57"/>
      <c r="BD658" s="57">
        <v>654</v>
      </c>
      <c r="BE658" s="66">
        <v>50.1</v>
      </c>
      <c r="BF658" s="66">
        <v>0</v>
      </c>
      <c r="BG658" s="65">
        <f t="shared" si="215"/>
        <v>13.916666666666666</v>
      </c>
      <c r="BH658" s="65">
        <f t="shared" si="227"/>
        <v>-0.55555555555555536</v>
      </c>
      <c r="BI658" s="67">
        <f t="shared" si="228"/>
        <v>3736.5972222222222</v>
      </c>
      <c r="BJ658" s="57"/>
      <c r="BK658" s="57"/>
      <c r="BM658" s="57">
        <v>654</v>
      </c>
      <c r="BN658" s="57">
        <v>50.1</v>
      </c>
      <c r="BO658" s="66">
        <v>0</v>
      </c>
      <c r="BP658" s="65">
        <f t="shared" si="216"/>
        <v>13.916666666666666</v>
      </c>
      <c r="BQ658" s="65">
        <f t="shared" si="229"/>
        <v>-0.55555555555555536</v>
      </c>
      <c r="BR658" s="67">
        <f t="shared" si="230"/>
        <v>3748.9027777777783</v>
      </c>
      <c r="BS658" s="57"/>
      <c r="BT658" s="57"/>
    </row>
    <row r="659" spans="1:72" x14ac:dyDescent="0.25">
      <c r="A659" s="31">
        <v>659</v>
      </c>
      <c r="B659" s="56">
        <v>656</v>
      </c>
      <c r="C659" s="71">
        <v>43.2</v>
      </c>
      <c r="D659" s="71">
        <v>0</v>
      </c>
      <c r="E659" s="71">
        <v>12</v>
      </c>
      <c r="F659" s="71">
        <v>-1.1111111111111107</v>
      </c>
      <c r="G659" s="71">
        <v>3774.9722222222226</v>
      </c>
      <c r="K659" s="57">
        <v>655</v>
      </c>
      <c r="L659" s="66">
        <v>9.4</v>
      </c>
      <c r="M659" s="66">
        <v>0</v>
      </c>
      <c r="N659" s="65">
        <f t="shared" si="210"/>
        <v>2.6111111111111112</v>
      </c>
      <c r="O659" s="65">
        <f t="shared" si="217"/>
        <v>-0.72222222222222188</v>
      </c>
      <c r="P659" s="67">
        <f t="shared" si="218"/>
        <v>3537.2222222222244</v>
      </c>
      <c r="Q659" s="57"/>
      <c r="R659" s="57"/>
      <c r="T659" s="57">
        <v>655</v>
      </c>
      <c r="U659" s="66">
        <v>40.6</v>
      </c>
      <c r="V659" s="66">
        <v>0</v>
      </c>
      <c r="W659" s="65">
        <f t="shared" si="211"/>
        <v>11.277777777777779</v>
      </c>
      <c r="X659" s="65">
        <f t="shared" si="219"/>
        <v>0.27777777777777857</v>
      </c>
      <c r="Y659" s="67">
        <f t="shared" si="220"/>
        <v>3700.6388888888896</v>
      </c>
      <c r="Z659" s="57"/>
      <c r="AA659" s="57"/>
      <c r="AC659" s="57">
        <v>655</v>
      </c>
      <c r="AD659" s="66">
        <v>62.4</v>
      </c>
      <c r="AE659" s="66">
        <v>0</v>
      </c>
      <c r="AF659" s="65">
        <f t="shared" si="212"/>
        <v>17.333333333333332</v>
      </c>
      <c r="AG659" s="65">
        <f t="shared" si="221"/>
        <v>0.36111111111111072</v>
      </c>
      <c r="AH659" s="67">
        <f t="shared" si="222"/>
        <v>3571.6111111111104</v>
      </c>
      <c r="AI659" s="57"/>
      <c r="AJ659" s="57"/>
      <c r="AL659" s="57">
        <v>655</v>
      </c>
      <c r="AM659" s="66">
        <v>62.4</v>
      </c>
      <c r="AN659" s="66">
        <v>0</v>
      </c>
      <c r="AO659" s="65">
        <f t="shared" si="213"/>
        <v>17.333333333333332</v>
      </c>
      <c r="AP659" s="65">
        <f t="shared" si="223"/>
        <v>0.36111111111111072</v>
      </c>
      <c r="AQ659" s="67">
        <f t="shared" si="224"/>
        <v>3571.6111111111104</v>
      </c>
      <c r="AR659" s="57"/>
      <c r="AS659" s="57"/>
      <c r="AU659" s="57">
        <v>655</v>
      </c>
      <c r="AV659" s="66">
        <v>62.4</v>
      </c>
      <c r="AW659" s="66">
        <v>0</v>
      </c>
      <c r="AX659" s="65">
        <f t="shared" si="214"/>
        <v>17.333333333333332</v>
      </c>
      <c r="AY659" s="65">
        <f t="shared" si="225"/>
        <v>0.36111111111111072</v>
      </c>
      <c r="AZ659" s="67">
        <f t="shared" si="226"/>
        <v>3571.6111111111104</v>
      </c>
      <c r="BA659" s="57"/>
      <c r="BB659" s="57"/>
      <c r="BD659" s="57">
        <v>655</v>
      </c>
      <c r="BE659" s="66">
        <v>47.2</v>
      </c>
      <c r="BF659" s="66">
        <v>0</v>
      </c>
      <c r="BG659" s="65">
        <f t="shared" si="215"/>
        <v>13.111111111111111</v>
      </c>
      <c r="BH659" s="65">
        <f t="shared" si="227"/>
        <v>-0.80555555555555536</v>
      </c>
      <c r="BI659" s="67">
        <f t="shared" si="228"/>
        <v>3750.1111111111109</v>
      </c>
      <c r="BJ659" s="57"/>
      <c r="BK659" s="57"/>
      <c r="BM659" s="57">
        <v>655</v>
      </c>
      <c r="BN659" s="57">
        <v>47.2</v>
      </c>
      <c r="BO659" s="66">
        <v>0</v>
      </c>
      <c r="BP659" s="65">
        <f t="shared" si="216"/>
        <v>13.111111111111111</v>
      </c>
      <c r="BQ659" s="65">
        <f t="shared" si="229"/>
        <v>-0.80555555555555536</v>
      </c>
      <c r="BR659" s="67">
        <f t="shared" si="230"/>
        <v>3762.416666666667</v>
      </c>
      <c r="BS659" s="57"/>
      <c r="BT659" s="57"/>
    </row>
    <row r="660" spans="1:72" x14ac:dyDescent="0.25">
      <c r="A660" s="31">
        <v>660</v>
      </c>
      <c r="B660" s="56">
        <v>657</v>
      </c>
      <c r="C660" s="71">
        <v>39.200000000000003</v>
      </c>
      <c r="D660" s="71">
        <v>0</v>
      </c>
      <c r="E660" s="71">
        <v>10.888888888888889</v>
      </c>
      <c r="F660" s="71">
        <v>-1.1111111111111107</v>
      </c>
      <c r="G660" s="71">
        <v>3786.416666666667</v>
      </c>
      <c r="K660" s="57">
        <v>656</v>
      </c>
      <c r="L660" s="66">
        <v>5.6</v>
      </c>
      <c r="M660" s="66">
        <v>0</v>
      </c>
      <c r="N660" s="65">
        <f t="shared" si="210"/>
        <v>1.5555555555555554</v>
      </c>
      <c r="O660" s="65">
        <f t="shared" si="217"/>
        <v>-1.0555555555555558</v>
      </c>
      <c r="P660" s="67">
        <f t="shared" si="218"/>
        <v>3539.3055555555579</v>
      </c>
      <c r="Q660" s="57"/>
      <c r="R660" s="57"/>
      <c r="T660" s="57">
        <v>656</v>
      </c>
      <c r="U660" s="66">
        <v>41.6</v>
      </c>
      <c r="V660" s="66">
        <v>0</v>
      </c>
      <c r="W660" s="65">
        <f t="shared" si="211"/>
        <v>11.555555555555555</v>
      </c>
      <c r="X660" s="65">
        <f t="shared" si="219"/>
        <v>0.27777777777777679</v>
      </c>
      <c r="Y660" s="67">
        <f t="shared" si="220"/>
        <v>3712.0555555555561</v>
      </c>
      <c r="Z660" s="57"/>
      <c r="AA660" s="57"/>
      <c r="AC660" s="57">
        <v>656</v>
      </c>
      <c r="AD660" s="66">
        <v>63</v>
      </c>
      <c r="AE660" s="66">
        <v>0</v>
      </c>
      <c r="AF660" s="65">
        <f t="shared" si="212"/>
        <v>17.5</v>
      </c>
      <c r="AG660" s="65">
        <f t="shared" si="221"/>
        <v>0.16666666666666785</v>
      </c>
      <c r="AH660" s="67">
        <f t="shared" si="222"/>
        <v>3589.0277777777769</v>
      </c>
      <c r="AI660" s="57"/>
      <c r="AJ660" s="57"/>
      <c r="AL660" s="57">
        <v>656</v>
      </c>
      <c r="AM660" s="66">
        <v>63</v>
      </c>
      <c r="AN660" s="66">
        <v>0</v>
      </c>
      <c r="AO660" s="65">
        <f t="shared" si="213"/>
        <v>17.5</v>
      </c>
      <c r="AP660" s="65">
        <f t="shared" si="223"/>
        <v>0.16666666666666785</v>
      </c>
      <c r="AQ660" s="67">
        <f t="shared" si="224"/>
        <v>3589.0277777777769</v>
      </c>
      <c r="AR660" s="57"/>
      <c r="AS660" s="57"/>
      <c r="AU660" s="57">
        <v>656</v>
      </c>
      <c r="AV660" s="66">
        <v>63</v>
      </c>
      <c r="AW660" s="66">
        <v>0</v>
      </c>
      <c r="AX660" s="65">
        <f t="shared" si="214"/>
        <v>17.5</v>
      </c>
      <c r="AY660" s="65">
        <f t="shared" si="225"/>
        <v>0.16666666666666785</v>
      </c>
      <c r="AZ660" s="67">
        <f t="shared" si="226"/>
        <v>3589.0277777777769</v>
      </c>
      <c r="BA660" s="57"/>
      <c r="BB660" s="57"/>
      <c r="BD660" s="57">
        <v>656</v>
      </c>
      <c r="BE660" s="66">
        <v>43.2</v>
      </c>
      <c r="BF660" s="66">
        <v>0</v>
      </c>
      <c r="BG660" s="65">
        <f t="shared" si="215"/>
        <v>12</v>
      </c>
      <c r="BH660" s="65">
        <f t="shared" si="227"/>
        <v>-1.1111111111111107</v>
      </c>
      <c r="BI660" s="67">
        <f t="shared" si="228"/>
        <v>3762.6666666666665</v>
      </c>
      <c r="BJ660" s="57"/>
      <c r="BK660" s="57"/>
      <c r="BM660" s="57">
        <v>656</v>
      </c>
      <c r="BN660" s="57">
        <v>43.2</v>
      </c>
      <c r="BO660" s="66">
        <v>0</v>
      </c>
      <c r="BP660" s="65">
        <f t="shared" si="216"/>
        <v>12</v>
      </c>
      <c r="BQ660" s="65">
        <f t="shared" si="229"/>
        <v>-1.1111111111111107</v>
      </c>
      <c r="BR660" s="67">
        <f t="shared" si="230"/>
        <v>3774.9722222222226</v>
      </c>
      <c r="BS660" s="57"/>
      <c r="BT660" s="57"/>
    </row>
    <row r="661" spans="1:72" x14ac:dyDescent="0.25">
      <c r="A661" s="31">
        <v>661</v>
      </c>
      <c r="B661" s="56">
        <v>658</v>
      </c>
      <c r="C661" s="71">
        <v>36.5</v>
      </c>
      <c r="D661" s="71">
        <v>0</v>
      </c>
      <c r="E661" s="71">
        <v>10.138888888888889</v>
      </c>
      <c r="F661" s="71">
        <v>-0.75</v>
      </c>
      <c r="G661" s="71">
        <v>3796.9305555555557</v>
      </c>
      <c r="K661" s="57">
        <v>657</v>
      </c>
      <c r="L661" s="66">
        <v>3.1</v>
      </c>
      <c r="M661" s="66">
        <v>0</v>
      </c>
      <c r="N661" s="65">
        <f t="shared" si="210"/>
        <v>0.86111111111111116</v>
      </c>
      <c r="O661" s="65">
        <f t="shared" si="217"/>
        <v>-0.6944444444444442</v>
      </c>
      <c r="P661" s="67">
        <f t="shared" si="218"/>
        <v>3540.5138888888914</v>
      </c>
      <c r="Q661" s="57"/>
      <c r="R661" s="57"/>
      <c r="T661" s="57">
        <v>657</v>
      </c>
      <c r="U661" s="66">
        <v>42.4</v>
      </c>
      <c r="V661" s="66">
        <v>0</v>
      </c>
      <c r="W661" s="65">
        <f t="shared" si="211"/>
        <v>11.777777777777777</v>
      </c>
      <c r="X661" s="65">
        <f t="shared" si="219"/>
        <v>0.22222222222222143</v>
      </c>
      <c r="Y661" s="67">
        <f t="shared" si="220"/>
        <v>3723.7222222222226</v>
      </c>
      <c r="Z661" s="57"/>
      <c r="AA661" s="57"/>
      <c r="AC661" s="57">
        <v>657</v>
      </c>
      <c r="AD661" s="66">
        <v>63.5</v>
      </c>
      <c r="AE661" s="66">
        <v>0</v>
      </c>
      <c r="AF661" s="65">
        <f t="shared" si="212"/>
        <v>17.638888888888889</v>
      </c>
      <c r="AG661" s="65">
        <f t="shared" si="221"/>
        <v>0.13888888888888928</v>
      </c>
      <c r="AH661" s="67">
        <f t="shared" si="222"/>
        <v>3606.5972222222213</v>
      </c>
      <c r="AI661" s="57"/>
      <c r="AJ661" s="57"/>
      <c r="AL661" s="57">
        <v>657</v>
      </c>
      <c r="AM661" s="66">
        <v>63.5</v>
      </c>
      <c r="AN661" s="66">
        <v>0</v>
      </c>
      <c r="AO661" s="65">
        <f t="shared" si="213"/>
        <v>17.638888888888889</v>
      </c>
      <c r="AP661" s="65">
        <f t="shared" si="223"/>
        <v>0.13888888888888928</v>
      </c>
      <c r="AQ661" s="67">
        <f t="shared" si="224"/>
        <v>3606.5972222222213</v>
      </c>
      <c r="AR661" s="57"/>
      <c r="AS661" s="57"/>
      <c r="AU661" s="57">
        <v>657</v>
      </c>
      <c r="AV661" s="66">
        <v>63.5</v>
      </c>
      <c r="AW661" s="66">
        <v>0</v>
      </c>
      <c r="AX661" s="65">
        <f t="shared" si="214"/>
        <v>17.638888888888889</v>
      </c>
      <c r="AY661" s="65">
        <f t="shared" si="225"/>
        <v>0.13888888888888928</v>
      </c>
      <c r="AZ661" s="67">
        <f t="shared" si="226"/>
        <v>3606.5972222222213</v>
      </c>
      <c r="BA661" s="57"/>
      <c r="BB661" s="57"/>
      <c r="BD661" s="57">
        <v>657</v>
      </c>
      <c r="BE661" s="66">
        <v>39.200000000000003</v>
      </c>
      <c r="BF661" s="66">
        <v>0</v>
      </c>
      <c r="BG661" s="65">
        <f t="shared" si="215"/>
        <v>10.888888888888889</v>
      </c>
      <c r="BH661" s="65">
        <f t="shared" si="227"/>
        <v>-1.1111111111111107</v>
      </c>
      <c r="BI661" s="67">
        <f t="shared" si="228"/>
        <v>3774.1111111111109</v>
      </c>
      <c r="BJ661" s="57"/>
      <c r="BK661" s="57"/>
      <c r="BM661" s="57">
        <v>657</v>
      </c>
      <c r="BN661" s="57">
        <v>39.200000000000003</v>
      </c>
      <c r="BO661" s="66">
        <v>0</v>
      </c>
      <c r="BP661" s="65">
        <f t="shared" si="216"/>
        <v>10.888888888888889</v>
      </c>
      <c r="BQ661" s="65">
        <f t="shared" si="229"/>
        <v>-1.1111111111111107</v>
      </c>
      <c r="BR661" s="67">
        <f t="shared" si="230"/>
        <v>3786.416666666667</v>
      </c>
      <c r="BS661" s="57"/>
      <c r="BT661" s="57"/>
    </row>
    <row r="662" spans="1:72" x14ac:dyDescent="0.25">
      <c r="A662" s="31">
        <v>662</v>
      </c>
      <c r="B662" s="56">
        <v>659</v>
      </c>
      <c r="C662" s="71">
        <v>34.299999999999997</v>
      </c>
      <c r="D662" s="71">
        <v>0</v>
      </c>
      <c r="E662" s="71">
        <v>9.5277777777777768</v>
      </c>
      <c r="F662" s="71">
        <v>-0.61111111111111249</v>
      </c>
      <c r="G662" s="71">
        <v>3806.7638888888891</v>
      </c>
      <c r="K662" s="57">
        <v>658</v>
      </c>
      <c r="L662" s="66">
        <v>0</v>
      </c>
      <c r="M662" s="66">
        <v>0</v>
      </c>
      <c r="N662" s="65">
        <f t="shared" si="210"/>
        <v>0</v>
      </c>
      <c r="O662" s="65">
        <f t="shared" si="217"/>
        <v>-0.86111111111111116</v>
      </c>
      <c r="P662" s="67">
        <f t="shared" si="218"/>
        <v>3540.9444444444471</v>
      </c>
      <c r="Q662" s="57"/>
      <c r="R662" s="57"/>
      <c r="T662" s="57">
        <v>658</v>
      </c>
      <c r="U662" s="66">
        <v>43</v>
      </c>
      <c r="V662" s="66">
        <v>0</v>
      </c>
      <c r="W662" s="65">
        <f t="shared" si="211"/>
        <v>11.944444444444445</v>
      </c>
      <c r="X662" s="65">
        <f t="shared" si="219"/>
        <v>0.16666666666666785</v>
      </c>
      <c r="Y662" s="67">
        <f t="shared" si="220"/>
        <v>3735.5833333333339</v>
      </c>
      <c r="Z662" s="57"/>
      <c r="AA662" s="57"/>
      <c r="AC662" s="57">
        <v>658</v>
      </c>
      <c r="AD662" s="66">
        <v>63</v>
      </c>
      <c r="AE662" s="66">
        <v>0</v>
      </c>
      <c r="AF662" s="65">
        <f t="shared" si="212"/>
        <v>17.5</v>
      </c>
      <c r="AG662" s="65">
        <f t="shared" si="221"/>
        <v>-0.13888888888888928</v>
      </c>
      <c r="AH662" s="67">
        <f t="shared" si="222"/>
        <v>3624.1666666666656</v>
      </c>
      <c r="AI662" s="57"/>
      <c r="AJ662" s="57"/>
      <c r="AL662" s="57">
        <v>658</v>
      </c>
      <c r="AM662" s="66">
        <v>63</v>
      </c>
      <c r="AN662" s="66">
        <v>0</v>
      </c>
      <c r="AO662" s="65">
        <f t="shared" si="213"/>
        <v>17.5</v>
      </c>
      <c r="AP662" s="65">
        <f t="shared" si="223"/>
        <v>-0.13888888888888928</v>
      </c>
      <c r="AQ662" s="67">
        <f t="shared" si="224"/>
        <v>3624.1666666666656</v>
      </c>
      <c r="AR662" s="57"/>
      <c r="AS662" s="57"/>
      <c r="AU662" s="57">
        <v>658</v>
      </c>
      <c r="AV662" s="66">
        <v>63</v>
      </c>
      <c r="AW662" s="66">
        <v>0</v>
      </c>
      <c r="AX662" s="65">
        <f t="shared" si="214"/>
        <v>17.5</v>
      </c>
      <c r="AY662" s="65">
        <f t="shared" si="225"/>
        <v>-0.13888888888888928</v>
      </c>
      <c r="AZ662" s="67">
        <f t="shared" si="226"/>
        <v>3624.1666666666656</v>
      </c>
      <c r="BA662" s="57"/>
      <c r="BB662" s="57"/>
      <c r="BD662" s="57">
        <v>658</v>
      </c>
      <c r="BE662" s="66">
        <v>36.5</v>
      </c>
      <c r="BF662" s="66">
        <v>0</v>
      </c>
      <c r="BG662" s="65">
        <f t="shared" si="215"/>
        <v>10.138888888888889</v>
      </c>
      <c r="BH662" s="65">
        <f t="shared" si="227"/>
        <v>-0.75</v>
      </c>
      <c r="BI662" s="67">
        <f t="shared" si="228"/>
        <v>3784.6249999999995</v>
      </c>
      <c r="BJ662" s="57"/>
      <c r="BK662" s="57"/>
      <c r="BM662" s="57">
        <v>658</v>
      </c>
      <c r="BN662" s="57">
        <v>36.5</v>
      </c>
      <c r="BO662" s="66">
        <v>0</v>
      </c>
      <c r="BP662" s="65">
        <f t="shared" si="216"/>
        <v>10.138888888888889</v>
      </c>
      <c r="BQ662" s="65">
        <f t="shared" si="229"/>
        <v>-0.75</v>
      </c>
      <c r="BR662" s="67">
        <f t="shared" si="230"/>
        <v>3796.9305555555557</v>
      </c>
      <c r="BS662" s="57"/>
      <c r="BT662" s="57"/>
    </row>
    <row r="663" spans="1:72" x14ac:dyDescent="0.25">
      <c r="A663" s="31">
        <v>663</v>
      </c>
      <c r="B663" s="56">
        <v>660</v>
      </c>
      <c r="C663" s="71">
        <v>31</v>
      </c>
      <c r="D663" s="71">
        <v>0</v>
      </c>
      <c r="E663" s="71">
        <v>8.6111111111111107</v>
      </c>
      <c r="F663" s="71">
        <v>-0.91666666666666607</v>
      </c>
      <c r="G663" s="71">
        <v>3815.8333333333335</v>
      </c>
      <c r="K663" s="57">
        <v>659</v>
      </c>
      <c r="L663" s="66">
        <v>0</v>
      </c>
      <c r="M663" s="66">
        <v>0</v>
      </c>
      <c r="N663" s="65">
        <f t="shared" si="210"/>
        <v>0</v>
      </c>
      <c r="O663" s="65">
        <f t="shared" si="217"/>
        <v>0</v>
      </c>
      <c r="P663" s="67">
        <f t="shared" si="218"/>
        <v>3540.9444444444471</v>
      </c>
      <c r="Q663" s="57"/>
      <c r="R663" s="57"/>
      <c r="T663" s="57">
        <v>659</v>
      </c>
      <c r="U663" s="66">
        <v>43.6</v>
      </c>
      <c r="V663" s="66">
        <v>0</v>
      </c>
      <c r="W663" s="65">
        <f t="shared" si="211"/>
        <v>12.111111111111111</v>
      </c>
      <c r="X663" s="65">
        <f t="shared" si="219"/>
        <v>0.16666666666666607</v>
      </c>
      <c r="Y663" s="67">
        <f t="shared" si="220"/>
        <v>3747.6111111111118</v>
      </c>
      <c r="Z663" s="57"/>
      <c r="AA663" s="57"/>
      <c r="AC663" s="57">
        <v>659</v>
      </c>
      <c r="AD663" s="66">
        <v>62</v>
      </c>
      <c r="AE663" s="66">
        <v>0</v>
      </c>
      <c r="AF663" s="65">
        <f t="shared" si="212"/>
        <v>17.222222222222221</v>
      </c>
      <c r="AG663" s="65">
        <f t="shared" si="221"/>
        <v>-0.27777777777777857</v>
      </c>
      <c r="AH663" s="67">
        <f t="shared" si="222"/>
        <v>3641.5277777777769</v>
      </c>
      <c r="AI663" s="57"/>
      <c r="AJ663" s="57"/>
      <c r="AL663" s="57">
        <v>659</v>
      </c>
      <c r="AM663" s="66">
        <v>62</v>
      </c>
      <c r="AN663" s="66">
        <v>0</v>
      </c>
      <c r="AO663" s="65">
        <f t="shared" si="213"/>
        <v>17.222222222222221</v>
      </c>
      <c r="AP663" s="65">
        <f t="shared" si="223"/>
        <v>-0.27777777777777857</v>
      </c>
      <c r="AQ663" s="67">
        <f t="shared" si="224"/>
        <v>3641.5277777777769</v>
      </c>
      <c r="AR663" s="57"/>
      <c r="AS663" s="57"/>
      <c r="AU663" s="57">
        <v>659</v>
      </c>
      <c r="AV663" s="66">
        <v>62</v>
      </c>
      <c r="AW663" s="66">
        <v>0</v>
      </c>
      <c r="AX663" s="65">
        <f t="shared" si="214"/>
        <v>17.222222222222221</v>
      </c>
      <c r="AY663" s="65">
        <f t="shared" si="225"/>
        <v>-0.27777777777777857</v>
      </c>
      <c r="AZ663" s="67">
        <f t="shared" si="226"/>
        <v>3641.5277777777769</v>
      </c>
      <c r="BA663" s="57"/>
      <c r="BB663" s="57"/>
      <c r="BD663" s="57">
        <v>659</v>
      </c>
      <c r="BE663" s="66">
        <v>34.299999999999997</v>
      </c>
      <c r="BF663" s="66">
        <v>0</v>
      </c>
      <c r="BG663" s="65">
        <f t="shared" si="215"/>
        <v>9.5277777777777768</v>
      </c>
      <c r="BH663" s="65">
        <f t="shared" si="227"/>
        <v>-0.61111111111111249</v>
      </c>
      <c r="BI663" s="67">
        <f t="shared" si="228"/>
        <v>3794.458333333333</v>
      </c>
      <c r="BJ663" s="57"/>
      <c r="BK663" s="57"/>
      <c r="BM663" s="57">
        <v>659</v>
      </c>
      <c r="BN663" s="57">
        <v>34.299999999999997</v>
      </c>
      <c r="BO663" s="66">
        <v>0</v>
      </c>
      <c r="BP663" s="65">
        <f t="shared" si="216"/>
        <v>9.5277777777777768</v>
      </c>
      <c r="BQ663" s="65">
        <f t="shared" si="229"/>
        <v>-0.61111111111111249</v>
      </c>
      <c r="BR663" s="67">
        <f t="shared" si="230"/>
        <v>3806.7638888888891</v>
      </c>
      <c r="BS663" s="57"/>
      <c r="BT663" s="57"/>
    </row>
    <row r="664" spans="1:72" x14ac:dyDescent="0.25">
      <c r="A664" s="31">
        <v>664</v>
      </c>
      <c r="B664" s="56">
        <v>661</v>
      </c>
      <c r="C664" s="71">
        <v>26</v>
      </c>
      <c r="D664" s="71">
        <v>0</v>
      </c>
      <c r="E664" s="71">
        <v>7.2222222222222223</v>
      </c>
      <c r="F664" s="71">
        <v>-1.3888888888888884</v>
      </c>
      <c r="G664" s="71">
        <v>3823.75</v>
      </c>
      <c r="K664" s="57">
        <v>660</v>
      </c>
      <c r="L664" s="66">
        <v>0</v>
      </c>
      <c r="M664" s="66">
        <v>0</v>
      </c>
      <c r="N664" s="65">
        <f t="shared" si="210"/>
        <v>0</v>
      </c>
      <c r="O664" s="65">
        <f t="shared" si="217"/>
        <v>0</v>
      </c>
      <c r="P664" s="67">
        <f t="shared" si="218"/>
        <v>3540.9444444444471</v>
      </c>
      <c r="Q664" s="57"/>
      <c r="R664" s="57"/>
      <c r="T664" s="57">
        <v>660</v>
      </c>
      <c r="U664" s="66">
        <v>44</v>
      </c>
      <c r="V664" s="66">
        <v>0</v>
      </c>
      <c r="W664" s="65">
        <f t="shared" si="211"/>
        <v>12.222222222222221</v>
      </c>
      <c r="X664" s="65">
        <f t="shared" si="219"/>
        <v>0.11111111111111072</v>
      </c>
      <c r="Y664" s="67">
        <f t="shared" si="220"/>
        <v>3759.7777777777783</v>
      </c>
      <c r="Z664" s="57"/>
      <c r="AA664" s="57"/>
      <c r="AC664" s="57">
        <v>660</v>
      </c>
      <c r="AD664" s="66">
        <v>60.4</v>
      </c>
      <c r="AE664" s="66">
        <v>0</v>
      </c>
      <c r="AF664" s="65">
        <f t="shared" si="212"/>
        <v>16.777777777777779</v>
      </c>
      <c r="AG664" s="65">
        <f t="shared" si="221"/>
        <v>-0.44444444444444287</v>
      </c>
      <c r="AH664" s="67">
        <f t="shared" si="222"/>
        <v>3658.5277777777769</v>
      </c>
      <c r="AI664" s="57"/>
      <c r="AJ664" s="57"/>
      <c r="AL664" s="57">
        <v>660</v>
      </c>
      <c r="AM664" s="66">
        <v>60.4</v>
      </c>
      <c r="AN664" s="66">
        <v>0</v>
      </c>
      <c r="AO664" s="65">
        <f t="shared" si="213"/>
        <v>16.777777777777779</v>
      </c>
      <c r="AP664" s="65">
        <f t="shared" si="223"/>
        <v>-0.44444444444444287</v>
      </c>
      <c r="AQ664" s="67">
        <f t="shared" si="224"/>
        <v>3658.5277777777769</v>
      </c>
      <c r="AR664" s="57"/>
      <c r="AS664" s="57"/>
      <c r="AU664" s="57">
        <v>660</v>
      </c>
      <c r="AV664" s="66">
        <v>60.4</v>
      </c>
      <c r="AW664" s="66">
        <v>0</v>
      </c>
      <c r="AX664" s="65">
        <f t="shared" si="214"/>
        <v>16.777777777777779</v>
      </c>
      <c r="AY664" s="65">
        <f t="shared" si="225"/>
        <v>-0.44444444444444287</v>
      </c>
      <c r="AZ664" s="67">
        <f t="shared" si="226"/>
        <v>3658.5277777777769</v>
      </c>
      <c r="BA664" s="57"/>
      <c r="BB664" s="57"/>
      <c r="BD664" s="57">
        <v>660</v>
      </c>
      <c r="BE664" s="66">
        <v>31</v>
      </c>
      <c r="BF664" s="66">
        <v>0</v>
      </c>
      <c r="BG664" s="65">
        <f t="shared" si="215"/>
        <v>8.6111111111111107</v>
      </c>
      <c r="BH664" s="65">
        <f t="shared" si="227"/>
        <v>-0.91666666666666607</v>
      </c>
      <c r="BI664" s="67">
        <f t="shared" si="228"/>
        <v>3803.5277777777774</v>
      </c>
      <c r="BJ664" s="57"/>
      <c r="BK664" s="57"/>
      <c r="BM664" s="57">
        <v>660</v>
      </c>
      <c r="BN664" s="57">
        <v>31</v>
      </c>
      <c r="BO664" s="66">
        <v>0</v>
      </c>
      <c r="BP664" s="65">
        <f t="shared" si="216"/>
        <v>8.6111111111111107</v>
      </c>
      <c r="BQ664" s="65">
        <f t="shared" si="229"/>
        <v>-0.91666666666666607</v>
      </c>
      <c r="BR664" s="67">
        <f t="shared" si="230"/>
        <v>3815.8333333333335</v>
      </c>
      <c r="BS664" s="57"/>
      <c r="BT664" s="57"/>
    </row>
    <row r="665" spans="1:72" x14ac:dyDescent="0.25">
      <c r="A665" s="31">
        <v>665</v>
      </c>
      <c r="B665" s="56">
        <v>662</v>
      </c>
      <c r="C665" s="71">
        <v>20.7</v>
      </c>
      <c r="D665" s="71">
        <v>0</v>
      </c>
      <c r="E665" s="71">
        <v>5.75</v>
      </c>
      <c r="F665" s="71">
        <v>-1.4722222222222223</v>
      </c>
      <c r="G665" s="71">
        <v>3830.2361111111113</v>
      </c>
      <c r="K665" s="57">
        <v>661</v>
      </c>
      <c r="L665" s="66">
        <v>0</v>
      </c>
      <c r="M665" s="66">
        <v>0</v>
      </c>
      <c r="N665" s="65">
        <f t="shared" si="210"/>
        <v>0</v>
      </c>
      <c r="O665" s="65">
        <f t="shared" si="217"/>
        <v>0</v>
      </c>
      <c r="P665" s="67">
        <f t="shared" si="218"/>
        <v>3540.9444444444471</v>
      </c>
      <c r="Q665" s="57"/>
      <c r="R665" s="57"/>
      <c r="T665" s="57">
        <v>661</v>
      </c>
      <c r="U665" s="66">
        <v>44.4</v>
      </c>
      <c r="V665" s="66">
        <v>0</v>
      </c>
      <c r="W665" s="65">
        <f t="shared" si="211"/>
        <v>12.333333333333332</v>
      </c>
      <c r="X665" s="65">
        <f t="shared" si="219"/>
        <v>0.11111111111111072</v>
      </c>
      <c r="Y665" s="67">
        <f t="shared" si="220"/>
        <v>3772.0555555555561</v>
      </c>
      <c r="Z665" s="57"/>
      <c r="AA665" s="57"/>
      <c r="AC665" s="57">
        <v>661</v>
      </c>
      <c r="AD665" s="66">
        <v>58.6</v>
      </c>
      <c r="AE665" s="66">
        <v>0</v>
      </c>
      <c r="AF665" s="65">
        <f t="shared" si="212"/>
        <v>16.277777777777779</v>
      </c>
      <c r="AG665" s="65">
        <f t="shared" si="221"/>
        <v>-0.5</v>
      </c>
      <c r="AH665" s="67">
        <f t="shared" si="222"/>
        <v>3675.0555555555547</v>
      </c>
      <c r="AI665" s="57"/>
      <c r="AJ665" s="57"/>
      <c r="AL665" s="57">
        <v>661</v>
      </c>
      <c r="AM665" s="66">
        <v>58.6</v>
      </c>
      <c r="AN665" s="66">
        <v>0</v>
      </c>
      <c r="AO665" s="65">
        <f t="shared" si="213"/>
        <v>16.277777777777779</v>
      </c>
      <c r="AP665" s="65">
        <f t="shared" si="223"/>
        <v>-0.5</v>
      </c>
      <c r="AQ665" s="67">
        <f t="shared" si="224"/>
        <v>3675.0555555555547</v>
      </c>
      <c r="AR665" s="57"/>
      <c r="AS665" s="57"/>
      <c r="AU665" s="57">
        <v>661</v>
      </c>
      <c r="AV665" s="66">
        <v>58.6</v>
      </c>
      <c r="AW665" s="66">
        <v>0</v>
      </c>
      <c r="AX665" s="65">
        <f t="shared" si="214"/>
        <v>16.277777777777779</v>
      </c>
      <c r="AY665" s="65">
        <f t="shared" si="225"/>
        <v>-0.5</v>
      </c>
      <c r="AZ665" s="67">
        <f t="shared" si="226"/>
        <v>3675.0555555555547</v>
      </c>
      <c r="BA665" s="57"/>
      <c r="BB665" s="57"/>
      <c r="BD665" s="57">
        <v>661</v>
      </c>
      <c r="BE665" s="66">
        <v>26</v>
      </c>
      <c r="BF665" s="66">
        <v>0</v>
      </c>
      <c r="BG665" s="65">
        <f t="shared" si="215"/>
        <v>7.2222222222222223</v>
      </c>
      <c r="BH665" s="65">
        <f t="shared" si="227"/>
        <v>-1.3888888888888884</v>
      </c>
      <c r="BI665" s="67">
        <f t="shared" si="228"/>
        <v>3811.4444444444439</v>
      </c>
      <c r="BJ665" s="57"/>
      <c r="BK665" s="57"/>
      <c r="BM665" s="57">
        <v>661</v>
      </c>
      <c r="BN665" s="57">
        <v>26</v>
      </c>
      <c r="BO665" s="66">
        <v>0</v>
      </c>
      <c r="BP665" s="65">
        <f t="shared" si="216"/>
        <v>7.2222222222222223</v>
      </c>
      <c r="BQ665" s="65">
        <f t="shared" si="229"/>
        <v>-1.3888888888888884</v>
      </c>
      <c r="BR665" s="67">
        <f t="shared" si="230"/>
        <v>3823.75</v>
      </c>
      <c r="BS665" s="57"/>
      <c r="BT665" s="57"/>
    </row>
    <row r="666" spans="1:72" x14ac:dyDescent="0.25">
      <c r="A666" s="31">
        <v>666</v>
      </c>
      <c r="B666" s="56">
        <v>663</v>
      </c>
      <c r="C666" s="71">
        <v>15.4</v>
      </c>
      <c r="D666" s="71">
        <v>0</v>
      </c>
      <c r="E666" s="71">
        <v>4.2777777777777777</v>
      </c>
      <c r="F666" s="71">
        <v>-1.4722222222222223</v>
      </c>
      <c r="G666" s="71">
        <v>3835.25</v>
      </c>
      <c r="K666" s="57">
        <v>662</v>
      </c>
      <c r="L666" s="66">
        <v>0</v>
      </c>
      <c r="M666" s="66">
        <v>0</v>
      </c>
      <c r="N666" s="65">
        <f t="shared" si="210"/>
        <v>0</v>
      </c>
      <c r="O666" s="65">
        <f t="shared" si="217"/>
        <v>0</v>
      </c>
      <c r="P666" s="67">
        <f t="shared" si="218"/>
        <v>3540.9444444444471</v>
      </c>
      <c r="Q666" s="57"/>
      <c r="R666" s="57"/>
      <c r="T666" s="57">
        <v>662</v>
      </c>
      <c r="U666" s="66">
        <v>44.8</v>
      </c>
      <c r="V666" s="66">
        <v>0</v>
      </c>
      <c r="W666" s="65">
        <f t="shared" si="211"/>
        <v>12.444444444444443</v>
      </c>
      <c r="X666" s="65">
        <f t="shared" si="219"/>
        <v>0.11111111111111072</v>
      </c>
      <c r="Y666" s="67">
        <f t="shared" si="220"/>
        <v>3784.4444444444448</v>
      </c>
      <c r="Z666" s="57"/>
      <c r="AA666" s="57"/>
      <c r="AC666" s="57">
        <v>662</v>
      </c>
      <c r="AD666" s="66">
        <v>56.7</v>
      </c>
      <c r="AE666" s="66">
        <v>0</v>
      </c>
      <c r="AF666" s="65">
        <f t="shared" si="212"/>
        <v>15.75</v>
      </c>
      <c r="AG666" s="65">
        <f t="shared" si="221"/>
        <v>-0.52777777777777857</v>
      </c>
      <c r="AH666" s="67">
        <f t="shared" si="222"/>
        <v>3691.0694444444434</v>
      </c>
      <c r="AI666" s="57"/>
      <c r="AJ666" s="57"/>
      <c r="AL666" s="57">
        <v>662</v>
      </c>
      <c r="AM666" s="66">
        <v>56.7</v>
      </c>
      <c r="AN666" s="66">
        <v>0</v>
      </c>
      <c r="AO666" s="65">
        <f t="shared" si="213"/>
        <v>15.75</v>
      </c>
      <c r="AP666" s="65">
        <f t="shared" si="223"/>
        <v>-0.52777777777777857</v>
      </c>
      <c r="AQ666" s="67">
        <f t="shared" si="224"/>
        <v>3691.0694444444434</v>
      </c>
      <c r="AR666" s="57"/>
      <c r="AS666" s="57"/>
      <c r="AU666" s="57">
        <v>662</v>
      </c>
      <c r="AV666" s="66">
        <v>56.7</v>
      </c>
      <c r="AW666" s="66">
        <v>0</v>
      </c>
      <c r="AX666" s="65">
        <f t="shared" si="214"/>
        <v>15.75</v>
      </c>
      <c r="AY666" s="65">
        <f t="shared" si="225"/>
        <v>-0.52777777777777857</v>
      </c>
      <c r="AZ666" s="67">
        <f t="shared" si="226"/>
        <v>3691.0694444444434</v>
      </c>
      <c r="BA666" s="57"/>
      <c r="BB666" s="57"/>
      <c r="BD666" s="57">
        <v>662</v>
      </c>
      <c r="BE666" s="66">
        <v>20.7</v>
      </c>
      <c r="BF666" s="66">
        <v>0</v>
      </c>
      <c r="BG666" s="65">
        <f t="shared" si="215"/>
        <v>5.75</v>
      </c>
      <c r="BH666" s="65">
        <f t="shared" si="227"/>
        <v>-1.4722222222222223</v>
      </c>
      <c r="BI666" s="67">
        <f t="shared" si="228"/>
        <v>3817.9305555555552</v>
      </c>
      <c r="BJ666" s="57"/>
      <c r="BK666" s="57"/>
      <c r="BM666" s="57">
        <v>662</v>
      </c>
      <c r="BN666" s="57">
        <v>20.7</v>
      </c>
      <c r="BO666" s="66">
        <v>0</v>
      </c>
      <c r="BP666" s="65">
        <f t="shared" si="216"/>
        <v>5.75</v>
      </c>
      <c r="BQ666" s="65">
        <f t="shared" si="229"/>
        <v>-1.4722222222222223</v>
      </c>
      <c r="BR666" s="67">
        <f t="shared" si="230"/>
        <v>3830.2361111111113</v>
      </c>
      <c r="BS666" s="57"/>
      <c r="BT666" s="57"/>
    </row>
    <row r="667" spans="1:72" x14ac:dyDescent="0.25">
      <c r="A667" s="31">
        <v>667</v>
      </c>
      <c r="B667" s="56">
        <v>664</v>
      </c>
      <c r="C667" s="71">
        <v>13.1</v>
      </c>
      <c r="D667" s="71">
        <v>0</v>
      </c>
      <c r="E667" s="71">
        <v>3.6388888888888888</v>
      </c>
      <c r="F667" s="71">
        <v>-0.63888888888888884</v>
      </c>
      <c r="G667" s="71">
        <v>3839.2083333333335</v>
      </c>
      <c r="K667" s="57">
        <v>663</v>
      </c>
      <c r="L667" s="66">
        <v>0</v>
      </c>
      <c r="M667" s="66">
        <v>0</v>
      </c>
      <c r="N667" s="65">
        <f t="shared" si="210"/>
        <v>0</v>
      </c>
      <c r="O667" s="65">
        <f t="shared" si="217"/>
        <v>0</v>
      </c>
      <c r="P667" s="67">
        <f t="shared" si="218"/>
        <v>3540.9444444444471</v>
      </c>
      <c r="Q667" s="57"/>
      <c r="R667" s="57"/>
      <c r="T667" s="57">
        <v>663</v>
      </c>
      <c r="U667" s="66">
        <v>45.2</v>
      </c>
      <c r="V667" s="66">
        <v>0</v>
      </c>
      <c r="W667" s="65">
        <f t="shared" si="211"/>
        <v>12.555555555555555</v>
      </c>
      <c r="X667" s="65">
        <f t="shared" si="219"/>
        <v>0.11111111111111249</v>
      </c>
      <c r="Y667" s="67">
        <f t="shared" si="220"/>
        <v>3796.9444444444448</v>
      </c>
      <c r="Z667" s="57"/>
      <c r="AA667" s="57"/>
      <c r="AC667" s="57">
        <v>663</v>
      </c>
      <c r="AD667" s="66">
        <v>55</v>
      </c>
      <c r="AE667" s="66">
        <v>0</v>
      </c>
      <c r="AF667" s="65">
        <f t="shared" si="212"/>
        <v>15.277777777777777</v>
      </c>
      <c r="AG667" s="65">
        <f t="shared" si="221"/>
        <v>-0.47222222222222321</v>
      </c>
      <c r="AH667" s="67">
        <f t="shared" si="222"/>
        <v>3706.5833333333321</v>
      </c>
      <c r="AI667" s="57"/>
      <c r="AJ667" s="57"/>
      <c r="AL667" s="57">
        <v>663</v>
      </c>
      <c r="AM667" s="66">
        <v>55</v>
      </c>
      <c r="AN667" s="66">
        <v>0</v>
      </c>
      <c r="AO667" s="65">
        <f t="shared" si="213"/>
        <v>15.277777777777777</v>
      </c>
      <c r="AP667" s="65">
        <f t="shared" si="223"/>
        <v>-0.47222222222222321</v>
      </c>
      <c r="AQ667" s="67">
        <f t="shared" si="224"/>
        <v>3706.5833333333321</v>
      </c>
      <c r="AR667" s="57"/>
      <c r="AS667" s="57"/>
      <c r="AU667" s="57">
        <v>663</v>
      </c>
      <c r="AV667" s="66">
        <v>55</v>
      </c>
      <c r="AW667" s="66">
        <v>0</v>
      </c>
      <c r="AX667" s="65">
        <f t="shared" si="214"/>
        <v>15.277777777777777</v>
      </c>
      <c r="AY667" s="65">
        <f t="shared" si="225"/>
        <v>-0.47222222222222321</v>
      </c>
      <c r="AZ667" s="67">
        <f t="shared" si="226"/>
        <v>3706.5833333333321</v>
      </c>
      <c r="BA667" s="57"/>
      <c r="BB667" s="57"/>
      <c r="BD667" s="57">
        <v>663</v>
      </c>
      <c r="BE667" s="66">
        <v>15.4</v>
      </c>
      <c r="BF667" s="66">
        <v>0</v>
      </c>
      <c r="BG667" s="65">
        <f t="shared" si="215"/>
        <v>4.2777777777777777</v>
      </c>
      <c r="BH667" s="65">
        <f t="shared" si="227"/>
        <v>-1.4722222222222223</v>
      </c>
      <c r="BI667" s="67">
        <f t="shared" si="228"/>
        <v>3822.9444444444439</v>
      </c>
      <c r="BJ667" s="57"/>
      <c r="BK667" s="57"/>
      <c r="BM667" s="57">
        <v>663</v>
      </c>
      <c r="BN667" s="57">
        <v>15.4</v>
      </c>
      <c r="BO667" s="66">
        <v>0</v>
      </c>
      <c r="BP667" s="65">
        <f t="shared" si="216"/>
        <v>4.2777777777777777</v>
      </c>
      <c r="BQ667" s="65">
        <f t="shared" si="229"/>
        <v>-1.4722222222222223</v>
      </c>
      <c r="BR667" s="67">
        <f t="shared" si="230"/>
        <v>3835.25</v>
      </c>
      <c r="BS667" s="57"/>
      <c r="BT667" s="57"/>
    </row>
    <row r="668" spans="1:72" x14ac:dyDescent="0.25">
      <c r="A668" s="31">
        <v>668</v>
      </c>
      <c r="B668" s="56">
        <v>665</v>
      </c>
      <c r="C668" s="71">
        <v>12</v>
      </c>
      <c r="D668" s="71">
        <v>0</v>
      </c>
      <c r="E668" s="71">
        <v>3.333333333333333</v>
      </c>
      <c r="F668" s="71">
        <v>-0.3055555555555558</v>
      </c>
      <c r="G668" s="71">
        <v>3842.6944444444448</v>
      </c>
      <c r="K668" s="57">
        <v>664</v>
      </c>
      <c r="L668" s="66">
        <v>0</v>
      </c>
      <c r="M668" s="66">
        <v>0</v>
      </c>
      <c r="N668" s="65">
        <f t="shared" si="210"/>
        <v>0</v>
      </c>
      <c r="O668" s="65">
        <f t="shared" si="217"/>
        <v>0</v>
      </c>
      <c r="P668" s="67">
        <f t="shared" si="218"/>
        <v>3540.9444444444471</v>
      </c>
      <c r="Q668" s="57"/>
      <c r="R668" s="57"/>
      <c r="T668" s="57">
        <v>664</v>
      </c>
      <c r="U668" s="66">
        <v>45.6</v>
      </c>
      <c r="V668" s="66">
        <v>0</v>
      </c>
      <c r="W668" s="65">
        <f t="shared" si="211"/>
        <v>12.666666666666666</v>
      </c>
      <c r="X668" s="65">
        <f t="shared" si="219"/>
        <v>0.11111111111111072</v>
      </c>
      <c r="Y668" s="67">
        <f t="shared" si="220"/>
        <v>3809.5555555555561</v>
      </c>
      <c r="Z668" s="57"/>
      <c r="AA668" s="57"/>
      <c r="AC668" s="57">
        <v>664</v>
      </c>
      <c r="AD668" s="66">
        <v>53.7</v>
      </c>
      <c r="AE668" s="66">
        <v>0</v>
      </c>
      <c r="AF668" s="65">
        <f t="shared" si="212"/>
        <v>14.916666666666668</v>
      </c>
      <c r="AG668" s="65">
        <f t="shared" si="221"/>
        <v>-0.36111111111110894</v>
      </c>
      <c r="AH668" s="67">
        <f t="shared" si="222"/>
        <v>3721.6805555555543</v>
      </c>
      <c r="AI668" s="57"/>
      <c r="AJ668" s="57"/>
      <c r="AL668" s="57">
        <v>664</v>
      </c>
      <c r="AM668" s="66">
        <v>53.7</v>
      </c>
      <c r="AN668" s="66">
        <v>0</v>
      </c>
      <c r="AO668" s="65">
        <f t="shared" si="213"/>
        <v>14.916666666666668</v>
      </c>
      <c r="AP668" s="65">
        <f t="shared" si="223"/>
        <v>-0.36111111111110894</v>
      </c>
      <c r="AQ668" s="67">
        <f t="shared" si="224"/>
        <v>3721.6805555555543</v>
      </c>
      <c r="AR668" s="57"/>
      <c r="AS668" s="57"/>
      <c r="AU668" s="57">
        <v>664</v>
      </c>
      <c r="AV668" s="66">
        <v>53.7</v>
      </c>
      <c r="AW668" s="66">
        <v>0</v>
      </c>
      <c r="AX668" s="65">
        <f t="shared" si="214"/>
        <v>14.916666666666668</v>
      </c>
      <c r="AY668" s="65">
        <f t="shared" si="225"/>
        <v>-0.36111111111110894</v>
      </c>
      <c r="AZ668" s="67">
        <f t="shared" si="226"/>
        <v>3721.6805555555543</v>
      </c>
      <c r="BA668" s="57"/>
      <c r="BB668" s="57"/>
      <c r="BD668" s="57">
        <v>664</v>
      </c>
      <c r="BE668" s="66">
        <v>13.1</v>
      </c>
      <c r="BF668" s="66">
        <v>0</v>
      </c>
      <c r="BG668" s="65">
        <f t="shared" si="215"/>
        <v>3.6388888888888888</v>
      </c>
      <c r="BH668" s="65">
        <f t="shared" si="227"/>
        <v>-0.63888888888888884</v>
      </c>
      <c r="BI668" s="67">
        <f t="shared" si="228"/>
        <v>3826.9027777777774</v>
      </c>
      <c r="BJ668" s="57"/>
      <c r="BK668" s="57"/>
      <c r="BM668" s="57">
        <v>664</v>
      </c>
      <c r="BN668" s="57">
        <v>13.1</v>
      </c>
      <c r="BO668" s="66">
        <v>0</v>
      </c>
      <c r="BP668" s="65">
        <f t="shared" si="216"/>
        <v>3.6388888888888888</v>
      </c>
      <c r="BQ668" s="65">
        <f t="shared" si="229"/>
        <v>-0.63888888888888884</v>
      </c>
      <c r="BR668" s="67">
        <f t="shared" si="230"/>
        <v>3839.2083333333335</v>
      </c>
      <c r="BS668" s="57"/>
      <c r="BT668" s="57"/>
    </row>
    <row r="669" spans="1:72" x14ac:dyDescent="0.25">
      <c r="A669" s="31">
        <v>669</v>
      </c>
      <c r="B669" s="56">
        <v>666</v>
      </c>
      <c r="C669" s="71">
        <v>12.5</v>
      </c>
      <c r="D669" s="71">
        <v>0</v>
      </c>
      <c r="E669" s="71">
        <v>3.4722222222222223</v>
      </c>
      <c r="F669" s="71">
        <v>0.13888888888888928</v>
      </c>
      <c r="G669" s="71">
        <v>3846.0972222222226</v>
      </c>
      <c r="K669" s="57">
        <v>665</v>
      </c>
      <c r="L669" s="66">
        <v>0</v>
      </c>
      <c r="M669" s="66">
        <v>0</v>
      </c>
      <c r="N669" s="65">
        <f t="shared" si="210"/>
        <v>0</v>
      </c>
      <c r="O669" s="65">
        <f t="shared" si="217"/>
        <v>0</v>
      </c>
      <c r="P669" s="67">
        <f t="shared" si="218"/>
        <v>3540.9444444444471</v>
      </c>
      <c r="Q669" s="57"/>
      <c r="R669" s="57"/>
      <c r="T669" s="57">
        <v>665</v>
      </c>
      <c r="U669" s="66">
        <v>46</v>
      </c>
      <c r="V669" s="66">
        <v>0</v>
      </c>
      <c r="W669" s="65">
        <f t="shared" si="211"/>
        <v>12.777777777777777</v>
      </c>
      <c r="X669" s="65">
        <f t="shared" si="219"/>
        <v>0.11111111111111072</v>
      </c>
      <c r="Y669" s="67">
        <f t="shared" si="220"/>
        <v>3822.2777777777783</v>
      </c>
      <c r="Z669" s="57"/>
      <c r="AA669" s="57"/>
      <c r="AC669" s="57">
        <v>665</v>
      </c>
      <c r="AD669" s="66">
        <v>52.7</v>
      </c>
      <c r="AE669" s="66">
        <v>0</v>
      </c>
      <c r="AF669" s="65">
        <f t="shared" si="212"/>
        <v>14.638888888888889</v>
      </c>
      <c r="AG669" s="65">
        <f t="shared" si="221"/>
        <v>-0.27777777777777857</v>
      </c>
      <c r="AH669" s="67">
        <f t="shared" si="222"/>
        <v>3736.4583333333321</v>
      </c>
      <c r="AI669" s="57"/>
      <c r="AJ669" s="57"/>
      <c r="AL669" s="57">
        <v>665</v>
      </c>
      <c r="AM669" s="66">
        <v>52.7</v>
      </c>
      <c r="AN669" s="66">
        <v>0</v>
      </c>
      <c r="AO669" s="65">
        <f t="shared" si="213"/>
        <v>14.638888888888889</v>
      </c>
      <c r="AP669" s="65">
        <f t="shared" si="223"/>
        <v>-0.27777777777777857</v>
      </c>
      <c r="AQ669" s="67">
        <f t="shared" si="224"/>
        <v>3736.4583333333321</v>
      </c>
      <c r="AR669" s="57"/>
      <c r="AS669" s="57"/>
      <c r="AU669" s="57">
        <v>665</v>
      </c>
      <c r="AV669" s="66">
        <v>52.7</v>
      </c>
      <c r="AW669" s="66">
        <v>0</v>
      </c>
      <c r="AX669" s="65">
        <f t="shared" si="214"/>
        <v>14.638888888888889</v>
      </c>
      <c r="AY669" s="65">
        <f t="shared" si="225"/>
        <v>-0.27777777777777857</v>
      </c>
      <c r="AZ669" s="67">
        <f t="shared" si="226"/>
        <v>3736.4583333333321</v>
      </c>
      <c r="BA669" s="57"/>
      <c r="BB669" s="57"/>
      <c r="BD669" s="57">
        <v>665</v>
      </c>
      <c r="BE669" s="66">
        <v>12</v>
      </c>
      <c r="BF669" s="66">
        <v>0</v>
      </c>
      <c r="BG669" s="65">
        <f t="shared" si="215"/>
        <v>3.333333333333333</v>
      </c>
      <c r="BH669" s="65">
        <f t="shared" si="227"/>
        <v>-0.3055555555555558</v>
      </c>
      <c r="BI669" s="67">
        <f t="shared" si="228"/>
        <v>3830.3888888888887</v>
      </c>
      <c r="BJ669" s="57"/>
      <c r="BK669" s="57"/>
      <c r="BM669" s="57">
        <v>665</v>
      </c>
      <c r="BN669" s="57">
        <v>12</v>
      </c>
      <c r="BO669" s="66">
        <v>0</v>
      </c>
      <c r="BP669" s="65">
        <f t="shared" si="216"/>
        <v>3.333333333333333</v>
      </c>
      <c r="BQ669" s="65">
        <f t="shared" si="229"/>
        <v>-0.3055555555555558</v>
      </c>
      <c r="BR669" s="67">
        <f t="shared" si="230"/>
        <v>3842.6944444444448</v>
      </c>
      <c r="BS669" s="57"/>
      <c r="BT669" s="57"/>
    </row>
    <row r="670" spans="1:72" x14ac:dyDescent="0.25">
      <c r="A670" s="31">
        <v>670</v>
      </c>
      <c r="B670" s="56">
        <v>667</v>
      </c>
      <c r="C670" s="71">
        <v>14</v>
      </c>
      <c r="D670" s="71">
        <v>0</v>
      </c>
      <c r="E670" s="71">
        <v>3.8888888888888888</v>
      </c>
      <c r="F670" s="71">
        <v>0.41666666666666652</v>
      </c>
      <c r="G670" s="71">
        <v>3849.7777777777783</v>
      </c>
      <c r="K670" s="57">
        <v>666</v>
      </c>
      <c r="L670" s="66">
        <v>0</v>
      </c>
      <c r="M670" s="66">
        <v>0</v>
      </c>
      <c r="N670" s="65">
        <f t="shared" si="210"/>
        <v>0</v>
      </c>
      <c r="O670" s="65">
        <f t="shared" si="217"/>
        <v>0</v>
      </c>
      <c r="P670" s="67">
        <f t="shared" si="218"/>
        <v>3540.9444444444471</v>
      </c>
      <c r="Q670" s="57"/>
      <c r="R670" s="57"/>
      <c r="T670" s="57">
        <v>666</v>
      </c>
      <c r="U670" s="66">
        <v>46.5</v>
      </c>
      <c r="V670" s="66">
        <v>0</v>
      </c>
      <c r="W670" s="65">
        <f t="shared" si="211"/>
        <v>12.916666666666666</v>
      </c>
      <c r="X670" s="65">
        <f t="shared" si="219"/>
        <v>0.13888888888888928</v>
      </c>
      <c r="Y670" s="67">
        <f t="shared" si="220"/>
        <v>3835.1250000000005</v>
      </c>
      <c r="Z670" s="57"/>
      <c r="AA670" s="57"/>
      <c r="AC670" s="57">
        <v>666</v>
      </c>
      <c r="AD670" s="66">
        <v>51.9</v>
      </c>
      <c r="AE670" s="66">
        <v>0</v>
      </c>
      <c r="AF670" s="65">
        <f t="shared" si="212"/>
        <v>14.416666666666666</v>
      </c>
      <c r="AG670" s="65">
        <f t="shared" si="221"/>
        <v>-0.22222222222222321</v>
      </c>
      <c r="AH670" s="67">
        <f t="shared" si="222"/>
        <v>3750.9861111111099</v>
      </c>
      <c r="AI670" s="57"/>
      <c r="AJ670" s="57"/>
      <c r="AL670" s="57">
        <v>666</v>
      </c>
      <c r="AM670" s="66">
        <v>51.9</v>
      </c>
      <c r="AN670" s="66">
        <v>0</v>
      </c>
      <c r="AO670" s="65">
        <f t="shared" si="213"/>
        <v>14.416666666666666</v>
      </c>
      <c r="AP670" s="65">
        <f t="shared" si="223"/>
        <v>-0.22222222222222321</v>
      </c>
      <c r="AQ670" s="67">
        <f t="shared" si="224"/>
        <v>3750.9861111111099</v>
      </c>
      <c r="AR670" s="57"/>
      <c r="AS670" s="57"/>
      <c r="AU670" s="57">
        <v>666</v>
      </c>
      <c r="AV670" s="66">
        <v>51.9</v>
      </c>
      <c r="AW670" s="66">
        <v>0</v>
      </c>
      <c r="AX670" s="65">
        <f t="shared" si="214"/>
        <v>14.416666666666666</v>
      </c>
      <c r="AY670" s="65">
        <f t="shared" si="225"/>
        <v>-0.22222222222222321</v>
      </c>
      <c r="AZ670" s="67">
        <f t="shared" si="226"/>
        <v>3750.9861111111099</v>
      </c>
      <c r="BA670" s="57"/>
      <c r="BB670" s="57"/>
      <c r="BD670" s="57">
        <v>666</v>
      </c>
      <c r="BE670" s="66">
        <v>12.5</v>
      </c>
      <c r="BF670" s="66">
        <v>0</v>
      </c>
      <c r="BG670" s="65">
        <f t="shared" si="215"/>
        <v>3.4722222222222223</v>
      </c>
      <c r="BH670" s="65">
        <f t="shared" si="227"/>
        <v>0.13888888888888928</v>
      </c>
      <c r="BI670" s="67">
        <f t="shared" si="228"/>
        <v>3833.7916666666665</v>
      </c>
      <c r="BJ670" s="57"/>
      <c r="BK670" s="57"/>
      <c r="BM670" s="57">
        <v>666</v>
      </c>
      <c r="BN670" s="57">
        <v>12.5</v>
      </c>
      <c r="BO670" s="66">
        <v>0</v>
      </c>
      <c r="BP670" s="65">
        <f t="shared" si="216"/>
        <v>3.4722222222222223</v>
      </c>
      <c r="BQ670" s="65">
        <f t="shared" si="229"/>
        <v>0.13888888888888928</v>
      </c>
      <c r="BR670" s="67">
        <f t="shared" si="230"/>
        <v>3846.0972222222226</v>
      </c>
      <c r="BS670" s="57"/>
      <c r="BT670" s="57"/>
    </row>
    <row r="671" spans="1:72" x14ac:dyDescent="0.25">
      <c r="A671" s="31">
        <v>671</v>
      </c>
      <c r="B671" s="56">
        <v>668</v>
      </c>
      <c r="C671" s="71">
        <v>19</v>
      </c>
      <c r="D671" s="71">
        <v>0</v>
      </c>
      <c r="E671" s="71">
        <v>5.2777777777777777</v>
      </c>
      <c r="F671" s="71">
        <v>1.3888888888888888</v>
      </c>
      <c r="G671" s="71">
        <v>3854.3611111111118</v>
      </c>
      <c r="K671" s="57">
        <v>667</v>
      </c>
      <c r="L671" s="66">
        <v>0</v>
      </c>
      <c r="M671" s="66">
        <v>0</v>
      </c>
      <c r="N671" s="65">
        <f t="shared" si="210"/>
        <v>0</v>
      </c>
      <c r="O671" s="65">
        <f t="shared" si="217"/>
        <v>0</v>
      </c>
      <c r="P671" s="67">
        <f t="shared" si="218"/>
        <v>3540.9444444444471</v>
      </c>
      <c r="Q671" s="57"/>
      <c r="R671" s="57"/>
      <c r="T671" s="57">
        <v>667</v>
      </c>
      <c r="U671" s="66">
        <v>47</v>
      </c>
      <c r="V671" s="66">
        <v>0</v>
      </c>
      <c r="W671" s="65">
        <f t="shared" si="211"/>
        <v>13.055555555555555</v>
      </c>
      <c r="X671" s="65">
        <f t="shared" si="219"/>
        <v>0.13888888888888928</v>
      </c>
      <c r="Y671" s="67">
        <f t="shared" si="220"/>
        <v>3848.1111111111118</v>
      </c>
      <c r="Z671" s="57"/>
      <c r="AA671" s="57"/>
      <c r="AC671" s="57">
        <v>667</v>
      </c>
      <c r="AD671" s="66">
        <v>51.4</v>
      </c>
      <c r="AE671" s="66">
        <v>0</v>
      </c>
      <c r="AF671" s="65">
        <f t="shared" si="212"/>
        <v>14.277777777777777</v>
      </c>
      <c r="AG671" s="65">
        <f t="shared" si="221"/>
        <v>-0.13888888888888928</v>
      </c>
      <c r="AH671" s="67">
        <f t="shared" si="222"/>
        <v>3765.3333333333321</v>
      </c>
      <c r="AI671" s="57"/>
      <c r="AJ671" s="57"/>
      <c r="AL671" s="57">
        <v>667</v>
      </c>
      <c r="AM671" s="66">
        <v>51.4</v>
      </c>
      <c r="AN671" s="66">
        <v>0</v>
      </c>
      <c r="AO671" s="65">
        <f t="shared" si="213"/>
        <v>14.277777777777777</v>
      </c>
      <c r="AP671" s="65">
        <f t="shared" si="223"/>
        <v>-0.13888888888888928</v>
      </c>
      <c r="AQ671" s="67">
        <f t="shared" si="224"/>
        <v>3765.3333333333321</v>
      </c>
      <c r="AR671" s="57"/>
      <c r="AS671" s="57"/>
      <c r="AU671" s="57">
        <v>667</v>
      </c>
      <c r="AV671" s="66">
        <v>51.4</v>
      </c>
      <c r="AW671" s="66">
        <v>0</v>
      </c>
      <c r="AX671" s="65">
        <f t="shared" si="214"/>
        <v>14.277777777777777</v>
      </c>
      <c r="AY671" s="65">
        <f t="shared" si="225"/>
        <v>-0.13888888888888928</v>
      </c>
      <c r="AZ671" s="67">
        <f t="shared" si="226"/>
        <v>3765.3333333333321</v>
      </c>
      <c r="BA671" s="57"/>
      <c r="BB671" s="57"/>
      <c r="BD671" s="57">
        <v>667</v>
      </c>
      <c r="BE671" s="66">
        <v>14</v>
      </c>
      <c r="BF671" s="66">
        <v>0</v>
      </c>
      <c r="BG671" s="65">
        <f t="shared" si="215"/>
        <v>3.8888888888888888</v>
      </c>
      <c r="BH671" s="65">
        <f t="shared" si="227"/>
        <v>0.41666666666666652</v>
      </c>
      <c r="BI671" s="67">
        <f t="shared" si="228"/>
        <v>3837.4722222222222</v>
      </c>
      <c r="BJ671" s="57"/>
      <c r="BK671" s="57"/>
      <c r="BM671" s="57">
        <v>667</v>
      </c>
      <c r="BN671" s="57">
        <v>14</v>
      </c>
      <c r="BO671" s="66">
        <v>0</v>
      </c>
      <c r="BP671" s="65">
        <f t="shared" si="216"/>
        <v>3.8888888888888888</v>
      </c>
      <c r="BQ671" s="65">
        <f t="shared" si="229"/>
        <v>0.41666666666666652</v>
      </c>
      <c r="BR671" s="67">
        <f t="shared" si="230"/>
        <v>3849.7777777777783</v>
      </c>
      <c r="BS671" s="57"/>
      <c r="BT671" s="57"/>
    </row>
    <row r="672" spans="1:72" x14ac:dyDescent="0.25">
      <c r="A672" s="31">
        <v>672</v>
      </c>
      <c r="B672" s="56">
        <v>669</v>
      </c>
      <c r="C672" s="71">
        <v>23.2</v>
      </c>
      <c r="D672" s="71">
        <v>0</v>
      </c>
      <c r="E672" s="71">
        <v>6.4444444444444438</v>
      </c>
      <c r="F672" s="71">
        <v>1.1666666666666661</v>
      </c>
      <c r="G672" s="71">
        <v>3860.2222222222231</v>
      </c>
      <c r="K672" s="57">
        <v>668</v>
      </c>
      <c r="L672" s="66">
        <v>0</v>
      </c>
      <c r="M672" s="66">
        <v>0</v>
      </c>
      <c r="N672" s="65">
        <f t="shared" si="210"/>
        <v>0</v>
      </c>
      <c r="O672" s="65">
        <f t="shared" si="217"/>
        <v>0</v>
      </c>
      <c r="P672" s="67">
        <f t="shared" si="218"/>
        <v>3540.9444444444471</v>
      </c>
      <c r="Q672" s="57"/>
      <c r="R672" s="57"/>
      <c r="T672" s="57">
        <v>668</v>
      </c>
      <c r="U672" s="66">
        <v>47.5</v>
      </c>
      <c r="V672" s="66">
        <v>0</v>
      </c>
      <c r="W672" s="65">
        <f t="shared" si="211"/>
        <v>13.194444444444445</v>
      </c>
      <c r="X672" s="65">
        <f t="shared" si="219"/>
        <v>0.13888888888888928</v>
      </c>
      <c r="Y672" s="67">
        <f t="shared" si="220"/>
        <v>3861.2361111111118</v>
      </c>
      <c r="Z672" s="57"/>
      <c r="AA672" s="57"/>
      <c r="AC672" s="57">
        <v>668</v>
      </c>
      <c r="AD672" s="66">
        <v>51</v>
      </c>
      <c r="AE672" s="66">
        <v>0</v>
      </c>
      <c r="AF672" s="65">
        <f t="shared" si="212"/>
        <v>14.166666666666666</v>
      </c>
      <c r="AG672" s="65">
        <f t="shared" si="221"/>
        <v>-0.11111111111111072</v>
      </c>
      <c r="AH672" s="67">
        <f t="shared" si="222"/>
        <v>3779.5555555555543</v>
      </c>
      <c r="AI672" s="57"/>
      <c r="AJ672" s="57"/>
      <c r="AL672" s="57">
        <v>668</v>
      </c>
      <c r="AM672" s="66">
        <v>51</v>
      </c>
      <c r="AN672" s="66">
        <v>0</v>
      </c>
      <c r="AO672" s="65">
        <f t="shared" si="213"/>
        <v>14.166666666666666</v>
      </c>
      <c r="AP672" s="65">
        <f t="shared" si="223"/>
        <v>-0.11111111111111072</v>
      </c>
      <c r="AQ672" s="67">
        <f t="shared" si="224"/>
        <v>3779.5555555555543</v>
      </c>
      <c r="AR672" s="57"/>
      <c r="AS672" s="57"/>
      <c r="AU672" s="57">
        <v>668</v>
      </c>
      <c r="AV672" s="66">
        <v>51</v>
      </c>
      <c r="AW672" s="66">
        <v>0</v>
      </c>
      <c r="AX672" s="65">
        <f t="shared" si="214"/>
        <v>14.166666666666666</v>
      </c>
      <c r="AY672" s="65">
        <f t="shared" si="225"/>
        <v>-0.11111111111111072</v>
      </c>
      <c r="AZ672" s="67">
        <f t="shared" si="226"/>
        <v>3779.5555555555543</v>
      </c>
      <c r="BA672" s="57"/>
      <c r="BB672" s="57"/>
      <c r="BD672" s="57">
        <v>668</v>
      </c>
      <c r="BE672" s="66">
        <v>19</v>
      </c>
      <c r="BF672" s="66">
        <v>0</v>
      </c>
      <c r="BG672" s="65">
        <f t="shared" si="215"/>
        <v>5.2777777777777777</v>
      </c>
      <c r="BH672" s="65">
        <f t="shared" si="227"/>
        <v>1.3888888888888888</v>
      </c>
      <c r="BI672" s="67">
        <f t="shared" si="228"/>
        <v>3842.0555555555557</v>
      </c>
      <c r="BJ672" s="57"/>
      <c r="BK672" s="57"/>
      <c r="BM672" s="57">
        <v>668</v>
      </c>
      <c r="BN672" s="57">
        <v>19</v>
      </c>
      <c r="BO672" s="66">
        <v>0</v>
      </c>
      <c r="BP672" s="65">
        <f t="shared" si="216"/>
        <v>5.2777777777777777</v>
      </c>
      <c r="BQ672" s="65">
        <f t="shared" si="229"/>
        <v>1.3888888888888888</v>
      </c>
      <c r="BR672" s="67">
        <f t="shared" si="230"/>
        <v>3854.3611111111118</v>
      </c>
      <c r="BS672" s="57"/>
      <c r="BT672" s="57"/>
    </row>
    <row r="673" spans="1:72" x14ac:dyDescent="0.25">
      <c r="A673" s="31">
        <v>673</v>
      </c>
      <c r="B673" s="56">
        <v>670</v>
      </c>
      <c r="C673" s="71">
        <v>28</v>
      </c>
      <c r="D673" s="71">
        <v>0</v>
      </c>
      <c r="E673" s="71">
        <v>7.7777777777777777</v>
      </c>
      <c r="F673" s="71">
        <v>1.3333333333333339</v>
      </c>
      <c r="G673" s="71">
        <v>3867.3333333333344</v>
      </c>
      <c r="K673" s="57">
        <v>669</v>
      </c>
      <c r="L673" s="66">
        <v>0</v>
      </c>
      <c r="M673" s="66">
        <v>0</v>
      </c>
      <c r="N673" s="65">
        <f t="shared" si="210"/>
        <v>0</v>
      </c>
      <c r="O673" s="65">
        <f t="shared" si="217"/>
        <v>0</v>
      </c>
      <c r="P673" s="67">
        <f t="shared" si="218"/>
        <v>3540.9444444444471</v>
      </c>
      <c r="Q673" s="57"/>
      <c r="R673" s="57"/>
      <c r="T673" s="57">
        <v>669</v>
      </c>
      <c r="U673" s="66">
        <v>48</v>
      </c>
      <c r="V673" s="66">
        <v>0</v>
      </c>
      <c r="W673" s="65">
        <f t="shared" si="211"/>
        <v>13.333333333333332</v>
      </c>
      <c r="X673" s="65">
        <f t="shared" si="219"/>
        <v>0.13888888888888751</v>
      </c>
      <c r="Y673" s="67">
        <f t="shared" si="220"/>
        <v>3874.5000000000005</v>
      </c>
      <c r="Z673" s="57"/>
      <c r="AA673" s="57"/>
      <c r="AC673" s="57">
        <v>669</v>
      </c>
      <c r="AD673" s="66">
        <v>50.7</v>
      </c>
      <c r="AE673" s="66">
        <v>0</v>
      </c>
      <c r="AF673" s="65">
        <f t="shared" si="212"/>
        <v>14.083333333333334</v>
      </c>
      <c r="AG673" s="65">
        <f t="shared" si="221"/>
        <v>-8.3333333333332149E-2</v>
      </c>
      <c r="AH673" s="67">
        <f t="shared" si="222"/>
        <v>3793.6805555555543</v>
      </c>
      <c r="AI673" s="57"/>
      <c r="AJ673" s="57"/>
      <c r="AL673" s="57">
        <v>669</v>
      </c>
      <c r="AM673" s="66">
        <v>50.7</v>
      </c>
      <c r="AN673" s="66">
        <v>0</v>
      </c>
      <c r="AO673" s="65">
        <f t="shared" si="213"/>
        <v>14.083333333333334</v>
      </c>
      <c r="AP673" s="65">
        <f t="shared" si="223"/>
        <v>-8.3333333333332149E-2</v>
      </c>
      <c r="AQ673" s="67">
        <f t="shared" si="224"/>
        <v>3793.6805555555543</v>
      </c>
      <c r="AR673" s="57"/>
      <c r="AS673" s="57"/>
      <c r="AU673" s="57">
        <v>669</v>
      </c>
      <c r="AV673" s="66">
        <v>50.7</v>
      </c>
      <c r="AW673" s="66">
        <v>0</v>
      </c>
      <c r="AX673" s="65">
        <f t="shared" si="214"/>
        <v>14.083333333333334</v>
      </c>
      <c r="AY673" s="65">
        <f t="shared" si="225"/>
        <v>-8.3333333333332149E-2</v>
      </c>
      <c r="AZ673" s="67">
        <f t="shared" si="226"/>
        <v>3793.6805555555543</v>
      </c>
      <c r="BA673" s="57"/>
      <c r="BB673" s="57"/>
      <c r="BD673" s="57">
        <v>669</v>
      </c>
      <c r="BE673" s="66">
        <v>23.2</v>
      </c>
      <c r="BF673" s="66">
        <v>0</v>
      </c>
      <c r="BG673" s="65">
        <f t="shared" si="215"/>
        <v>6.4444444444444438</v>
      </c>
      <c r="BH673" s="65">
        <f t="shared" si="227"/>
        <v>1.1666666666666661</v>
      </c>
      <c r="BI673" s="67">
        <f t="shared" si="228"/>
        <v>3847.916666666667</v>
      </c>
      <c r="BJ673" s="57"/>
      <c r="BK673" s="57"/>
      <c r="BM673" s="57">
        <v>669</v>
      </c>
      <c r="BN673" s="57">
        <v>23.2</v>
      </c>
      <c r="BO673" s="66">
        <v>0</v>
      </c>
      <c r="BP673" s="65">
        <f t="shared" si="216"/>
        <v>6.4444444444444438</v>
      </c>
      <c r="BQ673" s="65">
        <f t="shared" si="229"/>
        <v>1.1666666666666661</v>
      </c>
      <c r="BR673" s="67">
        <f t="shared" si="230"/>
        <v>3860.2222222222231</v>
      </c>
      <c r="BS673" s="57"/>
      <c r="BT673" s="57"/>
    </row>
    <row r="674" spans="1:72" x14ac:dyDescent="0.25">
      <c r="A674" s="31">
        <v>674</v>
      </c>
      <c r="B674" s="56">
        <v>671</v>
      </c>
      <c r="C674" s="71">
        <v>32</v>
      </c>
      <c r="D674" s="71">
        <v>0</v>
      </c>
      <c r="E674" s="71">
        <v>8.8888888888888893</v>
      </c>
      <c r="F674" s="71">
        <v>1.1111111111111116</v>
      </c>
      <c r="G674" s="71">
        <v>3875.6666666666679</v>
      </c>
      <c r="K674" s="57">
        <v>670</v>
      </c>
      <c r="L674" s="66">
        <v>0</v>
      </c>
      <c r="M674" s="66">
        <v>0</v>
      </c>
      <c r="N674" s="65">
        <f t="shared" si="210"/>
        <v>0</v>
      </c>
      <c r="O674" s="65">
        <f t="shared" si="217"/>
        <v>0</v>
      </c>
      <c r="P674" s="67">
        <f t="shared" si="218"/>
        <v>3540.9444444444471</v>
      </c>
      <c r="Q674" s="57"/>
      <c r="R674" s="57"/>
      <c r="T674" s="57">
        <v>670</v>
      </c>
      <c r="U674" s="66">
        <v>48.6</v>
      </c>
      <c r="V674" s="66">
        <v>0</v>
      </c>
      <c r="W674" s="65">
        <f t="shared" si="211"/>
        <v>13.5</v>
      </c>
      <c r="X674" s="65">
        <f t="shared" si="219"/>
        <v>0.16666666666666785</v>
      </c>
      <c r="Y674" s="67">
        <f t="shared" si="220"/>
        <v>3887.916666666667</v>
      </c>
      <c r="Z674" s="57"/>
      <c r="AA674" s="57"/>
      <c r="AC674" s="57">
        <v>670</v>
      </c>
      <c r="AD674" s="66">
        <v>50.6</v>
      </c>
      <c r="AE674" s="66">
        <v>0</v>
      </c>
      <c r="AF674" s="65">
        <f t="shared" si="212"/>
        <v>14.055555555555555</v>
      </c>
      <c r="AG674" s="65">
        <f t="shared" si="221"/>
        <v>-2.7777777777778567E-2</v>
      </c>
      <c r="AH674" s="67">
        <f t="shared" si="222"/>
        <v>3807.7499999999986</v>
      </c>
      <c r="AI674" s="57"/>
      <c r="AJ674" s="57"/>
      <c r="AL674" s="57">
        <v>670</v>
      </c>
      <c r="AM674" s="66">
        <v>50.6</v>
      </c>
      <c r="AN674" s="66">
        <v>0</v>
      </c>
      <c r="AO674" s="65">
        <f t="shared" si="213"/>
        <v>14.055555555555555</v>
      </c>
      <c r="AP674" s="65">
        <f t="shared" si="223"/>
        <v>-2.7777777777778567E-2</v>
      </c>
      <c r="AQ674" s="67">
        <f t="shared" si="224"/>
        <v>3807.7499999999986</v>
      </c>
      <c r="AR674" s="57"/>
      <c r="AS674" s="57"/>
      <c r="AU674" s="57">
        <v>670</v>
      </c>
      <c r="AV674" s="66">
        <v>50.6</v>
      </c>
      <c r="AW674" s="66">
        <v>0</v>
      </c>
      <c r="AX674" s="65">
        <f t="shared" si="214"/>
        <v>14.055555555555555</v>
      </c>
      <c r="AY674" s="65">
        <f t="shared" si="225"/>
        <v>-2.7777777777778567E-2</v>
      </c>
      <c r="AZ674" s="67">
        <f t="shared" si="226"/>
        <v>3807.7499999999986</v>
      </c>
      <c r="BA674" s="57"/>
      <c r="BB674" s="57"/>
      <c r="BD674" s="57">
        <v>670</v>
      </c>
      <c r="BE674" s="66">
        <v>28</v>
      </c>
      <c r="BF674" s="66">
        <v>0</v>
      </c>
      <c r="BG674" s="65">
        <f t="shared" si="215"/>
        <v>7.7777777777777777</v>
      </c>
      <c r="BH674" s="65">
        <f t="shared" si="227"/>
        <v>1.3333333333333339</v>
      </c>
      <c r="BI674" s="67">
        <f t="shared" si="228"/>
        <v>3855.0277777777783</v>
      </c>
      <c r="BJ674" s="57"/>
      <c r="BK674" s="57"/>
      <c r="BM674" s="57">
        <v>670</v>
      </c>
      <c r="BN674" s="57">
        <v>28</v>
      </c>
      <c r="BO674" s="66">
        <v>0</v>
      </c>
      <c r="BP674" s="65">
        <f t="shared" si="216"/>
        <v>7.7777777777777777</v>
      </c>
      <c r="BQ674" s="65">
        <f t="shared" si="229"/>
        <v>1.3333333333333339</v>
      </c>
      <c r="BR674" s="67">
        <f t="shared" si="230"/>
        <v>3867.3333333333344</v>
      </c>
      <c r="BS674" s="57"/>
      <c r="BT674" s="57"/>
    </row>
    <row r="675" spans="1:72" x14ac:dyDescent="0.25">
      <c r="A675" s="31">
        <v>675</v>
      </c>
      <c r="B675" s="56">
        <v>672</v>
      </c>
      <c r="C675" s="71">
        <v>34</v>
      </c>
      <c r="D675" s="71">
        <v>0</v>
      </c>
      <c r="E675" s="71">
        <v>9.4444444444444446</v>
      </c>
      <c r="F675" s="71">
        <v>0.55555555555555536</v>
      </c>
      <c r="G675" s="71">
        <v>3884.8333333333344</v>
      </c>
      <c r="K675" s="57">
        <v>671</v>
      </c>
      <c r="L675" s="66">
        <v>0</v>
      </c>
      <c r="M675" s="66">
        <v>0</v>
      </c>
      <c r="N675" s="65">
        <f t="shared" si="210"/>
        <v>0</v>
      </c>
      <c r="O675" s="65">
        <f t="shared" si="217"/>
        <v>0</v>
      </c>
      <c r="P675" s="67">
        <f t="shared" si="218"/>
        <v>3540.9444444444471</v>
      </c>
      <c r="Q675" s="57"/>
      <c r="R675" s="57"/>
      <c r="T675" s="57">
        <v>671</v>
      </c>
      <c r="U675" s="66">
        <v>49.1</v>
      </c>
      <c r="V675" s="66">
        <v>0</v>
      </c>
      <c r="W675" s="65">
        <f t="shared" si="211"/>
        <v>13.638888888888889</v>
      </c>
      <c r="X675" s="65">
        <f t="shared" si="219"/>
        <v>0.13888888888888928</v>
      </c>
      <c r="Y675" s="67">
        <f t="shared" si="220"/>
        <v>3901.4861111111113</v>
      </c>
      <c r="Z675" s="57"/>
      <c r="AA675" s="57"/>
      <c r="AC675" s="57">
        <v>671</v>
      </c>
      <c r="AD675" s="66">
        <v>50.8</v>
      </c>
      <c r="AE675" s="66">
        <v>0</v>
      </c>
      <c r="AF675" s="65">
        <f t="shared" si="212"/>
        <v>14.111111111111111</v>
      </c>
      <c r="AG675" s="65">
        <f t="shared" si="221"/>
        <v>5.5555555555555358E-2</v>
      </c>
      <c r="AH675" s="67">
        <f t="shared" si="222"/>
        <v>3821.8333333333321</v>
      </c>
      <c r="AI675" s="57"/>
      <c r="AJ675" s="57"/>
      <c r="AL675" s="57">
        <v>671</v>
      </c>
      <c r="AM675" s="66">
        <v>50.8</v>
      </c>
      <c r="AN675" s="66">
        <v>0</v>
      </c>
      <c r="AO675" s="65">
        <f t="shared" si="213"/>
        <v>14.111111111111111</v>
      </c>
      <c r="AP675" s="65">
        <f t="shared" si="223"/>
        <v>5.5555555555555358E-2</v>
      </c>
      <c r="AQ675" s="67">
        <f t="shared" si="224"/>
        <v>3821.8333333333321</v>
      </c>
      <c r="AR675" s="57"/>
      <c r="AS675" s="57"/>
      <c r="AU675" s="57">
        <v>671</v>
      </c>
      <c r="AV675" s="66">
        <v>50.8</v>
      </c>
      <c r="AW675" s="66">
        <v>0</v>
      </c>
      <c r="AX675" s="65">
        <f t="shared" si="214"/>
        <v>14.111111111111111</v>
      </c>
      <c r="AY675" s="65">
        <f t="shared" si="225"/>
        <v>5.5555555555555358E-2</v>
      </c>
      <c r="AZ675" s="67">
        <f t="shared" si="226"/>
        <v>3821.8333333333321</v>
      </c>
      <c r="BA675" s="57"/>
      <c r="BB675" s="57"/>
      <c r="BD675" s="57">
        <v>671</v>
      </c>
      <c r="BE675" s="66">
        <v>32</v>
      </c>
      <c r="BF675" s="66">
        <v>0</v>
      </c>
      <c r="BG675" s="65">
        <f t="shared" si="215"/>
        <v>8.8888888888888893</v>
      </c>
      <c r="BH675" s="65">
        <f t="shared" si="227"/>
        <v>1.1111111111111116</v>
      </c>
      <c r="BI675" s="67">
        <f t="shared" si="228"/>
        <v>3863.3611111111118</v>
      </c>
      <c r="BJ675" s="57"/>
      <c r="BK675" s="57"/>
      <c r="BM675" s="57">
        <v>671</v>
      </c>
      <c r="BN675" s="57">
        <v>32</v>
      </c>
      <c r="BO675" s="66">
        <v>0</v>
      </c>
      <c r="BP675" s="65">
        <f t="shared" si="216"/>
        <v>8.8888888888888893</v>
      </c>
      <c r="BQ675" s="65">
        <f t="shared" si="229"/>
        <v>1.1111111111111116</v>
      </c>
      <c r="BR675" s="67">
        <f t="shared" si="230"/>
        <v>3875.6666666666679</v>
      </c>
      <c r="BS675" s="57"/>
      <c r="BT675" s="57"/>
    </row>
    <row r="676" spans="1:72" x14ac:dyDescent="0.25">
      <c r="A676" s="31">
        <v>676</v>
      </c>
      <c r="B676" s="56">
        <v>673</v>
      </c>
      <c r="C676" s="71">
        <v>36</v>
      </c>
      <c r="D676" s="71">
        <v>0</v>
      </c>
      <c r="E676" s="71">
        <v>10</v>
      </c>
      <c r="F676" s="71">
        <v>0.55555555555555536</v>
      </c>
      <c r="G676" s="71">
        <v>3894.5555555555566</v>
      </c>
      <c r="K676" s="57">
        <v>672</v>
      </c>
      <c r="L676" s="66">
        <v>0</v>
      </c>
      <c r="M676" s="66">
        <v>0</v>
      </c>
      <c r="N676" s="65">
        <f t="shared" si="210"/>
        <v>0</v>
      </c>
      <c r="O676" s="65">
        <f t="shared" si="217"/>
        <v>0</v>
      </c>
      <c r="P676" s="67">
        <f t="shared" si="218"/>
        <v>3540.9444444444471</v>
      </c>
      <c r="Q676" s="57"/>
      <c r="R676" s="57"/>
      <c r="T676" s="57">
        <v>672</v>
      </c>
      <c r="U676" s="66">
        <v>49.7</v>
      </c>
      <c r="V676" s="66">
        <v>0</v>
      </c>
      <c r="W676" s="65">
        <f t="shared" si="211"/>
        <v>13.805555555555555</v>
      </c>
      <c r="X676" s="65">
        <f t="shared" si="219"/>
        <v>0.16666666666666607</v>
      </c>
      <c r="Y676" s="67">
        <f t="shared" si="220"/>
        <v>3915.2083333333335</v>
      </c>
      <c r="Z676" s="57"/>
      <c r="AA676" s="57"/>
      <c r="AC676" s="57">
        <v>672</v>
      </c>
      <c r="AD676" s="66">
        <v>51.2</v>
      </c>
      <c r="AE676" s="66">
        <v>0</v>
      </c>
      <c r="AF676" s="65">
        <f t="shared" si="212"/>
        <v>14.222222222222223</v>
      </c>
      <c r="AG676" s="65">
        <f t="shared" si="221"/>
        <v>0.11111111111111249</v>
      </c>
      <c r="AH676" s="67">
        <f t="shared" si="222"/>
        <v>3835.9999999999986</v>
      </c>
      <c r="AI676" s="57"/>
      <c r="AJ676" s="57"/>
      <c r="AL676" s="57">
        <v>672</v>
      </c>
      <c r="AM676" s="66">
        <v>51.2</v>
      </c>
      <c r="AN676" s="66">
        <v>0</v>
      </c>
      <c r="AO676" s="65">
        <f t="shared" si="213"/>
        <v>14.222222222222223</v>
      </c>
      <c r="AP676" s="65">
        <f t="shared" si="223"/>
        <v>0.11111111111111249</v>
      </c>
      <c r="AQ676" s="67">
        <f t="shared" si="224"/>
        <v>3835.9999999999986</v>
      </c>
      <c r="AR676" s="57"/>
      <c r="AS676" s="57"/>
      <c r="AU676" s="57">
        <v>672</v>
      </c>
      <c r="AV676" s="66">
        <v>51.2</v>
      </c>
      <c r="AW676" s="66">
        <v>0</v>
      </c>
      <c r="AX676" s="65">
        <f t="shared" si="214"/>
        <v>14.222222222222223</v>
      </c>
      <c r="AY676" s="65">
        <f t="shared" si="225"/>
        <v>0.11111111111111249</v>
      </c>
      <c r="AZ676" s="67">
        <f t="shared" si="226"/>
        <v>3835.9999999999986</v>
      </c>
      <c r="BA676" s="57"/>
      <c r="BB676" s="57"/>
      <c r="BD676" s="57">
        <v>672</v>
      </c>
      <c r="BE676" s="66">
        <v>34</v>
      </c>
      <c r="BF676" s="66">
        <v>0</v>
      </c>
      <c r="BG676" s="65">
        <f t="shared" si="215"/>
        <v>9.4444444444444446</v>
      </c>
      <c r="BH676" s="65">
        <f t="shared" si="227"/>
        <v>0.55555555555555536</v>
      </c>
      <c r="BI676" s="67">
        <f t="shared" si="228"/>
        <v>3872.5277777777783</v>
      </c>
      <c r="BJ676" s="57"/>
      <c r="BK676" s="57"/>
      <c r="BM676" s="57">
        <v>672</v>
      </c>
      <c r="BN676" s="57">
        <v>34</v>
      </c>
      <c r="BO676" s="66">
        <v>0</v>
      </c>
      <c r="BP676" s="65">
        <f t="shared" si="216"/>
        <v>9.4444444444444446</v>
      </c>
      <c r="BQ676" s="65">
        <f t="shared" si="229"/>
        <v>0.55555555555555536</v>
      </c>
      <c r="BR676" s="67">
        <f t="shared" si="230"/>
        <v>3884.8333333333344</v>
      </c>
      <c r="BS676" s="57"/>
      <c r="BT676" s="57"/>
    </row>
    <row r="677" spans="1:72" x14ac:dyDescent="0.25">
      <c r="A677" s="31">
        <v>677</v>
      </c>
      <c r="B677" s="56">
        <v>674</v>
      </c>
      <c r="C677" s="71">
        <v>38</v>
      </c>
      <c r="D677" s="71">
        <v>0</v>
      </c>
      <c r="E677" s="71">
        <v>10.555555555555555</v>
      </c>
      <c r="F677" s="71">
        <v>0.55555555555555536</v>
      </c>
      <c r="G677" s="71">
        <v>3904.8333333333344</v>
      </c>
      <c r="K677" s="57">
        <v>673</v>
      </c>
      <c r="L677" s="66">
        <v>0</v>
      </c>
      <c r="M677" s="66">
        <v>0</v>
      </c>
      <c r="N677" s="65">
        <f t="shared" si="210"/>
        <v>0</v>
      </c>
      <c r="O677" s="65">
        <f t="shared" si="217"/>
        <v>0</v>
      </c>
      <c r="P677" s="67">
        <f t="shared" si="218"/>
        <v>3540.9444444444471</v>
      </c>
      <c r="Q677" s="57"/>
      <c r="R677" s="57"/>
      <c r="T677" s="57">
        <v>673</v>
      </c>
      <c r="U677" s="66">
        <v>50.2</v>
      </c>
      <c r="V677" s="66">
        <v>0</v>
      </c>
      <c r="W677" s="65">
        <f t="shared" si="211"/>
        <v>13.944444444444445</v>
      </c>
      <c r="X677" s="65">
        <f t="shared" si="219"/>
        <v>0.13888888888888928</v>
      </c>
      <c r="Y677" s="67">
        <f t="shared" si="220"/>
        <v>3929.0833333333335</v>
      </c>
      <c r="Z677" s="57"/>
      <c r="AA677" s="57"/>
      <c r="AC677" s="57">
        <v>673</v>
      </c>
      <c r="AD677" s="66">
        <v>51.7</v>
      </c>
      <c r="AE677" s="66">
        <v>0</v>
      </c>
      <c r="AF677" s="65">
        <f t="shared" si="212"/>
        <v>14.361111111111111</v>
      </c>
      <c r="AG677" s="65">
        <f t="shared" si="221"/>
        <v>0.13888888888888751</v>
      </c>
      <c r="AH677" s="67">
        <f t="shared" si="222"/>
        <v>3850.2916666666652</v>
      </c>
      <c r="AI677" s="57"/>
      <c r="AJ677" s="57"/>
      <c r="AL677" s="57">
        <v>673</v>
      </c>
      <c r="AM677" s="66">
        <v>51.7</v>
      </c>
      <c r="AN677" s="66">
        <v>0</v>
      </c>
      <c r="AO677" s="65">
        <f t="shared" si="213"/>
        <v>14.361111111111111</v>
      </c>
      <c r="AP677" s="65">
        <f t="shared" si="223"/>
        <v>0.13888888888888751</v>
      </c>
      <c r="AQ677" s="67">
        <f t="shared" si="224"/>
        <v>3850.2916666666652</v>
      </c>
      <c r="AR677" s="57"/>
      <c r="AS677" s="57"/>
      <c r="AU677" s="57">
        <v>673</v>
      </c>
      <c r="AV677" s="66">
        <v>51.7</v>
      </c>
      <c r="AW677" s="66">
        <v>0</v>
      </c>
      <c r="AX677" s="65">
        <f t="shared" si="214"/>
        <v>14.361111111111111</v>
      </c>
      <c r="AY677" s="65">
        <f t="shared" si="225"/>
        <v>0.13888888888888751</v>
      </c>
      <c r="AZ677" s="67">
        <f t="shared" si="226"/>
        <v>3850.2916666666652</v>
      </c>
      <c r="BA677" s="57"/>
      <c r="BB677" s="57"/>
      <c r="BD677" s="57">
        <v>673</v>
      </c>
      <c r="BE677" s="66">
        <v>36</v>
      </c>
      <c r="BF677" s="66">
        <v>0</v>
      </c>
      <c r="BG677" s="65">
        <f t="shared" si="215"/>
        <v>10</v>
      </c>
      <c r="BH677" s="65">
        <f t="shared" si="227"/>
        <v>0.55555555555555536</v>
      </c>
      <c r="BI677" s="67">
        <f t="shared" si="228"/>
        <v>3882.2500000000005</v>
      </c>
      <c r="BJ677" s="57"/>
      <c r="BK677" s="57"/>
      <c r="BM677" s="57">
        <v>673</v>
      </c>
      <c r="BN677" s="57">
        <v>36</v>
      </c>
      <c r="BO677" s="66">
        <v>0</v>
      </c>
      <c r="BP677" s="65">
        <f t="shared" si="216"/>
        <v>10</v>
      </c>
      <c r="BQ677" s="65">
        <f t="shared" si="229"/>
        <v>0.55555555555555536</v>
      </c>
      <c r="BR677" s="67">
        <f t="shared" si="230"/>
        <v>3894.5555555555566</v>
      </c>
      <c r="BS677" s="57"/>
      <c r="BT677" s="57"/>
    </row>
    <row r="678" spans="1:72" x14ac:dyDescent="0.25">
      <c r="A678" s="31">
        <v>678</v>
      </c>
      <c r="B678" s="56">
        <v>675</v>
      </c>
      <c r="C678" s="71">
        <v>40</v>
      </c>
      <c r="D678" s="71">
        <v>0</v>
      </c>
      <c r="E678" s="71">
        <v>11.111111111111111</v>
      </c>
      <c r="F678" s="71">
        <v>0.55555555555555536</v>
      </c>
      <c r="G678" s="71">
        <v>3915.6666666666679</v>
      </c>
      <c r="K678" s="57">
        <v>674</v>
      </c>
      <c r="L678" s="66">
        <v>0</v>
      </c>
      <c r="M678" s="66">
        <v>0</v>
      </c>
      <c r="N678" s="65">
        <f t="shared" si="210"/>
        <v>0</v>
      </c>
      <c r="O678" s="65">
        <f t="shared" si="217"/>
        <v>0</v>
      </c>
      <c r="P678" s="67">
        <f t="shared" si="218"/>
        <v>3540.9444444444471</v>
      </c>
      <c r="Q678" s="57"/>
      <c r="R678" s="57"/>
      <c r="T678" s="57">
        <v>674</v>
      </c>
      <c r="U678" s="66">
        <v>50.8</v>
      </c>
      <c r="V678" s="66">
        <v>0</v>
      </c>
      <c r="W678" s="65">
        <f t="shared" si="211"/>
        <v>14.111111111111111</v>
      </c>
      <c r="X678" s="65">
        <f t="shared" si="219"/>
        <v>0.16666666666666607</v>
      </c>
      <c r="Y678" s="67">
        <f t="shared" si="220"/>
        <v>3943.1111111111113</v>
      </c>
      <c r="Z678" s="57"/>
      <c r="AA678" s="57"/>
      <c r="AC678" s="57">
        <v>674</v>
      </c>
      <c r="AD678" s="66">
        <v>52.3</v>
      </c>
      <c r="AE678" s="66">
        <v>0</v>
      </c>
      <c r="AF678" s="65">
        <f t="shared" si="212"/>
        <v>14.527777777777777</v>
      </c>
      <c r="AG678" s="65">
        <f t="shared" si="221"/>
        <v>0.16666666666666607</v>
      </c>
      <c r="AH678" s="67">
        <f t="shared" si="222"/>
        <v>3864.7361111111095</v>
      </c>
      <c r="AI678" s="57"/>
      <c r="AJ678" s="57"/>
      <c r="AL678" s="57">
        <v>674</v>
      </c>
      <c r="AM678" s="66">
        <v>52.3</v>
      </c>
      <c r="AN678" s="66">
        <v>0</v>
      </c>
      <c r="AO678" s="65">
        <f t="shared" si="213"/>
        <v>14.527777777777777</v>
      </c>
      <c r="AP678" s="65">
        <f t="shared" si="223"/>
        <v>0.16666666666666607</v>
      </c>
      <c r="AQ678" s="67">
        <f t="shared" si="224"/>
        <v>3864.7361111111095</v>
      </c>
      <c r="AR678" s="57"/>
      <c r="AS678" s="57"/>
      <c r="AU678" s="57">
        <v>674</v>
      </c>
      <c r="AV678" s="66">
        <v>52.3</v>
      </c>
      <c r="AW678" s="66">
        <v>0</v>
      </c>
      <c r="AX678" s="65">
        <f t="shared" si="214"/>
        <v>14.527777777777777</v>
      </c>
      <c r="AY678" s="65">
        <f t="shared" si="225"/>
        <v>0.16666666666666607</v>
      </c>
      <c r="AZ678" s="67">
        <f t="shared" si="226"/>
        <v>3864.7361111111095</v>
      </c>
      <c r="BA678" s="57"/>
      <c r="BB678" s="57"/>
      <c r="BD678" s="57">
        <v>674</v>
      </c>
      <c r="BE678" s="66">
        <v>38</v>
      </c>
      <c r="BF678" s="66">
        <v>0</v>
      </c>
      <c r="BG678" s="65">
        <f t="shared" si="215"/>
        <v>10.555555555555555</v>
      </c>
      <c r="BH678" s="65">
        <f t="shared" si="227"/>
        <v>0.55555555555555536</v>
      </c>
      <c r="BI678" s="67">
        <f t="shared" si="228"/>
        <v>3892.5277777777783</v>
      </c>
      <c r="BJ678" s="57"/>
      <c r="BK678" s="57"/>
      <c r="BM678" s="57">
        <v>674</v>
      </c>
      <c r="BN678" s="57">
        <v>38</v>
      </c>
      <c r="BO678" s="66">
        <v>0</v>
      </c>
      <c r="BP678" s="65">
        <f t="shared" si="216"/>
        <v>10.555555555555555</v>
      </c>
      <c r="BQ678" s="65">
        <f t="shared" si="229"/>
        <v>0.55555555555555536</v>
      </c>
      <c r="BR678" s="67">
        <f t="shared" si="230"/>
        <v>3904.8333333333344</v>
      </c>
      <c r="BS678" s="57"/>
      <c r="BT678" s="57"/>
    </row>
    <row r="679" spans="1:72" x14ac:dyDescent="0.25">
      <c r="A679" s="31">
        <v>679</v>
      </c>
      <c r="B679" s="56">
        <v>676</v>
      </c>
      <c r="C679" s="71">
        <v>40.299999999999997</v>
      </c>
      <c r="D679" s="71">
        <v>0</v>
      </c>
      <c r="E679" s="71">
        <v>11.194444444444443</v>
      </c>
      <c r="F679" s="71">
        <v>8.3333333333332149E-2</v>
      </c>
      <c r="G679" s="71">
        <v>3926.8194444444457</v>
      </c>
      <c r="K679" s="57">
        <v>675</v>
      </c>
      <c r="L679" s="66">
        <v>0</v>
      </c>
      <c r="M679" s="66">
        <v>0</v>
      </c>
      <c r="N679" s="65">
        <f t="shared" si="210"/>
        <v>0</v>
      </c>
      <c r="O679" s="65">
        <f t="shared" si="217"/>
        <v>0</v>
      </c>
      <c r="P679" s="67">
        <f t="shared" si="218"/>
        <v>3540.9444444444471</v>
      </c>
      <c r="Q679" s="57"/>
      <c r="R679" s="57"/>
      <c r="T679" s="57">
        <v>675</v>
      </c>
      <c r="U679" s="66">
        <v>51.3</v>
      </c>
      <c r="V679" s="66">
        <v>0</v>
      </c>
      <c r="W679" s="65">
        <f t="shared" si="211"/>
        <v>14.249999999999998</v>
      </c>
      <c r="X679" s="65">
        <f t="shared" si="219"/>
        <v>0.13888888888888751</v>
      </c>
      <c r="Y679" s="67">
        <f t="shared" si="220"/>
        <v>3957.291666666667</v>
      </c>
      <c r="Z679" s="57"/>
      <c r="AA679" s="57"/>
      <c r="AC679" s="57">
        <v>675</v>
      </c>
      <c r="AD679" s="66">
        <v>53.1</v>
      </c>
      <c r="AE679" s="66">
        <v>0</v>
      </c>
      <c r="AF679" s="65">
        <f t="shared" si="212"/>
        <v>14.75</v>
      </c>
      <c r="AG679" s="65">
        <f t="shared" si="221"/>
        <v>0.22222222222222321</v>
      </c>
      <c r="AH679" s="67">
        <f t="shared" si="222"/>
        <v>3879.3749999999982</v>
      </c>
      <c r="AI679" s="57"/>
      <c r="AJ679" s="57"/>
      <c r="AL679" s="57">
        <v>675</v>
      </c>
      <c r="AM679" s="66">
        <v>53.1</v>
      </c>
      <c r="AN679" s="66">
        <v>0</v>
      </c>
      <c r="AO679" s="65">
        <f t="shared" si="213"/>
        <v>14.75</v>
      </c>
      <c r="AP679" s="65">
        <f t="shared" si="223"/>
        <v>0.22222222222222321</v>
      </c>
      <c r="AQ679" s="67">
        <f t="shared" si="224"/>
        <v>3879.3749999999982</v>
      </c>
      <c r="AR679" s="57"/>
      <c r="AS679" s="57"/>
      <c r="AU679" s="57">
        <v>675</v>
      </c>
      <c r="AV679" s="66">
        <v>53.1</v>
      </c>
      <c r="AW679" s="66">
        <v>0</v>
      </c>
      <c r="AX679" s="65">
        <f t="shared" si="214"/>
        <v>14.75</v>
      </c>
      <c r="AY679" s="65">
        <f t="shared" si="225"/>
        <v>0.22222222222222321</v>
      </c>
      <c r="AZ679" s="67">
        <f t="shared" si="226"/>
        <v>3879.3749999999982</v>
      </c>
      <c r="BA679" s="57"/>
      <c r="BB679" s="57"/>
      <c r="BD679" s="57">
        <v>675</v>
      </c>
      <c r="BE679" s="66">
        <v>40</v>
      </c>
      <c r="BF679" s="66">
        <v>0</v>
      </c>
      <c r="BG679" s="65">
        <f t="shared" si="215"/>
        <v>11.111111111111111</v>
      </c>
      <c r="BH679" s="65">
        <f t="shared" si="227"/>
        <v>0.55555555555555536</v>
      </c>
      <c r="BI679" s="67">
        <f t="shared" si="228"/>
        <v>3903.3611111111118</v>
      </c>
      <c r="BJ679" s="57"/>
      <c r="BK679" s="57"/>
      <c r="BM679" s="57">
        <v>675</v>
      </c>
      <c r="BN679" s="57">
        <v>40</v>
      </c>
      <c r="BO679" s="66">
        <v>0</v>
      </c>
      <c r="BP679" s="65">
        <f t="shared" si="216"/>
        <v>11.111111111111111</v>
      </c>
      <c r="BQ679" s="65">
        <f t="shared" si="229"/>
        <v>0.55555555555555536</v>
      </c>
      <c r="BR679" s="67">
        <f t="shared" si="230"/>
        <v>3915.6666666666679</v>
      </c>
      <c r="BS679" s="57"/>
      <c r="BT679" s="57"/>
    </row>
    <row r="680" spans="1:72" x14ac:dyDescent="0.25">
      <c r="A680" s="31">
        <v>680</v>
      </c>
      <c r="B680" s="56">
        <v>677</v>
      </c>
      <c r="C680" s="71">
        <v>40.5</v>
      </c>
      <c r="D680" s="71">
        <v>0</v>
      </c>
      <c r="E680" s="71">
        <v>11.25</v>
      </c>
      <c r="F680" s="71">
        <v>5.5555555555557135E-2</v>
      </c>
      <c r="G680" s="71">
        <v>3938.0416666666679</v>
      </c>
      <c r="K680" s="57">
        <v>676</v>
      </c>
      <c r="L680" s="66">
        <v>0</v>
      </c>
      <c r="M680" s="66">
        <v>0</v>
      </c>
      <c r="N680" s="65">
        <f t="shared" si="210"/>
        <v>0</v>
      </c>
      <c r="O680" s="65">
        <f t="shared" si="217"/>
        <v>0</v>
      </c>
      <c r="P680" s="67">
        <f t="shared" si="218"/>
        <v>3540.9444444444471</v>
      </c>
      <c r="Q680" s="57"/>
      <c r="R680" s="57"/>
      <c r="T680" s="57">
        <v>676</v>
      </c>
      <c r="U680" s="66">
        <v>51.8</v>
      </c>
      <c r="V680" s="66">
        <v>0</v>
      </c>
      <c r="W680" s="65">
        <f t="shared" si="211"/>
        <v>14.388888888888888</v>
      </c>
      <c r="X680" s="65">
        <f t="shared" si="219"/>
        <v>0.13888888888888928</v>
      </c>
      <c r="Y680" s="67">
        <f t="shared" si="220"/>
        <v>3971.6111111111113</v>
      </c>
      <c r="Z680" s="57"/>
      <c r="AA680" s="57"/>
      <c r="AC680" s="57">
        <v>676</v>
      </c>
      <c r="AD680" s="66">
        <v>53.8</v>
      </c>
      <c r="AE680" s="66">
        <v>0</v>
      </c>
      <c r="AF680" s="65">
        <f t="shared" si="212"/>
        <v>14.944444444444443</v>
      </c>
      <c r="AG680" s="65">
        <f t="shared" si="221"/>
        <v>0.19444444444444287</v>
      </c>
      <c r="AH680" s="67">
        <f t="shared" si="222"/>
        <v>3894.2222222222204</v>
      </c>
      <c r="AI680" s="57"/>
      <c r="AJ680" s="57"/>
      <c r="AL680" s="57">
        <v>676</v>
      </c>
      <c r="AM680" s="66">
        <v>53.8</v>
      </c>
      <c r="AN680" s="66">
        <v>0</v>
      </c>
      <c r="AO680" s="65">
        <f t="shared" si="213"/>
        <v>14.944444444444443</v>
      </c>
      <c r="AP680" s="65">
        <f t="shared" si="223"/>
        <v>0.19444444444444287</v>
      </c>
      <c r="AQ680" s="67">
        <f t="shared" si="224"/>
        <v>3894.2222222222204</v>
      </c>
      <c r="AR680" s="57"/>
      <c r="AS680" s="57"/>
      <c r="AU680" s="57">
        <v>676</v>
      </c>
      <c r="AV680" s="66">
        <v>53.8</v>
      </c>
      <c r="AW680" s="66">
        <v>0</v>
      </c>
      <c r="AX680" s="65">
        <f t="shared" si="214"/>
        <v>14.944444444444443</v>
      </c>
      <c r="AY680" s="65">
        <f t="shared" si="225"/>
        <v>0.19444444444444287</v>
      </c>
      <c r="AZ680" s="67">
        <f t="shared" si="226"/>
        <v>3894.2222222222204</v>
      </c>
      <c r="BA680" s="57"/>
      <c r="BB680" s="57"/>
      <c r="BD680" s="57">
        <v>676</v>
      </c>
      <c r="BE680" s="66">
        <v>40.299999999999997</v>
      </c>
      <c r="BF680" s="66">
        <v>0</v>
      </c>
      <c r="BG680" s="65">
        <f t="shared" si="215"/>
        <v>11.194444444444443</v>
      </c>
      <c r="BH680" s="65">
        <f t="shared" si="227"/>
        <v>8.3333333333332149E-2</v>
      </c>
      <c r="BI680" s="67">
        <f t="shared" si="228"/>
        <v>3914.5138888888896</v>
      </c>
      <c r="BJ680" s="57"/>
      <c r="BK680" s="57"/>
      <c r="BM680" s="57">
        <v>676</v>
      </c>
      <c r="BN680" s="57">
        <v>40.299999999999997</v>
      </c>
      <c r="BO680" s="66">
        <v>0</v>
      </c>
      <c r="BP680" s="65">
        <f t="shared" si="216"/>
        <v>11.194444444444443</v>
      </c>
      <c r="BQ680" s="65">
        <f t="shared" si="229"/>
        <v>8.3333333333332149E-2</v>
      </c>
      <c r="BR680" s="67">
        <f t="shared" si="230"/>
        <v>3926.8194444444457</v>
      </c>
      <c r="BS680" s="57"/>
      <c r="BT680" s="57"/>
    </row>
    <row r="681" spans="1:72" x14ac:dyDescent="0.25">
      <c r="A681" s="31">
        <v>681</v>
      </c>
      <c r="B681" s="56">
        <v>678</v>
      </c>
      <c r="C681" s="71">
        <v>39</v>
      </c>
      <c r="D681" s="71">
        <v>0</v>
      </c>
      <c r="E681" s="71">
        <v>10.833333333333334</v>
      </c>
      <c r="F681" s="71">
        <v>-0.41666666666666607</v>
      </c>
      <c r="G681" s="71">
        <v>3949.0833333333344</v>
      </c>
      <c r="K681" s="57">
        <v>677</v>
      </c>
      <c r="L681" s="66">
        <v>0</v>
      </c>
      <c r="M681" s="66">
        <v>0</v>
      </c>
      <c r="N681" s="65">
        <f t="shared" si="210"/>
        <v>0</v>
      </c>
      <c r="O681" s="65">
        <f t="shared" si="217"/>
        <v>0</v>
      </c>
      <c r="P681" s="67">
        <f t="shared" si="218"/>
        <v>3540.9444444444471</v>
      </c>
      <c r="Q681" s="57"/>
      <c r="R681" s="57"/>
      <c r="T681" s="57">
        <v>677</v>
      </c>
      <c r="U681" s="66">
        <v>52.3</v>
      </c>
      <c r="V681" s="66">
        <v>0</v>
      </c>
      <c r="W681" s="65">
        <f t="shared" si="211"/>
        <v>14.527777777777777</v>
      </c>
      <c r="X681" s="65">
        <f t="shared" si="219"/>
        <v>0.13888888888888928</v>
      </c>
      <c r="Y681" s="67">
        <f t="shared" si="220"/>
        <v>3986.0694444444448</v>
      </c>
      <c r="Z681" s="57"/>
      <c r="AA681" s="57"/>
      <c r="AC681" s="57">
        <v>677</v>
      </c>
      <c r="AD681" s="66">
        <v>54.5</v>
      </c>
      <c r="AE681" s="66">
        <v>0</v>
      </c>
      <c r="AF681" s="65">
        <f t="shared" si="212"/>
        <v>15.138888888888889</v>
      </c>
      <c r="AG681" s="65">
        <f t="shared" si="221"/>
        <v>0.19444444444444642</v>
      </c>
      <c r="AH681" s="67">
        <f t="shared" si="222"/>
        <v>3909.2638888888869</v>
      </c>
      <c r="AI681" s="57"/>
      <c r="AJ681" s="57"/>
      <c r="AL681" s="57">
        <v>677</v>
      </c>
      <c r="AM681" s="66">
        <v>54.5</v>
      </c>
      <c r="AN681" s="66">
        <v>0</v>
      </c>
      <c r="AO681" s="65">
        <f t="shared" si="213"/>
        <v>15.138888888888889</v>
      </c>
      <c r="AP681" s="65">
        <f t="shared" si="223"/>
        <v>0.19444444444444642</v>
      </c>
      <c r="AQ681" s="67">
        <f t="shared" si="224"/>
        <v>3909.2638888888869</v>
      </c>
      <c r="AR681" s="57"/>
      <c r="AS681" s="57"/>
      <c r="AU681" s="57">
        <v>677</v>
      </c>
      <c r="AV681" s="66">
        <v>54.5</v>
      </c>
      <c r="AW681" s="66">
        <v>0</v>
      </c>
      <c r="AX681" s="65">
        <f t="shared" si="214"/>
        <v>15.138888888888889</v>
      </c>
      <c r="AY681" s="65">
        <f t="shared" si="225"/>
        <v>0.19444444444444642</v>
      </c>
      <c r="AZ681" s="67">
        <f t="shared" si="226"/>
        <v>3909.2638888888869</v>
      </c>
      <c r="BA681" s="57"/>
      <c r="BB681" s="57"/>
      <c r="BD681" s="57">
        <v>677</v>
      </c>
      <c r="BE681" s="66">
        <v>40.5</v>
      </c>
      <c r="BF681" s="66">
        <v>0</v>
      </c>
      <c r="BG681" s="65">
        <f t="shared" si="215"/>
        <v>11.25</v>
      </c>
      <c r="BH681" s="65">
        <f t="shared" si="227"/>
        <v>5.5555555555557135E-2</v>
      </c>
      <c r="BI681" s="67">
        <f t="shared" si="228"/>
        <v>3925.7361111111118</v>
      </c>
      <c r="BJ681" s="57"/>
      <c r="BK681" s="57"/>
      <c r="BM681" s="57">
        <v>677</v>
      </c>
      <c r="BN681" s="57">
        <v>40.5</v>
      </c>
      <c r="BO681" s="66">
        <v>0</v>
      </c>
      <c r="BP681" s="65">
        <f t="shared" si="216"/>
        <v>11.25</v>
      </c>
      <c r="BQ681" s="65">
        <f t="shared" si="229"/>
        <v>5.5555555555557135E-2</v>
      </c>
      <c r="BR681" s="67">
        <f t="shared" si="230"/>
        <v>3938.0416666666679</v>
      </c>
      <c r="BS681" s="57"/>
      <c r="BT681" s="57"/>
    </row>
    <row r="682" spans="1:72" x14ac:dyDescent="0.25">
      <c r="A682" s="31">
        <v>682</v>
      </c>
      <c r="B682" s="56">
        <v>679</v>
      </c>
      <c r="C682" s="71">
        <v>35.700000000000003</v>
      </c>
      <c r="D682" s="71">
        <v>0</v>
      </c>
      <c r="E682" s="71">
        <v>9.9166666666666679</v>
      </c>
      <c r="F682" s="71">
        <v>-0.91666666666666607</v>
      </c>
      <c r="G682" s="71">
        <v>3959.4583333333344</v>
      </c>
      <c r="K682" s="57">
        <v>678</v>
      </c>
      <c r="L682" s="66">
        <v>0</v>
      </c>
      <c r="M682" s="66">
        <v>0</v>
      </c>
      <c r="N682" s="65">
        <f t="shared" si="210"/>
        <v>0</v>
      </c>
      <c r="O682" s="65">
        <f t="shared" si="217"/>
        <v>0</v>
      </c>
      <c r="P682" s="67">
        <f t="shared" si="218"/>
        <v>3540.9444444444471</v>
      </c>
      <c r="Q682" s="57"/>
      <c r="R682" s="57"/>
      <c r="T682" s="57">
        <v>678</v>
      </c>
      <c r="U682" s="66">
        <v>52.9</v>
      </c>
      <c r="V682" s="66">
        <v>0</v>
      </c>
      <c r="W682" s="65">
        <f t="shared" si="211"/>
        <v>14.694444444444443</v>
      </c>
      <c r="X682" s="65">
        <f t="shared" si="219"/>
        <v>0.16666666666666607</v>
      </c>
      <c r="Y682" s="67">
        <f t="shared" si="220"/>
        <v>4000.6805555555561</v>
      </c>
      <c r="Z682" s="57"/>
      <c r="AA682" s="57"/>
      <c r="AC682" s="57">
        <v>678</v>
      </c>
      <c r="AD682" s="66">
        <v>55.1</v>
      </c>
      <c r="AE682" s="66">
        <v>0</v>
      </c>
      <c r="AF682" s="65">
        <f t="shared" si="212"/>
        <v>15.305555555555555</v>
      </c>
      <c r="AG682" s="65">
        <f t="shared" si="221"/>
        <v>0.16666666666666607</v>
      </c>
      <c r="AH682" s="67">
        <f t="shared" si="222"/>
        <v>3924.486111111109</v>
      </c>
      <c r="AI682" s="57"/>
      <c r="AJ682" s="57"/>
      <c r="AL682" s="57">
        <v>678</v>
      </c>
      <c r="AM682" s="66">
        <v>55.1</v>
      </c>
      <c r="AN682" s="66">
        <v>0</v>
      </c>
      <c r="AO682" s="65">
        <f t="shared" si="213"/>
        <v>15.305555555555555</v>
      </c>
      <c r="AP682" s="65">
        <f t="shared" si="223"/>
        <v>0.16666666666666607</v>
      </c>
      <c r="AQ682" s="67">
        <f t="shared" si="224"/>
        <v>3924.486111111109</v>
      </c>
      <c r="AR682" s="57"/>
      <c r="AS682" s="57"/>
      <c r="AU682" s="57">
        <v>678</v>
      </c>
      <c r="AV682" s="66">
        <v>55.1</v>
      </c>
      <c r="AW682" s="66">
        <v>0</v>
      </c>
      <c r="AX682" s="65">
        <f t="shared" si="214"/>
        <v>15.305555555555555</v>
      </c>
      <c r="AY682" s="65">
        <f t="shared" si="225"/>
        <v>0.16666666666666607</v>
      </c>
      <c r="AZ682" s="67">
        <f t="shared" si="226"/>
        <v>3924.486111111109</v>
      </c>
      <c r="BA682" s="57"/>
      <c r="BB682" s="57"/>
      <c r="BD682" s="57">
        <v>678</v>
      </c>
      <c r="BE682" s="66">
        <v>39</v>
      </c>
      <c r="BF682" s="66">
        <v>0</v>
      </c>
      <c r="BG682" s="65">
        <f t="shared" si="215"/>
        <v>10.833333333333334</v>
      </c>
      <c r="BH682" s="65">
        <f t="shared" si="227"/>
        <v>-0.41666666666666607</v>
      </c>
      <c r="BI682" s="67">
        <f t="shared" si="228"/>
        <v>3936.7777777777783</v>
      </c>
      <c r="BJ682" s="57"/>
      <c r="BK682" s="57"/>
      <c r="BM682" s="57">
        <v>678</v>
      </c>
      <c r="BN682" s="57">
        <v>39</v>
      </c>
      <c r="BO682" s="66">
        <v>0</v>
      </c>
      <c r="BP682" s="65">
        <f t="shared" si="216"/>
        <v>10.833333333333334</v>
      </c>
      <c r="BQ682" s="65">
        <f t="shared" si="229"/>
        <v>-0.41666666666666607</v>
      </c>
      <c r="BR682" s="67">
        <f t="shared" si="230"/>
        <v>3949.0833333333344</v>
      </c>
      <c r="BS682" s="57"/>
      <c r="BT682" s="57"/>
    </row>
    <row r="683" spans="1:72" x14ac:dyDescent="0.25">
      <c r="A683" s="31">
        <v>683</v>
      </c>
      <c r="B683" s="56">
        <v>680</v>
      </c>
      <c r="C683" s="71">
        <v>31.8</v>
      </c>
      <c r="D683" s="71">
        <v>0</v>
      </c>
      <c r="E683" s="71">
        <v>8.8333333333333339</v>
      </c>
      <c r="F683" s="71">
        <v>-1.0833333333333339</v>
      </c>
      <c r="G683" s="71">
        <v>3968.8333333333344</v>
      </c>
      <c r="K683" s="57">
        <v>679</v>
      </c>
      <c r="L683" s="66">
        <v>0</v>
      </c>
      <c r="M683" s="66">
        <v>0</v>
      </c>
      <c r="N683" s="65">
        <f t="shared" si="210"/>
        <v>0</v>
      </c>
      <c r="O683" s="65">
        <f t="shared" si="217"/>
        <v>0</v>
      </c>
      <c r="P683" s="67">
        <f t="shared" si="218"/>
        <v>3540.9444444444471</v>
      </c>
      <c r="Q683" s="57"/>
      <c r="R683" s="57"/>
      <c r="T683" s="57">
        <v>679</v>
      </c>
      <c r="U683" s="66">
        <v>53.4</v>
      </c>
      <c r="V683" s="66">
        <v>0</v>
      </c>
      <c r="W683" s="65">
        <f t="shared" si="211"/>
        <v>14.833333333333332</v>
      </c>
      <c r="X683" s="65">
        <f t="shared" si="219"/>
        <v>0.13888888888888928</v>
      </c>
      <c r="Y683" s="67">
        <f t="shared" si="220"/>
        <v>4015.4444444444448</v>
      </c>
      <c r="Z683" s="57"/>
      <c r="AA683" s="57"/>
      <c r="AC683" s="57">
        <v>679</v>
      </c>
      <c r="AD683" s="66">
        <v>55.9</v>
      </c>
      <c r="AE683" s="66">
        <v>0</v>
      </c>
      <c r="AF683" s="65">
        <f t="shared" si="212"/>
        <v>15.527777777777777</v>
      </c>
      <c r="AG683" s="65">
        <f t="shared" si="221"/>
        <v>0.22222222222222143</v>
      </c>
      <c r="AH683" s="67">
        <f t="shared" si="222"/>
        <v>3939.9027777777756</v>
      </c>
      <c r="AI683" s="57"/>
      <c r="AJ683" s="57"/>
      <c r="AL683" s="57">
        <v>679</v>
      </c>
      <c r="AM683" s="66">
        <v>55.9</v>
      </c>
      <c r="AN683" s="66">
        <v>0</v>
      </c>
      <c r="AO683" s="65">
        <f t="shared" si="213"/>
        <v>15.527777777777777</v>
      </c>
      <c r="AP683" s="65">
        <f t="shared" si="223"/>
        <v>0.22222222222222143</v>
      </c>
      <c r="AQ683" s="67">
        <f t="shared" si="224"/>
        <v>3939.9027777777756</v>
      </c>
      <c r="AR683" s="57"/>
      <c r="AS683" s="57"/>
      <c r="AU683" s="57">
        <v>679</v>
      </c>
      <c r="AV683" s="66">
        <v>55.9</v>
      </c>
      <c r="AW683" s="66">
        <v>0</v>
      </c>
      <c r="AX683" s="65">
        <f t="shared" si="214"/>
        <v>15.527777777777777</v>
      </c>
      <c r="AY683" s="65">
        <f t="shared" si="225"/>
        <v>0.22222222222222143</v>
      </c>
      <c r="AZ683" s="67">
        <f t="shared" si="226"/>
        <v>3939.9027777777756</v>
      </c>
      <c r="BA683" s="57"/>
      <c r="BB683" s="57"/>
      <c r="BD683" s="57">
        <v>679</v>
      </c>
      <c r="BE683" s="66">
        <v>35.700000000000003</v>
      </c>
      <c r="BF683" s="66">
        <v>0</v>
      </c>
      <c r="BG683" s="65">
        <f t="shared" si="215"/>
        <v>9.9166666666666679</v>
      </c>
      <c r="BH683" s="65">
        <f t="shared" si="227"/>
        <v>-0.91666666666666607</v>
      </c>
      <c r="BI683" s="67">
        <f t="shared" si="228"/>
        <v>3947.1527777777783</v>
      </c>
      <c r="BJ683" s="57"/>
      <c r="BK683" s="57"/>
      <c r="BM683" s="57">
        <v>679</v>
      </c>
      <c r="BN683" s="57">
        <v>35.700000000000003</v>
      </c>
      <c r="BO683" s="66">
        <v>0</v>
      </c>
      <c r="BP683" s="65">
        <f t="shared" si="216"/>
        <v>9.9166666666666679</v>
      </c>
      <c r="BQ683" s="65">
        <f t="shared" si="229"/>
        <v>-0.91666666666666607</v>
      </c>
      <c r="BR683" s="67">
        <f t="shared" si="230"/>
        <v>3959.4583333333344</v>
      </c>
      <c r="BS683" s="57"/>
      <c r="BT683" s="57"/>
    </row>
    <row r="684" spans="1:72" x14ac:dyDescent="0.25">
      <c r="A684" s="31">
        <v>684</v>
      </c>
      <c r="B684" s="56">
        <v>681</v>
      </c>
      <c r="C684" s="71">
        <v>27.1</v>
      </c>
      <c r="D684" s="71">
        <v>0</v>
      </c>
      <c r="E684" s="71">
        <v>7.5277777777777777</v>
      </c>
      <c r="F684" s="71">
        <v>-1.3055555555555562</v>
      </c>
      <c r="G684" s="71">
        <v>3977.0138888888901</v>
      </c>
      <c r="K684" s="57">
        <v>680</v>
      </c>
      <c r="L684" s="66">
        <v>0</v>
      </c>
      <c r="M684" s="66">
        <v>0</v>
      </c>
      <c r="N684" s="65">
        <f t="shared" si="210"/>
        <v>0</v>
      </c>
      <c r="O684" s="65">
        <f t="shared" si="217"/>
        <v>0</v>
      </c>
      <c r="P684" s="67">
        <f t="shared" si="218"/>
        <v>3540.9444444444471</v>
      </c>
      <c r="Q684" s="57"/>
      <c r="R684" s="57"/>
      <c r="T684" s="57">
        <v>680</v>
      </c>
      <c r="U684" s="66">
        <v>54</v>
      </c>
      <c r="V684" s="66">
        <v>0</v>
      </c>
      <c r="W684" s="65">
        <f t="shared" si="211"/>
        <v>15</v>
      </c>
      <c r="X684" s="65">
        <f t="shared" si="219"/>
        <v>0.16666666666666785</v>
      </c>
      <c r="Y684" s="67">
        <f t="shared" si="220"/>
        <v>4030.3611111111113</v>
      </c>
      <c r="Z684" s="57"/>
      <c r="AA684" s="57"/>
      <c r="AC684" s="57">
        <v>680</v>
      </c>
      <c r="AD684" s="66">
        <v>56.5</v>
      </c>
      <c r="AE684" s="66">
        <v>0</v>
      </c>
      <c r="AF684" s="65">
        <f t="shared" si="212"/>
        <v>15.694444444444445</v>
      </c>
      <c r="AG684" s="65">
        <f t="shared" si="221"/>
        <v>0.16666666666666785</v>
      </c>
      <c r="AH684" s="67">
        <f t="shared" si="222"/>
        <v>3955.5138888888869</v>
      </c>
      <c r="AI684" s="57"/>
      <c r="AJ684" s="57"/>
      <c r="AL684" s="57">
        <v>680</v>
      </c>
      <c r="AM684" s="66">
        <v>56.5</v>
      </c>
      <c r="AN684" s="66">
        <v>0</v>
      </c>
      <c r="AO684" s="65">
        <f t="shared" si="213"/>
        <v>15.694444444444445</v>
      </c>
      <c r="AP684" s="65">
        <f t="shared" si="223"/>
        <v>0.16666666666666785</v>
      </c>
      <c r="AQ684" s="67">
        <f t="shared" si="224"/>
        <v>3955.5138888888869</v>
      </c>
      <c r="AR684" s="57"/>
      <c r="AS684" s="57"/>
      <c r="AU684" s="57">
        <v>680</v>
      </c>
      <c r="AV684" s="66">
        <v>56.5</v>
      </c>
      <c r="AW684" s="66">
        <v>0</v>
      </c>
      <c r="AX684" s="65">
        <f t="shared" si="214"/>
        <v>15.694444444444445</v>
      </c>
      <c r="AY684" s="65">
        <f t="shared" si="225"/>
        <v>0.16666666666666785</v>
      </c>
      <c r="AZ684" s="67">
        <f t="shared" si="226"/>
        <v>3955.5138888888869</v>
      </c>
      <c r="BA684" s="57"/>
      <c r="BB684" s="57"/>
      <c r="BD684" s="57">
        <v>680</v>
      </c>
      <c r="BE684" s="66">
        <v>31.8</v>
      </c>
      <c r="BF684" s="66">
        <v>0</v>
      </c>
      <c r="BG684" s="65">
        <f t="shared" si="215"/>
        <v>8.8333333333333339</v>
      </c>
      <c r="BH684" s="65">
        <f t="shared" si="227"/>
        <v>-1.0833333333333339</v>
      </c>
      <c r="BI684" s="67">
        <f t="shared" si="228"/>
        <v>3956.5277777777783</v>
      </c>
      <c r="BJ684" s="57"/>
      <c r="BK684" s="57"/>
      <c r="BM684" s="57">
        <v>680</v>
      </c>
      <c r="BN684" s="57">
        <v>31.8</v>
      </c>
      <c r="BO684" s="66">
        <v>0</v>
      </c>
      <c r="BP684" s="65">
        <f t="shared" si="216"/>
        <v>8.8333333333333339</v>
      </c>
      <c r="BQ684" s="65">
        <f t="shared" si="229"/>
        <v>-1.0833333333333339</v>
      </c>
      <c r="BR684" s="67">
        <f t="shared" si="230"/>
        <v>3968.8333333333344</v>
      </c>
      <c r="BS684" s="57"/>
      <c r="BT684" s="57"/>
    </row>
    <row r="685" spans="1:72" x14ac:dyDescent="0.25">
      <c r="A685" s="31">
        <v>685</v>
      </c>
      <c r="B685" s="56">
        <v>682</v>
      </c>
      <c r="C685" s="71">
        <v>22.8</v>
      </c>
      <c r="D685" s="71">
        <v>0</v>
      </c>
      <c r="E685" s="71">
        <v>6.333333333333333</v>
      </c>
      <c r="F685" s="71">
        <v>-1.1944444444444446</v>
      </c>
      <c r="G685" s="71">
        <v>3983.9444444444457</v>
      </c>
      <c r="K685" s="57">
        <v>681</v>
      </c>
      <c r="L685" s="66">
        <v>0</v>
      </c>
      <c r="M685" s="66">
        <v>0</v>
      </c>
      <c r="N685" s="65">
        <f t="shared" si="210"/>
        <v>0</v>
      </c>
      <c r="O685" s="65">
        <f t="shared" si="217"/>
        <v>0</v>
      </c>
      <c r="P685" s="67">
        <f t="shared" si="218"/>
        <v>3540.9444444444471</v>
      </c>
      <c r="Q685" s="57"/>
      <c r="R685" s="57"/>
      <c r="T685" s="57">
        <v>681</v>
      </c>
      <c r="U685" s="66">
        <v>54.5</v>
      </c>
      <c r="V685" s="66">
        <v>0</v>
      </c>
      <c r="W685" s="65">
        <f t="shared" si="211"/>
        <v>15.138888888888889</v>
      </c>
      <c r="X685" s="65">
        <f t="shared" si="219"/>
        <v>0.13888888888888928</v>
      </c>
      <c r="Y685" s="67">
        <f t="shared" si="220"/>
        <v>4045.4305555555557</v>
      </c>
      <c r="Z685" s="57"/>
      <c r="AA685" s="57"/>
      <c r="AC685" s="57">
        <v>681</v>
      </c>
      <c r="AD685" s="66">
        <v>57.1</v>
      </c>
      <c r="AE685" s="66">
        <v>0</v>
      </c>
      <c r="AF685" s="65">
        <f t="shared" si="212"/>
        <v>15.861111111111111</v>
      </c>
      <c r="AG685" s="65">
        <f t="shared" si="221"/>
        <v>0.16666666666666607</v>
      </c>
      <c r="AH685" s="67">
        <f t="shared" si="222"/>
        <v>3971.2916666666647</v>
      </c>
      <c r="AI685" s="57"/>
      <c r="AJ685" s="57"/>
      <c r="AL685" s="57">
        <v>681</v>
      </c>
      <c r="AM685" s="66">
        <v>57.1</v>
      </c>
      <c r="AN685" s="66">
        <v>0</v>
      </c>
      <c r="AO685" s="65">
        <f t="shared" si="213"/>
        <v>15.861111111111111</v>
      </c>
      <c r="AP685" s="65">
        <f t="shared" si="223"/>
        <v>0.16666666666666607</v>
      </c>
      <c r="AQ685" s="67">
        <f t="shared" si="224"/>
        <v>3971.2916666666647</v>
      </c>
      <c r="AR685" s="57"/>
      <c r="AS685" s="57"/>
      <c r="AU685" s="57">
        <v>681</v>
      </c>
      <c r="AV685" s="66">
        <v>57.1</v>
      </c>
      <c r="AW685" s="66">
        <v>0</v>
      </c>
      <c r="AX685" s="65">
        <f t="shared" si="214"/>
        <v>15.861111111111111</v>
      </c>
      <c r="AY685" s="65">
        <f t="shared" si="225"/>
        <v>0.16666666666666607</v>
      </c>
      <c r="AZ685" s="67">
        <f t="shared" si="226"/>
        <v>3971.2916666666647</v>
      </c>
      <c r="BA685" s="57"/>
      <c r="BB685" s="57"/>
      <c r="BD685" s="57">
        <v>681</v>
      </c>
      <c r="BE685" s="66">
        <v>27.1</v>
      </c>
      <c r="BF685" s="66">
        <v>0</v>
      </c>
      <c r="BG685" s="65">
        <f t="shared" si="215"/>
        <v>7.5277777777777777</v>
      </c>
      <c r="BH685" s="65">
        <f t="shared" si="227"/>
        <v>-1.3055555555555562</v>
      </c>
      <c r="BI685" s="67">
        <f t="shared" si="228"/>
        <v>3964.7083333333339</v>
      </c>
      <c r="BJ685" s="57"/>
      <c r="BK685" s="57"/>
      <c r="BM685" s="57">
        <v>681</v>
      </c>
      <c r="BN685" s="57">
        <v>27.1</v>
      </c>
      <c r="BO685" s="66">
        <v>0</v>
      </c>
      <c r="BP685" s="65">
        <f t="shared" si="216"/>
        <v>7.5277777777777777</v>
      </c>
      <c r="BQ685" s="65">
        <f t="shared" si="229"/>
        <v>-1.3055555555555562</v>
      </c>
      <c r="BR685" s="67">
        <f t="shared" si="230"/>
        <v>3977.0138888888901</v>
      </c>
      <c r="BS685" s="57"/>
      <c r="BT685" s="57"/>
    </row>
    <row r="686" spans="1:72" x14ac:dyDescent="0.25">
      <c r="A686" s="31">
        <v>686</v>
      </c>
      <c r="B686" s="56">
        <v>683</v>
      </c>
      <c r="C686" s="71">
        <v>21.1</v>
      </c>
      <c r="D686" s="71">
        <v>0</v>
      </c>
      <c r="E686" s="71">
        <v>5.8611111111111116</v>
      </c>
      <c r="F686" s="71">
        <v>-0.47222222222222143</v>
      </c>
      <c r="G686" s="71">
        <v>3990.0416666666679</v>
      </c>
      <c r="K686" s="57">
        <v>682</v>
      </c>
      <c r="L686" s="66">
        <v>0</v>
      </c>
      <c r="M686" s="66">
        <v>0</v>
      </c>
      <c r="N686" s="65">
        <f t="shared" si="210"/>
        <v>0</v>
      </c>
      <c r="O686" s="65">
        <f t="shared" si="217"/>
        <v>0</v>
      </c>
      <c r="P686" s="67">
        <f t="shared" si="218"/>
        <v>3540.9444444444471</v>
      </c>
      <c r="Q686" s="57"/>
      <c r="R686" s="57"/>
      <c r="T686" s="57">
        <v>682</v>
      </c>
      <c r="U686" s="66">
        <v>55.1</v>
      </c>
      <c r="V686" s="66">
        <v>0</v>
      </c>
      <c r="W686" s="65">
        <f t="shared" si="211"/>
        <v>15.305555555555555</v>
      </c>
      <c r="X686" s="65">
        <f t="shared" si="219"/>
        <v>0.16666666666666607</v>
      </c>
      <c r="Y686" s="67">
        <f t="shared" si="220"/>
        <v>4060.6527777777778</v>
      </c>
      <c r="Z686" s="57"/>
      <c r="AA686" s="57"/>
      <c r="AC686" s="57">
        <v>682</v>
      </c>
      <c r="AD686" s="66">
        <v>57.8</v>
      </c>
      <c r="AE686" s="66">
        <v>0</v>
      </c>
      <c r="AF686" s="65">
        <f t="shared" si="212"/>
        <v>16.055555555555554</v>
      </c>
      <c r="AG686" s="65">
        <f t="shared" si="221"/>
        <v>0.19444444444444287</v>
      </c>
      <c r="AH686" s="67">
        <f t="shared" si="222"/>
        <v>3987.2499999999982</v>
      </c>
      <c r="AI686" s="57"/>
      <c r="AJ686" s="57"/>
      <c r="AL686" s="57">
        <v>682</v>
      </c>
      <c r="AM686" s="66">
        <v>57.8</v>
      </c>
      <c r="AN686" s="66">
        <v>0</v>
      </c>
      <c r="AO686" s="65">
        <f t="shared" si="213"/>
        <v>16.055555555555554</v>
      </c>
      <c r="AP686" s="65">
        <f t="shared" si="223"/>
        <v>0.19444444444444287</v>
      </c>
      <c r="AQ686" s="67">
        <f t="shared" si="224"/>
        <v>3987.2499999999982</v>
      </c>
      <c r="AR686" s="57"/>
      <c r="AS686" s="57"/>
      <c r="AU686" s="57">
        <v>682</v>
      </c>
      <c r="AV686" s="66">
        <v>57.8</v>
      </c>
      <c r="AW686" s="66">
        <v>0</v>
      </c>
      <c r="AX686" s="65">
        <f t="shared" si="214"/>
        <v>16.055555555555554</v>
      </c>
      <c r="AY686" s="65">
        <f t="shared" si="225"/>
        <v>0.19444444444444287</v>
      </c>
      <c r="AZ686" s="67">
        <f t="shared" si="226"/>
        <v>3987.2499999999982</v>
      </c>
      <c r="BA686" s="57"/>
      <c r="BB686" s="57"/>
      <c r="BD686" s="57">
        <v>682</v>
      </c>
      <c r="BE686" s="66">
        <v>22.8</v>
      </c>
      <c r="BF686" s="66">
        <v>0</v>
      </c>
      <c r="BG686" s="65">
        <f t="shared" si="215"/>
        <v>6.333333333333333</v>
      </c>
      <c r="BH686" s="65">
        <f t="shared" si="227"/>
        <v>-1.1944444444444446</v>
      </c>
      <c r="BI686" s="67">
        <f t="shared" si="228"/>
        <v>3971.6388888888896</v>
      </c>
      <c r="BJ686" s="57"/>
      <c r="BK686" s="57"/>
      <c r="BM686" s="57">
        <v>682</v>
      </c>
      <c r="BN686" s="57">
        <v>22.8</v>
      </c>
      <c r="BO686" s="66">
        <v>0</v>
      </c>
      <c r="BP686" s="65">
        <f t="shared" si="216"/>
        <v>6.333333333333333</v>
      </c>
      <c r="BQ686" s="65">
        <f t="shared" si="229"/>
        <v>-1.1944444444444446</v>
      </c>
      <c r="BR686" s="67">
        <f t="shared" si="230"/>
        <v>3983.9444444444457</v>
      </c>
      <c r="BS686" s="57"/>
      <c r="BT686" s="57"/>
    </row>
    <row r="687" spans="1:72" x14ac:dyDescent="0.25">
      <c r="A687" s="31">
        <v>687</v>
      </c>
      <c r="B687" s="56">
        <v>684</v>
      </c>
      <c r="C687" s="71">
        <v>18.899999999999999</v>
      </c>
      <c r="D687" s="71">
        <v>0</v>
      </c>
      <c r="E687" s="71">
        <v>5.2499999999999991</v>
      </c>
      <c r="F687" s="71">
        <v>-0.61111111111111249</v>
      </c>
      <c r="G687" s="71">
        <v>3995.5972222222235</v>
      </c>
      <c r="K687" s="57">
        <v>683</v>
      </c>
      <c r="L687" s="66">
        <v>0</v>
      </c>
      <c r="M687" s="66">
        <v>0</v>
      </c>
      <c r="N687" s="65">
        <f t="shared" si="210"/>
        <v>0</v>
      </c>
      <c r="O687" s="65">
        <f t="shared" si="217"/>
        <v>0</v>
      </c>
      <c r="P687" s="67">
        <f t="shared" si="218"/>
        <v>3540.9444444444471</v>
      </c>
      <c r="Q687" s="57"/>
      <c r="R687" s="57"/>
      <c r="T687" s="57">
        <v>683</v>
      </c>
      <c r="U687" s="66">
        <v>55.6</v>
      </c>
      <c r="V687" s="66">
        <v>0</v>
      </c>
      <c r="W687" s="65">
        <f t="shared" si="211"/>
        <v>15.444444444444445</v>
      </c>
      <c r="X687" s="65">
        <f t="shared" si="219"/>
        <v>0.13888888888888928</v>
      </c>
      <c r="Y687" s="67">
        <f t="shared" si="220"/>
        <v>4076.0277777777778</v>
      </c>
      <c r="Z687" s="57"/>
      <c r="AA687" s="57"/>
      <c r="AC687" s="57">
        <v>683</v>
      </c>
      <c r="AD687" s="66">
        <v>58.5</v>
      </c>
      <c r="AE687" s="66">
        <v>0</v>
      </c>
      <c r="AF687" s="65">
        <f t="shared" si="212"/>
        <v>16.25</v>
      </c>
      <c r="AG687" s="65">
        <f t="shared" si="221"/>
        <v>0.19444444444444642</v>
      </c>
      <c r="AH687" s="67">
        <f t="shared" si="222"/>
        <v>4003.402777777776</v>
      </c>
      <c r="AI687" s="57"/>
      <c r="AJ687" s="57"/>
      <c r="AL687" s="57">
        <v>683</v>
      </c>
      <c r="AM687" s="66">
        <v>58.5</v>
      </c>
      <c r="AN687" s="66">
        <v>0</v>
      </c>
      <c r="AO687" s="65">
        <f t="shared" si="213"/>
        <v>16.25</v>
      </c>
      <c r="AP687" s="65">
        <f t="shared" si="223"/>
        <v>0.19444444444444642</v>
      </c>
      <c r="AQ687" s="67">
        <f t="shared" si="224"/>
        <v>4003.402777777776</v>
      </c>
      <c r="AR687" s="57"/>
      <c r="AS687" s="57"/>
      <c r="AU687" s="57">
        <v>683</v>
      </c>
      <c r="AV687" s="66">
        <v>58.5</v>
      </c>
      <c r="AW687" s="66">
        <v>0</v>
      </c>
      <c r="AX687" s="65">
        <f t="shared" si="214"/>
        <v>16.25</v>
      </c>
      <c r="AY687" s="65">
        <f t="shared" si="225"/>
        <v>0.19444444444444642</v>
      </c>
      <c r="AZ687" s="67">
        <f t="shared" si="226"/>
        <v>4003.402777777776</v>
      </c>
      <c r="BA687" s="57"/>
      <c r="BB687" s="57"/>
      <c r="BD687" s="57">
        <v>683</v>
      </c>
      <c r="BE687" s="66">
        <v>21.1</v>
      </c>
      <c r="BF687" s="66">
        <v>0</v>
      </c>
      <c r="BG687" s="65">
        <f t="shared" si="215"/>
        <v>5.8611111111111116</v>
      </c>
      <c r="BH687" s="65">
        <f t="shared" si="227"/>
        <v>-0.47222222222222143</v>
      </c>
      <c r="BI687" s="67">
        <f t="shared" si="228"/>
        <v>3977.7361111111118</v>
      </c>
      <c r="BJ687" s="57"/>
      <c r="BK687" s="57"/>
      <c r="BM687" s="57">
        <v>683</v>
      </c>
      <c r="BN687" s="57">
        <v>21.1</v>
      </c>
      <c r="BO687" s="66">
        <v>0</v>
      </c>
      <c r="BP687" s="65">
        <f t="shared" si="216"/>
        <v>5.8611111111111116</v>
      </c>
      <c r="BQ687" s="65">
        <f t="shared" si="229"/>
        <v>-0.47222222222222143</v>
      </c>
      <c r="BR687" s="67">
        <f t="shared" si="230"/>
        <v>3990.0416666666679</v>
      </c>
      <c r="BS687" s="57"/>
      <c r="BT687" s="57"/>
    </row>
    <row r="688" spans="1:72" x14ac:dyDescent="0.25">
      <c r="A688" s="31">
        <v>688</v>
      </c>
      <c r="B688" s="56">
        <v>685</v>
      </c>
      <c r="C688" s="71">
        <v>18.899999999999999</v>
      </c>
      <c r="D688" s="71">
        <v>0</v>
      </c>
      <c r="E688" s="71">
        <v>5.2499999999999991</v>
      </c>
      <c r="F688" s="71">
        <v>0</v>
      </c>
      <c r="G688" s="71">
        <v>4000.8472222222235</v>
      </c>
      <c r="K688" s="57">
        <v>684</v>
      </c>
      <c r="L688" s="66">
        <v>0</v>
      </c>
      <c r="M688" s="66">
        <v>0</v>
      </c>
      <c r="N688" s="65">
        <f t="shared" si="210"/>
        <v>0</v>
      </c>
      <c r="O688" s="65">
        <f t="shared" si="217"/>
        <v>0</v>
      </c>
      <c r="P688" s="67">
        <f t="shared" si="218"/>
        <v>3540.9444444444471</v>
      </c>
      <c r="Q688" s="57"/>
      <c r="R688" s="57"/>
      <c r="T688" s="57">
        <v>684</v>
      </c>
      <c r="U688" s="66">
        <v>56.2</v>
      </c>
      <c r="V688" s="66">
        <v>0</v>
      </c>
      <c r="W688" s="65">
        <f t="shared" si="211"/>
        <v>15.611111111111111</v>
      </c>
      <c r="X688" s="65">
        <f t="shared" si="219"/>
        <v>0.16666666666666607</v>
      </c>
      <c r="Y688" s="67">
        <f t="shared" si="220"/>
        <v>4091.5555555555557</v>
      </c>
      <c r="Z688" s="57"/>
      <c r="AA688" s="57"/>
      <c r="AC688" s="57">
        <v>684</v>
      </c>
      <c r="AD688" s="66">
        <v>59.3</v>
      </c>
      <c r="AE688" s="66">
        <v>0</v>
      </c>
      <c r="AF688" s="65">
        <f t="shared" si="212"/>
        <v>16.472222222222221</v>
      </c>
      <c r="AG688" s="65">
        <f t="shared" si="221"/>
        <v>0.22222222222222143</v>
      </c>
      <c r="AH688" s="67">
        <f t="shared" si="222"/>
        <v>4019.7638888888873</v>
      </c>
      <c r="AI688" s="57"/>
      <c r="AJ688" s="57"/>
      <c r="AL688" s="57">
        <v>684</v>
      </c>
      <c r="AM688" s="66">
        <v>59.3</v>
      </c>
      <c r="AN688" s="66">
        <v>0</v>
      </c>
      <c r="AO688" s="65">
        <f t="shared" si="213"/>
        <v>16.472222222222221</v>
      </c>
      <c r="AP688" s="65">
        <f t="shared" si="223"/>
        <v>0.22222222222222143</v>
      </c>
      <c r="AQ688" s="67">
        <f t="shared" si="224"/>
        <v>4019.7638888888873</v>
      </c>
      <c r="AR688" s="57"/>
      <c r="AS688" s="57"/>
      <c r="AU688" s="57">
        <v>684</v>
      </c>
      <c r="AV688" s="66">
        <v>59.3</v>
      </c>
      <c r="AW688" s="66">
        <v>0</v>
      </c>
      <c r="AX688" s="65">
        <f t="shared" si="214"/>
        <v>16.472222222222221</v>
      </c>
      <c r="AY688" s="65">
        <f t="shared" si="225"/>
        <v>0.22222222222222143</v>
      </c>
      <c r="AZ688" s="67">
        <f t="shared" si="226"/>
        <v>4019.7638888888873</v>
      </c>
      <c r="BA688" s="57"/>
      <c r="BB688" s="57"/>
      <c r="BD688" s="57">
        <v>684</v>
      </c>
      <c r="BE688" s="66">
        <v>18.899999999999999</v>
      </c>
      <c r="BF688" s="66">
        <v>0</v>
      </c>
      <c r="BG688" s="65">
        <f t="shared" si="215"/>
        <v>5.2499999999999991</v>
      </c>
      <c r="BH688" s="65">
        <f t="shared" si="227"/>
        <v>-0.61111111111111249</v>
      </c>
      <c r="BI688" s="67">
        <f t="shared" si="228"/>
        <v>3983.2916666666674</v>
      </c>
      <c r="BJ688" s="57"/>
      <c r="BK688" s="57"/>
      <c r="BM688" s="57">
        <v>684</v>
      </c>
      <c r="BN688" s="57">
        <v>18.899999999999999</v>
      </c>
      <c r="BO688" s="66">
        <v>0</v>
      </c>
      <c r="BP688" s="65">
        <f t="shared" si="216"/>
        <v>5.2499999999999991</v>
      </c>
      <c r="BQ688" s="65">
        <f t="shared" si="229"/>
        <v>-0.61111111111111249</v>
      </c>
      <c r="BR688" s="67">
        <f t="shared" si="230"/>
        <v>3995.5972222222235</v>
      </c>
      <c r="BS688" s="57"/>
      <c r="BT688" s="57"/>
    </row>
    <row r="689" spans="1:72" x14ac:dyDescent="0.25">
      <c r="A689" s="31">
        <v>689</v>
      </c>
      <c r="B689" s="56">
        <v>686</v>
      </c>
      <c r="C689" s="71">
        <v>21.3</v>
      </c>
      <c r="D689" s="71">
        <v>0</v>
      </c>
      <c r="E689" s="71">
        <v>5.916666666666667</v>
      </c>
      <c r="F689" s="71">
        <v>0.66666666666666785</v>
      </c>
      <c r="G689" s="71">
        <v>4006.430555555557</v>
      </c>
      <c r="K689" s="57">
        <v>685</v>
      </c>
      <c r="L689" s="66">
        <v>0</v>
      </c>
      <c r="M689" s="66">
        <v>0</v>
      </c>
      <c r="N689" s="65">
        <f t="shared" si="210"/>
        <v>0</v>
      </c>
      <c r="O689" s="65">
        <f t="shared" si="217"/>
        <v>0</v>
      </c>
      <c r="P689" s="67">
        <f t="shared" si="218"/>
        <v>3540.9444444444471</v>
      </c>
      <c r="Q689" s="57"/>
      <c r="R689" s="57"/>
      <c r="T689" s="57">
        <v>685</v>
      </c>
      <c r="U689" s="66">
        <v>56.7</v>
      </c>
      <c r="V689" s="66">
        <v>0</v>
      </c>
      <c r="W689" s="65">
        <f t="shared" si="211"/>
        <v>15.75</v>
      </c>
      <c r="X689" s="65">
        <f t="shared" si="219"/>
        <v>0.13888888888888928</v>
      </c>
      <c r="Y689" s="67">
        <f t="shared" si="220"/>
        <v>4107.2361111111113</v>
      </c>
      <c r="Z689" s="57"/>
      <c r="AA689" s="57"/>
      <c r="AC689" s="57">
        <v>685</v>
      </c>
      <c r="AD689" s="66">
        <v>60.2</v>
      </c>
      <c r="AE689" s="66">
        <v>0</v>
      </c>
      <c r="AF689" s="65">
        <f t="shared" si="212"/>
        <v>16.722222222222221</v>
      </c>
      <c r="AG689" s="65">
        <f t="shared" si="221"/>
        <v>0.25</v>
      </c>
      <c r="AH689" s="67">
        <f t="shared" si="222"/>
        <v>4036.3611111111095</v>
      </c>
      <c r="AI689" s="57"/>
      <c r="AJ689" s="57"/>
      <c r="AL689" s="57">
        <v>685</v>
      </c>
      <c r="AM689" s="66">
        <v>60.2</v>
      </c>
      <c r="AN689" s="66">
        <v>0</v>
      </c>
      <c r="AO689" s="65">
        <f t="shared" si="213"/>
        <v>16.722222222222221</v>
      </c>
      <c r="AP689" s="65">
        <f t="shared" si="223"/>
        <v>0.25</v>
      </c>
      <c r="AQ689" s="67">
        <f t="shared" si="224"/>
        <v>4036.3611111111095</v>
      </c>
      <c r="AR689" s="57"/>
      <c r="AS689" s="57"/>
      <c r="AU689" s="57">
        <v>685</v>
      </c>
      <c r="AV689" s="66">
        <v>60.2</v>
      </c>
      <c r="AW689" s="66">
        <v>0</v>
      </c>
      <c r="AX689" s="65">
        <f t="shared" si="214"/>
        <v>16.722222222222221</v>
      </c>
      <c r="AY689" s="65">
        <f t="shared" si="225"/>
        <v>0.25</v>
      </c>
      <c r="AZ689" s="67">
        <f t="shared" si="226"/>
        <v>4036.3611111111095</v>
      </c>
      <c r="BA689" s="57"/>
      <c r="BB689" s="57"/>
      <c r="BD689" s="57">
        <v>685</v>
      </c>
      <c r="BE689" s="66">
        <v>18.899999999999999</v>
      </c>
      <c r="BF689" s="66">
        <v>0</v>
      </c>
      <c r="BG689" s="65">
        <f t="shared" si="215"/>
        <v>5.2499999999999991</v>
      </c>
      <c r="BH689" s="65">
        <f t="shared" si="227"/>
        <v>0</v>
      </c>
      <c r="BI689" s="67">
        <f t="shared" si="228"/>
        <v>3988.5416666666674</v>
      </c>
      <c r="BJ689" s="57"/>
      <c r="BK689" s="57"/>
      <c r="BM689" s="57">
        <v>685</v>
      </c>
      <c r="BN689" s="57">
        <v>18.899999999999999</v>
      </c>
      <c r="BO689" s="66">
        <v>0</v>
      </c>
      <c r="BP689" s="65">
        <f t="shared" si="216"/>
        <v>5.2499999999999991</v>
      </c>
      <c r="BQ689" s="65">
        <f t="shared" si="229"/>
        <v>0</v>
      </c>
      <c r="BR689" s="67">
        <f t="shared" si="230"/>
        <v>4000.8472222222235</v>
      </c>
      <c r="BS689" s="57"/>
      <c r="BT689" s="57"/>
    </row>
    <row r="690" spans="1:72" x14ac:dyDescent="0.25">
      <c r="A690" s="31">
        <v>690</v>
      </c>
      <c r="B690" s="56">
        <v>687</v>
      </c>
      <c r="C690" s="71">
        <v>23.9</v>
      </c>
      <c r="D690" s="71">
        <v>0</v>
      </c>
      <c r="E690" s="71">
        <v>6.6388888888888884</v>
      </c>
      <c r="F690" s="71">
        <v>0.72222222222222143</v>
      </c>
      <c r="G690" s="71">
        <v>4012.7083333333348</v>
      </c>
      <c r="K690" s="57">
        <v>686</v>
      </c>
      <c r="L690" s="66">
        <v>0</v>
      </c>
      <c r="M690" s="66">
        <v>0</v>
      </c>
      <c r="N690" s="65">
        <f t="shared" si="210"/>
        <v>0</v>
      </c>
      <c r="O690" s="65">
        <f t="shared" si="217"/>
        <v>0</v>
      </c>
      <c r="P690" s="67">
        <f t="shared" si="218"/>
        <v>3540.9444444444471</v>
      </c>
      <c r="Q690" s="57"/>
      <c r="R690" s="57"/>
      <c r="T690" s="57">
        <v>686</v>
      </c>
      <c r="U690" s="66">
        <v>57.3</v>
      </c>
      <c r="V690" s="66">
        <v>0</v>
      </c>
      <c r="W690" s="65">
        <f t="shared" si="211"/>
        <v>15.916666666666666</v>
      </c>
      <c r="X690" s="65">
        <f t="shared" si="219"/>
        <v>0.16666666666666607</v>
      </c>
      <c r="Y690" s="67">
        <f t="shared" si="220"/>
        <v>4123.0694444444443</v>
      </c>
      <c r="Z690" s="57"/>
      <c r="AA690" s="57"/>
      <c r="AC690" s="57">
        <v>686</v>
      </c>
      <c r="AD690" s="66">
        <v>61.3</v>
      </c>
      <c r="AE690" s="66">
        <v>0</v>
      </c>
      <c r="AF690" s="65">
        <f t="shared" si="212"/>
        <v>17.027777777777775</v>
      </c>
      <c r="AG690" s="65">
        <f t="shared" si="221"/>
        <v>0.30555555555555358</v>
      </c>
      <c r="AH690" s="67">
        <f t="shared" si="222"/>
        <v>4053.2361111111095</v>
      </c>
      <c r="AI690" s="57"/>
      <c r="AJ690" s="57"/>
      <c r="AL690" s="57">
        <v>686</v>
      </c>
      <c r="AM690" s="66">
        <v>61.3</v>
      </c>
      <c r="AN690" s="66">
        <v>0</v>
      </c>
      <c r="AO690" s="65">
        <f t="shared" si="213"/>
        <v>17.027777777777775</v>
      </c>
      <c r="AP690" s="65">
        <f t="shared" si="223"/>
        <v>0.30555555555555358</v>
      </c>
      <c r="AQ690" s="67">
        <f t="shared" si="224"/>
        <v>4053.2361111111095</v>
      </c>
      <c r="AR690" s="57"/>
      <c r="AS690" s="57"/>
      <c r="AU690" s="57">
        <v>686</v>
      </c>
      <c r="AV690" s="66">
        <v>61.3</v>
      </c>
      <c r="AW690" s="66">
        <v>0</v>
      </c>
      <c r="AX690" s="65">
        <f t="shared" si="214"/>
        <v>17.027777777777775</v>
      </c>
      <c r="AY690" s="65">
        <f t="shared" si="225"/>
        <v>0.30555555555555358</v>
      </c>
      <c r="AZ690" s="67">
        <f t="shared" si="226"/>
        <v>4053.2361111111095</v>
      </c>
      <c r="BA690" s="57"/>
      <c r="BB690" s="57"/>
      <c r="BD690" s="57">
        <v>686</v>
      </c>
      <c r="BE690" s="66">
        <v>21.3</v>
      </c>
      <c r="BF690" s="66">
        <v>0</v>
      </c>
      <c r="BG690" s="65">
        <f t="shared" si="215"/>
        <v>5.916666666666667</v>
      </c>
      <c r="BH690" s="65">
        <f t="shared" si="227"/>
        <v>0.66666666666666785</v>
      </c>
      <c r="BI690" s="67">
        <f t="shared" si="228"/>
        <v>3994.1250000000009</v>
      </c>
      <c r="BJ690" s="57"/>
      <c r="BK690" s="57"/>
      <c r="BM690" s="57">
        <v>686</v>
      </c>
      <c r="BN690" s="57">
        <v>21.3</v>
      </c>
      <c r="BO690" s="66">
        <v>0</v>
      </c>
      <c r="BP690" s="65">
        <f t="shared" si="216"/>
        <v>5.916666666666667</v>
      </c>
      <c r="BQ690" s="65">
        <f t="shared" si="229"/>
        <v>0.66666666666666785</v>
      </c>
      <c r="BR690" s="67">
        <f t="shared" si="230"/>
        <v>4006.430555555557</v>
      </c>
      <c r="BS690" s="57"/>
      <c r="BT690" s="57"/>
    </row>
    <row r="691" spans="1:72" x14ac:dyDescent="0.25">
      <c r="A691" s="31">
        <v>691</v>
      </c>
      <c r="B691" s="56">
        <v>688</v>
      </c>
      <c r="C691" s="71">
        <v>25.9</v>
      </c>
      <c r="D691" s="71">
        <v>0</v>
      </c>
      <c r="E691" s="71">
        <v>7.1944444444444438</v>
      </c>
      <c r="F691" s="71">
        <v>0.55555555555555536</v>
      </c>
      <c r="G691" s="71">
        <v>4019.6250000000014</v>
      </c>
      <c r="K691" s="57">
        <v>687</v>
      </c>
      <c r="L691" s="66">
        <v>0</v>
      </c>
      <c r="M691" s="66">
        <v>0</v>
      </c>
      <c r="N691" s="65">
        <f t="shared" si="210"/>
        <v>0</v>
      </c>
      <c r="O691" s="65">
        <f t="shared" si="217"/>
        <v>0</v>
      </c>
      <c r="P691" s="67">
        <f t="shared" si="218"/>
        <v>3540.9444444444471</v>
      </c>
      <c r="Q691" s="57"/>
      <c r="R691" s="57"/>
      <c r="T691" s="57">
        <v>687</v>
      </c>
      <c r="U691" s="66">
        <v>57.9</v>
      </c>
      <c r="V691" s="66">
        <v>0</v>
      </c>
      <c r="W691" s="65">
        <f t="shared" si="211"/>
        <v>16.083333333333332</v>
      </c>
      <c r="X691" s="65">
        <f t="shared" si="219"/>
        <v>0.16666666666666607</v>
      </c>
      <c r="Y691" s="67">
        <f t="shared" si="220"/>
        <v>4139.0694444444443</v>
      </c>
      <c r="Z691" s="57"/>
      <c r="AA691" s="57"/>
      <c r="AC691" s="57">
        <v>687</v>
      </c>
      <c r="AD691" s="66">
        <v>62.4</v>
      </c>
      <c r="AE691" s="66">
        <v>0</v>
      </c>
      <c r="AF691" s="65">
        <f t="shared" si="212"/>
        <v>17.333333333333332</v>
      </c>
      <c r="AG691" s="65">
        <f t="shared" si="221"/>
        <v>0.30555555555555713</v>
      </c>
      <c r="AH691" s="67">
        <f t="shared" si="222"/>
        <v>4070.4166666666652</v>
      </c>
      <c r="AI691" s="57"/>
      <c r="AJ691" s="57"/>
      <c r="AL691" s="57">
        <v>687</v>
      </c>
      <c r="AM691" s="66">
        <v>62.4</v>
      </c>
      <c r="AN691" s="66">
        <v>0</v>
      </c>
      <c r="AO691" s="65">
        <f t="shared" si="213"/>
        <v>17.333333333333332</v>
      </c>
      <c r="AP691" s="65">
        <f t="shared" si="223"/>
        <v>0.30555555555555713</v>
      </c>
      <c r="AQ691" s="67">
        <f t="shared" si="224"/>
        <v>4070.4166666666652</v>
      </c>
      <c r="AR691" s="57"/>
      <c r="AS691" s="57"/>
      <c r="AU691" s="57">
        <v>687</v>
      </c>
      <c r="AV691" s="66">
        <v>62.4</v>
      </c>
      <c r="AW691" s="66">
        <v>0</v>
      </c>
      <c r="AX691" s="65">
        <f t="shared" si="214"/>
        <v>17.333333333333332</v>
      </c>
      <c r="AY691" s="65">
        <f t="shared" si="225"/>
        <v>0.30555555555555713</v>
      </c>
      <c r="AZ691" s="67">
        <f t="shared" si="226"/>
        <v>4070.4166666666652</v>
      </c>
      <c r="BA691" s="57"/>
      <c r="BB691" s="57"/>
      <c r="BD691" s="57">
        <v>687</v>
      </c>
      <c r="BE691" s="66">
        <v>23.9</v>
      </c>
      <c r="BF691" s="66">
        <v>0</v>
      </c>
      <c r="BG691" s="65">
        <f t="shared" si="215"/>
        <v>6.6388888888888884</v>
      </c>
      <c r="BH691" s="65">
        <f t="shared" si="227"/>
        <v>0.72222222222222143</v>
      </c>
      <c r="BI691" s="67">
        <f t="shared" si="228"/>
        <v>4000.4027777777787</v>
      </c>
      <c r="BJ691" s="57"/>
      <c r="BK691" s="57"/>
      <c r="BM691" s="57">
        <v>687</v>
      </c>
      <c r="BN691" s="57">
        <v>23.9</v>
      </c>
      <c r="BO691" s="66">
        <v>0</v>
      </c>
      <c r="BP691" s="65">
        <f t="shared" si="216"/>
        <v>6.6388888888888884</v>
      </c>
      <c r="BQ691" s="65">
        <f t="shared" si="229"/>
        <v>0.72222222222222143</v>
      </c>
      <c r="BR691" s="67">
        <f t="shared" si="230"/>
        <v>4012.7083333333348</v>
      </c>
      <c r="BS691" s="57"/>
      <c r="BT691" s="57"/>
    </row>
    <row r="692" spans="1:72" x14ac:dyDescent="0.25">
      <c r="A692" s="31">
        <v>692</v>
      </c>
      <c r="B692" s="56">
        <v>689</v>
      </c>
      <c r="C692" s="71">
        <v>28.4</v>
      </c>
      <c r="D692" s="71">
        <v>0</v>
      </c>
      <c r="E692" s="71">
        <v>7.8888888888888884</v>
      </c>
      <c r="F692" s="71">
        <v>0.69444444444444464</v>
      </c>
      <c r="G692" s="71">
        <v>4027.1666666666679</v>
      </c>
      <c r="K692" s="57">
        <v>688</v>
      </c>
      <c r="L692" s="66">
        <v>0</v>
      </c>
      <c r="M692" s="66">
        <v>0</v>
      </c>
      <c r="N692" s="65">
        <f t="shared" si="210"/>
        <v>0</v>
      </c>
      <c r="O692" s="65">
        <f t="shared" si="217"/>
        <v>0</v>
      </c>
      <c r="P692" s="67">
        <f t="shared" si="218"/>
        <v>3540.9444444444471</v>
      </c>
      <c r="Q692" s="57"/>
      <c r="R692" s="57"/>
      <c r="T692" s="57">
        <v>688</v>
      </c>
      <c r="U692" s="66">
        <v>58.4</v>
      </c>
      <c r="V692" s="66">
        <v>0</v>
      </c>
      <c r="W692" s="65">
        <f t="shared" si="211"/>
        <v>16.222222222222221</v>
      </c>
      <c r="X692" s="65">
        <f t="shared" si="219"/>
        <v>0.13888888888888928</v>
      </c>
      <c r="Y692" s="67">
        <f t="shared" si="220"/>
        <v>4155.2222222222217</v>
      </c>
      <c r="Z692" s="57"/>
      <c r="AA692" s="57"/>
      <c r="AC692" s="57">
        <v>688</v>
      </c>
      <c r="AD692" s="66">
        <v>63.4</v>
      </c>
      <c r="AE692" s="66">
        <v>0</v>
      </c>
      <c r="AF692" s="65">
        <f t="shared" si="212"/>
        <v>17.611111111111111</v>
      </c>
      <c r="AG692" s="65">
        <f t="shared" si="221"/>
        <v>0.27777777777777857</v>
      </c>
      <c r="AH692" s="67">
        <f t="shared" si="222"/>
        <v>4087.8888888888873</v>
      </c>
      <c r="AI692" s="57"/>
      <c r="AJ692" s="57"/>
      <c r="AL692" s="57">
        <v>688</v>
      </c>
      <c r="AM692" s="66">
        <v>63.4</v>
      </c>
      <c r="AN692" s="66">
        <v>0</v>
      </c>
      <c r="AO692" s="65">
        <f t="shared" si="213"/>
        <v>17.611111111111111</v>
      </c>
      <c r="AP692" s="65">
        <f t="shared" si="223"/>
        <v>0.27777777777777857</v>
      </c>
      <c r="AQ692" s="67">
        <f t="shared" si="224"/>
        <v>4087.8888888888873</v>
      </c>
      <c r="AR692" s="57"/>
      <c r="AS692" s="57"/>
      <c r="AU692" s="57">
        <v>688</v>
      </c>
      <c r="AV692" s="66">
        <v>63.4</v>
      </c>
      <c r="AW692" s="66">
        <v>0</v>
      </c>
      <c r="AX692" s="65">
        <f t="shared" si="214"/>
        <v>17.611111111111111</v>
      </c>
      <c r="AY692" s="65">
        <f t="shared" si="225"/>
        <v>0.27777777777777857</v>
      </c>
      <c r="AZ692" s="67">
        <f t="shared" si="226"/>
        <v>4087.8888888888873</v>
      </c>
      <c r="BA692" s="57"/>
      <c r="BB692" s="57"/>
      <c r="BD692" s="57">
        <v>688</v>
      </c>
      <c r="BE692" s="66">
        <v>25.9</v>
      </c>
      <c r="BF692" s="66">
        <v>0</v>
      </c>
      <c r="BG692" s="65">
        <f t="shared" si="215"/>
        <v>7.1944444444444438</v>
      </c>
      <c r="BH692" s="65">
        <f t="shared" si="227"/>
        <v>0.55555555555555536</v>
      </c>
      <c r="BI692" s="67">
        <f t="shared" si="228"/>
        <v>4007.3194444444453</v>
      </c>
      <c r="BJ692" s="57"/>
      <c r="BK692" s="57"/>
      <c r="BM692" s="57">
        <v>688</v>
      </c>
      <c r="BN692" s="57">
        <v>25.9</v>
      </c>
      <c r="BO692" s="66">
        <v>0</v>
      </c>
      <c r="BP692" s="65">
        <f t="shared" si="216"/>
        <v>7.1944444444444438</v>
      </c>
      <c r="BQ692" s="65">
        <f t="shared" si="229"/>
        <v>0.55555555555555536</v>
      </c>
      <c r="BR692" s="67">
        <f t="shared" si="230"/>
        <v>4019.6250000000014</v>
      </c>
      <c r="BS692" s="57"/>
      <c r="BT692" s="57"/>
    </row>
    <row r="693" spans="1:72" x14ac:dyDescent="0.25">
      <c r="A693" s="31">
        <v>693</v>
      </c>
      <c r="B693" s="56">
        <v>690</v>
      </c>
      <c r="C693" s="71">
        <v>30.3</v>
      </c>
      <c r="D693" s="71">
        <v>0</v>
      </c>
      <c r="E693" s="71">
        <v>8.4166666666666661</v>
      </c>
      <c r="F693" s="71">
        <v>0.52777777777777768</v>
      </c>
      <c r="G693" s="71">
        <v>4035.3194444444457</v>
      </c>
      <c r="K693" s="57">
        <v>689</v>
      </c>
      <c r="L693" s="66">
        <v>0</v>
      </c>
      <c r="M693" s="66">
        <v>0</v>
      </c>
      <c r="N693" s="65">
        <f t="shared" si="210"/>
        <v>0</v>
      </c>
      <c r="O693" s="65">
        <f t="shared" si="217"/>
        <v>0</v>
      </c>
      <c r="P693" s="67">
        <f t="shared" si="218"/>
        <v>3540.9444444444471</v>
      </c>
      <c r="Q693" s="57"/>
      <c r="R693" s="57"/>
      <c r="T693" s="57">
        <v>689</v>
      </c>
      <c r="U693" s="66">
        <v>58.8</v>
      </c>
      <c r="V693" s="66">
        <v>0</v>
      </c>
      <c r="W693" s="65">
        <f t="shared" si="211"/>
        <v>16.333333333333332</v>
      </c>
      <c r="X693" s="65">
        <f t="shared" si="219"/>
        <v>0.11111111111111072</v>
      </c>
      <c r="Y693" s="67">
        <f t="shared" si="220"/>
        <v>4171.4999999999991</v>
      </c>
      <c r="Z693" s="57"/>
      <c r="AA693" s="57"/>
      <c r="AC693" s="57">
        <v>689</v>
      </c>
      <c r="AD693" s="66">
        <v>64.400000000000006</v>
      </c>
      <c r="AE693" s="66">
        <v>0</v>
      </c>
      <c r="AF693" s="65">
        <f t="shared" si="212"/>
        <v>17.888888888888889</v>
      </c>
      <c r="AG693" s="65">
        <f t="shared" si="221"/>
        <v>0.27777777777777857</v>
      </c>
      <c r="AH693" s="67">
        <f t="shared" si="222"/>
        <v>4105.6388888888869</v>
      </c>
      <c r="AI693" s="57"/>
      <c r="AJ693" s="57"/>
      <c r="AL693" s="57">
        <v>689</v>
      </c>
      <c r="AM693" s="66">
        <v>64.400000000000006</v>
      </c>
      <c r="AN693" s="66">
        <v>0</v>
      </c>
      <c r="AO693" s="65">
        <f t="shared" si="213"/>
        <v>17.888888888888889</v>
      </c>
      <c r="AP693" s="65">
        <f t="shared" si="223"/>
        <v>0.27777777777777857</v>
      </c>
      <c r="AQ693" s="67">
        <f t="shared" si="224"/>
        <v>4105.6388888888869</v>
      </c>
      <c r="AR693" s="57"/>
      <c r="AS693" s="57"/>
      <c r="AU693" s="57">
        <v>689</v>
      </c>
      <c r="AV693" s="66">
        <v>64.400000000000006</v>
      </c>
      <c r="AW693" s="66">
        <v>0</v>
      </c>
      <c r="AX693" s="65">
        <f t="shared" si="214"/>
        <v>17.888888888888889</v>
      </c>
      <c r="AY693" s="65">
        <f t="shared" si="225"/>
        <v>0.27777777777777857</v>
      </c>
      <c r="AZ693" s="67">
        <f t="shared" si="226"/>
        <v>4105.6388888888869</v>
      </c>
      <c r="BA693" s="57"/>
      <c r="BB693" s="57"/>
      <c r="BD693" s="57">
        <v>689</v>
      </c>
      <c r="BE693" s="66">
        <v>28.4</v>
      </c>
      <c r="BF693" s="66">
        <v>0</v>
      </c>
      <c r="BG693" s="65">
        <f t="shared" si="215"/>
        <v>7.8888888888888884</v>
      </c>
      <c r="BH693" s="65">
        <f t="shared" si="227"/>
        <v>0.69444444444444464</v>
      </c>
      <c r="BI693" s="67">
        <f t="shared" si="228"/>
        <v>4014.8611111111118</v>
      </c>
      <c r="BJ693" s="57"/>
      <c r="BK693" s="57"/>
      <c r="BM693" s="57">
        <v>689</v>
      </c>
      <c r="BN693" s="57">
        <v>28.4</v>
      </c>
      <c r="BO693" s="66">
        <v>0</v>
      </c>
      <c r="BP693" s="65">
        <f t="shared" si="216"/>
        <v>7.8888888888888884</v>
      </c>
      <c r="BQ693" s="65">
        <f t="shared" si="229"/>
        <v>0.69444444444444464</v>
      </c>
      <c r="BR693" s="67">
        <f t="shared" si="230"/>
        <v>4027.1666666666679</v>
      </c>
      <c r="BS693" s="57"/>
      <c r="BT693" s="57"/>
    </row>
    <row r="694" spans="1:72" x14ac:dyDescent="0.25">
      <c r="A694" s="31">
        <v>694</v>
      </c>
      <c r="B694" s="56">
        <v>691</v>
      </c>
      <c r="C694" s="71">
        <v>30.9</v>
      </c>
      <c r="D694" s="71">
        <v>0</v>
      </c>
      <c r="E694" s="71">
        <v>8.5833333333333321</v>
      </c>
      <c r="F694" s="71">
        <v>0.16666666666666607</v>
      </c>
      <c r="G694" s="71">
        <v>4043.8194444444457</v>
      </c>
      <c r="K694" s="57">
        <v>690</v>
      </c>
      <c r="L694" s="66">
        <v>0</v>
      </c>
      <c r="M694" s="66">
        <v>0</v>
      </c>
      <c r="N694" s="65">
        <f t="shared" si="210"/>
        <v>0</v>
      </c>
      <c r="O694" s="65">
        <f t="shared" si="217"/>
        <v>0</v>
      </c>
      <c r="P694" s="67">
        <f t="shared" si="218"/>
        <v>3540.9444444444471</v>
      </c>
      <c r="Q694" s="57"/>
      <c r="R694" s="57"/>
      <c r="T694" s="57">
        <v>690</v>
      </c>
      <c r="U694" s="66">
        <v>58.9</v>
      </c>
      <c r="V694" s="66">
        <v>0</v>
      </c>
      <c r="W694" s="65">
        <f t="shared" si="211"/>
        <v>16.361111111111111</v>
      </c>
      <c r="X694" s="65">
        <f t="shared" si="219"/>
        <v>2.7777777777778567E-2</v>
      </c>
      <c r="Y694" s="67">
        <f t="shared" si="220"/>
        <v>4187.8472222222217</v>
      </c>
      <c r="Z694" s="57"/>
      <c r="AA694" s="57"/>
      <c r="AC694" s="57">
        <v>690</v>
      </c>
      <c r="AD694" s="66">
        <v>65.400000000000006</v>
      </c>
      <c r="AE694" s="66">
        <v>0</v>
      </c>
      <c r="AF694" s="65">
        <f t="shared" si="212"/>
        <v>18.166666666666668</v>
      </c>
      <c r="AG694" s="65">
        <f t="shared" si="221"/>
        <v>0.27777777777777857</v>
      </c>
      <c r="AH694" s="67">
        <f t="shared" si="222"/>
        <v>4123.6666666666642</v>
      </c>
      <c r="AI694" s="57"/>
      <c r="AJ694" s="57"/>
      <c r="AL694" s="57">
        <v>690</v>
      </c>
      <c r="AM694" s="66">
        <v>65.400000000000006</v>
      </c>
      <c r="AN694" s="66">
        <v>0</v>
      </c>
      <c r="AO694" s="65">
        <f t="shared" si="213"/>
        <v>18.166666666666668</v>
      </c>
      <c r="AP694" s="65">
        <f t="shared" si="223"/>
        <v>0.27777777777777857</v>
      </c>
      <c r="AQ694" s="67">
        <f t="shared" si="224"/>
        <v>4123.6666666666642</v>
      </c>
      <c r="AR694" s="57"/>
      <c r="AS694" s="57"/>
      <c r="AU694" s="57">
        <v>690</v>
      </c>
      <c r="AV694" s="66">
        <v>65.400000000000006</v>
      </c>
      <c r="AW694" s="66">
        <v>0</v>
      </c>
      <c r="AX694" s="65">
        <f t="shared" si="214"/>
        <v>18.166666666666668</v>
      </c>
      <c r="AY694" s="65">
        <f t="shared" si="225"/>
        <v>0.27777777777777857</v>
      </c>
      <c r="AZ694" s="67">
        <f t="shared" si="226"/>
        <v>4123.6666666666642</v>
      </c>
      <c r="BA694" s="57"/>
      <c r="BB694" s="57"/>
      <c r="BD694" s="57">
        <v>690</v>
      </c>
      <c r="BE694" s="66">
        <v>30.3</v>
      </c>
      <c r="BF694" s="66">
        <v>0</v>
      </c>
      <c r="BG694" s="65">
        <f t="shared" si="215"/>
        <v>8.4166666666666661</v>
      </c>
      <c r="BH694" s="65">
        <f t="shared" si="227"/>
        <v>0.52777777777777768</v>
      </c>
      <c r="BI694" s="67">
        <f t="shared" si="228"/>
        <v>4023.0138888888896</v>
      </c>
      <c r="BJ694" s="57"/>
      <c r="BK694" s="57"/>
      <c r="BM694" s="57">
        <v>690</v>
      </c>
      <c r="BN694" s="57">
        <v>30.3</v>
      </c>
      <c r="BO694" s="66">
        <v>0</v>
      </c>
      <c r="BP694" s="65">
        <f t="shared" si="216"/>
        <v>8.4166666666666661</v>
      </c>
      <c r="BQ694" s="65">
        <f t="shared" si="229"/>
        <v>0.52777777777777768</v>
      </c>
      <c r="BR694" s="67">
        <f t="shared" si="230"/>
        <v>4035.3194444444457</v>
      </c>
      <c r="BS694" s="57"/>
      <c r="BT694" s="57"/>
    </row>
    <row r="695" spans="1:72" x14ac:dyDescent="0.25">
      <c r="A695" s="31">
        <v>695</v>
      </c>
      <c r="B695" s="56">
        <v>692</v>
      </c>
      <c r="C695" s="71">
        <v>31.1</v>
      </c>
      <c r="D695" s="71">
        <v>0</v>
      </c>
      <c r="E695" s="71">
        <v>8.6388888888888893</v>
      </c>
      <c r="F695" s="71">
        <v>5.5555555555557135E-2</v>
      </c>
      <c r="G695" s="71">
        <v>4052.430555555557</v>
      </c>
      <c r="K695" s="57">
        <v>691</v>
      </c>
      <c r="L695" s="66">
        <v>0</v>
      </c>
      <c r="M695" s="66">
        <v>0</v>
      </c>
      <c r="N695" s="65">
        <f t="shared" si="210"/>
        <v>0</v>
      </c>
      <c r="O695" s="65">
        <f t="shared" si="217"/>
        <v>0</v>
      </c>
      <c r="P695" s="67">
        <f t="shared" si="218"/>
        <v>3540.9444444444471</v>
      </c>
      <c r="Q695" s="57"/>
      <c r="R695" s="57"/>
      <c r="T695" s="57">
        <v>691</v>
      </c>
      <c r="U695" s="66">
        <v>58.4</v>
      </c>
      <c r="V695" s="66">
        <v>0</v>
      </c>
      <c r="W695" s="65">
        <f t="shared" si="211"/>
        <v>16.222222222222221</v>
      </c>
      <c r="X695" s="65">
        <f t="shared" si="219"/>
        <v>-0.13888888888888928</v>
      </c>
      <c r="Y695" s="67">
        <f t="shared" si="220"/>
        <v>4204.1388888888887</v>
      </c>
      <c r="Z695" s="57"/>
      <c r="AA695" s="57"/>
      <c r="AC695" s="57">
        <v>691</v>
      </c>
      <c r="AD695" s="66">
        <v>66.3</v>
      </c>
      <c r="AE695" s="66">
        <v>0</v>
      </c>
      <c r="AF695" s="65">
        <f t="shared" si="212"/>
        <v>18.416666666666664</v>
      </c>
      <c r="AG695" s="65">
        <f t="shared" si="221"/>
        <v>0.24999999999999645</v>
      </c>
      <c r="AH695" s="67">
        <f t="shared" si="222"/>
        <v>4141.9583333333312</v>
      </c>
      <c r="AI695" s="57"/>
      <c r="AJ695" s="57"/>
      <c r="AL695" s="57">
        <v>691</v>
      </c>
      <c r="AM695" s="66">
        <v>66.3</v>
      </c>
      <c r="AN695" s="66">
        <v>0</v>
      </c>
      <c r="AO695" s="65">
        <f t="shared" si="213"/>
        <v>18.416666666666664</v>
      </c>
      <c r="AP695" s="65">
        <f t="shared" si="223"/>
        <v>0.24999999999999645</v>
      </c>
      <c r="AQ695" s="67">
        <f t="shared" si="224"/>
        <v>4141.9583333333312</v>
      </c>
      <c r="AR695" s="57"/>
      <c r="AS695" s="57"/>
      <c r="AU695" s="57">
        <v>691</v>
      </c>
      <c r="AV695" s="66">
        <v>66.3</v>
      </c>
      <c r="AW695" s="66">
        <v>0</v>
      </c>
      <c r="AX695" s="65">
        <f t="shared" si="214"/>
        <v>18.416666666666664</v>
      </c>
      <c r="AY695" s="65">
        <f t="shared" si="225"/>
        <v>0.24999999999999645</v>
      </c>
      <c r="AZ695" s="67">
        <f t="shared" si="226"/>
        <v>4141.9583333333312</v>
      </c>
      <c r="BA695" s="57"/>
      <c r="BB695" s="57"/>
      <c r="BD695" s="57">
        <v>691</v>
      </c>
      <c r="BE695" s="66">
        <v>30.9</v>
      </c>
      <c r="BF695" s="66">
        <v>0</v>
      </c>
      <c r="BG695" s="65">
        <f t="shared" si="215"/>
        <v>8.5833333333333321</v>
      </c>
      <c r="BH695" s="65">
        <f t="shared" si="227"/>
        <v>0.16666666666666607</v>
      </c>
      <c r="BI695" s="67">
        <f t="shared" si="228"/>
        <v>4031.5138888888896</v>
      </c>
      <c r="BJ695" s="57"/>
      <c r="BK695" s="57"/>
      <c r="BM695" s="57">
        <v>691</v>
      </c>
      <c r="BN695" s="57">
        <v>30.9</v>
      </c>
      <c r="BO695" s="66">
        <v>0</v>
      </c>
      <c r="BP695" s="65">
        <f t="shared" si="216"/>
        <v>8.5833333333333321</v>
      </c>
      <c r="BQ695" s="65">
        <f t="shared" si="229"/>
        <v>0.16666666666666607</v>
      </c>
      <c r="BR695" s="67">
        <f t="shared" si="230"/>
        <v>4043.8194444444457</v>
      </c>
      <c r="BS695" s="57"/>
      <c r="BT695" s="57"/>
    </row>
    <row r="696" spans="1:72" x14ac:dyDescent="0.25">
      <c r="A696" s="31">
        <v>696</v>
      </c>
      <c r="B696" s="56">
        <v>693</v>
      </c>
      <c r="C696" s="71">
        <v>31.8</v>
      </c>
      <c r="D696" s="71">
        <v>0</v>
      </c>
      <c r="E696" s="71">
        <v>8.8333333333333339</v>
      </c>
      <c r="F696" s="71">
        <v>0.19444444444444464</v>
      </c>
      <c r="G696" s="71">
        <v>4061.1666666666683</v>
      </c>
      <c r="K696" s="57">
        <v>692</v>
      </c>
      <c r="L696" s="66">
        <v>0</v>
      </c>
      <c r="M696" s="66">
        <v>0</v>
      </c>
      <c r="N696" s="65">
        <f t="shared" si="210"/>
        <v>0</v>
      </c>
      <c r="O696" s="65">
        <f t="shared" si="217"/>
        <v>0</v>
      </c>
      <c r="P696" s="67">
        <f t="shared" si="218"/>
        <v>3540.9444444444471</v>
      </c>
      <c r="Q696" s="57"/>
      <c r="R696" s="57"/>
      <c r="T696" s="57">
        <v>692</v>
      </c>
      <c r="U696" s="66">
        <v>58.1</v>
      </c>
      <c r="V696" s="66">
        <v>0</v>
      </c>
      <c r="W696" s="65">
        <f t="shared" si="211"/>
        <v>16.138888888888889</v>
      </c>
      <c r="X696" s="65">
        <f t="shared" si="219"/>
        <v>-8.3333333333332149E-2</v>
      </c>
      <c r="Y696" s="67">
        <f t="shared" si="220"/>
        <v>4220.3194444444443</v>
      </c>
      <c r="Z696" s="57"/>
      <c r="AA696" s="57"/>
      <c r="AC696" s="57">
        <v>692</v>
      </c>
      <c r="AD696" s="66">
        <v>67.2</v>
      </c>
      <c r="AE696" s="66">
        <v>0</v>
      </c>
      <c r="AF696" s="65">
        <f t="shared" si="212"/>
        <v>18.666666666666668</v>
      </c>
      <c r="AG696" s="65">
        <f t="shared" si="221"/>
        <v>0.25000000000000355</v>
      </c>
      <c r="AH696" s="67">
        <f t="shared" si="222"/>
        <v>4160.4999999999982</v>
      </c>
      <c r="AI696" s="57"/>
      <c r="AJ696" s="57"/>
      <c r="AL696" s="57">
        <v>692</v>
      </c>
      <c r="AM696" s="66">
        <v>67.2</v>
      </c>
      <c r="AN696" s="66">
        <v>0</v>
      </c>
      <c r="AO696" s="65">
        <f t="shared" si="213"/>
        <v>18.666666666666668</v>
      </c>
      <c r="AP696" s="65">
        <f t="shared" si="223"/>
        <v>0.25000000000000355</v>
      </c>
      <c r="AQ696" s="67">
        <f t="shared" si="224"/>
        <v>4160.4999999999982</v>
      </c>
      <c r="AR696" s="57"/>
      <c r="AS696" s="57"/>
      <c r="AU696" s="57">
        <v>692</v>
      </c>
      <c r="AV696" s="66">
        <v>67.2</v>
      </c>
      <c r="AW696" s="66">
        <v>0</v>
      </c>
      <c r="AX696" s="65">
        <f t="shared" si="214"/>
        <v>18.666666666666668</v>
      </c>
      <c r="AY696" s="65">
        <f t="shared" si="225"/>
        <v>0.25000000000000355</v>
      </c>
      <c r="AZ696" s="67">
        <f t="shared" si="226"/>
        <v>4160.4999999999982</v>
      </c>
      <c r="BA696" s="57"/>
      <c r="BB696" s="57"/>
      <c r="BD696" s="57">
        <v>692</v>
      </c>
      <c r="BE696" s="66">
        <v>31.1</v>
      </c>
      <c r="BF696" s="66">
        <v>0</v>
      </c>
      <c r="BG696" s="65">
        <f t="shared" si="215"/>
        <v>8.6388888888888893</v>
      </c>
      <c r="BH696" s="65">
        <f t="shared" si="227"/>
        <v>5.5555555555557135E-2</v>
      </c>
      <c r="BI696" s="67">
        <f t="shared" si="228"/>
        <v>4040.1250000000009</v>
      </c>
      <c r="BJ696" s="57"/>
      <c r="BK696" s="57"/>
      <c r="BM696" s="57">
        <v>692</v>
      </c>
      <c r="BN696" s="57">
        <v>31.1</v>
      </c>
      <c r="BO696" s="66">
        <v>0</v>
      </c>
      <c r="BP696" s="65">
        <f t="shared" si="216"/>
        <v>8.6388888888888893</v>
      </c>
      <c r="BQ696" s="65">
        <f t="shared" si="229"/>
        <v>5.5555555555557135E-2</v>
      </c>
      <c r="BR696" s="67">
        <f t="shared" si="230"/>
        <v>4052.430555555557</v>
      </c>
      <c r="BS696" s="57"/>
      <c r="BT696" s="57"/>
    </row>
    <row r="697" spans="1:72" x14ac:dyDescent="0.25">
      <c r="A697" s="31">
        <v>697</v>
      </c>
      <c r="B697" s="56">
        <v>694</v>
      </c>
      <c r="C697" s="71">
        <v>32.700000000000003</v>
      </c>
      <c r="D697" s="71">
        <v>0</v>
      </c>
      <c r="E697" s="71">
        <v>9.0833333333333339</v>
      </c>
      <c r="F697" s="71">
        <v>0.25</v>
      </c>
      <c r="G697" s="71">
        <v>4070.1250000000018</v>
      </c>
      <c r="K697" s="57">
        <v>693</v>
      </c>
      <c r="L697" s="66">
        <v>0</v>
      </c>
      <c r="M697" s="66">
        <v>0</v>
      </c>
      <c r="N697" s="65">
        <f t="shared" si="210"/>
        <v>0</v>
      </c>
      <c r="O697" s="65">
        <f t="shared" si="217"/>
        <v>0</v>
      </c>
      <c r="P697" s="67">
        <f t="shared" si="218"/>
        <v>3540.9444444444471</v>
      </c>
      <c r="Q697" s="57"/>
      <c r="R697" s="57"/>
      <c r="T697" s="57">
        <v>693</v>
      </c>
      <c r="U697" s="66">
        <v>57.6</v>
      </c>
      <c r="V697" s="66">
        <v>0</v>
      </c>
      <c r="W697" s="65">
        <f t="shared" si="211"/>
        <v>16</v>
      </c>
      <c r="X697" s="65">
        <f t="shared" si="219"/>
        <v>-0.13888888888888928</v>
      </c>
      <c r="Y697" s="67">
        <f t="shared" si="220"/>
        <v>4236.3888888888887</v>
      </c>
      <c r="Z697" s="57"/>
      <c r="AA697" s="57"/>
      <c r="AC697" s="57">
        <v>693</v>
      </c>
      <c r="AD697" s="66">
        <v>68</v>
      </c>
      <c r="AE697" s="66">
        <v>0</v>
      </c>
      <c r="AF697" s="65">
        <f t="shared" si="212"/>
        <v>18.888888888888889</v>
      </c>
      <c r="AG697" s="65">
        <f t="shared" si="221"/>
        <v>0.22222222222222143</v>
      </c>
      <c r="AH697" s="67">
        <f t="shared" si="222"/>
        <v>4179.2777777777756</v>
      </c>
      <c r="AI697" s="57"/>
      <c r="AJ697" s="57"/>
      <c r="AL697" s="57">
        <v>693</v>
      </c>
      <c r="AM697" s="66">
        <v>68</v>
      </c>
      <c r="AN697" s="66">
        <v>0</v>
      </c>
      <c r="AO697" s="65">
        <f t="shared" si="213"/>
        <v>18.888888888888889</v>
      </c>
      <c r="AP697" s="65">
        <f t="shared" si="223"/>
        <v>0.22222222222222143</v>
      </c>
      <c r="AQ697" s="67">
        <f t="shared" si="224"/>
        <v>4179.2777777777756</v>
      </c>
      <c r="AR697" s="57"/>
      <c r="AS697" s="57"/>
      <c r="AU697" s="57">
        <v>693</v>
      </c>
      <c r="AV697" s="66">
        <v>68</v>
      </c>
      <c r="AW697" s="66">
        <v>0</v>
      </c>
      <c r="AX697" s="65">
        <f t="shared" si="214"/>
        <v>18.888888888888889</v>
      </c>
      <c r="AY697" s="65">
        <f t="shared" si="225"/>
        <v>0.22222222222222143</v>
      </c>
      <c r="AZ697" s="67">
        <f t="shared" si="226"/>
        <v>4179.2777777777756</v>
      </c>
      <c r="BA697" s="57"/>
      <c r="BB697" s="57"/>
      <c r="BD697" s="57">
        <v>693</v>
      </c>
      <c r="BE697" s="66">
        <v>31.8</v>
      </c>
      <c r="BF697" s="66">
        <v>0</v>
      </c>
      <c r="BG697" s="65">
        <f t="shared" si="215"/>
        <v>8.8333333333333339</v>
      </c>
      <c r="BH697" s="65">
        <f t="shared" si="227"/>
        <v>0.19444444444444464</v>
      </c>
      <c r="BI697" s="67">
        <f t="shared" si="228"/>
        <v>4048.8611111111122</v>
      </c>
      <c r="BJ697" s="57"/>
      <c r="BK697" s="57"/>
      <c r="BM697" s="57">
        <v>693</v>
      </c>
      <c r="BN697" s="57">
        <v>31.8</v>
      </c>
      <c r="BO697" s="66">
        <v>0</v>
      </c>
      <c r="BP697" s="65">
        <f t="shared" si="216"/>
        <v>8.8333333333333339</v>
      </c>
      <c r="BQ697" s="65">
        <f t="shared" si="229"/>
        <v>0.19444444444444464</v>
      </c>
      <c r="BR697" s="67">
        <f t="shared" si="230"/>
        <v>4061.1666666666683</v>
      </c>
      <c r="BS697" s="57"/>
      <c r="BT697" s="57"/>
    </row>
    <row r="698" spans="1:72" x14ac:dyDescent="0.25">
      <c r="A698" s="31">
        <v>698</v>
      </c>
      <c r="B698" s="56">
        <v>695</v>
      </c>
      <c r="C698" s="71">
        <v>33.200000000000003</v>
      </c>
      <c r="D698" s="71">
        <v>0</v>
      </c>
      <c r="E698" s="71">
        <v>9.2222222222222232</v>
      </c>
      <c r="F698" s="71">
        <v>0.13888888888888928</v>
      </c>
      <c r="G698" s="71">
        <v>4079.2777777777796</v>
      </c>
      <c r="K698" s="57">
        <v>694</v>
      </c>
      <c r="L698" s="66">
        <v>0</v>
      </c>
      <c r="M698" s="66">
        <v>0</v>
      </c>
      <c r="N698" s="65">
        <f t="shared" si="210"/>
        <v>0</v>
      </c>
      <c r="O698" s="65">
        <f t="shared" si="217"/>
        <v>0</v>
      </c>
      <c r="P698" s="67">
        <f t="shared" si="218"/>
        <v>3540.9444444444471</v>
      </c>
      <c r="Q698" s="57"/>
      <c r="R698" s="57"/>
      <c r="T698" s="57">
        <v>694</v>
      </c>
      <c r="U698" s="66">
        <v>56.9</v>
      </c>
      <c r="V698" s="66">
        <v>0</v>
      </c>
      <c r="W698" s="65">
        <f t="shared" si="211"/>
        <v>15.805555555555555</v>
      </c>
      <c r="X698" s="65">
        <f t="shared" si="219"/>
        <v>-0.19444444444444464</v>
      </c>
      <c r="Y698" s="67">
        <f t="shared" si="220"/>
        <v>4252.2916666666661</v>
      </c>
      <c r="Z698" s="57"/>
      <c r="AA698" s="57"/>
      <c r="AC698" s="57">
        <v>694</v>
      </c>
      <c r="AD698" s="66">
        <v>68.8</v>
      </c>
      <c r="AE698" s="66">
        <v>0</v>
      </c>
      <c r="AF698" s="65">
        <f t="shared" si="212"/>
        <v>19.111111111111111</v>
      </c>
      <c r="AG698" s="65">
        <f t="shared" si="221"/>
        <v>0.22222222222222143</v>
      </c>
      <c r="AH698" s="67">
        <f t="shared" si="222"/>
        <v>4198.2777777777756</v>
      </c>
      <c r="AI698" s="57"/>
      <c r="AJ698" s="57"/>
      <c r="AL698" s="57">
        <v>694</v>
      </c>
      <c r="AM698" s="66">
        <v>68.8</v>
      </c>
      <c r="AN698" s="66">
        <v>0</v>
      </c>
      <c r="AO698" s="65">
        <f t="shared" si="213"/>
        <v>19.111111111111111</v>
      </c>
      <c r="AP698" s="65">
        <f t="shared" si="223"/>
        <v>0.22222222222222143</v>
      </c>
      <c r="AQ698" s="67">
        <f t="shared" si="224"/>
        <v>4198.2777777777756</v>
      </c>
      <c r="AR698" s="57"/>
      <c r="AS698" s="57"/>
      <c r="AU698" s="57">
        <v>694</v>
      </c>
      <c r="AV698" s="66">
        <v>68.8</v>
      </c>
      <c r="AW698" s="66">
        <v>0</v>
      </c>
      <c r="AX698" s="65">
        <f t="shared" si="214"/>
        <v>19.111111111111111</v>
      </c>
      <c r="AY698" s="65">
        <f t="shared" si="225"/>
        <v>0.22222222222222143</v>
      </c>
      <c r="AZ698" s="67">
        <f t="shared" si="226"/>
        <v>4198.2777777777756</v>
      </c>
      <c r="BA698" s="57"/>
      <c r="BB698" s="57"/>
      <c r="BD698" s="57">
        <v>694</v>
      </c>
      <c r="BE698" s="66">
        <v>32.700000000000003</v>
      </c>
      <c r="BF698" s="66">
        <v>0</v>
      </c>
      <c r="BG698" s="65">
        <f t="shared" si="215"/>
        <v>9.0833333333333339</v>
      </c>
      <c r="BH698" s="65">
        <f t="shared" si="227"/>
        <v>0.25</v>
      </c>
      <c r="BI698" s="67">
        <f t="shared" si="228"/>
        <v>4057.8194444444457</v>
      </c>
      <c r="BJ698" s="57"/>
      <c r="BK698" s="57"/>
      <c r="BM698" s="57">
        <v>694</v>
      </c>
      <c r="BN698" s="57">
        <v>32.700000000000003</v>
      </c>
      <c r="BO698" s="66">
        <v>0</v>
      </c>
      <c r="BP698" s="65">
        <f t="shared" si="216"/>
        <v>9.0833333333333339</v>
      </c>
      <c r="BQ698" s="65">
        <f t="shared" si="229"/>
        <v>0.25</v>
      </c>
      <c r="BR698" s="67">
        <f t="shared" si="230"/>
        <v>4070.1250000000018</v>
      </c>
      <c r="BS698" s="57"/>
      <c r="BT698" s="57"/>
    </row>
    <row r="699" spans="1:72" x14ac:dyDescent="0.25">
      <c r="A699" s="31">
        <v>699</v>
      </c>
      <c r="B699" s="56">
        <v>696</v>
      </c>
      <c r="C699" s="71">
        <v>32.4</v>
      </c>
      <c r="D699" s="71">
        <v>0</v>
      </c>
      <c r="E699" s="71">
        <v>9</v>
      </c>
      <c r="F699" s="71">
        <v>-0.22222222222222321</v>
      </c>
      <c r="G699" s="71">
        <v>4088.388888888891</v>
      </c>
      <c r="K699" s="57">
        <v>695</v>
      </c>
      <c r="L699" s="66">
        <v>0</v>
      </c>
      <c r="M699" s="66">
        <v>0</v>
      </c>
      <c r="N699" s="65">
        <f t="shared" si="210"/>
        <v>0</v>
      </c>
      <c r="O699" s="65">
        <f t="shared" si="217"/>
        <v>0</v>
      </c>
      <c r="P699" s="67">
        <f t="shared" si="218"/>
        <v>3540.9444444444471</v>
      </c>
      <c r="Q699" s="57"/>
      <c r="R699" s="57"/>
      <c r="T699" s="57">
        <v>695</v>
      </c>
      <c r="U699" s="66">
        <v>56.3</v>
      </c>
      <c r="V699" s="66">
        <v>0</v>
      </c>
      <c r="W699" s="65">
        <f t="shared" si="211"/>
        <v>15.638888888888888</v>
      </c>
      <c r="X699" s="65">
        <f t="shared" si="219"/>
        <v>-0.16666666666666785</v>
      </c>
      <c r="Y699" s="67">
        <f t="shared" si="220"/>
        <v>4268.0138888888887</v>
      </c>
      <c r="Z699" s="57"/>
      <c r="AA699" s="57"/>
      <c r="AC699" s="57">
        <v>695</v>
      </c>
      <c r="AD699" s="66">
        <v>69.5</v>
      </c>
      <c r="AE699" s="66">
        <v>0</v>
      </c>
      <c r="AF699" s="65">
        <f t="shared" si="212"/>
        <v>19.305555555555554</v>
      </c>
      <c r="AG699" s="65">
        <f t="shared" si="221"/>
        <v>0.19444444444444287</v>
      </c>
      <c r="AH699" s="67">
        <f t="shared" si="222"/>
        <v>4217.4861111111086</v>
      </c>
      <c r="AI699" s="57"/>
      <c r="AJ699" s="57"/>
      <c r="AL699" s="57">
        <v>695</v>
      </c>
      <c r="AM699" s="66">
        <v>69.5</v>
      </c>
      <c r="AN699" s="66">
        <v>0</v>
      </c>
      <c r="AO699" s="65">
        <f t="shared" si="213"/>
        <v>19.305555555555554</v>
      </c>
      <c r="AP699" s="65">
        <f t="shared" si="223"/>
        <v>0.19444444444444287</v>
      </c>
      <c r="AQ699" s="67">
        <f t="shared" si="224"/>
        <v>4217.4861111111086</v>
      </c>
      <c r="AR699" s="57"/>
      <c r="AS699" s="57"/>
      <c r="AU699" s="57">
        <v>695</v>
      </c>
      <c r="AV699" s="66">
        <v>69.5</v>
      </c>
      <c r="AW699" s="66">
        <v>0</v>
      </c>
      <c r="AX699" s="65">
        <f t="shared" si="214"/>
        <v>19.305555555555554</v>
      </c>
      <c r="AY699" s="65">
        <f t="shared" si="225"/>
        <v>0.19444444444444287</v>
      </c>
      <c r="AZ699" s="67">
        <f t="shared" si="226"/>
        <v>4217.4861111111086</v>
      </c>
      <c r="BA699" s="57"/>
      <c r="BB699" s="57"/>
      <c r="BD699" s="57">
        <v>695</v>
      </c>
      <c r="BE699" s="66">
        <v>33.200000000000003</v>
      </c>
      <c r="BF699" s="66">
        <v>0</v>
      </c>
      <c r="BG699" s="65">
        <f t="shared" si="215"/>
        <v>9.2222222222222232</v>
      </c>
      <c r="BH699" s="65">
        <f t="shared" si="227"/>
        <v>0.13888888888888928</v>
      </c>
      <c r="BI699" s="67">
        <f t="shared" si="228"/>
        <v>4066.9722222222235</v>
      </c>
      <c r="BJ699" s="57"/>
      <c r="BK699" s="57"/>
      <c r="BM699" s="57">
        <v>695</v>
      </c>
      <c r="BN699" s="57">
        <v>33.200000000000003</v>
      </c>
      <c r="BO699" s="66">
        <v>0</v>
      </c>
      <c r="BP699" s="65">
        <f t="shared" si="216"/>
        <v>9.2222222222222232</v>
      </c>
      <c r="BQ699" s="65">
        <f t="shared" si="229"/>
        <v>0.13888888888888928</v>
      </c>
      <c r="BR699" s="67">
        <f t="shared" si="230"/>
        <v>4079.2777777777796</v>
      </c>
      <c r="BS699" s="57"/>
      <c r="BT699" s="57"/>
    </row>
    <row r="700" spans="1:72" x14ac:dyDescent="0.25">
      <c r="A700" s="31">
        <v>700</v>
      </c>
      <c r="B700" s="56">
        <v>697</v>
      </c>
      <c r="C700" s="71">
        <v>28.3</v>
      </c>
      <c r="D700" s="71">
        <v>0</v>
      </c>
      <c r="E700" s="71">
        <v>7.8611111111111107</v>
      </c>
      <c r="F700" s="71">
        <v>-1.1388888888888893</v>
      </c>
      <c r="G700" s="71">
        <v>4096.8194444444462</v>
      </c>
      <c r="K700" s="57">
        <v>696</v>
      </c>
      <c r="L700" s="66">
        <v>0</v>
      </c>
      <c r="M700" s="66">
        <v>0</v>
      </c>
      <c r="N700" s="65">
        <f t="shared" si="210"/>
        <v>0</v>
      </c>
      <c r="O700" s="65">
        <f t="shared" si="217"/>
        <v>0</v>
      </c>
      <c r="P700" s="67">
        <f t="shared" si="218"/>
        <v>3540.9444444444471</v>
      </c>
      <c r="Q700" s="57"/>
      <c r="R700" s="57"/>
      <c r="T700" s="57">
        <v>696</v>
      </c>
      <c r="U700" s="66">
        <v>55.7</v>
      </c>
      <c r="V700" s="66">
        <v>0</v>
      </c>
      <c r="W700" s="65">
        <f t="shared" si="211"/>
        <v>15.472222222222223</v>
      </c>
      <c r="X700" s="65">
        <f t="shared" si="219"/>
        <v>-0.1666666666666643</v>
      </c>
      <c r="Y700" s="67">
        <f t="shared" si="220"/>
        <v>4283.5694444444443</v>
      </c>
      <c r="Z700" s="57"/>
      <c r="AA700" s="57"/>
      <c r="AC700" s="57">
        <v>696</v>
      </c>
      <c r="AD700" s="66">
        <v>70.099999999999994</v>
      </c>
      <c r="AE700" s="66">
        <v>0</v>
      </c>
      <c r="AF700" s="65">
        <f t="shared" si="212"/>
        <v>19.472222222222221</v>
      </c>
      <c r="AG700" s="65">
        <f t="shared" si="221"/>
        <v>0.16666666666666785</v>
      </c>
      <c r="AH700" s="67">
        <f t="shared" si="222"/>
        <v>4236.8749999999973</v>
      </c>
      <c r="AI700" s="57"/>
      <c r="AJ700" s="57"/>
      <c r="AL700" s="57">
        <v>696</v>
      </c>
      <c r="AM700" s="66">
        <v>70.099999999999994</v>
      </c>
      <c r="AN700" s="66">
        <v>0</v>
      </c>
      <c r="AO700" s="65">
        <f t="shared" si="213"/>
        <v>19.472222222222221</v>
      </c>
      <c r="AP700" s="65">
        <f t="shared" si="223"/>
        <v>0.16666666666666785</v>
      </c>
      <c r="AQ700" s="67">
        <f t="shared" si="224"/>
        <v>4236.8749999999973</v>
      </c>
      <c r="AR700" s="57"/>
      <c r="AS700" s="57"/>
      <c r="AU700" s="57">
        <v>696</v>
      </c>
      <c r="AV700" s="66">
        <v>70.099999999999994</v>
      </c>
      <c r="AW700" s="66">
        <v>0</v>
      </c>
      <c r="AX700" s="65">
        <f t="shared" si="214"/>
        <v>19.472222222222221</v>
      </c>
      <c r="AY700" s="65">
        <f t="shared" si="225"/>
        <v>0.16666666666666785</v>
      </c>
      <c r="AZ700" s="67">
        <f t="shared" si="226"/>
        <v>4236.8749999999973</v>
      </c>
      <c r="BA700" s="57"/>
      <c r="BB700" s="57"/>
      <c r="BD700" s="57">
        <v>696</v>
      </c>
      <c r="BE700" s="66">
        <v>32.4</v>
      </c>
      <c r="BF700" s="66">
        <v>0</v>
      </c>
      <c r="BG700" s="65">
        <f t="shared" si="215"/>
        <v>9</v>
      </c>
      <c r="BH700" s="65">
        <f t="shared" si="227"/>
        <v>-0.22222222222222321</v>
      </c>
      <c r="BI700" s="67">
        <f t="shared" si="228"/>
        <v>4076.0833333333348</v>
      </c>
      <c r="BJ700" s="57"/>
      <c r="BK700" s="57"/>
      <c r="BM700" s="57">
        <v>696</v>
      </c>
      <c r="BN700" s="57">
        <v>32.4</v>
      </c>
      <c r="BO700" s="66">
        <v>0</v>
      </c>
      <c r="BP700" s="65">
        <f t="shared" si="216"/>
        <v>9</v>
      </c>
      <c r="BQ700" s="65">
        <f t="shared" si="229"/>
        <v>-0.22222222222222321</v>
      </c>
      <c r="BR700" s="67">
        <f t="shared" si="230"/>
        <v>4088.388888888891</v>
      </c>
      <c r="BS700" s="57"/>
      <c r="BT700" s="57"/>
    </row>
    <row r="701" spans="1:72" x14ac:dyDescent="0.25">
      <c r="A701" s="31">
        <v>701</v>
      </c>
      <c r="B701" s="56">
        <v>698</v>
      </c>
      <c r="C701" s="71">
        <v>25.8</v>
      </c>
      <c r="D701" s="71">
        <v>0</v>
      </c>
      <c r="E701" s="71">
        <v>7.166666666666667</v>
      </c>
      <c r="F701" s="71">
        <v>-0.69444444444444375</v>
      </c>
      <c r="G701" s="71">
        <v>4104.3333333333348</v>
      </c>
      <c r="K701" s="57">
        <v>697</v>
      </c>
      <c r="L701" s="66">
        <v>0</v>
      </c>
      <c r="M701" s="66">
        <v>0</v>
      </c>
      <c r="N701" s="65">
        <f t="shared" si="210"/>
        <v>0</v>
      </c>
      <c r="O701" s="65">
        <f t="shared" si="217"/>
        <v>0</v>
      </c>
      <c r="P701" s="67">
        <f t="shared" si="218"/>
        <v>3540.9444444444471</v>
      </c>
      <c r="Q701" s="57"/>
      <c r="R701" s="57"/>
      <c r="T701" s="57">
        <v>697</v>
      </c>
      <c r="U701" s="66">
        <v>55.3</v>
      </c>
      <c r="V701" s="66">
        <v>0</v>
      </c>
      <c r="W701" s="65">
        <f t="shared" si="211"/>
        <v>15.361111111111111</v>
      </c>
      <c r="X701" s="65">
        <f t="shared" si="219"/>
        <v>-0.11111111111111249</v>
      </c>
      <c r="Y701" s="67">
        <f t="shared" si="220"/>
        <v>4298.9861111111113</v>
      </c>
      <c r="Z701" s="57"/>
      <c r="AA701" s="57"/>
      <c r="AC701" s="57">
        <v>697</v>
      </c>
      <c r="AD701" s="66">
        <v>70.599999999999994</v>
      </c>
      <c r="AE701" s="66">
        <v>0</v>
      </c>
      <c r="AF701" s="65">
        <f t="shared" si="212"/>
        <v>19.611111111111111</v>
      </c>
      <c r="AG701" s="65">
        <f t="shared" si="221"/>
        <v>0.13888888888888928</v>
      </c>
      <c r="AH701" s="67">
        <f t="shared" si="222"/>
        <v>4256.4166666666642</v>
      </c>
      <c r="AI701" s="57"/>
      <c r="AJ701" s="57"/>
      <c r="AL701" s="57">
        <v>697</v>
      </c>
      <c r="AM701" s="66">
        <v>70.599999999999994</v>
      </c>
      <c r="AN701" s="66">
        <v>0</v>
      </c>
      <c r="AO701" s="65">
        <f t="shared" si="213"/>
        <v>19.611111111111111</v>
      </c>
      <c r="AP701" s="65">
        <f t="shared" si="223"/>
        <v>0.13888888888888928</v>
      </c>
      <c r="AQ701" s="67">
        <f t="shared" si="224"/>
        <v>4256.4166666666642</v>
      </c>
      <c r="AR701" s="57"/>
      <c r="AS701" s="57"/>
      <c r="AU701" s="57">
        <v>697</v>
      </c>
      <c r="AV701" s="66">
        <v>70.599999999999994</v>
      </c>
      <c r="AW701" s="66">
        <v>0</v>
      </c>
      <c r="AX701" s="65">
        <f t="shared" si="214"/>
        <v>19.611111111111111</v>
      </c>
      <c r="AY701" s="65">
        <f t="shared" si="225"/>
        <v>0.13888888888888928</v>
      </c>
      <c r="AZ701" s="67">
        <f t="shared" si="226"/>
        <v>4256.4166666666642</v>
      </c>
      <c r="BA701" s="57"/>
      <c r="BB701" s="57"/>
      <c r="BD701" s="57">
        <v>697</v>
      </c>
      <c r="BE701" s="66">
        <v>28.3</v>
      </c>
      <c r="BF701" s="66">
        <v>0</v>
      </c>
      <c r="BG701" s="65">
        <f t="shared" si="215"/>
        <v>7.8611111111111107</v>
      </c>
      <c r="BH701" s="65">
        <f t="shared" si="227"/>
        <v>-1.1388888888888893</v>
      </c>
      <c r="BI701" s="67">
        <f t="shared" si="228"/>
        <v>4084.5138888888905</v>
      </c>
      <c r="BJ701" s="57"/>
      <c r="BK701" s="57"/>
      <c r="BM701" s="57">
        <v>697</v>
      </c>
      <c r="BN701" s="57">
        <v>28.3</v>
      </c>
      <c r="BO701" s="66">
        <v>0</v>
      </c>
      <c r="BP701" s="65">
        <f t="shared" si="216"/>
        <v>7.8611111111111107</v>
      </c>
      <c r="BQ701" s="65">
        <f t="shared" si="229"/>
        <v>-1.1388888888888893</v>
      </c>
      <c r="BR701" s="67">
        <f t="shared" si="230"/>
        <v>4096.8194444444462</v>
      </c>
      <c r="BS701" s="57"/>
      <c r="BT701" s="57"/>
    </row>
    <row r="702" spans="1:72" x14ac:dyDescent="0.25">
      <c r="A702" s="31">
        <v>702</v>
      </c>
      <c r="B702" s="56">
        <v>699</v>
      </c>
      <c r="C702" s="71">
        <v>23.1</v>
      </c>
      <c r="D702" s="71">
        <v>0</v>
      </c>
      <c r="E702" s="71">
        <v>6.416666666666667</v>
      </c>
      <c r="F702" s="71">
        <v>-0.75</v>
      </c>
      <c r="G702" s="71">
        <v>4111.1250000000018</v>
      </c>
      <c r="K702" s="57">
        <v>698</v>
      </c>
      <c r="L702" s="66">
        <v>0.7</v>
      </c>
      <c r="M702" s="66">
        <v>0</v>
      </c>
      <c r="N702" s="65">
        <f t="shared" si="210"/>
        <v>0.19444444444444442</v>
      </c>
      <c r="O702" s="65">
        <f t="shared" si="217"/>
        <v>0.19444444444444442</v>
      </c>
      <c r="P702" s="67">
        <f t="shared" si="218"/>
        <v>3541.0416666666692</v>
      </c>
      <c r="Q702" s="57"/>
      <c r="R702" s="57"/>
      <c r="T702" s="57">
        <v>698</v>
      </c>
      <c r="U702" s="66">
        <v>55</v>
      </c>
      <c r="V702" s="66">
        <v>0</v>
      </c>
      <c r="W702" s="65">
        <f t="shared" si="211"/>
        <v>15.277777777777777</v>
      </c>
      <c r="X702" s="65">
        <f t="shared" si="219"/>
        <v>-8.3333333333333925E-2</v>
      </c>
      <c r="Y702" s="67">
        <f t="shared" si="220"/>
        <v>4314.3055555555557</v>
      </c>
      <c r="Z702" s="57"/>
      <c r="AA702" s="57"/>
      <c r="AC702" s="57">
        <v>698</v>
      </c>
      <c r="AD702" s="66">
        <v>71</v>
      </c>
      <c r="AE702" s="66">
        <v>0</v>
      </c>
      <c r="AF702" s="65">
        <f t="shared" si="212"/>
        <v>19.722222222222221</v>
      </c>
      <c r="AG702" s="65">
        <f t="shared" si="221"/>
        <v>0.11111111111111072</v>
      </c>
      <c r="AH702" s="67">
        <f t="shared" si="222"/>
        <v>4276.0833333333312</v>
      </c>
      <c r="AI702" s="57"/>
      <c r="AJ702" s="57"/>
      <c r="AL702" s="57">
        <v>698</v>
      </c>
      <c r="AM702" s="66">
        <v>71</v>
      </c>
      <c r="AN702" s="66">
        <v>0</v>
      </c>
      <c r="AO702" s="65">
        <f t="shared" si="213"/>
        <v>19.722222222222221</v>
      </c>
      <c r="AP702" s="65">
        <f t="shared" si="223"/>
        <v>0.11111111111111072</v>
      </c>
      <c r="AQ702" s="67">
        <f t="shared" si="224"/>
        <v>4276.0833333333312</v>
      </c>
      <c r="AR702" s="57"/>
      <c r="AS702" s="57"/>
      <c r="AU702" s="57">
        <v>698</v>
      </c>
      <c r="AV702" s="66">
        <v>71</v>
      </c>
      <c r="AW702" s="66">
        <v>0</v>
      </c>
      <c r="AX702" s="65">
        <f t="shared" si="214"/>
        <v>19.722222222222221</v>
      </c>
      <c r="AY702" s="65">
        <f t="shared" si="225"/>
        <v>0.11111111111111072</v>
      </c>
      <c r="AZ702" s="67">
        <f t="shared" si="226"/>
        <v>4276.0833333333312</v>
      </c>
      <c r="BA702" s="57"/>
      <c r="BB702" s="57"/>
      <c r="BD702" s="57">
        <v>698</v>
      </c>
      <c r="BE702" s="66">
        <v>25.8</v>
      </c>
      <c r="BF702" s="66">
        <v>0</v>
      </c>
      <c r="BG702" s="65">
        <f t="shared" si="215"/>
        <v>7.166666666666667</v>
      </c>
      <c r="BH702" s="65">
        <f t="shared" si="227"/>
        <v>-0.69444444444444375</v>
      </c>
      <c r="BI702" s="67">
        <f t="shared" si="228"/>
        <v>4092.0277777777792</v>
      </c>
      <c r="BJ702" s="57"/>
      <c r="BK702" s="57"/>
      <c r="BM702" s="57">
        <v>698</v>
      </c>
      <c r="BN702" s="57">
        <v>25.8</v>
      </c>
      <c r="BO702" s="66">
        <v>0</v>
      </c>
      <c r="BP702" s="65">
        <f t="shared" si="216"/>
        <v>7.166666666666667</v>
      </c>
      <c r="BQ702" s="65">
        <f t="shared" si="229"/>
        <v>-0.69444444444444375</v>
      </c>
      <c r="BR702" s="67">
        <f t="shared" si="230"/>
        <v>4104.3333333333348</v>
      </c>
      <c r="BS702" s="57"/>
      <c r="BT702" s="57"/>
    </row>
    <row r="703" spans="1:72" x14ac:dyDescent="0.25">
      <c r="A703" s="31">
        <v>703</v>
      </c>
      <c r="B703" s="56">
        <v>700</v>
      </c>
      <c r="C703" s="71">
        <v>21.8</v>
      </c>
      <c r="D703" s="71">
        <v>0</v>
      </c>
      <c r="E703" s="71">
        <v>6.0555555555555554</v>
      </c>
      <c r="F703" s="71">
        <v>-0.3611111111111116</v>
      </c>
      <c r="G703" s="71">
        <v>4117.3611111111131</v>
      </c>
      <c r="K703" s="57">
        <v>699</v>
      </c>
      <c r="L703" s="66">
        <v>1.1000000000000001</v>
      </c>
      <c r="M703" s="66">
        <v>0</v>
      </c>
      <c r="N703" s="65">
        <f t="shared" si="210"/>
        <v>0.30555555555555558</v>
      </c>
      <c r="O703" s="65">
        <f t="shared" si="217"/>
        <v>0.11111111111111116</v>
      </c>
      <c r="P703" s="67">
        <f t="shared" si="218"/>
        <v>3541.2916666666692</v>
      </c>
      <c r="Q703" s="57"/>
      <c r="R703" s="57"/>
      <c r="T703" s="57">
        <v>699</v>
      </c>
      <c r="U703" s="66">
        <v>54.7</v>
      </c>
      <c r="V703" s="66">
        <v>0</v>
      </c>
      <c r="W703" s="65">
        <f t="shared" si="211"/>
        <v>15.194444444444445</v>
      </c>
      <c r="X703" s="65">
        <f t="shared" si="219"/>
        <v>-8.3333333333332149E-2</v>
      </c>
      <c r="Y703" s="67">
        <f t="shared" si="220"/>
        <v>4329.541666666667</v>
      </c>
      <c r="Z703" s="57"/>
      <c r="AA703" s="57"/>
      <c r="AC703" s="57">
        <v>699</v>
      </c>
      <c r="AD703" s="66">
        <v>71.599999999999994</v>
      </c>
      <c r="AE703" s="66">
        <v>0</v>
      </c>
      <c r="AF703" s="65">
        <f t="shared" si="212"/>
        <v>19.888888888888886</v>
      </c>
      <c r="AG703" s="65">
        <f t="shared" si="221"/>
        <v>0.1666666666666643</v>
      </c>
      <c r="AH703" s="67">
        <f t="shared" si="222"/>
        <v>4295.8888888888869</v>
      </c>
      <c r="AI703" s="57"/>
      <c r="AJ703" s="57"/>
      <c r="AL703" s="57">
        <v>699</v>
      </c>
      <c r="AM703" s="66">
        <v>71.599999999999994</v>
      </c>
      <c r="AN703" s="66">
        <v>0</v>
      </c>
      <c r="AO703" s="65">
        <f t="shared" si="213"/>
        <v>19.888888888888886</v>
      </c>
      <c r="AP703" s="65">
        <f t="shared" si="223"/>
        <v>0.1666666666666643</v>
      </c>
      <c r="AQ703" s="67">
        <f t="shared" si="224"/>
        <v>4295.8888888888869</v>
      </c>
      <c r="AR703" s="57"/>
      <c r="AS703" s="57"/>
      <c r="AU703" s="57">
        <v>699</v>
      </c>
      <c r="AV703" s="66">
        <v>71.599999999999994</v>
      </c>
      <c r="AW703" s="66">
        <v>0</v>
      </c>
      <c r="AX703" s="65">
        <f t="shared" si="214"/>
        <v>19.888888888888886</v>
      </c>
      <c r="AY703" s="65">
        <f t="shared" si="225"/>
        <v>0.1666666666666643</v>
      </c>
      <c r="AZ703" s="67">
        <f t="shared" si="226"/>
        <v>4295.8888888888869</v>
      </c>
      <c r="BA703" s="57"/>
      <c r="BB703" s="57"/>
      <c r="BD703" s="57">
        <v>699</v>
      </c>
      <c r="BE703" s="66">
        <v>23.1</v>
      </c>
      <c r="BF703" s="66">
        <v>0</v>
      </c>
      <c r="BG703" s="65">
        <f t="shared" si="215"/>
        <v>6.416666666666667</v>
      </c>
      <c r="BH703" s="65">
        <f t="shared" si="227"/>
        <v>-0.75</v>
      </c>
      <c r="BI703" s="67">
        <f t="shared" si="228"/>
        <v>4098.8194444444462</v>
      </c>
      <c r="BJ703" s="57"/>
      <c r="BK703" s="57"/>
      <c r="BM703" s="57">
        <v>699</v>
      </c>
      <c r="BN703" s="57">
        <v>23.1</v>
      </c>
      <c r="BO703" s="66">
        <v>0</v>
      </c>
      <c r="BP703" s="65">
        <f t="shared" si="216"/>
        <v>6.416666666666667</v>
      </c>
      <c r="BQ703" s="65">
        <f t="shared" si="229"/>
        <v>-0.75</v>
      </c>
      <c r="BR703" s="67">
        <f t="shared" si="230"/>
        <v>4111.1250000000018</v>
      </c>
      <c r="BS703" s="57"/>
      <c r="BT703" s="57"/>
    </row>
    <row r="704" spans="1:72" x14ac:dyDescent="0.25">
      <c r="A704" s="31">
        <v>704</v>
      </c>
      <c r="B704" s="56">
        <v>701</v>
      </c>
      <c r="C704" s="71">
        <v>21.2</v>
      </c>
      <c r="D704" s="71">
        <v>0</v>
      </c>
      <c r="E704" s="71">
        <v>5.8888888888888884</v>
      </c>
      <c r="F704" s="71">
        <v>-0.16666666666666696</v>
      </c>
      <c r="G704" s="71">
        <v>4123.3333333333358</v>
      </c>
      <c r="K704" s="57">
        <v>700</v>
      </c>
      <c r="L704" s="66">
        <v>1.9</v>
      </c>
      <c r="M704" s="66">
        <v>0</v>
      </c>
      <c r="N704" s="65">
        <f t="shared" si="210"/>
        <v>0.52777777777777779</v>
      </c>
      <c r="O704" s="65">
        <f t="shared" si="217"/>
        <v>0.22222222222222221</v>
      </c>
      <c r="P704" s="67">
        <f t="shared" si="218"/>
        <v>3541.7083333333358</v>
      </c>
      <c r="Q704" s="57"/>
      <c r="R704" s="57"/>
      <c r="T704" s="57">
        <v>700</v>
      </c>
      <c r="U704" s="66">
        <v>54.5</v>
      </c>
      <c r="V704" s="66">
        <v>0</v>
      </c>
      <c r="W704" s="65">
        <f t="shared" si="211"/>
        <v>15.138888888888889</v>
      </c>
      <c r="X704" s="65">
        <f t="shared" si="219"/>
        <v>-5.5555555555555358E-2</v>
      </c>
      <c r="Y704" s="67">
        <f t="shared" si="220"/>
        <v>4344.7083333333339</v>
      </c>
      <c r="Z704" s="57"/>
      <c r="AA704" s="57"/>
      <c r="AC704" s="57">
        <v>700</v>
      </c>
      <c r="AD704" s="66">
        <v>72.2</v>
      </c>
      <c r="AE704" s="66">
        <v>0</v>
      </c>
      <c r="AF704" s="65">
        <f t="shared" si="212"/>
        <v>20.055555555555557</v>
      </c>
      <c r="AG704" s="65">
        <f t="shared" si="221"/>
        <v>0.1666666666666714</v>
      </c>
      <c r="AH704" s="67">
        <f t="shared" si="222"/>
        <v>4315.8611111111095</v>
      </c>
      <c r="AI704" s="57"/>
      <c r="AJ704" s="57"/>
      <c r="AL704" s="57">
        <v>700</v>
      </c>
      <c r="AM704" s="66">
        <v>72.2</v>
      </c>
      <c r="AN704" s="66">
        <v>0</v>
      </c>
      <c r="AO704" s="65">
        <f t="shared" si="213"/>
        <v>20.055555555555557</v>
      </c>
      <c r="AP704" s="65">
        <f t="shared" si="223"/>
        <v>0.1666666666666714</v>
      </c>
      <c r="AQ704" s="67">
        <f t="shared" si="224"/>
        <v>4315.8611111111095</v>
      </c>
      <c r="AR704" s="57"/>
      <c r="AS704" s="57"/>
      <c r="AU704" s="57">
        <v>700</v>
      </c>
      <c r="AV704" s="66">
        <v>72.2</v>
      </c>
      <c r="AW704" s="66">
        <v>0</v>
      </c>
      <c r="AX704" s="65">
        <f t="shared" si="214"/>
        <v>20.055555555555557</v>
      </c>
      <c r="AY704" s="65">
        <f t="shared" si="225"/>
        <v>0.1666666666666714</v>
      </c>
      <c r="AZ704" s="67">
        <f t="shared" si="226"/>
        <v>4315.8611111111095</v>
      </c>
      <c r="BA704" s="57"/>
      <c r="BB704" s="57"/>
      <c r="BD704" s="57">
        <v>700</v>
      </c>
      <c r="BE704" s="66">
        <v>21.8</v>
      </c>
      <c r="BF704" s="66">
        <v>0</v>
      </c>
      <c r="BG704" s="65">
        <f t="shared" si="215"/>
        <v>6.0555555555555554</v>
      </c>
      <c r="BH704" s="65">
        <f t="shared" si="227"/>
        <v>-0.3611111111111116</v>
      </c>
      <c r="BI704" s="67">
        <f t="shared" si="228"/>
        <v>4105.0555555555575</v>
      </c>
      <c r="BJ704" s="57"/>
      <c r="BK704" s="57"/>
      <c r="BM704" s="57">
        <v>700</v>
      </c>
      <c r="BN704" s="57">
        <v>21.8</v>
      </c>
      <c r="BO704" s="66">
        <v>0</v>
      </c>
      <c r="BP704" s="65">
        <f t="shared" si="216"/>
        <v>6.0555555555555554</v>
      </c>
      <c r="BQ704" s="65">
        <f t="shared" si="229"/>
        <v>-0.3611111111111116</v>
      </c>
      <c r="BR704" s="67">
        <f t="shared" si="230"/>
        <v>4117.3611111111131</v>
      </c>
      <c r="BS704" s="57"/>
      <c r="BT704" s="57"/>
    </row>
    <row r="705" spans="1:72" x14ac:dyDescent="0.25">
      <c r="A705" s="31">
        <v>705</v>
      </c>
      <c r="B705" s="56">
        <v>702</v>
      </c>
      <c r="C705" s="71">
        <v>21</v>
      </c>
      <c r="D705" s="71">
        <v>0</v>
      </c>
      <c r="E705" s="71">
        <v>5.833333333333333</v>
      </c>
      <c r="F705" s="71">
        <v>-5.5555555555555358E-2</v>
      </c>
      <c r="G705" s="71">
        <v>4129.1944444444471</v>
      </c>
      <c r="K705" s="57">
        <v>701</v>
      </c>
      <c r="L705" s="66">
        <v>2.5</v>
      </c>
      <c r="M705" s="66">
        <v>0</v>
      </c>
      <c r="N705" s="65">
        <f t="shared" si="210"/>
        <v>0.69444444444444442</v>
      </c>
      <c r="O705" s="65">
        <f t="shared" si="217"/>
        <v>0.16666666666666663</v>
      </c>
      <c r="P705" s="67">
        <f t="shared" si="218"/>
        <v>3542.3194444444471</v>
      </c>
      <c r="Q705" s="57"/>
      <c r="R705" s="57"/>
      <c r="T705" s="57">
        <v>701</v>
      </c>
      <c r="U705" s="66">
        <v>54.4</v>
      </c>
      <c r="V705" s="66">
        <v>0</v>
      </c>
      <c r="W705" s="65">
        <f t="shared" si="211"/>
        <v>15.111111111111111</v>
      </c>
      <c r="X705" s="65">
        <f t="shared" si="219"/>
        <v>-2.7777777777778567E-2</v>
      </c>
      <c r="Y705" s="67">
        <f t="shared" si="220"/>
        <v>4359.8333333333339</v>
      </c>
      <c r="Z705" s="57"/>
      <c r="AA705" s="57"/>
      <c r="AC705" s="57">
        <v>701</v>
      </c>
      <c r="AD705" s="66">
        <v>72.8</v>
      </c>
      <c r="AE705" s="66">
        <v>0</v>
      </c>
      <c r="AF705" s="65">
        <f t="shared" si="212"/>
        <v>20.222222222222221</v>
      </c>
      <c r="AG705" s="65">
        <f t="shared" si="221"/>
        <v>0.1666666666666643</v>
      </c>
      <c r="AH705" s="67">
        <f t="shared" si="222"/>
        <v>4335.9999999999982</v>
      </c>
      <c r="AI705" s="57"/>
      <c r="AJ705" s="57"/>
      <c r="AL705" s="57">
        <v>701</v>
      </c>
      <c r="AM705" s="66">
        <v>72.8</v>
      </c>
      <c r="AN705" s="66">
        <v>0</v>
      </c>
      <c r="AO705" s="65">
        <f t="shared" si="213"/>
        <v>20.222222222222221</v>
      </c>
      <c r="AP705" s="65">
        <f t="shared" si="223"/>
        <v>0.1666666666666643</v>
      </c>
      <c r="AQ705" s="67">
        <f t="shared" si="224"/>
        <v>4335.9999999999982</v>
      </c>
      <c r="AR705" s="57"/>
      <c r="AS705" s="57"/>
      <c r="AU705" s="57">
        <v>701</v>
      </c>
      <c r="AV705" s="66">
        <v>72.8</v>
      </c>
      <c r="AW705" s="66">
        <v>0</v>
      </c>
      <c r="AX705" s="65">
        <f t="shared" si="214"/>
        <v>20.222222222222221</v>
      </c>
      <c r="AY705" s="65">
        <f t="shared" si="225"/>
        <v>0.1666666666666643</v>
      </c>
      <c r="AZ705" s="67">
        <f t="shared" si="226"/>
        <v>4335.9999999999982</v>
      </c>
      <c r="BA705" s="57"/>
      <c r="BB705" s="57"/>
      <c r="BD705" s="57">
        <v>701</v>
      </c>
      <c r="BE705" s="66">
        <v>21.2</v>
      </c>
      <c r="BF705" s="66">
        <v>0</v>
      </c>
      <c r="BG705" s="65">
        <f t="shared" si="215"/>
        <v>5.8888888888888884</v>
      </c>
      <c r="BH705" s="65">
        <f t="shared" si="227"/>
        <v>-0.16666666666666696</v>
      </c>
      <c r="BI705" s="67">
        <f t="shared" si="228"/>
        <v>4111.0277777777801</v>
      </c>
      <c r="BJ705" s="57"/>
      <c r="BK705" s="57"/>
      <c r="BM705" s="57">
        <v>701</v>
      </c>
      <c r="BN705" s="57">
        <v>21.2</v>
      </c>
      <c r="BO705" s="66">
        <v>0</v>
      </c>
      <c r="BP705" s="65">
        <f t="shared" si="216"/>
        <v>5.8888888888888884</v>
      </c>
      <c r="BQ705" s="65">
        <f t="shared" si="229"/>
        <v>-0.16666666666666696</v>
      </c>
      <c r="BR705" s="67">
        <f t="shared" si="230"/>
        <v>4123.3333333333358</v>
      </c>
      <c r="BS705" s="57"/>
      <c r="BT705" s="57"/>
    </row>
    <row r="706" spans="1:72" x14ac:dyDescent="0.25">
      <c r="A706" s="31">
        <v>706</v>
      </c>
      <c r="B706" s="56">
        <v>703</v>
      </c>
      <c r="C706" s="71">
        <v>21</v>
      </c>
      <c r="D706" s="71">
        <v>0</v>
      </c>
      <c r="E706" s="71">
        <v>5.833333333333333</v>
      </c>
      <c r="F706" s="71">
        <v>0</v>
      </c>
      <c r="G706" s="71">
        <v>4135.0277777777801</v>
      </c>
      <c r="K706" s="57">
        <v>702</v>
      </c>
      <c r="L706" s="66">
        <v>3.5</v>
      </c>
      <c r="M706" s="66">
        <v>0</v>
      </c>
      <c r="N706" s="65">
        <f t="shared" si="210"/>
        <v>0.97222222222222221</v>
      </c>
      <c r="O706" s="65">
        <f t="shared" si="217"/>
        <v>0.27777777777777779</v>
      </c>
      <c r="P706" s="67">
        <f t="shared" si="218"/>
        <v>3543.1527777777806</v>
      </c>
      <c r="Q706" s="57"/>
      <c r="R706" s="57"/>
      <c r="T706" s="57">
        <v>702</v>
      </c>
      <c r="U706" s="66">
        <v>54.3</v>
      </c>
      <c r="V706" s="66">
        <v>0</v>
      </c>
      <c r="W706" s="65">
        <f t="shared" si="211"/>
        <v>15.083333333333332</v>
      </c>
      <c r="X706" s="65">
        <f t="shared" si="219"/>
        <v>-2.7777777777778567E-2</v>
      </c>
      <c r="Y706" s="67">
        <f t="shared" si="220"/>
        <v>4374.9305555555566</v>
      </c>
      <c r="Z706" s="57"/>
      <c r="AA706" s="57"/>
      <c r="AC706" s="57">
        <v>702</v>
      </c>
      <c r="AD706" s="66">
        <v>73.5</v>
      </c>
      <c r="AE706" s="66">
        <v>0</v>
      </c>
      <c r="AF706" s="65">
        <f t="shared" si="212"/>
        <v>20.416666666666668</v>
      </c>
      <c r="AG706" s="65">
        <f t="shared" si="221"/>
        <v>0.19444444444444642</v>
      </c>
      <c r="AH706" s="67">
        <f t="shared" si="222"/>
        <v>4356.3194444444425</v>
      </c>
      <c r="AI706" s="57"/>
      <c r="AJ706" s="57"/>
      <c r="AL706" s="57">
        <v>702</v>
      </c>
      <c r="AM706" s="66">
        <v>73.5</v>
      </c>
      <c r="AN706" s="66">
        <v>0</v>
      </c>
      <c r="AO706" s="65">
        <f t="shared" si="213"/>
        <v>20.416666666666668</v>
      </c>
      <c r="AP706" s="65">
        <f t="shared" si="223"/>
        <v>0.19444444444444642</v>
      </c>
      <c r="AQ706" s="67">
        <f t="shared" si="224"/>
        <v>4356.3194444444425</v>
      </c>
      <c r="AR706" s="57"/>
      <c r="AS706" s="57"/>
      <c r="AU706" s="57">
        <v>702</v>
      </c>
      <c r="AV706" s="66">
        <v>73.5</v>
      </c>
      <c r="AW706" s="66">
        <v>0</v>
      </c>
      <c r="AX706" s="65">
        <f t="shared" si="214"/>
        <v>20.416666666666668</v>
      </c>
      <c r="AY706" s="65">
        <f t="shared" si="225"/>
        <v>0.19444444444444642</v>
      </c>
      <c r="AZ706" s="67">
        <f t="shared" si="226"/>
        <v>4356.3194444444425</v>
      </c>
      <c r="BA706" s="57"/>
      <c r="BB706" s="57"/>
      <c r="BD706" s="57">
        <v>702</v>
      </c>
      <c r="BE706" s="66">
        <v>21</v>
      </c>
      <c r="BF706" s="66">
        <v>0</v>
      </c>
      <c r="BG706" s="65">
        <f t="shared" si="215"/>
        <v>5.833333333333333</v>
      </c>
      <c r="BH706" s="65">
        <f t="shared" si="227"/>
        <v>-5.5555555555555358E-2</v>
      </c>
      <c r="BI706" s="67">
        <f t="shared" si="228"/>
        <v>4116.8888888888914</v>
      </c>
      <c r="BJ706" s="57"/>
      <c r="BK706" s="57"/>
      <c r="BM706" s="57">
        <v>702</v>
      </c>
      <c r="BN706" s="57">
        <v>21</v>
      </c>
      <c r="BO706" s="66">
        <v>0</v>
      </c>
      <c r="BP706" s="65">
        <f t="shared" si="216"/>
        <v>5.833333333333333</v>
      </c>
      <c r="BQ706" s="65">
        <f t="shared" si="229"/>
        <v>-5.5555555555555358E-2</v>
      </c>
      <c r="BR706" s="67">
        <f t="shared" si="230"/>
        <v>4129.1944444444471</v>
      </c>
      <c r="BS706" s="57"/>
      <c r="BT706" s="57"/>
    </row>
    <row r="707" spans="1:72" x14ac:dyDescent="0.25">
      <c r="A707" s="31">
        <v>707</v>
      </c>
      <c r="B707" s="56">
        <v>704</v>
      </c>
      <c r="C707" s="71">
        <v>20.9</v>
      </c>
      <c r="D707" s="71">
        <v>0</v>
      </c>
      <c r="E707" s="71">
        <v>5.8055555555555554</v>
      </c>
      <c r="F707" s="71">
        <v>-2.7777777777777679E-2</v>
      </c>
      <c r="G707" s="71">
        <v>4140.8472222222244</v>
      </c>
      <c r="K707" s="57">
        <v>703</v>
      </c>
      <c r="L707" s="66">
        <v>4.7</v>
      </c>
      <c r="M707" s="66">
        <v>0</v>
      </c>
      <c r="N707" s="65">
        <f t="shared" si="210"/>
        <v>1.3055555555555556</v>
      </c>
      <c r="O707" s="65">
        <f t="shared" si="217"/>
        <v>0.33333333333333337</v>
      </c>
      <c r="P707" s="67">
        <f t="shared" si="218"/>
        <v>3544.2916666666692</v>
      </c>
      <c r="Q707" s="57"/>
      <c r="R707" s="57"/>
      <c r="T707" s="57">
        <v>703</v>
      </c>
      <c r="U707" s="66">
        <v>54.2</v>
      </c>
      <c r="V707" s="66">
        <v>0</v>
      </c>
      <c r="W707" s="65">
        <f t="shared" si="211"/>
        <v>15.055555555555555</v>
      </c>
      <c r="X707" s="65">
        <f t="shared" si="219"/>
        <v>-2.7777777777776791E-2</v>
      </c>
      <c r="Y707" s="67">
        <f t="shared" si="220"/>
        <v>4390.0000000000009</v>
      </c>
      <c r="Z707" s="57"/>
      <c r="AA707" s="57"/>
      <c r="AC707" s="57">
        <v>703</v>
      </c>
      <c r="AD707" s="66">
        <v>74.099999999999994</v>
      </c>
      <c r="AE707" s="66">
        <v>0</v>
      </c>
      <c r="AF707" s="65">
        <f t="shared" si="212"/>
        <v>20.583333333333332</v>
      </c>
      <c r="AG707" s="65">
        <f t="shared" si="221"/>
        <v>0.1666666666666643</v>
      </c>
      <c r="AH707" s="67">
        <f t="shared" si="222"/>
        <v>4376.8194444444425</v>
      </c>
      <c r="AI707" s="57"/>
      <c r="AJ707" s="57"/>
      <c r="AL707" s="57">
        <v>703</v>
      </c>
      <c r="AM707" s="66">
        <v>74.099999999999994</v>
      </c>
      <c r="AN707" s="66">
        <v>0</v>
      </c>
      <c r="AO707" s="65">
        <f t="shared" si="213"/>
        <v>20.583333333333332</v>
      </c>
      <c r="AP707" s="65">
        <f t="shared" si="223"/>
        <v>0.1666666666666643</v>
      </c>
      <c r="AQ707" s="67">
        <f t="shared" si="224"/>
        <v>4376.8194444444425</v>
      </c>
      <c r="AR707" s="57"/>
      <c r="AS707" s="57"/>
      <c r="AU707" s="57">
        <v>703</v>
      </c>
      <c r="AV707" s="66">
        <v>74.099999999999994</v>
      </c>
      <c r="AW707" s="66">
        <v>0</v>
      </c>
      <c r="AX707" s="65">
        <f t="shared" si="214"/>
        <v>20.583333333333332</v>
      </c>
      <c r="AY707" s="65">
        <f t="shared" si="225"/>
        <v>0.1666666666666643</v>
      </c>
      <c r="AZ707" s="67">
        <f t="shared" si="226"/>
        <v>4376.8194444444425</v>
      </c>
      <c r="BA707" s="57"/>
      <c r="BB707" s="57"/>
      <c r="BD707" s="57">
        <v>703</v>
      </c>
      <c r="BE707" s="66">
        <v>21</v>
      </c>
      <c r="BF707" s="66">
        <v>0</v>
      </c>
      <c r="BG707" s="65">
        <f t="shared" si="215"/>
        <v>5.833333333333333</v>
      </c>
      <c r="BH707" s="65">
        <f t="shared" si="227"/>
        <v>0</v>
      </c>
      <c r="BI707" s="67">
        <f t="shared" si="228"/>
        <v>4122.7222222222244</v>
      </c>
      <c r="BJ707" s="57"/>
      <c r="BK707" s="57"/>
      <c r="BM707" s="57">
        <v>703</v>
      </c>
      <c r="BN707" s="57">
        <v>21</v>
      </c>
      <c r="BO707" s="66">
        <v>0</v>
      </c>
      <c r="BP707" s="65">
        <f t="shared" si="216"/>
        <v>5.833333333333333</v>
      </c>
      <c r="BQ707" s="65">
        <f t="shared" si="229"/>
        <v>0</v>
      </c>
      <c r="BR707" s="67">
        <f t="shared" si="230"/>
        <v>4135.0277777777801</v>
      </c>
      <c r="BS707" s="57"/>
      <c r="BT707" s="57"/>
    </row>
    <row r="708" spans="1:72" x14ac:dyDescent="0.25">
      <c r="A708" s="31">
        <v>708</v>
      </c>
      <c r="B708" s="56">
        <v>705</v>
      </c>
      <c r="C708" s="71">
        <v>19.899999999999999</v>
      </c>
      <c r="D708" s="71">
        <v>0</v>
      </c>
      <c r="E708" s="71">
        <v>5.5277777777777777</v>
      </c>
      <c r="F708" s="71">
        <v>-0.27777777777777768</v>
      </c>
      <c r="G708" s="71">
        <v>4146.5138888888914</v>
      </c>
      <c r="K708" s="57">
        <v>704</v>
      </c>
      <c r="L708" s="66">
        <v>6.1</v>
      </c>
      <c r="M708" s="66">
        <v>0</v>
      </c>
      <c r="N708" s="65">
        <f t="shared" si="210"/>
        <v>1.6944444444444442</v>
      </c>
      <c r="O708" s="65">
        <f t="shared" si="217"/>
        <v>0.38888888888888862</v>
      </c>
      <c r="P708" s="67">
        <f t="shared" si="218"/>
        <v>3545.7916666666692</v>
      </c>
      <c r="Q708" s="57"/>
      <c r="R708" s="57"/>
      <c r="T708" s="57">
        <v>704</v>
      </c>
      <c r="U708" s="66">
        <v>54.1</v>
      </c>
      <c r="V708" s="66">
        <v>0</v>
      </c>
      <c r="W708" s="65">
        <f t="shared" si="211"/>
        <v>15.027777777777779</v>
      </c>
      <c r="X708" s="65">
        <f t="shared" si="219"/>
        <v>-2.7777777777776791E-2</v>
      </c>
      <c r="Y708" s="67">
        <f t="shared" si="220"/>
        <v>4405.0416666666679</v>
      </c>
      <c r="Z708" s="57"/>
      <c r="AA708" s="57"/>
      <c r="AC708" s="57">
        <v>704</v>
      </c>
      <c r="AD708" s="66">
        <v>74.3</v>
      </c>
      <c r="AE708" s="66">
        <v>0</v>
      </c>
      <c r="AF708" s="65">
        <f t="shared" si="212"/>
        <v>20.638888888888889</v>
      </c>
      <c r="AG708" s="65">
        <f t="shared" si="221"/>
        <v>5.5555555555557135E-2</v>
      </c>
      <c r="AH708" s="67">
        <f t="shared" si="222"/>
        <v>4397.4305555555538</v>
      </c>
      <c r="AI708" s="57"/>
      <c r="AJ708" s="57"/>
      <c r="AL708" s="57">
        <v>704</v>
      </c>
      <c r="AM708" s="66">
        <v>74.3</v>
      </c>
      <c r="AN708" s="66">
        <v>0</v>
      </c>
      <c r="AO708" s="65">
        <f t="shared" si="213"/>
        <v>20.638888888888889</v>
      </c>
      <c r="AP708" s="65">
        <f t="shared" si="223"/>
        <v>5.5555555555557135E-2</v>
      </c>
      <c r="AQ708" s="67">
        <f t="shared" si="224"/>
        <v>4397.4305555555538</v>
      </c>
      <c r="AR708" s="57"/>
      <c r="AS708" s="57"/>
      <c r="AU708" s="57">
        <v>704</v>
      </c>
      <c r="AV708" s="66">
        <v>74.3</v>
      </c>
      <c r="AW708" s="66">
        <v>0</v>
      </c>
      <c r="AX708" s="65">
        <f t="shared" si="214"/>
        <v>20.638888888888889</v>
      </c>
      <c r="AY708" s="65">
        <f t="shared" si="225"/>
        <v>5.5555555555557135E-2</v>
      </c>
      <c r="AZ708" s="67">
        <f t="shared" si="226"/>
        <v>4397.4305555555538</v>
      </c>
      <c r="BA708" s="57"/>
      <c r="BB708" s="57"/>
      <c r="BD708" s="57">
        <v>704</v>
      </c>
      <c r="BE708" s="66">
        <v>20.9</v>
      </c>
      <c r="BF708" s="66">
        <v>0</v>
      </c>
      <c r="BG708" s="65">
        <f t="shared" si="215"/>
        <v>5.8055555555555554</v>
      </c>
      <c r="BH708" s="65">
        <f t="shared" si="227"/>
        <v>-2.7777777777777679E-2</v>
      </c>
      <c r="BI708" s="67">
        <f t="shared" si="228"/>
        <v>4128.5416666666688</v>
      </c>
      <c r="BJ708" s="57"/>
      <c r="BK708" s="57"/>
      <c r="BM708" s="57">
        <v>704</v>
      </c>
      <c r="BN708" s="57">
        <v>20.9</v>
      </c>
      <c r="BO708" s="66">
        <v>0</v>
      </c>
      <c r="BP708" s="65">
        <f t="shared" si="216"/>
        <v>5.8055555555555554</v>
      </c>
      <c r="BQ708" s="65">
        <f t="shared" si="229"/>
        <v>-2.7777777777777679E-2</v>
      </c>
      <c r="BR708" s="67">
        <f t="shared" si="230"/>
        <v>4140.8472222222244</v>
      </c>
      <c r="BS708" s="57"/>
      <c r="BT708" s="57"/>
    </row>
    <row r="709" spans="1:72" x14ac:dyDescent="0.25">
      <c r="A709" s="31">
        <v>709</v>
      </c>
      <c r="B709" s="56">
        <v>706</v>
      </c>
      <c r="C709" s="71">
        <v>17.899999999999999</v>
      </c>
      <c r="D709" s="71">
        <v>0</v>
      </c>
      <c r="E709" s="71">
        <v>4.9722222222222214</v>
      </c>
      <c r="F709" s="71">
        <v>-0.55555555555555625</v>
      </c>
      <c r="G709" s="71">
        <v>4151.7638888888914</v>
      </c>
      <c r="K709" s="57">
        <v>705</v>
      </c>
      <c r="L709" s="66">
        <v>7.5</v>
      </c>
      <c r="M709" s="66">
        <v>0</v>
      </c>
      <c r="N709" s="65">
        <f t="shared" ref="N709:N772" si="231">L709/3.6</f>
        <v>2.0833333333333335</v>
      </c>
      <c r="O709" s="65">
        <f t="shared" si="217"/>
        <v>0.38888888888888928</v>
      </c>
      <c r="P709" s="67">
        <f t="shared" si="218"/>
        <v>3547.6805555555579</v>
      </c>
      <c r="Q709" s="57"/>
      <c r="R709" s="57"/>
      <c r="T709" s="57">
        <v>705</v>
      </c>
      <c r="U709" s="66">
        <v>53.8</v>
      </c>
      <c r="V709" s="66">
        <v>0</v>
      </c>
      <c r="W709" s="65">
        <f t="shared" ref="W709:W772" si="232">U709/3.6</f>
        <v>14.944444444444443</v>
      </c>
      <c r="X709" s="65">
        <f t="shared" si="219"/>
        <v>-8.3333333333335702E-2</v>
      </c>
      <c r="Y709" s="67">
        <f t="shared" si="220"/>
        <v>4420.0277777777792</v>
      </c>
      <c r="Z709" s="57"/>
      <c r="AA709" s="57"/>
      <c r="AC709" s="57">
        <v>705</v>
      </c>
      <c r="AD709" s="66">
        <v>74.3</v>
      </c>
      <c r="AE709" s="66">
        <v>0</v>
      </c>
      <c r="AF709" s="65">
        <f t="shared" ref="AF709:AF772" si="233">AD709/3.6</f>
        <v>20.638888888888889</v>
      </c>
      <c r="AG709" s="65">
        <f t="shared" si="221"/>
        <v>0</v>
      </c>
      <c r="AH709" s="67">
        <f t="shared" si="222"/>
        <v>4418.0694444444425</v>
      </c>
      <c r="AI709" s="57"/>
      <c r="AJ709" s="57"/>
      <c r="AL709" s="57">
        <v>705</v>
      </c>
      <c r="AM709" s="66">
        <v>74.3</v>
      </c>
      <c r="AN709" s="66">
        <v>0</v>
      </c>
      <c r="AO709" s="65">
        <f t="shared" ref="AO709:AO772" si="234">AM709/3.6</f>
        <v>20.638888888888889</v>
      </c>
      <c r="AP709" s="65">
        <f t="shared" si="223"/>
        <v>0</v>
      </c>
      <c r="AQ709" s="67">
        <f t="shared" si="224"/>
        <v>4418.0694444444425</v>
      </c>
      <c r="AR709" s="57"/>
      <c r="AS709" s="57"/>
      <c r="AU709" s="57">
        <v>705</v>
      </c>
      <c r="AV709" s="66">
        <v>74.3</v>
      </c>
      <c r="AW709" s="66">
        <v>0</v>
      </c>
      <c r="AX709" s="65">
        <f t="shared" ref="AX709:AX772" si="235">AV709/3.6</f>
        <v>20.638888888888889</v>
      </c>
      <c r="AY709" s="65">
        <f t="shared" si="225"/>
        <v>0</v>
      </c>
      <c r="AZ709" s="67">
        <f t="shared" si="226"/>
        <v>4418.0694444444425</v>
      </c>
      <c r="BA709" s="57"/>
      <c r="BB709" s="57"/>
      <c r="BD709" s="57">
        <v>705</v>
      </c>
      <c r="BE709" s="66">
        <v>19.899999999999999</v>
      </c>
      <c r="BF709" s="66">
        <v>0</v>
      </c>
      <c r="BG709" s="65">
        <f t="shared" ref="BG709:BG772" si="236">BE709/3.6</f>
        <v>5.5277777777777777</v>
      </c>
      <c r="BH709" s="65">
        <f t="shared" si="227"/>
        <v>-0.27777777777777768</v>
      </c>
      <c r="BI709" s="67">
        <f t="shared" si="228"/>
        <v>4134.2083333333358</v>
      </c>
      <c r="BJ709" s="57"/>
      <c r="BK709" s="57"/>
      <c r="BM709" s="57">
        <v>705</v>
      </c>
      <c r="BN709" s="57">
        <v>19.899999999999999</v>
      </c>
      <c r="BO709" s="66">
        <v>0</v>
      </c>
      <c r="BP709" s="65">
        <f t="shared" ref="BP709:BP772" si="237">BN709/3.6</f>
        <v>5.5277777777777777</v>
      </c>
      <c r="BQ709" s="65">
        <f t="shared" si="229"/>
        <v>-0.27777777777777768</v>
      </c>
      <c r="BR709" s="67">
        <f t="shared" si="230"/>
        <v>4146.5138888888914</v>
      </c>
      <c r="BS709" s="57"/>
      <c r="BT709" s="57"/>
    </row>
    <row r="710" spans="1:72" x14ac:dyDescent="0.25">
      <c r="A710" s="31">
        <v>710</v>
      </c>
      <c r="B710" s="56">
        <v>707</v>
      </c>
      <c r="C710" s="71">
        <v>15.1</v>
      </c>
      <c r="D710" s="71">
        <v>0</v>
      </c>
      <c r="E710" s="71">
        <v>4.1944444444444446</v>
      </c>
      <c r="F710" s="71">
        <v>-0.77777777777777679</v>
      </c>
      <c r="G710" s="71">
        <v>4156.3472222222244</v>
      </c>
      <c r="K710" s="57">
        <v>706</v>
      </c>
      <c r="L710" s="66">
        <v>9.4</v>
      </c>
      <c r="M710" s="66">
        <v>0</v>
      </c>
      <c r="N710" s="65">
        <f t="shared" si="231"/>
        <v>2.6111111111111112</v>
      </c>
      <c r="O710" s="65">
        <f t="shared" ref="O710:O773" si="238">N710-N709</f>
        <v>0.52777777777777768</v>
      </c>
      <c r="P710" s="67">
        <f t="shared" ref="P710:P773" si="239">N709+(O710/2)+P709</f>
        <v>3550.0277777777801</v>
      </c>
      <c r="Q710" s="57"/>
      <c r="R710" s="57"/>
      <c r="T710" s="57">
        <v>706</v>
      </c>
      <c r="U710" s="66">
        <v>53.5</v>
      </c>
      <c r="V710" s="66">
        <v>0</v>
      </c>
      <c r="W710" s="65">
        <f t="shared" si="232"/>
        <v>14.861111111111111</v>
      </c>
      <c r="X710" s="65">
        <f t="shared" ref="X710:X773" si="240">W710-W709</f>
        <v>-8.3333333333332149E-2</v>
      </c>
      <c r="Y710" s="67">
        <f t="shared" ref="Y710:Y773" si="241">W709+(X710/2)+Y709</f>
        <v>4434.9305555555566</v>
      </c>
      <c r="Z710" s="57"/>
      <c r="AA710" s="57"/>
      <c r="AC710" s="57">
        <v>706</v>
      </c>
      <c r="AD710" s="66">
        <v>73.7</v>
      </c>
      <c r="AE710" s="66">
        <v>0</v>
      </c>
      <c r="AF710" s="65">
        <f t="shared" si="233"/>
        <v>20.472222222222221</v>
      </c>
      <c r="AG710" s="65">
        <f t="shared" ref="AG710:AG773" si="242">AF710-AF709</f>
        <v>-0.16666666666666785</v>
      </c>
      <c r="AH710" s="67">
        <f t="shared" ref="AH710:AH773" si="243">AF709+(AG710/2)+AH709</f>
        <v>4438.6249999999982</v>
      </c>
      <c r="AI710" s="57"/>
      <c r="AJ710" s="57"/>
      <c r="AL710" s="57">
        <v>706</v>
      </c>
      <c r="AM710" s="66">
        <v>73.7</v>
      </c>
      <c r="AN710" s="66">
        <v>0</v>
      </c>
      <c r="AO710" s="65">
        <f t="shared" si="234"/>
        <v>20.472222222222221</v>
      </c>
      <c r="AP710" s="65">
        <f t="shared" ref="AP710:AP773" si="244">AO710-AO709</f>
        <v>-0.16666666666666785</v>
      </c>
      <c r="AQ710" s="67">
        <f t="shared" ref="AQ710:AQ773" si="245">AO709+(AP710/2)+AQ709</f>
        <v>4438.6249999999982</v>
      </c>
      <c r="AR710" s="57"/>
      <c r="AS710" s="57"/>
      <c r="AU710" s="57">
        <v>706</v>
      </c>
      <c r="AV710" s="66">
        <v>73.7</v>
      </c>
      <c r="AW710" s="66">
        <v>0</v>
      </c>
      <c r="AX710" s="65">
        <f t="shared" si="235"/>
        <v>20.472222222222221</v>
      </c>
      <c r="AY710" s="65">
        <f t="shared" ref="AY710:AY773" si="246">AX710-AX709</f>
        <v>-0.16666666666666785</v>
      </c>
      <c r="AZ710" s="67">
        <f t="shared" ref="AZ710:AZ773" si="247">AX709+(AY710/2)+AZ709</f>
        <v>4438.6249999999982</v>
      </c>
      <c r="BA710" s="57"/>
      <c r="BB710" s="57"/>
      <c r="BD710" s="57">
        <v>706</v>
      </c>
      <c r="BE710" s="66">
        <v>17.899999999999999</v>
      </c>
      <c r="BF710" s="66">
        <v>0</v>
      </c>
      <c r="BG710" s="65">
        <f t="shared" si="236"/>
        <v>4.9722222222222214</v>
      </c>
      <c r="BH710" s="65">
        <f t="shared" ref="BH710:BH773" si="248">BG710-BG709</f>
        <v>-0.55555555555555625</v>
      </c>
      <c r="BI710" s="67">
        <f t="shared" ref="BI710:BI773" si="249">BG709+(BH710/2)+BI709</f>
        <v>4139.4583333333358</v>
      </c>
      <c r="BJ710" s="57"/>
      <c r="BK710" s="57"/>
      <c r="BM710" s="57">
        <v>706</v>
      </c>
      <c r="BN710" s="57">
        <v>17.899999999999999</v>
      </c>
      <c r="BO710" s="66">
        <v>0</v>
      </c>
      <c r="BP710" s="65">
        <f t="shared" si="237"/>
        <v>4.9722222222222214</v>
      </c>
      <c r="BQ710" s="65">
        <f t="shared" ref="BQ710:BQ773" si="250">BP710-BP709</f>
        <v>-0.55555555555555625</v>
      </c>
      <c r="BR710" s="67">
        <f t="shared" ref="BR710:BR773" si="251">BP709+(BQ710/2)+BR709</f>
        <v>4151.7638888888914</v>
      </c>
      <c r="BS710" s="57"/>
      <c r="BT710" s="57"/>
    </row>
    <row r="711" spans="1:72" x14ac:dyDescent="0.25">
      <c r="A711" s="31">
        <v>711</v>
      </c>
      <c r="B711" s="56">
        <v>708</v>
      </c>
      <c r="C711" s="71">
        <v>12.8</v>
      </c>
      <c r="D711" s="71">
        <v>0</v>
      </c>
      <c r="E711" s="71">
        <v>3.5555555555555558</v>
      </c>
      <c r="F711" s="71">
        <v>-0.63888888888888884</v>
      </c>
      <c r="G711" s="71">
        <v>4160.2222222222244</v>
      </c>
      <c r="K711" s="57">
        <v>707</v>
      </c>
      <c r="L711" s="66">
        <v>11</v>
      </c>
      <c r="M711" s="66">
        <v>0</v>
      </c>
      <c r="N711" s="65">
        <f t="shared" si="231"/>
        <v>3.0555555555555554</v>
      </c>
      <c r="O711" s="65">
        <f t="shared" si="238"/>
        <v>0.4444444444444442</v>
      </c>
      <c r="P711" s="67">
        <f t="shared" si="239"/>
        <v>3552.8611111111136</v>
      </c>
      <c r="Q711" s="57"/>
      <c r="R711" s="57"/>
      <c r="T711" s="57">
        <v>707</v>
      </c>
      <c r="U711" s="66">
        <v>53</v>
      </c>
      <c r="V711" s="66">
        <v>0</v>
      </c>
      <c r="W711" s="65">
        <f t="shared" si="232"/>
        <v>14.722222222222221</v>
      </c>
      <c r="X711" s="65">
        <f t="shared" si="240"/>
        <v>-0.13888888888888928</v>
      </c>
      <c r="Y711" s="67">
        <f t="shared" si="241"/>
        <v>4449.7222222222235</v>
      </c>
      <c r="Z711" s="57"/>
      <c r="AA711" s="57"/>
      <c r="AC711" s="57">
        <v>707</v>
      </c>
      <c r="AD711" s="66">
        <v>71.900000000000006</v>
      </c>
      <c r="AE711" s="66">
        <v>0</v>
      </c>
      <c r="AF711" s="65">
        <f t="shared" si="233"/>
        <v>19.972222222222225</v>
      </c>
      <c r="AG711" s="65">
        <f t="shared" si="242"/>
        <v>-0.49999999999999645</v>
      </c>
      <c r="AH711" s="67">
        <f t="shared" si="243"/>
        <v>4458.8472222222208</v>
      </c>
      <c r="AI711" s="57"/>
      <c r="AJ711" s="57"/>
      <c r="AL711" s="57">
        <v>707</v>
      </c>
      <c r="AM711" s="66">
        <v>71.900000000000006</v>
      </c>
      <c r="AN711" s="66">
        <v>0</v>
      </c>
      <c r="AO711" s="65">
        <f t="shared" si="234"/>
        <v>19.972222222222225</v>
      </c>
      <c r="AP711" s="65">
        <f t="shared" si="244"/>
        <v>-0.49999999999999645</v>
      </c>
      <c r="AQ711" s="67">
        <f t="shared" si="245"/>
        <v>4458.8472222222208</v>
      </c>
      <c r="AR711" s="57"/>
      <c r="AS711" s="57"/>
      <c r="AU711" s="57">
        <v>707</v>
      </c>
      <c r="AV711" s="66">
        <v>71.900000000000006</v>
      </c>
      <c r="AW711" s="66">
        <v>0</v>
      </c>
      <c r="AX711" s="65">
        <f t="shared" si="235"/>
        <v>19.972222222222225</v>
      </c>
      <c r="AY711" s="65">
        <f t="shared" si="246"/>
        <v>-0.49999999999999645</v>
      </c>
      <c r="AZ711" s="67">
        <f t="shared" si="247"/>
        <v>4458.8472222222208</v>
      </c>
      <c r="BA711" s="57"/>
      <c r="BB711" s="57"/>
      <c r="BD711" s="57">
        <v>707</v>
      </c>
      <c r="BE711" s="66">
        <v>15.1</v>
      </c>
      <c r="BF711" s="66">
        <v>0</v>
      </c>
      <c r="BG711" s="65">
        <f t="shared" si="236"/>
        <v>4.1944444444444446</v>
      </c>
      <c r="BH711" s="65">
        <f t="shared" si="248"/>
        <v>-0.77777777777777679</v>
      </c>
      <c r="BI711" s="67">
        <f t="shared" si="249"/>
        <v>4144.0416666666688</v>
      </c>
      <c r="BJ711" s="57"/>
      <c r="BK711" s="57"/>
      <c r="BM711" s="57">
        <v>707</v>
      </c>
      <c r="BN711" s="57">
        <v>15.1</v>
      </c>
      <c r="BO711" s="66">
        <v>0</v>
      </c>
      <c r="BP711" s="65">
        <f t="shared" si="237"/>
        <v>4.1944444444444446</v>
      </c>
      <c r="BQ711" s="65">
        <f t="shared" si="250"/>
        <v>-0.77777777777777679</v>
      </c>
      <c r="BR711" s="67">
        <f t="shared" si="251"/>
        <v>4156.3472222222244</v>
      </c>
      <c r="BS711" s="57"/>
      <c r="BT711" s="57"/>
    </row>
    <row r="712" spans="1:72" x14ac:dyDescent="0.25">
      <c r="A712" s="31">
        <v>712</v>
      </c>
      <c r="B712" s="56">
        <v>709</v>
      </c>
      <c r="C712" s="71">
        <v>12</v>
      </c>
      <c r="D712" s="71">
        <v>0</v>
      </c>
      <c r="E712" s="71">
        <v>3.333333333333333</v>
      </c>
      <c r="F712" s="71">
        <v>-0.22222222222222276</v>
      </c>
      <c r="G712" s="71">
        <v>4163.6666666666688</v>
      </c>
      <c r="K712" s="57">
        <v>708</v>
      </c>
      <c r="L712" s="66">
        <v>12.9</v>
      </c>
      <c r="M712" s="66">
        <v>0</v>
      </c>
      <c r="N712" s="65">
        <f t="shared" si="231"/>
        <v>3.5833333333333335</v>
      </c>
      <c r="O712" s="65">
        <f t="shared" si="238"/>
        <v>0.52777777777777812</v>
      </c>
      <c r="P712" s="67">
        <f t="shared" si="239"/>
        <v>3556.1805555555579</v>
      </c>
      <c r="Q712" s="57"/>
      <c r="R712" s="57"/>
      <c r="T712" s="57">
        <v>708</v>
      </c>
      <c r="U712" s="66">
        <v>52.6</v>
      </c>
      <c r="V712" s="66">
        <v>0</v>
      </c>
      <c r="W712" s="65">
        <f t="shared" si="232"/>
        <v>14.611111111111111</v>
      </c>
      <c r="X712" s="65">
        <f t="shared" si="240"/>
        <v>-0.11111111111111072</v>
      </c>
      <c r="Y712" s="67">
        <f t="shared" si="241"/>
        <v>4464.3888888888905</v>
      </c>
      <c r="Z712" s="57"/>
      <c r="AA712" s="57"/>
      <c r="AC712" s="57">
        <v>708</v>
      </c>
      <c r="AD712" s="66">
        <v>70.5</v>
      </c>
      <c r="AE712" s="66">
        <v>0</v>
      </c>
      <c r="AF712" s="65">
        <f t="shared" si="233"/>
        <v>19.583333333333332</v>
      </c>
      <c r="AG712" s="65">
        <f t="shared" si="242"/>
        <v>-0.38888888888889284</v>
      </c>
      <c r="AH712" s="67">
        <f t="shared" si="243"/>
        <v>4478.6249999999982</v>
      </c>
      <c r="AI712" s="57"/>
      <c r="AJ712" s="57"/>
      <c r="AL712" s="57">
        <v>708</v>
      </c>
      <c r="AM712" s="66">
        <v>70.5</v>
      </c>
      <c r="AN712" s="66">
        <v>0</v>
      </c>
      <c r="AO712" s="65">
        <f t="shared" si="234"/>
        <v>19.583333333333332</v>
      </c>
      <c r="AP712" s="65">
        <f t="shared" si="244"/>
        <v>-0.38888888888889284</v>
      </c>
      <c r="AQ712" s="67">
        <f t="shared" si="245"/>
        <v>4478.6249999999982</v>
      </c>
      <c r="AR712" s="57"/>
      <c r="AS712" s="57"/>
      <c r="AU712" s="57">
        <v>708</v>
      </c>
      <c r="AV712" s="66">
        <v>70.5</v>
      </c>
      <c r="AW712" s="66">
        <v>0</v>
      </c>
      <c r="AX712" s="65">
        <f t="shared" si="235"/>
        <v>19.583333333333332</v>
      </c>
      <c r="AY712" s="65">
        <f t="shared" si="246"/>
        <v>-0.38888888888889284</v>
      </c>
      <c r="AZ712" s="67">
        <f t="shared" si="247"/>
        <v>4478.6249999999982</v>
      </c>
      <c r="BA712" s="57"/>
      <c r="BB712" s="57"/>
      <c r="BD712" s="57">
        <v>708</v>
      </c>
      <c r="BE712" s="66">
        <v>12.8</v>
      </c>
      <c r="BF712" s="66">
        <v>0</v>
      </c>
      <c r="BG712" s="65">
        <f t="shared" si="236"/>
        <v>3.5555555555555558</v>
      </c>
      <c r="BH712" s="65">
        <f t="shared" si="248"/>
        <v>-0.63888888888888884</v>
      </c>
      <c r="BI712" s="67">
        <f t="shared" si="249"/>
        <v>4147.9166666666688</v>
      </c>
      <c r="BJ712" s="57"/>
      <c r="BK712" s="57"/>
      <c r="BM712" s="57">
        <v>708</v>
      </c>
      <c r="BN712" s="57">
        <v>12.8</v>
      </c>
      <c r="BO712" s="66">
        <v>0</v>
      </c>
      <c r="BP712" s="65">
        <f t="shared" si="237"/>
        <v>3.5555555555555558</v>
      </c>
      <c r="BQ712" s="65">
        <f t="shared" si="250"/>
        <v>-0.63888888888888884</v>
      </c>
      <c r="BR712" s="67">
        <f t="shared" si="251"/>
        <v>4160.2222222222244</v>
      </c>
      <c r="BS712" s="57"/>
      <c r="BT712" s="57"/>
    </row>
    <row r="713" spans="1:72" x14ac:dyDescent="0.25">
      <c r="A713" s="31">
        <v>713</v>
      </c>
      <c r="B713" s="56">
        <v>710</v>
      </c>
      <c r="C713" s="71">
        <v>13.2</v>
      </c>
      <c r="D713" s="71">
        <v>0</v>
      </c>
      <c r="E713" s="71">
        <v>3.6666666666666665</v>
      </c>
      <c r="F713" s="71">
        <v>0.33333333333333348</v>
      </c>
      <c r="G713" s="71">
        <v>4167.1666666666688</v>
      </c>
      <c r="K713" s="57">
        <v>709</v>
      </c>
      <c r="L713" s="66">
        <v>14.5</v>
      </c>
      <c r="M713" s="66">
        <v>0</v>
      </c>
      <c r="N713" s="65">
        <f t="shared" si="231"/>
        <v>4.0277777777777777</v>
      </c>
      <c r="O713" s="65">
        <f t="shared" si="238"/>
        <v>0.4444444444444442</v>
      </c>
      <c r="P713" s="67">
        <f t="shared" si="239"/>
        <v>3559.9861111111136</v>
      </c>
      <c r="Q713" s="57"/>
      <c r="R713" s="57"/>
      <c r="T713" s="57">
        <v>709</v>
      </c>
      <c r="U713" s="66">
        <v>52.2</v>
      </c>
      <c r="V713" s="66">
        <v>0</v>
      </c>
      <c r="W713" s="65">
        <f t="shared" si="232"/>
        <v>14.5</v>
      </c>
      <c r="X713" s="65">
        <f t="shared" si="240"/>
        <v>-0.11111111111111072</v>
      </c>
      <c r="Y713" s="67">
        <f t="shared" si="241"/>
        <v>4478.9444444444462</v>
      </c>
      <c r="Z713" s="57"/>
      <c r="AA713" s="57"/>
      <c r="AC713" s="57">
        <v>709</v>
      </c>
      <c r="AD713" s="66">
        <v>68.900000000000006</v>
      </c>
      <c r="AE713" s="66">
        <v>0</v>
      </c>
      <c r="AF713" s="65">
        <f t="shared" si="233"/>
        <v>19.138888888888889</v>
      </c>
      <c r="AG713" s="65">
        <f t="shared" si="242"/>
        <v>-0.44444444444444287</v>
      </c>
      <c r="AH713" s="67">
        <f t="shared" si="243"/>
        <v>4497.9861111111095</v>
      </c>
      <c r="AI713" s="57"/>
      <c r="AJ713" s="57"/>
      <c r="AL713" s="57">
        <v>709</v>
      </c>
      <c r="AM713" s="66">
        <v>68.900000000000006</v>
      </c>
      <c r="AN713" s="66">
        <v>0</v>
      </c>
      <c r="AO713" s="65">
        <f t="shared" si="234"/>
        <v>19.138888888888889</v>
      </c>
      <c r="AP713" s="65">
        <f t="shared" si="244"/>
        <v>-0.44444444444444287</v>
      </c>
      <c r="AQ713" s="67">
        <f t="shared" si="245"/>
        <v>4497.9861111111095</v>
      </c>
      <c r="AR713" s="57"/>
      <c r="AS713" s="57"/>
      <c r="AU713" s="57">
        <v>709</v>
      </c>
      <c r="AV713" s="66">
        <v>68.900000000000006</v>
      </c>
      <c r="AW713" s="66">
        <v>0</v>
      </c>
      <c r="AX713" s="65">
        <f t="shared" si="235"/>
        <v>19.138888888888889</v>
      </c>
      <c r="AY713" s="65">
        <f t="shared" si="246"/>
        <v>-0.44444444444444287</v>
      </c>
      <c r="AZ713" s="67">
        <f t="shared" si="247"/>
        <v>4497.9861111111095</v>
      </c>
      <c r="BA713" s="57"/>
      <c r="BB713" s="57"/>
      <c r="BD713" s="57">
        <v>709</v>
      </c>
      <c r="BE713" s="66">
        <v>12</v>
      </c>
      <c r="BF713" s="66">
        <v>0</v>
      </c>
      <c r="BG713" s="65">
        <f t="shared" si="236"/>
        <v>3.333333333333333</v>
      </c>
      <c r="BH713" s="65">
        <f t="shared" si="248"/>
        <v>-0.22222222222222276</v>
      </c>
      <c r="BI713" s="67">
        <f t="shared" si="249"/>
        <v>4151.3611111111131</v>
      </c>
      <c r="BJ713" s="57"/>
      <c r="BK713" s="57"/>
      <c r="BM713" s="57">
        <v>709</v>
      </c>
      <c r="BN713" s="57">
        <v>12</v>
      </c>
      <c r="BO713" s="66">
        <v>0</v>
      </c>
      <c r="BP713" s="65">
        <f t="shared" si="237"/>
        <v>3.333333333333333</v>
      </c>
      <c r="BQ713" s="65">
        <f t="shared" si="250"/>
        <v>-0.22222222222222276</v>
      </c>
      <c r="BR713" s="67">
        <f t="shared" si="251"/>
        <v>4163.6666666666688</v>
      </c>
      <c r="BS713" s="57"/>
      <c r="BT713" s="57"/>
    </row>
    <row r="714" spans="1:72" x14ac:dyDescent="0.25">
      <c r="A714" s="31">
        <v>714</v>
      </c>
      <c r="B714" s="56">
        <v>711</v>
      </c>
      <c r="C714" s="71">
        <v>17.100000000000001</v>
      </c>
      <c r="D714" s="71">
        <v>0</v>
      </c>
      <c r="E714" s="71">
        <v>4.75</v>
      </c>
      <c r="F714" s="71">
        <v>1.0833333333333335</v>
      </c>
      <c r="G714" s="71">
        <v>4171.3750000000018</v>
      </c>
      <c r="K714" s="57">
        <v>710</v>
      </c>
      <c r="L714" s="66">
        <v>16.399999999999999</v>
      </c>
      <c r="M714" s="66">
        <v>0</v>
      </c>
      <c r="N714" s="65">
        <f t="shared" si="231"/>
        <v>4.5555555555555554</v>
      </c>
      <c r="O714" s="65">
        <f t="shared" si="238"/>
        <v>0.52777777777777768</v>
      </c>
      <c r="P714" s="67">
        <f t="shared" si="239"/>
        <v>3564.2777777777801</v>
      </c>
      <c r="Q714" s="57"/>
      <c r="R714" s="57"/>
      <c r="T714" s="57">
        <v>710</v>
      </c>
      <c r="U714" s="66">
        <v>51.9</v>
      </c>
      <c r="V714" s="66">
        <v>0</v>
      </c>
      <c r="W714" s="65">
        <f t="shared" si="232"/>
        <v>14.416666666666666</v>
      </c>
      <c r="X714" s="65">
        <f t="shared" si="240"/>
        <v>-8.3333333333333925E-2</v>
      </c>
      <c r="Y714" s="67">
        <f t="shared" si="241"/>
        <v>4493.4027777777792</v>
      </c>
      <c r="Z714" s="57"/>
      <c r="AA714" s="57"/>
      <c r="AC714" s="57">
        <v>710</v>
      </c>
      <c r="AD714" s="66">
        <v>67.400000000000006</v>
      </c>
      <c r="AE714" s="66">
        <v>0</v>
      </c>
      <c r="AF714" s="65">
        <f t="shared" si="233"/>
        <v>18.722222222222225</v>
      </c>
      <c r="AG714" s="65">
        <f t="shared" si="242"/>
        <v>-0.4166666666666643</v>
      </c>
      <c r="AH714" s="67">
        <f t="shared" si="243"/>
        <v>4516.9166666666652</v>
      </c>
      <c r="AI714" s="57"/>
      <c r="AJ714" s="57"/>
      <c r="AL714" s="57">
        <v>710</v>
      </c>
      <c r="AM714" s="66">
        <v>67.400000000000006</v>
      </c>
      <c r="AN714" s="66">
        <v>0</v>
      </c>
      <c r="AO714" s="65">
        <f t="shared" si="234"/>
        <v>18.722222222222225</v>
      </c>
      <c r="AP714" s="65">
        <f t="shared" si="244"/>
        <v>-0.4166666666666643</v>
      </c>
      <c r="AQ714" s="67">
        <f t="shared" si="245"/>
        <v>4516.9166666666652</v>
      </c>
      <c r="AR714" s="57"/>
      <c r="AS714" s="57"/>
      <c r="AU714" s="57">
        <v>710</v>
      </c>
      <c r="AV714" s="66">
        <v>67.400000000000006</v>
      </c>
      <c r="AW714" s="66">
        <v>0</v>
      </c>
      <c r="AX714" s="65">
        <f t="shared" si="235"/>
        <v>18.722222222222225</v>
      </c>
      <c r="AY714" s="65">
        <f t="shared" si="246"/>
        <v>-0.4166666666666643</v>
      </c>
      <c r="AZ714" s="67">
        <f t="shared" si="247"/>
        <v>4516.9166666666652</v>
      </c>
      <c r="BA714" s="57"/>
      <c r="BB714" s="57"/>
      <c r="BD714" s="57">
        <v>710</v>
      </c>
      <c r="BE714" s="66">
        <v>13.2</v>
      </c>
      <c r="BF714" s="66">
        <v>0</v>
      </c>
      <c r="BG714" s="65">
        <f t="shared" si="236"/>
        <v>3.6666666666666665</v>
      </c>
      <c r="BH714" s="65">
        <f t="shared" si="248"/>
        <v>0.33333333333333348</v>
      </c>
      <c r="BI714" s="67">
        <f t="shared" si="249"/>
        <v>4154.8611111111131</v>
      </c>
      <c r="BJ714" s="57"/>
      <c r="BK714" s="57"/>
      <c r="BM714" s="57">
        <v>710</v>
      </c>
      <c r="BN714" s="57">
        <v>13.2</v>
      </c>
      <c r="BO714" s="66">
        <v>0</v>
      </c>
      <c r="BP714" s="65">
        <f t="shared" si="237"/>
        <v>3.6666666666666665</v>
      </c>
      <c r="BQ714" s="65">
        <f t="shared" si="250"/>
        <v>0.33333333333333348</v>
      </c>
      <c r="BR714" s="67">
        <f t="shared" si="251"/>
        <v>4167.1666666666688</v>
      </c>
      <c r="BS714" s="57"/>
      <c r="BT714" s="57"/>
    </row>
    <row r="715" spans="1:72" x14ac:dyDescent="0.25">
      <c r="A715" s="31">
        <v>715</v>
      </c>
      <c r="B715" s="56">
        <v>712</v>
      </c>
      <c r="C715" s="71">
        <v>21.1</v>
      </c>
      <c r="D715" s="71">
        <v>0</v>
      </c>
      <c r="E715" s="71">
        <v>5.8611111111111116</v>
      </c>
      <c r="F715" s="71">
        <v>1.1111111111111116</v>
      </c>
      <c r="G715" s="71">
        <v>4176.6805555555575</v>
      </c>
      <c r="K715" s="57">
        <v>711</v>
      </c>
      <c r="L715" s="66">
        <v>18</v>
      </c>
      <c r="M715" s="66">
        <v>0</v>
      </c>
      <c r="N715" s="65">
        <f t="shared" si="231"/>
        <v>5</v>
      </c>
      <c r="O715" s="65">
        <f t="shared" si="238"/>
        <v>0.44444444444444464</v>
      </c>
      <c r="P715" s="67">
        <f t="shared" si="239"/>
        <v>3569.0555555555579</v>
      </c>
      <c r="Q715" s="57"/>
      <c r="R715" s="57"/>
      <c r="T715" s="57">
        <v>711</v>
      </c>
      <c r="U715" s="66">
        <v>51.7</v>
      </c>
      <c r="V715" s="66">
        <v>0</v>
      </c>
      <c r="W715" s="65">
        <f t="shared" si="232"/>
        <v>14.361111111111111</v>
      </c>
      <c r="X715" s="65">
        <f t="shared" si="240"/>
        <v>-5.5555555555555358E-2</v>
      </c>
      <c r="Y715" s="67">
        <f t="shared" si="241"/>
        <v>4507.7916666666679</v>
      </c>
      <c r="Z715" s="57"/>
      <c r="AA715" s="57"/>
      <c r="AC715" s="57">
        <v>711</v>
      </c>
      <c r="AD715" s="66">
        <v>66</v>
      </c>
      <c r="AE715" s="66">
        <v>0</v>
      </c>
      <c r="AF715" s="65">
        <f t="shared" si="233"/>
        <v>18.333333333333332</v>
      </c>
      <c r="AG715" s="65">
        <f t="shared" si="242"/>
        <v>-0.38888888888889284</v>
      </c>
      <c r="AH715" s="67">
        <f t="shared" si="243"/>
        <v>4535.4444444444425</v>
      </c>
      <c r="AI715" s="57"/>
      <c r="AJ715" s="57"/>
      <c r="AL715" s="57">
        <v>711</v>
      </c>
      <c r="AM715" s="66">
        <v>66</v>
      </c>
      <c r="AN715" s="66">
        <v>0</v>
      </c>
      <c r="AO715" s="65">
        <f t="shared" si="234"/>
        <v>18.333333333333332</v>
      </c>
      <c r="AP715" s="65">
        <f t="shared" si="244"/>
        <v>-0.38888888888889284</v>
      </c>
      <c r="AQ715" s="67">
        <f t="shared" si="245"/>
        <v>4535.4444444444425</v>
      </c>
      <c r="AR715" s="57"/>
      <c r="AS715" s="57"/>
      <c r="AU715" s="57">
        <v>711</v>
      </c>
      <c r="AV715" s="66">
        <v>66</v>
      </c>
      <c r="AW715" s="66">
        <v>0</v>
      </c>
      <c r="AX715" s="65">
        <f t="shared" si="235"/>
        <v>18.333333333333332</v>
      </c>
      <c r="AY715" s="65">
        <f t="shared" si="246"/>
        <v>-0.38888888888889284</v>
      </c>
      <c r="AZ715" s="67">
        <f t="shared" si="247"/>
        <v>4535.4444444444425</v>
      </c>
      <c r="BA715" s="57"/>
      <c r="BB715" s="57"/>
      <c r="BD715" s="57">
        <v>711</v>
      </c>
      <c r="BE715" s="66">
        <v>17.100000000000001</v>
      </c>
      <c r="BF715" s="66">
        <v>0</v>
      </c>
      <c r="BG715" s="65">
        <f t="shared" si="236"/>
        <v>4.75</v>
      </c>
      <c r="BH715" s="65">
        <f t="shared" si="248"/>
        <v>1.0833333333333335</v>
      </c>
      <c r="BI715" s="67">
        <f t="shared" si="249"/>
        <v>4159.0694444444462</v>
      </c>
      <c r="BJ715" s="57"/>
      <c r="BK715" s="57"/>
      <c r="BM715" s="57">
        <v>711</v>
      </c>
      <c r="BN715" s="57">
        <v>17.100000000000001</v>
      </c>
      <c r="BO715" s="66">
        <v>0</v>
      </c>
      <c r="BP715" s="65">
        <f t="shared" si="237"/>
        <v>4.75</v>
      </c>
      <c r="BQ715" s="65">
        <f t="shared" si="250"/>
        <v>1.0833333333333335</v>
      </c>
      <c r="BR715" s="67">
        <f t="shared" si="251"/>
        <v>4171.3750000000018</v>
      </c>
      <c r="BS715" s="57"/>
      <c r="BT715" s="57"/>
    </row>
    <row r="716" spans="1:72" x14ac:dyDescent="0.25">
      <c r="A716" s="31">
        <v>716</v>
      </c>
      <c r="B716" s="56">
        <v>713</v>
      </c>
      <c r="C716" s="71">
        <v>21.8</v>
      </c>
      <c r="D716" s="71">
        <v>0</v>
      </c>
      <c r="E716" s="71">
        <v>6.0555555555555554</v>
      </c>
      <c r="F716" s="71">
        <v>0.19444444444444375</v>
      </c>
      <c r="G716" s="71">
        <v>4182.6388888888905</v>
      </c>
      <c r="K716" s="57">
        <v>712</v>
      </c>
      <c r="L716" s="66">
        <v>20</v>
      </c>
      <c r="M716" s="66">
        <v>0</v>
      </c>
      <c r="N716" s="65">
        <f t="shared" si="231"/>
        <v>5.5555555555555554</v>
      </c>
      <c r="O716" s="65">
        <f t="shared" si="238"/>
        <v>0.55555555555555536</v>
      </c>
      <c r="P716" s="67">
        <f t="shared" si="239"/>
        <v>3574.3333333333358</v>
      </c>
      <c r="Q716" s="57"/>
      <c r="R716" s="57"/>
      <c r="T716" s="57">
        <v>712</v>
      </c>
      <c r="U716" s="66">
        <v>51.7</v>
      </c>
      <c r="V716" s="66">
        <v>0</v>
      </c>
      <c r="W716" s="65">
        <f t="shared" si="232"/>
        <v>14.361111111111111</v>
      </c>
      <c r="X716" s="65">
        <f t="shared" si="240"/>
        <v>0</v>
      </c>
      <c r="Y716" s="67">
        <f t="shared" si="241"/>
        <v>4522.1527777777792</v>
      </c>
      <c r="Z716" s="57"/>
      <c r="AA716" s="57"/>
      <c r="AC716" s="57">
        <v>712</v>
      </c>
      <c r="AD716" s="66">
        <v>64.7</v>
      </c>
      <c r="AE716" s="66">
        <v>0</v>
      </c>
      <c r="AF716" s="65">
        <f t="shared" si="233"/>
        <v>17.972222222222221</v>
      </c>
      <c r="AG716" s="65">
        <f t="shared" si="242"/>
        <v>-0.36111111111111072</v>
      </c>
      <c r="AH716" s="67">
        <f t="shared" si="243"/>
        <v>4553.5972222222199</v>
      </c>
      <c r="AI716" s="57"/>
      <c r="AJ716" s="57"/>
      <c r="AL716" s="57">
        <v>712</v>
      </c>
      <c r="AM716" s="66">
        <v>64.7</v>
      </c>
      <c r="AN716" s="66">
        <v>0</v>
      </c>
      <c r="AO716" s="65">
        <f t="shared" si="234"/>
        <v>17.972222222222221</v>
      </c>
      <c r="AP716" s="65">
        <f t="shared" si="244"/>
        <v>-0.36111111111111072</v>
      </c>
      <c r="AQ716" s="67">
        <f t="shared" si="245"/>
        <v>4553.5972222222199</v>
      </c>
      <c r="AR716" s="57"/>
      <c r="AS716" s="57"/>
      <c r="AU716" s="57">
        <v>712</v>
      </c>
      <c r="AV716" s="66">
        <v>64.7</v>
      </c>
      <c r="AW716" s="66">
        <v>0</v>
      </c>
      <c r="AX716" s="65">
        <f t="shared" si="235"/>
        <v>17.972222222222221</v>
      </c>
      <c r="AY716" s="65">
        <f t="shared" si="246"/>
        <v>-0.36111111111111072</v>
      </c>
      <c r="AZ716" s="67">
        <f t="shared" si="247"/>
        <v>4553.5972222222199</v>
      </c>
      <c r="BA716" s="57"/>
      <c r="BB716" s="57"/>
      <c r="BD716" s="57">
        <v>712</v>
      </c>
      <c r="BE716" s="66">
        <v>21.1</v>
      </c>
      <c r="BF716" s="66">
        <v>0</v>
      </c>
      <c r="BG716" s="65">
        <f t="shared" si="236"/>
        <v>5.8611111111111116</v>
      </c>
      <c r="BH716" s="65">
        <f t="shared" si="248"/>
        <v>1.1111111111111116</v>
      </c>
      <c r="BI716" s="67">
        <f t="shared" si="249"/>
        <v>4164.3750000000018</v>
      </c>
      <c r="BJ716" s="57"/>
      <c r="BK716" s="57"/>
      <c r="BM716" s="57">
        <v>712</v>
      </c>
      <c r="BN716" s="57">
        <v>21.1</v>
      </c>
      <c r="BO716" s="66">
        <v>0</v>
      </c>
      <c r="BP716" s="65">
        <f t="shared" si="237"/>
        <v>5.8611111111111116</v>
      </c>
      <c r="BQ716" s="65">
        <f t="shared" si="250"/>
        <v>1.1111111111111116</v>
      </c>
      <c r="BR716" s="67">
        <f t="shared" si="251"/>
        <v>4176.6805555555575</v>
      </c>
      <c r="BS716" s="57"/>
      <c r="BT716" s="57"/>
    </row>
    <row r="717" spans="1:72" x14ac:dyDescent="0.25">
      <c r="A717" s="31">
        <v>717</v>
      </c>
      <c r="B717" s="56">
        <v>714</v>
      </c>
      <c r="C717" s="71">
        <v>21.2</v>
      </c>
      <c r="D717" s="71">
        <v>0</v>
      </c>
      <c r="E717" s="71">
        <v>5.8888888888888884</v>
      </c>
      <c r="F717" s="71">
        <v>-0.16666666666666696</v>
      </c>
      <c r="G717" s="71">
        <v>4188.6111111111131</v>
      </c>
      <c r="K717" s="57">
        <v>713</v>
      </c>
      <c r="L717" s="66">
        <v>21.5</v>
      </c>
      <c r="M717" s="66">
        <v>0</v>
      </c>
      <c r="N717" s="65">
        <f t="shared" si="231"/>
        <v>5.9722222222222223</v>
      </c>
      <c r="O717" s="65">
        <f t="shared" si="238"/>
        <v>0.41666666666666696</v>
      </c>
      <c r="P717" s="67">
        <f t="shared" si="239"/>
        <v>3580.0972222222244</v>
      </c>
      <c r="Q717" s="57"/>
      <c r="R717" s="57"/>
      <c r="T717" s="57">
        <v>713</v>
      </c>
      <c r="U717" s="66">
        <v>51.8</v>
      </c>
      <c r="V717" s="66">
        <v>0</v>
      </c>
      <c r="W717" s="65">
        <f t="shared" si="232"/>
        <v>14.388888888888888</v>
      </c>
      <c r="X717" s="65">
        <f t="shared" si="240"/>
        <v>2.7777777777776791E-2</v>
      </c>
      <c r="Y717" s="67">
        <f t="shared" si="241"/>
        <v>4536.5277777777792</v>
      </c>
      <c r="Z717" s="57"/>
      <c r="AA717" s="57"/>
      <c r="AC717" s="57">
        <v>713</v>
      </c>
      <c r="AD717" s="66">
        <v>63.7</v>
      </c>
      <c r="AE717" s="66">
        <v>0</v>
      </c>
      <c r="AF717" s="65">
        <f t="shared" si="233"/>
        <v>17.694444444444446</v>
      </c>
      <c r="AG717" s="65">
        <f t="shared" si="242"/>
        <v>-0.27777777777777501</v>
      </c>
      <c r="AH717" s="67">
        <f t="shared" si="243"/>
        <v>4571.4305555555529</v>
      </c>
      <c r="AI717" s="57"/>
      <c r="AJ717" s="57"/>
      <c r="AL717" s="57">
        <v>713</v>
      </c>
      <c r="AM717" s="66">
        <v>63.7</v>
      </c>
      <c r="AN717" s="66">
        <v>0</v>
      </c>
      <c r="AO717" s="65">
        <f t="shared" si="234"/>
        <v>17.694444444444446</v>
      </c>
      <c r="AP717" s="65">
        <f t="shared" si="244"/>
        <v>-0.27777777777777501</v>
      </c>
      <c r="AQ717" s="67">
        <f t="shared" si="245"/>
        <v>4571.4305555555529</v>
      </c>
      <c r="AR717" s="57"/>
      <c r="AS717" s="57"/>
      <c r="AU717" s="57">
        <v>713</v>
      </c>
      <c r="AV717" s="66">
        <v>63.7</v>
      </c>
      <c r="AW717" s="66">
        <v>0</v>
      </c>
      <c r="AX717" s="65">
        <f t="shared" si="235"/>
        <v>17.694444444444446</v>
      </c>
      <c r="AY717" s="65">
        <f t="shared" si="246"/>
        <v>-0.27777777777777501</v>
      </c>
      <c r="AZ717" s="67">
        <f t="shared" si="247"/>
        <v>4571.4305555555529</v>
      </c>
      <c r="BA717" s="57"/>
      <c r="BB717" s="57"/>
      <c r="BD717" s="57">
        <v>713</v>
      </c>
      <c r="BE717" s="66">
        <v>21.8</v>
      </c>
      <c r="BF717" s="66">
        <v>0</v>
      </c>
      <c r="BG717" s="65">
        <f t="shared" si="236"/>
        <v>6.0555555555555554</v>
      </c>
      <c r="BH717" s="65">
        <f t="shared" si="248"/>
        <v>0.19444444444444375</v>
      </c>
      <c r="BI717" s="67">
        <f t="shared" si="249"/>
        <v>4170.3333333333348</v>
      </c>
      <c r="BJ717" s="57"/>
      <c r="BK717" s="57"/>
      <c r="BM717" s="57">
        <v>713</v>
      </c>
      <c r="BN717" s="57">
        <v>21.8</v>
      </c>
      <c r="BO717" s="66">
        <v>0</v>
      </c>
      <c r="BP717" s="65">
        <f t="shared" si="237"/>
        <v>6.0555555555555554</v>
      </c>
      <c r="BQ717" s="65">
        <f t="shared" si="250"/>
        <v>0.19444444444444375</v>
      </c>
      <c r="BR717" s="67">
        <f t="shared" si="251"/>
        <v>4182.6388888888905</v>
      </c>
      <c r="BS717" s="57"/>
      <c r="BT717" s="57"/>
    </row>
    <row r="718" spans="1:72" x14ac:dyDescent="0.25">
      <c r="A718" s="31">
        <v>718</v>
      </c>
      <c r="B718" s="56">
        <v>715</v>
      </c>
      <c r="C718" s="71">
        <v>18.5</v>
      </c>
      <c r="D718" s="71">
        <v>0</v>
      </c>
      <c r="E718" s="71">
        <v>5.1388888888888884</v>
      </c>
      <c r="F718" s="71">
        <v>-0.75</v>
      </c>
      <c r="G718" s="71">
        <v>4194.1250000000018</v>
      </c>
      <c r="K718" s="57">
        <v>714</v>
      </c>
      <c r="L718" s="66">
        <v>23.5</v>
      </c>
      <c r="M718" s="66">
        <v>0</v>
      </c>
      <c r="N718" s="65">
        <f t="shared" si="231"/>
        <v>6.5277777777777777</v>
      </c>
      <c r="O718" s="65">
        <f t="shared" si="238"/>
        <v>0.55555555555555536</v>
      </c>
      <c r="P718" s="67">
        <f t="shared" si="239"/>
        <v>3586.3472222222244</v>
      </c>
      <c r="Q718" s="57"/>
      <c r="R718" s="57"/>
      <c r="T718" s="57">
        <v>714</v>
      </c>
      <c r="U718" s="66">
        <v>52</v>
      </c>
      <c r="V718" s="66">
        <v>0</v>
      </c>
      <c r="W718" s="65">
        <f t="shared" si="232"/>
        <v>14.444444444444445</v>
      </c>
      <c r="X718" s="65">
        <f t="shared" si="240"/>
        <v>5.5555555555557135E-2</v>
      </c>
      <c r="Y718" s="67">
        <f t="shared" si="241"/>
        <v>4550.9444444444462</v>
      </c>
      <c r="Z718" s="57"/>
      <c r="AA718" s="57"/>
      <c r="AC718" s="57">
        <v>714</v>
      </c>
      <c r="AD718" s="66">
        <v>62.9</v>
      </c>
      <c r="AE718" s="66">
        <v>0</v>
      </c>
      <c r="AF718" s="65">
        <f t="shared" si="233"/>
        <v>17.472222222222221</v>
      </c>
      <c r="AG718" s="65">
        <f t="shared" si="242"/>
        <v>-0.22222222222222499</v>
      </c>
      <c r="AH718" s="67">
        <f t="shared" si="243"/>
        <v>4589.013888888886</v>
      </c>
      <c r="AI718" s="57"/>
      <c r="AJ718" s="57"/>
      <c r="AL718" s="57">
        <v>714</v>
      </c>
      <c r="AM718" s="66">
        <v>62.9</v>
      </c>
      <c r="AN718" s="66">
        <v>0</v>
      </c>
      <c r="AO718" s="65">
        <f t="shared" si="234"/>
        <v>17.472222222222221</v>
      </c>
      <c r="AP718" s="65">
        <f t="shared" si="244"/>
        <v>-0.22222222222222499</v>
      </c>
      <c r="AQ718" s="67">
        <f t="shared" si="245"/>
        <v>4589.013888888886</v>
      </c>
      <c r="AR718" s="57"/>
      <c r="AS718" s="57"/>
      <c r="AU718" s="57">
        <v>714</v>
      </c>
      <c r="AV718" s="66">
        <v>62.9</v>
      </c>
      <c r="AW718" s="66">
        <v>0</v>
      </c>
      <c r="AX718" s="65">
        <f t="shared" si="235"/>
        <v>17.472222222222221</v>
      </c>
      <c r="AY718" s="65">
        <f t="shared" si="246"/>
        <v>-0.22222222222222499</v>
      </c>
      <c r="AZ718" s="67">
        <f t="shared" si="247"/>
        <v>4589.013888888886</v>
      </c>
      <c r="BA718" s="57"/>
      <c r="BB718" s="57"/>
      <c r="BD718" s="57">
        <v>714</v>
      </c>
      <c r="BE718" s="66">
        <v>21.2</v>
      </c>
      <c r="BF718" s="66">
        <v>0</v>
      </c>
      <c r="BG718" s="65">
        <f t="shared" si="236"/>
        <v>5.8888888888888884</v>
      </c>
      <c r="BH718" s="65">
        <f t="shared" si="248"/>
        <v>-0.16666666666666696</v>
      </c>
      <c r="BI718" s="67">
        <f t="shared" si="249"/>
        <v>4176.3055555555575</v>
      </c>
      <c r="BJ718" s="57"/>
      <c r="BK718" s="57"/>
      <c r="BM718" s="57">
        <v>714</v>
      </c>
      <c r="BN718" s="57">
        <v>21.2</v>
      </c>
      <c r="BO718" s="66">
        <v>0</v>
      </c>
      <c r="BP718" s="65">
        <f t="shared" si="237"/>
        <v>5.8888888888888884</v>
      </c>
      <c r="BQ718" s="65">
        <f t="shared" si="250"/>
        <v>-0.16666666666666696</v>
      </c>
      <c r="BR718" s="67">
        <f t="shared" si="251"/>
        <v>4188.6111111111131</v>
      </c>
      <c r="BS718" s="57"/>
      <c r="BT718" s="57"/>
    </row>
    <row r="719" spans="1:72" x14ac:dyDescent="0.25">
      <c r="A719" s="31">
        <v>719</v>
      </c>
      <c r="B719" s="56">
        <v>716</v>
      </c>
      <c r="C719" s="71">
        <v>13.9</v>
      </c>
      <c r="D719" s="71">
        <v>0</v>
      </c>
      <c r="E719" s="71">
        <v>3.8611111111111112</v>
      </c>
      <c r="F719" s="71">
        <v>-1.2777777777777772</v>
      </c>
      <c r="G719" s="71">
        <v>4198.6250000000018</v>
      </c>
      <c r="K719" s="57">
        <v>715</v>
      </c>
      <c r="L719" s="66">
        <v>25</v>
      </c>
      <c r="M719" s="66">
        <v>0</v>
      </c>
      <c r="N719" s="65">
        <f t="shared" si="231"/>
        <v>6.9444444444444446</v>
      </c>
      <c r="O719" s="65">
        <f t="shared" si="238"/>
        <v>0.41666666666666696</v>
      </c>
      <c r="P719" s="67">
        <f t="shared" si="239"/>
        <v>3593.0833333333358</v>
      </c>
      <c r="Q719" s="57"/>
      <c r="R719" s="57"/>
      <c r="T719" s="57">
        <v>715</v>
      </c>
      <c r="U719" s="66">
        <v>52.3</v>
      </c>
      <c r="V719" s="66">
        <v>0</v>
      </c>
      <c r="W719" s="65">
        <f t="shared" si="232"/>
        <v>14.527777777777777</v>
      </c>
      <c r="X719" s="65">
        <f t="shared" si="240"/>
        <v>8.3333333333332149E-2</v>
      </c>
      <c r="Y719" s="67">
        <f t="shared" si="241"/>
        <v>4565.4305555555575</v>
      </c>
      <c r="Z719" s="57"/>
      <c r="AA719" s="57"/>
      <c r="AC719" s="57">
        <v>715</v>
      </c>
      <c r="AD719" s="66">
        <v>62.2</v>
      </c>
      <c r="AE719" s="66">
        <v>0</v>
      </c>
      <c r="AF719" s="65">
        <f t="shared" si="233"/>
        <v>17.277777777777779</v>
      </c>
      <c r="AG719" s="65">
        <f t="shared" si="242"/>
        <v>-0.19444444444444287</v>
      </c>
      <c r="AH719" s="67">
        <f t="shared" si="243"/>
        <v>4606.388888888886</v>
      </c>
      <c r="AI719" s="57"/>
      <c r="AJ719" s="57"/>
      <c r="AL719" s="57">
        <v>715</v>
      </c>
      <c r="AM719" s="66">
        <v>62.2</v>
      </c>
      <c r="AN719" s="66">
        <v>0</v>
      </c>
      <c r="AO719" s="65">
        <f t="shared" si="234"/>
        <v>17.277777777777779</v>
      </c>
      <c r="AP719" s="65">
        <f t="shared" si="244"/>
        <v>-0.19444444444444287</v>
      </c>
      <c r="AQ719" s="67">
        <f t="shared" si="245"/>
        <v>4606.388888888886</v>
      </c>
      <c r="AR719" s="57"/>
      <c r="AS719" s="57"/>
      <c r="AU719" s="57">
        <v>715</v>
      </c>
      <c r="AV719" s="66">
        <v>62.2</v>
      </c>
      <c r="AW719" s="66">
        <v>0</v>
      </c>
      <c r="AX719" s="65">
        <f t="shared" si="235"/>
        <v>17.277777777777779</v>
      </c>
      <c r="AY719" s="65">
        <f t="shared" si="246"/>
        <v>-0.19444444444444287</v>
      </c>
      <c r="AZ719" s="67">
        <f t="shared" si="247"/>
        <v>4606.388888888886</v>
      </c>
      <c r="BA719" s="57"/>
      <c r="BB719" s="57"/>
      <c r="BD719" s="57">
        <v>715</v>
      </c>
      <c r="BE719" s="66">
        <v>18.5</v>
      </c>
      <c r="BF719" s="66">
        <v>0</v>
      </c>
      <c r="BG719" s="65">
        <f t="shared" si="236"/>
        <v>5.1388888888888884</v>
      </c>
      <c r="BH719" s="65">
        <f t="shared" si="248"/>
        <v>-0.75</v>
      </c>
      <c r="BI719" s="67">
        <f t="shared" si="249"/>
        <v>4181.8194444444462</v>
      </c>
      <c r="BJ719" s="57"/>
      <c r="BK719" s="57"/>
      <c r="BM719" s="57">
        <v>715</v>
      </c>
      <c r="BN719" s="57">
        <v>18.5</v>
      </c>
      <c r="BO719" s="66">
        <v>0</v>
      </c>
      <c r="BP719" s="65">
        <f t="shared" si="237"/>
        <v>5.1388888888888884</v>
      </c>
      <c r="BQ719" s="65">
        <f t="shared" si="250"/>
        <v>-0.75</v>
      </c>
      <c r="BR719" s="67">
        <f t="shared" si="251"/>
        <v>4194.1250000000018</v>
      </c>
      <c r="BS719" s="57"/>
      <c r="BT719" s="57"/>
    </row>
    <row r="720" spans="1:72" x14ac:dyDescent="0.25">
      <c r="A720" s="31">
        <v>720</v>
      </c>
      <c r="B720" s="56">
        <v>717</v>
      </c>
      <c r="C720" s="71">
        <v>12</v>
      </c>
      <c r="D720" s="71">
        <v>0</v>
      </c>
      <c r="E720" s="71">
        <v>3.333333333333333</v>
      </c>
      <c r="F720" s="71">
        <v>-0.52777777777777812</v>
      </c>
      <c r="G720" s="71">
        <v>4202.2222222222244</v>
      </c>
      <c r="K720" s="57">
        <v>716</v>
      </c>
      <c r="L720" s="66">
        <v>26.8</v>
      </c>
      <c r="M720" s="66">
        <v>0</v>
      </c>
      <c r="N720" s="65">
        <f t="shared" si="231"/>
        <v>7.4444444444444446</v>
      </c>
      <c r="O720" s="65">
        <f t="shared" si="238"/>
        <v>0.5</v>
      </c>
      <c r="P720" s="67">
        <f t="shared" si="239"/>
        <v>3600.2777777777801</v>
      </c>
      <c r="Q720" s="57"/>
      <c r="R720" s="57"/>
      <c r="T720" s="57">
        <v>716</v>
      </c>
      <c r="U720" s="66">
        <v>52.6</v>
      </c>
      <c r="V720" s="66">
        <v>0</v>
      </c>
      <c r="W720" s="65">
        <f t="shared" si="232"/>
        <v>14.611111111111111</v>
      </c>
      <c r="X720" s="65">
        <f t="shared" si="240"/>
        <v>8.3333333333333925E-2</v>
      </c>
      <c r="Y720" s="67">
        <f t="shared" si="241"/>
        <v>4580.0000000000018</v>
      </c>
      <c r="Z720" s="57"/>
      <c r="AA720" s="57"/>
      <c r="AC720" s="57">
        <v>716</v>
      </c>
      <c r="AD720" s="66">
        <v>61.7</v>
      </c>
      <c r="AE720" s="66">
        <v>0</v>
      </c>
      <c r="AF720" s="65">
        <f t="shared" si="233"/>
        <v>17.138888888888889</v>
      </c>
      <c r="AG720" s="65">
        <f t="shared" si="242"/>
        <v>-0.13888888888888928</v>
      </c>
      <c r="AH720" s="67">
        <f t="shared" si="243"/>
        <v>4623.597222222219</v>
      </c>
      <c r="AI720" s="57"/>
      <c r="AJ720" s="57"/>
      <c r="AL720" s="57">
        <v>716</v>
      </c>
      <c r="AM720" s="66">
        <v>61.7</v>
      </c>
      <c r="AN720" s="66">
        <v>0</v>
      </c>
      <c r="AO720" s="65">
        <f t="shared" si="234"/>
        <v>17.138888888888889</v>
      </c>
      <c r="AP720" s="65">
        <f t="shared" si="244"/>
        <v>-0.13888888888888928</v>
      </c>
      <c r="AQ720" s="67">
        <f t="shared" si="245"/>
        <v>4623.597222222219</v>
      </c>
      <c r="AR720" s="57"/>
      <c r="AS720" s="57"/>
      <c r="AU720" s="57">
        <v>716</v>
      </c>
      <c r="AV720" s="66">
        <v>61.7</v>
      </c>
      <c r="AW720" s="66">
        <v>0</v>
      </c>
      <c r="AX720" s="65">
        <f t="shared" si="235"/>
        <v>17.138888888888889</v>
      </c>
      <c r="AY720" s="65">
        <f t="shared" si="246"/>
        <v>-0.13888888888888928</v>
      </c>
      <c r="AZ720" s="67">
        <f t="shared" si="247"/>
        <v>4623.597222222219</v>
      </c>
      <c r="BA720" s="57"/>
      <c r="BB720" s="57"/>
      <c r="BD720" s="57">
        <v>716</v>
      </c>
      <c r="BE720" s="66">
        <v>13.9</v>
      </c>
      <c r="BF720" s="66">
        <v>0</v>
      </c>
      <c r="BG720" s="65">
        <f t="shared" si="236"/>
        <v>3.8611111111111112</v>
      </c>
      <c r="BH720" s="65">
        <f t="shared" si="248"/>
        <v>-1.2777777777777772</v>
      </c>
      <c r="BI720" s="67">
        <f t="shared" si="249"/>
        <v>4186.3194444444462</v>
      </c>
      <c r="BJ720" s="57"/>
      <c r="BK720" s="57"/>
      <c r="BM720" s="57">
        <v>716</v>
      </c>
      <c r="BN720" s="57">
        <v>13.9</v>
      </c>
      <c r="BO720" s="66">
        <v>0</v>
      </c>
      <c r="BP720" s="65">
        <f t="shared" si="237"/>
        <v>3.8611111111111112</v>
      </c>
      <c r="BQ720" s="65">
        <f t="shared" si="250"/>
        <v>-1.2777777777777772</v>
      </c>
      <c r="BR720" s="67">
        <f t="shared" si="251"/>
        <v>4198.6250000000018</v>
      </c>
      <c r="BS720" s="57"/>
      <c r="BT720" s="57"/>
    </row>
    <row r="721" spans="1:72" x14ac:dyDescent="0.25">
      <c r="A721" s="31">
        <v>721</v>
      </c>
      <c r="B721" s="56">
        <v>718</v>
      </c>
      <c r="C721" s="71">
        <v>12</v>
      </c>
      <c r="D721" s="71">
        <v>0</v>
      </c>
      <c r="E721" s="71">
        <v>3.333333333333333</v>
      </c>
      <c r="F721" s="71">
        <v>0</v>
      </c>
      <c r="G721" s="71">
        <v>4205.5555555555575</v>
      </c>
      <c r="K721" s="57">
        <v>717</v>
      </c>
      <c r="L721" s="66">
        <v>28.2</v>
      </c>
      <c r="M721" s="66">
        <v>0</v>
      </c>
      <c r="N721" s="65">
        <f t="shared" si="231"/>
        <v>7.833333333333333</v>
      </c>
      <c r="O721" s="65">
        <f t="shared" si="238"/>
        <v>0.3888888888888884</v>
      </c>
      <c r="P721" s="67">
        <f t="shared" si="239"/>
        <v>3607.9166666666688</v>
      </c>
      <c r="Q721" s="57"/>
      <c r="R721" s="57"/>
      <c r="T721" s="57">
        <v>717</v>
      </c>
      <c r="U721" s="66">
        <v>52.9</v>
      </c>
      <c r="V721" s="66">
        <v>0</v>
      </c>
      <c r="W721" s="65">
        <f t="shared" si="232"/>
        <v>14.694444444444443</v>
      </c>
      <c r="X721" s="65">
        <f t="shared" si="240"/>
        <v>8.3333333333332149E-2</v>
      </c>
      <c r="Y721" s="67">
        <f t="shared" si="241"/>
        <v>4594.6527777777792</v>
      </c>
      <c r="Z721" s="57"/>
      <c r="AA721" s="57"/>
      <c r="AC721" s="57">
        <v>717</v>
      </c>
      <c r="AD721" s="66">
        <v>61.2</v>
      </c>
      <c r="AE721" s="66">
        <v>0</v>
      </c>
      <c r="AF721" s="65">
        <f t="shared" si="233"/>
        <v>17</v>
      </c>
      <c r="AG721" s="65">
        <f t="shared" si="242"/>
        <v>-0.13888888888888928</v>
      </c>
      <c r="AH721" s="67">
        <f t="shared" si="243"/>
        <v>4640.6666666666633</v>
      </c>
      <c r="AI721" s="57"/>
      <c r="AJ721" s="57"/>
      <c r="AL721" s="57">
        <v>717</v>
      </c>
      <c r="AM721" s="66">
        <v>61.2</v>
      </c>
      <c r="AN721" s="66">
        <v>0</v>
      </c>
      <c r="AO721" s="65">
        <f t="shared" si="234"/>
        <v>17</v>
      </c>
      <c r="AP721" s="65">
        <f t="shared" si="244"/>
        <v>-0.13888888888888928</v>
      </c>
      <c r="AQ721" s="67">
        <f t="shared" si="245"/>
        <v>4640.6666666666633</v>
      </c>
      <c r="AR721" s="57"/>
      <c r="AS721" s="57"/>
      <c r="AU721" s="57">
        <v>717</v>
      </c>
      <c r="AV721" s="66">
        <v>61.2</v>
      </c>
      <c r="AW721" s="66">
        <v>0</v>
      </c>
      <c r="AX721" s="65">
        <f t="shared" si="235"/>
        <v>17</v>
      </c>
      <c r="AY721" s="65">
        <f t="shared" si="246"/>
        <v>-0.13888888888888928</v>
      </c>
      <c r="AZ721" s="67">
        <f t="shared" si="247"/>
        <v>4640.6666666666633</v>
      </c>
      <c r="BA721" s="57"/>
      <c r="BB721" s="57"/>
      <c r="BD721" s="57">
        <v>717</v>
      </c>
      <c r="BE721" s="66">
        <v>12</v>
      </c>
      <c r="BF721" s="66">
        <v>0</v>
      </c>
      <c r="BG721" s="65">
        <f t="shared" si="236"/>
        <v>3.333333333333333</v>
      </c>
      <c r="BH721" s="65">
        <f t="shared" si="248"/>
        <v>-0.52777777777777812</v>
      </c>
      <c r="BI721" s="67">
        <f t="shared" si="249"/>
        <v>4189.9166666666688</v>
      </c>
      <c r="BJ721" s="57"/>
      <c r="BK721" s="57"/>
      <c r="BM721" s="57">
        <v>717</v>
      </c>
      <c r="BN721" s="57">
        <v>12</v>
      </c>
      <c r="BO721" s="66">
        <v>0</v>
      </c>
      <c r="BP721" s="65">
        <f t="shared" si="237"/>
        <v>3.333333333333333</v>
      </c>
      <c r="BQ721" s="65">
        <f t="shared" si="250"/>
        <v>-0.52777777777777812</v>
      </c>
      <c r="BR721" s="67">
        <f t="shared" si="251"/>
        <v>4202.2222222222244</v>
      </c>
      <c r="BS721" s="57"/>
      <c r="BT721" s="57"/>
    </row>
    <row r="722" spans="1:72" x14ac:dyDescent="0.25">
      <c r="A722" s="31">
        <v>722</v>
      </c>
      <c r="B722" s="56">
        <v>719</v>
      </c>
      <c r="C722" s="71">
        <v>13</v>
      </c>
      <c r="D722" s="71">
        <v>0</v>
      </c>
      <c r="E722" s="71">
        <v>3.6111111111111112</v>
      </c>
      <c r="F722" s="71">
        <v>0.27777777777777812</v>
      </c>
      <c r="G722" s="71">
        <v>4209.0277777777801</v>
      </c>
      <c r="K722" s="57">
        <v>718</v>
      </c>
      <c r="L722" s="66">
        <v>30</v>
      </c>
      <c r="M722" s="66">
        <v>0</v>
      </c>
      <c r="N722" s="65">
        <f t="shared" si="231"/>
        <v>8.3333333333333339</v>
      </c>
      <c r="O722" s="65">
        <f t="shared" si="238"/>
        <v>0.50000000000000089</v>
      </c>
      <c r="P722" s="67">
        <f t="shared" si="239"/>
        <v>3616.0000000000023</v>
      </c>
      <c r="Q722" s="57"/>
      <c r="R722" s="57"/>
      <c r="T722" s="57">
        <v>718</v>
      </c>
      <c r="U722" s="66">
        <v>53.1</v>
      </c>
      <c r="V722" s="66">
        <v>0</v>
      </c>
      <c r="W722" s="65">
        <f t="shared" si="232"/>
        <v>14.75</v>
      </c>
      <c r="X722" s="65">
        <f t="shared" si="240"/>
        <v>5.5555555555557135E-2</v>
      </c>
      <c r="Y722" s="67">
        <f t="shared" si="241"/>
        <v>4609.3750000000018</v>
      </c>
      <c r="Z722" s="57"/>
      <c r="AA722" s="57"/>
      <c r="AC722" s="57">
        <v>718</v>
      </c>
      <c r="AD722" s="66">
        <v>60.7</v>
      </c>
      <c r="AE722" s="66">
        <v>0</v>
      </c>
      <c r="AF722" s="65">
        <f t="shared" si="233"/>
        <v>16.861111111111111</v>
      </c>
      <c r="AG722" s="65">
        <f t="shared" si="242"/>
        <v>-0.13888888888888928</v>
      </c>
      <c r="AH722" s="67">
        <f t="shared" si="243"/>
        <v>4657.597222222219</v>
      </c>
      <c r="AI722" s="57"/>
      <c r="AJ722" s="57"/>
      <c r="AL722" s="57">
        <v>718</v>
      </c>
      <c r="AM722" s="66">
        <v>60.7</v>
      </c>
      <c r="AN722" s="66">
        <v>0</v>
      </c>
      <c r="AO722" s="65">
        <f t="shared" si="234"/>
        <v>16.861111111111111</v>
      </c>
      <c r="AP722" s="65">
        <f t="shared" si="244"/>
        <v>-0.13888888888888928</v>
      </c>
      <c r="AQ722" s="67">
        <f t="shared" si="245"/>
        <v>4657.597222222219</v>
      </c>
      <c r="AR722" s="57"/>
      <c r="AS722" s="57"/>
      <c r="AU722" s="57">
        <v>718</v>
      </c>
      <c r="AV722" s="66">
        <v>60.7</v>
      </c>
      <c r="AW722" s="66">
        <v>0</v>
      </c>
      <c r="AX722" s="65">
        <f t="shared" si="235"/>
        <v>16.861111111111111</v>
      </c>
      <c r="AY722" s="65">
        <f t="shared" si="246"/>
        <v>-0.13888888888888928</v>
      </c>
      <c r="AZ722" s="67">
        <f t="shared" si="247"/>
        <v>4657.597222222219</v>
      </c>
      <c r="BA722" s="57"/>
      <c r="BB722" s="57"/>
      <c r="BD722" s="57">
        <v>718</v>
      </c>
      <c r="BE722" s="66">
        <v>12</v>
      </c>
      <c r="BF722" s="66">
        <v>0</v>
      </c>
      <c r="BG722" s="65">
        <f t="shared" si="236"/>
        <v>3.333333333333333</v>
      </c>
      <c r="BH722" s="65">
        <f t="shared" si="248"/>
        <v>0</v>
      </c>
      <c r="BI722" s="67">
        <f t="shared" si="249"/>
        <v>4193.2500000000018</v>
      </c>
      <c r="BJ722" s="57"/>
      <c r="BK722" s="57"/>
      <c r="BM722" s="57">
        <v>718</v>
      </c>
      <c r="BN722" s="57">
        <v>12</v>
      </c>
      <c r="BO722" s="66">
        <v>0</v>
      </c>
      <c r="BP722" s="65">
        <f t="shared" si="237"/>
        <v>3.333333333333333</v>
      </c>
      <c r="BQ722" s="65">
        <f t="shared" si="250"/>
        <v>0</v>
      </c>
      <c r="BR722" s="67">
        <f t="shared" si="251"/>
        <v>4205.5555555555575</v>
      </c>
      <c r="BS722" s="57"/>
      <c r="BT722" s="57"/>
    </row>
    <row r="723" spans="1:72" x14ac:dyDescent="0.25">
      <c r="A723" s="31">
        <v>723</v>
      </c>
      <c r="B723" s="56">
        <v>720</v>
      </c>
      <c r="C723" s="71">
        <v>16</v>
      </c>
      <c r="D723" s="71">
        <v>0</v>
      </c>
      <c r="E723" s="71">
        <v>4.4444444444444446</v>
      </c>
      <c r="F723" s="71">
        <v>0.83333333333333348</v>
      </c>
      <c r="G723" s="71">
        <v>4213.0555555555575</v>
      </c>
      <c r="K723" s="57">
        <v>719</v>
      </c>
      <c r="L723" s="66">
        <v>31.4</v>
      </c>
      <c r="M723" s="66">
        <v>0</v>
      </c>
      <c r="N723" s="65">
        <f t="shared" si="231"/>
        <v>8.7222222222222214</v>
      </c>
      <c r="O723" s="65">
        <f t="shared" si="238"/>
        <v>0.38888888888888751</v>
      </c>
      <c r="P723" s="67">
        <f t="shared" si="239"/>
        <v>3624.5277777777801</v>
      </c>
      <c r="Q723" s="57"/>
      <c r="R723" s="57"/>
      <c r="T723" s="57">
        <v>719</v>
      </c>
      <c r="U723" s="66">
        <v>53.2</v>
      </c>
      <c r="V723" s="66">
        <v>0</v>
      </c>
      <c r="W723" s="65">
        <f t="shared" si="232"/>
        <v>14.777777777777779</v>
      </c>
      <c r="X723" s="65">
        <f t="shared" si="240"/>
        <v>2.7777777777778567E-2</v>
      </c>
      <c r="Y723" s="67">
        <f t="shared" si="241"/>
        <v>4624.1388888888905</v>
      </c>
      <c r="Z723" s="57"/>
      <c r="AA723" s="57"/>
      <c r="AC723" s="57">
        <v>719</v>
      </c>
      <c r="AD723" s="66">
        <v>60.3</v>
      </c>
      <c r="AE723" s="66">
        <v>0</v>
      </c>
      <c r="AF723" s="65">
        <f t="shared" si="233"/>
        <v>16.75</v>
      </c>
      <c r="AG723" s="65">
        <f t="shared" si="242"/>
        <v>-0.11111111111111072</v>
      </c>
      <c r="AH723" s="67">
        <f t="shared" si="243"/>
        <v>4674.4027777777746</v>
      </c>
      <c r="AI723" s="57"/>
      <c r="AJ723" s="57"/>
      <c r="AL723" s="57">
        <v>719</v>
      </c>
      <c r="AM723" s="66">
        <v>60.3</v>
      </c>
      <c r="AN723" s="66">
        <v>0</v>
      </c>
      <c r="AO723" s="65">
        <f t="shared" si="234"/>
        <v>16.75</v>
      </c>
      <c r="AP723" s="65">
        <f t="shared" si="244"/>
        <v>-0.11111111111111072</v>
      </c>
      <c r="AQ723" s="67">
        <f t="shared" si="245"/>
        <v>4674.4027777777746</v>
      </c>
      <c r="AR723" s="57"/>
      <c r="AS723" s="57"/>
      <c r="AU723" s="57">
        <v>719</v>
      </c>
      <c r="AV723" s="66">
        <v>60.3</v>
      </c>
      <c r="AW723" s="66">
        <v>0</v>
      </c>
      <c r="AX723" s="65">
        <f t="shared" si="235"/>
        <v>16.75</v>
      </c>
      <c r="AY723" s="65">
        <f t="shared" si="246"/>
        <v>-0.11111111111111072</v>
      </c>
      <c r="AZ723" s="67">
        <f t="shared" si="247"/>
        <v>4674.4027777777746</v>
      </c>
      <c r="BA723" s="57"/>
      <c r="BB723" s="57"/>
      <c r="BD723" s="57">
        <v>719</v>
      </c>
      <c r="BE723" s="66">
        <v>13</v>
      </c>
      <c r="BF723" s="66">
        <v>0</v>
      </c>
      <c r="BG723" s="65">
        <f t="shared" si="236"/>
        <v>3.6111111111111112</v>
      </c>
      <c r="BH723" s="65">
        <f t="shared" si="248"/>
        <v>0.27777777777777812</v>
      </c>
      <c r="BI723" s="67">
        <f t="shared" si="249"/>
        <v>4196.7222222222244</v>
      </c>
      <c r="BJ723" s="57"/>
      <c r="BK723" s="57"/>
      <c r="BM723" s="57">
        <v>719</v>
      </c>
      <c r="BN723" s="57">
        <v>13</v>
      </c>
      <c r="BO723" s="66">
        <v>0</v>
      </c>
      <c r="BP723" s="65">
        <f t="shared" si="237"/>
        <v>3.6111111111111112</v>
      </c>
      <c r="BQ723" s="65">
        <f t="shared" si="250"/>
        <v>0.27777777777777812</v>
      </c>
      <c r="BR723" s="67">
        <f t="shared" si="251"/>
        <v>4209.0277777777801</v>
      </c>
      <c r="BS723" s="57"/>
      <c r="BT723" s="57"/>
    </row>
    <row r="724" spans="1:72" x14ac:dyDescent="0.25">
      <c r="A724" s="31">
        <v>724</v>
      </c>
      <c r="B724" s="56">
        <v>721</v>
      </c>
      <c r="C724" s="71">
        <v>18.5</v>
      </c>
      <c r="D724" s="71">
        <v>0</v>
      </c>
      <c r="E724" s="71">
        <v>5.1388888888888884</v>
      </c>
      <c r="F724" s="71">
        <v>0.69444444444444375</v>
      </c>
      <c r="G724" s="71">
        <v>4217.8472222222244</v>
      </c>
      <c r="K724" s="57">
        <v>720</v>
      </c>
      <c r="L724" s="66">
        <v>32.5</v>
      </c>
      <c r="M724" s="66">
        <v>0</v>
      </c>
      <c r="N724" s="65">
        <f t="shared" si="231"/>
        <v>9.0277777777777768</v>
      </c>
      <c r="O724" s="65">
        <f t="shared" si="238"/>
        <v>0.30555555555555536</v>
      </c>
      <c r="P724" s="67">
        <f t="shared" si="239"/>
        <v>3633.4027777777801</v>
      </c>
      <c r="Q724" s="57"/>
      <c r="R724" s="57"/>
      <c r="T724" s="57">
        <v>720</v>
      </c>
      <c r="U724" s="66">
        <v>53.3</v>
      </c>
      <c r="V724" s="66">
        <v>0</v>
      </c>
      <c r="W724" s="65">
        <f t="shared" si="232"/>
        <v>14.805555555555554</v>
      </c>
      <c r="X724" s="65">
        <f t="shared" si="240"/>
        <v>2.7777777777775015E-2</v>
      </c>
      <c r="Y724" s="67">
        <f t="shared" si="241"/>
        <v>4638.9305555555575</v>
      </c>
      <c r="Z724" s="57"/>
      <c r="AA724" s="57"/>
      <c r="AC724" s="57">
        <v>720</v>
      </c>
      <c r="AD724" s="66">
        <v>59.9</v>
      </c>
      <c r="AE724" s="66">
        <v>0</v>
      </c>
      <c r="AF724" s="65">
        <f t="shared" si="233"/>
        <v>16.638888888888889</v>
      </c>
      <c r="AG724" s="65">
        <f t="shared" si="242"/>
        <v>-0.11111111111111072</v>
      </c>
      <c r="AH724" s="67">
        <f t="shared" si="243"/>
        <v>4691.097222222219</v>
      </c>
      <c r="AI724" s="57"/>
      <c r="AJ724" s="57"/>
      <c r="AL724" s="57">
        <v>720</v>
      </c>
      <c r="AM724" s="66">
        <v>59.9</v>
      </c>
      <c r="AN724" s="66">
        <v>0</v>
      </c>
      <c r="AO724" s="65">
        <f t="shared" si="234"/>
        <v>16.638888888888889</v>
      </c>
      <c r="AP724" s="65">
        <f t="shared" si="244"/>
        <v>-0.11111111111111072</v>
      </c>
      <c r="AQ724" s="67">
        <f t="shared" si="245"/>
        <v>4691.097222222219</v>
      </c>
      <c r="AR724" s="57"/>
      <c r="AS724" s="57"/>
      <c r="AU724" s="57">
        <v>720</v>
      </c>
      <c r="AV724" s="66">
        <v>59.9</v>
      </c>
      <c r="AW724" s="66">
        <v>0</v>
      </c>
      <c r="AX724" s="65">
        <f t="shared" si="235"/>
        <v>16.638888888888889</v>
      </c>
      <c r="AY724" s="65">
        <f t="shared" si="246"/>
        <v>-0.11111111111111072</v>
      </c>
      <c r="AZ724" s="67">
        <f t="shared" si="247"/>
        <v>4691.097222222219</v>
      </c>
      <c r="BA724" s="57"/>
      <c r="BB724" s="57"/>
      <c r="BD724" s="57">
        <v>720</v>
      </c>
      <c r="BE724" s="66">
        <v>16.3</v>
      </c>
      <c r="BF724" s="66">
        <v>0</v>
      </c>
      <c r="BG724" s="65">
        <f t="shared" si="236"/>
        <v>4.5277777777777777</v>
      </c>
      <c r="BH724" s="65">
        <f t="shared" si="248"/>
        <v>0.91666666666666652</v>
      </c>
      <c r="BI724" s="67">
        <f t="shared" si="249"/>
        <v>4200.7916666666688</v>
      </c>
      <c r="BJ724" s="57"/>
      <c r="BK724" s="57"/>
      <c r="BM724" s="57">
        <v>720</v>
      </c>
      <c r="BN724" s="57">
        <v>16</v>
      </c>
      <c r="BO724" s="66">
        <v>0</v>
      </c>
      <c r="BP724" s="65">
        <f t="shared" si="237"/>
        <v>4.4444444444444446</v>
      </c>
      <c r="BQ724" s="65">
        <f t="shared" si="250"/>
        <v>0.83333333333333348</v>
      </c>
      <c r="BR724" s="67">
        <f t="shared" si="251"/>
        <v>4213.0555555555575</v>
      </c>
      <c r="BS724" s="57"/>
      <c r="BT724" s="57"/>
    </row>
    <row r="725" spans="1:72" x14ac:dyDescent="0.25">
      <c r="A725" s="31">
        <v>725</v>
      </c>
      <c r="B725" s="56">
        <v>722</v>
      </c>
      <c r="C725" s="71">
        <v>20.6</v>
      </c>
      <c r="D725" s="71">
        <v>0</v>
      </c>
      <c r="E725" s="71">
        <v>5.7222222222222223</v>
      </c>
      <c r="F725" s="71">
        <v>0.58333333333333393</v>
      </c>
      <c r="G725" s="71">
        <v>4223.2777777777801</v>
      </c>
      <c r="K725" s="57">
        <v>721</v>
      </c>
      <c r="L725" s="66">
        <v>33.200000000000003</v>
      </c>
      <c r="M725" s="66">
        <v>0</v>
      </c>
      <c r="N725" s="65">
        <f t="shared" si="231"/>
        <v>9.2222222222222232</v>
      </c>
      <c r="O725" s="65">
        <f t="shared" si="238"/>
        <v>0.19444444444444642</v>
      </c>
      <c r="P725" s="67">
        <f t="shared" si="239"/>
        <v>3642.5277777777801</v>
      </c>
      <c r="Q725" s="57"/>
      <c r="R725" s="57"/>
      <c r="T725" s="57">
        <v>721</v>
      </c>
      <c r="U725" s="66">
        <v>53.3</v>
      </c>
      <c r="V725" s="66">
        <v>0</v>
      </c>
      <c r="W725" s="65">
        <f t="shared" si="232"/>
        <v>14.805555555555554</v>
      </c>
      <c r="X725" s="65">
        <f t="shared" si="240"/>
        <v>0</v>
      </c>
      <c r="Y725" s="67">
        <f t="shared" si="241"/>
        <v>4653.7361111111131</v>
      </c>
      <c r="Z725" s="57"/>
      <c r="AA725" s="57"/>
      <c r="AC725" s="57">
        <v>721</v>
      </c>
      <c r="AD725" s="66">
        <v>59.6</v>
      </c>
      <c r="AE725" s="66">
        <v>0</v>
      </c>
      <c r="AF725" s="65">
        <f t="shared" si="233"/>
        <v>16.555555555555557</v>
      </c>
      <c r="AG725" s="65">
        <f t="shared" si="242"/>
        <v>-8.3333333333332149E-2</v>
      </c>
      <c r="AH725" s="67">
        <f t="shared" si="243"/>
        <v>4707.6944444444416</v>
      </c>
      <c r="AI725" s="57"/>
      <c r="AJ725" s="57"/>
      <c r="AL725" s="57">
        <v>721</v>
      </c>
      <c r="AM725" s="66">
        <v>59.6</v>
      </c>
      <c r="AN725" s="66">
        <v>0</v>
      </c>
      <c r="AO725" s="65">
        <f t="shared" si="234"/>
        <v>16.555555555555557</v>
      </c>
      <c r="AP725" s="65">
        <f t="shared" si="244"/>
        <v>-8.3333333333332149E-2</v>
      </c>
      <c r="AQ725" s="67">
        <f t="shared" si="245"/>
        <v>4707.6944444444416</v>
      </c>
      <c r="AR725" s="57"/>
      <c r="AS725" s="57"/>
      <c r="AU725" s="57">
        <v>721</v>
      </c>
      <c r="AV725" s="66">
        <v>59.6</v>
      </c>
      <c r="AW725" s="66">
        <v>0</v>
      </c>
      <c r="AX725" s="65">
        <f t="shared" si="235"/>
        <v>16.555555555555557</v>
      </c>
      <c r="AY725" s="65">
        <f t="shared" si="246"/>
        <v>-8.3333333333332149E-2</v>
      </c>
      <c r="AZ725" s="67">
        <f t="shared" si="247"/>
        <v>4707.6944444444416</v>
      </c>
      <c r="BA725" s="57"/>
      <c r="BB725" s="57"/>
      <c r="BD725" s="57">
        <v>721</v>
      </c>
      <c r="BE725" s="66">
        <v>20.5</v>
      </c>
      <c r="BF725" s="66">
        <v>0</v>
      </c>
      <c r="BG725" s="65">
        <f t="shared" si="236"/>
        <v>5.6944444444444446</v>
      </c>
      <c r="BH725" s="65">
        <f t="shared" si="248"/>
        <v>1.166666666666667</v>
      </c>
      <c r="BI725" s="67">
        <f t="shared" si="249"/>
        <v>4205.9027777777801</v>
      </c>
      <c r="BJ725" s="57"/>
      <c r="BK725" s="57"/>
      <c r="BM725" s="57">
        <v>721</v>
      </c>
      <c r="BN725" s="57">
        <v>18.5</v>
      </c>
      <c r="BO725" s="66">
        <v>0</v>
      </c>
      <c r="BP725" s="65">
        <f t="shared" si="237"/>
        <v>5.1388888888888884</v>
      </c>
      <c r="BQ725" s="65">
        <f t="shared" si="250"/>
        <v>0.69444444444444375</v>
      </c>
      <c r="BR725" s="67">
        <f t="shared" si="251"/>
        <v>4217.8472222222244</v>
      </c>
      <c r="BS725" s="57"/>
      <c r="BT725" s="57"/>
    </row>
    <row r="726" spans="1:72" x14ac:dyDescent="0.25">
      <c r="A726" s="31">
        <v>726</v>
      </c>
      <c r="B726" s="56">
        <v>723</v>
      </c>
      <c r="C726" s="71">
        <v>22.5</v>
      </c>
      <c r="D726" s="71">
        <v>0</v>
      </c>
      <c r="E726" s="71">
        <v>6.25</v>
      </c>
      <c r="F726" s="71">
        <v>0.52777777777777768</v>
      </c>
      <c r="G726" s="71">
        <v>4229.2638888888914</v>
      </c>
      <c r="K726" s="57">
        <v>722</v>
      </c>
      <c r="L726" s="66">
        <v>33.4</v>
      </c>
      <c r="M726" s="66">
        <v>0</v>
      </c>
      <c r="N726" s="65">
        <f t="shared" si="231"/>
        <v>9.2777777777777768</v>
      </c>
      <c r="O726" s="65">
        <f t="shared" si="238"/>
        <v>5.5555555555553582E-2</v>
      </c>
      <c r="P726" s="67">
        <f t="shared" si="239"/>
        <v>3651.7777777777801</v>
      </c>
      <c r="Q726" s="57"/>
      <c r="R726" s="57"/>
      <c r="T726" s="57">
        <v>722</v>
      </c>
      <c r="U726" s="66">
        <v>53.4</v>
      </c>
      <c r="V726" s="66">
        <v>0</v>
      </c>
      <c r="W726" s="65">
        <f t="shared" si="232"/>
        <v>14.833333333333332</v>
      </c>
      <c r="X726" s="65">
        <f t="shared" si="240"/>
        <v>2.7777777777778567E-2</v>
      </c>
      <c r="Y726" s="67">
        <f t="shared" si="241"/>
        <v>4668.5555555555575</v>
      </c>
      <c r="Z726" s="57"/>
      <c r="AA726" s="57"/>
      <c r="AC726" s="57">
        <v>722</v>
      </c>
      <c r="AD726" s="66">
        <v>59.3</v>
      </c>
      <c r="AE726" s="66">
        <v>0</v>
      </c>
      <c r="AF726" s="65">
        <f t="shared" si="233"/>
        <v>16.472222222222221</v>
      </c>
      <c r="AG726" s="65">
        <f t="shared" si="242"/>
        <v>-8.3333333333335702E-2</v>
      </c>
      <c r="AH726" s="67">
        <f t="shared" si="243"/>
        <v>4724.2083333333303</v>
      </c>
      <c r="AI726" s="57"/>
      <c r="AJ726" s="57"/>
      <c r="AL726" s="57">
        <v>722</v>
      </c>
      <c r="AM726" s="66">
        <v>59.3</v>
      </c>
      <c r="AN726" s="66">
        <v>0</v>
      </c>
      <c r="AO726" s="65">
        <f t="shared" si="234"/>
        <v>16.472222222222221</v>
      </c>
      <c r="AP726" s="65">
        <f t="shared" si="244"/>
        <v>-8.3333333333335702E-2</v>
      </c>
      <c r="AQ726" s="67">
        <f t="shared" si="245"/>
        <v>4724.2083333333303</v>
      </c>
      <c r="AR726" s="57"/>
      <c r="AS726" s="57"/>
      <c r="AU726" s="57">
        <v>722</v>
      </c>
      <c r="AV726" s="66">
        <v>59.3</v>
      </c>
      <c r="AW726" s="66">
        <v>0</v>
      </c>
      <c r="AX726" s="65">
        <f t="shared" si="235"/>
        <v>16.472222222222221</v>
      </c>
      <c r="AY726" s="65">
        <f t="shared" si="246"/>
        <v>-8.3333333333335702E-2</v>
      </c>
      <c r="AZ726" s="67">
        <f t="shared" si="247"/>
        <v>4724.2083333333303</v>
      </c>
      <c r="BA726" s="57"/>
      <c r="BB726" s="57"/>
      <c r="BD726" s="57">
        <v>722</v>
      </c>
      <c r="BE726" s="66">
        <v>23.9</v>
      </c>
      <c r="BF726" s="66">
        <v>0</v>
      </c>
      <c r="BG726" s="65">
        <f t="shared" si="236"/>
        <v>6.6388888888888884</v>
      </c>
      <c r="BH726" s="65">
        <f t="shared" si="248"/>
        <v>0.94444444444444375</v>
      </c>
      <c r="BI726" s="67">
        <f t="shared" si="249"/>
        <v>4212.0694444444471</v>
      </c>
      <c r="BJ726" s="57"/>
      <c r="BK726" s="57"/>
      <c r="BM726" s="57">
        <v>722</v>
      </c>
      <c r="BN726" s="57">
        <v>20.6</v>
      </c>
      <c r="BO726" s="66">
        <v>0</v>
      </c>
      <c r="BP726" s="65">
        <f t="shared" si="237"/>
        <v>5.7222222222222223</v>
      </c>
      <c r="BQ726" s="65">
        <f t="shared" si="250"/>
        <v>0.58333333333333393</v>
      </c>
      <c r="BR726" s="67">
        <f t="shared" si="251"/>
        <v>4223.2777777777801</v>
      </c>
      <c r="BS726" s="57"/>
      <c r="BT726" s="57"/>
    </row>
    <row r="727" spans="1:72" x14ac:dyDescent="0.25">
      <c r="A727" s="31">
        <v>727</v>
      </c>
      <c r="B727" s="56">
        <v>724</v>
      </c>
      <c r="C727" s="71">
        <v>24</v>
      </c>
      <c r="D727" s="71">
        <v>0</v>
      </c>
      <c r="E727" s="71">
        <v>6.6666666666666661</v>
      </c>
      <c r="F727" s="71">
        <v>0.41666666666666607</v>
      </c>
      <c r="G727" s="71">
        <v>4235.7222222222244</v>
      </c>
      <c r="K727" s="57">
        <v>723</v>
      </c>
      <c r="L727" s="66">
        <v>33.700000000000003</v>
      </c>
      <c r="M727" s="66">
        <v>0</v>
      </c>
      <c r="N727" s="65">
        <f t="shared" si="231"/>
        <v>9.3611111111111125</v>
      </c>
      <c r="O727" s="65">
        <f t="shared" si="238"/>
        <v>8.3333333333335702E-2</v>
      </c>
      <c r="P727" s="67">
        <f t="shared" si="239"/>
        <v>3661.0972222222244</v>
      </c>
      <c r="Q727" s="57"/>
      <c r="R727" s="57"/>
      <c r="T727" s="57">
        <v>723</v>
      </c>
      <c r="U727" s="66">
        <v>53.5</v>
      </c>
      <c r="V727" s="66">
        <v>0</v>
      </c>
      <c r="W727" s="65">
        <f t="shared" si="232"/>
        <v>14.861111111111111</v>
      </c>
      <c r="X727" s="65">
        <f t="shared" si="240"/>
        <v>2.7777777777778567E-2</v>
      </c>
      <c r="Y727" s="67">
        <f t="shared" si="241"/>
        <v>4683.4027777777801</v>
      </c>
      <c r="Z727" s="57"/>
      <c r="AA727" s="57"/>
      <c r="AC727" s="57">
        <v>723</v>
      </c>
      <c r="AD727" s="66">
        <v>59</v>
      </c>
      <c r="AE727" s="66">
        <v>0</v>
      </c>
      <c r="AF727" s="65">
        <f t="shared" si="233"/>
        <v>16.388888888888889</v>
      </c>
      <c r="AG727" s="65">
        <f t="shared" si="242"/>
        <v>-8.3333333333332149E-2</v>
      </c>
      <c r="AH727" s="67">
        <f t="shared" si="243"/>
        <v>4740.638888888886</v>
      </c>
      <c r="AI727" s="57"/>
      <c r="AJ727" s="57"/>
      <c r="AL727" s="57">
        <v>723</v>
      </c>
      <c r="AM727" s="66">
        <v>59</v>
      </c>
      <c r="AN727" s="66">
        <v>0</v>
      </c>
      <c r="AO727" s="65">
        <f t="shared" si="234"/>
        <v>16.388888888888889</v>
      </c>
      <c r="AP727" s="65">
        <f t="shared" si="244"/>
        <v>-8.3333333333332149E-2</v>
      </c>
      <c r="AQ727" s="67">
        <f t="shared" si="245"/>
        <v>4740.638888888886</v>
      </c>
      <c r="AR727" s="57"/>
      <c r="AS727" s="57"/>
      <c r="AU727" s="57">
        <v>723</v>
      </c>
      <c r="AV727" s="66">
        <v>59</v>
      </c>
      <c r="AW727" s="66">
        <v>0</v>
      </c>
      <c r="AX727" s="65">
        <f t="shared" si="235"/>
        <v>16.388888888888889</v>
      </c>
      <c r="AY727" s="65">
        <f t="shared" si="246"/>
        <v>-8.3333333333332149E-2</v>
      </c>
      <c r="AZ727" s="67">
        <f t="shared" si="247"/>
        <v>4740.638888888886</v>
      </c>
      <c r="BA727" s="57"/>
      <c r="BB727" s="57"/>
      <c r="BD727" s="57">
        <v>723</v>
      </c>
      <c r="BE727" s="66">
        <v>26</v>
      </c>
      <c r="BF727" s="66">
        <v>0</v>
      </c>
      <c r="BG727" s="65">
        <f t="shared" si="236"/>
        <v>7.2222222222222223</v>
      </c>
      <c r="BH727" s="65">
        <f t="shared" si="248"/>
        <v>0.58333333333333393</v>
      </c>
      <c r="BI727" s="67">
        <f t="shared" si="249"/>
        <v>4219.0000000000027</v>
      </c>
      <c r="BJ727" s="57"/>
      <c r="BK727" s="57"/>
      <c r="BM727" s="57">
        <v>723</v>
      </c>
      <c r="BN727" s="57">
        <v>22.5</v>
      </c>
      <c r="BO727" s="66">
        <v>0</v>
      </c>
      <c r="BP727" s="65">
        <f t="shared" si="237"/>
        <v>6.25</v>
      </c>
      <c r="BQ727" s="65">
        <f t="shared" si="250"/>
        <v>0.52777777777777768</v>
      </c>
      <c r="BR727" s="67">
        <f t="shared" si="251"/>
        <v>4229.2638888888914</v>
      </c>
      <c r="BS727" s="57"/>
      <c r="BT727" s="57"/>
    </row>
    <row r="728" spans="1:72" x14ac:dyDescent="0.25">
      <c r="A728" s="31">
        <v>728</v>
      </c>
      <c r="B728" s="56">
        <v>725</v>
      </c>
      <c r="C728" s="71">
        <v>26.6</v>
      </c>
      <c r="D728" s="71">
        <v>0</v>
      </c>
      <c r="E728" s="71">
        <v>7.3888888888888893</v>
      </c>
      <c r="F728" s="71">
        <v>0.72222222222222321</v>
      </c>
      <c r="G728" s="71">
        <v>4242.7500000000018</v>
      </c>
      <c r="K728" s="57">
        <v>724</v>
      </c>
      <c r="L728" s="66">
        <v>33.9</v>
      </c>
      <c r="M728" s="66">
        <v>0</v>
      </c>
      <c r="N728" s="65">
        <f t="shared" si="231"/>
        <v>9.4166666666666661</v>
      </c>
      <c r="O728" s="65">
        <f t="shared" si="238"/>
        <v>5.5555555555553582E-2</v>
      </c>
      <c r="P728" s="67">
        <f t="shared" si="239"/>
        <v>3670.4861111111131</v>
      </c>
      <c r="Q728" s="57"/>
      <c r="R728" s="57"/>
      <c r="T728" s="57">
        <v>724</v>
      </c>
      <c r="U728" s="66">
        <v>53.7</v>
      </c>
      <c r="V728" s="66">
        <v>0</v>
      </c>
      <c r="W728" s="65">
        <f t="shared" si="232"/>
        <v>14.916666666666668</v>
      </c>
      <c r="X728" s="65">
        <f t="shared" si="240"/>
        <v>5.5555555555557135E-2</v>
      </c>
      <c r="Y728" s="67">
        <f t="shared" si="241"/>
        <v>4698.2916666666688</v>
      </c>
      <c r="Z728" s="57"/>
      <c r="AA728" s="57"/>
      <c r="AC728" s="57">
        <v>724</v>
      </c>
      <c r="AD728" s="66">
        <v>58.6</v>
      </c>
      <c r="AE728" s="66">
        <v>0</v>
      </c>
      <c r="AF728" s="65">
        <f t="shared" si="233"/>
        <v>16.277777777777779</v>
      </c>
      <c r="AG728" s="65">
        <f t="shared" si="242"/>
        <v>-0.11111111111111072</v>
      </c>
      <c r="AH728" s="67">
        <f t="shared" si="243"/>
        <v>4756.972222222219</v>
      </c>
      <c r="AI728" s="57"/>
      <c r="AJ728" s="57"/>
      <c r="AL728" s="57">
        <v>724</v>
      </c>
      <c r="AM728" s="66">
        <v>58.6</v>
      </c>
      <c r="AN728" s="66">
        <v>0</v>
      </c>
      <c r="AO728" s="65">
        <f t="shared" si="234"/>
        <v>16.277777777777779</v>
      </c>
      <c r="AP728" s="65">
        <f t="shared" si="244"/>
        <v>-0.11111111111111072</v>
      </c>
      <c r="AQ728" s="67">
        <f t="shared" si="245"/>
        <v>4756.972222222219</v>
      </c>
      <c r="AR728" s="57"/>
      <c r="AS728" s="57"/>
      <c r="AU728" s="57">
        <v>724</v>
      </c>
      <c r="AV728" s="66">
        <v>58.6</v>
      </c>
      <c r="AW728" s="66">
        <v>0</v>
      </c>
      <c r="AX728" s="65">
        <f t="shared" si="235"/>
        <v>16.277777777777779</v>
      </c>
      <c r="AY728" s="65">
        <f t="shared" si="246"/>
        <v>-0.11111111111111072</v>
      </c>
      <c r="AZ728" s="67">
        <f t="shared" si="247"/>
        <v>4756.972222222219</v>
      </c>
      <c r="BA728" s="57"/>
      <c r="BB728" s="57"/>
      <c r="BD728" s="57">
        <v>724</v>
      </c>
      <c r="BE728" s="66">
        <v>28</v>
      </c>
      <c r="BF728" s="66">
        <v>0</v>
      </c>
      <c r="BG728" s="65">
        <f t="shared" si="236"/>
        <v>7.7777777777777777</v>
      </c>
      <c r="BH728" s="65">
        <f t="shared" si="248"/>
        <v>0.55555555555555536</v>
      </c>
      <c r="BI728" s="67">
        <f t="shared" si="249"/>
        <v>4226.5000000000027</v>
      </c>
      <c r="BJ728" s="57"/>
      <c r="BK728" s="57"/>
      <c r="BM728" s="57">
        <v>724</v>
      </c>
      <c r="BN728" s="57">
        <v>24</v>
      </c>
      <c r="BO728" s="66">
        <v>0</v>
      </c>
      <c r="BP728" s="65">
        <f t="shared" si="237"/>
        <v>6.6666666666666661</v>
      </c>
      <c r="BQ728" s="65">
        <f t="shared" si="250"/>
        <v>0.41666666666666607</v>
      </c>
      <c r="BR728" s="67">
        <f t="shared" si="251"/>
        <v>4235.7222222222244</v>
      </c>
      <c r="BS728" s="57"/>
      <c r="BT728" s="57"/>
    </row>
    <row r="729" spans="1:72" x14ac:dyDescent="0.25">
      <c r="A729" s="31">
        <v>729</v>
      </c>
      <c r="B729" s="56">
        <v>726</v>
      </c>
      <c r="C729" s="71">
        <v>29.9</v>
      </c>
      <c r="D729" s="71">
        <v>0</v>
      </c>
      <c r="E729" s="71">
        <v>8.3055555555555554</v>
      </c>
      <c r="F729" s="71">
        <v>0.91666666666666607</v>
      </c>
      <c r="G729" s="71">
        <v>4250.5972222222244</v>
      </c>
      <c r="K729" s="57">
        <v>725</v>
      </c>
      <c r="L729" s="66">
        <v>34.200000000000003</v>
      </c>
      <c r="M729" s="66">
        <v>0</v>
      </c>
      <c r="N729" s="65">
        <f t="shared" si="231"/>
        <v>9.5</v>
      </c>
      <c r="O729" s="65">
        <f t="shared" si="238"/>
        <v>8.3333333333333925E-2</v>
      </c>
      <c r="P729" s="67">
        <f t="shared" si="239"/>
        <v>3679.9444444444466</v>
      </c>
      <c r="Q729" s="57"/>
      <c r="R729" s="57"/>
      <c r="T729" s="57">
        <v>725</v>
      </c>
      <c r="U729" s="66">
        <v>54</v>
      </c>
      <c r="V729" s="66">
        <v>0</v>
      </c>
      <c r="W729" s="65">
        <f t="shared" si="232"/>
        <v>15</v>
      </c>
      <c r="X729" s="65">
        <f t="shared" si="240"/>
        <v>8.3333333333332149E-2</v>
      </c>
      <c r="Y729" s="67">
        <f t="shared" si="241"/>
        <v>4713.2500000000018</v>
      </c>
      <c r="Z729" s="57"/>
      <c r="AA729" s="57"/>
      <c r="AC729" s="57">
        <v>725</v>
      </c>
      <c r="AD729" s="66">
        <v>58</v>
      </c>
      <c r="AE729" s="66">
        <v>0</v>
      </c>
      <c r="AF729" s="65">
        <f t="shared" si="233"/>
        <v>16.111111111111111</v>
      </c>
      <c r="AG729" s="65">
        <f t="shared" si="242"/>
        <v>-0.16666666666666785</v>
      </c>
      <c r="AH729" s="67">
        <f t="shared" si="243"/>
        <v>4773.1666666666633</v>
      </c>
      <c r="AI729" s="57"/>
      <c r="AJ729" s="57"/>
      <c r="AL729" s="57">
        <v>725</v>
      </c>
      <c r="AM729" s="66">
        <v>58</v>
      </c>
      <c r="AN729" s="66">
        <v>0</v>
      </c>
      <c r="AO729" s="65">
        <f t="shared" si="234"/>
        <v>16.111111111111111</v>
      </c>
      <c r="AP729" s="65">
        <f t="shared" si="244"/>
        <v>-0.16666666666666785</v>
      </c>
      <c r="AQ729" s="67">
        <f t="shared" si="245"/>
        <v>4773.1666666666633</v>
      </c>
      <c r="AR729" s="57"/>
      <c r="AS729" s="57"/>
      <c r="AU729" s="57">
        <v>725</v>
      </c>
      <c r="AV729" s="66">
        <v>58</v>
      </c>
      <c r="AW729" s="66">
        <v>0</v>
      </c>
      <c r="AX729" s="65">
        <f t="shared" si="235"/>
        <v>16.111111111111111</v>
      </c>
      <c r="AY729" s="65">
        <f t="shared" si="246"/>
        <v>-0.16666666666666785</v>
      </c>
      <c r="AZ729" s="67">
        <f t="shared" si="247"/>
        <v>4773.1666666666633</v>
      </c>
      <c r="BA729" s="57"/>
      <c r="BB729" s="57"/>
      <c r="BD729" s="57">
        <v>725</v>
      </c>
      <c r="BE729" s="66">
        <v>31.5</v>
      </c>
      <c r="BF729" s="66">
        <v>0</v>
      </c>
      <c r="BG729" s="65">
        <f t="shared" si="236"/>
        <v>8.75</v>
      </c>
      <c r="BH729" s="65">
        <f t="shared" si="248"/>
        <v>0.97222222222222232</v>
      </c>
      <c r="BI729" s="67">
        <f t="shared" si="249"/>
        <v>4234.7638888888914</v>
      </c>
      <c r="BJ729" s="57"/>
      <c r="BK729" s="57"/>
      <c r="BM729" s="57">
        <v>725</v>
      </c>
      <c r="BN729" s="57">
        <v>26.6</v>
      </c>
      <c r="BO729" s="66">
        <v>0</v>
      </c>
      <c r="BP729" s="65">
        <f t="shared" si="237"/>
        <v>7.3888888888888893</v>
      </c>
      <c r="BQ729" s="65">
        <f t="shared" si="250"/>
        <v>0.72222222222222321</v>
      </c>
      <c r="BR729" s="67">
        <f t="shared" si="251"/>
        <v>4242.7500000000018</v>
      </c>
      <c r="BS729" s="57"/>
      <c r="BT729" s="57"/>
    </row>
    <row r="730" spans="1:72" x14ac:dyDescent="0.25">
      <c r="A730" s="31">
        <v>730</v>
      </c>
      <c r="B730" s="56">
        <v>727</v>
      </c>
      <c r="C730" s="71">
        <v>34.799999999999997</v>
      </c>
      <c r="D730" s="71">
        <v>0</v>
      </c>
      <c r="E730" s="71">
        <v>9.6666666666666661</v>
      </c>
      <c r="F730" s="71">
        <v>1.3611111111111107</v>
      </c>
      <c r="G730" s="71">
        <v>4259.5833333333358</v>
      </c>
      <c r="K730" s="57">
        <v>726</v>
      </c>
      <c r="L730" s="66">
        <v>34.4</v>
      </c>
      <c r="M730" s="66">
        <v>0</v>
      </c>
      <c r="N730" s="65">
        <f t="shared" si="231"/>
        <v>9.5555555555555554</v>
      </c>
      <c r="O730" s="65">
        <f t="shared" si="238"/>
        <v>5.5555555555555358E-2</v>
      </c>
      <c r="P730" s="67">
        <f t="shared" si="239"/>
        <v>3689.4722222222244</v>
      </c>
      <c r="Q730" s="57"/>
      <c r="R730" s="57"/>
      <c r="T730" s="57">
        <v>726</v>
      </c>
      <c r="U730" s="66">
        <v>54.4</v>
      </c>
      <c r="V730" s="66">
        <v>0</v>
      </c>
      <c r="W730" s="65">
        <f t="shared" si="232"/>
        <v>15.111111111111111</v>
      </c>
      <c r="X730" s="65">
        <f t="shared" si="240"/>
        <v>0.11111111111111072</v>
      </c>
      <c r="Y730" s="67">
        <f t="shared" si="241"/>
        <v>4728.3055555555575</v>
      </c>
      <c r="Z730" s="57"/>
      <c r="AA730" s="57"/>
      <c r="AC730" s="57">
        <v>726</v>
      </c>
      <c r="AD730" s="66">
        <v>57.5</v>
      </c>
      <c r="AE730" s="66">
        <v>0</v>
      </c>
      <c r="AF730" s="65">
        <f t="shared" si="233"/>
        <v>15.972222222222221</v>
      </c>
      <c r="AG730" s="65">
        <f t="shared" si="242"/>
        <v>-0.13888888888888928</v>
      </c>
      <c r="AH730" s="67">
        <f t="shared" si="243"/>
        <v>4789.2083333333303</v>
      </c>
      <c r="AI730" s="57"/>
      <c r="AJ730" s="57"/>
      <c r="AL730" s="57">
        <v>726</v>
      </c>
      <c r="AM730" s="66">
        <v>57.5</v>
      </c>
      <c r="AN730" s="66">
        <v>0</v>
      </c>
      <c r="AO730" s="65">
        <f t="shared" si="234"/>
        <v>15.972222222222221</v>
      </c>
      <c r="AP730" s="65">
        <f t="shared" si="244"/>
        <v>-0.13888888888888928</v>
      </c>
      <c r="AQ730" s="67">
        <f t="shared" si="245"/>
        <v>4789.2083333333303</v>
      </c>
      <c r="AR730" s="57"/>
      <c r="AS730" s="57"/>
      <c r="AU730" s="57">
        <v>726</v>
      </c>
      <c r="AV730" s="66">
        <v>57.5</v>
      </c>
      <c r="AW730" s="66">
        <v>0</v>
      </c>
      <c r="AX730" s="65">
        <f t="shared" si="235"/>
        <v>15.972222222222221</v>
      </c>
      <c r="AY730" s="65">
        <f t="shared" si="246"/>
        <v>-0.13888888888888928</v>
      </c>
      <c r="AZ730" s="67">
        <f t="shared" si="247"/>
        <v>4789.2083333333303</v>
      </c>
      <c r="BA730" s="57"/>
      <c r="BB730" s="57"/>
      <c r="BD730" s="57">
        <v>726</v>
      </c>
      <c r="BE730" s="66">
        <v>33.4</v>
      </c>
      <c r="BF730" s="66">
        <v>0</v>
      </c>
      <c r="BG730" s="65">
        <f t="shared" si="236"/>
        <v>9.2777777777777768</v>
      </c>
      <c r="BH730" s="65">
        <f t="shared" si="248"/>
        <v>0.52777777777777679</v>
      </c>
      <c r="BI730" s="67">
        <f t="shared" si="249"/>
        <v>4243.7777777777801</v>
      </c>
      <c r="BJ730" s="57"/>
      <c r="BK730" s="57"/>
      <c r="BM730" s="57">
        <v>726</v>
      </c>
      <c r="BN730" s="57">
        <v>29.9</v>
      </c>
      <c r="BO730" s="66">
        <v>0</v>
      </c>
      <c r="BP730" s="65">
        <f t="shared" si="237"/>
        <v>8.3055555555555554</v>
      </c>
      <c r="BQ730" s="65">
        <f t="shared" si="250"/>
        <v>0.91666666666666607</v>
      </c>
      <c r="BR730" s="67">
        <f t="shared" si="251"/>
        <v>4250.5972222222244</v>
      </c>
      <c r="BS730" s="57"/>
      <c r="BT730" s="57"/>
    </row>
    <row r="731" spans="1:72" x14ac:dyDescent="0.25">
      <c r="A731" s="31">
        <v>731</v>
      </c>
      <c r="B731" s="56">
        <v>728</v>
      </c>
      <c r="C731" s="71">
        <v>37.799999999999997</v>
      </c>
      <c r="D731" s="71">
        <v>0</v>
      </c>
      <c r="E731" s="71">
        <v>10.499999999999998</v>
      </c>
      <c r="F731" s="71">
        <v>0.83333333333333215</v>
      </c>
      <c r="G731" s="71">
        <v>4269.6666666666688</v>
      </c>
      <c r="K731" s="57">
        <v>727</v>
      </c>
      <c r="L731" s="66">
        <v>34.700000000000003</v>
      </c>
      <c r="M731" s="66">
        <v>0</v>
      </c>
      <c r="N731" s="65">
        <f t="shared" si="231"/>
        <v>9.6388888888888893</v>
      </c>
      <c r="O731" s="65">
        <f t="shared" si="238"/>
        <v>8.3333333333333925E-2</v>
      </c>
      <c r="P731" s="67">
        <f t="shared" si="239"/>
        <v>3699.0694444444466</v>
      </c>
      <c r="Q731" s="57"/>
      <c r="R731" s="57"/>
      <c r="T731" s="57">
        <v>727</v>
      </c>
      <c r="U731" s="66">
        <v>54.9</v>
      </c>
      <c r="V731" s="66">
        <v>0</v>
      </c>
      <c r="W731" s="65">
        <f t="shared" si="232"/>
        <v>15.25</v>
      </c>
      <c r="X731" s="65">
        <f t="shared" si="240"/>
        <v>0.13888888888888928</v>
      </c>
      <c r="Y731" s="67">
        <f t="shared" si="241"/>
        <v>4743.4861111111131</v>
      </c>
      <c r="Z731" s="57"/>
      <c r="AA731" s="57"/>
      <c r="AC731" s="57">
        <v>727</v>
      </c>
      <c r="AD731" s="66">
        <v>56.9</v>
      </c>
      <c r="AE731" s="66">
        <v>0</v>
      </c>
      <c r="AF731" s="65">
        <f t="shared" si="233"/>
        <v>15.805555555555555</v>
      </c>
      <c r="AG731" s="65">
        <f t="shared" si="242"/>
        <v>-0.16666666666666607</v>
      </c>
      <c r="AH731" s="67">
        <f t="shared" si="243"/>
        <v>4805.097222222219</v>
      </c>
      <c r="AI731" s="57"/>
      <c r="AJ731" s="57"/>
      <c r="AL731" s="57">
        <v>727</v>
      </c>
      <c r="AM731" s="66">
        <v>56.9</v>
      </c>
      <c r="AN731" s="66">
        <v>0</v>
      </c>
      <c r="AO731" s="65">
        <f t="shared" si="234"/>
        <v>15.805555555555555</v>
      </c>
      <c r="AP731" s="65">
        <f t="shared" si="244"/>
        <v>-0.16666666666666607</v>
      </c>
      <c r="AQ731" s="67">
        <f t="shared" si="245"/>
        <v>4805.097222222219</v>
      </c>
      <c r="AR731" s="57"/>
      <c r="AS731" s="57"/>
      <c r="AU731" s="57">
        <v>727</v>
      </c>
      <c r="AV731" s="66">
        <v>56.9</v>
      </c>
      <c r="AW731" s="66">
        <v>0</v>
      </c>
      <c r="AX731" s="65">
        <f t="shared" si="235"/>
        <v>15.805555555555555</v>
      </c>
      <c r="AY731" s="65">
        <f t="shared" si="246"/>
        <v>-0.16666666666666607</v>
      </c>
      <c r="AZ731" s="67">
        <f t="shared" si="247"/>
        <v>4805.097222222219</v>
      </c>
      <c r="BA731" s="57"/>
      <c r="BB731" s="57"/>
      <c r="BD731" s="57">
        <v>727</v>
      </c>
      <c r="BE731" s="66">
        <v>36</v>
      </c>
      <c r="BF731" s="66">
        <v>0</v>
      </c>
      <c r="BG731" s="65">
        <f t="shared" si="236"/>
        <v>10</v>
      </c>
      <c r="BH731" s="65">
        <f t="shared" si="248"/>
        <v>0.72222222222222321</v>
      </c>
      <c r="BI731" s="67">
        <f t="shared" si="249"/>
        <v>4253.4166666666688</v>
      </c>
      <c r="BJ731" s="57"/>
      <c r="BK731" s="57"/>
      <c r="BM731" s="57">
        <v>727</v>
      </c>
      <c r="BN731" s="57">
        <v>34.799999999999997</v>
      </c>
      <c r="BO731" s="66">
        <v>0</v>
      </c>
      <c r="BP731" s="65">
        <f t="shared" si="237"/>
        <v>9.6666666666666661</v>
      </c>
      <c r="BQ731" s="65">
        <f t="shared" si="250"/>
        <v>1.3611111111111107</v>
      </c>
      <c r="BR731" s="67">
        <f t="shared" si="251"/>
        <v>4259.5833333333358</v>
      </c>
      <c r="BS731" s="57"/>
      <c r="BT731" s="57"/>
    </row>
    <row r="732" spans="1:72" x14ac:dyDescent="0.25">
      <c r="A732" s="31">
        <v>732</v>
      </c>
      <c r="B732" s="56">
        <v>729</v>
      </c>
      <c r="C732" s="71">
        <v>40.200000000000003</v>
      </c>
      <c r="D732" s="71">
        <v>0</v>
      </c>
      <c r="E732" s="71">
        <v>11.166666666666668</v>
      </c>
      <c r="F732" s="71">
        <v>0.66666666666666963</v>
      </c>
      <c r="G732" s="71">
        <v>4280.5000000000018</v>
      </c>
      <c r="K732" s="57">
        <v>728</v>
      </c>
      <c r="L732" s="66">
        <v>34.9</v>
      </c>
      <c r="M732" s="66">
        <v>0</v>
      </c>
      <c r="N732" s="65">
        <f t="shared" si="231"/>
        <v>9.6944444444444446</v>
      </c>
      <c r="O732" s="65">
        <f t="shared" si="238"/>
        <v>5.5555555555555358E-2</v>
      </c>
      <c r="P732" s="67">
        <f t="shared" si="239"/>
        <v>3708.7361111111131</v>
      </c>
      <c r="Q732" s="57"/>
      <c r="R732" s="57"/>
      <c r="T732" s="57">
        <v>728</v>
      </c>
      <c r="U732" s="66">
        <v>55.6</v>
      </c>
      <c r="V732" s="66">
        <v>0</v>
      </c>
      <c r="W732" s="65">
        <f t="shared" si="232"/>
        <v>15.444444444444445</v>
      </c>
      <c r="X732" s="65">
        <f t="shared" si="240"/>
        <v>0.19444444444444464</v>
      </c>
      <c r="Y732" s="67">
        <f t="shared" si="241"/>
        <v>4758.8333333333358</v>
      </c>
      <c r="Z732" s="57"/>
      <c r="AA732" s="57"/>
      <c r="AC732" s="57">
        <v>728</v>
      </c>
      <c r="AD732" s="66">
        <v>56.3</v>
      </c>
      <c r="AE732" s="66">
        <v>0</v>
      </c>
      <c r="AF732" s="65">
        <f t="shared" si="233"/>
        <v>15.638888888888888</v>
      </c>
      <c r="AG732" s="65">
        <f t="shared" si="242"/>
        <v>-0.16666666666666785</v>
      </c>
      <c r="AH732" s="67">
        <f t="shared" si="243"/>
        <v>4820.8194444444416</v>
      </c>
      <c r="AI732" s="57"/>
      <c r="AJ732" s="57"/>
      <c r="AL732" s="57">
        <v>728</v>
      </c>
      <c r="AM732" s="66">
        <v>56.3</v>
      </c>
      <c r="AN732" s="66">
        <v>0</v>
      </c>
      <c r="AO732" s="65">
        <f t="shared" si="234"/>
        <v>15.638888888888888</v>
      </c>
      <c r="AP732" s="65">
        <f t="shared" si="244"/>
        <v>-0.16666666666666785</v>
      </c>
      <c r="AQ732" s="67">
        <f t="shared" si="245"/>
        <v>4820.8194444444416</v>
      </c>
      <c r="AR732" s="57"/>
      <c r="AS732" s="57"/>
      <c r="AU732" s="57">
        <v>728</v>
      </c>
      <c r="AV732" s="66">
        <v>56.3</v>
      </c>
      <c r="AW732" s="66">
        <v>0</v>
      </c>
      <c r="AX732" s="65">
        <f t="shared" si="235"/>
        <v>15.638888888888888</v>
      </c>
      <c r="AY732" s="65">
        <f t="shared" si="246"/>
        <v>-0.16666666666666785</v>
      </c>
      <c r="AZ732" s="67">
        <f t="shared" si="247"/>
        <v>4820.8194444444416</v>
      </c>
      <c r="BA732" s="57"/>
      <c r="BB732" s="57"/>
      <c r="BD732" s="57">
        <v>728</v>
      </c>
      <c r="BE732" s="66">
        <v>37.799999999999997</v>
      </c>
      <c r="BF732" s="66">
        <v>0</v>
      </c>
      <c r="BG732" s="65">
        <f t="shared" si="236"/>
        <v>10.499999999999998</v>
      </c>
      <c r="BH732" s="65">
        <f t="shared" si="248"/>
        <v>0.49999999999999822</v>
      </c>
      <c r="BI732" s="67">
        <f t="shared" si="249"/>
        <v>4263.6666666666688</v>
      </c>
      <c r="BJ732" s="57"/>
      <c r="BK732" s="57"/>
      <c r="BM732" s="57">
        <v>728</v>
      </c>
      <c r="BN732" s="57">
        <v>37.799999999999997</v>
      </c>
      <c r="BO732" s="66">
        <v>0</v>
      </c>
      <c r="BP732" s="65">
        <f t="shared" si="237"/>
        <v>10.499999999999998</v>
      </c>
      <c r="BQ732" s="65">
        <f t="shared" si="250"/>
        <v>0.83333333333333215</v>
      </c>
      <c r="BR732" s="67">
        <f t="shared" si="251"/>
        <v>4269.6666666666688</v>
      </c>
      <c r="BS732" s="57"/>
      <c r="BT732" s="57"/>
    </row>
    <row r="733" spans="1:72" x14ac:dyDescent="0.25">
      <c r="A733" s="31">
        <v>733</v>
      </c>
      <c r="B733" s="56">
        <v>730</v>
      </c>
      <c r="C733" s="71">
        <v>41.6</v>
      </c>
      <c r="D733" s="71">
        <v>0</v>
      </c>
      <c r="E733" s="71">
        <v>11.555555555555555</v>
      </c>
      <c r="F733" s="71">
        <v>0.38888888888888751</v>
      </c>
      <c r="G733" s="71">
        <v>4291.8611111111131</v>
      </c>
      <c r="K733" s="57">
        <v>729</v>
      </c>
      <c r="L733" s="66">
        <v>35.200000000000003</v>
      </c>
      <c r="M733" s="66">
        <v>0</v>
      </c>
      <c r="N733" s="65">
        <f t="shared" si="231"/>
        <v>9.7777777777777786</v>
      </c>
      <c r="O733" s="65">
        <f t="shared" si="238"/>
        <v>8.3333333333333925E-2</v>
      </c>
      <c r="P733" s="67">
        <f t="shared" si="239"/>
        <v>3718.4722222222244</v>
      </c>
      <c r="Q733" s="57"/>
      <c r="R733" s="57"/>
      <c r="T733" s="57">
        <v>729</v>
      </c>
      <c r="U733" s="66">
        <v>56.3</v>
      </c>
      <c r="V733" s="66">
        <v>0</v>
      </c>
      <c r="W733" s="65">
        <f t="shared" si="232"/>
        <v>15.638888888888888</v>
      </c>
      <c r="X733" s="65">
        <f t="shared" si="240"/>
        <v>0.19444444444444287</v>
      </c>
      <c r="Y733" s="67">
        <f t="shared" si="241"/>
        <v>4774.3750000000027</v>
      </c>
      <c r="Z733" s="57"/>
      <c r="AA733" s="57"/>
      <c r="AC733" s="57">
        <v>729</v>
      </c>
      <c r="AD733" s="66">
        <v>55.9</v>
      </c>
      <c r="AE733" s="66">
        <v>0</v>
      </c>
      <c r="AF733" s="65">
        <f t="shared" si="233"/>
        <v>15.527777777777777</v>
      </c>
      <c r="AG733" s="65">
        <f t="shared" si="242"/>
        <v>-0.11111111111111072</v>
      </c>
      <c r="AH733" s="67">
        <f t="shared" si="243"/>
        <v>4836.4027777777746</v>
      </c>
      <c r="AI733" s="57"/>
      <c r="AJ733" s="57"/>
      <c r="AL733" s="57">
        <v>729</v>
      </c>
      <c r="AM733" s="66">
        <v>55.9</v>
      </c>
      <c r="AN733" s="66">
        <v>0</v>
      </c>
      <c r="AO733" s="65">
        <f t="shared" si="234"/>
        <v>15.527777777777777</v>
      </c>
      <c r="AP733" s="65">
        <f t="shared" si="244"/>
        <v>-0.11111111111111072</v>
      </c>
      <c r="AQ733" s="67">
        <f t="shared" si="245"/>
        <v>4836.4027777777746</v>
      </c>
      <c r="AR733" s="57"/>
      <c r="AS733" s="57"/>
      <c r="AU733" s="57">
        <v>729</v>
      </c>
      <c r="AV733" s="66">
        <v>55.9</v>
      </c>
      <c r="AW733" s="66">
        <v>0</v>
      </c>
      <c r="AX733" s="65">
        <f t="shared" si="235"/>
        <v>15.527777777777777</v>
      </c>
      <c r="AY733" s="65">
        <f t="shared" si="246"/>
        <v>-0.11111111111111072</v>
      </c>
      <c r="AZ733" s="67">
        <f t="shared" si="247"/>
        <v>4836.4027777777746</v>
      </c>
      <c r="BA733" s="57"/>
      <c r="BB733" s="57"/>
      <c r="BD733" s="57">
        <v>729</v>
      </c>
      <c r="BE733" s="66">
        <v>40.200000000000003</v>
      </c>
      <c r="BF733" s="66">
        <v>0</v>
      </c>
      <c r="BG733" s="65">
        <f t="shared" si="236"/>
        <v>11.166666666666668</v>
      </c>
      <c r="BH733" s="65">
        <f t="shared" si="248"/>
        <v>0.66666666666666963</v>
      </c>
      <c r="BI733" s="67">
        <f t="shared" si="249"/>
        <v>4274.5000000000018</v>
      </c>
      <c r="BJ733" s="57"/>
      <c r="BK733" s="57"/>
      <c r="BM733" s="57">
        <v>729</v>
      </c>
      <c r="BN733" s="57">
        <v>40.200000000000003</v>
      </c>
      <c r="BO733" s="66">
        <v>0</v>
      </c>
      <c r="BP733" s="65">
        <f t="shared" si="237"/>
        <v>11.166666666666668</v>
      </c>
      <c r="BQ733" s="65">
        <f t="shared" si="250"/>
        <v>0.66666666666666963</v>
      </c>
      <c r="BR733" s="67">
        <f t="shared" si="251"/>
        <v>4280.5000000000018</v>
      </c>
      <c r="BS733" s="57"/>
      <c r="BT733" s="57"/>
    </row>
    <row r="734" spans="1:72" x14ac:dyDescent="0.25">
      <c r="A734" s="31">
        <v>734</v>
      </c>
      <c r="B734" s="56">
        <v>731</v>
      </c>
      <c r="C734" s="71">
        <v>41.9</v>
      </c>
      <c r="D734" s="71">
        <v>0</v>
      </c>
      <c r="E734" s="71">
        <v>11.638888888888888</v>
      </c>
      <c r="F734" s="71">
        <v>8.3333333333332149E-2</v>
      </c>
      <c r="G734" s="71">
        <v>4303.4583333333358</v>
      </c>
      <c r="K734" s="57">
        <v>730</v>
      </c>
      <c r="L734" s="66">
        <v>35.4</v>
      </c>
      <c r="M734" s="66">
        <v>0</v>
      </c>
      <c r="N734" s="65">
        <f t="shared" si="231"/>
        <v>9.8333333333333321</v>
      </c>
      <c r="O734" s="65">
        <f t="shared" si="238"/>
        <v>5.5555555555553582E-2</v>
      </c>
      <c r="P734" s="67">
        <f t="shared" si="239"/>
        <v>3728.2777777777801</v>
      </c>
      <c r="Q734" s="57"/>
      <c r="R734" s="57"/>
      <c r="T734" s="57">
        <v>730</v>
      </c>
      <c r="U734" s="66">
        <v>57.1</v>
      </c>
      <c r="V734" s="66">
        <v>0</v>
      </c>
      <c r="W734" s="65">
        <f t="shared" si="232"/>
        <v>15.861111111111111</v>
      </c>
      <c r="X734" s="65">
        <f t="shared" si="240"/>
        <v>0.22222222222222321</v>
      </c>
      <c r="Y734" s="67">
        <f t="shared" si="241"/>
        <v>4790.1250000000027</v>
      </c>
      <c r="Z734" s="57"/>
      <c r="AA734" s="57"/>
      <c r="AC734" s="57">
        <v>730</v>
      </c>
      <c r="AD734" s="66">
        <v>55.6</v>
      </c>
      <c r="AE734" s="66">
        <v>0</v>
      </c>
      <c r="AF734" s="65">
        <f t="shared" si="233"/>
        <v>15.444444444444445</v>
      </c>
      <c r="AG734" s="65">
        <f t="shared" si="242"/>
        <v>-8.3333333333332149E-2</v>
      </c>
      <c r="AH734" s="67">
        <f t="shared" si="243"/>
        <v>4851.888888888886</v>
      </c>
      <c r="AI734" s="57"/>
      <c r="AJ734" s="57"/>
      <c r="AL734" s="57">
        <v>730</v>
      </c>
      <c r="AM734" s="66">
        <v>55.6</v>
      </c>
      <c r="AN734" s="66">
        <v>0</v>
      </c>
      <c r="AO734" s="65">
        <f t="shared" si="234"/>
        <v>15.444444444444445</v>
      </c>
      <c r="AP734" s="65">
        <f t="shared" si="244"/>
        <v>-8.3333333333332149E-2</v>
      </c>
      <c r="AQ734" s="67">
        <f t="shared" si="245"/>
        <v>4851.888888888886</v>
      </c>
      <c r="AR734" s="57"/>
      <c r="AS734" s="57"/>
      <c r="AU734" s="57">
        <v>730</v>
      </c>
      <c r="AV734" s="66">
        <v>55.6</v>
      </c>
      <c r="AW734" s="66">
        <v>0</v>
      </c>
      <c r="AX734" s="65">
        <f t="shared" si="235"/>
        <v>15.444444444444445</v>
      </c>
      <c r="AY734" s="65">
        <f t="shared" si="246"/>
        <v>-8.3333333333332149E-2</v>
      </c>
      <c r="AZ734" s="67">
        <f t="shared" si="247"/>
        <v>4851.888888888886</v>
      </c>
      <c r="BA734" s="57"/>
      <c r="BB734" s="57"/>
      <c r="BD734" s="57">
        <v>730</v>
      </c>
      <c r="BE734" s="66">
        <v>41.6</v>
      </c>
      <c r="BF734" s="66">
        <v>0</v>
      </c>
      <c r="BG734" s="65">
        <f t="shared" si="236"/>
        <v>11.555555555555555</v>
      </c>
      <c r="BH734" s="65">
        <f t="shared" si="248"/>
        <v>0.38888888888888751</v>
      </c>
      <c r="BI734" s="67">
        <f t="shared" si="249"/>
        <v>4285.8611111111131</v>
      </c>
      <c r="BJ734" s="57"/>
      <c r="BK734" s="57"/>
      <c r="BM734" s="57">
        <v>730</v>
      </c>
      <c r="BN734" s="57">
        <v>41.6</v>
      </c>
      <c r="BO734" s="66">
        <v>0</v>
      </c>
      <c r="BP734" s="65">
        <f t="shared" si="237"/>
        <v>11.555555555555555</v>
      </c>
      <c r="BQ734" s="65">
        <f t="shared" si="250"/>
        <v>0.38888888888888751</v>
      </c>
      <c r="BR734" s="67">
        <f t="shared" si="251"/>
        <v>4291.8611111111131</v>
      </c>
      <c r="BS734" s="57"/>
      <c r="BT734" s="57"/>
    </row>
    <row r="735" spans="1:72" x14ac:dyDescent="0.25">
      <c r="A735" s="31">
        <v>735</v>
      </c>
      <c r="B735" s="56">
        <v>732</v>
      </c>
      <c r="C735" s="71">
        <v>42</v>
      </c>
      <c r="D735" s="71">
        <v>0</v>
      </c>
      <c r="E735" s="71">
        <v>11.666666666666666</v>
      </c>
      <c r="F735" s="71">
        <v>2.7777777777778567E-2</v>
      </c>
      <c r="G735" s="71">
        <v>4315.1111111111131</v>
      </c>
      <c r="K735" s="57">
        <v>731</v>
      </c>
      <c r="L735" s="66">
        <v>35.700000000000003</v>
      </c>
      <c r="M735" s="66">
        <v>0</v>
      </c>
      <c r="N735" s="65">
        <f t="shared" si="231"/>
        <v>9.9166666666666679</v>
      </c>
      <c r="O735" s="65">
        <f t="shared" si="238"/>
        <v>8.3333333333335702E-2</v>
      </c>
      <c r="P735" s="67">
        <f t="shared" si="239"/>
        <v>3738.1527777777801</v>
      </c>
      <c r="Q735" s="57"/>
      <c r="R735" s="57"/>
      <c r="T735" s="57">
        <v>731</v>
      </c>
      <c r="U735" s="66">
        <v>57.9</v>
      </c>
      <c r="V735" s="66">
        <v>0</v>
      </c>
      <c r="W735" s="65">
        <f t="shared" si="232"/>
        <v>16.083333333333332</v>
      </c>
      <c r="X735" s="65">
        <f t="shared" si="240"/>
        <v>0.22222222222222143</v>
      </c>
      <c r="Y735" s="67">
        <f t="shared" si="241"/>
        <v>4806.0972222222254</v>
      </c>
      <c r="Z735" s="57"/>
      <c r="AA735" s="57"/>
      <c r="AC735" s="57">
        <v>731</v>
      </c>
      <c r="AD735" s="66">
        <v>55.3</v>
      </c>
      <c r="AE735" s="66">
        <v>0</v>
      </c>
      <c r="AF735" s="65">
        <f t="shared" si="233"/>
        <v>15.361111111111111</v>
      </c>
      <c r="AG735" s="65">
        <f t="shared" si="242"/>
        <v>-8.3333333333333925E-2</v>
      </c>
      <c r="AH735" s="67">
        <f t="shared" si="243"/>
        <v>4867.2916666666633</v>
      </c>
      <c r="AI735" s="57"/>
      <c r="AJ735" s="57"/>
      <c r="AL735" s="57">
        <v>731</v>
      </c>
      <c r="AM735" s="66">
        <v>55.3</v>
      </c>
      <c r="AN735" s="66">
        <v>0</v>
      </c>
      <c r="AO735" s="65">
        <f t="shared" si="234"/>
        <v>15.361111111111111</v>
      </c>
      <c r="AP735" s="65">
        <f t="shared" si="244"/>
        <v>-8.3333333333333925E-2</v>
      </c>
      <c r="AQ735" s="67">
        <f t="shared" si="245"/>
        <v>4867.2916666666633</v>
      </c>
      <c r="AR735" s="57"/>
      <c r="AS735" s="57"/>
      <c r="AU735" s="57">
        <v>731</v>
      </c>
      <c r="AV735" s="66">
        <v>55.3</v>
      </c>
      <c r="AW735" s="66">
        <v>0</v>
      </c>
      <c r="AX735" s="65">
        <f t="shared" si="235"/>
        <v>15.361111111111111</v>
      </c>
      <c r="AY735" s="65">
        <f t="shared" si="246"/>
        <v>-8.3333333333333925E-2</v>
      </c>
      <c r="AZ735" s="67">
        <f t="shared" si="247"/>
        <v>4867.2916666666633</v>
      </c>
      <c r="BA735" s="57"/>
      <c r="BB735" s="57"/>
      <c r="BD735" s="57">
        <v>731</v>
      </c>
      <c r="BE735" s="66">
        <v>41.9</v>
      </c>
      <c r="BF735" s="66">
        <v>0</v>
      </c>
      <c r="BG735" s="65">
        <f t="shared" si="236"/>
        <v>11.638888888888888</v>
      </c>
      <c r="BH735" s="65">
        <f t="shared" si="248"/>
        <v>8.3333333333332149E-2</v>
      </c>
      <c r="BI735" s="67">
        <f t="shared" si="249"/>
        <v>4297.4583333333358</v>
      </c>
      <c r="BJ735" s="57"/>
      <c r="BK735" s="57"/>
      <c r="BM735" s="57">
        <v>731</v>
      </c>
      <c r="BN735" s="57">
        <v>41.9</v>
      </c>
      <c r="BO735" s="66">
        <v>0</v>
      </c>
      <c r="BP735" s="65">
        <f t="shared" si="237"/>
        <v>11.638888888888888</v>
      </c>
      <c r="BQ735" s="65">
        <f t="shared" si="250"/>
        <v>8.3333333333332149E-2</v>
      </c>
      <c r="BR735" s="67">
        <f t="shared" si="251"/>
        <v>4303.4583333333358</v>
      </c>
      <c r="BS735" s="57"/>
      <c r="BT735" s="57"/>
    </row>
    <row r="736" spans="1:72" x14ac:dyDescent="0.25">
      <c r="A736" s="31">
        <v>736</v>
      </c>
      <c r="B736" s="56">
        <v>733</v>
      </c>
      <c r="C736" s="71">
        <v>42.2</v>
      </c>
      <c r="D736" s="71">
        <v>0</v>
      </c>
      <c r="E736" s="71">
        <v>11.722222222222223</v>
      </c>
      <c r="F736" s="71">
        <v>5.5555555555557135E-2</v>
      </c>
      <c r="G736" s="71">
        <v>4326.8055555555575</v>
      </c>
      <c r="K736" s="57">
        <v>732</v>
      </c>
      <c r="L736" s="66">
        <v>35.9</v>
      </c>
      <c r="M736" s="66">
        <v>0</v>
      </c>
      <c r="N736" s="65">
        <f t="shared" si="231"/>
        <v>9.9722222222222214</v>
      </c>
      <c r="O736" s="65">
        <f t="shared" si="238"/>
        <v>5.5555555555553582E-2</v>
      </c>
      <c r="P736" s="67">
        <f t="shared" si="239"/>
        <v>3748.0972222222244</v>
      </c>
      <c r="Q736" s="57"/>
      <c r="R736" s="57"/>
      <c r="T736" s="57">
        <v>732</v>
      </c>
      <c r="U736" s="66">
        <v>58.8</v>
      </c>
      <c r="V736" s="66">
        <v>0</v>
      </c>
      <c r="W736" s="65">
        <f t="shared" si="232"/>
        <v>16.333333333333332</v>
      </c>
      <c r="X736" s="65">
        <f t="shared" si="240"/>
        <v>0.25</v>
      </c>
      <c r="Y736" s="67">
        <f t="shared" si="241"/>
        <v>4822.3055555555584</v>
      </c>
      <c r="Z736" s="57"/>
      <c r="AA736" s="57"/>
      <c r="AC736" s="57">
        <v>732</v>
      </c>
      <c r="AD736" s="66">
        <v>55.1</v>
      </c>
      <c r="AE736" s="66">
        <v>0</v>
      </c>
      <c r="AF736" s="65">
        <f t="shared" si="233"/>
        <v>15.305555555555555</v>
      </c>
      <c r="AG736" s="65">
        <f t="shared" si="242"/>
        <v>-5.5555555555555358E-2</v>
      </c>
      <c r="AH736" s="67">
        <f t="shared" si="243"/>
        <v>4882.6249999999964</v>
      </c>
      <c r="AI736" s="57"/>
      <c r="AJ736" s="57"/>
      <c r="AL736" s="57">
        <v>732</v>
      </c>
      <c r="AM736" s="66">
        <v>55.1</v>
      </c>
      <c r="AN736" s="66">
        <v>0</v>
      </c>
      <c r="AO736" s="65">
        <f t="shared" si="234"/>
        <v>15.305555555555555</v>
      </c>
      <c r="AP736" s="65">
        <f t="shared" si="244"/>
        <v>-5.5555555555555358E-2</v>
      </c>
      <c r="AQ736" s="67">
        <f t="shared" si="245"/>
        <v>4882.6249999999964</v>
      </c>
      <c r="AR736" s="57"/>
      <c r="AS736" s="57"/>
      <c r="AU736" s="57">
        <v>732</v>
      </c>
      <c r="AV736" s="66">
        <v>55.1</v>
      </c>
      <c r="AW736" s="66">
        <v>0</v>
      </c>
      <c r="AX736" s="65">
        <f t="shared" si="235"/>
        <v>15.305555555555555</v>
      </c>
      <c r="AY736" s="65">
        <f t="shared" si="246"/>
        <v>-5.5555555555555358E-2</v>
      </c>
      <c r="AZ736" s="67">
        <f t="shared" si="247"/>
        <v>4882.6249999999964</v>
      </c>
      <c r="BA736" s="57"/>
      <c r="BB736" s="57"/>
      <c r="BD736" s="57">
        <v>732</v>
      </c>
      <c r="BE736" s="66">
        <v>42</v>
      </c>
      <c r="BF736" s="66">
        <v>0</v>
      </c>
      <c r="BG736" s="65">
        <f t="shared" si="236"/>
        <v>11.666666666666666</v>
      </c>
      <c r="BH736" s="65">
        <f t="shared" si="248"/>
        <v>2.7777777777778567E-2</v>
      </c>
      <c r="BI736" s="67">
        <f t="shared" si="249"/>
        <v>4309.1111111111131</v>
      </c>
      <c r="BJ736" s="57"/>
      <c r="BK736" s="57"/>
      <c r="BM736" s="57">
        <v>732</v>
      </c>
      <c r="BN736" s="57">
        <v>42</v>
      </c>
      <c r="BO736" s="66">
        <v>0</v>
      </c>
      <c r="BP736" s="65">
        <f t="shared" si="237"/>
        <v>11.666666666666666</v>
      </c>
      <c r="BQ736" s="65">
        <f t="shared" si="250"/>
        <v>2.7777777777778567E-2</v>
      </c>
      <c r="BR736" s="67">
        <f t="shared" si="251"/>
        <v>4315.1111111111131</v>
      </c>
      <c r="BS736" s="57"/>
      <c r="BT736" s="57"/>
    </row>
    <row r="737" spans="1:72" x14ac:dyDescent="0.25">
      <c r="A737" s="31">
        <v>737</v>
      </c>
      <c r="B737" s="56">
        <v>734</v>
      </c>
      <c r="C737" s="71">
        <v>42.4</v>
      </c>
      <c r="D737" s="71">
        <v>0</v>
      </c>
      <c r="E737" s="71">
        <v>11.777777777777777</v>
      </c>
      <c r="F737" s="71">
        <v>5.5555555555553582E-2</v>
      </c>
      <c r="G737" s="71">
        <v>4338.5555555555575</v>
      </c>
      <c r="K737" s="57">
        <v>733</v>
      </c>
      <c r="L737" s="66">
        <v>36.6</v>
      </c>
      <c r="M737" s="66">
        <v>0</v>
      </c>
      <c r="N737" s="65">
        <f t="shared" si="231"/>
        <v>10.166666666666666</v>
      </c>
      <c r="O737" s="65">
        <f t="shared" si="238"/>
        <v>0.19444444444444464</v>
      </c>
      <c r="P737" s="67">
        <f t="shared" si="239"/>
        <v>3758.1666666666688</v>
      </c>
      <c r="Q737" s="57"/>
      <c r="R737" s="57"/>
      <c r="T737" s="57">
        <v>733</v>
      </c>
      <c r="U737" s="66">
        <v>59.6</v>
      </c>
      <c r="V737" s="66">
        <v>0</v>
      </c>
      <c r="W737" s="65">
        <f t="shared" si="232"/>
        <v>16.555555555555557</v>
      </c>
      <c r="X737" s="65">
        <f t="shared" si="240"/>
        <v>0.22222222222222499</v>
      </c>
      <c r="Y737" s="67">
        <f t="shared" si="241"/>
        <v>4838.7500000000027</v>
      </c>
      <c r="Z737" s="57"/>
      <c r="AA737" s="57"/>
      <c r="AC737" s="57">
        <v>733</v>
      </c>
      <c r="AD737" s="66">
        <v>54.8</v>
      </c>
      <c r="AE737" s="66">
        <v>0</v>
      </c>
      <c r="AF737" s="65">
        <f t="shared" si="233"/>
        <v>15.222222222222221</v>
      </c>
      <c r="AG737" s="65">
        <f t="shared" si="242"/>
        <v>-8.3333333333333925E-2</v>
      </c>
      <c r="AH737" s="67">
        <f t="shared" si="243"/>
        <v>4897.888888888885</v>
      </c>
      <c r="AI737" s="57"/>
      <c r="AJ737" s="57"/>
      <c r="AL737" s="57">
        <v>733</v>
      </c>
      <c r="AM737" s="66">
        <v>54.8</v>
      </c>
      <c r="AN737" s="66">
        <v>0</v>
      </c>
      <c r="AO737" s="65">
        <f t="shared" si="234"/>
        <v>15.222222222222221</v>
      </c>
      <c r="AP737" s="65">
        <f t="shared" si="244"/>
        <v>-8.3333333333333925E-2</v>
      </c>
      <c r="AQ737" s="67">
        <f t="shared" si="245"/>
        <v>4897.888888888885</v>
      </c>
      <c r="AR737" s="57"/>
      <c r="AS737" s="57"/>
      <c r="AU737" s="57">
        <v>733</v>
      </c>
      <c r="AV737" s="66">
        <v>54.8</v>
      </c>
      <c r="AW737" s="66">
        <v>0</v>
      </c>
      <c r="AX737" s="65">
        <f t="shared" si="235"/>
        <v>15.222222222222221</v>
      </c>
      <c r="AY737" s="65">
        <f t="shared" si="246"/>
        <v>-8.3333333333333925E-2</v>
      </c>
      <c r="AZ737" s="67">
        <f t="shared" si="247"/>
        <v>4897.888888888885</v>
      </c>
      <c r="BA737" s="57"/>
      <c r="BB737" s="57"/>
      <c r="BD737" s="57">
        <v>733</v>
      </c>
      <c r="BE737" s="66">
        <v>42.2</v>
      </c>
      <c r="BF737" s="66">
        <v>0</v>
      </c>
      <c r="BG737" s="65">
        <f t="shared" si="236"/>
        <v>11.722222222222223</v>
      </c>
      <c r="BH737" s="65">
        <f t="shared" si="248"/>
        <v>5.5555555555557135E-2</v>
      </c>
      <c r="BI737" s="67">
        <f t="shared" si="249"/>
        <v>4320.8055555555575</v>
      </c>
      <c r="BJ737" s="57"/>
      <c r="BK737" s="57"/>
      <c r="BM737" s="57">
        <v>733</v>
      </c>
      <c r="BN737" s="57">
        <v>42.2</v>
      </c>
      <c r="BO737" s="66">
        <v>0</v>
      </c>
      <c r="BP737" s="65">
        <f t="shared" si="237"/>
        <v>11.722222222222223</v>
      </c>
      <c r="BQ737" s="65">
        <f t="shared" si="250"/>
        <v>5.5555555555557135E-2</v>
      </c>
      <c r="BR737" s="67">
        <f t="shared" si="251"/>
        <v>4326.8055555555575</v>
      </c>
      <c r="BS737" s="57"/>
      <c r="BT737" s="57"/>
    </row>
    <row r="738" spans="1:72" x14ac:dyDescent="0.25">
      <c r="A738" s="31">
        <v>738</v>
      </c>
      <c r="B738" s="56">
        <v>735</v>
      </c>
      <c r="C738" s="71">
        <v>42.7</v>
      </c>
      <c r="D738" s="71">
        <v>0</v>
      </c>
      <c r="E738" s="71">
        <v>11.861111111111112</v>
      </c>
      <c r="F738" s="71">
        <v>8.3333333333335702E-2</v>
      </c>
      <c r="G738" s="71">
        <v>4350.3750000000018</v>
      </c>
      <c r="K738" s="57">
        <v>734</v>
      </c>
      <c r="L738" s="66">
        <v>37.5</v>
      </c>
      <c r="M738" s="66">
        <v>0</v>
      </c>
      <c r="N738" s="65">
        <f t="shared" si="231"/>
        <v>10.416666666666666</v>
      </c>
      <c r="O738" s="65">
        <f t="shared" si="238"/>
        <v>0.25</v>
      </c>
      <c r="P738" s="67">
        <f t="shared" si="239"/>
        <v>3768.4583333333353</v>
      </c>
      <c r="Q738" s="57"/>
      <c r="R738" s="57"/>
      <c r="T738" s="57">
        <v>734</v>
      </c>
      <c r="U738" s="66">
        <v>60.3</v>
      </c>
      <c r="V738" s="66">
        <v>0</v>
      </c>
      <c r="W738" s="65">
        <f t="shared" si="232"/>
        <v>16.75</v>
      </c>
      <c r="X738" s="65">
        <f t="shared" si="240"/>
        <v>0.19444444444444287</v>
      </c>
      <c r="Y738" s="67">
        <f t="shared" si="241"/>
        <v>4855.4027777777801</v>
      </c>
      <c r="Z738" s="57"/>
      <c r="AA738" s="57"/>
      <c r="AC738" s="57">
        <v>734</v>
      </c>
      <c r="AD738" s="66">
        <v>54.6</v>
      </c>
      <c r="AE738" s="66">
        <v>0</v>
      </c>
      <c r="AF738" s="65">
        <f t="shared" si="233"/>
        <v>15.166666666666666</v>
      </c>
      <c r="AG738" s="65">
        <f t="shared" si="242"/>
        <v>-5.5555555555555358E-2</v>
      </c>
      <c r="AH738" s="67">
        <f t="shared" si="243"/>
        <v>4913.0833333333294</v>
      </c>
      <c r="AI738" s="57"/>
      <c r="AJ738" s="57"/>
      <c r="AL738" s="57">
        <v>734</v>
      </c>
      <c r="AM738" s="66">
        <v>54.6</v>
      </c>
      <c r="AN738" s="66">
        <v>0</v>
      </c>
      <c r="AO738" s="65">
        <f t="shared" si="234"/>
        <v>15.166666666666666</v>
      </c>
      <c r="AP738" s="65">
        <f t="shared" si="244"/>
        <v>-5.5555555555555358E-2</v>
      </c>
      <c r="AQ738" s="67">
        <f t="shared" si="245"/>
        <v>4913.0833333333294</v>
      </c>
      <c r="AR738" s="57"/>
      <c r="AS738" s="57"/>
      <c r="AU738" s="57">
        <v>734</v>
      </c>
      <c r="AV738" s="66">
        <v>54.6</v>
      </c>
      <c r="AW738" s="66">
        <v>0</v>
      </c>
      <c r="AX738" s="65">
        <f t="shared" si="235"/>
        <v>15.166666666666666</v>
      </c>
      <c r="AY738" s="65">
        <f t="shared" si="246"/>
        <v>-5.5555555555555358E-2</v>
      </c>
      <c r="AZ738" s="67">
        <f t="shared" si="247"/>
        <v>4913.0833333333294</v>
      </c>
      <c r="BA738" s="57"/>
      <c r="BB738" s="57"/>
      <c r="BD738" s="57">
        <v>734</v>
      </c>
      <c r="BE738" s="66">
        <v>42.4</v>
      </c>
      <c r="BF738" s="66">
        <v>0</v>
      </c>
      <c r="BG738" s="65">
        <f t="shared" si="236"/>
        <v>11.777777777777777</v>
      </c>
      <c r="BH738" s="65">
        <f t="shared" si="248"/>
        <v>5.5555555555553582E-2</v>
      </c>
      <c r="BI738" s="67">
        <f t="shared" si="249"/>
        <v>4332.5555555555575</v>
      </c>
      <c r="BJ738" s="57"/>
      <c r="BK738" s="57"/>
      <c r="BM738" s="57">
        <v>734</v>
      </c>
      <c r="BN738" s="57">
        <v>42.4</v>
      </c>
      <c r="BO738" s="66">
        <v>0</v>
      </c>
      <c r="BP738" s="65">
        <f t="shared" si="237"/>
        <v>11.777777777777777</v>
      </c>
      <c r="BQ738" s="65">
        <f t="shared" si="250"/>
        <v>5.5555555555553582E-2</v>
      </c>
      <c r="BR738" s="67">
        <f t="shared" si="251"/>
        <v>4338.5555555555575</v>
      </c>
      <c r="BS738" s="57"/>
      <c r="BT738" s="57"/>
    </row>
    <row r="739" spans="1:72" x14ac:dyDescent="0.25">
      <c r="A739" s="31">
        <v>739</v>
      </c>
      <c r="B739" s="56">
        <v>736</v>
      </c>
      <c r="C739" s="71">
        <v>43.1</v>
      </c>
      <c r="D739" s="71">
        <v>0</v>
      </c>
      <c r="E739" s="71">
        <v>11.972222222222223</v>
      </c>
      <c r="F739" s="71">
        <v>0.11111111111111072</v>
      </c>
      <c r="G739" s="71">
        <v>4362.2916666666688</v>
      </c>
      <c r="K739" s="57">
        <v>735</v>
      </c>
      <c r="L739" s="66">
        <v>38.4</v>
      </c>
      <c r="M739" s="66">
        <v>0</v>
      </c>
      <c r="N739" s="65">
        <f t="shared" si="231"/>
        <v>10.666666666666666</v>
      </c>
      <c r="O739" s="65">
        <f t="shared" si="238"/>
        <v>0.25</v>
      </c>
      <c r="P739" s="67">
        <f t="shared" si="239"/>
        <v>3779.0000000000018</v>
      </c>
      <c r="Q739" s="57"/>
      <c r="R739" s="57"/>
      <c r="T739" s="57">
        <v>735</v>
      </c>
      <c r="U739" s="66">
        <v>60.9</v>
      </c>
      <c r="V739" s="66">
        <v>0</v>
      </c>
      <c r="W739" s="65">
        <f t="shared" si="232"/>
        <v>16.916666666666664</v>
      </c>
      <c r="X739" s="65">
        <f t="shared" si="240"/>
        <v>0.1666666666666643</v>
      </c>
      <c r="Y739" s="67">
        <f t="shared" si="241"/>
        <v>4872.2361111111131</v>
      </c>
      <c r="Z739" s="57"/>
      <c r="AA739" s="57"/>
      <c r="AC739" s="57">
        <v>735</v>
      </c>
      <c r="AD739" s="66">
        <v>54.5</v>
      </c>
      <c r="AE739" s="66">
        <v>0</v>
      </c>
      <c r="AF739" s="65">
        <f t="shared" si="233"/>
        <v>15.138888888888889</v>
      </c>
      <c r="AG739" s="65">
        <f t="shared" si="242"/>
        <v>-2.7777777777776791E-2</v>
      </c>
      <c r="AH739" s="67">
        <f t="shared" si="243"/>
        <v>4928.2361111111068</v>
      </c>
      <c r="AI739" s="57"/>
      <c r="AJ739" s="57"/>
      <c r="AL739" s="57">
        <v>735</v>
      </c>
      <c r="AM739" s="66">
        <v>54.5</v>
      </c>
      <c r="AN739" s="66">
        <v>0</v>
      </c>
      <c r="AO739" s="65">
        <f t="shared" si="234"/>
        <v>15.138888888888889</v>
      </c>
      <c r="AP739" s="65">
        <f t="shared" si="244"/>
        <v>-2.7777777777776791E-2</v>
      </c>
      <c r="AQ739" s="67">
        <f t="shared" si="245"/>
        <v>4928.2361111111068</v>
      </c>
      <c r="AR739" s="57"/>
      <c r="AS739" s="57"/>
      <c r="AU739" s="57">
        <v>735</v>
      </c>
      <c r="AV739" s="66">
        <v>54.5</v>
      </c>
      <c r="AW739" s="66">
        <v>0</v>
      </c>
      <c r="AX739" s="65">
        <f t="shared" si="235"/>
        <v>15.138888888888889</v>
      </c>
      <c r="AY739" s="65">
        <f t="shared" si="246"/>
        <v>-2.7777777777776791E-2</v>
      </c>
      <c r="AZ739" s="67">
        <f t="shared" si="247"/>
        <v>4928.2361111111068</v>
      </c>
      <c r="BA739" s="57"/>
      <c r="BB739" s="57"/>
      <c r="BD739" s="57">
        <v>735</v>
      </c>
      <c r="BE739" s="66">
        <v>42.7</v>
      </c>
      <c r="BF739" s="66">
        <v>0</v>
      </c>
      <c r="BG739" s="65">
        <f t="shared" si="236"/>
        <v>11.861111111111112</v>
      </c>
      <c r="BH739" s="65">
        <f t="shared" si="248"/>
        <v>8.3333333333335702E-2</v>
      </c>
      <c r="BI739" s="67">
        <f t="shared" si="249"/>
        <v>4344.3750000000018</v>
      </c>
      <c r="BJ739" s="57"/>
      <c r="BK739" s="57"/>
      <c r="BM739" s="57">
        <v>735</v>
      </c>
      <c r="BN739" s="57">
        <v>42.7</v>
      </c>
      <c r="BO739" s="66">
        <v>0</v>
      </c>
      <c r="BP739" s="65">
        <f t="shared" si="237"/>
        <v>11.861111111111112</v>
      </c>
      <c r="BQ739" s="65">
        <f t="shared" si="250"/>
        <v>8.3333333333335702E-2</v>
      </c>
      <c r="BR739" s="67">
        <f t="shared" si="251"/>
        <v>4350.3750000000018</v>
      </c>
      <c r="BS739" s="57"/>
      <c r="BT739" s="57"/>
    </row>
    <row r="740" spans="1:72" x14ac:dyDescent="0.25">
      <c r="A740" s="31">
        <v>740</v>
      </c>
      <c r="B740" s="56">
        <v>737</v>
      </c>
      <c r="C740" s="71">
        <v>43.7</v>
      </c>
      <c r="D740" s="71">
        <v>0</v>
      </c>
      <c r="E740" s="71">
        <v>12.138888888888889</v>
      </c>
      <c r="F740" s="71">
        <v>0.16666666666666607</v>
      </c>
      <c r="G740" s="71">
        <v>4374.3472222222244</v>
      </c>
      <c r="K740" s="57">
        <v>736</v>
      </c>
      <c r="L740" s="66">
        <v>39.299999999999997</v>
      </c>
      <c r="M740" s="66">
        <v>0</v>
      </c>
      <c r="N740" s="65">
        <f t="shared" si="231"/>
        <v>10.916666666666666</v>
      </c>
      <c r="O740" s="65">
        <f t="shared" si="238"/>
        <v>0.25</v>
      </c>
      <c r="P740" s="67">
        <f t="shared" si="239"/>
        <v>3789.7916666666683</v>
      </c>
      <c r="Q740" s="57"/>
      <c r="R740" s="57"/>
      <c r="T740" s="57">
        <v>736</v>
      </c>
      <c r="U740" s="66">
        <v>61.3</v>
      </c>
      <c r="V740" s="66">
        <v>0</v>
      </c>
      <c r="W740" s="65">
        <f t="shared" si="232"/>
        <v>17.027777777777775</v>
      </c>
      <c r="X740" s="65">
        <f t="shared" si="240"/>
        <v>0.11111111111111072</v>
      </c>
      <c r="Y740" s="67">
        <f t="shared" si="241"/>
        <v>4889.2083333333358</v>
      </c>
      <c r="Z740" s="57"/>
      <c r="AA740" s="57"/>
      <c r="AC740" s="57">
        <v>736</v>
      </c>
      <c r="AD740" s="66">
        <v>54.3</v>
      </c>
      <c r="AE740" s="66">
        <v>0</v>
      </c>
      <c r="AF740" s="65">
        <f t="shared" si="233"/>
        <v>15.083333333333332</v>
      </c>
      <c r="AG740" s="65">
        <f t="shared" si="242"/>
        <v>-5.5555555555557135E-2</v>
      </c>
      <c r="AH740" s="67">
        <f t="shared" si="243"/>
        <v>4943.3472222222181</v>
      </c>
      <c r="AI740" s="57"/>
      <c r="AJ740" s="57"/>
      <c r="AL740" s="57">
        <v>736</v>
      </c>
      <c r="AM740" s="66">
        <v>54.3</v>
      </c>
      <c r="AN740" s="66">
        <v>0</v>
      </c>
      <c r="AO740" s="65">
        <f t="shared" si="234"/>
        <v>15.083333333333332</v>
      </c>
      <c r="AP740" s="65">
        <f t="shared" si="244"/>
        <v>-5.5555555555557135E-2</v>
      </c>
      <c r="AQ740" s="67">
        <f t="shared" si="245"/>
        <v>4943.3472222222181</v>
      </c>
      <c r="AR740" s="57"/>
      <c r="AS740" s="57"/>
      <c r="AU740" s="57">
        <v>736</v>
      </c>
      <c r="AV740" s="66">
        <v>54.3</v>
      </c>
      <c r="AW740" s="66">
        <v>0</v>
      </c>
      <c r="AX740" s="65">
        <f t="shared" si="235"/>
        <v>15.083333333333332</v>
      </c>
      <c r="AY740" s="65">
        <f t="shared" si="246"/>
        <v>-5.5555555555557135E-2</v>
      </c>
      <c r="AZ740" s="67">
        <f t="shared" si="247"/>
        <v>4943.3472222222181</v>
      </c>
      <c r="BA740" s="57"/>
      <c r="BB740" s="57"/>
      <c r="BD740" s="57">
        <v>736</v>
      </c>
      <c r="BE740" s="66">
        <v>43.1</v>
      </c>
      <c r="BF740" s="66">
        <v>0</v>
      </c>
      <c r="BG740" s="65">
        <f t="shared" si="236"/>
        <v>11.972222222222223</v>
      </c>
      <c r="BH740" s="65">
        <f t="shared" si="248"/>
        <v>0.11111111111111072</v>
      </c>
      <c r="BI740" s="67">
        <f t="shared" si="249"/>
        <v>4356.2916666666688</v>
      </c>
      <c r="BJ740" s="57"/>
      <c r="BK740" s="57"/>
      <c r="BM740" s="57">
        <v>736</v>
      </c>
      <c r="BN740" s="57">
        <v>43.1</v>
      </c>
      <c r="BO740" s="66">
        <v>0</v>
      </c>
      <c r="BP740" s="65">
        <f t="shared" si="237"/>
        <v>11.972222222222223</v>
      </c>
      <c r="BQ740" s="65">
        <f t="shared" si="250"/>
        <v>0.11111111111111072</v>
      </c>
      <c r="BR740" s="67">
        <f t="shared" si="251"/>
        <v>4362.2916666666688</v>
      </c>
      <c r="BS740" s="57"/>
      <c r="BT740" s="57"/>
    </row>
    <row r="741" spans="1:72" x14ac:dyDescent="0.25">
      <c r="A741" s="31">
        <v>741</v>
      </c>
      <c r="B741" s="56">
        <v>738</v>
      </c>
      <c r="C741" s="71">
        <v>44</v>
      </c>
      <c r="D741" s="71">
        <v>0</v>
      </c>
      <c r="E741" s="71">
        <v>12.222222222222221</v>
      </c>
      <c r="F741" s="71">
        <v>8.3333333333332149E-2</v>
      </c>
      <c r="G741" s="71">
        <v>4386.5277777777801</v>
      </c>
      <c r="K741" s="57">
        <v>737</v>
      </c>
      <c r="L741" s="66">
        <v>40</v>
      </c>
      <c r="M741" s="66">
        <v>0</v>
      </c>
      <c r="N741" s="65">
        <f t="shared" si="231"/>
        <v>11.111111111111111</v>
      </c>
      <c r="O741" s="65">
        <f t="shared" si="238"/>
        <v>0.19444444444444464</v>
      </c>
      <c r="P741" s="67">
        <f t="shared" si="239"/>
        <v>3800.805555555557</v>
      </c>
      <c r="Q741" s="57"/>
      <c r="R741" s="57"/>
      <c r="T741" s="57">
        <v>737</v>
      </c>
      <c r="U741" s="66">
        <v>61.7</v>
      </c>
      <c r="V741" s="66">
        <v>0</v>
      </c>
      <c r="W741" s="65">
        <f t="shared" si="232"/>
        <v>17.138888888888889</v>
      </c>
      <c r="X741" s="65">
        <f t="shared" si="240"/>
        <v>0.11111111111111427</v>
      </c>
      <c r="Y741" s="67">
        <f t="shared" si="241"/>
        <v>4906.2916666666688</v>
      </c>
      <c r="Z741" s="57"/>
      <c r="AA741" s="57"/>
      <c r="AC741" s="57">
        <v>737</v>
      </c>
      <c r="AD741" s="66">
        <v>53.9</v>
      </c>
      <c r="AE741" s="66">
        <v>0</v>
      </c>
      <c r="AF741" s="65">
        <f t="shared" si="233"/>
        <v>14.972222222222221</v>
      </c>
      <c r="AG741" s="65">
        <f t="shared" si="242"/>
        <v>-0.11111111111111072</v>
      </c>
      <c r="AH741" s="67">
        <f t="shared" si="243"/>
        <v>4958.3749999999955</v>
      </c>
      <c r="AI741" s="57"/>
      <c r="AJ741" s="57"/>
      <c r="AL741" s="57">
        <v>737</v>
      </c>
      <c r="AM741" s="66">
        <v>53.9</v>
      </c>
      <c r="AN741" s="66">
        <v>0</v>
      </c>
      <c r="AO741" s="65">
        <f t="shared" si="234"/>
        <v>14.972222222222221</v>
      </c>
      <c r="AP741" s="65">
        <f t="shared" si="244"/>
        <v>-0.11111111111111072</v>
      </c>
      <c r="AQ741" s="67">
        <f t="shared" si="245"/>
        <v>4958.3749999999955</v>
      </c>
      <c r="AR741" s="57"/>
      <c r="AS741" s="57"/>
      <c r="AU741" s="57">
        <v>737</v>
      </c>
      <c r="AV741" s="66">
        <v>53.9</v>
      </c>
      <c r="AW741" s="66">
        <v>0</v>
      </c>
      <c r="AX741" s="65">
        <f t="shared" si="235"/>
        <v>14.972222222222221</v>
      </c>
      <c r="AY741" s="65">
        <f t="shared" si="246"/>
        <v>-0.11111111111111072</v>
      </c>
      <c r="AZ741" s="67">
        <f t="shared" si="247"/>
        <v>4958.3749999999955</v>
      </c>
      <c r="BA741" s="57"/>
      <c r="BB741" s="57"/>
      <c r="BD741" s="57">
        <v>737</v>
      </c>
      <c r="BE741" s="66">
        <v>43.7</v>
      </c>
      <c r="BF741" s="66">
        <v>0</v>
      </c>
      <c r="BG741" s="65">
        <f t="shared" si="236"/>
        <v>12.138888888888889</v>
      </c>
      <c r="BH741" s="65">
        <f t="shared" si="248"/>
        <v>0.16666666666666607</v>
      </c>
      <c r="BI741" s="67">
        <f t="shared" si="249"/>
        <v>4368.3472222222244</v>
      </c>
      <c r="BJ741" s="57"/>
      <c r="BK741" s="57"/>
      <c r="BM741" s="57">
        <v>737</v>
      </c>
      <c r="BN741" s="57">
        <v>43.7</v>
      </c>
      <c r="BO741" s="66">
        <v>0</v>
      </c>
      <c r="BP741" s="65">
        <f t="shared" si="237"/>
        <v>12.138888888888889</v>
      </c>
      <c r="BQ741" s="65">
        <f t="shared" si="250"/>
        <v>0.16666666666666607</v>
      </c>
      <c r="BR741" s="67">
        <f t="shared" si="251"/>
        <v>4374.3472222222244</v>
      </c>
      <c r="BS741" s="57"/>
      <c r="BT741" s="57"/>
    </row>
    <row r="742" spans="1:72" x14ac:dyDescent="0.25">
      <c r="A742" s="31">
        <v>742</v>
      </c>
      <c r="B742" s="56">
        <v>739</v>
      </c>
      <c r="C742" s="71">
        <v>44.1</v>
      </c>
      <c r="D742" s="71">
        <v>0</v>
      </c>
      <c r="E742" s="71">
        <v>12.25</v>
      </c>
      <c r="F742" s="71">
        <v>2.7777777777778567E-2</v>
      </c>
      <c r="G742" s="71">
        <v>4398.7638888888914</v>
      </c>
      <c r="K742" s="57">
        <v>738</v>
      </c>
      <c r="L742" s="66">
        <v>40.6</v>
      </c>
      <c r="M742" s="66">
        <v>0</v>
      </c>
      <c r="N742" s="65">
        <f t="shared" si="231"/>
        <v>11.277777777777779</v>
      </c>
      <c r="O742" s="65">
        <f t="shared" si="238"/>
        <v>0.16666666666666785</v>
      </c>
      <c r="P742" s="67">
        <f t="shared" si="239"/>
        <v>3812.0000000000014</v>
      </c>
      <c r="Q742" s="57"/>
      <c r="R742" s="57"/>
      <c r="T742" s="57">
        <v>738</v>
      </c>
      <c r="U742" s="66">
        <v>61.8</v>
      </c>
      <c r="V742" s="66">
        <v>0</v>
      </c>
      <c r="W742" s="65">
        <f t="shared" si="232"/>
        <v>17.166666666666664</v>
      </c>
      <c r="X742" s="65">
        <f t="shared" si="240"/>
        <v>2.7777777777775015E-2</v>
      </c>
      <c r="Y742" s="67">
        <f t="shared" si="241"/>
        <v>4923.4444444444462</v>
      </c>
      <c r="Z742" s="57"/>
      <c r="AA742" s="57"/>
      <c r="AC742" s="57">
        <v>738</v>
      </c>
      <c r="AD742" s="66">
        <v>53.4</v>
      </c>
      <c r="AE742" s="66">
        <v>0</v>
      </c>
      <c r="AF742" s="65">
        <f t="shared" si="233"/>
        <v>14.833333333333332</v>
      </c>
      <c r="AG742" s="65">
        <f t="shared" si="242"/>
        <v>-0.13888888888888928</v>
      </c>
      <c r="AH742" s="67">
        <f t="shared" si="243"/>
        <v>4973.2777777777728</v>
      </c>
      <c r="AI742" s="57"/>
      <c r="AJ742" s="57"/>
      <c r="AL742" s="57">
        <v>738</v>
      </c>
      <c r="AM742" s="66">
        <v>53.4</v>
      </c>
      <c r="AN742" s="66">
        <v>0</v>
      </c>
      <c r="AO742" s="65">
        <f t="shared" si="234"/>
        <v>14.833333333333332</v>
      </c>
      <c r="AP742" s="65">
        <f t="shared" si="244"/>
        <v>-0.13888888888888928</v>
      </c>
      <c r="AQ742" s="67">
        <f t="shared" si="245"/>
        <v>4973.2777777777728</v>
      </c>
      <c r="AR742" s="57"/>
      <c r="AS742" s="57"/>
      <c r="AU742" s="57">
        <v>738</v>
      </c>
      <c r="AV742" s="66">
        <v>53.4</v>
      </c>
      <c r="AW742" s="66">
        <v>0</v>
      </c>
      <c r="AX742" s="65">
        <f t="shared" si="235"/>
        <v>14.833333333333332</v>
      </c>
      <c r="AY742" s="65">
        <f t="shared" si="246"/>
        <v>-0.13888888888888928</v>
      </c>
      <c r="AZ742" s="67">
        <f t="shared" si="247"/>
        <v>4973.2777777777728</v>
      </c>
      <c r="BA742" s="57"/>
      <c r="BB742" s="57"/>
      <c r="BD742" s="57">
        <v>738</v>
      </c>
      <c r="BE742" s="66">
        <v>44</v>
      </c>
      <c r="BF742" s="66">
        <v>0</v>
      </c>
      <c r="BG742" s="65">
        <f t="shared" si="236"/>
        <v>12.222222222222221</v>
      </c>
      <c r="BH742" s="65">
        <f t="shared" si="248"/>
        <v>8.3333333333332149E-2</v>
      </c>
      <c r="BI742" s="67">
        <f t="shared" si="249"/>
        <v>4380.5277777777801</v>
      </c>
      <c r="BJ742" s="57"/>
      <c r="BK742" s="57"/>
      <c r="BM742" s="57">
        <v>738</v>
      </c>
      <c r="BN742" s="57">
        <v>44</v>
      </c>
      <c r="BO742" s="66">
        <v>0</v>
      </c>
      <c r="BP742" s="65">
        <f t="shared" si="237"/>
        <v>12.222222222222221</v>
      </c>
      <c r="BQ742" s="65">
        <f t="shared" si="250"/>
        <v>8.3333333333332149E-2</v>
      </c>
      <c r="BR742" s="67">
        <f t="shared" si="251"/>
        <v>4386.5277777777801</v>
      </c>
      <c r="BS742" s="57"/>
      <c r="BT742" s="57"/>
    </row>
    <row r="743" spans="1:72" x14ac:dyDescent="0.25">
      <c r="A743" s="31">
        <v>743</v>
      </c>
      <c r="B743" s="56">
        <v>740</v>
      </c>
      <c r="C743" s="71">
        <v>45.3</v>
      </c>
      <c r="D743" s="71">
        <v>0</v>
      </c>
      <c r="E743" s="71">
        <v>12.583333333333332</v>
      </c>
      <c r="F743" s="71">
        <v>0.33333333333333215</v>
      </c>
      <c r="G743" s="71">
        <v>4411.1805555555584</v>
      </c>
      <c r="K743" s="57">
        <v>739</v>
      </c>
      <c r="L743" s="66">
        <v>41.1</v>
      </c>
      <c r="M743" s="66">
        <v>0</v>
      </c>
      <c r="N743" s="65">
        <f t="shared" si="231"/>
        <v>11.416666666666666</v>
      </c>
      <c r="O743" s="65">
        <f t="shared" si="238"/>
        <v>0.13888888888888751</v>
      </c>
      <c r="P743" s="67">
        <f t="shared" si="239"/>
        <v>3823.3472222222235</v>
      </c>
      <c r="Q743" s="57"/>
      <c r="R743" s="57"/>
      <c r="T743" s="57">
        <v>739</v>
      </c>
      <c r="U743" s="66">
        <v>61.8</v>
      </c>
      <c r="V743" s="66">
        <v>0</v>
      </c>
      <c r="W743" s="65">
        <f t="shared" si="232"/>
        <v>17.166666666666664</v>
      </c>
      <c r="X743" s="65">
        <f t="shared" si="240"/>
        <v>0</v>
      </c>
      <c r="Y743" s="67">
        <f t="shared" si="241"/>
        <v>4940.6111111111131</v>
      </c>
      <c r="Z743" s="57"/>
      <c r="AA743" s="57"/>
      <c r="AC743" s="57">
        <v>739</v>
      </c>
      <c r="AD743" s="66">
        <v>52.6</v>
      </c>
      <c r="AE743" s="66">
        <v>0</v>
      </c>
      <c r="AF743" s="65">
        <f t="shared" si="233"/>
        <v>14.611111111111111</v>
      </c>
      <c r="AG743" s="65">
        <f t="shared" si="242"/>
        <v>-0.22222222222222143</v>
      </c>
      <c r="AH743" s="67">
        <f t="shared" si="243"/>
        <v>4987.9999999999955</v>
      </c>
      <c r="AI743" s="57"/>
      <c r="AJ743" s="57"/>
      <c r="AL743" s="57">
        <v>739</v>
      </c>
      <c r="AM743" s="66">
        <v>52.6</v>
      </c>
      <c r="AN743" s="66">
        <v>0</v>
      </c>
      <c r="AO743" s="65">
        <f t="shared" si="234"/>
        <v>14.611111111111111</v>
      </c>
      <c r="AP743" s="65">
        <f t="shared" si="244"/>
        <v>-0.22222222222222143</v>
      </c>
      <c r="AQ743" s="67">
        <f t="shared" si="245"/>
        <v>4987.9999999999955</v>
      </c>
      <c r="AR743" s="57"/>
      <c r="AS743" s="57"/>
      <c r="AU743" s="57">
        <v>739</v>
      </c>
      <c r="AV743" s="66">
        <v>52.6</v>
      </c>
      <c r="AW743" s="66">
        <v>0</v>
      </c>
      <c r="AX743" s="65">
        <f t="shared" si="235"/>
        <v>14.611111111111111</v>
      </c>
      <c r="AY743" s="65">
        <f t="shared" si="246"/>
        <v>-0.22222222222222143</v>
      </c>
      <c r="AZ743" s="67">
        <f t="shared" si="247"/>
        <v>4987.9999999999955</v>
      </c>
      <c r="BA743" s="57"/>
      <c r="BB743" s="57"/>
      <c r="BD743" s="57">
        <v>739</v>
      </c>
      <c r="BE743" s="66">
        <v>44.1</v>
      </c>
      <c r="BF743" s="66">
        <v>0</v>
      </c>
      <c r="BG743" s="65">
        <f t="shared" si="236"/>
        <v>12.25</v>
      </c>
      <c r="BH743" s="65">
        <f t="shared" si="248"/>
        <v>2.7777777777778567E-2</v>
      </c>
      <c r="BI743" s="67">
        <f t="shared" si="249"/>
        <v>4392.7638888888914</v>
      </c>
      <c r="BJ743" s="57"/>
      <c r="BK743" s="57"/>
      <c r="BM743" s="57">
        <v>739</v>
      </c>
      <c r="BN743" s="57">
        <v>44.1</v>
      </c>
      <c r="BO743" s="66">
        <v>0</v>
      </c>
      <c r="BP743" s="65">
        <f t="shared" si="237"/>
        <v>12.25</v>
      </c>
      <c r="BQ743" s="65">
        <f t="shared" si="250"/>
        <v>2.7777777777778567E-2</v>
      </c>
      <c r="BR743" s="67">
        <f t="shared" si="251"/>
        <v>4398.7638888888914</v>
      </c>
      <c r="BS743" s="57"/>
      <c r="BT743" s="57"/>
    </row>
    <row r="744" spans="1:72" x14ac:dyDescent="0.25">
      <c r="A744" s="31">
        <v>744</v>
      </c>
      <c r="B744" s="56">
        <v>741</v>
      </c>
      <c r="C744" s="71">
        <v>46.4</v>
      </c>
      <c r="D744" s="71">
        <v>0</v>
      </c>
      <c r="E744" s="71">
        <v>12.888888888888888</v>
      </c>
      <c r="F744" s="71">
        <v>0.30555555555555536</v>
      </c>
      <c r="G744" s="71">
        <v>4423.9166666666697</v>
      </c>
      <c r="K744" s="57">
        <v>740</v>
      </c>
      <c r="L744" s="66">
        <v>41.4</v>
      </c>
      <c r="M744" s="66">
        <v>0</v>
      </c>
      <c r="N744" s="65">
        <f t="shared" si="231"/>
        <v>11.5</v>
      </c>
      <c r="O744" s="65">
        <f t="shared" si="238"/>
        <v>8.3333333333333925E-2</v>
      </c>
      <c r="P744" s="67">
        <f t="shared" si="239"/>
        <v>3834.805555555557</v>
      </c>
      <c r="Q744" s="57"/>
      <c r="R744" s="57"/>
      <c r="T744" s="57">
        <v>740</v>
      </c>
      <c r="U744" s="66">
        <v>61.6</v>
      </c>
      <c r="V744" s="66">
        <v>0</v>
      </c>
      <c r="W744" s="65">
        <f t="shared" si="232"/>
        <v>17.111111111111111</v>
      </c>
      <c r="X744" s="65">
        <f t="shared" si="240"/>
        <v>-5.5555555555553582E-2</v>
      </c>
      <c r="Y744" s="67">
        <f t="shared" si="241"/>
        <v>4957.7500000000018</v>
      </c>
      <c r="Z744" s="57"/>
      <c r="AA744" s="57"/>
      <c r="AC744" s="57">
        <v>740</v>
      </c>
      <c r="AD744" s="66">
        <v>51.5</v>
      </c>
      <c r="AE744" s="66">
        <v>0</v>
      </c>
      <c r="AF744" s="65">
        <f t="shared" si="233"/>
        <v>14.305555555555555</v>
      </c>
      <c r="AG744" s="65">
        <f t="shared" si="242"/>
        <v>-0.30555555555555536</v>
      </c>
      <c r="AH744" s="67">
        <f t="shared" si="243"/>
        <v>5002.4583333333285</v>
      </c>
      <c r="AI744" s="57"/>
      <c r="AJ744" s="57"/>
      <c r="AL744" s="57">
        <v>740</v>
      </c>
      <c r="AM744" s="66">
        <v>51.5</v>
      </c>
      <c r="AN744" s="66">
        <v>0</v>
      </c>
      <c r="AO744" s="65">
        <f t="shared" si="234"/>
        <v>14.305555555555555</v>
      </c>
      <c r="AP744" s="65">
        <f t="shared" si="244"/>
        <v>-0.30555555555555536</v>
      </c>
      <c r="AQ744" s="67">
        <f t="shared" si="245"/>
        <v>5002.4583333333285</v>
      </c>
      <c r="AR744" s="57"/>
      <c r="AS744" s="57"/>
      <c r="AU744" s="57">
        <v>740</v>
      </c>
      <c r="AV744" s="66">
        <v>51.5</v>
      </c>
      <c r="AW744" s="66">
        <v>0</v>
      </c>
      <c r="AX744" s="65">
        <f t="shared" si="235"/>
        <v>14.305555555555555</v>
      </c>
      <c r="AY744" s="65">
        <f t="shared" si="246"/>
        <v>-0.30555555555555536</v>
      </c>
      <c r="AZ744" s="67">
        <f t="shared" si="247"/>
        <v>5002.4583333333285</v>
      </c>
      <c r="BA744" s="57"/>
      <c r="BB744" s="57"/>
      <c r="BD744" s="57">
        <v>740</v>
      </c>
      <c r="BE744" s="66">
        <v>45.3</v>
      </c>
      <c r="BF744" s="66">
        <v>0</v>
      </c>
      <c r="BG744" s="65">
        <f t="shared" si="236"/>
        <v>12.583333333333332</v>
      </c>
      <c r="BH744" s="65">
        <f t="shared" si="248"/>
        <v>0.33333333333333215</v>
      </c>
      <c r="BI744" s="67">
        <f t="shared" si="249"/>
        <v>4405.1805555555584</v>
      </c>
      <c r="BJ744" s="57"/>
      <c r="BK744" s="57"/>
      <c r="BM744" s="57">
        <v>740</v>
      </c>
      <c r="BN744" s="57">
        <v>45.3</v>
      </c>
      <c r="BO744" s="66">
        <v>0</v>
      </c>
      <c r="BP744" s="65">
        <f t="shared" si="237"/>
        <v>12.583333333333332</v>
      </c>
      <c r="BQ744" s="65">
        <f t="shared" si="250"/>
        <v>0.33333333333333215</v>
      </c>
      <c r="BR744" s="67">
        <f t="shared" si="251"/>
        <v>4411.1805555555584</v>
      </c>
      <c r="BS744" s="57"/>
      <c r="BT744" s="57"/>
    </row>
    <row r="745" spans="1:72" x14ac:dyDescent="0.25">
      <c r="A745" s="31">
        <v>745</v>
      </c>
      <c r="B745" s="56">
        <v>742</v>
      </c>
      <c r="C745" s="71">
        <v>47.2</v>
      </c>
      <c r="D745" s="71">
        <v>0</v>
      </c>
      <c r="E745" s="71">
        <v>13.111111111111111</v>
      </c>
      <c r="F745" s="71">
        <v>0.22222222222222321</v>
      </c>
      <c r="G745" s="71">
        <v>4436.9166666666697</v>
      </c>
      <c r="K745" s="57">
        <v>741</v>
      </c>
      <c r="L745" s="66">
        <v>41.6</v>
      </c>
      <c r="M745" s="66">
        <v>0</v>
      </c>
      <c r="N745" s="65">
        <f t="shared" si="231"/>
        <v>11.555555555555555</v>
      </c>
      <c r="O745" s="65">
        <f t="shared" si="238"/>
        <v>5.5555555555555358E-2</v>
      </c>
      <c r="P745" s="67">
        <f t="shared" si="239"/>
        <v>3846.3333333333348</v>
      </c>
      <c r="Q745" s="57"/>
      <c r="R745" s="57"/>
      <c r="T745" s="57">
        <v>741</v>
      </c>
      <c r="U745" s="66">
        <v>61.2</v>
      </c>
      <c r="V745" s="66">
        <v>0</v>
      </c>
      <c r="W745" s="65">
        <f t="shared" si="232"/>
        <v>17</v>
      </c>
      <c r="X745" s="65">
        <f t="shared" si="240"/>
        <v>-0.11111111111111072</v>
      </c>
      <c r="Y745" s="67">
        <f t="shared" si="241"/>
        <v>4974.8055555555575</v>
      </c>
      <c r="Z745" s="57"/>
      <c r="AA745" s="57"/>
      <c r="AC745" s="57">
        <v>741</v>
      </c>
      <c r="AD745" s="66">
        <v>50.2</v>
      </c>
      <c r="AE745" s="66">
        <v>0</v>
      </c>
      <c r="AF745" s="65">
        <f t="shared" si="233"/>
        <v>13.944444444444445</v>
      </c>
      <c r="AG745" s="65">
        <f t="shared" si="242"/>
        <v>-0.36111111111111072</v>
      </c>
      <c r="AH745" s="67">
        <f t="shared" si="243"/>
        <v>5016.5833333333285</v>
      </c>
      <c r="AI745" s="57"/>
      <c r="AJ745" s="57"/>
      <c r="AL745" s="57">
        <v>741</v>
      </c>
      <c r="AM745" s="66">
        <v>50.2</v>
      </c>
      <c r="AN745" s="66">
        <v>0</v>
      </c>
      <c r="AO745" s="65">
        <f t="shared" si="234"/>
        <v>13.944444444444445</v>
      </c>
      <c r="AP745" s="65">
        <f t="shared" si="244"/>
        <v>-0.36111111111111072</v>
      </c>
      <c r="AQ745" s="67">
        <f t="shared" si="245"/>
        <v>5016.5833333333285</v>
      </c>
      <c r="AR745" s="57"/>
      <c r="AS745" s="57"/>
      <c r="AU745" s="57">
        <v>741</v>
      </c>
      <c r="AV745" s="66">
        <v>50.2</v>
      </c>
      <c r="AW745" s="66">
        <v>0</v>
      </c>
      <c r="AX745" s="65">
        <f t="shared" si="235"/>
        <v>13.944444444444445</v>
      </c>
      <c r="AY745" s="65">
        <f t="shared" si="246"/>
        <v>-0.36111111111111072</v>
      </c>
      <c r="AZ745" s="67">
        <f t="shared" si="247"/>
        <v>5016.5833333333285</v>
      </c>
      <c r="BA745" s="57"/>
      <c r="BB745" s="57"/>
      <c r="BD745" s="57">
        <v>741</v>
      </c>
      <c r="BE745" s="66">
        <v>46.4</v>
      </c>
      <c r="BF745" s="66">
        <v>0</v>
      </c>
      <c r="BG745" s="65">
        <f t="shared" si="236"/>
        <v>12.888888888888888</v>
      </c>
      <c r="BH745" s="65">
        <f t="shared" si="248"/>
        <v>0.30555555555555536</v>
      </c>
      <c r="BI745" s="67">
        <f t="shared" si="249"/>
        <v>4417.9166666666697</v>
      </c>
      <c r="BJ745" s="57"/>
      <c r="BK745" s="57"/>
      <c r="BM745" s="57">
        <v>741</v>
      </c>
      <c r="BN745" s="57">
        <v>46.4</v>
      </c>
      <c r="BO745" s="66">
        <v>0</v>
      </c>
      <c r="BP745" s="65">
        <f t="shared" si="237"/>
        <v>12.888888888888888</v>
      </c>
      <c r="BQ745" s="65">
        <f t="shared" si="250"/>
        <v>0.30555555555555536</v>
      </c>
      <c r="BR745" s="67">
        <f t="shared" si="251"/>
        <v>4423.9166666666697</v>
      </c>
      <c r="BS745" s="57"/>
      <c r="BT745" s="57"/>
    </row>
    <row r="746" spans="1:72" x14ac:dyDescent="0.25">
      <c r="A746" s="31">
        <v>746</v>
      </c>
      <c r="B746" s="56">
        <v>743</v>
      </c>
      <c r="C746" s="71">
        <v>47.3</v>
      </c>
      <c r="D746" s="71">
        <v>0</v>
      </c>
      <c r="E746" s="71">
        <v>13.138888888888888</v>
      </c>
      <c r="F746" s="71">
        <v>2.7777777777776791E-2</v>
      </c>
      <c r="G746" s="71">
        <v>4450.0416666666697</v>
      </c>
      <c r="K746" s="57">
        <v>742</v>
      </c>
      <c r="L746" s="66">
        <v>41.8</v>
      </c>
      <c r="M746" s="66">
        <v>0</v>
      </c>
      <c r="N746" s="65">
        <f t="shared" si="231"/>
        <v>11.611111111111111</v>
      </c>
      <c r="O746" s="65">
        <f t="shared" si="238"/>
        <v>5.5555555555555358E-2</v>
      </c>
      <c r="P746" s="67">
        <f t="shared" si="239"/>
        <v>3857.9166666666683</v>
      </c>
      <c r="Q746" s="57"/>
      <c r="R746" s="57"/>
      <c r="T746" s="57">
        <v>742</v>
      </c>
      <c r="U746" s="66">
        <v>60.8</v>
      </c>
      <c r="V746" s="66">
        <v>0</v>
      </c>
      <c r="W746" s="65">
        <f t="shared" si="232"/>
        <v>16.888888888888889</v>
      </c>
      <c r="X746" s="65">
        <f t="shared" si="240"/>
        <v>-0.11111111111111072</v>
      </c>
      <c r="Y746" s="67">
        <f t="shared" si="241"/>
        <v>4991.7500000000018</v>
      </c>
      <c r="Z746" s="57"/>
      <c r="AA746" s="57"/>
      <c r="AC746" s="57">
        <v>742</v>
      </c>
      <c r="AD746" s="66">
        <v>48.7</v>
      </c>
      <c r="AE746" s="66">
        <v>0</v>
      </c>
      <c r="AF746" s="65">
        <f t="shared" si="233"/>
        <v>13.527777777777779</v>
      </c>
      <c r="AG746" s="65">
        <f t="shared" si="242"/>
        <v>-0.41666666666666607</v>
      </c>
      <c r="AH746" s="67">
        <f t="shared" si="243"/>
        <v>5030.3194444444398</v>
      </c>
      <c r="AI746" s="57"/>
      <c r="AJ746" s="57"/>
      <c r="AL746" s="57">
        <v>742</v>
      </c>
      <c r="AM746" s="66">
        <v>48.7</v>
      </c>
      <c r="AN746" s="66">
        <v>0</v>
      </c>
      <c r="AO746" s="65">
        <f t="shared" si="234"/>
        <v>13.527777777777779</v>
      </c>
      <c r="AP746" s="65">
        <f t="shared" si="244"/>
        <v>-0.41666666666666607</v>
      </c>
      <c r="AQ746" s="67">
        <f t="shared" si="245"/>
        <v>5030.3194444444398</v>
      </c>
      <c r="AR746" s="57"/>
      <c r="AS746" s="57"/>
      <c r="AU746" s="57">
        <v>742</v>
      </c>
      <c r="AV746" s="66">
        <v>48.7</v>
      </c>
      <c r="AW746" s="66">
        <v>0</v>
      </c>
      <c r="AX746" s="65">
        <f t="shared" si="235"/>
        <v>13.527777777777779</v>
      </c>
      <c r="AY746" s="65">
        <f t="shared" si="246"/>
        <v>-0.41666666666666607</v>
      </c>
      <c r="AZ746" s="67">
        <f t="shared" si="247"/>
        <v>5030.3194444444398</v>
      </c>
      <c r="BA746" s="57"/>
      <c r="BB746" s="57"/>
      <c r="BD746" s="57">
        <v>742</v>
      </c>
      <c r="BE746" s="66">
        <v>47.2</v>
      </c>
      <c r="BF746" s="66">
        <v>0</v>
      </c>
      <c r="BG746" s="65">
        <f t="shared" si="236"/>
        <v>13.111111111111111</v>
      </c>
      <c r="BH746" s="65">
        <f t="shared" si="248"/>
        <v>0.22222222222222321</v>
      </c>
      <c r="BI746" s="67">
        <f t="shared" si="249"/>
        <v>4430.9166666666697</v>
      </c>
      <c r="BJ746" s="57"/>
      <c r="BK746" s="57"/>
      <c r="BM746" s="57">
        <v>742</v>
      </c>
      <c r="BN746" s="57">
        <v>47.2</v>
      </c>
      <c r="BO746" s="66">
        <v>0</v>
      </c>
      <c r="BP746" s="65">
        <f t="shared" si="237"/>
        <v>13.111111111111111</v>
      </c>
      <c r="BQ746" s="65">
        <f t="shared" si="250"/>
        <v>0.22222222222222321</v>
      </c>
      <c r="BR746" s="67">
        <f t="shared" si="251"/>
        <v>4436.9166666666697</v>
      </c>
      <c r="BS746" s="57"/>
      <c r="BT746" s="57"/>
    </row>
    <row r="747" spans="1:72" x14ac:dyDescent="0.25">
      <c r="A747" s="31">
        <v>747</v>
      </c>
      <c r="B747" s="56">
        <v>744</v>
      </c>
      <c r="C747" s="71">
        <v>47.4</v>
      </c>
      <c r="D747" s="71">
        <v>0</v>
      </c>
      <c r="E747" s="71">
        <v>13.166666666666666</v>
      </c>
      <c r="F747" s="71">
        <v>2.7777777777778567E-2</v>
      </c>
      <c r="G747" s="71">
        <v>4463.1944444444471</v>
      </c>
      <c r="K747" s="57">
        <v>743</v>
      </c>
      <c r="L747" s="66">
        <v>41.8</v>
      </c>
      <c r="M747" s="66">
        <v>0</v>
      </c>
      <c r="N747" s="65">
        <f t="shared" si="231"/>
        <v>11.611111111111111</v>
      </c>
      <c r="O747" s="65">
        <f t="shared" si="238"/>
        <v>0</v>
      </c>
      <c r="P747" s="67">
        <f t="shared" si="239"/>
        <v>3869.5277777777796</v>
      </c>
      <c r="Q747" s="57"/>
      <c r="R747" s="57"/>
      <c r="T747" s="57">
        <v>743</v>
      </c>
      <c r="U747" s="66">
        <v>60.4</v>
      </c>
      <c r="V747" s="66">
        <v>0</v>
      </c>
      <c r="W747" s="65">
        <f t="shared" si="232"/>
        <v>16.777777777777779</v>
      </c>
      <c r="X747" s="65">
        <f t="shared" si="240"/>
        <v>-0.11111111111111072</v>
      </c>
      <c r="Y747" s="67">
        <f t="shared" si="241"/>
        <v>5008.5833333333348</v>
      </c>
      <c r="Z747" s="57"/>
      <c r="AA747" s="57"/>
      <c r="AC747" s="57">
        <v>743</v>
      </c>
      <c r="AD747" s="66">
        <v>47</v>
      </c>
      <c r="AE747" s="66">
        <v>0</v>
      </c>
      <c r="AF747" s="65">
        <f t="shared" si="233"/>
        <v>13.055555555555555</v>
      </c>
      <c r="AG747" s="65">
        <f t="shared" si="242"/>
        <v>-0.47222222222222321</v>
      </c>
      <c r="AH747" s="67">
        <f t="shared" si="243"/>
        <v>5043.6111111111068</v>
      </c>
      <c r="AI747" s="57"/>
      <c r="AJ747" s="57"/>
      <c r="AL747" s="57">
        <v>743</v>
      </c>
      <c r="AM747" s="66">
        <v>47</v>
      </c>
      <c r="AN747" s="66">
        <v>0</v>
      </c>
      <c r="AO747" s="65">
        <f t="shared" si="234"/>
        <v>13.055555555555555</v>
      </c>
      <c r="AP747" s="65">
        <f t="shared" si="244"/>
        <v>-0.47222222222222321</v>
      </c>
      <c r="AQ747" s="67">
        <f t="shared" si="245"/>
        <v>5043.6111111111068</v>
      </c>
      <c r="AR747" s="57"/>
      <c r="AS747" s="57"/>
      <c r="AU747" s="57">
        <v>743</v>
      </c>
      <c r="AV747" s="66">
        <v>47</v>
      </c>
      <c r="AW747" s="66">
        <v>0</v>
      </c>
      <c r="AX747" s="65">
        <f t="shared" si="235"/>
        <v>13.055555555555555</v>
      </c>
      <c r="AY747" s="65">
        <f t="shared" si="246"/>
        <v>-0.47222222222222321</v>
      </c>
      <c r="AZ747" s="67">
        <f t="shared" si="247"/>
        <v>5043.6111111111068</v>
      </c>
      <c r="BA747" s="57"/>
      <c r="BB747" s="57"/>
      <c r="BD747" s="57">
        <v>743</v>
      </c>
      <c r="BE747" s="66">
        <v>47.3</v>
      </c>
      <c r="BF747" s="66">
        <v>0</v>
      </c>
      <c r="BG747" s="65">
        <f t="shared" si="236"/>
        <v>13.138888888888888</v>
      </c>
      <c r="BH747" s="65">
        <f t="shared" si="248"/>
        <v>2.7777777777776791E-2</v>
      </c>
      <c r="BI747" s="67">
        <f t="shared" si="249"/>
        <v>4444.0416666666697</v>
      </c>
      <c r="BJ747" s="57"/>
      <c r="BK747" s="57"/>
      <c r="BM747" s="57">
        <v>743</v>
      </c>
      <c r="BN747" s="57">
        <v>47.3</v>
      </c>
      <c r="BO747" s="66">
        <v>0</v>
      </c>
      <c r="BP747" s="65">
        <f t="shared" si="237"/>
        <v>13.138888888888888</v>
      </c>
      <c r="BQ747" s="65">
        <f t="shared" si="250"/>
        <v>2.7777777777776791E-2</v>
      </c>
      <c r="BR747" s="67">
        <f t="shared" si="251"/>
        <v>4450.0416666666697</v>
      </c>
      <c r="BS747" s="57"/>
      <c r="BT747" s="57"/>
    </row>
    <row r="748" spans="1:72" x14ac:dyDescent="0.25">
      <c r="A748" s="31">
        <v>748</v>
      </c>
      <c r="B748" s="56">
        <v>745</v>
      </c>
      <c r="C748" s="71">
        <v>47.4</v>
      </c>
      <c r="D748" s="71">
        <v>0</v>
      </c>
      <c r="E748" s="71">
        <v>13.166666666666666</v>
      </c>
      <c r="F748" s="71">
        <v>0</v>
      </c>
      <c r="G748" s="71">
        <v>4476.361111111114</v>
      </c>
      <c r="K748" s="57">
        <v>744</v>
      </c>
      <c r="L748" s="66">
        <v>41.9</v>
      </c>
      <c r="M748" s="66">
        <v>0</v>
      </c>
      <c r="N748" s="65">
        <f t="shared" si="231"/>
        <v>11.638888888888888</v>
      </c>
      <c r="O748" s="65">
        <f t="shared" si="238"/>
        <v>2.7777777777776791E-2</v>
      </c>
      <c r="P748" s="67">
        <f t="shared" si="239"/>
        <v>3881.1527777777796</v>
      </c>
      <c r="Q748" s="57"/>
      <c r="R748" s="57"/>
      <c r="T748" s="57">
        <v>744</v>
      </c>
      <c r="U748" s="66">
        <v>59.9</v>
      </c>
      <c r="V748" s="66">
        <v>0</v>
      </c>
      <c r="W748" s="65">
        <f t="shared" si="232"/>
        <v>16.638888888888889</v>
      </c>
      <c r="X748" s="65">
        <f t="shared" si="240"/>
        <v>-0.13888888888888928</v>
      </c>
      <c r="Y748" s="67">
        <f t="shared" si="241"/>
        <v>5025.2916666666679</v>
      </c>
      <c r="Z748" s="57"/>
      <c r="AA748" s="57"/>
      <c r="AC748" s="57">
        <v>744</v>
      </c>
      <c r="AD748" s="66">
        <v>45.1</v>
      </c>
      <c r="AE748" s="66">
        <v>0</v>
      </c>
      <c r="AF748" s="65">
        <f t="shared" si="233"/>
        <v>12.527777777777779</v>
      </c>
      <c r="AG748" s="65">
        <f t="shared" si="242"/>
        <v>-0.52777777777777679</v>
      </c>
      <c r="AH748" s="67">
        <f t="shared" si="243"/>
        <v>5056.4027777777737</v>
      </c>
      <c r="AI748" s="57"/>
      <c r="AJ748" s="57"/>
      <c r="AL748" s="57">
        <v>744</v>
      </c>
      <c r="AM748" s="66">
        <v>45.1</v>
      </c>
      <c r="AN748" s="66">
        <v>0</v>
      </c>
      <c r="AO748" s="65">
        <f t="shared" si="234"/>
        <v>12.527777777777779</v>
      </c>
      <c r="AP748" s="65">
        <f t="shared" si="244"/>
        <v>-0.52777777777777679</v>
      </c>
      <c r="AQ748" s="67">
        <f t="shared" si="245"/>
        <v>5056.4027777777737</v>
      </c>
      <c r="AR748" s="57"/>
      <c r="AS748" s="57"/>
      <c r="AU748" s="57">
        <v>744</v>
      </c>
      <c r="AV748" s="66">
        <v>45.1</v>
      </c>
      <c r="AW748" s="66">
        <v>0</v>
      </c>
      <c r="AX748" s="65">
        <f t="shared" si="235"/>
        <v>12.527777777777779</v>
      </c>
      <c r="AY748" s="65">
        <f t="shared" si="246"/>
        <v>-0.52777777777777679</v>
      </c>
      <c r="AZ748" s="67">
        <f t="shared" si="247"/>
        <v>5056.4027777777737</v>
      </c>
      <c r="BA748" s="57"/>
      <c r="BB748" s="57"/>
      <c r="BD748" s="57">
        <v>744</v>
      </c>
      <c r="BE748" s="66">
        <v>47.4</v>
      </c>
      <c r="BF748" s="66">
        <v>0</v>
      </c>
      <c r="BG748" s="65">
        <f t="shared" si="236"/>
        <v>13.166666666666666</v>
      </c>
      <c r="BH748" s="65">
        <f t="shared" si="248"/>
        <v>2.7777777777778567E-2</v>
      </c>
      <c r="BI748" s="67">
        <f t="shared" si="249"/>
        <v>4457.1944444444471</v>
      </c>
      <c r="BJ748" s="57"/>
      <c r="BK748" s="57"/>
      <c r="BM748" s="57">
        <v>744</v>
      </c>
      <c r="BN748" s="57">
        <v>47.4</v>
      </c>
      <c r="BO748" s="66">
        <v>0</v>
      </c>
      <c r="BP748" s="65">
        <f t="shared" si="237"/>
        <v>13.166666666666666</v>
      </c>
      <c r="BQ748" s="65">
        <f t="shared" si="250"/>
        <v>2.7777777777778567E-2</v>
      </c>
      <c r="BR748" s="67">
        <f t="shared" si="251"/>
        <v>4463.1944444444471</v>
      </c>
      <c r="BS748" s="57"/>
      <c r="BT748" s="57"/>
    </row>
    <row r="749" spans="1:72" x14ac:dyDescent="0.25">
      <c r="A749" s="31">
        <v>749</v>
      </c>
      <c r="B749" s="56">
        <v>746</v>
      </c>
      <c r="C749" s="71">
        <v>47.5</v>
      </c>
      <c r="D749" s="71">
        <v>0</v>
      </c>
      <c r="E749" s="71">
        <v>13.194444444444445</v>
      </c>
      <c r="F749" s="71">
        <v>2.7777777777778567E-2</v>
      </c>
      <c r="G749" s="71">
        <v>4489.5416666666697</v>
      </c>
      <c r="K749" s="57">
        <v>745</v>
      </c>
      <c r="L749" s="66">
        <v>41.9</v>
      </c>
      <c r="M749" s="66">
        <v>0</v>
      </c>
      <c r="N749" s="65">
        <f t="shared" si="231"/>
        <v>11.638888888888888</v>
      </c>
      <c r="O749" s="65">
        <f t="shared" si="238"/>
        <v>0</v>
      </c>
      <c r="P749" s="67">
        <f t="shared" si="239"/>
        <v>3892.7916666666683</v>
      </c>
      <c r="Q749" s="57"/>
      <c r="R749" s="57"/>
      <c r="T749" s="57">
        <v>745</v>
      </c>
      <c r="U749" s="66">
        <v>59.4</v>
      </c>
      <c r="V749" s="66">
        <v>0</v>
      </c>
      <c r="W749" s="65">
        <f t="shared" si="232"/>
        <v>16.5</v>
      </c>
      <c r="X749" s="65">
        <f t="shared" si="240"/>
        <v>-0.13888888888888928</v>
      </c>
      <c r="Y749" s="67">
        <f t="shared" si="241"/>
        <v>5041.8611111111122</v>
      </c>
      <c r="Z749" s="57"/>
      <c r="AA749" s="57"/>
      <c r="AC749" s="57">
        <v>745</v>
      </c>
      <c r="AD749" s="66">
        <v>43</v>
      </c>
      <c r="AE749" s="66">
        <v>0</v>
      </c>
      <c r="AF749" s="65">
        <f t="shared" si="233"/>
        <v>11.944444444444445</v>
      </c>
      <c r="AG749" s="65">
        <f t="shared" si="242"/>
        <v>-0.58333333333333393</v>
      </c>
      <c r="AH749" s="67">
        <f t="shared" si="243"/>
        <v>5068.638888888885</v>
      </c>
      <c r="AI749" s="57"/>
      <c r="AJ749" s="57"/>
      <c r="AL749" s="57">
        <v>745</v>
      </c>
      <c r="AM749" s="66">
        <v>43</v>
      </c>
      <c r="AN749" s="66">
        <v>0</v>
      </c>
      <c r="AO749" s="65">
        <f t="shared" si="234"/>
        <v>11.944444444444445</v>
      </c>
      <c r="AP749" s="65">
        <f t="shared" si="244"/>
        <v>-0.58333333333333393</v>
      </c>
      <c r="AQ749" s="67">
        <f t="shared" si="245"/>
        <v>5068.638888888885</v>
      </c>
      <c r="AR749" s="57"/>
      <c r="AS749" s="57"/>
      <c r="AU749" s="57">
        <v>745</v>
      </c>
      <c r="AV749" s="66">
        <v>43</v>
      </c>
      <c r="AW749" s="66">
        <v>0</v>
      </c>
      <c r="AX749" s="65">
        <f t="shared" si="235"/>
        <v>11.944444444444445</v>
      </c>
      <c r="AY749" s="65">
        <f t="shared" si="246"/>
        <v>-0.58333333333333393</v>
      </c>
      <c r="AZ749" s="67">
        <f t="shared" si="247"/>
        <v>5068.638888888885</v>
      </c>
      <c r="BA749" s="57"/>
      <c r="BB749" s="57"/>
      <c r="BD749" s="57">
        <v>745</v>
      </c>
      <c r="BE749" s="66">
        <v>47.4</v>
      </c>
      <c r="BF749" s="66">
        <v>0</v>
      </c>
      <c r="BG749" s="65">
        <f t="shared" si="236"/>
        <v>13.166666666666666</v>
      </c>
      <c r="BH749" s="65">
        <f t="shared" si="248"/>
        <v>0</v>
      </c>
      <c r="BI749" s="67">
        <f t="shared" si="249"/>
        <v>4470.361111111114</v>
      </c>
      <c r="BJ749" s="57"/>
      <c r="BK749" s="57"/>
      <c r="BM749" s="57">
        <v>745</v>
      </c>
      <c r="BN749" s="57">
        <v>47.4</v>
      </c>
      <c r="BO749" s="66">
        <v>0</v>
      </c>
      <c r="BP749" s="65">
        <f t="shared" si="237"/>
        <v>13.166666666666666</v>
      </c>
      <c r="BQ749" s="65">
        <f t="shared" si="250"/>
        <v>0</v>
      </c>
      <c r="BR749" s="67">
        <f t="shared" si="251"/>
        <v>4476.361111111114</v>
      </c>
      <c r="BS749" s="57"/>
      <c r="BT749" s="57"/>
    </row>
    <row r="750" spans="1:72" x14ac:dyDescent="0.25">
      <c r="A750" s="31">
        <v>750</v>
      </c>
      <c r="B750" s="56">
        <v>747</v>
      </c>
      <c r="C750" s="71">
        <v>47.9</v>
      </c>
      <c r="D750" s="71">
        <v>0</v>
      </c>
      <c r="E750" s="71">
        <v>13.305555555555555</v>
      </c>
      <c r="F750" s="71">
        <v>0.11111111111111072</v>
      </c>
      <c r="G750" s="71">
        <v>4502.7916666666697</v>
      </c>
      <c r="K750" s="57">
        <v>746</v>
      </c>
      <c r="L750" s="66">
        <v>42</v>
      </c>
      <c r="M750" s="66">
        <v>0</v>
      </c>
      <c r="N750" s="65">
        <f t="shared" si="231"/>
        <v>11.666666666666666</v>
      </c>
      <c r="O750" s="65">
        <f t="shared" si="238"/>
        <v>2.7777777777778567E-2</v>
      </c>
      <c r="P750" s="67">
        <f t="shared" si="239"/>
        <v>3904.4444444444462</v>
      </c>
      <c r="Q750" s="57"/>
      <c r="R750" s="57"/>
      <c r="T750" s="57">
        <v>746</v>
      </c>
      <c r="U750" s="66">
        <v>58.9</v>
      </c>
      <c r="V750" s="66">
        <v>0</v>
      </c>
      <c r="W750" s="65">
        <f t="shared" si="232"/>
        <v>16.361111111111111</v>
      </c>
      <c r="X750" s="65">
        <f t="shared" si="240"/>
        <v>-0.13888888888888928</v>
      </c>
      <c r="Y750" s="67">
        <f t="shared" si="241"/>
        <v>5058.2916666666679</v>
      </c>
      <c r="Z750" s="57"/>
      <c r="AA750" s="57"/>
      <c r="AC750" s="57">
        <v>746</v>
      </c>
      <c r="AD750" s="66">
        <v>40.6</v>
      </c>
      <c r="AE750" s="66">
        <v>0</v>
      </c>
      <c r="AF750" s="65">
        <f t="shared" si="233"/>
        <v>11.277777777777779</v>
      </c>
      <c r="AG750" s="65">
        <f t="shared" si="242"/>
        <v>-0.66666666666666607</v>
      </c>
      <c r="AH750" s="67">
        <f t="shared" si="243"/>
        <v>5080.2499999999964</v>
      </c>
      <c r="AI750" s="57"/>
      <c r="AJ750" s="57"/>
      <c r="AL750" s="57">
        <v>746</v>
      </c>
      <c r="AM750" s="66">
        <v>40.6</v>
      </c>
      <c r="AN750" s="66">
        <v>0</v>
      </c>
      <c r="AO750" s="65">
        <f t="shared" si="234"/>
        <v>11.277777777777779</v>
      </c>
      <c r="AP750" s="65">
        <f t="shared" si="244"/>
        <v>-0.66666666666666607</v>
      </c>
      <c r="AQ750" s="67">
        <f t="shared" si="245"/>
        <v>5080.2499999999964</v>
      </c>
      <c r="AR750" s="57"/>
      <c r="AS750" s="57"/>
      <c r="AU750" s="57">
        <v>746</v>
      </c>
      <c r="AV750" s="66">
        <v>40.6</v>
      </c>
      <c r="AW750" s="66">
        <v>0</v>
      </c>
      <c r="AX750" s="65">
        <f t="shared" si="235"/>
        <v>11.277777777777779</v>
      </c>
      <c r="AY750" s="65">
        <f t="shared" si="246"/>
        <v>-0.66666666666666607</v>
      </c>
      <c r="AZ750" s="67">
        <f t="shared" si="247"/>
        <v>5080.2499999999964</v>
      </c>
      <c r="BA750" s="57"/>
      <c r="BB750" s="57"/>
      <c r="BD750" s="57">
        <v>746</v>
      </c>
      <c r="BE750" s="66">
        <v>47.5</v>
      </c>
      <c r="BF750" s="66">
        <v>0</v>
      </c>
      <c r="BG750" s="65">
        <f t="shared" si="236"/>
        <v>13.194444444444445</v>
      </c>
      <c r="BH750" s="65">
        <f t="shared" si="248"/>
        <v>2.7777777777778567E-2</v>
      </c>
      <c r="BI750" s="67">
        <f t="shared" si="249"/>
        <v>4483.5416666666697</v>
      </c>
      <c r="BJ750" s="57"/>
      <c r="BK750" s="57"/>
      <c r="BM750" s="57">
        <v>746</v>
      </c>
      <c r="BN750" s="57">
        <v>47.5</v>
      </c>
      <c r="BO750" s="66">
        <v>0</v>
      </c>
      <c r="BP750" s="65">
        <f t="shared" si="237"/>
        <v>13.194444444444445</v>
      </c>
      <c r="BQ750" s="65">
        <f t="shared" si="250"/>
        <v>2.7777777777778567E-2</v>
      </c>
      <c r="BR750" s="67">
        <f t="shared" si="251"/>
        <v>4489.5416666666697</v>
      </c>
      <c r="BS750" s="57"/>
      <c r="BT750" s="57"/>
    </row>
    <row r="751" spans="1:72" x14ac:dyDescent="0.25">
      <c r="A751" s="31">
        <v>751</v>
      </c>
      <c r="B751" s="56">
        <v>748</v>
      </c>
      <c r="C751" s="71">
        <v>48.6</v>
      </c>
      <c r="D751" s="71">
        <v>0</v>
      </c>
      <c r="E751" s="71">
        <v>13.5</v>
      </c>
      <c r="F751" s="71">
        <v>0.19444444444444464</v>
      </c>
      <c r="G751" s="71">
        <v>4516.1944444444471</v>
      </c>
      <c r="K751" s="57">
        <v>747</v>
      </c>
      <c r="L751" s="66">
        <v>42</v>
      </c>
      <c r="M751" s="66">
        <v>0</v>
      </c>
      <c r="N751" s="65">
        <f t="shared" si="231"/>
        <v>11.666666666666666</v>
      </c>
      <c r="O751" s="65">
        <f t="shared" si="238"/>
        <v>0</v>
      </c>
      <c r="P751" s="67">
        <f t="shared" si="239"/>
        <v>3916.1111111111127</v>
      </c>
      <c r="Q751" s="57"/>
      <c r="R751" s="57"/>
      <c r="T751" s="57">
        <v>747</v>
      </c>
      <c r="U751" s="66">
        <v>58.6</v>
      </c>
      <c r="V751" s="66">
        <v>0</v>
      </c>
      <c r="W751" s="65">
        <f t="shared" si="232"/>
        <v>16.277777777777779</v>
      </c>
      <c r="X751" s="65">
        <f t="shared" si="240"/>
        <v>-8.3333333333332149E-2</v>
      </c>
      <c r="Y751" s="67">
        <f t="shared" si="241"/>
        <v>5074.6111111111122</v>
      </c>
      <c r="Z751" s="57"/>
      <c r="AA751" s="57"/>
      <c r="AC751" s="57">
        <v>747</v>
      </c>
      <c r="AD751" s="66">
        <v>38.1</v>
      </c>
      <c r="AE751" s="66">
        <v>0</v>
      </c>
      <c r="AF751" s="65">
        <f t="shared" si="233"/>
        <v>10.583333333333334</v>
      </c>
      <c r="AG751" s="65">
        <f t="shared" si="242"/>
        <v>-0.69444444444444464</v>
      </c>
      <c r="AH751" s="67">
        <f t="shared" si="243"/>
        <v>5091.180555555552</v>
      </c>
      <c r="AI751" s="57"/>
      <c r="AJ751" s="57"/>
      <c r="AL751" s="57">
        <v>747</v>
      </c>
      <c r="AM751" s="66">
        <v>38.1</v>
      </c>
      <c r="AN751" s="66">
        <v>0</v>
      </c>
      <c r="AO751" s="65">
        <f t="shared" si="234"/>
        <v>10.583333333333334</v>
      </c>
      <c r="AP751" s="65">
        <f t="shared" si="244"/>
        <v>-0.69444444444444464</v>
      </c>
      <c r="AQ751" s="67">
        <f t="shared" si="245"/>
        <v>5091.180555555552</v>
      </c>
      <c r="AR751" s="57"/>
      <c r="AS751" s="57"/>
      <c r="AU751" s="57">
        <v>747</v>
      </c>
      <c r="AV751" s="66">
        <v>38.1</v>
      </c>
      <c r="AW751" s="66">
        <v>0</v>
      </c>
      <c r="AX751" s="65">
        <f t="shared" si="235"/>
        <v>10.583333333333334</v>
      </c>
      <c r="AY751" s="65">
        <f t="shared" si="246"/>
        <v>-0.69444444444444464</v>
      </c>
      <c r="AZ751" s="67">
        <f t="shared" si="247"/>
        <v>5091.180555555552</v>
      </c>
      <c r="BA751" s="57"/>
      <c r="BB751" s="57"/>
      <c r="BD751" s="57">
        <v>747</v>
      </c>
      <c r="BE751" s="66">
        <v>47.9</v>
      </c>
      <c r="BF751" s="66">
        <v>0</v>
      </c>
      <c r="BG751" s="65">
        <f t="shared" si="236"/>
        <v>13.305555555555555</v>
      </c>
      <c r="BH751" s="65">
        <f t="shared" si="248"/>
        <v>0.11111111111111072</v>
      </c>
      <c r="BI751" s="67">
        <f t="shared" si="249"/>
        <v>4496.7916666666697</v>
      </c>
      <c r="BJ751" s="57"/>
      <c r="BK751" s="57"/>
      <c r="BM751" s="57">
        <v>747</v>
      </c>
      <c r="BN751" s="57">
        <v>47.9</v>
      </c>
      <c r="BO751" s="66">
        <v>0</v>
      </c>
      <c r="BP751" s="65">
        <f t="shared" si="237"/>
        <v>13.305555555555555</v>
      </c>
      <c r="BQ751" s="65">
        <f t="shared" si="250"/>
        <v>0.11111111111111072</v>
      </c>
      <c r="BR751" s="67">
        <f t="shared" si="251"/>
        <v>4502.7916666666697</v>
      </c>
      <c r="BS751" s="57"/>
      <c r="BT751" s="57"/>
    </row>
    <row r="752" spans="1:72" x14ac:dyDescent="0.25">
      <c r="A752" s="31">
        <v>752</v>
      </c>
      <c r="B752" s="56">
        <v>749</v>
      </c>
      <c r="C752" s="71">
        <v>49.4</v>
      </c>
      <c r="D752" s="71">
        <v>0</v>
      </c>
      <c r="E752" s="71">
        <v>13.722222222222221</v>
      </c>
      <c r="F752" s="71">
        <v>0.22222222222222143</v>
      </c>
      <c r="G752" s="71">
        <v>4529.8055555555584</v>
      </c>
      <c r="K752" s="57">
        <v>748</v>
      </c>
      <c r="L752" s="66">
        <v>42.2</v>
      </c>
      <c r="M752" s="66">
        <v>0</v>
      </c>
      <c r="N752" s="65">
        <f t="shared" si="231"/>
        <v>11.722222222222223</v>
      </c>
      <c r="O752" s="65">
        <f t="shared" si="238"/>
        <v>5.5555555555557135E-2</v>
      </c>
      <c r="P752" s="67">
        <f t="shared" si="239"/>
        <v>3927.805555555557</v>
      </c>
      <c r="Q752" s="57"/>
      <c r="R752" s="57"/>
      <c r="T752" s="57">
        <v>748</v>
      </c>
      <c r="U752" s="66">
        <v>58.2</v>
      </c>
      <c r="V752" s="66">
        <v>0</v>
      </c>
      <c r="W752" s="65">
        <f t="shared" si="232"/>
        <v>16.166666666666668</v>
      </c>
      <c r="X752" s="65">
        <f t="shared" si="240"/>
        <v>-0.11111111111111072</v>
      </c>
      <c r="Y752" s="67">
        <f t="shared" si="241"/>
        <v>5090.8333333333348</v>
      </c>
      <c r="Z752" s="57"/>
      <c r="AA752" s="57"/>
      <c r="AC752" s="57">
        <v>748</v>
      </c>
      <c r="AD752" s="66">
        <v>35.4</v>
      </c>
      <c r="AE752" s="66">
        <v>0</v>
      </c>
      <c r="AF752" s="65">
        <f t="shared" si="233"/>
        <v>9.8333333333333321</v>
      </c>
      <c r="AG752" s="65">
        <f t="shared" si="242"/>
        <v>-0.75000000000000178</v>
      </c>
      <c r="AH752" s="67">
        <f t="shared" si="243"/>
        <v>5101.388888888885</v>
      </c>
      <c r="AI752" s="57"/>
      <c r="AJ752" s="57"/>
      <c r="AL752" s="57">
        <v>748</v>
      </c>
      <c r="AM752" s="66">
        <v>35.4</v>
      </c>
      <c r="AN752" s="66">
        <v>0</v>
      </c>
      <c r="AO752" s="65">
        <f t="shared" si="234"/>
        <v>9.8333333333333321</v>
      </c>
      <c r="AP752" s="65">
        <f t="shared" si="244"/>
        <v>-0.75000000000000178</v>
      </c>
      <c r="AQ752" s="67">
        <f t="shared" si="245"/>
        <v>5101.388888888885</v>
      </c>
      <c r="AR752" s="57"/>
      <c r="AS752" s="57"/>
      <c r="AU752" s="57">
        <v>748</v>
      </c>
      <c r="AV752" s="66">
        <v>35.4</v>
      </c>
      <c r="AW752" s="66">
        <v>0</v>
      </c>
      <c r="AX752" s="65">
        <f t="shared" si="235"/>
        <v>9.8333333333333321</v>
      </c>
      <c r="AY752" s="65">
        <f t="shared" si="246"/>
        <v>-0.75000000000000178</v>
      </c>
      <c r="AZ752" s="67">
        <f t="shared" si="247"/>
        <v>5101.388888888885</v>
      </c>
      <c r="BA752" s="57"/>
      <c r="BB752" s="57"/>
      <c r="BD752" s="57">
        <v>748</v>
      </c>
      <c r="BE752" s="66">
        <v>48.6</v>
      </c>
      <c r="BF752" s="66">
        <v>0</v>
      </c>
      <c r="BG752" s="65">
        <f t="shared" si="236"/>
        <v>13.5</v>
      </c>
      <c r="BH752" s="65">
        <f t="shared" si="248"/>
        <v>0.19444444444444464</v>
      </c>
      <c r="BI752" s="67">
        <f t="shared" si="249"/>
        <v>4510.1944444444471</v>
      </c>
      <c r="BJ752" s="57"/>
      <c r="BK752" s="57"/>
      <c r="BM752" s="57">
        <v>748</v>
      </c>
      <c r="BN752" s="57">
        <v>48.6</v>
      </c>
      <c r="BO752" s="66">
        <v>0</v>
      </c>
      <c r="BP752" s="65">
        <f t="shared" si="237"/>
        <v>13.5</v>
      </c>
      <c r="BQ752" s="65">
        <f t="shared" si="250"/>
        <v>0.19444444444444464</v>
      </c>
      <c r="BR752" s="67">
        <f t="shared" si="251"/>
        <v>4516.1944444444471</v>
      </c>
      <c r="BS752" s="57"/>
      <c r="BT752" s="57"/>
    </row>
    <row r="753" spans="1:72" x14ac:dyDescent="0.25">
      <c r="A753" s="31">
        <v>753</v>
      </c>
      <c r="B753" s="56">
        <v>750</v>
      </c>
      <c r="C753" s="71">
        <v>49.8</v>
      </c>
      <c r="D753" s="71">
        <v>0</v>
      </c>
      <c r="E753" s="71">
        <v>13.833333333333332</v>
      </c>
      <c r="F753" s="71">
        <v>0.11111111111111072</v>
      </c>
      <c r="G753" s="71">
        <v>4543.5833333333358</v>
      </c>
      <c r="K753" s="57">
        <v>749</v>
      </c>
      <c r="L753" s="66">
        <v>42.3</v>
      </c>
      <c r="M753" s="66">
        <v>0</v>
      </c>
      <c r="N753" s="65">
        <f t="shared" si="231"/>
        <v>11.749999999999998</v>
      </c>
      <c r="O753" s="65">
        <f t="shared" si="238"/>
        <v>2.7777777777775015E-2</v>
      </c>
      <c r="P753" s="67">
        <f t="shared" si="239"/>
        <v>3939.5416666666683</v>
      </c>
      <c r="Q753" s="57"/>
      <c r="R753" s="57"/>
      <c r="T753" s="57">
        <v>749</v>
      </c>
      <c r="U753" s="66">
        <v>57.9</v>
      </c>
      <c r="V753" s="66">
        <v>0</v>
      </c>
      <c r="W753" s="65">
        <f t="shared" si="232"/>
        <v>16.083333333333332</v>
      </c>
      <c r="X753" s="65">
        <f t="shared" si="240"/>
        <v>-8.3333333333335702E-2</v>
      </c>
      <c r="Y753" s="67">
        <f t="shared" si="241"/>
        <v>5106.9583333333348</v>
      </c>
      <c r="Z753" s="57"/>
      <c r="AA753" s="57"/>
      <c r="AC753" s="57">
        <v>749</v>
      </c>
      <c r="AD753" s="66">
        <v>32.700000000000003</v>
      </c>
      <c r="AE753" s="66">
        <v>0</v>
      </c>
      <c r="AF753" s="65">
        <f t="shared" si="233"/>
        <v>9.0833333333333339</v>
      </c>
      <c r="AG753" s="65">
        <f t="shared" si="242"/>
        <v>-0.74999999999999822</v>
      </c>
      <c r="AH753" s="67">
        <f t="shared" si="243"/>
        <v>5110.8472222222181</v>
      </c>
      <c r="AI753" s="57"/>
      <c r="AJ753" s="57"/>
      <c r="AL753" s="57">
        <v>749</v>
      </c>
      <c r="AM753" s="66">
        <v>32.700000000000003</v>
      </c>
      <c r="AN753" s="66">
        <v>0</v>
      </c>
      <c r="AO753" s="65">
        <f t="shared" si="234"/>
        <v>9.0833333333333339</v>
      </c>
      <c r="AP753" s="65">
        <f t="shared" si="244"/>
        <v>-0.74999999999999822</v>
      </c>
      <c r="AQ753" s="67">
        <f t="shared" si="245"/>
        <v>5110.8472222222181</v>
      </c>
      <c r="AR753" s="57"/>
      <c r="AS753" s="57"/>
      <c r="AU753" s="57">
        <v>749</v>
      </c>
      <c r="AV753" s="66">
        <v>32.700000000000003</v>
      </c>
      <c r="AW753" s="66">
        <v>0</v>
      </c>
      <c r="AX753" s="65">
        <f t="shared" si="235"/>
        <v>9.0833333333333339</v>
      </c>
      <c r="AY753" s="65">
        <f t="shared" si="246"/>
        <v>-0.74999999999999822</v>
      </c>
      <c r="AZ753" s="67">
        <f t="shared" si="247"/>
        <v>5110.8472222222181</v>
      </c>
      <c r="BA753" s="57"/>
      <c r="BB753" s="57"/>
      <c r="BD753" s="57">
        <v>749</v>
      </c>
      <c r="BE753" s="66">
        <v>49.4</v>
      </c>
      <c r="BF753" s="66">
        <v>0</v>
      </c>
      <c r="BG753" s="65">
        <f t="shared" si="236"/>
        <v>13.722222222222221</v>
      </c>
      <c r="BH753" s="65">
        <f t="shared" si="248"/>
        <v>0.22222222222222143</v>
      </c>
      <c r="BI753" s="67">
        <f t="shared" si="249"/>
        <v>4523.8055555555584</v>
      </c>
      <c r="BJ753" s="57"/>
      <c r="BK753" s="57"/>
      <c r="BM753" s="57">
        <v>749</v>
      </c>
      <c r="BN753" s="57">
        <v>49.4</v>
      </c>
      <c r="BO753" s="66">
        <v>0</v>
      </c>
      <c r="BP753" s="65">
        <f t="shared" si="237"/>
        <v>13.722222222222221</v>
      </c>
      <c r="BQ753" s="65">
        <f t="shared" si="250"/>
        <v>0.22222222222222143</v>
      </c>
      <c r="BR753" s="67">
        <f t="shared" si="251"/>
        <v>4529.8055555555584</v>
      </c>
      <c r="BS753" s="57"/>
      <c r="BT753" s="57"/>
    </row>
    <row r="754" spans="1:72" x14ac:dyDescent="0.25">
      <c r="A754" s="31">
        <v>754</v>
      </c>
      <c r="B754" s="56">
        <v>751</v>
      </c>
      <c r="C754" s="71">
        <v>49.8</v>
      </c>
      <c r="D754" s="71">
        <v>0</v>
      </c>
      <c r="E754" s="71">
        <v>13.833333333333332</v>
      </c>
      <c r="F754" s="71">
        <v>0</v>
      </c>
      <c r="G754" s="71">
        <v>4557.4166666666688</v>
      </c>
      <c r="K754" s="57">
        <v>750</v>
      </c>
      <c r="L754" s="66">
        <v>42.6</v>
      </c>
      <c r="M754" s="66">
        <v>0</v>
      </c>
      <c r="N754" s="65">
        <f t="shared" si="231"/>
        <v>11.833333333333334</v>
      </c>
      <c r="O754" s="65">
        <f t="shared" si="238"/>
        <v>8.3333333333335702E-2</v>
      </c>
      <c r="P754" s="67">
        <f t="shared" si="239"/>
        <v>3951.3333333333348</v>
      </c>
      <c r="Q754" s="57"/>
      <c r="R754" s="57"/>
      <c r="T754" s="57">
        <v>750</v>
      </c>
      <c r="U754" s="66">
        <v>57.7</v>
      </c>
      <c r="V754" s="66">
        <v>0</v>
      </c>
      <c r="W754" s="65">
        <f t="shared" si="232"/>
        <v>16.027777777777779</v>
      </c>
      <c r="X754" s="65">
        <f t="shared" si="240"/>
        <v>-5.5555555555553582E-2</v>
      </c>
      <c r="Y754" s="67">
        <f t="shared" si="241"/>
        <v>5123.0138888888905</v>
      </c>
      <c r="Z754" s="57"/>
      <c r="AA754" s="57"/>
      <c r="AC754" s="57">
        <v>750</v>
      </c>
      <c r="AD754" s="66">
        <v>30</v>
      </c>
      <c r="AE754" s="66">
        <v>0</v>
      </c>
      <c r="AF754" s="65">
        <f t="shared" si="233"/>
        <v>8.3333333333333339</v>
      </c>
      <c r="AG754" s="65">
        <f t="shared" si="242"/>
        <v>-0.75</v>
      </c>
      <c r="AH754" s="67">
        <f t="shared" si="243"/>
        <v>5119.5555555555511</v>
      </c>
      <c r="AI754" s="57"/>
      <c r="AJ754" s="57"/>
      <c r="AL754" s="57">
        <v>750</v>
      </c>
      <c r="AM754" s="66">
        <v>30</v>
      </c>
      <c r="AN754" s="66">
        <v>0</v>
      </c>
      <c r="AO754" s="65">
        <f t="shared" si="234"/>
        <v>8.3333333333333339</v>
      </c>
      <c r="AP754" s="65">
        <f t="shared" si="244"/>
        <v>-0.75</v>
      </c>
      <c r="AQ754" s="67">
        <f t="shared" si="245"/>
        <v>5119.5555555555511</v>
      </c>
      <c r="AR754" s="57"/>
      <c r="AS754" s="57"/>
      <c r="AU754" s="57">
        <v>750</v>
      </c>
      <c r="AV754" s="66">
        <v>30</v>
      </c>
      <c r="AW754" s="66">
        <v>0</v>
      </c>
      <c r="AX754" s="65">
        <f t="shared" si="235"/>
        <v>8.3333333333333339</v>
      </c>
      <c r="AY754" s="65">
        <f t="shared" si="246"/>
        <v>-0.75</v>
      </c>
      <c r="AZ754" s="67">
        <f t="shared" si="247"/>
        <v>5119.5555555555511</v>
      </c>
      <c r="BA754" s="57"/>
      <c r="BB754" s="57"/>
      <c r="BD754" s="57">
        <v>750</v>
      </c>
      <c r="BE754" s="66">
        <v>49.8</v>
      </c>
      <c r="BF754" s="66">
        <v>0</v>
      </c>
      <c r="BG754" s="65">
        <f t="shared" si="236"/>
        <v>13.833333333333332</v>
      </c>
      <c r="BH754" s="65">
        <f t="shared" si="248"/>
        <v>0.11111111111111072</v>
      </c>
      <c r="BI754" s="67">
        <f t="shared" si="249"/>
        <v>4537.5833333333358</v>
      </c>
      <c r="BJ754" s="57"/>
      <c r="BK754" s="57"/>
      <c r="BM754" s="57">
        <v>750</v>
      </c>
      <c r="BN754" s="57">
        <v>49.8</v>
      </c>
      <c r="BO754" s="66">
        <v>0</v>
      </c>
      <c r="BP754" s="65">
        <f t="shared" si="237"/>
        <v>13.833333333333332</v>
      </c>
      <c r="BQ754" s="65">
        <f t="shared" si="250"/>
        <v>0.11111111111111072</v>
      </c>
      <c r="BR754" s="67">
        <f t="shared" si="251"/>
        <v>4543.5833333333358</v>
      </c>
      <c r="BS754" s="57"/>
      <c r="BT754" s="57"/>
    </row>
    <row r="755" spans="1:72" x14ac:dyDescent="0.25">
      <c r="A755" s="31">
        <v>755</v>
      </c>
      <c r="B755" s="56">
        <v>752</v>
      </c>
      <c r="C755" s="71">
        <v>49.7</v>
      </c>
      <c r="D755" s="71">
        <v>0</v>
      </c>
      <c r="E755" s="71">
        <v>13.805555555555555</v>
      </c>
      <c r="F755" s="71">
        <v>-2.7777777777776791E-2</v>
      </c>
      <c r="G755" s="71">
        <v>4571.2361111111131</v>
      </c>
      <c r="K755" s="57">
        <v>751</v>
      </c>
      <c r="L755" s="66">
        <v>43</v>
      </c>
      <c r="M755" s="66">
        <v>0</v>
      </c>
      <c r="N755" s="65">
        <f t="shared" si="231"/>
        <v>11.944444444444445</v>
      </c>
      <c r="O755" s="65">
        <f t="shared" si="238"/>
        <v>0.11111111111111072</v>
      </c>
      <c r="P755" s="67">
        <f t="shared" si="239"/>
        <v>3963.2222222222235</v>
      </c>
      <c r="Q755" s="57"/>
      <c r="R755" s="57"/>
      <c r="T755" s="57">
        <v>751</v>
      </c>
      <c r="U755" s="66">
        <v>57.5</v>
      </c>
      <c r="V755" s="66">
        <v>0</v>
      </c>
      <c r="W755" s="65">
        <f t="shared" si="232"/>
        <v>15.972222222222221</v>
      </c>
      <c r="X755" s="65">
        <f t="shared" si="240"/>
        <v>-5.5555555555557135E-2</v>
      </c>
      <c r="Y755" s="67">
        <f t="shared" si="241"/>
        <v>5139.0138888888905</v>
      </c>
      <c r="Z755" s="57"/>
      <c r="AA755" s="57"/>
      <c r="AC755" s="57">
        <v>751</v>
      </c>
      <c r="AD755" s="66">
        <v>27.5</v>
      </c>
      <c r="AE755" s="66">
        <v>0</v>
      </c>
      <c r="AF755" s="65">
        <f t="shared" si="233"/>
        <v>7.6388888888888884</v>
      </c>
      <c r="AG755" s="65">
        <f t="shared" si="242"/>
        <v>-0.69444444444444553</v>
      </c>
      <c r="AH755" s="67">
        <f t="shared" si="243"/>
        <v>5127.5416666666624</v>
      </c>
      <c r="AI755" s="57"/>
      <c r="AJ755" s="57"/>
      <c r="AL755" s="57">
        <v>751</v>
      </c>
      <c r="AM755" s="66">
        <v>27.5</v>
      </c>
      <c r="AN755" s="66">
        <v>0</v>
      </c>
      <c r="AO755" s="65">
        <f t="shared" si="234"/>
        <v>7.6388888888888884</v>
      </c>
      <c r="AP755" s="65">
        <f t="shared" si="244"/>
        <v>-0.69444444444444553</v>
      </c>
      <c r="AQ755" s="67">
        <f t="shared" si="245"/>
        <v>5127.5416666666624</v>
      </c>
      <c r="AR755" s="57"/>
      <c r="AS755" s="57"/>
      <c r="AU755" s="57">
        <v>751</v>
      </c>
      <c r="AV755" s="66">
        <v>27.5</v>
      </c>
      <c r="AW755" s="66">
        <v>0</v>
      </c>
      <c r="AX755" s="65">
        <f t="shared" si="235"/>
        <v>7.6388888888888884</v>
      </c>
      <c r="AY755" s="65">
        <f t="shared" si="246"/>
        <v>-0.69444444444444553</v>
      </c>
      <c r="AZ755" s="67">
        <f t="shared" si="247"/>
        <v>5127.5416666666624</v>
      </c>
      <c r="BA755" s="57"/>
      <c r="BB755" s="57"/>
      <c r="BD755" s="57">
        <v>751</v>
      </c>
      <c r="BE755" s="66">
        <v>49.8</v>
      </c>
      <c r="BF755" s="66">
        <v>0</v>
      </c>
      <c r="BG755" s="65">
        <f t="shared" si="236"/>
        <v>13.833333333333332</v>
      </c>
      <c r="BH755" s="65">
        <f t="shared" si="248"/>
        <v>0</v>
      </c>
      <c r="BI755" s="67">
        <f t="shared" si="249"/>
        <v>4551.4166666666688</v>
      </c>
      <c r="BJ755" s="57"/>
      <c r="BK755" s="57"/>
      <c r="BM755" s="57">
        <v>751</v>
      </c>
      <c r="BN755" s="57">
        <v>49.8</v>
      </c>
      <c r="BO755" s="66">
        <v>0</v>
      </c>
      <c r="BP755" s="65">
        <f t="shared" si="237"/>
        <v>13.833333333333332</v>
      </c>
      <c r="BQ755" s="65">
        <f t="shared" si="250"/>
        <v>0</v>
      </c>
      <c r="BR755" s="67">
        <f t="shared" si="251"/>
        <v>4557.4166666666688</v>
      </c>
      <c r="BS755" s="57"/>
      <c r="BT755" s="57"/>
    </row>
    <row r="756" spans="1:72" x14ac:dyDescent="0.25">
      <c r="A756" s="31">
        <v>756</v>
      </c>
      <c r="B756" s="56">
        <v>753</v>
      </c>
      <c r="C756" s="71">
        <v>49.3</v>
      </c>
      <c r="D756" s="71">
        <v>0</v>
      </c>
      <c r="E756" s="71">
        <v>13.694444444444443</v>
      </c>
      <c r="F756" s="71">
        <v>-0.11111111111111249</v>
      </c>
      <c r="G756" s="71">
        <v>4584.9861111111131</v>
      </c>
      <c r="K756" s="57">
        <v>752</v>
      </c>
      <c r="L756" s="66">
        <v>43.3</v>
      </c>
      <c r="M756" s="66">
        <v>0</v>
      </c>
      <c r="N756" s="65">
        <f t="shared" si="231"/>
        <v>12.027777777777777</v>
      </c>
      <c r="O756" s="65">
        <f t="shared" si="238"/>
        <v>8.3333333333332149E-2</v>
      </c>
      <c r="P756" s="67">
        <f t="shared" si="239"/>
        <v>3975.2083333333348</v>
      </c>
      <c r="Q756" s="57"/>
      <c r="R756" s="57"/>
      <c r="T756" s="57">
        <v>752</v>
      </c>
      <c r="U756" s="66">
        <v>57.2</v>
      </c>
      <c r="V756" s="66">
        <v>0</v>
      </c>
      <c r="W756" s="65">
        <f t="shared" si="232"/>
        <v>15.888888888888889</v>
      </c>
      <c r="X756" s="65">
        <f t="shared" si="240"/>
        <v>-8.3333333333332149E-2</v>
      </c>
      <c r="Y756" s="67">
        <f t="shared" si="241"/>
        <v>5154.9444444444462</v>
      </c>
      <c r="Z756" s="57"/>
      <c r="AA756" s="57"/>
      <c r="AC756" s="57">
        <v>752</v>
      </c>
      <c r="AD756" s="66">
        <v>25.3</v>
      </c>
      <c r="AE756" s="66">
        <v>0</v>
      </c>
      <c r="AF756" s="65">
        <f t="shared" si="233"/>
        <v>7.0277777777777777</v>
      </c>
      <c r="AG756" s="65">
        <f t="shared" si="242"/>
        <v>-0.61111111111111072</v>
      </c>
      <c r="AH756" s="67">
        <f t="shared" si="243"/>
        <v>5134.8749999999955</v>
      </c>
      <c r="AI756" s="57"/>
      <c r="AJ756" s="57"/>
      <c r="AL756" s="57">
        <v>752</v>
      </c>
      <c r="AM756" s="66">
        <v>25.3</v>
      </c>
      <c r="AN756" s="66">
        <v>0</v>
      </c>
      <c r="AO756" s="65">
        <f t="shared" si="234"/>
        <v>7.0277777777777777</v>
      </c>
      <c r="AP756" s="65">
        <f t="shared" si="244"/>
        <v>-0.61111111111111072</v>
      </c>
      <c r="AQ756" s="67">
        <f t="shared" si="245"/>
        <v>5134.8749999999955</v>
      </c>
      <c r="AR756" s="57"/>
      <c r="AS756" s="57"/>
      <c r="AU756" s="57">
        <v>752</v>
      </c>
      <c r="AV756" s="66">
        <v>25.3</v>
      </c>
      <c r="AW756" s="66">
        <v>0</v>
      </c>
      <c r="AX756" s="65">
        <f t="shared" si="235"/>
        <v>7.0277777777777777</v>
      </c>
      <c r="AY756" s="65">
        <f t="shared" si="246"/>
        <v>-0.61111111111111072</v>
      </c>
      <c r="AZ756" s="67">
        <f t="shared" si="247"/>
        <v>5134.8749999999955</v>
      </c>
      <c r="BA756" s="57"/>
      <c r="BB756" s="57"/>
      <c r="BD756" s="57">
        <v>752</v>
      </c>
      <c r="BE756" s="66">
        <v>49.7</v>
      </c>
      <c r="BF756" s="66">
        <v>0</v>
      </c>
      <c r="BG756" s="65">
        <f t="shared" si="236"/>
        <v>13.805555555555555</v>
      </c>
      <c r="BH756" s="65">
        <f t="shared" si="248"/>
        <v>-2.7777777777776791E-2</v>
      </c>
      <c r="BI756" s="67">
        <f t="shared" si="249"/>
        <v>4565.2361111111131</v>
      </c>
      <c r="BJ756" s="57"/>
      <c r="BK756" s="57"/>
      <c r="BM756" s="57">
        <v>752</v>
      </c>
      <c r="BN756" s="57">
        <v>49.7</v>
      </c>
      <c r="BO756" s="66">
        <v>0</v>
      </c>
      <c r="BP756" s="65">
        <f t="shared" si="237"/>
        <v>13.805555555555555</v>
      </c>
      <c r="BQ756" s="65">
        <f t="shared" si="250"/>
        <v>-2.7777777777776791E-2</v>
      </c>
      <c r="BR756" s="67">
        <f t="shared" si="251"/>
        <v>4571.2361111111131</v>
      </c>
      <c r="BS756" s="57"/>
      <c r="BT756" s="57"/>
    </row>
    <row r="757" spans="1:72" x14ac:dyDescent="0.25">
      <c r="A757" s="31">
        <v>757</v>
      </c>
      <c r="B757" s="56">
        <v>754</v>
      </c>
      <c r="C757" s="71">
        <v>48.5</v>
      </c>
      <c r="D757" s="71">
        <v>0</v>
      </c>
      <c r="E757" s="71">
        <v>13.472222222222221</v>
      </c>
      <c r="F757" s="71">
        <v>-0.22222222222222143</v>
      </c>
      <c r="G757" s="71">
        <v>4598.5694444444462</v>
      </c>
      <c r="K757" s="57">
        <v>753</v>
      </c>
      <c r="L757" s="66">
        <v>43.7</v>
      </c>
      <c r="M757" s="66">
        <v>0</v>
      </c>
      <c r="N757" s="65">
        <f t="shared" si="231"/>
        <v>12.138888888888889</v>
      </c>
      <c r="O757" s="65">
        <f t="shared" si="238"/>
        <v>0.11111111111111249</v>
      </c>
      <c r="P757" s="67">
        <f t="shared" si="239"/>
        <v>3987.2916666666683</v>
      </c>
      <c r="Q757" s="57"/>
      <c r="R757" s="57"/>
      <c r="T757" s="57">
        <v>753</v>
      </c>
      <c r="U757" s="66">
        <v>57</v>
      </c>
      <c r="V757" s="66">
        <v>0</v>
      </c>
      <c r="W757" s="65">
        <f t="shared" si="232"/>
        <v>15.833333333333332</v>
      </c>
      <c r="X757" s="65">
        <f t="shared" si="240"/>
        <v>-5.5555555555557135E-2</v>
      </c>
      <c r="Y757" s="67">
        <f t="shared" si="241"/>
        <v>5170.8055555555575</v>
      </c>
      <c r="Z757" s="57"/>
      <c r="AA757" s="57"/>
      <c r="AC757" s="57">
        <v>753</v>
      </c>
      <c r="AD757" s="66">
        <v>23.4</v>
      </c>
      <c r="AE757" s="66">
        <v>0</v>
      </c>
      <c r="AF757" s="65">
        <f t="shared" si="233"/>
        <v>6.4999999999999991</v>
      </c>
      <c r="AG757" s="65">
        <f t="shared" si="242"/>
        <v>-0.52777777777777857</v>
      </c>
      <c r="AH757" s="67">
        <f t="shared" si="243"/>
        <v>5141.6388888888841</v>
      </c>
      <c r="AI757" s="57"/>
      <c r="AJ757" s="57"/>
      <c r="AL757" s="57">
        <v>753</v>
      </c>
      <c r="AM757" s="66">
        <v>23.4</v>
      </c>
      <c r="AN757" s="66">
        <v>0</v>
      </c>
      <c r="AO757" s="65">
        <f t="shared" si="234"/>
        <v>6.4999999999999991</v>
      </c>
      <c r="AP757" s="65">
        <f t="shared" si="244"/>
        <v>-0.52777777777777857</v>
      </c>
      <c r="AQ757" s="67">
        <f t="shared" si="245"/>
        <v>5141.6388888888841</v>
      </c>
      <c r="AR757" s="57"/>
      <c r="AS757" s="57"/>
      <c r="AU757" s="57">
        <v>753</v>
      </c>
      <c r="AV757" s="66">
        <v>23.4</v>
      </c>
      <c r="AW757" s="66">
        <v>0</v>
      </c>
      <c r="AX757" s="65">
        <f t="shared" si="235"/>
        <v>6.4999999999999991</v>
      </c>
      <c r="AY757" s="65">
        <f t="shared" si="246"/>
        <v>-0.52777777777777857</v>
      </c>
      <c r="AZ757" s="67">
        <f t="shared" si="247"/>
        <v>5141.6388888888841</v>
      </c>
      <c r="BA757" s="57"/>
      <c r="BB757" s="57"/>
      <c r="BD757" s="57">
        <v>753</v>
      </c>
      <c r="BE757" s="66">
        <v>49.3</v>
      </c>
      <c r="BF757" s="66">
        <v>0</v>
      </c>
      <c r="BG757" s="65">
        <f t="shared" si="236"/>
        <v>13.694444444444443</v>
      </c>
      <c r="BH757" s="65">
        <f t="shared" si="248"/>
        <v>-0.11111111111111249</v>
      </c>
      <c r="BI757" s="67">
        <f t="shared" si="249"/>
        <v>4578.9861111111131</v>
      </c>
      <c r="BJ757" s="57"/>
      <c r="BK757" s="57"/>
      <c r="BM757" s="57">
        <v>753</v>
      </c>
      <c r="BN757" s="57">
        <v>49.3</v>
      </c>
      <c r="BO757" s="66">
        <v>0</v>
      </c>
      <c r="BP757" s="65">
        <f t="shared" si="237"/>
        <v>13.694444444444443</v>
      </c>
      <c r="BQ757" s="65">
        <f t="shared" si="250"/>
        <v>-0.11111111111111249</v>
      </c>
      <c r="BR757" s="67">
        <f t="shared" si="251"/>
        <v>4584.9861111111131</v>
      </c>
      <c r="BS757" s="57"/>
      <c r="BT757" s="57"/>
    </row>
    <row r="758" spans="1:72" x14ac:dyDescent="0.25">
      <c r="A758" s="31">
        <v>758</v>
      </c>
      <c r="B758" s="56">
        <v>755</v>
      </c>
      <c r="C758" s="71">
        <v>47.6</v>
      </c>
      <c r="D758" s="71">
        <v>0</v>
      </c>
      <c r="E758" s="71">
        <v>13.222222222222221</v>
      </c>
      <c r="F758" s="71">
        <v>-0.25</v>
      </c>
      <c r="G758" s="71">
        <v>4611.9166666666688</v>
      </c>
      <c r="K758" s="57">
        <v>754</v>
      </c>
      <c r="L758" s="66">
        <v>44</v>
      </c>
      <c r="M758" s="66">
        <v>0</v>
      </c>
      <c r="N758" s="65">
        <f t="shared" si="231"/>
        <v>12.222222222222221</v>
      </c>
      <c r="O758" s="65">
        <f t="shared" si="238"/>
        <v>8.3333333333332149E-2</v>
      </c>
      <c r="P758" s="67">
        <f t="shared" si="239"/>
        <v>3999.472222222224</v>
      </c>
      <c r="Q758" s="57"/>
      <c r="R758" s="57"/>
      <c r="T758" s="57">
        <v>754</v>
      </c>
      <c r="U758" s="66">
        <v>56.8</v>
      </c>
      <c r="V758" s="66">
        <v>0</v>
      </c>
      <c r="W758" s="65">
        <f t="shared" si="232"/>
        <v>15.777777777777777</v>
      </c>
      <c r="X758" s="65">
        <f t="shared" si="240"/>
        <v>-5.5555555555555358E-2</v>
      </c>
      <c r="Y758" s="67">
        <f t="shared" si="241"/>
        <v>5186.6111111111131</v>
      </c>
      <c r="Z758" s="57"/>
      <c r="AA758" s="57"/>
      <c r="AC758" s="57">
        <v>754</v>
      </c>
      <c r="AD758" s="66">
        <v>22</v>
      </c>
      <c r="AE758" s="66">
        <v>0</v>
      </c>
      <c r="AF758" s="65">
        <f t="shared" si="233"/>
        <v>6.1111111111111107</v>
      </c>
      <c r="AG758" s="65">
        <f t="shared" si="242"/>
        <v>-0.3888888888888884</v>
      </c>
      <c r="AH758" s="67">
        <f t="shared" si="243"/>
        <v>5147.9444444444398</v>
      </c>
      <c r="AI758" s="57"/>
      <c r="AJ758" s="57"/>
      <c r="AL758" s="57">
        <v>754</v>
      </c>
      <c r="AM758" s="66">
        <v>22</v>
      </c>
      <c r="AN758" s="66">
        <v>0</v>
      </c>
      <c r="AO758" s="65">
        <f t="shared" si="234"/>
        <v>6.1111111111111107</v>
      </c>
      <c r="AP758" s="65">
        <f t="shared" si="244"/>
        <v>-0.3888888888888884</v>
      </c>
      <c r="AQ758" s="67">
        <f t="shared" si="245"/>
        <v>5147.9444444444398</v>
      </c>
      <c r="AR758" s="57"/>
      <c r="AS758" s="57"/>
      <c r="AU758" s="57">
        <v>754</v>
      </c>
      <c r="AV758" s="66">
        <v>22</v>
      </c>
      <c r="AW758" s="66">
        <v>0</v>
      </c>
      <c r="AX758" s="65">
        <f t="shared" si="235"/>
        <v>6.1111111111111107</v>
      </c>
      <c r="AY758" s="65">
        <f t="shared" si="246"/>
        <v>-0.3888888888888884</v>
      </c>
      <c r="AZ758" s="67">
        <f t="shared" si="247"/>
        <v>5147.9444444444398</v>
      </c>
      <c r="BA758" s="57"/>
      <c r="BB758" s="57"/>
      <c r="BD758" s="57">
        <v>754</v>
      </c>
      <c r="BE758" s="66">
        <v>48.5</v>
      </c>
      <c r="BF758" s="66">
        <v>0</v>
      </c>
      <c r="BG758" s="65">
        <f t="shared" si="236"/>
        <v>13.472222222222221</v>
      </c>
      <c r="BH758" s="65">
        <f t="shared" si="248"/>
        <v>-0.22222222222222143</v>
      </c>
      <c r="BI758" s="67">
        <f t="shared" si="249"/>
        <v>4592.5694444444462</v>
      </c>
      <c r="BJ758" s="57"/>
      <c r="BK758" s="57"/>
      <c r="BM758" s="57">
        <v>754</v>
      </c>
      <c r="BN758" s="57">
        <v>48.5</v>
      </c>
      <c r="BO758" s="66">
        <v>0</v>
      </c>
      <c r="BP758" s="65">
        <f t="shared" si="237"/>
        <v>13.472222222222221</v>
      </c>
      <c r="BQ758" s="65">
        <f t="shared" si="250"/>
        <v>-0.22222222222222143</v>
      </c>
      <c r="BR758" s="67">
        <f t="shared" si="251"/>
        <v>4598.5694444444462</v>
      </c>
      <c r="BS758" s="57"/>
      <c r="BT758" s="57"/>
    </row>
    <row r="759" spans="1:72" x14ac:dyDescent="0.25">
      <c r="A759" s="31">
        <v>759</v>
      </c>
      <c r="B759" s="56">
        <v>756</v>
      </c>
      <c r="C759" s="71">
        <v>46.3</v>
      </c>
      <c r="D759" s="71">
        <v>0</v>
      </c>
      <c r="E759" s="71">
        <v>12.861111111111111</v>
      </c>
      <c r="F759" s="71">
        <v>-0.36111111111111072</v>
      </c>
      <c r="G759" s="71">
        <v>4624.9583333333358</v>
      </c>
      <c r="K759" s="57">
        <v>755</v>
      </c>
      <c r="L759" s="66">
        <v>44.3</v>
      </c>
      <c r="M759" s="66">
        <v>0</v>
      </c>
      <c r="N759" s="65">
        <f t="shared" si="231"/>
        <v>12.305555555555554</v>
      </c>
      <c r="O759" s="65">
        <f t="shared" si="238"/>
        <v>8.3333333333332149E-2</v>
      </c>
      <c r="P759" s="67">
        <f t="shared" si="239"/>
        <v>4011.7361111111127</v>
      </c>
      <c r="Q759" s="57"/>
      <c r="R759" s="57"/>
      <c r="T759" s="57">
        <v>755</v>
      </c>
      <c r="U759" s="66">
        <v>56.6</v>
      </c>
      <c r="V759" s="66">
        <v>0</v>
      </c>
      <c r="W759" s="65">
        <f t="shared" si="232"/>
        <v>15.722222222222221</v>
      </c>
      <c r="X759" s="65">
        <f t="shared" si="240"/>
        <v>-5.5555555555555358E-2</v>
      </c>
      <c r="Y759" s="67">
        <f t="shared" si="241"/>
        <v>5202.3611111111131</v>
      </c>
      <c r="Z759" s="57"/>
      <c r="AA759" s="57"/>
      <c r="AC759" s="57">
        <v>755</v>
      </c>
      <c r="AD759" s="66">
        <v>20.8</v>
      </c>
      <c r="AE759" s="66">
        <v>0</v>
      </c>
      <c r="AF759" s="65">
        <f t="shared" si="233"/>
        <v>5.7777777777777777</v>
      </c>
      <c r="AG759" s="65">
        <f t="shared" si="242"/>
        <v>-0.33333333333333304</v>
      </c>
      <c r="AH759" s="67">
        <f t="shared" si="243"/>
        <v>5153.8888888888841</v>
      </c>
      <c r="AI759" s="57"/>
      <c r="AJ759" s="57"/>
      <c r="AL759" s="57">
        <v>755</v>
      </c>
      <c r="AM759" s="66">
        <v>20.8</v>
      </c>
      <c r="AN759" s="66">
        <v>0</v>
      </c>
      <c r="AO759" s="65">
        <f t="shared" si="234"/>
        <v>5.7777777777777777</v>
      </c>
      <c r="AP759" s="65">
        <f t="shared" si="244"/>
        <v>-0.33333333333333304</v>
      </c>
      <c r="AQ759" s="67">
        <f t="shared" si="245"/>
        <v>5153.8888888888841</v>
      </c>
      <c r="AR759" s="57"/>
      <c r="AS759" s="57"/>
      <c r="AU759" s="57">
        <v>755</v>
      </c>
      <c r="AV759" s="66">
        <v>20.8</v>
      </c>
      <c r="AW759" s="66">
        <v>0</v>
      </c>
      <c r="AX759" s="65">
        <f t="shared" si="235"/>
        <v>5.7777777777777777</v>
      </c>
      <c r="AY759" s="65">
        <f t="shared" si="246"/>
        <v>-0.33333333333333304</v>
      </c>
      <c r="AZ759" s="67">
        <f t="shared" si="247"/>
        <v>5153.8888888888841</v>
      </c>
      <c r="BA759" s="57"/>
      <c r="BB759" s="57"/>
      <c r="BD759" s="57">
        <v>755</v>
      </c>
      <c r="BE759" s="66">
        <v>47.6</v>
      </c>
      <c r="BF759" s="66">
        <v>0</v>
      </c>
      <c r="BG759" s="65">
        <f t="shared" si="236"/>
        <v>13.222222222222221</v>
      </c>
      <c r="BH759" s="65">
        <f t="shared" si="248"/>
        <v>-0.25</v>
      </c>
      <c r="BI759" s="67">
        <f t="shared" si="249"/>
        <v>4605.9166666666688</v>
      </c>
      <c r="BJ759" s="57"/>
      <c r="BK759" s="57"/>
      <c r="BM759" s="57">
        <v>755</v>
      </c>
      <c r="BN759" s="57">
        <v>47.6</v>
      </c>
      <c r="BO759" s="66">
        <v>0</v>
      </c>
      <c r="BP759" s="65">
        <f t="shared" si="237"/>
        <v>13.222222222222221</v>
      </c>
      <c r="BQ759" s="65">
        <f t="shared" si="250"/>
        <v>-0.25</v>
      </c>
      <c r="BR759" s="67">
        <f t="shared" si="251"/>
        <v>4611.9166666666688</v>
      </c>
      <c r="BS759" s="57"/>
      <c r="BT759" s="57"/>
    </row>
    <row r="760" spans="1:72" x14ac:dyDescent="0.25">
      <c r="A760" s="31">
        <v>760</v>
      </c>
      <c r="B760" s="56">
        <v>757</v>
      </c>
      <c r="C760" s="71">
        <v>43.7</v>
      </c>
      <c r="D760" s="71">
        <v>0</v>
      </c>
      <c r="E760" s="71">
        <v>12.138888888888889</v>
      </c>
      <c r="F760" s="71">
        <v>-0.72222222222222143</v>
      </c>
      <c r="G760" s="71">
        <v>4637.4583333333358</v>
      </c>
      <c r="K760" s="57">
        <v>756</v>
      </c>
      <c r="L760" s="66">
        <v>44.5</v>
      </c>
      <c r="M760" s="66">
        <v>0</v>
      </c>
      <c r="N760" s="65">
        <f t="shared" si="231"/>
        <v>12.361111111111111</v>
      </c>
      <c r="O760" s="65">
        <f t="shared" si="238"/>
        <v>5.5555555555557135E-2</v>
      </c>
      <c r="P760" s="67">
        <f t="shared" si="239"/>
        <v>4024.0694444444462</v>
      </c>
      <c r="Q760" s="57"/>
      <c r="R760" s="57"/>
      <c r="T760" s="57">
        <v>756</v>
      </c>
      <c r="U760" s="66">
        <v>56.6</v>
      </c>
      <c r="V760" s="66">
        <v>0</v>
      </c>
      <c r="W760" s="65">
        <f t="shared" si="232"/>
        <v>15.722222222222221</v>
      </c>
      <c r="X760" s="65">
        <f t="shared" si="240"/>
        <v>0</v>
      </c>
      <c r="Y760" s="67">
        <f t="shared" si="241"/>
        <v>5218.0833333333358</v>
      </c>
      <c r="Z760" s="57"/>
      <c r="AA760" s="57"/>
      <c r="AC760" s="57">
        <v>756</v>
      </c>
      <c r="AD760" s="66">
        <v>19.8</v>
      </c>
      <c r="AE760" s="66">
        <v>0</v>
      </c>
      <c r="AF760" s="65">
        <f t="shared" si="233"/>
        <v>5.5</v>
      </c>
      <c r="AG760" s="65">
        <f t="shared" si="242"/>
        <v>-0.27777777777777768</v>
      </c>
      <c r="AH760" s="67">
        <f t="shared" si="243"/>
        <v>5159.5277777777728</v>
      </c>
      <c r="AI760" s="57"/>
      <c r="AJ760" s="57"/>
      <c r="AL760" s="57">
        <v>756</v>
      </c>
      <c r="AM760" s="66">
        <v>19.8</v>
      </c>
      <c r="AN760" s="66">
        <v>0</v>
      </c>
      <c r="AO760" s="65">
        <f t="shared" si="234"/>
        <v>5.5</v>
      </c>
      <c r="AP760" s="65">
        <f t="shared" si="244"/>
        <v>-0.27777777777777768</v>
      </c>
      <c r="AQ760" s="67">
        <f t="shared" si="245"/>
        <v>5159.5277777777728</v>
      </c>
      <c r="AR760" s="57"/>
      <c r="AS760" s="57"/>
      <c r="AU760" s="57">
        <v>756</v>
      </c>
      <c r="AV760" s="66">
        <v>19.8</v>
      </c>
      <c r="AW760" s="66">
        <v>0</v>
      </c>
      <c r="AX760" s="65">
        <f t="shared" si="235"/>
        <v>5.5</v>
      </c>
      <c r="AY760" s="65">
        <f t="shared" si="246"/>
        <v>-0.27777777777777768</v>
      </c>
      <c r="AZ760" s="67">
        <f t="shared" si="247"/>
        <v>5159.5277777777728</v>
      </c>
      <c r="BA760" s="57"/>
      <c r="BB760" s="57"/>
      <c r="BD760" s="57">
        <v>756</v>
      </c>
      <c r="BE760" s="66">
        <v>46.3</v>
      </c>
      <c r="BF760" s="66">
        <v>0</v>
      </c>
      <c r="BG760" s="65">
        <f t="shared" si="236"/>
        <v>12.861111111111111</v>
      </c>
      <c r="BH760" s="65">
        <f t="shared" si="248"/>
        <v>-0.36111111111111072</v>
      </c>
      <c r="BI760" s="67">
        <f t="shared" si="249"/>
        <v>4618.9583333333358</v>
      </c>
      <c r="BJ760" s="57"/>
      <c r="BK760" s="57"/>
      <c r="BM760" s="57">
        <v>756</v>
      </c>
      <c r="BN760" s="57">
        <v>46.3</v>
      </c>
      <c r="BO760" s="66">
        <v>0</v>
      </c>
      <c r="BP760" s="65">
        <f t="shared" si="237"/>
        <v>12.861111111111111</v>
      </c>
      <c r="BQ760" s="65">
        <f t="shared" si="250"/>
        <v>-0.36111111111111072</v>
      </c>
      <c r="BR760" s="67">
        <f t="shared" si="251"/>
        <v>4624.9583333333358</v>
      </c>
      <c r="BS760" s="57"/>
      <c r="BT760" s="57"/>
    </row>
    <row r="761" spans="1:72" x14ac:dyDescent="0.25">
      <c r="A761" s="31">
        <v>761</v>
      </c>
      <c r="B761" s="56">
        <v>758</v>
      </c>
      <c r="C761" s="71">
        <v>39.299999999999997</v>
      </c>
      <c r="D761" s="71">
        <v>0</v>
      </c>
      <c r="E761" s="71">
        <v>10.916666666666666</v>
      </c>
      <c r="F761" s="71">
        <v>-1.2222222222222232</v>
      </c>
      <c r="G761" s="71">
        <v>4648.9861111111131</v>
      </c>
      <c r="K761" s="57">
        <v>757</v>
      </c>
      <c r="L761" s="66">
        <v>44.6</v>
      </c>
      <c r="M761" s="66">
        <v>0</v>
      </c>
      <c r="N761" s="65">
        <f t="shared" si="231"/>
        <v>12.388888888888889</v>
      </c>
      <c r="O761" s="65">
        <f t="shared" si="238"/>
        <v>2.7777777777778567E-2</v>
      </c>
      <c r="P761" s="67">
        <f t="shared" si="239"/>
        <v>4036.4444444444462</v>
      </c>
      <c r="Q761" s="57"/>
      <c r="R761" s="57"/>
      <c r="T761" s="57">
        <v>757</v>
      </c>
      <c r="U761" s="66">
        <v>56.7</v>
      </c>
      <c r="V761" s="66">
        <v>0</v>
      </c>
      <c r="W761" s="65">
        <f t="shared" si="232"/>
        <v>15.75</v>
      </c>
      <c r="X761" s="65">
        <f t="shared" si="240"/>
        <v>2.7777777777778567E-2</v>
      </c>
      <c r="Y761" s="67">
        <f t="shared" si="241"/>
        <v>5233.8194444444471</v>
      </c>
      <c r="Z761" s="57"/>
      <c r="AA761" s="57"/>
      <c r="AC761" s="57">
        <v>757</v>
      </c>
      <c r="AD761" s="66">
        <v>18.899999999999999</v>
      </c>
      <c r="AE761" s="66">
        <v>0</v>
      </c>
      <c r="AF761" s="65">
        <f t="shared" si="233"/>
        <v>5.2499999999999991</v>
      </c>
      <c r="AG761" s="65">
        <f t="shared" si="242"/>
        <v>-0.25000000000000089</v>
      </c>
      <c r="AH761" s="67">
        <f t="shared" si="243"/>
        <v>5164.9027777777728</v>
      </c>
      <c r="AI761" s="57"/>
      <c r="AJ761" s="57"/>
      <c r="AL761" s="57">
        <v>757</v>
      </c>
      <c r="AM761" s="66">
        <v>18.899999999999999</v>
      </c>
      <c r="AN761" s="66">
        <v>0</v>
      </c>
      <c r="AO761" s="65">
        <f t="shared" si="234"/>
        <v>5.2499999999999991</v>
      </c>
      <c r="AP761" s="65">
        <f t="shared" si="244"/>
        <v>-0.25000000000000089</v>
      </c>
      <c r="AQ761" s="67">
        <f t="shared" si="245"/>
        <v>5164.9027777777728</v>
      </c>
      <c r="AR761" s="57"/>
      <c r="AS761" s="57"/>
      <c r="AU761" s="57">
        <v>757</v>
      </c>
      <c r="AV761" s="66">
        <v>18.899999999999999</v>
      </c>
      <c r="AW761" s="66">
        <v>0</v>
      </c>
      <c r="AX761" s="65">
        <f t="shared" si="235"/>
        <v>5.2499999999999991</v>
      </c>
      <c r="AY761" s="65">
        <f t="shared" si="246"/>
        <v>-0.25000000000000089</v>
      </c>
      <c r="AZ761" s="67">
        <f t="shared" si="247"/>
        <v>5164.9027777777728</v>
      </c>
      <c r="BA761" s="57"/>
      <c r="BB761" s="57"/>
      <c r="BD761" s="57">
        <v>757</v>
      </c>
      <c r="BE761" s="66">
        <v>43.7</v>
      </c>
      <c r="BF761" s="66">
        <v>0</v>
      </c>
      <c r="BG761" s="65">
        <f t="shared" si="236"/>
        <v>12.138888888888889</v>
      </c>
      <c r="BH761" s="65">
        <f t="shared" si="248"/>
        <v>-0.72222222222222143</v>
      </c>
      <c r="BI761" s="67">
        <f t="shared" si="249"/>
        <v>4631.4583333333358</v>
      </c>
      <c r="BJ761" s="57"/>
      <c r="BK761" s="57"/>
      <c r="BM761" s="57">
        <v>757</v>
      </c>
      <c r="BN761" s="57">
        <v>43.7</v>
      </c>
      <c r="BO761" s="66">
        <v>0</v>
      </c>
      <c r="BP761" s="65">
        <f t="shared" si="237"/>
        <v>12.138888888888889</v>
      </c>
      <c r="BQ761" s="65">
        <f t="shared" si="250"/>
        <v>-0.72222222222222143</v>
      </c>
      <c r="BR761" s="67">
        <f t="shared" si="251"/>
        <v>4637.4583333333358</v>
      </c>
      <c r="BS761" s="57"/>
      <c r="BT761" s="57"/>
    </row>
    <row r="762" spans="1:72" x14ac:dyDescent="0.25">
      <c r="A762" s="31">
        <v>762</v>
      </c>
      <c r="B762" s="56">
        <v>759</v>
      </c>
      <c r="C762" s="71">
        <v>34.1</v>
      </c>
      <c r="D762" s="71">
        <v>0</v>
      </c>
      <c r="E762" s="71">
        <v>9.4722222222222232</v>
      </c>
      <c r="F762" s="71">
        <v>-1.4444444444444429</v>
      </c>
      <c r="G762" s="71">
        <v>4659.1805555555575</v>
      </c>
      <c r="K762" s="57">
        <v>758</v>
      </c>
      <c r="L762" s="66">
        <v>44.6</v>
      </c>
      <c r="M762" s="66">
        <v>0</v>
      </c>
      <c r="N762" s="65">
        <f t="shared" si="231"/>
        <v>12.388888888888889</v>
      </c>
      <c r="O762" s="65">
        <f t="shared" si="238"/>
        <v>0</v>
      </c>
      <c r="P762" s="67">
        <f t="shared" si="239"/>
        <v>4048.8333333333348</v>
      </c>
      <c r="Q762" s="57"/>
      <c r="R762" s="57"/>
      <c r="T762" s="57">
        <v>758</v>
      </c>
      <c r="U762" s="66">
        <v>57.1</v>
      </c>
      <c r="V762" s="66">
        <v>0</v>
      </c>
      <c r="W762" s="65">
        <f t="shared" si="232"/>
        <v>15.861111111111111</v>
      </c>
      <c r="X762" s="65">
        <f t="shared" si="240"/>
        <v>0.11111111111111072</v>
      </c>
      <c r="Y762" s="67">
        <f t="shared" si="241"/>
        <v>5249.6250000000027</v>
      </c>
      <c r="Z762" s="57"/>
      <c r="AA762" s="57"/>
      <c r="AC762" s="57">
        <v>758</v>
      </c>
      <c r="AD762" s="66">
        <v>18</v>
      </c>
      <c r="AE762" s="66">
        <v>0</v>
      </c>
      <c r="AF762" s="65">
        <f t="shared" si="233"/>
        <v>5</v>
      </c>
      <c r="AG762" s="65">
        <f t="shared" si="242"/>
        <v>-0.24999999999999911</v>
      </c>
      <c r="AH762" s="67">
        <f t="shared" si="243"/>
        <v>5170.0277777777728</v>
      </c>
      <c r="AI762" s="57"/>
      <c r="AJ762" s="57"/>
      <c r="AL762" s="57">
        <v>758</v>
      </c>
      <c r="AM762" s="66">
        <v>18</v>
      </c>
      <c r="AN762" s="66">
        <v>0</v>
      </c>
      <c r="AO762" s="65">
        <f t="shared" si="234"/>
        <v>5</v>
      </c>
      <c r="AP762" s="65">
        <f t="shared" si="244"/>
        <v>-0.24999999999999911</v>
      </c>
      <c r="AQ762" s="67">
        <f t="shared" si="245"/>
        <v>5170.0277777777728</v>
      </c>
      <c r="AR762" s="57"/>
      <c r="AS762" s="57"/>
      <c r="AU762" s="57">
        <v>758</v>
      </c>
      <c r="AV762" s="66">
        <v>18</v>
      </c>
      <c r="AW762" s="66">
        <v>0</v>
      </c>
      <c r="AX762" s="65">
        <f t="shared" si="235"/>
        <v>5</v>
      </c>
      <c r="AY762" s="65">
        <f t="shared" si="246"/>
        <v>-0.24999999999999911</v>
      </c>
      <c r="AZ762" s="67">
        <f t="shared" si="247"/>
        <v>5170.0277777777728</v>
      </c>
      <c r="BA762" s="57"/>
      <c r="BB762" s="57"/>
      <c r="BD762" s="57">
        <v>758</v>
      </c>
      <c r="BE762" s="66">
        <v>39.299999999999997</v>
      </c>
      <c r="BF762" s="66">
        <v>0</v>
      </c>
      <c r="BG762" s="65">
        <f t="shared" si="236"/>
        <v>10.916666666666666</v>
      </c>
      <c r="BH762" s="65">
        <f t="shared" si="248"/>
        <v>-1.2222222222222232</v>
      </c>
      <c r="BI762" s="67">
        <f t="shared" si="249"/>
        <v>4642.9861111111131</v>
      </c>
      <c r="BJ762" s="57"/>
      <c r="BK762" s="57"/>
      <c r="BM762" s="57">
        <v>758</v>
      </c>
      <c r="BN762" s="57">
        <v>39.299999999999997</v>
      </c>
      <c r="BO762" s="66">
        <v>0</v>
      </c>
      <c r="BP762" s="65">
        <f t="shared" si="237"/>
        <v>10.916666666666666</v>
      </c>
      <c r="BQ762" s="65">
        <f t="shared" si="250"/>
        <v>-1.2222222222222232</v>
      </c>
      <c r="BR762" s="67">
        <f t="shared" si="251"/>
        <v>4648.9861111111131</v>
      </c>
      <c r="BS762" s="57"/>
      <c r="BT762" s="57"/>
    </row>
    <row r="763" spans="1:72" x14ac:dyDescent="0.25">
      <c r="A763" s="31">
        <v>763</v>
      </c>
      <c r="B763" s="56">
        <v>760</v>
      </c>
      <c r="C763" s="71">
        <v>29</v>
      </c>
      <c r="D763" s="71">
        <v>0</v>
      </c>
      <c r="E763" s="71">
        <v>8.0555555555555554</v>
      </c>
      <c r="F763" s="71">
        <v>-1.4166666666666679</v>
      </c>
      <c r="G763" s="71">
        <v>4667.9444444444462</v>
      </c>
      <c r="K763" s="57">
        <v>759</v>
      </c>
      <c r="L763" s="66">
        <v>44.5</v>
      </c>
      <c r="M763" s="66">
        <v>0</v>
      </c>
      <c r="N763" s="65">
        <f t="shared" si="231"/>
        <v>12.361111111111111</v>
      </c>
      <c r="O763" s="65">
        <f t="shared" si="238"/>
        <v>-2.7777777777778567E-2</v>
      </c>
      <c r="P763" s="67">
        <f t="shared" si="239"/>
        <v>4061.2083333333348</v>
      </c>
      <c r="Q763" s="57"/>
      <c r="R763" s="57"/>
      <c r="T763" s="57">
        <v>759</v>
      </c>
      <c r="U763" s="66">
        <v>57.6</v>
      </c>
      <c r="V763" s="66">
        <v>0</v>
      </c>
      <c r="W763" s="65">
        <f t="shared" si="232"/>
        <v>16</v>
      </c>
      <c r="X763" s="65">
        <f t="shared" si="240"/>
        <v>0.13888888888888928</v>
      </c>
      <c r="Y763" s="67">
        <f t="shared" si="241"/>
        <v>5265.5555555555584</v>
      </c>
      <c r="Z763" s="57"/>
      <c r="AA763" s="57"/>
      <c r="AC763" s="57">
        <v>759</v>
      </c>
      <c r="AD763" s="66">
        <v>17</v>
      </c>
      <c r="AE763" s="66">
        <v>0</v>
      </c>
      <c r="AF763" s="65">
        <f t="shared" si="233"/>
        <v>4.7222222222222223</v>
      </c>
      <c r="AG763" s="65">
        <f t="shared" si="242"/>
        <v>-0.27777777777777768</v>
      </c>
      <c r="AH763" s="67">
        <f t="shared" si="243"/>
        <v>5174.8888888888841</v>
      </c>
      <c r="AI763" s="57"/>
      <c r="AJ763" s="57"/>
      <c r="AL763" s="57">
        <v>759</v>
      </c>
      <c r="AM763" s="66">
        <v>17</v>
      </c>
      <c r="AN763" s="66">
        <v>0</v>
      </c>
      <c r="AO763" s="65">
        <f t="shared" si="234"/>
        <v>4.7222222222222223</v>
      </c>
      <c r="AP763" s="65">
        <f t="shared" si="244"/>
        <v>-0.27777777777777768</v>
      </c>
      <c r="AQ763" s="67">
        <f t="shared" si="245"/>
        <v>5174.8888888888841</v>
      </c>
      <c r="AR763" s="57"/>
      <c r="AS763" s="57"/>
      <c r="AU763" s="57">
        <v>759</v>
      </c>
      <c r="AV763" s="66">
        <v>17</v>
      </c>
      <c r="AW763" s="66">
        <v>0</v>
      </c>
      <c r="AX763" s="65">
        <f t="shared" si="235"/>
        <v>4.7222222222222223</v>
      </c>
      <c r="AY763" s="65">
        <f t="shared" si="246"/>
        <v>-0.27777777777777768</v>
      </c>
      <c r="AZ763" s="67">
        <f t="shared" si="247"/>
        <v>5174.8888888888841</v>
      </c>
      <c r="BA763" s="57"/>
      <c r="BB763" s="57"/>
      <c r="BD763" s="57">
        <v>759</v>
      </c>
      <c r="BE763" s="66">
        <v>34.1</v>
      </c>
      <c r="BF763" s="66">
        <v>0</v>
      </c>
      <c r="BG763" s="65">
        <f t="shared" si="236"/>
        <v>9.4722222222222232</v>
      </c>
      <c r="BH763" s="65">
        <f t="shared" si="248"/>
        <v>-1.4444444444444429</v>
      </c>
      <c r="BI763" s="67">
        <f t="shared" si="249"/>
        <v>4653.1805555555575</v>
      </c>
      <c r="BJ763" s="57"/>
      <c r="BK763" s="57"/>
      <c r="BM763" s="57">
        <v>759</v>
      </c>
      <c r="BN763" s="57">
        <v>34.1</v>
      </c>
      <c r="BO763" s="66">
        <v>0</v>
      </c>
      <c r="BP763" s="65">
        <f t="shared" si="237"/>
        <v>9.4722222222222232</v>
      </c>
      <c r="BQ763" s="65">
        <f t="shared" si="250"/>
        <v>-1.4444444444444429</v>
      </c>
      <c r="BR763" s="67">
        <f t="shared" si="251"/>
        <v>4659.1805555555575</v>
      </c>
      <c r="BS763" s="57"/>
      <c r="BT763" s="57"/>
    </row>
    <row r="764" spans="1:72" x14ac:dyDescent="0.25">
      <c r="A764" s="31">
        <v>764</v>
      </c>
      <c r="B764" s="56">
        <v>761</v>
      </c>
      <c r="C764" s="71">
        <v>23.7</v>
      </c>
      <c r="D764" s="71">
        <v>0</v>
      </c>
      <c r="E764" s="71">
        <v>6.583333333333333</v>
      </c>
      <c r="F764" s="71">
        <v>-1.4722222222222223</v>
      </c>
      <c r="G764" s="71">
        <v>4675.2638888888905</v>
      </c>
      <c r="K764" s="57">
        <v>760</v>
      </c>
      <c r="L764" s="66">
        <v>44.4</v>
      </c>
      <c r="M764" s="66">
        <v>0</v>
      </c>
      <c r="N764" s="65">
        <f t="shared" si="231"/>
        <v>12.333333333333332</v>
      </c>
      <c r="O764" s="65">
        <f t="shared" si="238"/>
        <v>-2.7777777777778567E-2</v>
      </c>
      <c r="P764" s="67">
        <f t="shared" si="239"/>
        <v>4073.555555555557</v>
      </c>
      <c r="Q764" s="57"/>
      <c r="R764" s="57"/>
      <c r="T764" s="57">
        <v>760</v>
      </c>
      <c r="U764" s="66">
        <v>58.2</v>
      </c>
      <c r="V764" s="66">
        <v>0</v>
      </c>
      <c r="W764" s="65">
        <f t="shared" si="232"/>
        <v>16.166666666666668</v>
      </c>
      <c r="X764" s="65">
        <f t="shared" si="240"/>
        <v>0.16666666666666785</v>
      </c>
      <c r="Y764" s="67">
        <f t="shared" si="241"/>
        <v>5281.6388888888914</v>
      </c>
      <c r="Z764" s="57"/>
      <c r="AA764" s="57"/>
      <c r="AC764" s="57">
        <v>760</v>
      </c>
      <c r="AD764" s="66">
        <v>16.100000000000001</v>
      </c>
      <c r="AE764" s="66">
        <v>0</v>
      </c>
      <c r="AF764" s="65">
        <f t="shared" si="233"/>
        <v>4.4722222222222223</v>
      </c>
      <c r="AG764" s="65">
        <f t="shared" si="242"/>
        <v>-0.25</v>
      </c>
      <c r="AH764" s="67">
        <f t="shared" si="243"/>
        <v>5179.4861111111068</v>
      </c>
      <c r="AI764" s="57"/>
      <c r="AJ764" s="57"/>
      <c r="AL764" s="57">
        <v>760</v>
      </c>
      <c r="AM764" s="66">
        <v>16.100000000000001</v>
      </c>
      <c r="AN764" s="66">
        <v>0</v>
      </c>
      <c r="AO764" s="65">
        <f t="shared" si="234"/>
        <v>4.4722222222222223</v>
      </c>
      <c r="AP764" s="65">
        <f t="shared" si="244"/>
        <v>-0.25</v>
      </c>
      <c r="AQ764" s="67">
        <f t="shared" si="245"/>
        <v>5179.4861111111068</v>
      </c>
      <c r="AR764" s="57"/>
      <c r="AS764" s="57"/>
      <c r="AU764" s="57">
        <v>760</v>
      </c>
      <c r="AV764" s="66">
        <v>16.100000000000001</v>
      </c>
      <c r="AW764" s="66">
        <v>0</v>
      </c>
      <c r="AX764" s="65">
        <f t="shared" si="235"/>
        <v>4.4722222222222223</v>
      </c>
      <c r="AY764" s="65">
        <f t="shared" si="246"/>
        <v>-0.25</v>
      </c>
      <c r="AZ764" s="67">
        <f t="shared" si="247"/>
        <v>5179.4861111111068</v>
      </c>
      <c r="BA764" s="57"/>
      <c r="BB764" s="57"/>
      <c r="BD764" s="57">
        <v>760</v>
      </c>
      <c r="BE764" s="66">
        <v>29</v>
      </c>
      <c r="BF764" s="66">
        <v>0</v>
      </c>
      <c r="BG764" s="65">
        <f t="shared" si="236"/>
        <v>8.0555555555555554</v>
      </c>
      <c r="BH764" s="65">
        <f t="shared" si="248"/>
        <v>-1.4166666666666679</v>
      </c>
      <c r="BI764" s="67">
        <f t="shared" si="249"/>
        <v>4661.9444444444462</v>
      </c>
      <c r="BJ764" s="57"/>
      <c r="BK764" s="57"/>
      <c r="BM764" s="57">
        <v>760</v>
      </c>
      <c r="BN764" s="57">
        <v>29</v>
      </c>
      <c r="BO764" s="66">
        <v>0</v>
      </c>
      <c r="BP764" s="65">
        <f t="shared" si="237"/>
        <v>8.0555555555555554</v>
      </c>
      <c r="BQ764" s="65">
        <f t="shared" si="250"/>
        <v>-1.4166666666666679</v>
      </c>
      <c r="BR764" s="67">
        <f t="shared" si="251"/>
        <v>4667.9444444444462</v>
      </c>
      <c r="BS764" s="57"/>
      <c r="BT764" s="57"/>
    </row>
    <row r="765" spans="1:72" x14ac:dyDescent="0.25">
      <c r="A765" s="31">
        <v>765</v>
      </c>
      <c r="B765" s="56">
        <v>762</v>
      </c>
      <c r="C765" s="71">
        <v>18.399999999999999</v>
      </c>
      <c r="D765" s="71">
        <v>0</v>
      </c>
      <c r="E765" s="71">
        <v>5.1111111111111107</v>
      </c>
      <c r="F765" s="71">
        <v>-1.4722222222222223</v>
      </c>
      <c r="G765" s="71">
        <v>4681.1111111111131</v>
      </c>
      <c r="K765" s="57">
        <v>761</v>
      </c>
      <c r="L765" s="66">
        <v>44.3</v>
      </c>
      <c r="M765" s="66">
        <v>0</v>
      </c>
      <c r="N765" s="65">
        <f t="shared" si="231"/>
        <v>12.305555555555554</v>
      </c>
      <c r="O765" s="65">
        <f t="shared" si="238"/>
        <v>-2.7777777777778567E-2</v>
      </c>
      <c r="P765" s="67">
        <f t="shared" si="239"/>
        <v>4085.8750000000014</v>
      </c>
      <c r="Q765" s="57"/>
      <c r="R765" s="57"/>
      <c r="T765" s="57">
        <v>761</v>
      </c>
      <c r="U765" s="66">
        <v>59</v>
      </c>
      <c r="V765" s="66">
        <v>0</v>
      </c>
      <c r="W765" s="65">
        <f t="shared" si="232"/>
        <v>16.388888888888889</v>
      </c>
      <c r="X765" s="65">
        <f t="shared" si="240"/>
        <v>0.22222222222222143</v>
      </c>
      <c r="Y765" s="67">
        <f t="shared" si="241"/>
        <v>5297.9166666666688</v>
      </c>
      <c r="Z765" s="57"/>
      <c r="AA765" s="57"/>
      <c r="AC765" s="57">
        <v>761</v>
      </c>
      <c r="AD765" s="66">
        <v>15.5</v>
      </c>
      <c r="AE765" s="66">
        <v>0</v>
      </c>
      <c r="AF765" s="65">
        <f t="shared" si="233"/>
        <v>4.3055555555555554</v>
      </c>
      <c r="AG765" s="65">
        <f t="shared" si="242"/>
        <v>-0.16666666666666696</v>
      </c>
      <c r="AH765" s="67">
        <f t="shared" si="243"/>
        <v>5183.8749999999955</v>
      </c>
      <c r="AI765" s="57"/>
      <c r="AJ765" s="57"/>
      <c r="AL765" s="57">
        <v>761</v>
      </c>
      <c r="AM765" s="66">
        <v>15.5</v>
      </c>
      <c r="AN765" s="66">
        <v>0</v>
      </c>
      <c r="AO765" s="65">
        <f t="shared" si="234"/>
        <v>4.3055555555555554</v>
      </c>
      <c r="AP765" s="65">
        <f t="shared" si="244"/>
        <v>-0.16666666666666696</v>
      </c>
      <c r="AQ765" s="67">
        <f t="shared" si="245"/>
        <v>5183.8749999999955</v>
      </c>
      <c r="AR765" s="57"/>
      <c r="AS765" s="57"/>
      <c r="AU765" s="57">
        <v>761</v>
      </c>
      <c r="AV765" s="66">
        <v>15.5</v>
      </c>
      <c r="AW765" s="66">
        <v>0</v>
      </c>
      <c r="AX765" s="65">
        <f t="shared" si="235"/>
        <v>4.3055555555555554</v>
      </c>
      <c r="AY765" s="65">
        <f t="shared" si="246"/>
        <v>-0.16666666666666696</v>
      </c>
      <c r="AZ765" s="67">
        <f t="shared" si="247"/>
        <v>5183.8749999999955</v>
      </c>
      <c r="BA765" s="57"/>
      <c r="BB765" s="57"/>
      <c r="BD765" s="57">
        <v>761</v>
      </c>
      <c r="BE765" s="66">
        <v>23.7</v>
      </c>
      <c r="BF765" s="66">
        <v>0</v>
      </c>
      <c r="BG765" s="65">
        <f t="shared" si="236"/>
        <v>6.583333333333333</v>
      </c>
      <c r="BH765" s="65">
        <f t="shared" si="248"/>
        <v>-1.4722222222222223</v>
      </c>
      <c r="BI765" s="67">
        <f t="shared" si="249"/>
        <v>4669.2638888888905</v>
      </c>
      <c r="BJ765" s="57"/>
      <c r="BK765" s="57"/>
      <c r="BM765" s="57">
        <v>761</v>
      </c>
      <c r="BN765" s="57">
        <v>23.7</v>
      </c>
      <c r="BO765" s="66">
        <v>0</v>
      </c>
      <c r="BP765" s="65">
        <f t="shared" si="237"/>
        <v>6.583333333333333</v>
      </c>
      <c r="BQ765" s="65">
        <f t="shared" si="250"/>
        <v>-1.4722222222222223</v>
      </c>
      <c r="BR765" s="67">
        <f t="shared" si="251"/>
        <v>4675.2638888888905</v>
      </c>
      <c r="BS765" s="57"/>
      <c r="BT765" s="57"/>
    </row>
    <row r="766" spans="1:72" x14ac:dyDescent="0.25">
      <c r="A766" s="31">
        <v>766</v>
      </c>
      <c r="B766" s="56">
        <v>763</v>
      </c>
      <c r="C766" s="71">
        <v>14.3</v>
      </c>
      <c r="D766" s="71">
        <v>0</v>
      </c>
      <c r="E766" s="71">
        <v>3.9722222222222223</v>
      </c>
      <c r="F766" s="71">
        <v>-1.1388888888888884</v>
      </c>
      <c r="G766" s="71">
        <v>4685.6527777777801</v>
      </c>
      <c r="K766" s="57">
        <v>762</v>
      </c>
      <c r="L766" s="66">
        <v>44.2</v>
      </c>
      <c r="M766" s="66">
        <v>0</v>
      </c>
      <c r="N766" s="65">
        <f t="shared" si="231"/>
        <v>12.277777777777779</v>
      </c>
      <c r="O766" s="65">
        <f t="shared" si="238"/>
        <v>-2.7777777777775015E-2</v>
      </c>
      <c r="P766" s="67">
        <f t="shared" si="239"/>
        <v>4098.1666666666679</v>
      </c>
      <c r="Q766" s="57"/>
      <c r="R766" s="57"/>
      <c r="T766" s="57">
        <v>762</v>
      </c>
      <c r="U766" s="66">
        <v>59.8</v>
      </c>
      <c r="V766" s="66">
        <v>0</v>
      </c>
      <c r="W766" s="65">
        <f t="shared" si="232"/>
        <v>16.611111111111111</v>
      </c>
      <c r="X766" s="65">
        <f t="shared" si="240"/>
        <v>0.22222222222222143</v>
      </c>
      <c r="Y766" s="67">
        <f t="shared" si="241"/>
        <v>5314.4166666666688</v>
      </c>
      <c r="Z766" s="57"/>
      <c r="AA766" s="57"/>
      <c r="AC766" s="57">
        <v>762</v>
      </c>
      <c r="AD766" s="66">
        <v>14.4</v>
      </c>
      <c r="AE766" s="66">
        <v>0</v>
      </c>
      <c r="AF766" s="65">
        <f t="shared" si="233"/>
        <v>4</v>
      </c>
      <c r="AG766" s="65">
        <f t="shared" si="242"/>
        <v>-0.30555555555555536</v>
      </c>
      <c r="AH766" s="67">
        <f t="shared" si="243"/>
        <v>5188.0277777777728</v>
      </c>
      <c r="AI766" s="57"/>
      <c r="AJ766" s="57"/>
      <c r="AL766" s="57">
        <v>762</v>
      </c>
      <c r="AM766" s="66">
        <v>14.4</v>
      </c>
      <c r="AN766" s="66">
        <v>0</v>
      </c>
      <c r="AO766" s="65">
        <f t="shared" si="234"/>
        <v>4</v>
      </c>
      <c r="AP766" s="65">
        <f t="shared" si="244"/>
        <v>-0.30555555555555536</v>
      </c>
      <c r="AQ766" s="67">
        <f t="shared" si="245"/>
        <v>5188.0277777777728</v>
      </c>
      <c r="AR766" s="57"/>
      <c r="AS766" s="57"/>
      <c r="AU766" s="57">
        <v>762</v>
      </c>
      <c r="AV766" s="66">
        <v>14.4</v>
      </c>
      <c r="AW766" s="66">
        <v>0</v>
      </c>
      <c r="AX766" s="65">
        <f t="shared" si="235"/>
        <v>4</v>
      </c>
      <c r="AY766" s="65">
        <f t="shared" si="246"/>
        <v>-0.30555555555555536</v>
      </c>
      <c r="AZ766" s="67">
        <f t="shared" si="247"/>
        <v>5188.0277777777728</v>
      </c>
      <c r="BA766" s="57"/>
      <c r="BB766" s="57"/>
      <c r="BD766" s="57">
        <v>762</v>
      </c>
      <c r="BE766" s="66">
        <v>18.399999999999999</v>
      </c>
      <c r="BF766" s="66">
        <v>0</v>
      </c>
      <c r="BG766" s="65">
        <f t="shared" si="236"/>
        <v>5.1111111111111107</v>
      </c>
      <c r="BH766" s="65">
        <f t="shared" si="248"/>
        <v>-1.4722222222222223</v>
      </c>
      <c r="BI766" s="67">
        <f t="shared" si="249"/>
        <v>4675.1111111111131</v>
      </c>
      <c r="BJ766" s="57"/>
      <c r="BK766" s="57"/>
      <c r="BM766" s="57">
        <v>762</v>
      </c>
      <c r="BN766" s="57">
        <v>18.399999999999999</v>
      </c>
      <c r="BO766" s="66">
        <v>0</v>
      </c>
      <c r="BP766" s="65">
        <f t="shared" si="237"/>
        <v>5.1111111111111107</v>
      </c>
      <c r="BQ766" s="65">
        <f t="shared" si="250"/>
        <v>-1.4722222222222223</v>
      </c>
      <c r="BR766" s="67">
        <f t="shared" si="251"/>
        <v>4681.1111111111131</v>
      </c>
      <c r="BS766" s="57"/>
      <c r="BT766" s="57"/>
    </row>
    <row r="767" spans="1:72" x14ac:dyDescent="0.25">
      <c r="A767" s="31">
        <v>767</v>
      </c>
      <c r="B767" s="56">
        <v>764</v>
      </c>
      <c r="C767" s="71">
        <v>12</v>
      </c>
      <c r="D767" s="71">
        <v>0</v>
      </c>
      <c r="E767" s="71">
        <v>3.333333333333333</v>
      </c>
      <c r="F767" s="71">
        <v>-0.63888888888888928</v>
      </c>
      <c r="G767" s="71">
        <v>4689.3055555555575</v>
      </c>
      <c r="K767" s="57">
        <v>763</v>
      </c>
      <c r="L767" s="66">
        <v>44.1</v>
      </c>
      <c r="M767" s="66">
        <v>0</v>
      </c>
      <c r="N767" s="65">
        <f t="shared" si="231"/>
        <v>12.25</v>
      </c>
      <c r="O767" s="65">
        <f t="shared" si="238"/>
        <v>-2.7777777777778567E-2</v>
      </c>
      <c r="P767" s="67">
        <f t="shared" si="239"/>
        <v>4110.4305555555566</v>
      </c>
      <c r="Q767" s="57"/>
      <c r="R767" s="57"/>
      <c r="T767" s="57">
        <v>763</v>
      </c>
      <c r="U767" s="66">
        <v>60.6</v>
      </c>
      <c r="V767" s="66">
        <v>0</v>
      </c>
      <c r="W767" s="65">
        <f t="shared" si="232"/>
        <v>16.833333333333332</v>
      </c>
      <c r="X767" s="65">
        <f t="shared" si="240"/>
        <v>0.22222222222222143</v>
      </c>
      <c r="Y767" s="67">
        <f t="shared" si="241"/>
        <v>5331.1388888888914</v>
      </c>
      <c r="Z767" s="57"/>
      <c r="AA767" s="57"/>
      <c r="AC767" s="57">
        <v>763</v>
      </c>
      <c r="AD767" s="66">
        <v>14.9</v>
      </c>
      <c r="AE767" s="66">
        <v>0</v>
      </c>
      <c r="AF767" s="65">
        <f t="shared" si="233"/>
        <v>4.1388888888888893</v>
      </c>
      <c r="AG767" s="65">
        <f t="shared" si="242"/>
        <v>0.13888888888888928</v>
      </c>
      <c r="AH767" s="67">
        <f t="shared" si="243"/>
        <v>5192.0972222222172</v>
      </c>
      <c r="AI767" s="57"/>
      <c r="AJ767" s="57"/>
      <c r="AL767" s="57">
        <v>763</v>
      </c>
      <c r="AM767" s="66">
        <v>14.9</v>
      </c>
      <c r="AN767" s="66">
        <v>0</v>
      </c>
      <c r="AO767" s="65">
        <f t="shared" si="234"/>
        <v>4.1388888888888893</v>
      </c>
      <c r="AP767" s="65">
        <f t="shared" si="244"/>
        <v>0.13888888888888928</v>
      </c>
      <c r="AQ767" s="67">
        <f t="shared" si="245"/>
        <v>5192.0972222222172</v>
      </c>
      <c r="AR767" s="57"/>
      <c r="AS767" s="57"/>
      <c r="AU767" s="57">
        <v>763</v>
      </c>
      <c r="AV767" s="66">
        <v>14.9</v>
      </c>
      <c r="AW767" s="66">
        <v>0</v>
      </c>
      <c r="AX767" s="65">
        <f t="shared" si="235"/>
        <v>4.1388888888888893</v>
      </c>
      <c r="AY767" s="65">
        <f t="shared" si="246"/>
        <v>0.13888888888888928</v>
      </c>
      <c r="AZ767" s="67">
        <f t="shared" si="247"/>
        <v>5192.0972222222172</v>
      </c>
      <c r="BA767" s="57"/>
      <c r="BB767" s="57"/>
      <c r="BD767" s="57">
        <v>763</v>
      </c>
      <c r="BE767" s="66">
        <v>14.3</v>
      </c>
      <c r="BF767" s="66">
        <v>0</v>
      </c>
      <c r="BG767" s="65">
        <f t="shared" si="236"/>
        <v>3.9722222222222223</v>
      </c>
      <c r="BH767" s="65">
        <f t="shared" si="248"/>
        <v>-1.1388888888888884</v>
      </c>
      <c r="BI767" s="67">
        <f t="shared" si="249"/>
        <v>4679.6527777777801</v>
      </c>
      <c r="BJ767" s="57"/>
      <c r="BK767" s="57"/>
      <c r="BM767" s="57">
        <v>763</v>
      </c>
      <c r="BN767" s="57">
        <v>14.3</v>
      </c>
      <c r="BO767" s="66">
        <v>0</v>
      </c>
      <c r="BP767" s="65">
        <f t="shared" si="237"/>
        <v>3.9722222222222223</v>
      </c>
      <c r="BQ767" s="65">
        <f t="shared" si="250"/>
        <v>-1.1388888888888884</v>
      </c>
      <c r="BR767" s="67">
        <f t="shared" si="251"/>
        <v>4685.6527777777801</v>
      </c>
      <c r="BS767" s="57"/>
      <c r="BT767" s="57"/>
    </row>
    <row r="768" spans="1:72" x14ac:dyDescent="0.25">
      <c r="A768" s="31">
        <v>768</v>
      </c>
      <c r="B768" s="56">
        <v>765</v>
      </c>
      <c r="C768" s="71">
        <v>12.8</v>
      </c>
      <c r="D768" s="71">
        <v>0</v>
      </c>
      <c r="E768" s="71">
        <v>3.5555555555555558</v>
      </c>
      <c r="F768" s="71">
        <v>0.22222222222222276</v>
      </c>
      <c r="G768" s="71">
        <v>4692.7500000000018</v>
      </c>
      <c r="K768" s="57">
        <v>764</v>
      </c>
      <c r="L768" s="66">
        <v>44</v>
      </c>
      <c r="M768" s="66">
        <v>0</v>
      </c>
      <c r="N768" s="65">
        <f t="shared" si="231"/>
        <v>12.222222222222221</v>
      </c>
      <c r="O768" s="65">
        <f t="shared" si="238"/>
        <v>-2.7777777777778567E-2</v>
      </c>
      <c r="P768" s="67">
        <f t="shared" si="239"/>
        <v>4122.6666666666679</v>
      </c>
      <c r="Q768" s="57"/>
      <c r="R768" s="57"/>
      <c r="T768" s="57">
        <v>764</v>
      </c>
      <c r="U768" s="66">
        <v>61.4</v>
      </c>
      <c r="V768" s="66">
        <v>0</v>
      </c>
      <c r="W768" s="65">
        <f t="shared" si="232"/>
        <v>17.055555555555554</v>
      </c>
      <c r="X768" s="65">
        <f t="shared" si="240"/>
        <v>0.22222222222222143</v>
      </c>
      <c r="Y768" s="67">
        <f t="shared" si="241"/>
        <v>5348.0833333333358</v>
      </c>
      <c r="Z768" s="57"/>
      <c r="AA768" s="57"/>
      <c r="AC768" s="57">
        <v>764</v>
      </c>
      <c r="AD768" s="66">
        <v>15.9</v>
      </c>
      <c r="AE768" s="66">
        <v>0</v>
      </c>
      <c r="AF768" s="65">
        <f t="shared" si="233"/>
        <v>4.416666666666667</v>
      </c>
      <c r="AG768" s="65">
        <f t="shared" si="242"/>
        <v>0.27777777777777768</v>
      </c>
      <c r="AH768" s="67">
        <f t="shared" si="243"/>
        <v>5196.3749999999945</v>
      </c>
      <c r="AI768" s="57"/>
      <c r="AJ768" s="57"/>
      <c r="AL768" s="57">
        <v>764</v>
      </c>
      <c r="AM768" s="66">
        <v>15.9</v>
      </c>
      <c r="AN768" s="66">
        <v>0</v>
      </c>
      <c r="AO768" s="65">
        <f t="shared" si="234"/>
        <v>4.416666666666667</v>
      </c>
      <c r="AP768" s="65">
        <f t="shared" si="244"/>
        <v>0.27777777777777768</v>
      </c>
      <c r="AQ768" s="67">
        <f t="shared" si="245"/>
        <v>5196.3749999999945</v>
      </c>
      <c r="AR768" s="57"/>
      <c r="AS768" s="57"/>
      <c r="AU768" s="57">
        <v>764</v>
      </c>
      <c r="AV768" s="66">
        <v>15.9</v>
      </c>
      <c r="AW768" s="66">
        <v>0</v>
      </c>
      <c r="AX768" s="65">
        <f t="shared" si="235"/>
        <v>4.416666666666667</v>
      </c>
      <c r="AY768" s="65">
        <f t="shared" si="246"/>
        <v>0.27777777777777768</v>
      </c>
      <c r="AZ768" s="67">
        <f t="shared" si="247"/>
        <v>5196.3749999999945</v>
      </c>
      <c r="BA768" s="57"/>
      <c r="BB768" s="57"/>
      <c r="BD768" s="57">
        <v>764</v>
      </c>
      <c r="BE768" s="66">
        <v>12</v>
      </c>
      <c r="BF768" s="66">
        <v>0</v>
      </c>
      <c r="BG768" s="65">
        <f t="shared" si="236"/>
        <v>3.333333333333333</v>
      </c>
      <c r="BH768" s="65">
        <f t="shared" si="248"/>
        <v>-0.63888888888888928</v>
      </c>
      <c r="BI768" s="67">
        <f t="shared" si="249"/>
        <v>4683.3055555555575</v>
      </c>
      <c r="BJ768" s="57"/>
      <c r="BK768" s="57"/>
      <c r="BM768" s="57">
        <v>764</v>
      </c>
      <c r="BN768" s="57">
        <v>12</v>
      </c>
      <c r="BO768" s="66">
        <v>0</v>
      </c>
      <c r="BP768" s="65">
        <f t="shared" si="237"/>
        <v>3.333333333333333</v>
      </c>
      <c r="BQ768" s="65">
        <f t="shared" si="250"/>
        <v>-0.63888888888888928</v>
      </c>
      <c r="BR768" s="67">
        <f t="shared" si="251"/>
        <v>4689.3055555555575</v>
      </c>
      <c r="BS768" s="57"/>
      <c r="BT768" s="57"/>
    </row>
    <row r="769" spans="1:72" x14ac:dyDescent="0.25">
      <c r="A769" s="31">
        <v>769</v>
      </c>
      <c r="B769" s="56">
        <v>766</v>
      </c>
      <c r="C769" s="71">
        <v>16</v>
      </c>
      <c r="D769" s="71">
        <v>0</v>
      </c>
      <c r="E769" s="71">
        <v>4.4444444444444446</v>
      </c>
      <c r="F769" s="71">
        <v>0.88888888888888884</v>
      </c>
      <c r="G769" s="71">
        <v>4696.7500000000018</v>
      </c>
      <c r="K769" s="57">
        <v>765</v>
      </c>
      <c r="L769" s="66">
        <v>43.9</v>
      </c>
      <c r="M769" s="66">
        <v>0</v>
      </c>
      <c r="N769" s="65">
        <f t="shared" si="231"/>
        <v>12.194444444444443</v>
      </c>
      <c r="O769" s="65">
        <f t="shared" si="238"/>
        <v>-2.7777777777778567E-2</v>
      </c>
      <c r="P769" s="67">
        <f t="shared" si="239"/>
        <v>4134.8750000000009</v>
      </c>
      <c r="Q769" s="57"/>
      <c r="R769" s="57"/>
      <c r="T769" s="57">
        <v>765</v>
      </c>
      <c r="U769" s="66">
        <v>62.2</v>
      </c>
      <c r="V769" s="66">
        <v>0</v>
      </c>
      <c r="W769" s="65">
        <f t="shared" si="232"/>
        <v>17.277777777777779</v>
      </c>
      <c r="X769" s="65">
        <f t="shared" si="240"/>
        <v>0.22222222222222499</v>
      </c>
      <c r="Y769" s="67">
        <f t="shared" si="241"/>
        <v>5365.2500000000027</v>
      </c>
      <c r="Z769" s="57"/>
      <c r="AA769" s="57"/>
      <c r="AC769" s="57">
        <v>765</v>
      </c>
      <c r="AD769" s="66">
        <v>17.100000000000001</v>
      </c>
      <c r="AE769" s="66">
        <v>0</v>
      </c>
      <c r="AF769" s="65">
        <f t="shared" si="233"/>
        <v>4.75</v>
      </c>
      <c r="AG769" s="65">
        <f t="shared" si="242"/>
        <v>0.33333333333333304</v>
      </c>
      <c r="AH769" s="67">
        <f t="shared" si="243"/>
        <v>5200.9583333333276</v>
      </c>
      <c r="AI769" s="57"/>
      <c r="AJ769" s="57"/>
      <c r="AL769" s="57">
        <v>765</v>
      </c>
      <c r="AM769" s="66">
        <v>17.100000000000001</v>
      </c>
      <c r="AN769" s="66">
        <v>0</v>
      </c>
      <c r="AO769" s="65">
        <f t="shared" si="234"/>
        <v>4.75</v>
      </c>
      <c r="AP769" s="65">
        <f t="shared" si="244"/>
        <v>0.33333333333333304</v>
      </c>
      <c r="AQ769" s="67">
        <f t="shared" si="245"/>
        <v>5200.9583333333276</v>
      </c>
      <c r="AR769" s="57"/>
      <c r="AS769" s="57"/>
      <c r="AU769" s="57">
        <v>765</v>
      </c>
      <c r="AV769" s="66">
        <v>17.100000000000001</v>
      </c>
      <c r="AW769" s="66">
        <v>0</v>
      </c>
      <c r="AX769" s="65">
        <f t="shared" si="235"/>
        <v>4.75</v>
      </c>
      <c r="AY769" s="65">
        <f t="shared" si="246"/>
        <v>0.33333333333333304</v>
      </c>
      <c r="AZ769" s="67">
        <f t="shared" si="247"/>
        <v>5200.9583333333276</v>
      </c>
      <c r="BA769" s="57"/>
      <c r="BB769" s="57"/>
      <c r="BD769" s="57">
        <v>765</v>
      </c>
      <c r="BE769" s="66">
        <v>12.8</v>
      </c>
      <c r="BF769" s="66">
        <v>0</v>
      </c>
      <c r="BG769" s="65">
        <f t="shared" si="236"/>
        <v>3.5555555555555558</v>
      </c>
      <c r="BH769" s="65">
        <f t="shared" si="248"/>
        <v>0.22222222222222276</v>
      </c>
      <c r="BI769" s="67">
        <f t="shared" si="249"/>
        <v>4686.7500000000018</v>
      </c>
      <c r="BJ769" s="57"/>
      <c r="BK769" s="57"/>
      <c r="BM769" s="57">
        <v>765</v>
      </c>
      <c r="BN769" s="57">
        <v>12.8</v>
      </c>
      <c r="BO769" s="66">
        <v>0</v>
      </c>
      <c r="BP769" s="65">
        <f t="shared" si="237"/>
        <v>3.5555555555555558</v>
      </c>
      <c r="BQ769" s="65">
        <f t="shared" si="250"/>
        <v>0.22222222222222276</v>
      </c>
      <c r="BR769" s="67">
        <f t="shared" si="251"/>
        <v>4692.7500000000018</v>
      </c>
      <c r="BS769" s="57"/>
      <c r="BT769" s="57"/>
    </row>
    <row r="770" spans="1:72" x14ac:dyDescent="0.25">
      <c r="A770" s="31">
        <v>770</v>
      </c>
      <c r="B770" s="56">
        <v>767</v>
      </c>
      <c r="C770" s="71">
        <v>19.100000000000001</v>
      </c>
      <c r="D770" s="71">
        <v>0</v>
      </c>
      <c r="E770" s="71">
        <v>5.3055555555555562</v>
      </c>
      <c r="F770" s="71">
        <v>0.8611111111111116</v>
      </c>
      <c r="G770" s="71">
        <v>4701.6250000000018</v>
      </c>
      <c r="K770" s="57">
        <v>766</v>
      </c>
      <c r="L770" s="66">
        <v>43.8</v>
      </c>
      <c r="M770" s="66">
        <v>0</v>
      </c>
      <c r="N770" s="65">
        <f t="shared" si="231"/>
        <v>12.166666666666666</v>
      </c>
      <c r="O770" s="65">
        <f t="shared" si="238"/>
        <v>-2.7777777777776791E-2</v>
      </c>
      <c r="P770" s="67">
        <f t="shared" si="239"/>
        <v>4147.0555555555566</v>
      </c>
      <c r="Q770" s="57"/>
      <c r="R770" s="57"/>
      <c r="T770" s="57">
        <v>766</v>
      </c>
      <c r="U770" s="66">
        <v>62.9</v>
      </c>
      <c r="V770" s="66">
        <v>0</v>
      </c>
      <c r="W770" s="65">
        <f t="shared" si="232"/>
        <v>17.472222222222221</v>
      </c>
      <c r="X770" s="65">
        <f t="shared" si="240"/>
        <v>0.19444444444444287</v>
      </c>
      <c r="Y770" s="67">
        <f t="shared" si="241"/>
        <v>5382.6250000000027</v>
      </c>
      <c r="Z770" s="57"/>
      <c r="AA770" s="57"/>
      <c r="AC770" s="57">
        <v>766</v>
      </c>
      <c r="AD770" s="66">
        <v>18.3</v>
      </c>
      <c r="AE770" s="66">
        <v>0</v>
      </c>
      <c r="AF770" s="65">
        <f t="shared" si="233"/>
        <v>5.083333333333333</v>
      </c>
      <c r="AG770" s="65">
        <f t="shared" si="242"/>
        <v>0.33333333333333304</v>
      </c>
      <c r="AH770" s="67">
        <f t="shared" si="243"/>
        <v>5205.8749999999945</v>
      </c>
      <c r="AI770" s="57"/>
      <c r="AJ770" s="57"/>
      <c r="AL770" s="57">
        <v>766</v>
      </c>
      <c r="AM770" s="66">
        <v>18.3</v>
      </c>
      <c r="AN770" s="66">
        <v>0</v>
      </c>
      <c r="AO770" s="65">
        <f t="shared" si="234"/>
        <v>5.083333333333333</v>
      </c>
      <c r="AP770" s="65">
        <f t="shared" si="244"/>
        <v>0.33333333333333304</v>
      </c>
      <c r="AQ770" s="67">
        <f t="shared" si="245"/>
        <v>5205.8749999999945</v>
      </c>
      <c r="AR770" s="57"/>
      <c r="AS770" s="57"/>
      <c r="AU770" s="57">
        <v>766</v>
      </c>
      <c r="AV770" s="66">
        <v>18.3</v>
      </c>
      <c r="AW770" s="66">
        <v>0</v>
      </c>
      <c r="AX770" s="65">
        <f t="shared" si="235"/>
        <v>5.083333333333333</v>
      </c>
      <c r="AY770" s="65">
        <f t="shared" si="246"/>
        <v>0.33333333333333304</v>
      </c>
      <c r="AZ770" s="67">
        <f t="shared" si="247"/>
        <v>5205.8749999999945</v>
      </c>
      <c r="BA770" s="57"/>
      <c r="BB770" s="57"/>
      <c r="BD770" s="57">
        <v>766</v>
      </c>
      <c r="BE770" s="66">
        <v>16</v>
      </c>
      <c r="BF770" s="66">
        <v>0</v>
      </c>
      <c r="BG770" s="65">
        <f t="shared" si="236"/>
        <v>4.4444444444444446</v>
      </c>
      <c r="BH770" s="65">
        <f t="shared" si="248"/>
        <v>0.88888888888888884</v>
      </c>
      <c r="BI770" s="67">
        <f t="shared" si="249"/>
        <v>4690.7500000000018</v>
      </c>
      <c r="BJ770" s="57"/>
      <c r="BK770" s="57"/>
      <c r="BM770" s="57">
        <v>766</v>
      </c>
      <c r="BN770" s="57">
        <v>16</v>
      </c>
      <c r="BO770" s="66">
        <v>0</v>
      </c>
      <c r="BP770" s="65">
        <f t="shared" si="237"/>
        <v>4.4444444444444446</v>
      </c>
      <c r="BQ770" s="65">
        <f t="shared" si="250"/>
        <v>0.88888888888888884</v>
      </c>
      <c r="BR770" s="67">
        <f t="shared" si="251"/>
        <v>4696.7500000000018</v>
      </c>
      <c r="BS770" s="57"/>
      <c r="BT770" s="57"/>
    </row>
    <row r="771" spans="1:72" x14ac:dyDescent="0.25">
      <c r="A771" s="31">
        <v>771</v>
      </c>
      <c r="B771" s="56">
        <v>768</v>
      </c>
      <c r="C771" s="71">
        <v>22.4</v>
      </c>
      <c r="D771" s="71">
        <v>0</v>
      </c>
      <c r="E771" s="71">
        <v>6.2222222222222214</v>
      </c>
      <c r="F771" s="71">
        <v>0.91666666666666519</v>
      </c>
      <c r="G771" s="71">
        <v>4707.3888888888905</v>
      </c>
      <c r="K771" s="57">
        <v>767</v>
      </c>
      <c r="L771" s="66">
        <v>43.7</v>
      </c>
      <c r="M771" s="66">
        <v>0</v>
      </c>
      <c r="N771" s="65">
        <f t="shared" si="231"/>
        <v>12.138888888888889</v>
      </c>
      <c r="O771" s="65">
        <f t="shared" si="238"/>
        <v>-2.7777777777776791E-2</v>
      </c>
      <c r="P771" s="67">
        <f t="shared" si="239"/>
        <v>4159.2083333333339</v>
      </c>
      <c r="Q771" s="57"/>
      <c r="R771" s="57"/>
      <c r="T771" s="57">
        <v>767</v>
      </c>
      <c r="U771" s="66">
        <v>63.5</v>
      </c>
      <c r="V771" s="66">
        <v>0</v>
      </c>
      <c r="W771" s="65">
        <f t="shared" si="232"/>
        <v>17.638888888888889</v>
      </c>
      <c r="X771" s="65">
        <f t="shared" si="240"/>
        <v>0.16666666666666785</v>
      </c>
      <c r="Y771" s="67">
        <f t="shared" si="241"/>
        <v>5400.1805555555584</v>
      </c>
      <c r="Z771" s="57"/>
      <c r="AA771" s="57"/>
      <c r="AC771" s="57">
        <v>767</v>
      </c>
      <c r="AD771" s="66">
        <v>19.399999999999999</v>
      </c>
      <c r="AE771" s="66">
        <v>0</v>
      </c>
      <c r="AF771" s="65">
        <f t="shared" si="233"/>
        <v>5.3888888888888884</v>
      </c>
      <c r="AG771" s="65">
        <f t="shared" si="242"/>
        <v>0.30555555555555536</v>
      </c>
      <c r="AH771" s="67">
        <f t="shared" si="243"/>
        <v>5211.1111111111059</v>
      </c>
      <c r="AI771" s="57"/>
      <c r="AJ771" s="57"/>
      <c r="AL771" s="57">
        <v>767</v>
      </c>
      <c r="AM771" s="66">
        <v>19.399999999999999</v>
      </c>
      <c r="AN771" s="66">
        <v>0</v>
      </c>
      <c r="AO771" s="65">
        <f t="shared" si="234"/>
        <v>5.3888888888888884</v>
      </c>
      <c r="AP771" s="65">
        <f t="shared" si="244"/>
        <v>0.30555555555555536</v>
      </c>
      <c r="AQ771" s="67">
        <f t="shared" si="245"/>
        <v>5211.1111111111059</v>
      </c>
      <c r="AR771" s="57"/>
      <c r="AS771" s="57"/>
      <c r="AU771" s="57">
        <v>767</v>
      </c>
      <c r="AV771" s="66">
        <v>19.399999999999999</v>
      </c>
      <c r="AW771" s="66">
        <v>0</v>
      </c>
      <c r="AX771" s="65">
        <f t="shared" si="235"/>
        <v>5.3888888888888884</v>
      </c>
      <c r="AY771" s="65">
        <f t="shared" si="246"/>
        <v>0.30555555555555536</v>
      </c>
      <c r="AZ771" s="67">
        <f t="shared" si="247"/>
        <v>5211.1111111111059</v>
      </c>
      <c r="BA771" s="57"/>
      <c r="BB771" s="57"/>
      <c r="BD771" s="57">
        <v>767</v>
      </c>
      <c r="BE771" s="66">
        <v>20.399999999999999</v>
      </c>
      <c r="BF771" s="66">
        <v>0</v>
      </c>
      <c r="BG771" s="65">
        <f t="shared" si="236"/>
        <v>5.6666666666666661</v>
      </c>
      <c r="BH771" s="65">
        <f t="shared" si="248"/>
        <v>1.2222222222222214</v>
      </c>
      <c r="BI771" s="67">
        <f t="shared" si="249"/>
        <v>4695.8055555555575</v>
      </c>
      <c r="BJ771" s="57"/>
      <c r="BK771" s="57"/>
      <c r="BM771" s="57">
        <v>767</v>
      </c>
      <c r="BN771" s="57">
        <v>19.100000000000001</v>
      </c>
      <c r="BO771" s="66">
        <v>0</v>
      </c>
      <c r="BP771" s="65">
        <f t="shared" si="237"/>
        <v>5.3055555555555562</v>
      </c>
      <c r="BQ771" s="65">
        <f t="shared" si="250"/>
        <v>0.8611111111111116</v>
      </c>
      <c r="BR771" s="67">
        <f t="shared" si="251"/>
        <v>4701.6250000000018</v>
      </c>
      <c r="BS771" s="57"/>
      <c r="BT771" s="57"/>
    </row>
    <row r="772" spans="1:72" x14ac:dyDescent="0.25">
      <c r="A772" s="31">
        <v>772</v>
      </c>
      <c r="B772" s="56">
        <v>769</v>
      </c>
      <c r="C772" s="71">
        <v>25.6</v>
      </c>
      <c r="D772" s="71">
        <v>0</v>
      </c>
      <c r="E772" s="71">
        <v>7.1111111111111116</v>
      </c>
      <c r="F772" s="71">
        <v>0.88888888888889017</v>
      </c>
      <c r="G772" s="71">
        <v>4714.0555555555575</v>
      </c>
      <c r="K772" s="57">
        <v>768</v>
      </c>
      <c r="L772" s="66">
        <v>43.6</v>
      </c>
      <c r="M772" s="66">
        <v>0</v>
      </c>
      <c r="N772" s="65">
        <f t="shared" si="231"/>
        <v>12.111111111111111</v>
      </c>
      <c r="O772" s="65">
        <f t="shared" si="238"/>
        <v>-2.7777777777778567E-2</v>
      </c>
      <c r="P772" s="67">
        <f t="shared" si="239"/>
        <v>4171.3333333333339</v>
      </c>
      <c r="Q772" s="57"/>
      <c r="R772" s="57"/>
      <c r="T772" s="57">
        <v>768</v>
      </c>
      <c r="U772" s="66">
        <v>64.2</v>
      </c>
      <c r="V772" s="66">
        <v>0</v>
      </c>
      <c r="W772" s="65">
        <f t="shared" si="232"/>
        <v>17.833333333333332</v>
      </c>
      <c r="X772" s="65">
        <f t="shared" si="240"/>
        <v>0.19444444444444287</v>
      </c>
      <c r="Y772" s="67">
        <f t="shared" si="241"/>
        <v>5417.9166666666697</v>
      </c>
      <c r="Z772" s="57"/>
      <c r="AA772" s="57"/>
      <c r="AC772" s="57">
        <v>768</v>
      </c>
      <c r="AD772" s="66">
        <v>20.399999999999999</v>
      </c>
      <c r="AE772" s="66">
        <v>0</v>
      </c>
      <c r="AF772" s="65">
        <f t="shared" si="233"/>
        <v>5.6666666666666661</v>
      </c>
      <c r="AG772" s="65">
        <f t="shared" si="242"/>
        <v>0.27777777777777768</v>
      </c>
      <c r="AH772" s="67">
        <f t="shared" si="243"/>
        <v>5216.6388888888832</v>
      </c>
      <c r="AI772" s="57"/>
      <c r="AJ772" s="57"/>
      <c r="AL772" s="57">
        <v>768</v>
      </c>
      <c r="AM772" s="66">
        <v>20.399999999999999</v>
      </c>
      <c r="AN772" s="66">
        <v>0</v>
      </c>
      <c r="AO772" s="65">
        <f t="shared" si="234"/>
        <v>5.6666666666666661</v>
      </c>
      <c r="AP772" s="65">
        <f t="shared" si="244"/>
        <v>0.27777777777777768</v>
      </c>
      <c r="AQ772" s="67">
        <f t="shared" si="245"/>
        <v>5216.6388888888832</v>
      </c>
      <c r="AR772" s="57"/>
      <c r="AS772" s="57"/>
      <c r="AU772" s="57">
        <v>768</v>
      </c>
      <c r="AV772" s="66">
        <v>20.399999999999999</v>
      </c>
      <c r="AW772" s="66">
        <v>0</v>
      </c>
      <c r="AX772" s="65">
        <f t="shared" si="235"/>
        <v>5.6666666666666661</v>
      </c>
      <c r="AY772" s="65">
        <f t="shared" si="246"/>
        <v>0.27777777777777768</v>
      </c>
      <c r="AZ772" s="67">
        <f t="shared" si="247"/>
        <v>5216.6388888888832</v>
      </c>
      <c r="BA772" s="57"/>
      <c r="BB772" s="57"/>
      <c r="BD772" s="57">
        <v>768</v>
      </c>
      <c r="BE772" s="66">
        <v>24</v>
      </c>
      <c r="BF772" s="66">
        <v>0</v>
      </c>
      <c r="BG772" s="65">
        <f t="shared" si="236"/>
        <v>6.6666666666666661</v>
      </c>
      <c r="BH772" s="65">
        <f t="shared" si="248"/>
        <v>1</v>
      </c>
      <c r="BI772" s="67">
        <f t="shared" si="249"/>
        <v>4701.9722222222244</v>
      </c>
      <c r="BJ772" s="57"/>
      <c r="BK772" s="57"/>
      <c r="BM772" s="57">
        <v>768</v>
      </c>
      <c r="BN772" s="57">
        <v>22.4</v>
      </c>
      <c r="BO772" s="66">
        <v>0</v>
      </c>
      <c r="BP772" s="65">
        <f t="shared" si="237"/>
        <v>6.2222222222222214</v>
      </c>
      <c r="BQ772" s="65">
        <f t="shared" si="250"/>
        <v>0.91666666666666519</v>
      </c>
      <c r="BR772" s="67">
        <f t="shared" si="251"/>
        <v>4707.3888888888905</v>
      </c>
      <c r="BS772" s="57"/>
      <c r="BT772" s="57"/>
    </row>
    <row r="773" spans="1:72" x14ac:dyDescent="0.25">
      <c r="A773" s="31">
        <v>773</v>
      </c>
      <c r="B773" s="56">
        <v>770</v>
      </c>
      <c r="C773" s="71">
        <v>30.1</v>
      </c>
      <c r="D773" s="71">
        <v>0</v>
      </c>
      <c r="E773" s="71">
        <v>8.3611111111111107</v>
      </c>
      <c r="F773" s="71">
        <v>1.2499999999999991</v>
      </c>
      <c r="G773" s="71">
        <v>4721.7916666666688</v>
      </c>
      <c r="K773" s="57">
        <v>769</v>
      </c>
      <c r="L773" s="66">
        <v>43.5</v>
      </c>
      <c r="M773" s="66">
        <v>0</v>
      </c>
      <c r="N773" s="65">
        <f t="shared" ref="N773:N836" si="252">L773/3.6</f>
        <v>12.083333333333332</v>
      </c>
      <c r="O773" s="65">
        <f t="shared" si="238"/>
        <v>-2.7777777777778567E-2</v>
      </c>
      <c r="P773" s="67">
        <f t="shared" si="239"/>
        <v>4183.4305555555566</v>
      </c>
      <c r="Q773" s="57"/>
      <c r="R773" s="57"/>
      <c r="T773" s="57">
        <v>769</v>
      </c>
      <c r="U773" s="66">
        <v>64.400000000000006</v>
      </c>
      <c r="V773" s="66">
        <v>0</v>
      </c>
      <c r="W773" s="65">
        <f t="shared" ref="W773:W836" si="253">U773/3.6</f>
        <v>17.888888888888889</v>
      </c>
      <c r="X773" s="65">
        <f t="shared" si="240"/>
        <v>5.5555555555557135E-2</v>
      </c>
      <c r="Y773" s="67">
        <f t="shared" si="241"/>
        <v>5435.777777777781</v>
      </c>
      <c r="Z773" s="57"/>
      <c r="AA773" s="57"/>
      <c r="AC773" s="57">
        <v>769</v>
      </c>
      <c r="AD773" s="66">
        <v>21.2</v>
      </c>
      <c r="AE773" s="66">
        <v>0</v>
      </c>
      <c r="AF773" s="65">
        <f t="shared" ref="AF773:AF836" si="254">AD773/3.6</f>
        <v>5.8888888888888884</v>
      </c>
      <c r="AG773" s="65">
        <f t="shared" si="242"/>
        <v>0.22222222222222232</v>
      </c>
      <c r="AH773" s="67">
        <f t="shared" si="243"/>
        <v>5222.4166666666606</v>
      </c>
      <c r="AI773" s="57"/>
      <c r="AJ773" s="57"/>
      <c r="AL773" s="57">
        <v>769</v>
      </c>
      <c r="AM773" s="66">
        <v>21.2</v>
      </c>
      <c r="AN773" s="66">
        <v>0</v>
      </c>
      <c r="AO773" s="65">
        <f t="shared" ref="AO773:AO836" si="255">AM773/3.6</f>
        <v>5.8888888888888884</v>
      </c>
      <c r="AP773" s="65">
        <f t="shared" si="244"/>
        <v>0.22222222222222232</v>
      </c>
      <c r="AQ773" s="67">
        <f t="shared" si="245"/>
        <v>5222.4166666666606</v>
      </c>
      <c r="AR773" s="57"/>
      <c r="AS773" s="57"/>
      <c r="AU773" s="57">
        <v>769</v>
      </c>
      <c r="AV773" s="66">
        <v>21.2</v>
      </c>
      <c r="AW773" s="66">
        <v>0</v>
      </c>
      <c r="AX773" s="65">
        <f t="shared" ref="AX773:AX836" si="256">AV773/3.6</f>
        <v>5.8888888888888884</v>
      </c>
      <c r="AY773" s="65">
        <f t="shared" si="246"/>
        <v>0.22222222222222232</v>
      </c>
      <c r="AZ773" s="67">
        <f t="shared" si="247"/>
        <v>5222.4166666666606</v>
      </c>
      <c r="BA773" s="57"/>
      <c r="BB773" s="57"/>
      <c r="BD773" s="57">
        <v>769</v>
      </c>
      <c r="BE773" s="66">
        <v>29</v>
      </c>
      <c r="BF773" s="66">
        <v>0</v>
      </c>
      <c r="BG773" s="65">
        <f t="shared" ref="BG773:BG836" si="257">BE773/3.6</f>
        <v>8.0555555555555554</v>
      </c>
      <c r="BH773" s="65">
        <f t="shared" si="248"/>
        <v>1.3888888888888893</v>
      </c>
      <c r="BI773" s="67">
        <f t="shared" si="249"/>
        <v>4709.3333333333358</v>
      </c>
      <c r="BJ773" s="57"/>
      <c r="BK773" s="57"/>
      <c r="BM773" s="57">
        <v>769</v>
      </c>
      <c r="BN773" s="57">
        <v>25.6</v>
      </c>
      <c r="BO773" s="66">
        <v>0</v>
      </c>
      <c r="BP773" s="65">
        <f t="shared" ref="BP773:BP836" si="258">BN773/3.6</f>
        <v>7.1111111111111116</v>
      </c>
      <c r="BQ773" s="65">
        <f t="shared" si="250"/>
        <v>0.88888888888889017</v>
      </c>
      <c r="BR773" s="67">
        <f t="shared" si="251"/>
        <v>4714.0555555555575</v>
      </c>
      <c r="BS773" s="57"/>
      <c r="BT773" s="57"/>
    </row>
    <row r="774" spans="1:72" x14ac:dyDescent="0.25">
      <c r="A774" s="31">
        <v>774</v>
      </c>
      <c r="B774" s="56">
        <v>771</v>
      </c>
      <c r="C774" s="71">
        <v>35.299999999999997</v>
      </c>
      <c r="D774" s="71">
        <v>0</v>
      </c>
      <c r="E774" s="71">
        <v>9.8055555555555554</v>
      </c>
      <c r="F774" s="71">
        <v>1.4444444444444446</v>
      </c>
      <c r="G774" s="71">
        <v>4730.8750000000018</v>
      </c>
      <c r="K774" s="57">
        <v>770</v>
      </c>
      <c r="L774" s="66">
        <v>43.4</v>
      </c>
      <c r="M774" s="66">
        <v>0</v>
      </c>
      <c r="N774" s="65">
        <f t="shared" si="252"/>
        <v>12.055555555555555</v>
      </c>
      <c r="O774" s="65">
        <f t="shared" ref="O774:O837" si="259">N774-N773</f>
        <v>-2.7777777777776791E-2</v>
      </c>
      <c r="P774" s="67">
        <f t="shared" ref="P774:P837" si="260">N773+(O774/2)+P773</f>
        <v>4195.5000000000009</v>
      </c>
      <c r="Q774" s="57"/>
      <c r="R774" s="57"/>
      <c r="T774" s="57">
        <v>770</v>
      </c>
      <c r="U774" s="66">
        <v>64.400000000000006</v>
      </c>
      <c r="V774" s="66">
        <v>0</v>
      </c>
      <c r="W774" s="65">
        <f t="shared" si="253"/>
        <v>17.888888888888889</v>
      </c>
      <c r="X774" s="65">
        <f t="shared" ref="X774:X837" si="261">W774-W773</f>
        <v>0</v>
      </c>
      <c r="Y774" s="67">
        <f t="shared" ref="Y774:Y837" si="262">W773+(X774/2)+Y773</f>
        <v>5453.6666666666697</v>
      </c>
      <c r="Z774" s="57"/>
      <c r="AA774" s="57"/>
      <c r="AC774" s="57">
        <v>770</v>
      </c>
      <c r="AD774" s="66">
        <v>21.9</v>
      </c>
      <c r="AE774" s="66">
        <v>0</v>
      </c>
      <c r="AF774" s="65">
        <f t="shared" si="254"/>
        <v>6.083333333333333</v>
      </c>
      <c r="AG774" s="65">
        <f t="shared" ref="AG774:AG837" si="263">AF774-AF773</f>
        <v>0.19444444444444464</v>
      </c>
      <c r="AH774" s="67">
        <f t="shared" ref="AH774:AH837" si="264">AF773+(AG774/2)+AH773</f>
        <v>5228.4027777777719</v>
      </c>
      <c r="AI774" s="57"/>
      <c r="AJ774" s="57"/>
      <c r="AL774" s="57">
        <v>770</v>
      </c>
      <c r="AM774" s="66">
        <v>21.9</v>
      </c>
      <c r="AN774" s="66">
        <v>0</v>
      </c>
      <c r="AO774" s="65">
        <f t="shared" si="255"/>
        <v>6.083333333333333</v>
      </c>
      <c r="AP774" s="65">
        <f t="shared" ref="AP774:AP837" si="265">AO774-AO773</f>
        <v>0.19444444444444464</v>
      </c>
      <c r="AQ774" s="67">
        <f t="shared" ref="AQ774:AQ837" si="266">AO773+(AP774/2)+AQ773</f>
        <v>5228.4027777777719</v>
      </c>
      <c r="AR774" s="57"/>
      <c r="AS774" s="57"/>
      <c r="AU774" s="57">
        <v>770</v>
      </c>
      <c r="AV774" s="66">
        <v>21.9</v>
      </c>
      <c r="AW774" s="66">
        <v>0</v>
      </c>
      <c r="AX774" s="65">
        <f t="shared" si="256"/>
        <v>6.083333333333333</v>
      </c>
      <c r="AY774" s="65">
        <f t="shared" ref="AY774:AY837" si="267">AX774-AX773</f>
        <v>0.19444444444444464</v>
      </c>
      <c r="AZ774" s="67">
        <f t="shared" ref="AZ774:AZ837" si="268">AX773+(AY774/2)+AZ773</f>
        <v>5228.4027777777719</v>
      </c>
      <c r="BA774" s="57"/>
      <c r="BB774" s="57"/>
      <c r="BD774" s="57">
        <v>770</v>
      </c>
      <c r="BE774" s="66">
        <v>32.200000000000003</v>
      </c>
      <c r="BF774" s="66">
        <v>0</v>
      </c>
      <c r="BG774" s="65">
        <f t="shared" si="257"/>
        <v>8.9444444444444446</v>
      </c>
      <c r="BH774" s="65">
        <f t="shared" ref="BH774:BH837" si="269">BG774-BG773</f>
        <v>0.88888888888888928</v>
      </c>
      <c r="BI774" s="67">
        <f t="shared" ref="BI774:BI837" si="270">BG773+(BH774/2)+BI773</f>
        <v>4717.8333333333358</v>
      </c>
      <c r="BJ774" s="57"/>
      <c r="BK774" s="57"/>
      <c r="BM774" s="57">
        <v>770</v>
      </c>
      <c r="BN774" s="57">
        <v>30.1</v>
      </c>
      <c r="BO774" s="66">
        <v>0</v>
      </c>
      <c r="BP774" s="65">
        <f t="shared" si="258"/>
        <v>8.3611111111111107</v>
      </c>
      <c r="BQ774" s="65">
        <f t="shared" ref="BQ774:BQ837" si="271">BP774-BP773</f>
        <v>1.2499999999999991</v>
      </c>
      <c r="BR774" s="67">
        <f t="shared" ref="BR774:BR837" si="272">BP773+(BQ774/2)+BR773</f>
        <v>4721.7916666666688</v>
      </c>
      <c r="BS774" s="57"/>
      <c r="BT774" s="57"/>
    </row>
    <row r="775" spans="1:72" x14ac:dyDescent="0.25">
      <c r="A775" s="31">
        <v>775</v>
      </c>
      <c r="B775" s="56">
        <v>772</v>
      </c>
      <c r="C775" s="71">
        <v>39.9</v>
      </c>
      <c r="D775" s="71">
        <v>0</v>
      </c>
      <c r="E775" s="71">
        <v>11.083333333333332</v>
      </c>
      <c r="F775" s="71">
        <v>1.2777777777777768</v>
      </c>
      <c r="G775" s="71">
        <v>4741.3194444444462</v>
      </c>
      <c r="K775" s="57">
        <v>771</v>
      </c>
      <c r="L775" s="66">
        <v>43.3</v>
      </c>
      <c r="M775" s="66">
        <v>0</v>
      </c>
      <c r="N775" s="65">
        <f t="shared" si="252"/>
        <v>12.027777777777777</v>
      </c>
      <c r="O775" s="65">
        <f t="shared" si="259"/>
        <v>-2.7777777777778567E-2</v>
      </c>
      <c r="P775" s="67">
        <f t="shared" si="260"/>
        <v>4207.5416666666679</v>
      </c>
      <c r="Q775" s="57"/>
      <c r="R775" s="57"/>
      <c r="T775" s="57">
        <v>771</v>
      </c>
      <c r="U775" s="66">
        <v>64</v>
      </c>
      <c r="V775" s="66">
        <v>0</v>
      </c>
      <c r="W775" s="65">
        <f t="shared" si="253"/>
        <v>17.777777777777779</v>
      </c>
      <c r="X775" s="65">
        <f t="shared" si="261"/>
        <v>-0.11111111111111072</v>
      </c>
      <c r="Y775" s="67">
        <f t="shared" si="262"/>
        <v>5471.5000000000027</v>
      </c>
      <c r="Z775" s="57"/>
      <c r="AA775" s="57"/>
      <c r="AC775" s="57">
        <v>771</v>
      </c>
      <c r="AD775" s="66">
        <v>22.7</v>
      </c>
      <c r="AE775" s="66">
        <v>0</v>
      </c>
      <c r="AF775" s="65">
        <f t="shared" si="254"/>
        <v>6.3055555555555554</v>
      </c>
      <c r="AG775" s="65">
        <f t="shared" si="263"/>
        <v>0.22222222222222232</v>
      </c>
      <c r="AH775" s="67">
        <f t="shared" si="264"/>
        <v>5234.5972222222163</v>
      </c>
      <c r="AI775" s="57"/>
      <c r="AJ775" s="57"/>
      <c r="AL775" s="57">
        <v>771</v>
      </c>
      <c r="AM775" s="66">
        <v>22.7</v>
      </c>
      <c r="AN775" s="66">
        <v>0</v>
      </c>
      <c r="AO775" s="65">
        <f t="shared" si="255"/>
        <v>6.3055555555555554</v>
      </c>
      <c r="AP775" s="65">
        <f t="shared" si="265"/>
        <v>0.22222222222222232</v>
      </c>
      <c r="AQ775" s="67">
        <f t="shared" si="266"/>
        <v>5234.5972222222163</v>
      </c>
      <c r="AR775" s="57"/>
      <c r="AS775" s="57"/>
      <c r="AU775" s="57">
        <v>771</v>
      </c>
      <c r="AV775" s="66">
        <v>22.7</v>
      </c>
      <c r="AW775" s="66">
        <v>0</v>
      </c>
      <c r="AX775" s="65">
        <f t="shared" si="256"/>
        <v>6.3055555555555554</v>
      </c>
      <c r="AY775" s="65">
        <f t="shared" si="267"/>
        <v>0.22222222222222232</v>
      </c>
      <c r="AZ775" s="67">
        <f t="shared" si="268"/>
        <v>5234.5972222222163</v>
      </c>
      <c r="BA775" s="57"/>
      <c r="BB775" s="57"/>
      <c r="BD775" s="57">
        <v>771</v>
      </c>
      <c r="BE775" s="66">
        <v>36.799999999999997</v>
      </c>
      <c r="BF775" s="66">
        <v>0</v>
      </c>
      <c r="BG775" s="65">
        <f t="shared" si="257"/>
        <v>10.222222222222221</v>
      </c>
      <c r="BH775" s="65">
        <f t="shared" si="269"/>
        <v>1.2777777777777768</v>
      </c>
      <c r="BI775" s="67">
        <f t="shared" si="270"/>
        <v>4727.4166666666688</v>
      </c>
      <c r="BJ775" s="57"/>
      <c r="BK775" s="57"/>
      <c r="BM775" s="57">
        <v>771</v>
      </c>
      <c r="BN775" s="57">
        <v>35.299999999999997</v>
      </c>
      <c r="BO775" s="66">
        <v>0</v>
      </c>
      <c r="BP775" s="65">
        <f t="shared" si="258"/>
        <v>9.8055555555555554</v>
      </c>
      <c r="BQ775" s="65">
        <f t="shared" si="271"/>
        <v>1.4444444444444446</v>
      </c>
      <c r="BR775" s="67">
        <f t="shared" si="272"/>
        <v>4730.8750000000018</v>
      </c>
      <c r="BS775" s="57"/>
      <c r="BT775" s="57"/>
    </row>
    <row r="776" spans="1:72" x14ac:dyDescent="0.25">
      <c r="A776" s="31">
        <v>776</v>
      </c>
      <c r="B776" s="56">
        <v>773</v>
      </c>
      <c r="C776" s="71">
        <v>44.5</v>
      </c>
      <c r="D776" s="71">
        <v>0</v>
      </c>
      <c r="E776" s="71">
        <v>12.361111111111111</v>
      </c>
      <c r="F776" s="71">
        <v>1.2777777777777786</v>
      </c>
      <c r="G776" s="71">
        <v>4753.0416666666688</v>
      </c>
      <c r="K776" s="57">
        <v>772</v>
      </c>
      <c r="L776" s="66">
        <v>43.1</v>
      </c>
      <c r="M776" s="66">
        <v>0</v>
      </c>
      <c r="N776" s="65">
        <f t="shared" si="252"/>
        <v>11.972222222222223</v>
      </c>
      <c r="O776" s="65">
        <f t="shared" si="259"/>
        <v>-5.5555555555553582E-2</v>
      </c>
      <c r="P776" s="67">
        <f t="shared" si="260"/>
        <v>4219.5416666666679</v>
      </c>
      <c r="Q776" s="57"/>
      <c r="R776" s="57"/>
      <c r="T776" s="57">
        <v>772</v>
      </c>
      <c r="U776" s="66">
        <v>63.5</v>
      </c>
      <c r="V776" s="66">
        <v>0</v>
      </c>
      <c r="W776" s="65">
        <f t="shared" si="253"/>
        <v>17.638888888888889</v>
      </c>
      <c r="X776" s="65">
        <f t="shared" si="261"/>
        <v>-0.13888888888888928</v>
      </c>
      <c r="Y776" s="67">
        <f t="shared" si="262"/>
        <v>5489.2083333333358</v>
      </c>
      <c r="Z776" s="57"/>
      <c r="AA776" s="57"/>
      <c r="AC776" s="57">
        <v>772</v>
      </c>
      <c r="AD776" s="66">
        <v>23.4</v>
      </c>
      <c r="AE776" s="66">
        <v>0</v>
      </c>
      <c r="AF776" s="65">
        <f t="shared" si="254"/>
        <v>6.4999999999999991</v>
      </c>
      <c r="AG776" s="65">
        <f t="shared" si="263"/>
        <v>0.19444444444444375</v>
      </c>
      <c r="AH776" s="67">
        <f t="shared" si="264"/>
        <v>5240.9999999999936</v>
      </c>
      <c r="AI776" s="57"/>
      <c r="AJ776" s="57"/>
      <c r="AL776" s="57">
        <v>772</v>
      </c>
      <c r="AM776" s="66">
        <v>23.4</v>
      </c>
      <c r="AN776" s="66">
        <v>0</v>
      </c>
      <c r="AO776" s="65">
        <f t="shared" si="255"/>
        <v>6.4999999999999991</v>
      </c>
      <c r="AP776" s="65">
        <f t="shared" si="265"/>
        <v>0.19444444444444375</v>
      </c>
      <c r="AQ776" s="67">
        <f t="shared" si="266"/>
        <v>5240.9999999999936</v>
      </c>
      <c r="AR776" s="57"/>
      <c r="AS776" s="57"/>
      <c r="AU776" s="57">
        <v>772</v>
      </c>
      <c r="AV776" s="66">
        <v>23.4</v>
      </c>
      <c r="AW776" s="66">
        <v>0</v>
      </c>
      <c r="AX776" s="65">
        <f t="shared" si="256"/>
        <v>6.4999999999999991</v>
      </c>
      <c r="AY776" s="65">
        <f t="shared" si="267"/>
        <v>0.19444444444444375</v>
      </c>
      <c r="AZ776" s="67">
        <f t="shared" si="268"/>
        <v>5240.9999999999936</v>
      </c>
      <c r="BA776" s="57"/>
      <c r="BB776" s="57"/>
      <c r="BD776" s="57">
        <v>772</v>
      </c>
      <c r="BE776" s="66">
        <v>39.4</v>
      </c>
      <c r="BF776" s="66">
        <v>0</v>
      </c>
      <c r="BG776" s="65">
        <f t="shared" si="257"/>
        <v>10.944444444444445</v>
      </c>
      <c r="BH776" s="65">
        <f t="shared" si="269"/>
        <v>0.72222222222222321</v>
      </c>
      <c r="BI776" s="67">
        <f t="shared" si="270"/>
        <v>4738.0000000000018</v>
      </c>
      <c r="BJ776" s="57"/>
      <c r="BK776" s="57"/>
      <c r="BM776" s="57">
        <v>772</v>
      </c>
      <c r="BN776" s="57">
        <v>39.9</v>
      </c>
      <c r="BO776" s="66">
        <v>0</v>
      </c>
      <c r="BP776" s="65">
        <f t="shared" si="258"/>
        <v>11.083333333333332</v>
      </c>
      <c r="BQ776" s="65">
        <f t="shared" si="271"/>
        <v>1.2777777777777768</v>
      </c>
      <c r="BR776" s="67">
        <f t="shared" si="272"/>
        <v>4741.3194444444462</v>
      </c>
      <c r="BS776" s="57"/>
      <c r="BT776" s="57"/>
    </row>
    <row r="777" spans="1:72" x14ac:dyDescent="0.25">
      <c r="A777" s="31">
        <v>777</v>
      </c>
      <c r="B777" s="56">
        <v>774</v>
      </c>
      <c r="C777" s="71">
        <v>47.5</v>
      </c>
      <c r="D777" s="71">
        <v>0</v>
      </c>
      <c r="E777" s="71">
        <v>13.194444444444445</v>
      </c>
      <c r="F777" s="71">
        <v>0.83333333333333393</v>
      </c>
      <c r="G777" s="71">
        <v>4765.8194444444462</v>
      </c>
      <c r="K777" s="57">
        <v>773</v>
      </c>
      <c r="L777" s="66">
        <v>42.9</v>
      </c>
      <c r="M777" s="66">
        <v>0</v>
      </c>
      <c r="N777" s="65">
        <f t="shared" si="252"/>
        <v>11.916666666666666</v>
      </c>
      <c r="O777" s="65">
        <f t="shared" si="259"/>
        <v>-5.5555555555557135E-2</v>
      </c>
      <c r="P777" s="67">
        <f t="shared" si="260"/>
        <v>4231.4861111111122</v>
      </c>
      <c r="Q777" s="57"/>
      <c r="R777" s="57"/>
      <c r="T777" s="57">
        <v>773</v>
      </c>
      <c r="U777" s="66">
        <v>62.9</v>
      </c>
      <c r="V777" s="66">
        <v>0</v>
      </c>
      <c r="W777" s="65">
        <f t="shared" si="253"/>
        <v>17.472222222222221</v>
      </c>
      <c r="X777" s="65">
        <f t="shared" si="261"/>
        <v>-0.16666666666666785</v>
      </c>
      <c r="Y777" s="67">
        <f t="shared" si="262"/>
        <v>5506.7638888888914</v>
      </c>
      <c r="Z777" s="57"/>
      <c r="AA777" s="57"/>
      <c r="AC777" s="57">
        <v>773</v>
      </c>
      <c r="AD777" s="66">
        <v>24.2</v>
      </c>
      <c r="AE777" s="66">
        <v>0</v>
      </c>
      <c r="AF777" s="65">
        <f t="shared" si="254"/>
        <v>6.7222222222222214</v>
      </c>
      <c r="AG777" s="65">
        <f t="shared" si="263"/>
        <v>0.22222222222222232</v>
      </c>
      <c r="AH777" s="67">
        <f t="shared" si="264"/>
        <v>5247.6111111111049</v>
      </c>
      <c r="AI777" s="57"/>
      <c r="AJ777" s="57"/>
      <c r="AL777" s="57">
        <v>773</v>
      </c>
      <c r="AM777" s="66">
        <v>24.2</v>
      </c>
      <c r="AN777" s="66">
        <v>0</v>
      </c>
      <c r="AO777" s="65">
        <f t="shared" si="255"/>
        <v>6.7222222222222214</v>
      </c>
      <c r="AP777" s="65">
        <f t="shared" si="265"/>
        <v>0.22222222222222232</v>
      </c>
      <c r="AQ777" s="67">
        <f t="shared" si="266"/>
        <v>5247.6111111111049</v>
      </c>
      <c r="AR777" s="57"/>
      <c r="AS777" s="57"/>
      <c r="AU777" s="57">
        <v>773</v>
      </c>
      <c r="AV777" s="66">
        <v>24.2</v>
      </c>
      <c r="AW777" s="66">
        <v>0</v>
      </c>
      <c r="AX777" s="65">
        <f t="shared" si="256"/>
        <v>6.7222222222222214</v>
      </c>
      <c r="AY777" s="65">
        <f t="shared" si="267"/>
        <v>0.22222222222222232</v>
      </c>
      <c r="AZ777" s="67">
        <f t="shared" si="268"/>
        <v>5247.6111111111049</v>
      </c>
      <c r="BA777" s="57"/>
      <c r="BB777" s="57"/>
      <c r="BD777" s="57">
        <v>773</v>
      </c>
      <c r="BE777" s="66">
        <v>43.2</v>
      </c>
      <c r="BF777" s="66">
        <v>0</v>
      </c>
      <c r="BG777" s="65">
        <f t="shared" si="257"/>
        <v>12</v>
      </c>
      <c r="BH777" s="65">
        <f t="shared" si="269"/>
        <v>1.0555555555555554</v>
      </c>
      <c r="BI777" s="67">
        <f t="shared" si="270"/>
        <v>4749.4722222222244</v>
      </c>
      <c r="BJ777" s="57"/>
      <c r="BK777" s="57"/>
      <c r="BM777" s="57">
        <v>773</v>
      </c>
      <c r="BN777" s="57">
        <v>44.5</v>
      </c>
      <c r="BO777" s="66">
        <v>0</v>
      </c>
      <c r="BP777" s="65">
        <f t="shared" si="258"/>
        <v>12.361111111111111</v>
      </c>
      <c r="BQ777" s="65">
        <f t="shared" si="271"/>
        <v>1.2777777777777786</v>
      </c>
      <c r="BR777" s="67">
        <f t="shared" si="272"/>
        <v>4753.0416666666688</v>
      </c>
      <c r="BS777" s="57"/>
      <c r="BT777" s="57"/>
    </row>
    <row r="778" spans="1:72" x14ac:dyDescent="0.25">
      <c r="A778" s="31">
        <v>778</v>
      </c>
      <c r="B778" s="56">
        <v>775</v>
      </c>
      <c r="C778" s="71">
        <v>50.9</v>
      </c>
      <c r="D778" s="71">
        <v>0</v>
      </c>
      <c r="E778" s="71">
        <v>14.138888888888888</v>
      </c>
      <c r="F778" s="71">
        <v>0.94444444444444287</v>
      </c>
      <c r="G778" s="71">
        <v>4779.4861111111131</v>
      </c>
      <c r="K778" s="57">
        <v>774</v>
      </c>
      <c r="L778" s="66">
        <v>42.7</v>
      </c>
      <c r="M778" s="66">
        <v>0</v>
      </c>
      <c r="N778" s="65">
        <f t="shared" si="252"/>
        <v>11.861111111111112</v>
      </c>
      <c r="O778" s="65">
        <f t="shared" si="259"/>
        <v>-5.5555555555553582E-2</v>
      </c>
      <c r="P778" s="67">
        <f t="shared" si="260"/>
        <v>4243.3750000000009</v>
      </c>
      <c r="Q778" s="57"/>
      <c r="R778" s="57"/>
      <c r="T778" s="57">
        <v>774</v>
      </c>
      <c r="U778" s="66">
        <v>62.4</v>
      </c>
      <c r="V778" s="66">
        <v>0</v>
      </c>
      <c r="W778" s="65">
        <f t="shared" si="253"/>
        <v>17.333333333333332</v>
      </c>
      <c r="X778" s="65">
        <f t="shared" si="261"/>
        <v>-0.13888888888888928</v>
      </c>
      <c r="Y778" s="67">
        <f t="shared" si="262"/>
        <v>5524.1666666666688</v>
      </c>
      <c r="Z778" s="57"/>
      <c r="AA778" s="57"/>
      <c r="AC778" s="57">
        <v>774</v>
      </c>
      <c r="AD778" s="66">
        <v>24.3</v>
      </c>
      <c r="AE778" s="66">
        <v>0</v>
      </c>
      <c r="AF778" s="65">
        <f t="shared" si="254"/>
        <v>6.75</v>
      </c>
      <c r="AG778" s="65">
        <f t="shared" si="263"/>
        <v>2.7777777777778567E-2</v>
      </c>
      <c r="AH778" s="67">
        <f t="shared" si="264"/>
        <v>5254.3472222222163</v>
      </c>
      <c r="AI778" s="57"/>
      <c r="AJ778" s="57"/>
      <c r="AL778" s="57">
        <v>774</v>
      </c>
      <c r="AM778" s="66">
        <v>24.3</v>
      </c>
      <c r="AN778" s="66">
        <v>0</v>
      </c>
      <c r="AO778" s="65">
        <f t="shared" si="255"/>
        <v>6.75</v>
      </c>
      <c r="AP778" s="65">
        <f t="shared" si="265"/>
        <v>2.7777777777778567E-2</v>
      </c>
      <c r="AQ778" s="67">
        <f t="shared" si="266"/>
        <v>5254.3472222222163</v>
      </c>
      <c r="AR778" s="57"/>
      <c r="AS778" s="57"/>
      <c r="AU778" s="57">
        <v>774</v>
      </c>
      <c r="AV778" s="66">
        <v>24.3</v>
      </c>
      <c r="AW778" s="66">
        <v>0</v>
      </c>
      <c r="AX778" s="65">
        <f t="shared" si="256"/>
        <v>6.75</v>
      </c>
      <c r="AY778" s="65">
        <f t="shared" si="267"/>
        <v>2.7777777777778567E-2</v>
      </c>
      <c r="AZ778" s="67">
        <f t="shared" si="268"/>
        <v>5254.3472222222163</v>
      </c>
      <c r="BA778" s="57"/>
      <c r="BB778" s="57"/>
      <c r="BD778" s="57">
        <v>774</v>
      </c>
      <c r="BE778" s="66">
        <v>45.8</v>
      </c>
      <c r="BF778" s="66">
        <v>0</v>
      </c>
      <c r="BG778" s="65">
        <f t="shared" si="257"/>
        <v>12.722222222222221</v>
      </c>
      <c r="BH778" s="65">
        <f t="shared" si="269"/>
        <v>0.72222222222222143</v>
      </c>
      <c r="BI778" s="67">
        <f t="shared" si="270"/>
        <v>4761.8333333333358</v>
      </c>
      <c r="BJ778" s="57"/>
      <c r="BK778" s="57"/>
      <c r="BM778" s="57">
        <v>774</v>
      </c>
      <c r="BN778" s="57">
        <v>47.5</v>
      </c>
      <c r="BO778" s="66">
        <v>0</v>
      </c>
      <c r="BP778" s="65">
        <f t="shared" si="258"/>
        <v>13.194444444444445</v>
      </c>
      <c r="BQ778" s="65">
        <f t="shared" si="271"/>
        <v>0.83333333333333393</v>
      </c>
      <c r="BR778" s="67">
        <f t="shared" si="272"/>
        <v>4765.8194444444462</v>
      </c>
      <c r="BS778" s="57"/>
      <c r="BT778" s="57"/>
    </row>
    <row r="779" spans="1:72" x14ac:dyDescent="0.25">
      <c r="A779" s="31">
        <v>779</v>
      </c>
      <c r="B779" s="56">
        <v>776</v>
      </c>
      <c r="C779" s="71">
        <v>54.1</v>
      </c>
      <c r="D779" s="71">
        <v>0</v>
      </c>
      <c r="E779" s="71">
        <v>15.027777777777779</v>
      </c>
      <c r="F779" s="71">
        <v>0.88888888888889106</v>
      </c>
      <c r="G779" s="71">
        <v>4794.0694444444462</v>
      </c>
      <c r="K779" s="57">
        <v>775</v>
      </c>
      <c r="L779" s="66">
        <v>42.5</v>
      </c>
      <c r="M779" s="66">
        <v>0</v>
      </c>
      <c r="N779" s="65">
        <f t="shared" si="252"/>
        <v>11.805555555555555</v>
      </c>
      <c r="O779" s="65">
        <f t="shared" si="259"/>
        <v>-5.5555555555557135E-2</v>
      </c>
      <c r="P779" s="67">
        <f t="shared" si="260"/>
        <v>4255.2083333333339</v>
      </c>
      <c r="Q779" s="57"/>
      <c r="R779" s="57"/>
      <c r="T779" s="57">
        <v>775</v>
      </c>
      <c r="U779" s="66">
        <v>62</v>
      </c>
      <c r="V779" s="66">
        <v>0</v>
      </c>
      <c r="W779" s="65">
        <f t="shared" si="253"/>
        <v>17.222222222222221</v>
      </c>
      <c r="X779" s="65">
        <f t="shared" si="261"/>
        <v>-0.11111111111111072</v>
      </c>
      <c r="Y779" s="67">
        <f t="shared" si="262"/>
        <v>5541.4444444444462</v>
      </c>
      <c r="Z779" s="57"/>
      <c r="AA779" s="57"/>
      <c r="AC779" s="57">
        <v>775</v>
      </c>
      <c r="AD779" s="66">
        <v>24.2</v>
      </c>
      <c r="AE779" s="66">
        <v>0</v>
      </c>
      <c r="AF779" s="65">
        <f t="shared" si="254"/>
        <v>6.7222222222222214</v>
      </c>
      <c r="AG779" s="65">
        <f t="shared" si="263"/>
        <v>-2.7777777777778567E-2</v>
      </c>
      <c r="AH779" s="67">
        <f t="shared" si="264"/>
        <v>5261.0833333333276</v>
      </c>
      <c r="AI779" s="57"/>
      <c r="AJ779" s="57"/>
      <c r="AL779" s="57">
        <v>775</v>
      </c>
      <c r="AM779" s="66">
        <v>24.2</v>
      </c>
      <c r="AN779" s="66">
        <v>0</v>
      </c>
      <c r="AO779" s="65">
        <f t="shared" si="255"/>
        <v>6.7222222222222214</v>
      </c>
      <c r="AP779" s="65">
        <f t="shared" si="265"/>
        <v>-2.7777777777778567E-2</v>
      </c>
      <c r="AQ779" s="67">
        <f t="shared" si="266"/>
        <v>5261.0833333333276</v>
      </c>
      <c r="AR779" s="57"/>
      <c r="AS779" s="57"/>
      <c r="AU779" s="57">
        <v>775</v>
      </c>
      <c r="AV779" s="66">
        <v>24.2</v>
      </c>
      <c r="AW779" s="66">
        <v>0</v>
      </c>
      <c r="AX779" s="65">
        <f t="shared" si="256"/>
        <v>6.7222222222222214</v>
      </c>
      <c r="AY779" s="65">
        <f t="shared" si="267"/>
        <v>-2.7777777777778567E-2</v>
      </c>
      <c r="AZ779" s="67">
        <f t="shared" si="268"/>
        <v>5261.0833333333276</v>
      </c>
      <c r="BA779" s="57"/>
      <c r="BB779" s="57"/>
      <c r="BD779" s="57">
        <v>775</v>
      </c>
      <c r="BE779" s="66">
        <v>49.2</v>
      </c>
      <c r="BF779" s="66">
        <v>0</v>
      </c>
      <c r="BG779" s="65">
        <f t="shared" si="257"/>
        <v>13.666666666666668</v>
      </c>
      <c r="BH779" s="65">
        <f t="shared" si="269"/>
        <v>0.94444444444444642</v>
      </c>
      <c r="BI779" s="67">
        <f t="shared" si="270"/>
        <v>4775.0277777777801</v>
      </c>
      <c r="BJ779" s="57"/>
      <c r="BK779" s="57"/>
      <c r="BM779" s="57">
        <v>775</v>
      </c>
      <c r="BN779" s="57">
        <v>50.9</v>
      </c>
      <c r="BO779" s="66">
        <v>0</v>
      </c>
      <c r="BP779" s="65">
        <f t="shared" si="258"/>
        <v>14.138888888888888</v>
      </c>
      <c r="BQ779" s="65">
        <f t="shared" si="271"/>
        <v>0.94444444444444287</v>
      </c>
      <c r="BR779" s="67">
        <f t="shared" si="272"/>
        <v>4779.4861111111131</v>
      </c>
      <c r="BS779" s="57"/>
      <c r="BT779" s="57"/>
    </row>
    <row r="780" spans="1:72" x14ac:dyDescent="0.25">
      <c r="A780" s="31">
        <v>780</v>
      </c>
      <c r="B780" s="56">
        <v>777</v>
      </c>
      <c r="C780" s="71">
        <v>56.3</v>
      </c>
      <c r="D780" s="71">
        <v>0</v>
      </c>
      <c r="E780" s="71">
        <v>15.638888888888888</v>
      </c>
      <c r="F780" s="71">
        <v>0.61111111111110894</v>
      </c>
      <c r="G780" s="71">
        <v>4809.4027777777792</v>
      </c>
      <c r="K780" s="57">
        <v>776</v>
      </c>
      <c r="L780" s="66">
        <v>42.3</v>
      </c>
      <c r="M780" s="66">
        <v>0</v>
      </c>
      <c r="N780" s="65">
        <f t="shared" si="252"/>
        <v>11.749999999999998</v>
      </c>
      <c r="O780" s="65">
        <f t="shared" si="259"/>
        <v>-5.5555555555557135E-2</v>
      </c>
      <c r="P780" s="67">
        <f t="shared" si="260"/>
        <v>4266.9861111111113</v>
      </c>
      <c r="Q780" s="57"/>
      <c r="R780" s="57"/>
      <c r="T780" s="57">
        <v>776</v>
      </c>
      <c r="U780" s="66">
        <v>61.6</v>
      </c>
      <c r="V780" s="66">
        <v>0</v>
      </c>
      <c r="W780" s="65">
        <f t="shared" si="253"/>
        <v>17.111111111111111</v>
      </c>
      <c r="X780" s="65">
        <f t="shared" si="261"/>
        <v>-0.11111111111111072</v>
      </c>
      <c r="Y780" s="67">
        <f t="shared" si="262"/>
        <v>5558.6111111111131</v>
      </c>
      <c r="Z780" s="57"/>
      <c r="AA780" s="57"/>
      <c r="AC780" s="57">
        <v>776</v>
      </c>
      <c r="AD780" s="66">
        <v>24.1</v>
      </c>
      <c r="AE780" s="66">
        <v>0</v>
      </c>
      <c r="AF780" s="65">
        <f t="shared" si="254"/>
        <v>6.6944444444444446</v>
      </c>
      <c r="AG780" s="65">
        <f t="shared" si="263"/>
        <v>-2.7777777777776791E-2</v>
      </c>
      <c r="AH780" s="67">
        <f t="shared" si="264"/>
        <v>5267.7916666666606</v>
      </c>
      <c r="AI780" s="57"/>
      <c r="AJ780" s="57"/>
      <c r="AL780" s="57">
        <v>776</v>
      </c>
      <c r="AM780" s="66">
        <v>24.1</v>
      </c>
      <c r="AN780" s="66">
        <v>0</v>
      </c>
      <c r="AO780" s="65">
        <f t="shared" si="255"/>
        <v>6.6944444444444446</v>
      </c>
      <c r="AP780" s="65">
        <f t="shared" si="265"/>
        <v>-2.7777777777776791E-2</v>
      </c>
      <c r="AQ780" s="67">
        <f t="shared" si="266"/>
        <v>5267.7916666666606</v>
      </c>
      <c r="AR780" s="57"/>
      <c r="AS780" s="57"/>
      <c r="AU780" s="57">
        <v>776</v>
      </c>
      <c r="AV780" s="66">
        <v>24.1</v>
      </c>
      <c r="AW780" s="66">
        <v>0</v>
      </c>
      <c r="AX780" s="65">
        <f t="shared" si="256"/>
        <v>6.6944444444444446</v>
      </c>
      <c r="AY780" s="65">
        <f t="shared" si="267"/>
        <v>-2.7777777777776791E-2</v>
      </c>
      <c r="AZ780" s="67">
        <f t="shared" si="268"/>
        <v>5267.7916666666606</v>
      </c>
      <c r="BA780" s="57"/>
      <c r="BB780" s="57"/>
      <c r="BD780" s="57">
        <v>776</v>
      </c>
      <c r="BE780" s="66">
        <v>51.4</v>
      </c>
      <c r="BF780" s="66">
        <v>0</v>
      </c>
      <c r="BG780" s="65">
        <f t="shared" si="257"/>
        <v>14.277777777777777</v>
      </c>
      <c r="BH780" s="65">
        <f t="shared" si="269"/>
        <v>0.61111111111110894</v>
      </c>
      <c r="BI780" s="67">
        <f t="shared" si="270"/>
        <v>4789.0000000000027</v>
      </c>
      <c r="BJ780" s="57"/>
      <c r="BK780" s="57"/>
      <c r="BM780" s="57">
        <v>776</v>
      </c>
      <c r="BN780" s="57">
        <v>54.1</v>
      </c>
      <c r="BO780" s="66">
        <v>0</v>
      </c>
      <c r="BP780" s="65">
        <f t="shared" si="258"/>
        <v>15.027777777777779</v>
      </c>
      <c r="BQ780" s="65">
        <f t="shared" si="271"/>
        <v>0.88888888888889106</v>
      </c>
      <c r="BR780" s="67">
        <f t="shared" si="272"/>
        <v>4794.0694444444462</v>
      </c>
      <c r="BS780" s="57"/>
      <c r="BT780" s="57"/>
    </row>
    <row r="781" spans="1:72" x14ac:dyDescent="0.25">
      <c r="A781" s="31">
        <v>781</v>
      </c>
      <c r="B781" s="56">
        <v>778</v>
      </c>
      <c r="C781" s="71">
        <v>58.1</v>
      </c>
      <c r="D781" s="71">
        <v>0</v>
      </c>
      <c r="E781" s="71">
        <v>16.138888888888889</v>
      </c>
      <c r="F781" s="71">
        <v>0.50000000000000178</v>
      </c>
      <c r="G781" s="71">
        <v>4825.2916666666679</v>
      </c>
      <c r="K781" s="57">
        <v>777</v>
      </c>
      <c r="L781" s="66">
        <v>42.2</v>
      </c>
      <c r="M781" s="66">
        <v>0</v>
      </c>
      <c r="N781" s="65">
        <f t="shared" si="252"/>
        <v>11.722222222222223</v>
      </c>
      <c r="O781" s="65">
        <f t="shared" si="259"/>
        <v>-2.7777777777775015E-2</v>
      </c>
      <c r="P781" s="67">
        <f t="shared" si="260"/>
        <v>4278.7222222222226</v>
      </c>
      <c r="Q781" s="57"/>
      <c r="R781" s="57"/>
      <c r="T781" s="57">
        <v>777</v>
      </c>
      <c r="U781" s="66">
        <v>61.4</v>
      </c>
      <c r="V781" s="66">
        <v>0</v>
      </c>
      <c r="W781" s="65">
        <f t="shared" si="253"/>
        <v>17.055555555555554</v>
      </c>
      <c r="X781" s="65">
        <f t="shared" si="261"/>
        <v>-5.5555555555557135E-2</v>
      </c>
      <c r="Y781" s="67">
        <f t="shared" si="262"/>
        <v>5575.6944444444462</v>
      </c>
      <c r="Z781" s="57"/>
      <c r="AA781" s="57"/>
      <c r="AC781" s="57">
        <v>777</v>
      </c>
      <c r="AD781" s="66">
        <v>23.8</v>
      </c>
      <c r="AE781" s="66">
        <v>0</v>
      </c>
      <c r="AF781" s="65">
        <f t="shared" si="254"/>
        <v>6.6111111111111107</v>
      </c>
      <c r="AG781" s="65">
        <f t="shared" si="263"/>
        <v>-8.3333333333333925E-2</v>
      </c>
      <c r="AH781" s="67">
        <f t="shared" si="264"/>
        <v>5274.444444444438</v>
      </c>
      <c r="AI781" s="57"/>
      <c r="AJ781" s="57"/>
      <c r="AL781" s="57">
        <v>777</v>
      </c>
      <c r="AM781" s="66">
        <v>23.8</v>
      </c>
      <c r="AN781" s="66">
        <v>0</v>
      </c>
      <c r="AO781" s="65">
        <f t="shared" si="255"/>
        <v>6.6111111111111107</v>
      </c>
      <c r="AP781" s="65">
        <f t="shared" si="265"/>
        <v>-8.3333333333333925E-2</v>
      </c>
      <c r="AQ781" s="67">
        <f t="shared" si="266"/>
        <v>5274.444444444438</v>
      </c>
      <c r="AR781" s="57"/>
      <c r="AS781" s="57"/>
      <c r="AU781" s="57">
        <v>777</v>
      </c>
      <c r="AV781" s="66">
        <v>23.8</v>
      </c>
      <c r="AW781" s="66">
        <v>0</v>
      </c>
      <c r="AX781" s="65">
        <f t="shared" si="256"/>
        <v>6.6111111111111107</v>
      </c>
      <c r="AY781" s="65">
        <f t="shared" si="267"/>
        <v>-8.3333333333333925E-2</v>
      </c>
      <c r="AZ781" s="67">
        <f t="shared" si="268"/>
        <v>5274.444444444438</v>
      </c>
      <c r="BA781" s="57"/>
      <c r="BB781" s="57"/>
      <c r="BD781" s="57">
        <v>777</v>
      </c>
      <c r="BE781" s="66">
        <v>54.2</v>
      </c>
      <c r="BF781" s="66">
        <v>0</v>
      </c>
      <c r="BG781" s="65">
        <f t="shared" si="257"/>
        <v>15.055555555555555</v>
      </c>
      <c r="BH781" s="65">
        <f t="shared" si="269"/>
        <v>0.77777777777777857</v>
      </c>
      <c r="BI781" s="67">
        <f t="shared" si="270"/>
        <v>4803.6666666666697</v>
      </c>
      <c r="BJ781" s="57"/>
      <c r="BK781" s="57"/>
      <c r="BM781" s="57">
        <v>777</v>
      </c>
      <c r="BN781" s="57">
        <v>56.3</v>
      </c>
      <c r="BO781" s="66">
        <v>0</v>
      </c>
      <c r="BP781" s="65">
        <f t="shared" si="258"/>
        <v>15.638888888888888</v>
      </c>
      <c r="BQ781" s="65">
        <f t="shared" si="271"/>
        <v>0.61111111111110894</v>
      </c>
      <c r="BR781" s="67">
        <f t="shared" si="272"/>
        <v>4809.4027777777792</v>
      </c>
      <c r="BS781" s="57"/>
      <c r="BT781" s="57"/>
    </row>
    <row r="782" spans="1:72" x14ac:dyDescent="0.25">
      <c r="A782" s="31">
        <v>782</v>
      </c>
      <c r="B782" s="56">
        <v>779</v>
      </c>
      <c r="C782" s="71">
        <v>59.8</v>
      </c>
      <c r="D782" s="71">
        <v>0</v>
      </c>
      <c r="E782" s="71">
        <v>16.611111111111111</v>
      </c>
      <c r="F782" s="71">
        <v>0.47222222222222143</v>
      </c>
      <c r="G782" s="71">
        <v>4841.6666666666679</v>
      </c>
      <c r="K782" s="57">
        <v>778</v>
      </c>
      <c r="L782" s="66">
        <v>42.2</v>
      </c>
      <c r="M782" s="66">
        <v>0</v>
      </c>
      <c r="N782" s="65">
        <f t="shared" si="252"/>
        <v>11.722222222222223</v>
      </c>
      <c r="O782" s="65">
        <f t="shared" si="259"/>
        <v>0</v>
      </c>
      <c r="P782" s="67">
        <f t="shared" si="260"/>
        <v>4290.4444444444453</v>
      </c>
      <c r="Q782" s="57"/>
      <c r="R782" s="57"/>
      <c r="T782" s="57">
        <v>778</v>
      </c>
      <c r="U782" s="66">
        <v>61.2</v>
      </c>
      <c r="V782" s="66">
        <v>0</v>
      </c>
      <c r="W782" s="65">
        <f t="shared" si="253"/>
        <v>17</v>
      </c>
      <c r="X782" s="65">
        <f t="shared" si="261"/>
        <v>-5.5555555555553582E-2</v>
      </c>
      <c r="Y782" s="67">
        <f t="shared" si="262"/>
        <v>5592.7222222222235</v>
      </c>
      <c r="Z782" s="57"/>
      <c r="AA782" s="57"/>
      <c r="AC782" s="57">
        <v>778</v>
      </c>
      <c r="AD782" s="66">
        <v>23</v>
      </c>
      <c r="AE782" s="66">
        <v>0</v>
      </c>
      <c r="AF782" s="65">
        <f t="shared" si="254"/>
        <v>6.3888888888888884</v>
      </c>
      <c r="AG782" s="65">
        <f t="shared" si="263"/>
        <v>-0.22222222222222232</v>
      </c>
      <c r="AH782" s="67">
        <f t="shared" si="264"/>
        <v>5280.944444444438</v>
      </c>
      <c r="AI782" s="57"/>
      <c r="AJ782" s="57"/>
      <c r="AL782" s="57">
        <v>778</v>
      </c>
      <c r="AM782" s="66">
        <v>23</v>
      </c>
      <c r="AN782" s="66">
        <v>0</v>
      </c>
      <c r="AO782" s="65">
        <f t="shared" si="255"/>
        <v>6.3888888888888884</v>
      </c>
      <c r="AP782" s="65">
        <f t="shared" si="265"/>
        <v>-0.22222222222222232</v>
      </c>
      <c r="AQ782" s="67">
        <f t="shared" si="266"/>
        <v>5280.944444444438</v>
      </c>
      <c r="AR782" s="57"/>
      <c r="AS782" s="57"/>
      <c r="AU782" s="57">
        <v>778</v>
      </c>
      <c r="AV782" s="66">
        <v>23</v>
      </c>
      <c r="AW782" s="66">
        <v>0</v>
      </c>
      <c r="AX782" s="65">
        <f t="shared" si="256"/>
        <v>6.3888888888888884</v>
      </c>
      <c r="AY782" s="65">
        <f t="shared" si="267"/>
        <v>-0.22222222222222232</v>
      </c>
      <c r="AZ782" s="67">
        <f t="shared" si="268"/>
        <v>5280.944444444438</v>
      </c>
      <c r="BA782" s="57"/>
      <c r="BB782" s="57"/>
      <c r="BD782" s="57">
        <v>778</v>
      </c>
      <c r="BE782" s="66">
        <v>56</v>
      </c>
      <c r="BF782" s="66">
        <v>0</v>
      </c>
      <c r="BG782" s="65">
        <f t="shared" si="257"/>
        <v>15.555555555555555</v>
      </c>
      <c r="BH782" s="65">
        <f t="shared" si="269"/>
        <v>0.5</v>
      </c>
      <c r="BI782" s="67">
        <f t="shared" si="270"/>
        <v>4818.9722222222254</v>
      </c>
      <c r="BJ782" s="57"/>
      <c r="BK782" s="57"/>
      <c r="BM782" s="57">
        <v>778</v>
      </c>
      <c r="BN782" s="57">
        <v>58.1</v>
      </c>
      <c r="BO782" s="66">
        <v>0</v>
      </c>
      <c r="BP782" s="65">
        <f t="shared" si="258"/>
        <v>16.138888888888889</v>
      </c>
      <c r="BQ782" s="65">
        <f t="shared" si="271"/>
        <v>0.50000000000000178</v>
      </c>
      <c r="BR782" s="67">
        <f t="shared" si="272"/>
        <v>4825.2916666666679</v>
      </c>
      <c r="BS782" s="57"/>
      <c r="BT782" s="57"/>
    </row>
    <row r="783" spans="1:72" x14ac:dyDescent="0.25">
      <c r="A783" s="31">
        <v>783</v>
      </c>
      <c r="B783" s="56">
        <v>780</v>
      </c>
      <c r="C783" s="71">
        <v>61.1</v>
      </c>
      <c r="D783" s="71">
        <v>0</v>
      </c>
      <c r="E783" s="71">
        <v>16.972222222222221</v>
      </c>
      <c r="F783" s="71">
        <v>0.36111111111111072</v>
      </c>
      <c r="G783" s="71">
        <v>4858.4583333333348</v>
      </c>
      <c r="K783" s="57">
        <v>779</v>
      </c>
      <c r="L783" s="66">
        <v>42.2</v>
      </c>
      <c r="M783" s="66">
        <v>0</v>
      </c>
      <c r="N783" s="65">
        <f t="shared" si="252"/>
        <v>11.722222222222223</v>
      </c>
      <c r="O783" s="65">
        <f t="shared" si="259"/>
        <v>0</v>
      </c>
      <c r="P783" s="67">
        <f t="shared" si="260"/>
        <v>4302.1666666666679</v>
      </c>
      <c r="Q783" s="57"/>
      <c r="R783" s="57"/>
      <c r="T783" s="57">
        <v>779</v>
      </c>
      <c r="U783" s="66">
        <v>61</v>
      </c>
      <c r="V783" s="66">
        <v>0</v>
      </c>
      <c r="W783" s="65">
        <f t="shared" si="253"/>
        <v>16.944444444444443</v>
      </c>
      <c r="X783" s="65">
        <f t="shared" si="261"/>
        <v>-5.5555555555557135E-2</v>
      </c>
      <c r="Y783" s="67">
        <f t="shared" si="262"/>
        <v>5609.6944444444462</v>
      </c>
      <c r="Z783" s="57"/>
      <c r="AA783" s="57"/>
      <c r="AC783" s="57">
        <v>779</v>
      </c>
      <c r="AD783" s="66">
        <v>22.6</v>
      </c>
      <c r="AE783" s="66">
        <v>0</v>
      </c>
      <c r="AF783" s="65">
        <f t="shared" si="254"/>
        <v>6.2777777777777777</v>
      </c>
      <c r="AG783" s="65">
        <f t="shared" si="263"/>
        <v>-0.11111111111111072</v>
      </c>
      <c r="AH783" s="67">
        <f t="shared" si="264"/>
        <v>5287.277777777771</v>
      </c>
      <c r="AI783" s="57"/>
      <c r="AJ783" s="57"/>
      <c r="AL783" s="57">
        <v>779</v>
      </c>
      <c r="AM783" s="66">
        <v>22.6</v>
      </c>
      <c r="AN783" s="66">
        <v>0</v>
      </c>
      <c r="AO783" s="65">
        <f t="shared" si="255"/>
        <v>6.2777777777777777</v>
      </c>
      <c r="AP783" s="65">
        <f t="shared" si="265"/>
        <v>-0.11111111111111072</v>
      </c>
      <c r="AQ783" s="67">
        <f t="shared" si="266"/>
        <v>5287.277777777771</v>
      </c>
      <c r="AR783" s="57"/>
      <c r="AS783" s="57"/>
      <c r="AU783" s="57">
        <v>779</v>
      </c>
      <c r="AV783" s="66">
        <v>22.6</v>
      </c>
      <c r="AW783" s="66">
        <v>0</v>
      </c>
      <c r="AX783" s="65">
        <f t="shared" si="256"/>
        <v>6.2777777777777777</v>
      </c>
      <c r="AY783" s="65">
        <f t="shared" si="267"/>
        <v>-0.11111111111111072</v>
      </c>
      <c r="AZ783" s="67">
        <f t="shared" si="268"/>
        <v>5287.277777777771</v>
      </c>
      <c r="BA783" s="57"/>
      <c r="BB783" s="57"/>
      <c r="BD783" s="57">
        <v>779</v>
      </c>
      <c r="BE783" s="66">
        <v>58.3</v>
      </c>
      <c r="BF783" s="66">
        <v>0</v>
      </c>
      <c r="BG783" s="65">
        <f t="shared" si="257"/>
        <v>16.194444444444443</v>
      </c>
      <c r="BH783" s="65">
        <f t="shared" si="269"/>
        <v>0.63888888888888751</v>
      </c>
      <c r="BI783" s="67">
        <f t="shared" si="270"/>
        <v>4834.8472222222254</v>
      </c>
      <c r="BJ783" s="57"/>
      <c r="BK783" s="57"/>
      <c r="BM783" s="57">
        <v>779</v>
      </c>
      <c r="BN783" s="57">
        <v>59.8</v>
      </c>
      <c r="BO783" s="66">
        <v>0</v>
      </c>
      <c r="BP783" s="65">
        <f t="shared" si="258"/>
        <v>16.611111111111111</v>
      </c>
      <c r="BQ783" s="65">
        <f t="shared" si="271"/>
        <v>0.47222222222222143</v>
      </c>
      <c r="BR783" s="67">
        <f t="shared" si="272"/>
        <v>4841.6666666666679</v>
      </c>
      <c r="BS783" s="57"/>
      <c r="BT783" s="57"/>
    </row>
    <row r="784" spans="1:72" x14ac:dyDescent="0.25">
      <c r="A784" s="31">
        <v>784</v>
      </c>
      <c r="B784" s="56">
        <v>781</v>
      </c>
      <c r="C784" s="71">
        <v>62.1</v>
      </c>
      <c r="D784" s="71">
        <v>0</v>
      </c>
      <c r="E784" s="71">
        <v>17.25</v>
      </c>
      <c r="F784" s="71">
        <v>0.27777777777777857</v>
      </c>
      <c r="G784" s="71">
        <v>4875.5694444444462</v>
      </c>
      <c r="K784" s="57">
        <v>780</v>
      </c>
      <c r="L784" s="66">
        <v>42.3</v>
      </c>
      <c r="M784" s="66">
        <v>0</v>
      </c>
      <c r="N784" s="65">
        <f t="shared" si="252"/>
        <v>11.749999999999998</v>
      </c>
      <c r="O784" s="65">
        <f t="shared" si="259"/>
        <v>2.7777777777775015E-2</v>
      </c>
      <c r="P784" s="67">
        <f t="shared" si="260"/>
        <v>4313.9027777777792</v>
      </c>
      <c r="Q784" s="57"/>
      <c r="R784" s="57"/>
      <c r="T784" s="57">
        <v>780</v>
      </c>
      <c r="U784" s="66">
        <v>60.7</v>
      </c>
      <c r="V784" s="66">
        <v>0</v>
      </c>
      <c r="W784" s="65">
        <f t="shared" si="253"/>
        <v>16.861111111111111</v>
      </c>
      <c r="X784" s="65">
        <f t="shared" si="261"/>
        <v>-8.3333333333332149E-2</v>
      </c>
      <c r="Y784" s="67">
        <f t="shared" si="262"/>
        <v>5626.5972222222235</v>
      </c>
      <c r="Z784" s="57"/>
      <c r="AA784" s="57"/>
      <c r="AC784" s="57">
        <v>780</v>
      </c>
      <c r="AD784" s="66">
        <v>21.7</v>
      </c>
      <c r="AE784" s="66">
        <v>0</v>
      </c>
      <c r="AF784" s="65">
        <f t="shared" si="254"/>
        <v>6.0277777777777777</v>
      </c>
      <c r="AG784" s="65">
        <f t="shared" si="263"/>
        <v>-0.25</v>
      </c>
      <c r="AH784" s="67">
        <f t="shared" si="264"/>
        <v>5293.4305555555484</v>
      </c>
      <c r="AI784" s="57"/>
      <c r="AJ784" s="57"/>
      <c r="AL784" s="57">
        <v>780</v>
      </c>
      <c r="AM784" s="66">
        <v>21.7</v>
      </c>
      <c r="AN784" s="66">
        <v>0</v>
      </c>
      <c r="AO784" s="65">
        <f t="shared" si="255"/>
        <v>6.0277777777777777</v>
      </c>
      <c r="AP784" s="65">
        <f t="shared" si="265"/>
        <v>-0.25</v>
      </c>
      <c r="AQ784" s="67">
        <f t="shared" si="266"/>
        <v>5293.4305555555484</v>
      </c>
      <c r="AR784" s="57"/>
      <c r="AS784" s="57"/>
      <c r="AU784" s="57">
        <v>780</v>
      </c>
      <c r="AV784" s="66">
        <v>21.7</v>
      </c>
      <c r="AW784" s="66">
        <v>0</v>
      </c>
      <c r="AX784" s="65">
        <f t="shared" si="256"/>
        <v>6.0277777777777777</v>
      </c>
      <c r="AY784" s="65">
        <f t="shared" si="267"/>
        <v>-0.25</v>
      </c>
      <c r="AZ784" s="67">
        <f t="shared" si="268"/>
        <v>5293.4305555555484</v>
      </c>
      <c r="BA784" s="57"/>
      <c r="BB784" s="57"/>
      <c r="BD784" s="57">
        <v>780</v>
      </c>
      <c r="BE784" s="66">
        <v>59.8</v>
      </c>
      <c r="BF784" s="66">
        <v>0</v>
      </c>
      <c r="BG784" s="65">
        <f t="shared" si="257"/>
        <v>16.611111111111111</v>
      </c>
      <c r="BH784" s="65">
        <f t="shared" si="269"/>
        <v>0.41666666666666785</v>
      </c>
      <c r="BI784" s="67">
        <f t="shared" si="270"/>
        <v>4851.2500000000027</v>
      </c>
      <c r="BJ784" s="57"/>
      <c r="BK784" s="57"/>
      <c r="BM784" s="57">
        <v>780</v>
      </c>
      <c r="BN784" s="57">
        <v>61.1</v>
      </c>
      <c r="BO784" s="66">
        <v>0</v>
      </c>
      <c r="BP784" s="65">
        <f t="shared" si="258"/>
        <v>16.972222222222221</v>
      </c>
      <c r="BQ784" s="65">
        <f t="shared" si="271"/>
        <v>0.36111111111111072</v>
      </c>
      <c r="BR784" s="67">
        <f t="shared" si="272"/>
        <v>4858.4583333333348</v>
      </c>
      <c r="BS784" s="57"/>
      <c r="BT784" s="57"/>
    </row>
    <row r="785" spans="1:72" x14ac:dyDescent="0.25">
      <c r="A785" s="31">
        <v>785</v>
      </c>
      <c r="B785" s="56">
        <v>782</v>
      </c>
      <c r="C785" s="71">
        <v>62.8</v>
      </c>
      <c r="D785" s="71">
        <v>0</v>
      </c>
      <c r="E785" s="71">
        <v>17.444444444444443</v>
      </c>
      <c r="F785" s="71">
        <v>0.19444444444444287</v>
      </c>
      <c r="G785" s="71">
        <v>4892.9166666666688</v>
      </c>
      <c r="K785" s="57">
        <v>781</v>
      </c>
      <c r="L785" s="66">
        <v>42.4</v>
      </c>
      <c r="M785" s="66">
        <v>0</v>
      </c>
      <c r="N785" s="65">
        <f t="shared" si="252"/>
        <v>11.777777777777777</v>
      </c>
      <c r="O785" s="65">
        <f t="shared" si="259"/>
        <v>2.7777777777778567E-2</v>
      </c>
      <c r="P785" s="67">
        <f t="shared" si="260"/>
        <v>4325.6666666666679</v>
      </c>
      <c r="Q785" s="57"/>
      <c r="R785" s="57"/>
      <c r="T785" s="57">
        <v>781</v>
      </c>
      <c r="U785" s="66">
        <v>60.2</v>
      </c>
      <c r="V785" s="66">
        <v>0</v>
      </c>
      <c r="W785" s="65">
        <f t="shared" si="253"/>
        <v>16.722222222222221</v>
      </c>
      <c r="X785" s="65">
        <f t="shared" si="261"/>
        <v>-0.13888888888888928</v>
      </c>
      <c r="Y785" s="67">
        <f t="shared" si="262"/>
        <v>5643.3888888888905</v>
      </c>
      <c r="Z785" s="57"/>
      <c r="AA785" s="57"/>
      <c r="AC785" s="57">
        <v>781</v>
      </c>
      <c r="AD785" s="66">
        <v>21.3</v>
      </c>
      <c r="AE785" s="66">
        <v>0</v>
      </c>
      <c r="AF785" s="65">
        <f t="shared" si="254"/>
        <v>5.916666666666667</v>
      </c>
      <c r="AG785" s="65">
        <f t="shared" si="263"/>
        <v>-0.11111111111111072</v>
      </c>
      <c r="AH785" s="67">
        <f t="shared" si="264"/>
        <v>5299.402777777771</v>
      </c>
      <c r="AI785" s="57"/>
      <c r="AJ785" s="57"/>
      <c r="AL785" s="57">
        <v>781</v>
      </c>
      <c r="AM785" s="66">
        <v>21.3</v>
      </c>
      <c r="AN785" s="66">
        <v>0</v>
      </c>
      <c r="AO785" s="65">
        <f t="shared" si="255"/>
        <v>5.916666666666667</v>
      </c>
      <c r="AP785" s="65">
        <f t="shared" si="265"/>
        <v>-0.11111111111111072</v>
      </c>
      <c r="AQ785" s="67">
        <f t="shared" si="266"/>
        <v>5299.402777777771</v>
      </c>
      <c r="AR785" s="57"/>
      <c r="AS785" s="57"/>
      <c r="AU785" s="57">
        <v>781</v>
      </c>
      <c r="AV785" s="66">
        <v>21.3</v>
      </c>
      <c r="AW785" s="66">
        <v>0</v>
      </c>
      <c r="AX785" s="65">
        <f t="shared" si="256"/>
        <v>5.916666666666667</v>
      </c>
      <c r="AY785" s="65">
        <f t="shared" si="267"/>
        <v>-0.11111111111111072</v>
      </c>
      <c r="AZ785" s="67">
        <f t="shared" si="268"/>
        <v>5299.402777777771</v>
      </c>
      <c r="BA785" s="57"/>
      <c r="BB785" s="57"/>
      <c r="BD785" s="57">
        <v>781</v>
      </c>
      <c r="BE785" s="66">
        <v>61.7</v>
      </c>
      <c r="BF785" s="66">
        <v>0</v>
      </c>
      <c r="BG785" s="65">
        <f t="shared" si="257"/>
        <v>17.138888888888889</v>
      </c>
      <c r="BH785" s="65">
        <f t="shared" si="269"/>
        <v>0.52777777777777857</v>
      </c>
      <c r="BI785" s="67">
        <f t="shared" si="270"/>
        <v>4868.1250000000027</v>
      </c>
      <c r="BJ785" s="57"/>
      <c r="BK785" s="57"/>
      <c r="BM785" s="57">
        <v>781</v>
      </c>
      <c r="BN785" s="57">
        <v>62.1</v>
      </c>
      <c r="BO785" s="66">
        <v>0</v>
      </c>
      <c r="BP785" s="65">
        <f t="shared" si="258"/>
        <v>17.25</v>
      </c>
      <c r="BQ785" s="65">
        <f t="shared" si="271"/>
        <v>0.27777777777777857</v>
      </c>
      <c r="BR785" s="67">
        <f t="shared" si="272"/>
        <v>4875.5694444444462</v>
      </c>
      <c r="BS785" s="57"/>
      <c r="BT785" s="57"/>
    </row>
    <row r="786" spans="1:72" x14ac:dyDescent="0.25">
      <c r="A786" s="31">
        <v>786</v>
      </c>
      <c r="B786" s="56">
        <v>783</v>
      </c>
      <c r="C786" s="71">
        <v>63.3</v>
      </c>
      <c r="D786" s="71">
        <v>0</v>
      </c>
      <c r="E786" s="71">
        <v>17.583333333333332</v>
      </c>
      <c r="F786" s="71">
        <v>0.13888888888888928</v>
      </c>
      <c r="G786" s="71">
        <v>4910.4305555555575</v>
      </c>
      <c r="K786" s="57">
        <v>782</v>
      </c>
      <c r="L786" s="66">
        <v>42.5</v>
      </c>
      <c r="M786" s="66">
        <v>0</v>
      </c>
      <c r="N786" s="65">
        <f t="shared" si="252"/>
        <v>11.805555555555555</v>
      </c>
      <c r="O786" s="65">
        <f t="shared" si="259"/>
        <v>2.7777777777778567E-2</v>
      </c>
      <c r="P786" s="67">
        <f t="shared" si="260"/>
        <v>4337.4583333333348</v>
      </c>
      <c r="Q786" s="57"/>
      <c r="R786" s="57"/>
      <c r="T786" s="57">
        <v>782</v>
      </c>
      <c r="U786" s="66">
        <v>59.6</v>
      </c>
      <c r="V786" s="66">
        <v>0</v>
      </c>
      <c r="W786" s="65">
        <f t="shared" si="253"/>
        <v>16.555555555555557</v>
      </c>
      <c r="X786" s="65">
        <f t="shared" si="261"/>
        <v>-0.1666666666666643</v>
      </c>
      <c r="Y786" s="67">
        <f t="shared" si="262"/>
        <v>5660.0277777777792</v>
      </c>
      <c r="Z786" s="57"/>
      <c r="AA786" s="57"/>
      <c r="AC786" s="57">
        <v>782</v>
      </c>
      <c r="AD786" s="66">
        <v>20.3</v>
      </c>
      <c r="AE786" s="66">
        <v>0</v>
      </c>
      <c r="AF786" s="65">
        <f t="shared" si="254"/>
        <v>5.6388888888888893</v>
      </c>
      <c r="AG786" s="65">
        <f t="shared" si="263"/>
        <v>-0.27777777777777768</v>
      </c>
      <c r="AH786" s="67">
        <f t="shared" si="264"/>
        <v>5305.1805555555484</v>
      </c>
      <c r="AI786" s="57"/>
      <c r="AJ786" s="57"/>
      <c r="AL786" s="57">
        <v>782</v>
      </c>
      <c r="AM786" s="66">
        <v>20.3</v>
      </c>
      <c r="AN786" s="66">
        <v>0</v>
      </c>
      <c r="AO786" s="65">
        <f t="shared" si="255"/>
        <v>5.6388888888888893</v>
      </c>
      <c r="AP786" s="65">
        <f t="shared" si="265"/>
        <v>-0.27777777777777768</v>
      </c>
      <c r="AQ786" s="67">
        <f t="shared" si="266"/>
        <v>5305.1805555555484</v>
      </c>
      <c r="AR786" s="57"/>
      <c r="AS786" s="57"/>
      <c r="AU786" s="57">
        <v>782</v>
      </c>
      <c r="AV786" s="66">
        <v>20.3</v>
      </c>
      <c r="AW786" s="66">
        <v>0</v>
      </c>
      <c r="AX786" s="65">
        <f t="shared" si="256"/>
        <v>5.6388888888888893</v>
      </c>
      <c r="AY786" s="65">
        <f t="shared" si="267"/>
        <v>-0.27777777777777768</v>
      </c>
      <c r="AZ786" s="67">
        <f t="shared" si="268"/>
        <v>5305.1805555555484</v>
      </c>
      <c r="BA786" s="57"/>
      <c r="BB786" s="57"/>
      <c r="BD786" s="57">
        <v>782</v>
      </c>
      <c r="BE786" s="66">
        <v>62.7</v>
      </c>
      <c r="BF786" s="66">
        <v>0</v>
      </c>
      <c r="BG786" s="65">
        <f t="shared" si="257"/>
        <v>17.416666666666668</v>
      </c>
      <c r="BH786" s="65">
        <f t="shared" si="269"/>
        <v>0.27777777777777857</v>
      </c>
      <c r="BI786" s="67">
        <f t="shared" si="270"/>
        <v>4885.4027777777801</v>
      </c>
      <c r="BJ786" s="57"/>
      <c r="BK786" s="57"/>
      <c r="BM786" s="57">
        <v>782</v>
      </c>
      <c r="BN786" s="57">
        <v>62.8</v>
      </c>
      <c r="BO786" s="66">
        <v>0</v>
      </c>
      <c r="BP786" s="65">
        <f t="shared" si="258"/>
        <v>17.444444444444443</v>
      </c>
      <c r="BQ786" s="65">
        <f t="shared" si="271"/>
        <v>0.19444444444444287</v>
      </c>
      <c r="BR786" s="67">
        <f t="shared" si="272"/>
        <v>4892.9166666666688</v>
      </c>
      <c r="BS786" s="57"/>
      <c r="BT786" s="57"/>
    </row>
    <row r="787" spans="1:72" x14ac:dyDescent="0.25">
      <c r="A787" s="31">
        <v>787</v>
      </c>
      <c r="B787" s="56">
        <v>784</v>
      </c>
      <c r="C787" s="71">
        <v>63.6</v>
      </c>
      <c r="D787" s="71">
        <v>0</v>
      </c>
      <c r="E787" s="71">
        <v>17.666666666666668</v>
      </c>
      <c r="F787" s="71">
        <v>8.3333333333335702E-2</v>
      </c>
      <c r="G787" s="71">
        <v>4928.0555555555575</v>
      </c>
      <c r="K787" s="57">
        <v>783</v>
      </c>
      <c r="L787" s="66">
        <v>42.7</v>
      </c>
      <c r="M787" s="66">
        <v>0</v>
      </c>
      <c r="N787" s="65">
        <f t="shared" si="252"/>
        <v>11.861111111111112</v>
      </c>
      <c r="O787" s="65">
        <f t="shared" si="259"/>
        <v>5.5555555555557135E-2</v>
      </c>
      <c r="P787" s="67">
        <f t="shared" si="260"/>
        <v>4349.2916666666679</v>
      </c>
      <c r="Q787" s="57"/>
      <c r="R787" s="57"/>
      <c r="T787" s="57">
        <v>783</v>
      </c>
      <c r="U787" s="66">
        <v>58.9</v>
      </c>
      <c r="V787" s="66">
        <v>0</v>
      </c>
      <c r="W787" s="65">
        <f t="shared" si="253"/>
        <v>16.361111111111111</v>
      </c>
      <c r="X787" s="65">
        <f t="shared" si="261"/>
        <v>-0.19444444444444642</v>
      </c>
      <c r="Y787" s="67">
        <f t="shared" si="262"/>
        <v>5676.4861111111122</v>
      </c>
      <c r="Z787" s="57"/>
      <c r="AA787" s="57"/>
      <c r="AC787" s="57">
        <v>783</v>
      </c>
      <c r="AD787" s="66">
        <v>19.100000000000001</v>
      </c>
      <c r="AE787" s="66">
        <v>0</v>
      </c>
      <c r="AF787" s="65">
        <f t="shared" si="254"/>
        <v>5.3055555555555562</v>
      </c>
      <c r="AG787" s="65">
        <f t="shared" si="263"/>
        <v>-0.33333333333333304</v>
      </c>
      <c r="AH787" s="67">
        <f t="shared" si="264"/>
        <v>5310.652777777771</v>
      </c>
      <c r="AI787" s="57"/>
      <c r="AJ787" s="57"/>
      <c r="AL787" s="57">
        <v>783</v>
      </c>
      <c r="AM787" s="66">
        <v>19.100000000000001</v>
      </c>
      <c r="AN787" s="66">
        <v>0</v>
      </c>
      <c r="AO787" s="65">
        <f t="shared" si="255"/>
        <v>5.3055555555555562</v>
      </c>
      <c r="AP787" s="65">
        <f t="shared" si="265"/>
        <v>-0.33333333333333304</v>
      </c>
      <c r="AQ787" s="67">
        <f t="shared" si="266"/>
        <v>5310.652777777771</v>
      </c>
      <c r="AR787" s="57"/>
      <c r="AS787" s="57"/>
      <c r="AU787" s="57">
        <v>783</v>
      </c>
      <c r="AV787" s="66">
        <v>19.100000000000001</v>
      </c>
      <c r="AW787" s="66">
        <v>0</v>
      </c>
      <c r="AX787" s="65">
        <f t="shared" si="256"/>
        <v>5.3055555555555562</v>
      </c>
      <c r="AY787" s="65">
        <f t="shared" si="267"/>
        <v>-0.33333333333333304</v>
      </c>
      <c r="AZ787" s="67">
        <f t="shared" si="268"/>
        <v>5310.652777777771</v>
      </c>
      <c r="BA787" s="57"/>
      <c r="BB787" s="57"/>
      <c r="BD787" s="57">
        <v>783</v>
      </c>
      <c r="BE787" s="66">
        <v>63.3</v>
      </c>
      <c r="BF787" s="66">
        <v>0</v>
      </c>
      <c r="BG787" s="65">
        <f t="shared" si="257"/>
        <v>17.583333333333332</v>
      </c>
      <c r="BH787" s="65">
        <f t="shared" si="269"/>
        <v>0.1666666666666643</v>
      </c>
      <c r="BI787" s="67">
        <f t="shared" si="270"/>
        <v>4902.9027777777801</v>
      </c>
      <c r="BJ787" s="57"/>
      <c r="BK787" s="57"/>
      <c r="BM787" s="57">
        <v>783</v>
      </c>
      <c r="BN787" s="57">
        <v>63.3</v>
      </c>
      <c r="BO787" s="66">
        <v>0</v>
      </c>
      <c r="BP787" s="65">
        <f t="shared" si="258"/>
        <v>17.583333333333332</v>
      </c>
      <c r="BQ787" s="65">
        <f t="shared" si="271"/>
        <v>0.13888888888888928</v>
      </c>
      <c r="BR787" s="67">
        <f t="shared" si="272"/>
        <v>4910.4305555555575</v>
      </c>
      <c r="BS787" s="57"/>
      <c r="BT787" s="57"/>
    </row>
    <row r="788" spans="1:72" x14ac:dyDescent="0.25">
      <c r="A788" s="31">
        <v>788</v>
      </c>
      <c r="B788" s="56">
        <v>785</v>
      </c>
      <c r="C788" s="71">
        <v>64</v>
      </c>
      <c r="D788" s="71">
        <v>0</v>
      </c>
      <c r="E788" s="71">
        <v>17.777777777777779</v>
      </c>
      <c r="F788" s="71">
        <v>0.11111111111111072</v>
      </c>
      <c r="G788" s="71">
        <v>4945.7777777777801</v>
      </c>
      <c r="K788" s="57">
        <v>784</v>
      </c>
      <c r="L788" s="66">
        <v>42.9</v>
      </c>
      <c r="M788" s="66">
        <v>0</v>
      </c>
      <c r="N788" s="65">
        <f t="shared" si="252"/>
        <v>11.916666666666666</v>
      </c>
      <c r="O788" s="65">
        <f t="shared" si="259"/>
        <v>5.5555555555553582E-2</v>
      </c>
      <c r="P788" s="67">
        <f t="shared" si="260"/>
        <v>4361.1805555555566</v>
      </c>
      <c r="Q788" s="57"/>
      <c r="R788" s="57"/>
      <c r="T788" s="57">
        <v>784</v>
      </c>
      <c r="U788" s="66">
        <v>58.1</v>
      </c>
      <c r="V788" s="66">
        <v>0</v>
      </c>
      <c r="W788" s="65">
        <f t="shared" si="253"/>
        <v>16.138888888888889</v>
      </c>
      <c r="X788" s="65">
        <f t="shared" si="261"/>
        <v>-0.22222222222222143</v>
      </c>
      <c r="Y788" s="67">
        <f t="shared" si="262"/>
        <v>5692.7361111111122</v>
      </c>
      <c r="Z788" s="57"/>
      <c r="AA788" s="57"/>
      <c r="AC788" s="57">
        <v>784</v>
      </c>
      <c r="AD788" s="66">
        <v>18.100000000000001</v>
      </c>
      <c r="AE788" s="66">
        <v>0</v>
      </c>
      <c r="AF788" s="65">
        <f t="shared" si="254"/>
        <v>5.0277777777777777</v>
      </c>
      <c r="AG788" s="65">
        <f t="shared" si="263"/>
        <v>-0.27777777777777857</v>
      </c>
      <c r="AH788" s="67">
        <f t="shared" si="264"/>
        <v>5315.819444444438</v>
      </c>
      <c r="AI788" s="57"/>
      <c r="AJ788" s="57"/>
      <c r="AL788" s="57">
        <v>784</v>
      </c>
      <c r="AM788" s="66">
        <v>18.100000000000001</v>
      </c>
      <c r="AN788" s="66">
        <v>0</v>
      </c>
      <c r="AO788" s="65">
        <f t="shared" si="255"/>
        <v>5.0277777777777777</v>
      </c>
      <c r="AP788" s="65">
        <f t="shared" si="265"/>
        <v>-0.27777777777777857</v>
      </c>
      <c r="AQ788" s="67">
        <f t="shared" si="266"/>
        <v>5315.819444444438</v>
      </c>
      <c r="AR788" s="57"/>
      <c r="AS788" s="57"/>
      <c r="AU788" s="57">
        <v>784</v>
      </c>
      <c r="AV788" s="66">
        <v>18.100000000000001</v>
      </c>
      <c r="AW788" s="66">
        <v>0</v>
      </c>
      <c r="AX788" s="65">
        <f t="shared" si="256"/>
        <v>5.0277777777777777</v>
      </c>
      <c r="AY788" s="65">
        <f t="shared" si="267"/>
        <v>-0.27777777777777857</v>
      </c>
      <c r="AZ788" s="67">
        <f t="shared" si="268"/>
        <v>5315.819444444438</v>
      </c>
      <c r="BA788" s="57"/>
      <c r="BB788" s="57"/>
      <c r="BD788" s="57">
        <v>784</v>
      </c>
      <c r="BE788" s="66">
        <v>63.6</v>
      </c>
      <c r="BF788" s="66">
        <v>0</v>
      </c>
      <c r="BG788" s="65">
        <f t="shared" si="257"/>
        <v>17.666666666666668</v>
      </c>
      <c r="BH788" s="65">
        <f t="shared" si="269"/>
        <v>8.3333333333335702E-2</v>
      </c>
      <c r="BI788" s="67">
        <f t="shared" si="270"/>
        <v>4920.5277777777801</v>
      </c>
      <c r="BJ788" s="57"/>
      <c r="BK788" s="57"/>
      <c r="BM788" s="57">
        <v>784</v>
      </c>
      <c r="BN788" s="57">
        <v>63.6</v>
      </c>
      <c r="BO788" s="66">
        <v>0</v>
      </c>
      <c r="BP788" s="65">
        <f t="shared" si="258"/>
        <v>17.666666666666668</v>
      </c>
      <c r="BQ788" s="65">
        <f t="shared" si="271"/>
        <v>8.3333333333335702E-2</v>
      </c>
      <c r="BR788" s="67">
        <f t="shared" si="272"/>
        <v>4928.0555555555575</v>
      </c>
      <c r="BS788" s="57"/>
      <c r="BT788" s="57"/>
    </row>
    <row r="789" spans="1:72" x14ac:dyDescent="0.25">
      <c r="A789" s="31">
        <v>789</v>
      </c>
      <c r="B789" s="56">
        <v>786</v>
      </c>
      <c r="C789" s="71">
        <v>64.7</v>
      </c>
      <c r="D789" s="71">
        <v>0</v>
      </c>
      <c r="E789" s="71">
        <v>17.972222222222221</v>
      </c>
      <c r="F789" s="71">
        <v>0.19444444444444287</v>
      </c>
      <c r="G789" s="71">
        <v>4963.6527777777801</v>
      </c>
      <c r="K789" s="57">
        <v>785</v>
      </c>
      <c r="L789" s="66">
        <v>43.1</v>
      </c>
      <c r="M789" s="66">
        <v>0</v>
      </c>
      <c r="N789" s="65">
        <f t="shared" si="252"/>
        <v>11.972222222222223</v>
      </c>
      <c r="O789" s="65">
        <f t="shared" si="259"/>
        <v>5.5555555555557135E-2</v>
      </c>
      <c r="P789" s="67">
        <f t="shared" si="260"/>
        <v>4373.1250000000009</v>
      </c>
      <c r="Q789" s="57"/>
      <c r="R789" s="57"/>
      <c r="T789" s="57">
        <v>785</v>
      </c>
      <c r="U789" s="66">
        <v>57.2</v>
      </c>
      <c r="V789" s="66">
        <v>0</v>
      </c>
      <c r="W789" s="65">
        <f t="shared" si="253"/>
        <v>15.888888888888889</v>
      </c>
      <c r="X789" s="65">
        <f t="shared" si="261"/>
        <v>-0.25</v>
      </c>
      <c r="Y789" s="67">
        <f t="shared" si="262"/>
        <v>5708.7500000000009</v>
      </c>
      <c r="Z789" s="57"/>
      <c r="AA789" s="57"/>
      <c r="AC789" s="57">
        <v>785</v>
      </c>
      <c r="AD789" s="66">
        <v>16.899999999999999</v>
      </c>
      <c r="AE789" s="66">
        <v>0</v>
      </c>
      <c r="AF789" s="65">
        <f t="shared" si="254"/>
        <v>4.6944444444444438</v>
      </c>
      <c r="AG789" s="65">
        <f t="shared" si="263"/>
        <v>-0.33333333333333393</v>
      </c>
      <c r="AH789" s="67">
        <f t="shared" si="264"/>
        <v>5320.6805555555493</v>
      </c>
      <c r="AI789" s="57"/>
      <c r="AJ789" s="57"/>
      <c r="AL789" s="57">
        <v>785</v>
      </c>
      <c r="AM789" s="66">
        <v>16.899999999999999</v>
      </c>
      <c r="AN789" s="66">
        <v>0</v>
      </c>
      <c r="AO789" s="65">
        <f t="shared" si="255"/>
        <v>4.6944444444444438</v>
      </c>
      <c r="AP789" s="65">
        <f t="shared" si="265"/>
        <v>-0.33333333333333393</v>
      </c>
      <c r="AQ789" s="67">
        <f t="shared" si="266"/>
        <v>5320.6805555555493</v>
      </c>
      <c r="AR789" s="57"/>
      <c r="AS789" s="57"/>
      <c r="AU789" s="57">
        <v>785</v>
      </c>
      <c r="AV789" s="66">
        <v>16.899999999999999</v>
      </c>
      <c r="AW789" s="66">
        <v>0</v>
      </c>
      <c r="AX789" s="65">
        <f t="shared" si="256"/>
        <v>4.6944444444444438</v>
      </c>
      <c r="AY789" s="65">
        <f t="shared" si="267"/>
        <v>-0.33333333333333393</v>
      </c>
      <c r="AZ789" s="67">
        <f t="shared" si="268"/>
        <v>5320.6805555555493</v>
      </c>
      <c r="BA789" s="57"/>
      <c r="BB789" s="57"/>
      <c r="BD789" s="57">
        <v>785</v>
      </c>
      <c r="BE789" s="66">
        <v>64</v>
      </c>
      <c r="BF789" s="66">
        <v>0</v>
      </c>
      <c r="BG789" s="65">
        <f t="shared" si="257"/>
        <v>17.777777777777779</v>
      </c>
      <c r="BH789" s="65">
        <f t="shared" si="269"/>
        <v>0.11111111111111072</v>
      </c>
      <c r="BI789" s="67">
        <f t="shared" si="270"/>
        <v>4938.2500000000027</v>
      </c>
      <c r="BJ789" s="57"/>
      <c r="BK789" s="57"/>
      <c r="BM789" s="57">
        <v>785</v>
      </c>
      <c r="BN789" s="57">
        <v>64</v>
      </c>
      <c r="BO789" s="66">
        <v>0</v>
      </c>
      <c r="BP789" s="65">
        <f t="shared" si="258"/>
        <v>17.777777777777779</v>
      </c>
      <c r="BQ789" s="65">
        <f t="shared" si="271"/>
        <v>0.11111111111111072</v>
      </c>
      <c r="BR789" s="67">
        <f t="shared" si="272"/>
        <v>4945.7777777777801</v>
      </c>
      <c r="BS789" s="57"/>
      <c r="BT789" s="57"/>
    </row>
    <row r="790" spans="1:72" x14ac:dyDescent="0.25">
      <c r="A790" s="31">
        <v>790</v>
      </c>
      <c r="B790" s="56">
        <v>787</v>
      </c>
      <c r="C790" s="71">
        <v>65.2</v>
      </c>
      <c r="D790" s="71">
        <v>0</v>
      </c>
      <c r="E790" s="71">
        <v>18.111111111111111</v>
      </c>
      <c r="F790" s="71">
        <v>0.13888888888888928</v>
      </c>
      <c r="G790" s="71">
        <v>4981.6944444444471</v>
      </c>
      <c r="K790" s="57">
        <v>786</v>
      </c>
      <c r="L790" s="66">
        <v>43.2</v>
      </c>
      <c r="M790" s="66">
        <v>0</v>
      </c>
      <c r="N790" s="65">
        <f t="shared" si="252"/>
        <v>12</v>
      </c>
      <c r="O790" s="65">
        <f t="shared" si="259"/>
        <v>2.7777777777776791E-2</v>
      </c>
      <c r="P790" s="67">
        <f t="shared" si="260"/>
        <v>4385.1111111111122</v>
      </c>
      <c r="Q790" s="57"/>
      <c r="R790" s="57"/>
      <c r="T790" s="57">
        <v>786</v>
      </c>
      <c r="U790" s="66">
        <v>56.3</v>
      </c>
      <c r="V790" s="66">
        <v>0</v>
      </c>
      <c r="W790" s="65">
        <f t="shared" si="253"/>
        <v>15.638888888888888</v>
      </c>
      <c r="X790" s="65">
        <f t="shared" si="261"/>
        <v>-0.25000000000000178</v>
      </c>
      <c r="Y790" s="67">
        <f t="shared" si="262"/>
        <v>5724.5138888888896</v>
      </c>
      <c r="Z790" s="57"/>
      <c r="AA790" s="57"/>
      <c r="AC790" s="57">
        <v>786</v>
      </c>
      <c r="AD790" s="66">
        <v>16</v>
      </c>
      <c r="AE790" s="66">
        <v>0</v>
      </c>
      <c r="AF790" s="65">
        <f t="shared" si="254"/>
        <v>4.4444444444444446</v>
      </c>
      <c r="AG790" s="65">
        <f t="shared" si="263"/>
        <v>-0.24999999999999911</v>
      </c>
      <c r="AH790" s="67">
        <f t="shared" si="264"/>
        <v>5325.2499999999936</v>
      </c>
      <c r="AI790" s="57"/>
      <c r="AJ790" s="57"/>
      <c r="AL790" s="57">
        <v>786</v>
      </c>
      <c r="AM790" s="66">
        <v>16</v>
      </c>
      <c r="AN790" s="66">
        <v>0</v>
      </c>
      <c r="AO790" s="65">
        <f t="shared" si="255"/>
        <v>4.4444444444444446</v>
      </c>
      <c r="AP790" s="65">
        <f t="shared" si="265"/>
        <v>-0.24999999999999911</v>
      </c>
      <c r="AQ790" s="67">
        <f t="shared" si="266"/>
        <v>5325.2499999999936</v>
      </c>
      <c r="AR790" s="57"/>
      <c r="AS790" s="57"/>
      <c r="AU790" s="57">
        <v>786</v>
      </c>
      <c r="AV790" s="66">
        <v>16</v>
      </c>
      <c r="AW790" s="66">
        <v>0</v>
      </c>
      <c r="AX790" s="65">
        <f t="shared" si="256"/>
        <v>4.4444444444444446</v>
      </c>
      <c r="AY790" s="65">
        <f t="shared" si="267"/>
        <v>-0.24999999999999911</v>
      </c>
      <c r="AZ790" s="67">
        <f t="shared" si="268"/>
        <v>5325.2499999999936</v>
      </c>
      <c r="BA790" s="57"/>
      <c r="BB790" s="57"/>
      <c r="BD790" s="57">
        <v>786</v>
      </c>
      <c r="BE790" s="66">
        <v>64.7</v>
      </c>
      <c r="BF790" s="66">
        <v>0</v>
      </c>
      <c r="BG790" s="65">
        <f t="shared" si="257"/>
        <v>17.972222222222221</v>
      </c>
      <c r="BH790" s="65">
        <f t="shared" si="269"/>
        <v>0.19444444444444287</v>
      </c>
      <c r="BI790" s="67">
        <f t="shared" si="270"/>
        <v>4956.1250000000027</v>
      </c>
      <c r="BJ790" s="57"/>
      <c r="BK790" s="57"/>
      <c r="BM790" s="57">
        <v>786</v>
      </c>
      <c r="BN790" s="57">
        <v>64.7</v>
      </c>
      <c r="BO790" s="66">
        <v>0</v>
      </c>
      <c r="BP790" s="65">
        <f t="shared" si="258"/>
        <v>17.972222222222221</v>
      </c>
      <c r="BQ790" s="65">
        <f t="shared" si="271"/>
        <v>0.19444444444444287</v>
      </c>
      <c r="BR790" s="67">
        <f t="shared" si="272"/>
        <v>4963.6527777777801</v>
      </c>
      <c r="BS790" s="57"/>
      <c r="BT790" s="57"/>
    </row>
    <row r="791" spans="1:72" x14ac:dyDescent="0.25">
      <c r="A791" s="31">
        <v>791</v>
      </c>
      <c r="B791" s="56">
        <v>788</v>
      </c>
      <c r="C791" s="71">
        <v>65.3</v>
      </c>
      <c r="D791" s="71">
        <v>0</v>
      </c>
      <c r="E791" s="71">
        <v>18.138888888888889</v>
      </c>
      <c r="F791" s="71">
        <v>2.7777777777778567E-2</v>
      </c>
      <c r="G791" s="71">
        <v>4999.8194444444471</v>
      </c>
      <c r="K791" s="57">
        <v>787</v>
      </c>
      <c r="L791" s="66">
        <v>43.3</v>
      </c>
      <c r="M791" s="66">
        <v>0</v>
      </c>
      <c r="N791" s="65">
        <f t="shared" si="252"/>
        <v>12.027777777777777</v>
      </c>
      <c r="O791" s="65">
        <f t="shared" si="259"/>
        <v>2.7777777777776791E-2</v>
      </c>
      <c r="P791" s="67">
        <f t="shared" si="260"/>
        <v>4397.1250000000009</v>
      </c>
      <c r="Q791" s="57"/>
      <c r="R791" s="57"/>
      <c r="T791" s="57">
        <v>787</v>
      </c>
      <c r="U791" s="66">
        <v>55.3</v>
      </c>
      <c r="V791" s="66">
        <v>0</v>
      </c>
      <c r="W791" s="65">
        <f t="shared" si="253"/>
        <v>15.361111111111111</v>
      </c>
      <c r="X791" s="65">
        <f t="shared" si="261"/>
        <v>-0.27777777777777679</v>
      </c>
      <c r="Y791" s="67">
        <f t="shared" si="262"/>
        <v>5740.0138888888896</v>
      </c>
      <c r="Z791" s="57"/>
      <c r="AA791" s="57"/>
      <c r="AC791" s="57">
        <v>787</v>
      </c>
      <c r="AD791" s="66">
        <v>14.8</v>
      </c>
      <c r="AE791" s="66">
        <v>0</v>
      </c>
      <c r="AF791" s="65">
        <f t="shared" si="254"/>
        <v>4.1111111111111116</v>
      </c>
      <c r="AG791" s="65">
        <f t="shared" si="263"/>
        <v>-0.33333333333333304</v>
      </c>
      <c r="AH791" s="67">
        <f t="shared" si="264"/>
        <v>5329.527777777771</v>
      </c>
      <c r="AI791" s="57"/>
      <c r="AJ791" s="57"/>
      <c r="AL791" s="57">
        <v>787</v>
      </c>
      <c r="AM791" s="66">
        <v>14.8</v>
      </c>
      <c r="AN791" s="66">
        <v>0</v>
      </c>
      <c r="AO791" s="65">
        <f t="shared" si="255"/>
        <v>4.1111111111111116</v>
      </c>
      <c r="AP791" s="65">
        <f t="shared" si="265"/>
        <v>-0.33333333333333304</v>
      </c>
      <c r="AQ791" s="67">
        <f t="shared" si="266"/>
        <v>5329.527777777771</v>
      </c>
      <c r="AR791" s="57"/>
      <c r="AS791" s="57"/>
      <c r="AU791" s="57">
        <v>787</v>
      </c>
      <c r="AV791" s="66">
        <v>14.8</v>
      </c>
      <c r="AW791" s="66">
        <v>0</v>
      </c>
      <c r="AX791" s="65">
        <f t="shared" si="256"/>
        <v>4.1111111111111116</v>
      </c>
      <c r="AY791" s="65">
        <f t="shared" si="267"/>
        <v>-0.33333333333333304</v>
      </c>
      <c r="AZ791" s="67">
        <f t="shared" si="268"/>
        <v>5329.527777777771</v>
      </c>
      <c r="BA791" s="57"/>
      <c r="BB791" s="57"/>
      <c r="BD791" s="57">
        <v>787</v>
      </c>
      <c r="BE791" s="66">
        <v>65.2</v>
      </c>
      <c r="BF791" s="66">
        <v>0</v>
      </c>
      <c r="BG791" s="65">
        <f t="shared" si="257"/>
        <v>18.111111111111111</v>
      </c>
      <c r="BH791" s="65">
        <f t="shared" si="269"/>
        <v>0.13888888888888928</v>
      </c>
      <c r="BI791" s="67">
        <f t="shared" si="270"/>
        <v>4974.1666666666697</v>
      </c>
      <c r="BJ791" s="57"/>
      <c r="BK791" s="57"/>
      <c r="BM791" s="57">
        <v>787</v>
      </c>
      <c r="BN791" s="57">
        <v>65.2</v>
      </c>
      <c r="BO791" s="66">
        <v>0</v>
      </c>
      <c r="BP791" s="65">
        <f t="shared" si="258"/>
        <v>18.111111111111111</v>
      </c>
      <c r="BQ791" s="65">
        <f t="shared" si="271"/>
        <v>0.13888888888888928</v>
      </c>
      <c r="BR791" s="67">
        <f t="shared" si="272"/>
        <v>4981.6944444444471</v>
      </c>
      <c r="BS791" s="57"/>
      <c r="BT791" s="57"/>
    </row>
    <row r="792" spans="1:72" x14ac:dyDescent="0.25">
      <c r="A792" s="31">
        <v>792</v>
      </c>
      <c r="B792" s="56">
        <v>789</v>
      </c>
      <c r="C792" s="71">
        <v>65.3</v>
      </c>
      <c r="D792" s="71">
        <v>0</v>
      </c>
      <c r="E792" s="71">
        <v>18.138888888888889</v>
      </c>
      <c r="F792" s="71">
        <v>0</v>
      </c>
      <c r="G792" s="71">
        <v>5017.9583333333358</v>
      </c>
      <c r="K792" s="57">
        <v>788</v>
      </c>
      <c r="L792" s="66">
        <v>43.4</v>
      </c>
      <c r="M792" s="66">
        <v>0</v>
      </c>
      <c r="N792" s="65">
        <f t="shared" si="252"/>
        <v>12.055555555555555</v>
      </c>
      <c r="O792" s="65">
        <f t="shared" si="259"/>
        <v>2.7777777777778567E-2</v>
      </c>
      <c r="P792" s="67">
        <f t="shared" si="260"/>
        <v>4409.1666666666679</v>
      </c>
      <c r="Q792" s="57"/>
      <c r="R792" s="57"/>
      <c r="T792" s="57">
        <v>788</v>
      </c>
      <c r="U792" s="66">
        <v>54.4</v>
      </c>
      <c r="V792" s="66">
        <v>0</v>
      </c>
      <c r="W792" s="65">
        <f t="shared" si="253"/>
        <v>15.111111111111111</v>
      </c>
      <c r="X792" s="65">
        <f t="shared" si="261"/>
        <v>-0.25</v>
      </c>
      <c r="Y792" s="67">
        <f t="shared" si="262"/>
        <v>5755.2500000000009</v>
      </c>
      <c r="Z792" s="57"/>
      <c r="AA792" s="57"/>
      <c r="AC792" s="57">
        <v>788</v>
      </c>
      <c r="AD792" s="66">
        <v>14.5</v>
      </c>
      <c r="AE792" s="66">
        <v>0</v>
      </c>
      <c r="AF792" s="65">
        <f t="shared" si="254"/>
        <v>4.0277777777777777</v>
      </c>
      <c r="AG792" s="65">
        <f t="shared" si="263"/>
        <v>-8.3333333333333925E-2</v>
      </c>
      <c r="AH792" s="67">
        <f t="shared" si="264"/>
        <v>5333.5972222222154</v>
      </c>
      <c r="AI792" s="57"/>
      <c r="AJ792" s="57"/>
      <c r="AL792" s="57">
        <v>788</v>
      </c>
      <c r="AM792" s="66">
        <v>14.5</v>
      </c>
      <c r="AN792" s="66">
        <v>0</v>
      </c>
      <c r="AO792" s="65">
        <f t="shared" si="255"/>
        <v>4.0277777777777777</v>
      </c>
      <c r="AP792" s="65">
        <f t="shared" si="265"/>
        <v>-8.3333333333333925E-2</v>
      </c>
      <c r="AQ792" s="67">
        <f t="shared" si="266"/>
        <v>5333.5972222222154</v>
      </c>
      <c r="AR792" s="57"/>
      <c r="AS792" s="57"/>
      <c r="AU792" s="57">
        <v>788</v>
      </c>
      <c r="AV792" s="66">
        <v>14.5</v>
      </c>
      <c r="AW792" s="66">
        <v>0</v>
      </c>
      <c r="AX792" s="65">
        <f t="shared" si="256"/>
        <v>4.0277777777777777</v>
      </c>
      <c r="AY792" s="65">
        <f t="shared" si="267"/>
        <v>-8.3333333333333925E-2</v>
      </c>
      <c r="AZ792" s="67">
        <f t="shared" si="268"/>
        <v>5333.5972222222154</v>
      </c>
      <c r="BA792" s="57"/>
      <c r="BB792" s="57"/>
      <c r="BD792" s="57">
        <v>788</v>
      </c>
      <c r="BE792" s="66">
        <v>65.3</v>
      </c>
      <c r="BF792" s="66">
        <v>0</v>
      </c>
      <c r="BG792" s="65">
        <f t="shared" si="257"/>
        <v>18.138888888888889</v>
      </c>
      <c r="BH792" s="65">
        <f t="shared" si="269"/>
        <v>2.7777777777778567E-2</v>
      </c>
      <c r="BI792" s="67">
        <f t="shared" si="270"/>
        <v>4992.2916666666697</v>
      </c>
      <c r="BJ792" s="57"/>
      <c r="BK792" s="57"/>
      <c r="BM792" s="57">
        <v>788</v>
      </c>
      <c r="BN792" s="57">
        <v>65.3</v>
      </c>
      <c r="BO792" s="66">
        <v>0</v>
      </c>
      <c r="BP792" s="65">
        <f t="shared" si="258"/>
        <v>18.138888888888889</v>
      </c>
      <c r="BQ792" s="65">
        <f t="shared" si="271"/>
        <v>2.7777777777778567E-2</v>
      </c>
      <c r="BR792" s="67">
        <f t="shared" si="272"/>
        <v>4999.8194444444471</v>
      </c>
      <c r="BS792" s="57"/>
      <c r="BT792" s="57"/>
    </row>
    <row r="793" spans="1:72" x14ac:dyDescent="0.25">
      <c r="A793" s="31">
        <v>793</v>
      </c>
      <c r="B793" s="56">
        <v>790</v>
      </c>
      <c r="C793" s="71">
        <v>65.400000000000006</v>
      </c>
      <c r="D793" s="71">
        <v>0</v>
      </c>
      <c r="E793" s="71">
        <v>18.166666666666668</v>
      </c>
      <c r="F793" s="71">
        <v>2.7777777777778567E-2</v>
      </c>
      <c r="G793" s="71">
        <v>5036.1111111111131</v>
      </c>
      <c r="K793" s="57">
        <v>789</v>
      </c>
      <c r="L793" s="66">
        <v>43.4</v>
      </c>
      <c r="M793" s="66">
        <v>0</v>
      </c>
      <c r="N793" s="65">
        <f t="shared" si="252"/>
        <v>12.055555555555555</v>
      </c>
      <c r="O793" s="65">
        <f t="shared" si="259"/>
        <v>0</v>
      </c>
      <c r="P793" s="67">
        <f t="shared" si="260"/>
        <v>4421.2222222222235</v>
      </c>
      <c r="Q793" s="57"/>
      <c r="R793" s="57"/>
      <c r="T793" s="57">
        <v>789</v>
      </c>
      <c r="U793" s="66">
        <v>53.4</v>
      </c>
      <c r="V793" s="66">
        <v>0</v>
      </c>
      <c r="W793" s="65">
        <f t="shared" si="253"/>
        <v>14.833333333333332</v>
      </c>
      <c r="X793" s="65">
        <f t="shared" si="261"/>
        <v>-0.27777777777777857</v>
      </c>
      <c r="Y793" s="67">
        <f t="shared" si="262"/>
        <v>5770.2222222222235</v>
      </c>
      <c r="Z793" s="57"/>
      <c r="AA793" s="57"/>
      <c r="AC793" s="57">
        <v>789</v>
      </c>
      <c r="AD793" s="66">
        <v>13.7</v>
      </c>
      <c r="AE793" s="66">
        <v>0</v>
      </c>
      <c r="AF793" s="65">
        <f t="shared" si="254"/>
        <v>3.8055555555555554</v>
      </c>
      <c r="AG793" s="65">
        <f t="shared" si="263"/>
        <v>-0.22222222222222232</v>
      </c>
      <c r="AH793" s="67">
        <f t="shared" si="264"/>
        <v>5337.5138888888823</v>
      </c>
      <c r="AI793" s="57"/>
      <c r="AJ793" s="57"/>
      <c r="AL793" s="57">
        <v>789</v>
      </c>
      <c r="AM793" s="66">
        <v>13.7</v>
      </c>
      <c r="AN793" s="66">
        <v>0</v>
      </c>
      <c r="AO793" s="65">
        <f t="shared" si="255"/>
        <v>3.8055555555555554</v>
      </c>
      <c r="AP793" s="65">
        <f t="shared" si="265"/>
        <v>-0.22222222222222232</v>
      </c>
      <c r="AQ793" s="67">
        <f t="shared" si="266"/>
        <v>5337.5138888888823</v>
      </c>
      <c r="AR793" s="57"/>
      <c r="AS793" s="57"/>
      <c r="AU793" s="57">
        <v>789</v>
      </c>
      <c r="AV793" s="66">
        <v>13.7</v>
      </c>
      <c r="AW793" s="66">
        <v>0</v>
      </c>
      <c r="AX793" s="65">
        <f t="shared" si="256"/>
        <v>3.8055555555555554</v>
      </c>
      <c r="AY793" s="65">
        <f t="shared" si="267"/>
        <v>-0.22222222222222232</v>
      </c>
      <c r="AZ793" s="67">
        <f t="shared" si="268"/>
        <v>5337.5138888888823</v>
      </c>
      <c r="BA793" s="57"/>
      <c r="BB793" s="57"/>
      <c r="BD793" s="57">
        <v>789</v>
      </c>
      <c r="BE793" s="66">
        <v>65.3</v>
      </c>
      <c r="BF793" s="66">
        <v>0</v>
      </c>
      <c r="BG793" s="65">
        <f t="shared" si="257"/>
        <v>18.138888888888889</v>
      </c>
      <c r="BH793" s="65">
        <f t="shared" si="269"/>
        <v>0</v>
      </c>
      <c r="BI793" s="67">
        <f t="shared" si="270"/>
        <v>5010.4305555555584</v>
      </c>
      <c r="BJ793" s="57"/>
      <c r="BK793" s="57"/>
      <c r="BM793" s="57">
        <v>789</v>
      </c>
      <c r="BN793" s="57">
        <v>65.3</v>
      </c>
      <c r="BO793" s="66">
        <v>0</v>
      </c>
      <c r="BP793" s="65">
        <f t="shared" si="258"/>
        <v>18.138888888888889</v>
      </c>
      <c r="BQ793" s="65">
        <f t="shared" si="271"/>
        <v>0</v>
      </c>
      <c r="BR793" s="67">
        <f t="shared" si="272"/>
        <v>5017.9583333333358</v>
      </c>
      <c r="BS793" s="57"/>
      <c r="BT793" s="57"/>
    </row>
    <row r="794" spans="1:72" x14ac:dyDescent="0.25">
      <c r="A794" s="31">
        <v>794</v>
      </c>
      <c r="B794" s="56">
        <v>791</v>
      </c>
      <c r="C794" s="71">
        <v>65.7</v>
      </c>
      <c r="D794" s="71">
        <v>0</v>
      </c>
      <c r="E794" s="71">
        <v>18.25</v>
      </c>
      <c r="F794" s="71">
        <v>8.3333333333332149E-2</v>
      </c>
      <c r="G794" s="71">
        <v>5054.3194444444462</v>
      </c>
      <c r="K794" s="57">
        <v>790</v>
      </c>
      <c r="L794" s="66">
        <v>43.2</v>
      </c>
      <c r="M794" s="66">
        <v>0</v>
      </c>
      <c r="N794" s="65">
        <f t="shared" si="252"/>
        <v>12</v>
      </c>
      <c r="O794" s="65">
        <f t="shared" si="259"/>
        <v>-5.5555555555555358E-2</v>
      </c>
      <c r="P794" s="67">
        <f t="shared" si="260"/>
        <v>4433.2500000000009</v>
      </c>
      <c r="Q794" s="57"/>
      <c r="R794" s="57"/>
      <c r="T794" s="57">
        <v>790</v>
      </c>
      <c r="U794" s="66">
        <v>52.4</v>
      </c>
      <c r="V794" s="66">
        <v>0</v>
      </c>
      <c r="W794" s="65">
        <f t="shared" si="253"/>
        <v>14.555555555555555</v>
      </c>
      <c r="X794" s="65">
        <f t="shared" si="261"/>
        <v>-0.27777777777777679</v>
      </c>
      <c r="Y794" s="67">
        <f t="shared" si="262"/>
        <v>5784.9166666666679</v>
      </c>
      <c r="Z794" s="57"/>
      <c r="AA794" s="57"/>
      <c r="AC794" s="57">
        <v>790</v>
      </c>
      <c r="AD794" s="66">
        <v>13.5</v>
      </c>
      <c r="AE794" s="66">
        <v>0</v>
      </c>
      <c r="AF794" s="65">
        <f t="shared" si="254"/>
        <v>3.75</v>
      </c>
      <c r="AG794" s="65">
        <f t="shared" si="263"/>
        <v>-5.5555555555555358E-2</v>
      </c>
      <c r="AH794" s="67">
        <f t="shared" si="264"/>
        <v>5341.2916666666597</v>
      </c>
      <c r="AI794" s="57"/>
      <c r="AJ794" s="57"/>
      <c r="AL794" s="57">
        <v>790</v>
      </c>
      <c r="AM794" s="66">
        <v>13.5</v>
      </c>
      <c r="AN794" s="66">
        <v>0</v>
      </c>
      <c r="AO794" s="65">
        <f t="shared" si="255"/>
        <v>3.75</v>
      </c>
      <c r="AP794" s="65">
        <f t="shared" si="265"/>
        <v>-5.5555555555555358E-2</v>
      </c>
      <c r="AQ794" s="67">
        <f t="shared" si="266"/>
        <v>5341.2916666666597</v>
      </c>
      <c r="AR794" s="57"/>
      <c r="AS794" s="57"/>
      <c r="AU794" s="57">
        <v>790</v>
      </c>
      <c r="AV794" s="66">
        <v>13.5</v>
      </c>
      <c r="AW794" s="66">
        <v>0</v>
      </c>
      <c r="AX794" s="65">
        <f t="shared" si="256"/>
        <v>3.75</v>
      </c>
      <c r="AY794" s="65">
        <f t="shared" si="267"/>
        <v>-5.5555555555555358E-2</v>
      </c>
      <c r="AZ794" s="67">
        <f t="shared" si="268"/>
        <v>5341.2916666666597</v>
      </c>
      <c r="BA794" s="57"/>
      <c r="BB794" s="57"/>
      <c r="BD794" s="57">
        <v>790</v>
      </c>
      <c r="BE794" s="66">
        <v>65.400000000000006</v>
      </c>
      <c r="BF794" s="66">
        <v>0</v>
      </c>
      <c r="BG794" s="65">
        <f t="shared" si="257"/>
        <v>18.166666666666668</v>
      </c>
      <c r="BH794" s="65">
        <f t="shared" si="269"/>
        <v>2.7777777777778567E-2</v>
      </c>
      <c r="BI794" s="67">
        <f t="shared" si="270"/>
        <v>5028.5833333333358</v>
      </c>
      <c r="BJ794" s="57"/>
      <c r="BK794" s="57"/>
      <c r="BM794" s="57">
        <v>790</v>
      </c>
      <c r="BN794" s="57">
        <v>65.400000000000006</v>
      </c>
      <c r="BO794" s="66">
        <v>0</v>
      </c>
      <c r="BP794" s="65">
        <f t="shared" si="258"/>
        <v>18.166666666666668</v>
      </c>
      <c r="BQ794" s="65">
        <f t="shared" si="271"/>
        <v>2.7777777777778567E-2</v>
      </c>
      <c r="BR794" s="67">
        <f t="shared" si="272"/>
        <v>5036.1111111111131</v>
      </c>
      <c r="BS794" s="57"/>
      <c r="BT794" s="57"/>
    </row>
    <row r="795" spans="1:72" x14ac:dyDescent="0.25">
      <c r="A795" s="31">
        <v>795</v>
      </c>
      <c r="B795" s="56">
        <v>792</v>
      </c>
      <c r="C795" s="71">
        <v>66</v>
      </c>
      <c r="D795" s="71">
        <v>0</v>
      </c>
      <c r="E795" s="71">
        <v>18.333333333333332</v>
      </c>
      <c r="F795" s="71">
        <v>8.3333333333332149E-2</v>
      </c>
      <c r="G795" s="71">
        <v>5072.6111111111131</v>
      </c>
      <c r="K795" s="57">
        <v>791</v>
      </c>
      <c r="L795" s="66">
        <v>42.9</v>
      </c>
      <c r="M795" s="66">
        <v>0</v>
      </c>
      <c r="N795" s="65">
        <f t="shared" si="252"/>
        <v>11.916666666666666</v>
      </c>
      <c r="O795" s="65">
        <f t="shared" si="259"/>
        <v>-8.3333333333333925E-2</v>
      </c>
      <c r="P795" s="67">
        <f t="shared" si="260"/>
        <v>4445.2083333333339</v>
      </c>
      <c r="Q795" s="57"/>
      <c r="R795" s="57"/>
      <c r="T795" s="57">
        <v>791</v>
      </c>
      <c r="U795" s="66">
        <v>51.4</v>
      </c>
      <c r="V795" s="66">
        <v>0</v>
      </c>
      <c r="W795" s="65">
        <f t="shared" si="253"/>
        <v>14.277777777777777</v>
      </c>
      <c r="X795" s="65">
        <f t="shared" si="261"/>
        <v>-0.27777777777777857</v>
      </c>
      <c r="Y795" s="67">
        <f t="shared" si="262"/>
        <v>5799.3333333333348</v>
      </c>
      <c r="Z795" s="57"/>
      <c r="AA795" s="57"/>
      <c r="AC795" s="57">
        <v>791</v>
      </c>
      <c r="AD795" s="66">
        <v>12.9</v>
      </c>
      <c r="AE795" s="66">
        <v>0</v>
      </c>
      <c r="AF795" s="65">
        <f t="shared" si="254"/>
        <v>3.5833333333333335</v>
      </c>
      <c r="AG795" s="65">
        <f t="shared" si="263"/>
        <v>-0.16666666666666652</v>
      </c>
      <c r="AH795" s="67">
        <f t="shared" si="264"/>
        <v>5344.9583333333267</v>
      </c>
      <c r="AI795" s="57"/>
      <c r="AJ795" s="57"/>
      <c r="AL795" s="57">
        <v>791</v>
      </c>
      <c r="AM795" s="66">
        <v>12.9</v>
      </c>
      <c r="AN795" s="66">
        <v>0</v>
      </c>
      <c r="AO795" s="65">
        <f t="shared" si="255"/>
        <v>3.5833333333333335</v>
      </c>
      <c r="AP795" s="65">
        <f t="shared" si="265"/>
        <v>-0.16666666666666652</v>
      </c>
      <c r="AQ795" s="67">
        <f t="shared" si="266"/>
        <v>5344.9583333333267</v>
      </c>
      <c r="AR795" s="57"/>
      <c r="AS795" s="57"/>
      <c r="AU795" s="57">
        <v>791</v>
      </c>
      <c r="AV795" s="66">
        <v>12.9</v>
      </c>
      <c r="AW795" s="66">
        <v>0</v>
      </c>
      <c r="AX795" s="65">
        <f t="shared" si="256"/>
        <v>3.5833333333333335</v>
      </c>
      <c r="AY795" s="65">
        <f t="shared" si="267"/>
        <v>-0.16666666666666652</v>
      </c>
      <c r="AZ795" s="67">
        <f t="shared" si="268"/>
        <v>5344.9583333333267</v>
      </c>
      <c r="BA795" s="57"/>
      <c r="BB795" s="57"/>
      <c r="BD795" s="57">
        <v>791</v>
      </c>
      <c r="BE795" s="66">
        <v>65.7</v>
      </c>
      <c r="BF795" s="66">
        <v>0</v>
      </c>
      <c r="BG795" s="65">
        <f t="shared" si="257"/>
        <v>18.25</v>
      </c>
      <c r="BH795" s="65">
        <f t="shared" si="269"/>
        <v>8.3333333333332149E-2</v>
      </c>
      <c r="BI795" s="67">
        <f t="shared" si="270"/>
        <v>5046.7916666666688</v>
      </c>
      <c r="BJ795" s="57"/>
      <c r="BK795" s="57"/>
      <c r="BM795" s="57">
        <v>791</v>
      </c>
      <c r="BN795" s="57">
        <v>65.7</v>
      </c>
      <c r="BO795" s="66">
        <v>0</v>
      </c>
      <c r="BP795" s="65">
        <f t="shared" si="258"/>
        <v>18.25</v>
      </c>
      <c r="BQ795" s="65">
        <f t="shared" si="271"/>
        <v>8.3333333333332149E-2</v>
      </c>
      <c r="BR795" s="67">
        <f t="shared" si="272"/>
        <v>5054.3194444444462</v>
      </c>
      <c r="BS795" s="57"/>
      <c r="BT795" s="57"/>
    </row>
    <row r="796" spans="1:72" x14ac:dyDescent="0.25">
      <c r="A796" s="31">
        <v>796</v>
      </c>
      <c r="B796" s="56">
        <v>793</v>
      </c>
      <c r="C796" s="71">
        <v>65.599999999999994</v>
      </c>
      <c r="D796" s="71">
        <v>0</v>
      </c>
      <c r="E796" s="71">
        <v>18.222222222222221</v>
      </c>
      <c r="F796" s="71">
        <v>-0.11111111111111072</v>
      </c>
      <c r="G796" s="71">
        <v>5090.8888888888905</v>
      </c>
      <c r="K796" s="57">
        <v>792</v>
      </c>
      <c r="L796" s="66">
        <v>42.6</v>
      </c>
      <c r="M796" s="66">
        <v>0</v>
      </c>
      <c r="N796" s="65">
        <f t="shared" si="252"/>
        <v>11.833333333333334</v>
      </c>
      <c r="O796" s="65">
        <f t="shared" si="259"/>
        <v>-8.3333333333332149E-2</v>
      </c>
      <c r="P796" s="67">
        <f t="shared" si="260"/>
        <v>4457.0833333333339</v>
      </c>
      <c r="Q796" s="57"/>
      <c r="R796" s="57"/>
      <c r="T796" s="57">
        <v>792</v>
      </c>
      <c r="U796" s="66">
        <v>50.4</v>
      </c>
      <c r="V796" s="66">
        <v>0</v>
      </c>
      <c r="W796" s="65">
        <f t="shared" si="253"/>
        <v>14</v>
      </c>
      <c r="X796" s="65">
        <f t="shared" si="261"/>
        <v>-0.27777777777777679</v>
      </c>
      <c r="Y796" s="67">
        <f t="shared" si="262"/>
        <v>5813.4722222222235</v>
      </c>
      <c r="Z796" s="57"/>
      <c r="AA796" s="57"/>
      <c r="AC796" s="57">
        <v>792</v>
      </c>
      <c r="AD796" s="66">
        <v>12.7</v>
      </c>
      <c r="AE796" s="66">
        <v>0</v>
      </c>
      <c r="AF796" s="65">
        <f t="shared" si="254"/>
        <v>3.5277777777777777</v>
      </c>
      <c r="AG796" s="65">
        <f t="shared" si="263"/>
        <v>-5.5555555555555802E-2</v>
      </c>
      <c r="AH796" s="67">
        <f t="shared" si="264"/>
        <v>5348.5138888888823</v>
      </c>
      <c r="AI796" s="57"/>
      <c r="AJ796" s="57"/>
      <c r="AL796" s="57">
        <v>792</v>
      </c>
      <c r="AM796" s="66">
        <v>12.7</v>
      </c>
      <c r="AN796" s="66">
        <v>0</v>
      </c>
      <c r="AO796" s="65">
        <f t="shared" si="255"/>
        <v>3.5277777777777777</v>
      </c>
      <c r="AP796" s="65">
        <f t="shared" si="265"/>
        <v>-5.5555555555555802E-2</v>
      </c>
      <c r="AQ796" s="67">
        <f t="shared" si="266"/>
        <v>5348.5138888888823</v>
      </c>
      <c r="AR796" s="57"/>
      <c r="AS796" s="57"/>
      <c r="AU796" s="57">
        <v>792</v>
      </c>
      <c r="AV796" s="66">
        <v>12.7</v>
      </c>
      <c r="AW796" s="66">
        <v>0</v>
      </c>
      <c r="AX796" s="65">
        <f t="shared" si="256"/>
        <v>3.5277777777777777</v>
      </c>
      <c r="AY796" s="65">
        <f t="shared" si="267"/>
        <v>-5.5555555555555802E-2</v>
      </c>
      <c r="AZ796" s="67">
        <f t="shared" si="268"/>
        <v>5348.5138888888823</v>
      </c>
      <c r="BA796" s="57"/>
      <c r="BB796" s="57"/>
      <c r="BD796" s="57">
        <v>792</v>
      </c>
      <c r="BE796" s="66">
        <v>66</v>
      </c>
      <c r="BF796" s="66">
        <v>0</v>
      </c>
      <c r="BG796" s="65">
        <f t="shared" si="257"/>
        <v>18.333333333333332</v>
      </c>
      <c r="BH796" s="65">
        <f t="shared" si="269"/>
        <v>8.3333333333332149E-2</v>
      </c>
      <c r="BI796" s="67">
        <f t="shared" si="270"/>
        <v>5065.0833333333358</v>
      </c>
      <c r="BJ796" s="57"/>
      <c r="BK796" s="57"/>
      <c r="BM796" s="57">
        <v>792</v>
      </c>
      <c r="BN796" s="57">
        <v>66</v>
      </c>
      <c r="BO796" s="66">
        <v>0</v>
      </c>
      <c r="BP796" s="65">
        <f t="shared" si="258"/>
        <v>18.333333333333332</v>
      </c>
      <c r="BQ796" s="65">
        <f t="shared" si="271"/>
        <v>8.3333333333332149E-2</v>
      </c>
      <c r="BR796" s="67">
        <f t="shared" si="272"/>
        <v>5072.6111111111131</v>
      </c>
      <c r="BS796" s="57"/>
      <c r="BT796" s="57"/>
    </row>
    <row r="797" spans="1:72" x14ac:dyDescent="0.25">
      <c r="A797" s="31">
        <v>797</v>
      </c>
      <c r="B797" s="56">
        <v>794</v>
      </c>
      <c r="C797" s="71">
        <v>63.5</v>
      </c>
      <c r="D797" s="71">
        <v>0</v>
      </c>
      <c r="E797" s="71">
        <v>17.638888888888889</v>
      </c>
      <c r="F797" s="71">
        <v>-0.58333333333333215</v>
      </c>
      <c r="G797" s="71">
        <v>5108.8194444444462</v>
      </c>
      <c r="K797" s="57">
        <v>793</v>
      </c>
      <c r="L797" s="66">
        <v>42.2</v>
      </c>
      <c r="M797" s="66">
        <v>0</v>
      </c>
      <c r="N797" s="65">
        <f t="shared" si="252"/>
        <v>11.722222222222223</v>
      </c>
      <c r="O797" s="65">
        <f t="shared" si="259"/>
        <v>-0.11111111111111072</v>
      </c>
      <c r="P797" s="67">
        <f t="shared" si="260"/>
        <v>4468.8611111111113</v>
      </c>
      <c r="Q797" s="57"/>
      <c r="R797" s="57"/>
      <c r="T797" s="57">
        <v>793</v>
      </c>
      <c r="U797" s="66">
        <v>49.4</v>
      </c>
      <c r="V797" s="66">
        <v>0</v>
      </c>
      <c r="W797" s="65">
        <f t="shared" si="253"/>
        <v>13.722222222222221</v>
      </c>
      <c r="X797" s="65">
        <f t="shared" si="261"/>
        <v>-0.27777777777777857</v>
      </c>
      <c r="Y797" s="67">
        <f t="shared" si="262"/>
        <v>5827.3333333333348</v>
      </c>
      <c r="Z797" s="57"/>
      <c r="AA797" s="57"/>
      <c r="AC797" s="57">
        <v>793</v>
      </c>
      <c r="AD797" s="66">
        <v>12.5</v>
      </c>
      <c r="AE797" s="66">
        <v>0</v>
      </c>
      <c r="AF797" s="65">
        <f t="shared" si="254"/>
        <v>3.4722222222222223</v>
      </c>
      <c r="AG797" s="65">
        <f t="shared" si="263"/>
        <v>-5.5555555555555358E-2</v>
      </c>
      <c r="AH797" s="67">
        <f t="shared" si="264"/>
        <v>5352.0138888888823</v>
      </c>
      <c r="AI797" s="57"/>
      <c r="AJ797" s="57"/>
      <c r="AL797" s="57">
        <v>793</v>
      </c>
      <c r="AM797" s="66">
        <v>12.5</v>
      </c>
      <c r="AN797" s="66">
        <v>0</v>
      </c>
      <c r="AO797" s="65">
        <f t="shared" si="255"/>
        <v>3.4722222222222223</v>
      </c>
      <c r="AP797" s="65">
        <f t="shared" si="265"/>
        <v>-5.5555555555555358E-2</v>
      </c>
      <c r="AQ797" s="67">
        <f t="shared" si="266"/>
        <v>5352.0138888888823</v>
      </c>
      <c r="AR797" s="57"/>
      <c r="AS797" s="57"/>
      <c r="AU797" s="57">
        <v>793</v>
      </c>
      <c r="AV797" s="66">
        <v>12.5</v>
      </c>
      <c r="AW797" s="66">
        <v>0</v>
      </c>
      <c r="AX797" s="65">
        <f t="shared" si="256"/>
        <v>3.4722222222222223</v>
      </c>
      <c r="AY797" s="65">
        <f t="shared" si="267"/>
        <v>-5.5555555555555358E-2</v>
      </c>
      <c r="AZ797" s="67">
        <f t="shared" si="268"/>
        <v>5352.0138888888823</v>
      </c>
      <c r="BA797" s="57"/>
      <c r="BB797" s="57"/>
      <c r="BD797" s="57">
        <v>793</v>
      </c>
      <c r="BE797" s="66">
        <v>65.599999999999994</v>
      </c>
      <c r="BF797" s="66">
        <v>0</v>
      </c>
      <c r="BG797" s="65">
        <f t="shared" si="257"/>
        <v>18.222222222222221</v>
      </c>
      <c r="BH797" s="65">
        <f t="shared" si="269"/>
        <v>-0.11111111111111072</v>
      </c>
      <c r="BI797" s="67">
        <f t="shared" si="270"/>
        <v>5083.3611111111131</v>
      </c>
      <c r="BJ797" s="57"/>
      <c r="BK797" s="57"/>
      <c r="BM797" s="57">
        <v>793</v>
      </c>
      <c r="BN797" s="57">
        <v>65.599999999999994</v>
      </c>
      <c r="BO797" s="66">
        <v>0</v>
      </c>
      <c r="BP797" s="65">
        <f t="shared" si="258"/>
        <v>18.222222222222221</v>
      </c>
      <c r="BQ797" s="65">
        <f t="shared" si="271"/>
        <v>-0.11111111111111072</v>
      </c>
      <c r="BR797" s="67">
        <f t="shared" si="272"/>
        <v>5090.8888888888905</v>
      </c>
      <c r="BS797" s="57"/>
      <c r="BT797" s="57"/>
    </row>
    <row r="798" spans="1:72" x14ac:dyDescent="0.25">
      <c r="A798" s="31">
        <v>798</v>
      </c>
      <c r="B798" s="56">
        <v>795</v>
      </c>
      <c r="C798" s="71">
        <v>59.7</v>
      </c>
      <c r="D798" s="71">
        <v>0</v>
      </c>
      <c r="E798" s="71">
        <v>16.583333333333332</v>
      </c>
      <c r="F798" s="71">
        <v>-1.0555555555555571</v>
      </c>
      <c r="G798" s="71">
        <v>5125.9305555555575</v>
      </c>
      <c r="K798" s="57">
        <v>794</v>
      </c>
      <c r="L798" s="66">
        <v>41.9</v>
      </c>
      <c r="M798" s="66">
        <v>0</v>
      </c>
      <c r="N798" s="65">
        <f t="shared" si="252"/>
        <v>11.638888888888888</v>
      </c>
      <c r="O798" s="65">
        <f t="shared" si="259"/>
        <v>-8.3333333333335702E-2</v>
      </c>
      <c r="P798" s="67">
        <f t="shared" si="260"/>
        <v>4480.541666666667</v>
      </c>
      <c r="Q798" s="57"/>
      <c r="R798" s="57"/>
      <c r="T798" s="57">
        <v>794</v>
      </c>
      <c r="U798" s="66">
        <v>48.5</v>
      </c>
      <c r="V798" s="66">
        <v>0</v>
      </c>
      <c r="W798" s="65">
        <f t="shared" si="253"/>
        <v>13.472222222222221</v>
      </c>
      <c r="X798" s="65">
        <f t="shared" si="261"/>
        <v>-0.25</v>
      </c>
      <c r="Y798" s="67">
        <f t="shared" si="262"/>
        <v>5840.9305555555575</v>
      </c>
      <c r="Z798" s="57"/>
      <c r="AA798" s="57"/>
      <c r="AC798" s="57">
        <v>794</v>
      </c>
      <c r="AD798" s="66">
        <v>12.5</v>
      </c>
      <c r="AE798" s="66">
        <v>0</v>
      </c>
      <c r="AF798" s="65">
        <f t="shared" si="254"/>
        <v>3.4722222222222223</v>
      </c>
      <c r="AG798" s="65">
        <f t="shared" si="263"/>
        <v>0</v>
      </c>
      <c r="AH798" s="67">
        <f t="shared" si="264"/>
        <v>5355.4861111111049</v>
      </c>
      <c r="AI798" s="57"/>
      <c r="AJ798" s="57"/>
      <c r="AL798" s="57">
        <v>794</v>
      </c>
      <c r="AM798" s="66">
        <v>12.5</v>
      </c>
      <c r="AN798" s="66">
        <v>0</v>
      </c>
      <c r="AO798" s="65">
        <f t="shared" si="255"/>
        <v>3.4722222222222223</v>
      </c>
      <c r="AP798" s="65">
        <f t="shared" si="265"/>
        <v>0</v>
      </c>
      <c r="AQ798" s="67">
        <f t="shared" si="266"/>
        <v>5355.4861111111049</v>
      </c>
      <c r="AR798" s="57"/>
      <c r="AS798" s="57"/>
      <c r="AU798" s="57">
        <v>794</v>
      </c>
      <c r="AV798" s="66">
        <v>12.5</v>
      </c>
      <c r="AW798" s="66">
        <v>0</v>
      </c>
      <c r="AX798" s="65">
        <f t="shared" si="256"/>
        <v>3.4722222222222223</v>
      </c>
      <c r="AY798" s="65">
        <f t="shared" si="267"/>
        <v>0</v>
      </c>
      <c r="AZ798" s="67">
        <f t="shared" si="268"/>
        <v>5355.4861111111049</v>
      </c>
      <c r="BA798" s="57"/>
      <c r="BB798" s="57"/>
      <c r="BD798" s="57">
        <v>794</v>
      </c>
      <c r="BE798" s="66">
        <v>63.5</v>
      </c>
      <c r="BF798" s="66">
        <v>0</v>
      </c>
      <c r="BG798" s="65">
        <f t="shared" si="257"/>
        <v>17.638888888888889</v>
      </c>
      <c r="BH798" s="65">
        <f t="shared" si="269"/>
        <v>-0.58333333333333215</v>
      </c>
      <c r="BI798" s="67">
        <f t="shared" si="270"/>
        <v>5101.2916666666688</v>
      </c>
      <c r="BJ798" s="57"/>
      <c r="BK798" s="57"/>
      <c r="BM798" s="57">
        <v>794</v>
      </c>
      <c r="BN798" s="57">
        <v>63.5</v>
      </c>
      <c r="BO798" s="66">
        <v>0</v>
      </c>
      <c r="BP798" s="65">
        <f t="shared" si="258"/>
        <v>17.638888888888889</v>
      </c>
      <c r="BQ798" s="65">
        <f t="shared" si="271"/>
        <v>-0.58333333333333215</v>
      </c>
      <c r="BR798" s="67">
        <f t="shared" si="272"/>
        <v>5108.8194444444462</v>
      </c>
      <c r="BS798" s="57"/>
      <c r="BT798" s="57"/>
    </row>
    <row r="799" spans="1:72" x14ac:dyDescent="0.25">
      <c r="A799" s="31">
        <v>799</v>
      </c>
      <c r="B799" s="56">
        <v>796</v>
      </c>
      <c r="C799" s="71">
        <v>54.6</v>
      </c>
      <c r="D799" s="71">
        <v>0</v>
      </c>
      <c r="E799" s="71">
        <v>15.166666666666666</v>
      </c>
      <c r="F799" s="71">
        <v>-1.4166666666666661</v>
      </c>
      <c r="G799" s="71">
        <v>5141.8055555555575</v>
      </c>
      <c r="K799" s="57">
        <v>795</v>
      </c>
      <c r="L799" s="66">
        <v>41.5</v>
      </c>
      <c r="M799" s="66">
        <v>0</v>
      </c>
      <c r="N799" s="65">
        <f t="shared" si="252"/>
        <v>11.527777777777777</v>
      </c>
      <c r="O799" s="65">
        <f t="shared" si="259"/>
        <v>-0.11111111111111072</v>
      </c>
      <c r="P799" s="67">
        <f t="shared" si="260"/>
        <v>4492.125</v>
      </c>
      <c r="Q799" s="57"/>
      <c r="R799" s="57"/>
      <c r="T799" s="57">
        <v>795</v>
      </c>
      <c r="U799" s="66">
        <v>47.5</v>
      </c>
      <c r="V799" s="66">
        <v>0</v>
      </c>
      <c r="W799" s="65">
        <f t="shared" si="253"/>
        <v>13.194444444444445</v>
      </c>
      <c r="X799" s="65">
        <f t="shared" si="261"/>
        <v>-0.27777777777777679</v>
      </c>
      <c r="Y799" s="67">
        <f t="shared" si="262"/>
        <v>5854.2638888888905</v>
      </c>
      <c r="Z799" s="57"/>
      <c r="AA799" s="57"/>
      <c r="AC799" s="57">
        <v>795</v>
      </c>
      <c r="AD799" s="66">
        <v>12.6</v>
      </c>
      <c r="AE799" s="66">
        <v>0</v>
      </c>
      <c r="AF799" s="65">
        <f t="shared" si="254"/>
        <v>3.5</v>
      </c>
      <c r="AG799" s="65">
        <f t="shared" si="263"/>
        <v>2.7777777777777679E-2</v>
      </c>
      <c r="AH799" s="67">
        <f t="shared" si="264"/>
        <v>5358.9722222222163</v>
      </c>
      <c r="AI799" s="57"/>
      <c r="AJ799" s="57"/>
      <c r="AL799" s="57">
        <v>795</v>
      </c>
      <c r="AM799" s="66">
        <v>12.6</v>
      </c>
      <c r="AN799" s="66">
        <v>0</v>
      </c>
      <c r="AO799" s="65">
        <f t="shared" si="255"/>
        <v>3.5</v>
      </c>
      <c r="AP799" s="65">
        <f t="shared" si="265"/>
        <v>2.7777777777777679E-2</v>
      </c>
      <c r="AQ799" s="67">
        <f t="shared" si="266"/>
        <v>5358.9722222222163</v>
      </c>
      <c r="AR799" s="57"/>
      <c r="AS799" s="57"/>
      <c r="AU799" s="57">
        <v>795</v>
      </c>
      <c r="AV799" s="66">
        <v>12.6</v>
      </c>
      <c r="AW799" s="66">
        <v>0</v>
      </c>
      <c r="AX799" s="65">
        <f t="shared" si="256"/>
        <v>3.5</v>
      </c>
      <c r="AY799" s="65">
        <f t="shared" si="267"/>
        <v>2.7777777777777679E-2</v>
      </c>
      <c r="AZ799" s="67">
        <f t="shared" si="268"/>
        <v>5358.9722222222163</v>
      </c>
      <c r="BA799" s="57"/>
      <c r="BB799" s="57"/>
      <c r="BD799" s="57">
        <v>795</v>
      </c>
      <c r="BE799" s="66">
        <v>59.7</v>
      </c>
      <c r="BF799" s="66">
        <v>0</v>
      </c>
      <c r="BG799" s="65">
        <f t="shared" si="257"/>
        <v>16.583333333333332</v>
      </c>
      <c r="BH799" s="65">
        <f t="shared" si="269"/>
        <v>-1.0555555555555571</v>
      </c>
      <c r="BI799" s="67">
        <f t="shared" si="270"/>
        <v>5118.4027777777801</v>
      </c>
      <c r="BJ799" s="57"/>
      <c r="BK799" s="57"/>
      <c r="BM799" s="57">
        <v>795</v>
      </c>
      <c r="BN799" s="57">
        <v>59.7</v>
      </c>
      <c r="BO799" s="66">
        <v>0</v>
      </c>
      <c r="BP799" s="65">
        <f t="shared" si="258"/>
        <v>16.583333333333332</v>
      </c>
      <c r="BQ799" s="65">
        <f t="shared" si="271"/>
        <v>-1.0555555555555571</v>
      </c>
      <c r="BR799" s="67">
        <f t="shared" si="272"/>
        <v>5125.9305555555575</v>
      </c>
      <c r="BS799" s="57"/>
      <c r="BT799" s="57"/>
    </row>
    <row r="800" spans="1:72" x14ac:dyDescent="0.25">
      <c r="A800" s="31">
        <v>800</v>
      </c>
      <c r="B800" s="56">
        <v>797</v>
      </c>
      <c r="C800" s="71">
        <v>49.3</v>
      </c>
      <c r="D800" s="71">
        <v>0</v>
      </c>
      <c r="E800" s="71">
        <v>13.694444444444443</v>
      </c>
      <c r="F800" s="71">
        <v>-1.4722222222222232</v>
      </c>
      <c r="G800" s="71">
        <v>5156.2361111111131</v>
      </c>
      <c r="K800" s="57">
        <v>796</v>
      </c>
      <c r="L800" s="66">
        <v>41</v>
      </c>
      <c r="M800" s="66">
        <v>0</v>
      </c>
      <c r="N800" s="65">
        <f t="shared" si="252"/>
        <v>11.388888888888889</v>
      </c>
      <c r="O800" s="65">
        <f t="shared" si="259"/>
        <v>-0.13888888888888751</v>
      </c>
      <c r="P800" s="67">
        <f t="shared" si="260"/>
        <v>4503.583333333333</v>
      </c>
      <c r="Q800" s="57"/>
      <c r="R800" s="57"/>
      <c r="T800" s="57">
        <v>796</v>
      </c>
      <c r="U800" s="66">
        <v>46.5</v>
      </c>
      <c r="V800" s="66">
        <v>0</v>
      </c>
      <c r="W800" s="65">
        <f t="shared" si="253"/>
        <v>12.916666666666666</v>
      </c>
      <c r="X800" s="65">
        <f t="shared" si="261"/>
        <v>-0.27777777777777857</v>
      </c>
      <c r="Y800" s="67">
        <f t="shared" si="262"/>
        <v>5867.3194444444462</v>
      </c>
      <c r="Z800" s="57"/>
      <c r="AA800" s="57"/>
      <c r="AC800" s="57">
        <v>796</v>
      </c>
      <c r="AD800" s="66">
        <v>13</v>
      </c>
      <c r="AE800" s="66">
        <v>0</v>
      </c>
      <c r="AF800" s="65">
        <f t="shared" si="254"/>
        <v>3.6111111111111112</v>
      </c>
      <c r="AG800" s="65">
        <f t="shared" si="263"/>
        <v>0.11111111111111116</v>
      </c>
      <c r="AH800" s="67">
        <f t="shared" si="264"/>
        <v>5362.5277777777719</v>
      </c>
      <c r="AI800" s="57"/>
      <c r="AJ800" s="57"/>
      <c r="AL800" s="57">
        <v>796</v>
      </c>
      <c r="AM800" s="66">
        <v>13</v>
      </c>
      <c r="AN800" s="66">
        <v>0</v>
      </c>
      <c r="AO800" s="65">
        <f t="shared" si="255"/>
        <v>3.6111111111111112</v>
      </c>
      <c r="AP800" s="65">
        <f t="shared" si="265"/>
        <v>0.11111111111111116</v>
      </c>
      <c r="AQ800" s="67">
        <f t="shared" si="266"/>
        <v>5362.5277777777719</v>
      </c>
      <c r="AR800" s="57"/>
      <c r="AS800" s="57"/>
      <c r="AU800" s="57">
        <v>796</v>
      </c>
      <c r="AV800" s="66">
        <v>13</v>
      </c>
      <c r="AW800" s="66">
        <v>0</v>
      </c>
      <c r="AX800" s="65">
        <f t="shared" si="256"/>
        <v>3.6111111111111112</v>
      </c>
      <c r="AY800" s="65">
        <f t="shared" si="267"/>
        <v>0.11111111111111116</v>
      </c>
      <c r="AZ800" s="67">
        <f t="shared" si="268"/>
        <v>5362.5277777777719</v>
      </c>
      <c r="BA800" s="57"/>
      <c r="BB800" s="57"/>
      <c r="BD800" s="57">
        <v>796</v>
      </c>
      <c r="BE800" s="66">
        <v>54.6</v>
      </c>
      <c r="BF800" s="66">
        <v>0</v>
      </c>
      <c r="BG800" s="65">
        <f t="shared" si="257"/>
        <v>15.166666666666666</v>
      </c>
      <c r="BH800" s="65">
        <f t="shared" si="269"/>
        <v>-1.4166666666666661</v>
      </c>
      <c r="BI800" s="67">
        <f t="shared" si="270"/>
        <v>5134.2777777777801</v>
      </c>
      <c r="BJ800" s="57"/>
      <c r="BK800" s="57"/>
      <c r="BM800" s="57">
        <v>796</v>
      </c>
      <c r="BN800" s="57">
        <v>54.6</v>
      </c>
      <c r="BO800" s="66">
        <v>0</v>
      </c>
      <c r="BP800" s="65">
        <f t="shared" si="258"/>
        <v>15.166666666666666</v>
      </c>
      <c r="BQ800" s="65">
        <f t="shared" si="271"/>
        <v>-1.4166666666666661</v>
      </c>
      <c r="BR800" s="67">
        <f t="shared" si="272"/>
        <v>5141.8055555555575</v>
      </c>
      <c r="BS800" s="57"/>
      <c r="BT800" s="57"/>
    </row>
    <row r="801" spans="1:72" x14ac:dyDescent="0.25">
      <c r="A801" s="31">
        <v>801</v>
      </c>
      <c r="B801" s="56">
        <v>798</v>
      </c>
      <c r="C801" s="71">
        <v>44.9</v>
      </c>
      <c r="D801" s="71">
        <v>0</v>
      </c>
      <c r="E801" s="71">
        <v>12.472222222222221</v>
      </c>
      <c r="F801" s="71">
        <v>-1.2222222222222214</v>
      </c>
      <c r="G801" s="71">
        <v>5169.3194444444462</v>
      </c>
      <c r="K801" s="57">
        <v>797</v>
      </c>
      <c r="L801" s="66">
        <v>40.5</v>
      </c>
      <c r="M801" s="66">
        <v>0</v>
      </c>
      <c r="N801" s="65">
        <f t="shared" si="252"/>
        <v>11.25</v>
      </c>
      <c r="O801" s="65">
        <f t="shared" si="259"/>
        <v>-0.13888888888888928</v>
      </c>
      <c r="P801" s="67">
        <f t="shared" si="260"/>
        <v>4514.9027777777774</v>
      </c>
      <c r="Q801" s="57"/>
      <c r="R801" s="57"/>
      <c r="T801" s="57">
        <v>797</v>
      </c>
      <c r="U801" s="66">
        <v>45.4</v>
      </c>
      <c r="V801" s="66">
        <v>0</v>
      </c>
      <c r="W801" s="65">
        <f t="shared" si="253"/>
        <v>12.611111111111111</v>
      </c>
      <c r="X801" s="65">
        <f t="shared" si="261"/>
        <v>-0.30555555555555536</v>
      </c>
      <c r="Y801" s="67">
        <f t="shared" si="262"/>
        <v>5880.0833333333348</v>
      </c>
      <c r="Z801" s="57"/>
      <c r="AA801" s="57"/>
      <c r="AC801" s="57">
        <v>797</v>
      </c>
      <c r="AD801" s="66">
        <v>13.6</v>
      </c>
      <c r="AE801" s="66">
        <v>0</v>
      </c>
      <c r="AF801" s="65">
        <f t="shared" si="254"/>
        <v>3.7777777777777777</v>
      </c>
      <c r="AG801" s="65">
        <f t="shared" si="263"/>
        <v>0.16666666666666652</v>
      </c>
      <c r="AH801" s="67">
        <f t="shared" si="264"/>
        <v>5366.2222222222163</v>
      </c>
      <c r="AI801" s="57"/>
      <c r="AJ801" s="57"/>
      <c r="AL801" s="57">
        <v>797</v>
      </c>
      <c r="AM801" s="66">
        <v>13.6</v>
      </c>
      <c r="AN801" s="66">
        <v>0</v>
      </c>
      <c r="AO801" s="65">
        <f t="shared" si="255"/>
        <v>3.7777777777777777</v>
      </c>
      <c r="AP801" s="65">
        <f t="shared" si="265"/>
        <v>0.16666666666666652</v>
      </c>
      <c r="AQ801" s="67">
        <f t="shared" si="266"/>
        <v>5366.2222222222163</v>
      </c>
      <c r="AR801" s="57"/>
      <c r="AS801" s="57"/>
      <c r="AU801" s="57">
        <v>797</v>
      </c>
      <c r="AV801" s="66">
        <v>13.6</v>
      </c>
      <c r="AW801" s="66">
        <v>0</v>
      </c>
      <c r="AX801" s="65">
        <f t="shared" si="256"/>
        <v>3.7777777777777777</v>
      </c>
      <c r="AY801" s="65">
        <f t="shared" si="267"/>
        <v>0.16666666666666652</v>
      </c>
      <c r="AZ801" s="67">
        <f t="shared" si="268"/>
        <v>5366.2222222222163</v>
      </c>
      <c r="BA801" s="57"/>
      <c r="BB801" s="57"/>
      <c r="BD801" s="57">
        <v>797</v>
      </c>
      <c r="BE801" s="66">
        <v>49.3</v>
      </c>
      <c r="BF801" s="66">
        <v>0</v>
      </c>
      <c r="BG801" s="65">
        <f t="shared" si="257"/>
        <v>13.694444444444443</v>
      </c>
      <c r="BH801" s="65">
        <f t="shared" si="269"/>
        <v>-1.4722222222222232</v>
      </c>
      <c r="BI801" s="67">
        <f t="shared" si="270"/>
        <v>5148.7083333333358</v>
      </c>
      <c r="BJ801" s="57"/>
      <c r="BK801" s="57"/>
      <c r="BM801" s="57">
        <v>797</v>
      </c>
      <c r="BN801" s="57">
        <v>49.3</v>
      </c>
      <c r="BO801" s="66">
        <v>0</v>
      </c>
      <c r="BP801" s="65">
        <f t="shared" si="258"/>
        <v>13.694444444444443</v>
      </c>
      <c r="BQ801" s="65">
        <f t="shared" si="271"/>
        <v>-1.4722222222222232</v>
      </c>
      <c r="BR801" s="67">
        <f t="shared" si="272"/>
        <v>5156.2361111111131</v>
      </c>
      <c r="BS801" s="57"/>
      <c r="BT801" s="57"/>
    </row>
    <row r="802" spans="1:72" x14ac:dyDescent="0.25">
      <c r="A802" s="31">
        <v>802</v>
      </c>
      <c r="B802" s="56">
        <v>799</v>
      </c>
      <c r="C802" s="71">
        <v>42.3</v>
      </c>
      <c r="D802" s="71">
        <v>0</v>
      </c>
      <c r="E802" s="71">
        <v>11.749999999999998</v>
      </c>
      <c r="F802" s="71">
        <v>-0.72222222222222321</v>
      </c>
      <c r="G802" s="71">
        <v>5181.4305555555575</v>
      </c>
      <c r="K802" s="57">
        <v>798</v>
      </c>
      <c r="L802" s="66">
        <v>39.9</v>
      </c>
      <c r="M802" s="66">
        <v>0</v>
      </c>
      <c r="N802" s="65">
        <f t="shared" si="252"/>
        <v>11.083333333333332</v>
      </c>
      <c r="O802" s="65">
        <f t="shared" si="259"/>
        <v>-0.16666666666666785</v>
      </c>
      <c r="P802" s="67">
        <f t="shared" si="260"/>
        <v>4526.0694444444443</v>
      </c>
      <c r="Q802" s="57"/>
      <c r="R802" s="57"/>
      <c r="T802" s="57">
        <v>798</v>
      </c>
      <c r="U802" s="66">
        <v>44.3</v>
      </c>
      <c r="V802" s="66">
        <v>0</v>
      </c>
      <c r="W802" s="65">
        <f t="shared" si="253"/>
        <v>12.305555555555554</v>
      </c>
      <c r="X802" s="65">
        <f t="shared" si="261"/>
        <v>-0.30555555555555713</v>
      </c>
      <c r="Y802" s="67">
        <f t="shared" si="262"/>
        <v>5892.5416666666679</v>
      </c>
      <c r="Z802" s="57"/>
      <c r="AA802" s="57"/>
      <c r="AC802" s="57">
        <v>798</v>
      </c>
      <c r="AD802" s="66">
        <v>14.6</v>
      </c>
      <c r="AE802" s="66">
        <v>0</v>
      </c>
      <c r="AF802" s="65">
        <f t="shared" si="254"/>
        <v>4.0555555555555554</v>
      </c>
      <c r="AG802" s="65">
        <f t="shared" si="263"/>
        <v>0.27777777777777768</v>
      </c>
      <c r="AH802" s="67">
        <f t="shared" si="264"/>
        <v>5370.1388888888832</v>
      </c>
      <c r="AI802" s="57"/>
      <c r="AJ802" s="57"/>
      <c r="AL802" s="57">
        <v>798</v>
      </c>
      <c r="AM802" s="66">
        <v>14.6</v>
      </c>
      <c r="AN802" s="66">
        <v>0</v>
      </c>
      <c r="AO802" s="65">
        <f t="shared" si="255"/>
        <v>4.0555555555555554</v>
      </c>
      <c r="AP802" s="65">
        <f t="shared" si="265"/>
        <v>0.27777777777777768</v>
      </c>
      <c r="AQ802" s="67">
        <f t="shared" si="266"/>
        <v>5370.1388888888832</v>
      </c>
      <c r="AR802" s="57"/>
      <c r="AS802" s="57"/>
      <c r="AU802" s="57">
        <v>798</v>
      </c>
      <c r="AV802" s="66">
        <v>14.6</v>
      </c>
      <c r="AW802" s="66">
        <v>0</v>
      </c>
      <c r="AX802" s="65">
        <f t="shared" si="256"/>
        <v>4.0555555555555554</v>
      </c>
      <c r="AY802" s="65">
        <f t="shared" si="267"/>
        <v>0.27777777777777768</v>
      </c>
      <c r="AZ802" s="67">
        <f t="shared" si="268"/>
        <v>5370.1388888888832</v>
      </c>
      <c r="BA802" s="57"/>
      <c r="BB802" s="57"/>
      <c r="BD802" s="57">
        <v>798</v>
      </c>
      <c r="BE802" s="66">
        <v>44.9</v>
      </c>
      <c r="BF802" s="66">
        <v>0</v>
      </c>
      <c r="BG802" s="65">
        <f t="shared" si="257"/>
        <v>12.472222222222221</v>
      </c>
      <c r="BH802" s="65">
        <f t="shared" si="269"/>
        <v>-1.2222222222222214</v>
      </c>
      <c r="BI802" s="67">
        <f t="shared" si="270"/>
        <v>5161.7916666666688</v>
      </c>
      <c r="BJ802" s="57"/>
      <c r="BK802" s="57"/>
      <c r="BM802" s="57">
        <v>798</v>
      </c>
      <c r="BN802" s="57">
        <v>44.9</v>
      </c>
      <c r="BO802" s="66">
        <v>0</v>
      </c>
      <c r="BP802" s="65">
        <f t="shared" si="258"/>
        <v>12.472222222222221</v>
      </c>
      <c r="BQ802" s="65">
        <f t="shared" si="271"/>
        <v>-1.2222222222222214</v>
      </c>
      <c r="BR802" s="67">
        <f t="shared" si="272"/>
        <v>5169.3194444444462</v>
      </c>
      <c r="BS802" s="57"/>
      <c r="BT802" s="57"/>
    </row>
    <row r="803" spans="1:72" x14ac:dyDescent="0.25">
      <c r="A803" s="31">
        <v>803</v>
      </c>
      <c r="B803" s="56">
        <v>800</v>
      </c>
      <c r="C803" s="71">
        <v>41.4</v>
      </c>
      <c r="D803" s="71">
        <v>0</v>
      </c>
      <c r="E803" s="71">
        <v>11.5</v>
      </c>
      <c r="F803" s="71">
        <v>-0.24999999999999822</v>
      </c>
      <c r="G803" s="71">
        <v>5193.0555555555575</v>
      </c>
      <c r="K803" s="57">
        <v>799</v>
      </c>
      <c r="L803" s="66">
        <v>39.299999999999997</v>
      </c>
      <c r="M803" s="66">
        <v>0</v>
      </c>
      <c r="N803" s="65">
        <f t="shared" si="252"/>
        <v>10.916666666666666</v>
      </c>
      <c r="O803" s="65">
        <f t="shared" si="259"/>
        <v>-0.16666666666666607</v>
      </c>
      <c r="P803" s="67">
        <f t="shared" si="260"/>
        <v>4537.0694444444443</v>
      </c>
      <c r="Q803" s="57"/>
      <c r="R803" s="57"/>
      <c r="T803" s="57">
        <v>799</v>
      </c>
      <c r="U803" s="66">
        <v>43.1</v>
      </c>
      <c r="V803" s="66">
        <v>0</v>
      </c>
      <c r="W803" s="65">
        <f t="shared" si="253"/>
        <v>11.972222222222223</v>
      </c>
      <c r="X803" s="65">
        <f t="shared" si="261"/>
        <v>-0.33333333333333037</v>
      </c>
      <c r="Y803" s="67">
        <f t="shared" si="262"/>
        <v>5904.6805555555566</v>
      </c>
      <c r="Z803" s="57"/>
      <c r="AA803" s="57"/>
      <c r="AC803" s="57">
        <v>799</v>
      </c>
      <c r="AD803" s="66">
        <v>15.7</v>
      </c>
      <c r="AE803" s="66">
        <v>0</v>
      </c>
      <c r="AF803" s="65">
        <f t="shared" si="254"/>
        <v>4.3611111111111107</v>
      </c>
      <c r="AG803" s="65">
        <f t="shared" si="263"/>
        <v>0.30555555555555536</v>
      </c>
      <c r="AH803" s="67">
        <f t="shared" si="264"/>
        <v>5374.3472222222163</v>
      </c>
      <c r="AI803" s="57"/>
      <c r="AJ803" s="57"/>
      <c r="AL803" s="57">
        <v>799</v>
      </c>
      <c r="AM803" s="66">
        <v>15.7</v>
      </c>
      <c r="AN803" s="66">
        <v>0</v>
      </c>
      <c r="AO803" s="65">
        <f t="shared" si="255"/>
        <v>4.3611111111111107</v>
      </c>
      <c r="AP803" s="65">
        <f t="shared" si="265"/>
        <v>0.30555555555555536</v>
      </c>
      <c r="AQ803" s="67">
        <f t="shared" si="266"/>
        <v>5374.3472222222163</v>
      </c>
      <c r="AR803" s="57"/>
      <c r="AS803" s="57"/>
      <c r="AU803" s="57">
        <v>799</v>
      </c>
      <c r="AV803" s="66">
        <v>15.7</v>
      </c>
      <c r="AW803" s="66">
        <v>0</v>
      </c>
      <c r="AX803" s="65">
        <f t="shared" si="256"/>
        <v>4.3611111111111107</v>
      </c>
      <c r="AY803" s="65">
        <f t="shared" si="267"/>
        <v>0.30555555555555536</v>
      </c>
      <c r="AZ803" s="67">
        <f t="shared" si="268"/>
        <v>5374.3472222222163</v>
      </c>
      <c r="BA803" s="57"/>
      <c r="BB803" s="57"/>
      <c r="BD803" s="57">
        <v>799</v>
      </c>
      <c r="BE803" s="66">
        <v>42.3</v>
      </c>
      <c r="BF803" s="66">
        <v>0</v>
      </c>
      <c r="BG803" s="65">
        <f t="shared" si="257"/>
        <v>11.749999999999998</v>
      </c>
      <c r="BH803" s="65">
        <f t="shared" si="269"/>
        <v>-0.72222222222222321</v>
      </c>
      <c r="BI803" s="67">
        <f t="shared" si="270"/>
        <v>5173.9027777777801</v>
      </c>
      <c r="BJ803" s="57"/>
      <c r="BK803" s="57"/>
      <c r="BM803" s="57">
        <v>799</v>
      </c>
      <c r="BN803" s="57">
        <v>42.3</v>
      </c>
      <c r="BO803" s="66">
        <v>0</v>
      </c>
      <c r="BP803" s="65">
        <f t="shared" si="258"/>
        <v>11.749999999999998</v>
      </c>
      <c r="BQ803" s="65">
        <f t="shared" si="271"/>
        <v>-0.72222222222222321</v>
      </c>
      <c r="BR803" s="67">
        <f t="shared" si="272"/>
        <v>5181.4305555555575</v>
      </c>
      <c r="BS803" s="57"/>
      <c r="BT803" s="57"/>
    </row>
    <row r="804" spans="1:72" x14ac:dyDescent="0.25">
      <c r="A804" s="31">
        <v>804</v>
      </c>
      <c r="B804" s="56">
        <v>801</v>
      </c>
      <c r="C804" s="71">
        <v>41.3</v>
      </c>
      <c r="D804" s="71">
        <v>0</v>
      </c>
      <c r="E804" s="71">
        <v>11.472222222222221</v>
      </c>
      <c r="F804" s="71">
        <v>-2.7777777777778567E-2</v>
      </c>
      <c r="G804" s="71">
        <v>5204.5416666666688</v>
      </c>
      <c r="K804" s="57">
        <v>800</v>
      </c>
      <c r="L804" s="66">
        <v>38.700000000000003</v>
      </c>
      <c r="M804" s="66">
        <v>0</v>
      </c>
      <c r="N804" s="65">
        <f t="shared" si="252"/>
        <v>10.75</v>
      </c>
      <c r="O804" s="65">
        <f t="shared" si="259"/>
        <v>-0.16666666666666607</v>
      </c>
      <c r="P804" s="67">
        <f t="shared" si="260"/>
        <v>4547.9027777777774</v>
      </c>
      <c r="Q804" s="57"/>
      <c r="R804" s="57"/>
      <c r="T804" s="57">
        <v>800</v>
      </c>
      <c r="U804" s="66">
        <v>42</v>
      </c>
      <c r="V804" s="66">
        <v>0</v>
      </c>
      <c r="W804" s="65">
        <f t="shared" si="253"/>
        <v>11.666666666666666</v>
      </c>
      <c r="X804" s="65">
        <f t="shared" si="261"/>
        <v>-0.30555555555555713</v>
      </c>
      <c r="Y804" s="67">
        <f t="shared" si="262"/>
        <v>5916.5000000000009</v>
      </c>
      <c r="Z804" s="57"/>
      <c r="AA804" s="57"/>
      <c r="AC804" s="57">
        <v>800</v>
      </c>
      <c r="AD804" s="66">
        <v>17.100000000000001</v>
      </c>
      <c r="AE804" s="66">
        <v>0</v>
      </c>
      <c r="AF804" s="65">
        <f t="shared" si="254"/>
        <v>4.75</v>
      </c>
      <c r="AG804" s="65">
        <f t="shared" si="263"/>
        <v>0.38888888888888928</v>
      </c>
      <c r="AH804" s="67">
        <f t="shared" si="264"/>
        <v>5378.9027777777719</v>
      </c>
      <c r="AI804" s="57"/>
      <c r="AJ804" s="57"/>
      <c r="AL804" s="57">
        <v>800</v>
      </c>
      <c r="AM804" s="66">
        <v>17.100000000000001</v>
      </c>
      <c r="AN804" s="66">
        <v>0</v>
      </c>
      <c r="AO804" s="65">
        <f t="shared" si="255"/>
        <v>4.75</v>
      </c>
      <c r="AP804" s="65">
        <f t="shared" si="265"/>
        <v>0.38888888888888928</v>
      </c>
      <c r="AQ804" s="67">
        <f t="shared" si="266"/>
        <v>5378.9027777777719</v>
      </c>
      <c r="AR804" s="57"/>
      <c r="AS804" s="57"/>
      <c r="AU804" s="57">
        <v>800</v>
      </c>
      <c r="AV804" s="66">
        <v>17.100000000000001</v>
      </c>
      <c r="AW804" s="66">
        <v>0</v>
      </c>
      <c r="AX804" s="65">
        <f t="shared" si="256"/>
        <v>4.75</v>
      </c>
      <c r="AY804" s="65">
        <f t="shared" si="267"/>
        <v>0.38888888888888928</v>
      </c>
      <c r="AZ804" s="67">
        <f t="shared" si="268"/>
        <v>5378.9027777777719</v>
      </c>
      <c r="BA804" s="57"/>
      <c r="BB804" s="57"/>
      <c r="BD804" s="57">
        <v>800</v>
      </c>
      <c r="BE804" s="66">
        <v>41.4</v>
      </c>
      <c r="BF804" s="66">
        <v>0</v>
      </c>
      <c r="BG804" s="65">
        <f t="shared" si="257"/>
        <v>11.5</v>
      </c>
      <c r="BH804" s="65">
        <f t="shared" si="269"/>
        <v>-0.24999999999999822</v>
      </c>
      <c r="BI804" s="67">
        <f t="shared" si="270"/>
        <v>5185.5277777777801</v>
      </c>
      <c r="BJ804" s="57"/>
      <c r="BK804" s="57"/>
      <c r="BM804" s="57">
        <v>800</v>
      </c>
      <c r="BN804" s="57">
        <v>41.4</v>
      </c>
      <c r="BO804" s="66">
        <v>0</v>
      </c>
      <c r="BP804" s="65">
        <f t="shared" si="258"/>
        <v>11.5</v>
      </c>
      <c r="BQ804" s="65">
        <f t="shared" si="271"/>
        <v>-0.24999999999999822</v>
      </c>
      <c r="BR804" s="67">
        <f t="shared" si="272"/>
        <v>5193.0555555555575</v>
      </c>
      <c r="BS804" s="57"/>
      <c r="BT804" s="57"/>
    </row>
    <row r="805" spans="1:72" x14ac:dyDescent="0.25">
      <c r="A805" s="31">
        <v>805</v>
      </c>
      <c r="B805" s="56">
        <v>802</v>
      </c>
      <c r="C805" s="71">
        <v>42.1</v>
      </c>
      <c r="D805" s="71">
        <v>0</v>
      </c>
      <c r="E805" s="71">
        <v>11.694444444444445</v>
      </c>
      <c r="F805" s="71">
        <v>0.22222222222222321</v>
      </c>
      <c r="G805" s="71">
        <v>5216.1250000000018</v>
      </c>
      <c r="K805" s="57">
        <v>801</v>
      </c>
      <c r="L805" s="66">
        <v>38.1</v>
      </c>
      <c r="M805" s="66">
        <v>0</v>
      </c>
      <c r="N805" s="65">
        <f t="shared" si="252"/>
        <v>10.583333333333334</v>
      </c>
      <c r="O805" s="65">
        <f t="shared" si="259"/>
        <v>-0.16666666666666607</v>
      </c>
      <c r="P805" s="67">
        <f t="shared" si="260"/>
        <v>4558.5694444444443</v>
      </c>
      <c r="Q805" s="57"/>
      <c r="R805" s="57"/>
      <c r="T805" s="57">
        <v>801</v>
      </c>
      <c r="U805" s="66">
        <v>40.799999999999997</v>
      </c>
      <c r="V805" s="66">
        <v>0</v>
      </c>
      <c r="W805" s="65">
        <f t="shared" si="253"/>
        <v>11.333333333333332</v>
      </c>
      <c r="X805" s="65">
        <f t="shared" si="261"/>
        <v>-0.33333333333333393</v>
      </c>
      <c r="Y805" s="67">
        <f t="shared" si="262"/>
        <v>5928.0000000000009</v>
      </c>
      <c r="Z805" s="57"/>
      <c r="AA805" s="57"/>
      <c r="AC805" s="57">
        <v>801</v>
      </c>
      <c r="AD805" s="66">
        <v>18.7</v>
      </c>
      <c r="AE805" s="66">
        <v>0</v>
      </c>
      <c r="AF805" s="65">
        <f t="shared" si="254"/>
        <v>5.1944444444444438</v>
      </c>
      <c r="AG805" s="65">
        <f t="shared" si="263"/>
        <v>0.44444444444444375</v>
      </c>
      <c r="AH805" s="67">
        <f t="shared" si="264"/>
        <v>5383.8749999999945</v>
      </c>
      <c r="AI805" s="57"/>
      <c r="AJ805" s="57"/>
      <c r="AL805" s="57">
        <v>801</v>
      </c>
      <c r="AM805" s="66">
        <v>18.7</v>
      </c>
      <c r="AN805" s="66">
        <v>0</v>
      </c>
      <c r="AO805" s="65">
        <f t="shared" si="255"/>
        <v>5.1944444444444438</v>
      </c>
      <c r="AP805" s="65">
        <f t="shared" si="265"/>
        <v>0.44444444444444375</v>
      </c>
      <c r="AQ805" s="67">
        <f t="shared" si="266"/>
        <v>5383.8749999999945</v>
      </c>
      <c r="AR805" s="57"/>
      <c r="AS805" s="57"/>
      <c r="AU805" s="57">
        <v>801</v>
      </c>
      <c r="AV805" s="66">
        <v>18.7</v>
      </c>
      <c r="AW805" s="66">
        <v>0</v>
      </c>
      <c r="AX805" s="65">
        <f t="shared" si="256"/>
        <v>5.1944444444444438</v>
      </c>
      <c r="AY805" s="65">
        <f t="shared" si="267"/>
        <v>0.44444444444444375</v>
      </c>
      <c r="AZ805" s="67">
        <f t="shared" si="268"/>
        <v>5383.8749999999945</v>
      </c>
      <c r="BA805" s="57"/>
      <c r="BB805" s="57"/>
      <c r="BD805" s="57">
        <v>801</v>
      </c>
      <c r="BE805" s="66">
        <v>41.3</v>
      </c>
      <c r="BF805" s="66">
        <v>0</v>
      </c>
      <c r="BG805" s="65">
        <f t="shared" si="257"/>
        <v>11.472222222222221</v>
      </c>
      <c r="BH805" s="65">
        <f t="shared" si="269"/>
        <v>-2.7777777777778567E-2</v>
      </c>
      <c r="BI805" s="67">
        <f t="shared" si="270"/>
        <v>5197.0138888888914</v>
      </c>
      <c r="BJ805" s="57"/>
      <c r="BK805" s="57"/>
      <c r="BM805" s="57">
        <v>801</v>
      </c>
      <c r="BN805" s="57">
        <v>41.3</v>
      </c>
      <c r="BO805" s="66">
        <v>0</v>
      </c>
      <c r="BP805" s="65">
        <f t="shared" si="258"/>
        <v>11.472222222222221</v>
      </c>
      <c r="BQ805" s="65">
        <f t="shared" si="271"/>
        <v>-2.7777777777778567E-2</v>
      </c>
      <c r="BR805" s="67">
        <f t="shared" si="272"/>
        <v>5204.5416666666688</v>
      </c>
      <c r="BS805" s="57"/>
      <c r="BT805" s="57"/>
    </row>
    <row r="806" spans="1:72" x14ac:dyDescent="0.25">
      <c r="A806" s="31">
        <v>806</v>
      </c>
      <c r="B806" s="56">
        <v>803</v>
      </c>
      <c r="C806" s="71">
        <v>44.7</v>
      </c>
      <c r="D806" s="71">
        <v>0</v>
      </c>
      <c r="E806" s="71">
        <v>12.416666666666668</v>
      </c>
      <c r="F806" s="71">
        <v>0.72222222222222321</v>
      </c>
      <c r="G806" s="71">
        <v>5228.1805555555575</v>
      </c>
      <c r="K806" s="57">
        <v>802</v>
      </c>
      <c r="L806" s="66">
        <v>37.5</v>
      </c>
      <c r="M806" s="66">
        <v>0</v>
      </c>
      <c r="N806" s="65">
        <f t="shared" si="252"/>
        <v>10.416666666666666</v>
      </c>
      <c r="O806" s="65">
        <f t="shared" si="259"/>
        <v>-0.16666666666666785</v>
      </c>
      <c r="P806" s="67">
        <f t="shared" si="260"/>
        <v>4569.0694444444443</v>
      </c>
      <c r="Q806" s="57"/>
      <c r="R806" s="57"/>
      <c r="T806" s="57">
        <v>802</v>
      </c>
      <c r="U806" s="66">
        <v>39.700000000000003</v>
      </c>
      <c r="V806" s="66">
        <v>0</v>
      </c>
      <c r="W806" s="65">
        <f t="shared" si="253"/>
        <v>11.027777777777779</v>
      </c>
      <c r="X806" s="65">
        <f t="shared" si="261"/>
        <v>-0.30555555555555358</v>
      </c>
      <c r="Y806" s="67">
        <f t="shared" si="262"/>
        <v>5939.1805555555566</v>
      </c>
      <c r="Z806" s="57"/>
      <c r="AA806" s="57"/>
      <c r="AC806" s="57">
        <v>802</v>
      </c>
      <c r="AD806" s="66">
        <v>20.2</v>
      </c>
      <c r="AE806" s="66">
        <v>0</v>
      </c>
      <c r="AF806" s="65">
        <f t="shared" si="254"/>
        <v>5.6111111111111107</v>
      </c>
      <c r="AG806" s="65">
        <f t="shared" si="263"/>
        <v>0.41666666666666696</v>
      </c>
      <c r="AH806" s="67">
        <f t="shared" si="264"/>
        <v>5389.2777777777719</v>
      </c>
      <c r="AI806" s="57"/>
      <c r="AJ806" s="57"/>
      <c r="AL806" s="57">
        <v>802</v>
      </c>
      <c r="AM806" s="66">
        <v>20.2</v>
      </c>
      <c r="AN806" s="66">
        <v>0</v>
      </c>
      <c r="AO806" s="65">
        <f t="shared" si="255"/>
        <v>5.6111111111111107</v>
      </c>
      <c r="AP806" s="65">
        <f t="shared" si="265"/>
        <v>0.41666666666666696</v>
      </c>
      <c r="AQ806" s="67">
        <f t="shared" si="266"/>
        <v>5389.2777777777719</v>
      </c>
      <c r="AR806" s="57"/>
      <c r="AS806" s="57"/>
      <c r="AU806" s="57">
        <v>802</v>
      </c>
      <c r="AV806" s="66">
        <v>20.2</v>
      </c>
      <c r="AW806" s="66">
        <v>0</v>
      </c>
      <c r="AX806" s="65">
        <f t="shared" si="256"/>
        <v>5.6111111111111107</v>
      </c>
      <c r="AY806" s="65">
        <f t="shared" si="267"/>
        <v>0.41666666666666696</v>
      </c>
      <c r="AZ806" s="67">
        <f t="shared" si="268"/>
        <v>5389.2777777777719</v>
      </c>
      <c r="BA806" s="57"/>
      <c r="BB806" s="57"/>
      <c r="BD806" s="57">
        <v>802</v>
      </c>
      <c r="BE806" s="66">
        <v>43</v>
      </c>
      <c r="BF806" s="66">
        <v>0</v>
      </c>
      <c r="BG806" s="65">
        <f t="shared" si="257"/>
        <v>11.944444444444445</v>
      </c>
      <c r="BH806" s="65">
        <f t="shared" si="269"/>
        <v>0.47222222222222321</v>
      </c>
      <c r="BI806" s="67">
        <f t="shared" si="270"/>
        <v>5208.7222222222244</v>
      </c>
      <c r="BJ806" s="57"/>
      <c r="BK806" s="57"/>
      <c r="BM806" s="57">
        <v>802</v>
      </c>
      <c r="BN806" s="57">
        <v>42.1</v>
      </c>
      <c r="BO806" s="66">
        <v>0</v>
      </c>
      <c r="BP806" s="65">
        <f t="shared" si="258"/>
        <v>11.694444444444445</v>
      </c>
      <c r="BQ806" s="65">
        <f t="shared" si="271"/>
        <v>0.22222222222222321</v>
      </c>
      <c r="BR806" s="67">
        <f t="shared" si="272"/>
        <v>5216.1250000000018</v>
      </c>
      <c r="BS806" s="57"/>
      <c r="BT806" s="57"/>
    </row>
    <row r="807" spans="1:72" x14ac:dyDescent="0.25">
      <c r="A807" s="31">
        <v>807</v>
      </c>
      <c r="B807" s="56">
        <v>804</v>
      </c>
      <c r="C807" s="71">
        <v>48.4</v>
      </c>
      <c r="D807" s="71">
        <v>0</v>
      </c>
      <c r="E807" s="71">
        <v>13.444444444444443</v>
      </c>
      <c r="F807" s="71">
        <v>1.027777777777775</v>
      </c>
      <c r="G807" s="71">
        <v>5241.1111111111131</v>
      </c>
      <c r="K807" s="57">
        <v>803</v>
      </c>
      <c r="L807" s="66">
        <v>36.9</v>
      </c>
      <c r="M807" s="66">
        <v>0</v>
      </c>
      <c r="N807" s="65">
        <f t="shared" si="252"/>
        <v>10.25</v>
      </c>
      <c r="O807" s="65">
        <f t="shared" si="259"/>
        <v>-0.16666666666666607</v>
      </c>
      <c r="P807" s="67">
        <f t="shared" si="260"/>
        <v>4579.4027777777774</v>
      </c>
      <c r="Q807" s="57"/>
      <c r="R807" s="57"/>
      <c r="T807" s="57">
        <v>803</v>
      </c>
      <c r="U807" s="66">
        <v>38.799999999999997</v>
      </c>
      <c r="V807" s="66">
        <v>0</v>
      </c>
      <c r="W807" s="65">
        <f t="shared" si="253"/>
        <v>10.777777777777777</v>
      </c>
      <c r="X807" s="65">
        <f t="shared" si="261"/>
        <v>-0.25000000000000178</v>
      </c>
      <c r="Y807" s="67">
        <f t="shared" si="262"/>
        <v>5950.0833333333339</v>
      </c>
      <c r="Z807" s="57"/>
      <c r="AA807" s="57"/>
      <c r="AC807" s="57">
        <v>803</v>
      </c>
      <c r="AD807" s="66">
        <v>21.9</v>
      </c>
      <c r="AE807" s="66">
        <v>0</v>
      </c>
      <c r="AF807" s="65">
        <f t="shared" si="254"/>
        <v>6.083333333333333</v>
      </c>
      <c r="AG807" s="65">
        <f t="shared" si="263"/>
        <v>0.47222222222222232</v>
      </c>
      <c r="AH807" s="67">
        <f t="shared" si="264"/>
        <v>5395.1249999999945</v>
      </c>
      <c r="AI807" s="57"/>
      <c r="AJ807" s="57"/>
      <c r="AL807" s="57">
        <v>803</v>
      </c>
      <c r="AM807" s="66">
        <v>21.9</v>
      </c>
      <c r="AN807" s="66">
        <v>0</v>
      </c>
      <c r="AO807" s="65">
        <f t="shared" si="255"/>
        <v>6.083333333333333</v>
      </c>
      <c r="AP807" s="65">
        <f t="shared" si="265"/>
        <v>0.47222222222222232</v>
      </c>
      <c r="AQ807" s="67">
        <f t="shared" si="266"/>
        <v>5395.1249999999945</v>
      </c>
      <c r="AR807" s="57"/>
      <c r="AS807" s="57"/>
      <c r="AU807" s="57">
        <v>803</v>
      </c>
      <c r="AV807" s="66">
        <v>21.9</v>
      </c>
      <c r="AW807" s="66">
        <v>0</v>
      </c>
      <c r="AX807" s="65">
        <f t="shared" si="256"/>
        <v>6.083333333333333</v>
      </c>
      <c r="AY807" s="65">
        <f t="shared" si="267"/>
        <v>0.47222222222222232</v>
      </c>
      <c r="AZ807" s="67">
        <f t="shared" si="268"/>
        <v>5395.1249999999945</v>
      </c>
      <c r="BA807" s="57"/>
      <c r="BB807" s="57"/>
      <c r="BD807" s="57">
        <v>803</v>
      </c>
      <c r="BE807" s="66">
        <v>45</v>
      </c>
      <c r="BF807" s="66">
        <v>0</v>
      </c>
      <c r="BG807" s="65">
        <f t="shared" si="257"/>
        <v>12.5</v>
      </c>
      <c r="BH807" s="65">
        <f t="shared" si="269"/>
        <v>0.55555555555555536</v>
      </c>
      <c r="BI807" s="67">
        <f t="shared" si="270"/>
        <v>5220.9444444444471</v>
      </c>
      <c r="BJ807" s="57"/>
      <c r="BK807" s="57"/>
      <c r="BM807" s="57">
        <v>803</v>
      </c>
      <c r="BN807" s="57">
        <v>44.7</v>
      </c>
      <c r="BO807" s="66">
        <v>0</v>
      </c>
      <c r="BP807" s="65">
        <f t="shared" si="258"/>
        <v>12.416666666666668</v>
      </c>
      <c r="BQ807" s="65">
        <f t="shared" si="271"/>
        <v>0.72222222222222321</v>
      </c>
      <c r="BR807" s="67">
        <f t="shared" si="272"/>
        <v>5228.1805555555575</v>
      </c>
      <c r="BS807" s="57"/>
      <c r="BT807" s="57"/>
    </row>
    <row r="808" spans="1:72" x14ac:dyDescent="0.25">
      <c r="A808" s="31">
        <v>808</v>
      </c>
      <c r="B808" s="56">
        <v>805</v>
      </c>
      <c r="C808" s="71">
        <v>51.4</v>
      </c>
      <c r="D808" s="71">
        <v>0</v>
      </c>
      <c r="E808" s="71">
        <v>14.277777777777777</v>
      </c>
      <c r="F808" s="71">
        <v>0.83333333333333393</v>
      </c>
      <c r="G808" s="71">
        <v>5254.9722222222244</v>
      </c>
      <c r="K808" s="57">
        <v>804</v>
      </c>
      <c r="L808" s="66">
        <v>36.299999999999997</v>
      </c>
      <c r="M808" s="66">
        <v>0</v>
      </c>
      <c r="N808" s="65">
        <f t="shared" si="252"/>
        <v>10.083333333333332</v>
      </c>
      <c r="O808" s="65">
        <f t="shared" si="259"/>
        <v>-0.16666666666666785</v>
      </c>
      <c r="P808" s="67">
        <f t="shared" si="260"/>
        <v>4589.5694444444443</v>
      </c>
      <c r="Q808" s="57"/>
      <c r="R808" s="57"/>
      <c r="T808" s="57">
        <v>804</v>
      </c>
      <c r="U808" s="66">
        <v>38.1</v>
      </c>
      <c r="V808" s="66">
        <v>0</v>
      </c>
      <c r="W808" s="65">
        <f t="shared" si="253"/>
        <v>10.583333333333334</v>
      </c>
      <c r="X808" s="65">
        <f t="shared" si="261"/>
        <v>-0.19444444444444287</v>
      </c>
      <c r="Y808" s="67">
        <f t="shared" si="262"/>
        <v>5960.7638888888896</v>
      </c>
      <c r="Z808" s="57"/>
      <c r="AA808" s="57"/>
      <c r="AC808" s="57">
        <v>804</v>
      </c>
      <c r="AD808" s="66">
        <v>23.6</v>
      </c>
      <c r="AE808" s="66">
        <v>0</v>
      </c>
      <c r="AF808" s="65">
        <f t="shared" si="254"/>
        <v>6.5555555555555554</v>
      </c>
      <c r="AG808" s="65">
        <f t="shared" si="263"/>
        <v>0.47222222222222232</v>
      </c>
      <c r="AH808" s="67">
        <f t="shared" si="264"/>
        <v>5401.4444444444389</v>
      </c>
      <c r="AI808" s="57"/>
      <c r="AJ808" s="57"/>
      <c r="AL808" s="57">
        <v>804</v>
      </c>
      <c r="AM808" s="66">
        <v>23.6</v>
      </c>
      <c r="AN808" s="66">
        <v>0</v>
      </c>
      <c r="AO808" s="65">
        <f t="shared" si="255"/>
        <v>6.5555555555555554</v>
      </c>
      <c r="AP808" s="65">
        <f t="shared" si="265"/>
        <v>0.47222222222222232</v>
      </c>
      <c r="AQ808" s="67">
        <f t="shared" si="266"/>
        <v>5401.4444444444389</v>
      </c>
      <c r="AR808" s="57"/>
      <c r="AS808" s="57"/>
      <c r="AU808" s="57">
        <v>804</v>
      </c>
      <c r="AV808" s="66">
        <v>23.6</v>
      </c>
      <c r="AW808" s="66">
        <v>0</v>
      </c>
      <c r="AX808" s="65">
        <f t="shared" si="256"/>
        <v>6.5555555555555554</v>
      </c>
      <c r="AY808" s="65">
        <f t="shared" si="267"/>
        <v>0.47222222222222232</v>
      </c>
      <c r="AZ808" s="67">
        <f t="shared" si="268"/>
        <v>5401.4444444444389</v>
      </c>
      <c r="BA808" s="57"/>
      <c r="BB808" s="57"/>
      <c r="BD808" s="57">
        <v>804</v>
      </c>
      <c r="BE808" s="66">
        <v>46.5</v>
      </c>
      <c r="BF808" s="66">
        <v>0</v>
      </c>
      <c r="BG808" s="65">
        <f t="shared" si="257"/>
        <v>12.916666666666666</v>
      </c>
      <c r="BH808" s="65">
        <f t="shared" si="269"/>
        <v>0.41666666666666607</v>
      </c>
      <c r="BI808" s="67">
        <f t="shared" si="270"/>
        <v>5233.6527777777801</v>
      </c>
      <c r="BJ808" s="57"/>
      <c r="BK808" s="57"/>
      <c r="BM808" s="57">
        <v>804</v>
      </c>
      <c r="BN808" s="57">
        <v>48.4</v>
      </c>
      <c r="BO808" s="66">
        <v>0</v>
      </c>
      <c r="BP808" s="65">
        <f t="shared" si="258"/>
        <v>13.444444444444443</v>
      </c>
      <c r="BQ808" s="65">
        <f t="shared" si="271"/>
        <v>1.027777777777775</v>
      </c>
      <c r="BR808" s="67">
        <f t="shared" si="272"/>
        <v>5241.1111111111131</v>
      </c>
      <c r="BS808" s="57"/>
      <c r="BT808" s="57"/>
    </row>
    <row r="809" spans="1:72" x14ac:dyDescent="0.25">
      <c r="A809" s="31">
        <v>809</v>
      </c>
      <c r="B809" s="56">
        <v>806</v>
      </c>
      <c r="C809" s="71">
        <v>52.7</v>
      </c>
      <c r="D809" s="71">
        <v>0</v>
      </c>
      <c r="E809" s="71">
        <v>14.638888888888889</v>
      </c>
      <c r="F809" s="71">
        <v>0.36111111111111249</v>
      </c>
      <c r="G809" s="71">
        <v>5269.4305555555575</v>
      </c>
      <c r="K809" s="57">
        <v>805</v>
      </c>
      <c r="L809" s="66">
        <v>35.700000000000003</v>
      </c>
      <c r="M809" s="66">
        <v>0</v>
      </c>
      <c r="N809" s="65">
        <f t="shared" si="252"/>
        <v>9.9166666666666679</v>
      </c>
      <c r="O809" s="65">
        <f t="shared" si="259"/>
        <v>-0.1666666666666643</v>
      </c>
      <c r="P809" s="67">
        <f t="shared" si="260"/>
        <v>4599.5694444444443</v>
      </c>
      <c r="Q809" s="57"/>
      <c r="R809" s="57"/>
      <c r="T809" s="57">
        <v>805</v>
      </c>
      <c r="U809" s="66">
        <v>37.4</v>
      </c>
      <c r="V809" s="66">
        <v>0</v>
      </c>
      <c r="W809" s="65">
        <f t="shared" si="253"/>
        <v>10.388888888888888</v>
      </c>
      <c r="X809" s="65">
        <f t="shared" si="261"/>
        <v>-0.19444444444444642</v>
      </c>
      <c r="Y809" s="67">
        <f t="shared" si="262"/>
        <v>5971.2500000000009</v>
      </c>
      <c r="Z809" s="57"/>
      <c r="AA809" s="57"/>
      <c r="AC809" s="57">
        <v>805</v>
      </c>
      <c r="AD809" s="66">
        <v>25.4</v>
      </c>
      <c r="AE809" s="66">
        <v>0</v>
      </c>
      <c r="AF809" s="65">
        <f t="shared" si="254"/>
        <v>7.0555555555555554</v>
      </c>
      <c r="AG809" s="65">
        <f t="shared" si="263"/>
        <v>0.5</v>
      </c>
      <c r="AH809" s="67">
        <f t="shared" si="264"/>
        <v>5408.2499999999945</v>
      </c>
      <c r="AI809" s="57"/>
      <c r="AJ809" s="57"/>
      <c r="AL809" s="57">
        <v>805</v>
      </c>
      <c r="AM809" s="66">
        <v>25.4</v>
      </c>
      <c r="AN809" s="66">
        <v>0</v>
      </c>
      <c r="AO809" s="65">
        <f t="shared" si="255"/>
        <v>7.0555555555555554</v>
      </c>
      <c r="AP809" s="65">
        <f t="shared" si="265"/>
        <v>0.5</v>
      </c>
      <c r="AQ809" s="67">
        <f t="shared" si="266"/>
        <v>5408.2499999999945</v>
      </c>
      <c r="AR809" s="57"/>
      <c r="AS809" s="57"/>
      <c r="AU809" s="57">
        <v>805</v>
      </c>
      <c r="AV809" s="66">
        <v>25.4</v>
      </c>
      <c r="AW809" s="66">
        <v>0</v>
      </c>
      <c r="AX809" s="65">
        <f t="shared" si="256"/>
        <v>7.0555555555555554</v>
      </c>
      <c r="AY809" s="65">
        <f t="shared" si="267"/>
        <v>0.5</v>
      </c>
      <c r="AZ809" s="67">
        <f t="shared" si="268"/>
        <v>5408.2499999999945</v>
      </c>
      <c r="BA809" s="57"/>
      <c r="BB809" s="57"/>
      <c r="BD809" s="57">
        <v>805</v>
      </c>
      <c r="BE809" s="66">
        <v>48.3</v>
      </c>
      <c r="BF809" s="66">
        <v>0</v>
      </c>
      <c r="BG809" s="65">
        <f t="shared" si="257"/>
        <v>13.416666666666666</v>
      </c>
      <c r="BH809" s="65">
        <f t="shared" si="269"/>
        <v>0.5</v>
      </c>
      <c r="BI809" s="67">
        <f t="shared" si="270"/>
        <v>5246.8194444444471</v>
      </c>
      <c r="BJ809" s="57"/>
      <c r="BK809" s="57"/>
      <c r="BM809" s="57">
        <v>805</v>
      </c>
      <c r="BN809" s="57">
        <v>51.4</v>
      </c>
      <c r="BO809" s="66">
        <v>0</v>
      </c>
      <c r="BP809" s="65">
        <f t="shared" si="258"/>
        <v>14.277777777777777</v>
      </c>
      <c r="BQ809" s="65">
        <f t="shared" si="271"/>
        <v>0.83333333333333393</v>
      </c>
      <c r="BR809" s="67">
        <f t="shared" si="272"/>
        <v>5254.9722222222244</v>
      </c>
      <c r="BS809" s="57"/>
      <c r="BT809" s="57"/>
    </row>
    <row r="810" spans="1:72" x14ac:dyDescent="0.25">
      <c r="A810" s="31">
        <v>810</v>
      </c>
      <c r="B810" s="56">
        <v>807</v>
      </c>
      <c r="C810" s="71">
        <v>53</v>
      </c>
      <c r="D810" s="71">
        <v>0</v>
      </c>
      <c r="E810" s="71">
        <v>14.722222222222221</v>
      </c>
      <c r="F810" s="71">
        <v>8.3333333333332149E-2</v>
      </c>
      <c r="G810" s="71">
        <v>5284.1111111111131</v>
      </c>
      <c r="K810" s="57">
        <v>806</v>
      </c>
      <c r="L810" s="66">
        <v>35.1</v>
      </c>
      <c r="M810" s="66">
        <v>0</v>
      </c>
      <c r="N810" s="65">
        <f t="shared" si="252"/>
        <v>9.75</v>
      </c>
      <c r="O810" s="65">
        <f t="shared" si="259"/>
        <v>-0.16666666666666785</v>
      </c>
      <c r="P810" s="67">
        <f t="shared" si="260"/>
        <v>4609.4027777777774</v>
      </c>
      <c r="Q810" s="57"/>
      <c r="R810" s="57"/>
      <c r="T810" s="57">
        <v>806</v>
      </c>
      <c r="U810" s="66">
        <v>37.1</v>
      </c>
      <c r="V810" s="66">
        <v>0</v>
      </c>
      <c r="W810" s="65">
        <f t="shared" si="253"/>
        <v>10.305555555555555</v>
      </c>
      <c r="X810" s="65">
        <f t="shared" si="261"/>
        <v>-8.3333333333332149E-2</v>
      </c>
      <c r="Y810" s="67">
        <f t="shared" si="262"/>
        <v>5981.5972222222235</v>
      </c>
      <c r="Z810" s="57"/>
      <c r="AA810" s="57"/>
      <c r="AC810" s="57">
        <v>806</v>
      </c>
      <c r="AD810" s="66">
        <v>27.1</v>
      </c>
      <c r="AE810" s="66">
        <v>0</v>
      </c>
      <c r="AF810" s="65">
        <f t="shared" si="254"/>
        <v>7.5277777777777777</v>
      </c>
      <c r="AG810" s="65">
        <f t="shared" si="263"/>
        <v>0.47222222222222232</v>
      </c>
      <c r="AH810" s="67">
        <f t="shared" si="264"/>
        <v>5415.5416666666615</v>
      </c>
      <c r="AI810" s="57"/>
      <c r="AJ810" s="57"/>
      <c r="AL810" s="57">
        <v>806</v>
      </c>
      <c r="AM810" s="66">
        <v>27.1</v>
      </c>
      <c r="AN810" s="66">
        <v>0</v>
      </c>
      <c r="AO810" s="65">
        <f t="shared" si="255"/>
        <v>7.5277777777777777</v>
      </c>
      <c r="AP810" s="65">
        <f t="shared" si="265"/>
        <v>0.47222222222222232</v>
      </c>
      <c r="AQ810" s="67">
        <f t="shared" si="266"/>
        <v>5415.5416666666615</v>
      </c>
      <c r="AR810" s="57"/>
      <c r="AS810" s="57"/>
      <c r="AU810" s="57">
        <v>806</v>
      </c>
      <c r="AV810" s="66">
        <v>27.1</v>
      </c>
      <c r="AW810" s="66">
        <v>0</v>
      </c>
      <c r="AX810" s="65">
        <f t="shared" si="256"/>
        <v>7.5277777777777777</v>
      </c>
      <c r="AY810" s="65">
        <f t="shared" si="267"/>
        <v>0.47222222222222232</v>
      </c>
      <c r="AZ810" s="67">
        <f t="shared" si="268"/>
        <v>5415.5416666666615</v>
      </c>
      <c r="BA810" s="57"/>
      <c r="BB810" s="57"/>
      <c r="BD810" s="57">
        <v>806</v>
      </c>
      <c r="BE810" s="66">
        <v>49.5</v>
      </c>
      <c r="BF810" s="66">
        <v>0</v>
      </c>
      <c r="BG810" s="65">
        <f t="shared" si="257"/>
        <v>13.75</v>
      </c>
      <c r="BH810" s="65">
        <f t="shared" si="269"/>
        <v>0.33333333333333393</v>
      </c>
      <c r="BI810" s="67">
        <f t="shared" si="270"/>
        <v>5260.4027777777801</v>
      </c>
      <c r="BJ810" s="57"/>
      <c r="BK810" s="57"/>
      <c r="BM810" s="57">
        <v>806</v>
      </c>
      <c r="BN810" s="57">
        <v>52.7</v>
      </c>
      <c r="BO810" s="66">
        <v>0</v>
      </c>
      <c r="BP810" s="65">
        <f t="shared" si="258"/>
        <v>14.638888888888889</v>
      </c>
      <c r="BQ810" s="65">
        <f t="shared" si="271"/>
        <v>0.36111111111111249</v>
      </c>
      <c r="BR810" s="67">
        <f t="shared" si="272"/>
        <v>5269.4305555555575</v>
      </c>
      <c r="BS810" s="57"/>
      <c r="BT810" s="57"/>
    </row>
    <row r="811" spans="1:72" x14ac:dyDescent="0.25">
      <c r="A811" s="31">
        <v>811</v>
      </c>
      <c r="B811" s="56">
        <v>808</v>
      </c>
      <c r="C811" s="71">
        <v>52.5</v>
      </c>
      <c r="D811" s="71">
        <v>0</v>
      </c>
      <c r="E811" s="71">
        <v>14.583333333333332</v>
      </c>
      <c r="F811" s="71">
        <v>-0.13888888888888928</v>
      </c>
      <c r="G811" s="71">
        <v>5298.7638888888905</v>
      </c>
      <c r="K811" s="57">
        <v>807</v>
      </c>
      <c r="L811" s="66">
        <v>34.5</v>
      </c>
      <c r="M811" s="66">
        <v>0</v>
      </c>
      <c r="N811" s="65">
        <f t="shared" si="252"/>
        <v>9.5833333333333339</v>
      </c>
      <c r="O811" s="65">
        <f t="shared" si="259"/>
        <v>-0.16666666666666607</v>
      </c>
      <c r="P811" s="67">
        <f t="shared" si="260"/>
        <v>4619.0694444444443</v>
      </c>
      <c r="Q811" s="57"/>
      <c r="R811" s="57"/>
      <c r="T811" s="57">
        <v>807</v>
      </c>
      <c r="U811" s="66">
        <v>36.9</v>
      </c>
      <c r="V811" s="66">
        <v>0</v>
      </c>
      <c r="W811" s="65">
        <f t="shared" si="253"/>
        <v>10.25</v>
      </c>
      <c r="X811" s="65">
        <f t="shared" si="261"/>
        <v>-5.5555555555555358E-2</v>
      </c>
      <c r="Y811" s="67">
        <f t="shared" si="262"/>
        <v>5991.8750000000009</v>
      </c>
      <c r="Z811" s="57"/>
      <c r="AA811" s="57"/>
      <c r="AC811" s="57">
        <v>807</v>
      </c>
      <c r="AD811" s="66">
        <v>28.9</v>
      </c>
      <c r="AE811" s="66">
        <v>0</v>
      </c>
      <c r="AF811" s="65">
        <f t="shared" si="254"/>
        <v>8.0277777777777768</v>
      </c>
      <c r="AG811" s="65">
        <f t="shared" si="263"/>
        <v>0.49999999999999911</v>
      </c>
      <c r="AH811" s="67">
        <f t="shared" si="264"/>
        <v>5423.3194444444389</v>
      </c>
      <c r="AI811" s="57"/>
      <c r="AJ811" s="57"/>
      <c r="AL811" s="57">
        <v>807</v>
      </c>
      <c r="AM811" s="66">
        <v>28.9</v>
      </c>
      <c r="AN811" s="66">
        <v>0</v>
      </c>
      <c r="AO811" s="65">
        <f t="shared" si="255"/>
        <v>8.0277777777777768</v>
      </c>
      <c r="AP811" s="65">
        <f t="shared" si="265"/>
        <v>0.49999999999999911</v>
      </c>
      <c r="AQ811" s="67">
        <f t="shared" si="266"/>
        <v>5423.3194444444389</v>
      </c>
      <c r="AR811" s="57"/>
      <c r="AS811" s="57"/>
      <c r="AU811" s="57">
        <v>807</v>
      </c>
      <c r="AV811" s="66">
        <v>28.9</v>
      </c>
      <c r="AW811" s="66">
        <v>0</v>
      </c>
      <c r="AX811" s="65">
        <f t="shared" si="256"/>
        <v>8.0277777777777768</v>
      </c>
      <c r="AY811" s="65">
        <f t="shared" si="267"/>
        <v>0.49999999999999911</v>
      </c>
      <c r="AZ811" s="67">
        <f t="shared" si="268"/>
        <v>5423.3194444444389</v>
      </c>
      <c r="BA811" s="57"/>
      <c r="BB811" s="57"/>
      <c r="BD811" s="57">
        <v>807</v>
      </c>
      <c r="BE811" s="66">
        <v>51.2</v>
      </c>
      <c r="BF811" s="66">
        <v>0</v>
      </c>
      <c r="BG811" s="65">
        <f t="shared" si="257"/>
        <v>14.222222222222223</v>
      </c>
      <c r="BH811" s="65">
        <f t="shared" si="269"/>
        <v>0.47222222222222321</v>
      </c>
      <c r="BI811" s="67">
        <f t="shared" si="270"/>
        <v>5274.3888888888914</v>
      </c>
      <c r="BJ811" s="57"/>
      <c r="BK811" s="57"/>
      <c r="BM811" s="57">
        <v>807</v>
      </c>
      <c r="BN811" s="57">
        <v>53</v>
      </c>
      <c r="BO811" s="66">
        <v>0</v>
      </c>
      <c r="BP811" s="65">
        <f t="shared" si="258"/>
        <v>14.722222222222221</v>
      </c>
      <c r="BQ811" s="65">
        <f t="shared" si="271"/>
        <v>8.3333333333332149E-2</v>
      </c>
      <c r="BR811" s="67">
        <f t="shared" si="272"/>
        <v>5284.1111111111131</v>
      </c>
      <c r="BS811" s="57"/>
      <c r="BT811" s="57"/>
    </row>
    <row r="812" spans="1:72" x14ac:dyDescent="0.25">
      <c r="A812" s="31">
        <v>812</v>
      </c>
      <c r="B812" s="56">
        <v>809</v>
      </c>
      <c r="C812" s="71">
        <v>51.3</v>
      </c>
      <c r="D812" s="71">
        <v>0</v>
      </c>
      <c r="E812" s="71">
        <v>14.249999999999998</v>
      </c>
      <c r="F812" s="71">
        <v>-0.33333333333333393</v>
      </c>
      <c r="G812" s="71">
        <v>5313.1805555555575</v>
      </c>
      <c r="K812" s="57">
        <v>808</v>
      </c>
      <c r="L812" s="66">
        <v>33.9</v>
      </c>
      <c r="M812" s="66">
        <v>0</v>
      </c>
      <c r="N812" s="65">
        <f t="shared" si="252"/>
        <v>9.4166666666666661</v>
      </c>
      <c r="O812" s="65">
        <f t="shared" si="259"/>
        <v>-0.16666666666666785</v>
      </c>
      <c r="P812" s="67">
        <f t="shared" si="260"/>
        <v>4628.5694444444443</v>
      </c>
      <c r="Q812" s="57"/>
      <c r="R812" s="57"/>
      <c r="T812" s="57">
        <v>808</v>
      </c>
      <c r="U812" s="66">
        <v>37</v>
      </c>
      <c r="V812" s="66">
        <v>0</v>
      </c>
      <c r="W812" s="65">
        <f t="shared" si="253"/>
        <v>10.277777777777777</v>
      </c>
      <c r="X812" s="65">
        <f t="shared" si="261"/>
        <v>2.7777777777776791E-2</v>
      </c>
      <c r="Y812" s="67">
        <f t="shared" si="262"/>
        <v>6002.1388888888896</v>
      </c>
      <c r="Z812" s="57"/>
      <c r="AA812" s="57"/>
      <c r="AC812" s="57">
        <v>808</v>
      </c>
      <c r="AD812" s="66">
        <v>30.4</v>
      </c>
      <c r="AE812" s="66">
        <v>0</v>
      </c>
      <c r="AF812" s="65">
        <f t="shared" si="254"/>
        <v>8.4444444444444446</v>
      </c>
      <c r="AG812" s="65">
        <f t="shared" si="263"/>
        <v>0.41666666666666785</v>
      </c>
      <c r="AH812" s="67">
        <f t="shared" si="264"/>
        <v>5431.5555555555502</v>
      </c>
      <c r="AI812" s="57"/>
      <c r="AJ812" s="57"/>
      <c r="AL812" s="57">
        <v>808</v>
      </c>
      <c r="AM812" s="66">
        <v>30.4</v>
      </c>
      <c r="AN812" s="66">
        <v>0</v>
      </c>
      <c r="AO812" s="65">
        <f t="shared" si="255"/>
        <v>8.4444444444444446</v>
      </c>
      <c r="AP812" s="65">
        <f t="shared" si="265"/>
        <v>0.41666666666666785</v>
      </c>
      <c r="AQ812" s="67">
        <f t="shared" si="266"/>
        <v>5431.5555555555502</v>
      </c>
      <c r="AR812" s="57"/>
      <c r="AS812" s="57"/>
      <c r="AU812" s="57">
        <v>808</v>
      </c>
      <c r="AV812" s="66">
        <v>30.4</v>
      </c>
      <c r="AW812" s="66">
        <v>0</v>
      </c>
      <c r="AX812" s="65">
        <f t="shared" si="256"/>
        <v>8.4444444444444446</v>
      </c>
      <c r="AY812" s="65">
        <f t="shared" si="267"/>
        <v>0.41666666666666785</v>
      </c>
      <c r="AZ812" s="67">
        <f t="shared" si="268"/>
        <v>5431.5555555555502</v>
      </c>
      <c r="BA812" s="57"/>
      <c r="BB812" s="57"/>
      <c r="BD812" s="57">
        <v>808</v>
      </c>
      <c r="BE812" s="66">
        <v>52.2</v>
      </c>
      <c r="BF812" s="66">
        <v>0</v>
      </c>
      <c r="BG812" s="65">
        <f t="shared" si="257"/>
        <v>14.5</v>
      </c>
      <c r="BH812" s="65">
        <f t="shared" si="269"/>
        <v>0.27777777777777679</v>
      </c>
      <c r="BI812" s="67">
        <f t="shared" si="270"/>
        <v>5288.7500000000027</v>
      </c>
      <c r="BJ812" s="57"/>
      <c r="BK812" s="57"/>
      <c r="BM812" s="57">
        <v>808</v>
      </c>
      <c r="BN812" s="57">
        <v>52.5</v>
      </c>
      <c r="BO812" s="66">
        <v>0</v>
      </c>
      <c r="BP812" s="65">
        <f t="shared" si="258"/>
        <v>14.583333333333332</v>
      </c>
      <c r="BQ812" s="65">
        <f t="shared" si="271"/>
        <v>-0.13888888888888928</v>
      </c>
      <c r="BR812" s="67">
        <f t="shared" si="272"/>
        <v>5298.7638888888905</v>
      </c>
      <c r="BS812" s="57"/>
      <c r="BT812" s="57"/>
    </row>
    <row r="813" spans="1:72" x14ac:dyDescent="0.25">
      <c r="A813" s="31">
        <v>813</v>
      </c>
      <c r="B813" s="56">
        <v>810</v>
      </c>
      <c r="C813" s="71">
        <v>49.7</v>
      </c>
      <c r="D813" s="71">
        <v>0</v>
      </c>
      <c r="E813" s="71">
        <v>13.805555555555555</v>
      </c>
      <c r="F813" s="71">
        <v>-0.44444444444444287</v>
      </c>
      <c r="G813" s="71">
        <v>5327.2083333333348</v>
      </c>
      <c r="K813" s="57">
        <v>809</v>
      </c>
      <c r="L813" s="66">
        <v>33.6</v>
      </c>
      <c r="M813" s="66">
        <v>0</v>
      </c>
      <c r="N813" s="65">
        <f t="shared" si="252"/>
        <v>9.3333333333333339</v>
      </c>
      <c r="O813" s="65">
        <f t="shared" si="259"/>
        <v>-8.3333333333332149E-2</v>
      </c>
      <c r="P813" s="67">
        <f t="shared" si="260"/>
        <v>4637.9444444444443</v>
      </c>
      <c r="Q813" s="57"/>
      <c r="R813" s="57"/>
      <c r="T813" s="57">
        <v>809</v>
      </c>
      <c r="U813" s="66">
        <v>37.5</v>
      </c>
      <c r="V813" s="66">
        <v>0</v>
      </c>
      <c r="W813" s="65">
        <f t="shared" si="253"/>
        <v>10.416666666666666</v>
      </c>
      <c r="X813" s="65">
        <f t="shared" si="261"/>
        <v>0.13888888888888928</v>
      </c>
      <c r="Y813" s="67">
        <f t="shared" si="262"/>
        <v>6012.4861111111122</v>
      </c>
      <c r="Z813" s="57"/>
      <c r="AA813" s="57"/>
      <c r="AC813" s="57">
        <v>809</v>
      </c>
      <c r="AD813" s="66">
        <v>32</v>
      </c>
      <c r="AE813" s="66">
        <v>0</v>
      </c>
      <c r="AF813" s="65">
        <f t="shared" si="254"/>
        <v>8.8888888888888893</v>
      </c>
      <c r="AG813" s="65">
        <f t="shared" si="263"/>
        <v>0.44444444444444464</v>
      </c>
      <c r="AH813" s="67">
        <f t="shared" si="264"/>
        <v>5440.2222222222172</v>
      </c>
      <c r="AI813" s="57"/>
      <c r="AJ813" s="57"/>
      <c r="AL813" s="57">
        <v>809</v>
      </c>
      <c r="AM813" s="66">
        <v>32</v>
      </c>
      <c r="AN813" s="66">
        <v>0</v>
      </c>
      <c r="AO813" s="65">
        <f t="shared" si="255"/>
        <v>8.8888888888888893</v>
      </c>
      <c r="AP813" s="65">
        <f t="shared" si="265"/>
        <v>0.44444444444444464</v>
      </c>
      <c r="AQ813" s="67">
        <f t="shared" si="266"/>
        <v>5440.2222222222172</v>
      </c>
      <c r="AR813" s="57"/>
      <c r="AS813" s="57"/>
      <c r="AU813" s="57">
        <v>809</v>
      </c>
      <c r="AV813" s="66">
        <v>32</v>
      </c>
      <c r="AW813" s="66">
        <v>0</v>
      </c>
      <c r="AX813" s="65">
        <f t="shared" si="256"/>
        <v>8.8888888888888893</v>
      </c>
      <c r="AY813" s="65">
        <f t="shared" si="267"/>
        <v>0.44444444444444464</v>
      </c>
      <c r="AZ813" s="67">
        <f t="shared" si="268"/>
        <v>5440.2222222222172</v>
      </c>
      <c r="BA813" s="57"/>
      <c r="BB813" s="57"/>
      <c r="BD813" s="57">
        <v>809</v>
      </c>
      <c r="BE813" s="66">
        <v>51.6</v>
      </c>
      <c r="BF813" s="66">
        <v>0</v>
      </c>
      <c r="BG813" s="65">
        <f t="shared" si="257"/>
        <v>14.333333333333334</v>
      </c>
      <c r="BH813" s="65">
        <f t="shared" si="269"/>
        <v>-0.16666666666666607</v>
      </c>
      <c r="BI813" s="67">
        <f t="shared" si="270"/>
        <v>5303.1666666666697</v>
      </c>
      <c r="BJ813" s="57"/>
      <c r="BK813" s="57"/>
      <c r="BM813" s="57">
        <v>809</v>
      </c>
      <c r="BN813" s="57">
        <v>51.3</v>
      </c>
      <c r="BO813" s="66">
        <v>0</v>
      </c>
      <c r="BP813" s="65">
        <f t="shared" si="258"/>
        <v>14.249999999999998</v>
      </c>
      <c r="BQ813" s="65">
        <f t="shared" si="271"/>
        <v>-0.33333333333333393</v>
      </c>
      <c r="BR813" s="67">
        <f t="shared" si="272"/>
        <v>5313.1805555555575</v>
      </c>
      <c r="BS813" s="57"/>
      <c r="BT813" s="57"/>
    </row>
    <row r="814" spans="1:72" x14ac:dyDescent="0.25">
      <c r="A814" s="31">
        <v>814</v>
      </c>
      <c r="B814" s="56">
        <v>811</v>
      </c>
      <c r="C814" s="71">
        <v>47.4</v>
      </c>
      <c r="D814" s="71">
        <v>0</v>
      </c>
      <c r="E814" s="71">
        <v>13.166666666666666</v>
      </c>
      <c r="F814" s="71">
        <v>-0.63888888888888928</v>
      </c>
      <c r="G814" s="71">
        <v>5340.6944444444462</v>
      </c>
      <c r="K814" s="57">
        <v>810</v>
      </c>
      <c r="L814" s="66">
        <v>33.5</v>
      </c>
      <c r="M814" s="66">
        <v>0</v>
      </c>
      <c r="N814" s="65">
        <f t="shared" si="252"/>
        <v>9.3055555555555554</v>
      </c>
      <c r="O814" s="65">
        <f t="shared" si="259"/>
        <v>-2.7777777777778567E-2</v>
      </c>
      <c r="P814" s="67">
        <f t="shared" si="260"/>
        <v>4647.2638888888887</v>
      </c>
      <c r="Q814" s="57"/>
      <c r="R814" s="57"/>
      <c r="T814" s="57">
        <v>810</v>
      </c>
      <c r="U814" s="66">
        <v>37.799999999999997</v>
      </c>
      <c r="V814" s="66">
        <v>0</v>
      </c>
      <c r="W814" s="65">
        <f t="shared" si="253"/>
        <v>10.499999999999998</v>
      </c>
      <c r="X814" s="65">
        <f t="shared" si="261"/>
        <v>8.3333333333332149E-2</v>
      </c>
      <c r="Y814" s="67">
        <f t="shared" si="262"/>
        <v>6022.9444444444453</v>
      </c>
      <c r="Z814" s="57"/>
      <c r="AA814" s="57"/>
      <c r="AC814" s="57">
        <v>810</v>
      </c>
      <c r="AD814" s="66">
        <v>33.4</v>
      </c>
      <c r="AE814" s="66">
        <v>0</v>
      </c>
      <c r="AF814" s="65">
        <f t="shared" si="254"/>
        <v>9.2777777777777768</v>
      </c>
      <c r="AG814" s="65">
        <f t="shared" si="263"/>
        <v>0.38888888888888751</v>
      </c>
      <c r="AH814" s="67">
        <f t="shared" si="264"/>
        <v>5449.3055555555502</v>
      </c>
      <c r="AI814" s="57"/>
      <c r="AJ814" s="57"/>
      <c r="AL814" s="57">
        <v>810</v>
      </c>
      <c r="AM814" s="66">
        <v>33.4</v>
      </c>
      <c r="AN814" s="66">
        <v>0</v>
      </c>
      <c r="AO814" s="65">
        <f t="shared" si="255"/>
        <v>9.2777777777777768</v>
      </c>
      <c r="AP814" s="65">
        <f t="shared" si="265"/>
        <v>0.38888888888888751</v>
      </c>
      <c r="AQ814" s="67">
        <f t="shared" si="266"/>
        <v>5449.3055555555502</v>
      </c>
      <c r="AR814" s="57"/>
      <c r="AS814" s="57"/>
      <c r="AU814" s="57">
        <v>810</v>
      </c>
      <c r="AV814" s="66">
        <v>33.4</v>
      </c>
      <c r="AW814" s="66">
        <v>0</v>
      </c>
      <c r="AX814" s="65">
        <f t="shared" si="256"/>
        <v>9.2777777777777768</v>
      </c>
      <c r="AY814" s="65">
        <f t="shared" si="267"/>
        <v>0.38888888888888751</v>
      </c>
      <c r="AZ814" s="67">
        <f t="shared" si="268"/>
        <v>5449.3055555555502</v>
      </c>
      <c r="BA814" s="57"/>
      <c r="BB814" s="57"/>
      <c r="BD814" s="57">
        <v>810</v>
      </c>
      <c r="BE814" s="66">
        <v>49.7</v>
      </c>
      <c r="BF814" s="66">
        <v>0</v>
      </c>
      <c r="BG814" s="65">
        <f t="shared" si="257"/>
        <v>13.805555555555555</v>
      </c>
      <c r="BH814" s="65">
        <f t="shared" si="269"/>
        <v>-0.52777777777777857</v>
      </c>
      <c r="BI814" s="67">
        <f t="shared" si="270"/>
        <v>5317.236111111114</v>
      </c>
      <c r="BJ814" s="57"/>
      <c r="BK814" s="57"/>
      <c r="BM814" s="57">
        <v>810</v>
      </c>
      <c r="BN814" s="57">
        <v>49.7</v>
      </c>
      <c r="BO814" s="66">
        <v>0</v>
      </c>
      <c r="BP814" s="65">
        <f t="shared" si="258"/>
        <v>13.805555555555555</v>
      </c>
      <c r="BQ814" s="65">
        <f t="shared" si="271"/>
        <v>-0.44444444444444287</v>
      </c>
      <c r="BR814" s="67">
        <f t="shared" si="272"/>
        <v>5327.2083333333348</v>
      </c>
      <c r="BS814" s="57"/>
      <c r="BT814" s="57"/>
    </row>
    <row r="815" spans="1:72" x14ac:dyDescent="0.25">
      <c r="A815" s="31">
        <v>815</v>
      </c>
      <c r="B815" s="56">
        <v>812</v>
      </c>
      <c r="C815" s="71">
        <v>43.7</v>
      </c>
      <c r="D815" s="71">
        <v>0</v>
      </c>
      <c r="E815" s="71">
        <v>12.138888888888889</v>
      </c>
      <c r="F815" s="71">
        <v>-1.0277777777777768</v>
      </c>
      <c r="G815" s="71">
        <v>5353.3472222222235</v>
      </c>
      <c r="K815" s="57">
        <v>811</v>
      </c>
      <c r="L815" s="66">
        <v>33.6</v>
      </c>
      <c r="M815" s="66">
        <v>0</v>
      </c>
      <c r="N815" s="65">
        <f t="shared" si="252"/>
        <v>9.3333333333333339</v>
      </c>
      <c r="O815" s="65">
        <f t="shared" si="259"/>
        <v>2.7777777777778567E-2</v>
      </c>
      <c r="P815" s="67">
        <f t="shared" si="260"/>
        <v>4656.583333333333</v>
      </c>
      <c r="Q815" s="57"/>
      <c r="R815" s="57"/>
      <c r="T815" s="57">
        <v>811</v>
      </c>
      <c r="U815" s="66">
        <v>38.200000000000003</v>
      </c>
      <c r="V815" s="66">
        <v>0</v>
      </c>
      <c r="W815" s="65">
        <f t="shared" si="253"/>
        <v>10.611111111111112</v>
      </c>
      <c r="X815" s="65">
        <f t="shared" si="261"/>
        <v>0.11111111111111427</v>
      </c>
      <c r="Y815" s="67">
        <f t="shared" si="262"/>
        <v>6033.5000000000009</v>
      </c>
      <c r="Z815" s="57"/>
      <c r="AA815" s="57"/>
      <c r="AC815" s="57">
        <v>811</v>
      </c>
      <c r="AD815" s="66">
        <v>35</v>
      </c>
      <c r="AE815" s="66">
        <v>0</v>
      </c>
      <c r="AF815" s="65">
        <f t="shared" si="254"/>
        <v>9.7222222222222214</v>
      </c>
      <c r="AG815" s="65">
        <f t="shared" si="263"/>
        <v>0.44444444444444464</v>
      </c>
      <c r="AH815" s="67">
        <f t="shared" si="264"/>
        <v>5458.8055555555502</v>
      </c>
      <c r="AI815" s="57"/>
      <c r="AJ815" s="57"/>
      <c r="AL815" s="57">
        <v>811</v>
      </c>
      <c r="AM815" s="66">
        <v>35</v>
      </c>
      <c r="AN815" s="66">
        <v>0</v>
      </c>
      <c r="AO815" s="65">
        <f t="shared" si="255"/>
        <v>9.7222222222222214</v>
      </c>
      <c r="AP815" s="65">
        <f t="shared" si="265"/>
        <v>0.44444444444444464</v>
      </c>
      <c r="AQ815" s="67">
        <f t="shared" si="266"/>
        <v>5458.8055555555502</v>
      </c>
      <c r="AR815" s="57"/>
      <c r="AS815" s="57"/>
      <c r="AU815" s="57">
        <v>811</v>
      </c>
      <c r="AV815" s="66">
        <v>35</v>
      </c>
      <c r="AW815" s="66">
        <v>0</v>
      </c>
      <c r="AX815" s="65">
        <f t="shared" si="256"/>
        <v>9.7222222222222214</v>
      </c>
      <c r="AY815" s="65">
        <f t="shared" si="267"/>
        <v>0.44444444444444464</v>
      </c>
      <c r="AZ815" s="67">
        <f t="shared" si="268"/>
        <v>5458.8055555555502</v>
      </c>
      <c r="BA815" s="57"/>
      <c r="BB815" s="57"/>
      <c r="BD815" s="57">
        <v>811</v>
      </c>
      <c r="BE815" s="66">
        <v>47.4</v>
      </c>
      <c r="BF815" s="66">
        <v>0</v>
      </c>
      <c r="BG815" s="65">
        <f t="shared" si="257"/>
        <v>13.166666666666666</v>
      </c>
      <c r="BH815" s="65">
        <f t="shared" si="269"/>
        <v>-0.63888888888888928</v>
      </c>
      <c r="BI815" s="67">
        <f t="shared" si="270"/>
        <v>5330.7222222222254</v>
      </c>
      <c r="BJ815" s="57"/>
      <c r="BK815" s="57"/>
      <c r="BM815" s="57">
        <v>811</v>
      </c>
      <c r="BN815" s="57">
        <v>47.4</v>
      </c>
      <c r="BO815" s="66">
        <v>0</v>
      </c>
      <c r="BP815" s="65">
        <f t="shared" si="258"/>
        <v>13.166666666666666</v>
      </c>
      <c r="BQ815" s="65">
        <f t="shared" si="271"/>
        <v>-0.63888888888888928</v>
      </c>
      <c r="BR815" s="67">
        <f t="shared" si="272"/>
        <v>5340.6944444444462</v>
      </c>
      <c r="BS815" s="57"/>
      <c r="BT815" s="57"/>
    </row>
    <row r="816" spans="1:72" x14ac:dyDescent="0.25">
      <c r="A816" s="31">
        <v>816</v>
      </c>
      <c r="B816" s="56">
        <v>813</v>
      </c>
      <c r="C816" s="71">
        <v>39.700000000000003</v>
      </c>
      <c r="D816" s="71">
        <v>0</v>
      </c>
      <c r="E816" s="71">
        <v>11.027777777777779</v>
      </c>
      <c r="F816" s="71">
        <v>-1.1111111111111107</v>
      </c>
      <c r="G816" s="71">
        <v>5364.9305555555566</v>
      </c>
      <c r="K816" s="57">
        <v>812</v>
      </c>
      <c r="L816" s="66">
        <v>33.9</v>
      </c>
      <c r="M816" s="66">
        <v>0</v>
      </c>
      <c r="N816" s="65">
        <f t="shared" si="252"/>
        <v>9.4166666666666661</v>
      </c>
      <c r="O816" s="65">
        <f t="shared" si="259"/>
        <v>8.3333333333332149E-2</v>
      </c>
      <c r="P816" s="67">
        <f t="shared" si="260"/>
        <v>4665.958333333333</v>
      </c>
      <c r="Q816" s="57"/>
      <c r="R816" s="57"/>
      <c r="T816" s="57">
        <v>812</v>
      </c>
      <c r="U816" s="66">
        <v>38.6</v>
      </c>
      <c r="V816" s="66">
        <v>0</v>
      </c>
      <c r="W816" s="65">
        <f t="shared" si="253"/>
        <v>10.722222222222223</v>
      </c>
      <c r="X816" s="65">
        <f t="shared" si="261"/>
        <v>0.11111111111111072</v>
      </c>
      <c r="Y816" s="67">
        <f t="shared" si="262"/>
        <v>6044.1666666666679</v>
      </c>
      <c r="Z816" s="57"/>
      <c r="AA816" s="57"/>
      <c r="AC816" s="57">
        <v>812</v>
      </c>
      <c r="AD816" s="66">
        <v>36.4</v>
      </c>
      <c r="AE816" s="66">
        <v>0</v>
      </c>
      <c r="AF816" s="65">
        <f t="shared" si="254"/>
        <v>10.111111111111111</v>
      </c>
      <c r="AG816" s="65">
        <f t="shared" si="263"/>
        <v>0.38888888888888928</v>
      </c>
      <c r="AH816" s="67">
        <f t="shared" si="264"/>
        <v>5468.7222222222172</v>
      </c>
      <c r="AI816" s="57"/>
      <c r="AJ816" s="57"/>
      <c r="AL816" s="57">
        <v>812</v>
      </c>
      <c r="AM816" s="66">
        <v>36.4</v>
      </c>
      <c r="AN816" s="66">
        <v>0</v>
      </c>
      <c r="AO816" s="65">
        <f t="shared" si="255"/>
        <v>10.111111111111111</v>
      </c>
      <c r="AP816" s="65">
        <f t="shared" si="265"/>
        <v>0.38888888888888928</v>
      </c>
      <c r="AQ816" s="67">
        <f t="shared" si="266"/>
        <v>5468.7222222222172</v>
      </c>
      <c r="AR816" s="57"/>
      <c r="AS816" s="57"/>
      <c r="AU816" s="57">
        <v>812</v>
      </c>
      <c r="AV816" s="66">
        <v>36.4</v>
      </c>
      <c r="AW816" s="66">
        <v>0</v>
      </c>
      <c r="AX816" s="65">
        <f t="shared" si="256"/>
        <v>10.111111111111111</v>
      </c>
      <c r="AY816" s="65">
        <f t="shared" si="267"/>
        <v>0.38888888888888928</v>
      </c>
      <c r="AZ816" s="67">
        <f t="shared" si="268"/>
        <v>5468.7222222222172</v>
      </c>
      <c r="BA816" s="57"/>
      <c r="BB816" s="57"/>
      <c r="BD816" s="57">
        <v>812</v>
      </c>
      <c r="BE816" s="66">
        <v>43.7</v>
      </c>
      <c r="BF816" s="66">
        <v>0</v>
      </c>
      <c r="BG816" s="65">
        <f t="shared" si="257"/>
        <v>12.138888888888889</v>
      </c>
      <c r="BH816" s="65">
        <f t="shared" si="269"/>
        <v>-1.0277777777777768</v>
      </c>
      <c r="BI816" s="67">
        <f t="shared" si="270"/>
        <v>5343.3750000000027</v>
      </c>
      <c r="BJ816" s="57"/>
      <c r="BK816" s="57"/>
      <c r="BM816" s="57">
        <v>812</v>
      </c>
      <c r="BN816" s="57">
        <v>43.7</v>
      </c>
      <c r="BO816" s="66">
        <v>0</v>
      </c>
      <c r="BP816" s="65">
        <f t="shared" si="258"/>
        <v>12.138888888888889</v>
      </c>
      <c r="BQ816" s="65">
        <f t="shared" si="271"/>
        <v>-1.0277777777777768</v>
      </c>
      <c r="BR816" s="67">
        <f t="shared" si="272"/>
        <v>5353.3472222222235</v>
      </c>
      <c r="BS816" s="57"/>
      <c r="BT816" s="57"/>
    </row>
    <row r="817" spans="1:72" x14ac:dyDescent="0.25">
      <c r="A817" s="31">
        <v>817</v>
      </c>
      <c r="B817" s="56">
        <v>814</v>
      </c>
      <c r="C817" s="71">
        <v>35.5</v>
      </c>
      <c r="D817" s="71">
        <v>0</v>
      </c>
      <c r="E817" s="71">
        <v>9.8611111111111107</v>
      </c>
      <c r="F817" s="71">
        <v>-1.1666666666666679</v>
      </c>
      <c r="G817" s="71">
        <v>5375.3750000000009</v>
      </c>
      <c r="K817" s="57">
        <v>813</v>
      </c>
      <c r="L817" s="66">
        <v>34.299999999999997</v>
      </c>
      <c r="M817" s="66">
        <v>0</v>
      </c>
      <c r="N817" s="65">
        <f t="shared" si="252"/>
        <v>9.5277777777777768</v>
      </c>
      <c r="O817" s="65">
        <f t="shared" si="259"/>
        <v>0.11111111111111072</v>
      </c>
      <c r="P817" s="67">
        <f t="shared" si="260"/>
        <v>4675.4305555555557</v>
      </c>
      <c r="Q817" s="57"/>
      <c r="R817" s="57"/>
      <c r="T817" s="57">
        <v>813</v>
      </c>
      <c r="U817" s="66">
        <v>39.1</v>
      </c>
      <c r="V817" s="66">
        <v>0</v>
      </c>
      <c r="W817" s="65">
        <f t="shared" si="253"/>
        <v>10.861111111111111</v>
      </c>
      <c r="X817" s="65">
        <f t="shared" si="261"/>
        <v>0.13888888888888751</v>
      </c>
      <c r="Y817" s="67">
        <f t="shared" si="262"/>
        <v>6054.9583333333348</v>
      </c>
      <c r="Z817" s="57"/>
      <c r="AA817" s="57"/>
      <c r="AC817" s="57">
        <v>813</v>
      </c>
      <c r="AD817" s="66">
        <v>38.1</v>
      </c>
      <c r="AE817" s="66">
        <v>0</v>
      </c>
      <c r="AF817" s="65">
        <f t="shared" si="254"/>
        <v>10.583333333333334</v>
      </c>
      <c r="AG817" s="65">
        <f t="shared" si="263"/>
        <v>0.47222222222222321</v>
      </c>
      <c r="AH817" s="67">
        <f t="shared" si="264"/>
        <v>5479.0694444444398</v>
      </c>
      <c r="AI817" s="57"/>
      <c r="AJ817" s="57"/>
      <c r="AL817" s="57">
        <v>813</v>
      </c>
      <c r="AM817" s="66">
        <v>38.1</v>
      </c>
      <c r="AN817" s="66">
        <v>0</v>
      </c>
      <c r="AO817" s="65">
        <f t="shared" si="255"/>
        <v>10.583333333333334</v>
      </c>
      <c r="AP817" s="65">
        <f t="shared" si="265"/>
        <v>0.47222222222222321</v>
      </c>
      <c r="AQ817" s="67">
        <f t="shared" si="266"/>
        <v>5479.0694444444398</v>
      </c>
      <c r="AR817" s="57"/>
      <c r="AS817" s="57"/>
      <c r="AU817" s="57">
        <v>813</v>
      </c>
      <c r="AV817" s="66">
        <v>38.1</v>
      </c>
      <c r="AW817" s="66">
        <v>0</v>
      </c>
      <c r="AX817" s="65">
        <f t="shared" si="256"/>
        <v>10.583333333333334</v>
      </c>
      <c r="AY817" s="65">
        <f t="shared" si="267"/>
        <v>0.47222222222222321</v>
      </c>
      <c r="AZ817" s="67">
        <f t="shared" si="268"/>
        <v>5479.0694444444398</v>
      </c>
      <c r="BA817" s="57"/>
      <c r="BB817" s="57"/>
      <c r="BD817" s="57">
        <v>813</v>
      </c>
      <c r="BE817" s="66">
        <v>39.700000000000003</v>
      </c>
      <c r="BF817" s="66">
        <v>0</v>
      </c>
      <c r="BG817" s="65">
        <f t="shared" si="257"/>
        <v>11.027777777777779</v>
      </c>
      <c r="BH817" s="65">
        <f t="shared" si="269"/>
        <v>-1.1111111111111107</v>
      </c>
      <c r="BI817" s="67">
        <f t="shared" si="270"/>
        <v>5354.9583333333358</v>
      </c>
      <c r="BJ817" s="57"/>
      <c r="BK817" s="57"/>
      <c r="BM817" s="57">
        <v>813</v>
      </c>
      <c r="BN817" s="57">
        <v>39.700000000000003</v>
      </c>
      <c r="BO817" s="66">
        <v>0</v>
      </c>
      <c r="BP817" s="65">
        <f t="shared" si="258"/>
        <v>11.027777777777779</v>
      </c>
      <c r="BQ817" s="65">
        <f t="shared" si="271"/>
        <v>-1.1111111111111107</v>
      </c>
      <c r="BR817" s="67">
        <f t="shared" si="272"/>
        <v>5364.9305555555566</v>
      </c>
      <c r="BS817" s="57"/>
      <c r="BT817" s="57"/>
    </row>
    <row r="818" spans="1:72" x14ac:dyDescent="0.25">
      <c r="A818" s="31">
        <v>818</v>
      </c>
      <c r="B818" s="56">
        <v>815</v>
      </c>
      <c r="C818" s="71">
        <v>31.1</v>
      </c>
      <c r="D818" s="71">
        <v>0</v>
      </c>
      <c r="E818" s="71">
        <v>8.6388888888888893</v>
      </c>
      <c r="F818" s="71">
        <v>-1.2222222222222214</v>
      </c>
      <c r="G818" s="71">
        <v>5384.6250000000009</v>
      </c>
      <c r="K818" s="57">
        <v>814</v>
      </c>
      <c r="L818" s="66">
        <v>34.700000000000003</v>
      </c>
      <c r="M818" s="66">
        <v>0</v>
      </c>
      <c r="N818" s="65">
        <f t="shared" si="252"/>
        <v>9.6388888888888893</v>
      </c>
      <c r="O818" s="65">
        <f t="shared" si="259"/>
        <v>0.11111111111111249</v>
      </c>
      <c r="P818" s="67">
        <f t="shared" si="260"/>
        <v>4685.0138888888887</v>
      </c>
      <c r="Q818" s="57"/>
      <c r="R818" s="57"/>
      <c r="T818" s="57">
        <v>814</v>
      </c>
      <c r="U818" s="66">
        <v>39.6</v>
      </c>
      <c r="V818" s="66">
        <v>0</v>
      </c>
      <c r="W818" s="65">
        <f t="shared" si="253"/>
        <v>11</v>
      </c>
      <c r="X818" s="65">
        <f t="shared" si="261"/>
        <v>0.13888888888888928</v>
      </c>
      <c r="Y818" s="67">
        <f t="shared" si="262"/>
        <v>6065.8888888888905</v>
      </c>
      <c r="Z818" s="57"/>
      <c r="AA818" s="57"/>
      <c r="AC818" s="57">
        <v>814</v>
      </c>
      <c r="AD818" s="66">
        <v>39.700000000000003</v>
      </c>
      <c r="AE818" s="66">
        <v>0</v>
      </c>
      <c r="AF818" s="65">
        <f t="shared" si="254"/>
        <v>11.027777777777779</v>
      </c>
      <c r="AG818" s="65">
        <f t="shared" si="263"/>
        <v>0.44444444444444464</v>
      </c>
      <c r="AH818" s="67">
        <f t="shared" si="264"/>
        <v>5489.8749999999955</v>
      </c>
      <c r="AI818" s="57"/>
      <c r="AJ818" s="57"/>
      <c r="AL818" s="57">
        <v>814</v>
      </c>
      <c r="AM818" s="66">
        <v>39.700000000000003</v>
      </c>
      <c r="AN818" s="66">
        <v>0</v>
      </c>
      <c r="AO818" s="65">
        <f t="shared" si="255"/>
        <v>11.027777777777779</v>
      </c>
      <c r="AP818" s="65">
        <f t="shared" si="265"/>
        <v>0.44444444444444464</v>
      </c>
      <c r="AQ818" s="67">
        <f t="shared" si="266"/>
        <v>5489.8749999999955</v>
      </c>
      <c r="AR818" s="57"/>
      <c r="AS818" s="57"/>
      <c r="AU818" s="57">
        <v>814</v>
      </c>
      <c r="AV818" s="66">
        <v>39.700000000000003</v>
      </c>
      <c r="AW818" s="66">
        <v>0</v>
      </c>
      <c r="AX818" s="65">
        <f t="shared" si="256"/>
        <v>11.027777777777779</v>
      </c>
      <c r="AY818" s="65">
        <f t="shared" si="267"/>
        <v>0.44444444444444464</v>
      </c>
      <c r="AZ818" s="67">
        <f t="shared" si="268"/>
        <v>5489.8749999999955</v>
      </c>
      <c r="BA818" s="57"/>
      <c r="BB818" s="57"/>
      <c r="BD818" s="57">
        <v>814</v>
      </c>
      <c r="BE818" s="66">
        <v>35.5</v>
      </c>
      <c r="BF818" s="66">
        <v>0</v>
      </c>
      <c r="BG818" s="65">
        <f t="shared" si="257"/>
        <v>9.8611111111111107</v>
      </c>
      <c r="BH818" s="65">
        <f t="shared" si="269"/>
        <v>-1.1666666666666679</v>
      </c>
      <c r="BI818" s="67">
        <f t="shared" si="270"/>
        <v>5365.4027777777801</v>
      </c>
      <c r="BJ818" s="57"/>
      <c r="BK818" s="57"/>
      <c r="BM818" s="57">
        <v>814</v>
      </c>
      <c r="BN818" s="57">
        <v>35.5</v>
      </c>
      <c r="BO818" s="66">
        <v>0</v>
      </c>
      <c r="BP818" s="65">
        <f t="shared" si="258"/>
        <v>9.8611111111111107</v>
      </c>
      <c r="BQ818" s="65">
        <f t="shared" si="271"/>
        <v>-1.1666666666666679</v>
      </c>
      <c r="BR818" s="67">
        <f t="shared" si="272"/>
        <v>5375.3750000000009</v>
      </c>
      <c r="BS818" s="57"/>
      <c r="BT818" s="57"/>
    </row>
    <row r="819" spans="1:72" x14ac:dyDescent="0.25">
      <c r="A819" s="31">
        <v>819</v>
      </c>
      <c r="B819" s="56">
        <v>816</v>
      </c>
      <c r="C819" s="71">
        <v>26.3</v>
      </c>
      <c r="D819" s="71">
        <v>0</v>
      </c>
      <c r="E819" s="71">
        <v>7.3055555555555554</v>
      </c>
      <c r="F819" s="71">
        <v>-1.3333333333333339</v>
      </c>
      <c r="G819" s="71">
        <v>5392.5972222222235</v>
      </c>
      <c r="K819" s="57">
        <v>815</v>
      </c>
      <c r="L819" s="66">
        <v>35.1</v>
      </c>
      <c r="M819" s="66">
        <v>0</v>
      </c>
      <c r="N819" s="65">
        <f t="shared" si="252"/>
        <v>9.75</v>
      </c>
      <c r="O819" s="65">
        <f t="shared" si="259"/>
        <v>0.11111111111111072</v>
      </c>
      <c r="P819" s="67">
        <f t="shared" si="260"/>
        <v>4694.708333333333</v>
      </c>
      <c r="Q819" s="57"/>
      <c r="R819" s="57"/>
      <c r="T819" s="57">
        <v>815</v>
      </c>
      <c r="U819" s="66">
        <v>40.1</v>
      </c>
      <c r="V819" s="66">
        <v>0</v>
      </c>
      <c r="W819" s="65">
        <f t="shared" si="253"/>
        <v>11.138888888888889</v>
      </c>
      <c r="X819" s="65">
        <f t="shared" si="261"/>
        <v>0.13888888888888928</v>
      </c>
      <c r="Y819" s="67">
        <f t="shared" si="262"/>
        <v>6076.9583333333348</v>
      </c>
      <c r="Z819" s="57"/>
      <c r="AA819" s="57"/>
      <c r="AC819" s="57">
        <v>815</v>
      </c>
      <c r="AD819" s="66">
        <v>41.6</v>
      </c>
      <c r="AE819" s="66">
        <v>0</v>
      </c>
      <c r="AF819" s="65">
        <f t="shared" si="254"/>
        <v>11.555555555555555</v>
      </c>
      <c r="AG819" s="65">
        <f t="shared" si="263"/>
        <v>0.52777777777777679</v>
      </c>
      <c r="AH819" s="67">
        <f t="shared" si="264"/>
        <v>5501.1666666666624</v>
      </c>
      <c r="AI819" s="57"/>
      <c r="AJ819" s="57"/>
      <c r="AL819" s="57">
        <v>815</v>
      </c>
      <c r="AM819" s="66">
        <v>41.6</v>
      </c>
      <c r="AN819" s="66">
        <v>0</v>
      </c>
      <c r="AO819" s="65">
        <f t="shared" si="255"/>
        <v>11.555555555555555</v>
      </c>
      <c r="AP819" s="65">
        <f t="shared" si="265"/>
        <v>0.52777777777777679</v>
      </c>
      <c r="AQ819" s="67">
        <f t="shared" si="266"/>
        <v>5501.1666666666624</v>
      </c>
      <c r="AR819" s="57"/>
      <c r="AS819" s="57"/>
      <c r="AU819" s="57">
        <v>815</v>
      </c>
      <c r="AV819" s="66">
        <v>41.6</v>
      </c>
      <c r="AW819" s="66">
        <v>0</v>
      </c>
      <c r="AX819" s="65">
        <f t="shared" si="256"/>
        <v>11.555555555555555</v>
      </c>
      <c r="AY819" s="65">
        <f t="shared" si="267"/>
        <v>0.52777777777777679</v>
      </c>
      <c r="AZ819" s="67">
        <f t="shared" si="268"/>
        <v>5501.1666666666624</v>
      </c>
      <c r="BA819" s="57"/>
      <c r="BB819" s="57"/>
      <c r="BD819" s="57">
        <v>815</v>
      </c>
      <c r="BE819" s="66">
        <v>31.1</v>
      </c>
      <c r="BF819" s="66">
        <v>0</v>
      </c>
      <c r="BG819" s="65">
        <f t="shared" si="257"/>
        <v>8.6388888888888893</v>
      </c>
      <c r="BH819" s="65">
        <f t="shared" si="269"/>
        <v>-1.2222222222222214</v>
      </c>
      <c r="BI819" s="67">
        <f t="shared" si="270"/>
        <v>5374.6527777777801</v>
      </c>
      <c r="BJ819" s="57"/>
      <c r="BK819" s="57"/>
      <c r="BM819" s="57">
        <v>815</v>
      </c>
      <c r="BN819" s="57">
        <v>31.1</v>
      </c>
      <c r="BO819" s="66">
        <v>0</v>
      </c>
      <c r="BP819" s="65">
        <f t="shared" si="258"/>
        <v>8.6388888888888893</v>
      </c>
      <c r="BQ819" s="65">
        <f t="shared" si="271"/>
        <v>-1.2222222222222214</v>
      </c>
      <c r="BR819" s="67">
        <f t="shared" si="272"/>
        <v>5384.6250000000009</v>
      </c>
      <c r="BS819" s="57"/>
      <c r="BT819" s="57"/>
    </row>
    <row r="820" spans="1:72" x14ac:dyDescent="0.25">
      <c r="A820" s="31">
        <v>820</v>
      </c>
      <c r="B820" s="56">
        <v>817</v>
      </c>
      <c r="C820" s="71">
        <v>21.9</v>
      </c>
      <c r="D820" s="71">
        <v>0</v>
      </c>
      <c r="E820" s="71">
        <v>6.083333333333333</v>
      </c>
      <c r="F820" s="71">
        <v>-1.2222222222222223</v>
      </c>
      <c r="G820" s="71">
        <v>5399.2916666666679</v>
      </c>
      <c r="K820" s="57">
        <v>816</v>
      </c>
      <c r="L820" s="66">
        <v>35.5</v>
      </c>
      <c r="M820" s="66">
        <v>0</v>
      </c>
      <c r="N820" s="65">
        <f t="shared" si="252"/>
        <v>9.8611111111111107</v>
      </c>
      <c r="O820" s="65">
        <f t="shared" si="259"/>
        <v>0.11111111111111072</v>
      </c>
      <c r="P820" s="67">
        <f t="shared" si="260"/>
        <v>4704.5138888888887</v>
      </c>
      <c r="Q820" s="57"/>
      <c r="R820" s="57"/>
      <c r="T820" s="57">
        <v>816</v>
      </c>
      <c r="U820" s="66">
        <v>40.700000000000003</v>
      </c>
      <c r="V820" s="66">
        <v>0</v>
      </c>
      <c r="W820" s="65">
        <f t="shared" si="253"/>
        <v>11.305555555555555</v>
      </c>
      <c r="X820" s="65">
        <f t="shared" si="261"/>
        <v>0.16666666666666607</v>
      </c>
      <c r="Y820" s="67">
        <f t="shared" si="262"/>
        <v>6088.1805555555575</v>
      </c>
      <c r="Z820" s="57"/>
      <c r="AA820" s="57"/>
      <c r="AC820" s="57">
        <v>816</v>
      </c>
      <c r="AD820" s="66">
        <v>43.3</v>
      </c>
      <c r="AE820" s="66">
        <v>0</v>
      </c>
      <c r="AF820" s="65">
        <f t="shared" si="254"/>
        <v>12.027777777777777</v>
      </c>
      <c r="AG820" s="65">
        <f t="shared" si="263"/>
        <v>0.47222222222222143</v>
      </c>
      <c r="AH820" s="67">
        <f t="shared" si="264"/>
        <v>5512.9583333333294</v>
      </c>
      <c r="AI820" s="57"/>
      <c r="AJ820" s="57"/>
      <c r="AL820" s="57">
        <v>816</v>
      </c>
      <c r="AM820" s="66">
        <v>43.3</v>
      </c>
      <c r="AN820" s="66">
        <v>0</v>
      </c>
      <c r="AO820" s="65">
        <f t="shared" si="255"/>
        <v>12.027777777777777</v>
      </c>
      <c r="AP820" s="65">
        <f t="shared" si="265"/>
        <v>0.47222222222222143</v>
      </c>
      <c r="AQ820" s="67">
        <f t="shared" si="266"/>
        <v>5512.9583333333294</v>
      </c>
      <c r="AR820" s="57"/>
      <c r="AS820" s="57"/>
      <c r="AU820" s="57">
        <v>816</v>
      </c>
      <c r="AV820" s="66">
        <v>43.3</v>
      </c>
      <c r="AW820" s="66">
        <v>0</v>
      </c>
      <c r="AX820" s="65">
        <f t="shared" si="256"/>
        <v>12.027777777777777</v>
      </c>
      <c r="AY820" s="65">
        <f t="shared" si="267"/>
        <v>0.47222222222222143</v>
      </c>
      <c r="AZ820" s="67">
        <f t="shared" si="268"/>
        <v>5512.9583333333294</v>
      </c>
      <c r="BA820" s="57"/>
      <c r="BB820" s="57"/>
      <c r="BD820" s="57">
        <v>816</v>
      </c>
      <c r="BE820" s="66">
        <v>26.3</v>
      </c>
      <c r="BF820" s="66">
        <v>0</v>
      </c>
      <c r="BG820" s="65">
        <f t="shared" si="257"/>
        <v>7.3055555555555554</v>
      </c>
      <c r="BH820" s="65">
        <f t="shared" si="269"/>
        <v>-1.3333333333333339</v>
      </c>
      <c r="BI820" s="67">
        <f t="shared" si="270"/>
        <v>5382.6250000000027</v>
      </c>
      <c r="BJ820" s="57"/>
      <c r="BK820" s="57"/>
      <c r="BM820" s="57">
        <v>816</v>
      </c>
      <c r="BN820" s="57">
        <v>26.3</v>
      </c>
      <c r="BO820" s="66">
        <v>0</v>
      </c>
      <c r="BP820" s="65">
        <f t="shared" si="258"/>
        <v>7.3055555555555554</v>
      </c>
      <c r="BQ820" s="65">
        <f t="shared" si="271"/>
        <v>-1.3333333333333339</v>
      </c>
      <c r="BR820" s="67">
        <f t="shared" si="272"/>
        <v>5392.5972222222235</v>
      </c>
      <c r="BS820" s="57"/>
      <c r="BT820" s="57"/>
    </row>
    <row r="821" spans="1:72" x14ac:dyDescent="0.25">
      <c r="A821" s="31">
        <v>821</v>
      </c>
      <c r="B821" s="56">
        <v>818</v>
      </c>
      <c r="C821" s="71">
        <v>18</v>
      </c>
      <c r="D821" s="71">
        <v>0</v>
      </c>
      <c r="E821" s="71">
        <v>5</v>
      </c>
      <c r="F821" s="71">
        <v>-1.083333333333333</v>
      </c>
      <c r="G821" s="71">
        <v>5404.8333333333348</v>
      </c>
      <c r="K821" s="57">
        <v>817</v>
      </c>
      <c r="L821" s="66">
        <v>35.9</v>
      </c>
      <c r="M821" s="66">
        <v>0</v>
      </c>
      <c r="N821" s="65">
        <f t="shared" si="252"/>
        <v>9.9722222222222214</v>
      </c>
      <c r="O821" s="65">
        <f t="shared" si="259"/>
        <v>0.11111111111111072</v>
      </c>
      <c r="P821" s="67">
        <f t="shared" si="260"/>
        <v>4714.4305555555557</v>
      </c>
      <c r="Q821" s="57"/>
      <c r="R821" s="57"/>
      <c r="T821" s="57">
        <v>817</v>
      </c>
      <c r="U821" s="66">
        <v>41.3</v>
      </c>
      <c r="V821" s="66">
        <v>0</v>
      </c>
      <c r="W821" s="65">
        <f t="shared" si="253"/>
        <v>11.472222222222221</v>
      </c>
      <c r="X821" s="65">
        <f t="shared" si="261"/>
        <v>0.16666666666666607</v>
      </c>
      <c r="Y821" s="67">
        <f t="shared" si="262"/>
        <v>6099.5694444444462</v>
      </c>
      <c r="Z821" s="57"/>
      <c r="AA821" s="57"/>
      <c r="AC821" s="57">
        <v>817</v>
      </c>
      <c r="AD821" s="66">
        <v>45.1</v>
      </c>
      <c r="AE821" s="66">
        <v>0</v>
      </c>
      <c r="AF821" s="65">
        <f t="shared" si="254"/>
        <v>12.527777777777779</v>
      </c>
      <c r="AG821" s="65">
        <f t="shared" si="263"/>
        <v>0.50000000000000178</v>
      </c>
      <c r="AH821" s="67">
        <f t="shared" si="264"/>
        <v>5525.2361111111068</v>
      </c>
      <c r="AI821" s="57"/>
      <c r="AJ821" s="57"/>
      <c r="AL821" s="57">
        <v>817</v>
      </c>
      <c r="AM821" s="66">
        <v>45.1</v>
      </c>
      <c r="AN821" s="66">
        <v>0</v>
      </c>
      <c r="AO821" s="65">
        <f t="shared" si="255"/>
        <v>12.527777777777779</v>
      </c>
      <c r="AP821" s="65">
        <f t="shared" si="265"/>
        <v>0.50000000000000178</v>
      </c>
      <c r="AQ821" s="67">
        <f t="shared" si="266"/>
        <v>5525.2361111111068</v>
      </c>
      <c r="AR821" s="57"/>
      <c r="AS821" s="57"/>
      <c r="AU821" s="57">
        <v>817</v>
      </c>
      <c r="AV821" s="66">
        <v>45.1</v>
      </c>
      <c r="AW821" s="66">
        <v>0</v>
      </c>
      <c r="AX821" s="65">
        <f t="shared" si="256"/>
        <v>12.527777777777779</v>
      </c>
      <c r="AY821" s="65">
        <f t="shared" si="267"/>
        <v>0.50000000000000178</v>
      </c>
      <c r="AZ821" s="67">
        <f t="shared" si="268"/>
        <v>5525.2361111111068</v>
      </c>
      <c r="BA821" s="57"/>
      <c r="BB821" s="57"/>
      <c r="BD821" s="57">
        <v>817</v>
      </c>
      <c r="BE821" s="66">
        <v>21.9</v>
      </c>
      <c r="BF821" s="66">
        <v>0</v>
      </c>
      <c r="BG821" s="65">
        <f t="shared" si="257"/>
        <v>6.083333333333333</v>
      </c>
      <c r="BH821" s="65">
        <f t="shared" si="269"/>
        <v>-1.2222222222222223</v>
      </c>
      <c r="BI821" s="67">
        <f t="shared" si="270"/>
        <v>5389.3194444444471</v>
      </c>
      <c r="BJ821" s="57"/>
      <c r="BK821" s="57"/>
      <c r="BM821" s="57">
        <v>817</v>
      </c>
      <c r="BN821" s="57">
        <v>21.9</v>
      </c>
      <c r="BO821" s="66">
        <v>0</v>
      </c>
      <c r="BP821" s="65">
        <f t="shared" si="258"/>
        <v>6.083333333333333</v>
      </c>
      <c r="BQ821" s="65">
        <f t="shared" si="271"/>
        <v>-1.2222222222222223</v>
      </c>
      <c r="BR821" s="67">
        <f t="shared" si="272"/>
        <v>5399.2916666666679</v>
      </c>
      <c r="BS821" s="57"/>
      <c r="BT821" s="57"/>
    </row>
    <row r="822" spans="1:72" x14ac:dyDescent="0.25">
      <c r="A822" s="31">
        <v>822</v>
      </c>
      <c r="B822" s="56">
        <v>819</v>
      </c>
      <c r="C822" s="71">
        <v>17</v>
      </c>
      <c r="D822" s="71">
        <v>0</v>
      </c>
      <c r="E822" s="71">
        <v>4.7222222222222223</v>
      </c>
      <c r="F822" s="71">
        <v>-0.27777777777777768</v>
      </c>
      <c r="G822" s="71">
        <v>5409.6944444444462</v>
      </c>
      <c r="K822" s="57">
        <v>818</v>
      </c>
      <c r="L822" s="66">
        <v>36.4</v>
      </c>
      <c r="M822" s="66">
        <v>0</v>
      </c>
      <c r="N822" s="65">
        <f t="shared" si="252"/>
        <v>10.111111111111111</v>
      </c>
      <c r="O822" s="65">
        <f t="shared" si="259"/>
        <v>0.13888888888888928</v>
      </c>
      <c r="P822" s="67">
        <f t="shared" si="260"/>
        <v>4724.4722222222226</v>
      </c>
      <c r="Q822" s="57"/>
      <c r="R822" s="57"/>
      <c r="T822" s="57">
        <v>818</v>
      </c>
      <c r="U822" s="66">
        <v>41.9</v>
      </c>
      <c r="V822" s="66">
        <v>0</v>
      </c>
      <c r="W822" s="65">
        <f t="shared" si="253"/>
        <v>11.638888888888888</v>
      </c>
      <c r="X822" s="65">
        <f t="shared" si="261"/>
        <v>0.16666666666666607</v>
      </c>
      <c r="Y822" s="67">
        <f t="shared" si="262"/>
        <v>6111.1250000000018</v>
      </c>
      <c r="Z822" s="57"/>
      <c r="AA822" s="57"/>
      <c r="AC822" s="57">
        <v>818</v>
      </c>
      <c r="AD822" s="66">
        <v>46.9</v>
      </c>
      <c r="AE822" s="66">
        <v>0</v>
      </c>
      <c r="AF822" s="65">
        <f t="shared" si="254"/>
        <v>13.027777777777777</v>
      </c>
      <c r="AG822" s="65">
        <f t="shared" si="263"/>
        <v>0.49999999999999822</v>
      </c>
      <c r="AH822" s="67">
        <f t="shared" si="264"/>
        <v>5538.0138888888841</v>
      </c>
      <c r="AI822" s="57"/>
      <c r="AJ822" s="57"/>
      <c r="AL822" s="57">
        <v>818</v>
      </c>
      <c r="AM822" s="66">
        <v>46.9</v>
      </c>
      <c r="AN822" s="66">
        <v>0</v>
      </c>
      <c r="AO822" s="65">
        <f t="shared" si="255"/>
        <v>13.027777777777777</v>
      </c>
      <c r="AP822" s="65">
        <f t="shared" si="265"/>
        <v>0.49999999999999822</v>
      </c>
      <c r="AQ822" s="67">
        <f t="shared" si="266"/>
        <v>5538.0138888888841</v>
      </c>
      <c r="AR822" s="57"/>
      <c r="AS822" s="57"/>
      <c r="AU822" s="57">
        <v>818</v>
      </c>
      <c r="AV822" s="66">
        <v>46.9</v>
      </c>
      <c r="AW822" s="66">
        <v>0</v>
      </c>
      <c r="AX822" s="65">
        <f t="shared" si="256"/>
        <v>13.027777777777777</v>
      </c>
      <c r="AY822" s="65">
        <f t="shared" si="267"/>
        <v>0.49999999999999822</v>
      </c>
      <c r="AZ822" s="67">
        <f t="shared" si="268"/>
        <v>5538.0138888888841</v>
      </c>
      <c r="BA822" s="57"/>
      <c r="BB822" s="57"/>
      <c r="BD822" s="57">
        <v>818</v>
      </c>
      <c r="BE822" s="66">
        <v>18</v>
      </c>
      <c r="BF822" s="66">
        <v>0</v>
      </c>
      <c r="BG822" s="65">
        <f t="shared" si="257"/>
        <v>5</v>
      </c>
      <c r="BH822" s="65">
        <f t="shared" si="269"/>
        <v>-1.083333333333333</v>
      </c>
      <c r="BI822" s="67">
        <f t="shared" si="270"/>
        <v>5394.861111111114</v>
      </c>
      <c r="BJ822" s="57"/>
      <c r="BK822" s="57"/>
      <c r="BM822" s="57">
        <v>818</v>
      </c>
      <c r="BN822" s="57">
        <v>18</v>
      </c>
      <c r="BO822" s="66">
        <v>0</v>
      </c>
      <c r="BP822" s="65">
        <f t="shared" si="258"/>
        <v>5</v>
      </c>
      <c r="BQ822" s="65">
        <f t="shared" si="271"/>
        <v>-1.083333333333333</v>
      </c>
      <c r="BR822" s="67">
        <f t="shared" si="272"/>
        <v>5404.8333333333348</v>
      </c>
      <c r="BS822" s="57"/>
      <c r="BT822" s="57"/>
    </row>
    <row r="823" spans="1:72" x14ac:dyDescent="0.25">
      <c r="A823" s="31">
        <v>823</v>
      </c>
      <c r="B823" s="56">
        <v>820</v>
      </c>
      <c r="C823" s="71">
        <v>18</v>
      </c>
      <c r="D823" s="71">
        <v>0</v>
      </c>
      <c r="E823" s="71">
        <v>5</v>
      </c>
      <c r="F823" s="71">
        <v>0.27777777777777768</v>
      </c>
      <c r="G823" s="71">
        <v>5414.5555555555575</v>
      </c>
      <c r="K823" s="57">
        <v>819</v>
      </c>
      <c r="L823" s="66">
        <v>36.9</v>
      </c>
      <c r="M823" s="66">
        <v>0</v>
      </c>
      <c r="N823" s="65">
        <f t="shared" si="252"/>
        <v>10.25</v>
      </c>
      <c r="O823" s="65">
        <f t="shared" si="259"/>
        <v>0.13888888888888928</v>
      </c>
      <c r="P823" s="67">
        <f t="shared" si="260"/>
        <v>4734.6527777777783</v>
      </c>
      <c r="Q823" s="57"/>
      <c r="R823" s="57"/>
      <c r="T823" s="57">
        <v>819</v>
      </c>
      <c r="U823" s="66">
        <v>42.7</v>
      </c>
      <c r="V823" s="66">
        <v>0</v>
      </c>
      <c r="W823" s="65">
        <f t="shared" si="253"/>
        <v>11.861111111111112</v>
      </c>
      <c r="X823" s="65">
        <f t="shared" si="261"/>
        <v>0.22222222222222499</v>
      </c>
      <c r="Y823" s="67">
        <f t="shared" si="262"/>
        <v>6122.8750000000018</v>
      </c>
      <c r="Z823" s="57"/>
      <c r="AA823" s="57"/>
      <c r="AC823" s="57">
        <v>819</v>
      </c>
      <c r="AD823" s="66">
        <v>48.7</v>
      </c>
      <c r="AE823" s="66">
        <v>0</v>
      </c>
      <c r="AF823" s="65">
        <f t="shared" si="254"/>
        <v>13.527777777777779</v>
      </c>
      <c r="AG823" s="65">
        <f t="shared" si="263"/>
        <v>0.50000000000000178</v>
      </c>
      <c r="AH823" s="67">
        <f t="shared" si="264"/>
        <v>5551.2916666666615</v>
      </c>
      <c r="AI823" s="57"/>
      <c r="AJ823" s="57"/>
      <c r="AL823" s="57">
        <v>819</v>
      </c>
      <c r="AM823" s="66">
        <v>48.7</v>
      </c>
      <c r="AN823" s="66">
        <v>0</v>
      </c>
      <c r="AO823" s="65">
        <f t="shared" si="255"/>
        <v>13.527777777777779</v>
      </c>
      <c r="AP823" s="65">
        <f t="shared" si="265"/>
        <v>0.50000000000000178</v>
      </c>
      <c r="AQ823" s="67">
        <f t="shared" si="266"/>
        <v>5551.2916666666615</v>
      </c>
      <c r="AR823" s="57"/>
      <c r="AS823" s="57"/>
      <c r="AU823" s="57">
        <v>819</v>
      </c>
      <c r="AV823" s="66">
        <v>48.7</v>
      </c>
      <c r="AW823" s="66">
        <v>0</v>
      </c>
      <c r="AX823" s="65">
        <f t="shared" si="256"/>
        <v>13.527777777777779</v>
      </c>
      <c r="AY823" s="65">
        <f t="shared" si="267"/>
        <v>0.50000000000000178</v>
      </c>
      <c r="AZ823" s="67">
        <f t="shared" si="268"/>
        <v>5551.2916666666615</v>
      </c>
      <c r="BA823" s="57"/>
      <c r="BB823" s="57"/>
      <c r="BD823" s="57">
        <v>819</v>
      </c>
      <c r="BE823" s="66">
        <v>17</v>
      </c>
      <c r="BF823" s="66">
        <v>0</v>
      </c>
      <c r="BG823" s="65">
        <f t="shared" si="257"/>
        <v>4.7222222222222223</v>
      </c>
      <c r="BH823" s="65">
        <f t="shared" si="269"/>
        <v>-0.27777777777777768</v>
      </c>
      <c r="BI823" s="67">
        <f t="shared" si="270"/>
        <v>5399.7222222222254</v>
      </c>
      <c r="BJ823" s="57"/>
      <c r="BK823" s="57"/>
      <c r="BM823" s="57">
        <v>819</v>
      </c>
      <c r="BN823" s="57">
        <v>17</v>
      </c>
      <c r="BO823" s="66">
        <v>0</v>
      </c>
      <c r="BP823" s="65">
        <f t="shared" si="258"/>
        <v>4.7222222222222223</v>
      </c>
      <c r="BQ823" s="65">
        <f t="shared" si="271"/>
        <v>-0.27777777777777768</v>
      </c>
      <c r="BR823" s="67">
        <f t="shared" si="272"/>
        <v>5409.6944444444462</v>
      </c>
      <c r="BS823" s="57"/>
      <c r="BT823" s="57"/>
    </row>
    <row r="824" spans="1:72" x14ac:dyDescent="0.25">
      <c r="A824" s="31">
        <v>824</v>
      </c>
      <c r="B824" s="56">
        <v>821</v>
      </c>
      <c r="C824" s="71">
        <v>21.4</v>
      </c>
      <c r="D824" s="71">
        <v>0</v>
      </c>
      <c r="E824" s="71">
        <v>5.9444444444444438</v>
      </c>
      <c r="F824" s="71">
        <v>0.94444444444444375</v>
      </c>
      <c r="G824" s="71">
        <v>5420.0277777777801</v>
      </c>
      <c r="K824" s="57">
        <v>820</v>
      </c>
      <c r="L824" s="66">
        <v>37.4</v>
      </c>
      <c r="M824" s="66">
        <v>0</v>
      </c>
      <c r="N824" s="65">
        <f t="shared" si="252"/>
        <v>10.388888888888888</v>
      </c>
      <c r="O824" s="65">
        <f t="shared" si="259"/>
        <v>0.13888888888888751</v>
      </c>
      <c r="P824" s="67">
        <f t="shared" si="260"/>
        <v>4744.9722222222226</v>
      </c>
      <c r="Q824" s="57"/>
      <c r="R824" s="57"/>
      <c r="T824" s="57">
        <v>820</v>
      </c>
      <c r="U824" s="66">
        <v>43.4</v>
      </c>
      <c r="V824" s="66">
        <v>0</v>
      </c>
      <c r="W824" s="65">
        <f t="shared" si="253"/>
        <v>12.055555555555555</v>
      </c>
      <c r="X824" s="65">
        <f t="shared" si="261"/>
        <v>0.19444444444444287</v>
      </c>
      <c r="Y824" s="67">
        <f t="shared" si="262"/>
        <v>6134.8333333333348</v>
      </c>
      <c r="Z824" s="57"/>
      <c r="AA824" s="57"/>
      <c r="AC824" s="57">
        <v>820</v>
      </c>
      <c r="AD824" s="66">
        <v>50.5</v>
      </c>
      <c r="AE824" s="66">
        <v>0</v>
      </c>
      <c r="AF824" s="65">
        <f t="shared" si="254"/>
        <v>14.027777777777777</v>
      </c>
      <c r="AG824" s="65">
        <f t="shared" si="263"/>
        <v>0.49999999999999822</v>
      </c>
      <c r="AH824" s="67">
        <f t="shared" si="264"/>
        <v>5565.0694444444389</v>
      </c>
      <c r="AI824" s="57"/>
      <c r="AJ824" s="57"/>
      <c r="AL824" s="57">
        <v>820</v>
      </c>
      <c r="AM824" s="66">
        <v>50.5</v>
      </c>
      <c r="AN824" s="66">
        <v>0</v>
      </c>
      <c r="AO824" s="65">
        <f t="shared" si="255"/>
        <v>14.027777777777777</v>
      </c>
      <c r="AP824" s="65">
        <f t="shared" si="265"/>
        <v>0.49999999999999822</v>
      </c>
      <c r="AQ824" s="67">
        <f t="shared" si="266"/>
        <v>5565.0694444444389</v>
      </c>
      <c r="AR824" s="57"/>
      <c r="AS824" s="57"/>
      <c r="AU824" s="57">
        <v>820</v>
      </c>
      <c r="AV824" s="66">
        <v>50.5</v>
      </c>
      <c r="AW824" s="66">
        <v>0</v>
      </c>
      <c r="AX824" s="65">
        <f t="shared" si="256"/>
        <v>14.027777777777777</v>
      </c>
      <c r="AY824" s="65">
        <f t="shared" si="267"/>
        <v>0.49999999999999822</v>
      </c>
      <c r="AZ824" s="67">
        <f t="shared" si="268"/>
        <v>5565.0694444444389</v>
      </c>
      <c r="BA824" s="57"/>
      <c r="BB824" s="57"/>
      <c r="BD824" s="57">
        <v>820</v>
      </c>
      <c r="BE824" s="66">
        <v>18</v>
      </c>
      <c r="BF824" s="66">
        <v>0</v>
      </c>
      <c r="BG824" s="65">
        <f t="shared" si="257"/>
        <v>5</v>
      </c>
      <c r="BH824" s="65">
        <f t="shared" si="269"/>
        <v>0.27777777777777768</v>
      </c>
      <c r="BI824" s="67">
        <f t="shared" si="270"/>
        <v>5404.5833333333367</v>
      </c>
      <c r="BJ824" s="57"/>
      <c r="BK824" s="57"/>
      <c r="BM824" s="57">
        <v>820</v>
      </c>
      <c r="BN824" s="57">
        <v>18</v>
      </c>
      <c r="BO824" s="66">
        <v>0</v>
      </c>
      <c r="BP824" s="65">
        <f t="shared" si="258"/>
        <v>5</v>
      </c>
      <c r="BQ824" s="65">
        <f t="shared" si="271"/>
        <v>0.27777777777777768</v>
      </c>
      <c r="BR824" s="67">
        <f t="shared" si="272"/>
        <v>5414.5555555555575</v>
      </c>
      <c r="BS824" s="57"/>
      <c r="BT824" s="57"/>
    </row>
    <row r="825" spans="1:72" x14ac:dyDescent="0.25">
      <c r="A825" s="31">
        <v>825</v>
      </c>
      <c r="B825" s="56">
        <v>822</v>
      </c>
      <c r="C825" s="71">
        <v>24.8</v>
      </c>
      <c r="D825" s="71">
        <v>0</v>
      </c>
      <c r="E825" s="71">
        <v>6.8888888888888893</v>
      </c>
      <c r="F825" s="71">
        <v>0.94444444444444553</v>
      </c>
      <c r="G825" s="71">
        <v>5426.4444444444471</v>
      </c>
      <c r="K825" s="57">
        <v>821</v>
      </c>
      <c r="L825" s="66">
        <v>37.9</v>
      </c>
      <c r="M825" s="66">
        <v>0</v>
      </c>
      <c r="N825" s="65">
        <f t="shared" si="252"/>
        <v>10.527777777777777</v>
      </c>
      <c r="O825" s="65">
        <f t="shared" si="259"/>
        <v>0.13888888888888928</v>
      </c>
      <c r="P825" s="67">
        <f t="shared" si="260"/>
        <v>4755.4305555555557</v>
      </c>
      <c r="Q825" s="57"/>
      <c r="R825" s="57"/>
      <c r="T825" s="57">
        <v>821</v>
      </c>
      <c r="U825" s="66">
        <v>44.2</v>
      </c>
      <c r="V825" s="66">
        <v>0</v>
      </c>
      <c r="W825" s="65">
        <f t="shared" si="253"/>
        <v>12.277777777777779</v>
      </c>
      <c r="X825" s="65">
        <f t="shared" si="261"/>
        <v>0.22222222222222321</v>
      </c>
      <c r="Y825" s="67">
        <f t="shared" si="262"/>
        <v>6147.0000000000018</v>
      </c>
      <c r="Z825" s="57"/>
      <c r="AA825" s="57"/>
      <c r="AC825" s="57">
        <v>821</v>
      </c>
      <c r="AD825" s="66">
        <v>52.4</v>
      </c>
      <c r="AE825" s="66">
        <v>0</v>
      </c>
      <c r="AF825" s="65">
        <f t="shared" si="254"/>
        <v>14.555555555555555</v>
      </c>
      <c r="AG825" s="65">
        <f t="shared" si="263"/>
        <v>0.52777777777777857</v>
      </c>
      <c r="AH825" s="67">
        <f t="shared" si="264"/>
        <v>5579.3611111111059</v>
      </c>
      <c r="AI825" s="57"/>
      <c r="AJ825" s="57"/>
      <c r="AL825" s="57">
        <v>821</v>
      </c>
      <c r="AM825" s="66">
        <v>52.4</v>
      </c>
      <c r="AN825" s="66">
        <v>0</v>
      </c>
      <c r="AO825" s="65">
        <f t="shared" si="255"/>
        <v>14.555555555555555</v>
      </c>
      <c r="AP825" s="65">
        <f t="shared" si="265"/>
        <v>0.52777777777777857</v>
      </c>
      <c r="AQ825" s="67">
        <f t="shared" si="266"/>
        <v>5579.3611111111059</v>
      </c>
      <c r="AR825" s="57"/>
      <c r="AS825" s="57"/>
      <c r="AU825" s="57">
        <v>821</v>
      </c>
      <c r="AV825" s="66">
        <v>52.4</v>
      </c>
      <c r="AW825" s="66">
        <v>0</v>
      </c>
      <c r="AX825" s="65">
        <f t="shared" si="256"/>
        <v>14.555555555555555</v>
      </c>
      <c r="AY825" s="65">
        <f t="shared" si="267"/>
        <v>0.52777777777777857</v>
      </c>
      <c r="AZ825" s="67">
        <f t="shared" si="268"/>
        <v>5579.3611111111059</v>
      </c>
      <c r="BA825" s="57"/>
      <c r="BB825" s="57"/>
      <c r="BD825" s="57">
        <v>821</v>
      </c>
      <c r="BE825" s="66">
        <v>21.4</v>
      </c>
      <c r="BF825" s="66">
        <v>0</v>
      </c>
      <c r="BG825" s="65">
        <f t="shared" si="257"/>
        <v>5.9444444444444438</v>
      </c>
      <c r="BH825" s="65">
        <f t="shared" si="269"/>
        <v>0.94444444444444375</v>
      </c>
      <c r="BI825" s="67">
        <f t="shared" si="270"/>
        <v>5410.0555555555593</v>
      </c>
      <c r="BJ825" s="57"/>
      <c r="BK825" s="57"/>
      <c r="BM825" s="57">
        <v>821</v>
      </c>
      <c r="BN825" s="57">
        <v>21.4</v>
      </c>
      <c r="BO825" s="66">
        <v>0</v>
      </c>
      <c r="BP825" s="65">
        <f t="shared" si="258"/>
        <v>5.9444444444444438</v>
      </c>
      <c r="BQ825" s="65">
        <f t="shared" si="271"/>
        <v>0.94444444444444375</v>
      </c>
      <c r="BR825" s="67">
        <f t="shared" si="272"/>
        <v>5420.0277777777801</v>
      </c>
      <c r="BS825" s="57"/>
      <c r="BT825" s="57"/>
    </row>
    <row r="826" spans="1:72" x14ac:dyDescent="0.25">
      <c r="A826" s="31">
        <v>826</v>
      </c>
      <c r="B826" s="56">
        <v>823</v>
      </c>
      <c r="C826" s="71">
        <v>27.9</v>
      </c>
      <c r="D826" s="71">
        <v>0</v>
      </c>
      <c r="E826" s="71">
        <v>7.7499999999999991</v>
      </c>
      <c r="F826" s="71">
        <v>0.86111111111110983</v>
      </c>
      <c r="G826" s="71">
        <v>5433.7638888888914</v>
      </c>
      <c r="K826" s="57">
        <v>822</v>
      </c>
      <c r="L826" s="66">
        <v>38.299999999999997</v>
      </c>
      <c r="M826" s="66">
        <v>0</v>
      </c>
      <c r="N826" s="65">
        <f t="shared" si="252"/>
        <v>10.638888888888888</v>
      </c>
      <c r="O826" s="65">
        <f t="shared" si="259"/>
        <v>0.11111111111111072</v>
      </c>
      <c r="P826" s="67">
        <f t="shared" si="260"/>
        <v>4766.0138888888887</v>
      </c>
      <c r="Q826" s="57"/>
      <c r="R826" s="57"/>
      <c r="T826" s="57">
        <v>822</v>
      </c>
      <c r="U826" s="66">
        <v>45</v>
      </c>
      <c r="V826" s="66">
        <v>0</v>
      </c>
      <c r="W826" s="65">
        <f t="shared" si="253"/>
        <v>12.5</v>
      </c>
      <c r="X826" s="65">
        <f t="shared" si="261"/>
        <v>0.22222222222222143</v>
      </c>
      <c r="Y826" s="67">
        <f t="shared" si="262"/>
        <v>6159.3888888888905</v>
      </c>
      <c r="Z826" s="57"/>
      <c r="AA826" s="57"/>
      <c r="AC826" s="57">
        <v>822</v>
      </c>
      <c r="AD826" s="66">
        <v>54.1</v>
      </c>
      <c r="AE826" s="66">
        <v>0</v>
      </c>
      <c r="AF826" s="65">
        <f t="shared" si="254"/>
        <v>15.027777777777779</v>
      </c>
      <c r="AG826" s="65">
        <f t="shared" si="263"/>
        <v>0.47222222222222321</v>
      </c>
      <c r="AH826" s="67">
        <f t="shared" si="264"/>
        <v>5594.1527777777728</v>
      </c>
      <c r="AI826" s="57"/>
      <c r="AJ826" s="57"/>
      <c r="AL826" s="57">
        <v>822</v>
      </c>
      <c r="AM826" s="66">
        <v>54.1</v>
      </c>
      <c r="AN826" s="66">
        <v>0</v>
      </c>
      <c r="AO826" s="65">
        <f t="shared" si="255"/>
        <v>15.027777777777779</v>
      </c>
      <c r="AP826" s="65">
        <f t="shared" si="265"/>
        <v>0.47222222222222321</v>
      </c>
      <c r="AQ826" s="67">
        <f t="shared" si="266"/>
        <v>5594.1527777777728</v>
      </c>
      <c r="AR826" s="57"/>
      <c r="AS826" s="57"/>
      <c r="AU826" s="57">
        <v>822</v>
      </c>
      <c r="AV826" s="66">
        <v>54.1</v>
      </c>
      <c r="AW826" s="66">
        <v>0</v>
      </c>
      <c r="AX826" s="65">
        <f t="shared" si="256"/>
        <v>15.027777777777779</v>
      </c>
      <c r="AY826" s="65">
        <f t="shared" si="267"/>
        <v>0.47222222222222321</v>
      </c>
      <c r="AZ826" s="67">
        <f t="shared" si="268"/>
        <v>5594.1527777777728</v>
      </c>
      <c r="BA826" s="57"/>
      <c r="BB826" s="57"/>
      <c r="BD826" s="57">
        <v>822</v>
      </c>
      <c r="BE826" s="66">
        <v>24.8</v>
      </c>
      <c r="BF826" s="66">
        <v>0</v>
      </c>
      <c r="BG826" s="65">
        <f t="shared" si="257"/>
        <v>6.8888888888888893</v>
      </c>
      <c r="BH826" s="65">
        <f t="shared" si="269"/>
        <v>0.94444444444444553</v>
      </c>
      <c r="BI826" s="67">
        <f t="shared" si="270"/>
        <v>5416.4722222222263</v>
      </c>
      <c r="BJ826" s="57"/>
      <c r="BK826" s="57"/>
      <c r="BM826" s="57">
        <v>822</v>
      </c>
      <c r="BN826" s="57">
        <v>24.8</v>
      </c>
      <c r="BO826" s="66">
        <v>0</v>
      </c>
      <c r="BP826" s="65">
        <f t="shared" si="258"/>
        <v>6.8888888888888893</v>
      </c>
      <c r="BQ826" s="65">
        <f t="shared" si="271"/>
        <v>0.94444444444444553</v>
      </c>
      <c r="BR826" s="67">
        <f t="shared" si="272"/>
        <v>5426.4444444444471</v>
      </c>
      <c r="BS826" s="57"/>
      <c r="BT826" s="57"/>
    </row>
    <row r="827" spans="1:72" x14ac:dyDescent="0.25">
      <c r="A827" s="31">
        <v>827</v>
      </c>
      <c r="B827" s="56">
        <v>824</v>
      </c>
      <c r="C827" s="71">
        <v>30.8</v>
      </c>
      <c r="D827" s="71">
        <v>0</v>
      </c>
      <c r="E827" s="71">
        <v>8.5555555555555554</v>
      </c>
      <c r="F827" s="71">
        <v>0.80555555555555625</v>
      </c>
      <c r="G827" s="71">
        <v>5441.9166666666688</v>
      </c>
      <c r="K827" s="57">
        <v>823</v>
      </c>
      <c r="L827" s="66">
        <v>38.700000000000003</v>
      </c>
      <c r="M827" s="66">
        <v>0</v>
      </c>
      <c r="N827" s="65">
        <f t="shared" si="252"/>
        <v>10.75</v>
      </c>
      <c r="O827" s="65">
        <f t="shared" si="259"/>
        <v>0.11111111111111249</v>
      </c>
      <c r="P827" s="67">
        <f t="shared" si="260"/>
        <v>4776.708333333333</v>
      </c>
      <c r="Q827" s="57"/>
      <c r="R827" s="57"/>
      <c r="T827" s="57">
        <v>823</v>
      </c>
      <c r="U827" s="66">
        <v>45.9</v>
      </c>
      <c r="V827" s="66">
        <v>0</v>
      </c>
      <c r="W827" s="65">
        <f t="shared" si="253"/>
        <v>12.75</v>
      </c>
      <c r="X827" s="65">
        <f t="shared" si="261"/>
        <v>0.25</v>
      </c>
      <c r="Y827" s="67">
        <f t="shared" si="262"/>
        <v>6172.0138888888905</v>
      </c>
      <c r="Z827" s="57"/>
      <c r="AA827" s="57"/>
      <c r="AC827" s="57">
        <v>823</v>
      </c>
      <c r="AD827" s="66">
        <v>55.7</v>
      </c>
      <c r="AE827" s="66">
        <v>0</v>
      </c>
      <c r="AF827" s="65">
        <f t="shared" si="254"/>
        <v>15.472222222222223</v>
      </c>
      <c r="AG827" s="65">
        <f t="shared" si="263"/>
        <v>0.44444444444444464</v>
      </c>
      <c r="AH827" s="67">
        <f t="shared" si="264"/>
        <v>5609.4027777777728</v>
      </c>
      <c r="AI827" s="57"/>
      <c r="AJ827" s="57"/>
      <c r="AL827" s="57">
        <v>823</v>
      </c>
      <c r="AM827" s="66">
        <v>55.7</v>
      </c>
      <c r="AN827" s="66">
        <v>0</v>
      </c>
      <c r="AO827" s="65">
        <f t="shared" si="255"/>
        <v>15.472222222222223</v>
      </c>
      <c r="AP827" s="65">
        <f t="shared" si="265"/>
        <v>0.44444444444444464</v>
      </c>
      <c r="AQ827" s="67">
        <f t="shared" si="266"/>
        <v>5609.4027777777728</v>
      </c>
      <c r="AR827" s="57"/>
      <c r="AS827" s="57"/>
      <c r="AU827" s="57">
        <v>823</v>
      </c>
      <c r="AV827" s="66">
        <v>55.7</v>
      </c>
      <c r="AW827" s="66">
        <v>0</v>
      </c>
      <c r="AX827" s="65">
        <f t="shared" si="256"/>
        <v>15.472222222222223</v>
      </c>
      <c r="AY827" s="65">
        <f t="shared" si="267"/>
        <v>0.44444444444444464</v>
      </c>
      <c r="AZ827" s="67">
        <f t="shared" si="268"/>
        <v>5609.4027777777728</v>
      </c>
      <c r="BA827" s="57"/>
      <c r="BB827" s="57"/>
      <c r="BD827" s="57">
        <v>823</v>
      </c>
      <c r="BE827" s="66">
        <v>27.9</v>
      </c>
      <c r="BF827" s="66">
        <v>0</v>
      </c>
      <c r="BG827" s="65">
        <f t="shared" si="257"/>
        <v>7.7499999999999991</v>
      </c>
      <c r="BH827" s="65">
        <f t="shared" si="269"/>
        <v>0.86111111111110983</v>
      </c>
      <c r="BI827" s="67">
        <f t="shared" si="270"/>
        <v>5423.7916666666706</v>
      </c>
      <c r="BJ827" s="57"/>
      <c r="BK827" s="57"/>
      <c r="BM827" s="57">
        <v>823</v>
      </c>
      <c r="BN827" s="57">
        <v>27.9</v>
      </c>
      <c r="BO827" s="66">
        <v>0</v>
      </c>
      <c r="BP827" s="65">
        <f t="shared" si="258"/>
        <v>7.7499999999999991</v>
      </c>
      <c r="BQ827" s="65">
        <f t="shared" si="271"/>
        <v>0.86111111111110983</v>
      </c>
      <c r="BR827" s="67">
        <f t="shared" si="272"/>
        <v>5433.7638888888914</v>
      </c>
      <c r="BS827" s="57"/>
      <c r="BT827" s="57"/>
    </row>
    <row r="828" spans="1:72" x14ac:dyDescent="0.25">
      <c r="A828" s="31">
        <v>828</v>
      </c>
      <c r="B828" s="56">
        <v>825</v>
      </c>
      <c r="C828" s="71">
        <v>33</v>
      </c>
      <c r="D828" s="71">
        <v>0</v>
      </c>
      <c r="E828" s="71">
        <v>9.1666666666666661</v>
      </c>
      <c r="F828" s="71">
        <v>0.61111111111111072</v>
      </c>
      <c r="G828" s="71">
        <v>5450.7777777777801</v>
      </c>
      <c r="K828" s="57">
        <v>824</v>
      </c>
      <c r="L828" s="66">
        <v>39.1</v>
      </c>
      <c r="M828" s="66">
        <v>0</v>
      </c>
      <c r="N828" s="65">
        <f t="shared" si="252"/>
        <v>10.861111111111111</v>
      </c>
      <c r="O828" s="65">
        <f t="shared" si="259"/>
        <v>0.11111111111111072</v>
      </c>
      <c r="P828" s="67">
        <f t="shared" si="260"/>
        <v>4787.5138888888887</v>
      </c>
      <c r="Q828" s="57"/>
      <c r="R828" s="57"/>
      <c r="T828" s="57">
        <v>824</v>
      </c>
      <c r="U828" s="66">
        <v>46.8</v>
      </c>
      <c r="V828" s="66">
        <v>0</v>
      </c>
      <c r="W828" s="65">
        <f t="shared" si="253"/>
        <v>12.999999999999998</v>
      </c>
      <c r="X828" s="65">
        <f t="shared" si="261"/>
        <v>0.24999999999999822</v>
      </c>
      <c r="Y828" s="67">
        <f t="shared" si="262"/>
        <v>6184.8888888888905</v>
      </c>
      <c r="Z828" s="57"/>
      <c r="AA828" s="57"/>
      <c r="AC828" s="57">
        <v>824</v>
      </c>
      <c r="AD828" s="66">
        <v>56.8</v>
      </c>
      <c r="AE828" s="66">
        <v>0</v>
      </c>
      <c r="AF828" s="65">
        <f t="shared" si="254"/>
        <v>15.777777777777777</v>
      </c>
      <c r="AG828" s="65">
        <f t="shared" si="263"/>
        <v>0.30555555555555358</v>
      </c>
      <c r="AH828" s="67">
        <f t="shared" si="264"/>
        <v>5625.0277777777728</v>
      </c>
      <c r="AI828" s="57"/>
      <c r="AJ828" s="57"/>
      <c r="AL828" s="57">
        <v>824</v>
      </c>
      <c r="AM828" s="66">
        <v>56.8</v>
      </c>
      <c r="AN828" s="66">
        <v>0</v>
      </c>
      <c r="AO828" s="65">
        <f t="shared" si="255"/>
        <v>15.777777777777777</v>
      </c>
      <c r="AP828" s="65">
        <f t="shared" si="265"/>
        <v>0.30555555555555358</v>
      </c>
      <c r="AQ828" s="67">
        <f t="shared" si="266"/>
        <v>5625.0277777777728</v>
      </c>
      <c r="AR828" s="57"/>
      <c r="AS828" s="57"/>
      <c r="AU828" s="57">
        <v>824</v>
      </c>
      <c r="AV828" s="66">
        <v>56.8</v>
      </c>
      <c r="AW828" s="66">
        <v>0</v>
      </c>
      <c r="AX828" s="65">
        <f t="shared" si="256"/>
        <v>15.777777777777777</v>
      </c>
      <c r="AY828" s="65">
        <f t="shared" si="267"/>
        <v>0.30555555555555358</v>
      </c>
      <c r="AZ828" s="67">
        <f t="shared" si="268"/>
        <v>5625.0277777777728</v>
      </c>
      <c r="BA828" s="57"/>
      <c r="BB828" s="57"/>
      <c r="BD828" s="57">
        <v>824</v>
      </c>
      <c r="BE828" s="66">
        <v>30.8</v>
      </c>
      <c r="BF828" s="66">
        <v>0</v>
      </c>
      <c r="BG828" s="65">
        <f t="shared" si="257"/>
        <v>8.5555555555555554</v>
      </c>
      <c r="BH828" s="65">
        <f t="shared" si="269"/>
        <v>0.80555555555555625</v>
      </c>
      <c r="BI828" s="67">
        <f t="shared" si="270"/>
        <v>5431.944444444448</v>
      </c>
      <c r="BJ828" s="57"/>
      <c r="BK828" s="57"/>
      <c r="BM828" s="57">
        <v>824</v>
      </c>
      <c r="BN828" s="57">
        <v>30.8</v>
      </c>
      <c r="BO828" s="66">
        <v>0</v>
      </c>
      <c r="BP828" s="65">
        <f t="shared" si="258"/>
        <v>8.5555555555555554</v>
      </c>
      <c r="BQ828" s="65">
        <f t="shared" si="271"/>
        <v>0.80555555555555625</v>
      </c>
      <c r="BR828" s="67">
        <f t="shared" si="272"/>
        <v>5441.9166666666688</v>
      </c>
      <c r="BS828" s="57"/>
      <c r="BT828" s="57"/>
    </row>
    <row r="829" spans="1:72" x14ac:dyDescent="0.25">
      <c r="A829" s="31">
        <v>829</v>
      </c>
      <c r="B829" s="56">
        <v>826</v>
      </c>
      <c r="C829" s="71">
        <v>35.1</v>
      </c>
      <c r="D829" s="71">
        <v>0</v>
      </c>
      <c r="E829" s="71">
        <v>9.75</v>
      </c>
      <c r="F829" s="71">
        <v>0.58333333333333393</v>
      </c>
      <c r="G829" s="71">
        <v>5460.2361111111131</v>
      </c>
      <c r="K829" s="57">
        <v>825</v>
      </c>
      <c r="L829" s="66">
        <v>39.299999999999997</v>
      </c>
      <c r="M829" s="66">
        <v>0</v>
      </c>
      <c r="N829" s="65">
        <f t="shared" si="252"/>
        <v>10.916666666666666</v>
      </c>
      <c r="O829" s="65">
        <f t="shared" si="259"/>
        <v>5.5555555555555358E-2</v>
      </c>
      <c r="P829" s="67">
        <f t="shared" si="260"/>
        <v>4798.4027777777774</v>
      </c>
      <c r="Q829" s="57"/>
      <c r="R829" s="57"/>
      <c r="T829" s="57">
        <v>825</v>
      </c>
      <c r="U829" s="66">
        <v>47.7</v>
      </c>
      <c r="V829" s="66">
        <v>0</v>
      </c>
      <c r="W829" s="65">
        <f t="shared" si="253"/>
        <v>13.25</v>
      </c>
      <c r="X829" s="65">
        <f t="shared" si="261"/>
        <v>0.25000000000000178</v>
      </c>
      <c r="Y829" s="67">
        <f t="shared" si="262"/>
        <v>6198.0138888888905</v>
      </c>
      <c r="Z829" s="57"/>
      <c r="AA829" s="57"/>
      <c r="AC829" s="57">
        <v>825</v>
      </c>
      <c r="AD829" s="66">
        <v>57.9</v>
      </c>
      <c r="AE829" s="66">
        <v>0</v>
      </c>
      <c r="AF829" s="65">
        <f t="shared" si="254"/>
        <v>16.083333333333332</v>
      </c>
      <c r="AG829" s="65">
        <f t="shared" si="263"/>
        <v>0.30555555555555536</v>
      </c>
      <c r="AH829" s="67">
        <f t="shared" si="264"/>
        <v>5640.9583333333285</v>
      </c>
      <c r="AI829" s="57"/>
      <c r="AJ829" s="57"/>
      <c r="AL829" s="57">
        <v>825</v>
      </c>
      <c r="AM829" s="66">
        <v>57.9</v>
      </c>
      <c r="AN829" s="66">
        <v>0</v>
      </c>
      <c r="AO829" s="65">
        <f t="shared" si="255"/>
        <v>16.083333333333332</v>
      </c>
      <c r="AP829" s="65">
        <f t="shared" si="265"/>
        <v>0.30555555555555536</v>
      </c>
      <c r="AQ829" s="67">
        <f t="shared" si="266"/>
        <v>5640.9583333333285</v>
      </c>
      <c r="AR829" s="57"/>
      <c r="AS829" s="57"/>
      <c r="AU829" s="57">
        <v>825</v>
      </c>
      <c r="AV829" s="66">
        <v>57.9</v>
      </c>
      <c r="AW829" s="66">
        <v>0</v>
      </c>
      <c r="AX829" s="65">
        <f t="shared" si="256"/>
        <v>16.083333333333332</v>
      </c>
      <c r="AY829" s="65">
        <f t="shared" si="267"/>
        <v>0.30555555555555536</v>
      </c>
      <c r="AZ829" s="67">
        <f t="shared" si="268"/>
        <v>5640.9583333333285</v>
      </c>
      <c r="BA829" s="57"/>
      <c r="BB829" s="57"/>
      <c r="BD829" s="57">
        <v>825</v>
      </c>
      <c r="BE829" s="66">
        <v>33</v>
      </c>
      <c r="BF829" s="66">
        <v>0</v>
      </c>
      <c r="BG829" s="65">
        <f t="shared" si="257"/>
        <v>9.1666666666666661</v>
      </c>
      <c r="BH829" s="65">
        <f t="shared" si="269"/>
        <v>0.61111111111111072</v>
      </c>
      <c r="BI829" s="67">
        <f t="shared" si="270"/>
        <v>5440.8055555555593</v>
      </c>
      <c r="BJ829" s="57"/>
      <c r="BK829" s="57"/>
      <c r="BM829" s="57">
        <v>825</v>
      </c>
      <c r="BN829" s="57">
        <v>33</v>
      </c>
      <c r="BO829" s="66">
        <v>0</v>
      </c>
      <c r="BP829" s="65">
        <f t="shared" si="258"/>
        <v>9.1666666666666661</v>
      </c>
      <c r="BQ829" s="65">
        <f t="shared" si="271"/>
        <v>0.61111111111111072</v>
      </c>
      <c r="BR829" s="67">
        <f t="shared" si="272"/>
        <v>5450.7777777777801</v>
      </c>
      <c r="BS829" s="57"/>
      <c r="BT829" s="57"/>
    </row>
    <row r="830" spans="1:72" x14ac:dyDescent="0.25">
      <c r="A830" s="31">
        <v>830</v>
      </c>
      <c r="B830" s="56">
        <v>827</v>
      </c>
      <c r="C830" s="71">
        <v>37.1</v>
      </c>
      <c r="D830" s="71">
        <v>0</v>
      </c>
      <c r="E830" s="71">
        <v>10.305555555555555</v>
      </c>
      <c r="F830" s="71">
        <v>0.55555555555555536</v>
      </c>
      <c r="G830" s="71">
        <v>5470.2638888888905</v>
      </c>
      <c r="K830" s="57">
        <v>826</v>
      </c>
      <c r="L830" s="66">
        <v>39.5</v>
      </c>
      <c r="M830" s="66">
        <v>0</v>
      </c>
      <c r="N830" s="65">
        <f t="shared" si="252"/>
        <v>10.972222222222221</v>
      </c>
      <c r="O830" s="65">
        <f t="shared" si="259"/>
        <v>5.5555555555555358E-2</v>
      </c>
      <c r="P830" s="67">
        <f t="shared" si="260"/>
        <v>4809.3472222222217</v>
      </c>
      <c r="Q830" s="57"/>
      <c r="R830" s="57"/>
      <c r="T830" s="57">
        <v>826</v>
      </c>
      <c r="U830" s="66">
        <v>48.7</v>
      </c>
      <c r="V830" s="66">
        <v>0</v>
      </c>
      <c r="W830" s="65">
        <f t="shared" si="253"/>
        <v>13.527777777777779</v>
      </c>
      <c r="X830" s="65">
        <f t="shared" si="261"/>
        <v>0.27777777777777857</v>
      </c>
      <c r="Y830" s="67">
        <f t="shared" si="262"/>
        <v>6211.4027777777792</v>
      </c>
      <c r="Z830" s="57"/>
      <c r="AA830" s="57"/>
      <c r="AC830" s="57">
        <v>826</v>
      </c>
      <c r="AD830" s="66">
        <v>59</v>
      </c>
      <c r="AE830" s="66">
        <v>0</v>
      </c>
      <c r="AF830" s="65">
        <f t="shared" si="254"/>
        <v>16.388888888888889</v>
      </c>
      <c r="AG830" s="65">
        <f t="shared" si="263"/>
        <v>0.30555555555555713</v>
      </c>
      <c r="AH830" s="67">
        <f t="shared" si="264"/>
        <v>5657.1944444444398</v>
      </c>
      <c r="AI830" s="57"/>
      <c r="AJ830" s="57"/>
      <c r="AL830" s="57">
        <v>826</v>
      </c>
      <c r="AM830" s="66">
        <v>59</v>
      </c>
      <c r="AN830" s="66">
        <v>0</v>
      </c>
      <c r="AO830" s="65">
        <f t="shared" si="255"/>
        <v>16.388888888888889</v>
      </c>
      <c r="AP830" s="65">
        <f t="shared" si="265"/>
        <v>0.30555555555555713</v>
      </c>
      <c r="AQ830" s="67">
        <f t="shared" si="266"/>
        <v>5657.1944444444398</v>
      </c>
      <c r="AR830" s="57"/>
      <c r="AS830" s="57"/>
      <c r="AU830" s="57">
        <v>826</v>
      </c>
      <c r="AV830" s="66">
        <v>59</v>
      </c>
      <c r="AW830" s="66">
        <v>0</v>
      </c>
      <c r="AX830" s="65">
        <f t="shared" si="256"/>
        <v>16.388888888888889</v>
      </c>
      <c r="AY830" s="65">
        <f t="shared" si="267"/>
        <v>0.30555555555555713</v>
      </c>
      <c r="AZ830" s="67">
        <f t="shared" si="268"/>
        <v>5657.1944444444398</v>
      </c>
      <c r="BA830" s="57"/>
      <c r="BB830" s="57"/>
      <c r="BD830" s="57">
        <v>826</v>
      </c>
      <c r="BE830" s="66">
        <v>35.1</v>
      </c>
      <c r="BF830" s="66">
        <v>0</v>
      </c>
      <c r="BG830" s="65">
        <f t="shared" si="257"/>
        <v>9.75</v>
      </c>
      <c r="BH830" s="65">
        <f t="shared" si="269"/>
        <v>0.58333333333333393</v>
      </c>
      <c r="BI830" s="67">
        <f t="shared" si="270"/>
        <v>5450.2638888888923</v>
      </c>
      <c r="BJ830" s="57"/>
      <c r="BK830" s="57"/>
      <c r="BM830" s="57">
        <v>826</v>
      </c>
      <c r="BN830" s="57">
        <v>35.1</v>
      </c>
      <c r="BO830" s="66">
        <v>0</v>
      </c>
      <c r="BP830" s="65">
        <f t="shared" si="258"/>
        <v>9.75</v>
      </c>
      <c r="BQ830" s="65">
        <f t="shared" si="271"/>
        <v>0.58333333333333393</v>
      </c>
      <c r="BR830" s="67">
        <f t="shared" si="272"/>
        <v>5460.2361111111131</v>
      </c>
      <c r="BS830" s="57"/>
      <c r="BT830" s="57"/>
    </row>
    <row r="831" spans="1:72" x14ac:dyDescent="0.25">
      <c r="A831" s="31">
        <v>831</v>
      </c>
      <c r="B831" s="56">
        <v>828</v>
      </c>
      <c r="C831" s="71">
        <v>38.9</v>
      </c>
      <c r="D831" s="71">
        <v>0</v>
      </c>
      <c r="E831" s="71">
        <v>10.805555555555555</v>
      </c>
      <c r="F831" s="71">
        <v>0.5</v>
      </c>
      <c r="G831" s="71">
        <v>5480.8194444444462</v>
      </c>
      <c r="K831" s="57">
        <v>827</v>
      </c>
      <c r="L831" s="66">
        <v>39.700000000000003</v>
      </c>
      <c r="M831" s="66">
        <v>0</v>
      </c>
      <c r="N831" s="65">
        <f t="shared" si="252"/>
        <v>11.027777777777779</v>
      </c>
      <c r="O831" s="65">
        <f t="shared" si="259"/>
        <v>5.5555555555557135E-2</v>
      </c>
      <c r="P831" s="67">
        <f t="shared" si="260"/>
        <v>4820.3472222222217</v>
      </c>
      <c r="Q831" s="57"/>
      <c r="R831" s="57"/>
      <c r="T831" s="57">
        <v>827</v>
      </c>
      <c r="U831" s="66">
        <v>49.7</v>
      </c>
      <c r="V831" s="66">
        <v>0</v>
      </c>
      <c r="W831" s="65">
        <f t="shared" si="253"/>
        <v>13.805555555555555</v>
      </c>
      <c r="X831" s="65">
        <f t="shared" si="261"/>
        <v>0.27777777777777679</v>
      </c>
      <c r="Y831" s="67">
        <f t="shared" si="262"/>
        <v>6225.0694444444462</v>
      </c>
      <c r="Z831" s="57"/>
      <c r="AA831" s="57"/>
      <c r="AC831" s="57">
        <v>827</v>
      </c>
      <c r="AD831" s="66">
        <v>59.9</v>
      </c>
      <c r="AE831" s="66">
        <v>0</v>
      </c>
      <c r="AF831" s="65">
        <f t="shared" si="254"/>
        <v>16.638888888888889</v>
      </c>
      <c r="AG831" s="65">
        <f t="shared" si="263"/>
        <v>0.25</v>
      </c>
      <c r="AH831" s="67">
        <f t="shared" si="264"/>
        <v>5673.7083333333285</v>
      </c>
      <c r="AI831" s="57"/>
      <c r="AJ831" s="57"/>
      <c r="AL831" s="57">
        <v>827</v>
      </c>
      <c r="AM831" s="66">
        <v>59.9</v>
      </c>
      <c r="AN831" s="66">
        <v>0</v>
      </c>
      <c r="AO831" s="65">
        <f t="shared" si="255"/>
        <v>16.638888888888889</v>
      </c>
      <c r="AP831" s="65">
        <f t="shared" si="265"/>
        <v>0.25</v>
      </c>
      <c r="AQ831" s="67">
        <f t="shared" si="266"/>
        <v>5673.7083333333285</v>
      </c>
      <c r="AR831" s="57"/>
      <c r="AS831" s="57"/>
      <c r="AU831" s="57">
        <v>827</v>
      </c>
      <c r="AV831" s="66">
        <v>59.9</v>
      </c>
      <c r="AW831" s="66">
        <v>0</v>
      </c>
      <c r="AX831" s="65">
        <f t="shared" si="256"/>
        <v>16.638888888888889</v>
      </c>
      <c r="AY831" s="65">
        <f t="shared" si="267"/>
        <v>0.25</v>
      </c>
      <c r="AZ831" s="67">
        <f t="shared" si="268"/>
        <v>5673.7083333333285</v>
      </c>
      <c r="BA831" s="57"/>
      <c r="BB831" s="57"/>
      <c r="BD831" s="57">
        <v>827</v>
      </c>
      <c r="BE831" s="66">
        <v>37.1</v>
      </c>
      <c r="BF831" s="66">
        <v>0</v>
      </c>
      <c r="BG831" s="65">
        <f t="shared" si="257"/>
        <v>10.305555555555555</v>
      </c>
      <c r="BH831" s="65">
        <f t="shared" si="269"/>
        <v>0.55555555555555536</v>
      </c>
      <c r="BI831" s="67">
        <f t="shared" si="270"/>
        <v>5460.2916666666697</v>
      </c>
      <c r="BJ831" s="57"/>
      <c r="BK831" s="57"/>
      <c r="BM831" s="57">
        <v>827</v>
      </c>
      <c r="BN831" s="57">
        <v>37.1</v>
      </c>
      <c r="BO831" s="66">
        <v>0</v>
      </c>
      <c r="BP831" s="65">
        <f t="shared" si="258"/>
        <v>10.305555555555555</v>
      </c>
      <c r="BQ831" s="65">
        <f t="shared" si="271"/>
        <v>0.55555555555555536</v>
      </c>
      <c r="BR831" s="67">
        <f t="shared" si="272"/>
        <v>5470.2638888888905</v>
      </c>
      <c r="BS831" s="57"/>
      <c r="BT831" s="57"/>
    </row>
    <row r="832" spans="1:72" x14ac:dyDescent="0.25">
      <c r="A832" s="31">
        <v>832</v>
      </c>
      <c r="B832" s="56">
        <v>829</v>
      </c>
      <c r="C832" s="71">
        <v>41.4</v>
      </c>
      <c r="D832" s="71">
        <v>0</v>
      </c>
      <c r="E832" s="71">
        <v>11.5</v>
      </c>
      <c r="F832" s="71">
        <v>0.69444444444444464</v>
      </c>
      <c r="G832" s="71">
        <v>5491.9722222222235</v>
      </c>
      <c r="K832" s="57">
        <v>828</v>
      </c>
      <c r="L832" s="66">
        <v>39.9</v>
      </c>
      <c r="M832" s="66">
        <v>0</v>
      </c>
      <c r="N832" s="65">
        <f t="shared" si="252"/>
        <v>11.083333333333332</v>
      </c>
      <c r="O832" s="65">
        <f t="shared" si="259"/>
        <v>5.5555555555553582E-2</v>
      </c>
      <c r="P832" s="67">
        <f t="shared" si="260"/>
        <v>4831.4027777777774</v>
      </c>
      <c r="Q832" s="57"/>
      <c r="R832" s="57"/>
      <c r="T832" s="57">
        <v>828</v>
      </c>
      <c r="U832" s="66">
        <v>50.6</v>
      </c>
      <c r="V832" s="66">
        <v>0</v>
      </c>
      <c r="W832" s="65">
        <f t="shared" si="253"/>
        <v>14.055555555555555</v>
      </c>
      <c r="X832" s="65">
        <f t="shared" si="261"/>
        <v>0.25</v>
      </c>
      <c r="Y832" s="67">
        <f t="shared" si="262"/>
        <v>6239.0000000000018</v>
      </c>
      <c r="Z832" s="57"/>
      <c r="AA832" s="57"/>
      <c r="AC832" s="57">
        <v>828</v>
      </c>
      <c r="AD832" s="66">
        <v>60.7</v>
      </c>
      <c r="AE832" s="66">
        <v>0</v>
      </c>
      <c r="AF832" s="65">
        <f t="shared" si="254"/>
        <v>16.861111111111111</v>
      </c>
      <c r="AG832" s="65">
        <f t="shared" si="263"/>
        <v>0.22222222222222143</v>
      </c>
      <c r="AH832" s="67">
        <f t="shared" si="264"/>
        <v>5690.4583333333285</v>
      </c>
      <c r="AI832" s="57"/>
      <c r="AJ832" s="57"/>
      <c r="AL832" s="57">
        <v>828</v>
      </c>
      <c r="AM832" s="66">
        <v>60.7</v>
      </c>
      <c r="AN832" s="66">
        <v>0</v>
      </c>
      <c r="AO832" s="65">
        <f t="shared" si="255"/>
        <v>16.861111111111111</v>
      </c>
      <c r="AP832" s="65">
        <f t="shared" si="265"/>
        <v>0.22222222222222143</v>
      </c>
      <c r="AQ832" s="67">
        <f t="shared" si="266"/>
        <v>5690.4583333333285</v>
      </c>
      <c r="AR832" s="57"/>
      <c r="AS832" s="57"/>
      <c r="AU832" s="57">
        <v>828</v>
      </c>
      <c r="AV832" s="66">
        <v>60.7</v>
      </c>
      <c r="AW832" s="66">
        <v>0</v>
      </c>
      <c r="AX832" s="65">
        <f t="shared" si="256"/>
        <v>16.861111111111111</v>
      </c>
      <c r="AY832" s="65">
        <f t="shared" si="267"/>
        <v>0.22222222222222143</v>
      </c>
      <c r="AZ832" s="67">
        <f t="shared" si="268"/>
        <v>5690.4583333333285</v>
      </c>
      <c r="BA832" s="57"/>
      <c r="BB832" s="57"/>
      <c r="BD832" s="57">
        <v>828</v>
      </c>
      <c r="BE832" s="66">
        <v>38.9</v>
      </c>
      <c r="BF832" s="66">
        <v>0</v>
      </c>
      <c r="BG832" s="65">
        <f t="shared" si="257"/>
        <v>10.805555555555555</v>
      </c>
      <c r="BH832" s="65">
        <f t="shared" si="269"/>
        <v>0.5</v>
      </c>
      <c r="BI832" s="67">
        <f t="shared" si="270"/>
        <v>5470.8472222222254</v>
      </c>
      <c r="BJ832" s="57"/>
      <c r="BK832" s="57"/>
      <c r="BM832" s="57">
        <v>828</v>
      </c>
      <c r="BN832" s="57">
        <v>38.9</v>
      </c>
      <c r="BO832" s="66">
        <v>0</v>
      </c>
      <c r="BP832" s="65">
        <f t="shared" si="258"/>
        <v>10.805555555555555</v>
      </c>
      <c r="BQ832" s="65">
        <f t="shared" si="271"/>
        <v>0.5</v>
      </c>
      <c r="BR832" s="67">
        <f t="shared" si="272"/>
        <v>5480.8194444444462</v>
      </c>
      <c r="BS832" s="57"/>
      <c r="BT832" s="57"/>
    </row>
    <row r="833" spans="1:72" x14ac:dyDescent="0.25">
      <c r="A833" s="31">
        <v>833</v>
      </c>
      <c r="B833" s="56">
        <v>830</v>
      </c>
      <c r="C833" s="71">
        <v>44</v>
      </c>
      <c r="D833" s="71">
        <v>0</v>
      </c>
      <c r="E833" s="71">
        <v>12.222222222222221</v>
      </c>
      <c r="F833" s="71">
        <v>0.72222222222222143</v>
      </c>
      <c r="G833" s="71">
        <v>5503.8333333333348</v>
      </c>
      <c r="K833" s="57">
        <v>829</v>
      </c>
      <c r="L833" s="66">
        <v>40</v>
      </c>
      <c r="M833" s="66">
        <v>0</v>
      </c>
      <c r="N833" s="65">
        <f t="shared" si="252"/>
        <v>11.111111111111111</v>
      </c>
      <c r="O833" s="65">
        <f t="shared" si="259"/>
        <v>2.7777777777778567E-2</v>
      </c>
      <c r="P833" s="67">
        <f t="shared" si="260"/>
        <v>4842.5</v>
      </c>
      <c r="Q833" s="57"/>
      <c r="R833" s="57"/>
      <c r="T833" s="57">
        <v>829</v>
      </c>
      <c r="U833" s="66">
        <v>51.6</v>
      </c>
      <c r="V833" s="66">
        <v>0</v>
      </c>
      <c r="W833" s="65">
        <f t="shared" si="253"/>
        <v>14.333333333333334</v>
      </c>
      <c r="X833" s="65">
        <f t="shared" si="261"/>
        <v>0.27777777777777857</v>
      </c>
      <c r="Y833" s="67">
        <f t="shared" si="262"/>
        <v>6253.1944444444462</v>
      </c>
      <c r="Z833" s="57"/>
      <c r="AA833" s="57"/>
      <c r="AC833" s="57">
        <v>829</v>
      </c>
      <c r="AD833" s="66">
        <v>61.4</v>
      </c>
      <c r="AE833" s="66">
        <v>0</v>
      </c>
      <c r="AF833" s="65">
        <f t="shared" si="254"/>
        <v>17.055555555555554</v>
      </c>
      <c r="AG833" s="65">
        <f t="shared" si="263"/>
        <v>0.19444444444444287</v>
      </c>
      <c r="AH833" s="67">
        <f t="shared" si="264"/>
        <v>5707.4166666666615</v>
      </c>
      <c r="AI833" s="57"/>
      <c r="AJ833" s="57"/>
      <c r="AL833" s="57">
        <v>829</v>
      </c>
      <c r="AM833" s="66">
        <v>61.4</v>
      </c>
      <c r="AN833" s="66">
        <v>0</v>
      </c>
      <c r="AO833" s="65">
        <f t="shared" si="255"/>
        <v>17.055555555555554</v>
      </c>
      <c r="AP833" s="65">
        <f t="shared" si="265"/>
        <v>0.19444444444444287</v>
      </c>
      <c r="AQ833" s="67">
        <f t="shared" si="266"/>
        <v>5707.4166666666615</v>
      </c>
      <c r="AR833" s="57"/>
      <c r="AS833" s="57"/>
      <c r="AU833" s="57">
        <v>829</v>
      </c>
      <c r="AV833" s="66">
        <v>61.4</v>
      </c>
      <c r="AW833" s="66">
        <v>0</v>
      </c>
      <c r="AX833" s="65">
        <f t="shared" si="256"/>
        <v>17.055555555555554</v>
      </c>
      <c r="AY833" s="65">
        <f t="shared" si="267"/>
        <v>0.19444444444444287</v>
      </c>
      <c r="AZ833" s="67">
        <f t="shared" si="268"/>
        <v>5707.4166666666615</v>
      </c>
      <c r="BA833" s="57"/>
      <c r="BB833" s="57"/>
      <c r="BD833" s="57">
        <v>829</v>
      </c>
      <c r="BE833" s="66">
        <v>41.4</v>
      </c>
      <c r="BF833" s="66">
        <v>0</v>
      </c>
      <c r="BG833" s="65">
        <f t="shared" si="257"/>
        <v>11.5</v>
      </c>
      <c r="BH833" s="65">
        <f t="shared" si="269"/>
        <v>0.69444444444444464</v>
      </c>
      <c r="BI833" s="67">
        <f t="shared" si="270"/>
        <v>5482.0000000000027</v>
      </c>
      <c r="BJ833" s="57"/>
      <c r="BK833" s="57"/>
      <c r="BM833" s="57">
        <v>829</v>
      </c>
      <c r="BN833" s="57">
        <v>41.4</v>
      </c>
      <c r="BO833" s="66">
        <v>0</v>
      </c>
      <c r="BP833" s="65">
        <f t="shared" si="258"/>
        <v>11.5</v>
      </c>
      <c r="BQ833" s="65">
        <f t="shared" si="271"/>
        <v>0.69444444444444464</v>
      </c>
      <c r="BR833" s="67">
        <f t="shared" si="272"/>
        <v>5491.9722222222235</v>
      </c>
      <c r="BS833" s="57"/>
      <c r="BT833" s="57"/>
    </row>
    <row r="834" spans="1:72" x14ac:dyDescent="0.25">
      <c r="A834" s="31">
        <v>834</v>
      </c>
      <c r="B834" s="56">
        <v>831</v>
      </c>
      <c r="C834" s="71">
        <v>46.3</v>
      </c>
      <c r="D834" s="71">
        <v>0</v>
      </c>
      <c r="E834" s="71">
        <v>12.861111111111111</v>
      </c>
      <c r="F834" s="71">
        <v>0.63888888888888928</v>
      </c>
      <c r="G834" s="71">
        <v>5516.3750000000018</v>
      </c>
      <c r="K834" s="57">
        <v>830</v>
      </c>
      <c r="L834" s="66">
        <v>40.1</v>
      </c>
      <c r="M834" s="66">
        <v>0</v>
      </c>
      <c r="N834" s="65">
        <f t="shared" si="252"/>
        <v>11.138888888888889</v>
      </c>
      <c r="O834" s="65">
        <f t="shared" si="259"/>
        <v>2.7777777777778567E-2</v>
      </c>
      <c r="P834" s="67">
        <f t="shared" si="260"/>
        <v>4853.625</v>
      </c>
      <c r="Q834" s="57"/>
      <c r="R834" s="57"/>
      <c r="T834" s="57">
        <v>830</v>
      </c>
      <c r="U834" s="66">
        <v>52.5</v>
      </c>
      <c r="V834" s="66">
        <v>0</v>
      </c>
      <c r="W834" s="65">
        <f t="shared" si="253"/>
        <v>14.583333333333332</v>
      </c>
      <c r="X834" s="65">
        <f t="shared" si="261"/>
        <v>0.24999999999999822</v>
      </c>
      <c r="Y834" s="67">
        <f t="shared" si="262"/>
        <v>6267.6527777777792</v>
      </c>
      <c r="Z834" s="57"/>
      <c r="AA834" s="57"/>
      <c r="AC834" s="57">
        <v>830</v>
      </c>
      <c r="AD834" s="66">
        <v>62</v>
      </c>
      <c r="AE834" s="66">
        <v>0</v>
      </c>
      <c r="AF834" s="65">
        <f t="shared" si="254"/>
        <v>17.222222222222221</v>
      </c>
      <c r="AG834" s="65">
        <f t="shared" si="263"/>
        <v>0.16666666666666785</v>
      </c>
      <c r="AH834" s="67">
        <f t="shared" si="264"/>
        <v>5724.5555555555502</v>
      </c>
      <c r="AI834" s="57"/>
      <c r="AJ834" s="57"/>
      <c r="AL834" s="57">
        <v>830</v>
      </c>
      <c r="AM834" s="66">
        <v>62</v>
      </c>
      <c r="AN834" s="66">
        <v>0</v>
      </c>
      <c r="AO834" s="65">
        <f t="shared" si="255"/>
        <v>17.222222222222221</v>
      </c>
      <c r="AP834" s="65">
        <f t="shared" si="265"/>
        <v>0.16666666666666785</v>
      </c>
      <c r="AQ834" s="67">
        <f t="shared" si="266"/>
        <v>5724.5555555555502</v>
      </c>
      <c r="AR834" s="57"/>
      <c r="AS834" s="57"/>
      <c r="AU834" s="57">
        <v>830</v>
      </c>
      <c r="AV834" s="66">
        <v>62</v>
      </c>
      <c r="AW834" s="66">
        <v>0</v>
      </c>
      <c r="AX834" s="65">
        <f t="shared" si="256"/>
        <v>17.222222222222221</v>
      </c>
      <c r="AY834" s="65">
        <f t="shared" si="267"/>
        <v>0.16666666666666785</v>
      </c>
      <c r="AZ834" s="67">
        <f t="shared" si="268"/>
        <v>5724.5555555555502</v>
      </c>
      <c r="BA834" s="57"/>
      <c r="BB834" s="57"/>
      <c r="BD834" s="57">
        <v>830</v>
      </c>
      <c r="BE834" s="66">
        <v>44</v>
      </c>
      <c r="BF834" s="66">
        <v>0</v>
      </c>
      <c r="BG834" s="65">
        <f t="shared" si="257"/>
        <v>12.222222222222221</v>
      </c>
      <c r="BH834" s="65">
        <f t="shared" si="269"/>
        <v>0.72222222222222143</v>
      </c>
      <c r="BI834" s="67">
        <f t="shared" si="270"/>
        <v>5493.861111111114</v>
      </c>
      <c r="BJ834" s="57"/>
      <c r="BK834" s="57"/>
      <c r="BM834" s="57">
        <v>830</v>
      </c>
      <c r="BN834" s="57">
        <v>44</v>
      </c>
      <c r="BO834" s="66">
        <v>0</v>
      </c>
      <c r="BP834" s="65">
        <f t="shared" si="258"/>
        <v>12.222222222222221</v>
      </c>
      <c r="BQ834" s="65">
        <f t="shared" si="271"/>
        <v>0.72222222222222143</v>
      </c>
      <c r="BR834" s="67">
        <f t="shared" si="272"/>
        <v>5503.8333333333348</v>
      </c>
      <c r="BS834" s="57"/>
      <c r="BT834" s="57"/>
    </row>
    <row r="835" spans="1:72" x14ac:dyDescent="0.25">
      <c r="A835" s="31">
        <v>835</v>
      </c>
      <c r="B835" s="56">
        <v>832</v>
      </c>
      <c r="C835" s="71">
        <v>47.7</v>
      </c>
      <c r="D835" s="71">
        <v>0</v>
      </c>
      <c r="E835" s="71">
        <v>13.25</v>
      </c>
      <c r="F835" s="71">
        <v>0.38888888888888928</v>
      </c>
      <c r="G835" s="71">
        <v>5529.4305555555575</v>
      </c>
      <c r="K835" s="57">
        <v>831</v>
      </c>
      <c r="L835" s="66">
        <v>40.200000000000003</v>
      </c>
      <c r="M835" s="66">
        <v>0</v>
      </c>
      <c r="N835" s="65">
        <f t="shared" si="252"/>
        <v>11.166666666666668</v>
      </c>
      <c r="O835" s="65">
        <f t="shared" si="259"/>
        <v>2.7777777777778567E-2</v>
      </c>
      <c r="P835" s="67">
        <f t="shared" si="260"/>
        <v>4864.7777777777774</v>
      </c>
      <c r="Q835" s="57"/>
      <c r="R835" s="57"/>
      <c r="T835" s="57">
        <v>831</v>
      </c>
      <c r="U835" s="66">
        <v>53.3</v>
      </c>
      <c r="V835" s="66">
        <v>0</v>
      </c>
      <c r="W835" s="65">
        <f t="shared" si="253"/>
        <v>14.805555555555554</v>
      </c>
      <c r="X835" s="65">
        <f t="shared" si="261"/>
        <v>0.22222222222222143</v>
      </c>
      <c r="Y835" s="67">
        <f t="shared" si="262"/>
        <v>6282.3472222222235</v>
      </c>
      <c r="Z835" s="57"/>
      <c r="AA835" s="57"/>
      <c r="AC835" s="57">
        <v>831</v>
      </c>
      <c r="AD835" s="66">
        <v>62.5</v>
      </c>
      <c r="AE835" s="66">
        <v>0</v>
      </c>
      <c r="AF835" s="65">
        <f t="shared" si="254"/>
        <v>17.361111111111111</v>
      </c>
      <c r="AG835" s="65">
        <f t="shared" si="263"/>
        <v>0.13888888888888928</v>
      </c>
      <c r="AH835" s="67">
        <f t="shared" si="264"/>
        <v>5741.8472222222172</v>
      </c>
      <c r="AI835" s="57"/>
      <c r="AJ835" s="57"/>
      <c r="AL835" s="57">
        <v>831</v>
      </c>
      <c r="AM835" s="66">
        <v>62.5</v>
      </c>
      <c r="AN835" s="66">
        <v>0</v>
      </c>
      <c r="AO835" s="65">
        <f t="shared" si="255"/>
        <v>17.361111111111111</v>
      </c>
      <c r="AP835" s="65">
        <f t="shared" si="265"/>
        <v>0.13888888888888928</v>
      </c>
      <c r="AQ835" s="67">
        <f t="shared" si="266"/>
        <v>5741.8472222222172</v>
      </c>
      <c r="AR835" s="57"/>
      <c r="AS835" s="57"/>
      <c r="AU835" s="57">
        <v>831</v>
      </c>
      <c r="AV835" s="66">
        <v>62.5</v>
      </c>
      <c r="AW835" s="66">
        <v>0</v>
      </c>
      <c r="AX835" s="65">
        <f t="shared" si="256"/>
        <v>17.361111111111111</v>
      </c>
      <c r="AY835" s="65">
        <f t="shared" si="267"/>
        <v>0.13888888888888928</v>
      </c>
      <c r="AZ835" s="67">
        <f t="shared" si="268"/>
        <v>5741.8472222222172</v>
      </c>
      <c r="BA835" s="57"/>
      <c r="BB835" s="57"/>
      <c r="BD835" s="57">
        <v>831</v>
      </c>
      <c r="BE835" s="66">
        <v>46.3</v>
      </c>
      <c r="BF835" s="66">
        <v>0</v>
      </c>
      <c r="BG835" s="65">
        <f t="shared" si="257"/>
        <v>12.861111111111111</v>
      </c>
      <c r="BH835" s="65">
        <f t="shared" si="269"/>
        <v>0.63888888888888928</v>
      </c>
      <c r="BI835" s="67">
        <f t="shared" si="270"/>
        <v>5506.402777777781</v>
      </c>
      <c r="BJ835" s="57"/>
      <c r="BK835" s="57"/>
      <c r="BM835" s="57">
        <v>831</v>
      </c>
      <c r="BN835" s="57">
        <v>46.3</v>
      </c>
      <c r="BO835" s="66">
        <v>0</v>
      </c>
      <c r="BP835" s="65">
        <f t="shared" si="258"/>
        <v>12.861111111111111</v>
      </c>
      <c r="BQ835" s="65">
        <f t="shared" si="271"/>
        <v>0.63888888888888928</v>
      </c>
      <c r="BR835" s="67">
        <f t="shared" si="272"/>
        <v>5516.3750000000018</v>
      </c>
      <c r="BS835" s="57"/>
      <c r="BT835" s="57"/>
    </row>
    <row r="836" spans="1:72" x14ac:dyDescent="0.25">
      <c r="A836" s="31">
        <v>836</v>
      </c>
      <c r="B836" s="56">
        <v>833</v>
      </c>
      <c r="C836" s="71">
        <v>48.2</v>
      </c>
      <c r="D836" s="71">
        <v>0</v>
      </c>
      <c r="E836" s="71">
        <v>13.388888888888889</v>
      </c>
      <c r="F836" s="71">
        <v>0.13888888888888928</v>
      </c>
      <c r="G836" s="71">
        <v>5542.7500000000018</v>
      </c>
      <c r="K836" s="57">
        <v>832</v>
      </c>
      <c r="L836" s="66">
        <v>40.299999999999997</v>
      </c>
      <c r="M836" s="66">
        <v>0</v>
      </c>
      <c r="N836" s="65">
        <f t="shared" si="252"/>
        <v>11.194444444444443</v>
      </c>
      <c r="O836" s="65">
        <f t="shared" si="259"/>
        <v>2.7777777777775015E-2</v>
      </c>
      <c r="P836" s="67">
        <f t="shared" si="260"/>
        <v>4875.958333333333</v>
      </c>
      <c r="Q836" s="57"/>
      <c r="R836" s="57"/>
      <c r="T836" s="57">
        <v>832</v>
      </c>
      <c r="U836" s="66">
        <v>54.1</v>
      </c>
      <c r="V836" s="66">
        <v>0</v>
      </c>
      <c r="W836" s="65">
        <f t="shared" si="253"/>
        <v>15.027777777777779</v>
      </c>
      <c r="X836" s="65">
        <f t="shared" si="261"/>
        <v>0.22222222222222499</v>
      </c>
      <c r="Y836" s="67">
        <f t="shared" si="262"/>
        <v>6297.2638888888905</v>
      </c>
      <c r="Z836" s="57"/>
      <c r="AA836" s="57"/>
      <c r="AC836" s="57">
        <v>832</v>
      </c>
      <c r="AD836" s="66">
        <v>62.9</v>
      </c>
      <c r="AE836" s="66">
        <v>0</v>
      </c>
      <c r="AF836" s="65">
        <f t="shared" si="254"/>
        <v>17.472222222222221</v>
      </c>
      <c r="AG836" s="65">
        <f t="shared" si="263"/>
        <v>0.11111111111111072</v>
      </c>
      <c r="AH836" s="67">
        <f t="shared" si="264"/>
        <v>5759.2638888888841</v>
      </c>
      <c r="AI836" s="57"/>
      <c r="AJ836" s="57"/>
      <c r="AL836" s="57">
        <v>832</v>
      </c>
      <c r="AM836" s="66">
        <v>62.9</v>
      </c>
      <c r="AN836" s="66">
        <v>0</v>
      </c>
      <c r="AO836" s="65">
        <f t="shared" si="255"/>
        <v>17.472222222222221</v>
      </c>
      <c r="AP836" s="65">
        <f t="shared" si="265"/>
        <v>0.11111111111111072</v>
      </c>
      <c r="AQ836" s="67">
        <f t="shared" si="266"/>
        <v>5759.2638888888841</v>
      </c>
      <c r="AR836" s="57"/>
      <c r="AS836" s="57"/>
      <c r="AU836" s="57">
        <v>832</v>
      </c>
      <c r="AV836" s="66">
        <v>62.9</v>
      </c>
      <c r="AW836" s="66">
        <v>0</v>
      </c>
      <c r="AX836" s="65">
        <f t="shared" si="256"/>
        <v>17.472222222222221</v>
      </c>
      <c r="AY836" s="65">
        <f t="shared" si="267"/>
        <v>0.11111111111111072</v>
      </c>
      <c r="AZ836" s="67">
        <f t="shared" si="268"/>
        <v>5759.2638888888841</v>
      </c>
      <c r="BA836" s="57"/>
      <c r="BB836" s="57"/>
      <c r="BD836" s="57">
        <v>832</v>
      </c>
      <c r="BE836" s="66">
        <v>47.7</v>
      </c>
      <c r="BF836" s="66">
        <v>0</v>
      </c>
      <c r="BG836" s="65">
        <f t="shared" si="257"/>
        <v>13.25</v>
      </c>
      <c r="BH836" s="65">
        <f t="shared" si="269"/>
        <v>0.38888888888888928</v>
      </c>
      <c r="BI836" s="67">
        <f t="shared" si="270"/>
        <v>5519.4583333333367</v>
      </c>
      <c r="BJ836" s="57"/>
      <c r="BK836" s="57"/>
      <c r="BM836" s="57">
        <v>832</v>
      </c>
      <c r="BN836" s="57">
        <v>47.7</v>
      </c>
      <c r="BO836" s="66">
        <v>0</v>
      </c>
      <c r="BP836" s="65">
        <f t="shared" si="258"/>
        <v>13.25</v>
      </c>
      <c r="BQ836" s="65">
        <f t="shared" si="271"/>
        <v>0.38888888888888928</v>
      </c>
      <c r="BR836" s="67">
        <f t="shared" si="272"/>
        <v>5529.4305555555575</v>
      </c>
      <c r="BS836" s="57"/>
      <c r="BT836" s="57"/>
    </row>
    <row r="837" spans="1:72" x14ac:dyDescent="0.25">
      <c r="A837" s="31">
        <v>837</v>
      </c>
      <c r="B837" s="56">
        <v>834</v>
      </c>
      <c r="C837" s="71">
        <v>48.7</v>
      </c>
      <c r="D837" s="71">
        <v>0</v>
      </c>
      <c r="E837" s="71">
        <v>13.527777777777779</v>
      </c>
      <c r="F837" s="71">
        <v>0.13888888888888928</v>
      </c>
      <c r="G837" s="71">
        <v>5556.2083333333348</v>
      </c>
      <c r="K837" s="57">
        <v>833</v>
      </c>
      <c r="L837" s="66">
        <v>40.4</v>
      </c>
      <c r="M837" s="66">
        <v>0</v>
      </c>
      <c r="N837" s="65">
        <f t="shared" ref="N837:N900" si="273">L837/3.6</f>
        <v>11.222222222222221</v>
      </c>
      <c r="O837" s="65">
        <f t="shared" si="259"/>
        <v>2.7777777777778567E-2</v>
      </c>
      <c r="P837" s="67">
        <f t="shared" si="260"/>
        <v>4887.1666666666661</v>
      </c>
      <c r="Q837" s="57"/>
      <c r="R837" s="57"/>
      <c r="T837" s="57">
        <v>833</v>
      </c>
      <c r="U837" s="66">
        <v>54.7</v>
      </c>
      <c r="V837" s="66">
        <v>0</v>
      </c>
      <c r="W837" s="65">
        <f t="shared" ref="W837:W900" si="274">U837/3.6</f>
        <v>15.194444444444445</v>
      </c>
      <c r="X837" s="65">
        <f t="shared" si="261"/>
        <v>0.16666666666666607</v>
      </c>
      <c r="Y837" s="67">
        <f t="shared" si="262"/>
        <v>6312.3750000000018</v>
      </c>
      <c r="Z837" s="57"/>
      <c r="AA837" s="57"/>
      <c r="AC837" s="57">
        <v>833</v>
      </c>
      <c r="AD837" s="66">
        <v>63.2</v>
      </c>
      <c r="AE837" s="66">
        <v>0</v>
      </c>
      <c r="AF837" s="65">
        <f t="shared" ref="AF837:AF900" si="275">AD837/3.6</f>
        <v>17.555555555555557</v>
      </c>
      <c r="AG837" s="65">
        <f t="shared" si="263"/>
        <v>8.3333333333335702E-2</v>
      </c>
      <c r="AH837" s="67">
        <f t="shared" si="264"/>
        <v>5776.7777777777728</v>
      </c>
      <c r="AI837" s="57"/>
      <c r="AJ837" s="57"/>
      <c r="AL837" s="57">
        <v>833</v>
      </c>
      <c r="AM837" s="66">
        <v>63.2</v>
      </c>
      <c r="AN837" s="66">
        <v>0</v>
      </c>
      <c r="AO837" s="65">
        <f t="shared" ref="AO837:AO900" si="276">AM837/3.6</f>
        <v>17.555555555555557</v>
      </c>
      <c r="AP837" s="65">
        <f t="shared" si="265"/>
        <v>8.3333333333335702E-2</v>
      </c>
      <c r="AQ837" s="67">
        <f t="shared" si="266"/>
        <v>5776.7777777777728</v>
      </c>
      <c r="AR837" s="57"/>
      <c r="AS837" s="57"/>
      <c r="AU837" s="57">
        <v>833</v>
      </c>
      <c r="AV837" s="66">
        <v>63.2</v>
      </c>
      <c r="AW837" s="66">
        <v>0</v>
      </c>
      <c r="AX837" s="65">
        <f t="shared" ref="AX837:AX900" si="277">AV837/3.6</f>
        <v>17.555555555555557</v>
      </c>
      <c r="AY837" s="65">
        <f t="shared" si="267"/>
        <v>8.3333333333335702E-2</v>
      </c>
      <c r="AZ837" s="67">
        <f t="shared" si="268"/>
        <v>5776.7777777777728</v>
      </c>
      <c r="BA837" s="57"/>
      <c r="BB837" s="57"/>
      <c r="BD837" s="57">
        <v>833</v>
      </c>
      <c r="BE837" s="66">
        <v>48.2</v>
      </c>
      <c r="BF837" s="66">
        <v>0</v>
      </c>
      <c r="BG837" s="65">
        <f t="shared" ref="BG837:BG900" si="278">BE837/3.6</f>
        <v>13.388888888888889</v>
      </c>
      <c r="BH837" s="65">
        <f t="shared" si="269"/>
        <v>0.13888888888888928</v>
      </c>
      <c r="BI837" s="67">
        <f t="shared" si="270"/>
        <v>5532.777777777781</v>
      </c>
      <c r="BJ837" s="57"/>
      <c r="BK837" s="57"/>
      <c r="BM837" s="57">
        <v>833</v>
      </c>
      <c r="BN837" s="57">
        <v>48.2</v>
      </c>
      <c r="BO837" s="66">
        <v>0</v>
      </c>
      <c r="BP837" s="65">
        <f t="shared" ref="BP837:BP900" si="279">BN837/3.6</f>
        <v>13.388888888888889</v>
      </c>
      <c r="BQ837" s="65">
        <f t="shared" si="271"/>
        <v>0.13888888888888928</v>
      </c>
      <c r="BR837" s="67">
        <f t="shared" si="272"/>
        <v>5542.7500000000018</v>
      </c>
      <c r="BS837" s="57"/>
      <c r="BT837" s="57"/>
    </row>
    <row r="838" spans="1:72" x14ac:dyDescent="0.25">
      <c r="A838" s="31">
        <v>838</v>
      </c>
      <c r="B838" s="56">
        <v>835</v>
      </c>
      <c r="C838" s="71">
        <v>49.3</v>
      </c>
      <c r="D838" s="71">
        <v>0</v>
      </c>
      <c r="E838" s="71">
        <v>13.694444444444443</v>
      </c>
      <c r="F838" s="71">
        <v>0.1666666666666643</v>
      </c>
      <c r="G838" s="71">
        <v>5569.8194444444462</v>
      </c>
      <c r="K838" s="57">
        <v>834</v>
      </c>
      <c r="L838" s="66">
        <v>40.5</v>
      </c>
      <c r="M838" s="66">
        <v>0</v>
      </c>
      <c r="N838" s="65">
        <f t="shared" si="273"/>
        <v>11.25</v>
      </c>
      <c r="O838" s="65">
        <f t="shared" ref="O838:O901" si="280">N838-N837</f>
        <v>2.7777777777778567E-2</v>
      </c>
      <c r="P838" s="67">
        <f t="shared" ref="P838:P901" si="281">N837+(O838/2)+P837</f>
        <v>4898.4027777777774</v>
      </c>
      <c r="Q838" s="57"/>
      <c r="R838" s="57"/>
      <c r="T838" s="57">
        <v>834</v>
      </c>
      <c r="U838" s="66">
        <v>55.3</v>
      </c>
      <c r="V838" s="66">
        <v>0</v>
      </c>
      <c r="W838" s="65">
        <f t="shared" si="274"/>
        <v>15.361111111111111</v>
      </c>
      <c r="X838" s="65">
        <f t="shared" ref="X838:X901" si="282">W838-W837</f>
        <v>0.16666666666666607</v>
      </c>
      <c r="Y838" s="67">
        <f t="shared" ref="Y838:Y901" si="283">W837+(X838/2)+Y837</f>
        <v>6327.6527777777792</v>
      </c>
      <c r="Z838" s="57"/>
      <c r="AA838" s="57"/>
      <c r="AC838" s="57">
        <v>834</v>
      </c>
      <c r="AD838" s="66">
        <v>63.4</v>
      </c>
      <c r="AE838" s="66">
        <v>0</v>
      </c>
      <c r="AF838" s="65">
        <f t="shared" si="275"/>
        <v>17.611111111111111</v>
      </c>
      <c r="AG838" s="65">
        <f t="shared" ref="AG838:AG901" si="284">AF838-AF837</f>
        <v>5.5555555555553582E-2</v>
      </c>
      <c r="AH838" s="67">
        <f t="shared" ref="AH838:AH901" si="285">AF837+(AG838/2)+AH837</f>
        <v>5794.3611111111059</v>
      </c>
      <c r="AI838" s="57"/>
      <c r="AJ838" s="57"/>
      <c r="AL838" s="57">
        <v>834</v>
      </c>
      <c r="AM838" s="66">
        <v>63.4</v>
      </c>
      <c r="AN838" s="66">
        <v>0</v>
      </c>
      <c r="AO838" s="65">
        <f t="shared" si="276"/>
        <v>17.611111111111111</v>
      </c>
      <c r="AP838" s="65">
        <f t="shared" ref="AP838:AP901" si="286">AO838-AO837</f>
        <v>5.5555555555553582E-2</v>
      </c>
      <c r="AQ838" s="67">
        <f t="shared" ref="AQ838:AQ901" si="287">AO837+(AP838/2)+AQ837</f>
        <v>5794.3611111111059</v>
      </c>
      <c r="AR838" s="57"/>
      <c r="AS838" s="57"/>
      <c r="AU838" s="57">
        <v>834</v>
      </c>
      <c r="AV838" s="66">
        <v>63.4</v>
      </c>
      <c r="AW838" s="66">
        <v>0</v>
      </c>
      <c r="AX838" s="65">
        <f t="shared" si="277"/>
        <v>17.611111111111111</v>
      </c>
      <c r="AY838" s="65">
        <f t="shared" ref="AY838:AY901" si="288">AX838-AX837</f>
        <v>5.5555555555553582E-2</v>
      </c>
      <c r="AZ838" s="67">
        <f t="shared" ref="AZ838:AZ901" si="289">AX837+(AY838/2)+AZ837</f>
        <v>5794.3611111111059</v>
      </c>
      <c r="BA838" s="57"/>
      <c r="BB838" s="57"/>
      <c r="BD838" s="57">
        <v>834</v>
      </c>
      <c r="BE838" s="66">
        <v>48.7</v>
      </c>
      <c r="BF838" s="66">
        <v>0</v>
      </c>
      <c r="BG838" s="65">
        <f t="shared" si="278"/>
        <v>13.527777777777779</v>
      </c>
      <c r="BH838" s="65">
        <f t="shared" ref="BH838:BH901" si="290">BG838-BG837</f>
        <v>0.13888888888888928</v>
      </c>
      <c r="BI838" s="67">
        <f t="shared" ref="BI838:BI901" si="291">BG837+(BH838/2)+BI837</f>
        <v>5546.236111111114</v>
      </c>
      <c r="BJ838" s="57"/>
      <c r="BK838" s="57"/>
      <c r="BM838" s="57">
        <v>834</v>
      </c>
      <c r="BN838" s="57">
        <v>48.7</v>
      </c>
      <c r="BO838" s="66">
        <v>0</v>
      </c>
      <c r="BP838" s="65">
        <f t="shared" si="279"/>
        <v>13.527777777777779</v>
      </c>
      <c r="BQ838" s="65">
        <f t="shared" ref="BQ838:BQ901" si="292">BP838-BP837</f>
        <v>0.13888888888888928</v>
      </c>
      <c r="BR838" s="67">
        <f t="shared" ref="BR838:BR901" si="293">BP837+(BQ838/2)+BR837</f>
        <v>5556.2083333333348</v>
      </c>
      <c r="BS838" s="57"/>
      <c r="BT838" s="57"/>
    </row>
    <row r="839" spans="1:72" x14ac:dyDescent="0.25">
      <c r="A839" s="31">
        <v>839</v>
      </c>
      <c r="B839" s="56">
        <v>836</v>
      </c>
      <c r="C839" s="71">
        <v>49.8</v>
      </c>
      <c r="D839" s="71">
        <v>0</v>
      </c>
      <c r="E839" s="71">
        <v>13.833333333333332</v>
      </c>
      <c r="F839" s="71">
        <v>0.13888888888888928</v>
      </c>
      <c r="G839" s="71">
        <v>5583.5833333333348</v>
      </c>
      <c r="K839" s="57">
        <v>835</v>
      </c>
      <c r="L839" s="66">
        <v>40.5</v>
      </c>
      <c r="M839" s="66">
        <v>0</v>
      </c>
      <c r="N839" s="65">
        <f t="shared" si="273"/>
        <v>11.25</v>
      </c>
      <c r="O839" s="65">
        <f t="shared" si="280"/>
        <v>0</v>
      </c>
      <c r="P839" s="67">
        <f t="shared" si="281"/>
        <v>4909.6527777777774</v>
      </c>
      <c r="Q839" s="57"/>
      <c r="R839" s="57"/>
      <c r="T839" s="57">
        <v>835</v>
      </c>
      <c r="U839" s="66">
        <v>55.7</v>
      </c>
      <c r="V839" s="66">
        <v>0</v>
      </c>
      <c r="W839" s="65">
        <f t="shared" si="274"/>
        <v>15.472222222222223</v>
      </c>
      <c r="X839" s="65">
        <f t="shared" si="282"/>
        <v>0.11111111111111249</v>
      </c>
      <c r="Y839" s="67">
        <f t="shared" si="283"/>
        <v>6343.0694444444462</v>
      </c>
      <c r="Z839" s="57"/>
      <c r="AA839" s="57"/>
      <c r="AC839" s="57">
        <v>835</v>
      </c>
      <c r="AD839" s="66">
        <v>63.7</v>
      </c>
      <c r="AE839" s="66">
        <v>0</v>
      </c>
      <c r="AF839" s="65">
        <f t="shared" si="275"/>
        <v>17.694444444444446</v>
      </c>
      <c r="AG839" s="65">
        <f t="shared" si="284"/>
        <v>8.3333333333335702E-2</v>
      </c>
      <c r="AH839" s="67">
        <f t="shared" si="285"/>
        <v>5812.0138888888832</v>
      </c>
      <c r="AI839" s="57"/>
      <c r="AJ839" s="57"/>
      <c r="AL839" s="57">
        <v>835</v>
      </c>
      <c r="AM839" s="66">
        <v>63.7</v>
      </c>
      <c r="AN839" s="66">
        <v>0</v>
      </c>
      <c r="AO839" s="65">
        <f t="shared" si="276"/>
        <v>17.694444444444446</v>
      </c>
      <c r="AP839" s="65">
        <f t="shared" si="286"/>
        <v>8.3333333333335702E-2</v>
      </c>
      <c r="AQ839" s="67">
        <f t="shared" si="287"/>
        <v>5812.0138888888832</v>
      </c>
      <c r="AR839" s="57"/>
      <c r="AS839" s="57"/>
      <c r="AU839" s="57">
        <v>835</v>
      </c>
      <c r="AV839" s="66">
        <v>63.7</v>
      </c>
      <c r="AW839" s="66">
        <v>0</v>
      </c>
      <c r="AX839" s="65">
        <f t="shared" si="277"/>
        <v>17.694444444444446</v>
      </c>
      <c r="AY839" s="65">
        <f t="shared" si="288"/>
        <v>8.3333333333335702E-2</v>
      </c>
      <c r="AZ839" s="67">
        <f t="shared" si="289"/>
        <v>5812.0138888888832</v>
      </c>
      <c r="BA839" s="57"/>
      <c r="BB839" s="57"/>
      <c r="BD839" s="57">
        <v>835</v>
      </c>
      <c r="BE839" s="66">
        <v>49.3</v>
      </c>
      <c r="BF839" s="66">
        <v>0</v>
      </c>
      <c r="BG839" s="65">
        <f t="shared" si="278"/>
        <v>13.694444444444443</v>
      </c>
      <c r="BH839" s="65">
        <f t="shared" si="290"/>
        <v>0.1666666666666643</v>
      </c>
      <c r="BI839" s="67">
        <f t="shared" si="291"/>
        <v>5559.8472222222254</v>
      </c>
      <c r="BJ839" s="57"/>
      <c r="BK839" s="57"/>
      <c r="BM839" s="57">
        <v>835</v>
      </c>
      <c r="BN839" s="57">
        <v>49.3</v>
      </c>
      <c r="BO839" s="66">
        <v>0</v>
      </c>
      <c r="BP839" s="65">
        <f t="shared" si="279"/>
        <v>13.694444444444443</v>
      </c>
      <c r="BQ839" s="65">
        <f t="shared" si="292"/>
        <v>0.1666666666666643</v>
      </c>
      <c r="BR839" s="67">
        <f t="shared" si="293"/>
        <v>5569.8194444444462</v>
      </c>
      <c r="BS839" s="57"/>
      <c r="BT839" s="57"/>
    </row>
    <row r="840" spans="1:72" x14ac:dyDescent="0.25">
      <c r="A840" s="31">
        <v>840</v>
      </c>
      <c r="B840" s="56">
        <v>837</v>
      </c>
      <c r="C840" s="71">
        <v>50.2</v>
      </c>
      <c r="D840" s="71">
        <v>0</v>
      </c>
      <c r="E840" s="71">
        <v>13.944444444444445</v>
      </c>
      <c r="F840" s="71">
        <v>0.11111111111111249</v>
      </c>
      <c r="G840" s="71">
        <v>5597.4722222222235</v>
      </c>
      <c r="K840" s="57">
        <v>836</v>
      </c>
      <c r="L840" s="66">
        <v>40.4</v>
      </c>
      <c r="M840" s="66">
        <v>0</v>
      </c>
      <c r="N840" s="65">
        <f t="shared" si="273"/>
        <v>11.222222222222221</v>
      </c>
      <c r="O840" s="65">
        <f t="shared" si="280"/>
        <v>-2.7777777777778567E-2</v>
      </c>
      <c r="P840" s="67">
        <f t="shared" si="281"/>
        <v>4920.8888888888887</v>
      </c>
      <c r="Q840" s="57"/>
      <c r="R840" s="57"/>
      <c r="T840" s="57">
        <v>836</v>
      </c>
      <c r="U840" s="66">
        <v>56.1</v>
      </c>
      <c r="V840" s="66">
        <v>0</v>
      </c>
      <c r="W840" s="65">
        <f t="shared" si="274"/>
        <v>15.583333333333334</v>
      </c>
      <c r="X840" s="65">
        <f t="shared" si="282"/>
        <v>0.11111111111111072</v>
      </c>
      <c r="Y840" s="67">
        <f t="shared" si="283"/>
        <v>6358.5972222222235</v>
      </c>
      <c r="Z840" s="57"/>
      <c r="AA840" s="57"/>
      <c r="AC840" s="57">
        <v>836</v>
      </c>
      <c r="AD840" s="66">
        <v>64</v>
      </c>
      <c r="AE840" s="66">
        <v>0</v>
      </c>
      <c r="AF840" s="65">
        <f t="shared" si="275"/>
        <v>17.777777777777779</v>
      </c>
      <c r="AG840" s="65">
        <f t="shared" si="284"/>
        <v>8.3333333333332149E-2</v>
      </c>
      <c r="AH840" s="67">
        <f t="shared" si="285"/>
        <v>5829.7499999999945</v>
      </c>
      <c r="AI840" s="57"/>
      <c r="AJ840" s="57"/>
      <c r="AL840" s="57">
        <v>836</v>
      </c>
      <c r="AM840" s="66">
        <v>64</v>
      </c>
      <c r="AN840" s="66">
        <v>0</v>
      </c>
      <c r="AO840" s="65">
        <f t="shared" si="276"/>
        <v>17.777777777777779</v>
      </c>
      <c r="AP840" s="65">
        <f t="shared" si="286"/>
        <v>8.3333333333332149E-2</v>
      </c>
      <c r="AQ840" s="67">
        <f t="shared" si="287"/>
        <v>5829.7499999999945</v>
      </c>
      <c r="AR840" s="57"/>
      <c r="AS840" s="57"/>
      <c r="AU840" s="57">
        <v>836</v>
      </c>
      <c r="AV840" s="66">
        <v>64</v>
      </c>
      <c r="AW840" s="66">
        <v>0</v>
      </c>
      <c r="AX840" s="65">
        <f t="shared" si="277"/>
        <v>17.777777777777779</v>
      </c>
      <c r="AY840" s="65">
        <f t="shared" si="288"/>
        <v>8.3333333333332149E-2</v>
      </c>
      <c r="AZ840" s="67">
        <f t="shared" si="289"/>
        <v>5829.7499999999945</v>
      </c>
      <c r="BA840" s="57"/>
      <c r="BB840" s="57"/>
      <c r="BD840" s="57">
        <v>836</v>
      </c>
      <c r="BE840" s="66">
        <v>49.8</v>
      </c>
      <c r="BF840" s="66">
        <v>0</v>
      </c>
      <c r="BG840" s="65">
        <f t="shared" si="278"/>
        <v>13.833333333333332</v>
      </c>
      <c r="BH840" s="65">
        <f t="shared" si="290"/>
        <v>0.13888888888888928</v>
      </c>
      <c r="BI840" s="67">
        <f t="shared" si="291"/>
        <v>5573.611111111114</v>
      </c>
      <c r="BJ840" s="57"/>
      <c r="BK840" s="57"/>
      <c r="BM840" s="57">
        <v>836</v>
      </c>
      <c r="BN840" s="57">
        <v>49.8</v>
      </c>
      <c r="BO840" s="66">
        <v>0</v>
      </c>
      <c r="BP840" s="65">
        <f t="shared" si="279"/>
        <v>13.833333333333332</v>
      </c>
      <c r="BQ840" s="65">
        <f t="shared" si="292"/>
        <v>0.13888888888888928</v>
      </c>
      <c r="BR840" s="67">
        <f t="shared" si="293"/>
        <v>5583.5833333333348</v>
      </c>
      <c r="BS840" s="57"/>
      <c r="BT840" s="57"/>
    </row>
    <row r="841" spans="1:72" x14ac:dyDescent="0.25">
      <c r="A841" s="31">
        <v>841</v>
      </c>
      <c r="B841" s="56">
        <v>838</v>
      </c>
      <c r="C841" s="71">
        <v>50.9</v>
      </c>
      <c r="D841" s="71">
        <v>0</v>
      </c>
      <c r="E841" s="71">
        <v>14.138888888888888</v>
      </c>
      <c r="F841" s="71">
        <v>0.19444444444444287</v>
      </c>
      <c r="G841" s="71">
        <v>5611.5138888888905</v>
      </c>
      <c r="K841" s="57">
        <v>837</v>
      </c>
      <c r="L841" s="66">
        <v>40.299999999999997</v>
      </c>
      <c r="M841" s="66">
        <v>0</v>
      </c>
      <c r="N841" s="65">
        <f t="shared" si="273"/>
        <v>11.194444444444443</v>
      </c>
      <c r="O841" s="65">
        <f t="shared" si="280"/>
        <v>-2.7777777777778567E-2</v>
      </c>
      <c r="P841" s="67">
        <f t="shared" si="281"/>
        <v>4932.0972222222217</v>
      </c>
      <c r="Q841" s="57"/>
      <c r="R841" s="57"/>
      <c r="T841" s="57">
        <v>837</v>
      </c>
      <c r="U841" s="66">
        <v>56.4</v>
      </c>
      <c r="V841" s="66">
        <v>0</v>
      </c>
      <c r="W841" s="65">
        <f t="shared" si="274"/>
        <v>15.666666666666666</v>
      </c>
      <c r="X841" s="65">
        <f t="shared" si="282"/>
        <v>8.3333333333332149E-2</v>
      </c>
      <c r="Y841" s="67">
        <f t="shared" si="283"/>
        <v>6374.2222222222235</v>
      </c>
      <c r="Z841" s="57"/>
      <c r="AA841" s="57"/>
      <c r="AC841" s="57">
        <v>837</v>
      </c>
      <c r="AD841" s="66">
        <v>64.400000000000006</v>
      </c>
      <c r="AE841" s="66">
        <v>0</v>
      </c>
      <c r="AF841" s="65">
        <f t="shared" si="275"/>
        <v>17.888888888888889</v>
      </c>
      <c r="AG841" s="65">
        <f t="shared" si="284"/>
        <v>0.11111111111111072</v>
      </c>
      <c r="AH841" s="67">
        <f t="shared" si="285"/>
        <v>5847.5833333333276</v>
      </c>
      <c r="AI841" s="57"/>
      <c r="AJ841" s="57"/>
      <c r="AL841" s="57">
        <v>837</v>
      </c>
      <c r="AM841" s="66">
        <v>64.400000000000006</v>
      </c>
      <c r="AN841" s="66">
        <v>0</v>
      </c>
      <c r="AO841" s="65">
        <f t="shared" si="276"/>
        <v>17.888888888888889</v>
      </c>
      <c r="AP841" s="65">
        <f t="shared" si="286"/>
        <v>0.11111111111111072</v>
      </c>
      <c r="AQ841" s="67">
        <f t="shared" si="287"/>
        <v>5847.5833333333276</v>
      </c>
      <c r="AR841" s="57"/>
      <c r="AS841" s="57"/>
      <c r="AU841" s="57">
        <v>837</v>
      </c>
      <c r="AV841" s="66">
        <v>64.400000000000006</v>
      </c>
      <c r="AW841" s="66">
        <v>0</v>
      </c>
      <c r="AX841" s="65">
        <f t="shared" si="277"/>
        <v>17.888888888888889</v>
      </c>
      <c r="AY841" s="65">
        <f t="shared" si="288"/>
        <v>0.11111111111111072</v>
      </c>
      <c r="AZ841" s="67">
        <f t="shared" si="289"/>
        <v>5847.5833333333276</v>
      </c>
      <c r="BA841" s="57"/>
      <c r="BB841" s="57"/>
      <c r="BD841" s="57">
        <v>837</v>
      </c>
      <c r="BE841" s="66">
        <v>50.2</v>
      </c>
      <c r="BF841" s="66">
        <v>0</v>
      </c>
      <c r="BG841" s="65">
        <f t="shared" si="278"/>
        <v>13.944444444444445</v>
      </c>
      <c r="BH841" s="65">
        <f t="shared" si="290"/>
        <v>0.11111111111111249</v>
      </c>
      <c r="BI841" s="67">
        <f t="shared" si="291"/>
        <v>5587.5000000000027</v>
      </c>
      <c r="BJ841" s="57"/>
      <c r="BK841" s="57"/>
      <c r="BM841" s="57">
        <v>837</v>
      </c>
      <c r="BN841" s="57">
        <v>50.2</v>
      </c>
      <c r="BO841" s="66">
        <v>0</v>
      </c>
      <c r="BP841" s="65">
        <f t="shared" si="279"/>
        <v>13.944444444444445</v>
      </c>
      <c r="BQ841" s="65">
        <f t="shared" si="292"/>
        <v>0.11111111111111249</v>
      </c>
      <c r="BR841" s="67">
        <f t="shared" si="293"/>
        <v>5597.4722222222235</v>
      </c>
      <c r="BS841" s="57"/>
      <c r="BT841" s="57"/>
    </row>
    <row r="842" spans="1:72" x14ac:dyDescent="0.25">
      <c r="A842" s="31">
        <v>842</v>
      </c>
      <c r="B842" s="56">
        <v>839</v>
      </c>
      <c r="C842" s="71">
        <v>51.8</v>
      </c>
      <c r="D842" s="71">
        <v>0</v>
      </c>
      <c r="E842" s="71">
        <v>14.388888888888888</v>
      </c>
      <c r="F842" s="71">
        <v>0.25</v>
      </c>
      <c r="G842" s="71">
        <v>5625.7777777777792</v>
      </c>
      <c r="K842" s="57">
        <v>838</v>
      </c>
      <c r="L842" s="66">
        <v>40.200000000000003</v>
      </c>
      <c r="M842" s="66">
        <v>0</v>
      </c>
      <c r="N842" s="65">
        <f t="shared" si="273"/>
        <v>11.166666666666668</v>
      </c>
      <c r="O842" s="65">
        <f t="shared" si="280"/>
        <v>-2.7777777777775015E-2</v>
      </c>
      <c r="P842" s="67">
        <f t="shared" si="281"/>
        <v>4943.2777777777774</v>
      </c>
      <c r="Q842" s="57"/>
      <c r="R842" s="57"/>
      <c r="T842" s="57">
        <v>838</v>
      </c>
      <c r="U842" s="66">
        <v>56.7</v>
      </c>
      <c r="V842" s="66">
        <v>0</v>
      </c>
      <c r="W842" s="65">
        <f t="shared" si="274"/>
        <v>15.75</v>
      </c>
      <c r="X842" s="65">
        <f t="shared" si="282"/>
        <v>8.3333333333333925E-2</v>
      </c>
      <c r="Y842" s="67">
        <f t="shared" si="283"/>
        <v>6389.9305555555566</v>
      </c>
      <c r="Z842" s="57"/>
      <c r="AA842" s="57"/>
      <c r="AC842" s="57">
        <v>838</v>
      </c>
      <c r="AD842" s="66">
        <v>64.900000000000006</v>
      </c>
      <c r="AE842" s="66">
        <v>0</v>
      </c>
      <c r="AF842" s="65">
        <f t="shared" si="275"/>
        <v>18.027777777777779</v>
      </c>
      <c r="AG842" s="65">
        <f t="shared" si="284"/>
        <v>0.13888888888888928</v>
      </c>
      <c r="AH842" s="67">
        <f t="shared" si="285"/>
        <v>5865.5416666666606</v>
      </c>
      <c r="AI842" s="57"/>
      <c r="AJ842" s="57"/>
      <c r="AL842" s="57">
        <v>838</v>
      </c>
      <c r="AM842" s="66">
        <v>64.900000000000006</v>
      </c>
      <c r="AN842" s="66">
        <v>0</v>
      </c>
      <c r="AO842" s="65">
        <f t="shared" si="276"/>
        <v>18.027777777777779</v>
      </c>
      <c r="AP842" s="65">
        <f t="shared" si="286"/>
        <v>0.13888888888888928</v>
      </c>
      <c r="AQ842" s="67">
        <f t="shared" si="287"/>
        <v>5865.5416666666606</v>
      </c>
      <c r="AR842" s="57"/>
      <c r="AS842" s="57"/>
      <c r="AU842" s="57">
        <v>838</v>
      </c>
      <c r="AV842" s="66">
        <v>64.900000000000006</v>
      </c>
      <c r="AW842" s="66">
        <v>0</v>
      </c>
      <c r="AX842" s="65">
        <f t="shared" si="277"/>
        <v>18.027777777777779</v>
      </c>
      <c r="AY842" s="65">
        <f t="shared" si="288"/>
        <v>0.13888888888888928</v>
      </c>
      <c r="AZ842" s="67">
        <f t="shared" si="289"/>
        <v>5865.5416666666606</v>
      </c>
      <c r="BA842" s="57"/>
      <c r="BB842" s="57"/>
      <c r="BD842" s="57">
        <v>838</v>
      </c>
      <c r="BE842" s="66">
        <v>50.9</v>
      </c>
      <c r="BF842" s="66">
        <v>0</v>
      </c>
      <c r="BG842" s="65">
        <f t="shared" si="278"/>
        <v>14.138888888888888</v>
      </c>
      <c r="BH842" s="65">
        <f t="shared" si="290"/>
        <v>0.19444444444444287</v>
      </c>
      <c r="BI842" s="67">
        <f t="shared" si="291"/>
        <v>5601.5416666666697</v>
      </c>
      <c r="BJ842" s="57"/>
      <c r="BK842" s="57"/>
      <c r="BM842" s="57">
        <v>838</v>
      </c>
      <c r="BN842" s="57">
        <v>50.9</v>
      </c>
      <c r="BO842" s="66">
        <v>0</v>
      </c>
      <c r="BP842" s="65">
        <f t="shared" si="279"/>
        <v>14.138888888888888</v>
      </c>
      <c r="BQ842" s="65">
        <f t="shared" si="292"/>
        <v>0.19444444444444287</v>
      </c>
      <c r="BR842" s="67">
        <f t="shared" si="293"/>
        <v>5611.5138888888905</v>
      </c>
      <c r="BS842" s="57"/>
      <c r="BT842" s="57"/>
    </row>
    <row r="843" spans="1:72" x14ac:dyDescent="0.25">
      <c r="A843" s="31">
        <v>843</v>
      </c>
      <c r="B843" s="56">
        <v>840</v>
      </c>
      <c r="C843" s="71">
        <v>52.5</v>
      </c>
      <c r="D843" s="71">
        <v>0</v>
      </c>
      <c r="E843" s="71">
        <v>14.583333333333332</v>
      </c>
      <c r="F843" s="71">
        <v>0.19444444444444464</v>
      </c>
      <c r="G843" s="71">
        <v>5640.2638888888905</v>
      </c>
      <c r="K843" s="57">
        <v>839</v>
      </c>
      <c r="L843" s="66">
        <v>40.1</v>
      </c>
      <c r="M843" s="66">
        <v>0</v>
      </c>
      <c r="N843" s="65">
        <f t="shared" si="273"/>
        <v>11.138888888888889</v>
      </c>
      <c r="O843" s="65">
        <f t="shared" si="280"/>
        <v>-2.7777777777778567E-2</v>
      </c>
      <c r="P843" s="67">
        <f t="shared" si="281"/>
        <v>4954.4305555555547</v>
      </c>
      <c r="Q843" s="57"/>
      <c r="R843" s="57"/>
      <c r="T843" s="57">
        <v>839</v>
      </c>
      <c r="U843" s="66">
        <v>57.1</v>
      </c>
      <c r="V843" s="66">
        <v>0</v>
      </c>
      <c r="W843" s="65">
        <f t="shared" si="274"/>
        <v>15.861111111111111</v>
      </c>
      <c r="X843" s="65">
        <f t="shared" si="282"/>
        <v>0.11111111111111072</v>
      </c>
      <c r="Y843" s="67">
        <f t="shared" si="283"/>
        <v>6405.7361111111122</v>
      </c>
      <c r="Z843" s="57"/>
      <c r="AA843" s="57"/>
      <c r="AC843" s="57">
        <v>839</v>
      </c>
      <c r="AD843" s="66">
        <v>65.5</v>
      </c>
      <c r="AE843" s="66">
        <v>0</v>
      </c>
      <c r="AF843" s="65">
        <f t="shared" si="275"/>
        <v>18.194444444444443</v>
      </c>
      <c r="AG843" s="65">
        <f t="shared" si="284"/>
        <v>0.1666666666666643</v>
      </c>
      <c r="AH843" s="67">
        <f t="shared" si="285"/>
        <v>5883.6527777777719</v>
      </c>
      <c r="AI843" s="57"/>
      <c r="AJ843" s="57"/>
      <c r="AL843" s="57">
        <v>839</v>
      </c>
      <c r="AM843" s="66">
        <v>65.5</v>
      </c>
      <c r="AN843" s="66">
        <v>0</v>
      </c>
      <c r="AO843" s="65">
        <f t="shared" si="276"/>
        <v>18.194444444444443</v>
      </c>
      <c r="AP843" s="65">
        <f t="shared" si="286"/>
        <v>0.1666666666666643</v>
      </c>
      <c r="AQ843" s="67">
        <f t="shared" si="287"/>
        <v>5883.6527777777719</v>
      </c>
      <c r="AR843" s="57"/>
      <c r="AS843" s="57"/>
      <c r="AU843" s="57">
        <v>839</v>
      </c>
      <c r="AV843" s="66">
        <v>65.5</v>
      </c>
      <c r="AW843" s="66">
        <v>0</v>
      </c>
      <c r="AX843" s="65">
        <f t="shared" si="277"/>
        <v>18.194444444444443</v>
      </c>
      <c r="AY843" s="65">
        <f t="shared" si="288"/>
        <v>0.1666666666666643</v>
      </c>
      <c r="AZ843" s="67">
        <f t="shared" si="289"/>
        <v>5883.6527777777719</v>
      </c>
      <c r="BA843" s="57"/>
      <c r="BB843" s="57"/>
      <c r="BD843" s="57">
        <v>839</v>
      </c>
      <c r="BE843" s="66">
        <v>51.8</v>
      </c>
      <c r="BF843" s="66">
        <v>0</v>
      </c>
      <c r="BG843" s="65">
        <f t="shared" si="278"/>
        <v>14.388888888888888</v>
      </c>
      <c r="BH843" s="65">
        <f t="shared" si="290"/>
        <v>0.25</v>
      </c>
      <c r="BI843" s="67">
        <f t="shared" si="291"/>
        <v>5615.8055555555584</v>
      </c>
      <c r="BJ843" s="57"/>
      <c r="BK843" s="57"/>
      <c r="BM843" s="57">
        <v>839</v>
      </c>
      <c r="BN843" s="57">
        <v>51.8</v>
      </c>
      <c r="BO843" s="66">
        <v>0</v>
      </c>
      <c r="BP843" s="65">
        <f t="shared" si="279"/>
        <v>14.388888888888888</v>
      </c>
      <c r="BQ843" s="65">
        <f t="shared" si="292"/>
        <v>0.25</v>
      </c>
      <c r="BR843" s="67">
        <f t="shared" si="293"/>
        <v>5625.7777777777792</v>
      </c>
      <c r="BS843" s="57"/>
      <c r="BT843" s="57"/>
    </row>
    <row r="844" spans="1:72" x14ac:dyDescent="0.25">
      <c r="A844" s="31">
        <v>844</v>
      </c>
      <c r="B844" s="56">
        <v>841</v>
      </c>
      <c r="C844" s="71">
        <v>53.3</v>
      </c>
      <c r="D844" s="71">
        <v>0</v>
      </c>
      <c r="E844" s="71">
        <v>14.805555555555554</v>
      </c>
      <c r="F844" s="71">
        <v>0.22222222222222143</v>
      </c>
      <c r="G844" s="71">
        <v>5654.9583333333348</v>
      </c>
      <c r="K844" s="57">
        <v>840</v>
      </c>
      <c r="L844" s="66">
        <v>39.700000000000003</v>
      </c>
      <c r="M844" s="66">
        <v>0</v>
      </c>
      <c r="N844" s="65">
        <f t="shared" si="273"/>
        <v>11.027777777777779</v>
      </c>
      <c r="O844" s="65">
        <f t="shared" si="280"/>
        <v>-0.11111111111111072</v>
      </c>
      <c r="P844" s="67">
        <f t="shared" si="281"/>
        <v>4965.5138888888878</v>
      </c>
      <c r="Q844" s="57"/>
      <c r="R844" s="57"/>
      <c r="T844" s="57">
        <v>840</v>
      </c>
      <c r="U844" s="66">
        <v>57.5</v>
      </c>
      <c r="V844" s="66">
        <v>0</v>
      </c>
      <c r="W844" s="65">
        <f t="shared" si="274"/>
        <v>15.972222222222221</v>
      </c>
      <c r="X844" s="65">
        <f t="shared" si="282"/>
        <v>0.11111111111111072</v>
      </c>
      <c r="Y844" s="67">
        <f t="shared" si="283"/>
        <v>6421.6527777777792</v>
      </c>
      <c r="Z844" s="57"/>
      <c r="AA844" s="57"/>
      <c r="AC844" s="57">
        <v>840</v>
      </c>
      <c r="AD844" s="66">
        <v>66.2</v>
      </c>
      <c r="AE844" s="66">
        <v>0</v>
      </c>
      <c r="AF844" s="65">
        <f t="shared" si="275"/>
        <v>18.388888888888889</v>
      </c>
      <c r="AG844" s="65">
        <f t="shared" si="284"/>
        <v>0.19444444444444642</v>
      </c>
      <c r="AH844" s="67">
        <f t="shared" si="285"/>
        <v>5901.9444444444389</v>
      </c>
      <c r="AI844" s="57"/>
      <c r="AJ844" s="57"/>
      <c r="AL844" s="57">
        <v>840</v>
      </c>
      <c r="AM844" s="66">
        <v>66.2</v>
      </c>
      <c r="AN844" s="66">
        <v>0</v>
      </c>
      <c r="AO844" s="65">
        <f t="shared" si="276"/>
        <v>18.388888888888889</v>
      </c>
      <c r="AP844" s="65">
        <f t="shared" si="286"/>
        <v>0.19444444444444642</v>
      </c>
      <c r="AQ844" s="67">
        <f t="shared" si="287"/>
        <v>5901.9444444444389</v>
      </c>
      <c r="AR844" s="57"/>
      <c r="AS844" s="57"/>
      <c r="AU844" s="57">
        <v>840</v>
      </c>
      <c r="AV844" s="66">
        <v>66.2</v>
      </c>
      <c r="AW844" s="66">
        <v>0</v>
      </c>
      <c r="AX844" s="65">
        <f t="shared" si="277"/>
        <v>18.388888888888889</v>
      </c>
      <c r="AY844" s="65">
        <f t="shared" si="288"/>
        <v>0.19444444444444642</v>
      </c>
      <c r="AZ844" s="67">
        <f t="shared" si="289"/>
        <v>5901.9444444444389</v>
      </c>
      <c r="BA844" s="57"/>
      <c r="BB844" s="57"/>
      <c r="BD844" s="57">
        <v>840</v>
      </c>
      <c r="BE844" s="66">
        <v>52.5</v>
      </c>
      <c r="BF844" s="66">
        <v>0</v>
      </c>
      <c r="BG844" s="65">
        <f t="shared" si="278"/>
        <v>14.583333333333332</v>
      </c>
      <c r="BH844" s="65">
        <f t="shared" si="290"/>
        <v>0.19444444444444464</v>
      </c>
      <c r="BI844" s="67">
        <f t="shared" si="291"/>
        <v>5630.2916666666697</v>
      </c>
      <c r="BJ844" s="57"/>
      <c r="BK844" s="57"/>
      <c r="BM844" s="57">
        <v>840</v>
      </c>
      <c r="BN844" s="57">
        <v>52.5</v>
      </c>
      <c r="BO844" s="66">
        <v>0</v>
      </c>
      <c r="BP844" s="65">
        <f t="shared" si="279"/>
        <v>14.583333333333332</v>
      </c>
      <c r="BQ844" s="65">
        <f t="shared" si="292"/>
        <v>0.19444444444444464</v>
      </c>
      <c r="BR844" s="67">
        <f t="shared" si="293"/>
        <v>5640.2638888888905</v>
      </c>
      <c r="BS844" s="57"/>
      <c r="BT844" s="57"/>
    </row>
    <row r="845" spans="1:72" x14ac:dyDescent="0.25">
      <c r="A845" s="31">
        <v>845</v>
      </c>
      <c r="B845" s="56">
        <v>842</v>
      </c>
      <c r="C845" s="71">
        <v>54.5</v>
      </c>
      <c r="D845" s="71">
        <v>0</v>
      </c>
      <c r="E845" s="71">
        <v>15.138888888888889</v>
      </c>
      <c r="F845" s="71">
        <v>0.3333333333333357</v>
      </c>
      <c r="G845" s="71">
        <v>5669.9305555555575</v>
      </c>
      <c r="K845" s="57">
        <v>841</v>
      </c>
      <c r="L845" s="66">
        <v>38.799999999999997</v>
      </c>
      <c r="M845" s="66">
        <v>0</v>
      </c>
      <c r="N845" s="65">
        <f t="shared" si="273"/>
        <v>10.777777777777777</v>
      </c>
      <c r="O845" s="65">
        <f t="shared" si="280"/>
        <v>-0.25000000000000178</v>
      </c>
      <c r="P845" s="67">
        <f t="shared" si="281"/>
        <v>4976.4166666666652</v>
      </c>
      <c r="Q845" s="57"/>
      <c r="R845" s="57"/>
      <c r="T845" s="57">
        <v>841</v>
      </c>
      <c r="U845" s="66">
        <v>58</v>
      </c>
      <c r="V845" s="66">
        <v>0</v>
      </c>
      <c r="W845" s="65">
        <f t="shared" si="274"/>
        <v>16.111111111111111</v>
      </c>
      <c r="X845" s="65">
        <f t="shared" si="282"/>
        <v>0.13888888888888928</v>
      </c>
      <c r="Y845" s="67">
        <f t="shared" si="283"/>
        <v>6437.6944444444462</v>
      </c>
      <c r="Z845" s="57"/>
      <c r="AA845" s="57"/>
      <c r="AC845" s="57">
        <v>841</v>
      </c>
      <c r="AD845" s="66">
        <v>67</v>
      </c>
      <c r="AE845" s="66">
        <v>0</v>
      </c>
      <c r="AF845" s="65">
        <f t="shared" si="275"/>
        <v>18.611111111111111</v>
      </c>
      <c r="AG845" s="65">
        <f t="shared" si="284"/>
        <v>0.22222222222222143</v>
      </c>
      <c r="AH845" s="67">
        <f t="shared" si="285"/>
        <v>5920.4444444444389</v>
      </c>
      <c r="AI845" s="57"/>
      <c r="AJ845" s="57"/>
      <c r="AL845" s="57">
        <v>841</v>
      </c>
      <c r="AM845" s="66">
        <v>67</v>
      </c>
      <c r="AN845" s="66">
        <v>0</v>
      </c>
      <c r="AO845" s="65">
        <f t="shared" si="276"/>
        <v>18.611111111111111</v>
      </c>
      <c r="AP845" s="65">
        <f t="shared" si="286"/>
        <v>0.22222222222222143</v>
      </c>
      <c r="AQ845" s="67">
        <f t="shared" si="287"/>
        <v>5920.4444444444389</v>
      </c>
      <c r="AR845" s="57"/>
      <c r="AS845" s="57"/>
      <c r="AU845" s="57">
        <v>841</v>
      </c>
      <c r="AV845" s="66">
        <v>67</v>
      </c>
      <c r="AW845" s="66">
        <v>0</v>
      </c>
      <c r="AX845" s="65">
        <f t="shared" si="277"/>
        <v>18.611111111111111</v>
      </c>
      <c r="AY845" s="65">
        <f t="shared" si="288"/>
        <v>0.22222222222222143</v>
      </c>
      <c r="AZ845" s="67">
        <f t="shared" si="289"/>
        <v>5920.4444444444389</v>
      </c>
      <c r="BA845" s="57"/>
      <c r="BB845" s="57"/>
      <c r="BD845" s="57">
        <v>841</v>
      </c>
      <c r="BE845" s="66">
        <v>53.3</v>
      </c>
      <c r="BF845" s="66">
        <v>0</v>
      </c>
      <c r="BG845" s="65">
        <f t="shared" si="278"/>
        <v>14.805555555555554</v>
      </c>
      <c r="BH845" s="65">
        <f t="shared" si="290"/>
        <v>0.22222222222222143</v>
      </c>
      <c r="BI845" s="67">
        <f t="shared" si="291"/>
        <v>5644.986111111114</v>
      </c>
      <c r="BJ845" s="57"/>
      <c r="BK845" s="57"/>
      <c r="BM845" s="57">
        <v>841</v>
      </c>
      <c r="BN845" s="57">
        <v>53.3</v>
      </c>
      <c r="BO845" s="66">
        <v>0</v>
      </c>
      <c r="BP845" s="65">
        <f t="shared" si="279"/>
        <v>14.805555555555554</v>
      </c>
      <c r="BQ845" s="65">
        <f t="shared" si="292"/>
        <v>0.22222222222222143</v>
      </c>
      <c r="BR845" s="67">
        <f t="shared" si="293"/>
        <v>5654.9583333333348</v>
      </c>
      <c r="BS845" s="57"/>
      <c r="BT845" s="57"/>
    </row>
    <row r="846" spans="1:72" x14ac:dyDescent="0.25">
      <c r="A846" s="31">
        <v>846</v>
      </c>
      <c r="B846" s="56">
        <v>843</v>
      </c>
      <c r="C846" s="71">
        <v>55.7</v>
      </c>
      <c r="D846" s="71">
        <v>0</v>
      </c>
      <c r="E846" s="71">
        <v>15.472222222222223</v>
      </c>
      <c r="F846" s="71">
        <v>0.33333333333333393</v>
      </c>
      <c r="G846" s="71">
        <v>5685.2361111111131</v>
      </c>
      <c r="K846" s="57">
        <v>842</v>
      </c>
      <c r="L846" s="66">
        <v>37.4</v>
      </c>
      <c r="M846" s="66">
        <v>0</v>
      </c>
      <c r="N846" s="65">
        <f t="shared" si="273"/>
        <v>10.388888888888888</v>
      </c>
      <c r="O846" s="65">
        <f t="shared" si="280"/>
        <v>-0.38888888888888928</v>
      </c>
      <c r="P846" s="67">
        <f t="shared" si="281"/>
        <v>4986.9999999999982</v>
      </c>
      <c r="Q846" s="57"/>
      <c r="R846" s="57"/>
      <c r="T846" s="57">
        <v>842</v>
      </c>
      <c r="U846" s="66">
        <v>58.7</v>
      </c>
      <c r="V846" s="66">
        <v>0</v>
      </c>
      <c r="W846" s="65">
        <f t="shared" si="274"/>
        <v>16.305555555555557</v>
      </c>
      <c r="X846" s="65">
        <f t="shared" si="282"/>
        <v>0.19444444444444642</v>
      </c>
      <c r="Y846" s="67">
        <f t="shared" si="283"/>
        <v>6453.9027777777792</v>
      </c>
      <c r="Z846" s="57"/>
      <c r="AA846" s="57"/>
      <c r="AC846" s="57">
        <v>842</v>
      </c>
      <c r="AD846" s="66">
        <v>67.8</v>
      </c>
      <c r="AE846" s="66">
        <v>0</v>
      </c>
      <c r="AF846" s="65">
        <f t="shared" si="275"/>
        <v>18.833333333333332</v>
      </c>
      <c r="AG846" s="65">
        <f t="shared" si="284"/>
        <v>0.22222222222222143</v>
      </c>
      <c r="AH846" s="67">
        <f t="shared" si="285"/>
        <v>5939.1666666666615</v>
      </c>
      <c r="AI846" s="57"/>
      <c r="AJ846" s="57"/>
      <c r="AL846" s="57">
        <v>842</v>
      </c>
      <c r="AM846" s="66">
        <v>67.8</v>
      </c>
      <c r="AN846" s="66">
        <v>0</v>
      </c>
      <c r="AO846" s="65">
        <f t="shared" si="276"/>
        <v>18.833333333333332</v>
      </c>
      <c r="AP846" s="65">
        <f t="shared" si="286"/>
        <v>0.22222222222222143</v>
      </c>
      <c r="AQ846" s="67">
        <f t="shared" si="287"/>
        <v>5939.1666666666615</v>
      </c>
      <c r="AR846" s="57"/>
      <c r="AS846" s="57"/>
      <c r="AU846" s="57">
        <v>842</v>
      </c>
      <c r="AV846" s="66">
        <v>67.8</v>
      </c>
      <c r="AW846" s="66">
        <v>0</v>
      </c>
      <c r="AX846" s="65">
        <f t="shared" si="277"/>
        <v>18.833333333333332</v>
      </c>
      <c r="AY846" s="65">
        <f t="shared" si="288"/>
        <v>0.22222222222222143</v>
      </c>
      <c r="AZ846" s="67">
        <f t="shared" si="289"/>
        <v>5939.1666666666615</v>
      </c>
      <c r="BA846" s="57"/>
      <c r="BB846" s="57"/>
      <c r="BD846" s="57">
        <v>842</v>
      </c>
      <c r="BE846" s="66">
        <v>54.5</v>
      </c>
      <c r="BF846" s="66">
        <v>0</v>
      </c>
      <c r="BG846" s="65">
        <f t="shared" si="278"/>
        <v>15.138888888888889</v>
      </c>
      <c r="BH846" s="65">
        <f t="shared" si="290"/>
        <v>0.3333333333333357</v>
      </c>
      <c r="BI846" s="67">
        <f t="shared" si="291"/>
        <v>5659.9583333333367</v>
      </c>
      <c r="BJ846" s="57"/>
      <c r="BK846" s="57"/>
      <c r="BM846" s="57">
        <v>842</v>
      </c>
      <c r="BN846" s="57">
        <v>54.5</v>
      </c>
      <c r="BO846" s="66">
        <v>0</v>
      </c>
      <c r="BP846" s="65">
        <f t="shared" si="279"/>
        <v>15.138888888888889</v>
      </c>
      <c r="BQ846" s="65">
        <f t="shared" si="292"/>
        <v>0.3333333333333357</v>
      </c>
      <c r="BR846" s="67">
        <f t="shared" si="293"/>
        <v>5669.9305555555575</v>
      </c>
      <c r="BS846" s="57"/>
      <c r="BT846" s="57"/>
    </row>
    <row r="847" spans="1:72" x14ac:dyDescent="0.25">
      <c r="A847" s="31">
        <v>847</v>
      </c>
      <c r="B847" s="56">
        <v>844</v>
      </c>
      <c r="C847" s="71">
        <v>56.5</v>
      </c>
      <c r="D847" s="71">
        <v>0</v>
      </c>
      <c r="E847" s="71">
        <v>15.694444444444445</v>
      </c>
      <c r="F847" s="71">
        <v>0.22222222222222143</v>
      </c>
      <c r="G847" s="71">
        <v>5700.8194444444462</v>
      </c>
      <c r="K847" s="57">
        <v>843</v>
      </c>
      <c r="L847" s="66">
        <v>35.6</v>
      </c>
      <c r="M847" s="66">
        <v>0</v>
      </c>
      <c r="N847" s="65">
        <f t="shared" si="273"/>
        <v>9.8888888888888893</v>
      </c>
      <c r="O847" s="65">
        <f t="shared" si="280"/>
        <v>-0.49999999999999822</v>
      </c>
      <c r="P847" s="67">
        <f t="shared" si="281"/>
        <v>4997.1388888888869</v>
      </c>
      <c r="Q847" s="57"/>
      <c r="R847" s="57"/>
      <c r="T847" s="57">
        <v>843</v>
      </c>
      <c r="U847" s="66">
        <v>59.3</v>
      </c>
      <c r="V847" s="66">
        <v>0</v>
      </c>
      <c r="W847" s="65">
        <f t="shared" si="274"/>
        <v>16.472222222222221</v>
      </c>
      <c r="X847" s="65">
        <f t="shared" si="282"/>
        <v>0.1666666666666643</v>
      </c>
      <c r="Y847" s="67">
        <f t="shared" si="283"/>
        <v>6470.2916666666679</v>
      </c>
      <c r="Z847" s="57"/>
      <c r="AA847" s="57"/>
      <c r="AC847" s="57">
        <v>843</v>
      </c>
      <c r="AD847" s="66">
        <v>68.599999999999994</v>
      </c>
      <c r="AE847" s="66">
        <v>0</v>
      </c>
      <c r="AF847" s="65">
        <f t="shared" si="275"/>
        <v>19.055555555555554</v>
      </c>
      <c r="AG847" s="65">
        <f t="shared" si="284"/>
        <v>0.22222222222222143</v>
      </c>
      <c r="AH847" s="67">
        <f t="shared" si="285"/>
        <v>5958.1111111111059</v>
      </c>
      <c r="AI847" s="57"/>
      <c r="AJ847" s="57"/>
      <c r="AL847" s="57">
        <v>843</v>
      </c>
      <c r="AM847" s="66">
        <v>68.599999999999994</v>
      </c>
      <c r="AN847" s="66">
        <v>0</v>
      </c>
      <c r="AO847" s="65">
        <f t="shared" si="276"/>
        <v>19.055555555555554</v>
      </c>
      <c r="AP847" s="65">
        <f t="shared" si="286"/>
        <v>0.22222222222222143</v>
      </c>
      <c r="AQ847" s="67">
        <f t="shared" si="287"/>
        <v>5958.1111111111059</v>
      </c>
      <c r="AR847" s="57"/>
      <c r="AS847" s="57"/>
      <c r="AU847" s="57">
        <v>843</v>
      </c>
      <c r="AV847" s="66">
        <v>68.599999999999994</v>
      </c>
      <c r="AW847" s="66">
        <v>0</v>
      </c>
      <c r="AX847" s="65">
        <f t="shared" si="277"/>
        <v>19.055555555555554</v>
      </c>
      <c r="AY847" s="65">
        <f t="shared" si="288"/>
        <v>0.22222222222222143</v>
      </c>
      <c r="AZ847" s="67">
        <f t="shared" si="289"/>
        <v>5958.1111111111059</v>
      </c>
      <c r="BA847" s="57"/>
      <c r="BB847" s="57"/>
      <c r="BD847" s="57">
        <v>843</v>
      </c>
      <c r="BE847" s="66">
        <v>55.7</v>
      </c>
      <c r="BF847" s="66">
        <v>0</v>
      </c>
      <c r="BG847" s="65">
        <f t="shared" si="278"/>
        <v>15.472222222222223</v>
      </c>
      <c r="BH847" s="65">
        <f t="shared" si="290"/>
        <v>0.33333333333333393</v>
      </c>
      <c r="BI847" s="67">
        <f t="shared" si="291"/>
        <v>5675.2638888888923</v>
      </c>
      <c r="BJ847" s="57"/>
      <c r="BK847" s="57"/>
      <c r="BM847" s="57">
        <v>843</v>
      </c>
      <c r="BN847" s="57">
        <v>55.7</v>
      </c>
      <c r="BO847" s="66">
        <v>0</v>
      </c>
      <c r="BP847" s="65">
        <f t="shared" si="279"/>
        <v>15.472222222222223</v>
      </c>
      <c r="BQ847" s="65">
        <f t="shared" si="292"/>
        <v>0.33333333333333393</v>
      </c>
      <c r="BR847" s="67">
        <f t="shared" si="293"/>
        <v>5685.2361111111131</v>
      </c>
      <c r="BS847" s="57"/>
      <c r="BT847" s="57"/>
    </row>
    <row r="848" spans="1:72" x14ac:dyDescent="0.25">
      <c r="A848" s="31">
        <v>848</v>
      </c>
      <c r="B848" s="56">
        <v>845</v>
      </c>
      <c r="C848" s="71">
        <v>56.8</v>
      </c>
      <c r="D848" s="71">
        <v>0</v>
      </c>
      <c r="E848" s="71">
        <v>15.777777777777777</v>
      </c>
      <c r="F848" s="71">
        <v>8.3333333333332149E-2</v>
      </c>
      <c r="G848" s="71">
        <v>5716.5555555555575</v>
      </c>
      <c r="K848" s="57">
        <v>844</v>
      </c>
      <c r="L848" s="66">
        <v>33.4</v>
      </c>
      <c r="M848" s="66">
        <v>0</v>
      </c>
      <c r="N848" s="65">
        <f t="shared" si="273"/>
        <v>9.2777777777777768</v>
      </c>
      <c r="O848" s="65">
        <f t="shared" si="280"/>
        <v>-0.61111111111111249</v>
      </c>
      <c r="P848" s="67">
        <f t="shared" si="281"/>
        <v>5006.7222222222199</v>
      </c>
      <c r="Q848" s="57"/>
      <c r="R848" s="57"/>
      <c r="T848" s="57">
        <v>844</v>
      </c>
      <c r="U848" s="66">
        <v>60</v>
      </c>
      <c r="V848" s="66">
        <v>0</v>
      </c>
      <c r="W848" s="65">
        <f t="shared" si="274"/>
        <v>16.666666666666668</v>
      </c>
      <c r="X848" s="65">
        <f t="shared" si="282"/>
        <v>0.19444444444444642</v>
      </c>
      <c r="Y848" s="67">
        <f t="shared" si="283"/>
        <v>6486.8611111111122</v>
      </c>
      <c r="Z848" s="57"/>
      <c r="AA848" s="57"/>
      <c r="AC848" s="57">
        <v>844</v>
      </c>
      <c r="AD848" s="66">
        <v>69.400000000000006</v>
      </c>
      <c r="AE848" s="66">
        <v>0</v>
      </c>
      <c r="AF848" s="65">
        <f t="shared" si="275"/>
        <v>19.277777777777779</v>
      </c>
      <c r="AG848" s="65">
        <f t="shared" si="284"/>
        <v>0.22222222222222499</v>
      </c>
      <c r="AH848" s="67">
        <f t="shared" si="285"/>
        <v>5977.2777777777728</v>
      </c>
      <c r="AI848" s="57"/>
      <c r="AJ848" s="57"/>
      <c r="AL848" s="57">
        <v>844</v>
      </c>
      <c r="AM848" s="66">
        <v>69.400000000000006</v>
      </c>
      <c r="AN848" s="66">
        <v>0</v>
      </c>
      <c r="AO848" s="65">
        <f t="shared" si="276"/>
        <v>19.277777777777779</v>
      </c>
      <c r="AP848" s="65">
        <f t="shared" si="286"/>
        <v>0.22222222222222499</v>
      </c>
      <c r="AQ848" s="67">
        <f t="shared" si="287"/>
        <v>5977.2777777777728</v>
      </c>
      <c r="AR848" s="57"/>
      <c r="AS848" s="57"/>
      <c r="AU848" s="57">
        <v>844</v>
      </c>
      <c r="AV848" s="66">
        <v>69.400000000000006</v>
      </c>
      <c r="AW848" s="66">
        <v>0</v>
      </c>
      <c r="AX848" s="65">
        <f t="shared" si="277"/>
        <v>19.277777777777779</v>
      </c>
      <c r="AY848" s="65">
        <f t="shared" si="288"/>
        <v>0.22222222222222499</v>
      </c>
      <c r="AZ848" s="67">
        <f t="shared" si="289"/>
        <v>5977.2777777777728</v>
      </c>
      <c r="BA848" s="57"/>
      <c r="BB848" s="57"/>
      <c r="BD848" s="57">
        <v>844</v>
      </c>
      <c r="BE848" s="66">
        <v>56.5</v>
      </c>
      <c r="BF848" s="66">
        <v>0</v>
      </c>
      <c r="BG848" s="65">
        <f t="shared" si="278"/>
        <v>15.694444444444445</v>
      </c>
      <c r="BH848" s="65">
        <f t="shared" si="290"/>
        <v>0.22222222222222143</v>
      </c>
      <c r="BI848" s="67">
        <f t="shared" si="291"/>
        <v>5690.8472222222254</v>
      </c>
      <c r="BJ848" s="57"/>
      <c r="BK848" s="57"/>
      <c r="BM848" s="57">
        <v>844</v>
      </c>
      <c r="BN848" s="57">
        <v>56.5</v>
      </c>
      <c r="BO848" s="66">
        <v>0</v>
      </c>
      <c r="BP848" s="65">
        <f t="shared" si="279"/>
        <v>15.694444444444445</v>
      </c>
      <c r="BQ848" s="65">
        <f t="shared" si="292"/>
        <v>0.22222222222222143</v>
      </c>
      <c r="BR848" s="67">
        <f t="shared" si="293"/>
        <v>5700.8194444444462</v>
      </c>
      <c r="BS848" s="57"/>
      <c r="BT848" s="57"/>
    </row>
    <row r="849" spans="1:72" x14ac:dyDescent="0.25">
      <c r="A849" s="31">
        <v>849</v>
      </c>
      <c r="B849" s="56">
        <v>846</v>
      </c>
      <c r="C849" s="71">
        <v>57</v>
      </c>
      <c r="D849" s="71">
        <v>0</v>
      </c>
      <c r="E849" s="71">
        <v>15.833333333333332</v>
      </c>
      <c r="F849" s="71">
        <v>5.5555555555555358E-2</v>
      </c>
      <c r="G849" s="71">
        <v>5732.3611111111131</v>
      </c>
      <c r="K849" s="57">
        <v>845</v>
      </c>
      <c r="L849" s="66">
        <v>31.2</v>
      </c>
      <c r="M849" s="66">
        <v>0</v>
      </c>
      <c r="N849" s="65">
        <f t="shared" si="273"/>
        <v>8.6666666666666661</v>
      </c>
      <c r="O849" s="65">
        <f t="shared" si="280"/>
        <v>-0.61111111111111072</v>
      </c>
      <c r="P849" s="67">
        <f t="shared" si="281"/>
        <v>5015.6944444444425</v>
      </c>
      <c r="Q849" s="57"/>
      <c r="R849" s="57"/>
      <c r="T849" s="57">
        <v>845</v>
      </c>
      <c r="U849" s="66">
        <v>60.6</v>
      </c>
      <c r="V849" s="66">
        <v>0</v>
      </c>
      <c r="W849" s="65">
        <f t="shared" si="274"/>
        <v>16.833333333333332</v>
      </c>
      <c r="X849" s="65">
        <f t="shared" si="282"/>
        <v>0.1666666666666643</v>
      </c>
      <c r="Y849" s="67">
        <f t="shared" si="283"/>
        <v>6503.6111111111122</v>
      </c>
      <c r="Z849" s="57"/>
      <c r="AA849" s="57"/>
      <c r="AC849" s="57">
        <v>845</v>
      </c>
      <c r="AD849" s="66">
        <v>70.099999999999994</v>
      </c>
      <c r="AE849" s="66">
        <v>0</v>
      </c>
      <c r="AF849" s="65">
        <f t="shared" si="275"/>
        <v>19.472222222222221</v>
      </c>
      <c r="AG849" s="65">
        <f t="shared" si="284"/>
        <v>0.19444444444444287</v>
      </c>
      <c r="AH849" s="67">
        <f t="shared" si="285"/>
        <v>5996.6527777777728</v>
      </c>
      <c r="AI849" s="57"/>
      <c r="AJ849" s="57"/>
      <c r="AL849" s="57">
        <v>845</v>
      </c>
      <c r="AM849" s="66">
        <v>70.099999999999994</v>
      </c>
      <c r="AN849" s="66">
        <v>0</v>
      </c>
      <c r="AO849" s="65">
        <f t="shared" si="276"/>
        <v>19.472222222222221</v>
      </c>
      <c r="AP849" s="65">
        <f t="shared" si="286"/>
        <v>0.19444444444444287</v>
      </c>
      <c r="AQ849" s="67">
        <f t="shared" si="287"/>
        <v>5996.6527777777728</v>
      </c>
      <c r="AR849" s="57"/>
      <c r="AS849" s="57"/>
      <c r="AU849" s="57">
        <v>845</v>
      </c>
      <c r="AV849" s="66">
        <v>70.099999999999994</v>
      </c>
      <c r="AW849" s="66">
        <v>0</v>
      </c>
      <c r="AX849" s="65">
        <f t="shared" si="277"/>
        <v>19.472222222222221</v>
      </c>
      <c r="AY849" s="65">
        <f t="shared" si="288"/>
        <v>0.19444444444444287</v>
      </c>
      <c r="AZ849" s="67">
        <f t="shared" si="289"/>
        <v>5996.6527777777728</v>
      </c>
      <c r="BA849" s="57"/>
      <c r="BB849" s="57"/>
      <c r="BD849" s="57">
        <v>845</v>
      </c>
      <c r="BE849" s="66">
        <v>56.8</v>
      </c>
      <c r="BF849" s="66">
        <v>0</v>
      </c>
      <c r="BG849" s="65">
        <f t="shared" si="278"/>
        <v>15.777777777777777</v>
      </c>
      <c r="BH849" s="65">
        <f t="shared" si="290"/>
        <v>8.3333333333332149E-2</v>
      </c>
      <c r="BI849" s="67">
        <f t="shared" si="291"/>
        <v>5706.5833333333367</v>
      </c>
      <c r="BJ849" s="57"/>
      <c r="BK849" s="57"/>
      <c r="BM849" s="57">
        <v>845</v>
      </c>
      <c r="BN849" s="57">
        <v>56.8</v>
      </c>
      <c r="BO849" s="66">
        <v>0</v>
      </c>
      <c r="BP849" s="65">
        <f t="shared" si="279"/>
        <v>15.777777777777777</v>
      </c>
      <c r="BQ849" s="65">
        <f t="shared" si="292"/>
        <v>8.3333333333332149E-2</v>
      </c>
      <c r="BR849" s="67">
        <f t="shared" si="293"/>
        <v>5716.5555555555575</v>
      </c>
      <c r="BS849" s="57"/>
      <c r="BT849" s="57"/>
    </row>
    <row r="850" spans="1:72" x14ac:dyDescent="0.25">
      <c r="A850" s="31">
        <v>850</v>
      </c>
      <c r="B850" s="56">
        <v>847</v>
      </c>
      <c r="C850" s="71">
        <v>57.2</v>
      </c>
      <c r="D850" s="71">
        <v>0</v>
      </c>
      <c r="E850" s="71">
        <v>15.888888888888889</v>
      </c>
      <c r="F850" s="71">
        <v>5.5555555555557135E-2</v>
      </c>
      <c r="G850" s="71">
        <v>5748.2222222222244</v>
      </c>
      <c r="K850" s="57">
        <v>846</v>
      </c>
      <c r="L850" s="66">
        <v>29.1</v>
      </c>
      <c r="M850" s="66">
        <v>0</v>
      </c>
      <c r="N850" s="65">
        <f t="shared" si="273"/>
        <v>8.0833333333333339</v>
      </c>
      <c r="O850" s="65">
        <f t="shared" si="280"/>
        <v>-0.58333333333333215</v>
      </c>
      <c r="P850" s="67">
        <f t="shared" si="281"/>
        <v>5024.0694444444425</v>
      </c>
      <c r="Q850" s="57"/>
      <c r="R850" s="57"/>
      <c r="T850" s="57">
        <v>846</v>
      </c>
      <c r="U850" s="66">
        <v>61.3</v>
      </c>
      <c r="V850" s="66">
        <v>0</v>
      </c>
      <c r="W850" s="65">
        <f t="shared" si="274"/>
        <v>17.027777777777775</v>
      </c>
      <c r="X850" s="65">
        <f t="shared" si="282"/>
        <v>0.19444444444444287</v>
      </c>
      <c r="Y850" s="67">
        <f t="shared" si="283"/>
        <v>6520.5416666666679</v>
      </c>
      <c r="Z850" s="57"/>
      <c r="AA850" s="57"/>
      <c r="AC850" s="57">
        <v>846</v>
      </c>
      <c r="AD850" s="66">
        <v>70.900000000000006</v>
      </c>
      <c r="AE850" s="66">
        <v>0</v>
      </c>
      <c r="AF850" s="65">
        <f t="shared" si="275"/>
        <v>19.694444444444446</v>
      </c>
      <c r="AG850" s="65">
        <f t="shared" si="284"/>
        <v>0.22222222222222499</v>
      </c>
      <c r="AH850" s="67">
        <f t="shared" si="285"/>
        <v>6016.2361111111059</v>
      </c>
      <c r="AI850" s="57"/>
      <c r="AJ850" s="57"/>
      <c r="AL850" s="57">
        <v>846</v>
      </c>
      <c r="AM850" s="66">
        <v>70.900000000000006</v>
      </c>
      <c r="AN850" s="66">
        <v>0</v>
      </c>
      <c r="AO850" s="65">
        <f t="shared" si="276"/>
        <v>19.694444444444446</v>
      </c>
      <c r="AP850" s="65">
        <f t="shared" si="286"/>
        <v>0.22222222222222499</v>
      </c>
      <c r="AQ850" s="67">
        <f t="shared" si="287"/>
        <v>6016.2361111111059</v>
      </c>
      <c r="AR850" s="57"/>
      <c r="AS850" s="57"/>
      <c r="AU850" s="57">
        <v>846</v>
      </c>
      <c r="AV850" s="66">
        <v>70.900000000000006</v>
      </c>
      <c r="AW850" s="66">
        <v>0</v>
      </c>
      <c r="AX850" s="65">
        <f t="shared" si="277"/>
        <v>19.694444444444446</v>
      </c>
      <c r="AY850" s="65">
        <f t="shared" si="288"/>
        <v>0.22222222222222499</v>
      </c>
      <c r="AZ850" s="67">
        <f t="shared" si="289"/>
        <v>6016.2361111111059</v>
      </c>
      <c r="BA850" s="57"/>
      <c r="BB850" s="57"/>
      <c r="BD850" s="57">
        <v>846</v>
      </c>
      <c r="BE850" s="66">
        <v>57</v>
      </c>
      <c r="BF850" s="66">
        <v>0</v>
      </c>
      <c r="BG850" s="65">
        <f t="shared" si="278"/>
        <v>15.833333333333332</v>
      </c>
      <c r="BH850" s="65">
        <f t="shared" si="290"/>
        <v>5.5555555555555358E-2</v>
      </c>
      <c r="BI850" s="67">
        <f t="shared" si="291"/>
        <v>5722.3888888888923</v>
      </c>
      <c r="BJ850" s="57"/>
      <c r="BK850" s="57"/>
      <c r="BM850" s="57">
        <v>846</v>
      </c>
      <c r="BN850" s="57">
        <v>57</v>
      </c>
      <c r="BO850" s="66">
        <v>0</v>
      </c>
      <c r="BP850" s="65">
        <f t="shared" si="279"/>
        <v>15.833333333333332</v>
      </c>
      <c r="BQ850" s="65">
        <f t="shared" si="292"/>
        <v>5.5555555555555358E-2</v>
      </c>
      <c r="BR850" s="67">
        <f t="shared" si="293"/>
        <v>5732.3611111111131</v>
      </c>
      <c r="BS850" s="57"/>
      <c r="BT850" s="57"/>
    </row>
    <row r="851" spans="1:72" x14ac:dyDescent="0.25">
      <c r="A851" s="31">
        <v>851</v>
      </c>
      <c r="B851" s="56">
        <v>848</v>
      </c>
      <c r="C851" s="71">
        <v>57.7</v>
      </c>
      <c r="D851" s="71">
        <v>0</v>
      </c>
      <c r="E851" s="71">
        <v>16.027777777777779</v>
      </c>
      <c r="F851" s="71">
        <v>0.13888888888888928</v>
      </c>
      <c r="G851" s="71">
        <v>5764.1805555555575</v>
      </c>
      <c r="K851" s="57">
        <v>847</v>
      </c>
      <c r="L851" s="66">
        <v>27.6</v>
      </c>
      <c r="M851" s="66">
        <v>0</v>
      </c>
      <c r="N851" s="65">
        <f t="shared" si="273"/>
        <v>7.666666666666667</v>
      </c>
      <c r="O851" s="65">
        <f t="shared" si="280"/>
        <v>-0.41666666666666696</v>
      </c>
      <c r="P851" s="67">
        <f t="shared" si="281"/>
        <v>5031.9444444444425</v>
      </c>
      <c r="Q851" s="57"/>
      <c r="R851" s="57"/>
      <c r="T851" s="57">
        <v>847</v>
      </c>
      <c r="U851" s="66">
        <v>61.5</v>
      </c>
      <c r="V851" s="66">
        <v>0</v>
      </c>
      <c r="W851" s="65">
        <f t="shared" si="274"/>
        <v>17.083333333333332</v>
      </c>
      <c r="X851" s="65">
        <f t="shared" si="282"/>
        <v>5.5555555555557135E-2</v>
      </c>
      <c r="Y851" s="67">
        <f t="shared" si="283"/>
        <v>6537.5972222222235</v>
      </c>
      <c r="Z851" s="57"/>
      <c r="AA851" s="57"/>
      <c r="AC851" s="57">
        <v>847</v>
      </c>
      <c r="AD851" s="66">
        <v>71.7</v>
      </c>
      <c r="AE851" s="66">
        <v>0</v>
      </c>
      <c r="AF851" s="65">
        <f t="shared" si="275"/>
        <v>19.916666666666668</v>
      </c>
      <c r="AG851" s="65">
        <f t="shared" si="284"/>
        <v>0.22222222222222143</v>
      </c>
      <c r="AH851" s="67">
        <f t="shared" si="285"/>
        <v>6036.0416666666615</v>
      </c>
      <c r="AI851" s="57"/>
      <c r="AJ851" s="57"/>
      <c r="AL851" s="57">
        <v>847</v>
      </c>
      <c r="AM851" s="66">
        <v>71.7</v>
      </c>
      <c r="AN851" s="66">
        <v>0</v>
      </c>
      <c r="AO851" s="65">
        <f t="shared" si="276"/>
        <v>19.916666666666668</v>
      </c>
      <c r="AP851" s="65">
        <f t="shared" si="286"/>
        <v>0.22222222222222143</v>
      </c>
      <c r="AQ851" s="67">
        <f t="shared" si="287"/>
        <v>6036.0416666666615</v>
      </c>
      <c r="AR851" s="57"/>
      <c r="AS851" s="57"/>
      <c r="AU851" s="57">
        <v>847</v>
      </c>
      <c r="AV851" s="66">
        <v>71.7</v>
      </c>
      <c r="AW851" s="66">
        <v>0</v>
      </c>
      <c r="AX851" s="65">
        <f t="shared" si="277"/>
        <v>19.916666666666668</v>
      </c>
      <c r="AY851" s="65">
        <f t="shared" si="288"/>
        <v>0.22222222222222143</v>
      </c>
      <c r="AZ851" s="67">
        <f t="shared" si="289"/>
        <v>6036.0416666666615</v>
      </c>
      <c r="BA851" s="57"/>
      <c r="BB851" s="57"/>
      <c r="BD851" s="57">
        <v>847</v>
      </c>
      <c r="BE851" s="66">
        <v>57.2</v>
      </c>
      <c r="BF851" s="66">
        <v>0</v>
      </c>
      <c r="BG851" s="65">
        <f t="shared" si="278"/>
        <v>15.888888888888889</v>
      </c>
      <c r="BH851" s="65">
        <f t="shared" si="290"/>
        <v>5.5555555555557135E-2</v>
      </c>
      <c r="BI851" s="67">
        <f t="shared" si="291"/>
        <v>5738.2500000000036</v>
      </c>
      <c r="BJ851" s="57"/>
      <c r="BK851" s="57"/>
      <c r="BM851" s="57">
        <v>847</v>
      </c>
      <c r="BN851" s="57">
        <v>57.2</v>
      </c>
      <c r="BO851" s="66">
        <v>0</v>
      </c>
      <c r="BP851" s="65">
        <f t="shared" si="279"/>
        <v>15.888888888888889</v>
      </c>
      <c r="BQ851" s="65">
        <f t="shared" si="292"/>
        <v>5.5555555555557135E-2</v>
      </c>
      <c r="BR851" s="67">
        <f t="shared" si="293"/>
        <v>5748.2222222222244</v>
      </c>
      <c r="BS851" s="57"/>
      <c r="BT851" s="57"/>
    </row>
    <row r="852" spans="1:72" x14ac:dyDescent="0.25">
      <c r="A852" s="31">
        <v>852</v>
      </c>
      <c r="B852" s="56">
        <v>849</v>
      </c>
      <c r="C852" s="71">
        <v>58.7</v>
      </c>
      <c r="D852" s="71">
        <v>0</v>
      </c>
      <c r="E852" s="71">
        <v>16.305555555555557</v>
      </c>
      <c r="F852" s="71">
        <v>0.27777777777777857</v>
      </c>
      <c r="G852" s="71">
        <v>5780.3472222222244</v>
      </c>
      <c r="K852" s="57">
        <v>848</v>
      </c>
      <c r="L852" s="66">
        <v>26.6</v>
      </c>
      <c r="M852" s="66">
        <v>0</v>
      </c>
      <c r="N852" s="65">
        <f t="shared" si="273"/>
        <v>7.3888888888888893</v>
      </c>
      <c r="O852" s="65">
        <f t="shared" si="280"/>
        <v>-0.27777777777777768</v>
      </c>
      <c r="P852" s="67">
        <f t="shared" si="281"/>
        <v>5039.4722222222199</v>
      </c>
      <c r="Q852" s="57"/>
      <c r="R852" s="57"/>
      <c r="T852" s="57">
        <v>848</v>
      </c>
      <c r="U852" s="66">
        <v>61.5</v>
      </c>
      <c r="V852" s="66">
        <v>0</v>
      </c>
      <c r="W852" s="65">
        <f t="shared" si="274"/>
        <v>17.083333333333332</v>
      </c>
      <c r="X852" s="65">
        <f t="shared" si="282"/>
        <v>0</v>
      </c>
      <c r="Y852" s="67">
        <f t="shared" si="283"/>
        <v>6554.6805555555566</v>
      </c>
      <c r="Z852" s="57"/>
      <c r="AA852" s="57"/>
      <c r="AC852" s="57">
        <v>848</v>
      </c>
      <c r="AD852" s="66">
        <v>72.5</v>
      </c>
      <c r="AE852" s="66">
        <v>0</v>
      </c>
      <c r="AF852" s="65">
        <f t="shared" si="275"/>
        <v>20.138888888888889</v>
      </c>
      <c r="AG852" s="65">
        <f t="shared" si="284"/>
        <v>0.22222222222222143</v>
      </c>
      <c r="AH852" s="67">
        <f t="shared" si="285"/>
        <v>6056.0694444444389</v>
      </c>
      <c r="AI852" s="57"/>
      <c r="AJ852" s="57"/>
      <c r="AL852" s="57">
        <v>848</v>
      </c>
      <c r="AM852" s="66">
        <v>72.5</v>
      </c>
      <c r="AN852" s="66">
        <v>0</v>
      </c>
      <c r="AO852" s="65">
        <f t="shared" si="276"/>
        <v>20.138888888888889</v>
      </c>
      <c r="AP852" s="65">
        <f t="shared" si="286"/>
        <v>0.22222222222222143</v>
      </c>
      <c r="AQ852" s="67">
        <f t="shared" si="287"/>
        <v>6056.0694444444389</v>
      </c>
      <c r="AR852" s="57"/>
      <c r="AS852" s="57"/>
      <c r="AU852" s="57">
        <v>848</v>
      </c>
      <c r="AV852" s="66">
        <v>72.5</v>
      </c>
      <c r="AW852" s="66">
        <v>0</v>
      </c>
      <c r="AX852" s="65">
        <f t="shared" si="277"/>
        <v>20.138888888888889</v>
      </c>
      <c r="AY852" s="65">
        <f t="shared" si="288"/>
        <v>0.22222222222222143</v>
      </c>
      <c r="AZ852" s="67">
        <f t="shared" si="289"/>
        <v>6056.0694444444389</v>
      </c>
      <c r="BA852" s="57"/>
      <c r="BB852" s="57"/>
      <c r="BD852" s="57">
        <v>848</v>
      </c>
      <c r="BE852" s="66">
        <v>57.7</v>
      </c>
      <c r="BF852" s="66">
        <v>0</v>
      </c>
      <c r="BG852" s="65">
        <f t="shared" si="278"/>
        <v>16.027777777777779</v>
      </c>
      <c r="BH852" s="65">
        <f t="shared" si="290"/>
        <v>0.13888888888888928</v>
      </c>
      <c r="BI852" s="67">
        <f t="shared" si="291"/>
        <v>5754.2083333333367</v>
      </c>
      <c r="BJ852" s="57"/>
      <c r="BK852" s="57"/>
      <c r="BM852" s="57">
        <v>848</v>
      </c>
      <c r="BN852" s="57">
        <v>57.7</v>
      </c>
      <c r="BO852" s="66">
        <v>0</v>
      </c>
      <c r="BP852" s="65">
        <f t="shared" si="279"/>
        <v>16.027777777777779</v>
      </c>
      <c r="BQ852" s="65">
        <f t="shared" si="292"/>
        <v>0.13888888888888928</v>
      </c>
      <c r="BR852" s="67">
        <f t="shared" si="293"/>
        <v>5764.1805555555575</v>
      </c>
      <c r="BS852" s="57"/>
      <c r="BT852" s="57"/>
    </row>
    <row r="853" spans="1:72" x14ac:dyDescent="0.25">
      <c r="A853" s="31">
        <v>853</v>
      </c>
      <c r="B853" s="56">
        <v>850</v>
      </c>
      <c r="C853" s="71">
        <v>60.1</v>
      </c>
      <c r="D853" s="71">
        <v>0</v>
      </c>
      <c r="E853" s="71">
        <v>16.694444444444443</v>
      </c>
      <c r="F853" s="71">
        <v>0.38888888888888573</v>
      </c>
      <c r="G853" s="71">
        <v>5796.8472222222244</v>
      </c>
      <c r="K853" s="57">
        <v>849</v>
      </c>
      <c r="L853" s="66">
        <v>26.2</v>
      </c>
      <c r="M853" s="66">
        <v>0</v>
      </c>
      <c r="N853" s="65">
        <f t="shared" si="273"/>
        <v>7.2777777777777777</v>
      </c>
      <c r="O853" s="65">
        <f t="shared" si="280"/>
        <v>-0.1111111111111116</v>
      </c>
      <c r="P853" s="67">
        <f t="shared" si="281"/>
        <v>5046.8055555555529</v>
      </c>
      <c r="Q853" s="57"/>
      <c r="R853" s="57"/>
      <c r="T853" s="57">
        <v>849</v>
      </c>
      <c r="U853" s="66">
        <v>61.4</v>
      </c>
      <c r="V853" s="66">
        <v>0</v>
      </c>
      <c r="W853" s="65">
        <f t="shared" si="274"/>
        <v>17.055555555555554</v>
      </c>
      <c r="X853" s="65">
        <f t="shared" si="282"/>
        <v>-2.7777777777778567E-2</v>
      </c>
      <c r="Y853" s="67">
        <f t="shared" si="283"/>
        <v>6571.7500000000009</v>
      </c>
      <c r="Z853" s="57"/>
      <c r="AA853" s="57"/>
      <c r="AC853" s="57">
        <v>849</v>
      </c>
      <c r="AD853" s="66">
        <v>73.2</v>
      </c>
      <c r="AE853" s="66">
        <v>0</v>
      </c>
      <c r="AF853" s="65">
        <f t="shared" si="275"/>
        <v>20.333333333333332</v>
      </c>
      <c r="AG853" s="65">
        <f t="shared" si="284"/>
        <v>0.19444444444444287</v>
      </c>
      <c r="AH853" s="67">
        <f t="shared" si="285"/>
        <v>6076.3055555555502</v>
      </c>
      <c r="AI853" s="57"/>
      <c r="AJ853" s="57"/>
      <c r="AL853" s="57">
        <v>849</v>
      </c>
      <c r="AM853" s="66">
        <v>73.2</v>
      </c>
      <c r="AN853" s="66">
        <v>0</v>
      </c>
      <c r="AO853" s="65">
        <f t="shared" si="276"/>
        <v>20.333333333333332</v>
      </c>
      <c r="AP853" s="65">
        <f t="shared" si="286"/>
        <v>0.19444444444444287</v>
      </c>
      <c r="AQ853" s="67">
        <f t="shared" si="287"/>
        <v>6076.3055555555502</v>
      </c>
      <c r="AR853" s="57"/>
      <c r="AS853" s="57"/>
      <c r="AU853" s="57">
        <v>849</v>
      </c>
      <c r="AV853" s="66">
        <v>73.2</v>
      </c>
      <c r="AW853" s="66">
        <v>0</v>
      </c>
      <c r="AX853" s="65">
        <f t="shared" si="277"/>
        <v>20.333333333333332</v>
      </c>
      <c r="AY853" s="65">
        <f t="shared" si="288"/>
        <v>0.19444444444444287</v>
      </c>
      <c r="AZ853" s="67">
        <f t="shared" si="289"/>
        <v>6076.3055555555502</v>
      </c>
      <c r="BA853" s="57"/>
      <c r="BB853" s="57"/>
      <c r="BD853" s="57">
        <v>849</v>
      </c>
      <c r="BE853" s="66">
        <v>58.7</v>
      </c>
      <c r="BF853" s="66">
        <v>0</v>
      </c>
      <c r="BG853" s="65">
        <f t="shared" si="278"/>
        <v>16.305555555555557</v>
      </c>
      <c r="BH853" s="65">
        <f t="shared" si="290"/>
        <v>0.27777777777777857</v>
      </c>
      <c r="BI853" s="67">
        <f t="shared" si="291"/>
        <v>5770.3750000000036</v>
      </c>
      <c r="BJ853" s="57"/>
      <c r="BK853" s="57"/>
      <c r="BM853" s="57">
        <v>849</v>
      </c>
      <c r="BN853" s="57">
        <v>58.7</v>
      </c>
      <c r="BO853" s="66">
        <v>0</v>
      </c>
      <c r="BP853" s="65">
        <f t="shared" si="279"/>
        <v>16.305555555555557</v>
      </c>
      <c r="BQ853" s="65">
        <f t="shared" si="292"/>
        <v>0.27777777777777857</v>
      </c>
      <c r="BR853" s="67">
        <f t="shared" si="293"/>
        <v>5780.3472222222244</v>
      </c>
      <c r="BS853" s="57"/>
      <c r="BT853" s="57"/>
    </row>
    <row r="854" spans="1:72" x14ac:dyDescent="0.25">
      <c r="A854" s="31">
        <v>854</v>
      </c>
      <c r="B854" s="56">
        <v>851</v>
      </c>
      <c r="C854" s="71">
        <v>61.1</v>
      </c>
      <c r="D854" s="71">
        <v>0</v>
      </c>
      <c r="E854" s="71">
        <v>16.972222222222221</v>
      </c>
      <c r="F854" s="71">
        <v>0.27777777777777857</v>
      </c>
      <c r="G854" s="71">
        <v>5813.6805555555575</v>
      </c>
      <c r="K854" s="57">
        <v>850</v>
      </c>
      <c r="L854" s="66">
        <v>26.3</v>
      </c>
      <c r="M854" s="66">
        <v>0</v>
      </c>
      <c r="N854" s="65">
        <f t="shared" si="273"/>
        <v>7.3055555555555554</v>
      </c>
      <c r="O854" s="65">
        <f t="shared" si="280"/>
        <v>2.7777777777777679E-2</v>
      </c>
      <c r="P854" s="67">
        <f t="shared" si="281"/>
        <v>5054.0972222222199</v>
      </c>
      <c r="Q854" s="57"/>
      <c r="R854" s="57"/>
      <c r="T854" s="57">
        <v>850</v>
      </c>
      <c r="U854" s="66">
        <v>61.2</v>
      </c>
      <c r="V854" s="66">
        <v>0</v>
      </c>
      <c r="W854" s="65">
        <f t="shared" si="274"/>
        <v>17</v>
      </c>
      <c r="X854" s="65">
        <f t="shared" si="282"/>
        <v>-5.5555555555553582E-2</v>
      </c>
      <c r="Y854" s="67">
        <f t="shared" si="283"/>
        <v>6588.7777777777783</v>
      </c>
      <c r="Z854" s="57"/>
      <c r="AA854" s="57"/>
      <c r="AC854" s="57">
        <v>850</v>
      </c>
      <c r="AD854" s="66">
        <v>73.8</v>
      </c>
      <c r="AE854" s="66">
        <v>0</v>
      </c>
      <c r="AF854" s="65">
        <f t="shared" si="275"/>
        <v>20.5</v>
      </c>
      <c r="AG854" s="65">
        <f t="shared" si="284"/>
        <v>0.16666666666666785</v>
      </c>
      <c r="AH854" s="67">
        <f t="shared" si="285"/>
        <v>6096.7222222222172</v>
      </c>
      <c r="AI854" s="57"/>
      <c r="AJ854" s="57"/>
      <c r="AL854" s="57">
        <v>850</v>
      </c>
      <c r="AM854" s="66">
        <v>73.8</v>
      </c>
      <c r="AN854" s="66">
        <v>0</v>
      </c>
      <c r="AO854" s="65">
        <f t="shared" si="276"/>
        <v>20.5</v>
      </c>
      <c r="AP854" s="65">
        <f t="shared" si="286"/>
        <v>0.16666666666666785</v>
      </c>
      <c r="AQ854" s="67">
        <f t="shared" si="287"/>
        <v>6096.7222222222172</v>
      </c>
      <c r="AR854" s="57"/>
      <c r="AS854" s="57"/>
      <c r="AU854" s="57">
        <v>850</v>
      </c>
      <c r="AV854" s="66">
        <v>73.8</v>
      </c>
      <c r="AW854" s="66">
        <v>0</v>
      </c>
      <c r="AX854" s="65">
        <f t="shared" si="277"/>
        <v>20.5</v>
      </c>
      <c r="AY854" s="65">
        <f t="shared" si="288"/>
        <v>0.16666666666666785</v>
      </c>
      <c r="AZ854" s="67">
        <f t="shared" si="289"/>
        <v>6096.7222222222172</v>
      </c>
      <c r="BA854" s="57"/>
      <c r="BB854" s="57"/>
      <c r="BD854" s="57">
        <v>850</v>
      </c>
      <c r="BE854" s="66">
        <v>60.1</v>
      </c>
      <c r="BF854" s="66">
        <v>0</v>
      </c>
      <c r="BG854" s="65">
        <f t="shared" si="278"/>
        <v>16.694444444444443</v>
      </c>
      <c r="BH854" s="65">
        <f t="shared" si="290"/>
        <v>0.38888888888888573</v>
      </c>
      <c r="BI854" s="67">
        <f t="shared" si="291"/>
        <v>5786.8750000000036</v>
      </c>
      <c r="BJ854" s="57"/>
      <c r="BK854" s="57"/>
      <c r="BM854" s="57">
        <v>850</v>
      </c>
      <c r="BN854" s="57">
        <v>60.1</v>
      </c>
      <c r="BO854" s="66">
        <v>0</v>
      </c>
      <c r="BP854" s="65">
        <f t="shared" si="279"/>
        <v>16.694444444444443</v>
      </c>
      <c r="BQ854" s="65">
        <f t="shared" si="292"/>
        <v>0.38888888888888573</v>
      </c>
      <c r="BR854" s="67">
        <f t="shared" si="293"/>
        <v>5796.8472222222244</v>
      </c>
      <c r="BS854" s="57"/>
      <c r="BT854" s="57"/>
    </row>
    <row r="855" spans="1:72" x14ac:dyDescent="0.25">
      <c r="A855" s="31">
        <v>855</v>
      </c>
      <c r="B855" s="56">
        <v>852</v>
      </c>
      <c r="C855" s="71">
        <v>61.7</v>
      </c>
      <c r="D855" s="71">
        <v>0</v>
      </c>
      <c r="E855" s="71">
        <v>17.138888888888889</v>
      </c>
      <c r="F855" s="71">
        <v>0.16666666666666785</v>
      </c>
      <c r="G855" s="71">
        <v>5830.7361111111131</v>
      </c>
      <c r="K855" s="57">
        <v>851</v>
      </c>
      <c r="L855" s="66">
        <v>26.7</v>
      </c>
      <c r="M855" s="66">
        <v>0</v>
      </c>
      <c r="N855" s="65">
        <f t="shared" si="273"/>
        <v>7.4166666666666661</v>
      </c>
      <c r="O855" s="65">
        <f t="shared" si="280"/>
        <v>0.11111111111111072</v>
      </c>
      <c r="P855" s="67">
        <f t="shared" si="281"/>
        <v>5061.4583333333312</v>
      </c>
      <c r="Q855" s="57"/>
      <c r="R855" s="57"/>
      <c r="T855" s="57">
        <v>851</v>
      </c>
      <c r="U855" s="66">
        <v>60.5</v>
      </c>
      <c r="V855" s="66">
        <v>0</v>
      </c>
      <c r="W855" s="65">
        <f t="shared" si="274"/>
        <v>16.805555555555554</v>
      </c>
      <c r="X855" s="65">
        <f t="shared" si="282"/>
        <v>-0.19444444444444642</v>
      </c>
      <c r="Y855" s="67">
        <f t="shared" si="283"/>
        <v>6605.6805555555557</v>
      </c>
      <c r="Z855" s="57"/>
      <c r="AA855" s="57"/>
      <c r="AC855" s="57">
        <v>851</v>
      </c>
      <c r="AD855" s="66">
        <v>74.400000000000006</v>
      </c>
      <c r="AE855" s="66">
        <v>0</v>
      </c>
      <c r="AF855" s="65">
        <f t="shared" si="275"/>
        <v>20.666666666666668</v>
      </c>
      <c r="AG855" s="65">
        <f t="shared" si="284"/>
        <v>0.16666666666666785</v>
      </c>
      <c r="AH855" s="67">
        <f t="shared" si="285"/>
        <v>6117.3055555555502</v>
      </c>
      <c r="AI855" s="57"/>
      <c r="AJ855" s="57"/>
      <c r="AL855" s="57">
        <v>851</v>
      </c>
      <c r="AM855" s="66">
        <v>74.400000000000006</v>
      </c>
      <c r="AN855" s="66">
        <v>0</v>
      </c>
      <c r="AO855" s="65">
        <f t="shared" si="276"/>
        <v>20.666666666666668</v>
      </c>
      <c r="AP855" s="65">
        <f t="shared" si="286"/>
        <v>0.16666666666666785</v>
      </c>
      <c r="AQ855" s="67">
        <f t="shared" si="287"/>
        <v>6117.3055555555502</v>
      </c>
      <c r="AR855" s="57"/>
      <c r="AS855" s="57"/>
      <c r="AU855" s="57">
        <v>851</v>
      </c>
      <c r="AV855" s="66">
        <v>74.400000000000006</v>
      </c>
      <c r="AW855" s="66">
        <v>0</v>
      </c>
      <c r="AX855" s="65">
        <f t="shared" si="277"/>
        <v>20.666666666666668</v>
      </c>
      <c r="AY855" s="65">
        <f t="shared" si="288"/>
        <v>0.16666666666666785</v>
      </c>
      <c r="AZ855" s="67">
        <f t="shared" si="289"/>
        <v>6117.3055555555502</v>
      </c>
      <c r="BA855" s="57"/>
      <c r="BB855" s="57"/>
      <c r="BD855" s="57">
        <v>851</v>
      </c>
      <c r="BE855" s="66">
        <v>61.1</v>
      </c>
      <c r="BF855" s="66">
        <v>0</v>
      </c>
      <c r="BG855" s="65">
        <f t="shared" si="278"/>
        <v>16.972222222222221</v>
      </c>
      <c r="BH855" s="65">
        <f t="shared" si="290"/>
        <v>0.27777777777777857</v>
      </c>
      <c r="BI855" s="67">
        <f t="shared" si="291"/>
        <v>5803.7083333333367</v>
      </c>
      <c r="BJ855" s="57"/>
      <c r="BK855" s="57"/>
      <c r="BM855" s="57">
        <v>851</v>
      </c>
      <c r="BN855" s="57">
        <v>61.1</v>
      </c>
      <c r="BO855" s="66">
        <v>0</v>
      </c>
      <c r="BP855" s="65">
        <f t="shared" si="279"/>
        <v>16.972222222222221</v>
      </c>
      <c r="BQ855" s="65">
        <f t="shared" si="292"/>
        <v>0.27777777777777857</v>
      </c>
      <c r="BR855" s="67">
        <f t="shared" si="293"/>
        <v>5813.6805555555575</v>
      </c>
      <c r="BS855" s="57"/>
      <c r="BT855" s="57"/>
    </row>
    <row r="856" spans="1:72" x14ac:dyDescent="0.25">
      <c r="A856" s="31">
        <v>856</v>
      </c>
      <c r="B856" s="56">
        <v>853</v>
      </c>
      <c r="C856" s="71">
        <v>62.3</v>
      </c>
      <c r="D856" s="71">
        <v>0</v>
      </c>
      <c r="E856" s="71">
        <v>17.305555555555554</v>
      </c>
      <c r="F856" s="71">
        <v>0.1666666666666643</v>
      </c>
      <c r="G856" s="71">
        <v>5847.9583333333358</v>
      </c>
      <c r="K856" s="57">
        <v>852</v>
      </c>
      <c r="L856" s="66">
        <v>27.5</v>
      </c>
      <c r="M856" s="66">
        <v>0</v>
      </c>
      <c r="N856" s="65">
        <f t="shared" si="273"/>
        <v>7.6388888888888884</v>
      </c>
      <c r="O856" s="65">
        <f t="shared" si="280"/>
        <v>0.22222222222222232</v>
      </c>
      <c r="P856" s="67">
        <f t="shared" si="281"/>
        <v>5068.9861111111086</v>
      </c>
      <c r="Q856" s="57"/>
      <c r="R856" s="57"/>
      <c r="T856" s="57">
        <v>852</v>
      </c>
      <c r="U856" s="66">
        <v>60</v>
      </c>
      <c r="V856" s="66">
        <v>0</v>
      </c>
      <c r="W856" s="65">
        <f t="shared" si="274"/>
        <v>16.666666666666668</v>
      </c>
      <c r="X856" s="65">
        <f t="shared" si="282"/>
        <v>-0.13888888888888573</v>
      </c>
      <c r="Y856" s="67">
        <f t="shared" si="283"/>
        <v>6622.416666666667</v>
      </c>
      <c r="Z856" s="57"/>
      <c r="AA856" s="57"/>
      <c r="AC856" s="57">
        <v>852</v>
      </c>
      <c r="AD856" s="66">
        <v>74.7</v>
      </c>
      <c r="AE856" s="66">
        <v>0</v>
      </c>
      <c r="AF856" s="65">
        <f t="shared" si="275"/>
        <v>20.75</v>
      </c>
      <c r="AG856" s="65">
        <f t="shared" si="284"/>
        <v>8.3333333333332149E-2</v>
      </c>
      <c r="AH856" s="67">
        <f t="shared" si="285"/>
        <v>6138.0138888888832</v>
      </c>
      <c r="AI856" s="57"/>
      <c r="AJ856" s="57"/>
      <c r="AL856" s="57">
        <v>852</v>
      </c>
      <c r="AM856" s="66">
        <v>74.7</v>
      </c>
      <c r="AN856" s="66">
        <v>0</v>
      </c>
      <c r="AO856" s="65">
        <f t="shared" si="276"/>
        <v>20.75</v>
      </c>
      <c r="AP856" s="65">
        <f t="shared" si="286"/>
        <v>8.3333333333332149E-2</v>
      </c>
      <c r="AQ856" s="67">
        <f t="shared" si="287"/>
        <v>6138.0138888888832</v>
      </c>
      <c r="AR856" s="57"/>
      <c r="AS856" s="57"/>
      <c r="AU856" s="57">
        <v>852</v>
      </c>
      <c r="AV856" s="66">
        <v>74.7</v>
      </c>
      <c r="AW856" s="66">
        <v>0</v>
      </c>
      <c r="AX856" s="65">
        <f t="shared" si="277"/>
        <v>20.75</v>
      </c>
      <c r="AY856" s="65">
        <f t="shared" si="288"/>
        <v>8.3333333333332149E-2</v>
      </c>
      <c r="AZ856" s="67">
        <f t="shared" si="289"/>
        <v>6138.0138888888832</v>
      </c>
      <c r="BA856" s="57"/>
      <c r="BB856" s="57"/>
      <c r="BD856" s="57">
        <v>852</v>
      </c>
      <c r="BE856" s="66">
        <v>61.7</v>
      </c>
      <c r="BF856" s="66">
        <v>0</v>
      </c>
      <c r="BG856" s="65">
        <f t="shared" si="278"/>
        <v>17.138888888888889</v>
      </c>
      <c r="BH856" s="65">
        <f t="shared" si="290"/>
        <v>0.16666666666666785</v>
      </c>
      <c r="BI856" s="67">
        <f t="shared" si="291"/>
        <v>5820.7638888888923</v>
      </c>
      <c r="BJ856" s="57"/>
      <c r="BK856" s="57"/>
      <c r="BM856" s="57">
        <v>852</v>
      </c>
      <c r="BN856" s="57">
        <v>61.7</v>
      </c>
      <c r="BO856" s="66">
        <v>0</v>
      </c>
      <c r="BP856" s="65">
        <f t="shared" si="279"/>
        <v>17.138888888888889</v>
      </c>
      <c r="BQ856" s="65">
        <f t="shared" si="292"/>
        <v>0.16666666666666785</v>
      </c>
      <c r="BR856" s="67">
        <f t="shared" si="293"/>
        <v>5830.7361111111131</v>
      </c>
      <c r="BS856" s="57"/>
      <c r="BT856" s="57"/>
    </row>
    <row r="857" spans="1:72" x14ac:dyDescent="0.25">
      <c r="A857" s="31">
        <v>857</v>
      </c>
      <c r="B857" s="56">
        <v>854</v>
      </c>
      <c r="C857" s="71">
        <v>62.9</v>
      </c>
      <c r="D857" s="71">
        <v>0</v>
      </c>
      <c r="E857" s="71">
        <v>17.472222222222221</v>
      </c>
      <c r="F857" s="71">
        <v>0.16666666666666785</v>
      </c>
      <c r="G857" s="71">
        <v>5865.3472222222244</v>
      </c>
      <c r="K857" s="57">
        <v>853</v>
      </c>
      <c r="L857" s="66">
        <v>28.4</v>
      </c>
      <c r="M857" s="66">
        <v>0</v>
      </c>
      <c r="N857" s="65">
        <f t="shared" si="273"/>
        <v>7.8888888888888884</v>
      </c>
      <c r="O857" s="65">
        <f t="shared" si="280"/>
        <v>0.25</v>
      </c>
      <c r="P857" s="67">
        <f t="shared" si="281"/>
        <v>5076.7499999999973</v>
      </c>
      <c r="Q857" s="57"/>
      <c r="R857" s="57"/>
      <c r="T857" s="57">
        <v>853</v>
      </c>
      <c r="U857" s="66">
        <v>59.5</v>
      </c>
      <c r="V857" s="66">
        <v>0</v>
      </c>
      <c r="W857" s="65">
        <f t="shared" si="274"/>
        <v>16.527777777777779</v>
      </c>
      <c r="X857" s="65">
        <f t="shared" si="282"/>
        <v>-0.13888888888888928</v>
      </c>
      <c r="Y857" s="67">
        <f t="shared" si="283"/>
        <v>6639.0138888888896</v>
      </c>
      <c r="Z857" s="57"/>
      <c r="AA857" s="57"/>
      <c r="AC857" s="57">
        <v>853</v>
      </c>
      <c r="AD857" s="66">
        <v>74.7</v>
      </c>
      <c r="AE857" s="66">
        <v>0</v>
      </c>
      <c r="AF857" s="65">
        <f t="shared" si="275"/>
        <v>20.75</v>
      </c>
      <c r="AG857" s="65">
        <f t="shared" si="284"/>
        <v>0</v>
      </c>
      <c r="AH857" s="67">
        <f t="shared" si="285"/>
        <v>6158.7638888888832</v>
      </c>
      <c r="AI857" s="57"/>
      <c r="AJ857" s="57"/>
      <c r="AL857" s="57">
        <v>853</v>
      </c>
      <c r="AM857" s="66">
        <v>74.7</v>
      </c>
      <c r="AN857" s="66">
        <v>0</v>
      </c>
      <c r="AO857" s="65">
        <f t="shared" si="276"/>
        <v>20.75</v>
      </c>
      <c r="AP857" s="65">
        <f t="shared" si="286"/>
        <v>0</v>
      </c>
      <c r="AQ857" s="67">
        <f t="shared" si="287"/>
        <v>6158.7638888888832</v>
      </c>
      <c r="AR857" s="57"/>
      <c r="AS857" s="57"/>
      <c r="AU857" s="57">
        <v>853</v>
      </c>
      <c r="AV857" s="66">
        <v>74.7</v>
      </c>
      <c r="AW857" s="66">
        <v>0</v>
      </c>
      <c r="AX857" s="65">
        <f t="shared" si="277"/>
        <v>20.75</v>
      </c>
      <c r="AY857" s="65">
        <f t="shared" si="288"/>
        <v>0</v>
      </c>
      <c r="AZ857" s="67">
        <f t="shared" si="289"/>
        <v>6158.7638888888832</v>
      </c>
      <c r="BA857" s="57"/>
      <c r="BB857" s="57"/>
      <c r="BD857" s="57">
        <v>853</v>
      </c>
      <c r="BE857" s="66">
        <v>62.3</v>
      </c>
      <c r="BF857" s="66">
        <v>0</v>
      </c>
      <c r="BG857" s="65">
        <f t="shared" si="278"/>
        <v>17.305555555555554</v>
      </c>
      <c r="BH857" s="65">
        <f t="shared" si="290"/>
        <v>0.1666666666666643</v>
      </c>
      <c r="BI857" s="67">
        <f t="shared" si="291"/>
        <v>5837.986111111115</v>
      </c>
      <c r="BJ857" s="57"/>
      <c r="BK857" s="57"/>
      <c r="BM857" s="57">
        <v>853</v>
      </c>
      <c r="BN857" s="57">
        <v>62.3</v>
      </c>
      <c r="BO857" s="66">
        <v>0</v>
      </c>
      <c r="BP857" s="65">
        <f t="shared" si="279"/>
        <v>17.305555555555554</v>
      </c>
      <c r="BQ857" s="65">
        <f t="shared" si="292"/>
        <v>0.1666666666666643</v>
      </c>
      <c r="BR857" s="67">
        <f t="shared" si="293"/>
        <v>5847.9583333333358</v>
      </c>
      <c r="BS857" s="57"/>
      <c r="BT857" s="57"/>
    </row>
    <row r="858" spans="1:72" x14ac:dyDescent="0.25">
      <c r="A858" s="31">
        <v>858</v>
      </c>
      <c r="B858" s="56">
        <v>855</v>
      </c>
      <c r="C858" s="71">
        <v>63.3</v>
      </c>
      <c r="D858" s="71">
        <v>0</v>
      </c>
      <c r="E858" s="71">
        <v>17.583333333333332</v>
      </c>
      <c r="F858" s="71">
        <v>0.11111111111111072</v>
      </c>
      <c r="G858" s="71">
        <v>5882.8750000000018</v>
      </c>
      <c r="K858" s="57">
        <v>854</v>
      </c>
      <c r="L858" s="66">
        <v>29.4</v>
      </c>
      <c r="M858" s="66">
        <v>0</v>
      </c>
      <c r="N858" s="65">
        <f t="shared" si="273"/>
        <v>8.1666666666666661</v>
      </c>
      <c r="O858" s="65">
        <f t="shared" si="280"/>
        <v>0.27777777777777768</v>
      </c>
      <c r="P858" s="67">
        <f t="shared" si="281"/>
        <v>5084.7777777777746</v>
      </c>
      <c r="Q858" s="57"/>
      <c r="R858" s="57"/>
      <c r="T858" s="57">
        <v>854</v>
      </c>
      <c r="U858" s="66">
        <v>58.9</v>
      </c>
      <c r="V858" s="66">
        <v>0</v>
      </c>
      <c r="W858" s="65">
        <f t="shared" si="274"/>
        <v>16.361111111111111</v>
      </c>
      <c r="X858" s="65">
        <f t="shared" si="282"/>
        <v>-0.16666666666666785</v>
      </c>
      <c r="Y858" s="67">
        <f t="shared" si="283"/>
        <v>6655.4583333333339</v>
      </c>
      <c r="Z858" s="57"/>
      <c r="AA858" s="57"/>
      <c r="AC858" s="57">
        <v>854</v>
      </c>
      <c r="AD858" s="66">
        <v>74.599999999999994</v>
      </c>
      <c r="AE858" s="66">
        <v>0</v>
      </c>
      <c r="AF858" s="65">
        <f t="shared" si="275"/>
        <v>20.722222222222221</v>
      </c>
      <c r="AG858" s="65">
        <f t="shared" si="284"/>
        <v>-2.7777777777778567E-2</v>
      </c>
      <c r="AH858" s="67">
        <f t="shared" si="285"/>
        <v>6179.4999999999945</v>
      </c>
      <c r="AI858" s="57"/>
      <c r="AJ858" s="57"/>
      <c r="AL858" s="57">
        <v>854</v>
      </c>
      <c r="AM858" s="66">
        <v>74.599999999999994</v>
      </c>
      <c r="AN858" s="66">
        <v>0</v>
      </c>
      <c r="AO858" s="65">
        <f t="shared" si="276"/>
        <v>20.722222222222221</v>
      </c>
      <c r="AP858" s="65">
        <f t="shared" si="286"/>
        <v>-2.7777777777778567E-2</v>
      </c>
      <c r="AQ858" s="67">
        <f t="shared" si="287"/>
        <v>6179.4999999999945</v>
      </c>
      <c r="AR858" s="57"/>
      <c r="AS858" s="57"/>
      <c r="AU858" s="57">
        <v>854</v>
      </c>
      <c r="AV858" s="66">
        <v>74.599999999999994</v>
      </c>
      <c r="AW858" s="66">
        <v>0</v>
      </c>
      <c r="AX858" s="65">
        <f t="shared" si="277"/>
        <v>20.722222222222221</v>
      </c>
      <c r="AY858" s="65">
        <f t="shared" si="288"/>
        <v>-2.7777777777778567E-2</v>
      </c>
      <c r="AZ858" s="67">
        <f t="shared" si="289"/>
        <v>6179.4999999999945</v>
      </c>
      <c r="BA858" s="57"/>
      <c r="BB858" s="57"/>
      <c r="BD858" s="57">
        <v>854</v>
      </c>
      <c r="BE858" s="66">
        <v>62.9</v>
      </c>
      <c r="BF858" s="66">
        <v>0</v>
      </c>
      <c r="BG858" s="65">
        <f t="shared" si="278"/>
        <v>17.472222222222221</v>
      </c>
      <c r="BH858" s="65">
        <f t="shared" si="290"/>
        <v>0.16666666666666785</v>
      </c>
      <c r="BI858" s="67">
        <f t="shared" si="291"/>
        <v>5855.3750000000036</v>
      </c>
      <c r="BJ858" s="57"/>
      <c r="BK858" s="57"/>
      <c r="BM858" s="57">
        <v>854</v>
      </c>
      <c r="BN858" s="57">
        <v>62.9</v>
      </c>
      <c r="BO858" s="66">
        <v>0</v>
      </c>
      <c r="BP858" s="65">
        <f t="shared" si="279"/>
        <v>17.472222222222221</v>
      </c>
      <c r="BQ858" s="65">
        <f t="shared" si="292"/>
        <v>0.16666666666666785</v>
      </c>
      <c r="BR858" s="67">
        <f t="shared" si="293"/>
        <v>5865.3472222222244</v>
      </c>
      <c r="BS858" s="57"/>
      <c r="BT858" s="57"/>
    </row>
    <row r="859" spans="1:72" x14ac:dyDescent="0.25">
      <c r="A859" s="31">
        <v>859</v>
      </c>
      <c r="B859" s="56">
        <v>856</v>
      </c>
      <c r="C859" s="71">
        <v>63.4</v>
      </c>
      <c r="D859" s="71">
        <v>0</v>
      </c>
      <c r="E859" s="71">
        <v>17.611111111111111</v>
      </c>
      <c r="F859" s="71">
        <v>2.7777777777778567E-2</v>
      </c>
      <c r="G859" s="71">
        <v>5900.4722222222244</v>
      </c>
      <c r="K859" s="57">
        <v>855</v>
      </c>
      <c r="L859" s="66">
        <v>30.4</v>
      </c>
      <c r="M859" s="66">
        <v>0</v>
      </c>
      <c r="N859" s="65">
        <f t="shared" si="273"/>
        <v>8.4444444444444446</v>
      </c>
      <c r="O859" s="65">
        <f t="shared" si="280"/>
        <v>0.27777777777777857</v>
      </c>
      <c r="P859" s="67">
        <f t="shared" si="281"/>
        <v>5093.0833333333303</v>
      </c>
      <c r="Q859" s="57"/>
      <c r="R859" s="57"/>
      <c r="T859" s="57">
        <v>855</v>
      </c>
      <c r="U859" s="66">
        <v>58.4</v>
      </c>
      <c r="V859" s="66">
        <v>0</v>
      </c>
      <c r="W859" s="65">
        <f t="shared" si="274"/>
        <v>16.222222222222221</v>
      </c>
      <c r="X859" s="65">
        <f t="shared" si="282"/>
        <v>-0.13888888888888928</v>
      </c>
      <c r="Y859" s="67">
        <f t="shared" si="283"/>
        <v>6671.7500000000009</v>
      </c>
      <c r="Z859" s="57"/>
      <c r="AA859" s="57"/>
      <c r="AC859" s="57">
        <v>855</v>
      </c>
      <c r="AD859" s="66">
        <v>74.2</v>
      </c>
      <c r="AE859" s="66">
        <v>0</v>
      </c>
      <c r="AF859" s="65">
        <f t="shared" si="275"/>
        <v>20.611111111111111</v>
      </c>
      <c r="AG859" s="65">
        <f t="shared" si="284"/>
        <v>-0.11111111111111072</v>
      </c>
      <c r="AH859" s="67">
        <f t="shared" si="285"/>
        <v>6200.1666666666615</v>
      </c>
      <c r="AI859" s="57"/>
      <c r="AJ859" s="57"/>
      <c r="AL859" s="57">
        <v>855</v>
      </c>
      <c r="AM859" s="66">
        <v>74.2</v>
      </c>
      <c r="AN859" s="66">
        <v>0</v>
      </c>
      <c r="AO859" s="65">
        <f t="shared" si="276"/>
        <v>20.611111111111111</v>
      </c>
      <c r="AP859" s="65">
        <f t="shared" si="286"/>
        <v>-0.11111111111111072</v>
      </c>
      <c r="AQ859" s="67">
        <f t="shared" si="287"/>
        <v>6200.1666666666615</v>
      </c>
      <c r="AR859" s="57"/>
      <c r="AS859" s="57"/>
      <c r="AU859" s="57">
        <v>855</v>
      </c>
      <c r="AV859" s="66">
        <v>74.2</v>
      </c>
      <c r="AW859" s="66">
        <v>0</v>
      </c>
      <c r="AX859" s="65">
        <f t="shared" si="277"/>
        <v>20.611111111111111</v>
      </c>
      <c r="AY859" s="65">
        <f t="shared" si="288"/>
        <v>-0.11111111111111072</v>
      </c>
      <c r="AZ859" s="67">
        <f t="shared" si="289"/>
        <v>6200.1666666666615</v>
      </c>
      <c r="BA859" s="57"/>
      <c r="BB859" s="57"/>
      <c r="BD859" s="57">
        <v>855</v>
      </c>
      <c r="BE859" s="66">
        <v>63.3</v>
      </c>
      <c r="BF859" s="66">
        <v>0</v>
      </c>
      <c r="BG859" s="65">
        <f t="shared" si="278"/>
        <v>17.583333333333332</v>
      </c>
      <c r="BH859" s="65">
        <f t="shared" si="290"/>
        <v>0.11111111111111072</v>
      </c>
      <c r="BI859" s="67">
        <f t="shared" si="291"/>
        <v>5872.902777777781</v>
      </c>
      <c r="BJ859" s="57"/>
      <c r="BK859" s="57"/>
      <c r="BM859" s="57">
        <v>855</v>
      </c>
      <c r="BN859" s="57">
        <v>63.3</v>
      </c>
      <c r="BO859" s="66">
        <v>0</v>
      </c>
      <c r="BP859" s="65">
        <f t="shared" si="279"/>
        <v>17.583333333333332</v>
      </c>
      <c r="BQ859" s="65">
        <f t="shared" si="292"/>
        <v>0.11111111111111072</v>
      </c>
      <c r="BR859" s="67">
        <f t="shared" si="293"/>
        <v>5882.8750000000018</v>
      </c>
      <c r="BS859" s="57"/>
      <c r="BT859" s="57"/>
    </row>
    <row r="860" spans="1:72" x14ac:dyDescent="0.25">
      <c r="A860" s="31">
        <v>860</v>
      </c>
      <c r="B860" s="56">
        <v>857</v>
      </c>
      <c r="C860" s="71">
        <v>63.5</v>
      </c>
      <c r="D860" s="71">
        <v>0</v>
      </c>
      <c r="E860" s="71">
        <v>17.638888888888889</v>
      </c>
      <c r="F860" s="71">
        <v>2.7777777777778567E-2</v>
      </c>
      <c r="G860" s="71">
        <v>5918.0972222222244</v>
      </c>
      <c r="K860" s="57">
        <v>856</v>
      </c>
      <c r="L860" s="66">
        <v>31.2</v>
      </c>
      <c r="M860" s="66">
        <v>0</v>
      </c>
      <c r="N860" s="65">
        <f t="shared" si="273"/>
        <v>8.6666666666666661</v>
      </c>
      <c r="O860" s="65">
        <f t="shared" si="280"/>
        <v>0.22222222222222143</v>
      </c>
      <c r="P860" s="67">
        <f t="shared" si="281"/>
        <v>5101.638888888886</v>
      </c>
      <c r="Q860" s="57"/>
      <c r="R860" s="57"/>
      <c r="T860" s="57">
        <v>856</v>
      </c>
      <c r="U860" s="66">
        <v>57.9</v>
      </c>
      <c r="V860" s="66">
        <v>0</v>
      </c>
      <c r="W860" s="65">
        <f t="shared" si="274"/>
        <v>16.083333333333332</v>
      </c>
      <c r="X860" s="65">
        <f t="shared" si="282"/>
        <v>-0.13888888888888928</v>
      </c>
      <c r="Y860" s="67">
        <f t="shared" si="283"/>
        <v>6687.9027777777783</v>
      </c>
      <c r="Z860" s="57"/>
      <c r="AA860" s="57"/>
      <c r="AC860" s="57">
        <v>856</v>
      </c>
      <c r="AD860" s="66">
        <v>73.5</v>
      </c>
      <c r="AE860" s="66">
        <v>0</v>
      </c>
      <c r="AF860" s="65">
        <f t="shared" si="275"/>
        <v>20.416666666666668</v>
      </c>
      <c r="AG860" s="65">
        <f t="shared" si="284"/>
        <v>-0.19444444444444287</v>
      </c>
      <c r="AH860" s="67">
        <f t="shared" si="285"/>
        <v>6220.6805555555502</v>
      </c>
      <c r="AI860" s="57"/>
      <c r="AJ860" s="57"/>
      <c r="AL860" s="57">
        <v>856</v>
      </c>
      <c r="AM860" s="66">
        <v>73.5</v>
      </c>
      <c r="AN860" s="66">
        <v>0</v>
      </c>
      <c r="AO860" s="65">
        <f t="shared" si="276"/>
        <v>20.416666666666668</v>
      </c>
      <c r="AP860" s="65">
        <f t="shared" si="286"/>
        <v>-0.19444444444444287</v>
      </c>
      <c r="AQ860" s="67">
        <f t="shared" si="287"/>
        <v>6220.6805555555502</v>
      </c>
      <c r="AR860" s="57"/>
      <c r="AS860" s="57"/>
      <c r="AU860" s="57">
        <v>856</v>
      </c>
      <c r="AV860" s="66">
        <v>73.5</v>
      </c>
      <c r="AW860" s="66">
        <v>0</v>
      </c>
      <c r="AX860" s="65">
        <f t="shared" si="277"/>
        <v>20.416666666666668</v>
      </c>
      <c r="AY860" s="65">
        <f t="shared" si="288"/>
        <v>-0.19444444444444287</v>
      </c>
      <c r="AZ860" s="67">
        <f t="shared" si="289"/>
        <v>6220.6805555555502</v>
      </c>
      <c r="BA860" s="57"/>
      <c r="BB860" s="57"/>
      <c r="BD860" s="57">
        <v>856</v>
      </c>
      <c r="BE860" s="66">
        <v>63.4</v>
      </c>
      <c r="BF860" s="66">
        <v>0</v>
      </c>
      <c r="BG860" s="65">
        <f t="shared" si="278"/>
        <v>17.611111111111111</v>
      </c>
      <c r="BH860" s="65">
        <f t="shared" si="290"/>
        <v>2.7777777777778567E-2</v>
      </c>
      <c r="BI860" s="67">
        <f t="shared" si="291"/>
        <v>5890.5000000000036</v>
      </c>
      <c r="BJ860" s="57"/>
      <c r="BK860" s="57"/>
      <c r="BM860" s="57">
        <v>856</v>
      </c>
      <c r="BN860" s="57">
        <v>63.4</v>
      </c>
      <c r="BO860" s="66">
        <v>0</v>
      </c>
      <c r="BP860" s="65">
        <f t="shared" si="279"/>
        <v>17.611111111111111</v>
      </c>
      <c r="BQ860" s="65">
        <f t="shared" si="292"/>
        <v>2.7777777777778567E-2</v>
      </c>
      <c r="BR860" s="67">
        <f t="shared" si="293"/>
        <v>5900.4722222222244</v>
      </c>
      <c r="BS860" s="57"/>
      <c r="BT860" s="57"/>
    </row>
    <row r="861" spans="1:72" x14ac:dyDescent="0.25">
      <c r="A861" s="31">
        <v>861</v>
      </c>
      <c r="B861" s="56">
        <v>858</v>
      </c>
      <c r="C861" s="71">
        <v>64.5</v>
      </c>
      <c r="D861" s="71">
        <v>0</v>
      </c>
      <c r="E861" s="71">
        <v>17.916666666666668</v>
      </c>
      <c r="F861" s="71">
        <v>0.27777777777777857</v>
      </c>
      <c r="G861" s="71">
        <v>5935.8750000000018</v>
      </c>
      <c r="K861" s="57">
        <v>857</v>
      </c>
      <c r="L861" s="66">
        <v>31.9</v>
      </c>
      <c r="M861" s="66">
        <v>0</v>
      </c>
      <c r="N861" s="65">
        <f t="shared" si="273"/>
        <v>8.8611111111111107</v>
      </c>
      <c r="O861" s="65">
        <f t="shared" si="280"/>
        <v>0.19444444444444464</v>
      </c>
      <c r="P861" s="67">
        <f t="shared" si="281"/>
        <v>5110.4027777777746</v>
      </c>
      <c r="Q861" s="57"/>
      <c r="R861" s="57"/>
      <c r="T861" s="57">
        <v>857</v>
      </c>
      <c r="U861" s="66">
        <v>57.5</v>
      </c>
      <c r="V861" s="66">
        <v>0</v>
      </c>
      <c r="W861" s="65">
        <f t="shared" si="274"/>
        <v>15.972222222222221</v>
      </c>
      <c r="X861" s="65">
        <f t="shared" si="282"/>
        <v>-0.11111111111111072</v>
      </c>
      <c r="Y861" s="67">
        <f t="shared" si="283"/>
        <v>6703.9305555555557</v>
      </c>
      <c r="Z861" s="57"/>
      <c r="AA861" s="57"/>
      <c r="AC861" s="57">
        <v>857</v>
      </c>
      <c r="AD861" s="66">
        <v>72.599999999999994</v>
      </c>
      <c r="AE861" s="66">
        <v>0</v>
      </c>
      <c r="AF861" s="65">
        <f t="shared" si="275"/>
        <v>20.166666666666664</v>
      </c>
      <c r="AG861" s="65">
        <f t="shared" si="284"/>
        <v>-0.25000000000000355</v>
      </c>
      <c r="AH861" s="67">
        <f t="shared" si="285"/>
        <v>6240.9722222222172</v>
      </c>
      <c r="AI861" s="57"/>
      <c r="AJ861" s="57"/>
      <c r="AL861" s="57">
        <v>857</v>
      </c>
      <c r="AM861" s="66">
        <v>72.599999999999994</v>
      </c>
      <c r="AN861" s="66">
        <v>0</v>
      </c>
      <c r="AO861" s="65">
        <f t="shared" si="276"/>
        <v>20.166666666666664</v>
      </c>
      <c r="AP861" s="65">
        <f t="shared" si="286"/>
        <v>-0.25000000000000355</v>
      </c>
      <c r="AQ861" s="67">
        <f t="shared" si="287"/>
        <v>6240.9722222222172</v>
      </c>
      <c r="AR861" s="57"/>
      <c r="AS861" s="57"/>
      <c r="AU861" s="57">
        <v>857</v>
      </c>
      <c r="AV861" s="66">
        <v>72.599999999999994</v>
      </c>
      <c r="AW861" s="66">
        <v>0</v>
      </c>
      <c r="AX861" s="65">
        <f t="shared" si="277"/>
        <v>20.166666666666664</v>
      </c>
      <c r="AY861" s="65">
        <f t="shared" si="288"/>
        <v>-0.25000000000000355</v>
      </c>
      <c r="AZ861" s="67">
        <f t="shared" si="289"/>
        <v>6240.9722222222172</v>
      </c>
      <c r="BA861" s="57"/>
      <c r="BB861" s="57"/>
      <c r="BD861" s="57">
        <v>857</v>
      </c>
      <c r="BE861" s="66">
        <v>63.5</v>
      </c>
      <c r="BF861" s="66">
        <v>0</v>
      </c>
      <c r="BG861" s="65">
        <f t="shared" si="278"/>
        <v>17.638888888888889</v>
      </c>
      <c r="BH861" s="65">
        <f t="shared" si="290"/>
        <v>2.7777777777778567E-2</v>
      </c>
      <c r="BI861" s="67">
        <f t="shared" si="291"/>
        <v>5908.1250000000036</v>
      </c>
      <c r="BJ861" s="57"/>
      <c r="BK861" s="57"/>
      <c r="BM861" s="57">
        <v>857</v>
      </c>
      <c r="BN861" s="57">
        <v>63.5</v>
      </c>
      <c r="BO861" s="66">
        <v>0</v>
      </c>
      <c r="BP861" s="65">
        <f t="shared" si="279"/>
        <v>17.638888888888889</v>
      </c>
      <c r="BQ861" s="65">
        <f t="shared" si="292"/>
        <v>2.7777777777778567E-2</v>
      </c>
      <c r="BR861" s="67">
        <f t="shared" si="293"/>
        <v>5918.0972222222244</v>
      </c>
      <c r="BS861" s="57"/>
      <c r="BT861" s="57"/>
    </row>
    <row r="862" spans="1:72" x14ac:dyDescent="0.25">
      <c r="A862" s="31">
        <v>862</v>
      </c>
      <c r="B862" s="56">
        <v>859</v>
      </c>
      <c r="C862" s="71">
        <v>65.8</v>
      </c>
      <c r="D862" s="71">
        <v>0</v>
      </c>
      <c r="E862" s="71">
        <v>18.277777777777775</v>
      </c>
      <c r="F862" s="71">
        <v>0.36111111111110716</v>
      </c>
      <c r="G862" s="71">
        <v>5953.9722222222244</v>
      </c>
      <c r="K862" s="57">
        <v>858</v>
      </c>
      <c r="L862" s="66">
        <v>32.5</v>
      </c>
      <c r="M862" s="66">
        <v>0</v>
      </c>
      <c r="N862" s="65">
        <f t="shared" si="273"/>
        <v>9.0277777777777768</v>
      </c>
      <c r="O862" s="65">
        <f t="shared" si="280"/>
        <v>0.16666666666666607</v>
      </c>
      <c r="P862" s="67">
        <f t="shared" si="281"/>
        <v>5119.347222222219</v>
      </c>
      <c r="Q862" s="57"/>
      <c r="R862" s="57"/>
      <c r="T862" s="57">
        <v>858</v>
      </c>
      <c r="U862" s="66">
        <v>57.1</v>
      </c>
      <c r="V862" s="66">
        <v>0</v>
      </c>
      <c r="W862" s="65">
        <f t="shared" si="274"/>
        <v>15.861111111111111</v>
      </c>
      <c r="X862" s="65">
        <f t="shared" si="282"/>
        <v>-0.11111111111111072</v>
      </c>
      <c r="Y862" s="67">
        <f t="shared" si="283"/>
        <v>6719.8472222222226</v>
      </c>
      <c r="Z862" s="57"/>
      <c r="AA862" s="57"/>
      <c r="AC862" s="57">
        <v>858</v>
      </c>
      <c r="AD862" s="66">
        <v>71.8</v>
      </c>
      <c r="AE862" s="66">
        <v>0</v>
      </c>
      <c r="AF862" s="65">
        <f t="shared" si="275"/>
        <v>19.944444444444443</v>
      </c>
      <c r="AG862" s="65">
        <f t="shared" si="284"/>
        <v>-0.22222222222222143</v>
      </c>
      <c r="AH862" s="67">
        <f t="shared" si="285"/>
        <v>6261.0277777777728</v>
      </c>
      <c r="AI862" s="57"/>
      <c r="AJ862" s="57"/>
      <c r="AL862" s="57">
        <v>858</v>
      </c>
      <c r="AM862" s="66">
        <v>71.8</v>
      </c>
      <c r="AN862" s="66">
        <v>0</v>
      </c>
      <c r="AO862" s="65">
        <f t="shared" si="276"/>
        <v>19.944444444444443</v>
      </c>
      <c r="AP862" s="65">
        <f t="shared" si="286"/>
        <v>-0.22222222222222143</v>
      </c>
      <c r="AQ862" s="67">
        <f t="shared" si="287"/>
        <v>6261.0277777777728</v>
      </c>
      <c r="AR862" s="57"/>
      <c r="AS862" s="57"/>
      <c r="AU862" s="57">
        <v>858</v>
      </c>
      <c r="AV862" s="66">
        <v>71.8</v>
      </c>
      <c r="AW862" s="66">
        <v>0</v>
      </c>
      <c r="AX862" s="65">
        <f t="shared" si="277"/>
        <v>19.944444444444443</v>
      </c>
      <c r="AY862" s="65">
        <f t="shared" si="288"/>
        <v>-0.22222222222222143</v>
      </c>
      <c r="AZ862" s="67">
        <f t="shared" si="289"/>
        <v>6261.0277777777728</v>
      </c>
      <c r="BA862" s="57"/>
      <c r="BB862" s="57"/>
      <c r="BD862" s="57">
        <v>858</v>
      </c>
      <c r="BE862" s="66">
        <v>63.9</v>
      </c>
      <c r="BF862" s="66">
        <v>0</v>
      </c>
      <c r="BG862" s="65">
        <f t="shared" si="278"/>
        <v>17.75</v>
      </c>
      <c r="BH862" s="65">
        <f t="shared" si="290"/>
        <v>0.11111111111111072</v>
      </c>
      <c r="BI862" s="67">
        <f t="shared" si="291"/>
        <v>5925.819444444448</v>
      </c>
      <c r="BJ862" s="57"/>
      <c r="BK862" s="57"/>
      <c r="BM862" s="57">
        <v>858</v>
      </c>
      <c r="BN862" s="57">
        <v>64.5</v>
      </c>
      <c r="BO862" s="66">
        <v>0</v>
      </c>
      <c r="BP862" s="65">
        <f t="shared" si="279"/>
        <v>17.916666666666668</v>
      </c>
      <c r="BQ862" s="65">
        <f t="shared" si="292"/>
        <v>0.27777777777777857</v>
      </c>
      <c r="BR862" s="67">
        <f t="shared" si="293"/>
        <v>5935.8750000000018</v>
      </c>
      <c r="BS862" s="57"/>
      <c r="BT862" s="57"/>
    </row>
    <row r="863" spans="1:72" x14ac:dyDescent="0.25">
      <c r="A863" s="31">
        <v>863</v>
      </c>
      <c r="B863" s="56">
        <v>860</v>
      </c>
      <c r="C863" s="71">
        <v>66.8</v>
      </c>
      <c r="D863" s="71">
        <v>0</v>
      </c>
      <c r="E863" s="71">
        <v>18.555555555555554</v>
      </c>
      <c r="F863" s="71">
        <v>0.27777777777777857</v>
      </c>
      <c r="G863" s="71">
        <v>5972.3888888888914</v>
      </c>
      <c r="K863" s="57">
        <v>859</v>
      </c>
      <c r="L863" s="66">
        <v>33</v>
      </c>
      <c r="M863" s="66">
        <v>0</v>
      </c>
      <c r="N863" s="65">
        <f t="shared" si="273"/>
        <v>9.1666666666666661</v>
      </c>
      <c r="O863" s="65">
        <f t="shared" si="280"/>
        <v>0.13888888888888928</v>
      </c>
      <c r="P863" s="67">
        <f t="shared" si="281"/>
        <v>5128.4444444444416</v>
      </c>
      <c r="Q863" s="57"/>
      <c r="R863" s="57"/>
      <c r="T863" s="57">
        <v>859</v>
      </c>
      <c r="U863" s="66">
        <v>56.7</v>
      </c>
      <c r="V863" s="66">
        <v>0</v>
      </c>
      <c r="W863" s="65">
        <f t="shared" si="274"/>
        <v>15.75</v>
      </c>
      <c r="X863" s="65">
        <f t="shared" si="282"/>
        <v>-0.11111111111111072</v>
      </c>
      <c r="Y863" s="67">
        <f t="shared" si="283"/>
        <v>6735.6527777777783</v>
      </c>
      <c r="Z863" s="57"/>
      <c r="AA863" s="57"/>
      <c r="AC863" s="57">
        <v>859</v>
      </c>
      <c r="AD863" s="66">
        <v>71</v>
      </c>
      <c r="AE863" s="66">
        <v>0</v>
      </c>
      <c r="AF863" s="65">
        <f t="shared" si="275"/>
        <v>19.722222222222221</v>
      </c>
      <c r="AG863" s="65">
        <f t="shared" si="284"/>
        <v>-0.22222222222222143</v>
      </c>
      <c r="AH863" s="67">
        <f t="shared" si="285"/>
        <v>6280.8611111111059</v>
      </c>
      <c r="AI863" s="57"/>
      <c r="AJ863" s="57"/>
      <c r="AL863" s="57">
        <v>859</v>
      </c>
      <c r="AM863" s="66">
        <v>71</v>
      </c>
      <c r="AN863" s="66">
        <v>0</v>
      </c>
      <c r="AO863" s="65">
        <f t="shared" si="276"/>
        <v>19.722222222222221</v>
      </c>
      <c r="AP863" s="65">
        <f t="shared" si="286"/>
        <v>-0.22222222222222143</v>
      </c>
      <c r="AQ863" s="67">
        <f t="shared" si="287"/>
        <v>6280.8611111111059</v>
      </c>
      <c r="AR863" s="57"/>
      <c r="AS863" s="57"/>
      <c r="AU863" s="57">
        <v>859</v>
      </c>
      <c r="AV863" s="66">
        <v>71</v>
      </c>
      <c r="AW863" s="66">
        <v>0</v>
      </c>
      <c r="AX863" s="65">
        <f t="shared" si="277"/>
        <v>19.722222222222221</v>
      </c>
      <c r="AY863" s="65">
        <f t="shared" si="288"/>
        <v>-0.22222222222222143</v>
      </c>
      <c r="AZ863" s="67">
        <f t="shared" si="289"/>
        <v>6280.8611111111059</v>
      </c>
      <c r="BA863" s="57"/>
      <c r="BB863" s="57"/>
      <c r="BD863" s="57">
        <v>859</v>
      </c>
      <c r="BE863" s="66">
        <v>64.400000000000006</v>
      </c>
      <c r="BF863" s="66">
        <v>0</v>
      </c>
      <c r="BG863" s="65">
        <f t="shared" si="278"/>
        <v>17.888888888888889</v>
      </c>
      <c r="BH863" s="65">
        <f t="shared" si="290"/>
        <v>0.13888888888888928</v>
      </c>
      <c r="BI863" s="67">
        <f t="shared" si="291"/>
        <v>5943.6388888888923</v>
      </c>
      <c r="BJ863" s="57"/>
      <c r="BK863" s="57"/>
      <c r="BM863" s="57">
        <v>859</v>
      </c>
      <c r="BN863" s="57">
        <v>65.8</v>
      </c>
      <c r="BO863" s="66">
        <v>0</v>
      </c>
      <c r="BP863" s="65">
        <f t="shared" si="279"/>
        <v>18.277777777777775</v>
      </c>
      <c r="BQ863" s="65">
        <f t="shared" si="292"/>
        <v>0.36111111111110716</v>
      </c>
      <c r="BR863" s="67">
        <f t="shared" si="293"/>
        <v>5953.9722222222244</v>
      </c>
      <c r="BS863" s="57"/>
      <c r="BT863" s="57"/>
    </row>
    <row r="864" spans="1:72" x14ac:dyDescent="0.25">
      <c r="A864" s="31">
        <v>864</v>
      </c>
      <c r="B864" s="56">
        <v>861</v>
      </c>
      <c r="C864" s="71">
        <v>67.400000000000006</v>
      </c>
      <c r="D864" s="71">
        <v>0</v>
      </c>
      <c r="E864" s="71">
        <v>18.722222222222225</v>
      </c>
      <c r="F864" s="71">
        <v>0.1666666666666714</v>
      </c>
      <c r="G864" s="71">
        <v>5991.0277777777801</v>
      </c>
      <c r="K864" s="57">
        <v>860</v>
      </c>
      <c r="L864" s="66">
        <v>33.4</v>
      </c>
      <c r="M864" s="66">
        <v>0</v>
      </c>
      <c r="N864" s="65">
        <f t="shared" si="273"/>
        <v>9.2777777777777768</v>
      </c>
      <c r="O864" s="65">
        <f t="shared" si="280"/>
        <v>0.11111111111111072</v>
      </c>
      <c r="P864" s="67">
        <f t="shared" si="281"/>
        <v>5137.6666666666642</v>
      </c>
      <c r="Q864" s="57"/>
      <c r="R864" s="57"/>
      <c r="T864" s="57">
        <v>860</v>
      </c>
      <c r="U864" s="66">
        <v>56.4</v>
      </c>
      <c r="V864" s="66">
        <v>0</v>
      </c>
      <c r="W864" s="65">
        <f t="shared" si="274"/>
        <v>15.666666666666666</v>
      </c>
      <c r="X864" s="65">
        <f t="shared" si="282"/>
        <v>-8.3333333333333925E-2</v>
      </c>
      <c r="Y864" s="67">
        <f t="shared" si="283"/>
        <v>6751.3611111111113</v>
      </c>
      <c r="Z864" s="57"/>
      <c r="AA864" s="57"/>
      <c r="AC864" s="57">
        <v>860</v>
      </c>
      <c r="AD864" s="66">
        <v>70.099999999999994</v>
      </c>
      <c r="AE864" s="66">
        <v>0</v>
      </c>
      <c r="AF864" s="65">
        <f t="shared" si="275"/>
        <v>19.472222222222221</v>
      </c>
      <c r="AG864" s="65">
        <f t="shared" si="284"/>
        <v>-0.25</v>
      </c>
      <c r="AH864" s="67">
        <f t="shared" si="285"/>
        <v>6300.4583333333285</v>
      </c>
      <c r="AI864" s="57"/>
      <c r="AJ864" s="57"/>
      <c r="AL864" s="57">
        <v>860</v>
      </c>
      <c r="AM864" s="66">
        <v>70.099999999999994</v>
      </c>
      <c r="AN864" s="66">
        <v>0</v>
      </c>
      <c r="AO864" s="65">
        <f t="shared" si="276"/>
        <v>19.472222222222221</v>
      </c>
      <c r="AP864" s="65">
        <f t="shared" si="286"/>
        <v>-0.25</v>
      </c>
      <c r="AQ864" s="67">
        <f t="shared" si="287"/>
        <v>6300.4583333333285</v>
      </c>
      <c r="AR864" s="57"/>
      <c r="AS864" s="57"/>
      <c r="AU864" s="57">
        <v>860</v>
      </c>
      <c r="AV864" s="66">
        <v>70.099999999999994</v>
      </c>
      <c r="AW864" s="66">
        <v>0</v>
      </c>
      <c r="AX864" s="65">
        <f t="shared" si="277"/>
        <v>19.472222222222221</v>
      </c>
      <c r="AY864" s="65">
        <f t="shared" si="288"/>
        <v>-0.25</v>
      </c>
      <c r="AZ864" s="67">
        <f t="shared" si="289"/>
        <v>6300.4583333333285</v>
      </c>
      <c r="BA864" s="57"/>
      <c r="BB864" s="57"/>
      <c r="BD864" s="57">
        <v>860</v>
      </c>
      <c r="BE864" s="66">
        <v>65</v>
      </c>
      <c r="BF864" s="66">
        <v>0</v>
      </c>
      <c r="BG864" s="65">
        <f t="shared" si="278"/>
        <v>18.055555555555554</v>
      </c>
      <c r="BH864" s="65">
        <f t="shared" si="290"/>
        <v>0.1666666666666643</v>
      </c>
      <c r="BI864" s="67">
        <f t="shared" si="291"/>
        <v>5961.611111111115</v>
      </c>
      <c r="BJ864" s="57"/>
      <c r="BK864" s="57"/>
      <c r="BM864" s="57">
        <v>860</v>
      </c>
      <c r="BN864" s="57">
        <v>66.8</v>
      </c>
      <c r="BO864" s="66">
        <v>0</v>
      </c>
      <c r="BP864" s="65">
        <f t="shared" si="279"/>
        <v>18.555555555555554</v>
      </c>
      <c r="BQ864" s="65">
        <f t="shared" si="292"/>
        <v>0.27777777777777857</v>
      </c>
      <c r="BR864" s="67">
        <f t="shared" si="293"/>
        <v>5972.3888888888914</v>
      </c>
      <c r="BS864" s="57"/>
      <c r="BT864" s="57"/>
    </row>
    <row r="865" spans="1:72" x14ac:dyDescent="0.25">
      <c r="A865" s="31">
        <v>865</v>
      </c>
      <c r="B865" s="56">
        <v>862</v>
      </c>
      <c r="C865" s="71">
        <v>68.8</v>
      </c>
      <c r="D865" s="71">
        <v>0</v>
      </c>
      <c r="E865" s="71">
        <v>19.111111111111111</v>
      </c>
      <c r="F865" s="71">
        <v>0.38888888888888573</v>
      </c>
      <c r="G865" s="71">
        <v>6009.9444444444471</v>
      </c>
      <c r="K865" s="57">
        <v>861</v>
      </c>
      <c r="L865" s="66">
        <v>33.799999999999997</v>
      </c>
      <c r="M865" s="66">
        <v>0</v>
      </c>
      <c r="N865" s="65">
        <f t="shared" si="273"/>
        <v>9.3888888888888875</v>
      </c>
      <c r="O865" s="65">
        <f t="shared" si="280"/>
        <v>0.11111111111111072</v>
      </c>
      <c r="P865" s="67">
        <f t="shared" si="281"/>
        <v>5146.9999999999973</v>
      </c>
      <c r="Q865" s="57"/>
      <c r="R865" s="57"/>
      <c r="T865" s="57">
        <v>861</v>
      </c>
      <c r="U865" s="66">
        <v>56.1</v>
      </c>
      <c r="V865" s="66">
        <v>0</v>
      </c>
      <c r="W865" s="65">
        <f t="shared" si="274"/>
        <v>15.583333333333334</v>
      </c>
      <c r="X865" s="65">
        <f t="shared" si="282"/>
        <v>-8.3333333333332149E-2</v>
      </c>
      <c r="Y865" s="67">
        <f t="shared" si="283"/>
        <v>6766.9861111111113</v>
      </c>
      <c r="Z865" s="57"/>
      <c r="AA865" s="57"/>
      <c r="AC865" s="57">
        <v>861</v>
      </c>
      <c r="AD865" s="66">
        <v>69.400000000000006</v>
      </c>
      <c r="AE865" s="66">
        <v>0</v>
      </c>
      <c r="AF865" s="65">
        <f t="shared" si="275"/>
        <v>19.277777777777779</v>
      </c>
      <c r="AG865" s="65">
        <f t="shared" si="284"/>
        <v>-0.19444444444444287</v>
      </c>
      <c r="AH865" s="67">
        <f t="shared" si="285"/>
        <v>6319.8333333333285</v>
      </c>
      <c r="AI865" s="57"/>
      <c r="AJ865" s="57"/>
      <c r="AL865" s="57">
        <v>861</v>
      </c>
      <c r="AM865" s="66">
        <v>69.400000000000006</v>
      </c>
      <c r="AN865" s="66">
        <v>0</v>
      </c>
      <c r="AO865" s="65">
        <f t="shared" si="276"/>
        <v>19.277777777777779</v>
      </c>
      <c r="AP865" s="65">
        <f t="shared" si="286"/>
        <v>-0.19444444444444287</v>
      </c>
      <c r="AQ865" s="67">
        <f t="shared" si="287"/>
        <v>6319.8333333333285</v>
      </c>
      <c r="AR865" s="57"/>
      <c r="AS865" s="57"/>
      <c r="AU865" s="57">
        <v>861</v>
      </c>
      <c r="AV865" s="66">
        <v>69.400000000000006</v>
      </c>
      <c r="AW865" s="66">
        <v>0</v>
      </c>
      <c r="AX865" s="65">
        <f t="shared" si="277"/>
        <v>19.277777777777779</v>
      </c>
      <c r="AY865" s="65">
        <f t="shared" si="288"/>
        <v>-0.19444444444444287</v>
      </c>
      <c r="AZ865" s="67">
        <f t="shared" si="289"/>
        <v>6319.8333333333285</v>
      </c>
      <c r="BA865" s="57"/>
      <c r="BB865" s="57"/>
      <c r="BD865" s="57">
        <v>861</v>
      </c>
      <c r="BE865" s="66">
        <v>65.599999999999994</v>
      </c>
      <c r="BF865" s="66">
        <v>0</v>
      </c>
      <c r="BG865" s="65">
        <f t="shared" si="278"/>
        <v>18.222222222222221</v>
      </c>
      <c r="BH865" s="65">
        <f t="shared" si="290"/>
        <v>0.16666666666666785</v>
      </c>
      <c r="BI865" s="67">
        <f t="shared" si="291"/>
        <v>5979.7500000000036</v>
      </c>
      <c r="BJ865" s="57"/>
      <c r="BK865" s="57"/>
      <c r="BM865" s="57">
        <v>861</v>
      </c>
      <c r="BN865" s="57">
        <v>67.400000000000006</v>
      </c>
      <c r="BO865" s="66">
        <v>0</v>
      </c>
      <c r="BP865" s="65">
        <f t="shared" si="279"/>
        <v>18.722222222222225</v>
      </c>
      <c r="BQ865" s="65">
        <f t="shared" si="292"/>
        <v>0.1666666666666714</v>
      </c>
      <c r="BR865" s="67">
        <f t="shared" si="293"/>
        <v>5991.0277777777801</v>
      </c>
      <c r="BS865" s="57"/>
      <c r="BT865" s="57"/>
    </row>
    <row r="866" spans="1:72" x14ac:dyDescent="0.25">
      <c r="A866" s="31">
        <v>866</v>
      </c>
      <c r="B866" s="56">
        <v>863</v>
      </c>
      <c r="C866" s="71">
        <v>71.099999999999994</v>
      </c>
      <c r="D866" s="71">
        <v>0</v>
      </c>
      <c r="E866" s="71">
        <v>19.749999999999996</v>
      </c>
      <c r="F866" s="71">
        <v>0.63888888888888573</v>
      </c>
      <c r="G866" s="71">
        <v>6029.3750000000027</v>
      </c>
      <c r="K866" s="57">
        <v>862</v>
      </c>
      <c r="L866" s="66">
        <v>34.1</v>
      </c>
      <c r="M866" s="66">
        <v>0</v>
      </c>
      <c r="N866" s="65">
        <f t="shared" si="273"/>
        <v>9.4722222222222232</v>
      </c>
      <c r="O866" s="65">
        <f t="shared" si="280"/>
        <v>8.3333333333335702E-2</v>
      </c>
      <c r="P866" s="67">
        <f t="shared" si="281"/>
        <v>5156.4305555555529</v>
      </c>
      <c r="Q866" s="57"/>
      <c r="R866" s="57"/>
      <c r="T866" s="57">
        <v>862</v>
      </c>
      <c r="U866" s="66">
        <v>55.8</v>
      </c>
      <c r="V866" s="66">
        <v>0</v>
      </c>
      <c r="W866" s="65">
        <f t="shared" si="274"/>
        <v>15.499999999999998</v>
      </c>
      <c r="X866" s="65">
        <f t="shared" si="282"/>
        <v>-8.3333333333335702E-2</v>
      </c>
      <c r="Y866" s="67">
        <f t="shared" si="283"/>
        <v>6782.5277777777783</v>
      </c>
      <c r="Z866" s="57"/>
      <c r="AA866" s="57"/>
      <c r="AC866" s="57">
        <v>862</v>
      </c>
      <c r="AD866" s="66">
        <v>68.900000000000006</v>
      </c>
      <c r="AE866" s="66">
        <v>0</v>
      </c>
      <c r="AF866" s="65">
        <f t="shared" si="275"/>
        <v>19.138888888888889</v>
      </c>
      <c r="AG866" s="65">
        <f t="shared" si="284"/>
        <v>-0.13888888888888928</v>
      </c>
      <c r="AH866" s="67">
        <f t="shared" si="285"/>
        <v>6339.0416666666615</v>
      </c>
      <c r="AI866" s="57"/>
      <c r="AJ866" s="57"/>
      <c r="AL866" s="57">
        <v>862</v>
      </c>
      <c r="AM866" s="66">
        <v>68.900000000000006</v>
      </c>
      <c r="AN866" s="66">
        <v>0</v>
      </c>
      <c r="AO866" s="65">
        <f t="shared" si="276"/>
        <v>19.138888888888889</v>
      </c>
      <c r="AP866" s="65">
        <f t="shared" si="286"/>
        <v>-0.13888888888888928</v>
      </c>
      <c r="AQ866" s="67">
        <f t="shared" si="287"/>
        <v>6339.0416666666615</v>
      </c>
      <c r="AR866" s="57"/>
      <c r="AS866" s="57"/>
      <c r="AU866" s="57">
        <v>862</v>
      </c>
      <c r="AV866" s="66">
        <v>68.900000000000006</v>
      </c>
      <c r="AW866" s="66">
        <v>0</v>
      </c>
      <c r="AX866" s="65">
        <f t="shared" si="277"/>
        <v>19.138888888888889</v>
      </c>
      <c r="AY866" s="65">
        <f t="shared" si="288"/>
        <v>-0.13888888888888928</v>
      </c>
      <c r="AZ866" s="67">
        <f t="shared" si="289"/>
        <v>6339.0416666666615</v>
      </c>
      <c r="BA866" s="57"/>
      <c r="BB866" s="57"/>
      <c r="BD866" s="57">
        <v>862</v>
      </c>
      <c r="BE866" s="66">
        <v>66.599999999999994</v>
      </c>
      <c r="BF866" s="66">
        <v>0</v>
      </c>
      <c r="BG866" s="65">
        <f t="shared" si="278"/>
        <v>18.499999999999996</v>
      </c>
      <c r="BH866" s="65">
        <f t="shared" si="290"/>
        <v>0.27777777777777501</v>
      </c>
      <c r="BI866" s="67">
        <f t="shared" si="291"/>
        <v>5998.111111111115</v>
      </c>
      <c r="BJ866" s="57"/>
      <c r="BK866" s="57"/>
      <c r="BM866" s="57">
        <v>862</v>
      </c>
      <c r="BN866" s="57">
        <v>68.8</v>
      </c>
      <c r="BO866" s="66">
        <v>0</v>
      </c>
      <c r="BP866" s="65">
        <f t="shared" si="279"/>
        <v>19.111111111111111</v>
      </c>
      <c r="BQ866" s="65">
        <f t="shared" si="292"/>
        <v>0.38888888888888573</v>
      </c>
      <c r="BR866" s="67">
        <f t="shared" si="293"/>
        <v>6009.9444444444471</v>
      </c>
      <c r="BS866" s="57"/>
      <c r="BT866" s="57"/>
    </row>
    <row r="867" spans="1:72" x14ac:dyDescent="0.25">
      <c r="A867" s="31">
        <v>867</v>
      </c>
      <c r="B867" s="56">
        <v>864</v>
      </c>
      <c r="C867" s="71">
        <v>72.3</v>
      </c>
      <c r="D867" s="71">
        <v>0</v>
      </c>
      <c r="E867" s="71">
        <v>20.083333333333332</v>
      </c>
      <c r="F867" s="71">
        <v>0.3333333333333357</v>
      </c>
      <c r="G867" s="71">
        <v>6049.2916666666697</v>
      </c>
      <c r="K867" s="57">
        <v>863</v>
      </c>
      <c r="L867" s="66">
        <v>34.299999999999997</v>
      </c>
      <c r="M867" s="66">
        <v>0</v>
      </c>
      <c r="N867" s="65">
        <f t="shared" si="273"/>
        <v>9.5277777777777768</v>
      </c>
      <c r="O867" s="65">
        <f t="shared" si="280"/>
        <v>5.5555555555553582E-2</v>
      </c>
      <c r="P867" s="67">
        <f t="shared" si="281"/>
        <v>5165.9305555555529</v>
      </c>
      <c r="Q867" s="57"/>
      <c r="R867" s="57"/>
      <c r="T867" s="57">
        <v>863</v>
      </c>
      <c r="U867" s="66">
        <v>55.5</v>
      </c>
      <c r="V867" s="66">
        <v>0</v>
      </c>
      <c r="W867" s="65">
        <f t="shared" si="274"/>
        <v>15.416666666666666</v>
      </c>
      <c r="X867" s="65">
        <f t="shared" si="282"/>
        <v>-8.3333333333332149E-2</v>
      </c>
      <c r="Y867" s="67">
        <f t="shared" si="283"/>
        <v>6797.9861111111113</v>
      </c>
      <c r="Z867" s="57"/>
      <c r="AA867" s="57"/>
      <c r="AC867" s="57">
        <v>863</v>
      </c>
      <c r="AD867" s="66">
        <v>68.400000000000006</v>
      </c>
      <c r="AE867" s="66">
        <v>0</v>
      </c>
      <c r="AF867" s="65">
        <f t="shared" si="275"/>
        <v>19</v>
      </c>
      <c r="AG867" s="65">
        <f t="shared" si="284"/>
        <v>-0.13888888888888928</v>
      </c>
      <c r="AH867" s="67">
        <f t="shared" si="285"/>
        <v>6358.1111111111059</v>
      </c>
      <c r="AI867" s="57"/>
      <c r="AJ867" s="57"/>
      <c r="AL867" s="57">
        <v>863</v>
      </c>
      <c r="AM867" s="66">
        <v>68.400000000000006</v>
      </c>
      <c r="AN867" s="66">
        <v>0</v>
      </c>
      <c r="AO867" s="65">
        <f t="shared" si="276"/>
        <v>19</v>
      </c>
      <c r="AP867" s="65">
        <f t="shared" si="286"/>
        <v>-0.13888888888888928</v>
      </c>
      <c r="AQ867" s="67">
        <f t="shared" si="287"/>
        <v>6358.1111111111059</v>
      </c>
      <c r="AR867" s="57"/>
      <c r="AS867" s="57"/>
      <c r="AU867" s="57">
        <v>863</v>
      </c>
      <c r="AV867" s="66">
        <v>68.400000000000006</v>
      </c>
      <c r="AW867" s="66">
        <v>0</v>
      </c>
      <c r="AX867" s="65">
        <f t="shared" si="277"/>
        <v>19</v>
      </c>
      <c r="AY867" s="65">
        <f t="shared" si="288"/>
        <v>-0.13888888888888928</v>
      </c>
      <c r="AZ867" s="67">
        <f t="shared" si="289"/>
        <v>6358.1111111111059</v>
      </c>
      <c r="BA867" s="57"/>
      <c r="BB867" s="57"/>
      <c r="BD867" s="57">
        <v>863</v>
      </c>
      <c r="BE867" s="66">
        <v>67.400000000000006</v>
      </c>
      <c r="BF867" s="66">
        <v>0</v>
      </c>
      <c r="BG867" s="65">
        <f t="shared" si="278"/>
        <v>18.722222222222225</v>
      </c>
      <c r="BH867" s="65">
        <f t="shared" si="290"/>
        <v>0.22222222222222854</v>
      </c>
      <c r="BI867" s="67">
        <f t="shared" si="291"/>
        <v>6016.7222222222263</v>
      </c>
      <c r="BJ867" s="57"/>
      <c r="BK867" s="57"/>
      <c r="BM867" s="57">
        <v>863</v>
      </c>
      <c r="BN867" s="57">
        <v>71.099999999999994</v>
      </c>
      <c r="BO867" s="66">
        <v>0</v>
      </c>
      <c r="BP867" s="65">
        <f t="shared" si="279"/>
        <v>19.749999999999996</v>
      </c>
      <c r="BQ867" s="65">
        <f t="shared" si="292"/>
        <v>0.63888888888888573</v>
      </c>
      <c r="BR867" s="67">
        <f t="shared" si="293"/>
        <v>6029.3750000000027</v>
      </c>
      <c r="BS867" s="57"/>
      <c r="BT867" s="57"/>
    </row>
    <row r="868" spans="1:72" x14ac:dyDescent="0.25">
      <c r="A868" s="31">
        <v>868</v>
      </c>
      <c r="B868" s="56">
        <v>865</v>
      </c>
      <c r="C868" s="71">
        <v>72.8</v>
      </c>
      <c r="D868" s="71">
        <v>0</v>
      </c>
      <c r="E868" s="71">
        <v>20.222222222222221</v>
      </c>
      <c r="F868" s="71">
        <v>0.13888888888888928</v>
      </c>
      <c r="G868" s="71">
        <v>6069.4444444444471</v>
      </c>
      <c r="K868" s="57">
        <v>864</v>
      </c>
      <c r="L868" s="66">
        <v>34.299999999999997</v>
      </c>
      <c r="M868" s="66">
        <v>0</v>
      </c>
      <c r="N868" s="65">
        <f t="shared" si="273"/>
        <v>9.5277777777777768</v>
      </c>
      <c r="O868" s="65">
        <f t="shared" si="280"/>
        <v>0</v>
      </c>
      <c r="P868" s="67">
        <f t="shared" si="281"/>
        <v>5175.4583333333303</v>
      </c>
      <c r="Q868" s="57"/>
      <c r="R868" s="57"/>
      <c r="T868" s="57">
        <v>864</v>
      </c>
      <c r="U868" s="66">
        <v>55.3</v>
      </c>
      <c r="V868" s="66">
        <v>0</v>
      </c>
      <c r="W868" s="65">
        <f t="shared" si="274"/>
        <v>15.361111111111111</v>
      </c>
      <c r="X868" s="65">
        <f t="shared" si="282"/>
        <v>-5.5555555555555358E-2</v>
      </c>
      <c r="Y868" s="67">
        <f t="shared" si="283"/>
        <v>6813.375</v>
      </c>
      <c r="Z868" s="57"/>
      <c r="AA868" s="57"/>
      <c r="AC868" s="57">
        <v>864</v>
      </c>
      <c r="AD868" s="66">
        <v>67.900000000000006</v>
      </c>
      <c r="AE868" s="66">
        <v>0</v>
      </c>
      <c r="AF868" s="65">
        <f t="shared" si="275"/>
        <v>18.861111111111111</v>
      </c>
      <c r="AG868" s="65">
        <f t="shared" si="284"/>
        <v>-0.13888888888888928</v>
      </c>
      <c r="AH868" s="67">
        <f t="shared" si="285"/>
        <v>6377.0416666666615</v>
      </c>
      <c r="AI868" s="57"/>
      <c r="AJ868" s="57"/>
      <c r="AL868" s="57">
        <v>864</v>
      </c>
      <c r="AM868" s="66">
        <v>67.900000000000006</v>
      </c>
      <c r="AN868" s="66">
        <v>0</v>
      </c>
      <c r="AO868" s="65">
        <f t="shared" si="276"/>
        <v>18.861111111111111</v>
      </c>
      <c r="AP868" s="65">
        <f t="shared" si="286"/>
        <v>-0.13888888888888928</v>
      </c>
      <c r="AQ868" s="67">
        <f t="shared" si="287"/>
        <v>6377.0416666666615</v>
      </c>
      <c r="AR868" s="57"/>
      <c r="AS868" s="57"/>
      <c r="AU868" s="57">
        <v>864</v>
      </c>
      <c r="AV868" s="66">
        <v>67.900000000000006</v>
      </c>
      <c r="AW868" s="66">
        <v>0</v>
      </c>
      <c r="AX868" s="65">
        <f t="shared" si="277"/>
        <v>18.861111111111111</v>
      </c>
      <c r="AY868" s="65">
        <f t="shared" si="288"/>
        <v>-0.13888888888888928</v>
      </c>
      <c r="AZ868" s="67">
        <f t="shared" si="289"/>
        <v>6377.0416666666615</v>
      </c>
      <c r="BA868" s="57"/>
      <c r="BB868" s="57"/>
      <c r="BD868" s="57">
        <v>864</v>
      </c>
      <c r="BE868" s="66">
        <v>68.2</v>
      </c>
      <c r="BF868" s="66">
        <v>0</v>
      </c>
      <c r="BG868" s="65">
        <f t="shared" si="278"/>
        <v>18.944444444444446</v>
      </c>
      <c r="BH868" s="65">
        <f t="shared" si="290"/>
        <v>0.22222222222222143</v>
      </c>
      <c r="BI868" s="67">
        <f t="shared" si="291"/>
        <v>6035.5555555555593</v>
      </c>
      <c r="BJ868" s="57"/>
      <c r="BK868" s="57"/>
      <c r="BM868" s="57">
        <v>864</v>
      </c>
      <c r="BN868" s="57">
        <v>72.3</v>
      </c>
      <c r="BO868" s="66">
        <v>0</v>
      </c>
      <c r="BP868" s="65">
        <f t="shared" si="279"/>
        <v>20.083333333333332</v>
      </c>
      <c r="BQ868" s="65">
        <f t="shared" si="292"/>
        <v>0.3333333333333357</v>
      </c>
      <c r="BR868" s="67">
        <f t="shared" si="293"/>
        <v>6049.2916666666697</v>
      </c>
      <c r="BS868" s="57"/>
      <c r="BT868" s="57"/>
    </row>
    <row r="869" spans="1:72" x14ac:dyDescent="0.25">
      <c r="A869" s="31">
        <v>869</v>
      </c>
      <c r="B869" s="56">
        <v>866</v>
      </c>
      <c r="C869" s="71">
        <v>73.400000000000006</v>
      </c>
      <c r="D869" s="71">
        <v>0</v>
      </c>
      <c r="E869" s="71">
        <v>20.388888888888889</v>
      </c>
      <c r="F869" s="71">
        <v>0.16666666666666785</v>
      </c>
      <c r="G869" s="71">
        <v>6089.7500000000027</v>
      </c>
      <c r="K869" s="57">
        <v>865</v>
      </c>
      <c r="L869" s="66">
        <v>33.9</v>
      </c>
      <c r="M869" s="66">
        <v>0</v>
      </c>
      <c r="N869" s="65">
        <f t="shared" si="273"/>
        <v>9.4166666666666661</v>
      </c>
      <c r="O869" s="65">
        <f t="shared" si="280"/>
        <v>-0.11111111111111072</v>
      </c>
      <c r="P869" s="67">
        <f t="shared" si="281"/>
        <v>5184.9305555555529</v>
      </c>
      <c r="Q869" s="57"/>
      <c r="R869" s="57"/>
      <c r="T869" s="57">
        <v>865</v>
      </c>
      <c r="U869" s="66">
        <v>55</v>
      </c>
      <c r="V869" s="66">
        <v>0</v>
      </c>
      <c r="W869" s="65">
        <f t="shared" si="274"/>
        <v>15.277777777777777</v>
      </c>
      <c r="X869" s="65">
        <f t="shared" si="282"/>
        <v>-8.3333333333333925E-2</v>
      </c>
      <c r="Y869" s="67">
        <f t="shared" si="283"/>
        <v>6828.6944444444443</v>
      </c>
      <c r="Z869" s="57"/>
      <c r="AA869" s="57"/>
      <c r="AC869" s="57">
        <v>865</v>
      </c>
      <c r="AD869" s="66">
        <v>67.099999999999994</v>
      </c>
      <c r="AE869" s="66">
        <v>0</v>
      </c>
      <c r="AF869" s="65">
        <f t="shared" si="275"/>
        <v>18.638888888888886</v>
      </c>
      <c r="AG869" s="65">
        <f t="shared" si="284"/>
        <v>-0.22222222222222499</v>
      </c>
      <c r="AH869" s="67">
        <f t="shared" si="285"/>
        <v>6395.7916666666615</v>
      </c>
      <c r="AI869" s="57"/>
      <c r="AJ869" s="57"/>
      <c r="AL869" s="57">
        <v>865</v>
      </c>
      <c r="AM869" s="66">
        <v>67.099999999999994</v>
      </c>
      <c r="AN869" s="66">
        <v>0</v>
      </c>
      <c r="AO869" s="65">
        <f t="shared" si="276"/>
        <v>18.638888888888886</v>
      </c>
      <c r="AP869" s="65">
        <f t="shared" si="286"/>
        <v>-0.22222222222222499</v>
      </c>
      <c r="AQ869" s="67">
        <f t="shared" si="287"/>
        <v>6395.7916666666615</v>
      </c>
      <c r="AR869" s="57"/>
      <c r="AS869" s="57"/>
      <c r="AU869" s="57">
        <v>865</v>
      </c>
      <c r="AV869" s="66">
        <v>67.099999999999994</v>
      </c>
      <c r="AW869" s="66">
        <v>0</v>
      </c>
      <c r="AX869" s="65">
        <f t="shared" si="277"/>
        <v>18.638888888888886</v>
      </c>
      <c r="AY869" s="65">
        <f t="shared" si="288"/>
        <v>-0.22222222222222499</v>
      </c>
      <c r="AZ869" s="67">
        <f t="shared" si="289"/>
        <v>6395.7916666666615</v>
      </c>
      <c r="BA869" s="57"/>
      <c r="BB869" s="57"/>
      <c r="BD869" s="57">
        <v>865</v>
      </c>
      <c r="BE869" s="66">
        <v>69.099999999999994</v>
      </c>
      <c r="BF869" s="66">
        <v>0</v>
      </c>
      <c r="BG869" s="65">
        <f t="shared" si="278"/>
        <v>19.194444444444443</v>
      </c>
      <c r="BH869" s="65">
        <f t="shared" si="290"/>
        <v>0.24999999999999645</v>
      </c>
      <c r="BI869" s="67">
        <f t="shared" si="291"/>
        <v>6054.6250000000036</v>
      </c>
      <c r="BJ869" s="57"/>
      <c r="BK869" s="57"/>
      <c r="BM869" s="57">
        <v>865</v>
      </c>
      <c r="BN869" s="57">
        <v>72.8</v>
      </c>
      <c r="BO869" s="66">
        <v>0</v>
      </c>
      <c r="BP869" s="65">
        <f t="shared" si="279"/>
        <v>20.222222222222221</v>
      </c>
      <c r="BQ869" s="65">
        <f t="shared" si="292"/>
        <v>0.13888888888888928</v>
      </c>
      <c r="BR869" s="67">
        <f t="shared" si="293"/>
        <v>6069.4444444444471</v>
      </c>
      <c r="BS869" s="57"/>
      <c r="BT869" s="57"/>
    </row>
    <row r="870" spans="1:72" x14ac:dyDescent="0.25">
      <c r="A870" s="31">
        <v>870</v>
      </c>
      <c r="B870" s="56">
        <v>867</v>
      </c>
      <c r="C870" s="71">
        <v>74.599999999999994</v>
      </c>
      <c r="D870" s="71">
        <v>0</v>
      </c>
      <c r="E870" s="71">
        <v>20.722222222222221</v>
      </c>
      <c r="F870" s="71">
        <v>0.33333333333333215</v>
      </c>
      <c r="G870" s="71">
        <v>6110.3055555555584</v>
      </c>
      <c r="K870" s="57">
        <v>866</v>
      </c>
      <c r="L870" s="66">
        <v>33.299999999999997</v>
      </c>
      <c r="M870" s="66">
        <v>0</v>
      </c>
      <c r="N870" s="65">
        <f t="shared" si="273"/>
        <v>9.2499999999999982</v>
      </c>
      <c r="O870" s="65">
        <f t="shared" si="280"/>
        <v>-0.16666666666666785</v>
      </c>
      <c r="P870" s="67">
        <f t="shared" si="281"/>
        <v>5194.263888888886</v>
      </c>
      <c r="Q870" s="57"/>
      <c r="R870" s="57"/>
      <c r="T870" s="57">
        <v>866</v>
      </c>
      <c r="U870" s="66">
        <v>54.7</v>
      </c>
      <c r="V870" s="66">
        <v>0</v>
      </c>
      <c r="W870" s="65">
        <f t="shared" si="274"/>
        <v>15.194444444444445</v>
      </c>
      <c r="X870" s="65">
        <f t="shared" si="282"/>
        <v>-8.3333333333332149E-2</v>
      </c>
      <c r="Y870" s="67">
        <f t="shared" si="283"/>
        <v>6843.9305555555557</v>
      </c>
      <c r="Z870" s="57"/>
      <c r="AA870" s="57"/>
      <c r="AC870" s="57">
        <v>866</v>
      </c>
      <c r="AD870" s="66">
        <v>65.8</v>
      </c>
      <c r="AE870" s="66">
        <v>0</v>
      </c>
      <c r="AF870" s="65">
        <f t="shared" si="275"/>
        <v>18.277777777777775</v>
      </c>
      <c r="AG870" s="65">
        <f t="shared" si="284"/>
        <v>-0.36111111111111072</v>
      </c>
      <c r="AH870" s="67">
        <f t="shared" si="285"/>
        <v>6414.2499999999945</v>
      </c>
      <c r="AI870" s="57"/>
      <c r="AJ870" s="57"/>
      <c r="AL870" s="57">
        <v>866</v>
      </c>
      <c r="AM870" s="66">
        <v>65.8</v>
      </c>
      <c r="AN870" s="66">
        <v>0</v>
      </c>
      <c r="AO870" s="65">
        <f t="shared" si="276"/>
        <v>18.277777777777775</v>
      </c>
      <c r="AP870" s="65">
        <f t="shared" si="286"/>
        <v>-0.36111111111111072</v>
      </c>
      <c r="AQ870" s="67">
        <f t="shared" si="287"/>
        <v>6414.2499999999945</v>
      </c>
      <c r="AR870" s="57"/>
      <c r="AS870" s="57"/>
      <c r="AU870" s="57">
        <v>866</v>
      </c>
      <c r="AV870" s="66">
        <v>65.8</v>
      </c>
      <c r="AW870" s="66">
        <v>0</v>
      </c>
      <c r="AX870" s="65">
        <f t="shared" si="277"/>
        <v>18.277777777777775</v>
      </c>
      <c r="AY870" s="65">
        <f t="shared" si="288"/>
        <v>-0.36111111111111072</v>
      </c>
      <c r="AZ870" s="67">
        <f t="shared" si="289"/>
        <v>6414.2499999999945</v>
      </c>
      <c r="BA870" s="57"/>
      <c r="BB870" s="57"/>
      <c r="BD870" s="57">
        <v>866</v>
      </c>
      <c r="BE870" s="66">
        <v>70</v>
      </c>
      <c r="BF870" s="66">
        <v>0</v>
      </c>
      <c r="BG870" s="65">
        <f t="shared" si="278"/>
        <v>19.444444444444443</v>
      </c>
      <c r="BH870" s="65">
        <f t="shared" si="290"/>
        <v>0.25</v>
      </c>
      <c r="BI870" s="67">
        <f t="shared" si="291"/>
        <v>6073.944444444448</v>
      </c>
      <c r="BJ870" s="57"/>
      <c r="BK870" s="57"/>
      <c r="BM870" s="57">
        <v>866</v>
      </c>
      <c r="BN870" s="57">
        <v>73.400000000000006</v>
      </c>
      <c r="BO870" s="66">
        <v>0</v>
      </c>
      <c r="BP870" s="65">
        <f t="shared" si="279"/>
        <v>20.388888888888889</v>
      </c>
      <c r="BQ870" s="65">
        <f t="shared" si="292"/>
        <v>0.16666666666666785</v>
      </c>
      <c r="BR870" s="67">
        <f t="shared" si="293"/>
        <v>6089.7500000000027</v>
      </c>
      <c r="BS870" s="57"/>
      <c r="BT870" s="57"/>
    </row>
    <row r="871" spans="1:72" x14ac:dyDescent="0.25">
      <c r="A871" s="31">
        <v>871</v>
      </c>
      <c r="B871" s="56">
        <v>868</v>
      </c>
      <c r="C871" s="71">
        <v>76</v>
      </c>
      <c r="D871" s="71">
        <v>0</v>
      </c>
      <c r="E871" s="71">
        <v>21.111111111111111</v>
      </c>
      <c r="F871" s="71">
        <v>0.38888888888888928</v>
      </c>
      <c r="G871" s="71">
        <v>6131.2222222222254</v>
      </c>
      <c r="K871" s="57">
        <v>867</v>
      </c>
      <c r="L871" s="66">
        <v>32.6</v>
      </c>
      <c r="M871" s="66">
        <v>0</v>
      </c>
      <c r="N871" s="65">
        <f t="shared" si="273"/>
        <v>9.0555555555555554</v>
      </c>
      <c r="O871" s="65">
        <f t="shared" si="280"/>
        <v>-0.19444444444444287</v>
      </c>
      <c r="P871" s="67">
        <f t="shared" si="281"/>
        <v>5203.4166666666633</v>
      </c>
      <c r="Q871" s="57"/>
      <c r="R871" s="57"/>
      <c r="T871" s="57">
        <v>867</v>
      </c>
      <c r="U871" s="66">
        <v>54.4</v>
      </c>
      <c r="V871" s="66">
        <v>0</v>
      </c>
      <c r="W871" s="65">
        <f t="shared" si="274"/>
        <v>15.111111111111111</v>
      </c>
      <c r="X871" s="65">
        <f t="shared" si="282"/>
        <v>-8.3333333333333925E-2</v>
      </c>
      <c r="Y871" s="67">
        <f t="shared" si="283"/>
        <v>6859.083333333333</v>
      </c>
      <c r="Z871" s="57"/>
      <c r="AA871" s="57"/>
      <c r="AC871" s="57">
        <v>867</v>
      </c>
      <c r="AD871" s="66">
        <v>63.9</v>
      </c>
      <c r="AE871" s="66">
        <v>0</v>
      </c>
      <c r="AF871" s="65">
        <f t="shared" si="275"/>
        <v>17.75</v>
      </c>
      <c r="AG871" s="65">
        <f t="shared" si="284"/>
        <v>-0.52777777777777501</v>
      </c>
      <c r="AH871" s="67">
        <f t="shared" si="285"/>
        <v>6432.2638888888832</v>
      </c>
      <c r="AI871" s="57"/>
      <c r="AJ871" s="57"/>
      <c r="AL871" s="57">
        <v>867</v>
      </c>
      <c r="AM871" s="66">
        <v>63.9</v>
      </c>
      <c r="AN871" s="66">
        <v>0</v>
      </c>
      <c r="AO871" s="65">
        <f t="shared" si="276"/>
        <v>17.75</v>
      </c>
      <c r="AP871" s="65">
        <f t="shared" si="286"/>
        <v>-0.52777777777777501</v>
      </c>
      <c r="AQ871" s="67">
        <f t="shared" si="287"/>
        <v>6432.2638888888832</v>
      </c>
      <c r="AR871" s="57"/>
      <c r="AS871" s="57"/>
      <c r="AU871" s="57">
        <v>867</v>
      </c>
      <c r="AV871" s="66">
        <v>63.9</v>
      </c>
      <c r="AW871" s="66">
        <v>0</v>
      </c>
      <c r="AX871" s="65">
        <f t="shared" si="277"/>
        <v>17.75</v>
      </c>
      <c r="AY871" s="65">
        <f t="shared" si="288"/>
        <v>-0.52777777777777501</v>
      </c>
      <c r="AZ871" s="67">
        <f t="shared" si="289"/>
        <v>6432.2638888888832</v>
      </c>
      <c r="BA871" s="57"/>
      <c r="BB871" s="57"/>
      <c r="BD871" s="57">
        <v>867</v>
      </c>
      <c r="BE871" s="66">
        <v>70.8</v>
      </c>
      <c r="BF871" s="66">
        <v>0</v>
      </c>
      <c r="BG871" s="65">
        <f t="shared" si="278"/>
        <v>19.666666666666664</v>
      </c>
      <c r="BH871" s="65">
        <f t="shared" si="290"/>
        <v>0.22222222222222143</v>
      </c>
      <c r="BI871" s="67">
        <f t="shared" si="291"/>
        <v>6093.5000000000036</v>
      </c>
      <c r="BJ871" s="57"/>
      <c r="BK871" s="57"/>
      <c r="BM871" s="57">
        <v>867</v>
      </c>
      <c r="BN871" s="57">
        <v>74.599999999999994</v>
      </c>
      <c r="BO871" s="66">
        <v>0</v>
      </c>
      <c r="BP871" s="65">
        <f t="shared" si="279"/>
        <v>20.722222222222221</v>
      </c>
      <c r="BQ871" s="65">
        <f t="shared" si="292"/>
        <v>0.33333333333333215</v>
      </c>
      <c r="BR871" s="67">
        <f t="shared" si="293"/>
        <v>6110.3055555555584</v>
      </c>
      <c r="BS871" s="57"/>
      <c r="BT871" s="57"/>
    </row>
    <row r="872" spans="1:72" x14ac:dyDescent="0.25">
      <c r="A872" s="31">
        <v>872</v>
      </c>
      <c r="B872" s="56">
        <v>869</v>
      </c>
      <c r="C872" s="71">
        <v>76.599999999999994</v>
      </c>
      <c r="D872" s="71">
        <v>0</v>
      </c>
      <c r="E872" s="71">
        <v>21.277777777777775</v>
      </c>
      <c r="F872" s="71">
        <v>0.1666666666666643</v>
      </c>
      <c r="G872" s="71">
        <v>6152.4166666666697</v>
      </c>
      <c r="K872" s="57">
        <v>868</v>
      </c>
      <c r="L872" s="66">
        <v>31.8</v>
      </c>
      <c r="M872" s="66">
        <v>0</v>
      </c>
      <c r="N872" s="65">
        <f t="shared" si="273"/>
        <v>8.8333333333333339</v>
      </c>
      <c r="O872" s="65">
        <f t="shared" si="280"/>
        <v>-0.22222222222222143</v>
      </c>
      <c r="P872" s="67">
        <f t="shared" si="281"/>
        <v>5212.3611111111077</v>
      </c>
      <c r="Q872" s="57"/>
      <c r="R872" s="57"/>
      <c r="T872" s="57">
        <v>868</v>
      </c>
      <c r="U872" s="66">
        <v>54.2</v>
      </c>
      <c r="V872" s="66">
        <v>0</v>
      </c>
      <c r="W872" s="65">
        <f t="shared" si="274"/>
        <v>15.055555555555555</v>
      </c>
      <c r="X872" s="65">
        <f t="shared" si="282"/>
        <v>-5.5555555555555358E-2</v>
      </c>
      <c r="Y872" s="67">
        <f t="shared" si="283"/>
        <v>6874.1666666666661</v>
      </c>
      <c r="Z872" s="57"/>
      <c r="AA872" s="57"/>
      <c r="AC872" s="57">
        <v>868</v>
      </c>
      <c r="AD872" s="66">
        <v>61.4</v>
      </c>
      <c r="AE872" s="66">
        <v>0</v>
      </c>
      <c r="AF872" s="65">
        <f t="shared" si="275"/>
        <v>17.055555555555554</v>
      </c>
      <c r="AG872" s="65">
        <f t="shared" si="284"/>
        <v>-0.69444444444444642</v>
      </c>
      <c r="AH872" s="67">
        <f t="shared" si="285"/>
        <v>6449.6666666666606</v>
      </c>
      <c r="AI872" s="57"/>
      <c r="AJ872" s="57"/>
      <c r="AL872" s="57">
        <v>868</v>
      </c>
      <c r="AM872" s="66">
        <v>61.4</v>
      </c>
      <c r="AN872" s="66">
        <v>0</v>
      </c>
      <c r="AO872" s="65">
        <f t="shared" si="276"/>
        <v>17.055555555555554</v>
      </c>
      <c r="AP872" s="65">
        <f t="shared" si="286"/>
        <v>-0.69444444444444642</v>
      </c>
      <c r="AQ872" s="67">
        <f t="shared" si="287"/>
        <v>6449.6666666666606</v>
      </c>
      <c r="AR872" s="57"/>
      <c r="AS872" s="57"/>
      <c r="AU872" s="57">
        <v>868</v>
      </c>
      <c r="AV872" s="66">
        <v>61.4</v>
      </c>
      <c r="AW872" s="66">
        <v>0</v>
      </c>
      <c r="AX872" s="65">
        <f t="shared" si="277"/>
        <v>17.055555555555554</v>
      </c>
      <c r="AY872" s="65">
        <f t="shared" si="288"/>
        <v>-0.69444444444444642</v>
      </c>
      <c r="AZ872" s="67">
        <f t="shared" si="289"/>
        <v>6449.6666666666606</v>
      </c>
      <c r="BA872" s="57"/>
      <c r="BB872" s="57"/>
      <c r="BD872" s="57">
        <v>868</v>
      </c>
      <c r="BE872" s="66">
        <v>71.5</v>
      </c>
      <c r="BF872" s="66">
        <v>0</v>
      </c>
      <c r="BG872" s="65">
        <f t="shared" si="278"/>
        <v>19.861111111111111</v>
      </c>
      <c r="BH872" s="65">
        <f t="shared" si="290"/>
        <v>0.19444444444444642</v>
      </c>
      <c r="BI872" s="67">
        <f t="shared" si="291"/>
        <v>6113.2638888888923</v>
      </c>
      <c r="BJ872" s="57"/>
      <c r="BK872" s="57"/>
      <c r="BM872" s="57">
        <v>868</v>
      </c>
      <c r="BN872" s="57">
        <v>76</v>
      </c>
      <c r="BO872" s="66">
        <v>0</v>
      </c>
      <c r="BP872" s="65">
        <f t="shared" si="279"/>
        <v>21.111111111111111</v>
      </c>
      <c r="BQ872" s="65">
        <f t="shared" si="292"/>
        <v>0.38888888888888928</v>
      </c>
      <c r="BR872" s="67">
        <f t="shared" si="293"/>
        <v>6131.2222222222254</v>
      </c>
      <c r="BS872" s="57"/>
      <c r="BT872" s="57"/>
    </row>
    <row r="873" spans="1:72" x14ac:dyDescent="0.25">
      <c r="A873" s="31">
        <v>873</v>
      </c>
      <c r="B873" s="56">
        <v>870</v>
      </c>
      <c r="C873" s="71">
        <v>76.5</v>
      </c>
      <c r="D873" s="71">
        <v>0</v>
      </c>
      <c r="E873" s="71">
        <v>21.25</v>
      </c>
      <c r="F873" s="71">
        <v>-2.7777777777775015E-2</v>
      </c>
      <c r="G873" s="71">
        <v>6173.6805555555584</v>
      </c>
      <c r="K873" s="57">
        <v>869</v>
      </c>
      <c r="L873" s="66">
        <v>30.7</v>
      </c>
      <c r="M873" s="66">
        <v>0</v>
      </c>
      <c r="N873" s="65">
        <f t="shared" si="273"/>
        <v>8.5277777777777768</v>
      </c>
      <c r="O873" s="65">
        <f t="shared" si="280"/>
        <v>-0.30555555555555713</v>
      </c>
      <c r="P873" s="67">
        <f t="shared" si="281"/>
        <v>5221.0416666666633</v>
      </c>
      <c r="Q873" s="57"/>
      <c r="R873" s="57"/>
      <c r="T873" s="57">
        <v>869</v>
      </c>
      <c r="U873" s="66">
        <v>54</v>
      </c>
      <c r="V873" s="66">
        <v>0</v>
      </c>
      <c r="W873" s="65">
        <f t="shared" si="274"/>
        <v>15</v>
      </c>
      <c r="X873" s="65">
        <f t="shared" si="282"/>
        <v>-5.5555555555555358E-2</v>
      </c>
      <c r="Y873" s="67">
        <f t="shared" si="283"/>
        <v>6889.1944444444434</v>
      </c>
      <c r="Z873" s="57"/>
      <c r="AA873" s="57"/>
      <c r="AC873" s="57">
        <v>869</v>
      </c>
      <c r="AD873" s="66">
        <v>58.4</v>
      </c>
      <c r="AE873" s="66">
        <v>0</v>
      </c>
      <c r="AF873" s="65">
        <f t="shared" si="275"/>
        <v>16.222222222222221</v>
      </c>
      <c r="AG873" s="65">
        <f t="shared" si="284"/>
        <v>-0.83333333333333215</v>
      </c>
      <c r="AH873" s="67">
        <f t="shared" si="285"/>
        <v>6466.3055555555493</v>
      </c>
      <c r="AI873" s="57"/>
      <c r="AJ873" s="57"/>
      <c r="AL873" s="57">
        <v>869</v>
      </c>
      <c r="AM873" s="66">
        <v>58.4</v>
      </c>
      <c r="AN873" s="66">
        <v>0</v>
      </c>
      <c r="AO873" s="65">
        <f t="shared" si="276"/>
        <v>16.222222222222221</v>
      </c>
      <c r="AP873" s="65">
        <f t="shared" si="286"/>
        <v>-0.83333333333333215</v>
      </c>
      <c r="AQ873" s="67">
        <f t="shared" si="287"/>
        <v>6466.3055555555493</v>
      </c>
      <c r="AR873" s="57"/>
      <c r="AS873" s="57"/>
      <c r="AU873" s="57">
        <v>869</v>
      </c>
      <c r="AV873" s="66">
        <v>58.4</v>
      </c>
      <c r="AW873" s="66">
        <v>0</v>
      </c>
      <c r="AX873" s="65">
        <f t="shared" si="277"/>
        <v>16.222222222222221</v>
      </c>
      <c r="AY873" s="65">
        <f t="shared" si="288"/>
        <v>-0.83333333333333215</v>
      </c>
      <c r="AZ873" s="67">
        <f t="shared" si="289"/>
        <v>6466.3055555555493</v>
      </c>
      <c r="BA873" s="57"/>
      <c r="BB873" s="57"/>
      <c r="BD873" s="57">
        <v>869</v>
      </c>
      <c r="BE873" s="66">
        <v>72.400000000000006</v>
      </c>
      <c r="BF873" s="66">
        <v>0</v>
      </c>
      <c r="BG873" s="65">
        <f t="shared" si="278"/>
        <v>20.111111111111111</v>
      </c>
      <c r="BH873" s="65">
        <f t="shared" si="290"/>
        <v>0.25</v>
      </c>
      <c r="BI873" s="67">
        <f t="shared" si="291"/>
        <v>6133.2500000000036</v>
      </c>
      <c r="BJ873" s="57"/>
      <c r="BK873" s="57"/>
      <c r="BM873" s="57">
        <v>869</v>
      </c>
      <c r="BN873" s="57">
        <v>76.599999999999994</v>
      </c>
      <c r="BO873" s="66">
        <v>0</v>
      </c>
      <c r="BP873" s="65">
        <f t="shared" si="279"/>
        <v>21.277777777777775</v>
      </c>
      <c r="BQ873" s="65">
        <f t="shared" si="292"/>
        <v>0.1666666666666643</v>
      </c>
      <c r="BR873" s="67">
        <f t="shared" si="293"/>
        <v>6152.4166666666697</v>
      </c>
      <c r="BS873" s="57"/>
      <c r="BT873" s="57"/>
    </row>
    <row r="874" spans="1:72" x14ac:dyDescent="0.25">
      <c r="A874" s="31">
        <v>874</v>
      </c>
      <c r="B874" s="56">
        <v>871</v>
      </c>
      <c r="C874" s="71">
        <v>76.2</v>
      </c>
      <c r="D874" s="71">
        <v>0</v>
      </c>
      <c r="E874" s="71">
        <v>21.166666666666668</v>
      </c>
      <c r="F874" s="71">
        <v>-8.3333333333332149E-2</v>
      </c>
      <c r="G874" s="71">
        <v>6194.8888888888914</v>
      </c>
      <c r="K874" s="57">
        <v>870</v>
      </c>
      <c r="L874" s="66">
        <v>29.6</v>
      </c>
      <c r="M874" s="66">
        <v>0</v>
      </c>
      <c r="N874" s="65">
        <f t="shared" si="273"/>
        <v>8.2222222222222232</v>
      </c>
      <c r="O874" s="65">
        <f t="shared" si="280"/>
        <v>-0.30555555555555358</v>
      </c>
      <c r="P874" s="67">
        <f t="shared" si="281"/>
        <v>5229.4166666666633</v>
      </c>
      <c r="Q874" s="57"/>
      <c r="R874" s="57"/>
      <c r="T874" s="57">
        <v>870</v>
      </c>
      <c r="U874" s="66">
        <v>53.9</v>
      </c>
      <c r="V874" s="66">
        <v>0</v>
      </c>
      <c r="W874" s="65">
        <f t="shared" si="274"/>
        <v>14.972222222222221</v>
      </c>
      <c r="X874" s="65">
        <f t="shared" si="282"/>
        <v>-2.7777777777778567E-2</v>
      </c>
      <c r="Y874" s="67">
        <f t="shared" si="283"/>
        <v>6904.1805555555547</v>
      </c>
      <c r="Z874" s="57"/>
      <c r="AA874" s="57"/>
      <c r="AC874" s="57">
        <v>870</v>
      </c>
      <c r="AD874" s="66">
        <v>55.4</v>
      </c>
      <c r="AE874" s="66">
        <v>0</v>
      </c>
      <c r="AF874" s="65">
        <f t="shared" si="275"/>
        <v>15.388888888888888</v>
      </c>
      <c r="AG874" s="65">
        <f t="shared" si="284"/>
        <v>-0.83333333333333393</v>
      </c>
      <c r="AH874" s="67">
        <f t="shared" si="285"/>
        <v>6482.1111111111049</v>
      </c>
      <c r="AI874" s="57"/>
      <c r="AJ874" s="57"/>
      <c r="AL874" s="57">
        <v>870</v>
      </c>
      <c r="AM874" s="66">
        <v>55.4</v>
      </c>
      <c r="AN874" s="66">
        <v>0</v>
      </c>
      <c r="AO874" s="65">
        <f t="shared" si="276"/>
        <v>15.388888888888888</v>
      </c>
      <c r="AP874" s="65">
        <f t="shared" si="286"/>
        <v>-0.83333333333333393</v>
      </c>
      <c r="AQ874" s="67">
        <f t="shared" si="287"/>
        <v>6482.1111111111049</v>
      </c>
      <c r="AR874" s="57"/>
      <c r="AS874" s="57"/>
      <c r="AU874" s="57">
        <v>870</v>
      </c>
      <c r="AV874" s="66">
        <v>55.4</v>
      </c>
      <c r="AW874" s="66">
        <v>0</v>
      </c>
      <c r="AX874" s="65">
        <f t="shared" si="277"/>
        <v>15.388888888888888</v>
      </c>
      <c r="AY874" s="65">
        <f t="shared" si="288"/>
        <v>-0.83333333333333393</v>
      </c>
      <c r="AZ874" s="67">
        <f t="shared" si="289"/>
        <v>6482.1111111111049</v>
      </c>
      <c r="BA874" s="57"/>
      <c r="BB874" s="57"/>
      <c r="BD874" s="57">
        <v>870</v>
      </c>
      <c r="BE874" s="66">
        <v>73</v>
      </c>
      <c r="BF874" s="66">
        <v>0</v>
      </c>
      <c r="BG874" s="65">
        <f t="shared" si="278"/>
        <v>20.277777777777779</v>
      </c>
      <c r="BH874" s="65">
        <f t="shared" si="290"/>
        <v>0.16666666666666785</v>
      </c>
      <c r="BI874" s="67">
        <f t="shared" si="291"/>
        <v>6153.444444444448</v>
      </c>
      <c r="BJ874" s="57"/>
      <c r="BK874" s="57"/>
      <c r="BM874" s="57">
        <v>870</v>
      </c>
      <c r="BN874" s="57">
        <v>76.5</v>
      </c>
      <c r="BO874" s="66">
        <v>0</v>
      </c>
      <c r="BP874" s="65">
        <f t="shared" si="279"/>
        <v>21.25</v>
      </c>
      <c r="BQ874" s="65">
        <f t="shared" si="292"/>
        <v>-2.7777777777775015E-2</v>
      </c>
      <c r="BR874" s="67">
        <f t="shared" si="293"/>
        <v>6173.6805555555584</v>
      </c>
      <c r="BS874" s="57"/>
      <c r="BT874" s="57"/>
    </row>
    <row r="875" spans="1:72" x14ac:dyDescent="0.25">
      <c r="A875" s="31">
        <v>875</v>
      </c>
      <c r="B875" s="56">
        <v>872</v>
      </c>
      <c r="C875" s="71">
        <v>75.8</v>
      </c>
      <c r="D875" s="71">
        <v>0</v>
      </c>
      <c r="E875" s="71">
        <v>21.055555555555554</v>
      </c>
      <c r="F875" s="71">
        <v>-0.11111111111111427</v>
      </c>
      <c r="G875" s="71">
        <v>6216.0000000000027</v>
      </c>
      <c r="K875" s="57">
        <v>871</v>
      </c>
      <c r="L875" s="66">
        <v>28.6</v>
      </c>
      <c r="M875" s="66">
        <v>0</v>
      </c>
      <c r="N875" s="65">
        <f t="shared" si="273"/>
        <v>7.9444444444444446</v>
      </c>
      <c r="O875" s="65">
        <f t="shared" si="280"/>
        <v>-0.27777777777777857</v>
      </c>
      <c r="P875" s="67">
        <f t="shared" si="281"/>
        <v>5237.4999999999964</v>
      </c>
      <c r="Q875" s="57"/>
      <c r="R875" s="57"/>
      <c r="T875" s="57">
        <v>871</v>
      </c>
      <c r="U875" s="66">
        <v>53.7</v>
      </c>
      <c r="V875" s="66">
        <v>0</v>
      </c>
      <c r="W875" s="65">
        <f t="shared" si="274"/>
        <v>14.916666666666668</v>
      </c>
      <c r="X875" s="65">
        <f t="shared" si="282"/>
        <v>-5.5555555555553582E-2</v>
      </c>
      <c r="Y875" s="67">
        <f t="shared" si="283"/>
        <v>6919.1249999999991</v>
      </c>
      <c r="Z875" s="57"/>
      <c r="AA875" s="57"/>
      <c r="AC875" s="57">
        <v>871</v>
      </c>
      <c r="AD875" s="66">
        <v>52.4</v>
      </c>
      <c r="AE875" s="66">
        <v>0</v>
      </c>
      <c r="AF875" s="65">
        <f t="shared" si="275"/>
        <v>14.555555555555555</v>
      </c>
      <c r="AG875" s="65">
        <f t="shared" si="284"/>
        <v>-0.83333333333333215</v>
      </c>
      <c r="AH875" s="67">
        <f t="shared" si="285"/>
        <v>6497.0833333333276</v>
      </c>
      <c r="AI875" s="57"/>
      <c r="AJ875" s="57"/>
      <c r="AL875" s="57">
        <v>871</v>
      </c>
      <c r="AM875" s="66">
        <v>52.4</v>
      </c>
      <c r="AN875" s="66">
        <v>0</v>
      </c>
      <c r="AO875" s="65">
        <f t="shared" si="276"/>
        <v>14.555555555555555</v>
      </c>
      <c r="AP875" s="65">
        <f t="shared" si="286"/>
        <v>-0.83333333333333215</v>
      </c>
      <c r="AQ875" s="67">
        <f t="shared" si="287"/>
        <v>6497.0833333333276</v>
      </c>
      <c r="AR875" s="57"/>
      <c r="AS875" s="57"/>
      <c r="AU875" s="57">
        <v>871</v>
      </c>
      <c r="AV875" s="66">
        <v>52.4</v>
      </c>
      <c r="AW875" s="66">
        <v>0</v>
      </c>
      <c r="AX875" s="65">
        <f t="shared" si="277"/>
        <v>14.555555555555555</v>
      </c>
      <c r="AY875" s="65">
        <f t="shared" si="288"/>
        <v>-0.83333333333333215</v>
      </c>
      <c r="AZ875" s="67">
        <f t="shared" si="289"/>
        <v>6497.0833333333276</v>
      </c>
      <c r="BA875" s="57"/>
      <c r="BB875" s="57"/>
      <c r="BD875" s="57">
        <v>871</v>
      </c>
      <c r="BE875" s="66">
        <v>73.7</v>
      </c>
      <c r="BF875" s="66">
        <v>0</v>
      </c>
      <c r="BG875" s="65">
        <f t="shared" si="278"/>
        <v>20.472222222222221</v>
      </c>
      <c r="BH875" s="65">
        <f t="shared" si="290"/>
        <v>0.19444444444444287</v>
      </c>
      <c r="BI875" s="67">
        <f t="shared" si="291"/>
        <v>6173.819444444448</v>
      </c>
      <c r="BJ875" s="57"/>
      <c r="BK875" s="57"/>
      <c r="BM875" s="57">
        <v>871</v>
      </c>
      <c r="BN875" s="57">
        <v>76.2</v>
      </c>
      <c r="BO875" s="66">
        <v>0</v>
      </c>
      <c r="BP875" s="65">
        <f t="shared" si="279"/>
        <v>21.166666666666668</v>
      </c>
      <c r="BQ875" s="65">
        <f t="shared" si="292"/>
        <v>-8.3333333333332149E-2</v>
      </c>
      <c r="BR875" s="67">
        <f t="shared" si="293"/>
        <v>6194.8888888888914</v>
      </c>
      <c r="BS875" s="57"/>
      <c r="BT875" s="57"/>
    </row>
    <row r="876" spans="1:72" x14ac:dyDescent="0.25">
      <c r="A876" s="31">
        <v>876</v>
      </c>
      <c r="B876" s="56">
        <v>873</v>
      </c>
      <c r="C876" s="71">
        <v>75.400000000000006</v>
      </c>
      <c r="D876" s="71">
        <v>0</v>
      </c>
      <c r="E876" s="71">
        <v>20.944444444444446</v>
      </c>
      <c r="F876" s="71">
        <v>-0.11111111111110716</v>
      </c>
      <c r="G876" s="71">
        <v>6237.0000000000027</v>
      </c>
      <c r="K876" s="57">
        <v>872</v>
      </c>
      <c r="L876" s="66">
        <v>27.8</v>
      </c>
      <c r="M876" s="66">
        <v>0</v>
      </c>
      <c r="N876" s="65">
        <f t="shared" si="273"/>
        <v>7.7222222222222223</v>
      </c>
      <c r="O876" s="65">
        <f t="shared" si="280"/>
        <v>-0.22222222222222232</v>
      </c>
      <c r="P876" s="67">
        <f t="shared" si="281"/>
        <v>5245.3333333333294</v>
      </c>
      <c r="Q876" s="57"/>
      <c r="R876" s="57"/>
      <c r="T876" s="57">
        <v>872</v>
      </c>
      <c r="U876" s="66">
        <v>53.6</v>
      </c>
      <c r="V876" s="66">
        <v>0</v>
      </c>
      <c r="W876" s="65">
        <f t="shared" si="274"/>
        <v>14.888888888888889</v>
      </c>
      <c r="X876" s="65">
        <f t="shared" si="282"/>
        <v>-2.7777777777778567E-2</v>
      </c>
      <c r="Y876" s="67">
        <f t="shared" si="283"/>
        <v>6934.0277777777765</v>
      </c>
      <c r="Z876" s="57"/>
      <c r="AA876" s="57"/>
      <c r="AC876" s="57">
        <v>872</v>
      </c>
      <c r="AD876" s="66">
        <v>50</v>
      </c>
      <c r="AE876" s="66">
        <v>0</v>
      </c>
      <c r="AF876" s="65">
        <f t="shared" si="275"/>
        <v>13.888888888888889</v>
      </c>
      <c r="AG876" s="65">
        <f t="shared" si="284"/>
        <v>-0.66666666666666607</v>
      </c>
      <c r="AH876" s="67">
        <f t="shared" si="285"/>
        <v>6511.3055555555502</v>
      </c>
      <c r="AI876" s="57"/>
      <c r="AJ876" s="57"/>
      <c r="AL876" s="57">
        <v>872</v>
      </c>
      <c r="AM876" s="66">
        <v>50</v>
      </c>
      <c r="AN876" s="66">
        <v>0</v>
      </c>
      <c r="AO876" s="65">
        <f t="shared" si="276"/>
        <v>13.888888888888889</v>
      </c>
      <c r="AP876" s="65">
        <f t="shared" si="286"/>
        <v>-0.66666666666666607</v>
      </c>
      <c r="AQ876" s="67">
        <f t="shared" si="287"/>
        <v>6511.3055555555502</v>
      </c>
      <c r="AR876" s="57"/>
      <c r="AS876" s="57"/>
      <c r="AU876" s="57">
        <v>872</v>
      </c>
      <c r="AV876" s="66">
        <v>50</v>
      </c>
      <c r="AW876" s="66">
        <v>0</v>
      </c>
      <c r="AX876" s="65">
        <f t="shared" si="277"/>
        <v>13.888888888888889</v>
      </c>
      <c r="AY876" s="65">
        <f t="shared" si="288"/>
        <v>-0.66666666666666607</v>
      </c>
      <c r="AZ876" s="67">
        <f t="shared" si="289"/>
        <v>6511.3055555555502</v>
      </c>
      <c r="BA876" s="57"/>
      <c r="BB876" s="57"/>
      <c r="BD876" s="57">
        <v>872</v>
      </c>
      <c r="BE876" s="66">
        <v>74.400000000000006</v>
      </c>
      <c r="BF876" s="66">
        <v>0</v>
      </c>
      <c r="BG876" s="65">
        <f t="shared" si="278"/>
        <v>20.666666666666668</v>
      </c>
      <c r="BH876" s="65">
        <f t="shared" si="290"/>
        <v>0.19444444444444642</v>
      </c>
      <c r="BI876" s="67">
        <f t="shared" si="291"/>
        <v>6194.3888888888923</v>
      </c>
      <c r="BJ876" s="57"/>
      <c r="BK876" s="57"/>
      <c r="BM876" s="57">
        <v>872</v>
      </c>
      <c r="BN876" s="57">
        <v>75.8</v>
      </c>
      <c r="BO876" s="66">
        <v>0</v>
      </c>
      <c r="BP876" s="65">
        <f t="shared" si="279"/>
        <v>21.055555555555554</v>
      </c>
      <c r="BQ876" s="65">
        <f t="shared" si="292"/>
        <v>-0.11111111111111427</v>
      </c>
      <c r="BR876" s="67">
        <f t="shared" si="293"/>
        <v>6216.0000000000027</v>
      </c>
      <c r="BS876" s="57"/>
      <c r="BT876" s="57"/>
    </row>
    <row r="877" spans="1:72" x14ac:dyDescent="0.25">
      <c r="A877" s="31">
        <v>877</v>
      </c>
      <c r="B877" s="56">
        <v>874</v>
      </c>
      <c r="C877" s="71">
        <v>74.8</v>
      </c>
      <c r="D877" s="71">
        <v>0</v>
      </c>
      <c r="E877" s="71">
        <v>20.777777777777775</v>
      </c>
      <c r="F877" s="71">
        <v>-0.1666666666666714</v>
      </c>
      <c r="G877" s="71">
        <v>6257.861111111114</v>
      </c>
      <c r="K877" s="57">
        <v>873</v>
      </c>
      <c r="L877" s="66">
        <v>27</v>
      </c>
      <c r="M877" s="66">
        <v>0</v>
      </c>
      <c r="N877" s="65">
        <f t="shared" si="273"/>
        <v>7.5</v>
      </c>
      <c r="O877" s="65">
        <f t="shared" si="280"/>
        <v>-0.22222222222222232</v>
      </c>
      <c r="P877" s="67">
        <f t="shared" si="281"/>
        <v>5252.9444444444407</v>
      </c>
      <c r="Q877" s="57"/>
      <c r="R877" s="57"/>
      <c r="T877" s="57">
        <v>873</v>
      </c>
      <c r="U877" s="66">
        <v>53.5</v>
      </c>
      <c r="V877" s="66">
        <v>0</v>
      </c>
      <c r="W877" s="65">
        <f t="shared" si="274"/>
        <v>14.861111111111111</v>
      </c>
      <c r="X877" s="65">
        <f t="shared" si="282"/>
        <v>-2.7777777777778567E-2</v>
      </c>
      <c r="Y877" s="67">
        <f t="shared" si="283"/>
        <v>6948.9027777777765</v>
      </c>
      <c r="Z877" s="57"/>
      <c r="AA877" s="57"/>
      <c r="AC877" s="57">
        <v>873</v>
      </c>
      <c r="AD877" s="66">
        <v>48.3</v>
      </c>
      <c r="AE877" s="66">
        <v>0</v>
      </c>
      <c r="AF877" s="65">
        <f t="shared" si="275"/>
        <v>13.416666666666666</v>
      </c>
      <c r="AG877" s="65">
        <f t="shared" si="284"/>
        <v>-0.47222222222222321</v>
      </c>
      <c r="AH877" s="67">
        <f t="shared" si="285"/>
        <v>6524.9583333333276</v>
      </c>
      <c r="AI877" s="57"/>
      <c r="AJ877" s="57"/>
      <c r="AL877" s="57">
        <v>873</v>
      </c>
      <c r="AM877" s="66">
        <v>48.3</v>
      </c>
      <c r="AN877" s="66">
        <v>0</v>
      </c>
      <c r="AO877" s="65">
        <f t="shared" si="276"/>
        <v>13.416666666666666</v>
      </c>
      <c r="AP877" s="65">
        <f t="shared" si="286"/>
        <v>-0.47222222222222321</v>
      </c>
      <c r="AQ877" s="67">
        <f t="shared" si="287"/>
        <v>6524.9583333333276</v>
      </c>
      <c r="AR877" s="57"/>
      <c r="AS877" s="57"/>
      <c r="AU877" s="57">
        <v>873</v>
      </c>
      <c r="AV877" s="66">
        <v>48.3</v>
      </c>
      <c r="AW877" s="66">
        <v>0</v>
      </c>
      <c r="AX877" s="65">
        <f t="shared" si="277"/>
        <v>13.416666666666666</v>
      </c>
      <c r="AY877" s="65">
        <f t="shared" si="288"/>
        <v>-0.47222222222222321</v>
      </c>
      <c r="AZ877" s="67">
        <f t="shared" si="289"/>
        <v>6524.9583333333276</v>
      </c>
      <c r="BA877" s="57"/>
      <c r="BB877" s="57"/>
      <c r="BD877" s="57">
        <v>873</v>
      </c>
      <c r="BE877" s="66">
        <v>74.900000000000006</v>
      </c>
      <c r="BF877" s="66">
        <v>0</v>
      </c>
      <c r="BG877" s="65">
        <f t="shared" si="278"/>
        <v>20.805555555555557</v>
      </c>
      <c r="BH877" s="65">
        <f t="shared" si="290"/>
        <v>0.13888888888888928</v>
      </c>
      <c r="BI877" s="67">
        <f t="shared" si="291"/>
        <v>6215.1250000000036</v>
      </c>
      <c r="BJ877" s="57"/>
      <c r="BK877" s="57"/>
      <c r="BM877" s="57">
        <v>873</v>
      </c>
      <c r="BN877" s="57">
        <v>75.400000000000006</v>
      </c>
      <c r="BO877" s="66">
        <v>0</v>
      </c>
      <c r="BP877" s="65">
        <f t="shared" si="279"/>
        <v>20.944444444444446</v>
      </c>
      <c r="BQ877" s="65">
        <f t="shared" si="292"/>
        <v>-0.11111111111110716</v>
      </c>
      <c r="BR877" s="67">
        <f t="shared" si="293"/>
        <v>6237.0000000000027</v>
      </c>
      <c r="BS877" s="57"/>
      <c r="BT877" s="57"/>
    </row>
    <row r="878" spans="1:72" x14ac:dyDescent="0.25">
      <c r="A878" s="31">
        <v>878</v>
      </c>
      <c r="B878" s="56">
        <v>875</v>
      </c>
      <c r="C878" s="71">
        <v>73.900000000000006</v>
      </c>
      <c r="D878" s="71">
        <v>0</v>
      </c>
      <c r="E878" s="71">
        <v>20.527777777777779</v>
      </c>
      <c r="F878" s="71">
        <v>-0.24999999999999645</v>
      </c>
      <c r="G878" s="71">
        <v>6278.5138888888914</v>
      </c>
      <c r="K878" s="57">
        <v>874</v>
      </c>
      <c r="L878" s="66">
        <v>26.4</v>
      </c>
      <c r="M878" s="66">
        <v>0</v>
      </c>
      <c r="N878" s="65">
        <f t="shared" si="273"/>
        <v>7.333333333333333</v>
      </c>
      <c r="O878" s="65">
        <f t="shared" si="280"/>
        <v>-0.16666666666666696</v>
      </c>
      <c r="P878" s="67">
        <f t="shared" si="281"/>
        <v>5260.3611111111077</v>
      </c>
      <c r="Q878" s="57"/>
      <c r="R878" s="57"/>
      <c r="T878" s="57">
        <v>874</v>
      </c>
      <c r="U878" s="66">
        <v>53.4</v>
      </c>
      <c r="V878" s="66">
        <v>0</v>
      </c>
      <c r="W878" s="65">
        <f t="shared" si="274"/>
        <v>14.833333333333332</v>
      </c>
      <c r="X878" s="65">
        <f t="shared" si="282"/>
        <v>-2.7777777777778567E-2</v>
      </c>
      <c r="Y878" s="67">
        <f t="shared" si="283"/>
        <v>6963.7499999999991</v>
      </c>
      <c r="Z878" s="57"/>
      <c r="AA878" s="57"/>
      <c r="AC878" s="57">
        <v>874</v>
      </c>
      <c r="AD878" s="66">
        <v>47.3</v>
      </c>
      <c r="AE878" s="66">
        <v>0</v>
      </c>
      <c r="AF878" s="65">
        <f t="shared" si="275"/>
        <v>13.138888888888888</v>
      </c>
      <c r="AG878" s="65">
        <f t="shared" si="284"/>
        <v>-0.27777777777777857</v>
      </c>
      <c r="AH878" s="67">
        <f t="shared" si="285"/>
        <v>6538.2361111111049</v>
      </c>
      <c r="AI878" s="57"/>
      <c r="AJ878" s="57"/>
      <c r="AL878" s="57">
        <v>874</v>
      </c>
      <c r="AM878" s="66">
        <v>47.3</v>
      </c>
      <c r="AN878" s="66">
        <v>0</v>
      </c>
      <c r="AO878" s="65">
        <f t="shared" si="276"/>
        <v>13.138888888888888</v>
      </c>
      <c r="AP878" s="65">
        <f t="shared" si="286"/>
        <v>-0.27777777777777857</v>
      </c>
      <c r="AQ878" s="67">
        <f t="shared" si="287"/>
        <v>6538.2361111111049</v>
      </c>
      <c r="AR878" s="57"/>
      <c r="AS878" s="57"/>
      <c r="AU878" s="57">
        <v>874</v>
      </c>
      <c r="AV878" s="66">
        <v>47.3</v>
      </c>
      <c r="AW878" s="66">
        <v>0</v>
      </c>
      <c r="AX878" s="65">
        <f t="shared" si="277"/>
        <v>13.138888888888888</v>
      </c>
      <c r="AY878" s="65">
        <f t="shared" si="288"/>
        <v>-0.27777777777777857</v>
      </c>
      <c r="AZ878" s="67">
        <f t="shared" si="289"/>
        <v>6538.2361111111049</v>
      </c>
      <c r="BA878" s="57"/>
      <c r="BB878" s="57"/>
      <c r="BD878" s="57">
        <v>874</v>
      </c>
      <c r="BE878" s="66">
        <v>75.3</v>
      </c>
      <c r="BF878" s="66">
        <v>0</v>
      </c>
      <c r="BG878" s="65">
        <f t="shared" si="278"/>
        <v>20.916666666666664</v>
      </c>
      <c r="BH878" s="65">
        <f t="shared" si="290"/>
        <v>0.11111111111110716</v>
      </c>
      <c r="BI878" s="67">
        <f t="shared" si="291"/>
        <v>6235.986111111115</v>
      </c>
      <c r="BJ878" s="57"/>
      <c r="BK878" s="57"/>
      <c r="BM878" s="57">
        <v>874</v>
      </c>
      <c r="BN878" s="57">
        <v>74.8</v>
      </c>
      <c r="BO878" s="66">
        <v>0</v>
      </c>
      <c r="BP878" s="65">
        <f t="shared" si="279"/>
        <v>20.777777777777775</v>
      </c>
      <c r="BQ878" s="65">
        <f t="shared" si="292"/>
        <v>-0.1666666666666714</v>
      </c>
      <c r="BR878" s="67">
        <f t="shared" si="293"/>
        <v>6257.861111111114</v>
      </c>
      <c r="BS878" s="57"/>
      <c r="BT878" s="57"/>
    </row>
    <row r="879" spans="1:72" x14ac:dyDescent="0.25">
      <c r="A879" s="31">
        <v>879</v>
      </c>
      <c r="B879" s="56">
        <v>876</v>
      </c>
      <c r="C879" s="71">
        <v>72.7</v>
      </c>
      <c r="D879" s="71">
        <v>0</v>
      </c>
      <c r="E879" s="71">
        <v>20.194444444444446</v>
      </c>
      <c r="F879" s="71">
        <v>-0.33333333333333215</v>
      </c>
      <c r="G879" s="71">
        <v>6298.8750000000027</v>
      </c>
      <c r="K879" s="57">
        <v>875</v>
      </c>
      <c r="L879" s="66">
        <v>25.8</v>
      </c>
      <c r="M879" s="66">
        <v>0</v>
      </c>
      <c r="N879" s="65">
        <f t="shared" si="273"/>
        <v>7.166666666666667</v>
      </c>
      <c r="O879" s="65">
        <f t="shared" si="280"/>
        <v>-0.16666666666666607</v>
      </c>
      <c r="P879" s="67">
        <f t="shared" si="281"/>
        <v>5267.6111111111077</v>
      </c>
      <c r="Q879" s="57"/>
      <c r="R879" s="57"/>
      <c r="T879" s="57">
        <v>875</v>
      </c>
      <c r="U879" s="66">
        <v>53.3</v>
      </c>
      <c r="V879" s="66">
        <v>0</v>
      </c>
      <c r="W879" s="65">
        <f t="shared" si="274"/>
        <v>14.805555555555554</v>
      </c>
      <c r="X879" s="65">
        <f t="shared" si="282"/>
        <v>-2.7777777777778567E-2</v>
      </c>
      <c r="Y879" s="67">
        <f t="shared" si="283"/>
        <v>6978.5694444444434</v>
      </c>
      <c r="Z879" s="57"/>
      <c r="AA879" s="57"/>
      <c r="AC879" s="57">
        <v>875</v>
      </c>
      <c r="AD879" s="66">
        <v>46.8</v>
      </c>
      <c r="AE879" s="66">
        <v>0</v>
      </c>
      <c r="AF879" s="65">
        <f t="shared" si="275"/>
        <v>12.999999999999998</v>
      </c>
      <c r="AG879" s="65">
        <f t="shared" si="284"/>
        <v>-0.13888888888888928</v>
      </c>
      <c r="AH879" s="67">
        <f t="shared" si="285"/>
        <v>6551.3055555555493</v>
      </c>
      <c r="AI879" s="57"/>
      <c r="AJ879" s="57"/>
      <c r="AL879" s="57">
        <v>875</v>
      </c>
      <c r="AM879" s="66">
        <v>46.8</v>
      </c>
      <c r="AN879" s="66">
        <v>0</v>
      </c>
      <c r="AO879" s="65">
        <f t="shared" si="276"/>
        <v>12.999999999999998</v>
      </c>
      <c r="AP879" s="65">
        <f t="shared" si="286"/>
        <v>-0.13888888888888928</v>
      </c>
      <c r="AQ879" s="67">
        <f t="shared" si="287"/>
        <v>6551.3055555555493</v>
      </c>
      <c r="AR879" s="57"/>
      <c r="AS879" s="57"/>
      <c r="AU879" s="57">
        <v>875</v>
      </c>
      <c r="AV879" s="66">
        <v>46.8</v>
      </c>
      <c r="AW879" s="66">
        <v>0</v>
      </c>
      <c r="AX879" s="65">
        <f t="shared" si="277"/>
        <v>12.999999999999998</v>
      </c>
      <c r="AY879" s="65">
        <f t="shared" si="288"/>
        <v>-0.13888888888888928</v>
      </c>
      <c r="AZ879" s="67">
        <f t="shared" si="289"/>
        <v>6551.3055555555493</v>
      </c>
      <c r="BA879" s="57"/>
      <c r="BB879" s="57"/>
      <c r="BD879" s="57">
        <v>875</v>
      </c>
      <c r="BE879" s="66">
        <v>75.599999999999994</v>
      </c>
      <c r="BF879" s="66">
        <v>0</v>
      </c>
      <c r="BG879" s="65">
        <f t="shared" si="278"/>
        <v>20.999999999999996</v>
      </c>
      <c r="BH879" s="65">
        <f t="shared" si="290"/>
        <v>8.3333333333332149E-2</v>
      </c>
      <c r="BI879" s="67">
        <f t="shared" si="291"/>
        <v>6256.944444444448</v>
      </c>
      <c r="BJ879" s="57"/>
      <c r="BK879" s="57"/>
      <c r="BM879" s="57">
        <v>875</v>
      </c>
      <c r="BN879" s="57">
        <v>73.900000000000006</v>
      </c>
      <c r="BO879" s="66">
        <v>0</v>
      </c>
      <c r="BP879" s="65">
        <f t="shared" si="279"/>
        <v>20.527777777777779</v>
      </c>
      <c r="BQ879" s="65">
        <f t="shared" si="292"/>
        <v>-0.24999999999999645</v>
      </c>
      <c r="BR879" s="67">
        <f t="shared" si="293"/>
        <v>6278.5138888888914</v>
      </c>
      <c r="BS879" s="57"/>
      <c r="BT879" s="57"/>
    </row>
    <row r="880" spans="1:72" x14ac:dyDescent="0.25">
      <c r="A880" s="31">
        <v>880</v>
      </c>
      <c r="B880" s="56">
        <v>877</v>
      </c>
      <c r="C880" s="71">
        <v>71.3</v>
      </c>
      <c r="D880" s="71">
        <v>0</v>
      </c>
      <c r="E880" s="71">
        <v>19.805555555555554</v>
      </c>
      <c r="F880" s="71">
        <v>-0.38888888888889284</v>
      </c>
      <c r="G880" s="71">
        <v>6318.8750000000027</v>
      </c>
      <c r="K880" s="57">
        <v>876</v>
      </c>
      <c r="L880" s="66">
        <v>25.3</v>
      </c>
      <c r="M880" s="66">
        <v>0</v>
      </c>
      <c r="N880" s="65">
        <f t="shared" si="273"/>
        <v>7.0277777777777777</v>
      </c>
      <c r="O880" s="65">
        <f t="shared" si="280"/>
        <v>-0.13888888888888928</v>
      </c>
      <c r="P880" s="67">
        <f t="shared" si="281"/>
        <v>5274.7083333333303</v>
      </c>
      <c r="Q880" s="57"/>
      <c r="R880" s="57"/>
      <c r="T880" s="57">
        <v>876</v>
      </c>
      <c r="U880" s="66">
        <v>53.2</v>
      </c>
      <c r="V880" s="66">
        <v>0</v>
      </c>
      <c r="W880" s="65">
        <f t="shared" si="274"/>
        <v>14.777777777777779</v>
      </c>
      <c r="X880" s="65">
        <f t="shared" si="282"/>
        <v>-2.7777777777775015E-2</v>
      </c>
      <c r="Y880" s="67">
        <f t="shared" si="283"/>
        <v>6993.3611111111104</v>
      </c>
      <c r="Z880" s="57"/>
      <c r="AA880" s="57"/>
      <c r="AC880" s="57">
        <v>876</v>
      </c>
      <c r="AD880" s="66">
        <v>46.9</v>
      </c>
      <c r="AE880" s="66">
        <v>0</v>
      </c>
      <c r="AF880" s="65">
        <f t="shared" si="275"/>
        <v>13.027777777777777</v>
      </c>
      <c r="AG880" s="65">
        <f t="shared" si="284"/>
        <v>2.7777777777778567E-2</v>
      </c>
      <c r="AH880" s="67">
        <f t="shared" si="285"/>
        <v>6564.319444444438</v>
      </c>
      <c r="AI880" s="57"/>
      <c r="AJ880" s="57"/>
      <c r="AL880" s="57">
        <v>876</v>
      </c>
      <c r="AM880" s="66">
        <v>46.9</v>
      </c>
      <c r="AN880" s="66">
        <v>0</v>
      </c>
      <c r="AO880" s="65">
        <f t="shared" si="276"/>
        <v>13.027777777777777</v>
      </c>
      <c r="AP880" s="65">
        <f t="shared" si="286"/>
        <v>2.7777777777778567E-2</v>
      </c>
      <c r="AQ880" s="67">
        <f t="shared" si="287"/>
        <v>6564.319444444438</v>
      </c>
      <c r="AR880" s="57"/>
      <c r="AS880" s="57"/>
      <c r="AU880" s="57">
        <v>876</v>
      </c>
      <c r="AV880" s="66">
        <v>46.9</v>
      </c>
      <c r="AW880" s="66">
        <v>0</v>
      </c>
      <c r="AX880" s="65">
        <f t="shared" si="277"/>
        <v>13.027777777777777</v>
      </c>
      <c r="AY880" s="65">
        <f t="shared" si="288"/>
        <v>2.7777777777778567E-2</v>
      </c>
      <c r="AZ880" s="67">
        <f t="shared" si="289"/>
        <v>6564.319444444438</v>
      </c>
      <c r="BA880" s="57"/>
      <c r="BB880" s="57"/>
      <c r="BD880" s="57">
        <v>876</v>
      </c>
      <c r="BE880" s="66">
        <v>75.8</v>
      </c>
      <c r="BF880" s="66">
        <v>0</v>
      </c>
      <c r="BG880" s="65">
        <f t="shared" si="278"/>
        <v>21.055555555555554</v>
      </c>
      <c r="BH880" s="65">
        <f t="shared" si="290"/>
        <v>5.5555555555557135E-2</v>
      </c>
      <c r="BI880" s="67">
        <f t="shared" si="291"/>
        <v>6277.9722222222254</v>
      </c>
      <c r="BJ880" s="57"/>
      <c r="BK880" s="57"/>
      <c r="BM880" s="57">
        <v>876</v>
      </c>
      <c r="BN880" s="57">
        <v>72.7</v>
      </c>
      <c r="BO880" s="66">
        <v>0</v>
      </c>
      <c r="BP880" s="65">
        <f t="shared" si="279"/>
        <v>20.194444444444446</v>
      </c>
      <c r="BQ880" s="65">
        <f t="shared" si="292"/>
        <v>-0.33333333333333215</v>
      </c>
      <c r="BR880" s="67">
        <f t="shared" si="293"/>
        <v>6298.8750000000027</v>
      </c>
      <c r="BS880" s="57"/>
      <c r="BT880" s="57"/>
    </row>
    <row r="881" spans="1:72" x14ac:dyDescent="0.25">
      <c r="A881" s="31">
        <v>881</v>
      </c>
      <c r="B881" s="56">
        <v>878</v>
      </c>
      <c r="C881" s="71">
        <v>70.400000000000006</v>
      </c>
      <c r="D881" s="71">
        <v>0</v>
      </c>
      <c r="E881" s="71">
        <v>19.555555555555557</v>
      </c>
      <c r="F881" s="71">
        <v>-0.24999999999999645</v>
      </c>
      <c r="G881" s="71">
        <v>6338.5555555555584</v>
      </c>
      <c r="K881" s="57">
        <v>877</v>
      </c>
      <c r="L881" s="66">
        <v>24.9</v>
      </c>
      <c r="M881" s="66">
        <v>0</v>
      </c>
      <c r="N881" s="65">
        <f t="shared" si="273"/>
        <v>6.9166666666666661</v>
      </c>
      <c r="O881" s="65">
        <f t="shared" si="280"/>
        <v>-0.1111111111111116</v>
      </c>
      <c r="P881" s="67">
        <f t="shared" si="281"/>
        <v>5281.6805555555529</v>
      </c>
      <c r="Q881" s="57"/>
      <c r="R881" s="57"/>
      <c r="T881" s="57">
        <v>877</v>
      </c>
      <c r="U881" s="66">
        <v>53.1</v>
      </c>
      <c r="V881" s="66">
        <v>0</v>
      </c>
      <c r="W881" s="65">
        <f t="shared" si="274"/>
        <v>14.75</v>
      </c>
      <c r="X881" s="65">
        <f t="shared" si="282"/>
        <v>-2.7777777777778567E-2</v>
      </c>
      <c r="Y881" s="67">
        <f t="shared" si="283"/>
        <v>7008.1249999999991</v>
      </c>
      <c r="Z881" s="57"/>
      <c r="AA881" s="57"/>
      <c r="AC881" s="57">
        <v>877</v>
      </c>
      <c r="AD881" s="66">
        <v>47.1</v>
      </c>
      <c r="AE881" s="66">
        <v>0</v>
      </c>
      <c r="AF881" s="65">
        <f t="shared" si="275"/>
        <v>13.083333333333334</v>
      </c>
      <c r="AG881" s="65">
        <f t="shared" si="284"/>
        <v>5.5555555555557135E-2</v>
      </c>
      <c r="AH881" s="67">
        <f t="shared" si="285"/>
        <v>6577.3749999999936</v>
      </c>
      <c r="AI881" s="57"/>
      <c r="AJ881" s="57"/>
      <c r="AL881" s="57">
        <v>877</v>
      </c>
      <c r="AM881" s="66">
        <v>47.1</v>
      </c>
      <c r="AN881" s="66">
        <v>0</v>
      </c>
      <c r="AO881" s="65">
        <f t="shared" si="276"/>
        <v>13.083333333333334</v>
      </c>
      <c r="AP881" s="65">
        <f t="shared" si="286"/>
        <v>5.5555555555557135E-2</v>
      </c>
      <c r="AQ881" s="67">
        <f t="shared" si="287"/>
        <v>6577.3749999999936</v>
      </c>
      <c r="AR881" s="57"/>
      <c r="AS881" s="57"/>
      <c r="AU881" s="57">
        <v>877</v>
      </c>
      <c r="AV881" s="66">
        <v>47.1</v>
      </c>
      <c r="AW881" s="66">
        <v>0</v>
      </c>
      <c r="AX881" s="65">
        <f t="shared" si="277"/>
        <v>13.083333333333334</v>
      </c>
      <c r="AY881" s="65">
        <f t="shared" si="288"/>
        <v>5.5555555555557135E-2</v>
      </c>
      <c r="AZ881" s="67">
        <f t="shared" si="289"/>
        <v>6577.3749999999936</v>
      </c>
      <c r="BA881" s="57"/>
      <c r="BB881" s="57"/>
      <c r="BD881" s="57">
        <v>877</v>
      </c>
      <c r="BE881" s="66">
        <v>76.599999999999994</v>
      </c>
      <c r="BF881" s="66">
        <v>0</v>
      </c>
      <c r="BG881" s="65">
        <f t="shared" si="278"/>
        <v>21.277777777777775</v>
      </c>
      <c r="BH881" s="65">
        <f t="shared" si="290"/>
        <v>0.22222222222222143</v>
      </c>
      <c r="BI881" s="67">
        <f t="shared" si="291"/>
        <v>6299.1388888888923</v>
      </c>
      <c r="BJ881" s="57"/>
      <c r="BK881" s="57"/>
      <c r="BM881" s="57">
        <v>877</v>
      </c>
      <c r="BN881" s="57">
        <v>71.3</v>
      </c>
      <c r="BO881" s="66">
        <v>0</v>
      </c>
      <c r="BP881" s="65">
        <f t="shared" si="279"/>
        <v>19.805555555555554</v>
      </c>
      <c r="BQ881" s="65">
        <f t="shared" si="292"/>
        <v>-0.38888888888889284</v>
      </c>
      <c r="BR881" s="67">
        <f t="shared" si="293"/>
        <v>6318.8750000000027</v>
      </c>
      <c r="BS881" s="57"/>
      <c r="BT881" s="57"/>
    </row>
    <row r="882" spans="1:72" x14ac:dyDescent="0.25">
      <c r="A882" s="31">
        <v>882</v>
      </c>
      <c r="B882" s="56">
        <v>879</v>
      </c>
      <c r="C882" s="71">
        <v>70</v>
      </c>
      <c r="D882" s="71">
        <v>0</v>
      </c>
      <c r="E882" s="71">
        <v>19.444444444444443</v>
      </c>
      <c r="F882" s="71">
        <v>-0.11111111111111427</v>
      </c>
      <c r="G882" s="71">
        <v>6358.0555555555584</v>
      </c>
      <c r="K882" s="57">
        <v>878</v>
      </c>
      <c r="L882" s="66">
        <v>24.5</v>
      </c>
      <c r="M882" s="66">
        <v>0</v>
      </c>
      <c r="N882" s="65">
        <f t="shared" si="273"/>
        <v>6.8055555555555554</v>
      </c>
      <c r="O882" s="65">
        <f t="shared" si="280"/>
        <v>-0.11111111111111072</v>
      </c>
      <c r="P882" s="67">
        <f t="shared" si="281"/>
        <v>5288.5416666666642</v>
      </c>
      <c r="Q882" s="57"/>
      <c r="R882" s="57"/>
      <c r="T882" s="57">
        <v>878</v>
      </c>
      <c r="U882" s="66">
        <v>53</v>
      </c>
      <c r="V882" s="66">
        <v>0</v>
      </c>
      <c r="W882" s="65">
        <f t="shared" si="274"/>
        <v>14.722222222222221</v>
      </c>
      <c r="X882" s="65">
        <f t="shared" si="282"/>
        <v>-2.7777777777778567E-2</v>
      </c>
      <c r="Y882" s="67">
        <f t="shared" si="283"/>
        <v>7022.8611111111104</v>
      </c>
      <c r="Z882" s="57"/>
      <c r="AA882" s="57"/>
      <c r="AC882" s="57">
        <v>878</v>
      </c>
      <c r="AD882" s="66">
        <v>47.5</v>
      </c>
      <c r="AE882" s="66">
        <v>0</v>
      </c>
      <c r="AF882" s="65">
        <f t="shared" si="275"/>
        <v>13.194444444444445</v>
      </c>
      <c r="AG882" s="65">
        <f t="shared" si="284"/>
        <v>0.11111111111111072</v>
      </c>
      <c r="AH882" s="67">
        <f t="shared" si="285"/>
        <v>6590.5138888888823</v>
      </c>
      <c r="AI882" s="57"/>
      <c r="AJ882" s="57"/>
      <c r="AL882" s="57">
        <v>878</v>
      </c>
      <c r="AM882" s="66">
        <v>47.5</v>
      </c>
      <c r="AN882" s="66">
        <v>0</v>
      </c>
      <c r="AO882" s="65">
        <f t="shared" si="276"/>
        <v>13.194444444444445</v>
      </c>
      <c r="AP882" s="65">
        <f t="shared" si="286"/>
        <v>0.11111111111111072</v>
      </c>
      <c r="AQ882" s="67">
        <f t="shared" si="287"/>
        <v>6590.5138888888823</v>
      </c>
      <c r="AR882" s="57"/>
      <c r="AS882" s="57"/>
      <c r="AU882" s="57">
        <v>878</v>
      </c>
      <c r="AV882" s="66">
        <v>47.5</v>
      </c>
      <c r="AW882" s="66">
        <v>0</v>
      </c>
      <c r="AX882" s="65">
        <f t="shared" si="277"/>
        <v>13.194444444444445</v>
      </c>
      <c r="AY882" s="65">
        <f t="shared" si="288"/>
        <v>0.11111111111111072</v>
      </c>
      <c r="AZ882" s="67">
        <f t="shared" si="289"/>
        <v>6590.5138888888823</v>
      </c>
      <c r="BA882" s="57"/>
      <c r="BB882" s="57"/>
      <c r="BD882" s="57">
        <v>878</v>
      </c>
      <c r="BE882" s="66">
        <v>76.5</v>
      </c>
      <c r="BF882" s="66">
        <v>0</v>
      </c>
      <c r="BG882" s="65">
        <f t="shared" si="278"/>
        <v>21.25</v>
      </c>
      <c r="BH882" s="65">
        <f t="shared" si="290"/>
        <v>-2.7777777777775015E-2</v>
      </c>
      <c r="BI882" s="67">
        <f t="shared" si="291"/>
        <v>6320.402777777781</v>
      </c>
      <c r="BJ882" s="57"/>
      <c r="BK882" s="57"/>
      <c r="BM882" s="57">
        <v>878</v>
      </c>
      <c r="BN882" s="57">
        <v>70.400000000000006</v>
      </c>
      <c r="BO882" s="66">
        <v>0</v>
      </c>
      <c r="BP882" s="65">
        <f t="shared" si="279"/>
        <v>19.555555555555557</v>
      </c>
      <c r="BQ882" s="65">
        <f t="shared" si="292"/>
        <v>-0.24999999999999645</v>
      </c>
      <c r="BR882" s="67">
        <f t="shared" si="293"/>
        <v>6338.5555555555584</v>
      </c>
      <c r="BS882" s="57"/>
      <c r="BT882" s="57"/>
    </row>
    <row r="883" spans="1:72" x14ac:dyDescent="0.25">
      <c r="A883" s="31">
        <v>883</v>
      </c>
      <c r="B883" s="56">
        <v>880</v>
      </c>
      <c r="C883" s="71">
        <v>70</v>
      </c>
      <c r="D883" s="71">
        <v>0</v>
      </c>
      <c r="E883" s="71">
        <v>19.444444444444443</v>
      </c>
      <c r="F883" s="71">
        <v>0</v>
      </c>
      <c r="G883" s="71">
        <v>6377.5000000000027</v>
      </c>
      <c r="K883" s="57">
        <v>879</v>
      </c>
      <c r="L883" s="66">
        <v>24.2</v>
      </c>
      <c r="M883" s="66">
        <v>0</v>
      </c>
      <c r="N883" s="65">
        <f t="shared" si="273"/>
        <v>6.7222222222222214</v>
      </c>
      <c r="O883" s="65">
        <f t="shared" si="280"/>
        <v>-8.3333333333333925E-2</v>
      </c>
      <c r="P883" s="67">
        <f t="shared" si="281"/>
        <v>5295.3055555555529</v>
      </c>
      <c r="Q883" s="57"/>
      <c r="R883" s="57"/>
      <c r="T883" s="57">
        <v>879</v>
      </c>
      <c r="U883" s="66">
        <v>53</v>
      </c>
      <c r="V883" s="66">
        <v>0</v>
      </c>
      <c r="W883" s="65">
        <f t="shared" si="274"/>
        <v>14.722222222222221</v>
      </c>
      <c r="X883" s="65">
        <f t="shared" si="282"/>
        <v>0</v>
      </c>
      <c r="Y883" s="67">
        <f t="shared" si="283"/>
        <v>7037.583333333333</v>
      </c>
      <c r="Z883" s="57"/>
      <c r="AA883" s="57"/>
      <c r="AC883" s="57">
        <v>879</v>
      </c>
      <c r="AD883" s="66">
        <v>47.8</v>
      </c>
      <c r="AE883" s="66">
        <v>0</v>
      </c>
      <c r="AF883" s="65">
        <f t="shared" si="275"/>
        <v>13.277777777777777</v>
      </c>
      <c r="AG883" s="65">
        <f t="shared" si="284"/>
        <v>8.3333333333332149E-2</v>
      </c>
      <c r="AH883" s="67">
        <f t="shared" si="285"/>
        <v>6603.7499999999936</v>
      </c>
      <c r="AI883" s="57"/>
      <c r="AJ883" s="57"/>
      <c r="AL883" s="57">
        <v>879</v>
      </c>
      <c r="AM883" s="66">
        <v>47.8</v>
      </c>
      <c r="AN883" s="66">
        <v>0</v>
      </c>
      <c r="AO883" s="65">
        <f t="shared" si="276"/>
        <v>13.277777777777777</v>
      </c>
      <c r="AP883" s="65">
        <f t="shared" si="286"/>
        <v>8.3333333333332149E-2</v>
      </c>
      <c r="AQ883" s="67">
        <f t="shared" si="287"/>
        <v>6603.7499999999936</v>
      </c>
      <c r="AR883" s="57"/>
      <c r="AS883" s="57"/>
      <c r="AU883" s="57">
        <v>879</v>
      </c>
      <c r="AV883" s="66">
        <v>47.8</v>
      </c>
      <c r="AW883" s="66">
        <v>0</v>
      </c>
      <c r="AX883" s="65">
        <f t="shared" si="277"/>
        <v>13.277777777777777</v>
      </c>
      <c r="AY883" s="65">
        <f t="shared" si="288"/>
        <v>8.3333333333332149E-2</v>
      </c>
      <c r="AZ883" s="67">
        <f t="shared" si="289"/>
        <v>6603.7499999999936</v>
      </c>
      <c r="BA883" s="57"/>
      <c r="BB883" s="57"/>
      <c r="BD883" s="57">
        <v>879</v>
      </c>
      <c r="BE883" s="66">
        <v>76.2</v>
      </c>
      <c r="BF883" s="66">
        <v>0</v>
      </c>
      <c r="BG883" s="65">
        <f t="shared" si="278"/>
        <v>21.166666666666668</v>
      </c>
      <c r="BH883" s="65">
        <f t="shared" si="290"/>
        <v>-8.3333333333332149E-2</v>
      </c>
      <c r="BI883" s="67">
        <f t="shared" si="291"/>
        <v>6341.611111111114</v>
      </c>
      <c r="BJ883" s="57"/>
      <c r="BK883" s="57"/>
      <c r="BM883" s="57">
        <v>879</v>
      </c>
      <c r="BN883" s="57">
        <v>70</v>
      </c>
      <c r="BO883" s="66">
        <v>0</v>
      </c>
      <c r="BP883" s="65">
        <f t="shared" si="279"/>
        <v>19.444444444444443</v>
      </c>
      <c r="BQ883" s="65">
        <f t="shared" si="292"/>
        <v>-0.11111111111111427</v>
      </c>
      <c r="BR883" s="67">
        <f t="shared" si="293"/>
        <v>6358.0555555555584</v>
      </c>
      <c r="BS883" s="57"/>
      <c r="BT883" s="57"/>
    </row>
    <row r="884" spans="1:72" x14ac:dyDescent="0.25">
      <c r="A884" s="31">
        <v>884</v>
      </c>
      <c r="B884" s="56">
        <v>881</v>
      </c>
      <c r="C884" s="71">
        <v>69</v>
      </c>
      <c r="D884" s="71">
        <v>0</v>
      </c>
      <c r="E884" s="71">
        <v>19.166666666666668</v>
      </c>
      <c r="F884" s="71">
        <v>-0.27777777777777501</v>
      </c>
      <c r="G884" s="71">
        <v>6396.8055555555584</v>
      </c>
      <c r="K884" s="57">
        <v>880</v>
      </c>
      <c r="L884" s="66">
        <v>24</v>
      </c>
      <c r="M884" s="66">
        <v>0</v>
      </c>
      <c r="N884" s="65">
        <f t="shared" si="273"/>
        <v>6.6666666666666661</v>
      </c>
      <c r="O884" s="65">
        <f t="shared" si="280"/>
        <v>-5.5555555555555358E-2</v>
      </c>
      <c r="P884" s="67">
        <f t="shared" si="281"/>
        <v>5301.9999999999973</v>
      </c>
      <c r="Q884" s="57"/>
      <c r="R884" s="57"/>
      <c r="T884" s="57">
        <v>880</v>
      </c>
      <c r="U884" s="66">
        <v>53</v>
      </c>
      <c r="V884" s="66">
        <v>0</v>
      </c>
      <c r="W884" s="65">
        <f t="shared" si="274"/>
        <v>14.722222222222221</v>
      </c>
      <c r="X884" s="65">
        <f t="shared" si="282"/>
        <v>0</v>
      </c>
      <c r="Y884" s="67">
        <f t="shared" si="283"/>
        <v>7052.3055555555557</v>
      </c>
      <c r="Z884" s="57"/>
      <c r="AA884" s="57"/>
      <c r="AC884" s="57">
        <v>880</v>
      </c>
      <c r="AD884" s="66">
        <v>48.3</v>
      </c>
      <c r="AE884" s="66">
        <v>0</v>
      </c>
      <c r="AF884" s="65">
        <f t="shared" si="275"/>
        <v>13.416666666666666</v>
      </c>
      <c r="AG884" s="65">
        <f t="shared" si="284"/>
        <v>0.13888888888888928</v>
      </c>
      <c r="AH884" s="67">
        <f t="shared" si="285"/>
        <v>6617.0972222222163</v>
      </c>
      <c r="AI884" s="57"/>
      <c r="AJ884" s="57"/>
      <c r="AL884" s="57">
        <v>880</v>
      </c>
      <c r="AM884" s="66">
        <v>48.3</v>
      </c>
      <c r="AN884" s="66">
        <v>0</v>
      </c>
      <c r="AO884" s="65">
        <f t="shared" si="276"/>
        <v>13.416666666666666</v>
      </c>
      <c r="AP884" s="65">
        <f t="shared" si="286"/>
        <v>0.13888888888888928</v>
      </c>
      <c r="AQ884" s="67">
        <f t="shared" si="287"/>
        <v>6617.0972222222163</v>
      </c>
      <c r="AR884" s="57"/>
      <c r="AS884" s="57"/>
      <c r="AU884" s="57">
        <v>880</v>
      </c>
      <c r="AV884" s="66">
        <v>48.3</v>
      </c>
      <c r="AW884" s="66">
        <v>0</v>
      </c>
      <c r="AX884" s="65">
        <f t="shared" si="277"/>
        <v>13.416666666666666</v>
      </c>
      <c r="AY884" s="65">
        <f t="shared" si="288"/>
        <v>0.13888888888888928</v>
      </c>
      <c r="AZ884" s="67">
        <f t="shared" si="289"/>
        <v>6617.0972222222163</v>
      </c>
      <c r="BA884" s="57"/>
      <c r="BB884" s="57"/>
      <c r="BD884" s="57">
        <v>880</v>
      </c>
      <c r="BE884" s="66">
        <v>75.8</v>
      </c>
      <c r="BF884" s="66">
        <v>0</v>
      </c>
      <c r="BG884" s="65">
        <f t="shared" si="278"/>
        <v>21.055555555555554</v>
      </c>
      <c r="BH884" s="65">
        <f t="shared" si="290"/>
        <v>-0.11111111111111427</v>
      </c>
      <c r="BI884" s="67">
        <f t="shared" si="291"/>
        <v>6362.7222222222254</v>
      </c>
      <c r="BJ884" s="57"/>
      <c r="BK884" s="57"/>
      <c r="BM884" s="57">
        <v>880</v>
      </c>
      <c r="BN884" s="57">
        <v>70</v>
      </c>
      <c r="BO884" s="66">
        <v>0</v>
      </c>
      <c r="BP884" s="65">
        <f t="shared" si="279"/>
        <v>19.444444444444443</v>
      </c>
      <c r="BQ884" s="65">
        <f t="shared" si="292"/>
        <v>0</v>
      </c>
      <c r="BR884" s="67">
        <f t="shared" si="293"/>
        <v>6377.5000000000027</v>
      </c>
      <c r="BS884" s="57"/>
      <c r="BT884" s="57"/>
    </row>
    <row r="885" spans="1:72" x14ac:dyDescent="0.25">
      <c r="A885" s="31">
        <v>885</v>
      </c>
      <c r="B885" s="56">
        <v>882</v>
      </c>
      <c r="C885" s="71">
        <v>68</v>
      </c>
      <c r="D885" s="71">
        <v>0</v>
      </c>
      <c r="E885" s="71">
        <v>18.888888888888889</v>
      </c>
      <c r="F885" s="71">
        <v>-0.27777777777777857</v>
      </c>
      <c r="G885" s="71">
        <v>6415.8333333333358</v>
      </c>
      <c r="K885" s="57">
        <v>881</v>
      </c>
      <c r="L885" s="66">
        <v>23.8</v>
      </c>
      <c r="M885" s="66">
        <v>0</v>
      </c>
      <c r="N885" s="65">
        <f t="shared" si="273"/>
        <v>6.6111111111111107</v>
      </c>
      <c r="O885" s="65">
        <f t="shared" si="280"/>
        <v>-5.5555555555555358E-2</v>
      </c>
      <c r="P885" s="67">
        <f t="shared" si="281"/>
        <v>5308.638888888886</v>
      </c>
      <c r="Q885" s="57"/>
      <c r="R885" s="57"/>
      <c r="T885" s="57">
        <v>881</v>
      </c>
      <c r="U885" s="66">
        <v>53</v>
      </c>
      <c r="V885" s="66">
        <v>0</v>
      </c>
      <c r="W885" s="65">
        <f t="shared" si="274"/>
        <v>14.722222222222221</v>
      </c>
      <c r="X885" s="65">
        <f t="shared" si="282"/>
        <v>0</v>
      </c>
      <c r="Y885" s="67">
        <f t="shared" si="283"/>
        <v>7067.0277777777783</v>
      </c>
      <c r="Z885" s="57"/>
      <c r="AA885" s="57"/>
      <c r="AC885" s="57">
        <v>881</v>
      </c>
      <c r="AD885" s="66">
        <v>48.8</v>
      </c>
      <c r="AE885" s="66">
        <v>0</v>
      </c>
      <c r="AF885" s="65">
        <f t="shared" si="275"/>
        <v>13.555555555555554</v>
      </c>
      <c r="AG885" s="65">
        <f t="shared" si="284"/>
        <v>0.13888888888888751</v>
      </c>
      <c r="AH885" s="67">
        <f t="shared" si="285"/>
        <v>6630.5833333333276</v>
      </c>
      <c r="AI885" s="57"/>
      <c r="AJ885" s="57"/>
      <c r="AL885" s="57">
        <v>881</v>
      </c>
      <c r="AM885" s="66">
        <v>48.8</v>
      </c>
      <c r="AN885" s="66">
        <v>0</v>
      </c>
      <c r="AO885" s="65">
        <f t="shared" si="276"/>
        <v>13.555555555555554</v>
      </c>
      <c r="AP885" s="65">
        <f t="shared" si="286"/>
        <v>0.13888888888888751</v>
      </c>
      <c r="AQ885" s="67">
        <f t="shared" si="287"/>
        <v>6630.5833333333276</v>
      </c>
      <c r="AR885" s="57"/>
      <c r="AS885" s="57"/>
      <c r="AU885" s="57">
        <v>881</v>
      </c>
      <c r="AV885" s="66">
        <v>48.8</v>
      </c>
      <c r="AW885" s="66">
        <v>0</v>
      </c>
      <c r="AX885" s="65">
        <f t="shared" si="277"/>
        <v>13.555555555555554</v>
      </c>
      <c r="AY885" s="65">
        <f t="shared" si="288"/>
        <v>0.13888888888888751</v>
      </c>
      <c r="AZ885" s="67">
        <f t="shared" si="289"/>
        <v>6630.5833333333276</v>
      </c>
      <c r="BA885" s="57"/>
      <c r="BB885" s="57"/>
      <c r="BD885" s="57">
        <v>881</v>
      </c>
      <c r="BE885" s="66">
        <v>75.400000000000006</v>
      </c>
      <c r="BF885" s="66">
        <v>0</v>
      </c>
      <c r="BG885" s="65">
        <f t="shared" si="278"/>
        <v>20.944444444444446</v>
      </c>
      <c r="BH885" s="65">
        <f t="shared" si="290"/>
        <v>-0.11111111111110716</v>
      </c>
      <c r="BI885" s="67">
        <f t="shared" si="291"/>
        <v>6383.7222222222254</v>
      </c>
      <c r="BJ885" s="57"/>
      <c r="BK885" s="57"/>
      <c r="BM885" s="57">
        <v>881</v>
      </c>
      <c r="BN885" s="57">
        <v>69</v>
      </c>
      <c r="BO885" s="66">
        <v>0</v>
      </c>
      <c r="BP885" s="65">
        <f t="shared" si="279"/>
        <v>19.166666666666668</v>
      </c>
      <c r="BQ885" s="65">
        <f t="shared" si="292"/>
        <v>-0.27777777777777501</v>
      </c>
      <c r="BR885" s="67">
        <f t="shared" si="293"/>
        <v>6396.8055555555584</v>
      </c>
      <c r="BS885" s="57"/>
      <c r="BT885" s="57"/>
    </row>
    <row r="886" spans="1:72" x14ac:dyDescent="0.25">
      <c r="A886" s="31">
        <v>886</v>
      </c>
      <c r="B886" s="56">
        <v>883</v>
      </c>
      <c r="C886" s="71">
        <v>68</v>
      </c>
      <c r="D886" s="71">
        <v>0</v>
      </c>
      <c r="E886" s="71">
        <v>18.888888888888889</v>
      </c>
      <c r="F886" s="71">
        <v>0</v>
      </c>
      <c r="G886" s="71">
        <v>6434.7222222222244</v>
      </c>
      <c r="K886" s="57">
        <v>882</v>
      </c>
      <c r="L886" s="66">
        <v>23.6</v>
      </c>
      <c r="M886" s="66">
        <v>0</v>
      </c>
      <c r="N886" s="65">
        <f t="shared" si="273"/>
        <v>6.5555555555555554</v>
      </c>
      <c r="O886" s="65">
        <f t="shared" si="280"/>
        <v>-5.5555555555555358E-2</v>
      </c>
      <c r="P886" s="67">
        <f t="shared" si="281"/>
        <v>5315.222222222219</v>
      </c>
      <c r="Q886" s="57"/>
      <c r="R886" s="57"/>
      <c r="T886" s="57">
        <v>882</v>
      </c>
      <c r="U886" s="66">
        <v>53</v>
      </c>
      <c r="V886" s="66">
        <v>0</v>
      </c>
      <c r="W886" s="65">
        <f t="shared" si="274"/>
        <v>14.722222222222221</v>
      </c>
      <c r="X886" s="65">
        <f t="shared" si="282"/>
        <v>0</v>
      </c>
      <c r="Y886" s="67">
        <f t="shared" si="283"/>
        <v>7081.7500000000009</v>
      </c>
      <c r="Z886" s="57"/>
      <c r="AA886" s="57"/>
      <c r="AC886" s="57">
        <v>882</v>
      </c>
      <c r="AD886" s="66">
        <v>49.5</v>
      </c>
      <c r="AE886" s="66">
        <v>0</v>
      </c>
      <c r="AF886" s="65">
        <f t="shared" si="275"/>
        <v>13.75</v>
      </c>
      <c r="AG886" s="65">
        <f t="shared" si="284"/>
        <v>0.19444444444444642</v>
      </c>
      <c r="AH886" s="67">
        <f t="shared" si="285"/>
        <v>6644.2361111111049</v>
      </c>
      <c r="AI886" s="57"/>
      <c r="AJ886" s="57"/>
      <c r="AL886" s="57">
        <v>882</v>
      </c>
      <c r="AM886" s="66">
        <v>49.5</v>
      </c>
      <c r="AN886" s="66">
        <v>0</v>
      </c>
      <c r="AO886" s="65">
        <f t="shared" si="276"/>
        <v>13.75</v>
      </c>
      <c r="AP886" s="65">
        <f t="shared" si="286"/>
        <v>0.19444444444444642</v>
      </c>
      <c r="AQ886" s="67">
        <f t="shared" si="287"/>
        <v>6644.2361111111049</v>
      </c>
      <c r="AR886" s="57"/>
      <c r="AS886" s="57"/>
      <c r="AU886" s="57">
        <v>882</v>
      </c>
      <c r="AV886" s="66">
        <v>49.5</v>
      </c>
      <c r="AW886" s="66">
        <v>0</v>
      </c>
      <c r="AX886" s="65">
        <f t="shared" si="277"/>
        <v>13.75</v>
      </c>
      <c r="AY886" s="65">
        <f t="shared" si="288"/>
        <v>0.19444444444444642</v>
      </c>
      <c r="AZ886" s="67">
        <f t="shared" si="289"/>
        <v>6644.2361111111049</v>
      </c>
      <c r="BA886" s="57"/>
      <c r="BB886" s="57"/>
      <c r="BD886" s="57">
        <v>882</v>
      </c>
      <c r="BE886" s="66">
        <v>74.8</v>
      </c>
      <c r="BF886" s="66">
        <v>0</v>
      </c>
      <c r="BG886" s="65">
        <f t="shared" si="278"/>
        <v>20.777777777777775</v>
      </c>
      <c r="BH886" s="65">
        <f t="shared" si="290"/>
        <v>-0.1666666666666714</v>
      </c>
      <c r="BI886" s="67">
        <f t="shared" si="291"/>
        <v>6404.5833333333367</v>
      </c>
      <c r="BJ886" s="57"/>
      <c r="BK886" s="57"/>
      <c r="BM886" s="57">
        <v>882</v>
      </c>
      <c r="BN886" s="57">
        <v>68</v>
      </c>
      <c r="BO886" s="66">
        <v>0</v>
      </c>
      <c r="BP886" s="65">
        <f t="shared" si="279"/>
        <v>18.888888888888889</v>
      </c>
      <c r="BQ886" s="65">
        <f t="shared" si="292"/>
        <v>-0.27777777777777857</v>
      </c>
      <c r="BR886" s="67">
        <f t="shared" si="293"/>
        <v>6415.8333333333358</v>
      </c>
      <c r="BS886" s="57"/>
      <c r="BT886" s="57"/>
    </row>
    <row r="887" spans="1:72" x14ac:dyDescent="0.25">
      <c r="A887" s="31">
        <v>887</v>
      </c>
      <c r="B887" s="56">
        <v>884</v>
      </c>
      <c r="C887" s="71">
        <v>68</v>
      </c>
      <c r="D887" s="71">
        <v>0</v>
      </c>
      <c r="E887" s="71">
        <v>18.888888888888889</v>
      </c>
      <c r="F887" s="71">
        <v>0</v>
      </c>
      <c r="G887" s="71">
        <v>6453.6111111111131</v>
      </c>
      <c r="K887" s="57">
        <v>883</v>
      </c>
      <c r="L887" s="66">
        <v>23.5</v>
      </c>
      <c r="M887" s="66">
        <v>0</v>
      </c>
      <c r="N887" s="65">
        <f t="shared" si="273"/>
        <v>6.5277777777777777</v>
      </c>
      <c r="O887" s="65">
        <f t="shared" si="280"/>
        <v>-2.7777777777777679E-2</v>
      </c>
      <c r="P887" s="67">
        <f t="shared" si="281"/>
        <v>5321.763888888886</v>
      </c>
      <c r="Q887" s="57"/>
      <c r="R887" s="57"/>
      <c r="T887" s="57">
        <v>883</v>
      </c>
      <c r="U887" s="66">
        <v>53</v>
      </c>
      <c r="V887" s="66">
        <v>0</v>
      </c>
      <c r="W887" s="65">
        <f t="shared" si="274"/>
        <v>14.722222222222221</v>
      </c>
      <c r="X887" s="65">
        <f t="shared" si="282"/>
        <v>0</v>
      </c>
      <c r="Y887" s="67">
        <f t="shared" si="283"/>
        <v>7096.4722222222235</v>
      </c>
      <c r="Z887" s="57"/>
      <c r="AA887" s="57"/>
      <c r="AC887" s="57">
        <v>883</v>
      </c>
      <c r="AD887" s="66">
        <v>50.2</v>
      </c>
      <c r="AE887" s="66">
        <v>0</v>
      </c>
      <c r="AF887" s="65">
        <f t="shared" si="275"/>
        <v>13.944444444444445</v>
      </c>
      <c r="AG887" s="65">
        <f t="shared" si="284"/>
        <v>0.19444444444444464</v>
      </c>
      <c r="AH887" s="67">
        <f t="shared" si="285"/>
        <v>6658.0833333333276</v>
      </c>
      <c r="AI887" s="57"/>
      <c r="AJ887" s="57"/>
      <c r="AL887" s="57">
        <v>883</v>
      </c>
      <c r="AM887" s="66">
        <v>50.2</v>
      </c>
      <c r="AN887" s="66">
        <v>0</v>
      </c>
      <c r="AO887" s="65">
        <f t="shared" si="276"/>
        <v>13.944444444444445</v>
      </c>
      <c r="AP887" s="65">
        <f t="shared" si="286"/>
        <v>0.19444444444444464</v>
      </c>
      <c r="AQ887" s="67">
        <f t="shared" si="287"/>
        <v>6658.0833333333276</v>
      </c>
      <c r="AR887" s="57"/>
      <c r="AS887" s="57"/>
      <c r="AU887" s="57">
        <v>883</v>
      </c>
      <c r="AV887" s="66">
        <v>50.2</v>
      </c>
      <c r="AW887" s="66">
        <v>0</v>
      </c>
      <c r="AX887" s="65">
        <f t="shared" si="277"/>
        <v>13.944444444444445</v>
      </c>
      <c r="AY887" s="65">
        <f t="shared" si="288"/>
        <v>0.19444444444444464</v>
      </c>
      <c r="AZ887" s="67">
        <f t="shared" si="289"/>
        <v>6658.0833333333276</v>
      </c>
      <c r="BA887" s="57"/>
      <c r="BB887" s="57"/>
      <c r="BD887" s="57">
        <v>883</v>
      </c>
      <c r="BE887" s="66">
        <v>73.900000000000006</v>
      </c>
      <c r="BF887" s="66">
        <v>0</v>
      </c>
      <c r="BG887" s="65">
        <f t="shared" si="278"/>
        <v>20.527777777777779</v>
      </c>
      <c r="BH887" s="65">
        <f t="shared" si="290"/>
        <v>-0.24999999999999645</v>
      </c>
      <c r="BI887" s="67">
        <f t="shared" si="291"/>
        <v>6425.236111111114</v>
      </c>
      <c r="BJ887" s="57"/>
      <c r="BK887" s="57"/>
      <c r="BM887" s="57">
        <v>883</v>
      </c>
      <c r="BN887" s="57">
        <v>68</v>
      </c>
      <c r="BO887" s="66">
        <v>0</v>
      </c>
      <c r="BP887" s="65">
        <f t="shared" si="279"/>
        <v>18.888888888888889</v>
      </c>
      <c r="BQ887" s="65">
        <f t="shared" si="292"/>
        <v>0</v>
      </c>
      <c r="BR887" s="67">
        <f t="shared" si="293"/>
        <v>6434.7222222222244</v>
      </c>
      <c r="BS887" s="57"/>
      <c r="BT887" s="57"/>
    </row>
    <row r="888" spans="1:72" x14ac:dyDescent="0.25">
      <c r="A888" s="31">
        <v>888</v>
      </c>
      <c r="B888" s="56">
        <v>885</v>
      </c>
      <c r="C888" s="71">
        <v>68.099999999999994</v>
      </c>
      <c r="D888" s="71">
        <v>0</v>
      </c>
      <c r="E888" s="71">
        <v>18.916666666666664</v>
      </c>
      <c r="F888" s="71">
        <v>2.7777777777775015E-2</v>
      </c>
      <c r="G888" s="71">
        <v>6472.5138888888905</v>
      </c>
      <c r="K888" s="57">
        <v>884</v>
      </c>
      <c r="L888" s="66">
        <v>23.4</v>
      </c>
      <c r="M888" s="66">
        <v>0</v>
      </c>
      <c r="N888" s="65">
        <f t="shared" si="273"/>
        <v>6.4999999999999991</v>
      </c>
      <c r="O888" s="65">
        <f t="shared" si="280"/>
        <v>-2.7777777777778567E-2</v>
      </c>
      <c r="P888" s="67">
        <f t="shared" si="281"/>
        <v>5328.2777777777746</v>
      </c>
      <c r="Q888" s="57"/>
      <c r="R888" s="57"/>
      <c r="T888" s="57">
        <v>884</v>
      </c>
      <c r="U888" s="66">
        <v>52.8</v>
      </c>
      <c r="V888" s="66">
        <v>0</v>
      </c>
      <c r="W888" s="65">
        <f t="shared" si="274"/>
        <v>14.666666666666666</v>
      </c>
      <c r="X888" s="65">
        <f t="shared" si="282"/>
        <v>-5.5555555555555358E-2</v>
      </c>
      <c r="Y888" s="67">
        <f t="shared" si="283"/>
        <v>7111.1666666666679</v>
      </c>
      <c r="Z888" s="57"/>
      <c r="AA888" s="57"/>
      <c r="AC888" s="57">
        <v>884</v>
      </c>
      <c r="AD888" s="66">
        <v>50.8</v>
      </c>
      <c r="AE888" s="66">
        <v>0</v>
      </c>
      <c r="AF888" s="65">
        <f t="shared" si="275"/>
        <v>14.111111111111111</v>
      </c>
      <c r="AG888" s="65">
        <f t="shared" si="284"/>
        <v>0.16666666666666607</v>
      </c>
      <c r="AH888" s="67">
        <f t="shared" si="285"/>
        <v>6672.1111111111049</v>
      </c>
      <c r="AI888" s="57"/>
      <c r="AJ888" s="57"/>
      <c r="AL888" s="57">
        <v>884</v>
      </c>
      <c r="AM888" s="66">
        <v>50.8</v>
      </c>
      <c r="AN888" s="66">
        <v>0</v>
      </c>
      <c r="AO888" s="65">
        <f t="shared" si="276"/>
        <v>14.111111111111111</v>
      </c>
      <c r="AP888" s="65">
        <f t="shared" si="286"/>
        <v>0.16666666666666607</v>
      </c>
      <c r="AQ888" s="67">
        <f t="shared" si="287"/>
        <v>6672.1111111111049</v>
      </c>
      <c r="AR888" s="57"/>
      <c r="AS888" s="57"/>
      <c r="AU888" s="57">
        <v>884</v>
      </c>
      <c r="AV888" s="66">
        <v>50.8</v>
      </c>
      <c r="AW888" s="66">
        <v>0</v>
      </c>
      <c r="AX888" s="65">
        <f t="shared" si="277"/>
        <v>14.111111111111111</v>
      </c>
      <c r="AY888" s="65">
        <f t="shared" si="288"/>
        <v>0.16666666666666607</v>
      </c>
      <c r="AZ888" s="67">
        <f t="shared" si="289"/>
        <v>6672.1111111111049</v>
      </c>
      <c r="BA888" s="57"/>
      <c r="BB888" s="57"/>
      <c r="BD888" s="57">
        <v>884</v>
      </c>
      <c r="BE888" s="66">
        <v>72.7</v>
      </c>
      <c r="BF888" s="66">
        <v>0</v>
      </c>
      <c r="BG888" s="65">
        <f t="shared" si="278"/>
        <v>20.194444444444446</v>
      </c>
      <c r="BH888" s="65">
        <f t="shared" si="290"/>
        <v>-0.33333333333333215</v>
      </c>
      <c r="BI888" s="67">
        <f t="shared" si="291"/>
        <v>6445.5972222222254</v>
      </c>
      <c r="BJ888" s="57"/>
      <c r="BK888" s="57"/>
      <c r="BM888" s="57">
        <v>884</v>
      </c>
      <c r="BN888" s="57">
        <v>68</v>
      </c>
      <c r="BO888" s="66">
        <v>0</v>
      </c>
      <c r="BP888" s="65">
        <f t="shared" si="279"/>
        <v>18.888888888888889</v>
      </c>
      <c r="BQ888" s="65">
        <f t="shared" si="292"/>
        <v>0</v>
      </c>
      <c r="BR888" s="67">
        <f t="shared" si="293"/>
        <v>6453.6111111111131</v>
      </c>
      <c r="BS888" s="57"/>
      <c r="BT888" s="57"/>
    </row>
    <row r="889" spans="1:72" x14ac:dyDescent="0.25">
      <c r="A889" s="31">
        <v>889</v>
      </c>
      <c r="B889" s="56">
        <v>886</v>
      </c>
      <c r="C889" s="71">
        <v>68.400000000000006</v>
      </c>
      <c r="D889" s="71">
        <v>0</v>
      </c>
      <c r="E889" s="71">
        <v>19</v>
      </c>
      <c r="F889" s="71">
        <v>8.3333333333335702E-2</v>
      </c>
      <c r="G889" s="71">
        <v>6491.4722222222235</v>
      </c>
      <c r="K889" s="57">
        <v>885</v>
      </c>
      <c r="L889" s="66">
        <v>23.3</v>
      </c>
      <c r="M889" s="66">
        <v>0</v>
      </c>
      <c r="N889" s="65">
        <f t="shared" si="273"/>
        <v>6.4722222222222223</v>
      </c>
      <c r="O889" s="65">
        <f t="shared" si="280"/>
        <v>-2.7777777777776791E-2</v>
      </c>
      <c r="P889" s="67">
        <f t="shared" si="281"/>
        <v>5334.763888888886</v>
      </c>
      <c r="Q889" s="57"/>
      <c r="R889" s="57"/>
      <c r="T889" s="57">
        <v>885</v>
      </c>
      <c r="U889" s="66">
        <v>52.5</v>
      </c>
      <c r="V889" s="66">
        <v>0</v>
      </c>
      <c r="W889" s="65">
        <f t="shared" si="274"/>
        <v>14.583333333333332</v>
      </c>
      <c r="X889" s="65">
        <f t="shared" si="282"/>
        <v>-8.3333333333333925E-2</v>
      </c>
      <c r="Y889" s="67">
        <f t="shared" si="283"/>
        <v>7125.7916666666679</v>
      </c>
      <c r="Z889" s="57"/>
      <c r="AA889" s="57"/>
      <c r="AC889" s="57">
        <v>885</v>
      </c>
      <c r="AD889" s="66">
        <v>51.4</v>
      </c>
      <c r="AE889" s="66">
        <v>0</v>
      </c>
      <c r="AF889" s="65">
        <f t="shared" si="275"/>
        <v>14.277777777777777</v>
      </c>
      <c r="AG889" s="65">
        <f t="shared" si="284"/>
        <v>0.16666666666666607</v>
      </c>
      <c r="AH889" s="67">
        <f t="shared" si="285"/>
        <v>6686.3055555555493</v>
      </c>
      <c r="AI889" s="57"/>
      <c r="AJ889" s="57"/>
      <c r="AL889" s="57">
        <v>885</v>
      </c>
      <c r="AM889" s="66">
        <v>51.4</v>
      </c>
      <c r="AN889" s="66">
        <v>0</v>
      </c>
      <c r="AO889" s="65">
        <f t="shared" si="276"/>
        <v>14.277777777777777</v>
      </c>
      <c r="AP889" s="65">
        <f t="shared" si="286"/>
        <v>0.16666666666666607</v>
      </c>
      <c r="AQ889" s="67">
        <f t="shared" si="287"/>
        <v>6686.3055555555493</v>
      </c>
      <c r="AR889" s="57"/>
      <c r="AS889" s="57"/>
      <c r="AU889" s="57">
        <v>885</v>
      </c>
      <c r="AV889" s="66">
        <v>51.4</v>
      </c>
      <c r="AW889" s="66">
        <v>0</v>
      </c>
      <c r="AX889" s="65">
        <f t="shared" si="277"/>
        <v>14.277777777777777</v>
      </c>
      <c r="AY889" s="65">
        <f t="shared" si="288"/>
        <v>0.16666666666666607</v>
      </c>
      <c r="AZ889" s="67">
        <f t="shared" si="289"/>
        <v>6686.3055555555493</v>
      </c>
      <c r="BA889" s="57"/>
      <c r="BB889" s="57"/>
      <c r="BD889" s="57">
        <v>885</v>
      </c>
      <c r="BE889" s="66">
        <v>71.3</v>
      </c>
      <c r="BF889" s="66">
        <v>0</v>
      </c>
      <c r="BG889" s="65">
        <f t="shared" si="278"/>
        <v>19.805555555555554</v>
      </c>
      <c r="BH889" s="65">
        <f t="shared" si="290"/>
        <v>-0.38888888888889284</v>
      </c>
      <c r="BI889" s="67">
        <f t="shared" si="291"/>
        <v>6465.5972222222254</v>
      </c>
      <c r="BJ889" s="57"/>
      <c r="BK889" s="57"/>
      <c r="BM889" s="57">
        <v>885</v>
      </c>
      <c r="BN889" s="57">
        <v>68.099999999999994</v>
      </c>
      <c r="BO889" s="66">
        <v>0</v>
      </c>
      <c r="BP889" s="65">
        <f t="shared" si="279"/>
        <v>18.916666666666664</v>
      </c>
      <c r="BQ889" s="65">
        <f t="shared" si="292"/>
        <v>2.7777777777775015E-2</v>
      </c>
      <c r="BR889" s="67">
        <f t="shared" si="293"/>
        <v>6472.5138888888905</v>
      </c>
      <c r="BS889" s="57"/>
      <c r="BT889" s="57"/>
    </row>
    <row r="890" spans="1:72" x14ac:dyDescent="0.25">
      <c r="A890" s="31">
        <v>890</v>
      </c>
      <c r="B890" s="56">
        <v>887</v>
      </c>
      <c r="C890" s="71">
        <v>68.599999999999994</v>
      </c>
      <c r="D890" s="71">
        <v>0</v>
      </c>
      <c r="E890" s="71">
        <v>19.055555555555554</v>
      </c>
      <c r="F890" s="71">
        <v>5.5555555555553582E-2</v>
      </c>
      <c r="G890" s="71">
        <v>6510.5000000000009</v>
      </c>
      <c r="K890" s="57">
        <v>886</v>
      </c>
      <c r="L890" s="66">
        <v>23.3</v>
      </c>
      <c r="M890" s="66">
        <v>0</v>
      </c>
      <c r="N890" s="65">
        <f t="shared" si="273"/>
        <v>6.4722222222222223</v>
      </c>
      <c r="O890" s="65">
        <f t="shared" si="280"/>
        <v>0</v>
      </c>
      <c r="P890" s="67">
        <f t="shared" si="281"/>
        <v>5341.2361111111086</v>
      </c>
      <c r="Q890" s="57"/>
      <c r="R890" s="57"/>
      <c r="T890" s="57">
        <v>886</v>
      </c>
      <c r="U890" s="66">
        <v>51.9</v>
      </c>
      <c r="V890" s="66">
        <v>0</v>
      </c>
      <c r="W890" s="65">
        <f t="shared" si="274"/>
        <v>14.416666666666666</v>
      </c>
      <c r="X890" s="65">
        <f t="shared" si="282"/>
        <v>-0.16666666666666607</v>
      </c>
      <c r="Y890" s="67">
        <f t="shared" si="283"/>
        <v>7140.2916666666679</v>
      </c>
      <c r="Z890" s="57"/>
      <c r="AA890" s="57"/>
      <c r="AC890" s="57">
        <v>886</v>
      </c>
      <c r="AD890" s="66">
        <v>51.8</v>
      </c>
      <c r="AE890" s="66">
        <v>0</v>
      </c>
      <c r="AF890" s="65">
        <f t="shared" si="275"/>
        <v>14.388888888888888</v>
      </c>
      <c r="AG890" s="65">
        <f t="shared" si="284"/>
        <v>0.11111111111111072</v>
      </c>
      <c r="AH890" s="67">
        <f t="shared" si="285"/>
        <v>6700.6388888888823</v>
      </c>
      <c r="AI890" s="57"/>
      <c r="AJ890" s="57"/>
      <c r="AL890" s="57">
        <v>886</v>
      </c>
      <c r="AM890" s="66">
        <v>51.8</v>
      </c>
      <c r="AN890" s="66">
        <v>0</v>
      </c>
      <c r="AO890" s="65">
        <f t="shared" si="276"/>
        <v>14.388888888888888</v>
      </c>
      <c r="AP890" s="65">
        <f t="shared" si="286"/>
        <v>0.11111111111111072</v>
      </c>
      <c r="AQ890" s="67">
        <f t="shared" si="287"/>
        <v>6700.6388888888823</v>
      </c>
      <c r="AR890" s="57"/>
      <c r="AS890" s="57"/>
      <c r="AU890" s="57">
        <v>886</v>
      </c>
      <c r="AV890" s="66">
        <v>51.8</v>
      </c>
      <c r="AW890" s="66">
        <v>0</v>
      </c>
      <c r="AX890" s="65">
        <f t="shared" si="277"/>
        <v>14.388888888888888</v>
      </c>
      <c r="AY890" s="65">
        <f t="shared" si="288"/>
        <v>0.11111111111111072</v>
      </c>
      <c r="AZ890" s="67">
        <f t="shared" si="289"/>
        <v>6700.6388888888823</v>
      </c>
      <c r="BA890" s="57"/>
      <c r="BB890" s="57"/>
      <c r="BD890" s="57">
        <v>886</v>
      </c>
      <c r="BE890" s="66">
        <v>70.400000000000006</v>
      </c>
      <c r="BF890" s="66">
        <v>0</v>
      </c>
      <c r="BG890" s="65">
        <f t="shared" si="278"/>
        <v>19.555555555555557</v>
      </c>
      <c r="BH890" s="65">
        <f t="shared" si="290"/>
        <v>-0.24999999999999645</v>
      </c>
      <c r="BI890" s="67">
        <f t="shared" si="291"/>
        <v>6485.277777777781</v>
      </c>
      <c r="BJ890" s="57"/>
      <c r="BK890" s="57"/>
      <c r="BM890" s="57">
        <v>886</v>
      </c>
      <c r="BN890" s="57">
        <v>68.400000000000006</v>
      </c>
      <c r="BO890" s="66">
        <v>0</v>
      </c>
      <c r="BP890" s="65">
        <f t="shared" si="279"/>
        <v>19</v>
      </c>
      <c r="BQ890" s="65">
        <f t="shared" si="292"/>
        <v>8.3333333333335702E-2</v>
      </c>
      <c r="BR890" s="67">
        <f t="shared" si="293"/>
        <v>6491.4722222222235</v>
      </c>
      <c r="BS890" s="57"/>
      <c r="BT890" s="57"/>
    </row>
    <row r="891" spans="1:72" x14ac:dyDescent="0.25">
      <c r="A891" s="31">
        <v>891</v>
      </c>
      <c r="B891" s="56">
        <v>888</v>
      </c>
      <c r="C891" s="71">
        <v>68.7</v>
      </c>
      <c r="D891" s="71">
        <v>0</v>
      </c>
      <c r="E891" s="71">
        <v>19.083333333333332</v>
      </c>
      <c r="F891" s="71">
        <v>2.7777777777778567E-2</v>
      </c>
      <c r="G891" s="71">
        <v>6529.5694444444453</v>
      </c>
      <c r="K891" s="57">
        <v>887</v>
      </c>
      <c r="L891" s="66">
        <v>23.2</v>
      </c>
      <c r="M891" s="66">
        <v>0</v>
      </c>
      <c r="N891" s="65">
        <f t="shared" si="273"/>
        <v>6.4444444444444438</v>
      </c>
      <c r="O891" s="65">
        <f t="shared" si="280"/>
        <v>-2.7777777777778567E-2</v>
      </c>
      <c r="P891" s="67">
        <f t="shared" si="281"/>
        <v>5347.6944444444416</v>
      </c>
      <c r="Q891" s="57"/>
      <c r="R891" s="57"/>
      <c r="T891" s="57">
        <v>887</v>
      </c>
      <c r="U891" s="66">
        <v>51.1</v>
      </c>
      <c r="V891" s="66">
        <v>0</v>
      </c>
      <c r="W891" s="65">
        <f t="shared" si="274"/>
        <v>14.194444444444445</v>
      </c>
      <c r="X891" s="65">
        <f t="shared" si="282"/>
        <v>-0.22222222222222143</v>
      </c>
      <c r="Y891" s="67">
        <f t="shared" si="283"/>
        <v>7154.5972222222235</v>
      </c>
      <c r="Z891" s="57"/>
      <c r="AA891" s="57"/>
      <c r="AC891" s="57">
        <v>887</v>
      </c>
      <c r="AD891" s="66">
        <v>51.9</v>
      </c>
      <c r="AE891" s="66">
        <v>0</v>
      </c>
      <c r="AF891" s="65">
        <f t="shared" si="275"/>
        <v>14.416666666666666</v>
      </c>
      <c r="AG891" s="65">
        <f t="shared" si="284"/>
        <v>2.7777777777778567E-2</v>
      </c>
      <c r="AH891" s="67">
        <f t="shared" si="285"/>
        <v>6715.0416666666597</v>
      </c>
      <c r="AI891" s="57"/>
      <c r="AJ891" s="57"/>
      <c r="AL891" s="57">
        <v>887</v>
      </c>
      <c r="AM891" s="66">
        <v>51.9</v>
      </c>
      <c r="AN891" s="66">
        <v>0</v>
      </c>
      <c r="AO891" s="65">
        <f t="shared" si="276"/>
        <v>14.416666666666666</v>
      </c>
      <c r="AP891" s="65">
        <f t="shared" si="286"/>
        <v>2.7777777777778567E-2</v>
      </c>
      <c r="AQ891" s="67">
        <f t="shared" si="287"/>
        <v>6715.0416666666597</v>
      </c>
      <c r="AR891" s="57"/>
      <c r="AS891" s="57"/>
      <c r="AU891" s="57">
        <v>887</v>
      </c>
      <c r="AV891" s="66">
        <v>51.9</v>
      </c>
      <c r="AW891" s="66">
        <v>0</v>
      </c>
      <c r="AX891" s="65">
        <f t="shared" si="277"/>
        <v>14.416666666666666</v>
      </c>
      <c r="AY891" s="65">
        <f t="shared" si="288"/>
        <v>2.7777777777778567E-2</v>
      </c>
      <c r="AZ891" s="67">
        <f t="shared" si="289"/>
        <v>6715.0416666666597</v>
      </c>
      <c r="BA891" s="57"/>
      <c r="BB891" s="57"/>
      <c r="BD891" s="57">
        <v>887</v>
      </c>
      <c r="BE891" s="66">
        <v>70</v>
      </c>
      <c r="BF891" s="66">
        <v>0</v>
      </c>
      <c r="BG891" s="65">
        <f t="shared" si="278"/>
        <v>19.444444444444443</v>
      </c>
      <c r="BH891" s="65">
        <f t="shared" si="290"/>
        <v>-0.11111111111111427</v>
      </c>
      <c r="BI891" s="67">
        <f t="shared" si="291"/>
        <v>6504.777777777781</v>
      </c>
      <c r="BJ891" s="57"/>
      <c r="BK891" s="57"/>
      <c r="BM891" s="57">
        <v>887</v>
      </c>
      <c r="BN891" s="57">
        <v>68.599999999999994</v>
      </c>
      <c r="BO891" s="66">
        <v>0</v>
      </c>
      <c r="BP891" s="65">
        <f t="shared" si="279"/>
        <v>19.055555555555554</v>
      </c>
      <c r="BQ891" s="65">
        <f t="shared" si="292"/>
        <v>5.5555555555553582E-2</v>
      </c>
      <c r="BR891" s="67">
        <f t="shared" si="293"/>
        <v>6510.5000000000009</v>
      </c>
      <c r="BS891" s="57"/>
      <c r="BT891" s="57"/>
    </row>
    <row r="892" spans="1:72" x14ac:dyDescent="0.25">
      <c r="A892" s="31">
        <v>892</v>
      </c>
      <c r="B892" s="56">
        <v>889</v>
      </c>
      <c r="C892" s="71">
        <v>68.5</v>
      </c>
      <c r="D892" s="71">
        <v>0</v>
      </c>
      <c r="E892" s="71">
        <v>19.027777777777779</v>
      </c>
      <c r="F892" s="71">
        <v>-5.5555555555553582E-2</v>
      </c>
      <c r="G892" s="71">
        <v>6548.6250000000009</v>
      </c>
      <c r="K892" s="57">
        <v>888</v>
      </c>
      <c r="L892" s="66">
        <v>23.1</v>
      </c>
      <c r="M892" s="66">
        <v>0</v>
      </c>
      <c r="N892" s="65">
        <f t="shared" si="273"/>
        <v>6.416666666666667</v>
      </c>
      <c r="O892" s="65">
        <f t="shared" si="280"/>
        <v>-2.7777777777776791E-2</v>
      </c>
      <c r="P892" s="67">
        <f t="shared" si="281"/>
        <v>5354.1249999999973</v>
      </c>
      <c r="Q892" s="57"/>
      <c r="R892" s="57"/>
      <c r="T892" s="57">
        <v>888</v>
      </c>
      <c r="U892" s="66">
        <v>50.2</v>
      </c>
      <c r="V892" s="66">
        <v>0</v>
      </c>
      <c r="W892" s="65">
        <f t="shared" si="274"/>
        <v>13.944444444444445</v>
      </c>
      <c r="X892" s="65">
        <f t="shared" si="282"/>
        <v>-0.25</v>
      </c>
      <c r="Y892" s="67">
        <f t="shared" si="283"/>
        <v>7168.6666666666679</v>
      </c>
      <c r="Z892" s="57"/>
      <c r="AA892" s="57"/>
      <c r="AC892" s="57">
        <v>888</v>
      </c>
      <c r="AD892" s="66">
        <v>51.7</v>
      </c>
      <c r="AE892" s="66">
        <v>0</v>
      </c>
      <c r="AF892" s="65">
        <f t="shared" si="275"/>
        <v>14.361111111111111</v>
      </c>
      <c r="AG892" s="65">
        <f t="shared" si="284"/>
        <v>-5.5555555555555358E-2</v>
      </c>
      <c r="AH892" s="67">
        <f t="shared" si="285"/>
        <v>6729.4305555555484</v>
      </c>
      <c r="AI892" s="57"/>
      <c r="AJ892" s="57"/>
      <c r="AL892" s="57">
        <v>888</v>
      </c>
      <c r="AM892" s="66">
        <v>51.7</v>
      </c>
      <c r="AN892" s="66">
        <v>0</v>
      </c>
      <c r="AO892" s="65">
        <f t="shared" si="276"/>
        <v>14.361111111111111</v>
      </c>
      <c r="AP892" s="65">
        <f t="shared" si="286"/>
        <v>-5.5555555555555358E-2</v>
      </c>
      <c r="AQ892" s="67">
        <f t="shared" si="287"/>
        <v>6729.4305555555484</v>
      </c>
      <c r="AR892" s="57"/>
      <c r="AS892" s="57"/>
      <c r="AU892" s="57">
        <v>888</v>
      </c>
      <c r="AV892" s="66">
        <v>51.7</v>
      </c>
      <c r="AW892" s="66">
        <v>0</v>
      </c>
      <c r="AX892" s="65">
        <f t="shared" si="277"/>
        <v>14.361111111111111</v>
      </c>
      <c r="AY892" s="65">
        <f t="shared" si="288"/>
        <v>-5.5555555555555358E-2</v>
      </c>
      <c r="AZ892" s="67">
        <f t="shared" si="289"/>
        <v>6729.4305555555484</v>
      </c>
      <c r="BA892" s="57"/>
      <c r="BB892" s="57"/>
      <c r="BD892" s="57">
        <v>888</v>
      </c>
      <c r="BE892" s="66">
        <v>70</v>
      </c>
      <c r="BF892" s="66">
        <v>0</v>
      </c>
      <c r="BG892" s="65">
        <f t="shared" si="278"/>
        <v>19.444444444444443</v>
      </c>
      <c r="BH892" s="65">
        <f t="shared" si="290"/>
        <v>0</v>
      </c>
      <c r="BI892" s="67">
        <f t="shared" si="291"/>
        <v>6524.2222222222254</v>
      </c>
      <c r="BJ892" s="57"/>
      <c r="BK892" s="57"/>
      <c r="BM892" s="57">
        <v>888</v>
      </c>
      <c r="BN892" s="57">
        <v>68.7</v>
      </c>
      <c r="BO892" s="66">
        <v>0</v>
      </c>
      <c r="BP892" s="65">
        <f t="shared" si="279"/>
        <v>19.083333333333332</v>
      </c>
      <c r="BQ892" s="65">
        <f t="shared" si="292"/>
        <v>2.7777777777778567E-2</v>
      </c>
      <c r="BR892" s="67">
        <f t="shared" si="293"/>
        <v>6529.5694444444453</v>
      </c>
      <c r="BS892" s="57"/>
      <c r="BT892" s="57"/>
    </row>
    <row r="893" spans="1:72" x14ac:dyDescent="0.25">
      <c r="A893" s="31">
        <v>893</v>
      </c>
      <c r="B893" s="56">
        <v>890</v>
      </c>
      <c r="C893" s="71">
        <v>68.099999999999994</v>
      </c>
      <c r="D893" s="71">
        <v>0</v>
      </c>
      <c r="E893" s="71">
        <v>18.916666666666664</v>
      </c>
      <c r="F893" s="71">
        <v>-0.11111111111111427</v>
      </c>
      <c r="G893" s="71">
        <v>6567.5972222222235</v>
      </c>
      <c r="K893" s="57">
        <v>889</v>
      </c>
      <c r="L893" s="66">
        <v>23</v>
      </c>
      <c r="M893" s="66">
        <v>0</v>
      </c>
      <c r="N893" s="65">
        <f t="shared" si="273"/>
        <v>6.3888888888888884</v>
      </c>
      <c r="O893" s="65">
        <f t="shared" si="280"/>
        <v>-2.7777777777778567E-2</v>
      </c>
      <c r="P893" s="67">
        <f t="shared" si="281"/>
        <v>5360.5277777777746</v>
      </c>
      <c r="Q893" s="57"/>
      <c r="R893" s="57"/>
      <c r="T893" s="57">
        <v>889</v>
      </c>
      <c r="U893" s="66">
        <v>49.2</v>
      </c>
      <c r="V893" s="66">
        <v>0</v>
      </c>
      <c r="W893" s="65">
        <f t="shared" si="274"/>
        <v>13.666666666666668</v>
      </c>
      <c r="X893" s="65">
        <f t="shared" si="282"/>
        <v>-0.27777777777777679</v>
      </c>
      <c r="Y893" s="67">
        <f t="shared" si="283"/>
        <v>7182.4722222222235</v>
      </c>
      <c r="Z893" s="57"/>
      <c r="AA893" s="57"/>
      <c r="AC893" s="57">
        <v>889</v>
      </c>
      <c r="AD893" s="66">
        <v>51.2</v>
      </c>
      <c r="AE893" s="66">
        <v>0</v>
      </c>
      <c r="AF893" s="65">
        <f t="shared" si="275"/>
        <v>14.222222222222223</v>
      </c>
      <c r="AG893" s="65">
        <f t="shared" si="284"/>
        <v>-0.13888888888888751</v>
      </c>
      <c r="AH893" s="67">
        <f t="shared" si="285"/>
        <v>6743.7222222222154</v>
      </c>
      <c r="AI893" s="57"/>
      <c r="AJ893" s="57"/>
      <c r="AL893" s="57">
        <v>889</v>
      </c>
      <c r="AM893" s="66">
        <v>51.2</v>
      </c>
      <c r="AN893" s="66">
        <v>0</v>
      </c>
      <c r="AO893" s="65">
        <f t="shared" si="276"/>
        <v>14.222222222222223</v>
      </c>
      <c r="AP893" s="65">
        <f t="shared" si="286"/>
        <v>-0.13888888888888751</v>
      </c>
      <c r="AQ893" s="67">
        <f t="shared" si="287"/>
        <v>6743.7222222222154</v>
      </c>
      <c r="AR893" s="57"/>
      <c r="AS893" s="57"/>
      <c r="AU893" s="57">
        <v>889</v>
      </c>
      <c r="AV893" s="66">
        <v>51.2</v>
      </c>
      <c r="AW893" s="66">
        <v>0</v>
      </c>
      <c r="AX893" s="65">
        <f t="shared" si="277"/>
        <v>14.222222222222223</v>
      </c>
      <c r="AY893" s="65">
        <f t="shared" si="288"/>
        <v>-0.13888888888888751</v>
      </c>
      <c r="AZ893" s="67">
        <f t="shared" si="289"/>
        <v>6743.7222222222154</v>
      </c>
      <c r="BA893" s="57"/>
      <c r="BB893" s="57"/>
      <c r="BD893" s="57">
        <v>889</v>
      </c>
      <c r="BE893" s="66">
        <v>69</v>
      </c>
      <c r="BF893" s="66">
        <v>0</v>
      </c>
      <c r="BG893" s="65">
        <f t="shared" si="278"/>
        <v>19.166666666666668</v>
      </c>
      <c r="BH893" s="65">
        <f t="shared" si="290"/>
        <v>-0.27777777777777501</v>
      </c>
      <c r="BI893" s="67">
        <f t="shared" si="291"/>
        <v>6543.527777777781</v>
      </c>
      <c r="BJ893" s="57"/>
      <c r="BK893" s="57"/>
      <c r="BM893" s="57">
        <v>889</v>
      </c>
      <c r="BN893" s="57">
        <v>68.5</v>
      </c>
      <c r="BO893" s="66">
        <v>0</v>
      </c>
      <c r="BP893" s="65">
        <f t="shared" si="279"/>
        <v>19.027777777777779</v>
      </c>
      <c r="BQ893" s="65">
        <f t="shared" si="292"/>
        <v>-5.5555555555553582E-2</v>
      </c>
      <c r="BR893" s="67">
        <f t="shared" si="293"/>
        <v>6548.6250000000009</v>
      </c>
      <c r="BS893" s="57"/>
      <c r="BT893" s="57"/>
    </row>
    <row r="894" spans="1:72" x14ac:dyDescent="0.25">
      <c r="A894" s="31">
        <v>894</v>
      </c>
      <c r="B894" s="56">
        <v>891</v>
      </c>
      <c r="C894" s="71">
        <v>67.3</v>
      </c>
      <c r="D894" s="71">
        <v>0</v>
      </c>
      <c r="E894" s="71">
        <v>18.694444444444443</v>
      </c>
      <c r="F894" s="71">
        <v>-0.22222222222222143</v>
      </c>
      <c r="G894" s="71">
        <v>6586.4027777777792</v>
      </c>
      <c r="K894" s="57">
        <v>890</v>
      </c>
      <c r="L894" s="66">
        <v>22.8</v>
      </c>
      <c r="M894" s="66">
        <v>0</v>
      </c>
      <c r="N894" s="65">
        <f t="shared" si="273"/>
        <v>6.333333333333333</v>
      </c>
      <c r="O894" s="65">
        <f t="shared" si="280"/>
        <v>-5.5555555555555358E-2</v>
      </c>
      <c r="P894" s="67">
        <f t="shared" si="281"/>
        <v>5366.888888888886</v>
      </c>
      <c r="Q894" s="57"/>
      <c r="R894" s="57"/>
      <c r="T894" s="57">
        <v>890</v>
      </c>
      <c r="U894" s="66">
        <v>48.2</v>
      </c>
      <c r="V894" s="66">
        <v>0</v>
      </c>
      <c r="W894" s="65">
        <f t="shared" si="274"/>
        <v>13.388888888888889</v>
      </c>
      <c r="X894" s="65">
        <f t="shared" si="282"/>
        <v>-0.27777777777777857</v>
      </c>
      <c r="Y894" s="67">
        <f t="shared" si="283"/>
        <v>7196.0000000000009</v>
      </c>
      <c r="Z894" s="57"/>
      <c r="AA894" s="57"/>
      <c r="AC894" s="57">
        <v>890</v>
      </c>
      <c r="AD894" s="66">
        <v>50.4</v>
      </c>
      <c r="AE894" s="66">
        <v>0</v>
      </c>
      <c r="AF894" s="65">
        <f t="shared" si="275"/>
        <v>14</v>
      </c>
      <c r="AG894" s="65">
        <f t="shared" si="284"/>
        <v>-0.22222222222222321</v>
      </c>
      <c r="AH894" s="67">
        <f t="shared" si="285"/>
        <v>6757.8333333333267</v>
      </c>
      <c r="AI894" s="57"/>
      <c r="AJ894" s="57"/>
      <c r="AL894" s="57">
        <v>890</v>
      </c>
      <c r="AM894" s="66">
        <v>50.4</v>
      </c>
      <c r="AN894" s="66">
        <v>0</v>
      </c>
      <c r="AO894" s="65">
        <f t="shared" si="276"/>
        <v>14</v>
      </c>
      <c r="AP894" s="65">
        <f t="shared" si="286"/>
        <v>-0.22222222222222321</v>
      </c>
      <c r="AQ894" s="67">
        <f t="shared" si="287"/>
        <v>6757.8333333333267</v>
      </c>
      <c r="AR894" s="57"/>
      <c r="AS894" s="57"/>
      <c r="AU894" s="57">
        <v>890</v>
      </c>
      <c r="AV894" s="66">
        <v>50.4</v>
      </c>
      <c r="AW894" s="66">
        <v>0</v>
      </c>
      <c r="AX894" s="65">
        <f t="shared" si="277"/>
        <v>14</v>
      </c>
      <c r="AY894" s="65">
        <f t="shared" si="288"/>
        <v>-0.22222222222222321</v>
      </c>
      <c r="AZ894" s="67">
        <f t="shared" si="289"/>
        <v>6757.8333333333267</v>
      </c>
      <c r="BA894" s="57"/>
      <c r="BB894" s="57"/>
      <c r="BD894" s="57">
        <v>890</v>
      </c>
      <c r="BE894" s="66">
        <v>68</v>
      </c>
      <c r="BF894" s="66">
        <v>0</v>
      </c>
      <c r="BG894" s="65">
        <f t="shared" si="278"/>
        <v>18.888888888888889</v>
      </c>
      <c r="BH894" s="65">
        <f t="shared" si="290"/>
        <v>-0.27777777777777857</v>
      </c>
      <c r="BI894" s="67">
        <f t="shared" si="291"/>
        <v>6562.5555555555584</v>
      </c>
      <c r="BJ894" s="57"/>
      <c r="BK894" s="57"/>
      <c r="BM894" s="57">
        <v>890</v>
      </c>
      <c r="BN894" s="57">
        <v>68.099999999999994</v>
      </c>
      <c r="BO894" s="66">
        <v>0</v>
      </c>
      <c r="BP894" s="65">
        <f t="shared" si="279"/>
        <v>18.916666666666664</v>
      </c>
      <c r="BQ894" s="65">
        <f t="shared" si="292"/>
        <v>-0.11111111111111427</v>
      </c>
      <c r="BR894" s="67">
        <f t="shared" si="293"/>
        <v>6567.5972222222235</v>
      </c>
      <c r="BS894" s="57"/>
      <c r="BT894" s="57"/>
    </row>
    <row r="895" spans="1:72" x14ac:dyDescent="0.25">
      <c r="A895" s="31">
        <v>895</v>
      </c>
      <c r="B895" s="56">
        <v>892</v>
      </c>
      <c r="C895" s="71">
        <v>66.2</v>
      </c>
      <c r="D895" s="71">
        <v>0</v>
      </c>
      <c r="E895" s="71">
        <v>18.388888888888889</v>
      </c>
      <c r="F895" s="71">
        <v>-0.30555555555555358</v>
      </c>
      <c r="G895" s="71">
        <v>6604.9444444444462</v>
      </c>
      <c r="K895" s="57">
        <v>891</v>
      </c>
      <c r="L895" s="66">
        <v>22.5</v>
      </c>
      <c r="M895" s="66">
        <v>0</v>
      </c>
      <c r="N895" s="65">
        <f t="shared" si="273"/>
        <v>6.25</v>
      </c>
      <c r="O895" s="65">
        <f t="shared" si="280"/>
        <v>-8.3333333333333037E-2</v>
      </c>
      <c r="P895" s="67">
        <f t="shared" si="281"/>
        <v>5373.1805555555529</v>
      </c>
      <c r="Q895" s="57"/>
      <c r="R895" s="57"/>
      <c r="T895" s="57">
        <v>891</v>
      </c>
      <c r="U895" s="66">
        <v>47.3</v>
      </c>
      <c r="V895" s="66">
        <v>0</v>
      </c>
      <c r="W895" s="65">
        <f t="shared" si="274"/>
        <v>13.138888888888888</v>
      </c>
      <c r="X895" s="65">
        <f t="shared" si="282"/>
        <v>-0.25000000000000178</v>
      </c>
      <c r="Y895" s="67">
        <f t="shared" si="283"/>
        <v>7209.2638888888896</v>
      </c>
      <c r="Z895" s="57"/>
      <c r="AA895" s="57"/>
      <c r="AC895" s="57">
        <v>891</v>
      </c>
      <c r="AD895" s="66">
        <v>49.2</v>
      </c>
      <c r="AE895" s="66">
        <v>0</v>
      </c>
      <c r="AF895" s="65">
        <f t="shared" si="275"/>
        <v>13.666666666666668</v>
      </c>
      <c r="AG895" s="65">
        <f t="shared" si="284"/>
        <v>-0.33333333333333215</v>
      </c>
      <c r="AH895" s="67">
        <f t="shared" si="285"/>
        <v>6771.6666666666597</v>
      </c>
      <c r="AI895" s="57"/>
      <c r="AJ895" s="57"/>
      <c r="AL895" s="57">
        <v>891</v>
      </c>
      <c r="AM895" s="66">
        <v>49.2</v>
      </c>
      <c r="AN895" s="66">
        <v>0</v>
      </c>
      <c r="AO895" s="65">
        <f t="shared" si="276"/>
        <v>13.666666666666668</v>
      </c>
      <c r="AP895" s="65">
        <f t="shared" si="286"/>
        <v>-0.33333333333333215</v>
      </c>
      <c r="AQ895" s="67">
        <f t="shared" si="287"/>
        <v>6771.6666666666597</v>
      </c>
      <c r="AR895" s="57"/>
      <c r="AS895" s="57"/>
      <c r="AU895" s="57">
        <v>891</v>
      </c>
      <c r="AV895" s="66">
        <v>49.2</v>
      </c>
      <c r="AW895" s="66">
        <v>0</v>
      </c>
      <c r="AX895" s="65">
        <f t="shared" si="277"/>
        <v>13.666666666666668</v>
      </c>
      <c r="AY895" s="65">
        <f t="shared" si="288"/>
        <v>-0.33333333333333215</v>
      </c>
      <c r="AZ895" s="67">
        <f t="shared" si="289"/>
        <v>6771.6666666666597</v>
      </c>
      <c r="BA895" s="57"/>
      <c r="BB895" s="57"/>
      <c r="BD895" s="57">
        <v>891</v>
      </c>
      <c r="BE895" s="66">
        <v>67.3</v>
      </c>
      <c r="BF895" s="66">
        <v>0</v>
      </c>
      <c r="BG895" s="65">
        <f t="shared" si="278"/>
        <v>18.694444444444443</v>
      </c>
      <c r="BH895" s="65">
        <f t="shared" si="290"/>
        <v>-0.19444444444444642</v>
      </c>
      <c r="BI895" s="67">
        <f t="shared" si="291"/>
        <v>6581.3472222222254</v>
      </c>
      <c r="BJ895" s="57"/>
      <c r="BK895" s="57"/>
      <c r="BM895" s="57">
        <v>891</v>
      </c>
      <c r="BN895" s="57">
        <v>67.3</v>
      </c>
      <c r="BO895" s="66">
        <v>0</v>
      </c>
      <c r="BP895" s="65">
        <f t="shared" si="279"/>
        <v>18.694444444444443</v>
      </c>
      <c r="BQ895" s="65">
        <f t="shared" si="292"/>
        <v>-0.22222222222222143</v>
      </c>
      <c r="BR895" s="67">
        <f t="shared" si="293"/>
        <v>6586.4027777777792</v>
      </c>
      <c r="BS895" s="57"/>
      <c r="BT895" s="57"/>
    </row>
    <row r="896" spans="1:72" x14ac:dyDescent="0.25">
      <c r="A896" s="31">
        <v>896</v>
      </c>
      <c r="B896" s="56">
        <v>893</v>
      </c>
      <c r="C896" s="71">
        <v>64.8</v>
      </c>
      <c r="D896" s="71">
        <v>0</v>
      </c>
      <c r="E896" s="71">
        <v>18</v>
      </c>
      <c r="F896" s="71">
        <v>-0.38888888888888928</v>
      </c>
      <c r="G896" s="71">
        <v>6623.1388888888905</v>
      </c>
      <c r="K896" s="57">
        <v>892</v>
      </c>
      <c r="L896" s="66">
        <v>22.1</v>
      </c>
      <c r="M896" s="66">
        <v>0</v>
      </c>
      <c r="N896" s="65">
        <f t="shared" si="273"/>
        <v>6.1388888888888893</v>
      </c>
      <c r="O896" s="65">
        <f t="shared" si="280"/>
        <v>-0.11111111111111072</v>
      </c>
      <c r="P896" s="67">
        <f t="shared" si="281"/>
        <v>5379.3749999999973</v>
      </c>
      <c r="Q896" s="57"/>
      <c r="R896" s="57"/>
      <c r="T896" s="57">
        <v>892</v>
      </c>
      <c r="U896" s="66">
        <v>46.4</v>
      </c>
      <c r="V896" s="66">
        <v>0</v>
      </c>
      <c r="W896" s="65">
        <f t="shared" si="274"/>
        <v>12.888888888888888</v>
      </c>
      <c r="X896" s="65">
        <f t="shared" si="282"/>
        <v>-0.25</v>
      </c>
      <c r="Y896" s="67">
        <f t="shared" si="283"/>
        <v>7222.2777777777783</v>
      </c>
      <c r="Z896" s="57"/>
      <c r="AA896" s="57"/>
      <c r="AC896" s="57">
        <v>892</v>
      </c>
      <c r="AD896" s="66">
        <v>47.7</v>
      </c>
      <c r="AE896" s="66">
        <v>0</v>
      </c>
      <c r="AF896" s="65">
        <f t="shared" si="275"/>
        <v>13.25</v>
      </c>
      <c r="AG896" s="65">
        <f t="shared" si="284"/>
        <v>-0.41666666666666785</v>
      </c>
      <c r="AH896" s="67">
        <f t="shared" si="285"/>
        <v>6785.1249999999927</v>
      </c>
      <c r="AI896" s="57"/>
      <c r="AJ896" s="57"/>
      <c r="AL896" s="57">
        <v>892</v>
      </c>
      <c r="AM896" s="66">
        <v>47.7</v>
      </c>
      <c r="AN896" s="66">
        <v>0</v>
      </c>
      <c r="AO896" s="65">
        <f t="shared" si="276"/>
        <v>13.25</v>
      </c>
      <c r="AP896" s="65">
        <f t="shared" si="286"/>
        <v>-0.41666666666666785</v>
      </c>
      <c r="AQ896" s="67">
        <f t="shared" si="287"/>
        <v>6785.1249999999927</v>
      </c>
      <c r="AR896" s="57"/>
      <c r="AS896" s="57"/>
      <c r="AU896" s="57">
        <v>892</v>
      </c>
      <c r="AV896" s="66">
        <v>47.7</v>
      </c>
      <c r="AW896" s="66">
        <v>0</v>
      </c>
      <c r="AX896" s="65">
        <f t="shared" si="277"/>
        <v>13.25</v>
      </c>
      <c r="AY896" s="65">
        <f t="shared" si="288"/>
        <v>-0.41666666666666785</v>
      </c>
      <c r="AZ896" s="67">
        <f t="shared" si="289"/>
        <v>6785.1249999999927</v>
      </c>
      <c r="BA896" s="57"/>
      <c r="BB896" s="57"/>
      <c r="BD896" s="57">
        <v>892</v>
      </c>
      <c r="BE896" s="66">
        <v>66.2</v>
      </c>
      <c r="BF896" s="66">
        <v>0</v>
      </c>
      <c r="BG896" s="65">
        <f t="shared" si="278"/>
        <v>18.388888888888889</v>
      </c>
      <c r="BH896" s="65">
        <f t="shared" si="290"/>
        <v>-0.30555555555555358</v>
      </c>
      <c r="BI896" s="67">
        <f t="shared" si="291"/>
        <v>6599.8888888888923</v>
      </c>
      <c r="BJ896" s="57"/>
      <c r="BK896" s="57"/>
      <c r="BM896" s="57">
        <v>892</v>
      </c>
      <c r="BN896" s="57">
        <v>66.2</v>
      </c>
      <c r="BO896" s="66">
        <v>0</v>
      </c>
      <c r="BP896" s="65">
        <f t="shared" si="279"/>
        <v>18.388888888888889</v>
      </c>
      <c r="BQ896" s="65">
        <f t="shared" si="292"/>
        <v>-0.30555555555555358</v>
      </c>
      <c r="BR896" s="67">
        <f t="shared" si="293"/>
        <v>6604.9444444444462</v>
      </c>
      <c r="BS896" s="57"/>
      <c r="BT896" s="57"/>
    </row>
    <row r="897" spans="1:72" x14ac:dyDescent="0.25">
      <c r="A897" s="31">
        <v>897</v>
      </c>
      <c r="B897" s="56">
        <v>894</v>
      </c>
      <c r="C897" s="71">
        <v>63.6</v>
      </c>
      <c r="D897" s="71">
        <v>0</v>
      </c>
      <c r="E897" s="71">
        <v>17.666666666666668</v>
      </c>
      <c r="F897" s="71">
        <v>-0.33333333333333215</v>
      </c>
      <c r="G897" s="71">
        <v>6640.9722222222235</v>
      </c>
      <c r="K897" s="57">
        <v>893</v>
      </c>
      <c r="L897" s="66">
        <v>21.7</v>
      </c>
      <c r="M897" s="66">
        <v>0</v>
      </c>
      <c r="N897" s="65">
        <f t="shared" si="273"/>
        <v>6.0277777777777777</v>
      </c>
      <c r="O897" s="65">
        <f t="shared" si="280"/>
        <v>-0.1111111111111116</v>
      </c>
      <c r="P897" s="67">
        <f t="shared" si="281"/>
        <v>5385.4583333333303</v>
      </c>
      <c r="Q897" s="57"/>
      <c r="R897" s="57"/>
      <c r="T897" s="57">
        <v>893</v>
      </c>
      <c r="U897" s="66">
        <v>45.6</v>
      </c>
      <c r="V897" s="66">
        <v>0</v>
      </c>
      <c r="W897" s="65">
        <f t="shared" si="274"/>
        <v>12.666666666666666</v>
      </c>
      <c r="X897" s="65">
        <f t="shared" si="282"/>
        <v>-0.22222222222222143</v>
      </c>
      <c r="Y897" s="67">
        <f t="shared" si="283"/>
        <v>7235.0555555555557</v>
      </c>
      <c r="Z897" s="57"/>
      <c r="AA897" s="57"/>
      <c r="AC897" s="57">
        <v>893</v>
      </c>
      <c r="AD897" s="66">
        <v>46.3</v>
      </c>
      <c r="AE897" s="66">
        <v>0</v>
      </c>
      <c r="AF897" s="65">
        <f t="shared" si="275"/>
        <v>12.861111111111111</v>
      </c>
      <c r="AG897" s="65">
        <f t="shared" si="284"/>
        <v>-0.38888888888888928</v>
      </c>
      <c r="AH897" s="67">
        <f t="shared" si="285"/>
        <v>6798.1805555555484</v>
      </c>
      <c r="AI897" s="57"/>
      <c r="AJ897" s="57"/>
      <c r="AL897" s="57">
        <v>893</v>
      </c>
      <c r="AM897" s="66">
        <v>46.3</v>
      </c>
      <c r="AN897" s="66">
        <v>0</v>
      </c>
      <c r="AO897" s="65">
        <f t="shared" si="276"/>
        <v>12.861111111111111</v>
      </c>
      <c r="AP897" s="65">
        <f t="shared" si="286"/>
        <v>-0.38888888888888928</v>
      </c>
      <c r="AQ897" s="67">
        <f t="shared" si="287"/>
        <v>6798.1805555555484</v>
      </c>
      <c r="AR897" s="57"/>
      <c r="AS897" s="57"/>
      <c r="AU897" s="57">
        <v>893</v>
      </c>
      <c r="AV897" s="66">
        <v>46.3</v>
      </c>
      <c r="AW897" s="66">
        <v>0</v>
      </c>
      <c r="AX897" s="65">
        <f t="shared" si="277"/>
        <v>12.861111111111111</v>
      </c>
      <c r="AY897" s="65">
        <f t="shared" si="288"/>
        <v>-0.38888888888888928</v>
      </c>
      <c r="AZ897" s="67">
        <f t="shared" si="289"/>
        <v>6798.1805555555484</v>
      </c>
      <c r="BA897" s="57"/>
      <c r="BB897" s="57"/>
      <c r="BD897" s="57">
        <v>893</v>
      </c>
      <c r="BE897" s="66">
        <v>64.8</v>
      </c>
      <c r="BF897" s="66">
        <v>0</v>
      </c>
      <c r="BG897" s="65">
        <f t="shared" si="278"/>
        <v>18</v>
      </c>
      <c r="BH897" s="65">
        <f t="shared" si="290"/>
        <v>-0.38888888888888928</v>
      </c>
      <c r="BI897" s="67">
        <f t="shared" si="291"/>
        <v>6618.0833333333367</v>
      </c>
      <c r="BJ897" s="57"/>
      <c r="BK897" s="57"/>
      <c r="BM897" s="57">
        <v>893</v>
      </c>
      <c r="BN897" s="57">
        <v>64.8</v>
      </c>
      <c r="BO897" s="66">
        <v>0</v>
      </c>
      <c r="BP897" s="65">
        <f t="shared" si="279"/>
        <v>18</v>
      </c>
      <c r="BQ897" s="65">
        <f t="shared" si="292"/>
        <v>-0.38888888888888928</v>
      </c>
      <c r="BR897" s="67">
        <f t="shared" si="293"/>
        <v>6623.1388888888905</v>
      </c>
      <c r="BS897" s="57"/>
      <c r="BT897" s="57"/>
    </row>
    <row r="898" spans="1:72" x14ac:dyDescent="0.25">
      <c r="A898" s="31">
        <v>898</v>
      </c>
      <c r="B898" s="56">
        <v>895</v>
      </c>
      <c r="C898" s="71">
        <v>62.6</v>
      </c>
      <c r="D898" s="71">
        <v>0</v>
      </c>
      <c r="E898" s="71">
        <v>17.388888888888889</v>
      </c>
      <c r="F898" s="71">
        <v>-0.27777777777777857</v>
      </c>
      <c r="G898" s="71">
        <v>6658.5000000000009</v>
      </c>
      <c r="K898" s="57">
        <v>894</v>
      </c>
      <c r="L898" s="66">
        <v>21.1</v>
      </c>
      <c r="M898" s="66">
        <v>0</v>
      </c>
      <c r="N898" s="65">
        <f t="shared" si="273"/>
        <v>5.8611111111111116</v>
      </c>
      <c r="O898" s="65">
        <f t="shared" si="280"/>
        <v>-0.16666666666666607</v>
      </c>
      <c r="P898" s="67">
        <f t="shared" si="281"/>
        <v>5391.4027777777746</v>
      </c>
      <c r="Q898" s="57"/>
      <c r="R898" s="57"/>
      <c r="T898" s="57">
        <v>894</v>
      </c>
      <c r="U898" s="66">
        <v>45</v>
      </c>
      <c r="V898" s="66">
        <v>0</v>
      </c>
      <c r="W898" s="65">
        <f t="shared" si="274"/>
        <v>12.5</v>
      </c>
      <c r="X898" s="65">
        <f t="shared" si="282"/>
        <v>-0.16666666666666607</v>
      </c>
      <c r="Y898" s="67">
        <f t="shared" si="283"/>
        <v>7247.6388888888887</v>
      </c>
      <c r="Z898" s="57"/>
      <c r="AA898" s="57"/>
      <c r="AC898" s="57">
        <v>894</v>
      </c>
      <c r="AD898" s="66">
        <v>45.1</v>
      </c>
      <c r="AE898" s="66">
        <v>0</v>
      </c>
      <c r="AF898" s="65">
        <f t="shared" si="275"/>
        <v>12.527777777777779</v>
      </c>
      <c r="AG898" s="65">
        <f t="shared" si="284"/>
        <v>-0.33333333333333215</v>
      </c>
      <c r="AH898" s="67">
        <f t="shared" si="285"/>
        <v>6810.8749999999927</v>
      </c>
      <c r="AI898" s="57"/>
      <c r="AJ898" s="57"/>
      <c r="AL898" s="57">
        <v>894</v>
      </c>
      <c r="AM898" s="66">
        <v>45.1</v>
      </c>
      <c r="AN898" s="66">
        <v>0</v>
      </c>
      <c r="AO898" s="65">
        <f t="shared" si="276"/>
        <v>12.527777777777779</v>
      </c>
      <c r="AP898" s="65">
        <f t="shared" si="286"/>
        <v>-0.33333333333333215</v>
      </c>
      <c r="AQ898" s="67">
        <f t="shared" si="287"/>
        <v>6810.8749999999927</v>
      </c>
      <c r="AR898" s="57"/>
      <c r="AS898" s="57"/>
      <c r="AU898" s="57">
        <v>894</v>
      </c>
      <c r="AV898" s="66">
        <v>45.1</v>
      </c>
      <c r="AW898" s="66">
        <v>0</v>
      </c>
      <c r="AX898" s="65">
        <f t="shared" si="277"/>
        <v>12.527777777777779</v>
      </c>
      <c r="AY898" s="65">
        <f t="shared" si="288"/>
        <v>-0.33333333333333215</v>
      </c>
      <c r="AZ898" s="67">
        <f t="shared" si="289"/>
        <v>6810.8749999999927</v>
      </c>
      <c r="BA898" s="57"/>
      <c r="BB898" s="57"/>
      <c r="BD898" s="57">
        <v>894</v>
      </c>
      <c r="BE898" s="66">
        <v>63.6</v>
      </c>
      <c r="BF898" s="66">
        <v>0</v>
      </c>
      <c r="BG898" s="65">
        <f t="shared" si="278"/>
        <v>17.666666666666668</v>
      </c>
      <c r="BH898" s="65">
        <f t="shared" si="290"/>
        <v>-0.33333333333333215</v>
      </c>
      <c r="BI898" s="67">
        <f t="shared" si="291"/>
        <v>6635.9166666666697</v>
      </c>
      <c r="BJ898" s="57"/>
      <c r="BK898" s="57"/>
      <c r="BM898" s="57">
        <v>894</v>
      </c>
      <c r="BN898" s="57">
        <v>63.6</v>
      </c>
      <c r="BO898" s="66">
        <v>0</v>
      </c>
      <c r="BP898" s="65">
        <f t="shared" si="279"/>
        <v>17.666666666666668</v>
      </c>
      <c r="BQ898" s="65">
        <f t="shared" si="292"/>
        <v>-0.33333333333333215</v>
      </c>
      <c r="BR898" s="67">
        <f t="shared" si="293"/>
        <v>6640.9722222222235</v>
      </c>
      <c r="BS898" s="57"/>
      <c r="BT898" s="57"/>
    </row>
    <row r="899" spans="1:72" x14ac:dyDescent="0.25">
      <c r="A899" s="31">
        <v>899</v>
      </c>
      <c r="B899" s="56">
        <v>896</v>
      </c>
      <c r="C899" s="71">
        <v>62.1</v>
      </c>
      <c r="D899" s="71">
        <v>0</v>
      </c>
      <c r="E899" s="71">
        <v>17.25</v>
      </c>
      <c r="F899" s="71">
        <v>-0.13888888888888928</v>
      </c>
      <c r="G899" s="71">
        <v>6675.8194444444453</v>
      </c>
      <c r="K899" s="57">
        <v>895</v>
      </c>
      <c r="L899" s="66">
        <v>20.399999999999999</v>
      </c>
      <c r="M899" s="66">
        <v>0</v>
      </c>
      <c r="N899" s="65">
        <f t="shared" si="273"/>
        <v>5.6666666666666661</v>
      </c>
      <c r="O899" s="65">
        <f t="shared" si="280"/>
        <v>-0.19444444444444553</v>
      </c>
      <c r="P899" s="67">
        <f t="shared" si="281"/>
        <v>5397.1666666666633</v>
      </c>
      <c r="Q899" s="57"/>
      <c r="R899" s="57"/>
      <c r="T899" s="57">
        <v>895</v>
      </c>
      <c r="U899" s="66">
        <v>44.3</v>
      </c>
      <c r="V899" s="66">
        <v>0</v>
      </c>
      <c r="W899" s="65">
        <f t="shared" si="274"/>
        <v>12.305555555555554</v>
      </c>
      <c r="X899" s="65">
        <f t="shared" si="282"/>
        <v>-0.19444444444444642</v>
      </c>
      <c r="Y899" s="67">
        <f t="shared" si="283"/>
        <v>7260.0416666666661</v>
      </c>
      <c r="Z899" s="57"/>
      <c r="AA899" s="57"/>
      <c r="AC899" s="57">
        <v>895</v>
      </c>
      <c r="AD899" s="66">
        <v>44.2</v>
      </c>
      <c r="AE899" s="66">
        <v>0</v>
      </c>
      <c r="AF899" s="65">
        <f t="shared" si="275"/>
        <v>12.277777777777779</v>
      </c>
      <c r="AG899" s="65">
        <f t="shared" si="284"/>
        <v>-0.25</v>
      </c>
      <c r="AH899" s="67">
        <f t="shared" si="285"/>
        <v>6823.2777777777701</v>
      </c>
      <c r="AI899" s="57"/>
      <c r="AJ899" s="57"/>
      <c r="AL899" s="57">
        <v>895</v>
      </c>
      <c r="AM899" s="66">
        <v>44.2</v>
      </c>
      <c r="AN899" s="66">
        <v>0</v>
      </c>
      <c r="AO899" s="65">
        <f t="shared" si="276"/>
        <v>12.277777777777779</v>
      </c>
      <c r="AP899" s="65">
        <f t="shared" si="286"/>
        <v>-0.25</v>
      </c>
      <c r="AQ899" s="67">
        <f t="shared" si="287"/>
        <v>6823.2777777777701</v>
      </c>
      <c r="AR899" s="57"/>
      <c r="AS899" s="57"/>
      <c r="AU899" s="57">
        <v>895</v>
      </c>
      <c r="AV899" s="66">
        <v>44.2</v>
      </c>
      <c r="AW899" s="66">
        <v>0</v>
      </c>
      <c r="AX899" s="65">
        <f t="shared" si="277"/>
        <v>12.277777777777779</v>
      </c>
      <c r="AY899" s="65">
        <f t="shared" si="288"/>
        <v>-0.25</v>
      </c>
      <c r="AZ899" s="67">
        <f t="shared" si="289"/>
        <v>6823.2777777777701</v>
      </c>
      <c r="BA899" s="57"/>
      <c r="BB899" s="57"/>
      <c r="BD899" s="57">
        <v>895</v>
      </c>
      <c r="BE899" s="66">
        <v>62.6</v>
      </c>
      <c r="BF899" s="66">
        <v>0</v>
      </c>
      <c r="BG899" s="65">
        <f t="shared" si="278"/>
        <v>17.388888888888889</v>
      </c>
      <c r="BH899" s="65">
        <f t="shared" si="290"/>
        <v>-0.27777777777777857</v>
      </c>
      <c r="BI899" s="67">
        <f t="shared" si="291"/>
        <v>6653.4444444444471</v>
      </c>
      <c r="BJ899" s="57"/>
      <c r="BK899" s="57"/>
      <c r="BM899" s="57">
        <v>895</v>
      </c>
      <c r="BN899" s="57">
        <v>62.6</v>
      </c>
      <c r="BO899" s="66">
        <v>0</v>
      </c>
      <c r="BP899" s="65">
        <f t="shared" si="279"/>
        <v>17.388888888888889</v>
      </c>
      <c r="BQ899" s="65">
        <f t="shared" si="292"/>
        <v>-0.27777777777777857</v>
      </c>
      <c r="BR899" s="67">
        <f t="shared" si="293"/>
        <v>6658.5000000000009</v>
      </c>
      <c r="BS899" s="57"/>
      <c r="BT899" s="57"/>
    </row>
    <row r="900" spans="1:72" x14ac:dyDescent="0.25">
      <c r="A900" s="31">
        <v>900</v>
      </c>
      <c r="B900" s="56">
        <v>897</v>
      </c>
      <c r="C900" s="71">
        <v>61.9</v>
      </c>
      <c r="D900" s="71">
        <v>0</v>
      </c>
      <c r="E900" s="71">
        <v>17.194444444444443</v>
      </c>
      <c r="F900" s="71">
        <v>-5.5555555555557135E-2</v>
      </c>
      <c r="G900" s="71">
        <v>6693.0416666666679</v>
      </c>
      <c r="K900" s="57">
        <v>896</v>
      </c>
      <c r="L900" s="66">
        <v>19.5</v>
      </c>
      <c r="M900" s="66">
        <v>0</v>
      </c>
      <c r="N900" s="65">
        <f t="shared" si="273"/>
        <v>5.416666666666667</v>
      </c>
      <c r="O900" s="65">
        <f t="shared" si="280"/>
        <v>-0.24999999999999911</v>
      </c>
      <c r="P900" s="67">
        <f t="shared" si="281"/>
        <v>5402.7083333333303</v>
      </c>
      <c r="Q900" s="57"/>
      <c r="R900" s="57"/>
      <c r="T900" s="57">
        <v>896</v>
      </c>
      <c r="U900" s="66">
        <v>43.8</v>
      </c>
      <c r="V900" s="66">
        <v>0</v>
      </c>
      <c r="W900" s="65">
        <f t="shared" si="274"/>
        <v>12.166666666666666</v>
      </c>
      <c r="X900" s="65">
        <f t="shared" si="282"/>
        <v>-0.13888888888888751</v>
      </c>
      <c r="Y900" s="67">
        <f t="shared" si="283"/>
        <v>7272.2777777777774</v>
      </c>
      <c r="Z900" s="57"/>
      <c r="AA900" s="57"/>
      <c r="AC900" s="57">
        <v>896</v>
      </c>
      <c r="AD900" s="66">
        <v>43.7</v>
      </c>
      <c r="AE900" s="66">
        <v>0</v>
      </c>
      <c r="AF900" s="65">
        <f t="shared" si="275"/>
        <v>12.138888888888889</v>
      </c>
      <c r="AG900" s="65">
        <f t="shared" si="284"/>
        <v>-0.13888888888888928</v>
      </c>
      <c r="AH900" s="67">
        <f t="shared" si="285"/>
        <v>6835.4861111111031</v>
      </c>
      <c r="AI900" s="57"/>
      <c r="AJ900" s="57"/>
      <c r="AL900" s="57">
        <v>896</v>
      </c>
      <c r="AM900" s="66">
        <v>43.7</v>
      </c>
      <c r="AN900" s="66">
        <v>0</v>
      </c>
      <c r="AO900" s="65">
        <f t="shared" si="276"/>
        <v>12.138888888888889</v>
      </c>
      <c r="AP900" s="65">
        <f t="shared" si="286"/>
        <v>-0.13888888888888928</v>
      </c>
      <c r="AQ900" s="67">
        <f t="shared" si="287"/>
        <v>6835.4861111111031</v>
      </c>
      <c r="AR900" s="57"/>
      <c r="AS900" s="57"/>
      <c r="AU900" s="57">
        <v>896</v>
      </c>
      <c r="AV900" s="66">
        <v>43.7</v>
      </c>
      <c r="AW900" s="66">
        <v>0</v>
      </c>
      <c r="AX900" s="65">
        <f t="shared" si="277"/>
        <v>12.138888888888889</v>
      </c>
      <c r="AY900" s="65">
        <f t="shared" si="288"/>
        <v>-0.13888888888888928</v>
      </c>
      <c r="AZ900" s="67">
        <f t="shared" si="289"/>
        <v>6835.4861111111031</v>
      </c>
      <c r="BA900" s="57"/>
      <c r="BB900" s="57"/>
      <c r="BD900" s="57">
        <v>896</v>
      </c>
      <c r="BE900" s="66">
        <v>62.1</v>
      </c>
      <c r="BF900" s="66">
        <v>0</v>
      </c>
      <c r="BG900" s="65">
        <f t="shared" si="278"/>
        <v>17.25</v>
      </c>
      <c r="BH900" s="65">
        <f t="shared" si="290"/>
        <v>-0.13888888888888928</v>
      </c>
      <c r="BI900" s="67">
        <f t="shared" si="291"/>
        <v>6670.7638888888914</v>
      </c>
      <c r="BJ900" s="57"/>
      <c r="BK900" s="57"/>
      <c r="BM900" s="57">
        <v>896</v>
      </c>
      <c r="BN900" s="57">
        <v>62.1</v>
      </c>
      <c r="BO900" s="66">
        <v>0</v>
      </c>
      <c r="BP900" s="65">
        <f t="shared" si="279"/>
        <v>17.25</v>
      </c>
      <c r="BQ900" s="65">
        <f t="shared" si="292"/>
        <v>-0.13888888888888928</v>
      </c>
      <c r="BR900" s="67">
        <f t="shared" si="293"/>
        <v>6675.8194444444453</v>
      </c>
      <c r="BS900" s="57"/>
      <c r="BT900" s="57"/>
    </row>
    <row r="901" spans="1:72" x14ac:dyDescent="0.25">
      <c r="A901" s="31">
        <v>901</v>
      </c>
      <c r="B901" s="56">
        <v>898</v>
      </c>
      <c r="C901" s="71">
        <v>61.9</v>
      </c>
      <c r="D901" s="71">
        <v>0</v>
      </c>
      <c r="E901" s="71">
        <v>17.194444444444443</v>
      </c>
      <c r="F901" s="71">
        <v>0</v>
      </c>
      <c r="G901" s="71">
        <v>6710.2361111111122</v>
      </c>
      <c r="K901" s="57">
        <v>897</v>
      </c>
      <c r="L901" s="66">
        <v>18.5</v>
      </c>
      <c r="M901" s="66">
        <v>0</v>
      </c>
      <c r="N901" s="65">
        <f t="shared" ref="N901:N964" si="294">L901/3.6</f>
        <v>5.1388888888888884</v>
      </c>
      <c r="O901" s="65">
        <f t="shared" si="280"/>
        <v>-0.27777777777777857</v>
      </c>
      <c r="P901" s="67">
        <f t="shared" si="281"/>
        <v>5407.9861111111077</v>
      </c>
      <c r="Q901" s="57"/>
      <c r="R901" s="57"/>
      <c r="T901" s="57">
        <v>897</v>
      </c>
      <c r="U901" s="66">
        <v>43.3</v>
      </c>
      <c r="V901" s="66">
        <v>0</v>
      </c>
      <c r="W901" s="65">
        <f t="shared" ref="W901:W964" si="295">U901/3.6</f>
        <v>12.027777777777777</v>
      </c>
      <c r="X901" s="65">
        <f t="shared" si="282"/>
        <v>-0.13888888888888928</v>
      </c>
      <c r="Y901" s="67">
        <f t="shared" si="283"/>
        <v>7284.375</v>
      </c>
      <c r="Z901" s="57"/>
      <c r="AA901" s="57"/>
      <c r="AC901" s="57">
        <v>897</v>
      </c>
      <c r="AD901" s="66">
        <v>43.4</v>
      </c>
      <c r="AE901" s="66">
        <v>0</v>
      </c>
      <c r="AF901" s="65">
        <f t="shared" ref="AF901:AF964" si="296">AD901/3.6</f>
        <v>12.055555555555555</v>
      </c>
      <c r="AG901" s="65">
        <f t="shared" si="284"/>
        <v>-8.3333333333333925E-2</v>
      </c>
      <c r="AH901" s="67">
        <f t="shared" si="285"/>
        <v>6847.5833333333258</v>
      </c>
      <c r="AI901" s="57"/>
      <c r="AJ901" s="57"/>
      <c r="AL901" s="57">
        <v>897</v>
      </c>
      <c r="AM901" s="66">
        <v>43.4</v>
      </c>
      <c r="AN901" s="66">
        <v>0</v>
      </c>
      <c r="AO901" s="65">
        <f t="shared" ref="AO901:AO964" si="297">AM901/3.6</f>
        <v>12.055555555555555</v>
      </c>
      <c r="AP901" s="65">
        <f t="shared" si="286"/>
        <v>-8.3333333333333925E-2</v>
      </c>
      <c r="AQ901" s="67">
        <f t="shared" si="287"/>
        <v>6847.5833333333258</v>
      </c>
      <c r="AR901" s="57"/>
      <c r="AS901" s="57"/>
      <c r="AU901" s="57">
        <v>897</v>
      </c>
      <c r="AV901" s="66">
        <v>43.4</v>
      </c>
      <c r="AW901" s="66">
        <v>0</v>
      </c>
      <c r="AX901" s="65">
        <f t="shared" ref="AX901:AX964" si="298">AV901/3.6</f>
        <v>12.055555555555555</v>
      </c>
      <c r="AY901" s="65">
        <f t="shared" si="288"/>
        <v>-8.3333333333333925E-2</v>
      </c>
      <c r="AZ901" s="67">
        <f t="shared" si="289"/>
        <v>6847.5833333333258</v>
      </c>
      <c r="BA901" s="57"/>
      <c r="BB901" s="57"/>
      <c r="BD901" s="57">
        <v>897</v>
      </c>
      <c r="BE901" s="66">
        <v>61.9</v>
      </c>
      <c r="BF901" s="66">
        <v>0</v>
      </c>
      <c r="BG901" s="65">
        <f t="shared" ref="BG901:BG964" si="299">BE901/3.6</f>
        <v>17.194444444444443</v>
      </c>
      <c r="BH901" s="65">
        <f t="shared" si="290"/>
        <v>-5.5555555555557135E-2</v>
      </c>
      <c r="BI901" s="67">
        <f t="shared" si="291"/>
        <v>6687.986111111114</v>
      </c>
      <c r="BJ901" s="57"/>
      <c r="BK901" s="57"/>
      <c r="BM901" s="57">
        <v>897</v>
      </c>
      <c r="BN901" s="57">
        <v>61.9</v>
      </c>
      <c r="BO901" s="66">
        <v>0</v>
      </c>
      <c r="BP901" s="65">
        <f t="shared" ref="BP901:BP964" si="300">BN901/3.6</f>
        <v>17.194444444444443</v>
      </c>
      <c r="BQ901" s="65">
        <f t="shared" si="292"/>
        <v>-5.5555555555557135E-2</v>
      </c>
      <c r="BR901" s="67">
        <f t="shared" si="293"/>
        <v>6693.0416666666679</v>
      </c>
      <c r="BS901" s="57"/>
      <c r="BT901" s="57"/>
    </row>
    <row r="902" spans="1:72" x14ac:dyDescent="0.25">
      <c r="A902" s="31">
        <v>902</v>
      </c>
      <c r="B902" s="56">
        <v>899</v>
      </c>
      <c r="C902" s="71">
        <v>61.8</v>
      </c>
      <c r="D902" s="71">
        <v>0</v>
      </c>
      <c r="E902" s="71">
        <v>17.166666666666664</v>
      </c>
      <c r="F902" s="71">
        <v>-2.7777777777778567E-2</v>
      </c>
      <c r="G902" s="71">
        <v>6727.4166666666679</v>
      </c>
      <c r="K902" s="57">
        <v>898</v>
      </c>
      <c r="L902" s="66">
        <v>17.600000000000001</v>
      </c>
      <c r="M902" s="66">
        <v>0</v>
      </c>
      <c r="N902" s="65">
        <f t="shared" si="294"/>
        <v>4.8888888888888893</v>
      </c>
      <c r="O902" s="65">
        <f t="shared" ref="O902:O965" si="301">N902-N901</f>
        <v>-0.24999999999999911</v>
      </c>
      <c r="P902" s="67">
        <f t="shared" ref="P902:P965" si="302">N901+(O902/2)+P901</f>
        <v>5412.9999999999964</v>
      </c>
      <c r="Q902" s="57"/>
      <c r="R902" s="57"/>
      <c r="T902" s="57">
        <v>898</v>
      </c>
      <c r="U902" s="66">
        <v>42.8</v>
      </c>
      <c r="V902" s="66">
        <v>0</v>
      </c>
      <c r="W902" s="65">
        <f t="shared" si="295"/>
        <v>11.888888888888888</v>
      </c>
      <c r="X902" s="65">
        <f t="shared" ref="X902:X965" si="303">W902-W901</f>
        <v>-0.13888888888888928</v>
      </c>
      <c r="Y902" s="67">
        <f t="shared" ref="Y902:Y965" si="304">W901+(X902/2)+Y901</f>
        <v>7296.333333333333</v>
      </c>
      <c r="Z902" s="57"/>
      <c r="AA902" s="57"/>
      <c r="AC902" s="57">
        <v>898</v>
      </c>
      <c r="AD902" s="66">
        <v>43.1</v>
      </c>
      <c r="AE902" s="66">
        <v>0</v>
      </c>
      <c r="AF902" s="65">
        <f t="shared" si="296"/>
        <v>11.972222222222223</v>
      </c>
      <c r="AG902" s="65">
        <f t="shared" ref="AG902:AG965" si="305">AF902-AF901</f>
        <v>-8.3333333333332149E-2</v>
      </c>
      <c r="AH902" s="67">
        <f t="shared" ref="AH902:AH965" si="306">AF901+(AG902/2)+AH901</f>
        <v>6859.5972222222144</v>
      </c>
      <c r="AI902" s="57"/>
      <c r="AJ902" s="57"/>
      <c r="AL902" s="57">
        <v>898</v>
      </c>
      <c r="AM902" s="66">
        <v>43.1</v>
      </c>
      <c r="AN902" s="66">
        <v>0</v>
      </c>
      <c r="AO902" s="65">
        <f t="shared" si="297"/>
        <v>11.972222222222223</v>
      </c>
      <c r="AP902" s="65">
        <f t="shared" ref="AP902:AP965" si="307">AO902-AO901</f>
        <v>-8.3333333333332149E-2</v>
      </c>
      <c r="AQ902" s="67">
        <f t="shared" ref="AQ902:AQ965" si="308">AO901+(AP902/2)+AQ901</f>
        <v>6859.5972222222144</v>
      </c>
      <c r="AR902" s="57"/>
      <c r="AS902" s="57"/>
      <c r="AU902" s="57">
        <v>898</v>
      </c>
      <c r="AV902" s="66">
        <v>43.1</v>
      </c>
      <c r="AW902" s="66">
        <v>0</v>
      </c>
      <c r="AX902" s="65">
        <f t="shared" si="298"/>
        <v>11.972222222222223</v>
      </c>
      <c r="AY902" s="65">
        <f t="shared" ref="AY902:AY965" si="309">AX902-AX901</f>
        <v>-8.3333333333332149E-2</v>
      </c>
      <c r="AZ902" s="67">
        <f t="shared" ref="AZ902:AZ965" si="310">AX901+(AY902/2)+AZ901</f>
        <v>6859.5972222222144</v>
      </c>
      <c r="BA902" s="57"/>
      <c r="BB902" s="57"/>
      <c r="BD902" s="57">
        <v>898</v>
      </c>
      <c r="BE902" s="66">
        <v>61.9</v>
      </c>
      <c r="BF902" s="66">
        <v>0</v>
      </c>
      <c r="BG902" s="65">
        <f t="shared" si="299"/>
        <v>17.194444444444443</v>
      </c>
      <c r="BH902" s="65">
        <f t="shared" ref="BH902:BH965" si="311">BG902-BG901</f>
        <v>0</v>
      </c>
      <c r="BI902" s="67">
        <f t="shared" ref="BI902:BI965" si="312">BG901+(BH902/2)+BI901</f>
        <v>6705.1805555555584</v>
      </c>
      <c r="BJ902" s="57"/>
      <c r="BK902" s="57"/>
      <c r="BM902" s="57">
        <v>898</v>
      </c>
      <c r="BN902" s="57">
        <v>61.9</v>
      </c>
      <c r="BO902" s="66">
        <v>0</v>
      </c>
      <c r="BP902" s="65">
        <f t="shared" si="300"/>
        <v>17.194444444444443</v>
      </c>
      <c r="BQ902" s="65">
        <f t="shared" ref="BQ902:BQ965" si="313">BP902-BP901</f>
        <v>0</v>
      </c>
      <c r="BR902" s="67">
        <f t="shared" ref="BR902:BR965" si="314">BP901+(BQ902/2)+BR901</f>
        <v>6710.2361111111122</v>
      </c>
      <c r="BS902" s="57"/>
      <c r="BT902" s="57"/>
    </row>
    <row r="903" spans="1:72" x14ac:dyDescent="0.25">
      <c r="A903" s="31">
        <v>903</v>
      </c>
      <c r="B903" s="56">
        <v>900</v>
      </c>
      <c r="C903" s="71">
        <v>61.5</v>
      </c>
      <c r="D903" s="71">
        <v>0</v>
      </c>
      <c r="E903" s="71">
        <v>17.083333333333332</v>
      </c>
      <c r="F903" s="71">
        <v>-8.3333333333332149E-2</v>
      </c>
      <c r="G903" s="71">
        <v>6744.5416666666679</v>
      </c>
      <c r="K903" s="57">
        <v>899</v>
      </c>
      <c r="L903" s="66">
        <v>16.600000000000001</v>
      </c>
      <c r="M903" s="66">
        <v>0</v>
      </c>
      <c r="N903" s="65">
        <f t="shared" si="294"/>
        <v>4.6111111111111116</v>
      </c>
      <c r="O903" s="65">
        <f t="shared" si="301"/>
        <v>-0.27777777777777768</v>
      </c>
      <c r="P903" s="67">
        <f t="shared" si="302"/>
        <v>5417.7499999999964</v>
      </c>
      <c r="Q903" s="57"/>
      <c r="R903" s="57"/>
      <c r="T903" s="57">
        <v>899</v>
      </c>
      <c r="U903" s="66">
        <v>42.4</v>
      </c>
      <c r="V903" s="66">
        <v>0</v>
      </c>
      <c r="W903" s="65">
        <f t="shared" si="295"/>
        <v>11.777777777777777</v>
      </c>
      <c r="X903" s="65">
        <f t="shared" si="303"/>
        <v>-0.11111111111111072</v>
      </c>
      <c r="Y903" s="67">
        <f t="shared" si="304"/>
        <v>7308.1666666666661</v>
      </c>
      <c r="Z903" s="57"/>
      <c r="AA903" s="57"/>
      <c r="AC903" s="57">
        <v>899</v>
      </c>
      <c r="AD903" s="66">
        <v>42.5</v>
      </c>
      <c r="AE903" s="66">
        <v>0</v>
      </c>
      <c r="AF903" s="65">
        <f t="shared" si="296"/>
        <v>11.805555555555555</v>
      </c>
      <c r="AG903" s="65">
        <f t="shared" si="305"/>
        <v>-0.16666666666666785</v>
      </c>
      <c r="AH903" s="67">
        <f t="shared" si="306"/>
        <v>6871.4861111111031</v>
      </c>
      <c r="AI903" s="57"/>
      <c r="AJ903" s="57"/>
      <c r="AL903" s="57">
        <v>899</v>
      </c>
      <c r="AM903" s="66">
        <v>42.5</v>
      </c>
      <c r="AN903" s="66">
        <v>0</v>
      </c>
      <c r="AO903" s="65">
        <f t="shared" si="297"/>
        <v>11.805555555555555</v>
      </c>
      <c r="AP903" s="65">
        <f t="shared" si="307"/>
        <v>-0.16666666666666785</v>
      </c>
      <c r="AQ903" s="67">
        <f t="shared" si="308"/>
        <v>6871.4861111111031</v>
      </c>
      <c r="AR903" s="57"/>
      <c r="AS903" s="57"/>
      <c r="AU903" s="57">
        <v>899</v>
      </c>
      <c r="AV903" s="66">
        <v>42.5</v>
      </c>
      <c r="AW903" s="66">
        <v>0</v>
      </c>
      <c r="AX903" s="65">
        <f t="shared" si="298"/>
        <v>11.805555555555555</v>
      </c>
      <c r="AY903" s="65">
        <f t="shared" si="309"/>
        <v>-0.16666666666666785</v>
      </c>
      <c r="AZ903" s="67">
        <f t="shared" si="310"/>
        <v>6871.4861111111031</v>
      </c>
      <c r="BA903" s="57"/>
      <c r="BB903" s="57"/>
      <c r="BD903" s="57">
        <v>899</v>
      </c>
      <c r="BE903" s="66">
        <v>61.8</v>
      </c>
      <c r="BF903" s="66">
        <v>0</v>
      </c>
      <c r="BG903" s="65">
        <f t="shared" si="299"/>
        <v>17.166666666666664</v>
      </c>
      <c r="BH903" s="65">
        <f t="shared" si="311"/>
        <v>-2.7777777777778567E-2</v>
      </c>
      <c r="BI903" s="67">
        <f t="shared" si="312"/>
        <v>6722.361111111114</v>
      </c>
      <c r="BJ903" s="57"/>
      <c r="BK903" s="57"/>
      <c r="BM903" s="57">
        <v>899</v>
      </c>
      <c r="BN903" s="57">
        <v>61.8</v>
      </c>
      <c r="BO903" s="66">
        <v>0</v>
      </c>
      <c r="BP903" s="65">
        <f t="shared" si="300"/>
        <v>17.166666666666664</v>
      </c>
      <c r="BQ903" s="65">
        <f t="shared" si="313"/>
        <v>-2.7777777777778567E-2</v>
      </c>
      <c r="BR903" s="67">
        <f t="shared" si="314"/>
        <v>6727.4166666666679</v>
      </c>
      <c r="BS903" s="57"/>
      <c r="BT903" s="57"/>
    </row>
    <row r="904" spans="1:72" x14ac:dyDescent="0.25">
      <c r="A904" s="31">
        <v>904</v>
      </c>
      <c r="B904" s="56">
        <v>901</v>
      </c>
      <c r="C904" s="71">
        <v>60.9</v>
      </c>
      <c r="D904" s="71">
        <v>0</v>
      </c>
      <c r="E904" s="71">
        <v>16.916666666666664</v>
      </c>
      <c r="F904" s="71">
        <v>-0.16666666666666785</v>
      </c>
      <c r="G904" s="71">
        <v>6761.5416666666679</v>
      </c>
      <c r="K904" s="57">
        <v>900</v>
      </c>
      <c r="L904" s="66">
        <v>15.7</v>
      </c>
      <c r="M904" s="66">
        <v>0</v>
      </c>
      <c r="N904" s="65">
        <f t="shared" si="294"/>
        <v>4.3611111111111107</v>
      </c>
      <c r="O904" s="65">
        <f t="shared" si="301"/>
        <v>-0.25000000000000089</v>
      </c>
      <c r="P904" s="67">
        <f t="shared" si="302"/>
        <v>5422.2361111111077</v>
      </c>
      <c r="Q904" s="57"/>
      <c r="R904" s="57"/>
      <c r="T904" s="57">
        <v>900</v>
      </c>
      <c r="U904" s="66">
        <v>42</v>
      </c>
      <c r="V904" s="66">
        <v>0</v>
      </c>
      <c r="W904" s="65">
        <f t="shared" si="295"/>
        <v>11.666666666666666</v>
      </c>
      <c r="X904" s="65">
        <f t="shared" si="303"/>
        <v>-0.11111111111111072</v>
      </c>
      <c r="Y904" s="67">
        <f t="shared" si="304"/>
        <v>7319.8888888888887</v>
      </c>
      <c r="Z904" s="57"/>
      <c r="AA904" s="57"/>
      <c r="AC904" s="57">
        <v>900</v>
      </c>
      <c r="AD904" s="66">
        <v>41.8</v>
      </c>
      <c r="AE904" s="66">
        <v>0</v>
      </c>
      <c r="AF904" s="65">
        <f t="shared" si="296"/>
        <v>11.611111111111111</v>
      </c>
      <c r="AG904" s="65">
        <f t="shared" si="305"/>
        <v>-0.19444444444444464</v>
      </c>
      <c r="AH904" s="67">
        <f t="shared" si="306"/>
        <v>6883.1944444444362</v>
      </c>
      <c r="AI904" s="57"/>
      <c r="AJ904" s="57"/>
      <c r="AL904" s="57">
        <v>900</v>
      </c>
      <c r="AM904" s="66">
        <v>41.8</v>
      </c>
      <c r="AN904" s="66">
        <v>0</v>
      </c>
      <c r="AO904" s="65">
        <f t="shared" si="297"/>
        <v>11.611111111111111</v>
      </c>
      <c r="AP904" s="65">
        <f t="shared" si="307"/>
        <v>-0.19444444444444464</v>
      </c>
      <c r="AQ904" s="67">
        <f t="shared" si="308"/>
        <v>6883.1944444444362</v>
      </c>
      <c r="AR904" s="57"/>
      <c r="AS904" s="57"/>
      <c r="AU904" s="57">
        <v>900</v>
      </c>
      <c r="AV904" s="66">
        <v>41.8</v>
      </c>
      <c r="AW904" s="66">
        <v>0</v>
      </c>
      <c r="AX904" s="65">
        <f t="shared" si="298"/>
        <v>11.611111111111111</v>
      </c>
      <c r="AY904" s="65">
        <f t="shared" si="309"/>
        <v>-0.19444444444444464</v>
      </c>
      <c r="AZ904" s="67">
        <f t="shared" si="310"/>
        <v>6883.1944444444362</v>
      </c>
      <c r="BA904" s="57"/>
      <c r="BB904" s="57"/>
      <c r="BD904" s="57">
        <v>900</v>
      </c>
      <c r="BE904" s="66">
        <v>61.5</v>
      </c>
      <c r="BF904" s="66">
        <v>0</v>
      </c>
      <c r="BG904" s="65">
        <f t="shared" si="299"/>
        <v>17.083333333333332</v>
      </c>
      <c r="BH904" s="65">
        <f t="shared" si="311"/>
        <v>-8.3333333333332149E-2</v>
      </c>
      <c r="BI904" s="67">
        <f t="shared" si="312"/>
        <v>6739.486111111114</v>
      </c>
      <c r="BJ904" s="57"/>
      <c r="BK904" s="57"/>
      <c r="BM904" s="57">
        <v>900</v>
      </c>
      <c r="BN904" s="57">
        <v>61.5</v>
      </c>
      <c r="BO904" s="66">
        <v>0</v>
      </c>
      <c r="BP904" s="65">
        <f t="shared" si="300"/>
        <v>17.083333333333332</v>
      </c>
      <c r="BQ904" s="65">
        <f t="shared" si="313"/>
        <v>-8.3333333333332149E-2</v>
      </c>
      <c r="BR904" s="67">
        <f t="shared" si="314"/>
        <v>6744.5416666666679</v>
      </c>
      <c r="BS904" s="57"/>
      <c r="BT904" s="57"/>
    </row>
    <row r="905" spans="1:72" x14ac:dyDescent="0.25">
      <c r="A905" s="31">
        <v>905</v>
      </c>
      <c r="B905" s="56">
        <v>902</v>
      </c>
      <c r="C905" s="71">
        <v>59.7</v>
      </c>
      <c r="D905" s="71">
        <v>0</v>
      </c>
      <c r="E905" s="71">
        <v>16.583333333333332</v>
      </c>
      <c r="F905" s="71">
        <v>-0.33333333333333215</v>
      </c>
      <c r="G905" s="71">
        <v>6778.2916666666679</v>
      </c>
      <c r="K905" s="57">
        <v>901</v>
      </c>
      <c r="L905" s="66">
        <v>14.9</v>
      </c>
      <c r="M905" s="66">
        <v>0</v>
      </c>
      <c r="N905" s="65">
        <f t="shared" si="294"/>
        <v>4.1388888888888893</v>
      </c>
      <c r="O905" s="65">
        <f t="shared" si="301"/>
        <v>-0.22222222222222143</v>
      </c>
      <c r="P905" s="67">
        <f t="shared" si="302"/>
        <v>5426.4861111111077</v>
      </c>
      <c r="Q905" s="57"/>
      <c r="R905" s="57"/>
      <c r="T905" s="57">
        <v>901</v>
      </c>
      <c r="U905" s="66">
        <v>41.6</v>
      </c>
      <c r="V905" s="66">
        <v>0</v>
      </c>
      <c r="W905" s="65">
        <f t="shared" si="295"/>
        <v>11.555555555555555</v>
      </c>
      <c r="X905" s="65">
        <f t="shared" si="303"/>
        <v>-0.11111111111111072</v>
      </c>
      <c r="Y905" s="67">
        <f t="shared" si="304"/>
        <v>7331.5</v>
      </c>
      <c r="Z905" s="57"/>
      <c r="AA905" s="57"/>
      <c r="AC905" s="57">
        <v>901</v>
      </c>
      <c r="AD905" s="66">
        <v>41.1</v>
      </c>
      <c r="AE905" s="66">
        <v>0</v>
      </c>
      <c r="AF905" s="65">
        <f t="shared" si="296"/>
        <v>11.416666666666666</v>
      </c>
      <c r="AG905" s="65">
        <f t="shared" si="305"/>
        <v>-0.19444444444444464</v>
      </c>
      <c r="AH905" s="67">
        <f t="shared" si="306"/>
        <v>6894.7083333333248</v>
      </c>
      <c r="AI905" s="57"/>
      <c r="AJ905" s="57"/>
      <c r="AL905" s="57">
        <v>901</v>
      </c>
      <c r="AM905" s="66">
        <v>41.1</v>
      </c>
      <c r="AN905" s="66">
        <v>0</v>
      </c>
      <c r="AO905" s="65">
        <f t="shared" si="297"/>
        <v>11.416666666666666</v>
      </c>
      <c r="AP905" s="65">
        <f t="shared" si="307"/>
        <v>-0.19444444444444464</v>
      </c>
      <c r="AQ905" s="67">
        <f t="shared" si="308"/>
        <v>6894.7083333333248</v>
      </c>
      <c r="AR905" s="57"/>
      <c r="AS905" s="57"/>
      <c r="AU905" s="57">
        <v>901</v>
      </c>
      <c r="AV905" s="66">
        <v>41.1</v>
      </c>
      <c r="AW905" s="66">
        <v>0</v>
      </c>
      <c r="AX905" s="65">
        <f t="shared" si="298"/>
        <v>11.416666666666666</v>
      </c>
      <c r="AY905" s="65">
        <f t="shared" si="309"/>
        <v>-0.19444444444444464</v>
      </c>
      <c r="AZ905" s="67">
        <f t="shared" si="310"/>
        <v>6894.7083333333248</v>
      </c>
      <c r="BA905" s="57"/>
      <c r="BB905" s="57"/>
      <c r="BD905" s="57">
        <v>901</v>
      </c>
      <c r="BE905" s="66">
        <v>60.9</v>
      </c>
      <c r="BF905" s="66">
        <v>0</v>
      </c>
      <c r="BG905" s="65">
        <f t="shared" si="299"/>
        <v>16.916666666666664</v>
      </c>
      <c r="BH905" s="65">
        <f t="shared" si="311"/>
        <v>-0.16666666666666785</v>
      </c>
      <c r="BI905" s="67">
        <f t="shared" si="312"/>
        <v>6756.486111111114</v>
      </c>
      <c r="BJ905" s="57"/>
      <c r="BK905" s="57"/>
      <c r="BM905" s="57">
        <v>901</v>
      </c>
      <c r="BN905" s="57">
        <v>60.9</v>
      </c>
      <c r="BO905" s="66">
        <v>0</v>
      </c>
      <c r="BP905" s="65">
        <f t="shared" si="300"/>
        <v>16.916666666666664</v>
      </c>
      <c r="BQ905" s="65">
        <f t="shared" si="313"/>
        <v>-0.16666666666666785</v>
      </c>
      <c r="BR905" s="67">
        <f t="shared" si="314"/>
        <v>6761.5416666666679</v>
      </c>
      <c r="BS905" s="57"/>
      <c r="BT905" s="57"/>
    </row>
    <row r="906" spans="1:72" x14ac:dyDescent="0.25">
      <c r="A906" s="31">
        <v>906</v>
      </c>
      <c r="B906" s="56">
        <v>903</v>
      </c>
      <c r="C906" s="71">
        <v>54.6</v>
      </c>
      <c r="D906" s="71">
        <v>0</v>
      </c>
      <c r="E906" s="71">
        <v>15.166666666666666</v>
      </c>
      <c r="F906" s="71">
        <v>-1.4166666666666661</v>
      </c>
      <c r="G906" s="71">
        <v>6794.1666666666679</v>
      </c>
      <c r="K906" s="57">
        <v>902</v>
      </c>
      <c r="L906" s="66">
        <v>14.3</v>
      </c>
      <c r="M906" s="66">
        <v>0</v>
      </c>
      <c r="N906" s="65">
        <f t="shared" si="294"/>
        <v>3.9722222222222223</v>
      </c>
      <c r="O906" s="65">
        <f t="shared" si="301"/>
        <v>-0.16666666666666696</v>
      </c>
      <c r="P906" s="67">
        <f t="shared" si="302"/>
        <v>5430.5416666666633</v>
      </c>
      <c r="Q906" s="57"/>
      <c r="R906" s="57"/>
      <c r="T906" s="57">
        <v>902</v>
      </c>
      <c r="U906" s="66">
        <v>41.1</v>
      </c>
      <c r="V906" s="66">
        <v>0</v>
      </c>
      <c r="W906" s="65">
        <f t="shared" si="295"/>
        <v>11.416666666666666</v>
      </c>
      <c r="X906" s="65">
        <f t="shared" si="303"/>
        <v>-0.13888888888888928</v>
      </c>
      <c r="Y906" s="67">
        <f t="shared" si="304"/>
        <v>7342.9861111111113</v>
      </c>
      <c r="Z906" s="57"/>
      <c r="AA906" s="57"/>
      <c r="AC906" s="57">
        <v>902</v>
      </c>
      <c r="AD906" s="66">
        <v>40.299999999999997</v>
      </c>
      <c r="AE906" s="66">
        <v>0</v>
      </c>
      <c r="AF906" s="65">
        <f t="shared" si="296"/>
        <v>11.194444444444443</v>
      </c>
      <c r="AG906" s="65">
        <f t="shared" si="305"/>
        <v>-0.22222222222222321</v>
      </c>
      <c r="AH906" s="67">
        <f t="shared" si="306"/>
        <v>6906.0138888888805</v>
      </c>
      <c r="AI906" s="57"/>
      <c r="AJ906" s="57"/>
      <c r="AL906" s="57">
        <v>902</v>
      </c>
      <c r="AM906" s="66">
        <v>40.299999999999997</v>
      </c>
      <c r="AN906" s="66">
        <v>0</v>
      </c>
      <c r="AO906" s="65">
        <f t="shared" si="297"/>
        <v>11.194444444444443</v>
      </c>
      <c r="AP906" s="65">
        <f t="shared" si="307"/>
        <v>-0.22222222222222321</v>
      </c>
      <c r="AQ906" s="67">
        <f t="shared" si="308"/>
        <v>6906.0138888888805</v>
      </c>
      <c r="AR906" s="57"/>
      <c r="AS906" s="57"/>
      <c r="AU906" s="57">
        <v>902</v>
      </c>
      <c r="AV906" s="66">
        <v>40.299999999999997</v>
      </c>
      <c r="AW906" s="66">
        <v>0</v>
      </c>
      <c r="AX906" s="65">
        <f t="shared" si="298"/>
        <v>11.194444444444443</v>
      </c>
      <c r="AY906" s="65">
        <f t="shared" si="309"/>
        <v>-0.22222222222222321</v>
      </c>
      <c r="AZ906" s="67">
        <f t="shared" si="310"/>
        <v>6906.0138888888805</v>
      </c>
      <c r="BA906" s="57"/>
      <c r="BB906" s="57"/>
      <c r="BD906" s="57">
        <v>902</v>
      </c>
      <c r="BE906" s="66">
        <v>59.7</v>
      </c>
      <c r="BF906" s="66">
        <v>0</v>
      </c>
      <c r="BG906" s="65">
        <f t="shared" si="299"/>
        <v>16.583333333333332</v>
      </c>
      <c r="BH906" s="65">
        <f t="shared" si="311"/>
        <v>-0.33333333333333215</v>
      </c>
      <c r="BI906" s="67">
        <f t="shared" si="312"/>
        <v>6773.236111111114</v>
      </c>
      <c r="BJ906" s="57"/>
      <c r="BK906" s="57"/>
      <c r="BM906" s="57">
        <v>902</v>
      </c>
      <c r="BN906" s="57">
        <v>59.7</v>
      </c>
      <c r="BO906" s="66">
        <v>0</v>
      </c>
      <c r="BP906" s="65">
        <f t="shared" si="300"/>
        <v>16.583333333333332</v>
      </c>
      <c r="BQ906" s="65">
        <f t="shared" si="313"/>
        <v>-0.33333333333333215</v>
      </c>
      <c r="BR906" s="67">
        <f t="shared" si="314"/>
        <v>6778.2916666666679</v>
      </c>
      <c r="BS906" s="57"/>
      <c r="BT906" s="57"/>
    </row>
    <row r="907" spans="1:72" x14ac:dyDescent="0.25">
      <c r="A907" s="31">
        <v>907</v>
      </c>
      <c r="B907" s="56">
        <v>904</v>
      </c>
      <c r="C907" s="71">
        <v>49.3</v>
      </c>
      <c r="D907" s="71">
        <v>0</v>
      </c>
      <c r="E907" s="71">
        <v>13.694444444444443</v>
      </c>
      <c r="F907" s="71">
        <v>-1.4722222222222232</v>
      </c>
      <c r="G907" s="71">
        <v>6808.5972222222235</v>
      </c>
      <c r="K907" s="57">
        <v>903</v>
      </c>
      <c r="L907" s="66">
        <v>14.1</v>
      </c>
      <c r="M907" s="66">
        <v>0</v>
      </c>
      <c r="N907" s="65">
        <f t="shared" si="294"/>
        <v>3.9166666666666665</v>
      </c>
      <c r="O907" s="65">
        <f t="shared" si="301"/>
        <v>-5.5555555555555802E-2</v>
      </c>
      <c r="P907" s="67">
        <f t="shared" si="302"/>
        <v>5434.4861111111077</v>
      </c>
      <c r="Q907" s="57"/>
      <c r="R907" s="57"/>
      <c r="T907" s="57">
        <v>903</v>
      </c>
      <c r="U907" s="66">
        <v>40.299999999999997</v>
      </c>
      <c r="V907" s="66">
        <v>0</v>
      </c>
      <c r="W907" s="65">
        <f t="shared" si="295"/>
        <v>11.194444444444443</v>
      </c>
      <c r="X907" s="65">
        <f t="shared" si="303"/>
        <v>-0.22222222222222321</v>
      </c>
      <c r="Y907" s="67">
        <f t="shared" si="304"/>
        <v>7354.291666666667</v>
      </c>
      <c r="Z907" s="57"/>
      <c r="AA907" s="57"/>
      <c r="AC907" s="57">
        <v>903</v>
      </c>
      <c r="AD907" s="66">
        <v>39.700000000000003</v>
      </c>
      <c r="AE907" s="66">
        <v>0</v>
      </c>
      <c r="AF907" s="65">
        <f t="shared" si="296"/>
        <v>11.027777777777779</v>
      </c>
      <c r="AG907" s="65">
        <f t="shared" si="305"/>
        <v>-0.1666666666666643</v>
      </c>
      <c r="AH907" s="67">
        <f t="shared" si="306"/>
        <v>6917.1249999999918</v>
      </c>
      <c r="AI907" s="57"/>
      <c r="AJ907" s="57"/>
      <c r="AL907" s="57">
        <v>903</v>
      </c>
      <c r="AM907" s="66">
        <v>39.700000000000003</v>
      </c>
      <c r="AN907" s="66">
        <v>0</v>
      </c>
      <c r="AO907" s="65">
        <f t="shared" si="297"/>
        <v>11.027777777777779</v>
      </c>
      <c r="AP907" s="65">
        <f t="shared" si="307"/>
        <v>-0.1666666666666643</v>
      </c>
      <c r="AQ907" s="67">
        <f t="shared" si="308"/>
        <v>6917.1249999999918</v>
      </c>
      <c r="AR907" s="57"/>
      <c r="AS907" s="57"/>
      <c r="AU907" s="57">
        <v>903</v>
      </c>
      <c r="AV907" s="66">
        <v>39.700000000000003</v>
      </c>
      <c r="AW907" s="66">
        <v>0</v>
      </c>
      <c r="AX907" s="65">
        <f t="shared" si="298"/>
        <v>11.027777777777779</v>
      </c>
      <c r="AY907" s="65">
        <f t="shared" si="309"/>
        <v>-0.1666666666666643</v>
      </c>
      <c r="AZ907" s="67">
        <f t="shared" si="310"/>
        <v>6917.1249999999918</v>
      </c>
      <c r="BA907" s="57"/>
      <c r="BB907" s="57"/>
      <c r="BD907" s="57">
        <v>903</v>
      </c>
      <c r="BE907" s="66">
        <v>54.6</v>
      </c>
      <c r="BF907" s="66">
        <v>0</v>
      </c>
      <c r="BG907" s="65">
        <f t="shared" si="299"/>
        <v>15.166666666666666</v>
      </c>
      <c r="BH907" s="65">
        <f t="shared" si="311"/>
        <v>-1.4166666666666661</v>
      </c>
      <c r="BI907" s="67">
        <f t="shared" si="312"/>
        <v>6789.111111111114</v>
      </c>
      <c r="BJ907" s="57"/>
      <c r="BK907" s="57"/>
      <c r="BM907" s="57">
        <v>903</v>
      </c>
      <c r="BN907" s="57">
        <v>54.6</v>
      </c>
      <c r="BO907" s="66">
        <v>0</v>
      </c>
      <c r="BP907" s="65">
        <f t="shared" si="300"/>
        <v>15.166666666666666</v>
      </c>
      <c r="BQ907" s="65">
        <f t="shared" si="313"/>
        <v>-1.4166666666666661</v>
      </c>
      <c r="BR907" s="67">
        <f t="shared" si="314"/>
        <v>6794.1666666666679</v>
      </c>
      <c r="BS907" s="57"/>
      <c r="BT907" s="57"/>
    </row>
    <row r="908" spans="1:72" x14ac:dyDescent="0.25">
      <c r="A908" s="31">
        <v>908</v>
      </c>
      <c r="B908" s="56">
        <v>905</v>
      </c>
      <c r="C908" s="71">
        <v>44.9</v>
      </c>
      <c r="D908" s="71">
        <v>0</v>
      </c>
      <c r="E908" s="71">
        <v>12.472222222222221</v>
      </c>
      <c r="F908" s="71">
        <v>-1.2222222222222214</v>
      </c>
      <c r="G908" s="71">
        <v>6821.6805555555566</v>
      </c>
      <c r="K908" s="57">
        <v>904</v>
      </c>
      <c r="L908" s="66">
        <v>14</v>
      </c>
      <c r="M908" s="66">
        <v>0</v>
      </c>
      <c r="N908" s="65">
        <f t="shared" si="294"/>
        <v>3.8888888888888888</v>
      </c>
      <c r="O908" s="65">
        <f t="shared" si="301"/>
        <v>-2.7777777777777679E-2</v>
      </c>
      <c r="P908" s="67">
        <f t="shared" si="302"/>
        <v>5438.388888888885</v>
      </c>
      <c r="Q908" s="57"/>
      <c r="R908" s="57"/>
      <c r="T908" s="57">
        <v>904</v>
      </c>
      <c r="U908" s="66">
        <v>39.5</v>
      </c>
      <c r="V908" s="66">
        <v>0</v>
      </c>
      <c r="W908" s="65">
        <f t="shared" si="295"/>
        <v>10.972222222222221</v>
      </c>
      <c r="X908" s="65">
        <f t="shared" si="303"/>
        <v>-0.22222222222222143</v>
      </c>
      <c r="Y908" s="67">
        <f t="shared" si="304"/>
        <v>7365.375</v>
      </c>
      <c r="Z908" s="57"/>
      <c r="AA908" s="57"/>
      <c r="AC908" s="57">
        <v>904</v>
      </c>
      <c r="AD908" s="66">
        <v>39.299999999999997</v>
      </c>
      <c r="AE908" s="66">
        <v>0</v>
      </c>
      <c r="AF908" s="65">
        <f t="shared" si="296"/>
        <v>10.916666666666666</v>
      </c>
      <c r="AG908" s="65">
        <f t="shared" si="305"/>
        <v>-0.11111111111111249</v>
      </c>
      <c r="AH908" s="67">
        <f t="shared" si="306"/>
        <v>6928.0972222222144</v>
      </c>
      <c r="AI908" s="57"/>
      <c r="AJ908" s="57"/>
      <c r="AL908" s="57">
        <v>904</v>
      </c>
      <c r="AM908" s="66">
        <v>39.299999999999997</v>
      </c>
      <c r="AN908" s="66">
        <v>0</v>
      </c>
      <c r="AO908" s="65">
        <f t="shared" si="297"/>
        <v>10.916666666666666</v>
      </c>
      <c r="AP908" s="65">
        <f t="shared" si="307"/>
        <v>-0.11111111111111249</v>
      </c>
      <c r="AQ908" s="67">
        <f t="shared" si="308"/>
        <v>6928.0972222222144</v>
      </c>
      <c r="AR908" s="57"/>
      <c r="AS908" s="57"/>
      <c r="AU908" s="57">
        <v>904</v>
      </c>
      <c r="AV908" s="66">
        <v>39.299999999999997</v>
      </c>
      <c r="AW908" s="66">
        <v>0</v>
      </c>
      <c r="AX908" s="65">
        <f t="shared" si="298"/>
        <v>10.916666666666666</v>
      </c>
      <c r="AY908" s="65">
        <f t="shared" si="309"/>
        <v>-0.11111111111111249</v>
      </c>
      <c r="AZ908" s="67">
        <f t="shared" si="310"/>
        <v>6928.0972222222144</v>
      </c>
      <c r="BA908" s="57"/>
      <c r="BB908" s="57"/>
      <c r="BD908" s="57">
        <v>904</v>
      </c>
      <c r="BE908" s="66">
        <v>49.3</v>
      </c>
      <c r="BF908" s="66">
        <v>0</v>
      </c>
      <c r="BG908" s="65">
        <f t="shared" si="299"/>
        <v>13.694444444444443</v>
      </c>
      <c r="BH908" s="65">
        <f t="shared" si="311"/>
        <v>-1.4722222222222232</v>
      </c>
      <c r="BI908" s="67">
        <f t="shared" si="312"/>
        <v>6803.5416666666697</v>
      </c>
      <c r="BJ908" s="57"/>
      <c r="BK908" s="57"/>
      <c r="BM908" s="57">
        <v>904</v>
      </c>
      <c r="BN908" s="57">
        <v>49.3</v>
      </c>
      <c r="BO908" s="66">
        <v>0</v>
      </c>
      <c r="BP908" s="65">
        <f t="shared" si="300"/>
        <v>13.694444444444443</v>
      </c>
      <c r="BQ908" s="65">
        <f t="shared" si="313"/>
        <v>-1.4722222222222232</v>
      </c>
      <c r="BR908" s="67">
        <f t="shared" si="314"/>
        <v>6808.5972222222235</v>
      </c>
      <c r="BS908" s="57"/>
      <c r="BT908" s="57"/>
    </row>
    <row r="909" spans="1:72" x14ac:dyDescent="0.25">
      <c r="A909" s="31">
        <v>909</v>
      </c>
      <c r="B909" s="56">
        <v>906</v>
      </c>
      <c r="C909" s="71">
        <v>42.3</v>
      </c>
      <c r="D909" s="71">
        <v>0</v>
      </c>
      <c r="E909" s="71">
        <v>11.749999999999998</v>
      </c>
      <c r="F909" s="71">
        <v>-0.72222222222222321</v>
      </c>
      <c r="G909" s="71">
        <v>6833.7916666666679</v>
      </c>
      <c r="K909" s="57">
        <v>905</v>
      </c>
      <c r="L909" s="66">
        <v>13.9</v>
      </c>
      <c r="M909" s="66">
        <v>0</v>
      </c>
      <c r="N909" s="65">
        <f t="shared" si="294"/>
        <v>3.8611111111111112</v>
      </c>
      <c r="O909" s="65">
        <f t="shared" si="301"/>
        <v>-2.7777777777777679E-2</v>
      </c>
      <c r="P909" s="67">
        <f t="shared" si="302"/>
        <v>5442.263888888885</v>
      </c>
      <c r="Q909" s="57"/>
      <c r="R909" s="57"/>
      <c r="T909" s="57">
        <v>905</v>
      </c>
      <c r="U909" s="66">
        <v>38.6</v>
      </c>
      <c r="V909" s="66">
        <v>0</v>
      </c>
      <c r="W909" s="65">
        <f t="shared" si="295"/>
        <v>10.722222222222223</v>
      </c>
      <c r="X909" s="65">
        <f t="shared" si="303"/>
        <v>-0.24999999999999822</v>
      </c>
      <c r="Y909" s="67">
        <f t="shared" si="304"/>
        <v>7376.2222222222226</v>
      </c>
      <c r="Z909" s="57"/>
      <c r="AA909" s="57"/>
      <c r="AC909" s="57">
        <v>905</v>
      </c>
      <c r="AD909" s="66">
        <v>39.200000000000003</v>
      </c>
      <c r="AE909" s="66">
        <v>0</v>
      </c>
      <c r="AF909" s="65">
        <f t="shared" si="296"/>
        <v>10.888888888888889</v>
      </c>
      <c r="AG909" s="65">
        <f t="shared" si="305"/>
        <v>-2.7777777777776791E-2</v>
      </c>
      <c r="AH909" s="67">
        <f t="shared" si="306"/>
        <v>6938.9999999999918</v>
      </c>
      <c r="AI909" s="57"/>
      <c r="AJ909" s="57"/>
      <c r="AL909" s="57">
        <v>905</v>
      </c>
      <c r="AM909" s="66">
        <v>39.200000000000003</v>
      </c>
      <c r="AN909" s="66">
        <v>0</v>
      </c>
      <c r="AO909" s="65">
        <f t="shared" si="297"/>
        <v>10.888888888888889</v>
      </c>
      <c r="AP909" s="65">
        <f t="shared" si="307"/>
        <v>-2.7777777777776791E-2</v>
      </c>
      <c r="AQ909" s="67">
        <f t="shared" si="308"/>
        <v>6938.9999999999918</v>
      </c>
      <c r="AR909" s="57"/>
      <c r="AS909" s="57"/>
      <c r="AU909" s="57">
        <v>905</v>
      </c>
      <c r="AV909" s="66">
        <v>39.200000000000003</v>
      </c>
      <c r="AW909" s="66">
        <v>0</v>
      </c>
      <c r="AX909" s="65">
        <f t="shared" si="298"/>
        <v>10.888888888888889</v>
      </c>
      <c r="AY909" s="65">
        <f t="shared" si="309"/>
        <v>-2.7777777777776791E-2</v>
      </c>
      <c r="AZ909" s="67">
        <f t="shared" si="310"/>
        <v>6938.9999999999918</v>
      </c>
      <c r="BA909" s="57"/>
      <c r="BB909" s="57"/>
      <c r="BD909" s="57">
        <v>905</v>
      </c>
      <c r="BE909" s="66">
        <v>44.9</v>
      </c>
      <c r="BF909" s="66">
        <v>0</v>
      </c>
      <c r="BG909" s="65">
        <f t="shared" si="299"/>
        <v>12.472222222222221</v>
      </c>
      <c r="BH909" s="65">
        <f t="shared" si="311"/>
        <v>-1.2222222222222214</v>
      </c>
      <c r="BI909" s="67">
        <f t="shared" si="312"/>
        <v>6816.6250000000027</v>
      </c>
      <c r="BJ909" s="57"/>
      <c r="BK909" s="57"/>
      <c r="BM909" s="57">
        <v>905</v>
      </c>
      <c r="BN909" s="57">
        <v>44.9</v>
      </c>
      <c r="BO909" s="66">
        <v>0</v>
      </c>
      <c r="BP909" s="65">
        <f t="shared" si="300"/>
        <v>12.472222222222221</v>
      </c>
      <c r="BQ909" s="65">
        <f t="shared" si="313"/>
        <v>-1.2222222222222214</v>
      </c>
      <c r="BR909" s="67">
        <f t="shared" si="314"/>
        <v>6821.6805555555566</v>
      </c>
      <c r="BS909" s="57"/>
      <c r="BT909" s="57"/>
    </row>
    <row r="910" spans="1:72" x14ac:dyDescent="0.25">
      <c r="A910" s="31">
        <v>910</v>
      </c>
      <c r="B910" s="56">
        <v>907</v>
      </c>
      <c r="C910" s="71">
        <v>41.4</v>
      </c>
      <c r="D910" s="71">
        <v>0</v>
      </c>
      <c r="E910" s="71">
        <v>11.5</v>
      </c>
      <c r="F910" s="71">
        <v>-0.24999999999999822</v>
      </c>
      <c r="G910" s="71">
        <v>6845.4166666666679</v>
      </c>
      <c r="K910" s="57">
        <v>906</v>
      </c>
      <c r="L910" s="66">
        <v>13.8</v>
      </c>
      <c r="M910" s="66">
        <v>0</v>
      </c>
      <c r="N910" s="65">
        <f t="shared" si="294"/>
        <v>3.8333333333333335</v>
      </c>
      <c r="O910" s="65">
        <f t="shared" si="301"/>
        <v>-2.7777777777777679E-2</v>
      </c>
      <c r="P910" s="67">
        <f t="shared" si="302"/>
        <v>5446.1111111111077</v>
      </c>
      <c r="Q910" s="57"/>
      <c r="R910" s="57"/>
      <c r="T910" s="57">
        <v>906</v>
      </c>
      <c r="U910" s="66">
        <v>37.700000000000003</v>
      </c>
      <c r="V910" s="66">
        <v>0</v>
      </c>
      <c r="W910" s="65">
        <f t="shared" si="295"/>
        <v>10.472222222222223</v>
      </c>
      <c r="X910" s="65">
        <f t="shared" si="303"/>
        <v>-0.25</v>
      </c>
      <c r="Y910" s="67">
        <f t="shared" si="304"/>
        <v>7386.8194444444453</v>
      </c>
      <c r="Z910" s="57"/>
      <c r="AA910" s="57"/>
      <c r="AC910" s="57">
        <v>906</v>
      </c>
      <c r="AD910" s="66">
        <v>39.299999999999997</v>
      </c>
      <c r="AE910" s="66">
        <v>0</v>
      </c>
      <c r="AF910" s="65">
        <f t="shared" si="296"/>
        <v>10.916666666666666</v>
      </c>
      <c r="AG910" s="65">
        <f t="shared" si="305"/>
        <v>2.7777777777776791E-2</v>
      </c>
      <c r="AH910" s="67">
        <f t="shared" si="306"/>
        <v>6949.9027777777692</v>
      </c>
      <c r="AI910" s="57"/>
      <c r="AJ910" s="57"/>
      <c r="AL910" s="57">
        <v>906</v>
      </c>
      <c r="AM910" s="66">
        <v>39.299999999999997</v>
      </c>
      <c r="AN910" s="66">
        <v>0</v>
      </c>
      <c r="AO910" s="65">
        <f t="shared" si="297"/>
        <v>10.916666666666666</v>
      </c>
      <c r="AP910" s="65">
        <f t="shared" si="307"/>
        <v>2.7777777777776791E-2</v>
      </c>
      <c r="AQ910" s="67">
        <f t="shared" si="308"/>
        <v>6949.9027777777692</v>
      </c>
      <c r="AR910" s="57"/>
      <c r="AS910" s="57"/>
      <c r="AU910" s="57">
        <v>906</v>
      </c>
      <c r="AV910" s="66">
        <v>39.299999999999997</v>
      </c>
      <c r="AW910" s="66">
        <v>0</v>
      </c>
      <c r="AX910" s="65">
        <f t="shared" si="298"/>
        <v>10.916666666666666</v>
      </c>
      <c r="AY910" s="65">
        <f t="shared" si="309"/>
        <v>2.7777777777776791E-2</v>
      </c>
      <c r="AZ910" s="67">
        <f t="shared" si="310"/>
        <v>6949.9027777777692</v>
      </c>
      <c r="BA910" s="57"/>
      <c r="BB910" s="57"/>
      <c r="BD910" s="57">
        <v>906</v>
      </c>
      <c r="BE910" s="66">
        <v>42.3</v>
      </c>
      <c r="BF910" s="66">
        <v>0</v>
      </c>
      <c r="BG910" s="65">
        <f t="shared" si="299"/>
        <v>11.749999999999998</v>
      </c>
      <c r="BH910" s="65">
        <f t="shared" si="311"/>
        <v>-0.72222222222222321</v>
      </c>
      <c r="BI910" s="67">
        <f t="shared" si="312"/>
        <v>6828.736111111114</v>
      </c>
      <c r="BJ910" s="57"/>
      <c r="BK910" s="57"/>
      <c r="BM910" s="57">
        <v>906</v>
      </c>
      <c r="BN910" s="57">
        <v>42.3</v>
      </c>
      <c r="BO910" s="66">
        <v>0</v>
      </c>
      <c r="BP910" s="65">
        <f t="shared" si="300"/>
        <v>11.749999999999998</v>
      </c>
      <c r="BQ910" s="65">
        <f t="shared" si="313"/>
        <v>-0.72222222222222321</v>
      </c>
      <c r="BR910" s="67">
        <f t="shared" si="314"/>
        <v>6833.7916666666679</v>
      </c>
      <c r="BS910" s="57"/>
      <c r="BT910" s="57"/>
    </row>
    <row r="911" spans="1:72" x14ac:dyDescent="0.25">
      <c r="A911" s="31">
        <v>911</v>
      </c>
      <c r="B911" s="56">
        <v>908</v>
      </c>
      <c r="C911" s="71">
        <v>41.3</v>
      </c>
      <c r="D911" s="71">
        <v>0</v>
      </c>
      <c r="E911" s="71">
        <v>11.472222222222221</v>
      </c>
      <c r="F911" s="71">
        <v>-2.7777777777778567E-2</v>
      </c>
      <c r="G911" s="71">
        <v>6856.9027777777792</v>
      </c>
      <c r="K911" s="57">
        <v>907</v>
      </c>
      <c r="L911" s="66">
        <v>13.7</v>
      </c>
      <c r="M911" s="66">
        <v>0</v>
      </c>
      <c r="N911" s="65">
        <f t="shared" si="294"/>
        <v>3.8055555555555554</v>
      </c>
      <c r="O911" s="65">
        <f t="shared" si="301"/>
        <v>-2.7777777777778123E-2</v>
      </c>
      <c r="P911" s="67">
        <f t="shared" si="302"/>
        <v>5449.930555555552</v>
      </c>
      <c r="Q911" s="57"/>
      <c r="R911" s="57"/>
      <c r="T911" s="57">
        <v>907</v>
      </c>
      <c r="U911" s="66">
        <v>36.700000000000003</v>
      </c>
      <c r="V911" s="66">
        <v>0</v>
      </c>
      <c r="W911" s="65">
        <f t="shared" si="295"/>
        <v>10.194444444444445</v>
      </c>
      <c r="X911" s="65">
        <f t="shared" si="303"/>
        <v>-0.27777777777777857</v>
      </c>
      <c r="Y911" s="67">
        <f t="shared" si="304"/>
        <v>7397.1527777777783</v>
      </c>
      <c r="Z911" s="57"/>
      <c r="AA911" s="57"/>
      <c r="AC911" s="57">
        <v>907</v>
      </c>
      <c r="AD911" s="66">
        <v>39.6</v>
      </c>
      <c r="AE911" s="66">
        <v>0</v>
      </c>
      <c r="AF911" s="65">
        <f t="shared" si="296"/>
        <v>11</v>
      </c>
      <c r="AG911" s="65">
        <f t="shared" si="305"/>
        <v>8.3333333333333925E-2</v>
      </c>
      <c r="AH911" s="67">
        <f t="shared" si="306"/>
        <v>6960.8611111111022</v>
      </c>
      <c r="AI911" s="57"/>
      <c r="AJ911" s="57"/>
      <c r="AL911" s="57">
        <v>907</v>
      </c>
      <c r="AM911" s="66">
        <v>39.6</v>
      </c>
      <c r="AN911" s="66">
        <v>0</v>
      </c>
      <c r="AO911" s="65">
        <f t="shared" si="297"/>
        <v>11</v>
      </c>
      <c r="AP911" s="65">
        <f t="shared" si="307"/>
        <v>8.3333333333333925E-2</v>
      </c>
      <c r="AQ911" s="67">
        <f t="shared" si="308"/>
        <v>6960.8611111111022</v>
      </c>
      <c r="AR911" s="57"/>
      <c r="AS911" s="57"/>
      <c r="AU911" s="57">
        <v>907</v>
      </c>
      <c r="AV911" s="66">
        <v>39.6</v>
      </c>
      <c r="AW911" s="66">
        <v>0</v>
      </c>
      <c r="AX911" s="65">
        <f t="shared" si="298"/>
        <v>11</v>
      </c>
      <c r="AY911" s="65">
        <f t="shared" si="309"/>
        <v>8.3333333333333925E-2</v>
      </c>
      <c r="AZ911" s="67">
        <f t="shared" si="310"/>
        <v>6960.8611111111022</v>
      </c>
      <c r="BA911" s="57"/>
      <c r="BB911" s="57"/>
      <c r="BD911" s="57">
        <v>907</v>
      </c>
      <c r="BE911" s="66">
        <v>41.4</v>
      </c>
      <c r="BF911" s="66">
        <v>0</v>
      </c>
      <c r="BG911" s="65">
        <f t="shared" si="299"/>
        <v>11.5</v>
      </c>
      <c r="BH911" s="65">
        <f t="shared" si="311"/>
        <v>-0.24999999999999822</v>
      </c>
      <c r="BI911" s="67">
        <f t="shared" si="312"/>
        <v>6840.361111111114</v>
      </c>
      <c r="BJ911" s="57"/>
      <c r="BK911" s="57"/>
      <c r="BM911" s="57">
        <v>907</v>
      </c>
      <c r="BN911" s="57">
        <v>41.4</v>
      </c>
      <c r="BO911" s="66">
        <v>0</v>
      </c>
      <c r="BP911" s="65">
        <f t="shared" si="300"/>
        <v>11.5</v>
      </c>
      <c r="BQ911" s="65">
        <f t="shared" si="313"/>
        <v>-0.24999999999999822</v>
      </c>
      <c r="BR911" s="67">
        <f t="shared" si="314"/>
        <v>6845.4166666666679</v>
      </c>
      <c r="BS911" s="57"/>
      <c r="BT911" s="57"/>
    </row>
    <row r="912" spans="1:72" x14ac:dyDescent="0.25">
      <c r="A912" s="31">
        <v>912</v>
      </c>
      <c r="B912" s="56">
        <v>909</v>
      </c>
      <c r="C912" s="71">
        <v>42.1</v>
      </c>
      <c r="D912" s="71">
        <v>0</v>
      </c>
      <c r="E912" s="71">
        <v>11.694444444444445</v>
      </c>
      <c r="F912" s="71">
        <v>0.22222222222222321</v>
      </c>
      <c r="G912" s="71">
        <v>6868.4861111111122</v>
      </c>
      <c r="K912" s="57">
        <v>908</v>
      </c>
      <c r="L912" s="66">
        <v>13.6</v>
      </c>
      <c r="M912" s="66">
        <v>0</v>
      </c>
      <c r="N912" s="65">
        <f t="shared" si="294"/>
        <v>3.7777777777777777</v>
      </c>
      <c r="O912" s="65">
        <f t="shared" si="301"/>
        <v>-2.7777777777777679E-2</v>
      </c>
      <c r="P912" s="67">
        <f t="shared" si="302"/>
        <v>5453.722222222219</v>
      </c>
      <c r="Q912" s="57"/>
      <c r="R912" s="57"/>
      <c r="T912" s="57">
        <v>908</v>
      </c>
      <c r="U912" s="66">
        <v>36.200000000000003</v>
      </c>
      <c r="V912" s="66">
        <v>0</v>
      </c>
      <c r="W912" s="65">
        <f t="shared" si="295"/>
        <v>10.055555555555555</v>
      </c>
      <c r="X912" s="65">
        <f t="shared" si="303"/>
        <v>-0.13888888888888928</v>
      </c>
      <c r="Y912" s="67">
        <f t="shared" si="304"/>
        <v>7407.2777777777783</v>
      </c>
      <c r="Z912" s="57"/>
      <c r="AA912" s="57"/>
      <c r="AC912" s="57">
        <v>908</v>
      </c>
      <c r="AD912" s="66">
        <v>40</v>
      </c>
      <c r="AE912" s="66">
        <v>0</v>
      </c>
      <c r="AF912" s="65">
        <f t="shared" si="296"/>
        <v>11.111111111111111</v>
      </c>
      <c r="AG912" s="65">
        <f t="shared" si="305"/>
        <v>0.11111111111111072</v>
      </c>
      <c r="AH912" s="67">
        <f t="shared" si="306"/>
        <v>6971.9166666666579</v>
      </c>
      <c r="AI912" s="57"/>
      <c r="AJ912" s="57"/>
      <c r="AL912" s="57">
        <v>908</v>
      </c>
      <c r="AM912" s="66">
        <v>40</v>
      </c>
      <c r="AN912" s="66">
        <v>0</v>
      </c>
      <c r="AO912" s="65">
        <f t="shared" si="297"/>
        <v>11.111111111111111</v>
      </c>
      <c r="AP912" s="65">
        <f t="shared" si="307"/>
        <v>0.11111111111111072</v>
      </c>
      <c r="AQ912" s="67">
        <f t="shared" si="308"/>
        <v>6971.9166666666579</v>
      </c>
      <c r="AR912" s="57"/>
      <c r="AS912" s="57"/>
      <c r="AU912" s="57">
        <v>908</v>
      </c>
      <c r="AV912" s="66">
        <v>40</v>
      </c>
      <c r="AW912" s="66">
        <v>0</v>
      </c>
      <c r="AX912" s="65">
        <f t="shared" si="298"/>
        <v>11.111111111111111</v>
      </c>
      <c r="AY912" s="65">
        <f t="shared" si="309"/>
        <v>0.11111111111111072</v>
      </c>
      <c r="AZ912" s="67">
        <f t="shared" si="310"/>
        <v>6971.9166666666579</v>
      </c>
      <c r="BA912" s="57"/>
      <c r="BB912" s="57"/>
      <c r="BD912" s="57">
        <v>908</v>
      </c>
      <c r="BE912" s="66">
        <v>41.3</v>
      </c>
      <c r="BF912" s="66">
        <v>0</v>
      </c>
      <c r="BG912" s="65">
        <f t="shared" si="299"/>
        <v>11.472222222222221</v>
      </c>
      <c r="BH912" s="65">
        <f t="shared" si="311"/>
        <v>-2.7777777777778567E-2</v>
      </c>
      <c r="BI912" s="67">
        <f t="shared" si="312"/>
        <v>6851.8472222222254</v>
      </c>
      <c r="BJ912" s="57"/>
      <c r="BK912" s="57"/>
      <c r="BM912" s="57">
        <v>908</v>
      </c>
      <c r="BN912" s="57">
        <v>41.3</v>
      </c>
      <c r="BO912" s="66">
        <v>0</v>
      </c>
      <c r="BP912" s="65">
        <f t="shared" si="300"/>
        <v>11.472222222222221</v>
      </c>
      <c r="BQ912" s="65">
        <f t="shared" si="313"/>
        <v>-2.7777777777778567E-2</v>
      </c>
      <c r="BR912" s="67">
        <f t="shared" si="314"/>
        <v>6856.9027777777792</v>
      </c>
      <c r="BS912" s="57"/>
      <c r="BT912" s="57"/>
    </row>
    <row r="913" spans="1:72" x14ac:dyDescent="0.25">
      <c r="A913" s="31">
        <v>913</v>
      </c>
      <c r="B913" s="56">
        <v>910</v>
      </c>
      <c r="C913" s="71">
        <v>44.7</v>
      </c>
      <c r="D913" s="71">
        <v>0</v>
      </c>
      <c r="E913" s="71">
        <v>12.416666666666668</v>
      </c>
      <c r="F913" s="71">
        <v>0.72222222222222321</v>
      </c>
      <c r="G913" s="71">
        <v>6880.5416666666679</v>
      </c>
      <c r="K913" s="57">
        <v>909</v>
      </c>
      <c r="L913" s="66">
        <v>13.5</v>
      </c>
      <c r="M913" s="66">
        <v>0</v>
      </c>
      <c r="N913" s="65">
        <f t="shared" si="294"/>
        <v>3.75</v>
      </c>
      <c r="O913" s="65">
        <f t="shared" si="301"/>
        <v>-2.7777777777777679E-2</v>
      </c>
      <c r="P913" s="67">
        <f t="shared" si="302"/>
        <v>5457.4861111111077</v>
      </c>
      <c r="Q913" s="57"/>
      <c r="R913" s="57"/>
      <c r="T913" s="57">
        <v>909</v>
      </c>
      <c r="U913" s="66">
        <v>36</v>
      </c>
      <c r="V913" s="66">
        <v>0</v>
      </c>
      <c r="W913" s="65">
        <f t="shared" si="295"/>
        <v>10</v>
      </c>
      <c r="X913" s="65">
        <f t="shared" si="303"/>
        <v>-5.5555555555555358E-2</v>
      </c>
      <c r="Y913" s="67">
        <f t="shared" si="304"/>
        <v>7417.3055555555557</v>
      </c>
      <c r="Z913" s="57"/>
      <c r="AA913" s="57"/>
      <c r="AC913" s="57">
        <v>909</v>
      </c>
      <c r="AD913" s="66">
        <v>40.700000000000003</v>
      </c>
      <c r="AE913" s="66">
        <v>0</v>
      </c>
      <c r="AF913" s="65">
        <f t="shared" si="296"/>
        <v>11.305555555555555</v>
      </c>
      <c r="AG913" s="65">
        <f t="shared" si="305"/>
        <v>0.19444444444444464</v>
      </c>
      <c r="AH913" s="67">
        <f t="shared" si="306"/>
        <v>6983.1249999999909</v>
      </c>
      <c r="AI913" s="57"/>
      <c r="AJ913" s="57"/>
      <c r="AL913" s="57">
        <v>909</v>
      </c>
      <c r="AM913" s="66">
        <v>40.700000000000003</v>
      </c>
      <c r="AN913" s="66">
        <v>0</v>
      </c>
      <c r="AO913" s="65">
        <f t="shared" si="297"/>
        <v>11.305555555555555</v>
      </c>
      <c r="AP913" s="65">
        <f t="shared" si="307"/>
        <v>0.19444444444444464</v>
      </c>
      <c r="AQ913" s="67">
        <f t="shared" si="308"/>
        <v>6983.1249999999909</v>
      </c>
      <c r="AR913" s="57"/>
      <c r="AS913" s="57"/>
      <c r="AU913" s="57">
        <v>909</v>
      </c>
      <c r="AV913" s="66">
        <v>40.700000000000003</v>
      </c>
      <c r="AW913" s="66">
        <v>0</v>
      </c>
      <c r="AX913" s="65">
        <f t="shared" si="298"/>
        <v>11.305555555555555</v>
      </c>
      <c r="AY913" s="65">
        <f t="shared" si="309"/>
        <v>0.19444444444444464</v>
      </c>
      <c r="AZ913" s="67">
        <f t="shared" si="310"/>
        <v>6983.1249999999909</v>
      </c>
      <c r="BA913" s="57"/>
      <c r="BB913" s="57"/>
      <c r="BD913" s="57">
        <v>909</v>
      </c>
      <c r="BE913" s="66">
        <v>42.1</v>
      </c>
      <c r="BF913" s="66">
        <v>0</v>
      </c>
      <c r="BG913" s="65">
        <f t="shared" si="299"/>
        <v>11.694444444444445</v>
      </c>
      <c r="BH913" s="65">
        <f t="shared" si="311"/>
        <v>0.22222222222222321</v>
      </c>
      <c r="BI913" s="67">
        <f t="shared" si="312"/>
        <v>6863.4305555555584</v>
      </c>
      <c r="BJ913" s="57"/>
      <c r="BK913" s="57"/>
      <c r="BM913" s="57">
        <v>909</v>
      </c>
      <c r="BN913" s="57">
        <v>42.1</v>
      </c>
      <c r="BO913" s="66">
        <v>0</v>
      </c>
      <c r="BP913" s="65">
        <f t="shared" si="300"/>
        <v>11.694444444444445</v>
      </c>
      <c r="BQ913" s="65">
        <f t="shared" si="313"/>
        <v>0.22222222222222321</v>
      </c>
      <c r="BR913" s="67">
        <f t="shared" si="314"/>
        <v>6868.4861111111122</v>
      </c>
      <c r="BS913" s="57"/>
      <c r="BT913" s="57"/>
    </row>
    <row r="914" spans="1:72" x14ac:dyDescent="0.25">
      <c r="A914" s="31">
        <v>914</v>
      </c>
      <c r="B914" s="56">
        <v>911</v>
      </c>
      <c r="C914" s="71">
        <v>48.4</v>
      </c>
      <c r="D914" s="71">
        <v>0</v>
      </c>
      <c r="E914" s="71">
        <v>13.444444444444443</v>
      </c>
      <c r="F914" s="71">
        <v>1.027777777777775</v>
      </c>
      <c r="G914" s="71">
        <v>6893.4722222222235</v>
      </c>
      <c r="K914" s="57">
        <v>910</v>
      </c>
      <c r="L914" s="66">
        <v>13.4</v>
      </c>
      <c r="M914" s="66">
        <v>0</v>
      </c>
      <c r="N914" s="65">
        <f t="shared" si="294"/>
        <v>3.7222222222222223</v>
      </c>
      <c r="O914" s="65">
        <f t="shared" si="301"/>
        <v>-2.7777777777777679E-2</v>
      </c>
      <c r="P914" s="67">
        <f t="shared" si="302"/>
        <v>5461.222222222219</v>
      </c>
      <c r="Q914" s="57"/>
      <c r="R914" s="57"/>
      <c r="T914" s="57">
        <v>910</v>
      </c>
      <c r="U914" s="66">
        <v>36.200000000000003</v>
      </c>
      <c r="V914" s="66">
        <v>0</v>
      </c>
      <c r="W914" s="65">
        <f t="shared" si="295"/>
        <v>10.055555555555555</v>
      </c>
      <c r="X914" s="65">
        <f t="shared" si="303"/>
        <v>5.5555555555555358E-2</v>
      </c>
      <c r="Y914" s="67">
        <f t="shared" si="304"/>
        <v>7427.333333333333</v>
      </c>
      <c r="Z914" s="57"/>
      <c r="AA914" s="57"/>
      <c r="AC914" s="57">
        <v>910</v>
      </c>
      <c r="AD914" s="66">
        <v>41.4</v>
      </c>
      <c r="AE914" s="66">
        <v>0</v>
      </c>
      <c r="AF914" s="65">
        <f t="shared" si="296"/>
        <v>11.5</v>
      </c>
      <c r="AG914" s="65">
        <f t="shared" si="305"/>
        <v>0.19444444444444464</v>
      </c>
      <c r="AH914" s="67">
        <f t="shared" si="306"/>
        <v>6994.5277777777683</v>
      </c>
      <c r="AI914" s="57"/>
      <c r="AJ914" s="57"/>
      <c r="AL914" s="57">
        <v>910</v>
      </c>
      <c r="AM914" s="66">
        <v>41.4</v>
      </c>
      <c r="AN914" s="66">
        <v>0</v>
      </c>
      <c r="AO914" s="65">
        <f t="shared" si="297"/>
        <v>11.5</v>
      </c>
      <c r="AP914" s="65">
        <f t="shared" si="307"/>
        <v>0.19444444444444464</v>
      </c>
      <c r="AQ914" s="67">
        <f t="shared" si="308"/>
        <v>6994.5277777777683</v>
      </c>
      <c r="AR914" s="57"/>
      <c r="AS914" s="57"/>
      <c r="AU914" s="57">
        <v>910</v>
      </c>
      <c r="AV914" s="66">
        <v>41.4</v>
      </c>
      <c r="AW914" s="66">
        <v>0</v>
      </c>
      <c r="AX914" s="65">
        <f t="shared" si="298"/>
        <v>11.5</v>
      </c>
      <c r="AY914" s="65">
        <f t="shared" si="309"/>
        <v>0.19444444444444464</v>
      </c>
      <c r="AZ914" s="67">
        <f t="shared" si="310"/>
        <v>6994.5277777777683</v>
      </c>
      <c r="BA914" s="57"/>
      <c r="BB914" s="57"/>
      <c r="BD914" s="57">
        <v>910</v>
      </c>
      <c r="BE914" s="66">
        <v>44.7</v>
      </c>
      <c r="BF914" s="66">
        <v>0</v>
      </c>
      <c r="BG914" s="65">
        <f t="shared" si="299"/>
        <v>12.416666666666668</v>
      </c>
      <c r="BH914" s="65">
        <f t="shared" si="311"/>
        <v>0.72222222222222321</v>
      </c>
      <c r="BI914" s="67">
        <f t="shared" si="312"/>
        <v>6875.486111111114</v>
      </c>
      <c r="BJ914" s="57"/>
      <c r="BK914" s="57"/>
      <c r="BM914" s="57">
        <v>910</v>
      </c>
      <c r="BN914" s="57">
        <v>44.7</v>
      </c>
      <c r="BO914" s="66">
        <v>0</v>
      </c>
      <c r="BP914" s="65">
        <f t="shared" si="300"/>
        <v>12.416666666666668</v>
      </c>
      <c r="BQ914" s="65">
        <f t="shared" si="313"/>
        <v>0.72222222222222321</v>
      </c>
      <c r="BR914" s="67">
        <f t="shared" si="314"/>
        <v>6880.5416666666679</v>
      </c>
      <c r="BS914" s="57"/>
      <c r="BT914" s="57"/>
    </row>
    <row r="915" spans="1:72" x14ac:dyDescent="0.25">
      <c r="A915" s="31">
        <v>915</v>
      </c>
      <c r="B915" s="56">
        <v>912</v>
      </c>
      <c r="C915" s="71">
        <v>51.4</v>
      </c>
      <c r="D915" s="71">
        <v>0</v>
      </c>
      <c r="E915" s="71">
        <v>14.277777777777777</v>
      </c>
      <c r="F915" s="71">
        <v>0.83333333333333393</v>
      </c>
      <c r="G915" s="71">
        <v>6907.3333333333348</v>
      </c>
      <c r="K915" s="57">
        <v>911</v>
      </c>
      <c r="L915" s="66">
        <v>13.3</v>
      </c>
      <c r="M915" s="66">
        <v>0</v>
      </c>
      <c r="N915" s="65">
        <f t="shared" si="294"/>
        <v>3.6944444444444446</v>
      </c>
      <c r="O915" s="65">
        <f t="shared" si="301"/>
        <v>-2.7777777777777679E-2</v>
      </c>
      <c r="P915" s="67">
        <f t="shared" si="302"/>
        <v>5464.930555555552</v>
      </c>
      <c r="Q915" s="57"/>
      <c r="R915" s="57"/>
      <c r="T915" s="57">
        <v>911</v>
      </c>
      <c r="U915" s="66">
        <v>37</v>
      </c>
      <c r="V915" s="66">
        <v>0</v>
      </c>
      <c r="W915" s="65">
        <f t="shared" si="295"/>
        <v>10.277777777777777</v>
      </c>
      <c r="X915" s="65">
        <f t="shared" si="303"/>
        <v>0.22222222222222143</v>
      </c>
      <c r="Y915" s="67">
        <f t="shared" si="304"/>
        <v>7437.5</v>
      </c>
      <c r="Z915" s="57"/>
      <c r="AA915" s="57"/>
      <c r="AC915" s="57">
        <v>911</v>
      </c>
      <c r="AD915" s="66">
        <v>42.2</v>
      </c>
      <c r="AE915" s="66">
        <v>0</v>
      </c>
      <c r="AF915" s="65">
        <f t="shared" si="296"/>
        <v>11.722222222222223</v>
      </c>
      <c r="AG915" s="65">
        <f t="shared" si="305"/>
        <v>0.22222222222222321</v>
      </c>
      <c r="AH915" s="67">
        <f t="shared" si="306"/>
        <v>7006.1388888888796</v>
      </c>
      <c r="AI915" s="57"/>
      <c r="AJ915" s="57"/>
      <c r="AL915" s="57">
        <v>911</v>
      </c>
      <c r="AM915" s="66">
        <v>42.2</v>
      </c>
      <c r="AN915" s="66">
        <v>0</v>
      </c>
      <c r="AO915" s="65">
        <f t="shared" si="297"/>
        <v>11.722222222222223</v>
      </c>
      <c r="AP915" s="65">
        <f t="shared" si="307"/>
        <v>0.22222222222222321</v>
      </c>
      <c r="AQ915" s="67">
        <f t="shared" si="308"/>
        <v>7006.1388888888796</v>
      </c>
      <c r="AR915" s="57"/>
      <c r="AS915" s="57"/>
      <c r="AU915" s="57">
        <v>911</v>
      </c>
      <c r="AV915" s="66">
        <v>42.2</v>
      </c>
      <c r="AW915" s="66">
        <v>0</v>
      </c>
      <c r="AX915" s="65">
        <f t="shared" si="298"/>
        <v>11.722222222222223</v>
      </c>
      <c r="AY915" s="65">
        <f t="shared" si="309"/>
        <v>0.22222222222222321</v>
      </c>
      <c r="AZ915" s="67">
        <f t="shared" si="310"/>
        <v>7006.1388888888796</v>
      </c>
      <c r="BA915" s="57"/>
      <c r="BB915" s="57"/>
      <c r="BD915" s="57">
        <v>911</v>
      </c>
      <c r="BE915" s="66">
        <v>46</v>
      </c>
      <c r="BF915" s="66">
        <v>0</v>
      </c>
      <c r="BG915" s="65">
        <f t="shared" si="299"/>
        <v>12.777777777777777</v>
      </c>
      <c r="BH915" s="65">
        <f t="shared" si="311"/>
        <v>0.36111111111110894</v>
      </c>
      <c r="BI915" s="67">
        <f t="shared" si="312"/>
        <v>6888.0833333333367</v>
      </c>
      <c r="BJ915" s="57"/>
      <c r="BK915" s="57"/>
      <c r="BM915" s="57">
        <v>911</v>
      </c>
      <c r="BN915" s="57">
        <v>48.4</v>
      </c>
      <c r="BO915" s="66">
        <v>0</v>
      </c>
      <c r="BP915" s="65">
        <f t="shared" si="300"/>
        <v>13.444444444444443</v>
      </c>
      <c r="BQ915" s="65">
        <f t="shared" si="313"/>
        <v>1.027777777777775</v>
      </c>
      <c r="BR915" s="67">
        <f t="shared" si="314"/>
        <v>6893.4722222222235</v>
      </c>
      <c r="BS915" s="57"/>
      <c r="BT915" s="57"/>
    </row>
    <row r="916" spans="1:72" x14ac:dyDescent="0.25">
      <c r="A916" s="31">
        <v>916</v>
      </c>
      <c r="B916" s="56">
        <v>913</v>
      </c>
      <c r="C916" s="71">
        <v>52.7</v>
      </c>
      <c r="D916" s="71">
        <v>0</v>
      </c>
      <c r="E916" s="71">
        <v>14.638888888888889</v>
      </c>
      <c r="F916" s="71">
        <v>0.36111111111111249</v>
      </c>
      <c r="G916" s="71">
        <v>6921.7916666666679</v>
      </c>
      <c r="K916" s="57">
        <v>912</v>
      </c>
      <c r="L916" s="66">
        <v>13.2</v>
      </c>
      <c r="M916" s="66">
        <v>0</v>
      </c>
      <c r="N916" s="65">
        <f t="shared" si="294"/>
        <v>3.6666666666666665</v>
      </c>
      <c r="O916" s="65">
        <f t="shared" si="301"/>
        <v>-2.7777777777778123E-2</v>
      </c>
      <c r="P916" s="67">
        <f t="shared" si="302"/>
        <v>5468.6111111111077</v>
      </c>
      <c r="Q916" s="57"/>
      <c r="R916" s="57"/>
      <c r="T916" s="57">
        <v>912</v>
      </c>
      <c r="U916" s="66">
        <v>38</v>
      </c>
      <c r="V916" s="66">
        <v>0</v>
      </c>
      <c r="W916" s="65">
        <f t="shared" si="295"/>
        <v>10.555555555555555</v>
      </c>
      <c r="X916" s="65">
        <f t="shared" si="303"/>
        <v>0.27777777777777857</v>
      </c>
      <c r="Y916" s="67">
        <f t="shared" si="304"/>
        <v>7447.916666666667</v>
      </c>
      <c r="Z916" s="57"/>
      <c r="AA916" s="57"/>
      <c r="AC916" s="57">
        <v>912</v>
      </c>
      <c r="AD916" s="66">
        <v>43.1</v>
      </c>
      <c r="AE916" s="66">
        <v>0</v>
      </c>
      <c r="AF916" s="65">
        <f t="shared" si="296"/>
        <v>11.972222222222223</v>
      </c>
      <c r="AG916" s="65">
        <f t="shared" si="305"/>
        <v>0.25</v>
      </c>
      <c r="AH916" s="67">
        <f t="shared" si="306"/>
        <v>7017.9861111111022</v>
      </c>
      <c r="AI916" s="57"/>
      <c r="AJ916" s="57"/>
      <c r="AL916" s="57">
        <v>912</v>
      </c>
      <c r="AM916" s="66">
        <v>43.1</v>
      </c>
      <c r="AN916" s="66">
        <v>0</v>
      </c>
      <c r="AO916" s="65">
        <f t="shared" si="297"/>
        <v>11.972222222222223</v>
      </c>
      <c r="AP916" s="65">
        <f t="shared" si="307"/>
        <v>0.25</v>
      </c>
      <c r="AQ916" s="67">
        <f t="shared" si="308"/>
        <v>7017.9861111111022</v>
      </c>
      <c r="AR916" s="57"/>
      <c r="AS916" s="57"/>
      <c r="AU916" s="57">
        <v>912</v>
      </c>
      <c r="AV916" s="66">
        <v>43.1</v>
      </c>
      <c r="AW916" s="66">
        <v>0</v>
      </c>
      <c r="AX916" s="65">
        <f t="shared" si="298"/>
        <v>11.972222222222223</v>
      </c>
      <c r="AY916" s="65">
        <f t="shared" si="309"/>
        <v>0.25</v>
      </c>
      <c r="AZ916" s="67">
        <f t="shared" si="310"/>
        <v>7017.9861111111022</v>
      </c>
      <c r="BA916" s="57"/>
      <c r="BB916" s="57"/>
      <c r="BD916" s="57">
        <v>912</v>
      </c>
      <c r="BE916" s="66">
        <v>48.8</v>
      </c>
      <c r="BF916" s="66">
        <v>0</v>
      </c>
      <c r="BG916" s="65">
        <f t="shared" si="299"/>
        <v>13.555555555555554</v>
      </c>
      <c r="BH916" s="65">
        <f t="shared" si="311"/>
        <v>0.77777777777777679</v>
      </c>
      <c r="BI916" s="67">
        <f t="shared" si="312"/>
        <v>6901.2500000000036</v>
      </c>
      <c r="BJ916" s="57"/>
      <c r="BK916" s="57"/>
      <c r="BM916" s="57">
        <v>912</v>
      </c>
      <c r="BN916" s="57">
        <v>51.4</v>
      </c>
      <c r="BO916" s="66">
        <v>0</v>
      </c>
      <c r="BP916" s="65">
        <f t="shared" si="300"/>
        <v>14.277777777777777</v>
      </c>
      <c r="BQ916" s="65">
        <f t="shared" si="313"/>
        <v>0.83333333333333393</v>
      </c>
      <c r="BR916" s="67">
        <f t="shared" si="314"/>
        <v>6907.3333333333348</v>
      </c>
      <c r="BS916" s="57"/>
      <c r="BT916" s="57"/>
    </row>
    <row r="917" spans="1:72" x14ac:dyDescent="0.25">
      <c r="A917" s="31">
        <v>917</v>
      </c>
      <c r="B917" s="56">
        <v>914</v>
      </c>
      <c r="C917" s="71">
        <v>54</v>
      </c>
      <c r="D917" s="71">
        <v>0</v>
      </c>
      <c r="E917" s="71">
        <v>15</v>
      </c>
      <c r="F917" s="71">
        <v>0.36111111111111072</v>
      </c>
      <c r="G917" s="71">
        <v>6936.6111111111122</v>
      </c>
      <c r="K917" s="57">
        <v>913</v>
      </c>
      <c r="L917" s="66">
        <v>13.2</v>
      </c>
      <c r="M917" s="66">
        <v>0</v>
      </c>
      <c r="N917" s="65">
        <f t="shared" si="294"/>
        <v>3.6666666666666665</v>
      </c>
      <c r="O917" s="65">
        <f t="shared" si="301"/>
        <v>0</v>
      </c>
      <c r="P917" s="67">
        <f t="shared" si="302"/>
        <v>5472.2777777777746</v>
      </c>
      <c r="Q917" s="57"/>
      <c r="R917" s="57"/>
      <c r="T917" s="57">
        <v>913</v>
      </c>
      <c r="U917" s="66">
        <v>39</v>
      </c>
      <c r="V917" s="66">
        <v>0</v>
      </c>
      <c r="W917" s="65">
        <f t="shared" si="295"/>
        <v>10.833333333333334</v>
      </c>
      <c r="X917" s="65">
        <f t="shared" si="303"/>
        <v>0.27777777777777857</v>
      </c>
      <c r="Y917" s="67">
        <f t="shared" si="304"/>
        <v>7458.6111111111113</v>
      </c>
      <c r="Z917" s="57"/>
      <c r="AA917" s="57"/>
      <c r="AC917" s="57">
        <v>913</v>
      </c>
      <c r="AD917" s="66">
        <v>44.1</v>
      </c>
      <c r="AE917" s="66">
        <v>0</v>
      </c>
      <c r="AF917" s="65">
        <f t="shared" si="296"/>
        <v>12.25</v>
      </c>
      <c r="AG917" s="65">
        <f t="shared" si="305"/>
        <v>0.27777777777777679</v>
      </c>
      <c r="AH917" s="67">
        <f t="shared" si="306"/>
        <v>7030.0972222222135</v>
      </c>
      <c r="AI917" s="57"/>
      <c r="AJ917" s="57"/>
      <c r="AL917" s="57">
        <v>913</v>
      </c>
      <c r="AM917" s="66">
        <v>44.1</v>
      </c>
      <c r="AN917" s="66">
        <v>0</v>
      </c>
      <c r="AO917" s="65">
        <f t="shared" si="297"/>
        <v>12.25</v>
      </c>
      <c r="AP917" s="65">
        <f t="shared" si="307"/>
        <v>0.27777777777777679</v>
      </c>
      <c r="AQ917" s="67">
        <f t="shared" si="308"/>
        <v>7030.0972222222135</v>
      </c>
      <c r="AR917" s="57"/>
      <c r="AS917" s="57"/>
      <c r="AU917" s="57">
        <v>913</v>
      </c>
      <c r="AV917" s="66">
        <v>44.1</v>
      </c>
      <c r="AW917" s="66">
        <v>0</v>
      </c>
      <c r="AX917" s="65">
        <f t="shared" si="298"/>
        <v>12.25</v>
      </c>
      <c r="AY917" s="65">
        <f t="shared" si="309"/>
        <v>0.27777777777777679</v>
      </c>
      <c r="AZ917" s="67">
        <f t="shared" si="310"/>
        <v>7030.0972222222135</v>
      </c>
      <c r="BA917" s="57"/>
      <c r="BB917" s="57"/>
      <c r="BD917" s="57">
        <v>913</v>
      </c>
      <c r="BE917" s="66">
        <v>50.1</v>
      </c>
      <c r="BF917" s="66">
        <v>0</v>
      </c>
      <c r="BG917" s="65">
        <f t="shared" si="299"/>
        <v>13.916666666666666</v>
      </c>
      <c r="BH917" s="65">
        <f t="shared" si="311"/>
        <v>0.36111111111111249</v>
      </c>
      <c r="BI917" s="67">
        <f t="shared" si="312"/>
        <v>6914.986111111115</v>
      </c>
      <c r="BJ917" s="57"/>
      <c r="BK917" s="57"/>
      <c r="BM917" s="57">
        <v>913</v>
      </c>
      <c r="BN917" s="57">
        <v>52.7</v>
      </c>
      <c r="BO917" s="66">
        <v>0</v>
      </c>
      <c r="BP917" s="65">
        <f t="shared" si="300"/>
        <v>14.638888888888889</v>
      </c>
      <c r="BQ917" s="65">
        <f t="shared" si="313"/>
        <v>0.36111111111111249</v>
      </c>
      <c r="BR917" s="67">
        <f t="shared" si="314"/>
        <v>6921.7916666666679</v>
      </c>
      <c r="BS917" s="57"/>
      <c r="BT917" s="57"/>
    </row>
    <row r="918" spans="1:72" x14ac:dyDescent="0.25">
      <c r="A918" s="31">
        <v>918</v>
      </c>
      <c r="B918" s="56">
        <v>915</v>
      </c>
      <c r="C918" s="71">
        <v>57</v>
      </c>
      <c r="D918" s="71">
        <v>0</v>
      </c>
      <c r="E918" s="71">
        <v>15.833333333333332</v>
      </c>
      <c r="F918" s="71">
        <v>0.83333333333333215</v>
      </c>
      <c r="G918" s="71">
        <v>6952.0277777777792</v>
      </c>
      <c r="K918" s="57">
        <v>914</v>
      </c>
      <c r="L918" s="66">
        <v>13.2</v>
      </c>
      <c r="M918" s="66">
        <v>0</v>
      </c>
      <c r="N918" s="65">
        <f t="shared" si="294"/>
        <v>3.6666666666666665</v>
      </c>
      <c r="O918" s="65">
        <f t="shared" si="301"/>
        <v>0</v>
      </c>
      <c r="P918" s="67">
        <f t="shared" si="302"/>
        <v>5475.9444444444416</v>
      </c>
      <c r="Q918" s="57"/>
      <c r="R918" s="57"/>
      <c r="T918" s="57">
        <v>914</v>
      </c>
      <c r="U918" s="66">
        <v>39.700000000000003</v>
      </c>
      <c r="V918" s="66">
        <v>0</v>
      </c>
      <c r="W918" s="65">
        <f t="shared" si="295"/>
        <v>11.027777777777779</v>
      </c>
      <c r="X918" s="65">
        <f t="shared" si="303"/>
        <v>0.19444444444444464</v>
      </c>
      <c r="Y918" s="67">
        <f t="shared" si="304"/>
        <v>7469.541666666667</v>
      </c>
      <c r="Z918" s="57"/>
      <c r="AA918" s="57"/>
      <c r="AC918" s="57">
        <v>914</v>
      </c>
      <c r="AD918" s="66">
        <v>44.9</v>
      </c>
      <c r="AE918" s="66">
        <v>0</v>
      </c>
      <c r="AF918" s="65">
        <f t="shared" si="296"/>
        <v>12.472222222222221</v>
      </c>
      <c r="AG918" s="65">
        <f t="shared" si="305"/>
        <v>0.22222222222222143</v>
      </c>
      <c r="AH918" s="67">
        <f t="shared" si="306"/>
        <v>7042.4583333333248</v>
      </c>
      <c r="AI918" s="57"/>
      <c r="AJ918" s="57"/>
      <c r="AL918" s="57">
        <v>914</v>
      </c>
      <c r="AM918" s="66">
        <v>44.9</v>
      </c>
      <c r="AN918" s="66">
        <v>0</v>
      </c>
      <c r="AO918" s="65">
        <f t="shared" si="297"/>
        <v>12.472222222222221</v>
      </c>
      <c r="AP918" s="65">
        <f t="shared" si="307"/>
        <v>0.22222222222222143</v>
      </c>
      <c r="AQ918" s="67">
        <f t="shared" si="308"/>
        <v>7042.4583333333248</v>
      </c>
      <c r="AR918" s="57"/>
      <c r="AS918" s="57"/>
      <c r="AU918" s="57">
        <v>914</v>
      </c>
      <c r="AV918" s="66">
        <v>44.9</v>
      </c>
      <c r="AW918" s="66">
        <v>0</v>
      </c>
      <c r="AX918" s="65">
        <f t="shared" si="298"/>
        <v>12.472222222222221</v>
      </c>
      <c r="AY918" s="65">
        <f t="shared" si="309"/>
        <v>0.22222222222222143</v>
      </c>
      <c r="AZ918" s="67">
        <f t="shared" si="310"/>
        <v>7042.4583333333248</v>
      </c>
      <c r="BA918" s="57"/>
      <c r="BB918" s="57"/>
      <c r="BD918" s="57">
        <v>914</v>
      </c>
      <c r="BE918" s="66">
        <v>51.3</v>
      </c>
      <c r="BF918" s="66">
        <v>0</v>
      </c>
      <c r="BG918" s="65">
        <f t="shared" si="299"/>
        <v>14.249999999999998</v>
      </c>
      <c r="BH918" s="65">
        <f t="shared" si="311"/>
        <v>0.33333333333333215</v>
      </c>
      <c r="BI918" s="67">
        <f t="shared" si="312"/>
        <v>6929.069444444448</v>
      </c>
      <c r="BJ918" s="57"/>
      <c r="BK918" s="57"/>
      <c r="BM918" s="57">
        <v>914</v>
      </c>
      <c r="BN918" s="57">
        <v>54</v>
      </c>
      <c r="BO918" s="66">
        <v>0</v>
      </c>
      <c r="BP918" s="65">
        <f t="shared" si="300"/>
        <v>15</v>
      </c>
      <c r="BQ918" s="65">
        <f t="shared" si="313"/>
        <v>0.36111111111111072</v>
      </c>
      <c r="BR918" s="67">
        <f t="shared" si="314"/>
        <v>6936.6111111111122</v>
      </c>
      <c r="BS918" s="57"/>
      <c r="BT918" s="57"/>
    </row>
    <row r="919" spans="1:72" x14ac:dyDescent="0.25">
      <c r="A919" s="31">
        <v>919</v>
      </c>
      <c r="B919" s="56">
        <v>916</v>
      </c>
      <c r="C919" s="71">
        <v>58.1</v>
      </c>
      <c r="D919" s="71">
        <v>0</v>
      </c>
      <c r="E919" s="71">
        <v>16.138888888888889</v>
      </c>
      <c r="F919" s="71">
        <v>0.30555555555555713</v>
      </c>
      <c r="G919" s="71">
        <v>6968.0138888888905</v>
      </c>
      <c r="K919" s="57">
        <v>915</v>
      </c>
      <c r="L919" s="66">
        <v>13.4</v>
      </c>
      <c r="M919" s="66">
        <v>0</v>
      </c>
      <c r="N919" s="65">
        <f t="shared" si="294"/>
        <v>3.7222222222222223</v>
      </c>
      <c r="O919" s="65">
        <f t="shared" si="301"/>
        <v>5.5555555555555802E-2</v>
      </c>
      <c r="P919" s="67">
        <f t="shared" si="302"/>
        <v>5479.638888888886</v>
      </c>
      <c r="Q919" s="57"/>
      <c r="R919" s="57"/>
      <c r="T919" s="57">
        <v>915</v>
      </c>
      <c r="U919" s="66">
        <v>40.200000000000003</v>
      </c>
      <c r="V919" s="66">
        <v>0</v>
      </c>
      <c r="W919" s="65">
        <f t="shared" si="295"/>
        <v>11.166666666666668</v>
      </c>
      <c r="X919" s="65">
        <f t="shared" si="303"/>
        <v>0.13888888888888928</v>
      </c>
      <c r="Y919" s="67">
        <f t="shared" si="304"/>
        <v>7480.6388888888896</v>
      </c>
      <c r="Z919" s="57"/>
      <c r="AA919" s="57"/>
      <c r="AC919" s="57">
        <v>915</v>
      </c>
      <c r="AD919" s="66">
        <v>45.6</v>
      </c>
      <c r="AE919" s="66">
        <v>0</v>
      </c>
      <c r="AF919" s="65">
        <f t="shared" si="296"/>
        <v>12.666666666666666</v>
      </c>
      <c r="AG919" s="65">
        <f t="shared" si="305"/>
        <v>0.19444444444444464</v>
      </c>
      <c r="AH919" s="67">
        <f t="shared" si="306"/>
        <v>7055.0277777777692</v>
      </c>
      <c r="AI919" s="57"/>
      <c r="AJ919" s="57"/>
      <c r="AL919" s="57">
        <v>915</v>
      </c>
      <c r="AM919" s="66">
        <v>45.6</v>
      </c>
      <c r="AN919" s="66">
        <v>0</v>
      </c>
      <c r="AO919" s="65">
        <f t="shared" si="297"/>
        <v>12.666666666666666</v>
      </c>
      <c r="AP919" s="65">
        <f t="shared" si="307"/>
        <v>0.19444444444444464</v>
      </c>
      <c r="AQ919" s="67">
        <f t="shared" si="308"/>
        <v>7055.0277777777692</v>
      </c>
      <c r="AR919" s="57"/>
      <c r="AS919" s="57"/>
      <c r="AU919" s="57">
        <v>915</v>
      </c>
      <c r="AV919" s="66">
        <v>45.6</v>
      </c>
      <c r="AW919" s="66">
        <v>0</v>
      </c>
      <c r="AX919" s="65">
        <f t="shared" si="298"/>
        <v>12.666666666666666</v>
      </c>
      <c r="AY919" s="65">
        <f t="shared" si="309"/>
        <v>0.19444444444444464</v>
      </c>
      <c r="AZ919" s="67">
        <f t="shared" si="310"/>
        <v>7055.0277777777692</v>
      </c>
      <c r="BA919" s="57"/>
      <c r="BB919" s="57"/>
      <c r="BD919" s="57">
        <v>915</v>
      </c>
      <c r="BE919" s="66">
        <v>54.1</v>
      </c>
      <c r="BF919" s="66">
        <v>0</v>
      </c>
      <c r="BG919" s="65">
        <f t="shared" si="299"/>
        <v>15.027777777777779</v>
      </c>
      <c r="BH919" s="65">
        <f t="shared" si="311"/>
        <v>0.77777777777778034</v>
      </c>
      <c r="BI919" s="67">
        <f t="shared" si="312"/>
        <v>6943.7083333333367</v>
      </c>
      <c r="BJ919" s="57"/>
      <c r="BK919" s="57"/>
      <c r="BM919" s="57">
        <v>915</v>
      </c>
      <c r="BN919" s="57">
        <v>57</v>
      </c>
      <c r="BO919" s="66">
        <v>0</v>
      </c>
      <c r="BP919" s="65">
        <f t="shared" si="300"/>
        <v>15.833333333333332</v>
      </c>
      <c r="BQ919" s="65">
        <f t="shared" si="313"/>
        <v>0.83333333333333215</v>
      </c>
      <c r="BR919" s="67">
        <f t="shared" si="314"/>
        <v>6952.0277777777792</v>
      </c>
      <c r="BS919" s="57"/>
      <c r="BT919" s="57"/>
    </row>
    <row r="920" spans="1:72" x14ac:dyDescent="0.25">
      <c r="A920" s="31">
        <v>920</v>
      </c>
      <c r="B920" s="56">
        <v>917</v>
      </c>
      <c r="C920" s="71">
        <v>59.2</v>
      </c>
      <c r="D920" s="71">
        <v>0</v>
      </c>
      <c r="E920" s="71">
        <v>16.444444444444446</v>
      </c>
      <c r="F920" s="71">
        <v>0.30555555555555713</v>
      </c>
      <c r="G920" s="71">
        <v>6984.3055555555575</v>
      </c>
      <c r="K920" s="57">
        <v>916</v>
      </c>
      <c r="L920" s="66">
        <v>13.5</v>
      </c>
      <c r="M920" s="66">
        <v>0</v>
      </c>
      <c r="N920" s="65">
        <f t="shared" si="294"/>
        <v>3.75</v>
      </c>
      <c r="O920" s="65">
        <f t="shared" si="301"/>
        <v>2.7777777777777679E-2</v>
      </c>
      <c r="P920" s="67">
        <f t="shared" si="302"/>
        <v>5483.3749999999973</v>
      </c>
      <c r="Q920" s="57"/>
      <c r="R920" s="57"/>
      <c r="T920" s="57">
        <v>916</v>
      </c>
      <c r="U920" s="66">
        <v>40.700000000000003</v>
      </c>
      <c r="V920" s="66">
        <v>0</v>
      </c>
      <c r="W920" s="65">
        <f t="shared" si="295"/>
        <v>11.305555555555555</v>
      </c>
      <c r="X920" s="65">
        <f t="shared" si="303"/>
        <v>0.13888888888888751</v>
      </c>
      <c r="Y920" s="67">
        <f t="shared" si="304"/>
        <v>7491.8750000000009</v>
      </c>
      <c r="Z920" s="57"/>
      <c r="AA920" s="57"/>
      <c r="AC920" s="57">
        <v>916</v>
      </c>
      <c r="AD920" s="66">
        <v>46.4</v>
      </c>
      <c r="AE920" s="66">
        <v>0</v>
      </c>
      <c r="AF920" s="65">
        <f t="shared" si="296"/>
        <v>12.888888888888888</v>
      </c>
      <c r="AG920" s="65">
        <f t="shared" si="305"/>
        <v>0.22222222222222143</v>
      </c>
      <c r="AH920" s="67">
        <f t="shared" si="306"/>
        <v>7067.8055555555466</v>
      </c>
      <c r="AI920" s="57"/>
      <c r="AJ920" s="57"/>
      <c r="AL920" s="57">
        <v>916</v>
      </c>
      <c r="AM920" s="66">
        <v>46.4</v>
      </c>
      <c r="AN920" s="66">
        <v>0</v>
      </c>
      <c r="AO920" s="65">
        <f t="shared" si="297"/>
        <v>12.888888888888888</v>
      </c>
      <c r="AP920" s="65">
        <f t="shared" si="307"/>
        <v>0.22222222222222143</v>
      </c>
      <c r="AQ920" s="67">
        <f t="shared" si="308"/>
        <v>7067.8055555555466</v>
      </c>
      <c r="AR920" s="57"/>
      <c r="AS920" s="57"/>
      <c r="AU920" s="57">
        <v>916</v>
      </c>
      <c r="AV920" s="66">
        <v>46.4</v>
      </c>
      <c r="AW920" s="66">
        <v>0</v>
      </c>
      <c r="AX920" s="65">
        <f t="shared" si="298"/>
        <v>12.888888888888888</v>
      </c>
      <c r="AY920" s="65">
        <f t="shared" si="309"/>
        <v>0.22222222222222143</v>
      </c>
      <c r="AZ920" s="67">
        <f t="shared" si="310"/>
        <v>7067.8055555555466</v>
      </c>
      <c r="BA920" s="57"/>
      <c r="BB920" s="57"/>
      <c r="BD920" s="57">
        <v>916</v>
      </c>
      <c r="BE920" s="66">
        <v>55.2</v>
      </c>
      <c r="BF920" s="66">
        <v>0</v>
      </c>
      <c r="BG920" s="65">
        <f t="shared" si="299"/>
        <v>15.333333333333334</v>
      </c>
      <c r="BH920" s="65">
        <f t="shared" si="311"/>
        <v>0.30555555555555536</v>
      </c>
      <c r="BI920" s="67">
        <f t="shared" si="312"/>
        <v>6958.8888888888923</v>
      </c>
      <c r="BJ920" s="57"/>
      <c r="BK920" s="57"/>
      <c r="BM920" s="57">
        <v>916</v>
      </c>
      <c r="BN920" s="57">
        <v>58.1</v>
      </c>
      <c r="BO920" s="66">
        <v>0</v>
      </c>
      <c r="BP920" s="65">
        <f t="shared" si="300"/>
        <v>16.138888888888889</v>
      </c>
      <c r="BQ920" s="65">
        <f t="shared" si="313"/>
        <v>0.30555555555555713</v>
      </c>
      <c r="BR920" s="67">
        <f t="shared" si="314"/>
        <v>6968.0138888888905</v>
      </c>
      <c r="BS920" s="57"/>
      <c r="BT920" s="57"/>
    </row>
    <row r="921" spans="1:72" x14ac:dyDescent="0.25">
      <c r="A921" s="31">
        <v>921</v>
      </c>
      <c r="B921" s="56">
        <v>918</v>
      </c>
      <c r="C921" s="71">
        <v>59</v>
      </c>
      <c r="D921" s="71">
        <v>0</v>
      </c>
      <c r="E921" s="71">
        <v>16.388888888888889</v>
      </c>
      <c r="F921" s="71">
        <v>-5.5555555555557135E-2</v>
      </c>
      <c r="G921" s="71">
        <v>7000.7222222222244</v>
      </c>
      <c r="K921" s="57">
        <v>917</v>
      </c>
      <c r="L921" s="66">
        <v>13.7</v>
      </c>
      <c r="M921" s="66">
        <v>0</v>
      </c>
      <c r="N921" s="65">
        <f t="shared" si="294"/>
        <v>3.8055555555555554</v>
      </c>
      <c r="O921" s="65">
        <f t="shared" si="301"/>
        <v>5.5555555555555358E-2</v>
      </c>
      <c r="P921" s="67">
        <f t="shared" si="302"/>
        <v>5487.1527777777746</v>
      </c>
      <c r="Q921" s="57"/>
      <c r="R921" s="57"/>
      <c r="T921" s="57">
        <v>917</v>
      </c>
      <c r="U921" s="66">
        <v>41.2</v>
      </c>
      <c r="V921" s="66">
        <v>0</v>
      </c>
      <c r="W921" s="65">
        <f t="shared" si="295"/>
        <v>11.444444444444445</v>
      </c>
      <c r="X921" s="65">
        <f t="shared" si="303"/>
        <v>0.13888888888888928</v>
      </c>
      <c r="Y921" s="67">
        <f t="shared" si="304"/>
        <v>7503.2500000000009</v>
      </c>
      <c r="Z921" s="57"/>
      <c r="AA921" s="57"/>
      <c r="AC921" s="57">
        <v>917</v>
      </c>
      <c r="AD921" s="66">
        <v>47</v>
      </c>
      <c r="AE921" s="66">
        <v>0</v>
      </c>
      <c r="AF921" s="65">
        <f t="shared" si="296"/>
        <v>13.055555555555555</v>
      </c>
      <c r="AG921" s="65">
        <f t="shared" si="305"/>
        <v>0.16666666666666785</v>
      </c>
      <c r="AH921" s="67">
        <f t="shared" si="306"/>
        <v>7080.7777777777692</v>
      </c>
      <c r="AI921" s="57"/>
      <c r="AJ921" s="57"/>
      <c r="AL921" s="57">
        <v>917</v>
      </c>
      <c r="AM921" s="66">
        <v>47</v>
      </c>
      <c r="AN921" s="66">
        <v>0</v>
      </c>
      <c r="AO921" s="65">
        <f t="shared" si="297"/>
        <v>13.055555555555555</v>
      </c>
      <c r="AP921" s="65">
        <f t="shared" si="307"/>
        <v>0.16666666666666785</v>
      </c>
      <c r="AQ921" s="67">
        <f t="shared" si="308"/>
        <v>7080.7777777777692</v>
      </c>
      <c r="AR921" s="57"/>
      <c r="AS921" s="57"/>
      <c r="AU921" s="57">
        <v>917</v>
      </c>
      <c r="AV921" s="66">
        <v>47</v>
      </c>
      <c r="AW921" s="66">
        <v>0</v>
      </c>
      <c r="AX921" s="65">
        <f t="shared" si="298"/>
        <v>13.055555555555555</v>
      </c>
      <c r="AY921" s="65">
        <f t="shared" si="309"/>
        <v>0.16666666666666785</v>
      </c>
      <c r="AZ921" s="67">
        <f t="shared" si="310"/>
        <v>7080.7777777777692</v>
      </c>
      <c r="BA921" s="57"/>
      <c r="BB921" s="57"/>
      <c r="BD921" s="57">
        <v>917</v>
      </c>
      <c r="BE921" s="66">
        <v>56.2</v>
      </c>
      <c r="BF921" s="66">
        <v>0</v>
      </c>
      <c r="BG921" s="65">
        <f t="shared" si="299"/>
        <v>15.611111111111111</v>
      </c>
      <c r="BH921" s="65">
        <f t="shared" si="311"/>
        <v>0.27777777777777679</v>
      </c>
      <c r="BI921" s="67">
        <f t="shared" si="312"/>
        <v>6974.361111111115</v>
      </c>
      <c r="BJ921" s="57"/>
      <c r="BK921" s="57"/>
      <c r="BM921" s="57">
        <v>917</v>
      </c>
      <c r="BN921" s="57">
        <v>59.2</v>
      </c>
      <c r="BO921" s="66">
        <v>0</v>
      </c>
      <c r="BP921" s="65">
        <f t="shared" si="300"/>
        <v>16.444444444444446</v>
      </c>
      <c r="BQ921" s="65">
        <f t="shared" si="313"/>
        <v>0.30555555555555713</v>
      </c>
      <c r="BR921" s="67">
        <f t="shared" si="314"/>
        <v>6984.3055555555575</v>
      </c>
      <c r="BS921" s="57"/>
      <c r="BT921" s="57"/>
    </row>
    <row r="922" spans="1:72" x14ac:dyDescent="0.25">
      <c r="A922" s="31">
        <v>922</v>
      </c>
      <c r="B922" s="56">
        <v>919</v>
      </c>
      <c r="C922" s="71">
        <v>59.1</v>
      </c>
      <c r="D922" s="71">
        <v>0</v>
      </c>
      <c r="E922" s="71">
        <v>16.416666666666668</v>
      </c>
      <c r="F922" s="71">
        <v>2.7777777777778567E-2</v>
      </c>
      <c r="G922" s="71">
        <v>7017.1250000000018</v>
      </c>
      <c r="K922" s="57">
        <v>918</v>
      </c>
      <c r="L922" s="66">
        <v>13.8</v>
      </c>
      <c r="M922" s="66">
        <v>0</v>
      </c>
      <c r="N922" s="65">
        <f t="shared" si="294"/>
        <v>3.8333333333333335</v>
      </c>
      <c r="O922" s="65">
        <f t="shared" si="301"/>
        <v>2.7777777777778123E-2</v>
      </c>
      <c r="P922" s="67">
        <f t="shared" si="302"/>
        <v>5490.972222222219</v>
      </c>
      <c r="Q922" s="57"/>
      <c r="R922" s="57"/>
      <c r="T922" s="57">
        <v>918</v>
      </c>
      <c r="U922" s="66">
        <v>41.7</v>
      </c>
      <c r="V922" s="66">
        <v>0</v>
      </c>
      <c r="W922" s="65">
        <f t="shared" si="295"/>
        <v>11.583333333333334</v>
      </c>
      <c r="X922" s="65">
        <f t="shared" si="303"/>
        <v>0.13888888888888928</v>
      </c>
      <c r="Y922" s="67">
        <f t="shared" si="304"/>
        <v>7514.7638888888896</v>
      </c>
      <c r="Z922" s="57"/>
      <c r="AA922" s="57"/>
      <c r="AC922" s="57">
        <v>918</v>
      </c>
      <c r="AD922" s="66">
        <v>47.8</v>
      </c>
      <c r="AE922" s="66">
        <v>0</v>
      </c>
      <c r="AF922" s="65">
        <f t="shared" si="296"/>
        <v>13.277777777777777</v>
      </c>
      <c r="AG922" s="65">
        <f t="shared" si="305"/>
        <v>0.22222222222222143</v>
      </c>
      <c r="AH922" s="67">
        <f t="shared" si="306"/>
        <v>7093.9444444444362</v>
      </c>
      <c r="AI922" s="57"/>
      <c r="AJ922" s="57"/>
      <c r="AL922" s="57">
        <v>918</v>
      </c>
      <c r="AM922" s="66">
        <v>47.8</v>
      </c>
      <c r="AN922" s="66">
        <v>0</v>
      </c>
      <c r="AO922" s="65">
        <f t="shared" si="297"/>
        <v>13.277777777777777</v>
      </c>
      <c r="AP922" s="65">
        <f t="shared" si="307"/>
        <v>0.22222222222222143</v>
      </c>
      <c r="AQ922" s="67">
        <f t="shared" si="308"/>
        <v>7093.9444444444362</v>
      </c>
      <c r="AR922" s="57"/>
      <c r="AS922" s="57"/>
      <c r="AU922" s="57">
        <v>918</v>
      </c>
      <c r="AV922" s="66">
        <v>47.8</v>
      </c>
      <c r="AW922" s="66">
        <v>0</v>
      </c>
      <c r="AX922" s="65">
        <f t="shared" si="298"/>
        <v>13.277777777777777</v>
      </c>
      <c r="AY922" s="65">
        <f t="shared" si="309"/>
        <v>0.22222222222222143</v>
      </c>
      <c r="AZ922" s="67">
        <f t="shared" si="310"/>
        <v>7093.9444444444362</v>
      </c>
      <c r="BA922" s="57"/>
      <c r="BB922" s="57"/>
      <c r="BD922" s="57">
        <v>918</v>
      </c>
      <c r="BE922" s="66">
        <v>56.1</v>
      </c>
      <c r="BF922" s="66">
        <v>0</v>
      </c>
      <c r="BG922" s="65">
        <f t="shared" si="299"/>
        <v>15.583333333333334</v>
      </c>
      <c r="BH922" s="65">
        <f t="shared" si="311"/>
        <v>-2.7777777777776791E-2</v>
      </c>
      <c r="BI922" s="67">
        <f t="shared" si="312"/>
        <v>6989.9583333333376</v>
      </c>
      <c r="BJ922" s="57"/>
      <c r="BK922" s="57"/>
      <c r="BM922" s="57">
        <v>918</v>
      </c>
      <c r="BN922" s="57">
        <v>59</v>
      </c>
      <c r="BO922" s="66">
        <v>0</v>
      </c>
      <c r="BP922" s="65">
        <f t="shared" si="300"/>
        <v>16.388888888888889</v>
      </c>
      <c r="BQ922" s="65">
        <f t="shared" si="313"/>
        <v>-5.5555555555557135E-2</v>
      </c>
      <c r="BR922" s="67">
        <f t="shared" si="314"/>
        <v>7000.7222222222244</v>
      </c>
      <c r="BS922" s="57"/>
      <c r="BT922" s="57"/>
    </row>
    <row r="923" spans="1:72" x14ac:dyDescent="0.25">
      <c r="A923" s="31">
        <v>923</v>
      </c>
      <c r="B923" s="56">
        <v>920</v>
      </c>
      <c r="C923" s="71">
        <v>59.5</v>
      </c>
      <c r="D923" s="71">
        <v>0</v>
      </c>
      <c r="E923" s="71">
        <v>16.527777777777779</v>
      </c>
      <c r="F923" s="71">
        <v>0.11111111111111072</v>
      </c>
      <c r="G923" s="71">
        <v>7033.5972222222244</v>
      </c>
      <c r="K923" s="57">
        <v>919</v>
      </c>
      <c r="L923" s="66">
        <v>14</v>
      </c>
      <c r="M923" s="66">
        <v>0</v>
      </c>
      <c r="N923" s="65">
        <f t="shared" si="294"/>
        <v>3.8888888888888888</v>
      </c>
      <c r="O923" s="65">
        <f t="shared" si="301"/>
        <v>5.5555555555555358E-2</v>
      </c>
      <c r="P923" s="67">
        <f t="shared" si="302"/>
        <v>5494.8333333333303</v>
      </c>
      <c r="Q923" s="57"/>
      <c r="R923" s="57"/>
      <c r="T923" s="57">
        <v>919</v>
      </c>
      <c r="U923" s="66">
        <v>42.2</v>
      </c>
      <c r="V923" s="66">
        <v>0</v>
      </c>
      <c r="W923" s="65">
        <f t="shared" si="295"/>
        <v>11.722222222222223</v>
      </c>
      <c r="X923" s="65">
        <f t="shared" si="303"/>
        <v>0.13888888888888928</v>
      </c>
      <c r="Y923" s="67">
        <f t="shared" si="304"/>
        <v>7526.416666666667</v>
      </c>
      <c r="Z923" s="57"/>
      <c r="AA923" s="57"/>
      <c r="AC923" s="57">
        <v>919</v>
      </c>
      <c r="AD923" s="66">
        <v>48.3</v>
      </c>
      <c r="AE923" s="66">
        <v>0</v>
      </c>
      <c r="AF923" s="65">
        <f t="shared" si="296"/>
        <v>13.416666666666666</v>
      </c>
      <c r="AG923" s="65">
        <f t="shared" si="305"/>
        <v>0.13888888888888928</v>
      </c>
      <c r="AH923" s="67">
        <f t="shared" si="306"/>
        <v>7107.2916666666588</v>
      </c>
      <c r="AI923" s="57"/>
      <c r="AJ923" s="57"/>
      <c r="AL923" s="57">
        <v>919</v>
      </c>
      <c r="AM923" s="66">
        <v>48.3</v>
      </c>
      <c r="AN923" s="66">
        <v>0</v>
      </c>
      <c r="AO923" s="65">
        <f t="shared" si="297"/>
        <v>13.416666666666666</v>
      </c>
      <c r="AP923" s="65">
        <f t="shared" si="307"/>
        <v>0.13888888888888928</v>
      </c>
      <c r="AQ923" s="67">
        <f t="shared" si="308"/>
        <v>7107.2916666666588</v>
      </c>
      <c r="AR923" s="57"/>
      <c r="AS923" s="57"/>
      <c r="AU923" s="57">
        <v>919</v>
      </c>
      <c r="AV923" s="66">
        <v>48.3</v>
      </c>
      <c r="AW923" s="66">
        <v>0</v>
      </c>
      <c r="AX923" s="65">
        <f t="shared" si="298"/>
        <v>13.416666666666666</v>
      </c>
      <c r="AY923" s="65">
        <f t="shared" si="309"/>
        <v>0.13888888888888928</v>
      </c>
      <c r="AZ923" s="67">
        <f t="shared" si="310"/>
        <v>7107.2916666666588</v>
      </c>
      <c r="BA923" s="57"/>
      <c r="BB923" s="57"/>
      <c r="BD923" s="57">
        <v>919</v>
      </c>
      <c r="BE923" s="66">
        <v>56.1</v>
      </c>
      <c r="BF923" s="66">
        <v>0</v>
      </c>
      <c r="BG923" s="65">
        <f t="shared" si="299"/>
        <v>15.583333333333334</v>
      </c>
      <c r="BH923" s="65">
        <f t="shared" si="311"/>
        <v>0</v>
      </c>
      <c r="BI923" s="67">
        <f t="shared" si="312"/>
        <v>7005.5416666666706</v>
      </c>
      <c r="BJ923" s="57"/>
      <c r="BK923" s="57"/>
      <c r="BM923" s="57">
        <v>919</v>
      </c>
      <c r="BN923" s="57">
        <v>59.1</v>
      </c>
      <c r="BO923" s="66">
        <v>0</v>
      </c>
      <c r="BP923" s="65">
        <f t="shared" si="300"/>
        <v>16.416666666666668</v>
      </c>
      <c r="BQ923" s="65">
        <f t="shared" si="313"/>
        <v>2.7777777777778567E-2</v>
      </c>
      <c r="BR923" s="67">
        <f t="shared" si="314"/>
        <v>7017.1250000000018</v>
      </c>
      <c r="BS923" s="57"/>
      <c r="BT923" s="57"/>
    </row>
    <row r="924" spans="1:72" x14ac:dyDescent="0.25">
      <c r="A924" s="31">
        <v>924</v>
      </c>
      <c r="B924" s="56">
        <v>921</v>
      </c>
      <c r="C924" s="71">
        <v>60.5</v>
      </c>
      <c r="D924" s="71">
        <v>0</v>
      </c>
      <c r="E924" s="71">
        <v>16.805555555555554</v>
      </c>
      <c r="F924" s="71">
        <v>0.27777777777777501</v>
      </c>
      <c r="G924" s="71">
        <v>7050.2638888888914</v>
      </c>
      <c r="K924" s="57">
        <v>920</v>
      </c>
      <c r="L924" s="66">
        <v>14.1</v>
      </c>
      <c r="M924" s="66">
        <v>0</v>
      </c>
      <c r="N924" s="65">
        <f t="shared" si="294"/>
        <v>3.9166666666666665</v>
      </c>
      <c r="O924" s="65">
        <f t="shared" si="301"/>
        <v>2.7777777777777679E-2</v>
      </c>
      <c r="P924" s="67">
        <f t="shared" si="302"/>
        <v>5498.7361111111077</v>
      </c>
      <c r="Q924" s="57"/>
      <c r="R924" s="57"/>
      <c r="T924" s="57">
        <v>920</v>
      </c>
      <c r="U924" s="66">
        <v>42.7</v>
      </c>
      <c r="V924" s="66">
        <v>0</v>
      </c>
      <c r="W924" s="65">
        <f t="shared" si="295"/>
        <v>11.861111111111112</v>
      </c>
      <c r="X924" s="65">
        <f t="shared" si="303"/>
        <v>0.13888888888888928</v>
      </c>
      <c r="Y924" s="67">
        <f t="shared" si="304"/>
        <v>7538.2083333333339</v>
      </c>
      <c r="Z924" s="57"/>
      <c r="AA924" s="57"/>
      <c r="AC924" s="57">
        <v>920</v>
      </c>
      <c r="AD924" s="66">
        <v>48.9</v>
      </c>
      <c r="AE924" s="66">
        <v>0</v>
      </c>
      <c r="AF924" s="65">
        <f t="shared" si="296"/>
        <v>13.583333333333332</v>
      </c>
      <c r="AG924" s="65">
        <f t="shared" si="305"/>
        <v>0.16666666666666607</v>
      </c>
      <c r="AH924" s="67">
        <f t="shared" si="306"/>
        <v>7120.7916666666588</v>
      </c>
      <c r="AI924" s="57"/>
      <c r="AJ924" s="57"/>
      <c r="AL924" s="57">
        <v>920</v>
      </c>
      <c r="AM924" s="66">
        <v>48.9</v>
      </c>
      <c r="AN924" s="66">
        <v>0</v>
      </c>
      <c r="AO924" s="65">
        <f t="shared" si="297"/>
        <v>13.583333333333332</v>
      </c>
      <c r="AP924" s="65">
        <f t="shared" si="307"/>
        <v>0.16666666666666607</v>
      </c>
      <c r="AQ924" s="67">
        <f t="shared" si="308"/>
        <v>7120.7916666666588</v>
      </c>
      <c r="AR924" s="57"/>
      <c r="AS924" s="57"/>
      <c r="AU924" s="57">
        <v>920</v>
      </c>
      <c r="AV924" s="66">
        <v>48.9</v>
      </c>
      <c r="AW924" s="66">
        <v>0</v>
      </c>
      <c r="AX924" s="65">
        <f t="shared" si="298"/>
        <v>13.583333333333332</v>
      </c>
      <c r="AY924" s="65">
        <f t="shared" si="309"/>
        <v>0.16666666666666607</v>
      </c>
      <c r="AZ924" s="67">
        <f t="shared" si="310"/>
        <v>7120.7916666666588</v>
      </c>
      <c r="BA924" s="57"/>
      <c r="BB924" s="57"/>
      <c r="BD924" s="57">
        <v>920</v>
      </c>
      <c r="BE924" s="66">
        <v>56.5</v>
      </c>
      <c r="BF924" s="66">
        <v>0</v>
      </c>
      <c r="BG924" s="65">
        <f t="shared" si="299"/>
        <v>15.694444444444445</v>
      </c>
      <c r="BH924" s="65">
        <f t="shared" si="311"/>
        <v>0.11111111111111072</v>
      </c>
      <c r="BI924" s="67">
        <f t="shared" si="312"/>
        <v>7021.1805555555593</v>
      </c>
      <c r="BJ924" s="57"/>
      <c r="BK924" s="57"/>
      <c r="BM924" s="57">
        <v>920</v>
      </c>
      <c r="BN924" s="57">
        <v>59.5</v>
      </c>
      <c r="BO924" s="66">
        <v>0</v>
      </c>
      <c r="BP924" s="65">
        <f t="shared" si="300"/>
        <v>16.527777777777779</v>
      </c>
      <c r="BQ924" s="65">
        <f t="shared" si="313"/>
        <v>0.11111111111111072</v>
      </c>
      <c r="BR924" s="67">
        <f t="shared" si="314"/>
        <v>7033.5972222222244</v>
      </c>
      <c r="BS924" s="57"/>
      <c r="BT924" s="57"/>
    </row>
    <row r="925" spans="1:72" x14ac:dyDescent="0.25">
      <c r="A925" s="31">
        <v>925</v>
      </c>
      <c r="B925" s="56">
        <v>922</v>
      </c>
      <c r="C925" s="71">
        <v>62.3</v>
      </c>
      <c r="D925" s="71">
        <v>0</v>
      </c>
      <c r="E925" s="71">
        <v>17.305555555555554</v>
      </c>
      <c r="F925" s="71">
        <v>0.5</v>
      </c>
      <c r="G925" s="71">
        <v>7067.3194444444471</v>
      </c>
      <c r="K925" s="57">
        <v>921</v>
      </c>
      <c r="L925" s="66">
        <v>14.3</v>
      </c>
      <c r="M925" s="66">
        <v>0</v>
      </c>
      <c r="N925" s="65">
        <f t="shared" si="294"/>
        <v>3.9722222222222223</v>
      </c>
      <c r="O925" s="65">
        <f t="shared" si="301"/>
        <v>5.5555555555555802E-2</v>
      </c>
      <c r="P925" s="67">
        <f t="shared" si="302"/>
        <v>5502.680555555552</v>
      </c>
      <c r="Q925" s="57"/>
      <c r="R925" s="57"/>
      <c r="T925" s="57">
        <v>921</v>
      </c>
      <c r="U925" s="66">
        <v>43.2</v>
      </c>
      <c r="V925" s="66">
        <v>0</v>
      </c>
      <c r="W925" s="65">
        <f t="shared" si="295"/>
        <v>12</v>
      </c>
      <c r="X925" s="65">
        <f t="shared" si="303"/>
        <v>0.13888888888888751</v>
      </c>
      <c r="Y925" s="67">
        <f t="shared" si="304"/>
        <v>7550.1388888888896</v>
      </c>
      <c r="Z925" s="57"/>
      <c r="AA925" s="57"/>
      <c r="AC925" s="57">
        <v>921</v>
      </c>
      <c r="AD925" s="66">
        <v>49.4</v>
      </c>
      <c r="AE925" s="66">
        <v>0</v>
      </c>
      <c r="AF925" s="65">
        <f t="shared" si="296"/>
        <v>13.722222222222221</v>
      </c>
      <c r="AG925" s="65">
        <f t="shared" si="305"/>
        <v>0.13888888888888928</v>
      </c>
      <c r="AH925" s="67">
        <f t="shared" si="306"/>
        <v>7134.4444444444362</v>
      </c>
      <c r="AI925" s="57"/>
      <c r="AJ925" s="57"/>
      <c r="AL925" s="57">
        <v>921</v>
      </c>
      <c r="AM925" s="66">
        <v>49.4</v>
      </c>
      <c r="AN925" s="66">
        <v>0</v>
      </c>
      <c r="AO925" s="65">
        <f t="shared" si="297"/>
        <v>13.722222222222221</v>
      </c>
      <c r="AP925" s="65">
        <f t="shared" si="307"/>
        <v>0.13888888888888928</v>
      </c>
      <c r="AQ925" s="67">
        <f t="shared" si="308"/>
        <v>7134.4444444444362</v>
      </c>
      <c r="AR925" s="57"/>
      <c r="AS925" s="57"/>
      <c r="AU925" s="57">
        <v>921</v>
      </c>
      <c r="AV925" s="66">
        <v>49.4</v>
      </c>
      <c r="AW925" s="66">
        <v>0</v>
      </c>
      <c r="AX925" s="65">
        <f t="shared" si="298"/>
        <v>13.722222222222221</v>
      </c>
      <c r="AY925" s="65">
        <f t="shared" si="309"/>
        <v>0.13888888888888928</v>
      </c>
      <c r="AZ925" s="67">
        <f t="shared" si="310"/>
        <v>7134.4444444444362</v>
      </c>
      <c r="BA925" s="57"/>
      <c r="BB925" s="57"/>
      <c r="BD925" s="57">
        <v>921</v>
      </c>
      <c r="BE925" s="66">
        <v>57.5</v>
      </c>
      <c r="BF925" s="66">
        <v>0</v>
      </c>
      <c r="BG925" s="65">
        <f t="shared" si="299"/>
        <v>15.972222222222221</v>
      </c>
      <c r="BH925" s="65">
        <f t="shared" si="311"/>
        <v>0.27777777777777679</v>
      </c>
      <c r="BI925" s="67">
        <f t="shared" si="312"/>
        <v>7037.0138888888923</v>
      </c>
      <c r="BJ925" s="57"/>
      <c r="BK925" s="57"/>
      <c r="BM925" s="57">
        <v>921</v>
      </c>
      <c r="BN925" s="57">
        <v>60.5</v>
      </c>
      <c r="BO925" s="66">
        <v>0</v>
      </c>
      <c r="BP925" s="65">
        <f t="shared" si="300"/>
        <v>16.805555555555554</v>
      </c>
      <c r="BQ925" s="65">
        <f t="shared" si="313"/>
        <v>0.27777777777777501</v>
      </c>
      <c r="BR925" s="67">
        <f t="shared" si="314"/>
        <v>7050.2638888888914</v>
      </c>
      <c r="BS925" s="57"/>
      <c r="BT925" s="57"/>
    </row>
    <row r="926" spans="1:72" x14ac:dyDescent="0.25">
      <c r="A926" s="31">
        <v>926</v>
      </c>
      <c r="B926" s="56">
        <v>923</v>
      </c>
      <c r="C926" s="71">
        <v>63.9</v>
      </c>
      <c r="D926" s="71">
        <v>0</v>
      </c>
      <c r="E926" s="71">
        <v>17.75</v>
      </c>
      <c r="F926" s="71">
        <v>0.44444444444444642</v>
      </c>
      <c r="G926" s="71">
        <v>7084.8472222222244</v>
      </c>
      <c r="K926" s="57">
        <v>922</v>
      </c>
      <c r="L926" s="66">
        <v>14.4</v>
      </c>
      <c r="M926" s="66">
        <v>0</v>
      </c>
      <c r="N926" s="65">
        <f t="shared" si="294"/>
        <v>4</v>
      </c>
      <c r="O926" s="65">
        <f t="shared" si="301"/>
        <v>2.7777777777777679E-2</v>
      </c>
      <c r="P926" s="67">
        <f t="shared" si="302"/>
        <v>5506.6666666666633</v>
      </c>
      <c r="Q926" s="57"/>
      <c r="R926" s="57"/>
      <c r="T926" s="57">
        <v>922</v>
      </c>
      <c r="U926" s="66">
        <v>43.6</v>
      </c>
      <c r="V926" s="66">
        <v>0</v>
      </c>
      <c r="W926" s="65">
        <f t="shared" si="295"/>
        <v>12.111111111111111</v>
      </c>
      <c r="X926" s="65">
        <f t="shared" si="303"/>
        <v>0.11111111111111072</v>
      </c>
      <c r="Y926" s="67">
        <f t="shared" si="304"/>
        <v>7562.1944444444453</v>
      </c>
      <c r="Z926" s="57"/>
      <c r="AA926" s="57"/>
      <c r="AC926" s="57">
        <v>922</v>
      </c>
      <c r="AD926" s="66">
        <v>49.8</v>
      </c>
      <c r="AE926" s="66">
        <v>0</v>
      </c>
      <c r="AF926" s="65">
        <f t="shared" si="296"/>
        <v>13.833333333333332</v>
      </c>
      <c r="AG926" s="65">
        <f t="shared" si="305"/>
        <v>0.11111111111111072</v>
      </c>
      <c r="AH926" s="67">
        <f t="shared" si="306"/>
        <v>7148.2222222222135</v>
      </c>
      <c r="AI926" s="57"/>
      <c r="AJ926" s="57"/>
      <c r="AL926" s="57">
        <v>922</v>
      </c>
      <c r="AM926" s="66">
        <v>49.8</v>
      </c>
      <c r="AN926" s="66">
        <v>0</v>
      </c>
      <c r="AO926" s="65">
        <f t="shared" si="297"/>
        <v>13.833333333333332</v>
      </c>
      <c r="AP926" s="65">
        <f t="shared" si="307"/>
        <v>0.11111111111111072</v>
      </c>
      <c r="AQ926" s="67">
        <f t="shared" si="308"/>
        <v>7148.2222222222135</v>
      </c>
      <c r="AR926" s="57"/>
      <c r="AS926" s="57"/>
      <c r="AU926" s="57">
        <v>922</v>
      </c>
      <c r="AV926" s="66">
        <v>49.8</v>
      </c>
      <c r="AW926" s="66">
        <v>0</v>
      </c>
      <c r="AX926" s="65">
        <f t="shared" si="298"/>
        <v>13.833333333333332</v>
      </c>
      <c r="AY926" s="65">
        <f t="shared" si="309"/>
        <v>0.11111111111111072</v>
      </c>
      <c r="AZ926" s="67">
        <f t="shared" si="310"/>
        <v>7148.2222222222135</v>
      </c>
      <c r="BA926" s="57"/>
      <c r="BB926" s="57"/>
      <c r="BD926" s="57">
        <v>922</v>
      </c>
      <c r="BE926" s="66">
        <v>59.2</v>
      </c>
      <c r="BF926" s="66">
        <v>0</v>
      </c>
      <c r="BG926" s="65">
        <f t="shared" si="299"/>
        <v>16.444444444444446</v>
      </c>
      <c r="BH926" s="65">
        <f t="shared" si="311"/>
        <v>0.47222222222222499</v>
      </c>
      <c r="BI926" s="67">
        <f t="shared" si="312"/>
        <v>7053.2222222222254</v>
      </c>
      <c r="BJ926" s="57"/>
      <c r="BK926" s="57"/>
      <c r="BM926" s="57">
        <v>922</v>
      </c>
      <c r="BN926" s="57">
        <v>62.3</v>
      </c>
      <c r="BO926" s="66">
        <v>0</v>
      </c>
      <c r="BP926" s="65">
        <f t="shared" si="300"/>
        <v>17.305555555555554</v>
      </c>
      <c r="BQ926" s="65">
        <f t="shared" si="313"/>
        <v>0.5</v>
      </c>
      <c r="BR926" s="67">
        <f t="shared" si="314"/>
        <v>7067.3194444444471</v>
      </c>
      <c r="BS926" s="57"/>
      <c r="BT926" s="57"/>
    </row>
    <row r="927" spans="1:72" x14ac:dyDescent="0.25">
      <c r="A927" s="31">
        <v>927</v>
      </c>
      <c r="B927" s="56">
        <v>924</v>
      </c>
      <c r="C927" s="71">
        <v>65.099999999999994</v>
      </c>
      <c r="D927" s="71">
        <v>0</v>
      </c>
      <c r="E927" s="71">
        <v>18.083333333333332</v>
      </c>
      <c r="F927" s="71">
        <v>0.33333333333333215</v>
      </c>
      <c r="G927" s="71">
        <v>7102.7638888888914</v>
      </c>
      <c r="K927" s="57">
        <v>923</v>
      </c>
      <c r="L927" s="66">
        <v>14.4</v>
      </c>
      <c r="M927" s="66">
        <v>0</v>
      </c>
      <c r="N927" s="65">
        <f t="shared" si="294"/>
        <v>4</v>
      </c>
      <c r="O927" s="65">
        <f t="shared" si="301"/>
        <v>0</v>
      </c>
      <c r="P927" s="67">
        <f t="shared" si="302"/>
        <v>5510.6666666666633</v>
      </c>
      <c r="Q927" s="57"/>
      <c r="R927" s="57"/>
      <c r="T927" s="57">
        <v>923</v>
      </c>
      <c r="U927" s="66">
        <v>44</v>
      </c>
      <c r="V927" s="66">
        <v>0</v>
      </c>
      <c r="W927" s="65">
        <f t="shared" si="295"/>
        <v>12.222222222222221</v>
      </c>
      <c r="X927" s="65">
        <f t="shared" si="303"/>
        <v>0.11111111111111072</v>
      </c>
      <c r="Y927" s="67">
        <f t="shared" si="304"/>
        <v>7574.3611111111122</v>
      </c>
      <c r="Z927" s="57"/>
      <c r="AA927" s="57"/>
      <c r="AC927" s="57">
        <v>923</v>
      </c>
      <c r="AD927" s="66">
        <v>49.6</v>
      </c>
      <c r="AE927" s="66">
        <v>0</v>
      </c>
      <c r="AF927" s="65">
        <f t="shared" si="296"/>
        <v>13.777777777777779</v>
      </c>
      <c r="AG927" s="65">
        <f t="shared" si="305"/>
        <v>-5.5555555555553582E-2</v>
      </c>
      <c r="AH927" s="67">
        <f t="shared" si="306"/>
        <v>7162.0277777777692</v>
      </c>
      <c r="AI927" s="57"/>
      <c r="AJ927" s="57"/>
      <c r="AL927" s="57">
        <v>923</v>
      </c>
      <c r="AM927" s="66">
        <v>49.6</v>
      </c>
      <c r="AN927" s="66">
        <v>0</v>
      </c>
      <c r="AO927" s="65">
        <f t="shared" si="297"/>
        <v>13.777777777777779</v>
      </c>
      <c r="AP927" s="65">
        <f t="shared" si="307"/>
        <v>-5.5555555555553582E-2</v>
      </c>
      <c r="AQ927" s="67">
        <f t="shared" si="308"/>
        <v>7162.0277777777692</v>
      </c>
      <c r="AR927" s="57"/>
      <c r="AS927" s="57"/>
      <c r="AU927" s="57">
        <v>923</v>
      </c>
      <c r="AV927" s="66">
        <v>49.6</v>
      </c>
      <c r="AW927" s="66">
        <v>0</v>
      </c>
      <c r="AX927" s="65">
        <f t="shared" si="298"/>
        <v>13.777777777777779</v>
      </c>
      <c r="AY927" s="65">
        <f t="shared" si="309"/>
        <v>-5.5555555555553582E-2</v>
      </c>
      <c r="AZ927" s="67">
        <f t="shared" si="310"/>
        <v>7162.0277777777692</v>
      </c>
      <c r="BA927" s="57"/>
      <c r="BB927" s="57"/>
      <c r="BD927" s="57">
        <v>923</v>
      </c>
      <c r="BE927" s="66">
        <v>60.7</v>
      </c>
      <c r="BF927" s="66">
        <v>0</v>
      </c>
      <c r="BG927" s="65">
        <f t="shared" si="299"/>
        <v>16.861111111111111</v>
      </c>
      <c r="BH927" s="65">
        <f t="shared" si="311"/>
        <v>0.4166666666666643</v>
      </c>
      <c r="BI927" s="67">
        <f t="shared" si="312"/>
        <v>7069.8750000000027</v>
      </c>
      <c r="BJ927" s="57"/>
      <c r="BK927" s="57"/>
      <c r="BM927" s="57">
        <v>923</v>
      </c>
      <c r="BN927" s="57">
        <v>63.9</v>
      </c>
      <c r="BO927" s="66">
        <v>0</v>
      </c>
      <c r="BP927" s="65">
        <f t="shared" si="300"/>
        <v>17.75</v>
      </c>
      <c r="BQ927" s="65">
        <f t="shared" si="313"/>
        <v>0.44444444444444642</v>
      </c>
      <c r="BR927" s="67">
        <f t="shared" si="314"/>
        <v>7084.8472222222244</v>
      </c>
      <c r="BS927" s="57"/>
      <c r="BT927" s="57"/>
    </row>
    <row r="928" spans="1:72" x14ac:dyDescent="0.25">
      <c r="A928" s="31">
        <v>928</v>
      </c>
      <c r="B928" s="56">
        <v>925</v>
      </c>
      <c r="C928" s="71">
        <v>64.099999999999994</v>
      </c>
      <c r="D928" s="71">
        <v>0</v>
      </c>
      <c r="E928" s="71">
        <v>17.805555555555554</v>
      </c>
      <c r="F928" s="71">
        <v>-0.27777777777777857</v>
      </c>
      <c r="G928" s="71">
        <v>7120.7083333333358</v>
      </c>
      <c r="K928" s="57">
        <v>924</v>
      </c>
      <c r="L928" s="66">
        <v>14.4</v>
      </c>
      <c r="M928" s="66">
        <v>0</v>
      </c>
      <c r="N928" s="65">
        <f t="shared" si="294"/>
        <v>4</v>
      </c>
      <c r="O928" s="65">
        <f t="shared" si="301"/>
        <v>0</v>
      </c>
      <c r="P928" s="67">
        <f t="shared" si="302"/>
        <v>5514.6666666666633</v>
      </c>
      <c r="Q928" s="57"/>
      <c r="R928" s="57"/>
      <c r="T928" s="57">
        <v>924</v>
      </c>
      <c r="U928" s="66">
        <v>44.2</v>
      </c>
      <c r="V928" s="66">
        <v>0</v>
      </c>
      <c r="W928" s="65">
        <f t="shared" si="295"/>
        <v>12.277777777777779</v>
      </c>
      <c r="X928" s="65">
        <f t="shared" si="303"/>
        <v>5.5555555555557135E-2</v>
      </c>
      <c r="Y928" s="67">
        <f t="shared" si="304"/>
        <v>7586.6111111111122</v>
      </c>
      <c r="Z928" s="57"/>
      <c r="AA928" s="57"/>
      <c r="AC928" s="57">
        <v>924</v>
      </c>
      <c r="AD928" s="66">
        <v>49.3</v>
      </c>
      <c r="AE928" s="66">
        <v>0</v>
      </c>
      <c r="AF928" s="65">
        <f t="shared" si="296"/>
        <v>13.694444444444443</v>
      </c>
      <c r="AG928" s="65">
        <f t="shared" si="305"/>
        <v>-8.3333333333335702E-2</v>
      </c>
      <c r="AH928" s="67">
        <f t="shared" si="306"/>
        <v>7175.7638888888805</v>
      </c>
      <c r="AI928" s="57"/>
      <c r="AJ928" s="57"/>
      <c r="AL928" s="57">
        <v>924</v>
      </c>
      <c r="AM928" s="66">
        <v>49.3</v>
      </c>
      <c r="AN928" s="66">
        <v>0</v>
      </c>
      <c r="AO928" s="65">
        <f t="shared" si="297"/>
        <v>13.694444444444443</v>
      </c>
      <c r="AP928" s="65">
        <f t="shared" si="307"/>
        <v>-8.3333333333335702E-2</v>
      </c>
      <c r="AQ928" s="67">
        <f t="shared" si="308"/>
        <v>7175.7638888888805</v>
      </c>
      <c r="AR928" s="57"/>
      <c r="AS928" s="57"/>
      <c r="AU928" s="57">
        <v>924</v>
      </c>
      <c r="AV928" s="66">
        <v>49.3</v>
      </c>
      <c r="AW928" s="66">
        <v>0</v>
      </c>
      <c r="AX928" s="65">
        <f t="shared" si="298"/>
        <v>13.694444444444443</v>
      </c>
      <c r="AY928" s="65">
        <f t="shared" si="309"/>
        <v>-8.3333333333335702E-2</v>
      </c>
      <c r="AZ928" s="67">
        <f t="shared" si="310"/>
        <v>7175.7638888888805</v>
      </c>
      <c r="BA928" s="57"/>
      <c r="BB928" s="57"/>
      <c r="BD928" s="57">
        <v>924</v>
      </c>
      <c r="BE928" s="66">
        <v>61.8</v>
      </c>
      <c r="BF928" s="66">
        <v>0</v>
      </c>
      <c r="BG928" s="65">
        <f t="shared" si="299"/>
        <v>17.166666666666664</v>
      </c>
      <c r="BH928" s="65">
        <f t="shared" si="311"/>
        <v>0.30555555555555358</v>
      </c>
      <c r="BI928" s="67">
        <f t="shared" si="312"/>
        <v>7086.8888888888914</v>
      </c>
      <c r="BJ928" s="57"/>
      <c r="BK928" s="57"/>
      <c r="BM928" s="57">
        <v>924</v>
      </c>
      <c r="BN928" s="57">
        <v>65.099999999999994</v>
      </c>
      <c r="BO928" s="66">
        <v>0</v>
      </c>
      <c r="BP928" s="65">
        <f t="shared" si="300"/>
        <v>18.083333333333332</v>
      </c>
      <c r="BQ928" s="65">
        <f t="shared" si="313"/>
        <v>0.33333333333333215</v>
      </c>
      <c r="BR928" s="67">
        <f t="shared" si="314"/>
        <v>7102.7638888888914</v>
      </c>
      <c r="BS928" s="57"/>
      <c r="BT928" s="57"/>
    </row>
    <row r="929" spans="1:72" x14ac:dyDescent="0.25">
      <c r="A929" s="31">
        <v>929</v>
      </c>
      <c r="B929" s="56">
        <v>926</v>
      </c>
      <c r="C929" s="71">
        <v>62.7</v>
      </c>
      <c r="D929" s="71">
        <v>0</v>
      </c>
      <c r="E929" s="71">
        <v>17.416666666666668</v>
      </c>
      <c r="F929" s="71">
        <v>-0.38888888888888573</v>
      </c>
      <c r="G929" s="71">
        <v>7138.3194444444471</v>
      </c>
      <c r="K929" s="57">
        <v>925</v>
      </c>
      <c r="L929" s="66">
        <v>14.3</v>
      </c>
      <c r="M929" s="66">
        <v>0</v>
      </c>
      <c r="N929" s="65">
        <f t="shared" si="294"/>
        <v>3.9722222222222223</v>
      </c>
      <c r="O929" s="65">
        <f t="shared" si="301"/>
        <v>-2.7777777777777679E-2</v>
      </c>
      <c r="P929" s="67">
        <f t="shared" si="302"/>
        <v>5518.6527777777746</v>
      </c>
      <c r="Q929" s="57"/>
      <c r="R929" s="57"/>
      <c r="T929" s="57">
        <v>925</v>
      </c>
      <c r="U929" s="66">
        <v>44.4</v>
      </c>
      <c r="V929" s="66">
        <v>0</v>
      </c>
      <c r="W929" s="65">
        <f t="shared" si="295"/>
        <v>12.333333333333332</v>
      </c>
      <c r="X929" s="65">
        <f t="shared" si="303"/>
        <v>5.5555555555553582E-2</v>
      </c>
      <c r="Y929" s="67">
        <f t="shared" si="304"/>
        <v>7598.9166666666679</v>
      </c>
      <c r="Z929" s="57"/>
      <c r="AA929" s="57"/>
      <c r="AC929" s="57">
        <v>925</v>
      </c>
      <c r="AD929" s="66">
        <v>49</v>
      </c>
      <c r="AE929" s="66">
        <v>0</v>
      </c>
      <c r="AF929" s="65">
        <f t="shared" si="296"/>
        <v>13.611111111111111</v>
      </c>
      <c r="AG929" s="65">
        <f t="shared" si="305"/>
        <v>-8.3333333333332149E-2</v>
      </c>
      <c r="AH929" s="67">
        <f t="shared" si="306"/>
        <v>7189.4166666666579</v>
      </c>
      <c r="AI929" s="57"/>
      <c r="AJ929" s="57"/>
      <c r="AL929" s="57">
        <v>925</v>
      </c>
      <c r="AM929" s="66">
        <v>49</v>
      </c>
      <c r="AN929" s="66">
        <v>0</v>
      </c>
      <c r="AO929" s="65">
        <f t="shared" si="297"/>
        <v>13.611111111111111</v>
      </c>
      <c r="AP929" s="65">
        <f t="shared" si="307"/>
        <v>-8.3333333333332149E-2</v>
      </c>
      <c r="AQ929" s="67">
        <f t="shared" si="308"/>
        <v>7189.4166666666579</v>
      </c>
      <c r="AR929" s="57"/>
      <c r="AS929" s="57"/>
      <c r="AU929" s="57">
        <v>925</v>
      </c>
      <c r="AV929" s="66">
        <v>49</v>
      </c>
      <c r="AW929" s="66">
        <v>0</v>
      </c>
      <c r="AX929" s="65">
        <f t="shared" si="298"/>
        <v>13.611111111111111</v>
      </c>
      <c r="AY929" s="65">
        <f t="shared" si="309"/>
        <v>-8.3333333333332149E-2</v>
      </c>
      <c r="AZ929" s="67">
        <f t="shared" si="310"/>
        <v>7189.4166666666579</v>
      </c>
      <c r="BA929" s="57"/>
      <c r="BB929" s="57"/>
      <c r="BD929" s="57">
        <v>925</v>
      </c>
      <c r="BE929" s="66">
        <v>62.3</v>
      </c>
      <c r="BF929" s="66">
        <v>0</v>
      </c>
      <c r="BG929" s="65">
        <f t="shared" si="299"/>
        <v>17.305555555555554</v>
      </c>
      <c r="BH929" s="65">
        <f t="shared" si="311"/>
        <v>0.13888888888888928</v>
      </c>
      <c r="BI929" s="67">
        <f t="shared" si="312"/>
        <v>7104.1250000000027</v>
      </c>
      <c r="BJ929" s="57"/>
      <c r="BK929" s="57"/>
      <c r="BM929" s="57">
        <v>925</v>
      </c>
      <c r="BN929" s="57">
        <v>64.099999999999994</v>
      </c>
      <c r="BO929" s="66">
        <v>0</v>
      </c>
      <c r="BP929" s="65">
        <f t="shared" si="300"/>
        <v>17.805555555555554</v>
      </c>
      <c r="BQ929" s="65">
        <f t="shared" si="313"/>
        <v>-0.27777777777777857</v>
      </c>
      <c r="BR929" s="67">
        <f t="shared" si="314"/>
        <v>7120.7083333333358</v>
      </c>
      <c r="BS929" s="57"/>
      <c r="BT929" s="57"/>
    </row>
    <row r="930" spans="1:72" x14ac:dyDescent="0.25">
      <c r="A930" s="31">
        <v>930</v>
      </c>
      <c r="B930" s="56">
        <v>927</v>
      </c>
      <c r="C930" s="71">
        <v>62</v>
      </c>
      <c r="D930" s="71">
        <v>0</v>
      </c>
      <c r="E930" s="71">
        <v>17.222222222222221</v>
      </c>
      <c r="F930" s="71">
        <v>-0.19444444444444642</v>
      </c>
      <c r="G930" s="71">
        <v>7155.6388888888914</v>
      </c>
      <c r="K930" s="57">
        <v>926</v>
      </c>
      <c r="L930" s="66">
        <v>14.3</v>
      </c>
      <c r="M930" s="66">
        <v>0</v>
      </c>
      <c r="N930" s="65">
        <f t="shared" si="294"/>
        <v>3.9722222222222223</v>
      </c>
      <c r="O930" s="65">
        <f t="shared" si="301"/>
        <v>0</v>
      </c>
      <c r="P930" s="67">
        <f t="shared" si="302"/>
        <v>5522.6249999999973</v>
      </c>
      <c r="Q930" s="57"/>
      <c r="R930" s="57"/>
      <c r="T930" s="57">
        <v>926</v>
      </c>
      <c r="U930" s="66">
        <v>44.5</v>
      </c>
      <c r="V930" s="66">
        <v>0</v>
      </c>
      <c r="W930" s="65">
        <f t="shared" si="295"/>
        <v>12.361111111111111</v>
      </c>
      <c r="X930" s="65">
        <f t="shared" si="303"/>
        <v>2.7777777777778567E-2</v>
      </c>
      <c r="Y930" s="67">
        <f t="shared" si="304"/>
        <v>7611.2638888888905</v>
      </c>
      <c r="Z930" s="57"/>
      <c r="AA930" s="57"/>
      <c r="AC930" s="57">
        <v>926</v>
      </c>
      <c r="AD930" s="66">
        <v>48.5</v>
      </c>
      <c r="AE930" s="66">
        <v>0</v>
      </c>
      <c r="AF930" s="65">
        <f t="shared" si="296"/>
        <v>13.472222222222221</v>
      </c>
      <c r="AG930" s="65">
        <f t="shared" si="305"/>
        <v>-0.13888888888888928</v>
      </c>
      <c r="AH930" s="67">
        <f t="shared" si="306"/>
        <v>7202.9583333333248</v>
      </c>
      <c r="AI930" s="57"/>
      <c r="AJ930" s="57"/>
      <c r="AL930" s="57">
        <v>926</v>
      </c>
      <c r="AM930" s="66">
        <v>48.5</v>
      </c>
      <c r="AN930" s="66">
        <v>0</v>
      </c>
      <c r="AO930" s="65">
        <f t="shared" si="297"/>
        <v>13.472222222222221</v>
      </c>
      <c r="AP930" s="65">
        <f t="shared" si="307"/>
        <v>-0.13888888888888928</v>
      </c>
      <c r="AQ930" s="67">
        <f t="shared" si="308"/>
        <v>7202.9583333333248</v>
      </c>
      <c r="AR930" s="57"/>
      <c r="AS930" s="57"/>
      <c r="AU930" s="57">
        <v>926</v>
      </c>
      <c r="AV930" s="66">
        <v>48.5</v>
      </c>
      <c r="AW930" s="66">
        <v>0</v>
      </c>
      <c r="AX930" s="65">
        <f t="shared" si="298"/>
        <v>13.472222222222221</v>
      </c>
      <c r="AY930" s="65">
        <f t="shared" si="309"/>
        <v>-0.13888888888888928</v>
      </c>
      <c r="AZ930" s="67">
        <f t="shared" si="310"/>
        <v>7202.9583333333248</v>
      </c>
      <c r="BA930" s="57"/>
      <c r="BB930" s="57"/>
      <c r="BD930" s="57">
        <v>926</v>
      </c>
      <c r="BE930" s="66">
        <v>62.7</v>
      </c>
      <c r="BF930" s="66">
        <v>0</v>
      </c>
      <c r="BG930" s="65">
        <f t="shared" si="299"/>
        <v>17.416666666666668</v>
      </c>
      <c r="BH930" s="65">
        <f t="shared" si="311"/>
        <v>0.11111111111111427</v>
      </c>
      <c r="BI930" s="67">
        <f t="shared" si="312"/>
        <v>7121.486111111114</v>
      </c>
      <c r="BJ930" s="57"/>
      <c r="BK930" s="57"/>
      <c r="BM930" s="57">
        <v>926</v>
      </c>
      <c r="BN930" s="57">
        <v>62.7</v>
      </c>
      <c r="BO930" s="66">
        <v>0</v>
      </c>
      <c r="BP930" s="65">
        <f t="shared" si="300"/>
        <v>17.416666666666668</v>
      </c>
      <c r="BQ930" s="65">
        <f t="shared" si="313"/>
        <v>-0.38888888888888573</v>
      </c>
      <c r="BR930" s="67">
        <f t="shared" si="314"/>
        <v>7138.3194444444471</v>
      </c>
      <c r="BS930" s="57"/>
      <c r="BT930" s="57"/>
    </row>
    <row r="931" spans="1:72" x14ac:dyDescent="0.25">
      <c r="A931" s="31">
        <v>931</v>
      </c>
      <c r="B931" s="56">
        <v>928</v>
      </c>
      <c r="C931" s="71">
        <v>61.3</v>
      </c>
      <c r="D931" s="71">
        <v>0</v>
      </c>
      <c r="E931" s="71">
        <v>17.027777777777775</v>
      </c>
      <c r="F931" s="71">
        <v>-0.19444444444444642</v>
      </c>
      <c r="G931" s="71">
        <v>7172.7638888888914</v>
      </c>
      <c r="K931" s="57">
        <v>927</v>
      </c>
      <c r="L931" s="66">
        <v>14</v>
      </c>
      <c r="M931" s="66">
        <v>0</v>
      </c>
      <c r="N931" s="65">
        <f t="shared" si="294"/>
        <v>3.8888888888888888</v>
      </c>
      <c r="O931" s="65">
        <f t="shared" si="301"/>
        <v>-8.3333333333333481E-2</v>
      </c>
      <c r="P931" s="67">
        <f t="shared" si="302"/>
        <v>5526.5555555555529</v>
      </c>
      <c r="Q931" s="57"/>
      <c r="R931" s="57"/>
      <c r="T931" s="57">
        <v>927</v>
      </c>
      <c r="U931" s="66">
        <v>44.6</v>
      </c>
      <c r="V931" s="66">
        <v>0</v>
      </c>
      <c r="W931" s="65">
        <f t="shared" si="295"/>
        <v>12.388888888888889</v>
      </c>
      <c r="X931" s="65">
        <f t="shared" si="303"/>
        <v>2.7777777777778567E-2</v>
      </c>
      <c r="Y931" s="67">
        <f t="shared" si="304"/>
        <v>7623.6388888888905</v>
      </c>
      <c r="Z931" s="57"/>
      <c r="AA931" s="57"/>
      <c r="AC931" s="57">
        <v>927</v>
      </c>
      <c r="AD931" s="66">
        <v>48</v>
      </c>
      <c r="AE931" s="66">
        <v>0</v>
      </c>
      <c r="AF931" s="65">
        <f t="shared" si="296"/>
        <v>13.333333333333332</v>
      </c>
      <c r="AG931" s="65">
        <f t="shared" si="305"/>
        <v>-0.13888888888888928</v>
      </c>
      <c r="AH931" s="67">
        <f t="shared" si="306"/>
        <v>7216.3611111111022</v>
      </c>
      <c r="AI931" s="57"/>
      <c r="AJ931" s="57"/>
      <c r="AL931" s="57">
        <v>927</v>
      </c>
      <c r="AM931" s="66">
        <v>48</v>
      </c>
      <c r="AN931" s="66">
        <v>0</v>
      </c>
      <c r="AO931" s="65">
        <f t="shared" si="297"/>
        <v>13.333333333333332</v>
      </c>
      <c r="AP931" s="65">
        <f t="shared" si="307"/>
        <v>-0.13888888888888928</v>
      </c>
      <c r="AQ931" s="67">
        <f t="shared" si="308"/>
        <v>7216.3611111111022</v>
      </c>
      <c r="AR931" s="57"/>
      <c r="AS931" s="57"/>
      <c r="AU931" s="57">
        <v>927</v>
      </c>
      <c r="AV931" s="66">
        <v>48</v>
      </c>
      <c r="AW931" s="66">
        <v>0</v>
      </c>
      <c r="AX931" s="65">
        <f t="shared" si="298"/>
        <v>13.333333333333332</v>
      </c>
      <c r="AY931" s="65">
        <f t="shared" si="309"/>
        <v>-0.13888888888888928</v>
      </c>
      <c r="AZ931" s="67">
        <f t="shared" si="310"/>
        <v>7216.3611111111022</v>
      </c>
      <c r="BA931" s="57"/>
      <c r="BB931" s="57"/>
      <c r="BD931" s="57">
        <v>927</v>
      </c>
      <c r="BE931" s="66">
        <v>62</v>
      </c>
      <c r="BF931" s="66">
        <v>0</v>
      </c>
      <c r="BG931" s="65">
        <f t="shared" si="299"/>
        <v>17.222222222222221</v>
      </c>
      <c r="BH931" s="65">
        <f t="shared" si="311"/>
        <v>-0.19444444444444642</v>
      </c>
      <c r="BI931" s="67">
        <f t="shared" si="312"/>
        <v>7138.8055555555584</v>
      </c>
      <c r="BJ931" s="57"/>
      <c r="BK931" s="57"/>
      <c r="BM931" s="57">
        <v>927</v>
      </c>
      <c r="BN931" s="57">
        <v>62</v>
      </c>
      <c r="BO931" s="66">
        <v>0</v>
      </c>
      <c r="BP931" s="65">
        <f t="shared" si="300"/>
        <v>17.222222222222221</v>
      </c>
      <c r="BQ931" s="65">
        <f t="shared" si="313"/>
        <v>-0.19444444444444642</v>
      </c>
      <c r="BR931" s="67">
        <f t="shared" si="314"/>
        <v>7155.6388888888914</v>
      </c>
      <c r="BS931" s="57"/>
      <c r="BT931" s="57"/>
    </row>
    <row r="932" spans="1:72" x14ac:dyDescent="0.25">
      <c r="A932" s="31">
        <v>932</v>
      </c>
      <c r="B932" s="56">
        <v>929</v>
      </c>
      <c r="C932" s="71">
        <v>60.9</v>
      </c>
      <c r="D932" s="71">
        <v>0</v>
      </c>
      <c r="E932" s="71">
        <v>16.916666666666664</v>
      </c>
      <c r="F932" s="71">
        <v>-0.11111111111111072</v>
      </c>
      <c r="G932" s="71">
        <v>7189.736111111114</v>
      </c>
      <c r="K932" s="57">
        <v>928</v>
      </c>
      <c r="L932" s="66">
        <v>13</v>
      </c>
      <c r="M932" s="66">
        <v>0</v>
      </c>
      <c r="N932" s="65">
        <f t="shared" si="294"/>
        <v>3.6111111111111112</v>
      </c>
      <c r="O932" s="65">
        <f t="shared" si="301"/>
        <v>-0.27777777777777768</v>
      </c>
      <c r="P932" s="67">
        <f t="shared" si="302"/>
        <v>5530.3055555555529</v>
      </c>
      <c r="Q932" s="57"/>
      <c r="R932" s="57"/>
      <c r="T932" s="57">
        <v>928</v>
      </c>
      <c r="U932" s="66">
        <v>44.7</v>
      </c>
      <c r="V932" s="66">
        <v>0</v>
      </c>
      <c r="W932" s="65">
        <f t="shared" si="295"/>
        <v>12.416666666666668</v>
      </c>
      <c r="X932" s="65">
        <f t="shared" si="303"/>
        <v>2.7777777777778567E-2</v>
      </c>
      <c r="Y932" s="67">
        <f t="shared" si="304"/>
        <v>7636.0416666666679</v>
      </c>
      <c r="Z932" s="57"/>
      <c r="AA932" s="57"/>
      <c r="AC932" s="57">
        <v>928</v>
      </c>
      <c r="AD932" s="66">
        <v>47.5</v>
      </c>
      <c r="AE932" s="66">
        <v>0</v>
      </c>
      <c r="AF932" s="65">
        <f t="shared" si="296"/>
        <v>13.194444444444445</v>
      </c>
      <c r="AG932" s="65">
        <f t="shared" si="305"/>
        <v>-0.13888888888888751</v>
      </c>
      <c r="AH932" s="67">
        <f t="shared" si="306"/>
        <v>7229.6249999999909</v>
      </c>
      <c r="AI932" s="57"/>
      <c r="AJ932" s="57"/>
      <c r="AL932" s="57">
        <v>928</v>
      </c>
      <c r="AM932" s="66">
        <v>47.5</v>
      </c>
      <c r="AN932" s="66">
        <v>0</v>
      </c>
      <c r="AO932" s="65">
        <f t="shared" si="297"/>
        <v>13.194444444444445</v>
      </c>
      <c r="AP932" s="65">
        <f t="shared" si="307"/>
        <v>-0.13888888888888751</v>
      </c>
      <c r="AQ932" s="67">
        <f t="shared" si="308"/>
        <v>7229.6249999999909</v>
      </c>
      <c r="AR932" s="57"/>
      <c r="AS932" s="57"/>
      <c r="AU932" s="57">
        <v>928</v>
      </c>
      <c r="AV932" s="66">
        <v>47.5</v>
      </c>
      <c r="AW932" s="66">
        <v>0</v>
      </c>
      <c r="AX932" s="65">
        <f t="shared" si="298"/>
        <v>13.194444444444445</v>
      </c>
      <c r="AY932" s="65">
        <f t="shared" si="309"/>
        <v>-0.13888888888888751</v>
      </c>
      <c r="AZ932" s="67">
        <f t="shared" si="310"/>
        <v>7229.6249999999909</v>
      </c>
      <c r="BA932" s="57"/>
      <c r="BB932" s="57"/>
      <c r="BD932" s="57">
        <v>928</v>
      </c>
      <c r="BE932" s="66">
        <v>61.3</v>
      </c>
      <c r="BF932" s="66">
        <v>0</v>
      </c>
      <c r="BG932" s="65">
        <f t="shared" si="299"/>
        <v>17.027777777777775</v>
      </c>
      <c r="BH932" s="65">
        <f t="shared" si="311"/>
        <v>-0.19444444444444642</v>
      </c>
      <c r="BI932" s="67">
        <f t="shared" si="312"/>
        <v>7155.9305555555584</v>
      </c>
      <c r="BJ932" s="57"/>
      <c r="BK932" s="57"/>
      <c r="BM932" s="57">
        <v>928</v>
      </c>
      <c r="BN932" s="57">
        <v>61.3</v>
      </c>
      <c r="BO932" s="66">
        <v>0</v>
      </c>
      <c r="BP932" s="65">
        <f t="shared" si="300"/>
        <v>17.027777777777775</v>
      </c>
      <c r="BQ932" s="65">
        <f t="shared" si="313"/>
        <v>-0.19444444444444642</v>
      </c>
      <c r="BR932" s="67">
        <f t="shared" si="314"/>
        <v>7172.7638888888914</v>
      </c>
      <c r="BS932" s="57"/>
      <c r="BT932" s="57"/>
    </row>
    <row r="933" spans="1:72" x14ac:dyDescent="0.25">
      <c r="A933" s="31">
        <v>933</v>
      </c>
      <c r="B933" s="56">
        <v>930</v>
      </c>
      <c r="C933" s="71">
        <v>60.5</v>
      </c>
      <c r="D933" s="71">
        <v>0</v>
      </c>
      <c r="E933" s="71">
        <v>16.805555555555554</v>
      </c>
      <c r="F933" s="71">
        <v>-0.11111111111111072</v>
      </c>
      <c r="G933" s="71">
        <v>7206.5972222222254</v>
      </c>
      <c r="K933" s="57">
        <v>929</v>
      </c>
      <c r="L933" s="66">
        <v>11.4</v>
      </c>
      <c r="M933" s="66">
        <v>0</v>
      </c>
      <c r="N933" s="65">
        <f t="shared" si="294"/>
        <v>3.1666666666666665</v>
      </c>
      <c r="O933" s="65">
        <f t="shared" si="301"/>
        <v>-0.44444444444444464</v>
      </c>
      <c r="P933" s="67">
        <f t="shared" si="302"/>
        <v>5533.6944444444416</v>
      </c>
      <c r="Q933" s="57"/>
      <c r="R933" s="57"/>
      <c r="T933" s="57">
        <v>929</v>
      </c>
      <c r="U933" s="66">
        <v>44.6</v>
      </c>
      <c r="V933" s="66">
        <v>0</v>
      </c>
      <c r="W933" s="65">
        <f t="shared" si="295"/>
        <v>12.388888888888889</v>
      </c>
      <c r="X933" s="65">
        <f t="shared" si="303"/>
        <v>-2.7777777777778567E-2</v>
      </c>
      <c r="Y933" s="67">
        <f t="shared" si="304"/>
        <v>7648.4444444444453</v>
      </c>
      <c r="Z933" s="57"/>
      <c r="AA933" s="57"/>
      <c r="AC933" s="57">
        <v>929</v>
      </c>
      <c r="AD933" s="66">
        <v>47</v>
      </c>
      <c r="AE933" s="66">
        <v>0</v>
      </c>
      <c r="AF933" s="65">
        <f t="shared" si="296"/>
        <v>13.055555555555555</v>
      </c>
      <c r="AG933" s="65">
        <f t="shared" si="305"/>
        <v>-0.13888888888888928</v>
      </c>
      <c r="AH933" s="67">
        <f t="shared" si="306"/>
        <v>7242.7499999999909</v>
      </c>
      <c r="AI933" s="57"/>
      <c r="AJ933" s="57"/>
      <c r="AL933" s="57">
        <v>929</v>
      </c>
      <c r="AM933" s="66">
        <v>47</v>
      </c>
      <c r="AN933" s="66">
        <v>0</v>
      </c>
      <c r="AO933" s="65">
        <f t="shared" si="297"/>
        <v>13.055555555555555</v>
      </c>
      <c r="AP933" s="65">
        <f t="shared" si="307"/>
        <v>-0.13888888888888928</v>
      </c>
      <c r="AQ933" s="67">
        <f t="shared" si="308"/>
        <v>7242.7499999999909</v>
      </c>
      <c r="AR933" s="57"/>
      <c r="AS933" s="57"/>
      <c r="AU933" s="57">
        <v>929</v>
      </c>
      <c r="AV933" s="66">
        <v>47</v>
      </c>
      <c r="AW933" s="66">
        <v>0</v>
      </c>
      <c r="AX933" s="65">
        <f t="shared" si="298"/>
        <v>13.055555555555555</v>
      </c>
      <c r="AY933" s="65">
        <f t="shared" si="309"/>
        <v>-0.13888888888888928</v>
      </c>
      <c r="AZ933" s="67">
        <f t="shared" si="310"/>
        <v>7242.7499999999909</v>
      </c>
      <c r="BA933" s="57"/>
      <c r="BB933" s="57"/>
      <c r="BD933" s="57">
        <v>929</v>
      </c>
      <c r="BE933" s="66">
        <v>60.9</v>
      </c>
      <c r="BF933" s="66">
        <v>0</v>
      </c>
      <c r="BG933" s="65">
        <f t="shared" si="299"/>
        <v>16.916666666666664</v>
      </c>
      <c r="BH933" s="65">
        <f t="shared" si="311"/>
        <v>-0.11111111111111072</v>
      </c>
      <c r="BI933" s="67">
        <f t="shared" si="312"/>
        <v>7172.902777777781</v>
      </c>
      <c r="BJ933" s="57"/>
      <c r="BK933" s="57"/>
      <c r="BM933" s="57">
        <v>929</v>
      </c>
      <c r="BN933" s="57">
        <v>60.9</v>
      </c>
      <c r="BO933" s="66">
        <v>0</v>
      </c>
      <c r="BP933" s="65">
        <f t="shared" si="300"/>
        <v>16.916666666666664</v>
      </c>
      <c r="BQ933" s="65">
        <f t="shared" si="313"/>
        <v>-0.11111111111111072</v>
      </c>
      <c r="BR933" s="67">
        <f t="shared" si="314"/>
        <v>7189.736111111114</v>
      </c>
      <c r="BS933" s="57"/>
      <c r="BT933" s="57"/>
    </row>
    <row r="934" spans="1:72" x14ac:dyDescent="0.25">
      <c r="A934" s="31">
        <v>934</v>
      </c>
      <c r="B934" s="56">
        <v>931</v>
      </c>
      <c r="C934" s="71">
        <v>60.2</v>
      </c>
      <c r="D934" s="71">
        <v>0</v>
      </c>
      <c r="E934" s="71">
        <v>16.722222222222221</v>
      </c>
      <c r="F934" s="71">
        <v>-8.3333333333332149E-2</v>
      </c>
      <c r="G934" s="71">
        <v>7223.361111111114</v>
      </c>
      <c r="K934" s="57">
        <v>930</v>
      </c>
      <c r="L934" s="66">
        <v>10.199999999999999</v>
      </c>
      <c r="M934" s="66">
        <v>0</v>
      </c>
      <c r="N934" s="65">
        <f t="shared" si="294"/>
        <v>2.833333333333333</v>
      </c>
      <c r="O934" s="65">
        <f t="shared" si="301"/>
        <v>-0.33333333333333348</v>
      </c>
      <c r="P934" s="67">
        <f t="shared" si="302"/>
        <v>5536.6944444444416</v>
      </c>
      <c r="Q934" s="57"/>
      <c r="R934" s="57"/>
      <c r="T934" s="57">
        <v>930</v>
      </c>
      <c r="U934" s="66">
        <v>44.5</v>
      </c>
      <c r="V934" s="66">
        <v>0</v>
      </c>
      <c r="W934" s="65">
        <f t="shared" si="295"/>
        <v>12.361111111111111</v>
      </c>
      <c r="X934" s="65">
        <f t="shared" si="303"/>
        <v>-2.7777777777778567E-2</v>
      </c>
      <c r="Y934" s="67">
        <f t="shared" si="304"/>
        <v>7660.8194444444453</v>
      </c>
      <c r="Z934" s="57"/>
      <c r="AA934" s="57"/>
      <c r="AC934" s="57">
        <v>930</v>
      </c>
      <c r="AD934" s="66">
        <v>46.9</v>
      </c>
      <c r="AE934" s="66">
        <v>0</v>
      </c>
      <c r="AF934" s="65">
        <f t="shared" si="296"/>
        <v>13.027777777777777</v>
      </c>
      <c r="AG934" s="65">
        <f t="shared" si="305"/>
        <v>-2.7777777777778567E-2</v>
      </c>
      <c r="AH934" s="67">
        <f t="shared" si="306"/>
        <v>7255.7916666666579</v>
      </c>
      <c r="AI934" s="57"/>
      <c r="AJ934" s="57"/>
      <c r="AL934" s="57">
        <v>930</v>
      </c>
      <c r="AM934" s="66">
        <v>46.9</v>
      </c>
      <c r="AN934" s="66">
        <v>0</v>
      </c>
      <c r="AO934" s="65">
        <f t="shared" si="297"/>
        <v>13.027777777777777</v>
      </c>
      <c r="AP934" s="65">
        <f t="shared" si="307"/>
        <v>-2.7777777777778567E-2</v>
      </c>
      <c r="AQ934" s="67">
        <f t="shared" si="308"/>
        <v>7255.7916666666579</v>
      </c>
      <c r="AR934" s="57"/>
      <c r="AS934" s="57"/>
      <c r="AU934" s="57">
        <v>930</v>
      </c>
      <c r="AV934" s="66">
        <v>46.9</v>
      </c>
      <c r="AW934" s="66">
        <v>0</v>
      </c>
      <c r="AX934" s="65">
        <f t="shared" si="298"/>
        <v>13.027777777777777</v>
      </c>
      <c r="AY934" s="65">
        <f t="shared" si="309"/>
        <v>-2.7777777777778567E-2</v>
      </c>
      <c r="AZ934" s="67">
        <f t="shared" si="310"/>
        <v>7255.7916666666579</v>
      </c>
      <c r="BA934" s="57"/>
      <c r="BB934" s="57"/>
      <c r="BD934" s="57">
        <v>930</v>
      </c>
      <c r="BE934" s="66">
        <v>60.5</v>
      </c>
      <c r="BF934" s="66">
        <v>0</v>
      </c>
      <c r="BG934" s="65">
        <f t="shared" si="299"/>
        <v>16.805555555555554</v>
      </c>
      <c r="BH934" s="65">
        <f t="shared" si="311"/>
        <v>-0.11111111111111072</v>
      </c>
      <c r="BI934" s="67">
        <f t="shared" si="312"/>
        <v>7189.7638888888923</v>
      </c>
      <c r="BJ934" s="57"/>
      <c r="BK934" s="57"/>
      <c r="BM934" s="57">
        <v>930</v>
      </c>
      <c r="BN934" s="57">
        <v>60.5</v>
      </c>
      <c r="BO934" s="66">
        <v>0</v>
      </c>
      <c r="BP934" s="65">
        <f t="shared" si="300"/>
        <v>16.805555555555554</v>
      </c>
      <c r="BQ934" s="65">
        <f t="shared" si="313"/>
        <v>-0.11111111111111072</v>
      </c>
      <c r="BR934" s="67">
        <f t="shared" si="314"/>
        <v>7206.5972222222254</v>
      </c>
      <c r="BS934" s="57"/>
      <c r="BT934" s="57"/>
    </row>
    <row r="935" spans="1:72" x14ac:dyDescent="0.25">
      <c r="A935" s="31">
        <v>935</v>
      </c>
      <c r="B935" s="56">
        <v>932</v>
      </c>
      <c r="C935" s="71">
        <v>59.8</v>
      </c>
      <c r="D935" s="71">
        <v>0</v>
      </c>
      <c r="E935" s="71">
        <v>16.611111111111111</v>
      </c>
      <c r="F935" s="71">
        <v>-0.11111111111111072</v>
      </c>
      <c r="G935" s="71">
        <v>7240.027777777781</v>
      </c>
      <c r="K935" s="57">
        <v>931</v>
      </c>
      <c r="L935" s="66">
        <v>8</v>
      </c>
      <c r="M935" s="66">
        <v>0</v>
      </c>
      <c r="N935" s="65">
        <f t="shared" si="294"/>
        <v>2.2222222222222223</v>
      </c>
      <c r="O935" s="65">
        <f t="shared" si="301"/>
        <v>-0.61111111111111072</v>
      </c>
      <c r="P935" s="67">
        <f t="shared" si="302"/>
        <v>5539.222222222219</v>
      </c>
      <c r="Q935" s="57"/>
      <c r="R935" s="57"/>
      <c r="T935" s="57">
        <v>931</v>
      </c>
      <c r="U935" s="66">
        <v>44.4</v>
      </c>
      <c r="V935" s="66">
        <v>0</v>
      </c>
      <c r="W935" s="65">
        <f t="shared" si="295"/>
        <v>12.333333333333332</v>
      </c>
      <c r="X935" s="65">
        <f t="shared" si="303"/>
        <v>-2.7777777777778567E-2</v>
      </c>
      <c r="Y935" s="67">
        <f t="shared" si="304"/>
        <v>7673.1666666666679</v>
      </c>
      <c r="Z935" s="57"/>
      <c r="AA935" s="57"/>
      <c r="AC935" s="57">
        <v>931</v>
      </c>
      <c r="AD935" s="66">
        <v>46.8</v>
      </c>
      <c r="AE935" s="66">
        <v>0</v>
      </c>
      <c r="AF935" s="65">
        <f t="shared" si="296"/>
        <v>12.999999999999998</v>
      </c>
      <c r="AG935" s="65">
        <f t="shared" si="305"/>
        <v>-2.7777777777778567E-2</v>
      </c>
      <c r="AH935" s="67">
        <f t="shared" si="306"/>
        <v>7268.8055555555466</v>
      </c>
      <c r="AI935" s="57"/>
      <c r="AJ935" s="57"/>
      <c r="AL935" s="57">
        <v>931</v>
      </c>
      <c r="AM935" s="66">
        <v>46.8</v>
      </c>
      <c r="AN935" s="66">
        <v>0</v>
      </c>
      <c r="AO935" s="65">
        <f t="shared" si="297"/>
        <v>12.999999999999998</v>
      </c>
      <c r="AP935" s="65">
        <f t="shared" si="307"/>
        <v>-2.7777777777778567E-2</v>
      </c>
      <c r="AQ935" s="67">
        <f t="shared" si="308"/>
        <v>7268.8055555555466</v>
      </c>
      <c r="AR935" s="57"/>
      <c r="AS935" s="57"/>
      <c r="AU935" s="57">
        <v>931</v>
      </c>
      <c r="AV935" s="66">
        <v>46.8</v>
      </c>
      <c r="AW935" s="66">
        <v>0</v>
      </c>
      <c r="AX935" s="65">
        <f t="shared" si="298"/>
        <v>12.999999999999998</v>
      </c>
      <c r="AY935" s="65">
        <f t="shared" si="309"/>
        <v>-2.7777777777778567E-2</v>
      </c>
      <c r="AZ935" s="67">
        <f t="shared" si="310"/>
        <v>7268.8055555555466</v>
      </c>
      <c r="BA935" s="57"/>
      <c r="BB935" s="57"/>
      <c r="BD935" s="57">
        <v>931</v>
      </c>
      <c r="BE935" s="66">
        <v>60.2</v>
      </c>
      <c r="BF935" s="66">
        <v>0</v>
      </c>
      <c r="BG935" s="65">
        <f t="shared" si="299"/>
        <v>16.722222222222221</v>
      </c>
      <c r="BH935" s="65">
        <f t="shared" si="311"/>
        <v>-8.3333333333332149E-2</v>
      </c>
      <c r="BI935" s="67">
        <f t="shared" si="312"/>
        <v>7206.527777777781</v>
      </c>
      <c r="BJ935" s="57"/>
      <c r="BK935" s="57"/>
      <c r="BM935" s="57">
        <v>931</v>
      </c>
      <c r="BN935" s="57">
        <v>60.2</v>
      </c>
      <c r="BO935" s="66">
        <v>0</v>
      </c>
      <c r="BP935" s="65">
        <f t="shared" si="300"/>
        <v>16.722222222222221</v>
      </c>
      <c r="BQ935" s="65">
        <f t="shared" si="313"/>
        <v>-8.3333333333332149E-2</v>
      </c>
      <c r="BR935" s="67">
        <f t="shared" si="314"/>
        <v>7223.361111111114</v>
      </c>
      <c r="BS935" s="57"/>
      <c r="BT935" s="57"/>
    </row>
    <row r="936" spans="1:72" x14ac:dyDescent="0.25">
      <c r="A936" s="31">
        <v>936</v>
      </c>
      <c r="B936" s="56">
        <v>933</v>
      </c>
      <c r="C936" s="71">
        <v>59.4</v>
      </c>
      <c r="D936" s="71">
        <v>0</v>
      </c>
      <c r="E936" s="71">
        <v>16.5</v>
      </c>
      <c r="F936" s="71">
        <v>-0.11111111111111072</v>
      </c>
      <c r="G936" s="71">
        <v>7256.5833333333367</v>
      </c>
      <c r="K936" s="57">
        <v>932</v>
      </c>
      <c r="L936" s="66">
        <v>7</v>
      </c>
      <c r="M936" s="66">
        <v>0</v>
      </c>
      <c r="N936" s="65">
        <f t="shared" si="294"/>
        <v>1.9444444444444444</v>
      </c>
      <c r="O936" s="65">
        <f t="shared" si="301"/>
        <v>-0.2777777777777779</v>
      </c>
      <c r="P936" s="67">
        <f t="shared" si="302"/>
        <v>5541.305555555552</v>
      </c>
      <c r="Q936" s="57"/>
      <c r="R936" s="57"/>
      <c r="T936" s="57">
        <v>932</v>
      </c>
      <c r="U936" s="66">
        <v>44.2</v>
      </c>
      <c r="V936" s="66">
        <v>0</v>
      </c>
      <c r="W936" s="65">
        <f t="shared" si="295"/>
        <v>12.277777777777779</v>
      </c>
      <c r="X936" s="65">
        <f t="shared" si="303"/>
        <v>-5.5555555555553582E-2</v>
      </c>
      <c r="Y936" s="67">
        <f t="shared" si="304"/>
        <v>7685.4722222222235</v>
      </c>
      <c r="Z936" s="57"/>
      <c r="AA936" s="57"/>
      <c r="AC936" s="57">
        <v>932</v>
      </c>
      <c r="AD936" s="66">
        <v>46.8</v>
      </c>
      <c r="AE936" s="66">
        <v>0</v>
      </c>
      <c r="AF936" s="65">
        <f t="shared" si="296"/>
        <v>12.999999999999998</v>
      </c>
      <c r="AG936" s="65">
        <f t="shared" si="305"/>
        <v>0</v>
      </c>
      <c r="AH936" s="67">
        <f t="shared" si="306"/>
        <v>7281.8055555555466</v>
      </c>
      <c r="AI936" s="57"/>
      <c r="AJ936" s="57"/>
      <c r="AL936" s="57">
        <v>932</v>
      </c>
      <c r="AM936" s="66">
        <v>46.8</v>
      </c>
      <c r="AN936" s="66">
        <v>0</v>
      </c>
      <c r="AO936" s="65">
        <f t="shared" si="297"/>
        <v>12.999999999999998</v>
      </c>
      <c r="AP936" s="65">
        <f t="shared" si="307"/>
        <v>0</v>
      </c>
      <c r="AQ936" s="67">
        <f t="shared" si="308"/>
        <v>7281.8055555555466</v>
      </c>
      <c r="AR936" s="57"/>
      <c r="AS936" s="57"/>
      <c r="AU936" s="57">
        <v>932</v>
      </c>
      <c r="AV936" s="66">
        <v>46.8</v>
      </c>
      <c r="AW936" s="66">
        <v>0</v>
      </c>
      <c r="AX936" s="65">
        <f t="shared" si="298"/>
        <v>12.999999999999998</v>
      </c>
      <c r="AY936" s="65">
        <f t="shared" si="309"/>
        <v>0</v>
      </c>
      <c r="AZ936" s="67">
        <f t="shared" si="310"/>
        <v>7281.8055555555466</v>
      </c>
      <c r="BA936" s="57"/>
      <c r="BB936" s="57"/>
      <c r="BD936" s="57">
        <v>932</v>
      </c>
      <c r="BE936" s="66">
        <v>59.8</v>
      </c>
      <c r="BF936" s="66">
        <v>0</v>
      </c>
      <c r="BG936" s="65">
        <f t="shared" si="299"/>
        <v>16.611111111111111</v>
      </c>
      <c r="BH936" s="65">
        <f t="shared" si="311"/>
        <v>-0.11111111111111072</v>
      </c>
      <c r="BI936" s="67">
        <f t="shared" si="312"/>
        <v>7223.194444444448</v>
      </c>
      <c r="BJ936" s="57"/>
      <c r="BK936" s="57"/>
      <c r="BM936" s="57">
        <v>932</v>
      </c>
      <c r="BN936" s="57">
        <v>59.8</v>
      </c>
      <c r="BO936" s="66">
        <v>0</v>
      </c>
      <c r="BP936" s="65">
        <f t="shared" si="300"/>
        <v>16.611111111111111</v>
      </c>
      <c r="BQ936" s="65">
        <f t="shared" si="313"/>
        <v>-0.11111111111111072</v>
      </c>
      <c r="BR936" s="67">
        <f t="shared" si="314"/>
        <v>7240.027777777781</v>
      </c>
      <c r="BS936" s="57"/>
      <c r="BT936" s="57"/>
    </row>
    <row r="937" spans="1:72" x14ac:dyDescent="0.25">
      <c r="A937" s="31">
        <v>937</v>
      </c>
      <c r="B937" s="56">
        <v>934</v>
      </c>
      <c r="C937" s="71">
        <v>58.6</v>
      </c>
      <c r="D937" s="71">
        <v>0</v>
      </c>
      <c r="E937" s="71">
        <v>16.277777777777779</v>
      </c>
      <c r="F937" s="71">
        <v>-0.22222222222222143</v>
      </c>
      <c r="G937" s="71">
        <v>7272.9722222222254</v>
      </c>
      <c r="K937" s="57">
        <v>933</v>
      </c>
      <c r="L937" s="66">
        <v>6</v>
      </c>
      <c r="M937" s="66">
        <v>0</v>
      </c>
      <c r="N937" s="65">
        <f t="shared" si="294"/>
        <v>1.6666666666666665</v>
      </c>
      <c r="O937" s="65">
        <f t="shared" si="301"/>
        <v>-0.2777777777777779</v>
      </c>
      <c r="P937" s="67">
        <f t="shared" si="302"/>
        <v>5543.1111111111077</v>
      </c>
      <c r="Q937" s="57"/>
      <c r="R937" s="57"/>
      <c r="T937" s="57">
        <v>933</v>
      </c>
      <c r="U937" s="66">
        <v>44.1</v>
      </c>
      <c r="V937" s="66">
        <v>0</v>
      </c>
      <c r="W937" s="65">
        <f t="shared" si="295"/>
        <v>12.25</v>
      </c>
      <c r="X937" s="65">
        <f t="shared" si="303"/>
        <v>-2.7777777777778567E-2</v>
      </c>
      <c r="Y937" s="67">
        <f t="shared" si="304"/>
        <v>7697.7361111111122</v>
      </c>
      <c r="Z937" s="57"/>
      <c r="AA937" s="57"/>
      <c r="AC937" s="57">
        <v>933</v>
      </c>
      <c r="AD937" s="66">
        <v>46.8</v>
      </c>
      <c r="AE937" s="66">
        <v>0</v>
      </c>
      <c r="AF937" s="65">
        <f t="shared" si="296"/>
        <v>12.999999999999998</v>
      </c>
      <c r="AG937" s="65">
        <f t="shared" si="305"/>
        <v>0</v>
      </c>
      <c r="AH937" s="67">
        <f t="shared" si="306"/>
        <v>7294.8055555555466</v>
      </c>
      <c r="AI937" s="57"/>
      <c r="AJ937" s="57"/>
      <c r="AL937" s="57">
        <v>933</v>
      </c>
      <c r="AM937" s="66">
        <v>46.8</v>
      </c>
      <c r="AN937" s="66">
        <v>0</v>
      </c>
      <c r="AO937" s="65">
        <f t="shared" si="297"/>
        <v>12.999999999999998</v>
      </c>
      <c r="AP937" s="65">
        <f t="shared" si="307"/>
        <v>0</v>
      </c>
      <c r="AQ937" s="67">
        <f t="shared" si="308"/>
        <v>7294.8055555555466</v>
      </c>
      <c r="AR937" s="57"/>
      <c r="AS937" s="57"/>
      <c r="AU937" s="57">
        <v>933</v>
      </c>
      <c r="AV937" s="66">
        <v>46.8</v>
      </c>
      <c r="AW937" s="66">
        <v>0</v>
      </c>
      <c r="AX937" s="65">
        <f t="shared" si="298"/>
        <v>12.999999999999998</v>
      </c>
      <c r="AY937" s="65">
        <f t="shared" si="309"/>
        <v>0</v>
      </c>
      <c r="AZ937" s="67">
        <f t="shared" si="310"/>
        <v>7294.8055555555466</v>
      </c>
      <c r="BA937" s="57"/>
      <c r="BB937" s="57"/>
      <c r="BD937" s="57">
        <v>933</v>
      </c>
      <c r="BE937" s="66">
        <v>59.4</v>
      </c>
      <c r="BF937" s="66">
        <v>0</v>
      </c>
      <c r="BG937" s="65">
        <f t="shared" si="299"/>
        <v>16.5</v>
      </c>
      <c r="BH937" s="65">
        <f t="shared" si="311"/>
        <v>-0.11111111111111072</v>
      </c>
      <c r="BI937" s="67">
        <f t="shared" si="312"/>
        <v>7239.7500000000036</v>
      </c>
      <c r="BJ937" s="57"/>
      <c r="BK937" s="57"/>
      <c r="BM937" s="57">
        <v>933</v>
      </c>
      <c r="BN937" s="57">
        <v>59.4</v>
      </c>
      <c r="BO937" s="66">
        <v>0</v>
      </c>
      <c r="BP937" s="65">
        <f t="shared" si="300"/>
        <v>16.5</v>
      </c>
      <c r="BQ937" s="65">
        <f t="shared" si="313"/>
        <v>-0.11111111111111072</v>
      </c>
      <c r="BR937" s="67">
        <f t="shared" si="314"/>
        <v>7256.5833333333367</v>
      </c>
      <c r="BS937" s="57"/>
      <c r="BT937" s="57"/>
    </row>
    <row r="938" spans="1:72" x14ac:dyDescent="0.25">
      <c r="A938" s="31">
        <v>938</v>
      </c>
      <c r="B938" s="56">
        <v>935</v>
      </c>
      <c r="C938" s="71">
        <v>57.5</v>
      </c>
      <c r="D938" s="71">
        <v>0</v>
      </c>
      <c r="E938" s="71">
        <v>15.972222222222221</v>
      </c>
      <c r="F938" s="71">
        <v>-0.30555555555555713</v>
      </c>
      <c r="G938" s="71">
        <v>7289.0972222222254</v>
      </c>
      <c r="K938" s="57">
        <v>934</v>
      </c>
      <c r="L938" s="66">
        <v>5.5</v>
      </c>
      <c r="M938" s="66">
        <v>0</v>
      </c>
      <c r="N938" s="65">
        <f t="shared" si="294"/>
        <v>1.5277777777777777</v>
      </c>
      <c r="O938" s="65">
        <f t="shared" si="301"/>
        <v>-0.13888888888888884</v>
      </c>
      <c r="P938" s="67">
        <f t="shared" si="302"/>
        <v>5544.7083333333303</v>
      </c>
      <c r="Q938" s="57"/>
      <c r="R938" s="57"/>
      <c r="T938" s="57">
        <v>934</v>
      </c>
      <c r="U938" s="66">
        <v>43.7</v>
      </c>
      <c r="V938" s="66">
        <v>0</v>
      </c>
      <c r="W938" s="65">
        <f t="shared" si="295"/>
        <v>12.138888888888889</v>
      </c>
      <c r="X938" s="65">
        <f t="shared" si="303"/>
        <v>-0.11111111111111072</v>
      </c>
      <c r="Y938" s="67">
        <f t="shared" si="304"/>
        <v>7709.9305555555566</v>
      </c>
      <c r="Z938" s="57"/>
      <c r="AA938" s="57"/>
      <c r="AC938" s="57">
        <v>934</v>
      </c>
      <c r="AD938" s="66">
        <v>46.9</v>
      </c>
      <c r="AE938" s="66">
        <v>0</v>
      </c>
      <c r="AF938" s="65">
        <f t="shared" si="296"/>
        <v>13.027777777777777</v>
      </c>
      <c r="AG938" s="65">
        <f t="shared" si="305"/>
        <v>2.7777777777778567E-2</v>
      </c>
      <c r="AH938" s="67">
        <f t="shared" si="306"/>
        <v>7307.8194444444352</v>
      </c>
      <c r="AI938" s="57"/>
      <c r="AJ938" s="57"/>
      <c r="AL938" s="57">
        <v>934</v>
      </c>
      <c r="AM938" s="66">
        <v>46.9</v>
      </c>
      <c r="AN938" s="66">
        <v>0</v>
      </c>
      <c r="AO938" s="65">
        <f t="shared" si="297"/>
        <v>13.027777777777777</v>
      </c>
      <c r="AP938" s="65">
        <f t="shared" si="307"/>
        <v>2.7777777777778567E-2</v>
      </c>
      <c r="AQ938" s="67">
        <f t="shared" si="308"/>
        <v>7307.8194444444352</v>
      </c>
      <c r="AR938" s="57"/>
      <c r="AS938" s="57"/>
      <c r="AU938" s="57">
        <v>934</v>
      </c>
      <c r="AV938" s="66">
        <v>46.9</v>
      </c>
      <c r="AW938" s="66">
        <v>0</v>
      </c>
      <c r="AX938" s="65">
        <f t="shared" si="298"/>
        <v>13.027777777777777</v>
      </c>
      <c r="AY938" s="65">
        <f t="shared" si="309"/>
        <v>2.7777777777778567E-2</v>
      </c>
      <c r="AZ938" s="67">
        <f t="shared" si="310"/>
        <v>7307.8194444444352</v>
      </c>
      <c r="BA938" s="57"/>
      <c r="BB938" s="57"/>
      <c r="BD938" s="57">
        <v>934</v>
      </c>
      <c r="BE938" s="66">
        <v>58.6</v>
      </c>
      <c r="BF938" s="66">
        <v>0</v>
      </c>
      <c r="BG938" s="65">
        <f t="shared" si="299"/>
        <v>16.277777777777779</v>
      </c>
      <c r="BH938" s="65">
        <f t="shared" si="311"/>
        <v>-0.22222222222222143</v>
      </c>
      <c r="BI938" s="67">
        <f t="shared" si="312"/>
        <v>7256.1388888888923</v>
      </c>
      <c r="BJ938" s="57"/>
      <c r="BK938" s="57"/>
      <c r="BM938" s="57">
        <v>934</v>
      </c>
      <c r="BN938" s="57">
        <v>58.6</v>
      </c>
      <c r="BO938" s="66">
        <v>0</v>
      </c>
      <c r="BP938" s="65">
        <f t="shared" si="300"/>
        <v>16.277777777777779</v>
      </c>
      <c r="BQ938" s="65">
        <f t="shared" si="313"/>
        <v>-0.22222222222222143</v>
      </c>
      <c r="BR938" s="67">
        <f t="shared" si="314"/>
        <v>7272.9722222222254</v>
      </c>
      <c r="BS938" s="57"/>
      <c r="BT938" s="57"/>
    </row>
    <row r="939" spans="1:72" x14ac:dyDescent="0.25">
      <c r="A939" s="31">
        <v>939</v>
      </c>
      <c r="B939" s="56">
        <v>936</v>
      </c>
      <c r="C939" s="71">
        <v>56.6</v>
      </c>
      <c r="D939" s="71">
        <v>0</v>
      </c>
      <c r="E939" s="71">
        <v>15.722222222222221</v>
      </c>
      <c r="F939" s="71">
        <v>-0.25</v>
      </c>
      <c r="G939" s="71">
        <v>7304.944444444448</v>
      </c>
      <c r="K939" s="57">
        <v>935</v>
      </c>
      <c r="L939" s="66">
        <v>5</v>
      </c>
      <c r="M939" s="66">
        <v>0</v>
      </c>
      <c r="N939" s="65">
        <f t="shared" si="294"/>
        <v>1.3888888888888888</v>
      </c>
      <c r="O939" s="65">
        <f t="shared" si="301"/>
        <v>-0.13888888888888884</v>
      </c>
      <c r="P939" s="67">
        <f t="shared" si="302"/>
        <v>5546.1666666666633</v>
      </c>
      <c r="Q939" s="57"/>
      <c r="R939" s="57"/>
      <c r="T939" s="57">
        <v>935</v>
      </c>
      <c r="U939" s="66">
        <v>43.3</v>
      </c>
      <c r="V939" s="66">
        <v>0</v>
      </c>
      <c r="W939" s="65">
        <f t="shared" si="295"/>
        <v>12.027777777777777</v>
      </c>
      <c r="X939" s="65">
        <f t="shared" si="303"/>
        <v>-0.11111111111111249</v>
      </c>
      <c r="Y939" s="67">
        <f t="shared" si="304"/>
        <v>7722.0138888888896</v>
      </c>
      <c r="Z939" s="57"/>
      <c r="AA939" s="57"/>
      <c r="AC939" s="57">
        <v>935</v>
      </c>
      <c r="AD939" s="66">
        <v>46.9</v>
      </c>
      <c r="AE939" s="66">
        <v>0</v>
      </c>
      <c r="AF939" s="65">
        <f t="shared" si="296"/>
        <v>13.027777777777777</v>
      </c>
      <c r="AG939" s="65">
        <f t="shared" si="305"/>
        <v>0</v>
      </c>
      <c r="AH939" s="67">
        <f t="shared" si="306"/>
        <v>7320.8472222222126</v>
      </c>
      <c r="AI939" s="57"/>
      <c r="AJ939" s="57"/>
      <c r="AL939" s="57">
        <v>935</v>
      </c>
      <c r="AM939" s="66">
        <v>46.9</v>
      </c>
      <c r="AN939" s="66">
        <v>0</v>
      </c>
      <c r="AO939" s="65">
        <f t="shared" si="297"/>
        <v>13.027777777777777</v>
      </c>
      <c r="AP939" s="65">
        <f t="shared" si="307"/>
        <v>0</v>
      </c>
      <c r="AQ939" s="67">
        <f t="shared" si="308"/>
        <v>7320.8472222222126</v>
      </c>
      <c r="AR939" s="57"/>
      <c r="AS939" s="57"/>
      <c r="AU939" s="57">
        <v>935</v>
      </c>
      <c r="AV939" s="66">
        <v>46.9</v>
      </c>
      <c r="AW939" s="66">
        <v>0</v>
      </c>
      <c r="AX939" s="65">
        <f t="shared" si="298"/>
        <v>13.027777777777777</v>
      </c>
      <c r="AY939" s="65">
        <f t="shared" si="309"/>
        <v>0</v>
      </c>
      <c r="AZ939" s="67">
        <f t="shared" si="310"/>
        <v>7320.8472222222126</v>
      </c>
      <c r="BA939" s="57"/>
      <c r="BB939" s="57"/>
      <c r="BD939" s="57">
        <v>935</v>
      </c>
      <c r="BE939" s="66">
        <v>57.5</v>
      </c>
      <c r="BF939" s="66">
        <v>0</v>
      </c>
      <c r="BG939" s="65">
        <f t="shared" si="299"/>
        <v>15.972222222222221</v>
      </c>
      <c r="BH939" s="65">
        <f t="shared" si="311"/>
        <v>-0.30555555555555713</v>
      </c>
      <c r="BI939" s="67">
        <f t="shared" si="312"/>
        <v>7272.2638888888923</v>
      </c>
      <c r="BJ939" s="57"/>
      <c r="BK939" s="57"/>
      <c r="BM939" s="57">
        <v>935</v>
      </c>
      <c r="BN939" s="57">
        <v>57.5</v>
      </c>
      <c r="BO939" s="66">
        <v>0</v>
      </c>
      <c r="BP939" s="65">
        <f t="shared" si="300"/>
        <v>15.972222222222221</v>
      </c>
      <c r="BQ939" s="65">
        <f t="shared" si="313"/>
        <v>-0.30555555555555713</v>
      </c>
      <c r="BR939" s="67">
        <f t="shared" si="314"/>
        <v>7289.0972222222254</v>
      </c>
      <c r="BS939" s="57"/>
      <c r="BT939" s="57"/>
    </row>
    <row r="940" spans="1:72" x14ac:dyDescent="0.25">
      <c r="A940" s="31">
        <v>940</v>
      </c>
      <c r="B940" s="56">
        <v>937</v>
      </c>
      <c r="C940" s="71">
        <v>56</v>
      </c>
      <c r="D940" s="71">
        <v>0</v>
      </c>
      <c r="E940" s="71">
        <v>15.555555555555555</v>
      </c>
      <c r="F940" s="71">
        <v>-0.16666666666666607</v>
      </c>
      <c r="G940" s="71">
        <v>7320.5833333333367</v>
      </c>
      <c r="K940" s="57">
        <v>936</v>
      </c>
      <c r="L940" s="66">
        <v>4.5</v>
      </c>
      <c r="M940" s="66">
        <v>0</v>
      </c>
      <c r="N940" s="65">
        <f t="shared" si="294"/>
        <v>1.25</v>
      </c>
      <c r="O940" s="65">
        <f t="shared" si="301"/>
        <v>-0.13888888888888884</v>
      </c>
      <c r="P940" s="67">
        <f t="shared" si="302"/>
        <v>5547.4861111111077</v>
      </c>
      <c r="Q940" s="57"/>
      <c r="R940" s="57"/>
      <c r="T940" s="57">
        <v>936</v>
      </c>
      <c r="U940" s="66">
        <v>42.8</v>
      </c>
      <c r="V940" s="66">
        <v>0</v>
      </c>
      <c r="W940" s="65">
        <f t="shared" si="295"/>
        <v>11.888888888888888</v>
      </c>
      <c r="X940" s="65">
        <f t="shared" si="303"/>
        <v>-0.13888888888888928</v>
      </c>
      <c r="Y940" s="67">
        <f t="shared" si="304"/>
        <v>7733.9722222222226</v>
      </c>
      <c r="Z940" s="57"/>
      <c r="AA940" s="57"/>
      <c r="AC940" s="57">
        <v>936</v>
      </c>
      <c r="AD940" s="66">
        <v>46.9</v>
      </c>
      <c r="AE940" s="66">
        <v>0</v>
      </c>
      <c r="AF940" s="65">
        <f t="shared" si="296"/>
        <v>13.027777777777777</v>
      </c>
      <c r="AG940" s="65">
        <f t="shared" si="305"/>
        <v>0</v>
      </c>
      <c r="AH940" s="67">
        <f t="shared" si="306"/>
        <v>7333.87499999999</v>
      </c>
      <c r="AI940" s="57"/>
      <c r="AJ940" s="57"/>
      <c r="AL940" s="57">
        <v>936</v>
      </c>
      <c r="AM940" s="66">
        <v>46.9</v>
      </c>
      <c r="AN940" s="66">
        <v>0</v>
      </c>
      <c r="AO940" s="65">
        <f t="shared" si="297"/>
        <v>13.027777777777777</v>
      </c>
      <c r="AP940" s="65">
        <f t="shared" si="307"/>
        <v>0</v>
      </c>
      <c r="AQ940" s="67">
        <f t="shared" si="308"/>
        <v>7333.87499999999</v>
      </c>
      <c r="AR940" s="57"/>
      <c r="AS940" s="57"/>
      <c r="AU940" s="57">
        <v>936</v>
      </c>
      <c r="AV940" s="66">
        <v>46.9</v>
      </c>
      <c r="AW940" s="66">
        <v>0</v>
      </c>
      <c r="AX940" s="65">
        <f t="shared" si="298"/>
        <v>13.027777777777777</v>
      </c>
      <c r="AY940" s="65">
        <f t="shared" si="309"/>
        <v>0</v>
      </c>
      <c r="AZ940" s="67">
        <f t="shared" si="310"/>
        <v>7333.87499999999</v>
      </c>
      <c r="BA940" s="57"/>
      <c r="BB940" s="57"/>
      <c r="BD940" s="57">
        <v>936</v>
      </c>
      <c r="BE940" s="66">
        <v>56.6</v>
      </c>
      <c r="BF940" s="66">
        <v>0</v>
      </c>
      <c r="BG940" s="65">
        <f t="shared" si="299"/>
        <v>15.722222222222221</v>
      </c>
      <c r="BH940" s="65">
        <f t="shared" si="311"/>
        <v>-0.25</v>
      </c>
      <c r="BI940" s="67">
        <f t="shared" si="312"/>
        <v>7288.111111111115</v>
      </c>
      <c r="BJ940" s="57"/>
      <c r="BK940" s="57"/>
      <c r="BM940" s="57">
        <v>936</v>
      </c>
      <c r="BN940" s="57">
        <v>56.6</v>
      </c>
      <c r="BO940" s="66">
        <v>0</v>
      </c>
      <c r="BP940" s="65">
        <f t="shared" si="300"/>
        <v>15.722222222222221</v>
      </c>
      <c r="BQ940" s="65">
        <f t="shared" si="313"/>
        <v>-0.25</v>
      </c>
      <c r="BR940" s="67">
        <f t="shared" si="314"/>
        <v>7304.944444444448</v>
      </c>
      <c r="BS940" s="57"/>
      <c r="BT940" s="57"/>
    </row>
    <row r="941" spans="1:72" x14ac:dyDescent="0.25">
      <c r="A941" s="31">
        <v>941</v>
      </c>
      <c r="B941" s="56">
        <v>938</v>
      </c>
      <c r="C941" s="71">
        <v>55.5</v>
      </c>
      <c r="D941" s="71">
        <v>0</v>
      </c>
      <c r="E941" s="71">
        <v>15.416666666666666</v>
      </c>
      <c r="F941" s="71">
        <v>-0.13888888888888928</v>
      </c>
      <c r="G941" s="71">
        <v>7336.069444444448</v>
      </c>
      <c r="K941" s="57">
        <v>937</v>
      </c>
      <c r="L941" s="66">
        <v>4</v>
      </c>
      <c r="M941" s="66">
        <v>0</v>
      </c>
      <c r="N941" s="65">
        <f t="shared" si="294"/>
        <v>1.1111111111111112</v>
      </c>
      <c r="O941" s="65">
        <f t="shared" si="301"/>
        <v>-0.13888888888888884</v>
      </c>
      <c r="P941" s="67">
        <f t="shared" si="302"/>
        <v>5548.6666666666633</v>
      </c>
      <c r="Q941" s="57"/>
      <c r="R941" s="57"/>
      <c r="T941" s="57">
        <v>937</v>
      </c>
      <c r="U941" s="66">
        <v>42.3</v>
      </c>
      <c r="V941" s="66">
        <v>0</v>
      </c>
      <c r="W941" s="65">
        <f t="shared" si="295"/>
        <v>11.749999999999998</v>
      </c>
      <c r="X941" s="65">
        <f t="shared" si="303"/>
        <v>-0.13888888888888928</v>
      </c>
      <c r="Y941" s="67">
        <f t="shared" si="304"/>
        <v>7745.791666666667</v>
      </c>
      <c r="Z941" s="57"/>
      <c r="AA941" s="57"/>
      <c r="AC941" s="57">
        <v>937</v>
      </c>
      <c r="AD941" s="66">
        <v>46.9</v>
      </c>
      <c r="AE941" s="66">
        <v>0</v>
      </c>
      <c r="AF941" s="65">
        <f t="shared" si="296"/>
        <v>13.027777777777777</v>
      </c>
      <c r="AG941" s="65">
        <f t="shared" si="305"/>
        <v>0</v>
      </c>
      <c r="AH941" s="67">
        <f t="shared" si="306"/>
        <v>7346.9027777777674</v>
      </c>
      <c r="AI941" s="57"/>
      <c r="AJ941" s="57"/>
      <c r="AL941" s="57">
        <v>937</v>
      </c>
      <c r="AM941" s="66">
        <v>46.9</v>
      </c>
      <c r="AN941" s="66">
        <v>0</v>
      </c>
      <c r="AO941" s="65">
        <f t="shared" si="297"/>
        <v>13.027777777777777</v>
      </c>
      <c r="AP941" s="65">
        <f t="shared" si="307"/>
        <v>0</v>
      </c>
      <c r="AQ941" s="67">
        <f t="shared" si="308"/>
        <v>7346.9027777777674</v>
      </c>
      <c r="AR941" s="57"/>
      <c r="AS941" s="57"/>
      <c r="AU941" s="57">
        <v>937</v>
      </c>
      <c r="AV941" s="66">
        <v>46.9</v>
      </c>
      <c r="AW941" s="66">
        <v>0</v>
      </c>
      <c r="AX941" s="65">
        <f t="shared" si="298"/>
        <v>13.027777777777777</v>
      </c>
      <c r="AY941" s="65">
        <f t="shared" si="309"/>
        <v>0</v>
      </c>
      <c r="AZ941" s="67">
        <f t="shared" si="310"/>
        <v>7346.9027777777674</v>
      </c>
      <c r="BA941" s="57"/>
      <c r="BB941" s="57"/>
      <c r="BD941" s="57">
        <v>937</v>
      </c>
      <c r="BE941" s="66">
        <v>56</v>
      </c>
      <c r="BF941" s="66">
        <v>0</v>
      </c>
      <c r="BG941" s="65">
        <f t="shared" si="299"/>
        <v>15.555555555555555</v>
      </c>
      <c r="BH941" s="65">
        <f t="shared" si="311"/>
        <v>-0.16666666666666607</v>
      </c>
      <c r="BI941" s="67">
        <f t="shared" si="312"/>
        <v>7303.7500000000036</v>
      </c>
      <c r="BJ941" s="57"/>
      <c r="BK941" s="57"/>
      <c r="BM941" s="57">
        <v>937</v>
      </c>
      <c r="BN941" s="57">
        <v>56</v>
      </c>
      <c r="BO941" s="66">
        <v>0</v>
      </c>
      <c r="BP941" s="65">
        <f t="shared" si="300"/>
        <v>15.555555555555555</v>
      </c>
      <c r="BQ941" s="65">
        <f t="shared" si="313"/>
        <v>-0.16666666666666607</v>
      </c>
      <c r="BR941" s="67">
        <f t="shared" si="314"/>
        <v>7320.5833333333367</v>
      </c>
      <c r="BS941" s="57"/>
      <c r="BT941" s="57"/>
    </row>
    <row r="942" spans="1:72" x14ac:dyDescent="0.25">
      <c r="A942" s="31">
        <v>942</v>
      </c>
      <c r="B942" s="56">
        <v>939</v>
      </c>
      <c r="C942" s="71">
        <v>55</v>
      </c>
      <c r="D942" s="71">
        <v>0</v>
      </c>
      <c r="E942" s="71">
        <v>15.277777777777777</v>
      </c>
      <c r="F942" s="71">
        <v>-0.13888888888888928</v>
      </c>
      <c r="G942" s="71">
        <v>7351.4166666666706</v>
      </c>
      <c r="K942" s="57">
        <v>938</v>
      </c>
      <c r="L942" s="66">
        <v>3.5</v>
      </c>
      <c r="M942" s="66">
        <v>0</v>
      </c>
      <c r="N942" s="65">
        <f t="shared" si="294"/>
        <v>0.97222222222222221</v>
      </c>
      <c r="O942" s="65">
        <f t="shared" si="301"/>
        <v>-0.13888888888888895</v>
      </c>
      <c r="P942" s="67">
        <f t="shared" si="302"/>
        <v>5549.7083333333303</v>
      </c>
      <c r="Q942" s="57"/>
      <c r="R942" s="57"/>
      <c r="T942" s="57">
        <v>938</v>
      </c>
      <c r="U942" s="66">
        <v>41.6</v>
      </c>
      <c r="V942" s="66">
        <v>0</v>
      </c>
      <c r="W942" s="65">
        <f t="shared" si="295"/>
        <v>11.555555555555555</v>
      </c>
      <c r="X942" s="65">
        <f t="shared" si="303"/>
        <v>-0.19444444444444287</v>
      </c>
      <c r="Y942" s="67">
        <f t="shared" si="304"/>
        <v>7757.4444444444443</v>
      </c>
      <c r="Z942" s="57"/>
      <c r="AA942" s="57"/>
      <c r="AC942" s="57">
        <v>938</v>
      </c>
      <c r="AD942" s="66">
        <v>46.9</v>
      </c>
      <c r="AE942" s="66">
        <v>0</v>
      </c>
      <c r="AF942" s="65">
        <f t="shared" si="296"/>
        <v>13.027777777777777</v>
      </c>
      <c r="AG942" s="65">
        <f t="shared" si="305"/>
        <v>0</v>
      </c>
      <c r="AH942" s="67">
        <f t="shared" si="306"/>
        <v>7359.9305555555447</v>
      </c>
      <c r="AI942" s="57"/>
      <c r="AJ942" s="57"/>
      <c r="AL942" s="57">
        <v>938</v>
      </c>
      <c r="AM942" s="66">
        <v>46.9</v>
      </c>
      <c r="AN942" s="66">
        <v>0</v>
      </c>
      <c r="AO942" s="65">
        <f t="shared" si="297"/>
        <v>13.027777777777777</v>
      </c>
      <c r="AP942" s="65">
        <f t="shared" si="307"/>
        <v>0</v>
      </c>
      <c r="AQ942" s="67">
        <f t="shared" si="308"/>
        <v>7359.9305555555447</v>
      </c>
      <c r="AR942" s="57"/>
      <c r="AS942" s="57"/>
      <c r="AU942" s="57">
        <v>938</v>
      </c>
      <c r="AV942" s="66">
        <v>46.9</v>
      </c>
      <c r="AW942" s="66">
        <v>0</v>
      </c>
      <c r="AX942" s="65">
        <f t="shared" si="298"/>
        <v>13.027777777777777</v>
      </c>
      <c r="AY942" s="65">
        <f t="shared" si="309"/>
        <v>0</v>
      </c>
      <c r="AZ942" s="67">
        <f t="shared" si="310"/>
        <v>7359.9305555555447</v>
      </c>
      <c r="BA942" s="57"/>
      <c r="BB942" s="57"/>
      <c r="BD942" s="57">
        <v>938</v>
      </c>
      <c r="BE942" s="66">
        <v>55.5</v>
      </c>
      <c r="BF942" s="66">
        <v>0</v>
      </c>
      <c r="BG942" s="65">
        <f t="shared" si="299"/>
        <v>15.416666666666666</v>
      </c>
      <c r="BH942" s="65">
        <f t="shared" si="311"/>
        <v>-0.13888888888888928</v>
      </c>
      <c r="BI942" s="67">
        <f t="shared" si="312"/>
        <v>7319.236111111115</v>
      </c>
      <c r="BJ942" s="57"/>
      <c r="BK942" s="57"/>
      <c r="BM942" s="57">
        <v>938</v>
      </c>
      <c r="BN942" s="57">
        <v>55.5</v>
      </c>
      <c r="BO942" s="66">
        <v>0</v>
      </c>
      <c r="BP942" s="65">
        <f t="shared" si="300"/>
        <v>15.416666666666666</v>
      </c>
      <c r="BQ942" s="65">
        <f t="shared" si="313"/>
        <v>-0.13888888888888928</v>
      </c>
      <c r="BR942" s="67">
        <f t="shared" si="314"/>
        <v>7336.069444444448</v>
      </c>
      <c r="BS942" s="57"/>
      <c r="BT942" s="57"/>
    </row>
    <row r="943" spans="1:72" x14ac:dyDescent="0.25">
      <c r="A943" s="31">
        <v>943</v>
      </c>
      <c r="B943" s="56">
        <v>940</v>
      </c>
      <c r="C943" s="71">
        <v>54.4</v>
      </c>
      <c r="D943" s="71">
        <v>0</v>
      </c>
      <c r="E943" s="71">
        <v>15.111111111111111</v>
      </c>
      <c r="F943" s="71">
        <v>-0.16666666666666607</v>
      </c>
      <c r="G943" s="71">
        <v>7366.611111111115</v>
      </c>
      <c r="K943" s="57">
        <v>939</v>
      </c>
      <c r="L943" s="66">
        <v>3</v>
      </c>
      <c r="M943" s="66">
        <v>0</v>
      </c>
      <c r="N943" s="65">
        <f t="shared" si="294"/>
        <v>0.83333333333333326</v>
      </c>
      <c r="O943" s="65">
        <f t="shared" si="301"/>
        <v>-0.13888888888888895</v>
      </c>
      <c r="P943" s="67">
        <f t="shared" si="302"/>
        <v>5550.6111111111077</v>
      </c>
      <c r="Q943" s="57"/>
      <c r="R943" s="57"/>
      <c r="T943" s="57">
        <v>939</v>
      </c>
      <c r="U943" s="66">
        <v>40.700000000000003</v>
      </c>
      <c r="V943" s="66">
        <v>0</v>
      </c>
      <c r="W943" s="65">
        <f t="shared" si="295"/>
        <v>11.305555555555555</v>
      </c>
      <c r="X943" s="65">
        <f t="shared" si="303"/>
        <v>-0.25</v>
      </c>
      <c r="Y943" s="67">
        <f t="shared" si="304"/>
        <v>7768.875</v>
      </c>
      <c r="Z943" s="57"/>
      <c r="AA943" s="57"/>
      <c r="AC943" s="57">
        <v>939</v>
      </c>
      <c r="AD943" s="66">
        <v>46.8</v>
      </c>
      <c r="AE943" s="66">
        <v>0</v>
      </c>
      <c r="AF943" s="65">
        <f t="shared" si="296"/>
        <v>12.999999999999998</v>
      </c>
      <c r="AG943" s="65">
        <f t="shared" si="305"/>
        <v>-2.7777777777778567E-2</v>
      </c>
      <c r="AH943" s="67">
        <f t="shared" si="306"/>
        <v>7372.9444444444334</v>
      </c>
      <c r="AI943" s="57"/>
      <c r="AJ943" s="57"/>
      <c r="AL943" s="57">
        <v>939</v>
      </c>
      <c r="AM943" s="66">
        <v>46.8</v>
      </c>
      <c r="AN943" s="66">
        <v>0</v>
      </c>
      <c r="AO943" s="65">
        <f t="shared" si="297"/>
        <v>12.999999999999998</v>
      </c>
      <c r="AP943" s="65">
        <f t="shared" si="307"/>
        <v>-2.7777777777778567E-2</v>
      </c>
      <c r="AQ943" s="67">
        <f t="shared" si="308"/>
        <v>7372.9444444444334</v>
      </c>
      <c r="AR943" s="57"/>
      <c r="AS943" s="57"/>
      <c r="AU943" s="57">
        <v>939</v>
      </c>
      <c r="AV943" s="66">
        <v>46.8</v>
      </c>
      <c r="AW943" s="66">
        <v>0</v>
      </c>
      <c r="AX943" s="65">
        <f t="shared" si="298"/>
        <v>12.999999999999998</v>
      </c>
      <c r="AY943" s="65">
        <f t="shared" si="309"/>
        <v>-2.7777777777778567E-2</v>
      </c>
      <c r="AZ943" s="67">
        <f t="shared" si="310"/>
        <v>7372.9444444444334</v>
      </c>
      <c r="BA943" s="57"/>
      <c r="BB943" s="57"/>
      <c r="BD943" s="57">
        <v>939</v>
      </c>
      <c r="BE943" s="66">
        <v>55</v>
      </c>
      <c r="BF943" s="66">
        <v>0</v>
      </c>
      <c r="BG943" s="65">
        <f t="shared" si="299"/>
        <v>15.277777777777777</v>
      </c>
      <c r="BH943" s="65">
        <f t="shared" si="311"/>
        <v>-0.13888888888888928</v>
      </c>
      <c r="BI943" s="67">
        <f t="shared" si="312"/>
        <v>7334.5833333333376</v>
      </c>
      <c r="BJ943" s="57"/>
      <c r="BK943" s="57"/>
      <c r="BM943" s="57">
        <v>939</v>
      </c>
      <c r="BN943" s="57">
        <v>55</v>
      </c>
      <c r="BO943" s="66">
        <v>0</v>
      </c>
      <c r="BP943" s="65">
        <f t="shared" si="300"/>
        <v>15.277777777777777</v>
      </c>
      <c r="BQ943" s="65">
        <f t="shared" si="313"/>
        <v>-0.13888888888888928</v>
      </c>
      <c r="BR943" s="67">
        <f t="shared" si="314"/>
        <v>7351.4166666666706</v>
      </c>
      <c r="BS943" s="57"/>
      <c r="BT943" s="57"/>
    </row>
    <row r="944" spans="1:72" x14ac:dyDescent="0.25">
      <c r="A944" s="31">
        <v>944</v>
      </c>
      <c r="B944" s="56">
        <v>941</v>
      </c>
      <c r="C944" s="71">
        <v>54.1</v>
      </c>
      <c r="D944" s="71">
        <v>0</v>
      </c>
      <c r="E944" s="71">
        <v>15.027777777777779</v>
      </c>
      <c r="F944" s="71">
        <v>-8.3333333333332149E-2</v>
      </c>
      <c r="G944" s="71">
        <v>7381.6805555555593</v>
      </c>
      <c r="K944" s="57">
        <v>940</v>
      </c>
      <c r="L944" s="66">
        <v>2.5</v>
      </c>
      <c r="M944" s="66">
        <v>0</v>
      </c>
      <c r="N944" s="65">
        <f t="shared" si="294"/>
        <v>0.69444444444444442</v>
      </c>
      <c r="O944" s="65">
        <f t="shared" si="301"/>
        <v>-0.13888888888888884</v>
      </c>
      <c r="P944" s="67">
        <f t="shared" si="302"/>
        <v>5551.3749999999964</v>
      </c>
      <c r="Q944" s="57"/>
      <c r="R944" s="57"/>
      <c r="T944" s="57">
        <v>940</v>
      </c>
      <c r="U944" s="66">
        <v>39.799999999999997</v>
      </c>
      <c r="V944" s="66">
        <v>0</v>
      </c>
      <c r="W944" s="65">
        <f t="shared" si="295"/>
        <v>11.055555555555555</v>
      </c>
      <c r="X944" s="65">
        <f t="shared" si="303"/>
        <v>-0.25</v>
      </c>
      <c r="Y944" s="67">
        <f t="shared" si="304"/>
        <v>7780.0555555555557</v>
      </c>
      <c r="Z944" s="57"/>
      <c r="AA944" s="57"/>
      <c r="AC944" s="57">
        <v>940</v>
      </c>
      <c r="AD944" s="66">
        <v>46.6</v>
      </c>
      <c r="AE944" s="66">
        <v>0</v>
      </c>
      <c r="AF944" s="65">
        <f t="shared" si="296"/>
        <v>12.944444444444445</v>
      </c>
      <c r="AG944" s="65">
        <f t="shared" si="305"/>
        <v>-5.5555555555553582E-2</v>
      </c>
      <c r="AH944" s="67">
        <f t="shared" si="306"/>
        <v>7385.9166666666561</v>
      </c>
      <c r="AI944" s="57"/>
      <c r="AJ944" s="57"/>
      <c r="AL944" s="57">
        <v>940</v>
      </c>
      <c r="AM944" s="66">
        <v>46.6</v>
      </c>
      <c r="AN944" s="66">
        <v>0</v>
      </c>
      <c r="AO944" s="65">
        <f t="shared" si="297"/>
        <v>12.944444444444445</v>
      </c>
      <c r="AP944" s="65">
        <f t="shared" si="307"/>
        <v>-5.5555555555553582E-2</v>
      </c>
      <c r="AQ944" s="67">
        <f t="shared" si="308"/>
        <v>7385.9166666666561</v>
      </c>
      <c r="AR944" s="57"/>
      <c r="AS944" s="57"/>
      <c r="AU944" s="57">
        <v>940</v>
      </c>
      <c r="AV944" s="66">
        <v>46.6</v>
      </c>
      <c r="AW944" s="66">
        <v>0</v>
      </c>
      <c r="AX944" s="65">
        <f t="shared" si="298"/>
        <v>12.944444444444445</v>
      </c>
      <c r="AY944" s="65">
        <f t="shared" si="309"/>
        <v>-5.5555555555553582E-2</v>
      </c>
      <c r="AZ944" s="67">
        <f t="shared" si="310"/>
        <v>7385.9166666666561</v>
      </c>
      <c r="BA944" s="57"/>
      <c r="BB944" s="57"/>
      <c r="BD944" s="57">
        <v>940</v>
      </c>
      <c r="BE944" s="66">
        <v>54.4</v>
      </c>
      <c r="BF944" s="66">
        <v>0</v>
      </c>
      <c r="BG944" s="65">
        <f t="shared" si="299"/>
        <v>15.111111111111111</v>
      </c>
      <c r="BH944" s="65">
        <f t="shared" si="311"/>
        <v>-0.16666666666666607</v>
      </c>
      <c r="BI944" s="67">
        <f t="shared" si="312"/>
        <v>7349.7777777777819</v>
      </c>
      <c r="BJ944" s="57"/>
      <c r="BK944" s="57"/>
      <c r="BM944" s="57">
        <v>940</v>
      </c>
      <c r="BN944" s="57">
        <v>54.4</v>
      </c>
      <c r="BO944" s="66">
        <v>0</v>
      </c>
      <c r="BP944" s="65">
        <f t="shared" si="300"/>
        <v>15.111111111111111</v>
      </c>
      <c r="BQ944" s="65">
        <f t="shared" si="313"/>
        <v>-0.16666666666666607</v>
      </c>
      <c r="BR944" s="67">
        <f t="shared" si="314"/>
        <v>7366.611111111115</v>
      </c>
      <c r="BS944" s="57"/>
      <c r="BT944" s="57"/>
    </row>
    <row r="945" spans="1:72" x14ac:dyDescent="0.25">
      <c r="A945" s="31">
        <v>945</v>
      </c>
      <c r="B945" s="56">
        <v>942</v>
      </c>
      <c r="C945" s="71">
        <v>54</v>
      </c>
      <c r="D945" s="71">
        <v>0</v>
      </c>
      <c r="E945" s="71">
        <v>15</v>
      </c>
      <c r="F945" s="71">
        <v>-2.7777777777778567E-2</v>
      </c>
      <c r="G945" s="71">
        <v>7396.694444444448</v>
      </c>
      <c r="K945" s="57">
        <v>941</v>
      </c>
      <c r="L945" s="66">
        <v>2</v>
      </c>
      <c r="M945" s="66">
        <v>0</v>
      </c>
      <c r="N945" s="65">
        <f t="shared" si="294"/>
        <v>0.55555555555555558</v>
      </c>
      <c r="O945" s="65">
        <f t="shared" si="301"/>
        <v>-0.13888888888888884</v>
      </c>
      <c r="P945" s="67">
        <f t="shared" si="302"/>
        <v>5551.9999999999964</v>
      </c>
      <c r="Q945" s="57"/>
      <c r="R945" s="57"/>
      <c r="T945" s="57">
        <v>941</v>
      </c>
      <c r="U945" s="66">
        <v>38.799999999999997</v>
      </c>
      <c r="V945" s="66">
        <v>0</v>
      </c>
      <c r="W945" s="65">
        <f t="shared" si="295"/>
        <v>10.777777777777777</v>
      </c>
      <c r="X945" s="65">
        <f t="shared" si="303"/>
        <v>-0.27777777777777857</v>
      </c>
      <c r="Y945" s="67">
        <f t="shared" si="304"/>
        <v>7790.9722222222226</v>
      </c>
      <c r="Z945" s="57"/>
      <c r="AA945" s="57"/>
      <c r="AC945" s="57">
        <v>941</v>
      </c>
      <c r="AD945" s="66">
        <v>46.4</v>
      </c>
      <c r="AE945" s="66">
        <v>0</v>
      </c>
      <c r="AF945" s="65">
        <f t="shared" si="296"/>
        <v>12.888888888888888</v>
      </c>
      <c r="AG945" s="65">
        <f t="shared" si="305"/>
        <v>-5.5555555555557135E-2</v>
      </c>
      <c r="AH945" s="67">
        <f t="shared" si="306"/>
        <v>7398.833333333323</v>
      </c>
      <c r="AI945" s="57"/>
      <c r="AJ945" s="57"/>
      <c r="AL945" s="57">
        <v>941</v>
      </c>
      <c r="AM945" s="66">
        <v>46.4</v>
      </c>
      <c r="AN945" s="66">
        <v>0</v>
      </c>
      <c r="AO945" s="65">
        <f t="shared" si="297"/>
        <v>12.888888888888888</v>
      </c>
      <c r="AP945" s="65">
        <f t="shared" si="307"/>
        <v>-5.5555555555557135E-2</v>
      </c>
      <c r="AQ945" s="67">
        <f t="shared" si="308"/>
        <v>7398.833333333323</v>
      </c>
      <c r="AR945" s="57"/>
      <c r="AS945" s="57"/>
      <c r="AU945" s="57">
        <v>941</v>
      </c>
      <c r="AV945" s="66">
        <v>46.4</v>
      </c>
      <c r="AW945" s="66">
        <v>0</v>
      </c>
      <c r="AX945" s="65">
        <f t="shared" si="298"/>
        <v>12.888888888888888</v>
      </c>
      <c r="AY945" s="65">
        <f t="shared" si="309"/>
        <v>-5.5555555555557135E-2</v>
      </c>
      <c r="AZ945" s="67">
        <f t="shared" si="310"/>
        <v>7398.833333333323</v>
      </c>
      <c r="BA945" s="57"/>
      <c r="BB945" s="57"/>
      <c r="BD945" s="57">
        <v>941</v>
      </c>
      <c r="BE945" s="66">
        <v>54.1</v>
      </c>
      <c r="BF945" s="66">
        <v>0</v>
      </c>
      <c r="BG945" s="65">
        <f t="shared" si="299"/>
        <v>15.027777777777779</v>
      </c>
      <c r="BH945" s="65">
        <f t="shared" si="311"/>
        <v>-8.3333333333332149E-2</v>
      </c>
      <c r="BI945" s="67">
        <f t="shared" si="312"/>
        <v>7364.8472222222263</v>
      </c>
      <c r="BJ945" s="57"/>
      <c r="BK945" s="57"/>
      <c r="BM945" s="57">
        <v>941</v>
      </c>
      <c r="BN945" s="57">
        <v>54.1</v>
      </c>
      <c r="BO945" s="66">
        <v>0</v>
      </c>
      <c r="BP945" s="65">
        <f t="shared" si="300"/>
        <v>15.027777777777779</v>
      </c>
      <c r="BQ945" s="65">
        <f t="shared" si="313"/>
        <v>-8.3333333333332149E-2</v>
      </c>
      <c r="BR945" s="67">
        <f t="shared" si="314"/>
        <v>7381.6805555555593</v>
      </c>
      <c r="BS945" s="57"/>
      <c r="BT945" s="57"/>
    </row>
    <row r="946" spans="1:72" x14ac:dyDescent="0.25">
      <c r="A946" s="31">
        <v>946</v>
      </c>
      <c r="B946" s="56">
        <v>943</v>
      </c>
      <c r="C946" s="71">
        <v>53.9</v>
      </c>
      <c r="D946" s="71">
        <v>0</v>
      </c>
      <c r="E946" s="71">
        <v>14.972222222222221</v>
      </c>
      <c r="F946" s="71">
        <v>-2.7777777777778567E-2</v>
      </c>
      <c r="G946" s="71">
        <v>7411.6805555555593</v>
      </c>
      <c r="K946" s="57">
        <v>942</v>
      </c>
      <c r="L946" s="66">
        <v>1.5</v>
      </c>
      <c r="M946" s="66">
        <v>0</v>
      </c>
      <c r="N946" s="65">
        <f t="shared" si="294"/>
        <v>0.41666666666666663</v>
      </c>
      <c r="O946" s="65">
        <f t="shared" si="301"/>
        <v>-0.13888888888888895</v>
      </c>
      <c r="P946" s="67">
        <f t="shared" si="302"/>
        <v>5552.4861111111077</v>
      </c>
      <c r="Q946" s="57"/>
      <c r="R946" s="57"/>
      <c r="T946" s="57">
        <v>942</v>
      </c>
      <c r="U946" s="66">
        <v>37.799999999999997</v>
      </c>
      <c r="V946" s="66">
        <v>0</v>
      </c>
      <c r="W946" s="65">
        <f t="shared" si="295"/>
        <v>10.499999999999998</v>
      </c>
      <c r="X946" s="65">
        <f t="shared" si="303"/>
        <v>-0.27777777777777857</v>
      </c>
      <c r="Y946" s="67">
        <f t="shared" si="304"/>
        <v>7801.6111111111113</v>
      </c>
      <c r="Z946" s="57"/>
      <c r="AA946" s="57"/>
      <c r="AC946" s="57">
        <v>942</v>
      </c>
      <c r="AD946" s="66">
        <v>46</v>
      </c>
      <c r="AE946" s="66">
        <v>0</v>
      </c>
      <c r="AF946" s="65">
        <f t="shared" si="296"/>
        <v>12.777777777777777</v>
      </c>
      <c r="AG946" s="65">
        <f t="shared" si="305"/>
        <v>-0.11111111111111072</v>
      </c>
      <c r="AH946" s="67">
        <f t="shared" si="306"/>
        <v>7411.6666666666561</v>
      </c>
      <c r="AI946" s="57"/>
      <c r="AJ946" s="57"/>
      <c r="AL946" s="57">
        <v>942</v>
      </c>
      <c r="AM946" s="66">
        <v>46</v>
      </c>
      <c r="AN946" s="66">
        <v>0</v>
      </c>
      <c r="AO946" s="65">
        <f t="shared" si="297"/>
        <v>12.777777777777777</v>
      </c>
      <c r="AP946" s="65">
        <f t="shared" si="307"/>
        <v>-0.11111111111111072</v>
      </c>
      <c r="AQ946" s="67">
        <f t="shared" si="308"/>
        <v>7411.6666666666561</v>
      </c>
      <c r="AR946" s="57"/>
      <c r="AS946" s="57"/>
      <c r="AU946" s="57">
        <v>942</v>
      </c>
      <c r="AV946" s="66">
        <v>46</v>
      </c>
      <c r="AW946" s="66">
        <v>0</v>
      </c>
      <c r="AX946" s="65">
        <f t="shared" si="298"/>
        <v>12.777777777777777</v>
      </c>
      <c r="AY946" s="65">
        <f t="shared" si="309"/>
        <v>-0.11111111111111072</v>
      </c>
      <c r="AZ946" s="67">
        <f t="shared" si="310"/>
        <v>7411.6666666666561</v>
      </c>
      <c r="BA946" s="57"/>
      <c r="BB946" s="57"/>
      <c r="BD946" s="57">
        <v>942</v>
      </c>
      <c r="BE946" s="66">
        <v>54</v>
      </c>
      <c r="BF946" s="66">
        <v>0</v>
      </c>
      <c r="BG946" s="65">
        <f t="shared" si="299"/>
        <v>15</v>
      </c>
      <c r="BH946" s="65">
        <f t="shared" si="311"/>
        <v>-2.7777777777778567E-2</v>
      </c>
      <c r="BI946" s="67">
        <f t="shared" si="312"/>
        <v>7379.861111111115</v>
      </c>
      <c r="BJ946" s="57"/>
      <c r="BK946" s="57"/>
      <c r="BM946" s="57">
        <v>942</v>
      </c>
      <c r="BN946" s="57">
        <v>54</v>
      </c>
      <c r="BO946" s="66">
        <v>0</v>
      </c>
      <c r="BP946" s="65">
        <f t="shared" si="300"/>
        <v>15</v>
      </c>
      <c r="BQ946" s="65">
        <f t="shared" si="313"/>
        <v>-2.7777777777778567E-2</v>
      </c>
      <c r="BR946" s="67">
        <f t="shared" si="314"/>
        <v>7396.694444444448</v>
      </c>
      <c r="BS946" s="57"/>
      <c r="BT946" s="57"/>
    </row>
    <row r="947" spans="1:72" x14ac:dyDescent="0.25">
      <c r="A947" s="31">
        <v>947</v>
      </c>
      <c r="B947" s="56">
        <v>944</v>
      </c>
      <c r="C947" s="71">
        <v>53.9</v>
      </c>
      <c r="D947" s="71">
        <v>0</v>
      </c>
      <c r="E947" s="71">
        <v>14.972222222222221</v>
      </c>
      <c r="F947" s="71">
        <v>0</v>
      </c>
      <c r="G947" s="71">
        <v>7426.6527777777819</v>
      </c>
      <c r="K947" s="57">
        <v>943</v>
      </c>
      <c r="L947" s="66">
        <v>1</v>
      </c>
      <c r="M947" s="66">
        <v>0</v>
      </c>
      <c r="N947" s="65">
        <f t="shared" si="294"/>
        <v>0.27777777777777779</v>
      </c>
      <c r="O947" s="65">
        <f t="shared" si="301"/>
        <v>-0.13888888888888884</v>
      </c>
      <c r="P947" s="67">
        <f t="shared" si="302"/>
        <v>5552.8333333333303</v>
      </c>
      <c r="Q947" s="57"/>
      <c r="R947" s="57"/>
      <c r="T947" s="57">
        <v>943</v>
      </c>
      <c r="U947" s="66">
        <v>36.9</v>
      </c>
      <c r="V947" s="66">
        <v>0</v>
      </c>
      <c r="W947" s="65">
        <f t="shared" si="295"/>
        <v>10.25</v>
      </c>
      <c r="X947" s="65">
        <f t="shared" si="303"/>
        <v>-0.24999999999999822</v>
      </c>
      <c r="Y947" s="67">
        <f t="shared" si="304"/>
        <v>7811.9861111111113</v>
      </c>
      <c r="Z947" s="57"/>
      <c r="AA947" s="57"/>
      <c r="AC947" s="57">
        <v>943</v>
      </c>
      <c r="AD947" s="66">
        <v>45.5</v>
      </c>
      <c r="AE947" s="66">
        <v>0</v>
      </c>
      <c r="AF947" s="65">
        <f t="shared" si="296"/>
        <v>12.638888888888889</v>
      </c>
      <c r="AG947" s="65">
        <f t="shared" si="305"/>
        <v>-0.13888888888888751</v>
      </c>
      <c r="AH947" s="67">
        <f t="shared" si="306"/>
        <v>7424.3749999999891</v>
      </c>
      <c r="AI947" s="57"/>
      <c r="AJ947" s="57"/>
      <c r="AL947" s="57">
        <v>943</v>
      </c>
      <c r="AM947" s="66">
        <v>45.5</v>
      </c>
      <c r="AN947" s="66">
        <v>0</v>
      </c>
      <c r="AO947" s="65">
        <f t="shared" si="297"/>
        <v>12.638888888888889</v>
      </c>
      <c r="AP947" s="65">
        <f t="shared" si="307"/>
        <v>-0.13888888888888751</v>
      </c>
      <c r="AQ947" s="67">
        <f t="shared" si="308"/>
        <v>7424.3749999999891</v>
      </c>
      <c r="AR947" s="57"/>
      <c r="AS947" s="57"/>
      <c r="AU947" s="57">
        <v>943</v>
      </c>
      <c r="AV947" s="66">
        <v>45.5</v>
      </c>
      <c r="AW947" s="66">
        <v>0</v>
      </c>
      <c r="AX947" s="65">
        <f t="shared" si="298"/>
        <v>12.638888888888889</v>
      </c>
      <c r="AY947" s="65">
        <f t="shared" si="309"/>
        <v>-0.13888888888888751</v>
      </c>
      <c r="AZ947" s="67">
        <f t="shared" si="310"/>
        <v>7424.3749999999891</v>
      </c>
      <c r="BA947" s="57"/>
      <c r="BB947" s="57"/>
      <c r="BD947" s="57">
        <v>943</v>
      </c>
      <c r="BE947" s="66">
        <v>53.9</v>
      </c>
      <c r="BF947" s="66">
        <v>0</v>
      </c>
      <c r="BG947" s="65">
        <f t="shared" si="299"/>
        <v>14.972222222222221</v>
      </c>
      <c r="BH947" s="65">
        <f t="shared" si="311"/>
        <v>-2.7777777777778567E-2</v>
      </c>
      <c r="BI947" s="67">
        <f t="shared" si="312"/>
        <v>7394.8472222222263</v>
      </c>
      <c r="BJ947" s="57"/>
      <c r="BK947" s="57"/>
      <c r="BM947" s="57">
        <v>943</v>
      </c>
      <c r="BN947" s="57">
        <v>53.9</v>
      </c>
      <c r="BO947" s="66">
        <v>0</v>
      </c>
      <c r="BP947" s="65">
        <f t="shared" si="300"/>
        <v>14.972222222222221</v>
      </c>
      <c r="BQ947" s="65">
        <f t="shared" si="313"/>
        <v>-2.7777777777778567E-2</v>
      </c>
      <c r="BR947" s="67">
        <f t="shared" si="314"/>
        <v>7411.6805555555593</v>
      </c>
      <c r="BS947" s="57"/>
      <c r="BT947" s="57"/>
    </row>
    <row r="948" spans="1:72" x14ac:dyDescent="0.25">
      <c r="A948" s="31">
        <v>948</v>
      </c>
      <c r="B948" s="56">
        <v>945</v>
      </c>
      <c r="C948" s="71">
        <v>54</v>
      </c>
      <c r="D948" s="71">
        <v>0</v>
      </c>
      <c r="E948" s="71">
        <v>15</v>
      </c>
      <c r="F948" s="71">
        <v>2.7777777777778567E-2</v>
      </c>
      <c r="G948" s="71">
        <v>7441.6388888888932</v>
      </c>
      <c r="K948" s="57">
        <v>944</v>
      </c>
      <c r="L948" s="66">
        <v>0.5</v>
      </c>
      <c r="M948" s="66">
        <v>0</v>
      </c>
      <c r="N948" s="65">
        <f t="shared" si="294"/>
        <v>0.1388888888888889</v>
      </c>
      <c r="O948" s="65">
        <f t="shared" si="301"/>
        <v>-0.1388888888888889</v>
      </c>
      <c r="P948" s="67">
        <f t="shared" si="302"/>
        <v>5553.0416666666633</v>
      </c>
      <c r="Q948" s="57"/>
      <c r="R948" s="57"/>
      <c r="T948" s="57">
        <v>944</v>
      </c>
      <c r="U948" s="66">
        <v>36.1</v>
      </c>
      <c r="V948" s="66">
        <v>0</v>
      </c>
      <c r="W948" s="65">
        <f t="shared" si="295"/>
        <v>10.027777777777779</v>
      </c>
      <c r="X948" s="65">
        <f t="shared" si="303"/>
        <v>-0.22222222222222143</v>
      </c>
      <c r="Y948" s="67">
        <f t="shared" si="304"/>
        <v>7822.125</v>
      </c>
      <c r="Z948" s="57"/>
      <c r="AA948" s="57"/>
      <c r="AC948" s="57">
        <v>944</v>
      </c>
      <c r="AD948" s="66">
        <v>45</v>
      </c>
      <c r="AE948" s="66">
        <v>0</v>
      </c>
      <c r="AF948" s="65">
        <f t="shared" si="296"/>
        <v>12.5</v>
      </c>
      <c r="AG948" s="65">
        <f t="shared" si="305"/>
        <v>-0.13888888888888928</v>
      </c>
      <c r="AH948" s="67">
        <f t="shared" si="306"/>
        <v>7436.9444444444334</v>
      </c>
      <c r="AI948" s="57"/>
      <c r="AJ948" s="57"/>
      <c r="AL948" s="57">
        <v>944</v>
      </c>
      <c r="AM948" s="66">
        <v>45</v>
      </c>
      <c r="AN948" s="66">
        <v>0</v>
      </c>
      <c r="AO948" s="65">
        <f t="shared" si="297"/>
        <v>12.5</v>
      </c>
      <c r="AP948" s="65">
        <f t="shared" si="307"/>
        <v>-0.13888888888888928</v>
      </c>
      <c r="AQ948" s="67">
        <f t="shared" si="308"/>
        <v>7436.9444444444334</v>
      </c>
      <c r="AR948" s="57"/>
      <c r="AS948" s="57"/>
      <c r="AU948" s="57">
        <v>944</v>
      </c>
      <c r="AV948" s="66">
        <v>45</v>
      </c>
      <c r="AW948" s="66">
        <v>0</v>
      </c>
      <c r="AX948" s="65">
        <f t="shared" si="298"/>
        <v>12.5</v>
      </c>
      <c r="AY948" s="65">
        <f t="shared" si="309"/>
        <v>-0.13888888888888928</v>
      </c>
      <c r="AZ948" s="67">
        <f t="shared" si="310"/>
        <v>7436.9444444444334</v>
      </c>
      <c r="BA948" s="57"/>
      <c r="BB948" s="57"/>
      <c r="BD948" s="57">
        <v>944</v>
      </c>
      <c r="BE948" s="66">
        <v>53.9</v>
      </c>
      <c r="BF948" s="66">
        <v>0</v>
      </c>
      <c r="BG948" s="65">
        <f t="shared" si="299"/>
        <v>14.972222222222221</v>
      </c>
      <c r="BH948" s="65">
        <f t="shared" si="311"/>
        <v>0</v>
      </c>
      <c r="BI948" s="67">
        <f t="shared" si="312"/>
        <v>7409.8194444444489</v>
      </c>
      <c r="BJ948" s="57"/>
      <c r="BK948" s="57"/>
      <c r="BM948" s="57">
        <v>944</v>
      </c>
      <c r="BN948" s="57">
        <v>53.9</v>
      </c>
      <c r="BO948" s="66">
        <v>0</v>
      </c>
      <c r="BP948" s="65">
        <f t="shared" si="300"/>
        <v>14.972222222222221</v>
      </c>
      <c r="BQ948" s="65">
        <f t="shared" si="313"/>
        <v>0</v>
      </c>
      <c r="BR948" s="67">
        <f t="shared" si="314"/>
        <v>7426.6527777777819</v>
      </c>
      <c r="BS948" s="57"/>
      <c r="BT948" s="57"/>
    </row>
    <row r="949" spans="1:72" x14ac:dyDescent="0.25">
      <c r="A949" s="31">
        <v>949</v>
      </c>
      <c r="B949" s="56">
        <v>946</v>
      </c>
      <c r="C949" s="71">
        <v>54.2</v>
      </c>
      <c r="D949" s="71">
        <v>0</v>
      </c>
      <c r="E949" s="71">
        <v>15.055555555555555</v>
      </c>
      <c r="F949" s="71">
        <v>5.5555555555555358E-2</v>
      </c>
      <c r="G949" s="71">
        <v>7456.6666666666706</v>
      </c>
      <c r="K949" s="57">
        <v>945</v>
      </c>
      <c r="L949" s="66">
        <v>0</v>
      </c>
      <c r="M949" s="66">
        <v>0</v>
      </c>
      <c r="N949" s="65">
        <f t="shared" si="294"/>
        <v>0</v>
      </c>
      <c r="O949" s="65">
        <f t="shared" si="301"/>
        <v>-0.1388888888888889</v>
      </c>
      <c r="P949" s="67">
        <f t="shared" si="302"/>
        <v>5553.1111111111077</v>
      </c>
      <c r="Q949" s="57"/>
      <c r="R949" s="57"/>
      <c r="T949" s="57">
        <v>945</v>
      </c>
      <c r="U949" s="66">
        <v>35.5</v>
      </c>
      <c r="V949" s="66">
        <v>0</v>
      </c>
      <c r="W949" s="65">
        <f t="shared" si="295"/>
        <v>9.8611111111111107</v>
      </c>
      <c r="X949" s="65">
        <f t="shared" si="303"/>
        <v>-0.16666666666666785</v>
      </c>
      <c r="Y949" s="67">
        <f t="shared" si="304"/>
        <v>7832.0694444444443</v>
      </c>
      <c r="Z949" s="57"/>
      <c r="AA949" s="57"/>
      <c r="AC949" s="57">
        <v>945</v>
      </c>
      <c r="AD949" s="66">
        <v>44.5</v>
      </c>
      <c r="AE949" s="66">
        <v>0</v>
      </c>
      <c r="AF949" s="65">
        <f t="shared" si="296"/>
        <v>12.361111111111111</v>
      </c>
      <c r="AG949" s="65">
        <f t="shared" si="305"/>
        <v>-0.13888888888888928</v>
      </c>
      <c r="AH949" s="67">
        <f t="shared" si="306"/>
        <v>7449.3749999999891</v>
      </c>
      <c r="AI949" s="57"/>
      <c r="AJ949" s="57"/>
      <c r="AL949" s="57">
        <v>945</v>
      </c>
      <c r="AM949" s="66">
        <v>44.5</v>
      </c>
      <c r="AN949" s="66">
        <v>0</v>
      </c>
      <c r="AO949" s="65">
        <f t="shared" si="297"/>
        <v>12.361111111111111</v>
      </c>
      <c r="AP949" s="65">
        <f t="shared" si="307"/>
        <v>-0.13888888888888928</v>
      </c>
      <c r="AQ949" s="67">
        <f t="shared" si="308"/>
        <v>7449.3749999999891</v>
      </c>
      <c r="AR949" s="57"/>
      <c r="AS949" s="57"/>
      <c r="AU949" s="57">
        <v>945</v>
      </c>
      <c r="AV949" s="66">
        <v>44.5</v>
      </c>
      <c r="AW949" s="66">
        <v>0</v>
      </c>
      <c r="AX949" s="65">
        <f t="shared" si="298"/>
        <v>12.361111111111111</v>
      </c>
      <c r="AY949" s="65">
        <f t="shared" si="309"/>
        <v>-0.13888888888888928</v>
      </c>
      <c r="AZ949" s="67">
        <f t="shared" si="310"/>
        <v>7449.3749999999891</v>
      </c>
      <c r="BA949" s="57"/>
      <c r="BB949" s="57"/>
      <c r="BD949" s="57">
        <v>945</v>
      </c>
      <c r="BE949" s="66">
        <v>54</v>
      </c>
      <c r="BF949" s="66">
        <v>0</v>
      </c>
      <c r="BG949" s="65">
        <f t="shared" si="299"/>
        <v>15</v>
      </c>
      <c r="BH949" s="65">
        <f t="shared" si="311"/>
        <v>2.7777777777778567E-2</v>
      </c>
      <c r="BI949" s="67">
        <f t="shared" si="312"/>
        <v>7424.8055555555602</v>
      </c>
      <c r="BJ949" s="57"/>
      <c r="BK949" s="57"/>
      <c r="BM949" s="57">
        <v>945</v>
      </c>
      <c r="BN949" s="57">
        <v>54</v>
      </c>
      <c r="BO949" s="66">
        <v>0</v>
      </c>
      <c r="BP949" s="65">
        <f t="shared" si="300"/>
        <v>15</v>
      </c>
      <c r="BQ949" s="65">
        <f t="shared" si="313"/>
        <v>2.7777777777778567E-2</v>
      </c>
      <c r="BR949" s="67">
        <f t="shared" si="314"/>
        <v>7441.6388888888932</v>
      </c>
      <c r="BS949" s="57"/>
      <c r="BT949" s="57"/>
    </row>
    <row r="950" spans="1:72" x14ac:dyDescent="0.25">
      <c r="A950" s="31">
        <v>950</v>
      </c>
      <c r="B950" s="56">
        <v>947</v>
      </c>
      <c r="C950" s="71">
        <v>55</v>
      </c>
      <c r="D950" s="71">
        <v>0</v>
      </c>
      <c r="E950" s="71">
        <v>15.277777777777777</v>
      </c>
      <c r="F950" s="71">
        <v>0.22222222222222143</v>
      </c>
      <c r="G950" s="71">
        <v>7471.8333333333376</v>
      </c>
      <c r="K950" s="57">
        <v>946</v>
      </c>
      <c r="L950" s="66">
        <v>0</v>
      </c>
      <c r="M950" s="66">
        <v>0</v>
      </c>
      <c r="N950" s="65">
        <f t="shared" si="294"/>
        <v>0</v>
      </c>
      <c r="O950" s="65">
        <f t="shared" si="301"/>
        <v>0</v>
      </c>
      <c r="P950" s="67">
        <f t="shared" si="302"/>
        <v>5553.1111111111077</v>
      </c>
      <c r="Q950" s="57"/>
      <c r="R950" s="57"/>
      <c r="T950" s="57">
        <v>946</v>
      </c>
      <c r="U950" s="66">
        <v>35</v>
      </c>
      <c r="V950" s="66">
        <v>0</v>
      </c>
      <c r="W950" s="65">
        <f t="shared" si="295"/>
        <v>9.7222222222222214</v>
      </c>
      <c r="X950" s="65">
        <f t="shared" si="303"/>
        <v>-0.13888888888888928</v>
      </c>
      <c r="Y950" s="67">
        <f t="shared" si="304"/>
        <v>7841.8611111111113</v>
      </c>
      <c r="Z950" s="57"/>
      <c r="AA950" s="57"/>
      <c r="AC950" s="57">
        <v>946</v>
      </c>
      <c r="AD950" s="66">
        <v>44.2</v>
      </c>
      <c r="AE950" s="66">
        <v>0</v>
      </c>
      <c r="AF950" s="65">
        <f t="shared" si="296"/>
        <v>12.277777777777779</v>
      </c>
      <c r="AG950" s="65">
        <f t="shared" si="305"/>
        <v>-8.3333333333332149E-2</v>
      </c>
      <c r="AH950" s="67">
        <f t="shared" si="306"/>
        <v>7461.6944444444334</v>
      </c>
      <c r="AI950" s="57"/>
      <c r="AJ950" s="57"/>
      <c r="AL950" s="57">
        <v>946</v>
      </c>
      <c r="AM950" s="66">
        <v>44.2</v>
      </c>
      <c r="AN950" s="66">
        <v>0</v>
      </c>
      <c r="AO950" s="65">
        <f t="shared" si="297"/>
        <v>12.277777777777779</v>
      </c>
      <c r="AP950" s="65">
        <f t="shared" si="307"/>
        <v>-8.3333333333332149E-2</v>
      </c>
      <c r="AQ950" s="67">
        <f t="shared" si="308"/>
        <v>7461.6944444444334</v>
      </c>
      <c r="AR950" s="57"/>
      <c r="AS950" s="57"/>
      <c r="AU950" s="57">
        <v>946</v>
      </c>
      <c r="AV950" s="66">
        <v>44.2</v>
      </c>
      <c r="AW950" s="66">
        <v>0</v>
      </c>
      <c r="AX950" s="65">
        <f t="shared" si="298"/>
        <v>12.277777777777779</v>
      </c>
      <c r="AY950" s="65">
        <f t="shared" si="309"/>
        <v>-8.3333333333332149E-2</v>
      </c>
      <c r="AZ950" s="67">
        <f t="shared" si="310"/>
        <v>7461.6944444444334</v>
      </c>
      <c r="BA950" s="57"/>
      <c r="BB950" s="57"/>
      <c r="BD950" s="57">
        <v>946</v>
      </c>
      <c r="BE950" s="66">
        <v>54.2</v>
      </c>
      <c r="BF950" s="66">
        <v>0</v>
      </c>
      <c r="BG950" s="65">
        <f t="shared" si="299"/>
        <v>15.055555555555555</v>
      </c>
      <c r="BH950" s="65">
        <f t="shared" si="311"/>
        <v>5.5555555555555358E-2</v>
      </c>
      <c r="BI950" s="67">
        <f t="shared" si="312"/>
        <v>7439.8333333333376</v>
      </c>
      <c r="BJ950" s="57"/>
      <c r="BK950" s="57"/>
      <c r="BM950" s="57">
        <v>946</v>
      </c>
      <c r="BN950" s="57">
        <v>54.2</v>
      </c>
      <c r="BO950" s="66">
        <v>0</v>
      </c>
      <c r="BP950" s="65">
        <f t="shared" si="300"/>
        <v>15.055555555555555</v>
      </c>
      <c r="BQ950" s="65">
        <f t="shared" si="313"/>
        <v>5.5555555555555358E-2</v>
      </c>
      <c r="BR950" s="67">
        <f t="shared" si="314"/>
        <v>7456.6666666666706</v>
      </c>
      <c r="BS950" s="57"/>
      <c r="BT950" s="57"/>
    </row>
    <row r="951" spans="1:72" x14ac:dyDescent="0.25">
      <c r="A951" s="31">
        <v>951</v>
      </c>
      <c r="B951" s="56">
        <v>948</v>
      </c>
      <c r="C951" s="71">
        <v>55.8</v>
      </c>
      <c r="D951" s="71">
        <v>0</v>
      </c>
      <c r="E951" s="71">
        <v>15.499999999999998</v>
      </c>
      <c r="F951" s="71">
        <v>0.22222222222222143</v>
      </c>
      <c r="G951" s="71">
        <v>7487.2222222222263</v>
      </c>
      <c r="K951" s="57">
        <v>947</v>
      </c>
      <c r="L951" s="66">
        <v>0</v>
      </c>
      <c r="M951" s="66">
        <v>0</v>
      </c>
      <c r="N951" s="65">
        <f t="shared" si="294"/>
        <v>0</v>
      </c>
      <c r="O951" s="65">
        <f t="shared" si="301"/>
        <v>0</v>
      </c>
      <c r="P951" s="67">
        <f t="shared" si="302"/>
        <v>5553.1111111111077</v>
      </c>
      <c r="Q951" s="57"/>
      <c r="R951" s="57"/>
      <c r="T951" s="57">
        <v>947</v>
      </c>
      <c r="U951" s="66">
        <v>34.700000000000003</v>
      </c>
      <c r="V951" s="66">
        <v>0</v>
      </c>
      <c r="W951" s="65">
        <f t="shared" si="295"/>
        <v>9.6388888888888893</v>
      </c>
      <c r="X951" s="65">
        <f t="shared" si="303"/>
        <v>-8.3333333333332149E-2</v>
      </c>
      <c r="Y951" s="67">
        <f t="shared" si="304"/>
        <v>7851.541666666667</v>
      </c>
      <c r="Z951" s="57"/>
      <c r="AA951" s="57"/>
      <c r="AC951" s="57">
        <v>947</v>
      </c>
      <c r="AD951" s="66">
        <v>43.9</v>
      </c>
      <c r="AE951" s="66">
        <v>0</v>
      </c>
      <c r="AF951" s="65">
        <f t="shared" si="296"/>
        <v>12.194444444444443</v>
      </c>
      <c r="AG951" s="65">
        <f t="shared" si="305"/>
        <v>-8.3333333333335702E-2</v>
      </c>
      <c r="AH951" s="67">
        <f t="shared" si="306"/>
        <v>7473.9305555555447</v>
      </c>
      <c r="AI951" s="57"/>
      <c r="AJ951" s="57"/>
      <c r="AL951" s="57">
        <v>947</v>
      </c>
      <c r="AM951" s="66">
        <v>43.9</v>
      </c>
      <c r="AN951" s="66">
        <v>0</v>
      </c>
      <c r="AO951" s="65">
        <f t="shared" si="297"/>
        <v>12.194444444444443</v>
      </c>
      <c r="AP951" s="65">
        <f t="shared" si="307"/>
        <v>-8.3333333333335702E-2</v>
      </c>
      <c r="AQ951" s="67">
        <f t="shared" si="308"/>
        <v>7473.9305555555447</v>
      </c>
      <c r="AR951" s="57"/>
      <c r="AS951" s="57"/>
      <c r="AU951" s="57">
        <v>947</v>
      </c>
      <c r="AV951" s="66">
        <v>43.9</v>
      </c>
      <c r="AW951" s="66">
        <v>0</v>
      </c>
      <c r="AX951" s="65">
        <f t="shared" si="298"/>
        <v>12.194444444444443</v>
      </c>
      <c r="AY951" s="65">
        <f t="shared" si="309"/>
        <v>-8.3333333333335702E-2</v>
      </c>
      <c r="AZ951" s="67">
        <f t="shared" si="310"/>
        <v>7473.9305555555447</v>
      </c>
      <c r="BA951" s="57"/>
      <c r="BB951" s="57"/>
      <c r="BD951" s="57">
        <v>947</v>
      </c>
      <c r="BE951" s="66">
        <v>55</v>
      </c>
      <c r="BF951" s="66">
        <v>0</v>
      </c>
      <c r="BG951" s="65">
        <f t="shared" si="299"/>
        <v>15.277777777777777</v>
      </c>
      <c r="BH951" s="65">
        <f t="shared" si="311"/>
        <v>0.22222222222222143</v>
      </c>
      <c r="BI951" s="67">
        <f t="shared" si="312"/>
        <v>7455.0000000000045</v>
      </c>
      <c r="BJ951" s="57"/>
      <c r="BK951" s="57"/>
      <c r="BM951" s="57">
        <v>947</v>
      </c>
      <c r="BN951" s="57">
        <v>55</v>
      </c>
      <c r="BO951" s="66">
        <v>0</v>
      </c>
      <c r="BP951" s="65">
        <f t="shared" si="300"/>
        <v>15.277777777777777</v>
      </c>
      <c r="BQ951" s="65">
        <f t="shared" si="313"/>
        <v>0.22222222222222143</v>
      </c>
      <c r="BR951" s="67">
        <f t="shared" si="314"/>
        <v>7471.8333333333376</v>
      </c>
      <c r="BS951" s="57"/>
      <c r="BT951" s="57"/>
    </row>
    <row r="952" spans="1:72" x14ac:dyDescent="0.25">
      <c r="A952" s="31">
        <v>952</v>
      </c>
      <c r="B952" s="56">
        <v>949</v>
      </c>
      <c r="C952" s="71">
        <v>56.2</v>
      </c>
      <c r="D952" s="71">
        <v>0</v>
      </c>
      <c r="E952" s="71">
        <v>15.611111111111111</v>
      </c>
      <c r="F952" s="71">
        <v>0.11111111111111249</v>
      </c>
      <c r="G952" s="71">
        <v>7502.7777777777819</v>
      </c>
      <c r="K952" s="57">
        <v>948</v>
      </c>
      <c r="L952" s="66">
        <v>0</v>
      </c>
      <c r="M952" s="66">
        <v>0</v>
      </c>
      <c r="N952" s="65">
        <f t="shared" si="294"/>
        <v>0</v>
      </c>
      <c r="O952" s="65">
        <f t="shared" si="301"/>
        <v>0</v>
      </c>
      <c r="P952" s="67">
        <f t="shared" si="302"/>
        <v>5553.1111111111077</v>
      </c>
      <c r="Q952" s="57"/>
      <c r="R952" s="57"/>
      <c r="T952" s="57">
        <v>948</v>
      </c>
      <c r="U952" s="66">
        <v>34.4</v>
      </c>
      <c r="V952" s="66">
        <v>0</v>
      </c>
      <c r="W952" s="65">
        <f t="shared" si="295"/>
        <v>9.5555555555555554</v>
      </c>
      <c r="X952" s="65">
        <f t="shared" si="303"/>
        <v>-8.3333333333333925E-2</v>
      </c>
      <c r="Y952" s="67">
        <f t="shared" si="304"/>
        <v>7861.1388888888896</v>
      </c>
      <c r="Z952" s="57"/>
      <c r="AA952" s="57"/>
      <c r="AC952" s="57">
        <v>948</v>
      </c>
      <c r="AD952" s="66">
        <v>43.7</v>
      </c>
      <c r="AE952" s="66">
        <v>0</v>
      </c>
      <c r="AF952" s="65">
        <f t="shared" si="296"/>
        <v>12.138888888888889</v>
      </c>
      <c r="AG952" s="65">
        <f t="shared" si="305"/>
        <v>-5.5555555555553582E-2</v>
      </c>
      <c r="AH952" s="67">
        <f t="shared" si="306"/>
        <v>7486.0972222222117</v>
      </c>
      <c r="AI952" s="57"/>
      <c r="AJ952" s="57"/>
      <c r="AL952" s="57">
        <v>948</v>
      </c>
      <c r="AM952" s="66">
        <v>43.7</v>
      </c>
      <c r="AN952" s="66">
        <v>0</v>
      </c>
      <c r="AO952" s="65">
        <f t="shared" si="297"/>
        <v>12.138888888888889</v>
      </c>
      <c r="AP952" s="65">
        <f t="shared" si="307"/>
        <v>-5.5555555555553582E-2</v>
      </c>
      <c r="AQ952" s="67">
        <f t="shared" si="308"/>
        <v>7486.0972222222117</v>
      </c>
      <c r="AR952" s="57"/>
      <c r="AS952" s="57"/>
      <c r="AU952" s="57">
        <v>948</v>
      </c>
      <c r="AV952" s="66">
        <v>43.7</v>
      </c>
      <c r="AW952" s="66">
        <v>0</v>
      </c>
      <c r="AX952" s="65">
        <f t="shared" si="298"/>
        <v>12.138888888888889</v>
      </c>
      <c r="AY952" s="65">
        <f t="shared" si="309"/>
        <v>-5.5555555555553582E-2</v>
      </c>
      <c r="AZ952" s="67">
        <f t="shared" si="310"/>
        <v>7486.0972222222117</v>
      </c>
      <c r="BA952" s="57"/>
      <c r="BB952" s="57"/>
      <c r="BD952" s="57">
        <v>948</v>
      </c>
      <c r="BE952" s="66">
        <v>55.8</v>
      </c>
      <c r="BF952" s="66">
        <v>0</v>
      </c>
      <c r="BG952" s="65">
        <f t="shared" si="299"/>
        <v>15.499999999999998</v>
      </c>
      <c r="BH952" s="65">
        <f t="shared" si="311"/>
        <v>0.22222222222222143</v>
      </c>
      <c r="BI952" s="67">
        <f t="shared" si="312"/>
        <v>7470.3888888888932</v>
      </c>
      <c r="BJ952" s="57"/>
      <c r="BK952" s="57"/>
      <c r="BM952" s="57">
        <v>948</v>
      </c>
      <c r="BN952" s="57">
        <v>55.8</v>
      </c>
      <c r="BO952" s="66">
        <v>0</v>
      </c>
      <c r="BP952" s="65">
        <f t="shared" si="300"/>
        <v>15.499999999999998</v>
      </c>
      <c r="BQ952" s="65">
        <f t="shared" si="313"/>
        <v>0.22222222222222143</v>
      </c>
      <c r="BR952" s="67">
        <f t="shared" si="314"/>
        <v>7487.2222222222263</v>
      </c>
      <c r="BS952" s="57"/>
      <c r="BT952" s="57"/>
    </row>
    <row r="953" spans="1:72" x14ac:dyDescent="0.25">
      <c r="A953" s="31">
        <v>953</v>
      </c>
      <c r="B953" s="56">
        <v>950</v>
      </c>
      <c r="C953" s="71">
        <v>56.1</v>
      </c>
      <c r="D953" s="71">
        <v>0</v>
      </c>
      <c r="E953" s="71">
        <v>15.583333333333334</v>
      </c>
      <c r="F953" s="71">
        <v>-2.7777777777776791E-2</v>
      </c>
      <c r="G953" s="71">
        <v>7518.3750000000045</v>
      </c>
      <c r="K953" s="57">
        <v>949</v>
      </c>
      <c r="L953" s="66">
        <v>0</v>
      </c>
      <c r="M953" s="66">
        <v>0</v>
      </c>
      <c r="N953" s="65">
        <f t="shared" si="294"/>
        <v>0</v>
      </c>
      <c r="O953" s="65">
        <f t="shared" si="301"/>
        <v>0</v>
      </c>
      <c r="P953" s="67">
        <f t="shared" si="302"/>
        <v>5553.1111111111077</v>
      </c>
      <c r="Q953" s="57"/>
      <c r="R953" s="57"/>
      <c r="T953" s="57">
        <v>949</v>
      </c>
      <c r="U953" s="66">
        <v>34.1</v>
      </c>
      <c r="V953" s="66">
        <v>0</v>
      </c>
      <c r="W953" s="65">
        <f t="shared" si="295"/>
        <v>9.4722222222222232</v>
      </c>
      <c r="X953" s="65">
        <f t="shared" si="303"/>
        <v>-8.3333333333332149E-2</v>
      </c>
      <c r="Y953" s="67">
        <f t="shared" si="304"/>
        <v>7870.6527777777783</v>
      </c>
      <c r="Z953" s="57"/>
      <c r="AA953" s="57"/>
      <c r="AC953" s="57">
        <v>949</v>
      </c>
      <c r="AD953" s="66">
        <v>43.6</v>
      </c>
      <c r="AE953" s="66">
        <v>0</v>
      </c>
      <c r="AF953" s="65">
        <f t="shared" si="296"/>
        <v>12.111111111111111</v>
      </c>
      <c r="AG953" s="65">
        <f t="shared" si="305"/>
        <v>-2.7777777777778567E-2</v>
      </c>
      <c r="AH953" s="67">
        <f t="shared" si="306"/>
        <v>7498.2222222222117</v>
      </c>
      <c r="AI953" s="57"/>
      <c r="AJ953" s="57"/>
      <c r="AL953" s="57">
        <v>949</v>
      </c>
      <c r="AM953" s="66">
        <v>43.6</v>
      </c>
      <c r="AN953" s="66">
        <v>0</v>
      </c>
      <c r="AO953" s="65">
        <f t="shared" si="297"/>
        <v>12.111111111111111</v>
      </c>
      <c r="AP953" s="65">
        <f t="shared" si="307"/>
        <v>-2.7777777777778567E-2</v>
      </c>
      <c r="AQ953" s="67">
        <f t="shared" si="308"/>
        <v>7498.2222222222117</v>
      </c>
      <c r="AR953" s="57"/>
      <c r="AS953" s="57"/>
      <c r="AU953" s="57">
        <v>949</v>
      </c>
      <c r="AV953" s="66">
        <v>43.6</v>
      </c>
      <c r="AW953" s="66">
        <v>0</v>
      </c>
      <c r="AX953" s="65">
        <f t="shared" si="298"/>
        <v>12.111111111111111</v>
      </c>
      <c r="AY953" s="65">
        <f t="shared" si="309"/>
        <v>-2.7777777777778567E-2</v>
      </c>
      <c r="AZ953" s="67">
        <f t="shared" si="310"/>
        <v>7498.2222222222117</v>
      </c>
      <c r="BA953" s="57"/>
      <c r="BB953" s="57"/>
      <c r="BD953" s="57">
        <v>949</v>
      </c>
      <c r="BE953" s="66">
        <v>56.2</v>
      </c>
      <c r="BF953" s="66">
        <v>0</v>
      </c>
      <c r="BG953" s="65">
        <f t="shared" si="299"/>
        <v>15.611111111111111</v>
      </c>
      <c r="BH953" s="65">
        <f t="shared" si="311"/>
        <v>0.11111111111111249</v>
      </c>
      <c r="BI953" s="67">
        <f t="shared" si="312"/>
        <v>7485.9444444444489</v>
      </c>
      <c r="BJ953" s="57"/>
      <c r="BK953" s="57"/>
      <c r="BM953" s="57">
        <v>949</v>
      </c>
      <c r="BN953" s="57">
        <v>56.2</v>
      </c>
      <c r="BO953" s="66">
        <v>0</v>
      </c>
      <c r="BP953" s="65">
        <f t="shared" si="300"/>
        <v>15.611111111111111</v>
      </c>
      <c r="BQ953" s="65">
        <f t="shared" si="313"/>
        <v>0.11111111111111249</v>
      </c>
      <c r="BR953" s="67">
        <f t="shared" si="314"/>
        <v>7502.7777777777819</v>
      </c>
      <c r="BS953" s="57"/>
      <c r="BT953" s="57"/>
    </row>
    <row r="954" spans="1:72" x14ac:dyDescent="0.25">
      <c r="A954" s="31">
        <v>954</v>
      </c>
      <c r="B954" s="56">
        <v>951</v>
      </c>
      <c r="C954" s="71">
        <v>55.1</v>
      </c>
      <c r="D954" s="71">
        <v>0</v>
      </c>
      <c r="E954" s="71">
        <v>15.305555555555555</v>
      </c>
      <c r="F954" s="71">
        <v>-0.27777777777777857</v>
      </c>
      <c r="G954" s="71">
        <v>7533.8194444444489</v>
      </c>
      <c r="K954" s="57">
        <v>950</v>
      </c>
      <c r="L954" s="66">
        <v>0</v>
      </c>
      <c r="M954" s="66">
        <v>0</v>
      </c>
      <c r="N954" s="65">
        <f t="shared" si="294"/>
        <v>0</v>
      </c>
      <c r="O954" s="65">
        <f t="shared" si="301"/>
        <v>0</v>
      </c>
      <c r="P954" s="67">
        <f t="shared" si="302"/>
        <v>5553.1111111111077</v>
      </c>
      <c r="Q954" s="57"/>
      <c r="R954" s="57"/>
      <c r="T954" s="57">
        <v>950</v>
      </c>
      <c r="U954" s="66">
        <v>33.9</v>
      </c>
      <c r="V954" s="66">
        <v>0</v>
      </c>
      <c r="W954" s="65">
        <f t="shared" si="295"/>
        <v>9.4166666666666661</v>
      </c>
      <c r="X954" s="65">
        <f t="shared" si="303"/>
        <v>-5.5555555555557135E-2</v>
      </c>
      <c r="Y954" s="67">
        <f t="shared" si="304"/>
        <v>7880.0972222222226</v>
      </c>
      <c r="Z954" s="57"/>
      <c r="AA954" s="57"/>
      <c r="AC954" s="57">
        <v>950</v>
      </c>
      <c r="AD954" s="66">
        <v>43.6</v>
      </c>
      <c r="AE954" s="66">
        <v>0</v>
      </c>
      <c r="AF954" s="65">
        <f t="shared" si="296"/>
        <v>12.111111111111111</v>
      </c>
      <c r="AG954" s="65">
        <f t="shared" si="305"/>
        <v>0</v>
      </c>
      <c r="AH954" s="67">
        <f t="shared" si="306"/>
        <v>7510.333333333323</v>
      </c>
      <c r="AI954" s="57"/>
      <c r="AJ954" s="57"/>
      <c r="AL954" s="57">
        <v>950</v>
      </c>
      <c r="AM954" s="66">
        <v>43.6</v>
      </c>
      <c r="AN954" s="66">
        <v>0</v>
      </c>
      <c r="AO954" s="65">
        <f t="shared" si="297"/>
        <v>12.111111111111111</v>
      </c>
      <c r="AP954" s="65">
        <f t="shared" si="307"/>
        <v>0</v>
      </c>
      <c r="AQ954" s="67">
        <f t="shared" si="308"/>
        <v>7510.333333333323</v>
      </c>
      <c r="AR954" s="57"/>
      <c r="AS954" s="57"/>
      <c r="AU954" s="57">
        <v>950</v>
      </c>
      <c r="AV954" s="66">
        <v>43.6</v>
      </c>
      <c r="AW954" s="66">
        <v>0</v>
      </c>
      <c r="AX954" s="65">
        <f t="shared" si="298"/>
        <v>12.111111111111111</v>
      </c>
      <c r="AY954" s="65">
        <f t="shared" si="309"/>
        <v>0</v>
      </c>
      <c r="AZ954" s="67">
        <f t="shared" si="310"/>
        <v>7510.333333333323</v>
      </c>
      <c r="BA954" s="57"/>
      <c r="BB954" s="57"/>
      <c r="BD954" s="57">
        <v>950</v>
      </c>
      <c r="BE954" s="66">
        <v>56.1</v>
      </c>
      <c r="BF954" s="66">
        <v>0</v>
      </c>
      <c r="BG954" s="65">
        <f t="shared" si="299"/>
        <v>15.583333333333334</v>
      </c>
      <c r="BH954" s="65">
        <f t="shared" si="311"/>
        <v>-2.7777777777776791E-2</v>
      </c>
      <c r="BI954" s="67">
        <f t="shared" si="312"/>
        <v>7501.5416666666715</v>
      </c>
      <c r="BJ954" s="57"/>
      <c r="BK954" s="57"/>
      <c r="BM954" s="57">
        <v>950</v>
      </c>
      <c r="BN954" s="57">
        <v>56.1</v>
      </c>
      <c r="BO954" s="66">
        <v>0</v>
      </c>
      <c r="BP954" s="65">
        <f t="shared" si="300"/>
        <v>15.583333333333334</v>
      </c>
      <c r="BQ954" s="65">
        <f t="shared" si="313"/>
        <v>-2.7777777777776791E-2</v>
      </c>
      <c r="BR954" s="67">
        <f t="shared" si="314"/>
        <v>7518.3750000000045</v>
      </c>
      <c r="BS954" s="57"/>
      <c r="BT954" s="57"/>
    </row>
    <row r="955" spans="1:72" x14ac:dyDescent="0.25">
      <c r="A955" s="31">
        <v>955</v>
      </c>
      <c r="B955" s="56">
        <v>952</v>
      </c>
      <c r="C955" s="71">
        <v>52.7</v>
      </c>
      <c r="D955" s="71">
        <v>0</v>
      </c>
      <c r="E955" s="71">
        <v>14.638888888888889</v>
      </c>
      <c r="F955" s="71">
        <v>-0.66666666666666607</v>
      </c>
      <c r="G955" s="71">
        <v>7548.7916666666715</v>
      </c>
      <c r="K955" s="57">
        <v>951</v>
      </c>
      <c r="L955" s="66">
        <v>2.2000000000000002</v>
      </c>
      <c r="M955" s="66">
        <v>0</v>
      </c>
      <c r="N955" s="65">
        <f t="shared" si="294"/>
        <v>0.61111111111111116</v>
      </c>
      <c r="O955" s="65">
        <f t="shared" si="301"/>
        <v>0.61111111111111116</v>
      </c>
      <c r="P955" s="67">
        <f t="shared" si="302"/>
        <v>5553.4166666666633</v>
      </c>
      <c r="Q955" s="57"/>
      <c r="R955" s="57"/>
      <c r="T955" s="57">
        <v>951</v>
      </c>
      <c r="U955" s="66">
        <v>33.6</v>
      </c>
      <c r="V955" s="66">
        <v>0</v>
      </c>
      <c r="W955" s="65">
        <f t="shared" si="295"/>
        <v>9.3333333333333339</v>
      </c>
      <c r="X955" s="65">
        <f t="shared" si="303"/>
        <v>-8.3333333333332149E-2</v>
      </c>
      <c r="Y955" s="67">
        <f t="shared" si="304"/>
        <v>7889.4722222222226</v>
      </c>
      <c r="Z955" s="57"/>
      <c r="AA955" s="57"/>
      <c r="AC955" s="57">
        <v>951</v>
      </c>
      <c r="AD955" s="66">
        <v>43.5</v>
      </c>
      <c r="AE955" s="66">
        <v>0</v>
      </c>
      <c r="AF955" s="65">
        <f t="shared" si="296"/>
        <v>12.083333333333332</v>
      </c>
      <c r="AG955" s="65">
        <f t="shared" si="305"/>
        <v>-2.7777777777778567E-2</v>
      </c>
      <c r="AH955" s="67">
        <f t="shared" si="306"/>
        <v>7522.4305555555457</v>
      </c>
      <c r="AI955" s="57"/>
      <c r="AJ955" s="57"/>
      <c r="AL955" s="57">
        <v>951</v>
      </c>
      <c r="AM955" s="66">
        <v>43.5</v>
      </c>
      <c r="AN955" s="66">
        <v>0</v>
      </c>
      <c r="AO955" s="65">
        <f t="shared" si="297"/>
        <v>12.083333333333332</v>
      </c>
      <c r="AP955" s="65">
        <f t="shared" si="307"/>
        <v>-2.7777777777778567E-2</v>
      </c>
      <c r="AQ955" s="67">
        <f t="shared" si="308"/>
        <v>7522.4305555555457</v>
      </c>
      <c r="AR955" s="57"/>
      <c r="AS955" s="57"/>
      <c r="AU955" s="57">
        <v>951</v>
      </c>
      <c r="AV955" s="66">
        <v>43.5</v>
      </c>
      <c r="AW955" s="66">
        <v>0</v>
      </c>
      <c r="AX955" s="65">
        <f t="shared" si="298"/>
        <v>12.083333333333332</v>
      </c>
      <c r="AY955" s="65">
        <f t="shared" si="309"/>
        <v>-2.7777777777778567E-2</v>
      </c>
      <c r="AZ955" s="67">
        <f t="shared" si="310"/>
        <v>7522.4305555555457</v>
      </c>
      <c r="BA955" s="57"/>
      <c r="BB955" s="57"/>
      <c r="BD955" s="57">
        <v>951</v>
      </c>
      <c r="BE955" s="66">
        <v>55.1</v>
      </c>
      <c r="BF955" s="66">
        <v>0</v>
      </c>
      <c r="BG955" s="65">
        <f t="shared" si="299"/>
        <v>15.305555555555555</v>
      </c>
      <c r="BH955" s="65">
        <f t="shared" si="311"/>
        <v>-0.27777777777777857</v>
      </c>
      <c r="BI955" s="67">
        <f t="shared" si="312"/>
        <v>7516.9861111111159</v>
      </c>
      <c r="BJ955" s="57"/>
      <c r="BK955" s="57"/>
      <c r="BM955" s="57">
        <v>951</v>
      </c>
      <c r="BN955" s="57">
        <v>55.1</v>
      </c>
      <c r="BO955" s="66">
        <v>0</v>
      </c>
      <c r="BP955" s="65">
        <f t="shared" si="300"/>
        <v>15.305555555555555</v>
      </c>
      <c r="BQ955" s="65">
        <f t="shared" si="313"/>
        <v>-0.27777777777777857</v>
      </c>
      <c r="BR955" s="67">
        <f t="shared" si="314"/>
        <v>7533.8194444444489</v>
      </c>
      <c r="BS955" s="57"/>
      <c r="BT955" s="57"/>
    </row>
    <row r="956" spans="1:72" x14ac:dyDescent="0.25">
      <c r="A956" s="31">
        <v>956</v>
      </c>
      <c r="B956" s="56">
        <v>953</v>
      </c>
      <c r="C956" s="71">
        <v>48.4</v>
      </c>
      <c r="D956" s="71">
        <v>0</v>
      </c>
      <c r="E956" s="71">
        <v>13.444444444444443</v>
      </c>
      <c r="F956" s="71">
        <v>-1.1944444444444464</v>
      </c>
      <c r="G956" s="71">
        <v>7562.8333333333385</v>
      </c>
      <c r="K956" s="57">
        <v>952</v>
      </c>
      <c r="L956" s="66">
        <v>4.5</v>
      </c>
      <c r="M956" s="66">
        <v>0</v>
      </c>
      <c r="N956" s="65">
        <f t="shared" si="294"/>
        <v>1.25</v>
      </c>
      <c r="O956" s="65">
        <f t="shared" si="301"/>
        <v>0.63888888888888884</v>
      </c>
      <c r="P956" s="67">
        <f t="shared" si="302"/>
        <v>5554.347222222219</v>
      </c>
      <c r="Q956" s="57"/>
      <c r="R956" s="57"/>
      <c r="T956" s="57">
        <v>952</v>
      </c>
      <c r="U956" s="66">
        <v>33.299999999999997</v>
      </c>
      <c r="V956" s="66">
        <v>0</v>
      </c>
      <c r="W956" s="65">
        <f t="shared" si="295"/>
        <v>9.2499999999999982</v>
      </c>
      <c r="X956" s="65">
        <f t="shared" si="303"/>
        <v>-8.3333333333335702E-2</v>
      </c>
      <c r="Y956" s="67">
        <f t="shared" si="304"/>
        <v>7898.7638888888896</v>
      </c>
      <c r="Z956" s="57"/>
      <c r="AA956" s="57"/>
      <c r="AC956" s="57">
        <v>952</v>
      </c>
      <c r="AD956" s="66">
        <v>43.5</v>
      </c>
      <c r="AE956" s="66">
        <v>0</v>
      </c>
      <c r="AF956" s="65">
        <f t="shared" si="296"/>
        <v>12.083333333333332</v>
      </c>
      <c r="AG956" s="65">
        <f t="shared" si="305"/>
        <v>0</v>
      </c>
      <c r="AH956" s="67">
        <f t="shared" si="306"/>
        <v>7534.5138888888787</v>
      </c>
      <c r="AI956" s="57"/>
      <c r="AJ956" s="57"/>
      <c r="AL956" s="57">
        <v>952</v>
      </c>
      <c r="AM956" s="66">
        <v>43.5</v>
      </c>
      <c r="AN956" s="66">
        <v>0</v>
      </c>
      <c r="AO956" s="65">
        <f t="shared" si="297"/>
        <v>12.083333333333332</v>
      </c>
      <c r="AP956" s="65">
        <f t="shared" si="307"/>
        <v>0</v>
      </c>
      <c r="AQ956" s="67">
        <f t="shared" si="308"/>
        <v>7534.5138888888787</v>
      </c>
      <c r="AR956" s="57"/>
      <c r="AS956" s="57"/>
      <c r="AU956" s="57">
        <v>952</v>
      </c>
      <c r="AV956" s="66">
        <v>43.5</v>
      </c>
      <c r="AW956" s="66">
        <v>0</v>
      </c>
      <c r="AX956" s="65">
        <f t="shared" si="298"/>
        <v>12.083333333333332</v>
      </c>
      <c r="AY956" s="65">
        <f t="shared" si="309"/>
        <v>0</v>
      </c>
      <c r="AZ956" s="67">
        <f t="shared" si="310"/>
        <v>7534.5138888888787</v>
      </c>
      <c r="BA956" s="57"/>
      <c r="BB956" s="57"/>
      <c r="BD956" s="57">
        <v>952</v>
      </c>
      <c r="BE956" s="66">
        <v>52.7</v>
      </c>
      <c r="BF956" s="66">
        <v>0</v>
      </c>
      <c r="BG956" s="65">
        <f t="shared" si="299"/>
        <v>14.638888888888889</v>
      </c>
      <c r="BH956" s="65">
        <f t="shared" si="311"/>
        <v>-0.66666666666666607</v>
      </c>
      <c r="BI956" s="67">
        <f t="shared" si="312"/>
        <v>7531.9583333333385</v>
      </c>
      <c r="BJ956" s="57"/>
      <c r="BK956" s="57"/>
      <c r="BM956" s="57">
        <v>952</v>
      </c>
      <c r="BN956" s="57">
        <v>52.7</v>
      </c>
      <c r="BO956" s="66">
        <v>0</v>
      </c>
      <c r="BP956" s="65">
        <f t="shared" si="300"/>
        <v>14.638888888888889</v>
      </c>
      <c r="BQ956" s="65">
        <f t="shared" si="313"/>
        <v>-0.66666666666666607</v>
      </c>
      <c r="BR956" s="67">
        <f t="shared" si="314"/>
        <v>7548.7916666666715</v>
      </c>
      <c r="BS956" s="57"/>
      <c r="BT956" s="57"/>
    </row>
    <row r="957" spans="1:72" x14ac:dyDescent="0.25">
      <c r="A957" s="31">
        <v>957</v>
      </c>
      <c r="B957" s="56">
        <v>954</v>
      </c>
      <c r="C957" s="71">
        <v>43.1</v>
      </c>
      <c r="D957" s="71">
        <v>0</v>
      </c>
      <c r="E957" s="71">
        <v>11.972222222222223</v>
      </c>
      <c r="F957" s="71">
        <v>-1.4722222222222197</v>
      </c>
      <c r="G957" s="71">
        <v>7575.5416666666715</v>
      </c>
      <c r="K957" s="57">
        <v>953</v>
      </c>
      <c r="L957" s="66">
        <v>6.6</v>
      </c>
      <c r="M957" s="66">
        <v>0</v>
      </c>
      <c r="N957" s="65">
        <f t="shared" si="294"/>
        <v>1.8333333333333333</v>
      </c>
      <c r="O957" s="65">
        <f t="shared" si="301"/>
        <v>0.58333333333333326</v>
      </c>
      <c r="P957" s="67">
        <f t="shared" si="302"/>
        <v>5555.888888888886</v>
      </c>
      <c r="Q957" s="57"/>
      <c r="R957" s="57"/>
      <c r="T957" s="57">
        <v>953</v>
      </c>
      <c r="U957" s="66">
        <v>33</v>
      </c>
      <c r="V957" s="66">
        <v>0</v>
      </c>
      <c r="W957" s="65">
        <f t="shared" si="295"/>
        <v>9.1666666666666661</v>
      </c>
      <c r="X957" s="65">
        <f t="shared" si="303"/>
        <v>-8.3333333333332149E-2</v>
      </c>
      <c r="Y957" s="67">
        <f t="shared" si="304"/>
        <v>7907.9722222222226</v>
      </c>
      <c r="Z957" s="57"/>
      <c r="AA957" s="57"/>
      <c r="AC957" s="57">
        <v>953</v>
      </c>
      <c r="AD957" s="66">
        <v>43.4</v>
      </c>
      <c r="AE957" s="66">
        <v>0</v>
      </c>
      <c r="AF957" s="65">
        <f t="shared" si="296"/>
        <v>12.055555555555555</v>
      </c>
      <c r="AG957" s="65">
        <f t="shared" si="305"/>
        <v>-2.7777777777776791E-2</v>
      </c>
      <c r="AH957" s="67">
        <f t="shared" si="306"/>
        <v>7546.583333333323</v>
      </c>
      <c r="AI957" s="57"/>
      <c r="AJ957" s="57"/>
      <c r="AL957" s="57">
        <v>953</v>
      </c>
      <c r="AM957" s="66">
        <v>43.4</v>
      </c>
      <c r="AN957" s="66">
        <v>0</v>
      </c>
      <c r="AO957" s="65">
        <f t="shared" si="297"/>
        <v>12.055555555555555</v>
      </c>
      <c r="AP957" s="65">
        <f t="shared" si="307"/>
        <v>-2.7777777777776791E-2</v>
      </c>
      <c r="AQ957" s="67">
        <f t="shared" si="308"/>
        <v>7546.583333333323</v>
      </c>
      <c r="AR957" s="57"/>
      <c r="AS957" s="57"/>
      <c r="AU957" s="57">
        <v>953</v>
      </c>
      <c r="AV957" s="66">
        <v>43.4</v>
      </c>
      <c r="AW957" s="66">
        <v>0</v>
      </c>
      <c r="AX957" s="65">
        <f t="shared" si="298"/>
        <v>12.055555555555555</v>
      </c>
      <c r="AY957" s="65">
        <f t="shared" si="309"/>
        <v>-2.7777777777776791E-2</v>
      </c>
      <c r="AZ957" s="67">
        <f t="shared" si="310"/>
        <v>7546.583333333323</v>
      </c>
      <c r="BA957" s="57"/>
      <c r="BB957" s="57"/>
      <c r="BD957" s="57">
        <v>953</v>
      </c>
      <c r="BE957" s="66">
        <v>48.4</v>
      </c>
      <c r="BF957" s="66">
        <v>0</v>
      </c>
      <c r="BG957" s="65">
        <f t="shared" si="299"/>
        <v>13.444444444444443</v>
      </c>
      <c r="BH957" s="65">
        <f t="shared" si="311"/>
        <v>-1.1944444444444464</v>
      </c>
      <c r="BI957" s="67">
        <f t="shared" si="312"/>
        <v>7546.0000000000055</v>
      </c>
      <c r="BJ957" s="57"/>
      <c r="BK957" s="57"/>
      <c r="BM957" s="57">
        <v>953</v>
      </c>
      <c r="BN957" s="57">
        <v>48.4</v>
      </c>
      <c r="BO957" s="66">
        <v>0</v>
      </c>
      <c r="BP957" s="65">
        <f t="shared" si="300"/>
        <v>13.444444444444443</v>
      </c>
      <c r="BQ957" s="65">
        <f t="shared" si="313"/>
        <v>-1.1944444444444464</v>
      </c>
      <c r="BR957" s="67">
        <f t="shared" si="314"/>
        <v>7562.8333333333385</v>
      </c>
      <c r="BS957" s="57"/>
      <c r="BT957" s="57"/>
    </row>
    <row r="958" spans="1:72" x14ac:dyDescent="0.25">
      <c r="A958" s="31">
        <v>958</v>
      </c>
      <c r="B958" s="56">
        <v>955</v>
      </c>
      <c r="C958" s="71">
        <v>37.799999999999997</v>
      </c>
      <c r="D958" s="71">
        <v>0</v>
      </c>
      <c r="E958" s="71">
        <v>10.499999999999998</v>
      </c>
      <c r="F958" s="71">
        <v>-1.472222222222225</v>
      </c>
      <c r="G958" s="71">
        <v>7586.7777777777828</v>
      </c>
      <c r="K958" s="57">
        <v>954</v>
      </c>
      <c r="L958" s="66">
        <v>8.6</v>
      </c>
      <c r="M958" s="66">
        <v>0</v>
      </c>
      <c r="N958" s="65">
        <f t="shared" si="294"/>
        <v>2.3888888888888888</v>
      </c>
      <c r="O958" s="65">
        <f t="shared" si="301"/>
        <v>0.55555555555555558</v>
      </c>
      <c r="P958" s="67">
        <f t="shared" si="302"/>
        <v>5557.9999999999973</v>
      </c>
      <c r="Q958" s="57"/>
      <c r="R958" s="57"/>
      <c r="T958" s="57">
        <v>954</v>
      </c>
      <c r="U958" s="66">
        <v>32.700000000000003</v>
      </c>
      <c r="V958" s="66">
        <v>0</v>
      </c>
      <c r="W958" s="65">
        <f t="shared" si="295"/>
        <v>9.0833333333333339</v>
      </c>
      <c r="X958" s="65">
        <f t="shared" si="303"/>
        <v>-8.3333333333332149E-2</v>
      </c>
      <c r="Y958" s="67">
        <f t="shared" si="304"/>
        <v>7917.0972222222226</v>
      </c>
      <c r="Z958" s="57"/>
      <c r="AA958" s="57"/>
      <c r="AC958" s="57">
        <v>954</v>
      </c>
      <c r="AD958" s="66">
        <v>43.3</v>
      </c>
      <c r="AE958" s="66">
        <v>0</v>
      </c>
      <c r="AF958" s="65">
        <f t="shared" si="296"/>
        <v>12.027777777777777</v>
      </c>
      <c r="AG958" s="65">
        <f t="shared" si="305"/>
        <v>-2.7777777777778567E-2</v>
      </c>
      <c r="AH958" s="67">
        <f t="shared" si="306"/>
        <v>7558.62499999999</v>
      </c>
      <c r="AI958" s="57"/>
      <c r="AJ958" s="57"/>
      <c r="AL958" s="57">
        <v>954</v>
      </c>
      <c r="AM958" s="66">
        <v>43.3</v>
      </c>
      <c r="AN958" s="66">
        <v>0</v>
      </c>
      <c r="AO958" s="65">
        <f t="shared" si="297"/>
        <v>12.027777777777777</v>
      </c>
      <c r="AP958" s="65">
        <f t="shared" si="307"/>
        <v>-2.7777777777778567E-2</v>
      </c>
      <c r="AQ958" s="67">
        <f t="shared" si="308"/>
        <v>7558.62499999999</v>
      </c>
      <c r="AR958" s="57"/>
      <c r="AS958" s="57"/>
      <c r="AU958" s="57">
        <v>954</v>
      </c>
      <c r="AV958" s="66">
        <v>43.3</v>
      </c>
      <c r="AW958" s="66">
        <v>0</v>
      </c>
      <c r="AX958" s="65">
        <f t="shared" si="298"/>
        <v>12.027777777777777</v>
      </c>
      <c r="AY958" s="65">
        <f t="shared" si="309"/>
        <v>-2.7777777777778567E-2</v>
      </c>
      <c r="AZ958" s="67">
        <f t="shared" si="310"/>
        <v>7558.62499999999</v>
      </c>
      <c r="BA958" s="57"/>
      <c r="BB958" s="57"/>
      <c r="BD958" s="57">
        <v>954</v>
      </c>
      <c r="BE958" s="66">
        <v>43.1</v>
      </c>
      <c r="BF958" s="66">
        <v>0</v>
      </c>
      <c r="BG958" s="65">
        <f t="shared" si="299"/>
        <v>11.972222222222223</v>
      </c>
      <c r="BH958" s="65">
        <f t="shared" si="311"/>
        <v>-1.4722222222222197</v>
      </c>
      <c r="BI958" s="67">
        <f t="shared" si="312"/>
        <v>7558.7083333333385</v>
      </c>
      <c r="BJ958" s="57"/>
      <c r="BK958" s="57"/>
      <c r="BM958" s="57">
        <v>954</v>
      </c>
      <c r="BN958" s="57">
        <v>43.1</v>
      </c>
      <c r="BO958" s="66">
        <v>0</v>
      </c>
      <c r="BP958" s="65">
        <f t="shared" si="300"/>
        <v>11.972222222222223</v>
      </c>
      <c r="BQ958" s="65">
        <f t="shared" si="313"/>
        <v>-1.4722222222222197</v>
      </c>
      <c r="BR958" s="67">
        <f t="shared" si="314"/>
        <v>7575.5416666666715</v>
      </c>
      <c r="BS958" s="57"/>
      <c r="BT958" s="57"/>
    </row>
    <row r="959" spans="1:72" x14ac:dyDescent="0.25">
      <c r="A959" s="31">
        <v>959</v>
      </c>
      <c r="B959" s="56">
        <v>956</v>
      </c>
      <c r="C959" s="71">
        <v>32.5</v>
      </c>
      <c r="D959" s="71">
        <v>0</v>
      </c>
      <c r="E959" s="71">
        <v>9.0277777777777768</v>
      </c>
      <c r="F959" s="71">
        <v>-1.4722222222222214</v>
      </c>
      <c r="G959" s="71">
        <v>7596.5416666666715</v>
      </c>
      <c r="K959" s="57">
        <v>955</v>
      </c>
      <c r="L959" s="66">
        <v>10.6</v>
      </c>
      <c r="M959" s="66">
        <v>0</v>
      </c>
      <c r="N959" s="65">
        <f t="shared" si="294"/>
        <v>2.9444444444444442</v>
      </c>
      <c r="O959" s="65">
        <f t="shared" si="301"/>
        <v>0.55555555555555536</v>
      </c>
      <c r="P959" s="67">
        <f t="shared" si="302"/>
        <v>5560.6666666666642</v>
      </c>
      <c r="Q959" s="57"/>
      <c r="R959" s="57"/>
      <c r="T959" s="57">
        <v>955</v>
      </c>
      <c r="U959" s="66">
        <v>32.299999999999997</v>
      </c>
      <c r="V959" s="66">
        <v>0</v>
      </c>
      <c r="W959" s="65">
        <f t="shared" si="295"/>
        <v>8.9722222222222214</v>
      </c>
      <c r="X959" s="65">
        <f t="shared" si="303"/>
        <v>-0.11111111111111249</v>
      </c>
      <c r="Y959" s="67">
        <f t="shared" si="304"/>
        <v>7926.125</v>
      </c>
      <c r="Z959" s="57"/>
      <c r="AA959" s="57"/>
      <c r="AC959" s="57">
        <v>955</v>
      </c>
      <c r="AD959" s="66">
        <v>43.1</v>
      </c>
      <c r="AE959" s="66">
        <v>0</v>
      </c>
      <c r="AF959" s="65">
        <f t="shared" si="296"/>
        <v>11.972222222222223</v>
      </c>
      <c r="AG959" s="65">
        <f t="shared" si="305"/>
        <v>-5.5555555555553582E-2</v>
      </c>
      <c r="AH959" s="67">
        <f t="shared" si="306"/>
        <v>7570.62499999999</v>
      </c>
      <c r="AI959" s="57"/>
      <c r="AJ959" s="57"/>
      <c r="AL959" s="57">
        <v>955</v>
      </c>
      <c r="AM959" s="66">
        <v>43.1</v>
      </c>
      <c r="AN959" s="66">
        <v>0</v>
      </c>
      <c r="AO959" s="65">
        <f t="shared" si="297"/>
        <v>11.972222222222223</v>
      </c>
      <c r="AP959" s="65">
        <f t="shared" si="307"/>
        <v>-5.5555555555553582E-2</v>
      </c>
      <c r="AQ959" s="67">
        <f t="shared" si="308"/>
        <v>7570.62499999999</v>
      </c>
      <c r="AR959" s="57"/>
      <c r="AS959" s="57"/>
      <c r="AU959" s="57">
        <v>955</v>
      </c>
      <c r="AV959" s="66">
        <v>43.1</v>
      </c>
      <c r="AW959" s="66">
        <v>0</v>
      </c>
      <c r="AX959" s="65">
        <f t="shared" si="298"/>
        <v>11.972222222222223</v>
      </c>
      <c r="AY959" s="65">
        <f t="shared" si="309"/>
        <v>-5.5555555555553582E-2</v>
      </c>
      <c r="AZ959" s="67">
        <f t="shared" si="310"/>
        <v>7570.62499999999</v>
      </c>
      <c r="BA959" s="57"/>
      <c r="BB959" s="57"/>
      <c r="BD959" s="57">
        <v>955</v>
      </c>
      <c r="BE959" s="66">
        <v>37.799999999999997</v>
      </c>
      <c r="BF959" s="66">
        <v>0</v>
      </c>
      <c r="BG959" s="65">
        <f t="shared" si="299"/>
        <v>10.499999999999998</v>
      </c>
      <c r="BH959" s="65">
        <f t="shared" si="311"/>
        <v>-1.472222222222225</v>
      </c>
      <c r="BI959" s="67">
        <f t="shared" si="312"/>
        <v>7569.9444444444498</v>
      </c>
      <c r="BJ959" s="57"/>
      <c r="BK959" s="57"/>
      <c r="BM959" s="57">
        <v>955</v>
      </c>
      <c r="BN959" s="57">
        <v>37.799999999999997</v>
      </c>
      <c r="BO959" s="66">
        <v>0</v>
      </c>
      <c r="BP959" s="65">
        <f t="shared" si="300"/>
        <v>10.499999999999998</v>
      </c>
      <c r="BQ959" s="65">
        <f t="shared" si="313"/>
        <v>-1.472222222222225</v>
      </c>
      <c r="BR959" s="67">
        <f t="shared" si="314"/>
        <v>7586.7777777777828</v>
      </c>
      <c r="BS959" s="57"/>
      <c r="BT959" s="57"/>
    </row>
    <row r="960" spans="1:72" x14ac:dyDescent="0.25">
      <c r="A960" s="31">
        <v>960</v>
      </c>
      <c r="B960" s="56">
        <v>957</v>
      </c>
      <c r="C960" s="71">
        <v>27.2</v>
      </c>
      <c r="D960" s="71">
        <v>0</v>
      </c>
      <c r="E960" s="71">
        <v>7.5555555555555554</v>
      </c>
      <c r="F960" s="71">
        <v>-1.4722222222222214</v>
      </c>
      <c r="G960" s="71">
        <v>7604.8333333333385</v>
      </c>
      <c r="K960" s="57">
        <v>956</v>
      </c>
      <c r="L960" s="66">
        <v>12.5</v>
      </c>
      <c r="M960" s="66">
        <v>0</v>
      </c>
      <c r="N960" s="65">
        <f t="shared" si="294"/>
        <v>3.4722222222222223</v>
      </c>
      <c r="O960" s="65">
        <f t="shared" si="301"/>
        <v>0.52777777777777812</v>
      </c>
      <c r="P960" s="67">
        <f t="shared" si="302"/>
        <v>5563.8749999999973</v>
      </c>
      <c r="Q960" s="57"/>
      <c r="R960" s="57"/>
      <c r="T960" s="57">
        <v>956</v>
      </c>
      <c r="U960" s="66">
        <v>31.9</v>
      </c>
      <c r="V960" s="66">
        <v>0</v>
      </c>
      <c r="W960" s="65">
        <f t="shared" si="295"/>
        <v>8.8611111111111107</v>
      </c>
      <c r="X960" s="65">
        <f t="shared" si="303"/>
        <v>-0.11111111111111072</v>
      </c>
      <c r="Y960" s="67">
        <f t="shared" si="304"/>
        <v>7935.041666666667</v>
      </c>
      <c r="Z960" s="57"/>
      <c r="AA960" s="57"/>
      <c r="AC960" s="57">
        <v>956</v>
      </c>
      <c r="AD960" s="66">
        <v>42.9</v>
      </c>
      <c r="AE960" s="66">
        <v>0</v>
      </c>
      <c r="AF960" s="65">
        <f t="shared" si="296"/>
        <v>11.916666666666666</v>
      </c>
      <c r="AG960" s="65">
        <f t="shared" si="305"/>
        <v>-5.5555555555557135E-2</v>
      </c>
      <c r="AH960" s="67">
        <f t="shared" si="306"/>
        <v>7582.5694444444343</v>
      </c>
      <c r="AI960" s="57"/>
      <c r="AJ960" s="57"/>
      <c r="AL960" s="57">
        <v>956</v>
      </c>
      <c r="AM960" s="66">
        <v>42.9</v>
      </c>
      <c r="AN960" s="66">
        <v>0</v>
      </c>
      <c r="AO960" s="65">
        <f t="shared" si="297"/>
        <v>11.916666666666666</v>
      </c>
      <c r="AP960" s="65">
        <f t="shared" si="307"/>
        <v>-5.5555555555557135E-2</v>
      </c>
      <c r="AQ960" s="67">
        <f t="shared" si="308"/>
        <v>7582.5694444444343</v>
      </c>
      <c r="AR960" s="57"/>
      <c r="AS960" s="57"/>
      <c r="AU960" s="57">
        <v>956</v>
      </c>
      <c r="AV960" s="66">
        <v>42.9</v>
      </c>
      <c r="AW960" s="66">
        <v>0</v>
      </c>
      <c r="AX960" s="65">
        <f t="shared" si="298"/>
        <v>11.916666666666666</v>
      </c>
      <c r="AY960" s="65">
        <f t="shared" si="309"/>
        <v>-5.5555555555557135E-2</v>
      </c>
      <c r="AZ960" s="67">
        <f t="shared" si="310"/>
        <v>7582.5694444444343</v>
      </c>
      <c r="BA960" s="57"/>
      <c r="BB960" s="57"/>
      <c r="BD960" s="57">
        <v>956</v>
      </c>
      <c r="BE960" s="66">
        <v>32.5</v>
      </c>
      <c r="BF960" s="66">
        <v>0</v>
      </c>
      <c r="BG960" s="65">
        <f t="shared" si="299"/>
        <v>9.0277777777777768</v>
      </c>
      <c r="BH960" s="65">
        <f t="shared" si="311"/>
        <v>-1.4722222222222214</v>
      </c>
      <c r="BI960" s="67">
        <f t="shared" si="312"/>
        <v>7579.7083333333385</v>
      </c>
      <c r="BJ960" s="57"/>
      <c r="BK960" s="57"/>
      <c r="BM960" s="57">
        <v>956</v>
      </c>
      <c r="BN960" s="57">
        <v>32.5</v>
      </c>
      <c r="BO960" s="66">
        <v>0</v>
      </c>
      <c r="BP960" s="65">
        <f t="shared" si="300"/>
        <v>9.0277777777777768</v>
      </c>
      <c r="BQ960" s="65">
        <f t="shared" si="313"/>
        <v>-1.4722222222222214</v>
      </c>
      <c r="BR960" s="67">
        <f t="shared" si="314"/>
        <v>7596.5416666666715</v>
      </c>
      <c r="BS960" s="57"/>
      <c r="BT960" s="57"/>
    </row>
    <row r="961" spans="1:72" x14ac:dyDescent="0.25">
      <c r="A961" s="31">
        <v>961</v>
      </c>
      <c r="B961" s="56">
        <v>958</v>
      </c>
      <c r="C961" s="71">
        <v>25.1</v>
      </c>
      <c r="D961" s="71">
        <v>0</v>
      </c>
      <c r="E961" s="71">
        <v>6.9722222222222223</v>
      </c>
      <c r="F961" s="71">
        <v>-0.58333333333333304</v>
      </c>
      <c r="G961" s="71">
        <v>7612.0972222222272</v>
      </c>
      <c r="K961" s="57">
        <v>957</v>
      </c>
      <c r="L961" s="66">
        <v>14.4</v>
      </c>
      <c r="M961" s="66">
        <v>0</v>
      </c>
      <c r="N961" s="65">
        <f t="shared" si="294"/>
        <v>4</v>
      </c>
      <c r="O961" s="65">
        <f t="shared" si="301"/>
        <v>0.52777777777777768</v>
      </c>
      <c r="P961" s="67">
        <f t="shared" si="302"/>
        <v>5567.6111111111086</v>
      </c>
      <c r="Q961" s="57"/>
      <c r="R961" s="57"/>
      <c r="T961" s="57">
        <v>957</v>
      </c>
      <c r="U961" s="66">
        <v>31.5</v>
      </c>
      <c r="V961" s="66">
        <v>0</v>
      </c>
      <c r="W961" s="65">
        <f t="shared" si="295"/>
        <v>8.75</v>
      </c>
      <c r="X961" s="65">
        <f t="shared" si="303"/>
        <v>-0.11111111111111072</v>
      </c>
      <c r="Y961" s="67">
        <f t="shared" si="304"/>
        <v>7943.8472222222226</v>
      </c>
      <c r="Z961" s="57"/>
      <c r="AA961" s="57"/>
      <c r="AC961" s="57">
        <v>957</v>
      </c>
      <c r="AD961" s="66">
        <v>42.7</v>
      </c>
      <c r="AE961" s="66">
        <v>0</v>
      </c>
      <c r="AF961" s="65">
        <f t="shared" si="296"/>
        <v>11.861111111111112</v>
      </c>
      <c r="AG961" s="65">
        <f t="shared" si="305"/>
        <v>-5.5555555555553582E-2</v>
      </c>
      <c r="AH961" s="67">
        <f t="shared" si="306"/>
        <v>7594.458333333323</v>
      </c>
      <c r="AI961" s="57"/>
      <c r="AJ961" s="57"/>
      <c r="AL961" s="57">
        <v>957</v>
      </c>
      <c r="AM961" s="66">
        <v>42.7</v>
      </c>
      <c r="AN961" s="66">
        <v>0</v>
      </c>
      <c r="AO961" s="65">
        <f t="shared" si="297"/>
        <v>11.861111111111112</v>
      </c>
      <c r="AP961" s="65">
        <f t="shared" si="307"/>
        <v>-5.5555555555553582E-2</v>
      </c>
      <c r="AQ961" s="67">
        <f t="shared" si="308"/>
        <v>7594.458333333323</v>
      </c>
      <c r="AR961" s="57"/>
      <c r="AS961" s="57"/>
      <c r="AU961" s="57">
        <v>957</v>
      </c>
      <c r="AV961" s="66">
        <v>42.7</v>
      </c>
      <c r="AW961" s="66">
        <v>0</v>
      </c>
      <c r="AX961" s="65">
        <f t="shared" si="298"/>
        <v>11.861111111111112</v>
      </c>
      <c r="AY961" s="65">
        <f t="shared" si="309"/>
        <v>-5.5555555555553582E-2</v>
      </c>
      <c r="AZ961" s="67">
        <f t="shared" si="310"/>
        <v>7594.458333333323</v>
      </c>
      <c r="BA961" s="57"/>
      <c r="BB961" s="57"/>
      <c r="BD961" s="57">
        <v>957</v>
      </c>
      <c r="BE961" s="66">
        <v>27.2</v>
      </c>
      <c r="BF961" s="66">
        <v>0</v>
      </c>
      <c r="BG961" s="65">
        <f t="shared" si="299"/>
        <v>7.5555555555555554</v>
      </c>
      <c r="BH961" s="65">
        <f t="shared" si="311"/>
        <v>-1.4722222222222214</v>
      </c>
      <c r="BI961" s="67">
        <f t="shared" si="312"/>
        <v>7588.0000000000055</v>
      </c>
      <c r="BJ961" s="57"/>
      <c r="BK961" s="57"/>
      <c r="BM961" s="57">
        <v>957</v>
      </c>
      <c r="BN961" s="57">
        <v>27.2</v>
      </c>
      <c r="BO961" s="66">
        <v>0</v>
      </c>
      <c r="BP961" s="65">
        <f t="shared" si="300"/>
        <v>7.5555555555555554</v>
      </c>
      <c r="BQ961" s="65">
        <f t="shared" si="313"/>
        <v>-1.4722222222222214</v>
      </c>
      <c r="BR961" s="67">
        <f t="shared" si="314"/>
        <v>7604.8333333333385</v>
      </c>
      <c r="BS961" s="57"/>
      <c r="BT961" s="57"/>
    </row>
    <row r="962" spans="1:72" x14ac:dyDescent="0.25">
      <c r="A962" s="31">
        <v>962</v>
      </c>
      <c r="B962" s="56">
        <v>959</v>
      </c>
      <c r="C962" s="71">
        <v>26</v>
      </c>
      <c r="D962" s="71">
        <v>0</v>
      </c>
      <c r="E962" s="71">
        <v>7.2222222222222223</v>
      </c>
      <c r="F962" s="71">
        <v>0.25</v>
      </c>
      <c r="G962" s="71">
        <v>7619.1944444444498</v>
      </c>
      <c r="K962" s="57">
        <v>958</v>
      </c>
      <c r="L962" s="66">
        <v>16.3</v>
      </c>
      <c r="M962" s="66">
        <v>0</v>
      </c>
      <c r="N962" s="65">
        <f t="shared" si="294"/>
        <v>4.5277777777777777</v>
      </c>
      <c r="O962" s="65">
        <f t="shared" si="301"/>
        <v>0.52777777777777768</v>
      </c>
      <c r="P962" s="67">
        <f t="shared" si="302"/>
        <v>5571.8749999999973</v>
      </c>
      <c r="Q962" s="57"/>
      <c r="R962" s="57"/>
      <c r="T962" s="57">
        <v>958</v>
      </c>
      <c r="U962" s="66">
        <v>31</v>
      </c>
      <c r="V962" s="66">
        <v>0</v>
      </c>
      <c r="W962" s="65">
        <f t="shared" si="295"/>
        <v>8.6111111111111107</v>
      </c>
      <c r="X962" s="65">
        <f t="shared" si="303"/>
        <v>-0.13888888888888928</v>
      </c>
      <c r="Y962" s="67">
        <f t="shared" si="304"/>
        <v>7952.5277777777783</v>
      </c>
      <c r="Z962" s="57"/>
      <c r="AA962" s="57"/>
      <c r="AC962" s="57">
        <v>958</v>
      </c>
      <c r="AD962" s="66">
        <v>42.5</v>
      </c>
      <c r="AE962" s="66">
        <v>0</v>
      </c>
      <c r="AF962" s="65">
        <f t="shared" si="296"/>
        <v>11.805555555555555</v>
      </c>
      <c r="AG962" s="65">
        <f t="shared" si="305"/>
        <v>-5.5555555555557135E-2</v>
      </c>
      <c r="AH962" s="67">
        <f t="shared" si="306"/>
        <v>7606.2916666666561</v>
      </c>
      <c r="AI962" s="57"/>
      <c r="AJ962" s="57"/>
      <c r="AL962" s="57">
        <v>958</v>
      </c>
      <c r="AM962" s="66">
        <v>42.5</v>
      </c>
      <c r="AN962" s="66">
        <v>0</v>
      </c>
      <c r="AO962" s="65">
        <f t="shared" si="297"/>
        <v>11.805555555555555</v>
      </c>
      <c r="AP962" s="65">
        <f t="shared" si="307"/>
        <v>-5.5555555555557135E-2</v>
      </c>
      <c r="AQ962" s="67">
        <f t="shared" si="308"/>
        <v>7606.2916666666561</v>
      </c>
      <c r="AR962" s="57"/>
      <c r="AS962" s="57"/>
      <c r="AU962" s="57">
        <v>958</v>
      </c>
      <c r="AV962" s="66">
        <v>42.5</v>
      </c>
      <c r="AW962" s="66">
        <v>0</v>
      </c>
      <c r="AX962" s="65">
        <f t="shared" si="298"/>
        <v>11.805555555555555</v>
      </c>
      <c r="AY962" s="65">
        <f t="shared" si="309"/>
        <v>-5.5555555555557135E-2</v>
      </c>
      <c r="AZ962" s="67">
        <f t="shared" si="310"/>
        <v>7606.2916666666561</v>
      </c>
      <c r="BA962" s="57"/>
      <c r="BB962" s="57"/>
      <c r="BD962" s="57">
        <v>958</v>
      </c>
      <c r="BE962" s="66">
        <v>25.1</v>
      </c>
      <c r="BF962" s="66">
        <v>0</v>
      </c>
      <c r="BG962" s="65">
        <f t="shared" si="299"/>
        <v>6.9722222222222223</v>
      </c>
      <c r="BH962" s="65">
        <f t="shared" si="311"/>
        <v>-0.58333333333333304</v>
      </c>
      <c r="BI962" s="67">
        <f t="shared" si="312"/>
        <v>7595.2638888888941</v>
      </c>
      <c r="BJ962" s="57"/>
      <c r="BK962" s="57"/>
      <c r="BM962" s="57">
        <v>958</v>
      </c>
      <c r="BN962" s="57">
        <v>25.1</v>
      </c>
      <c r="BO962" s="66">
        <v>0</v>
      </c>
      <c r="BP962" s="65">
        <f t="shared" si="300"/>
        <v>6.9722222222222223</v>
      </c>
      <c r="BQ962" s="65">
        <f t="shared" si="313"/>
        <v>-0.58333333333333304</v>
      </c>
      <c r="BR962" s="67">
        <f t="shared" si="314"/>
        <v>7612.0972222222272</v>
      </c>
      <c r="BS962" s="57"/>
      <c r="BT962" s="57"/>
    </row>
    <row r="963" spans="1:72" x14ac:dyDescent="0.25">
      <c r="A963" s="31">
        <v>963</v>
      </c>
      <c r="B963" s="56">
        <v>960</v>
      </c>
      <c r="C963" s="71">
        <v>29.3</v>
      </c>
      <c r="D963" s="71">
        <v>0</v>
      </c>
      <c r="E963" s="71">
        <v>8.1388888888888893</v>
      </c>
      <c r="F963" s="71">
        <v>0.91666666666666696</v>
      </c>
      <c r="G963" s="71">
        <v>7626.8750000000055</v>
      </c>
      <c r="K963" s="57">
        <v>959</v>
      </c>
      <c r="L963" s="66">
        <v>17.899999999999999</v>
      </c>
      <c r="M963" s="66">
        <v>0</v>
      </c>
      <c r="N963" s="65">
        <f t="shared" si="294"/>
        <v>4.9722222222222214</v>
      </c>
      <c r="O963" s="65">
        <f t="shared" si="301"/>
        <v>0.44444444444444375</v>
      </c>
      <c r="P963" s="67">
        <f t="shared" si="302"/>
        <v>5576.6249999999973</v>
      </c>
      <c r="Q963" s="57"/>
      <c r="R963" s="57"/>
      <c r="T963" s="57">
        <v>959</v>
      </c>
      <c r="U963" s="66">
        <v>30.6</v>
      </c>
      <c r="V963" s="66">
        <v>0</v>
      </c>
      <c r="W963" s="65">
        <f t="shared" si="295"/>
        <v>8.5</v>
      </c>
      <c r="X963" s="65">
        <f t="shared" si="303"/>
        <v>-0.11111111111111072</v>
      </c>
      <c r="Y963" s="67">
        <f t="shared" si="304"/>
        <v>7961.0833333333339</v>
      </c>
      <c r="Z963" s="57"/>
      <c r="AA963" s="57"/>
      <c r="AC963" s="57">
        <v>959</v>
      </c>
      <c r="AD963" s="66">
        <v>42.4</v>
      </c>
      <c r="AE963" s="66">
        <v>0</v>
      </c>
      <c r="AF963" s="65">
        <f t="shared" si="296"/>
        <v>11.777777777777777</v>
      </c>
      <c r="AG963" s="65">
        <f t="shared" si="305"/>
        <v>-2.7777777777778567E-2</v>
      </c>
      <c r="AH963" s="67">
        <f t="shared" si="306"/>
        <v>7618.083333333323</v>
      </c>
      <c r="AI963" s="57"/>
      <c r="AJ963" s="57"/>
      <c r="AL963" s="57">
        <v>959</v>
      </c>
      <c r="AM963" s="66">
        <v>42.4</v>
      </c>
      <c r="AN963" s="66">
        <v>0</v>
      </c>
      <c r="AO963" s="65">
        <f t="shared" si="297"/>
        <v>11.777777777777777</v>
      </c>
      <c r="AP963" s="65">
        <f t="shared" si="307"/>
        <v>-2.7777777777778567E-2</v>
      </c>
      <c r="AQ963" s="67">
        <f t="shared" si="308"/>
        <v>7618.083333333323</v>
      </c>
      <c r="AR963" s="57"/>
      <c r="AS963" s="57"/>
      <c r="AU963" s="57">
        <v>959</v>
      </c>
      <c r="AV963" s="66">
        <v>42.4</v>
      </c>
      <c r="AW963" s="66">
        <v>0</v>
      </c>
      <c r="AX963" s="65">
        <f t="shared" si="298"/>
        <v>11.777777777777777</v>
      </c>
      <c r="AY963" s="65">
        <f t="shared" si="309"/>
        <v>-2.7777777777778567E-2</v>
      </c>
      <c r="AZ963" s="67">
        <f t="shared" si="310"/>
        <v>7618.083333333323</v>
      </c>
      <c r="BA963" s="57"/>
      <c r="BB963" s="57"/>
      <c r="BD963" s="57">
        <v>959</v>
      </c>
      <c r="BE963" s="66">
        <v>27</v>
      </c>
      <c r="BF963" s="66">
        <v>0</v>
      </c>
      <c r="BG963" s="65">
        <f t="shared" si="299"/>
        <v>7.5</v>
      </c>
      <c r="BH963" s="65">
        <f t="shared" si="311"/>
        <v>0.52777777777777768</v>
      </c>
      <c r="BI963" s="67">
        <f t="shared" si="312"/>
        <v>7602.5000000000055</v>
      </c>
      <c r="BJ963" s="57"/>
      <c r="BK963" s="57"/>
      <c r="BM963" s="57">
        <v>959</v>
      </c>
      <c r="BN963" s="57">
        <v>26</v>
      </c>
      <c r="BO963" s="66">
        <v>0</v>
      </c>
      <c r="BP963" s="65">
        <f t="shared" si="300"/>
        <v>7.2222222222222223</v>
      </c>
      <c r="BQ963" s="65">
        <f t="shared" si="313"/>
        <v>0.25</v>
      </c>
      <c r="BR963" s="67">
        <f t="shared" si="314"/>
        <v>7619.1944444444498</v>
      </c>
      <c r="BS963" s="57"/>
      <c r="BT963" s="57"/>
    </row>
    <row r="964" spans="1:72" x14ac:dyDescent="0.25">
      <c r="A964" s="31">
        <v>964</v>
      </c>
      <c r="B964" s="56">
        <v>961</v>
      </c>
      <c r="C964" s="71">
        <v>34.6</v>
      </c>
      <c r="D964" s="71">
        <v>0</v>
      </c>
      <c r="E964" s="71">
        <v>9.6111111111111107</v>
      </c>
      <c r="F964" s="71">
        <v>1.4722222222222214</v>
      </c>
      <c r="G964" s="71">
        <v>7635.7500000000055</v>
      </c>
      <c r="K964" s="57">
        <v>960</v>
      </c>
      <c r="L964" s="66">
        <v>19.100000000000001</v>
      </c>
      <c r="M964" s="66">
        <v>0</v>
      </c>
      <c r="N964" s="65">
        <f t="shared" si="294"/>
        <v>5.3055555555555562</v>
      </c>
      <c r="O964" s="65">
        <f t="shared" si="301"/>
        <v>0.33333333333333481</v>
      </c>
      <c r="P964" s="67">
        <f t="shared" si="302"/>
        <v>5581.763888888886</v>
      </c>
      <c r="Q964" s="57"/>
      <c r="R964" s="57"/>
      <c r="T964" s="57">
        <v>960</v>
      </c>
      <c r="U964" s="66">
        <v>30.2</v>
      </c>
      <c r="V964" s="66">
        <v>0</v>
      </c>
      <c r="W964" s="65">
        <f t="shared" si="295"/>
        <v>8.3888888888888893</v>
      </c>
      <c r="X964" s="65">
        <f t="shared" si="303"/>
        <v>-0.11111111111111072</v>
      </c>
      <c r="Y964" s="67">
        <f t="shared" si="304"/>
        <v>7969.5277777777783</v>
      </c>
      <c r="Z964" s="57"/>
      <c r="AA964" s="57"/>
      <c r="AC964" s="57">
        <v>960</v>
      </c>
      <c r="AD964" s="66">
        <v>42.2</v>
      </c>
      <c r="AE964" s="66">
        <v>0</v>
      </c>
      <c r="AF964" s="65">
        <f t="shared" si="296"/>
        <v>11.722222222222223</v>
      </c>
      <c r="AG964" s="65">
        <f t="shared" si="305"/>
        <v>-5.5555555555553582E-2</v>
      </c>
      <c r="AH964" s="67">
        <f t="shared" si="306"/>
        <v>7629.833333333323</v>
      </c>
      <c r="AI964" s="57"/>
      <c r="AJ964" s="57"/>
      <c r="AL964" s="57">
        <v>960</v>
      </c>
      <c r="AM964" s="66">
        <v>42.2</v>
      </c>
      <c r="AN964" s="66">
        <v>0</v>
      </c>
      <c r="AO964" s="65">
        <f t="shared" si="297"/>
        <v>11.722222222222223</v>
      </c>
      <c r="AP964" s="65">
        <f t="shared" si="307"/>
        <v>-5.5555555555553582E-2</v>
      </c>
      <c r="AQ964" s="67">
        <f t="shared" si="308"/>
        <v>7629.833333333323</v>
      </c>
      <c r="AR964" s="57"/>
      <c r="AS964" s="57"/>
      <c r="AU964" s="57">
        <v>960</v>
      </c>
      <c r="AV964" s="66">
        <v>42.2</v>
      </c>
      <c r="AW964" s="66">
        <v>0</v>
      </c>
      <c r="AX964" s="65">
        <f t="shared" si="298"/>
        <v>11.722222222222223</v>
      </c>
      <c r="AY964" s="65">
        <f t="shared" si="309"/>
        <v>-5.5555555555553582E-2</v>
      </c>
      <c r="AZ964" s="67">
        <f t="shared" si="310"/>
        <v>7629.833333333323</v>
      </c>
      <c r="BA964" s="57"/>
      <c r="BB964" s="57"/>
      <c r="BD964" s="57">
        <v>960</v>
      </c>
      <c r="BE964" s="66">
        <v>29.8</v>
      </c>
      <c r="BF964" s="66">
        <v>0</v>
      </c>
      <c r="BG964" s="65">
        <f t="shared" si="299"/>
        <v>8.2777777777777786</v>
      </c>
      <c r="BH964" s="65">
        <f t="shared" si="311"/>
        <v>0.77777777777777857</v>
      </c>
      <c r="BI964" s="67">
        <f t="shared" si="312"/>
        <v>7610.3888888888941</v>
      </c>
      <c r="BJ964" s="57"/>
      <c r="BK964" s="57"/>
      <c r="BM964" s="57">
        <v>960</v>
      </c>
      <c r="BN964" s="57">
        <v>29.3</v>
      </c>
      <c r="BO964" s="66">
        <v>0</v>
      </c>
      <c r="BP964" s="65">
        <f t="shared" si="300"/>
        <v>8.1388888888888893</v>
      </c>
      <c r="BQ964" s="65">
        <f t="shared" si="313"/>
        <v>0.91666666666666696</v>
      </c>
      <c r="BR964" s="67">
        <f t="shared" si="314"/>
        <v>7626.8750000000055</v>
      </c>
      <c r="BS964" s="57"/>
      <c r="BT964" s="57"/>
    </row>
    <row r="965" spans="1:72" x14ac:dyDescent="0.25">
      <c r="A965" s="31">
        <v>965</v>
      </c>
      <c r="B965" s="56">
        <v>962</v>
      </c>
      <c r="C965" s="71">
        <v>40.4</v>
      </c>
      <c r="D965" s="71">
        <v>0</v>
      </c>
      <c r="E965" s="71">
        <v>11.222222222222221</v>
      </c>
      <c r="F965" s="71">
        <v>1.6111111111111107</v>
      </c>
      <c r="G965" s="71">
        <v>7646.1666666666724</v>
      </c>
      <c r="K965" s="57">
        <v>961</v>
      </c>
      <c r="L965" s="66">
        <v>19.899999999999999</v>
      </c>
      <c r="M965" s="66">
        <v>0</v>
      </c>
      <c r="N965" s="65">
        <f t="shared" ref="N965:N1028" si="315">L965/3.6</f>
        <v>5.5277777777777777</v>
      </c>
      <c r="O965" s="65">
        <f t="shared" si="301"/>
        <v>0.22222222222222143</v>
      </c>
      <c r="P965" s="67">
        <f t="shared" si="302"/>
        <v>5587.1805555555529</v>
      </c>
      <c r="Q965" s="57"/>
      <c r="R965" s="57"/>
      <c r="T965" s="57">
        <v>961</v>
      </c>
      <c r="U965" s="66">
        <v>29.7</v>
      </c>
      <c r="V965" s="66">
        <v>0</v>
      </c>
      <c r="W965" s="65">
        <f t="shared" ref="W965:W1028" si="316">U965/3.6</f>
        <v>8.25</v>
      </c>
      <c r="X965" s="65">
        <f t="shared" si="303"/>
        <v>-0.13888888888888928</v>
      </c>
      <c r="Y965" s="67">
        <f t="shared" si="304"/>
        <v>7977.8472222222226</v>
      </c>
      <c r="Z965" s="57"/>
      <c r="AA965" s="57"/>
      <c r="AC965" s="57">
        <v>961</v>
      </c>
      <c r="AD965" s="66">
        <v>42.1</v>
      </c>
      <c r="AE965" s="66">
        <v>0</v>
      </c>
      <c r="AF965" s="65">
        <f t="shared" ref="AF965:AF1028" si="317">AD965/3.6</f>
        <v>11.694444444444445</v>
      </c>
      <c r="AG965" s="65">
        <f t="shared" si="305"/>
        <v>-2.7777777777778567E-2</v>
      </c>
      <c r="AH965" s="67">
        <f t="shared" si="306"/>
        <v>7641.5416666666561</v>
      </c>
      <c r="AI965" s="57"/>
      <c r="AJ965" s="57"/>
      <c r="AL965" s="57">
        <v>961</v>
      </c>
      <c r="AM965" s="66">
        <v>42.1</v>
      </c>
      <c r="AN965" s="66">
        <v>0</v>
      </c>
      <c r="AO965" s="65">
        <f t="shared" ref="AO965:AO1028" si="318">AM965/3.6</f>
        <v>11.694444444444445</v>
      </c>
      <c r="AP965" s="65">
        <f t="shared" si="307"/>
        <v>-2.7777777777778567E-2</v>
      </c>
      <c r="AQ965" s="67">
        <f t="shared" si="308"/>
        <v>7641.5416666666561</v>
      </c>
      <c r="AR965" s="57"/>
      <c r="AS965" s="57"/>
      <c r="AU965" s="57">
        <v>961</v>
      </c>
      <c r="AV965" s="66">
        <v>42.1</v>
      </c>
      <c r="AW965" s="66">
        <v>0</v>
      </c>
      <c r="AX965" s="65">
        <f t="shared" ref="AX965:AX1028" si="319">AV965/3.6</f>
        <v>11.694444444444445</v>
      </c>
      <c r="AY965" s="65">
        <f t="shared" si="309"/>
        <v>-2.7777777777778567E-2</v>
      </c>
      <c r="AZ965" s="67">
        <f t="shared" si="310"/>
        <v>7641.5416666666561</v>
      </c>
      <c r="BA965" s="57"/>
      <c r="BB965" s="57"/>
      <c r="BD965" s="57">
        <v>961</v>
      </c>
      <c r="BE965" s="66">
        <v>33.799999999999997</v>
      </c>
      <c r="BF965" s="66">
        <v>0</v>
      </c>
      <c r="BG965" s="65">
        <f t="shared" ref="BG965:BG1028" si="320">BE965/3.6</f>
        <v>9.3888888888888875</v>
      </c>
      <c r="BH965" s="65">
        <f t="shared" si="311"/>
        <v>1.1111111111111089</v>
      </c>
      <c r="BI965" s="67">
        <f t="shared" si="312"/>
        <v>7619.2222222222272</v>
      </c>
      <c r="BJ965" s="57"/>
      <c r="BK965" s="57"/>
      <c r="BM965" s="57">
        <v>961</v>
      </c>
      <c r="BN965" s="57">
        <v>34.6</v>
      </c>
      <c r="BO965" s="66">
        <v>0</v>
      </c>
      <c r="BP965" s="65">
        <f t="shared" ref="BP965:BP1028" si="321">BN965/3.6</f>
        <v>9.6111111111111107</v>
      </c>
      <c r="BQ965" s="65">
        <f t="shared" si="313"/>
        <v>1.4722222222222214</v>
      </c>
      <c r="BR965" s="67">
        <f t="shared" si="314"/>
        <v>7635.7500000000055</v>
      </c>
      <c r="BS965" s="57"/>
      <c r="BT965" s="57"/>
    </row>
    <row r="966" spans="1:72" x14ac:dyDescent="0.25">
      <c r="A966" s="31">
        <v>966</v>
      </c>
      <c r="B966" s="56">
        <v>963</v>
      </c>
      <c r="C966" s="71">
        <v>45.3</v>
      </c>
      <c r="D966" s="71">
        <v>0</v>
      </c>
      <c r="E966" s="71">
        <v>12.583333333333332</v>
      </c>
      <c r="F966" s="71">
        <v>1.3611111111111107</v>
      </c>
      <c r="G966" s="71">
        <v>7658.0694444444498</v>
      </c>
      <c r="K966" s="57">
        <v>962</v>
      </c>
      <c r="L966" s="66">
        <v>20.3</v>
      </c>
      <c r="M966" s="66">
        <v>0</v>
      </c>
      <c r="N966" s="65">
        <f t="shared" si="315"/>
        <v>5.6388888888888893</v>
      </c>
      <c r="O966" s="65">
        <f t="shared" ref="O966:O1029" si="322">N966-N965</f>
        <v>0.1111111111111116</v>
      </c>
      <c r="P966" s="67">
        <f t="shared" ref="P966:P1029" si="323">N965+(O966/2)+P965</f>
        <v>5592.763888888886</v>
      </c>
      <c r="Q966" s="57"/>
      <c r="R966" s="57"/>
      <c r="T966" s="57">
        <v>962</v>
      </c>
      <c r="U966" s="66">
        <v>29.1</v>
      </c>
      <c r="V966" s="66">
        <v>0</v>
      </c>
      <c r="W966" s="65">
        <f t="shared" si="316"/>
        <v>8.0833333333333339</v>
      </c>
      <c r="X966" s="65">
        <f t="shared" ref="X966:X1029" si="324">W966-W965</f>
        <v>-0.16666666666666607</v>
      </c>
      <c r="Y966" s="67">
        <f t="shared" ref="Y966:Y1029" si="325">W965+(X966/2)+Y965</f>
        <v>7986.0138888888896</v>
      </c>
      <c r="Z966" s="57"/>
      <c r="AA966" s="57"/>
      <c r="AC966" s="57">
        <v>962</v>
      </c>
      <c r="AD966" s="66">
        <v>42</v>
      </c>
      <c r="AE966" s="66">
        <v>0</v>
      </c>
      <c r="AF966" s="65">
        <f t="shared" si="317"/>
        <v>11.666666666666666</v>
      </c>
      <c r="AG966" s="65">
        <f t="shared" ref="AG966:AG1029" si="326">AF966-AF965</f>
        <v>-2.7777777777778567E-2</v>
      </c>
      <c r="AH966" s="67">
        <f t="shared" ref="AH966:AH1029" si="327">AF965+(AG966/2)+AH965</f>
        <v>7653.2222222222117</v>
      </c>
      <c r="AI966" s="57"/>
      <c r="AJ966" s="57"/>
      <c r="AL966" s="57">
        <v>962</v>
      </c>
      <c r="AM966" s="66">
        <v>42</v>
      </c>
      <c r="AN966" s="66">
        <v>0</v>
      </c>
      <c r="AO966" s="65">
        <f t="shared" si="318"/>
        <v>11.666666666666666</v>
      </c>
      <c r="AP966" s="65">
        <f t="shared" ref="AP966:AP1029" si="328">AO966-AO965</f>
        <v>-2.7777777777778567E-2</v>
      </c>
      <c r="AQ966" s="67">
        <f t="shared" ref="AQ966:AQ1029" si="329">AO965+(AP966/2)+AQ965</f>
        <v>7653.2222222222117</v>
      </c>
      <c r="AR966" s="57"/>
      <c r="AS966" s="57"/>
      <c r="AU966" s="57">
        <v>962</v>
      </c>
      <c r="AV966" s="66">
        <v>42</v>
      </c>
      <c r="AW966" s="66">
        <v>0</v>
      </c>
      <c r="AX966" s="65">
        <f t="shared" si="319"/>
        <v>11.666666666666666</v>
      </c>
      <c r="AY966" s="65">
        <f t="shared" ref="AY966:AY1029" si="330">AX966-AX965</f>
        <v>-2.7777777777778567E-2</v>
      </c>
      <c r="AZ966" s="67">
        <f t="shared" ref="AZ966:AZ1029" si="331">AX965+(AY966/2)+AZ965</f>
        <v>7653.2222222222117</v>
      </c>
      <c r="BA966" s="57"/>
      <c r="BB966" s="57"/>
      <c r="BD966" s="57">
        <v>962</v>
      </c>
      <c r="BE966" s="66">
        <v>37</v>
      </c>
      <c r="BF966" s="66">
        <v>0</v>
      </c>
      <c r="BG966" s="65">
        <f t="shared" si="320"/>
        <v>10.277777777777777</v>
      </c>
      <c r="BH966" s="65">
        <f t="shared" ref="BH966:BH1029" si="332">BG966-BG965</f>
        <v>0.88888888888888928</v>
      </c>
      <c r="BI966" s="67">
        <f t="shared" ref="BI966:BI1029" si="333">BG965+(BH966/2)+BI965</f>
        <v>7629.0555555555602</v>
      </c>
      <c r="BJ966" s="57"/>
      <c r="BK966" s="57"/>
      <c r="BM966" s="57">
        <v>962</v>
      </c>
      <c r="BN966" s="57">
        <v>40.4</v>
      </c>
      <c r="BO966" s="66">
        <v>0</v>
      </c>
      <c r="BP966" s="65">
        <f t="shared" si="321"/>
        <v>11.222222222222221</v>
      </c>
      <c r="BQ966" s="65">
        <f t="shared" ref="BQ966:BQ1029" si="334">BP966-BP965</f>
        <v>1.6111111111111107</v>
      </c>
      <c r="BR966" s="67">
        <f t="shared" ref="BR966:BR1029" si="335">BP965+(BQ966/2)+BR965</f>
        <v>7646.1666666666724</v>
      </c>
      <c r="BS966" s="57"/>
      <c r="BT966" s="57"/>
    </row>
    <row r="967" spans="1:72" x14ac:dyDescent="0.25">
      <c r="A967" s="31">
        <v>967</v>
      </c>
      <c r="B967" s="56">
        <v>964</v>
      </c>
      <c r="C967" s="71">
        <v>49</v>
      </c>
      <c r="D967" s="71">
        <v>0</v>
      </c>
      <c r="E967" s="71">
        <v>13.611111111111111</v>
      </c>
      <c r="F967" s="71">
        <v>1.0277777777777786</v>
      </c>
      <c r="G967" s="71">
        <v>7671.1666666666724</v>
      </c>
      <c r="K967" s="57">
        <v>963</v>
      </c>
      <c r="L967" s="66">
        <v>20.5</v>
      </c>
      <c r="M967" s="66">
        <v>0</v>
      </c>
      <c r="N967" s="65">
        <f t="shared" si="315"/>
        <v>5.6944444444444446</v>
      </c>
      <c r="O967" s="65">
        <f t="shared" si="322"/>
        <v>5.5555555555555358E-2</v>
      </c>
      <c r="P967" s="67">
        <f t="shared" si="323"/>
        <v>5598.4305555555529</v>
      </c>
      <c r="Q967" s="57"/>
      <c r="R967" s="57"/>
      <c r="T967" s="57">
        <v>963</v>
      </c>
      <c r="U967" s="66">
        <v>28.4</v>
      </c>
      <c r="V967" s="66">
        <v>0</v>
      </c>
      <c r="W967" s="65">
        <f t="shared" si="316"/>
        <v>7.8888888888888884</v>
      </c>
      <c r="X967" s="65">
        <f t="shared" si="324"/>
        <v>-0.19444444444444553</v>
      </c>
      <c r="Y967" s="67">
        <f t="shared" si="325"/>
        <v>7994.0000000000009</v>
      </c>
      <c r="Z967" s="57"/>
      <c r="AA967" s="57"/>
      <c r="AC967" s="57">
        <v>963</v>
      </c>
      <c r="AD967" s="66">
        <v>41.8</v>
      </c>
      <c r="AE967" s="66">
        <v>0</v>
      </c>
      <c r="AF967" s="65">
        <f t="shared" si="317"/>
        <v>11.611111111111111</v>
      </c>
      <c r="AG967" s="65">
        <f t="shared" si="326"/>
        <v>-5.5555555555555358E-2</v>
      </c>
      <c r="AH967" s="67">
        <f t="shared" si="327"/>
        <v>7664.8611111111004</v>
      </c>
      <c r="AI967" s="57"/>
      <c r="AJ967" s="57"/>
      <c r="AL967" s="57">
        <v>963</v>
      </c>
      <c r="AM967" s="66">
        <v>41.8</v>
      </c>
      <c r="AN967" s="66">
        <v>0</v>
      </c>
      <c r="AO967" s="65">
        <f t="shared" si="318"/>
        <v>11.611111111111111</v>
      </c>
      <c r="AP967" s="65">
        <f t="shared" si="328"/>
        <v>-5.5555555555555358E-2</v>
      </c>
      <c r="AQ967" s="67">
        <f t="shared" si="329"/>
        <v>7664.8611111111004</v>
      </c>
      <c r="AR967" s="57"/>
      <c r="AS967" s="57"/>
      <c r="AU967" s="57">
        <v>963</v>
      </c>
      <c r="AV967" s="66">
        <v>41.8</v>
      </c>
      <c r="AW967" s="66">
        <v>0</v>
      </c>
      <c r="AX967" s="65">
        <f t="shared" si="319"/>
        <v>11.611111111111111</v>
      </c>
      <c r="AY967" s="65">
        <f t="shared" si="330"/>
        <v>-5.5555555555555358E-2</v>
      </c>
      <c r="AZ967" s="67">
        <f t="shared" si="331"/>
        <v>7664.8611111111004</v>
      </c>
      <c r="BA967" s="57"/>
      <c r="BB967" s="57"/>
      <c r="BD967" s="57">
        <v>963</v>
      </c>
      <c r="BE967" s="66">
        <v>40.700000000000003</v>
      </c>
      <c r="BF967" s="66">
        <v>0</v>
      </c>
      <c r="BG967" s="65">
        <f t="shared" si="320"/>
        <v>11.305555555555555</v>
      </c>
      <c r="BH967" s="65">
        <f t="shared" si="332"/>
        <v>1.0277777777777786</v>
      </c>
      <c r="BI967" s="67">
        <f t="shared" si="333"/>
        <v>7639.8472222222272</v>
      </c>
      <c r="BJ967" s="57"/>
      <c r="BK967" s="57"/>
      <c r="BM967" s="57">
        <v>963</v>
      </c>
      <c r="BN967" s="57">
        <v>45.3</v>
      </c>
      <c r="BO967" s="66">
        <v>0</v>
      </c>
      <c r="BP967" s="65">
        <f t="shared" si="321"/>
        <v>12.583333333333332</v>
      </c>
      <c r="BQ967" s="65">
        <f t="shared" si="334"/>
        <v>1.3611111111111107</v>
      </c>
      <c r="BR967" s="67">
        <f t="shared" si="335"/>
        <v>7658.0694444444498</v>
      </c>
      <c r="BS967" s="57"/>
      <c r="BT967" s="57"/>
    </row>
    <row r="968" spans="1:72" x14ac:dyDescent="0.25">
      <c r="A968" s="31">
        <v>968</v>
      </c>
      <c r="B968" s="56">
        <v>965</v>
      </c>
      <c r="C968" s="71">
        <v>51.1</v>
      </c>
      <c r="D968" s="71">
        <v>0</v>
      </c>
      <c r="E968" s="71">
        <v>14.194444444444445</v>
      </c>
      <c r="F968" s="71">
        <v>0.58333333333333393</v>
      </c>
      <c r="G968" s="71">
        <v>7685.0694444444498</v>
      </c>
      <c r="K968" s="57">
        <v>964</v>
      </c>
      <c r="L968" s="66">
        <v>20.7</v>
      </c>
      <c r="M968" s="66">
        <v>0</v>
      </c>
      <c r="N968" s="65">
        <f t="shared" si="315"/>
        <v>5.75</v>
      </c>
      <c r="O968" s="65">
        <f t="shared" si="322"/>
        <v>5.5555555555555358E-2</v>
      </c>
      <c r="P968" s="67">
        <f t="shared" si="323"/>
        <v>5604.1527777777756</v>
      </c>
      <c r="Q968" s="57"/>
      <c r="R968" s="57"/>
      <c r="T968" s="57">
        <v>964</v>
      </c>
      <c r="U968" s="66">
        <v>27.6</v>
      </c>
      <c r="V968" s="66">
        <v>0</v>
      </c>
      <c r="W968" s="65">
        <f t="shared" si="316"/>
        <v>7.666666666666667</v>
      </c>
      <c r="X968" s="65">
        <f t="shared" si="324"/>
        <v>-0.22222222222222143</v>
      </c>
      <c r="Y968" s="67">
        <f t="shared" si="325"/>
        <v>8001.7777777777783</v>
      </c>
      <c r="Z968" s="57"/>
      <c r="AA968" s="57"/>
      <c r="AC968" s="57">
        <v>964</v>
      </c>
      <c r="AD968" s="66">
        <v>41.7</v>
      </c>
      <c r="AE968" s="66">
        <v>0</v>
      </c>
      <c r="AF968" s="65">
        <f t="shared" si="317"/>
        <v>11.583333333333334</v>
      </c>
      <c r="AG968" s="65">
        <f t="shared" si="326"/>
        <v>-2.7777777777776791E-2</v>
      </c>
      <c r="AH968" s="67">
        <f t="shared" si="327"/>
        <v>7676.458333333323</v>
      </c>
      <c r="AI968" s="57"/>
      <c r="AJ968" s="57"/>
      <c r="AL968" s="57">
        <v>964</v>
      </c>
      <c r="AM968" s="66">
        <v>41.7</v>
      </c>
      <c r="AN968" s="66">
        <v>0</v>
      </c>
      <c r="AO968" s="65">
        <f t="shared" si="318"/>
        <v>11.583333333333334</v>
      </c>
      <c r="AP968" s="65">
        <f t="shared" si="328"/>
        <v>-2.7777777777776791E-2</v>
      </c>
      <c r="AQ968" s="67">
        <f t="shared" si="329"/>
        <v>7676.458333333323</v>
      </c>
      <c r="AR968" s="57"/>
      <c r="AS968" s="57"/>
      <c r="AU968" s="57">
        <v>964</v>
      </c>
      <c r="AV968" s="66">
        <v>41.7</v>
      </c>
      <c r="AW968" s="66">
        <v>0</v>
      </c>
      <c r="AX968" s="65">
        <f t="shared" si="319"/>
        <v>11.583333333333334</v>
      </c>
      <c r="AY968" s="65">
        <f t="shared" si="330"/>
        <v>-2.7777777777776791E-2</v>
      </c>
      <c r="AZ968" s="67">
        <f t="shared" si="331"/>
        <v>7676.458333333323</v>
      </c>
      <c r="BA968" s="57"/>
      <c r="BB968" s="57"/>
      <c r="BD968" s="57">
        <v>964</v>
      </c>
      <c r="BE968" s="66">
        <v>43</v>
      </c>
      <c r="BF968" s="66">
        <v>0</v>
      </c>
      <c r="BG968" s="65">
        <f t="shared" si="320"/>
        <v>11.944444444444445</v>
      </c>
      <c r="BH968" s="65">
        <f t="shared" si="332"/>
        <v>0.63888888888888928</v>
      </c>
      <c r="BI968" s="67">
        <f t="shared" si="333"/>
        <v>7651.4722222222272</v>
      </c>
      <c r="BJ968" s="57"/>
      <c r="BK968" s="57"/>
      <c r="BM968" s="57">
        <v>964</v>
      </c>
      <c r="BN968" s="57">
        <v>49</v>
      </c>
      <c r="BO968" s="66">
        <v>0</v>
      </c>
      <c r="BP968" s="65">
        <f t="shared" si="321"/>
        <v>13.611111111111111</v>
      </c>
      <c r="BQ968" s="65">
        <f t="shared" si="334"/>
        <v>1.0277777777777786</v>
      </c>
      <c r="BR968" s="67">
        <f t="shared" si="335"/>
        <v>7671.1666666666724</v>
      </c>
      <c r="BS968" s="57"/>
      <c r="BT968" s="57"/>
    </row>
    <row r="969" spans="1:72" x14ac:dyDescent="0.25">
      <c r="A969" s="31">
        <v>969</v>
      </c>
      <c r="B969" s="56">
        <v>966</v>
      </c>
      <c r="C969" s="71">
        <v>52.1</v>
      </c>
      <c r="D969" s="71">
        <v>0</v>
      </c>
      <c r="E969" s="71">
        <v>14.472222222222221</v>
      </c>
      <c r="F969" s="71">
        <v>0.27777777777777679</v>
      </c>
      <c r="G969" s="71">
        <v>7699.4027777777828</v>
      </c>
      <c r="K969" s="57">
        <v>965</v>
      </c>
      <c r="L969" s="66">
        <v>21</v>
      </c>
      <c r="M969" s="66">
        <v>0</v>
      </c>
      <c r="N969" s="65">
        <f t="shared" si="315"/>
        <v>5.833333333333333</v>
      </c>
      <c r="O969" s="65">
        <f t="shared" si="322"/>
        <v>8.3333333333333037E-2</v>
      </c>
      <c r="P969" s="67">
        <f t="shared" si="323"/>
        <v>5609.9444444444425</v>
      </c>
      <c r="Q969" s="57"/>
      <c r="R969" s="57"/>
      <c r="T969" s="57">
        <v>965</v>
      </c>
      <c r="U969" s="66">
        <v>26.8</v>
      </c>
      <c r="V969" s="66">
        <v>0</v>
      </c>
      <c r="W969" s="65">
        <f t="shared" si="316"/>
        <v>7.4444444444444446</v>
      </c>
      <c r="X969" s="65">
        <f t="shared" si="324"/>
        <v>-0.22222222222222232</v>
      </c>
      <c r="Y969" s="67">
        <f t="shared" si="325"/>
        <v>8009.3333333333339</v>
      </c>
      <c r="Z969" s="57"/>
      <c r="AA969" s="57"/>
      <c r="AC969" s="57">
        <v>965</v>
      </c>
      <c r="AD969" s="66">
        <v>41.5</v>
      </c>
      <c r="AE969" s="66">
        <v>0</v>
      </c>
      <c r="AF969" s="65">
        <f t="shared" si="317"/>
        <v>11.527777777777777</v>
      </c>
      <c r="AG969" s="65">
        <f t="shared" si="326"/>
        <v>-5.5555555555557135E-2</v>
      </c>
      <c r="AH969" s="67">
        <f t="shared" si="327"/>
        <v>7688.0138888888787</v>
      </c>
      <c r="AI969" s="57"/>
      <c r="AJ969" s="57"/>
      <c r="AL969" s="57">
        <v>965</v>
      </c>
      <c r="AM969" s="66">
        <v>41.5</v>
      </c>
      <c r="AN969" s="66">
        <v>0</v>
      </c>
      <c r="AO969" s="65">
        <f t="shared" si="318"/>
        <v>11.527777777777777</v>
      </c>
      <c r="AP969" s="65">
        <f t="shared" si="328"/>
        <v>-5.5555555555557135E-2</v>
      </c>
      <c r="AQ969" s="67">
        <f t="shared" si="329"/>
        <v>7688.0138888888787</v>
      </c>
      <c r="AR969" s="57"/>
      <c r="AS969" s="57"/>
      <c r="AU969" s="57">
        <v>965</v>
      </c>
      <c r="AV969" s="66">
        <v>41.5</v>
      </c>
      <c r="AW969" s="66">
        <v>0</v>
      </c>
      <c r="AX969" s="65">
        <f t="shared" si="319"/>
        <v>11.527777777777777</v>
      </c>
      <c r="AY969" s="65">
        <f t="shared" si="330"/>
        <v>-5.5555555555557135E-2</v>
      </c>
      <c r="AZ969" s="67">
        <f t="shared" si="331"/>
        <v>7688.0138888888787</v>
      </c>
      <c r="BA969" s="57"/>
      <c r="BB969" s="57"/>
      <c r="BD969" s="57">
        <v>965</v>
      </c>
      <c r="BE969" s="66">
        <v>45.6</v>
      </c>
      <c r="BF969" s="66">
        <v>0</v>
      </c>
      <c r="BG969" s="65">
        <f t="shared" si="320"/>
        <v>12.666666666666666</v>
      </c>
      <c r="BH969" s="65">
        <f t="shared" si="332"/>
        <v>0.72222222222222143</v>
      </c>
      <c r="BI969" s="67">
        <f t="shared" si="333"/>
        <v>7663.7777777777828</v>
      </c>
      <c r="BJ969" s="57"/>
      <c r="BK969" s="57"/>
      <c r="BM969" s="57">
        <v>965</v>
      </c>
      <c r="BN969" s="57">
        <v>51.1</v>
      </c>
      <c r="BO969" s="66">
        <v>0</v>
      </c>
      <c r="BP969" s="65">
        <f t="shared" si="321"/>
        <v>14.194444444444445</v>
      </c>
      <c r="BQ969" s="65">
        <f t="shared" si="334"/>
        <v>0.58333333333333393</v>
      </c>
      <c r="BR969" s="67">
        <f t="shared" si="335"/>
        <v>7685.0694444444498</v>
      </c>
      <c r="BS969" s="57"/>
      <c r="BT969" s="57"/>
    </row>
    <row r="970" spans="1:72" x14ac:dyDescent="0.25">
      <c r="A970" s="31">
        <v>970</v>
      </c>
      <c r="B970" s="56">
        <v>967</v>
      </c>
      <c r="C970" s="71">
        <v>52.2</v>
      </c>
      <c r="D970" s="71">
        <v>0</v>
      </c>
      <c r="E970" s="71">
        <v>14.5</v>
      </c>
      <c r="F970" s="71">
        <v>2.7777777777778567E-2</v>
      </c>
      <c r="G970" s="71">
        <v>7713.8888888888941</v>
      </c>
      <c r="K970" s="57">
        <v>966</v>
      </c>
      <c r="L970" s="66">
        <v>21.6</v>
      </c>
      <c r="M970" s="66">
        <v>0</v>
      </c>
      <c r="N970" s="65">
        <f t="shared" si="315"/>
        <v>6</v>
      </c>
      <c r="O970" s="65">
        <f t="shared" si="322"/>
        <v>0.16666666666666696</v>
      </c>
      <c r="P970" s="67">
        <f t="shared" si="323"/>
        <v>5615.8611111111095</v>
      </c>
      <c r="Q970" s="57"/>
      <c r="R970" s="57"/>
      <c r="T970" s="57">
        <v>966</v>
      </c>
      <c r="U970" s="66">
        <v>26</v>
      </c>
      <c r="V970" s="66">
        <v>0</v>
      </c>
      <c r="W970" s="65">
        <f t="shared" si="316"/>
        <v>7.2222222222222223</v>
      </c>
      <c r="X970" s="65">
        <f t="shared" si="324"/>
        <v>-0.22222222222222232</v>
      </c>
      <c r="Y970" s="67">
        <f t="shared" si="325"/>
        <v>8016.666666666667</v>
      </c>
      <c r="Z970" s="57"/>
      <c r="AA970" s="57"/>
      <c r="AC970" s="57">
        <v>966</v>
      </c>
      <c r="AD970" s="66">
        <v>41.3</v>
      </c>
      <c r="AE970" s="66">
        <v>0</v>
      </c>
      <c r="AF970" s="65">
        <f t="shared" si="317"/>
        <v>11.472222222222221</v>
      </c>
      <c r="AG970" s="65">
        <f t="shared" si="326"/>
        <v>-5.5555555555555358E-2</v>
      </c>
      <c r="AH970" s="67">
        <f t="shared" si="327"/>
        <v>7699.5138888888787</v>
      </c>
      <c r="AI970" s="57"/>
      <c r="AJ970" s="57"/>
      <c r="AL970" s="57">
        <v>966</v>
      </c>
      <c r="AM970" s="66">
        <v>41.3</v>
      </c>
      <c r="AN970" s="66">
        <v>0</v>
      </c>
      <c r="AO970" s="65">
        <f t="shared" si="318"/>
        <v>11.472222222222221</v>
      </c>
      <c r="AP970" s="65">
        <f t="shared" si="328"/>
        <v>-5.5555555555555358E-2</v>
      </c>
      <c r="AQ970" s="67">
        <f t="shared" si="329"/>
        <v>7699.5138888888787</v>
      </c>
      <c r="AR970" s="57"/>
      <c r="AS970" s="57"/>
      <c r="AU970" s="57">
        <v>966</v>
      </c>
      <c r="AV970" s="66">
        <v>41.3</v>
      </c>
      <c r="AW970" s="66">
        <v>0</v>
      </c>
      <c r="AX970" s="65">
        <f t="shared" si="319"/>
        <v>11.472222222222221</v>
      </c>
      <c r="AY970" s="65">
        <f t="shared" si="330"/>
        <v>-5.5555555555555358E-2</v>
      </c>
      <c r="AZ970" s="67">
        <f t="shared" si="331"/>
        <v>7699.5138888888787</v>
      </c>
      <c r="BA970" s="57"/>
      <c r="BB970" s="57"/>
      <c r="BD970" s="57">
        <v>966</v>
      </c>
      <c r="BE970" s="66">
        <v>46.9</v>
      </c>
      <c r="BF970" s="66">
        <v>0</v>
      </c>
      <c r="BG970" s="65">
        <f t="shared" si="320"/>
        <v>13.027777777777777</v>
      </c>
      <c r="BH970" s="65">
        <f t="shared" si="332"/>
        <v>0.36111111111111072</v>
      </c>
      <c r="BI970" s="67">
        <f t="shared" si="333"/>
        <v>7676.6250000000055</v>
      </c>
      <c r="BJ970" s="57"/>
      <c r="BK970" s="57"/>
      <c r="BM970" s="57">
        <v>966</v>
      </c>
      <c r="BN970" s="57">
        <v>52.1</v>
      </c>
      <c r="BO970" s="66">
        <v>0</v>
      </c>
      <c r="BP970" s="65">
        <f t="shared" si="321"/>
        <v>14.472222222222221</v>
      </c>
      <c r="BQ970" s="65">
        <f t="shared" si="334"/>
        <v>0.27777777777777679</v>
      </c>
      <c r="BR970" s="67">
        <f t="shared" si="335"/>
        <v>7699.4027777777828</v>
      </c>
      <c r="BS970" s="57"/>
      <c r="BT970" s="57"/>
    </row>
    <row r="971" spans="1:72" x14ac:dyDescent="0.25">
      <c r="A971" s="31">
        <v>971</v>
      </c>
      <c r="B971" s="56">
        <v>968</v>
      </c>
      <c r="C971" s="71">
        <v>52.1</v>
      </c>
      <c r="D971" s="71">
        <v>0</v>
      </c>
      <c r="E971" s="71">
        <v>14.472222222222221</v>
      </c>
      <c r="F971" s="71">
        <v>-2.7777777777778567E-2</v>
      </c>
      <c r="G971" s="71">
        <v>7728.3750000000055</v>
      </c>
      <c r="K971" s="57">
        <v>967</v>
      </c>
      <c r="L971" s="66">
        <v>22.6</v>
      </c>
      <c r="M971" s="66">
        <v>0</v>
      </c>
      <c r="N971" s="65">
        <f t="shared" si="315"/>
        <v>6.2777777777777777</v>
      </c>
      <c r="O971" s="65">
        <f t="shared" si="322"/>
        <v>0.27777777777777768</v>
      </c>
      <c r="P971" s="67">
        <f t="shared" si="323"/>
        <v>5621.9999999999982</v>
      </c>
      <c r="Q971" s="57"/>
      <c r="R971" s="57"/>
      <c r="T971" s="57">
        <v>967</v>
      </c>
      <c r="U971" s="66">
        <v>25.1</v>
      </c>
      <c r="V971" s="66">
        <v>0</v>
      </c>
      <c r="W971" s="65">
        <f t="shared" si="316"/>
        <v>6.9722222222222223</v>
      </c>
      <c r="X971" s="65">
        <f t="shared" si="324"/>
        <v>-0.25</v>
      </c>
      <c r="Y971" s="67">
        <f t="shared" si="325"/>
        <v>8023.7638888888896</v>
      </c>
      <c r="Z971" s="57"/>
      <c r="AA971" s="57"/>
      <c r="AC971" s="57">
        <v>967</v>
      </c>
      <c r="AD971" s="66">
        <v>41.1</v>
      </c>
      <c r="AE971" s="66">
        <v>0</v>
      </c>
      <c r="AF971" s="65">
        <f t="shared" si="317"/>
        <v>11.416666666666666</v>
      </c>
      <c r="AG971" s="65">
        <f t="shared" si="326"/>
        <v>-5.5555555555555358E-2</v>
      </c>
      <c r="AH971" s="67">
        <f t="shared" si="327"/>
        <v>7710.958333333323</v>
      </c>
      <c r="AI971" s="57"/>
      <c r="AJ971" s="57"/>
      <c r="AL971" s="57">
        <v>967</v>
      </c>
      <c r="AM971" s="66">
        <v>41.1</v>
      </c>
      <c r="AN971" s="66">
        <v>0</v>
      </c>
      <c r="AO971" s="65">
        <f t="shared" si="318"/>
        <v>11.416666666666666</v>
      </c>
      <c r="AP971" s="65">
        <f t="shared" si="328"/>
        <v>-5.5555555555555358E-2</v>
      </c>
      <c r="AQ971" s="67">
        <f t="shared" si="329"/>
        <v>7710.958333333323</v>
      </c>
      <c r="AR971" s="57"/>
      <c r="AS971" s="57"/>
      <c r="AU971" s="57">
        <v>967</v>
      </c>
      <c r="AV971" s="66">
        <v>41.1</v>
      </c>
      <c r="AW971" s="66">
        <v>0</v>
      </c>
      <c r="AX971" s="65">
        <f t="shared" si="319"/>
        <v>11.416666666666666</v>
      </c>
      <c r="AY971" s="65">
        <f t="shared" si="330"/>
        <v>-5.5555555555555358E-2</v>
      </c>
      <c r="AZ971" s="67">
        <f t="shared" si="331"/>
        <v>7710.958333333323</v>
      </c>
      <c r="BA971" s="57"/>
      <c r="BB971" s="57"/>
      <c r="BD971" s="57">
        <v>967</v>
      </c>
      <c r="BE971" s="66">
        <v>47</v>
      </c>
      <c r="BF971" s="66">
        <v>0</v>
      </c>
      <c r="BG971" s="65">
        <f t="shared" si="320"/>
        <v>13.055555555555555</v>
      </c>
      <c r="BH971" s="65">
        <f t="shared" si="332"/>
        <v>2.7777777777778567E-2</v>
      </c>
      <c r="BI971" s="67">
        <f t="shared" si="333"/>
        <v>7689.6666666666724</v>
      </c>
      <c r="BJ971" s="57"/>
      <c r="BK971" s="57"/>
      <c r="BM971" s="57">
        <v>967</v>
      </c>
      <c r="BN971" s="57">
        <v>52.2</v>
      </c>
      <c r="BO971" s="66">
        <v>0</v>
      </c>
      <c r="BP971" s="65">
        <f t="shared" si="321"/>
        <v>14.5</v>
      </c>
      <c r="BQ971" s="65">
        <f t="shared" si="334"/>
        <v>2.7777777777778567E-2</v>
      </c>
      <c r="BR971" s="67">
        <f t="shared" si="335"/>
        <v>7713.8888888888941</v>
      </c>
      <c r="BS971" s="57"/>
      <c r="BT971" s="57"/>
    </row>
    <row r="972" spans="1:72" x14ac:dyDescent="0.25">
      <c r="A972" s="31">
        <v>972</v>
      </c>
      <c r="B972" s="56">
        <v>969</v>
      </c>
      <c r="C972" s="71">
        <v>51.7</v>
      </c>
      <c r="D972" s="71">
        <v>0</v>
      </c>
      <c r="E972" s="71">
        <v>14.361111111111111</v>
      </c>
      <c r="F972" s="71">
        <v>-0.11111111111111072</v>
      </c>
      <c r="G972" s="71">
        <v>7742.7916666666724</v>
      </c>
      <c r="K972" s="57">
        <v>968</v>
      </c>
      <c r="L972" s="66">
        <v>23.7</v>
      </c>
      <c r="M972" s="66">
        <v>0</v>
      </c>
      <c r="N972" s="65">
        <f t="shared" si="315"/>
        <v>6.583333333333333</v>
      </c>
      <c r="O972" s="65">
        <f t="shared" si="322"/>
        <v>0.30555555555555536</v>
      </c>
      <c r="P972" s="67">
        <f t="shared" si="323"/>
        <v>5628.4305555555538</v>
      </c>
      <c r="Q972" s="57"/>
      <c r="R972" s="57"/>
      <c r="T972" s="57">
        <v>968</v>
      </c>
      <c r="U972" s="66">
        <v>24.2</v>
      </c>
      <c r="V972" s="66">
        <v>0</v>
      </c>
      <c r="W972" s="65">
        <f t="shared" si="316"/>
        <v>6.7222222222222214</v>
      </c>
      <c r="X972" s="65">
        <f t="shared" si="324"/>
        <v>-0.25000000000000089</v>
      </c>
      <c r="Y972" s="67">
        <f t="shared" si="325"/>
        <v>8030.6111111111122</v>
      </c>
      <c r="Z972" s="57"/>
      <c r="AA972" s="57"/>
      <c r="AC972" s="57">
        <v>968</v>
      </c>
      <c r="AD972" s="66">
        <v>40.799999999999997</v>
      </c>
      <c r="AE972" s="66">
        <v>0</v>
      </c>
      <c r="AF972" s="65">
        <f t="shared" si="317"/>
        <v>11.333333333333332</v>
      </c>
      <c r="AG972" s="65">
        <f t="shared" si="326"/>
        <v>-8.3333333333333925E-2</v>
      </c>
      <c r="AH972" s="67">
        <f t="shared" si="327"/>
        <v>7722.333333333323</v>
      </c>
      <c r="AI972" s="57"/>
      <c r="AJ972" s="57"/>
      <c r="AL972" s="57">
        <v>968</v>
      </c>
      <c r="AM972" s="66">
        <v>40.799999999999997</v>
      </c>
      <c r="AN972" s="66">
        <v>0</v>
      </c>
      <c r="AO972" s="65">
        <f t="shared" si="318"/>
        <v>11.333333333333332</v>
      </c>
      <c r="AP972" s="65">
        <f t="shared" si="328"/>
        <v>-8.3333333333333925E-2</v>
      </c>
      <c r="AQ972" s="67">
        <f t="shared" si="329"/>
        <v>7722.333333333323</v>
      </c>
      <c r="AR972" s="57"/>
      <c r="AS972" s="57"/>
      <c r="AU972" s="57">
        <v>968</v>
      </c>
      <c r="AV972" s="66">
        <v>40.799999999999997</v>
      </c>
      <c r="AW972" s="66">
        <v>0</v>
      </c>
      <c r="AX972" s="65">
        <f t="shared" si="319"/>
        <v>11.333333333333332</v>
      </c>
      <c r="AY972" s="65">
        <f t="shared" si="330"/>
        <v>-8.3333333333333925E-2</v>
      </c>
      <c r="AZ972" s="67">
        <f t="shared" si="331"/>
        <v>7722.333333333323</v>
      </c>
      <c r="BA972" s="57"/>
      <c r="BB972" s="57"/>
      <c r="BD972" s="57">
        <v>968</v>
      </c>
      <c r="BE972" s="66">
        <v>46.9</v>
      </c>
      <c r="BF972" s="66">
        <v>0</v>
      </c>
      <c r="BG972" s="65">
        <f t="shared" si="320"/>
        <v>13.027777777777777</v>
      </c>
      <c r="BH972" s="65">
        <f t="shared" si="332"/>
        <v>-2.7777777777778567E-2</v>
      </c>
      <c r="BI972" s="67">
        <f t="shared" si="333"/>
        <v>7702.7083333333394</v>
      </c>
      <c r="BJ972" s="57"/>
      <c r="BK972" s="57"/>
      <c r="BM972" s="57">
        <v>968</v>
      </c>
      <c r="BN972" s="57">
        <v>52.1</v>
      </c>
      <c r="BO972" s="66">
        <v>0</v>
      </c>
      <c r="BP972" s="65">
        <f t="shared" si="321"/>
        <v>14.472222222222221</v>
      </c>
      <c r="BQ972" s="65">
        <f t="shared" si="334"/>
        <v>-2.7777777777778567E-2</v>
      </c>
      <c r="BR972" s="67">
        <f t="shared" si="335"/>
        <v>7728.3750000000055</v>
      </c>
      <c r="BS972" s="57"/>
      <c r="BT972" s="57"/>
    </row>
    <row r="973" spans="1:72" x14ac:dyDescent="0.25">
      <c r="A973" s="31">
        <v>973</v>
      </c>
      <c r="B973" s="56">
        <v>970</v>
      </c>
      <c r="C973" s="71">
        <v>50.9</v>
      </c>
      <c r="D973" s="71">
        <v>0</v>
      </c>
      <c r="E973" s="71">
        <v>14.138888888888888</v>
      </c>
      <c r="F973" s="71">
        <v>-0.22222222222222321</v>
      </c>
      <c r="G973" s="71">
        <v>7757.0416666666724</v>
      </c>
      <c r="K973" s="57">
        <v>969</v>
      </c>
      <c r="L973" s="66">
        <v>24.8</v>
      </c>
      <c r="M973" s="66">
        <v>0</v>
      </c>
      <c r="N973" s="65">
        <f t="shared" si="315"/>
        <v>6.8888888888888893</v>
      </c>
      <c r="O973" s="65">
        <f t="shared" si="322"/>
        <v>0.30555555555555625</v>
      </c>
      <c r="P973" s="67">
        <f t="shared" si="323"/>
        <v>5635.1666666666652</v>
      </c>
      <c r="Q973" s="57"/>
      <c r="R973" s="57"/>
      <c r="T973" s="57">
        <v>969</v>
      </c>
      <c r="U973" s="66">
        <v>23.3</v>
      </c>
      <c r="V973" s="66">
        <v>0</v>
      </c>
      <c r="W973" s="65">
        <f t="shared" si="316"/>
        <v>6.4722222222222223</v>
      </c>
      <c r="X973" s="65">
        <f t="shared" si="324"/>
        <v>-0.24999999999999911</v>
      </c>
      <c r="Y973" s="67">
        <f t="shared" si="325"/>
        <v>8037.2083333333348</v>
      </c>
      <c r="Z973" s="57"/>
      <c r="AA973" s="57"/>
      <c r="AC973" s="57">
        <v>969</v>
      </c>
      <c r="AD973" s="66">
        <v>40.299999999999997</v>
      </c>
      <c r="AE973" s="66">
        <v>0</v>
      </c>
      <c r="AF973" s="65">
        <f t="shared" si="317"/>
        <v>11.194444444444443</v>
      </c>
      <c r="AG973" s="65">
        <f t="shared" si="326"/>
        <v>-0.13888888888888928</v>
      </c>
      <c r="AH973" s="67">
        <f t="shared" si="327"/>
        <v>7733.5972222222117</v>
      </c>
      <c r="AI973" s="57"/>
      <c r="AJ973" s="57"/>
      <c r="AL973" s="57">
        <v>969</v>
      </c>
      <c r="AM973" s="66">
        <v>40.299999999999997</v>
      </c>
      <c r="AN973" s="66">
        <v>0</v>
      </c>
      <c r="AO973" s="65">
        <f t="shared" si="318"/>
        <v>11.194444444444443</v>
      </c>
      <c r="AP973" s="65">
        <f t="shared" si="328"/>
        <v>-0.13888888888888928</v>
      </c>
      <c r="AQ973" s="67">
        <f t="shared" si="329"/>
        <v>7733.5972222222117</v>
      </c>
      <c r="AR973" s="57"/>
      <c r="AS973" s="57"/>
      <c r="AU973" s="57">
        <v>969</v>
      </c>
      <c r="AV973" s="66">
        <v>40.299999999999997</v>
      </c>
      <c r="AW973" s="66">
        <v>0</v>
      </c>
      <c r="AX973" s="65">
        <f t="shared" si="319"/>
        <v>11.194444444444443</v>
      </c>
      <c r="AY973" s="65">
        <f t="shared" si="330"/>
        <v>-0.13888888888888928</v>
      </c>
      <c r="AZ973" s="67">
        <f t="shared" si="331"/>
        <v>7733.5972222222117</v>
      </c>
      <c r="BA973" s="57"/>
      <c r="BB973" s="57"/>
      <c r="BD973" s="57">
        <v>969</v>
      </c>
      <c r="BE973" s="66">
        <v>46.5</v>
      </c>
      <c r="BF973" s="66">
        <v>0</v>
      </c>
      <c r="BG973" s="65">
        <f t="shared" si="320"/>
        <v>12.916666666666666</v>
      </c>
      <c r="BH973" s="65">
        <f t="shared" si="332"/>
        <v>-0.11111111111111072</v>
      </c>
      <c r="BI973" s="67">
        <f t="shared" si="333"/>
        <v>7715.680555555562</v>
      </c>
      <c r="BJ973" s="57"/>
      <c r="BK973" s="57"/>
      <c r="BM973" s="57">
        <v>969</v>
      </c>
      <c r="BN973" s="57">
        <v>51.7</v>
      </c>
      <c r="BO973" s="66">
        <v>0</v>
      </c>
      <c r="BP973" s="65">
        <f t="shared" si="321"/>
        <v>14.361111111111111</v>
      </c>
      <c r="BQ973" s="65">
        <f t="shared" si="334"/>
        <v>-0.11111111111111072</v>
      </c>
      <c r="BR973" s="67">
        <f t="shared" si="335"/>
        <v>7742.7916666666724</v>
      </c>
      <c r="BS973" s="57"/>
      <c r="BT973" s="57"/>
    </row>
    <row r="974" spans="1:72" x14ac:dyDescent="0.25">
      <c r="A974" s="31">
        <v>974</v>
      </c>
      <c r="B974" s="56">
        <v>971</v>
      </c>
      <c r="C974" s="71">
        <v>49.2</v>
      </c>
      <c r="D974" s="71">
        <v>0</v>
      </c>
      <c r="E974" s="71">
        <v>13.666666666666668</v>
      </c>
      <c r="F974" s="71">
        <v>-0.47222222222221966</v>
      </c>
      <c r="G974" s="71">
        <v>7770.9444444444498</v>
      </c>
      <c r="K974" s="57">
        <v>970</v>
      </c>
      <c r="L974" s="66">
        <v>25.7</v>
      </c>
      <c r="M974" s="66">
        <v>0</v>
      </c>
      <c r="N974" s="65">
        <f t="shared" si="315"/>
        <v>7.1388888888888884</v>
      </c>
      <c r="O974" s="65">
        <f t="shared" si="322"/>
        <v>0.24999999999999911</v>
      </c>
      <c r="P974" s="67">
        <f t="shared" si="323"/>
        <v>5642.1805555555538</v>
      </c>
      <c r="Q974" s="57"/>
      <c r="R974" s="57"/>
      <c r="T974" s="57">
        <v>970</v>
      </c>
      <c r="U974" s="66">
        <v>22.4</v>
      </c>
      <c r="V974" s="66">
        <v>0</v>
      </c>
      <c r="W974" s="65">
        <f t="shared" si="316"/>
        <v>6.2222222222222214</v>
      </c>
      <c r="X974" s="65">
        <f t="shared" si="324"/>
        <v>-0.25000000000000089</v>
      </c>
      <c r="Y974" s="67">
        <f t="shared" si="325"/>
        <v>8043.5555555555575</v>
      </c>
      <c r="Z974" s="57"/>
      <c r="AA974" s="57"/>
      <c r="AC974" s="57">
        <v>970</v>
      </c>
      <c r="AD974" s="66">
        <v>39.6</v>
      </c>
      <c r="AE974" s="66">
        <v>0</v>
      </c>
      <c r="AF974" s="65">
        <f t="shared" si="317"/>
        <v>11</v>
      </c>
      <c r="AG974" s="65">
        <f t="shared" si="326"/>
        <v>-0.19444444444444287</v>
      </c>
      <c r="AH974" s="67">
        <f t="shared" si="327"/>
        <v>7744.6944444444343</v>
      </c>
      <c r="AI974" s="57"/>
      <c r="AJ974" s="57"/>
      <c r="AL974" s="57">
        <v>970</v>
      </c>
      <c r="AM974" s="66">
        <v>39.6</v>
      </c>
      <c r="AN974" s="66">
        <v>0</v>
      </c>
      <c r="AO974" s="65">
        <f t="shared" si="318"/>
        <v>11</v>
      </c>
      <c r="AP974" s="65">
        <f t="shared" si="328"/>
        <v>-0.19444444444444287</v>
      </c>
      <c r="AQ974" s="67">
        <f t="shared" si="329"/>
        <v>7744.6944444444343</v>
      </c>
      <c r="AR974" s="57"/>
      <c r="AS974" s="57"/>
      <c r="AU974" s="57">
        <v>970</v>
      </c>
      <c r="AV974" s="66">
        <v>39.6</v>
      </c>
      <c r="AW974" s="66">
        <v>0</v>
      </c>
      <c r="AX974" s="65">
        <f t="shared" si="319"/>
        <v>11</v>
      </c>
      <c r="AY974" s="65">
        <f t="shared" si="330"/>
        <v>-0.19444444444444287</v>
      </c>
      <c r="AZ974" s="67">
        <f t="shared" si="331"/>
        <v>7744.6944444444343</v>
      </c>
      <c r="BA974" s="57"/>
      <c r="BB974" s="57"/>
      <c r="BD974" s="57">
        <v>970</v>
      </c>
      <c r="BE974" s="66">
        <v>45.8</v>
      </c>
      <c r="BF974" s="66">
        <v>0</v>
      </c>
      <c r="BG974" s="65">
        <f t="shared" si="320"/>
        <v>12.722222222222221</v>
      </c>
      <c r="BH974" s="65">
        <f t="shared" si="332"/>
        <v>-0.19444444444444464</v>
      </c>
      <c r="BI974" s="67">
        <f t="shared" si="333"/>
        <v>7728.5000000000064</v>
      </c>
      <c r="BJ974" s="57"/>
      <c r="BK974" s="57"/>
      <c r="BM974" s="57">
        <v>970</v>
      </c>
      <c r="BN974" s="57">
        <v>50.9</v>
      </c>
      <c r="BO974" s="66">
        <v>0</v>
      </c>
      <c r="BP974" s="65">
        <f t="shared" si="321"/>
        <v>14.138888888888888</v>
      </c>
      <c r="BQ974" s="65">
        <f t="shared" si="334"/>
        <v>-0.22222222222222321</v>
      </c>
      <c r="BR974" s="67">
        <f t="shared" si="335"/>
        <v>7757.0416666666724</v>
      </c>
      <c r="BS974" s="57"/>
      <c r="BT974" s="57"/>
    </row>
    <row r="975" spans="1:72" x14ac:dyDescent="0.25">
      <c r="A975" s="31">
        <v>975</v>
      </c>
      <c r="B975" s="56">
        <v>972</v>
      </c>
      <c r="C975" s="71">
        <v>45.9</v>
      </c>
      <c r="D975" s="71">
        <v>0</v>
      </c>
      <c r="E975" s="71">
        <v>12.75</v>
      </c>
      <c r="F975" s="71">
        <v>-0.91666666666666785</v>
      </c>
      <c r="G975" s="71">
        <v>7784.1527777777828</v>
      </c>
      <c r="K975" s="57">
        <v>971</v>
      </c>
      <c r="L975" s="66">
        <v>26.2</v>
      </c>
      <c r="M975" s="66">
        <v>0</v>
      </c>
      <c r="N975" s="65">
        <f t="shared" si="315"/>
        <v>7.2777777777777777</v>
      </c>
      <c r="O975" s="65">
        <f t="shared" si="322"/>
        <v>0.13888888888888928</v>
      </c>
      <c r="P975" s="67">
        <f t="shared" si="323"/>
        <v>5649.3888888888869</v>
      </c>
      <c r="Q975" s="57"/>
      <c r="R975" s="57"/>
      <c r="T975" s="57">
        <v>971</v>
      </c>
      <c r="U975" s="66">
        <v>21.5</v>
      </c>
      <c r="V975" s="66">
        <v>0</v>
      </c>
      <c r="W975" s="65">
        <f t="shared" si="316"/>
        <v>5.9722222222222223</v>
      </c>
      <c r="X975" s="65">
        <f t="shared" si="324"/>
        <v>-0.24999999999999911</v>
      </c>
      <c r="Y975" s="67">
        <f t="shared" si="325"/>
        <v>8049.6527777777801</v>
      </c>
      <c r="Z975" s="57"/>
      <c r="AA975" s="57"/>
      <c r="AC975" s="57">
        <v>971</v>
      </c>
      <c r="AD975" s="66">
        <v>38.5</v>
      </c>
      <c r="AE975" s="66">
        <v>0</v>
      </c>
      <c r="AF975" s="65">
        <f t="shared" si="317"/>
        <v>10.694444444444445</v>
      </c>
      <c r="AG975" s="65">
        <f t="shared" si="326"/>
        <v>-0.30555555555555536</v>
      </c>
      <c r="AH975" s="67">
        <f t="shared" si="327"/>
        <v>7755.541666666657</v>
      </c>
      <c r="AI975" s="57"/>
      <c r="AJ975" s="57"/>
      <c r="AL975" s="57">
        <v>971</v>
      </c>
      <c r="AM975" s="66">
        <v>38.5</v>
      </c>
      <c r="AN975" s="66">
        <v>0</v>
      </c>
      <c r="AO975" s="65">
        <f t="shared" si="318"/>
        <v>10.694444444444445</v>
      </c>
      <c r="AP975" s="65">
        <f t="shared" si="328"/>
        <v>-0.30555555555555536</v>
      </c>
      <c r="AQ975" s="67">
        <f t="shared" si="329"/>
        <v>7755.541666666657</v>
      </c>
      <c r="AR975" s="57"/>
      <c r="AS975" s="57"/>
      <c r="AU975" s="57">
        <v>971</v>
      </c>
      <c r="AV975" s="66">
        <v>38.5</v>
      </c>
      <c r="AW975" s="66">
        <v>0</v>
      </c>
      <c r="AX975" s="65">
        <f t="shared" si="319"/>
        <v>10.694444444444445</v>
      </c>
      <c r="AY975" s="65">
        <f t="shared" si="330"/>
        <v>-0.30555555555555536</v>
      </c>
      <c r="AZ975" s="67">
        <f t="shared" si="331"/>
        <v>7755.541666666657</v>
      </c>
      <c r="BA975" s="57"/>
      <c r="BB975" s="57"/>
      <c r="BD975" s="57">
        <v>971</v>
      </c>
      <c r="BE975" s="66">
        <v>44.3</v>
      </c>
      <c r="BF975" s="66">
        <v>0</v>
      </c>
      <c r="BG975" s="65">
        <f t="shared" si="320"/>
        <v>12.305555555555554</v>
      </c>
      <c r="BH975" s="65">
        <f t="shared" si="332"/>
        <v>-0.41666666666666785</v>
      </c>
      <c r="BI975" s="67">
        <f t="shared" si="333"/>
        <v>7741.0138888888951</v>
      </c>
      <c r="BJ975" s="57"/>
      <c r="BK975" s="57"/>
      <c r="BM975" s="57">
        <v>971</v>
      </c>
      <c r="BN975" s="57">
        <v>49.2</v>
      </c>
      <c r="BO975" s="66">
        <v>0</v>
      </c>
      <c r="BP975" s="65">
        <f t="shared" si="321"/>
        <v>13.666666666666668</v>
      </c>
      <c r="BQ975" s="65">
        <f t="shared" si="334"/>
        <v>-0.47222222222221966</v>
      </c>
      <c r="BR975" s="67">
        <f t="shared" si="335"/>
        <v>7770.9444444444498</v>
      </c>
      <c r="BS975" s="57"/>
      <c r="BT975" s="57"/>
    </row>
    <row r="976" spans="1:72" x14ac:dyDescent="0.25">
      <c r="A976" s="31">
        <v>976</v>
      </c>
      <c r="B976" s="56">
        <v>973</v>
      </c>
      <c r="C976" s="71">
        <v>40.6</v>
      </c>
      <c r="D976" s="71">
        <v>0</v>
      </c>
      <c r="E976" s="71">
        <v>11.277777777777779</v>
      </c>
      <c r="F976" s="71">
        <v>-1.4722222222222214</v>
      </c>
      <c r="G976" s="71">
        <v>7796.1666666666715</v>
      </c>
      <c r="K976" s="57">
        <v>972</v>
      </c>
      <c r="L976" s="66">
        <v>26.4</v>
      </c>
      <c r="M976" s="66">
        <v>0</v>
      </c>
      <c r="N976" s="65">
        <f t="shared" si="315"/>
        <v>7.333333333333333</v>
      </c>
      <c r="O976" s="65">
        <f t="shared" si="322"/>
        <v>5.5555555555555358E-2</v>
      </c>
      <c r="P976" s="67">
        <f t="shared" si="323"/>
        <v>5656.6944444444425</v>
      </c>
      <c r="Q976" s="57"/>
      <c r="R976" s="57"/>
      <c r="T976" s="57">
        <v>972</v>
      </c>
      <c r="U976" s="66">
        <v>20.6</v>
      </c>
      <c r="V976" s="66">
        <v>0</v>
      </c>
      <c r="W976" s="65">
        <f t="shared" si="316"/>
        <v>5.7222222222222223</v>
      </c>
      <c r="X976" s="65">
        <f t="shared" si="324"/>
        <v>-0.25</v>
      </c>
      <c r="Y976" s="67">
        <f t="shared" si="325"/>
        <v>8055.5000000000027</v>
      </c>
      <c r="Z976" s="57"/>
      <c r="AA976" s="57"/>
      <c r="AC976" s="57">
        <v>972</v>
      </c>
      <c r="AD976" s="66">
        <v>37</v>
      </c>
      <c r="AE976" s="66">
        <v>0</v>
      </c>
      <c r="AF976" s="65">
        <f t="shared" si="317"/>
        <v>10.277777777777777</v>
      </c>
      <c r="AG976" s="65">
        <f t="shared" si="326"/>
        <v>-0.41666666666666785</v>
      </c>
      <c r="AH976" s="67">
        <f t="shared" si="327"/>
        <v>7766.0277777777683</v>
      </c>
      <c r="AI976" s="57"/>
      <c r="AJ976" s="57"/>
      <c r="AL976" s="57">
        <v>972</v>
      </c>
      <c r="AM976" s="66">
        <v>37</v>
      </c>
      <c r="AN976" s="66">
        <v>0</v>
      </c>
      <c r="AO976" s="65">
        <f t="shared" si="318"/>
        <v>10.277777777777777</v>
      </c>
      <c r="AP976" s="65">
        <f t="shared" si="328"/>
        <v>-0.41666666666666785</v>
      </c>
      <c r="AQ976" s="67">
        <f t="shared" si="329"/>
        <v>7766.0277777777683</v>
      </c>
      <c r="AR976" s="57"/>
      <c r="AS976" s="57"/>
      <c r="AU976" s="57">
        <v>972</v>
      </c>
      <c r="AV976" s="66">
        <v>37</v>
      </c>
      <c r="AW976" s="66">
        <v>0</v>
      </c>
      <c r="AX976" s="65">
        <f t="shared" si="319"/>
        <v>10.277777777777777</v>
      </c>
      <c r="AY976" s="65">
        <f t="shared" si="330"/>
        <v>-0.41666666666666785</v>
      </c>
      <c r="AZ976" s="67">
        <f t="shared" si="331"/>
        <v>7766.0277777777683</v>
      </c>
      <c r="BA976" s="57"/>
      <c r="BB976" s="57"/>
      <c r="BD976" s="57">
        <v>972</v>
      </c>
      <c r="BE976" s="66">
        <v>41.3</v>
      </c>
      <c r="BF976" s="66">
        <v>0</v>
      </c>
      <c r="BG976" s="65">
        <f t="shared" si="320"/>
        <v>11.472222222222221</v>
      </c>
      <c r="BH976" s="65">
        <f t="shared" si="332"/>
        <v>-0.83333333333333215</v>
      </c>
      <c r="BI976" s="67">
        <f t="shared" si="333"/>
        <v>7752.9027777777837</v>
      </c>
      <c r="BJ976" s="57"/>
      <c r="BK976" s="57"/>
      <c r="BM976" s="57">
        <v>972</v>
      </c>
      <c r="BN976" s="57">
        <v>45.9</v>
      </c>
      <c r="BO976" s="66">
        <v>0</v>
      </c>
      <c r="BP976" s="65">
        <f t="shared" si="321"/>
        <v>12.75</v>
      </c>
      <c r="BQ976" s="65">
        <f t="shared" si="334"/>
        <v>-0.91666666666666785</v>
      </c>
      <c r="BR976" s="67">
        <f t="shared" si="335"/>
        <v>7784.1527777777828</v>
      </c>
      <c r="BS976" s="57"/>
      <c r="BT976" s="57"/>
    </row>
    <row r="977" spans="1:72" x14ac:dyDescent="0.25">
      <c r="A977" s="31">
        <v>977</v>
      </c>
      <c r="B977" s="56">
        <v>974</v>
      </c>
      <c r="C977" s="71">
        <v>35.299999999999997</v>
      </c>
      <c r="D977" s="71">
        <v>0</v>
      </c>
      <c r="E977" s="71">
        <v>9.8055555555555554</v>
      </c>
      <c r="F977" s="71">
        <v>-1.4722222222222232</v>
      </c>
      <c r="G977" s="71">
        <v>7806.7083333333385</v>
      </c>
      <c r="K977" s="57">
        <v>973</v>
      </c>
      <c r="L977" s="66">
        <v>26.4</v>
      </c>
      <c r="M977" s="66">
        <v>0</v>
      </c>
      <c r="N977" s="65">
        <f t="shared" si="315"/>
        <v>7.333333333333333</v>
      </c>
      <c r="O977" s="65">
        <f t="shared" si="322"/>
        <v>0</v>
      </c>
      <c r="P977" s="67">
        <f t="shared" si="323"/>
        <v>5664.0277777777756</v>
      </c>
      <c r="Q977" s="57"/>
      <c r="R977" s="57"/>
      <c r="T977" s="57">
        <v>973</v>
      </c>
      <c r="U977" s="66">
        <v>19.7</v>
      </c>
      <c r="V977" s="66">
        <v>0</v>
      </c>
      <c r="W977" s="65">
        <f t="shared" si="316"/>
        <v>5.4722222222222223</v>
      </c>
      <c r="X977" s="65">
        <f t="shared" si="324"/>
        <v>-0.25</v>
      </c>
      <c r="Y977" s="67">
        <f t="shared" si="325"/>
        <v>8061.0972222222254</v>
      </c>
      <c r="Z977" s="57"/>
      <c r="AA977" s="57"/>
      <c r="AC977" s="57">
        <v>973</v>
      </c>
      <c r="AD977" s="66">
        <v>35.1</v>
      </c>
      <c r="AE977" s="66">
        <v>0</v>
      </c>
      <c r="AF977" s="65">
        <f t="shared" si="317"/>
        <v>9.75</v>
      </c>
      <c r="AG977" s="65">
        <f t="shared" si="326"/>
        <v>-0.52777777777777679</v>
      </c>
      <c r="AH977" s="67">
        <f t="shared" si="327"/>
        <v>7776.041666666657</v>
      </c>
      <c r="AI977" s="57"/>
      <c r="AJ977" s="57"/>
      <c r="AL977" s="57">
        <v>973</v>
      </c>
      <c r="AM977" s="66">
        <v>35.1</v>
      </c>
      <c r="AN977" s="66">
        <v>0</v>
      </c>
      <c r="AO977" s="65">
        <f t="shared" si="318"/>
        <v>9.75</v>
      </c>
      <c r="AP977" s="65">
        <f t="shared" si="328"/>
        <v>-0.52777777777777679</v>
      </c>
      <c r="AQ977" s="67">
        <f t="shared" si="329"/>
        <v>7776.041666666657</v>
      </c>
      <c r="AR977" s="57"/>
      <c r="AS977" s="57"/>
      <c r="AU977" s="57">
        <v>973</v>
      </c>
      <c r="AV977" s="66">
        <v>35.1</v>
      </c>
      <c r="AW977" s="66">
        <v>0</v>
      </c>
      <c r="AX977" s="65">
        <f t="shared" si="319"/>
        <v>9.75</v>
      </c>
      <c r="AY977" s="65">
        <f t="shared" si="330"/>
        <v>-0.52777777777777679</v>
      </c>
      <c r="AZ977" s="67">
        <f t="shared" si="331"/>
        <v>7776.041666666657</v>
      </c>
      <c r="BA977" s="57"/>
      <c r="BB977" s="57"/>
      <c r="BD977" s="57">
        <v>973</v>
      </c>
      <c r="BE977" s="66">
        <v>36.5</v>
      </c>
      <c r="BF977" s="66">
        <v>0</v>
      </c>
      <c r="BG977" s="65">
        <f t="shared" si="320"/>
        <v>10.138888888888889</v>
      </c>
      <c r="BH977" s="65">
        <f t="shared" si="332"/>
        <v>-1.3333333333333321</v>
      </c>
      <c r="BI977" s="67">
        <f t="shared" si="333"/>
        <v>7763.7083333333394</v>
      </c>
      <c r="BJ977" s="57"/>
      <c r="BK977" s="57"/>
      <c r="BM977" s="57">
        <v>973</v>
      </c>
      <c r="BN977" s="57">
        <v>40.6</v>
      </c>
      <c r="BO977" s="66">
        <v>0</v>
      </c>
      <c r="BP977" s="65">
        <f t="shared" si="321"/>
        <v>11.277777777777779</v>
      </c>
      <c r="BQ977" s="65">
        <f t="shared" si="334"/>
        <v>-1.4722222222222214</v>
      </c>
      <c r="BR977" s="67">
        <f t="shared" si="335"/>
        <v>7796.1666666666715</v>
      </c>
      <c r="BS977" s="57"/>
      <c r="BT977" s="57"/>
    </row>
    <row r="978" spans="1:72" x14ac:dyDescent="0.25">
      <c r="A978" s="31">
        <v>978</v>
      </c>
      <c r="B978" s="56">
        <v>975</v>
      </c>
      <c r="C978" s="71">
        <v>30</v>
      </c>
      <c r="D978" s="71">
        <v>0</v>
      </c>
      <c r="E978" s="71">
        <v>8.3333333333333339</v>
      </c>
      <c r="F978" s="71">
        <v>-1.4722222222222214</v>
      </c>
      <c r="G978" s="71">
        <v>7815.7777777777828</v>
      </c>
      <c r="K978" s="57">
        <v>974</v>
      </c>
      <c r="L978" s="66">
        <v>26.4</v>
      </c>
      <c r="M978" s="66">
        <v>0</v>
      </c>
      <c r="N978" s="65">
        <f t="shared" si="315"/>
        <v>7.333333333333333</v>
      </c>
      <c r="O978" s="65">
        <f t="shared" si="322"/>
        <v>0</v>
      </c>
      <c r="P978" s="67">
        <f t="shared" si="323"/>
        <v>5671.3611111111086</v>
      </c>
      <c r="Q978" s="57"/>
      <c r="R978" s="57"/>
      <c r="T978" s="57">
        <v>974</v>
      </c>
      <c r="U978" s="66">
        <v>18.8</v>
      </c>
      <c r="V978" s="66">
        <v>0</v>
      </c>
      <c r="W978" s="65">
        <f t="shared" si="316"/>
        <v>5.2222222222222223</v>
      </c>
      <c r="X978" s="65">
        <f t="shared" si="324"/>
        <v>-0.25</v>
      </c>
      <c r="Y978" s="67">
        <f t="shared" si="325"/>
        <v>8066.444444444448</v>
      </c>
      <c r="Z978" s="57"/>
      <c r="AA978" s="57"/>
      <c r="AC978" s="57">
        <v>974</v>
      </c>
      <c r="AD978" s="66">
        <v>33</v>
      </c>
      <c r="AE978" s="66">
        <v>0</v>
      </c>
      <c r="AF978" s="65">
        <f t="shared" si="317"/>
        <v>9.1666666666666661</v>
      </c>
      <c r="AG978" s="65">
        <f t="shared" si="326"/>
        <v>-0.58333333333333393</v>
      </c>
      <c r="AH978" s="67">
        <f t="shared" si="327"/>
        <v>7785.49999999999</v>
      </c>
      <c r="AI978" s="57"/>
      <c r="AJ978" s="57"/>
      <c r="AL978" s="57">
        <v>974</v>
      </c>
      <c r="AM978" s="66">
        <v>33</v>
      </c>
      <c r="AN978" s="66">
        <v>0</v>
      </c>
      <c r="AO978" s="65">
        <f t="shared" si="318"/>
        <v>9.1666666666666661</v>
      </c>
      <c r="AP978" s="65">
        <f t="shared" si="328"/>
        <v>-0.58333333333333393</v>
      </c>
      <c r="AQ978" s="67">
        <f t="shared" si="329"/>
        <v>7785.49999999999</v>
      </c>
      <c r="AR978" s="57"/>
      <c r="AS978" s="57"/>
      <c r="AU978" s="57">
        <v>974</v>
      </c>
      <c r="AV978" s="66">
        <v>33</v>
      </c>
      <c r="AW978" s="66">
        <v>0</v>
      </c>
      <c r="AX978" s="65">
        <f t="shared" si="319"/>
        <v>9.1666666666666661</v>
      </c>
      <c r="AY978" s="65">
        <f t="shared" si="330"/>
        <v>-0.58333333333333393</v>
      </c>
      <c r="AZ978" s="67">
        <f t="shared" si="331"/>
        <v>7785.49999999999</v>
      </c>
      <c r="BA978" s="57"/>
      <c r="BB978" s="57"/>
      <c r="BD978" s="57">
        <v>974</v>
      </c>
      <c r="BE978" s="66">
        <v>31.7</v>
      </c>
      <c r="BF978" s="66">
        <v>0</v>
      </c>
      <c r="BG978" s="65">
        <f t="shared" si="320"/>
        <v>8.8055555555555554</v>
      </c>
      <c r="BH978" s="65">
        <f t="shared" si="332"/>
        <v>-1.3333333333333339</v>
      </c>
      <c r="BI978" s="67">
        <f t="shared" si="333"/>
        <v>7773.180555555562</v>
      </c>
      <c r="BJ978" s="57"/>
      <c r="BK978" s="57"/>
      <c r="BM978" s="57">
        <v>974</v>
      </c>
      <c r="BN978" s="57">
        <v>35.299999999999997</v>
      </c>
      <c r="BO978" s="66">
        <v>0</v>
      </c>
      <c r="BP978" s="65">
        <f t="shared" si="321"/>
        <v>9.8055555555555554</v>
      </c>
      <c r="BQ978" s="65">
        <f t="shared" si="334"/>
        <v>-1.4722222222222232</v>
      </c>
      <c r="BR978" s="67">
        <f t="shared" si="335"/>
        <v>7806.7083333333385</v>
      </c>
      <c r="BS978" s="57"/>
      <c r="BT978" s="57"/>
    </row>
    <row r="979" spans="1:72" x14ac:dyDescent="0.25">
      <c r="A979" s="31">
        <v>979</v>
      </c>
      <c r="B979" s="56">
        <v>976</v>
      </c>
      <c r="C979" s="71">
        <v>24.7</v>
      </c>
      <c r="D979" s="71">
        <v>0</v>
      </c>
      <c r="E979" s="71">
        <v>6.8611111111111107</v>
      </c>
      <c r="F979" s="71">
        <v>-1.4722222222222232</v>
      </c>
      <c r="G979" s="71">
        <v>7823.3750000000055</v>
      </c>
      <c r="K979" s="57">
        <v>975</v>
      </c>
      <c r="L979" s="66">
        <v>26.5</v>
      </c>
      <c r="M979" s="66">
        <v>0</v>
      </c>
      <c r="N979" s="65">
        <f t="shared" si="315"/>
        <v>7.3611111111111107</v>
      </c>
      <c r="O979" s="65">
        <f t="shared" si="322"/>
        <v>2.7777777777777679E-2</v>
      </c>
      <c r="P979" s="67">
        <f t="shared" si="323"/>
        <v>5678.7083333333312</v>
      </c>
      <c r="Q979" s="57"/>
      <c r="R979" s="57"/>
      <c r="T979" s="57">
        <v>975</v>
      </c>
      <c r="U979" s="66">
        <v>17.7</v>
      </c>
      <c r="V979" s="66">
        <v>0</v>
      </c>
      <c r="W979" s="65">
        <f t="shared" si="316"/>
        <v>4.9166666666666661</v>
      </c>
      <c r="X979" s="65">
        <f t="shared" si="324"/>
        <v>-0.30555555555555625</v>
      </c>
      <c r="Y979" s="67">
        <f t="shared" si="325"/>
        <v>8071.5138888888923</v>
      </c>
      <c r="Z979" s="57"/>
      <c r="AA979" s="57"/>
      <c r="AC979" s="57">
        <v>975</v>
      </c>
      <c r="AD979" s="66">
        <v>30.6</v>
      </c>
      <c r="AE979" s="66">
        <v>0</v>
      </c>
      <c r="AF979" s="65">
        <f t="shared" si="317"/>
        <v>8.5</v>
      </c>
      <c r="AG979" s="65">
        <f t="shared" si="326"/>
        <v>-0.66666666666666607</v>
      </c>
      <c r="AH979" s="67">
        <f t="shared" si="327"/>
        <v>7794.333333333323</v>
      </c>
      <c r="AI979" s="57"/>
      <c r="AJ979" s="57"/>
      <c r="AL979" s="57">
        <v>975</v>
      </c>
      <c r="AM979" s="66">
        <v>30.6</v>
      </c>
      <c r="AN979" s="66">
        <v>0</v>
      </c>
      <c r="AO979" s="65">
        <f t="shared" si="318"/>
        <v>8.5</v>
      </c>
      <c r="AP979" s="65">
        <f t="shared" si="328"/>
        <v>-0.66666666666666607</v>
      </c>
      <c r="AQ979" s="67">
        <f t="shared" si="329"/>
        <v>7794.333333333323</v>
      </c>
      <c r="AR979" s="57"/>
      <c r="AS979" s="57"/>
      <c r="AU979" s="57">
        <v>975</v>
      </c>
      <c r="AV979" s="66">
        <v>30.6</v>
      </c>
      <c r="AW979" s="66">
        <v>0</v>
      </c>
      <c r="AX979" s="65">
        <f t="shared" si="319"/>
        <v>8.5</v>
      </c>
      <c r="AY979" s="65">
        <f t="shared" si="330"/>
        <v>-0.66666666666666607</v>
      </c>
      <c r="AZ979" s="67">
        <f t="shared" si="331"/>
        <v>7794.333333333323</v>
      </c>
      <c r="BA979" s="57"/>
      <c r="BB979" s="57"/>
      <c r="BD979" s="57">
        <v>975</v>
      </c>
      <c r="BE979" s="66">
        <v>27</v>
      </c>
      <c r="BF979" s="66">
        <v>0</v>
      </c>
      <c r="BG979" s="65">
        <f t="shared" si="320"/>
        <v>7.5</v>
      </c>
      <c r="BH979" s="65">
        <f t="shared" si="332"/>
        <v>-1.3055555555555554</v>
      </c>
      <c r="BI979" s="67">
        <f t="shared" si="333"/>
        <v>7781.3333333333394</v>
      </c>
      <c r="BJ979" s="57"/>
      <c r="BK979" s="57"/>
      <c r="BM979" s="57">
        <v>975</v>
      </c>
      <c r="BN979" s="57">
        <v>30</v>
      </c>
      <c r="BO979" s="66">
        <v>0</v>
      </c>
      <c r="BP979" s="65">
        <f t="shared" si="321"/>
        <v>8.3333333333333339</v>
      </c>
      <c r="BQ979" s="65">
        <f t="shared" si="334"/>
        <v>-1.4722222222222214</v>
      </c>
      <c r="BR979" s="67">
        <f t="shared" si="335"/>
        <v>7815.7777777777828</v>
      </c>
      <c r="BS979" s="57"/>
      <c r="BT979" s="57"/>
    </row>
    <row r="980" spans="1:72" x14ac:dyDescent="0.25">
      <c r="A980" s="31">
        <v>980</v>
      </c>
      <c r="B980" s="56">
        <v>977</v>
      </c>
      <c r="C980" s="71">
        <v>19.3</v>
      </c>
      <c r="D980" s="71">
        <v>0</v>
      </c>
      <c r="E980" s="71">
        <v>5.3611111111111116</v>
      </c>
      <c r="F980" s="71">
        <v>-1.4999999999999991</v>
      </c>
      <c r="G980" s="71">
        <v>7829.4861111111168</v>
      </c>
      <c r="K980" s="57">
        <v>976</v>
      </c>
      <c r="L980" s="66">
        <v>26.6</v>
      </c>
      <c r="M980" s="66">
        <v>0</v>
      </c>
      <c r="N980" s="65">
        <f t="shared" si="315"/>
        <v>7.3888888888888893</v>
      </c>
      <c r="O980" s="65">
        <f t="shared" si="322"/>
        <v>2.7777777777778567E-2</v>
      </c>
      <c r="P980" s="67">
        <f t="shared" si="323"/>
        <v>5686.0833333333312</v>
      </c>
      <c r="Q980" s="57"/>
      <c r="R980" s="57"/>
      <c r="T980" s="57">
        <v>976</v>
      </c>
      <c r="U980" s="66">
        <v>16.399999999999999</v>
      </c>
      <c r="V980" s="66">
        <v>0</v>
      </c>
      <c r="W980" s="65">
        <f t="shared" si="316"/>
        <v>4.5555555555555554</v>
      </c>
      <c r="X980" s="65">
        <f t="shared" si="324"/>
        <v>-0.36111111111111072</v>
      </c>
      <c r="Y980" s="67">
        <f t="shared" si="325"/>
        <v>8076.2500000000036</v>
      </c>
      <c r="Z980" s="57"/>
      <c r="AA980" s="57"/>
      <c r="AC980" s="57">
        <v>976</v>
      </c>
      <c r="AD980" s="66">
        <v>27.9</v>
      </c>
      <c r="AE980" s="66">
        <v>0</v>
      </c>
      <c r="AF980" s="65">
        <f t="shared" si="317"/>
        <v>7.7499999999999991</v>
      </c>
      <c r="AG980" s="65">
        <f t="shared" si="326"/>
        <v>-0.75000000000000089</v>
      </c>
      <c r="AH980" s="67">
        <f t="shared" si="327"/>
        <v>7802.458333333323</v>
      </c>
      <c r="AI980" s="57"/>
      <c r="AJ980" s="57"/>
      <c r="AL980" s="57">
        <v>976</v>
      </c>
      <c r="AM980" s="66">
        <v>27.9</v>
      </c>
      <c r="AN980" s="66">
        <v>0</v>
      </c>
      <c r="AO980" s="65">
        <f t="shared" si="318"/>
        <v>7.7499999999999991</v>
      </c>
      <c r="AP980" s="65">
        <f t="shared" si="328"/>
        <v>-0.75000000000000089</v>
      </c>
      <c r="AQ980" s="67">
        <f t="shared" si="329"/>
        <v>7802.458333333323</v>
      </c>
      <c r="AR980" s="57"/>
      <c r="AS980" s="57"/>
      <c r="AU980" s="57">
        <v>976</v>
      </c>
      <c r="AV980" s="66">
        <v>27.9</v>
      </c>
      <c r="AW980" s="66">
        <v>0</v>
      </c>
      <c r="AX980" s="65">
        <f t="shared" si="319"/>
        <v>7.7499999999999991</v>
      </c>
      <c r="AY980" s="65">
        <f t="shared" si="330"/>
        <v>-0.75000000000000089</v>
      </c>
      <c r="AZ980" s="67">
        <f t="shared" si="331"/>
        <v>7802.458333333323</v>
      </c>
      <c r="BA980" s="57"/>
      <c r="BB980" s="57"/>
      <c r="BD980" s="57">
        <v>976</v>
      </c>
      <c r="BE980" s="66">
        <v>24.7</v>
      </c>
      <c r="BF980" s="66">
        <v>0</v>
      </c>
      <c r="BG980" s="65">
        <f t="shared" si="320"/>
        <v>6.8611111111111107</v>
      </c>
      <c r="BH980" s="65">
        <f t="shared" si="332"/>
        <v>-0.63888888888888928</v>
      </c>
      <c r="BI980" s="67">
        <f t="shared" si="333"/>
        <v>7788.5138888888951</v>
      </c>
      <c r="BJ980" s="57"/>
      <c r="BK980" s="57"/>
      <c r="BM980" s="57">
        <v>976</v>
      </c>
      <c r="BN980" s="57">
        <v>24.7</v>
      </c>
      <c r="BO980" s="66">
        <v>0</v>
      </c>
      <c r="BP980" s="65">
        <f t="shared" si="321"/>
        <v>6.8611111111111107</v>
      </c>
      <c r="BQ980" s="65">
        <f t="shared" si="334"/>
        <v>-1.4722222222222232</v>
      </c>
      <c r="BR980" s="67">
        <f t="shared" si="335"/>
        <v>7823.3750000000055</v>
      </c>
      <c r="BS980" s="57"/>
      <c r="BT980" s="57"/>
    </row>
    <row r="981" spans="1:72" x14ac:dyDescent="0.25">
      <c r="A981" s="31">
        <v>981</v>
      </c>
      <c r="B981" s="56">
        <v>978</v>
      </c>
      <c r="C981" s="71">
        <v>16</v>
      </c>
      <c r="D981" s="71">
        <v>0</v>
      </c>
      <c r="E981" s="71">
        <v>4.4444444444444446</v>
      </c>
      <c r="F981" s="71">
        <v>-0.91666666666666696</v>
      </c>
      <c r="G981" s="71">
        <v>7834.3888888888941</v>
      </c>
      <c r="K981" s="57">
        <v>977</v>
      </c>
      <c r="L981" s="66">
        <v>26.8</v>
      </c>
      <c r="M981" s="66">
        <v>0</v>
      </c>
      <c r="N981" s="65">
        <f t="shared" si="315"/>
        <v>7.4444444444444446</v>
      </c>
      <c r="O981" s="65">
        <f t="shared" si="322"/>
        <v>5.5555555555555358E-2</v>
      </c>
      <c r="P981" s="67">
        <f t="shared" si="323"/>
        <v>5693.4999999999982</v>
      </c>
      <c r="Q981" s="57"/>
      <c r="R981" s="57"/>
      <c r="T981" s="57">
        <v>977</v>
      </c>
      <c r="U981" s="66">
        <v>14.9</v>
      </c>
      <c r="V981" s="66">
        <v>0</v>
      </c>
      <c r="W981" s="65">
        <f t="shared" si="316"/>
        <v>4.1388888888888893</v>
      </c>
      <c r="X981" s="65">
        <f t="shared" si="324"/>
        <v>-0.41666666666666607</v>
      </c>
      <c r="Y981" s="67">
        <f t="shared" si="325"/>
        <v>8080.5972222222263</v>
      </c>
      <c r="Z981" s="57"/>
      <c r="AA981" s="57"/>
      <c r="AC981" s="57">
        <v>977</v>
      </c>
      <c r="AD981" s="66">
        <v>25.1</v>
      </c>
      <c r="AE981" s="66">
        <v>0</v>
      </c>
      <c r="AF981" s="65">
        <f t="shared" si="317"/>
        <v>6.9722222222222223</v>
      </c>
      <c r="AG981" s="65">
        <f t="shared" si="326"/>
        <v>-0.77777777777777679</v>
      </c>
      <c r="AH981" s="67">
        <f t="shared" si="327"/>
        <v>7809.8194444444343</v>
      </c>
      <c r="AI981" s="57"/>
      <c r="AJ981" s="57"/>
      <c r="AL981" s="57">
        <v>977</v>
      </c>
      <c r="AM981" s="66">
        <v>25.1</v>
      </c>
      <c r="AN981" s="66">
        <v>0</v>
      </c>
      <c r="AO981" s="65">
        <f t="shared" si="318"/>
        <v>6.9722222222222223</v>
      </c>
      <c r="AP981" s="65">
        <f t="shared" si="328"/>
        <v>-0.77777777777777679</v>
      </c>
      <c r="AQ981" s="67">
        <f t="shared" si="329"/>
        <v>7809.8194444444343</v>
      </c>
      <c r="AR981" s="57"/>
      <c r="AS981" s="57"/>
      <c r="AU981" s="57">
        <v>977</v>
      </c>
      <c r="AV981" s="66">
        <v>25.1</v>
      </c>
      <c r="AW981" s="66">
        <v>0</v>
      </c>
      <c r="AX981" s="65">
        <f t="shared" si="319"/>
        <v>6.9722222222222223</v>
      </c>
      <c r="AY981" s="65">
        <f t="shared" si="330"/>
        <v>-0.77777777777777679</v>
      </c>
      <c r="AZ981" s="67">
        <f t="shared" si="331"/>
        <v>7809.8194444444343</v>
      </c>
      <c r="BA981" s="57"/>
      <c r="BB981" s="57"/>
      <c r="BD981" s="57">
        <v>977</v>
      </c>
      <c r="BE981" s="66">
        <v>19.3</v>
      </c>
      <c r="BF981" s="66">
        <v>0</v>
      </c>
      <c r="BG981" s="65">
        <f t="shared" si="320"/>
        <v>5.3611111111111116</v>
      </c>
      <c r="BH981" s="65">
        <f t="shared" si="332"/>
        <v>-1.4999999999999991</v>
      </c>
      <c r="BI981" s="67">
        <f t="shared" si="333"/>
        <v>7794.6250000000064</v>
      </c>
      <c r="BJ981" s="57"/>
      <c r="BK981" s="57"/>
      <c r="BM981" s="57">
        <v>977</v>
      </c>
      <c r="BN981" s="57">
        <v>19.3</v>
      </c>
      <c r="BO981" s="66">
        <v>0</v>
      </c>
      <c r="BP981" s="65">
        <f t="shared" si="321"/>
        <v>5.3611111111111116</v>
      </c>
      <c r="BQ981" s="65">
        <f t="shared" si="334"/>
        <v>-1.4999999999999991</v>
      </c>
      <c r="BR981" s="67">
        <f t="shared" si="335"/>
        <v>7829.4861111111168</v>
      </c>
      <c r="BS981" s="57"/>
      <c r="BT981" s="57"/>
    </row>
    <row r="982" spans="1:72" x14ac:dyDescent="0.25">
      <c r="A982" s="31">
        <v>982</v>
      </c>
      <c r="B982" s="56">
        <v>979</v>
      </c>
      <c r="C982" s="71">
        <v>13.2</v>
      </c>
      <c r="D982" s="71">
        <v>0</v>
      </c>
      <c r="E982" s="71">
        <v>3.6666666666666665</v>
      </c>
      <c r="F982" s="71">
        <v>-0.77777777777777812</v>
      </c>
      <c r="G982" s="71">
        <v>7838.4444444444498</v>
      </c>
      <c r="K982" s="57">
        <v>978</v>
      </c>
      <c r="L982" s="66">
        <v>26.9</v>
      </c>
      <c r="M982" s="66">
        <v>0</v>
      </c>
      <c r="N982" s="65">
        <f t="shared" si="315"/>
        <v>7.4722222222222214</v>
      </c>
      <c r="O982" s="65">
        <f t="shared" si="322"/>
        <v>2.7777777777776791E-2</v>
      </c>
      <c r="P982" s="67">
        <f t="shared" si="323"/>
        <v>5700.9583333333312</v>
      </c>
      <c r="Q982" s="57"/>
      <c r="R982" s="57"/>
      <c r="T982" s="57">
        <v>978</v>
      </c>
      <c r="U982" s="66">
        <v>13.2</v>
      </c>
      <c r="V982" s="66">
        <v>0</v>
      </c>
      <c r="W982" s="65">
        <f t="shared" si="316"/>
        <v>3.6666666666666665</v>
      </c>
      <c r="X982" s="65">
        <f t="shared" si="324"/>
        <v>-0.47222222222222276</v>
      </c>
      <c r="Y982" s="67">
        <f t="shared" si="325"/>
        <v>8084.5000000000036</v>
      </c>
      <c r="Z982" s="57"/>
      <c r="AA982" s="57"/>
      <c r="AC982" s="57">
        <v>978</v>
      </c>
      <c r="AD982" s="66">
        <v>22</v>
      </c>
      <c r="AE982" s="66">
        <v>0</v>
      </c>
      <c r="AF982" s="65">
        <f t="shared" si="317"/>
        <v>6.1111111111111107</v>
      </c>
      <c r="AG982" s="65">
        <f t="shared" si="326"/>
        <v>-0.8611111111111116</v>
      </c>
      <c r="AH982" s="67">
        <f t="shared" si="327"/>
        <v>7816.3611111111013</v>
      </c>
      <c r="AI982" s="57"/>
      <c r="AJ982" s="57"/>
      <c r="AL982" s="57">
        <v>978</v>
      </c>
      <c r="AM982" s="66">
        <v>22</v>
      </c>
      <c r="AN982" s="66">
        <v>0</v>
      </c>
      <c r="AO982" s="65">
        <f t="shared" si="318"/>
        <v>6.1111111111111107</v>
      </c>
      <c r="AP982" s="65">
        <f t="shared" si="328"/>
        <v>-0.8611111111111116</v>
      </c>
      <c r="AQ982" s="67">
        <f t="shared" si="329"/>
        <v>7816.3611111111013</v>
      </c>
      <c r="AR982" s="57"/>
      <c r="AS982" s="57"/>
      <c r="AU982" s="57">
        <v>978</v>
      </c>
      <c r="AV982" s="66">
        <v>22</v>
      </c>
      <c r="AW982" s="66">
        <v>0</v>
      </c>
      <c r="AX982" s="65">
        <f t="shared" si="319"/>
        <v>6.1111111111111107</v>
      </c>
      <c r="AY982" s="65">
        <f t="shared" si="330"/>
        <v>-0.8611111111111116</v>
      </c>
      <c r="AZ982" s="67">
        <f t="shared" si="331"/>
        <v>7816.3611111111013</v>
      </c>
      <c r="BA982" s="57"/>
      <c r="BB982" s="57"/>
      <c r="BD982" s="57">
        <v>978</v>
      </c>
      <c r="BE982" s="66">
        <v>16</v>
      </c>
      <c r="BF982" s="66">
        <v>0</v>
      </c>
      <c r="BG982" s="65">
        <f t="shared" si="320"/>
        <v>4.4444444444444446</v>
      </c>
      <c r="BH982" s="65">
        <f t="shared" si="332"/>
        <v>-0.91666666666666696</v>
      </c>
      <c r="BI982" s="67">
        <f t="shared" si="333"/>
        <v>7799.5277777777837</v>
      </c>
      <c r="BJ982" s="57"/>
      <c r="BK982" s="57"/>
      <c r="BM982" s="57">
        <v>978</v>
      </c>
      <c r="BN982" s="57">
        <v>16</v>
      </c>
      <c r="BO982" s="66">
        <v>0</v>
      </c>
      <c r="BP982" s="65">
        <f t="shared" si="321"/>
        <v>4.4444444444444446</v>
      </c>
      <c r="BQ982" s="65">
        <f t="shared" si="334"/>
        <v>-0.91666666666666696</v>
      </c>
      <c r="BR982" s="67">
        <f t="shared" si="335"/>
        <v>7834.3888888888941</v>
      </c>
      <c r="BS982" s="57"/>
      <c r="BT982" s="57"/>
    </row>
    <row r="983" spans="1:72" x14ac:dyDescent="0.25">
      <c r="A983" s="31">
        <v>983</v>
      </c>
      <c r="B983" s="56">
        <v>980</v>
      </c>
      <c r="C983" s="71">
        <v>10.7</v>
      </c>
      <c r="D983" s="71">
        <v>0</v>
      </c>
      <c r="E983" s="71">
        <v>2.9722222222222219</v>
      </c>
      <c r="F983" s="71">
        <v>-0.69444444444444464</v>
      </c>
      <c r="G983" s="71">
        <v>7841.7638888888941</v>
      </c>
      <c r="K983" s="57">
        <v>979</v>
      </c>
      <c r="L983" s="66">
        <v>27.2</v>
      </c>
      <c r="M983" s="66">
        <v>0</v>
      </c>
      <c r="N983" s="65">
        <f t="shared" si="315"/>
        <v>7.5555555555555554</v>
      </c>
      <c r="O983" s="65">
        <f t="shared" si="322"/>
        <v>8.3333333333333925E-2</v>
      </c>
      <c r="P983" s="67">
        <f t="shared" si="323"/>
        <v>5708.4722222222199</v>
      </c>
      <c r="Q983" s="57"/>
      <c r="R983" s="57"/>
      <c r="T983" s="57">
        <v>979</v>
      </c>
      <c r="U983" s="66">
        <v>11.3</v>
      </c>
      <c r="V983" s="66">
        <v>0</v>
      </c>
      <c r="W983" s="65">
        <f t="shared" si="316"/>
        <v>3.1388888888888888</v>
      </c>
      <c r="X983" s="65">
        <f t="shared" si="324"/>
        <v>-0.52777777777777768</v>
      </c>
      <c r="Y983" s="67">
        <f t="shared" si="325"/>
        <v>8087.902777777781</v>
      </c>
      <c r="Z983" s="57"/>
      <c r="AA983" s="57"/>
      <c r="AC983" s="57">
        <v>979</v>
      </c>
      <c r="AD983" s="66">
        <v>18.8</v>
      </c>
      <c r="AE983" s="66">
        <v>0</v>
      </c>
      <c r="AF983" s="65">
        <f t="shared" si="317"/>
        <v>5.2222222222222223</v>
      </c>
      <c r="AG983" s="65">
        <f t="shared" si="326"/>
        <v>-0.8888888888888884</v>
      </c>
      <c r="AH983" s="67">
        <f t="shared" si="327"/>
        <v>7822.0277777777683</v>
      </c>
      <c r="AI983" s="57"/>
      <c r="AJ983" s="57"/>
      <c r="AL983" s="57">
        <v>979</v>
      </c>
      <c r="AM983" s="66">
        <v>18.8</v>
      </c>
      <c r="AN983" s="66">
        <v>0</v>
      </c>
      <c r="AO983" s="65">
        <f t="shared" si="318"/>
        <v>5.2222222222222223</v>
      </c>
      <c r="AP983" s="65">
        <f t="shared" si="328"/>
        <v>-0.8888888888888884</v>
      </c>
      <c r="AQ983" s="67">
        <f t="shared" si="329"/>
        <v>7822.0277777777683</v>
      </c>
      <c r="AR983" s="57"/>
      <c r="AS983" s="57"/>
      <c r="AU983" s="57">
        <v>979</v>
      </c>
      <c r="AV983" s="66">
        <v>18.8</v>
      </c>
      <c r="AW983" s="66">
        <v>0</v>
      </c>
      <c r="AX983" s="65">
        <f t="shared" si="319"/>
        <v>5.2222222222222223</v>
      </c>
      <c r="AY983" s="65">
        <f t="shared" si="330"/>
        <v>-0.8888888888888884</v>
      </c>
      <c r="AZ983" s="67">
        <f t="shared" si="331"/>
        <v>7822.0277777777683</v>
      </c>
      <c r="BA983" s="57"/>
      <c r="BB983" s="57"/>
      <c r="BD983" s="57">
        <v>979</v>
      </c>
      <c r="BE983" s="66">
        <v>13.2</v>
      </c>
      <c r="BF983" s="66">
        <v>0</v>
      </c>
      <c r="BG983" s="65">
        <f t="shared" si="320"/>
        <v>3.6666666666666665</v>
      </c>
      <c r="BH983" s="65">
        <f t="shared" si="332"/>
        <v>-0.77777777777777812</v>
      </c>
      <c r="BI983" s="67">
        <f t="shared" si="333"/>
        <v>7803.5833333333394</v>
      </c>
      <c r="BJ983" s="57"/>
      <c r="BK983" s="57"/>
      <c r="BM983" s="57">
        <v>979</v>
      </c>
      <c r="BN983" s="57">
        <v>13.2</v>
      </c>
      <c r="BO983" s="66">
        <v>0</v>
      </c>
      <c r="BP983" s="65">
        <f t="shared" si="321"/>
        <v>3.6666666666666665</v>
      </c>
      <c r="BQ983" s="65">
        <f t="shared" si="334"/>
        <v>-0.77777777777777812</v>
      </c>
      <c r="BR983" s="67">
        <f t="shared" si="335"/>
        <v>7838.4444444444498</v>
      </c>
      <c r="BS983" s="57"/>
      <c r="BT983" s="57"/>
    </row>
    <row r="984" spans="1:72" x14ac:dyDescent="0.25">
      <c r="A984" s="31">
        <v>984</v>
      </c>
      <c r="B984" s="56">
        <v>981</v>
      </c>
      <c r="C984" s="71">
        <v>8.8000000000000007</v>
      </c>
      <c r="D984" s="71">
        <v>0</v>
      </c>
      <c r="E984" s="71">
        <v>2.4444444444444446</v>
      </c>
      <c r="F984" s="71">
        <v>-0.52777777777777724</v>
      </c>
      <c r="G984" s="71">
        <v>7844.4722222222272</v>
      </c>
      <c r="K984" s="57">
        <v>980</v>
      </c>
      <c r="L984" s="66">
        <v>27.5</v>
      </c>
      <c r="M984" s="66">
        <v>0</v>
      </c>
      <c r="N984" s="65">
        <f t="shared" si="315"/>
        <v>7.6388888888888884</v>
      </c>
      <c r="O984" s="65">
        <f t="shared" si="322"/>
        <v>8.3333333333333037E-2</v>
      </c>
      <c r="P984" s="67">
        <f t="shared" si="323"/>
        <v>5716.0694444444425</v>
      </c>
      <c r="Q984" s="57"/>
      <c r="R984" s="57"/>
      <c r="T984" s="57">
        <v>980</v>
      </c>
      <c r="U984" s="66">
        <v>9.4</v>
      </c>
      <c r="V984" s="66">
        <v>0</v>
      </c>
      <c r="W984" s="65">
        <f t="shared" si="316"/>
        <v>2.6111111111111112</v>
      </c>
      <c r="X984" s="65">
        <f t="shared" si="324"/>
        <v>-0.52777777777777768</v>
      </c>
      <c r="Y984" s="67">
        <f t="shared" si="325"/>
        <v>8090.777777777781</v>
      </c>
      <c r="Z984" s="57"/>
      <c r="AA984" s="57"/>
      <c r="AC984" s="57">
        <v>980</v>
      </c>
      <c r="AD984" s="66">
        <v>15.5</v>
      </c>
      <c r="AE984" s="66">
        <v>0</v>
      </c>
      <c r="AF984" s="65">
        <f t="shared" si="317"/>
        <v>4.3055555555555554</v>
      </c>
      <c r="AG984" s="65">
        <f t="shared" si="326"/>
        <v>-0.91666666666666696</v>
      </c>
      <c r="AH984" s="67">
        <f t="shared" si="327"/>
        <v>7826.791666666657</v>
      </c>
      <c r="AI984" s="57"/>
      <c r="AJ984" s="57"/>
      <c r="AL984" s="57">
        <v>980</v>
      </c>
      <c r="AM984" s="66">
        <v>15.5</v>
      </c>
      <c r="AN984" s="66">
        <v>0</v>
      </c>
      <c r="AO984" s="65">
        <f t="shared" si="318"/>
        <v>4.3055555555555554</v>
      </c>
      <c r="AP984" s="65">
        <f t="shared" si="328"/>
        <v>-0.91666666666666696</v>
      </c>
      <c r="AQ984" s="67">
        <f t="shared" si="329"/>
        <v>7826.791666666657</v>
      </c>
      <c r="AR984" s="57"/>
      <c r="AS984" s="57"/>
      <c r="AU984" s="57">
        <v>980</v>
      </c>
      <c r="AV984" s="66">
        <v>15.5</v>
      </c>
      <c r="AW984" s="66">
        <v>0</v>
      </c>
      <c r="AX984" s="65">
        <f t="shared" si="319"/>
        <v>4.3055555555555554</v>
      </c>
      <c r="AY984" s="65">
        <f t="shared" si="330"/>
        <v>-0.91666666666666696</v>
      </c>
      <c r="AZ984" s="67">
        <f t="shared" si="331"/>
        <v>7826.791666666657</v>
      </c>
      <c r="BA984" s="57"/>
      <c r="BB984" s="57"/>
      <c r="BD984" s="57">
        <v>980</v>
      </c>
      <c r="BE984" s="66">
        <v>10.7</v>
      </c>
      <c r="BF984" s="66">
        <v>0</v>
      </c>
      <c r="BG984" s="65">
        <f t="shared" si="320"/>
        <v>2.9722222222222219</v>
      </c>
      <c r="BH984" s="65">
        <f t="shared" si="332"/>
        <v>-0.69444444444444464</v>
      </c>
      <c r="BI984" s="67">
        <f t="shared" si="333"/>
        <v>7806.9027777777837</v>
      </c>
      <c r="BJ984" s="57"/>
      <c r="BK984" s="57"/>
      <c r="BM984" s="57">
        <v>980</v>
      </c>
      <c r="BN984" s="57">
        <v>10.7</v>
      </c>
      <c r="BO984" s="66">
        <v>0</v>
      </c>
      <c r="BP984" s="65">
        <f t="shared" si="321"/>
        <v>2.9722222222222219</v>
      </c>
      <c r="BQ984" s="65">
        <f t="shared" si="334"/>
        <v>-0.69444444444444464</v>
      </c>
      <c r="BR984" s="67">
        <f t="shared" si="335"/>
        <v>7841.7638888888941</v>
      </c>
      <c r="BS984" s="57"/>
      <c r="BT984" s="57"/>
    </row>
    <row r="985" spans="1:72" x14ac:dyDescent="0.25">
      <c r="A985" s="31">
        <v>985</v>
      </c>
      <c r="B985" s="56">
        <v>982</v>
      </c>
      <c r="C985" s="71">
        <v>7.2</v>
      </c>
      <c r="D985" s="71">
        <v>0</v>
      </c>
      <c r="E985" s="71">
        <v>2</v>
      </c>
      <c r="F985" s="71">
        <v>-0.44444444444444464</v>
      </c>
      <c r="G985" s="71">
        <v>7846.6944444444498</v>
      </c>
      <c r="K985" s="57">
        <v>981</v>
      </c>
      <c r="L985" s="66">
        <v>28</v>
      </c>
      <c r="M985" s="66">
        <v>0</v>
      </c>
      <c r="N985" s="65">
        <f t="shared" si="315"/>
        <v>7.7777777777777777</v>
      </c>
      <c r="O985" s="65">
        <f t="shared" si="322"/>
        <v>0.13888888888888928</v>
      </c>
      <c r="P985" s="67">
        <f t="shared" si="323"/>
        <v>5723.7777777777756</v>
      </c>
      <c r="Q985" s="57"/>
      <c r="R985" s="57"/>
      <c r="T985" s="57">
        <v>981</v>
      </c>
      <c r="U985" s="66">
        <v>7.5</v>
      </c>
      <c r="V985" s="66">
        <v>0</v>
      </c>
      <c r="W985" s="65">
        <f t="shared" si="316"/>
        <v>2.0833333333333335</v>
      </c>
      <c r="X985" s="65">
        <f t="shared" si="324"/>
        <v>-0.52777777777777768</v>
      </c>
      <c r="Y985" s="67">
        <f t="shared" si="325"/>
        <v>8093.1250000000036</v>
      </c>
      <c r="Z985" s="57"/>
      <c r="AA985" s="57"/>
      <c r="AC985" s="57">
        <v>981</v>
      </c>
      <c r="AD985" s="66">
        <v>12.3</v>
      </c>
      <c r="AE985" s="66">
        <v>0</v>
      </c>
      <c r="AF985" s="65">
        <f t="shared" si="317"/>
        <v>3.416666666666667</v>
      </c>
      <c r="AG985" s="65">
        <f t="shared" si="326"/>
        <v>-0.8888888888888884</v>
      </c>
      <c r="AH985" s="67">
        <f t="shared" si="327"/>
        <v>7830.6527777777683</v>
      </c>
      <c r="AI985" s="57"/>
      <c r="AJ985" s="57"/>
      <c r="AL985" s="57">
        <v>981</v>
      </c>
      <c r="AM985" s="66">
        <v>12.3</v>
      </c>
      <c r="AN985" s="66">
        <v>0</v>
      </c>
      <c r="AO985" s="65">
        <f t="shared" si="318"/>
        <v>3.416666666666667</v>
      </c>
      <c r="AP985" s="65">
        <f t="shared" si="328"/>
        <v>-0.8888888888888884</v>
      </c>
      <c r="AQ985" s="67">
        <f t="shared" si="329"/>
        <v>7830.6527777777683</v>
      </c>
      <c r="AR985" s="57"/>
      <c r="AS985" s="57"/>
      <c r="AU985" s="57">
        <v>981</v>
      </c>
      <c r="AV985" s="66">
        <v>12.3</v>
      </c>
      <c r="AW985" s="66">
        <v>0</v>
      </c>
      <c r="AX985" s="65">
        <f t="shared" si="319"/>
        <v>3.416666666666667</v>
      </c>
      <c r="AY985" s="65">
        <f t="shared" si="330"/>
        <v>-0.8888888888888884</v>
      </c>
      <c r="AZ985" s="67">
        <f t="shared" si="331"/>
        <v>7830.6527777777683</v>
      </c>
      <c r="BA985" s="57"/>
      <c r="BB985" s="57"/>
      <c r="BD985" s="57">
        <v>981</v>
      </c>
      <c r="BE985" s="66">
        <v>8.8000000000000007</v>
      </c>
      <c r="BF985" s="66">
        <v>0</v>
      </c>
      <c r="BG985" s="65">
        <f t="shared" si="320"/>
        <v>2.4444444444444446</v>
      </c>
      <c r="BH985" s="65">
        <f t="shared" si="332"/>
        <v>-0.52777777777777724</v>
      </c>
      <c r="BI985" s="67">
        <f t="shared" si="333"/>
        <v>7809.6111111111168</v>
      </c>
      <c r="BJ985" s="57"/>
      <c r="BK985" s="57"/>
      <c r="BM985" s="57">
        <v>981</v>
      </c>
      <c r="BN985" s="57">
        <v>8.8000000000000007</v>
      </c>
      <c r="BO985" s="66">
        <v>0</v>
      </c>
      <c r="BP985" s="65">
        <f t="shared" si="321"/>
        <v>2.4444444444444446</v>
      </c>
      <c r="BQ985" s="65">
        <f t="shared" si="334"/>
        <v>-0.52777777777777724</v>
      </c>
      <c r="BR985" s="67">
        <f t="shared" si="335"/>
        <v>7844.4722222222272</v>
      </c>
      <c r="BS985" s="57"/>
      <c r="BT985" s="57"/>
    </row>
    <row r="986" spans="1:72" x14ac:dyDescent="0.25">
      <c r="A986" s="31">
        <v>986</v>
      </c>
      <c r="B986" s="56">
        <v>983</v>
      </c>
      <c r="C986" s="71">
        <v>5.5</v>
      </c>
      <c r="D986" s="71">
        <v>0</v>
      </c>
      <c r="E986" s="71">
        <v>1.5277777777777777</v>
      </c>
      <c r="F986" s="71">
        <v>-0.47222222222222232</v>
      </c>
      <c r="G986" s="71">
        <v>7848.4583333333385</v>
      </c>
      <c r="K986" s="57">
        <v>982</v>
      </c>
      <c r="L986" s="66">
        <v>28.8</v>
      </c>
      <c r="M986" s="66">
        <v>0</v>
      </c>
      <c r="N986" s="65">
        <f t="shared" si="315"/>
        <v>8</v>
      </c>
      <c r="O986" s="65">
        <f t="shared" si="322"/>
        <v>0.22222222222222232</v>
      </c>
      <c r="P986" s="67">
        <f t="shared" si="323"/>
        <v>5731.6666666666642</v>
      </c>
      <c r="Q986" s="57"/>
      <c r="R986" s="57"/>
      <c r="T986" s="57">
        <v>982</v>
      </c>
      <c r="U986" s="66">
        <v>5.6</v>
      </c>
      <c r="V986" s="66">
        <v>0</v>
      </c>
      <c r="W986" s="65">
        <f t="shared" si="316"/>
        <v>1.5555555555555554</v>
      </c>
      <c r="X986" s="65">
        <f t="shared" si="324"/>
        <v>-0.52777777777777812</v>
      </c>
      <c r="Y986" s="67">
        <f t="shared" si="325"/>
        <v>8094.944444444448</v>
      </c>
      <c r="Z986" s="57"/>
      <c r="AA986" s="57"/>
      <c r="AC986" s="57">
        <v>982</v>
      </c>
      <c r="AD986" s="66">
        <v>8.8000000000000007</v>
      </c>
      <c r="AE986" s="66">
        <v>0</v>
      </c>
      <c r="AF986" s="65">
        <f t="shared" si="317"/>
        <v>2.4444444444444446</v>
      </c>
      <c r="AG986" s="65">
        <f t="shared" si="326"/>
        <v>-0.97222222222222232</v>
      </c>
      <c r="AH986" s="67">
        <f t="shared" si="327"/>
        <v>7833.5833333333239</v>
      </c>
      <c r="AI986" s="57"/>
      <c r="AJ986" s="57"/>
      <c r="AL986" s="57">
        <v>982</v>
      </c>
      <c r="AM986" s="66">
        <v>8.8000000000000007</v>
      </c>
      <c r="AN986" s="66">
        <v>0</v>
      </c>
      <c r="AO986" s="65">
        <f t="shared" si="318"/>
        <v>2.4444444444444446</v>
      </c>
      <c r="AP986" s="65">
        <f t="shared" si="328"/>
        <v>-0.97222222222222232</v>
      </c>
      <c r="AQ986" s="67">
        <f t="shared" si="329"/>
        <v>7833.5833333333239</v>
      </c>
      <c r="AR986" s="57"/>
      <c r="AS986" s="57"/>
      <c r="AU986" s="57">
        <v>982</v>
      </c>
      <c r="AV986" s="66">
        <v>8.8000000000000007</v>
      </c>
      <c r="AW986" s="66">
        <v>0</v>
      </c>
      <c r="AX986" s="65">
        <f t="shared" si="319"/>
        <v>2.4444444444444446</v>
      </c>
      <c r="AY986" s="65">
        <f t="shared" si="330"/>
        <v>-0.97222222222222232</v>
      </c>
      <c r="AZ986" s="67">
        <f t="shared" si="331"/>
        <v>7833.5833333333239</v>
      </c>
      <c r="BA986" s="57"/>
      <c r="BB986" s="57"/>
      <c r="BD986" s="57">
        <v>982</v>
      </c>
      <c r="BE986" s="66">
        <v>7.2</v>
      </c>
      <c r="BF986" s="66">
        <v>0</v>
      </c>
      <c r="BG986" s="65">
        <f t="shared" si="320"/>
        <v>2</v>
      </c>
      <c r="BH986" s="65">
        <f t="shared" si="332"/>
        <v>-0.44444444444444464</v>
      </c>
      <c r="BI986" s="67">
        <f t="shared" si="333"/>
        <v>7811.8333333333394</v>
      </c>
      <c r="BJ986" s="57"/>
      <c r="BK986" s="57"/>
      <c r="BM986" s="57">
        <v>982</v>
      </c>
      <c r="BN986" s="57">
        <v>7.2</v>
      </c>
      <c r="BO986" s="66">
        <v>0</v>
      </c>
      <c r="BP986" s="65">
        <f t="shared" si="321"/>
        <v>2</v>
      </c>
      <c r="BQ986" s="65">
        <f t="shared" si="334"/>
        <v>-0.44444444444444464</v>
      </c>
      <c r="BR986" s="67">
        <f t="shared" si="335"/>
        <v>7846.6944444444498</v>
      </c>
      <c r="BS986" s="57"/>
      <c r="BT986" s="57"/>
    </row>
    <row r="987" spans="1:72" x14ac:dyDescent="0.25">
      <c r="A987" s="31">
        <v>987</v>
      </c>
      <c r="B987" s="56">
        <v>984</v>
      </c>
      <c r="C987" s="71">
        <v>3.2</v>
      </c>
      <c r="D987" s="71">
        <v>0</v>
      </c>
      <c r="E987" s="71">
        <v>0.88888888888888895</v>
      </c>
      <c r="F987" s="71">
        <v>-0.63888888888888873</v>
      </c>
      <c r="G987" s="71">
        <v>7849.6666666666715</v>
      </c>
      <c r="K987" s="57">
        <v>983</v>
      </c>
      <c r="L987" s="66">
        <v>29.9</v>
      </c>
      <c r="M987" s="66">
        <v>0</v>
      </c>
      <c r="N987" s="65">
        <f t="shared" si="315"/>
        <v>8.3055555555555554</v>
      </c>
      <c r="O987" s="65">
        <f t="shared" si="322"/>
        <v>0.30555555555555536</v>
      </c>
      <c r="P987" s="67">
        <f t="shared" si="323"/>
        <v>5739.8194444444416</v>
      </c>
      <c r="Q987" s="57"/>
      <c r="R987" s="57"/>
      <c r="T987" s="57">
        <v>983</v>
      </c>
      <c r="U987" s="66">
        <v>3.7</v>
      </c>
      <c r="V987" s="66">
        <v>0</v>
      </c>
      <c r="W987" s="65">
        <f t="shared" si="316"/>
        <v>1.0277777777777779</v>
      </c>
      <c r="X987" s="65">
        <f t="shared" si="324"/>
        <v>-0.52777777777777746</v>
      </c>
      <c r="Y987" s="67">
        <f t="shared" si="325"/>
        <v>8096.236111111115</v>
      </c>
      <c r="Z987" s="57"/>
      <c r="AA987" s="57"/>
      <c r="AC987" s="57">
        <v>983</v>
      </c>
      <c r="AD987" s="66">
        <v>6</v>
      </c>
      <c r="AE987" s="66">
        <v>0</v>
      </c>
      <c r="AF987" s="65">
        <f t="shared" si="317"/>
        <v>1.6666666666666665</v>
      </c>
      <c r="AG987" s="65">
        <f t="shared" si="326"/>
        <v>-0.77777777777777812</v>
      </c>
      <c r="AH987" s="67">
        <f t="shared" si="327"/>
        <v>7835.6388888888796</v>
      </c>
      <c r="AI987" s="57"/>
      <c r="AJ987" s="57"/>
      <c r="AL987" s="57">
        <v>983</v>
      </c>
      <c r="AM987" s="66">
        <v>6</v>
      </c>
      <c r="AN987" s="66">
        <v>0</v>
      </c>
      <c r="AO987" s="65">
        <f t="shared" si="318"/>
        <v>1.6666666666666665</v>
      </c>
      <c r="AP987" s="65">
        <f t="shared" si="328"/>
        <v>-0.77777777777777812</v>
      </c>
      <c r="AQ987" s="67">
        <f t="shared" si="329"/>
        <v>7835.6388888888796</v>
      </c>
      <c r="AR987" s="57"/>
      <c r="AS987" s="57"/>
      <c r="AU987" s="57">
        <v>983</v>
      </c>
      <c r="AV987" s="66">
        <v>6</v>
      </c>
      <c r="AW987" s="66">
        <v>0</v>
      </c>
      <c r="AX987" s="65">
        <f t="shared" si="319"/>
        <v>1.6666666666666665</v>
      </c>
      <c r="AY987" s="65">
        <f t="shared" si="330"/>
        <v>-0.77777777777777812</v>
      </c>
      <c r="AZ987" s="67">
        <f t="shared" si="331"/>
        <v>7835.6388888888796</v>
      </c>
      <c r="BA987" s="57"/>
      <c r="BB987" s="57"/>
      <c r="BD987" s="57">
        <v>983</v>
      </c>
      <c r="BE987" s="66">
        <v>5.5</v>
      </c>
      <c r="BF987" s="66">
        <v>0</v>
      </c>
      <c r="BG987" s="65">
        <f t="shared" si="320"/>
        <v>1.5277777777777777</v>
      </c>
      <c r="BH987" s="65">
        <f t="shared" si="332"/>
        <v>-0.47222222222222232</v>
      </c>
      <c r="BI987" s="67">
        <f t="shared" si="333"/>
        <v>7813.5972222222281</v>
      </c>
      <c r="BJ987" s="57"/>
      <c r="BK987" s="57"/>
      <c r="BM987" s="57">
        <v>983</v>
      </c>
      <c r="BN987" s="57">
        <v>5.5</v>
      </c>
      <c r="BO987" s="66">
        <v>0</v>
      </c>
      <c r="BP987" s="65">
        <f t="shared" si="321"/>
        <v>1.5277777777777777</v>
      </c>
      <c r="BQ987" s="65">
        <f t="shared" si="334"/>
        <v>-0.47222222222222232</v>
      </c>
      <c r="BR987" s="67">
        <f t="shared" si="335"/>
        <v>7848.4583333333385</v>
      </c>
      <c r="BS987" s="57"/>
      <c r="BT987" s="57"/>
    </row>
    <row r="988" spans="1:72" x14ac:dyDescent="0.25">
      <c r="A988" s="31">
        <v>988</v>
      </c>
      <c r="B988" s="56">
        <v>985</v>
      </c>
      <c r="C988" s="71">
        <v>1.1000000000000001</v>
      </c>
      <c r="D988" s="71">
        <v>0</v>
      </c>
      <c r="E988" s="71">
        <v>0.30555555555555558</v>
      </c>
      <c r="F988" s="71">
        <v>-0.58333333333333337</v>
      </c>
      <c r="G988" s="71">
        <v>7850.2638888888941</v>
      </c>
      <c r="K988" s="57">
        <v>984</v>
      </c>
      <c r="L988" s="66">
        <v>31</v>
      </c>
      <c r="M988" s="66">
        <v>0</v>
      </c>
      <c r="N988" s="65">
        <f t="shared" si="315"/>
        <v>8.6111111111111107</v>
      </c>
      <c r="O988" s="65">
        <f t="shared" si="322"/>
        <v>0.30555555555555536</v>
      </c>
      <c r="P988" s="67">
        <f t="shared" si="323"/>
        <v>5748.2777777777746</v>
      </c>
      <c r="Q988" s="57"/>
      <c r="R988" s="57"/>
      <c r="T988" s="57">
        <v>984</v>
      </c>
      <c r="U988" s="66">
        <v>1.9</v>
      </c>
      <c r="V988" s="66">
        <v>0</v>
      </c>
      <c r="W988" s="65">
        <f t="shared" si="316"/>
        <v>0.52777777777777779</v>
      </c>
      <c r="X988" s="65">
        <f t="shared" si="324"/>
        <v>-0.50000000000000011</v>
      </c>
      <c r="Y988" s="67">
        <f t="shared" si="325"/>
        <v>8097.0138888888923</v>
      </c>
      <c r="Z988" s="57"/>
      <c r="AA988" s="57"/>
      <c r="AC988" s="57">
        <v>984</v>
      </c>
      <c r="AD988" s="66">
        <v>3.6</v>
      </c>
      <c r="AE988" s="66">
        <v>0</v>
      </c>
      <c r="AF988" s="65">
        <f t="shared" si="317"/>
        <v>1</v>
      </c>
      <c r="AG988" s="65">
        <f t="shared" si="326"/>
        <v>-0.66666666666666652</v>
      </c>
      <c r="AH988" s="67">
        <f t="shared" si="327"/>
        <v>7836.9722222222126</v>
      </c>
      <c r="AI988" s="57"/>
      <c r="AJ988" s="57"/>
      <c r="AL988" s="57">
        <v>984</v>
      </c>
      <c r="AM988" s="66">
        <v>3.6</v>
      </c>
      <c r="AN988" s="66">
        <v>0</v>
      </c>
      <c r="AO988" s="65">
        <f t="shared" si="318"/>
        <v>1</v>
      </c>
      <c r="AP988" s="65">
        <f t="shared" si="328"/>
        <v>-0.66666666666666652</v>
      </c>
      <c r="AQ988" s="67">
        <f t="shared" si="329"/>
        <v>7836.9722222222126</v>
      </c>
      <c r="AR988" s="57"/>
      <c r="AS988" s="57"/>
      <c r="AU988" s="57">
        <v>984</v>
      </c>
      <c r="AV988" s="66">
        <v>3.6</v>
      </c>
      <c r="AW988" s="66">
        <v>0</v>
      </c>
      <c r="AX988" s="65">
        <f t="shared" si="319"/>
        <v>1</v>
      </c>
      <c r="AY988" s="65">
        <f t="shared" si="330"/>
        <v>-0.66666666666666652</v>
      </c>
      <c r="AZ988" s="67">
        <f t="shared" si="331"/>
        <v>7836.9722222222126</v>
      </c>
      <c r="BA988" s="57"/>
      <c r="BB988" s="57"/>
      <c r="BD988" s="57">
        <v>984</v>
      </c>
      <c r="BE988" s="66">
        <v>3.2</v>
      </c>
      <c r="BF988" s="66">
        <v>0</v>
      </c>
      <c r="BG988" s="65">
        <f t="shared" si="320"/>
        <v>0.88888888888888895</v>
      </c>
      <c r="BH988" s="65">
        <f t="shared" si="332"/>
        <v>-0.63888888888888873</v>
      </c>
      <c r="BI988" s="67">
        <f t="shared" si="333"/>
        <v>7814.8055555555611</v>
      </c>
      <c r="BJ988" s="57"/>
      <c r="BK988" s="57"/>
      <c r="BM988" s="57">
        <v>984</v>
      </c>
      <c r="BN988" s="57">
        <v>3.2</v>
      </c>
      <c r="BO988" s="66">
        <v>0</v>
      </c>
      <c r="BP988" s="65">
        <f t="shared" si="321"/>
        <v>0.88888888888888895</v>
      </c>
      <c r="BQ988" s="65">
        <f t="shared" si="334"/>
        <v>-0.63888888888888873</v>
      </c>
      <c r="BR988" s="67">
        <f t="shared" si="335"/>
        <v>7849.6666666666715</v>
      </c>
      <c r="BS988" s="57"/>
      <c r="BT988" s="57"/>
    </row>
    <row r="989" spans="1:72" x14ac:dyDescent="0.25">
      <c r="A989" s="31">
        <v>989</v>
      </c>
      <c r="B989" s="56">
        <v>986</v>
      </c>
      <c r="C989" s="71">
        <v>0</v>
      </c>
      <c r="D989" s="71">
        <v>0</v>
      </c>
      <c r="E989" s="71">
        <v>0</v>
      </c>
      <c r="F989" s="71">
        <v>-0.30555555555555558</v>
      </c>
      <c r="G989" s="71">
        <v>7850.4166666666715</v>
      </c>
      <c r="K989" s="57">
        <v>985</v>
      </c>
      <c r="L989" s="66">
        <v>31.9</v>
      </c>
      <c r="M989" s="66">
        <v>0</v>
      </c>
      <c r="N989" s="65">
        <f t="shared" si="315"/>
        <v>8.8611111111111107</v>
      </c>
      <c r="O989" s="65">
        <f t="shared" si="322"/>
        <v>0.25</v>
      </c>
      <c r="P989" s="67">
        <f t="shared" si="323"/>
        <v>5757.013888888886</v>
      </c>
      <c r="Q989" s="57"/>
      <c r="R989" s="57"/>
      <c r="T989" s="57">
        <v>985</v>
      </c>
      <c r="U989" s="66">
        <v>1</v>
      </c>
      <c r="V989" s="66">
        <v>0</v>
      </c>
      <c r="W989" s="65">
        <f t="shared" si="316"/>
        <v>0.27777777777777779</v>
      </c>
      <c r="X989" s="65">
        <f t="shared" si="324"/>
        <v>-0.25</v>
      </c>
      <c r="Y989" s="67">
        <f t="shared" si="325"/>
        <v>8097.4166666666697</v>
      </c>
      <c r="Z989" s="57"/>
      <c r="AA989" s="57"/>
      <c r="AC989" s="57">
        <v>985</v>
      </c>
      <c r="AD989" s="66">
        <v>1.6</v>
      </c>
      <c r="AE989" s="66">
        <v>0</v>
      </c>
      <c r="AF989" s="65">
        <f t="shared" si="317"/>
        <v>0.44444444444444448</v>
      </c>
      <c r="AG989" s="65">
        <f t="shared" si="326"/>
        <v>-0.55555555555555558</v>
      </c>
      <c r="AH989" s="67">
        <f t="shared" si="327"/>
        <v>7837.6944444444352</v>
      </c>
      <c r="AI989" s="57"/>
      <c r="AJ989" s="57"/>
      <c r="AL989" s="57">
        <v>985</v>
      </c>
      <c r="AM989" s="66">
        <v>1.6</v>
      </c>
      <c r="AN989" s="66">
        <v>0</v>
      </c>
      <c r="AO989" s="65">
        <f t="shared" si="318"/>
        <v>0.44444444444444448</v>
      </c>
      <c r="AP989" s="65">
        <f t="shared" si="328"/>
        <v>-0.55555555555555558</v>
      </c>
      <c r="AQ989" s="67">
        <f t="shared" si="329"/>
        <v>7837.6944444444352</v>
      </c>
      <c r="AR989" s="57"/>
      <c r="AS989" s="57"/>
      <c r="AU989" s="57">
        <v>985</v>
      </c>
      <c r="AV989" s="66">
        <v>1.6</v>
      </c>
      <c r="AW989" s="66">
        <v>0</v>
      </c>
      <c r="AX989" s="65">
        <f t="shared" si="319"/>
        <v>0.44444444444444448</v>
      </c>
      <c r="AY989" s="65">
        <f t="shared" si="330"/>
        <v>-0.55555555555555558</v>
      </c>
      <c r="AZ989" s="67">
        <f t="shared" si="331"/>
        <v>7837.6944444444352</v>
      </c>
      <c r="BA989" s="57"/>
      <c r="BB989" s="57"/>
      <c r="BD989" s="57">
        <v>985</v>
      </c>
      <c r="BE989" s="66">
        <v>1.1000000000000001</v>
      </c>
      <c r="BF989" s="66">
        <v>0</v>
      </c>
      <c r="BG989" s="65">
        <f t="shared" si="320"/>
        <v>0.30555555555555558</v>
      </c>
      <c r="BH989" s="65">
        <f t="shared" si="332"/>
        <v>-0.58333333333333337</v>
      </c>
      <c r="BI989" s="67">
        <f t="shared" si="333"/>
        <v>7815.4027777777837</v>
      </c>
      <c r="BJ989" s="57"/>
      <c r="BK989" s="57"/>
      <c r="BM989" s="57">
        <v>985</v>
      </c>
      <c r="BN989" s="57">
        <v>1.1000000000000001</v>
      </c>
      <c r="BO989" s="66">
        <v>0</v>
      </c>
      <c r="BP989" s="65">
        <f t="shared" si="321"/>
        <v>0.30555555555555558</v>
      </c>
      <c r="BQ989" s="65">
        <f t="shared" si="334"/>
        <v>-0.58333333333333337</v>
      </c>
      <c r="BR989" s="67">
        <f t="shared" si="335"/>
        <v>7850.2638888888941</v>
      </c>
      <c r="BS989" s="57"/>
      <c r="BT989" s="57"/>
    </row>
    <row r="990" spans="1:72" x14ac:dyDescent="0.25">
      <c r="A990" s="31">
        <v>990</v>
      </c>
      <c r="B990" s="56">
        <v>987</v>
      </c>
      <c r="C990" s="71">
        <v>0</v>
      </c>
      <c r="D990" s="71">
        <v>0</v>
      </c>
      <c r="E990" s="71">
        <v>0</v>
      </c>
      <c r="F990" s="71">
        <v>0</v>
      </c>
      <c r="G990" s="71">
        <v>7850.4166666666715</v>
      </c>
      <c r="K990" s="57">
        <v>986</v>
      </c>
      <c r="L990" s="66">
        <v>32.5</v>
      </c>
      <c r="M990" s="66">
        <v>0</v>
      </c>
      <c r="N990" s="65">
        <f t="shared" si="315"/>
        <v>9.0277777777777768</v>
      </c>
      <c r="O990" s="65">
        <f t="shared" si="322"/>
        <v>0.16666666666666607</v>
      </c>
      <c r="P990" s="67">
        <f t="shared" si="323"/>
        <v>5765.9583333333303</v>
      </c>
      <c r="Q990" s="57"/>
      <c r="R990" s="57"/>
      <c r="T990" s="57">
        <v>986</v>
      </c>
      <c r="U990" s="66">
        <v>0</v>
      </c>
      <c r="V990" s="66">
        <v>0</v>
      </c>
      <c r="W990" s="65">
        <f t="shared" si="316"/>
        <v>0</v>
      </c>
      <c r="X990" s="65">
        <f t="shared" si="324"/>
        <v>-0.27777777777777779</v>
      </c>
      <c r="Y990" s="67">
        <f t="shared" si="325"/>
        <v>8097.5555555555584</v>
      </c>
      <c r="Z990" s="57"/>
      <c r="AA990" s="57"/>
      <c r="AC990" s="57">
        <v>986</v>
      </c>
      <c r="AD990" s="66">
        <v>0</v>
      </c>
      <c r="AE990" s="66">
        <v>0</v>
      </c>
      <c r="AF990" s="65">
        <f t="shared" si="317"/>
        <v>0</v>
      </c>
      <c r="AG990" s="65">
        <f t="shared" si="326"/>
        <v>-0.44444444444444448</v>
      </c>
      <c r="AH990" s="67">
        <f t="shared" si="327"/>
        <v>7837.9166666666579</v>
      </c>
      <c r="AI990" s="57"/>
      <c r="AJ990" s="57"/>
      <c r="AL990" s="57">
        <v>986</v>
      </c>
      <c r="AM990" s="66">
        <v>0</v>
      </c>
      <c r="AN990" s="66">
        <v>0</v>
      </c>
      <c r="AO990" s="65">
        <f t="shared" si="318"/>
        <v>0</v>
      </c>
      <c r="AP990" s="65">
        <f t="shared" si="328"/>
        <v>-0.44444444444444448</v>
      </c>
      <c r="AQ990" s="67">
        <f t="shared" si="329"/>
        <v>7837.9166666666579</v>
      </c>
      <c r="AR990" s="57"/>
      <c r="AS990" s="57"/>
      <c r="AU990" s="57">
        <v>986</v>
      </c>
      <c r="AV990" s="66">
        <v>0</v>
      </c>
      <c r="AW990" s="66">
        <v>0</v>
      </c>
      <c r="AX990" s="65">
        <f t="shared" si="319"/>
        <v>0</v>
      </c>
      <c r="AY990" s="65">
        <f t="shared" si="330"/>
        <v>-0.44444444444444448</v>
      </c>
      <c r="AZ990" s="67">
        <f t="shared" si="331"/>
        <v>7837.9166666666579</v>
      </c>
      <c r="BA990" s="57"/>
      <c r="BB990" s="57"/>
      <c r="BD990" s="57">
        <v>986</v>
      </c>
      <c r="BE990" s="66">
        <v>0</v>
      </c>
      <c r="BF990" s="66">
        <v>0</v>
      </c>
      <c r="BG990" s="65">
        <f t="shared" si="320"/>
        <v>0</v>
      </c>
      <c r="BH990" s="65">
        <f t="shared" si="332"/>
        <v>-0.30555555555555558</v>
      </c>
      <c r="BI990" s="67">
        <f t="shared" si="333"/>
        <v>7815.5555555555611</v>
      </c>
      <c r="BJ990" s="57"/>
      <c r="BK990" s="57"/>
      <c r="BM990" s="57">
        <v>986</v>
      </c>
      <c r="BN990" s="57">
        <v>0</v>
      </c>
      <c r="BO990" s="66">
        <v>0</v>
      </c>
      <c r="BP990" s="65">
        <f t="shared" si="321"/>
        <v>0</v>
      </c>
      <c r="BQ990" s="65">
        <f t="shared" si="334"/>
        <v>-0.30555555555555558</v>
      </c>
      <c r="BR990" s="67">
        <f t="shared" si="335"/>
        <v>7850.4166666666715</v>
      </c>
      <c r="BS990" s="57"/>
      <c r="BT990" s="57"/>
    </row>
    <row r="991" spans="1:72" x14ac:dyDescent="0.25">
      <c r="A991" s="31">
        <v>991</v>
      </c>
      <c r="B991" s="56">
        <v>988</v>
      </c>
      <c r="C991" s="71">
        <v>0</v>
      </c>
      <c r="D991" s="71">
        <v>0</v>
      </c>
      <c r="E991" s="71">
        <v>0</v>
      </c>
      <c r="F991" s="71">
        <v>0</v>
      </c>
      <c r="G991" s="71">
        <v>7850.4166666666715</v>
      </c>
      <c r="K991" s="57">
        <v>987</v>
      </c>
      <c r="L991" s="66">
        <v>32.6</v>
      </c>
      <c r="M991" s="66">
        <v>0</v>
      </c>
      <c r="N991" s="65">
        <f t="shared" si="315"/>
        <v>9.0555555555555554</v>
      </c>
      <c r="O991" s="65">
        <f t="shared" si="322"/>
        <v>2.7777777777778567E-2</v>
      </c>
      <c r="P991" s="67">
        <f t="shared" si="323"/>
        <v>5774.9999999999973</v>
      </c>
      <c r="Q991" s="57"/>
      <c r="R991" s="57"/>
      <c r="T991" s="57">
        <v>987</v>
      </c>
      <c r="U991" s="66">
        <v>0</v>
      </c>
      <c r="V991" s="66">
        <v>0</v>
      </c>
      <c r="W991" s="65">
        <f t="shared" si="316"/>
        <v>0</v>
      </c>
      <c r="X991" s="65">
        <f t="shared" si="324"/>
        <v>0</v>
      </c>
      <c r="Y991" s="67">
        <f t="shared" si="325"/>
        <v>8097.5555555555584</v>
      </c>
      <c r="Z991" s="57"/>
      <c r="AA991" s="57"/>
      <c r="AC991" s="57">
        <v>987</v>
      </c>
      <c r="AD991" s="66">
        <v>0</v>
      </c>
      <c r="AE991" s="66">
        <v>0</v>
      </c>
      <c r="AF991" s="65">
        <f t="shared" si="317"/>
        <v>0</v>
      </c>
      <c r="AG991" s="65">
        <f t="shared" si="326"/>
        <v>0</v>
      </c>
      <c r="AH991" s="67">
        <f t="shared" si="327"/>
        <v>7837.9166666666579</v>
      </c>
      <c r="AI991" s="57"/>
      <c r="AJ991" s="57"/>
      <c r="AL991" s="57">
        <v>987</v>
      </c>
      <c r="AM991" s="66">
        <v>0</v>
      </c>
      <c r="AN991" s="66">
        <v>0</v>
      </c>
      <c r="AO991" s="65">
        <f t="shared" si="318"/>
        <v>0</v>
      </c>
      <c r="AP991" s="65">
        <f t="shared" si="328"/>
        <v>0</v>
      </c>
      <c r="AQ991" s="67">
        <f t="shared" si="329"/>
        <v>7837.9166666666579</v>
      </c>
      <c r="AR991" s="57"/>
      <c r="AS991" s="57"/>
      <c r="AU991" s="57">
        <v>987</v>
      </c>
      <c r="AV991" s="66">
        <v>0</v>
      </c>
      <c r="AW991" s="66">
        <v>0</v>
      </c>
      <c r="AX991" s="65">
        <f t="shared" si="319"/>
        <v>0</v>
      </c>
      <c r="AY991" s="65">
        <f t="shared" si="330"/>
        <v>0</v>
      </c>
      <c r="AZ991" s="67">
        <f t="shared" si="331"/>
        <v>7837.9166666666579</v>
      </c>
      <c r="BA991" s="57"/>
      <c r="BB991" s="57"/>
      <c r="BD991" s="57">
        <v>987</v>
      </c>
      <c r="BE991" s="66">
        <v>0</v>
      </c>
      <c r="BF991" s="66">
        <v>0</v>
      </c>
      <c r="BG991" s="65">
        <f t="shared" si="320"/>
        <v>0</v>
      </c>
      <c r="BH991" s="65">
        <f t="shared" si="332"/>
        <v>0</v>
      </c>
      <c r="BI991" s="67">
        <f t="shared" si="333"/>
        <v>7815.5555555555611</v>
      </c>
      <c r="BJ991" s="57"/>
      <c r="BK991" s="57"/>
      <c r="BM991" s="57">
        <v>987</v>
      </c>
      <c r="BN991" s="57">
        <v>0</v>
      </c>
      <c r="BO991" s="66">
        <v>0</v>
      </c>
      <c r="BP991" s="65">
        <f t="shared" si="321"/>
        <v>0</v>
      </c>
      <c r="BQ991" s="65">
        <f t="shared" si="334"/>
        <v>0</v>
      </c>
      <c r="BR991" s="67">
        <f t="shared" si="335"/>
        <v>7850.4166666666715</v>
      </c>
      <c r="BS991" s="57"/>
      <c r="BT991" s="57"/>
    </row>
    <row r="992" spans="1:72" x14ac:dyDescent="0.25">
      <c r="A992" s="31">
        <v>992</v>
      </c>
      <c r="B992" s="56">
        <v>989</v>
      </c>
      <c r="C992" s="71">
        <v>0</v>
      </c>
      <c r="D992" s="71">
        <v>0</v>
      </c>
      <c r="E992" s="71">
        <v>0</v>
      </c>
      <c r="F992" s="71">
        <v>0</v>
      </c>
      <c r="G992" s="71">
        <v>7850.4166666666715</v>
      </c>
      <c r="K992" s="57">
        <v>988</v>
      </c>
      <c r="L992" s="66">
        <v>32.4</v>
      </c>
      <c r="M992" s="66">
        <v>0</v>
      </c>
      <c r="N992" s="65">
        <f t="shared" si="315"/>
        <v>9</v>
      </c>
      <c r="O992" s="65">
        <f t="shared" si="322"/>
        <v>-5.5555555555555358E-2</v>
      </c>
      <c r="P992" s="67">
        <f t="shared" si="323"/>
        <v>5784.0277777777746</v>
      </c>
      <c r="Q992" s="57"/>
      <c r="R992" s="57"/>
      <c r="T992" s="57">
        <v>988</v>
      </c>
      <c r="U992" s="66">
        <v>0</v>
      </c>
      <c r="V992" s="66">
        <v>0</v>
      </c>
      <c r="W992" s="65">
        <f t="shared" si="316"/>
        <v>0</v>
      </c>
      <c r="X992" s="65">
        <f t="shared" si="324"/>
        <v>0</v>
      </c>
      <c r="Y992" s="67">
        <f t="shared" si="325"/>
        <v>8097.5555555555584</v>
      </c>
      <c r="Z992" s="57"/>
      <c r="AA992" s="57"/>
      <c r="AC992" s="57">
        <v>988</v>
      </c>
      <c r="AD992" s="66">
        <v>0</v>
      </c>
      <c r="AE992" s="66">
        <v>0</v>
      </c>
      <c r="AF992" s="65">
        <f t="shared" si="317"/>
        <v>0</v>
      </c>
      <c r="AG992" s="65">
        <f t="shared" si="326"/>
        <v>0</v>
      </c>
      <c r="AH992" s="67">
        <f t="shared" si="327"/>
        <v>7837.9166666666579</v>
      </c>
      <c r="AI992" s="57"/>
      <c r="AJ992" s="57"/>
      <c r="AL992" s="57">
        <v>988</v>
      </c>
      <c r="AM992" s="66">
        <v>0</v>
      </c>
      <c r="AN992" s="66">
        <v>0</v>
      </c>
      <c r="AO992" s="65">
        <f t="shared" si="318"/>
        <v>0</v>
      </c>
      <c r="AP992" s="65">
        <f t="shared" si="328"/>
        <v>0</v>
      </c>
      <c r="AQ992" s="67">
        <f t="shared" si="329"/>
        <v>7837.9166666666579</v>
      </c>
      <c r="AR992" s="57"/>
      <c r="AS992" s="57"/>
      <c r="AU992" s="57">
        <v>988</v>
      </c>
      <c r="AV992" s="66">
        <v>0</v>
      </c>
      <c r="AW992" s="66">
        <v>0</v>
      </c>
      <c r="AX992" s="65">
        <f t="shared" si="319"/>
        <v>0</v>
      </c>
      <c r="AY992" s="65">
        <f t="shared" si="330"/>
        <v>0</v>
      </c>
      <c r="AZ992" s="67">
        <f t="shared" si="331"/>
        <v>7837.9166666666579</v>
      </c>
      <c r="BA992" s="57"/>
      <c r="BB992" s="57"/>
      <c r="BD992" s="57">
        <v>988</v>
      </c>
      <c r="BE992" s="66">
        <v>0</v>
      </c>
      <c r="BF992" s="66">
        <v>0</v>
      </c>
      <c r="BG992" s="65">
        <f t="shared" si="320"/>
        <v>0</v>
      </c>
      <c r="BH992" s="65">
        <f t="shared" si="332"/>
        <v>0</v>
      </c>
      <c r="BI992" s="67">
        <f t="shared" si="333"/>
        <v>7815.5555555555611</v>
      </c>
      <c r="BJ992" s="57"/>
      <c r="BK992" s="57"/>
      <c r="BM992" s="57">
        <v>988</v>
      </c>
      <c r="BN992" s="57">
        <v>0</v>
      </c>
      <c r="BO992" s="66">
        <v>0</v>
      </c>
      <c r="BP992" s="65">
        <f t="shared" si="321"/>
        <v>0</v>
      </c>
      <c r="BQ992" s="65">
        <f t="shared" si="334"/>
        <v>0</v>
      </c>
      <c r="BR992" s="67">
        <f t="shared" si="335"/>
        <v>7850.4166666666715</v>
      </c>
      <c r="BS992" s="57"/>
      <c r="BT992" s="57"/>
    </row>
    <row r="993" spans="1:72" x14ac:dyDescent="0.25">
      <c r="A993" s="31">
        <v>993</v>
      </c>
      <c r="B993" s="56">
        <v>990</v>
      </c>
      <c r="C993" s="71">
        <v>0</v>
      </c>
      <c r="D993" s="71">
        <v>0</v>
      </c>
      <c r="E993" s="71">
        <v>0</v>
      </c>
      <c r="F993" s="71">
        <v>0</v>
      </c>
      <c r="G993" s="71">
        <v>7850.4166666666715</v>
      </c>
      <c r="K993" s="57">
        <v>989</v>
      </c>
      <c r="L993" s="66">
        <v>32</v>
      </c>
      <c r="M993" s="66">
        <v>0</v>
      </c>
      <c r="N993" s="65">
        <f t="shared" si="315"/>
        <v>8.8888888888888893</v>
      </c>
      <c r="O993" s="65">
        <f t="shared" si="322"/>
        <v>-0.11111111111111072</v>
      </c>
      <c r="P993" s="67">
        <f t="shared" si="323"/>
        <v>5792.972222222219</v>
      </c>
      <c r="Q993" s="57"/>
      <c r="R993" s="57"/>
      <c r="T993" s="57">
        <v>989</v>
      </c>
      <c r="U993" s="66">
        <v>0</v>
      </c>
      <c r="V993" s="66">
        <v>0</v>
      </c>
      <c r="W993" s="65">
        <f t="shared" si="316"/>
        <v>0</v>
      </c>
      <c r="X993" s="65">
        <f t="shared" si="324"/>
        <v>0</v>
      </c>
      <c r="Y993" s="67">
        <f t="shared" si="325"/>
        <v>8097.5555555555584</v>
      </c>
      <c r="Z993" s="57"/>
      <c r="AA993" s="57"/>
      <c r="AC993" s="57">
        <v>989</v>
      </c>
      <c r="AD993" s="66">
        <v>0</v>
      </c>
      <c r="AE993" s="66">
        <v>0</v>
      </c>
      <c r="AF993" s="65">
        <f t="shared" si="317"/>
        <v>0</v>
      </c>
      <c r="AG993" s="65">
        <f t="shared" si="326"/>
        <v>0</v>
      </c>
      <c r="AH993" s="67">
        <f t="shared" si="327"/>
        <v>7837.9166666666579</v>
      </c>
      <c r="AI993" s="57"/>
      <c r="AJ993" s="57"/>
      <c r="AL993" s="57">
        <v>989</v>
      </c>
      <c r="AM993" s="66">
        <v>0</v>
      </c>
      <c r="AN993" s="66">
        <v>0</v>
      </c>
      <c r="AO993" s="65">
        <f t="shared" si="318"/>
        <v>0</v>
      </c>
      <c r="AP993" s="65">
        <f t="shared" si="328"/>
        <v>0</v>
      </c>
      <c r="AQ993" s="67">
        <f t="shared" si="329"/>
        <v>7837.9166666666579</v>
      </c>
      <c r="AR993" s="57"/>
      <c r="AS993" s="57"/>
      <c r="AU993" s="57">
        <v>989</v>
      </c>
      <c r="AV993" s="66">
        <v>0</v>
      </c>
      <c r="AW993" s="66">
        <v>0</v>
      </c>
      <c r="AX993" s="65">
        <f t="shared" si="319"/>
        <v>0</v>
      </c>
      <c r="AY993" s="65">
        <f t="shared" si="330"/>
        <v>0</v>
      </c>
      <c r="AZ993" s="67">
        <f t="shared" si="331"/>
        <v>7837.9166666666579</v>
      </c>
      <c r="BA993" s="57"/>
      <c r="BB993" s="57"/>
      <c r="BD993" s="57">
        <v>989</v>
      </c>
      <c r="BE993" s="66">
        <v>0</v>
      </c>
      <c r="BF993" s="66">
        <v>0</v>
      </c>
      <c r="BG993" s="65">
        <f t="shared" si="320"/>
        <v>0</v>
      </c>
      <c r="BH993" s="65">
        <f t="shared" si="332"/>
        <v>0</v>
      </c>
      <c r="BI993" s="67">
        <f t="shared" si="333"/>
        <v>7815.5555555555611</v>
      </c>
      <c r="BJ993" s="57"/>
      <c r="BK993" s="57"/>
      <c r="BM993" s="57">
        <v>989</v>
      </c>
      <c r="BN993" s="57">
        <v>0</v>
      </c>
      <c r="BO993" s="66">
        <v>0</v>
      </c>
      <c r="BP993" s="65">
        <f t="shared" si="321"/>
        <v>0</v>
      </c>
      <c r="BQ993" s="65">
        <f t="shared" si="334"/>
        <v>0</v>
      </c>
      <c r="BR993" s="67">
        <f t="shared" si="335"/>
        <v>7850.4166666666715</v>
      </c>
      <c r="BS993" s="57"/>
      <c r="BT993" s="57"/>
    </row>
    <row r="994" spans="1:72" x14ac:dyDescent="0.25">
      <c r="A994" s="31">
        <v>994</v>
      </c>
      <c r="B994" s="56">
        <v>991</v>
      </c>
      <c r="C994" s="71">
        <v>0</v>
      </c>
      <c r="D994" s="71">
        <v>0</v>
      </c>
      <c r="E994" s="71">
        <v>0</v>
      </c>
      <c r="F994" s="71">
        <v>0</v>
      </c>
      <c r="G994" s="71">
        <v>7850.4166666666715</v>
      </c>
      <c r="K994" s="57">
        <v>990</v>
      </c>
      <c r="L994" s="66">
        <v>31.3</v>
      </c>
      <c r="M994" s="66">
        <v>0</v>
      </c>
      <c r="N994" s="65">
        <f t="shared" si="315"/>
        <v>8.6944444444444446</v>
      </c>
      <c r="O994" s="65">
        <f t="shared" si="322"/>
        <v>-0.19444444444444464</v>
      </c>
      <c r="P994" s="67">
        <f t="shared" si="323"/>
        <v>5801.763888888886</v>
      </c>
      <c r="Q994" s="57"/>
      <c r="R994" s="57"/>
      <c r="T994" s="57">
        <v>990</v>
      </c>
      <c r="U994" s="66">
        <v>0</v>
      </c>
      <c r="V994" s="66">
        <v>0</v>
      </c>
      <c r="W994" s="65">
        <f t="shared" si="316"/>
        <v>0</v>
      </c>
      <c r="X994" s="65">
        <f t="shared" si="324"/>
        <v>0</v>
      </c>
      <c r="Y994" s="67">
        <f t="shared" si="325"/>
        <v>8097.5555555555584</v>
      </c>
      <c r="Z994" s="57"/>
      <c r="AA994" s="57"/>
      <c r="AC994" s="57">
        <v>990</v>
      </c>
      <c r="AD994" s="66">
        <v>0</v>
      </c>
      <c r="AE994" s="66">
        <v>0</v>
      </c>
      <c r="AF994" s="65">
        <f t="shared" si="317"/>
        <v>0</v>
      </c>
      <c r="AG994" s="65">
        <f t="shared" si="326"/>
        <v>0</v>
      </c>
      <c r="AH994" s="67">
        <f t="shared" si="327"/>
        <v>7837.9166666666579</v>
      </c>
      <c r="AI994" s="57"/>
      <c r="AJ994" s="57"/>
      <c r="AL994" s="57">
        <v>990</v>
      </c>
      <c r="AM994" s="66">
        <v>0</v>
      </c>
      <c r="AN994" s="66">
        <v>0</v>
      </c>
      <c r="AO994" s="65">
        <f t="shared" si="318"/>
        <v>0</v>
      </c>
      <c r="AP994" s="65">
        <f t="shared" si="328"/>
        <v>0</v>
      </c>
      <c r="AQ994" s="67">
        <f t="shared" si="329"/>
        <v>7837.9166666666579</v>
      </c>
      <c r="AR994" s="57"/>
      <c r="AS994" s="57"/>
      <c r="AU994" s="57">
        <v>990</v>
      </c>
      <c r="AV994" s="66">
        <v>0</v>
      </c>
      <c r="AW994" s="66">
        <v>0</v>
      </c>
      <c r="AX994" s="65">
        <f t="shared" si="319"/>
        <v>0</v>
      </c>
      <c r="AY994" s="65">
        <f t="shared" si="330"/>
        <v>0</v>
      </c>
      <c r="AZ994" s="67">
        <f t="shared" si="331"/>
        <v>7837.9166666666579</v>
      </c>
      <c r="BA994" s="57"/>
      <c r="BB994" s="57"/>
      <c r="BD994" s="57">
        <v>990</v>
      </c>
      <c r="BE994" s="66">
        <v>0</v>
      </c>
      <c r="BF994" s="66">
        <v>0</v>
      </c>
      <c r="BG994" s="65">
        <f t="shared" si="320"/>
        <v>0</v>
      </c>
      <c r="BH994" s="65">
        <f t="shared" si="332"/>
        <v>0</v>
      </c>
      <c r="BI994" s="67">
        <f t="shared" si="333"/>
        <v>7815.5555555555611</v>
      </c>
      <c r="BJ994" s="57"/>
      <c r="BK994" s="57"/>
      <c r="BM994" s="57">
        <v>990</v>
      </c>
      <c r="BN994" s="57">
        <v>0</v>
      </c>
      <c r="BO994" s="66">
        <v>0</v>
      </c>
      <c r="BP994" s="65">
        <f t="shared" si="321"/>
        <v>0</v>
      </c>
      <c r="BQ994" s="65">
        <f t="shared" si="334"/>
        <v>0</v>
      </c>
      <c r="BR994" s="67">
        <f t="shared" si="335"/>
        <v>7850.4166666666715</v>
      </c>
      <c r="BS994" s="57"/>
      <c r="BT994" s="57"/>
    </row>
    <row r="995" spans="1:72" x14ac:dyDescent="0.25">
      <c r="A995" s="31">
        <v>995</v>
      </c>
      <c r="B995" s="56">
        <v>992</v>
      </c>
      <c r="C995" s="71">
        <v>0</v>
      </c>
      <c r="D995" s="71">
        <v>0</v>
      </c>
      <c r="E995" s="71">
        <v>0</v>
      </c>
      <c r="F995" s="71">
        <v>0</v>
      </c>
      <c r="G995" s="71">
        <v>7850.4166666666715</v>
      </c>
      <c r="K995" s="57">
        <v>991</v>
      </c>
      <c r="L995" s="66">
        <v>30.3</v>
      </c>
      <c r="M995" s="66">
        <v>0</v>
      </c>
      <c r="N995" s="65">
        <f t="shared" si="315"/>
        <v>8.4166666666666661</v>
      </c>
      <c r="O995" s="65">
        <f t="shared" si="322"/>
        <v>-0.27777777777777857</v>
      </c>
      <c r="P995" s="67">
        <f t="shared" si="323"/>
        <v>5810.3194444444416</v>
      </c>
      <c r="Q995" s="57"/>
      <c r="R995" s="57"/>
      <c r="T995" s="57">
        <v>991</v>
      </c>
      <c r="U995" s="66">
        <v>0</v>
      </c>
      <c r="V995" s="66">
        <v>0</v>
      </c>
      <c r="W995" s="65">
        <f t="shared" si="316"/>
        <v>0</v>
      </c>
      <c r="X995" s="65">
        <f t="shared" si="324"/>
        <v>0</v>
      </c>
      <c r="Y995" s="67">
        <f t="shared" si="325"/>
        <v>8097.5555555555584</v>
      </c>
      <c r="Z995" s="57"/>
      <c r="AA995" s="57"/>
      <c r="AC995" s="57">
        <v>991</v>
      </c>
      <c r="AD995" s="66">
        <v>0</v>
      </c>
      <c r="AE995" s="66">
        <v>0</v>
      </c>
      <c r="AF995" s="65">
        <f t="shared" si="317"/>
        <v>0</v>
      </c>
      <c r="AG995" s="65">
        <f t="shared" si="326"/>
        <v>0</v>
      </c>
      <c r="AH995" s="67">
        <f t="shared" si="327"/>
        <v>7837.9166666666579</v>
      </c>
      <c r="AI995" s="57"/>
      <c r="AJ995" s="57"/>
      <c r="AL995" s="57">
        <v>991</v>
      </c>
      <c r="AM995" s="66">
        <v>0</v>
      </c>
      <c r="AN995" s="66">
        <v>0</v>
      </c>
      <c r="AO995" s="65">
        <f t="shared" si="318"/>
        <v>0</v>
      </c>
      <c r="AP995" s="65">
        <f t="shared" si="328"/>
        <v>0</v>
      </c>
      <c r="AQ995" s="67">
        <f t="shared" si="329"/>
        <v>7837.9166666666579</v>
      </c>
      <c r="AR995" s="57"/>
      <c r="AS995" s="57"/>
      <c r="AU995" s="57">
        <v>991</v>
      </c>
      <c r="AV995" s="66">
        <v>0</v>
      </c>
      <c r="AW995" s="66">
        <v>0</v>
      </c>
      <c r="AX995" s="65">
        <f t="shared" si="319"/>
        <v>0</v>
      </c>
      <c r="AY995" s="65">
        <f t="shared" si="330"/>
        <v>0</v>
      </c>
      <c r="AZ995" s="67">
        <f t="shared" si="331"/>
        <v>7837.9166666666579</v>
      </c>
      <c r="BA995" s="57"/>
      <c r="BB995" s="57"/>
      <c r="BD995" s="57">
        <v>991</v>
      </c>
      <c r="BE995" s="66">
        <v>0</v>
      </c>
      <c r="BF995" s="66">
        <v>0</v>
      </c>
      <c r="BG995" s="65">
        <f t="shared" si="320"/>
        <v>0</v>
      </c>
      <c r="BH995" s="65">
        <f t="shared" si="332"/>
        <v>0</v>
      </c>
      <c r="BI995" s="67">
        <f t="shared" si="333"/>
        <v>7815.5555555555611</v>
      </c>
      <c r="BJ995" s="57"/>
      <c r="BK995" s="57"/>
      <c r="BM995" s="57">
        <v>991</v>
      </c>
      <c r="BN995" s="57">
        <v>0</v>
      </c>
      <c r="BO995" s="66">
        <v>0</v>
      </c>
      <c r="BP995" s="65">
        <f t="shared" si="321"/>
        <v>0</v>
      </c>
      <c r="BQ995" s="65">
        <f t="shared" si="334"/>
        <v>0</v>
      </c>
      <c r="BR995" s="67">
        <f t="shared" si="335"/>
        <v>7850.4166666666715</v>
      </c>
      <c r="BS995" s="57"/>
      <c r="BT995" s="57"/>
    </row>
    <row r="996" spans="1:72" x14ac:dyDescent="0.25">
      <c r="A996" s="31">
        <v>996</v>
      </c>
      <c r="B996" s="56">
        <v>993</v>
      </c>
      <c r="C996" s="71">
        <v>0</v>
      </c>
      <c r="D996" s="71">
        <v>0</v>
      </c>
      <c r="E996" s="71">
        <v>0</v>
      </c>
      <c r="F996" s="71">
        <v>0</v>
      </c>
      <c r="G996" s="71">
        <v>7850.4166666666715</v>
      </c>
      <c r="K996" s="57">
        <v>992</v>
      </c>
      <c r="L996" s="66">
        <v>28</v>
      </c>
      <c r="M996" s="66">
        <v>0</v>
      </c>
      <c r="N996" s="65">
        <f t="shared" si="315"/>
        <v>7.7777777777777777</v>
      </c>
      <c r="O996" s="65">
        <f t="shared" si="322"/>
        <v>-0.6388888888888884</v>
      </c>
      <c r="P996" s="67">
        <f t="shared" si="323"/>
        <v>5818.4166666666642</v>
      </c>
      <c r="Q996" s="57"/>
      <c r="R996" s="57"/>
      <c r="T996" s="57">
        <v>992</v>
      </c>
      <c r="U996" s="66">
        <v>0</v>
      </c>
      <c r="V996" s="66">
        <v>0</v>
      </c>
      <c r="W996" s="65">
        <f t="shared" si="316"/>
        <v>0</v>
      </c>
      <c r="X996" s="65">
        <f t="shared" si="324"/>
        <v>0</v>
      </c>
      <c r="Y996" s="67">
        <f t="shared" si="325"/>
        <v>8097.5555555555584</v>
      </c>
      <c r="Z996" s="57"/>
      <c r="AA996" s="57"/>
      <c r="AC996" s="57">
        <v>992</v>
      </c>
      <c r="AD996" s="66">
        <v>0</v>
      </c>
      <c r="AE996" s="66">
        <v>0</v>
      </c>
      <c r="AF996" s="65">
        <f t="shared" si="317"/>
        <v>0</v>
      </c>
      <c r="AG996" s="65">
        <f t="shared" si="326"/>
        <v>0</v>
      </c>
      <c r="AH996" s="67">
        <f t="shared" si="327"/>
        <v>7837.9166666666579</v>
      </c>
      <c r="AI996" s="57"/>
      <c r="AJ996" s="57"/>
      <c r="AL996" s="57">
        <v>992</v>
      </c>
      <c r="AM996" s="66">
        <v>0</v>
      </c>
      <c r="AN996" s="66">
        <v>0</v>
      </c>
      <c r="AO996" s="65">
        <f t="shared" si="318"/>
        <v>0</v>
      </c>
      <c r="AP996" s="65">
        <f t="shared" si="328"/>
        <v>0</v>
      </c>
      <c r="AQ996" s="67">
        <f t="shared" si="329"/>
        <v>7837.9166666666579</v>
      </c>
      <c r="AR996" s="57"/>
      <c r="AS996" s="57"/>
      <c r="AU996" s="57">
        <v>992</v>
      </c>
      <c r="AV996" s="66">
        <v>0</v>
      </c>
      <c r="AW996" s="66">
        <v>0</v>
      </c>
      <c r="AX996" s="65">
        <f t="shared" si="319"/>
        <v>0</v>
      </c>
      <c r="AY996" s="65">
        <f t="shared" si="330"/>
        <v>0</v>
      </c>
      <c r="AZ996" s="67">
        <f t="shared" si="331"/>
        <v>7837.9166666666579</v>
      </c>
      <c r="BA996" s="57"/>
      <c r="BB996" s="57"/>
      <c r="BD996" s="57">
        <v>992</v>
      </c>
      <c r="BE996" s="66">
        <v>0</v>
      </c>
      <c r="BF996" s="66">
        <v>0</v>
      </c>
      <c r="BG996" s="65">
        <f t="shared" si="320"/>
        <v>0</v>
      </c>
      <c r="BH996" s="65">
        <f t="shared" si="332"/>
        <v>0</v>
      </c>
      <c r="BI996" s="67">
        <f t="shared" si="333"/>
        <v>7815.5555555555611</v>
      </c>
      <c r="BJ996" s="57"/>
      <c r="BK996" s="57"/>
      <c r="BM996" s="57">
        <v>992</v>
      </c>
      <c r="BN996" s="57">
        <v>0</v>
      </c>
      <c r="BO996" s="66">
        <v>0</v>
      </c>
      <c r="BP996" s="65">
        <f t="shared" si="321"/>
        <v>0</v>
      </c>
      <c r="BQ996" s="65">
        <f t="shared" si="334"/>
        <v>0</v>
      </c>
      <c r="BR996" s="67">
        <f t="shared" si="335"/>
        <v>7850.4166666666715</v>
      </c>
      <c r="BS996" s="57"/>
      <c r="BT996" s="57"/>
    </row>
    <row r="997" spans="1:72" x14ac:dyDescent="0.25">
      <c r="A997" s="31">
        <v>997</v>
      </c>
      <c r="B997" s="56">
        <v>994</v>
      </c>
      <c r="C997" s="71">
        <v>0</v>
      </c>
      <c r="D997" s="71">
        <v>0</v>
      </c>
      <c r="E997" s="71">
        <v>0</v>
      </c>
      <c r="F997" s="71">
        <v>0</v>
      </c>
      <c r="G997" s="71">
        <v>7850.4166666666715</v>
      </c>
      <c r="K997" s="57">
        <v>993</v>
      </c>
      <c r="L997" s="66">
        <v>27</v>
      </c>
      <c r="M997" s="66">
        <v>0</v>
      </c>
      <c r="N997" s="65">
        <f t="shared" si="315"/>
        <v>7.5</v>
      </c>
      <c r="O997" s="65">
        <f t="shared" si="322"/>
        <v>-0.27777777777777768</v>
      </c>
      <c r="P997" s="67">
        <f t="shared" si="323"/>
        <v>5826.0555555555529</v>
      </c>
      <c r="Q997" s="57"/>
      <c r="R997" s="57"/>
      <c r="T997" s="57">
        <v>993</v>
      </c>
      <c r="U997" s="66">
        <v>0</v>
      </c>
      <c r="V997" s="66">
        <v>0</v>
      </c>
      <c r="W997" s="65">
        <f t="shared" si="316"/>
        <v>0</v>
      </c>
      <c r="X997" s="65">
        <f t="shared" si="324"/>
        <v>0</v>
      </c>
      <c r="Y997" s="67">
        <f t="shared" si="325"/>
        <v>8097.5555555555584</v>
      </c>
      <c r="Z997" s="57"/>
      <c r="AA997" s="57"/>
      <c r="AC997" s="57">
        <v>993</v>
      </c>
      <c r="AD997" s="66">
        <v>0</v>
      </c>
      <c r="AE997" s="66">
        <v>0</v>
      </c>
      <c r="AF997" s="65">
        <f t="shared" si="317"/>
        <v>0</v>
      </c>
      <c r="AG997" s="65">
        <f t="shared" si="326"/>
        <v>0</v>
      </c>
      <c r="AH997" s="67">
        <f t="shared" si="327"/>
        <v>7837.9166666666579</v>
      </c>
      <c r="AI997" s="57"/>
      <c r="AJ997" s="57"/>
      <c r="AL997" s="57">
        <v>993</v>
      </c>
      <c r="AM997" s="66">
        <v>0</v>
      </c>
      <c r="AN997" s="66">
        <v>0</v>
      </c>
      <c r="AO997" s="65">
        <f t="shared" si="318"/>
        <v>0</v>
      </c>
      <c r="AP997" s="65">
        <f t="shared" si="328"/>
        <v>0</v>
      </c>
      <c r="AQ997" s="67">
        <f t="shared" si="329"/>
        <v>7837.9166666666579</v>
      </c>
      <c r="AR997" s="57"/>
      <c r="AS997" s="57"/>
      <c r="AU997" s="57">
        <v>993</v>
      </c>
      <c r="AV997" s="66">
        <v>0</v>
      </c>
      <c r="AW997" s="66">
        <v>0</v>
      </c>
      <c r="AX997" s="65">
        <f t="shared" si="319"/>
        <v>0</v>
      </c>
      <c r="AY997" s="65">
        <f t="shared" si="330"/>
        <v>0</v>
      </c>
      <c r="AZ997" s="67">
        <f t="shared" si="331"/>
        <v>7837.9166666666579</v>
      </c>
      <c r="BA997" s="57"/>
      <c r="BB997" s="57"/>
      <c r="BD997" s="57">
        <v>993</v>
      </c>
      <c r="BE997" s="66">
        <v>0</v>
      </c>
      <c r="BF997" s="66">
        <v>0</v>
      </c>
      <c r="BG997" s="65">
        <f t="shared" si="320"/>
        <v>0</v>
      </c>
      <c r="BH997" s="65">
        <f t="shared" si="332"/>
        <v>0</v>
      </c>
      <c r="BI997" s="67">
        <f t="shared" si="333"/>
        <v>7815.5555555555611</v>
      </c>
      <c r="BJ997" s="57"/>
      <c r="BK997" s="57"/>
      <c r="BM997" s="57">
        <v>993</v>
      </c>
      <c r="BN997" s="57">
        <v>0</v>
      </c>
      <c r="BO997" s="66">
        <v>0</v>
      </c>
      <c r="BP997" s="65">
        <f t="shared" si="321"/>
        <v>0</v>
      </c>
      <c r="BQ997" s="65">
        <f t="shared" si="334"/>
        <v>0</v>
      </c>
      <c r="BR997" s="67">
        <f t="shared" si="335"/>
        <v>7850.4166666666715</v>
      </c>
      <c r="BS997" s="57"/>
      <c r="BT997" s="57"/>
    </row>
    <row r="998" spans="1:72" x14ac:dyDescent="0.25">
      <c r="A998" s="31">
        <v>998</v>
      </c>
      <c r="B998" s="56">
        <v>995</v>
      </c>
      <c r="C998" s="71">
        <v>0</v>
      </c>
      <c r="D998" s="71">
        <v>0</v>
      </c>
      <c r="E998" s="71">
        <v>0</v>
      </c>
      <c r="F998" s="71">
        <v>0</v>
      </c>
      <c r="G998" s="71">
        <v>7850.4166666666715</v>
      </c>
      <c r="K998" s="57">
        <v>994</v>
      </c>
      <c r="L998" s="66">
        <v>24</v>
      </c>
      <c r="M998" s="66">
        <v>0</v>
      </c>
      <c r="N998" s="65">
        <f t="shared" si="315"/>
        <v>6.6666666666666661</v>
      </c>
      <c r="O998" s="65">
        <f t="shared" si="322"/>
        <v>-0.83333333333333393</v>
      </c>
      <c r="P998" s="67">
        <f t="shared" si="323"/>
        <v>5833.138888888886</v>
      </c>
      <c r="Q998" s="57"/>
      <c r="R998" s="57"/>
      <c r="T998" s="57">
        <v>994</v>
      </c>
      <c r="U998" s="66">
        <v>0</v>
      </c>
      <c r="V998" s="66">
        <v>0</v>
      </c>
      <c r="W998" s="65">
        <f t="shared" si="316"/>
        <v>0</v>
      </c>
      <c r="X998" s="65">
        <f t="shared" si="324"/>
        <v>0</v>
      </c>
      <c r="Y998" s="67">
        <f t="shared" si="325"/>
        <v>8097.5555555555584</v>
      </c>
      <c r="Z998" s="57"/>
      <c r="AA998" s="57"/>
      <c r="AC998" s="57">
        <v>994</v>
      </c>
      <c r="AD998" s="66">
        <v>0</v>
      </c>
      <c r="AE998" s="66">
        <v>0</v>
      </c>
      <c r="AF998" s="65">
        <f t="shared" si="317"/>
        <v>0</v>
      </c>
      <c r="AG998" s="65">
        <f t="shared" si="326"/>
        <v>0</v>
      </c>
      <c r="AH998" s="67">
        <f t="shared" si="327"/>
        <v>7837.9166666666579</v>
      </c>
      <c r="AI998" s="57"/>
      <c r="AJ998" s="57"/>
      <c r="AL998" s="57">
        <v>994</v>
      </c>
      <c r="AM998" s="66">
        <v>0</v>
      </c>
      <c r="AN998" s="66">
        <v>0</v>
      </c>
      <c r="AO998" s="65">
        <f t="shared" si="318"/>
        <v>0</v>
      </c>
      <c r="AP998" s="65">
        <f t="shared" si="328"/>
        <v>0</v>
      </c>
      <c r="AQ998" s="67">
        <f t="shared" si="329"/>
        <v>7837.9166666666579</v>
      </c>
      <c r="AR998" s="57"/>
      <c r="AS998" s="57"/>
      <c r="AU998" s="57">
        <v>994</v>
      </c>
      <c r="AV998" s="66">
        <v>0</v>
      </c>
      <c r="AW998" s="66">
        <v>0</v>
      </c>
      <c r="AX998" s="65">
        <f t="shared" si="319"/>
        <v>0</v>
      </c>
      <c r="AY998" s="65">
        <f t="shared" si="330"/>
        <v>0</v>
      </c>
      <c r="AZ998" s="67">
        <f t="shared" si="331"/>
        <v>7837.9166666666579</v>
      </c>
      <c r="BA998" s="57"/>
      <c r="BB998" s="57"/>
      <c r="BD998" s="57">
        <v>994</v>
      </c>
      <c r="BE998" s="66">
        <v>0</v>
      </c>
      <c r="BF998" s="66">
        <v>0</v>
      </c>
      <c r="BG998" s="65">
        <f t="shared" si="320"/>
        <v>0</v>
      </c>
      <c r="BH998" s="65">
        <f t="shared" si="332"/>
        <v>0</v>
      </c>
      <c r="BI998" s="67">
        <f t="shared" si="333"/>
        <v>7815.5555555555611</v>
      </c>
      <c r="BJ998" s="57"/>
      <c r="BK998" s="57"/>
      <c r="BM998" s="57">
        <v>994</v>
      </c>
      <c r="BN998" s="57">
        <v>0</v>
      </c>
      <c r="BO998" s="66">
        <v>0</v>
      </c>
      <c r="BP998" s="65">
        <f t="shared" si="321"/>
        <v>0</v>
      </c>
      <c r="BQ998" s="65">
        <f t="shared" si="334"/>
        <v>0</v>
      </c>
      <c r="BR998" s="67">
        <f t="shared" si="335"/>
        <v>7850.4166666666715</v>
      </c>
      <c r="BS998" s="57"/>
      <c r="BT998" s="57"/>
    </row>
    <row r="999" spans="1:72" x14ac:dyDescent="0.25">
      <c r="A999" s="31">
        <v>999</v>
      </c>
      <c r="B999" s="56">
        <v>996</v>
      </c>
      <c r="C999" s="71">
        <v>0</v>
      </c>
      <c r="D999" s="71">
        <v>0</v>
      </c>
      <c r="E999" s="71">
        <v>0</v>
      </c>
      <c r="F999" s="71">
        <v>0</v>
      </c>
      <c r="G999" s="71">
        <v>7850.4166666666715</v>
      </c>
      <c r="K999" s="57">
        <v>995</v>
      </c>
      <c r="L999" s="66">
        <v>22.5</v>
      </c>
      <c r="M999" s="66">
        <v>0</v>
      </c>
      <c r="N999" s="65">
        <f t="shared" si="315"/>
        <v>6.25</v>
      </c>
      <c r="O999" s="65">
        <f t="shared" si="322"/>
        <v>-0.41666666666666607</v>
      </c>
      <c r="P999" s="67">
        <f t="shared" si="323"/>
        <v>5839.597222222219</v>
      </c>
      <c r="Q999" s="57"/>
      <c r="R999" s="57"/>
      <c r="T999" s="57">
        <v>995</v>
      </c>
      <c r="U999" s="66">
        <v>0</v>
      </c>
      <c r="V999" s="66">
        <v>0</v>
      </c>
      <c r="W999" s="65">
        <f t="shared" si="316"/>
        <v>0</v>
      </c>
      <c r="X999" s="65">
        <f t="shared" si="324"/>
        <v>0</v>
      </c>
      <c r="Y999" s="67">
        <f t="shared" si="325"/>
        <v>8097.5555555555584</v>
      </c>
      <c r="Z999" s="57"/>
      <c r="AA999" s="57"/>
      <c r="AC999" s="57">
        <v>995</v>
      </c>
      <c r="AD999" s="66">
        <v>0</v>
      </c>
      <c r="AE999" s="66">
        <v>0</v>
      </c>
      <c r="AF999" s="65">
        <f t="shared" si="317"/>
        <v>0</v>
      </c>
      <c r="AG999" s="65">
        <f t="shared" si="326"/>
        <v>0</v>
      </c>
      <c r="AH999" s="67">
        <f t="shared" si="327"/>
        <v>7837.9166666666579</v>
      </c>
      <c r="AI999" s="57"/>
      <c r="AJ999" s="57"/>
      <c r="AL999" s="57">
        <v>995</v>
      </c>
      <c r="AM999" s="66">
        <v>0</v>
      </c>
      <c r="AN999" s="66">
        <v>0</v>
      </c>
      <c r="AO999" s="65">
        <f t="shared" si="318"/>
        <v>0</v>
      </c>
      <c r="AP999" s="65">
        <f t="shared" si="328"/>
        <v>0</v>
      </c>
      <c r="AQ999" s="67">
        <f t="shared" si="329"/>
        <v>7837.9166666666579</v>
      </c>
      <c r="AR999" s="57"/>
      <c r="AS999" s="57"/>
      <c r="AU999" s="57">
        <v>995</v>
      </c>
      <c r="AV999" s="66">
        <v>0</v>
      </c>
      <c r="AW999" s="66">
        <v>0</v>
      </c>
      <c r="AX999" s="65">
        <f t="shared" si="319"/>
        <v>0</v>
      </c>
      <c r="AY999" s="65">
        <f t="shared" si="330"/>
        <v>0</v>
      </c>
      <c r="AZ999" s="67">
        <f t="shared" si="331"/>
        <v>7837.9166666666579</v>
      </c>
      <c r="BA999" s="57"/>
      <c r="BB999" s="57"/>
      <c r="BD999" s="57">
        <v>995</v>
      </c>
      <c r="BE999" s="66">
        <v>0</v>
      </c>
      <c r="BF999" s="66">
        <v>0</v>
      </c>
      <c r="BG999" s="65">
        <f t="shared" si="320"/>
        <v>0</v>
      </c>
      <c r="BH999" s="65">
        <f t="shared" si="332"/>
        <v>0</v>
      </c>
      <c r="BI999" s="67">
        <f t="shared" si="333"/>
        <v>7815.5555555555611</v>
      </c>
      <c r="BJ999" s="57"/>
      <c r="BK999" s="57"/>
      <c r="BM999" s="57">
        <v>995</v>
      </c>
      <c r="BN999" s="57">
        <v>0</v>
      </c>
      <c r="BO999" s="66">
        <v>0</v>
      </c>
      <c r="BP999" s="65">
        <f t="shared" si="321"/>
        <v>0</v>
      </c>
      <c r="BQ999" s="65">
        <f t="shared" si="334"/>
        <v>0</v>
      </c>
      <c r="BR999" s="67">
        <f t="shared" si="335"/>
        <v>7850.4166666666715</v>
      </c>
      <c r="BS999" s="57"/>
      <c r="BT999" s="57"/>
    </row>
    <row r="1000" spans="1:72" x14ac:dyDescent="0.25">
      <c r="A1000" s="31">
        <v>1000</v>
      </c>
      <c r="B1000" s="56">
        <v>997</v>
      </c>
      <c r="C1000" s="71">
        <v>0</v>
      </c>
      <c r="D1000" s="71">
        <v>0</v>
      </c>
      <c r="E1000" s="71">
        <v>0</v>
      </c>
      <c r="F1000" s="71">
        <v>0</v>
      </c>
      <c r="G1000" s="71">
        <v>7850.4166666666715</v>
      </c>
      <c r="K1000" s="57">
        <v>996</v>
      </c>
      <c r="L1000" s="66">
        <v>19</v>
      </c>
      <c r="M1000" s="66">
        <v>0</v>
      </c>
      <c r="N1000" s="65">
        <f t="shared" si="315"/>
        <v>5.2777777777777777</v>
      </c>
      <c r="O1000" s="65">
        <f t="shared" si="322"/>
        <v>-0.97222222222222232</v>
      </c>
      <c r="P1000" s="67">
        <f t="shared" si="323"/>
        <v>5845.3611111111077</v>
      </c>
      <c r="Q1000" s="57"/>
      <c r="R1000" s="57"/>
      <c r="T1000" s="57">
        <v>996</v>
      </c>
      <c r="U1000" s="66">
        <v>0</v>
      </c>
      <c r="V1000" s="66">
        <v>0</v>
      </c>
      <c r="W1000" s="65">
        <f t="shared" si="316"/>
        <v>0</v>
      </c>
      <c r="X1000" s="65">
        <f t="shared" si="324"/>
        <v>0</v>
      </c>
      <c r="Y1000" s="67">
        <f t="shared" si="325"/>
        <v>8097.5555555555584</v>
      </c>
      <c r="Z1000" s="57"/>
      <c r="AA1000" s="57"/>
      <c r="AC1000" s="57">
        <v>996</v>
      </c>
      <c r="AD1000" s="66">
        <v>0</v>
      </c>
      <c r="AE1000" s="66">
        <v>0</v>
      </c>
      <c r="AF1000" s="65">
        <f t="shared" si="317"/>
        <v>0</v>
      </c>
      <c r="AG1000" s="65">
        <f t="shared" si="326"/>
        <v>0</v>
      </c>
      <c r="AH1000" s="67">
        <f t="shared" si="327"/>
        <v>7837.9166666666579</v>
      </c>
      <c r="AI1000" s="57"/>
      <c r="AJ1000" s="57"/>
      <c r="AL1000" s="57">
        <v>996</v>
      </c>
      <c r="AM1000" s="66">
        <v>0</v>
      </c>
      <c r="AN1000" s="66">
        <v>0</v>
      </c>
      <c r="AO1000" s="65">
        <f t="shared" si="318"/>
        <v>0</v>
      </c>
      <c r="AP1000" s="65">
        <f t="shared" si="328"/>
        <v>0</v>
      </c>
      <c r="AQ1000" s="67">
        <f t="shared" si="329"/>
        <v>7837.9166666666579</v>
      </c>
      <c r="AR1000" s="57"/>
      <c r="AS1000" s="57"/>
      <c r="AU1000" s="57">
        <v>996</v>
      </c>
      <c r="AV1000" s="66">
        <v>0</v>
      </c>
      <c r="AW1000" s="66">
        <v>0</v>
      </c>
      <c r="AX1000" s="65">
        <f t="shared" si="319"/>
        <v>0</v>
      </c>
      <c r="AY1000" s="65">
        <f t="shared" si="330"/>
        <v>0</v>
      </c>
      <c r="AZ1000" s="67">
        <f t="shared" si="331"/>
        <v>7837.9166666666579</v>
      </c>
      <c r="BA1000" s="57"/>
      <c r="BB1000" s="57"/>
      <c r="BD1000" s="57">
        <v>996</v>
      </c>
      <c r="BE1000" s="66">
        <v>0</v>
      </c>
      <c r="BF1000" s="66">
        <v>0</v>
      </c>
      <c r="BG1000" s="65">
        <f t="shared" si="320"/>
        <v>0</v>
      </c>
      <c r="BH1000" s="65">
        <f t="shared" si="332"/>
        <v>0</v>
      </c>
      <c r="BI1000" s="67">
        <f t="shared" si="333"/>
        <v>7815.5555555555611</v>
      </c>
      <c r="BJ1000" s="57"/>
      <c r="BK1000" s="57"/>
      <c r="BM1000" s="57">
        <v>996</v>
      </c>
      <c r="BN1000" s="57">
        <v>0</v>
      </c>
      <c r="BO1000" s="66">
        <v>0</v>
      </c>
      <c r="BP1000" s="65">
        <f t="shared" si="321"/>
        <v>0</v>
      </c>
      <c r="BQ1000" s="65">
        <f t="shared" si="334"/>
        <v>0</v>
      </c>
      <c r="BR1000" s="67">
        <f t="shared" si="335"/>
        <v>7850.4166666666715</v>
      </c>
      <c r="BS1000" s="57"/>
      <c r="BT1000" s="57"/>
    </row>
    <row r="1001" spans="1:72" x14ac:dyDescent="0.25">
      <c r="A1001" s="31">
        <v>1001</v>
      </c>
      <c r="B1001" s="56">
        <v>998</v>
      </c>
      <c r="C1001" s="71">
        <v>0</v>
      </c>
      <c r="D1001" s="71">
        <v>0</v>
      </c>
      <c r="E1001" s="71">
        <v>0</v>
      </c>
      <c r="F1001" s="71">
        <v>0</v>
      </c>
      <c r="G1001" s="71">
        <v>7850.4166666666715</v>
      </c>
      <c r="K1001" s="57">
        <v>997</v>
      </c>
      <c r="L1001" s="66">
        <v>17.5</v>
      </c>
      <c r="M1001" s="66">
        <v>0</v>
      </c>
      <c r="N1001" s="65">
        <f t="shared" si="315"/>
        <v>4.8611111111111107</v>
      </c>
      <c r="O1001" s="65">
        <f t="shared" si="322"/>
        <v>-0.41666666666666696</v>
      </c>
      <c r="P1001" s="67">
        <f t="shared" si="323"/>
        <v>5850.430555555552</v>
      </c>
      <c r="Q1001" s="57"/>
      <c r="R1001" s="57"/>
      <c r="T1001" s="57">
        <v>997</v>
      </c>
      <c r="U1001" s="66">
        <v>0</v>
      </c>
      <c r="V1001" s="66">
        <v>0</v>
      </c>
      <c r="W1001" s="65">
        <f t="shared" si="316"/>
        <v>0</v>
      </c>
      <c r="X1001" s="65">
        <f t="shared" si="324"/>
        <v>0</v>
      </c>
      <c r="Y1001" s="67">
        <f t="shared" si="325"/>
        <v>8097.5555555555584</v>
      </c>
      <c r="Z1001" s="57"/>
      <c r="AA1001" s="57"/>
      <c r="AC1001" s="57">
        <v>997</v>
      </c>
      <c r="AD1001" s="66">
        <v>0</v>
      </c>
      <c r="AE1001" s="66">
        <v>0</v>
      </c>
      <c r="AF1001" s="65">
        <f t="shared" si="317"/>
        <v>0</v>
      </c>
      <c r="AG1001" s="65">
        <f t="shared" si="326"/>
        <v>0</v>
      </c>
      <c r="AH1001" s="67">
        <f t="shared" si="327"/>
        <v>7837.9166666666579</v>
      </c>
      <c r="AI1001" s="57"/>
      <c r="AJ1001" s="57"/>
      <c r="AL1001" s="57">
        <v>997</v>
      </c>
      <c r="AM1001" s="66">
        <v>0</v>
      </c>
      <c r="AN1001" s="66">
        <v>0</v>
      </c>
      <c r="AO1001" s="65">
        <f t="shared" si="318"/>
        <v>0</v>
      </c>
      <c r="AP1001" s="65">
        <f t="shared" si="328"/>
        <v>0</v>
      </c>
      <c r="AQ1001" s="67">
        <f t="shared" si="329"/>
        <v>7837.9166666666579</v>
      </c>
      <c r="AR1001" s="57"/>
      <c r="AS1001" s="57"/>
      <c r="AU1001" s="57">
        <v>997</v>
      </c>
      <c r="AV1001" s="66">
        <v>0</v>
      </c>
      <c r="AW1001" s="66">
        <v>0</v>
      </c>
      <c r="AX1001" s="65">
        <f t="shared" si="319"/>
        <v>0</v>
      </c>
      <c r="AY1001" s="65">
        <f t="shared" si="330"/>
        <v>0</v>
      </c>
      <c r="AZ1001" s="67">
        <f t="shared" si="331"/>
        <v>7837.9166666666579</v>
      </c>
      <c r="BA1001" s="57"/>
      <c r="BB1001" s="57"/>
      <c r="BD1001" s="57">
        <v>997</v>
      </c>
      <c r="BE1001" s="66">
        <v>0</v>
      </c>
      <c r="BF1001" s="66">
        <v>0</v>
      </c>
      <c r="BG1001" s="65">
        <f t="shared" si="320"/>
        <v>0</v>
      </c>
      <c r="BH1001" s="65">
        <f t="shared" si="332"/>
        <v>0</v>
      </c>
      <c r="BI1001" s="67">
        <f t="shared" si="333"/>
        <v>7815.5555555555611</v>
      </c>
      <c r="BJ1001" s="57"/>
      <c r="BK1001" s="57"/>
      <c r="BM1001" s="57">
        <v>997</v>
      </c>
      <c r="BN1001" s="57">
        <v>0</v>
      </c>
      <c r="BO1001" s="66">
        <v>0</v>
      </c>
      <c r="BP1001" s="65">
        <f t="shared" si="321"/>
        <v>0</v>
      </c>
      <c r="BQ1001" s="65">
        <f t="shared" si="334"/>
        <v>0</v>
      </c>
      <c r="BR1001" s="67">
        <f t="shared" si="335"/>
        <v>7850.4166666666715</v>
      </c>
      <c r="BS1001" s="57"/>
      <c r="BT1001" s="57"/>
    </row>
    <row r="1002" spans="1:72" x14ac:dyDescent="0.25">
      <c r="A1002" s="31">
        <v>1002</v>
      </c>
      <c r="B1002" s="56">
        <v>999</v>
      </c>
      <c r="C1002" s="71">
        <v>0</v>
      </c>
      <c r="D1002" s="71">
        <v>0</v>
      </c>
      <c r="E1002" s="71">
        <v>0</v>
      </c>
      <c r="F1002" s="71">
        <v>0</v>
      </c>
      <c r="G1002" s="71">
        <v>7850.4166666666715</v>
      </c>
      <c r="K1002" s="57">
        <v>998</v>
      </c>
      <c r="L1002" s="66">
        <v>14</v>
      </c>
      <c r="M1002" s="66">
        <v>0</v>
      </c>
      <c r="N1002" s="65">
        <f t="shared" si="315"/>
        <v>3.8888888888888888</v>
      </c>
      <c r="O1002" s="65">
        <f t="shared" si="322"/>
        <v>-0.97222222222222188</v>
      </c>
      <c r="P1002" s="67">
        <f t="shared" si="323"/>
        <v>5854.805555555552</v>
      </c>
      <c r="Q1002" s="57"/>
      <c r="R1002" s="57"/>
      <c r="T1002" s="57">
        <v>998</v>
      </c>
      <c r="U1002" s="66">
        <v>0</v>
      </c>
      <c r="V1002" s="66">
        <v>0</v>
      </c>
      <c r="W1002" s="65">
        <f t="shared" si="316"/>
        <v>0</v>
      </c>
      <c r="X1002" s="65">
        <f t="shared" si="324"/>
        <v>0</v>
      </c>
      <c r="Y1002" s="67">
        <f t="shared" si="325"/>
        <v>8097.5555555555584</v>
      </c>
      <c r="Z1002" s="57"/>
      <c r="AA1002" s="57"/>
      <c r="AC1002" s="57">
        <v>998</v>
      </c>
      <c r="AD1002" s="66">
        <v>0</v>
      </c>
      <c r="AE1002" s="66">
        <v>0</v>
      </c>
      <c r="AF1002" s="65">
        <f t="shared" si="317"/>
        <v>0</v>
      </c>
      <c r="AG1002" s="65">
        <f t="shared" si="326"/>
        <v>0</v>
      </c>
      <c r="AH1002" s="67">
        <f t="shared" si="327"/>
        <v>7837.9166666666579</v>
      </c>
      <c r="AI1002" s="57"/>
      <c r="AJ1002" s="57"/>
      <c r="AL1002" s="57">
        <v>998</v>
      </c>
      <c r="AM1002" s="66">
        <v>0</v>
      </c>
      <c r="AN1002" s="66">
        <v>0</v>
      </c>
      <c r="AO1002" s="65">
        <f t="shared" si="318"/>
        <v>0</v>
      </c>
      <c r="AP1002" s="65">
        <f t="shared" si="328"/>
        <v>0</v>
      </c>
      <c r="AQ1002" s="67">
        <f t="shared" si="329"/>
        <v>7837.9166666666579</v>
      </c>
      <c r="AR1002" s="57"/>
      <c r="AS1002" s="57"/>
      <c r="AU1002" s="57">
        <v>998</v>
      </c>
      <c r="AV1002" s="66">
        <v>0</v>
      </c>
      <c r="AW1002" s="66">
        <v>0</v>
      </c>
      <c r="AX1002" s="65">
        <f t="shared" si="319"/>
        <v>0</v>
      </c>
      <c r="AY1002" s="65">
        <f t="shared" si="330"/>
        <v>0</v>
      </c>
      <c r="AZ1002" s="67">
        <f t="shared" si="331"/>
        <v>7837.9166666666579</v>
      </c>
      <c r="BA1002" s="57"/>
      <c r="BB1002" s="57"/>
      <c r="BD1002" s="57">
        <v>998</v>
      </c>
      <c r="BE1002" s="66">
        <v>0</v>
      </c>
      <c r="BF1002" s="66">
        <v>0</v>
      </c>
      <c r="BG1002" s="65">
        <f t="shared" si="320"/>
        <v>0</v>
      </c>
      <c r="BH1002" s="65">
        <f t="shared" si="332"/>
        <v>0</v>
      </c>
      <c r="BI1002" s="67">
        <f t="shared" si="333"/>
        <v>7815.5555555555611</v>
      </c>
      <c r="BJ1002" s="57"/>
      <c r="BK1002" s="57"/>
      <c r="BM1002" s="57">
        <v>998</v>
      </c>
      <c r="BN1002" s="57">
        <v>0</v>
      </c>
      <c r="BO1002" s="66">
        <v>0</v>
      </c>
      <c r="BP1002" s="65">
        <f t="shared" si="321"/>
        <v>0</v>
      </c>
      <c r="BQ1002" s="65">
        <f t="shared" si="334"/>
        <v>0</v>
      </c>
      <c r="BR1002" s="67">
        <f t="shared" si="335"/>
        <v>7850.4166666666715</v>
      </c>
      <c r="BS1002" s="57"/>
      <c r="BT1002" s="57"/>
    </row>
    <row r="1003" spans="1:72" x14ac:dyDescent="0.25">
      <c r="A1003" s="31">
        <v>1003</v>
      </c>
      <c r="B1003" s="56">
        <v>1000</v>
      </c>
      <c r="C1003" s="71">
        <v>0</v>
      </c>
      <c r="D1003" s="71">
        <v>0</v>
      </c>
      <c r="E1003" s="71">
        <v>0</v>
      </c>
      <c r="F1003" s="71">
        <v>0</v>
      </c>
      <c r="G1003" s="71">
        <v>7850.4166666666715</v>
      </c>
      <c r="K1003" s="57">
        <v>999</v>
      </c>
      <c r="L1003" s="66">
        <v>12.5</v>
      </c>
      <c r="M1003" s="66">
        <v>0</v>
      </c>
      <c r="N1003" s="65">
        <f t="shared" si="315"/>
        <v>3.4722222222222223</v>
      </c>
      <c r="O1003" s="65">
        <f t="shared" si="322"/>
        <v>-0.41666666666666652</v>
      </c>
      <c r="P1003" s="67">
        <f t="shared" si="323"/>
        <v>5858.4861111111077</v>
      </c>
      <c r="Q1003" s="57"/>
      <c r="R1003" s="57"/>
      <c r="T1003" s="57">
        <v>999</v>
      </c>
      <c r="U1003" s="66">
        <v>0</v>
      </c>
      <c r="V1003" s="66">
        <v>0</v>
      </c>
      <c r="W1003" s="65">
        <f t="shared" si="316"/>
        <v>0</v>
      </c>
      <c r="X1003" s="65">
        <f t="shared" si="324"/>
        <v>0</v>
      </c>
      <c r="Y1003" s="67">
        <f t="shared" si="325"/>
        <v>8097.5555555555584</v>
      </c>
      <c r="Z1003" s="57"/>
      <c r="AA1003" s="57"/>
      <c r="AC1003" s="57">
        <v>999</v>
      </c>
      <c r="AD1003" s="66">
        <v>0</v>
      </c>
      <c r="AE1003" s="66">
        <v>0</v>
      </c>
      <c r="AF1003" s="65">
        <f t="shared" si="317"/>
        <v>0</v>
      </c>
      <c r="AG1003" s="65">
        <f t="shared" si="326"/>
        <v>0</v>
      </c>
      <c r="AH1003" s="67">
        <f t="shared" si="327"/>
        <v>7837.9166666666579</v>
      </c>
      <c r="AI1003" s="57"/>
      <c r="AJ1003" s="57"/>
      <c r="AL1003" s="57">
        <v>999</v>
      </c>
      <c r="AM1003" s="66">
        <v>0</v>
      </c>
      <c r="AN1003" s="66">
        <v>0</v>
      </c>
      <c r="AO1003" s="65">
        <f t="shared" si="318"/>
        <v>0</v>
      </c>
      <c r="AP1003" s="65">
        <f t="shared" si="328"/>
        <v>0</v>
      </c>
      <c r="AQ1003" s="67">
        <f t="shared" si="329"/>
        <v>7837.9166666666579</v>
      </c>
      <c r="AR1003" s="57"/>
      <c r="AS1003" s="57"/>
      <c r="AU1003" s="57">
        <v>999</v>
      </c>
      <c r="AV1003" s="66">
        <v>0</v>
      </c>
      <c r="AW1003" s="66">
        <v>0</v>
      </c>
      <c r="AX1003" s="65">
        <f t="shared" si="319"/>
        <v>0</v>
      </c>
      <c r="AY1003" s="65">
        <f t="shared" si="330"/>
        <v>0</v>
      </c>
      <c r="AZ1003" s="67">
        <f t="shared" si="331"/>
        <v>7837.9166666666579</v>
      </c>
      <c r="BA1003" s="57"/>
      <c r="BB1003" s="57"/>
      <c r="BD1003" s="57">
        <v>999</v>
      </c>
      <c r="BE1003" s="66">
        <v>0</v>
      </c>
      <c r="BF1003" s="66">
        <v>0</v>
      </c>
      <c r="BG1003" s="65">
        <f t="shared" si="320"/>
        <v>0</v>
      </c>
      <c r="BH1003" s="65">
        <f t="shared" si="332"/>
        <v>0</v>
      </c>
      <c r="BI1003" s="67">
        <f t="shared" si="333"/>
        <v>7815.5555555555611</v>
      </c>
      <c r="BJ1003" s="57"/>
      <c r="BK1003" s="57"/>
      <c r="BM1003" s="57">
        <v>999</v>
      </c>
      <c r="BN1003" s="57">
        <v>0</v>
      </c>
      <c r="BO1003" s="66">
        <v>0</v>
      </c>
      <c r="BP1003" s="65">
        <f t="shared" si="321"/>
        <v>0</v>
      </c>
      <c r="BQ1003" s="65">
        <f t="shared" si="334"/>
        <v>0</v>
      </c>
      <c r="BR1003" s="67">
        <f t="shared" si="335"/>
        <v>7850.4166666666715</v>
      </c>
      <c r="BS1003" s="57"/>
      <c r="BT1003" s="57"/>
    </row>
    <row r="1004" spans="1:72" x14ac:dyDescent="0.25">
      <c r="A1004" s="31">
        <v>1004</v>
      </c>
      <c r="B1004" s="56">
        <v>1001</v>
      </c>
      <c r="C1004" s="71">
        <v>0</v>
      </c>
      <c r="D1004" s="71">
        <v>0</v>
      </c>
      <c r="E1004" s="71">
        <v>0</v>
      </c>
      <c r="F1004" s="71">
        <v>0</v>
      </c>
      <c r="G1004" s="71">
        <v>7850.4166666666715</v>
      </c>
      <c r="K1004" s="57">
        <v>1000</v>
      </c>
      <c r="L1004" s="66">
        <v>9</v>
      </c>
      <c r="M1004" s="66">
        <v>0</v>
      </c>
      <c r="N1004" s="65">
        <f t="shared" si="315"/>
        <v>2.5</v>
      </c>
      <c r="O1004" s="65">
        <f t="shared" si="322"/>
        <v>-0.97222222222222232</v>
      </c>
      <c r="P1004" s="67">
        <f t="shared" si="323"/>
        <v>5861.472222222219</v>
      </c>
      <c r="Q1004" s="57"/>
      <c r="R1004" s="57"/>
      <c r="T1004" s="57">
        <v>1000</v>
      </c>
      <c r="U1004" s="66">
        <v>0</v>
      </c>
      <c r="V1004" s="66">
        <v>0</v>
      </c>
      <c r="W1004" s="65">
        <f t="shared" si="316"/>
        <v>0</v>
      </c>
      <c r="X1004" s="65">
        <f t="shared" si="324"/>
        <v>0</v>
      </c>
      <c r="Y1004" s="67">
        <f t="shared" si="325"/>
        <v>8097.5555555555584</v>
      </c>
      <c r="Z1004" s="57"/>
      <c r="AA1004" s="57"/>
      <c r="AC1004" s="57">
        <v>1000</v>
      </c>
      <c r="AD1004" s="66">
        <v>0</v>
      </c>
      <c r="AE1004" s="66">
        <v>0</v>
      </c>
      <c r="AF1004" s="65">
        <f t="shared" si="317"/>
        <v>0</v>
      </c>
      <c r="AG1004" s="65">
        <f t="shared" si="326"/>
        <v>0</v>
      </c>
      <c r="AH1004" s="67">
        <f t="shared" si="327"/>
        <v>7837.9166666666579</v>
      </c>
      <c r="AI1004" s="57"/>
      <c r="AJ1004" s="57"/>
      <c r="AL1004" s="57">
        <v>1000</v>
      </c>
      <c r="AM1004" s="66">
        <v>0</v>
      </c>
      <c r="AN1004" s="66">
        <v>0</v>
      </c>
      <c r="AO1004" s="65">
        <f t="shared" si="318"/>
        <v>0</v>
      </c>
      <c r="AP1004" s="65">
        <f t="shared" si="328"/>
        <v>0</v>
      </c>
      <c r="AQ1004" s="67">
        <f t="shared" si="329"/>
        <v>7837.9166666666579</v>
      </c>
      <c r="AR1004" s="57"/>
      <c r="AS1004" s="57"/>
      <c r="AU1004" s="57">
        <v>1000</v>
      </c>
      <c r="AV1004" s="66">
        <v>0</v>
      </c>
      <c r="AW1004" s="66">
        <v>0</v>
      </c>
      <c r="AX1004" s="65">
        <f t="shared" si="319"/>
        <v>0</v>
      </c>
      <c r="AY1004" s="65">
        <f t="shared" si="330"/>
        <v>0</v>
      </c>
      <c r="AZ1004" s="67">
        <f t="shared" si="331"/>
        <v>7837.9166666666579</v>
      </c>
      <c r="BA1004" s="57"/>
      <c r="BB1004" s="57"/>
      <c r="BD1004" s="57">
        <v>1000</v>
      </c>
      <c r="BE1004" s="66">
        <v>0</v>
      </c>
      <c r="BF1004" s="66">
        <v>0</v>
      </c>
      <c r="BG1004" s="65">
        <f t="shared" si="320"/>
        <v>0</v>
      </c>
      <c r="BH1004" s="65">
        <f t="shared" si="332"/>
        <v>0</v>
      </c>
      <c r="BI1004" s="67">
        <f t="shared" si="333"/>
        <v>7815.5555555555611</v>
      </c>
      <c r="BJ1004" s="57"/>
      <c r="BK1004" s="57"/>
      <c r="BM1004" s="57">
        <v>1000</v>
      </c>
      <c r="BN1004" s="57">
        <v>0</v>
      </c>
      <c r="BO1004" s="66">
        <v>0</v>
      </c>
      <c r="BP1004" s="65">
        <f t="shared" si="321"/>
        <v>0</v>
      </c>
      <c r="BQ1004" s="65">
        <f t="shared" si="334"/>
        <v>0</v>
      </c>
      <c r="BR1004" s="67">
        <f t="shared" si="335"/>
        <v>7850.4166666666715</v>
      </c>
      <c r="BS1004" s="57"/>
      <c r="BT1004" s="57"/>
    </row>
    <row r="1005" spans="1:72" x14ac:dyDescent="0.25">
      <c r="A1005" s="31">
        <v>1005</v>
      </c>
      <c r="B1005" s="56">
        <v>1002</v>
      </c>
      <c r="C1005" s="71">
        <v>0</v>
      </c>
      <c r="D1005" s="71">
        <v>0</v>
      </c>
      <c r="E1005" s="71">
        <v>0</v>
      </c>
      <c r="F1005" s="71">
        <v>0</v>
      </c>
      <c r="G1005" s="71">
        <v>7850.4166666666715</v>
      </c>
      <c r="K1005" s="57">
        <v>1001</v>
      </c>
      <c r="L1005" s="66">
        <v>7.5</v>
      </c>
      <c r="M1005" s="66">
        <v>0</v>
      </c>
      <c r="N1005" s="65">
        <f t="shared" si="315"/>
        <v>2.0833333333333335</v>
      </c>
      <c r="O1005" s="65">
        <f t="shared" si="322"/>
        <v>-0.41666666666666652</v>
      </c>
      <c r="P1005" s="67">
        <f t="shared" si="323"/>
        <v>5863.763888888886</v>
      </c>
      <c r="Q1005" s="57"/>
      <c r="R1005" s="57"/>
      <c r="T1005" s="57">
        <v>1001</v>
      </c>
      <c r="U1005" s="66">
        <v>0</v>
      </c>
      <c r="V1005" s="66">
        <v>0</v>
      </c>
      <c r="W1005" s="65">
        <f t="shared" si="316"/>
        <v>0</v>
      </c>
      <c r="X1005" s="65">
        <f t="shared" si="324"/>
        <v>0</v>
      </c>
      <c r="Y1005" s="67">
        <f t="shared" si="325"/>
        <v>8097.5555555555584</v>
      </c>
      <c r="Z1005" s="57"/>
      <c r="AA1005" s="57"/>
      <c r="AC1005" s="57">
        <v>1001</v>
      </c>
      <c r="AD1005" s="66">
        <v>0</v>
      </c>
      <c r="AE1005" s="66">
        <v>0</v>
      </c>
      <c r="AF1005" s="65">
        <f t="shared" si="317"/>
        <v>0</v>
      </c>
      <c r="AG1005" s="65">
        <f t="shared" si="326"/>
        <v>0</v>
      </c>
      <c r="AH1005" s="67">
        <f t="shared" si="327"/>
        <v>7837.9166666666579</v>
      </c>
      <c r="AI1005" s="57"/>
      <c r="AJ1005" s="57"/>
      <c r="AL1005" s="57">
        <v>1001</v>
      </c>
      <c r="AM1005" s="66">
        <v>0</v>
      </c>
      <c r="AN1005" s="66">
        <v>0</v>
      </c>
      <c r="AO1005" s="65">
        <f t="shared" si="318"/>
        <v>0</v>
      </c>
      <c r="AP1005" s="65">
        <f t="shared" si="328"/>
        <v>0</v>
      </c>
      <c r="AQ1005" s="67">
        <f t="shared" si="329"/>
        <v>7837.9166666666579</v>
      </c>
      <c r="AR1005" s="57"/>
      <c r="AS1005" s="57"/>
      <c r="AU1005" s="57">
        <v>1001</v>
      </c>
      <c r="AV1005" s="66">
        <v>0</v>
      </c>
      <c r="AW1005" s="66">
        <v>0</v>
      </c>
      <c r="AX1005" s="65">
        <f t="shared" si="319"/>
        <v>0</v>
      </c>
      <c r="AY1005" s="65">
        <f t="shared" si="330"/>
        <v>0</v>
      </c>
      <c r="AZ1005" s="67">
        <f t="shared" si="331"/>
        <v>7837.9166666666579</v>
      </c>
      <c r="BA1005" s="57"/>
      <c r="BB1005" s="57"/>
      <c r="BD1005" s="57">
        <v>1001</v>
      </c>
      <c r="BE1005" s="66">
        <v>0</v>
      </c>
      <c r="BF1005" s="66">
        <v>0</v>
      </c>
      <c r="BG1005" s="65">
        <f t="shared" si="320"/>
        <v>0</v>
      </c>
      <c r="BH1005" s="65">
        <f t="shared" si="332"/>
        <v>0</v>
      </c>
      <c r="BI1005" s="67">
        <f t="shared" si="333"/>
        <v>7815.5555555555611</v>
      </c>
      <c r="BJ1005" s="57"/>
      <c r="BK1005" s="57"/>
      <c r="BM1005" s="57">
        <v>1001</v>
      </c>
      <c r="BN1005" s="57">
        <v>0</v>
      </c>
      <c r="BO1005" s="66">
        <v>0</v>
      </c>
      <c r="BP1005" s="65">
        <f t="shared" si="321"/>
        <v>0</v>
      </c>
      <c r="BQ1005" s="65">
        <f t="shared" si="334"/>
        <v>0</v>
      </c>
      <c r="BR1005" s="67">
        <f t="shared" si="335"/>
        <v>7850.4166666666715</v>
      </c>
      <c r="BS1005" s="57"/>
      <c r="BT1005" s="57"/>
    </row>
    <row r="1006" spans="1:72" x14ac:dyDescent="0.25">
      <c r="A1006" s="31">
        <v>1006</v>
      </c>
      <c r="B1006" s="56">
        <v>1003</v>
      </c>
      <c r="C1006" s="71">
        <v>0</v>
      </c>
      <c r="D1006" s="71">
        <v>0</v>
      </c>
      <c r="E1006" s="71">
        <v>0</v>
      </c>
      <c r="F1006" s="71">
        <v>0</v>
      </c>
      <c r="G1006" s="71">
        <v>7850.4166666666715</v>
      </c>
      <c r="K1006" s="57">
        <v>1002</v>
      </c>
      <c r="L1006" s="66">
        <v>4</v>
      </c>
      <c r="M1006" s="66">
        <v>0</v>
      </c>
      <c r="N1006" s="65">
        <f t="shared" si="315"/>
        <v>1.1111111111111112</v>
      </c>
      <c r="O1006" s="65">
        <f t="shared" si="322"/>
        <v>-0.97222222222222232</v>
      </c>
      <c r="P1006" s="67">
        <f t="shared" si="323"/>
        <v>5865.3611111111086</v>
      </c>
      <c r="Q1006" s="57"/>
      <c r="R1006" s="57"/>
      <c r="T1006" s="57">
        <v>1002</v>
      </c>
      <c r="U1006" s="66">
        <v>0</v>
      </c>
      <c r="V1006" s="66">
        <v>0</v>
      </c>
      <c r="W1006" s="65">
        <f t="shared" si="316"/>
        <v>0</v>
      </c>
      <c r="X1006" s="65">
        <f t="shared" si="324"/>
        <v>0</v>
      </c>
      <c r="Y1006" s="67">
        <f t="shared" si="325"/>
        <v>8097.5555555555584</v>
      </c>
      <c r="Z1006" s="57"/>
      <c r="AA1006" s="57"/>
      <c r="AC1006" s="57">
        <v>1002</v>
      </c>
      <c r="AD1006" s="66">
        <v>0</v>
      </c>
      <c r="AE1006" s="66">
        <v>0</v>
      </c>
      <c r="AF1006" s="65">
        <f t="shared" si="317"/>
        <v>0</v>
      </c>
      <c r="AG1006" s="65">
        <f t="shared" si="326"/>
        <v>0</v>
      </c>
      <c r="AH1006" s="67">
        <f t="shared" si="327"/>
        <v>7837.9166666666579</v>
      </c>
      <c r="AI1006" s="57"/>
      <c r="AJ1006" s="57"/>
      <c r="AL1006" s="57">
        <v>1002</v>
      </c>
      <c r="AM1006" s="66">
        <v>0</v>
      </c>
      <c r="AN1006" s="66">
        <v>0</v>
      </c>
      <c r="AO1006" s="65">
        <f t="shared" si="318"/>
        <v>0</v>
      </c>
      <c r="AP1006" s="65">
        <f t="shared" si="328"/>
        <v>0</v>
      </c>
      <c r="AQ1006" s="67">
        <f t="shared" si="329"/>
        <v>7837.9166666666579</v>
      </c>
      <c r="AR1006" s="57"/>
      <c r="AS1006" s="57"/>
      <c r="AU1006" s="57">
        <v>1002</v>
      </c>
      <c r="AV1006" s="66">
        <v>0</v>
      </c>
      <c r="AW1006" s="66">
        <v>0</v>
      </c>
      <c r="AX1006" s="65">
        <f t="shared" si="319"/>
        <v>0</v>
      </c>
      <c r="AY1006" s="65">
        <f t="shared" si="330"/>
        <v>0</v>
      </c>
      <c r="AZ1006" s="67">
        <f t="shared" si="331"/>
        <v>7837.9166666666579</v>
      </c>
      <c r="BA1006" s="57"/>
      <c r="BB1006" s="57"/>
      <c r="BD1006" s="57">
        <v>1002</v>
      </c>
      <c r="BE1006" s="66">
        <v>0</v>
      </c>
      <c r="BF1006" s="66">
        <v>0</v>
      </c>
      <c r="BG1006" s="65">
        <f t="shared" si="320"/>
        <v>0</v>
      </c>
      <c r="BH1006" s="65">
        <f t="shared" si="332"/>
        <v>0</v>
      </c>
      <c r="BI1006" s="67">
        <f t="shared" si="333"/>
        <v>7815.5555555555611</v>
      </c>
      <c r="BJ1006" s="57"/>
      <c r="BK1006" s="57"/>
      <c r="BM1006" s="57">
        <v>1002</v>
      </c>
      <c r="BN1006" s="57">
        <v>0</v>
      </c>
      <c r="BO1006" s="66">
        <v>0</v>
      </c>
      <c r="BP1006" s="65">
        <f t="shared" si="321"/>
        <v>0</v>
      </c>
      <c r="BQ1006" s="65">
        <f t="shared" si="334"/>
        <v>0</v>
      </c>
      <c r="BR1006" s="67">
        <f t="shared" si="335"/>
        <v>7850.4166666666715</v>
      </c>
      <c r="BS1006" s="57"/>
      <c r="BT1006" s="57"/>
    </row>
    <row r="1007" spans="1:72" x14ac:dyDescent="0.25">
      <c r="A1007" s="31">
        <v>1007</v>
      </c>
      <c r="B1007" s="56">
        <v>1004</v>
      </c>
      <c r="C1007" s="71">
        <v>0</v>
      </c>
      <c r="D1007" s="71">
        <v>0</v>
      </c>
      <c r="E1007" s="71">
        <v>0</v>
      </c>
      <c r="F1007" s="71">
        <v>0</v>
      </c>
      <c r="G1007" s="71">
        <v>7850.4166666666715</v>
      </c>
      <c r="K1007" s="57">
        <v>1003</v>
      </c>
      <c r="L1007" s="66">
        <v>2.9</v>
      </c>
      <c r="M1007" s="66">
        <v>0</v>
      </c>
      <c r="N1007" s="65">
        <f t="shared" si="315"/>
        <v>0.80555555555555547</v>
      </c>
      <c r="O1007" s="65">
        <f t="shared" si="322"/>
        <v>-0.30555555555555569</v>
      </c>
      <c r="P1007" s="67">
        <f t="shared" si="323"/>
        <v>5866.3194444444416</v>
      </c>
      <c r="Q1007" s="57"/>
      <c r="R1007" s="57"/>
      <c r="T1007" s="57">
        <v>1003</v>
      </c>
      <c r="U1007" s="66">
        <v>0</v>
      </c>
      <c r="V1007" s="66">
        <v>0</v>
      </c>
      <c r="W1007" s="65">
        <f t="shared" si="316"/>
        <v>0</v>
      </c>
      <c r="X1007" s="65">
        <f t="shared" si="324"/>
        <v>0</v>
      </c>
      <c r="Y1007" s="67">
        <f t="shared" si="325"/>
        <v>8097.5555555555584</v>
      </c>
      <c r="Z1007" s="57"/>
      <c r="AA1007" s="57"/>
      <c r="AC1007" s="57">
        <v>1003</v>
      </c>
      <c r="AD1007" s="66">
        <v>0</v>
      </c>
      <c r="AE1007" s="66">
        <v>0</v>
      </c>
      <c r="AF1007" s="65">
        <f t="shared" si="317"/>
        <v>0</v>
      </c>
      <c r="AG1007" s="65">
        <f t="shared" si="326"/>
        <v>0</v>
      </c>
      <c r="AH1007" s="67">
        <f t="shared" si="327"/>
        <v>7837.9166666666579</v>
      </c>
      <c r="AI1007" s="57"/>
      <c r="AJ1007" s="57"/>
      <c r="AL1007" s="57">
        <v>1003</v>
      </c>
      <c r="AM1007" s="66">
        <v>0</v>
      </c>
      <c r="AN1007" s="66">
        <v>0</v>
      </c>
      <c r="AO1007" s="65">
        <f t="shared" si="318"/>
        <v>0</v>
      </c>
      <c r="AP1007" s="65">
        <f t="shared" si="328"/>
        <v>0</v>
      </c>
      <c r="AQ1007" s="67">
        <f t="shared" si="329"/>
        <v>7837.9166666666579</v>
      </c>
      <c r="AR1007" s="57"/>
      <c r="AS1007" s="57"/>
      <c r="AU1007" s="57">
        <v>1003</v>
      </c>
      <c r="AV1007" s="66">
        <v>0</v>
      </c>
      <c r="AW1007" s="66">
        <v>0</v>
      </c>
      <c r="AX1007" s="65">
        <f t="shared" si="319"/>
        <v>0</v>
      </c>
      <c r="AY1007" s="65">
        <f t="shared" si="330"/>
        <v>0</v>
      </c>
      <c r="AZ1007" s="67">
        <f t="shared" si="331"/>
        <v>7837.9166666666579</v>
      </c>
      <c r="BA1007" s="57"/>
      <c r="BB1007" s="57"/>
      <c r="BD1007" s="57">
        <v>1003</v>
      </c>
      <c r="BE1007" s="66">
        <v>0</v>
      </c>
      <c r="BF1007" s="66">
        <v>0</v>
      </c>
      <c r="BG1007" s="65">
        <f t="shared" si="320"/>
        <v>0</v>
      </c>
      <c r="BH1007" s="65">
        <f t="shared" si="332"/>
        <v>0</v>
      </c>
      <c r="BI1007" s="67">
        <f t="shared" si="333"/>
        <v>7815.5555555555611</v>
      </c>
      <c r="BJ1007" s="57"/>
      <c r="BK1007" s="57"/>
      <c r="BM1007" s="57">
        <v>1003</v>
      </c>
      <c r="BN1007" s="57">
        <v>0</v>
      </c>
      <c r="BO1007" s="66">
        <v>0</v>
      </c>
      <c r="BP1007" s="65">
        <f t="shared" si="321"/>
        <v>0</v>
      </c>
      <c r="BQ1007" s="65">
        <f t="shared" si="334"/>
        <v>0</v>
      </c>
      <c r="BR1007" s="67">
        <f t="shared" si="335"/>
        <v>7850.4166666666715</v>
      </c>
      <c r="BS1007" s="57"/>
      <c r="BT1007" s="57"/>
    </row>
    <row r="1008" spans="1:72" x14ac:dyDescent="0.25">
      <c r="A1008" s="31">
        <v>1008</v>
      </c>
      <c r="B1008" s="56">
        <v>1005</v>
      </c>
      <c r="C1008" s="71">
        <v>0</v>
      </c>
      <c r="D1008" s="71">
        <v>0</v>
      </c>
      <c r="E1008" s="71">
        <v>0</v>
      </c>
      <c r="F1008" s="71">
        <v>0</v>
      </c>
      <c r="G1008" s="71">
        <v>7850.4166666666715</v>
      </c>
      <c r="K1008" s="57">
        <v>1004</v>
      </c>
      <c r="L1008" s="66">
        <v>0</v>
      </c>
      <c r="M1008" s="66">
        <v>0</v>
      </c>
      <c r="N1008" s="65">
        <f t="shared" si="315"/>
        <v>0</v>
      </c>
      <c r="O1008" s="65">
        <f t="shared" si="322"/>
        <v>-0.80555555555555547</v>
      </c>
      <c r="P1008" s="67">
        <f t="shared" si="323"/>
        <v>5866.722222222219</v>
      </c>
      <c r="Q1008" s="57"/>
      <c r="R1008" s="57"/>
      <c r="T1008" s="57">
        <v>1004</v>
      </c>
      <c r="U1008" s="66">
        <v>0</v>
      </c>
      <c r="V1008" s="66">
        <v>0</v>
      </c>
      <c r="W1008" s="65">
        <f t="shared" si="316"/>
        <v>0</v>
      </c>
      <c r="X1008" s="65">
        <f t="shared" si="324"/>
        <v>0</v>
      </c>
      <c r="Y1008" s="67">
        <f t="shared" si="325"/>
        <v>8097.5555555555584</v>
      </c>
      <c r="Z1008" s="57"/>
      <c r="AA1008" s="57"/>
      <c r="AC1008" s="57">
        <v>1004</v>
      </c>
      <c r="AD1008" s="66">
        <v>0</v>
      </c>
      <c r="AE1008" s="66">
        <v>0</v>
      </c>
      <c r="AF1008" s="65">
        <f t="shared" si="317"/>
        <v>0</v>
      </c>
      <c r="AG1008" s="65">
        <f t="shared" si="326"/>
        <v>0</v>
      </c>
      <c r="AH1008" s="67">
        <f t="shared" si="327"/>
        <v>7837.9166666666579</v>
      </c>
      <c r="AI1008" s="57"/>
      <c r="AJ1008" s="57"/>
      <c r="AL1008" s="57">
        <v>1004</v>
      </c>
      <c r="AM1008" s="66">
        <v>0</v>
      </c>
      <c r="AN1008" s="66">
        <v>0</v>
      </c>
      <c r="AO1008" s="65">
        <f t="shared" si="318"/>
        <v>0</v>
      </c>
      <c r="AP1008" s="65">
        <f t="shared" si="328"/>
        <v>0</v>
      </c>
      <c r="AQ1008" s="67">
        <f t="shared" si="329"/>
        <v>7837.9166666666579</v>
      </c>
      <c r="AR1008" s="57"/>
      <c r="AS1008" s="57"/>
      <c r="AU1008" s="57">
        <v>1004</v>
      </c>
      <c r="AV1008" s="66">
        <v>0</v>
      </c>
      <c r="AW1008" s="66">
        <v>0</v>
      </c>
      <c r="AX1008" s="65">
        <f t="shared" si="319"/>
        <v>0</v>
      </c>
      <c r="AY1008" s="65">
        <f t="shared" si="330"/>
        <v>0</v>
      </c>
      <c r="AZ1008" s="67">
        <f t="shared" si="331"/>
        <v>7837.9166666666579</v>
      </c>
      <c r="BA1008" s="57"/>
      <c r="BB1008" s="57"/>
      <c r="BD1008" s="57">
        <v>1004</v>
      </c>
      <c r="BE1008" s="66">
        <v>0</v>
      </c>
      <c r="BF1008" s="66">
        <v>0</v>
      </c>
      <c r="BG1008" s="65">
        <f t="shared" si="320"/>
        <v>0</v>
      </c>
      <c r="BH1008" s="65">
        <f t="shared" si="332"/>
        <v>0</v>
      </c>
      <c r="BI1008" s="67">
        <f t="shared" si="333"/>
        <v>7815.5555555555611</v>
      </c>
      <c r="BJ1008" s="57"/>
      <c r="BK1008" s="57"/>
      <c r="BM1008" s="57">
        <v>1004</v>
      </c>
      <c r="BN1008" s="57">
        <v>0</v>
      </c>
      <c r="BO1008" s="66">
        <v>0</v>
      </c>
      <c r="BP1008" s="65">
        <f t="shared" si="321"/>
        <v>0</v>
      </c>
      <c r="BQ1008" s="65">
        <f t="shared" si="334"/>
        <v>0</v>
      </c>
      <c r="BR1008" s="67">
        <f t="shared" si="335"/>
        <v>7850.4166666666715</v>
      </c>
      <c r="BS1008" s="57"/>
      <c r="BT1008" s="57"/>
    </row>
    <row r="1009" spans="1:72" x14ac:dyDescent="0.25">
      <c r="A1009" s="31">
        <v>1009</v>
      </c>
      <c r="B1009" s="56">
        <v>1006</v>
      </c>
      <c r="C1009" s="71">
        <v>0</v>
      </c>
      <c r="D1009" s="71">
        <v>0</v>
      </c>
      <c r="E1009" s="71">
        <v>0</v>
      </c>
      <c r="F1009" s="71">
        <v>0</v>
      </c>
      <c r="G1009" s="71">
        <v>7850.4166666666715</v>
      </c>
      <c r="K1009" s="57">
        <v>1005</v>
      </c>
      <c r="L1009" s="66">
        <v>0</v>
      </c>
      <c r="M1009" s="66">
        <v>0</v>
      </c>
      <c r="N1009" s="65">
        <f t="shared" si="315"/>
        <v>0</v>
      </c>
      <c r="O1009" s="65">
        <f t="shared" si="322"/>
        <v>0</v>
      </c>
      <c r="P1009" s="67">
        <f t="shared" si="323"/>
        <v>5866.722222222219</v>
      </c>
      <c r="Q1009" s="57"/>
      <c r="R1009" s="57"/>
      <c r="T1009" s="57">
        <v>1005</v>
      </c>
      <c r="U1009" s="66">
        <v>0</v>
      </c>
      <c r="V1009" s="66">
        <v>0</v>
      </c>
      <c r="W1009" s="65">
        <f t="shared" si="316"/>
        <v>0</v>
      </c>
      <c r="X1009" s="65">
        <f t="shared" si="324"/>
        <v>0</v>
      </c>
      <c r="Y1009" s="67">
        <f t="shared" si="325"/>
        <v>8097.5555555555584</v>
      </c>
      <c r="Z1009" s="57"/>
      <c r="AA1009" s="57"/>
      <c r="AC1009" s="57">
        <v>1005</v>
      </c>
      <c r="AD1009" s="66">
        <v>0</v>
      </c>
      <c r="AE1009" s="66">
        <v>0</v>
      </c>
      <c r="AF1009" s="65">
        <f t="shared" si="317"/>
        <v>0</v>
      </c>
      <c r="AG1009" s="65">
        <f t="shared" si="326"/>
        <v>0</v>
      </c>
      <c r="AH1009" s="67">
        <f t="shared" si="327"/>
        <v>7837.9166666666579</v>
      </c>
      <c r="AI1009" s="57"/>
      <c r="AJ1009" s="57"/>
      <c r="AL1009" s="57">
        <v>1005</v>
      </c>
      <c r="AM1009" s="66">
        <v>0</v>
      </c>
      <c r="AN1009" s="66">
        <v>0</v>
      </c>
      <c r="AO1009" s="65">
        <f t="shared" si="318"/>
        <v>0</v>
      </c>
      <c r="AP1009" s="65">
        <f t="shared" si="328"/>
        <v>0</v>
      </c>
      <c r="AQ1009" s="67">
        <f t="shared" si="329"/>
        <v>7837.9166666666579</v>
      </c>
      <c r="AR1009" s="57"/>
      <c r="AS1009" s="57"/>
      <c r="AU1009" s="57">
        <v>1005</v>
      </c>
      <c r="AV1009" s="66">
        <v>0</v>
      </c>
      <c r="AW1009" s="66">
        <v>0</v>
      </c>
      <c r="AX1009" s="65">
        <f t="shared" si="319"/>
        <v>0</v>
      </c>
      <c r="AY1009" s="65">
        <f t="shared" si="330"/>
        <v>0</v>
      </c>
      <c r="AZ1009" s="67">
        <f t="shared" si="331"/>
        <v>7837.9166666666579</v>
      </c>
      <c r="BA1009" s="57"/>
      <c r="BB1009" s="57"/>
      <c r="BD1009" s="57">
        <v>1005</v>
      </c>
      <c r="BE1009" s="66">
        <v>0</v>
      </c>
      <c r="BF1009" s="66">
        <v>0</v>
      </c>
      <c r="BG1009" s="65">
        <f t="shared" si="320"/>
        <v>0</v>
      </c>
      <c r="BH1009" s="65">
        <f t="shared" si="332"/>
        <v>0</v>
      </c>
      <c r="BI1009" s="67">
        <f t="shared" si="333"/>
        <v>7815.5555555555611</v>
      </c>
      <c r="BJ1009" s="57"/>
      <c r="BK1009" s="57"/>
      <c r="BM1009" s="57">
        <v>1005</v>
      </c>
      <c r="BN1009" s="57">
        <v>0</v>
      </c>
      <c r="BO1009" s="66">
        <v>0</v>
      </c>
      <c r="BP1009" s="65">
        <f t="shared" si="321"/>
        <v>0</v>
      </c>
      <c r="BQ1009" s="65">
        <f t="shared" si="334"/>
        <v>0</v>
      </c>
      <c r="BR1009" s="67">
        <f t="shared" si="335"/>
        <v>7850.4166666666715</v>
      </c>
      <c r="BS1009" s="57"/>
      <c r="BT1009" s="57"/>
    </row>
    <row r="1010" spans="1:72" x14ac:dyDescent="0.25">
      <c r="A1010" s="31">
        <v>1010</v>
      </c>
      <c r="B1010" s="56">
        <v>1007</v>
      </c>
      <c r="C1010" s="71">
        <v>0</v>
      </c>
      <c r="D1010" s="71">
        <v>0</v>
      </c>
      <c r="E1010" s="71">
        <v>0</v>
      </c>
      <c r="F1010" s="71">
        <v>0</v>
      </c>
      <c r="G1010" s="71">
        <v>7850.4166666666715</v>
      </c>
      <c r="K1010" s="57">
        <v>1006</v>
      </c>
      <c r="L1010" s="66">
        <v>0</v>
      </c>
      <c r="M1010" s="66">
        <v>0</v>
      </c>
      <c r="N1010" s="65">
        <f t="shared" si="315"/>
        <v>0</v>
      </c>
      <c r="O1010" s="65">
        <f t="shared" si="322"/>
        <v>0</v>
      </c>
      <c r="P1010" s="67">
        <f t="shared" si="323"/>
        <v>5866.722222222219</v>
      </c>
      <c r="Q1010" s="57"/>
      <c r="R1010" s="57"/>
      <c r="T1010" s="57">
        <v>1006</v>
      </c>
      <c r="U1010" s="66">
        <v>0</v>
      </c>
      <c r="V1010" s="66">
        <v>0</v>
      </c>
      <c r="W1010" s="65">
        <f t="shared" si="316"/>
        <v>0</v>
      </c>
      <c r="X1010" s="65">
        <f t="shared" si="324"/>
        <v>0</v>
      </c>
      <c r="Y1010" s="67">
        <f t="shared" si="325"/>
        <v>8097.5555555555584</v>
      </c>
      <c r="Z1010" s="57"/>
      <c r="AA1010" s="57"/>
      <c r="AC1010" s="57">
        <v>1006</v>
      </c>
      <c r="AD1010" s="66">
        <v>0</v>
      </c>
      <c r="AE1010" s="66">
        <v>0</v>
      </c>
      <c r="AF1010" s="65">
        <f t="shared" si="317"/>
        <v>0</v>
      </c>
      <c r="AG1010" s="65">
        <f t="shared" si="326"/>
        <v>0</v>
      </c>
      <c r="AH1010" s="67">
        <f t="shared" si="327"/>
        <v>7837.9166666666579</v>
      </c>
      <c r="AI1010" s="57"/>
      <c r="AJ1010" s="57"/>
      <c r="AL1010" s="57">
        <v>1006</v>
      </c>
      <c r="AM1010" s="66">
        <v>0</v>
      </c>
      <c r="AN1010" s="66">
        <v>0</v>
      </c>
      <c r="AO1010" s="65">
        <f t="shared" si="318"/>
        <v>0</v>
      </c>
      <c r="AP1010" s="65">
        <f t="shared" si="328"/>
        <v>0</v>
      </c>
      <c r="AQ1010" s="67">
        <f t="shared" si="329"/>
        <v>7837.9166666666579</v>
      </c>
      <c r="AR1010" s="57"/>
      <c r="AS1010" s="57"/>
      <c r="AU1010" s="57">
        <v>1006</v>
      </c>
      <c r="AV1010" s="66">
        <v>0</v>
      </c>
      <c r="AW1010" s="66">
        <v>0</v>
      </c>
      <c r="AX1010" s="65">
        <f t="shared" si="319"/>
        <v>0</v>
      </c>
      <c r="AY1010" s="65">
        <f t="shared" si="330"/>
        <v>0</v>
      </c>
      <c r="AZ1010" s="67">
        <f t="shared" si="331"/>
        <v>7837.9166666666579</v>
      </c>
      <c r="BA1010" s="57"/>
      <c r="BB1010" s="57"/>
      <c r="BD1010" s="57">
        <v>1006</v>
      </c>
      <c r="BE1010" s="66">
        <v>0</v>
      </c>
      <c r="BF1010" s="66">
        <v>0</v>
      </c>
      <c r="BG1010" s="65">
        <f t="shared" si="320"/>
        <v>0</v>
      </c>
      <c r="BH1010" s="65">
        <f t="shared" si="332"/>
        <v>0</v>
      </c>
      <c r="BI1010" s="67">
        <f t="shared" si="333"/>
        <v>7815.5555555555611</v>
      </c>
      <c r="BJ1010" s="57"/>
      <c r="BK1010" s="57"/>
      <c r="BM1010" s="57">
        <v>1006</v>
      </c>
      <c r="BN1010" s="57">
        <v>0</v>
      </c>
      <c r="BO1010" s="66">
        <v>0</v>
      </c>
      <c r="BP1010" s="65">
        <f t="shared" si="321"/>
        <v>0</v>
      </c>
      <c r="BQ1010" s="65">
        <f t="shared" si="334"/>
        <v>0</v>
      </c>
      <c r="BR1010" s="67">
        <f t="shared" si="335"/>
        <v>7850.4166666666715</v>
      </c>
      <c r="BS1010" s="57"/>
      <c r="BT1010" s="57"/>
    </row>
    <row r="1011" spans="1:72" x14ac:dyDescent="0.25">
      <c r="A1011" s="31">
        <v>1011</v>
      </c>
      <c r="B1011" s="56">
        <v>1008</v>
      </c>
      <c r="C1011" s="71">
        <v>0</v>
      </c>
      <c r="D1011" s="71">
        <v>0</v>
      </c>
      <c r="E1011" s="71">
        <v>0</v>
      </c>
      <c r="F1011" s="71">
        <v>0</v>
      </c>
      <c r="G1011" s="71">
        <v>7850.4166666666715</v>
      </c>
      <c r="K1011" s="57">
        <v>1007</v>
      </c>
      <c r="L1011" s="66">
        <v>0</v>
      </c>
      <c r="M1011" s="66">
        <v>0</v>
      </c>
      <c r="N1011" s="65">
        <f t="shared" si="315"/>
        <v>0</v>
      </c>
      <c r="O1011" s="65">
        <f t="shared" si="322"/>
        <v>0</v>
      </c>
      <c r="P1011" s="67">
        <f t="shared" si="323"/>
        <v>5866.722222222219</v>
      </c>
      <c r="Q1011" s="57"/>
      <c r="R1011" s="57"/>
      <c r="T1011" s="57">
        <v>1007</v>
      </c>
      <c r="U1011" s="66">
        <v>0</v>
      </c>
      <c r="V1011" s="66">
        <v>0</v>
      </c>
      <c r="W1011" s="65">
        <f t="shared" si="316"/>
        <v>0</v>
      </c>
      <c r="X1011" s="65">
        <f t="shared" si="324"/>
        <v>0</v>
      </c>
      <c r="Y1011" s="67">
        <f t="shared" si="325"/>
        <v>8097.5555555555584</v>
      </c>
      <c r="Z1011" s="57"/>
      <c r="AA1011" s="57"/>
      <c r="AC1011" s="57">
        <v>1007</v>
      </c>
      <c r="AD1011" s="66">
        <v>0</v>
      </c>
      <c r="AE1011" s="66">
        <v>0</v>
      </c>
      <c r="AF1011" s="65">
        <f t="shared" si="317"/>
        <v>0</v>
      </c>
      <c r="AG1011" s="65">
        <f t="shared" si="326"/>
        <v>0</v>
      </c>
      <c r="AH1011" s="67">
        <f t="shared" si="327"/>
        <v>7837.9166666666579</v>
      </c>
      <c r="AI1011" s="57"/>
      <c r="AJ1011" s="57"/>
      <c r="AL1011" s="57">
        <v>1007</v>
      </c>
      <c r="AM1011" s="66">
        <v>0</v>
      </c>
      <c r="AN1011" s="66">
        <v>0</v>
      </c>
      <c r="AO1011" s="65">
        <f t="shared" si="318"/>
        <v>0</v>
      </c>
      <c r="AP1011" s="65">
        <f t="shared" si="328"/>
        <v>0</v>
      </c>
      <c r="AQ1011" s="67">
        <f t="shared" si="329"/>
        <v>7837.9166666666579</v>
      </c>
      <c r="AR1011" s="57"/>
      <c r="AS1011" s="57"/>
      <c r="AU1011" s="57">
        <v>1007</v>
      </c>
      <c r="AV1011" s="66">
        <v>0</v>
      </c>
      <c r="AW1011" s="66">
        <v>0</v>
      </c>
      <c r="AX1011" s="65">
        <f t="shared" si="319"/>
        <v>0</v>
      </c>
      <c r="AY1011" s="65">
        <f t="shared" si="330"/>
        <v>0</v>
      </c>
      <c r="AZ1011" s="67">
        <f t="shared" si="331"/>
        <v>7837.9166666666579</v>
      </c>
      <c r="BA1011" s="57"/>
      <c r="BB1011" s="57"/>
      <c r="BD1011" s="57">
        <v>1007</v>
      </c>
      <c r="BE1011" s="66">
        <v>0</v>
      </c>
      <c r="BF1011" s="66">
        <v>0</v>
      </c>
      <c r="BG1011" s="65">
        <f t="shared" si="320"/>
        <v>0</v>
      </c>
      <c r="BH1011" s="65">
        <f t="shared" si="332"/>
        <v>0</v>
      </c>
      <c r="BI1011" s="67">
        <f t="shared" si="333"/>
        <v>7815.5555555555611</v>
      </c>
      <c r="BJ1011" s="57"/>
      <c r="BK1011" s="57"/>
      <c r="BM1011" s="57">
        <v>1007</v>
      </c>
      <c r="BN1011" s="57">
        <v>0</v>
      </c>
      <c r="BO1011" s="66">
        <v>0</v>
      </c>
      <c r="BP1011" s="65">
        <f t="shared" si="321"/>
        <v>0</v>
      </c>
      <c r="BQ1011" s="65">
        <f t="shared" si="334"/>
        <v>0</v>
      </c>
      <c r="BR1011" s="67">
        <f t="shared" si="335"/>
        <v>7850.4166666666715</v>
      </c>
      <c r="BS1011" s="57"/>
      <c r="BT1011" s="57"/>
    </row>
    <row r="1012" spans="1:72" x14ac:dyDescent="0.25">
      <c r="A1012" s="31">
        <v>1012</v>
      </c>
      <c r="B1012" s="56">
        <v>1009</v>
      </c>
      <c r="C1012" s="71">
        <v>0</v>
      </c>
      <c r="D1012" s="71">
        <v>0</v>
      </c>
      <c r="E1012" s="71">
        <v>0</v>
      </c>
      <c r="F1012" s="71">
        <v>0</v>
      </c>
      <c r="G1012" s="71">
        <v>7850.4166666666715</v>
      </c>
      <c r="K1012" s="57">
        <v>1008</v>
      </c>
      <c r="L1012" s="66">
        <v>0</v>
      </c>
      <c r="M1012" s="66">
        <v>0</v>
      </c>
      <c r="N1012" s="65">
        <f t="shared" si="315"/>
        <v>0</v>
      </c>
      <c r="O1012" s="65">
        <f t="shared" si="322"/>
        <v>0</v>
      </c>
      <c r="P1012" s="67">
        <f t="shared" si="323"/>
        <v>5866.722222222219</v>
      </c>
      <c r="Q1012" s="57"/>
      <c r="R1012" s="57"/>
      <c r="T1012" s="57">
        <v>1008</v>
      </c>
      <c r="U1012" s="66">
        <v>0</v>
      </c>
      <c r="V1012" s="66">
        <v>0</v>
      </c>
      <c r="W1012" s="65">
        <f t="shared" si="316"/>
        <v>0</v>
      </c>
      <c r="X1012" s="65">
        <f t="shared" si="324"/>
        <v>0</v>
      </c>
      <c r="Y1012" s="67">
        <f t="shared" si="325"/>
        <v>8097.5555555555584</v>
      </c>
      <c r="Z1012" s="57"/>
      <c r="AA1012" s="57"/>
      <c r="AC1012" s="57">
        <v>1008</v>
      </c>
      <c r="AD1012" s="66">
        <v>0</v>
      </c>
      <c r="AE1012" s="66">
        <v>0</v>
      </c>
      <c r="AF1012" s="65">
        <f t="shared" si="317"/>
        <v>0</v>
      </c>
      <c r="AG1012" s="65">
        <f t="shared" si="326"/>
        <v>0</v>
      </c>
      <c r="AH1012" s="67">
        <f t="shared" si="327"/>
        <v>7837.9166666666579</v>
      </c>
      <c r="AI1012" s="57"/>
      <c r="AJ1012" s="57"/>
      <c r="AL1012" s="57">
        <v>1008</v>
      </c>
      <c r="AM1012" s="66">
        <v>0</v>
      </c>
      <c r="AN1012" s="66">
        <v>0</v>
      </c>
      <c r="AO1012" s="65">
        <f t="shared" si="318"/>
        <v>0</v>
      </c>
      <c r="AP1012" s="65">
        <f t="shared" si="328"/>
        <v>0</v>
      </c>
      <c r="AQ1012" s="67">
        <f t="shared" si="329"/>
        <v>7837.9166666666579</v>
      </c>
      <c r="AR1012" s="57"/>
      <c r="AS1012" s="57"/>
      <c r="AU1012" s="57">
        <v>1008</v>
      </c>
      <c r="AV1012" s="66">
        <v>0</v>
      </c>
      <c r="AW1012" s="66">
        <v>0</v>
      </c>
      <c r="AX1012" s="65">
        <f t="shared" si="319"/>
        <v>0</v>
      </c>
      <c r="AY1012" s="65">
        <f t="shared" si="330"/>
        <v>0</v>
      </c>
      <c r="AZ1012" s="67">
        <f t="shared" si="331"/>
        <v>7837.9166666666579</v>
      </c>
      <c r="BA1012" s="57"/>
      <c r="BB1012" s="57"/>
      <c r="BD1012" s="57">
        <v>1008</v>
      </c>
      <c r="BE1012" s="66">
        <v>0</v>
      </c>
      <c r="BF1012" s="66">
        <v>0</v>
      </c>
      <c r="BG1012" s="65">
        <f t="shared" si="320"/>
        <v>0</v>
      </c>
      <c r="BH1012" s="65">
        <f t="shared" si="332"/>
        <v>0</v>
      </c>
      <c r="BI1012" s="67">
        <f t="shared" si="333"/>
        <v>7815.5555555555611</v>
      </c>
      <c r="BJ1012" s="57"/>
      <c r="BK1012" s="57"/>
      <c r="BM1012" s="57">
        <v>1008</v>
      </c>
      <c r="BN1012" s="57">
        <v>0</v>
      </c>
      <c r="BO1012" s="66">
        <v>0</v>
      </c>
      <c r="BP1012" s="65">
        <f t="shared" si="321"/>
        <v>0</v>
      </c>
      <c r="BQ1012" s="65">
        <f t="shared" si="334"/>
        <v>0</v>
      </c>
      <c r="BR1012" s="67">
        <f t="shared" si="335"/>
        <v>7850.4166666666715</v>
      </c>
      <c r="BS1012" s="57"/>
      <c r="BT1012" s="57"/>
    </row>
    <row r="1013" spans="1:72" x14ac:dyDescent="0.25">
      <c r="A1013" s="31">
        <v>1013</v>
      </c>
      <c r="B1013" s="56">
        <v>1010</v>
      </c>
      <c r="C1013" s="71">
        <v>0</v>
      </c>
      <c r="D1013" s="71">
        <v>0</v>
      </c>
      <c r="E1013" s="71">
        <v>0</v>
      </c>
      <c r="F1013" s="71">
        <v>0</v>
      </c>
      <c r="G1013" s="71">
        <v>7850.4166666666715</v>
      </c>
      <c r="K1013" s="57">
        <v>1009</v>
      </c>
      <c r="L1013" s="66">
        <v>0</v>
      </c>
      <c r="M1013" s="66">
        <v>0</v>
      </c>
      <c r="N1013" s="65">
        <f t="shared" si="315"/>
        <v>0</v>
      </c>
      <c r="O1013" s="65">
        <f t="shared" si="322"/>
        <v>0</v>
      </c>
      <c r="P1013" s="67">
        <f t="shared" si="323"/>
        <v>5866.722222222219</v>
      </c>
      <c r="Q1013" s="57"/>
      <c r="R1013" s="57"/>
      <c r="T1013" s="57">
        <v>1009</v>
      </c>
      <c r="U1013" s="66">
        <v>0</v>
      </c>
      <c r="V1013" s="66">
        <v>0</v>
      </c>
      <c r="W1013" s="65">
        <f t="shared" si="316"/>
        <v>0</v>
      </c>
      <c r="X1013" s="65">
        <f t="shared" si="324"/>
        <v>0</v>
      </c>
      <c r="Y1013" s="67">
        <f t="shared" si="325"/>
        <v>8097.5555555555584</v>
      </c>
      <c r="Z1013" s="57"/>
      <c r="AA1013" s="57"/>
      <c r="AC1013" s="57">
        <v>1009</v>
      </c>
      <c r="AD1013" s="66">
        <v>0</v>
      </c>
      <c r="AE1013" s="66">
        <v>0</v>
      </c>
      <c r="AF1013" s="65">
        <f t="shared" si="317"/>
        <v>0</v>
      </c>
      <c r="AG1013" s="65">
        <f t="shared" si="326"/>
        <v>0</v>
      </c>
      <c r="AH1013" s="67">
        <f t="shared" si="327"/>
        <v>7837.9166666666579</v>
      </c>
      <c r="AI1013" s="57"/>
      <c r="AJ1013" s="57"/>
      <c r="AL1013" s="57">
        <v>1009</v>
      </c>
      <c r="AM1013" s="66">
        <v>0</v>
      </c>
      <c r="AN1013" s="66">
        <v>0</v>
      </c>
      <c r="AO1013" s="65">
        <f t="shared" si="318"/>
        <v>0</v>
      </c>
      <c r="AP1013" s="65">
        <f t="shared" si="328"/>
        <v>0</v>
      </c>
      <c r="AQ1013" s="67">
        <f t="shared" si="329"/>
        <v>7837.9166666666579</v>
      </c>
      <c r="AR1013" s="57"/>
      <c r="AS1013" s="57"/>
      <c r="AU1013" s="57">
        <v>1009</v>
      </c>
      <c r="AV1013" s="66">
        <v>0</v>
      </c>
      <c r="AW1013" s="66">
        <v>0</v>
      </c>
      <c r="AX1013" s="65">
        <f t="shared" si="319"/>
        <v>0</v>
      </c>
      <c r="AY1013" s="65">
        <f t="shared" si="330"/>
        <v>0</v>
      </c>
      <c r="AZ1013" s="67">
        <f t="shared" si="331"/>
        <v>7837.9166666666579</v>
      </c>
      <c r="BA1013" s="57"/>
      <c r="BB1013" s="57"/>
      <c r="BD1013" s="57">
        <v>1009</v>
      </c>
      <c r="BE1013" s="66">
        <v>0</v>
      </c>
      <c r="BF1013" s="66">
        <v>0</v>
      </c>
      <c r="BG1013" s="65">
        <f t="shared" si="320"/>
        <v>0</v>
      </c>
      <c r="BH1013" s="65">
        <f t="shared" si="332"/>
        <v>0</v>
      </c>
      <c r="BI1013" s="67">
        <f t="shared" si="333"/>
        <v>7815.5555555555611</v>
      </c>
      <c r="BJ1013" s="57"/>
      <c r="BK1013" s="57"/>
      <c r="BM1013" s="57">
        <v>1009</v>
      </c>
      <c r="BN1013" s="57">
        <v>0</v>
      </c>
      <c r="BO1013" s="66">
        <v>0</v>
      </c>
      <c r="BP1013" s="65">
        <f t="shared" si="321"/>
        <v>0</v>
      </c>
      <c r="BQ1013" s="65">
        <f t="shared" si="334"/>
        <v>0</v>
      </c>
      <c r="BR1013" s="67">
        <f t="shared" si="335"/>
        <v>7850.4166666666715</v>
      </c>
      <c r="BS1013" s="57"/>
      <c r="BT1013" s="57"/>
    </row>
    <row r="1014" spans="1:72" x14ac:dyDescent="0.25">
      <c r="A1014" s="31">
        <v>1014</v>
      </c>
      <c r="B1014" s="56">
        <v>1011</v>
      </c>
      <c r="C1014" s="71">
        <v>0</v>
      </c>
      <c r="D1014" s="71">
        <v>0</v>
      </c>
      <c r="E1014" s="71">
        <v>0</v>
      </c>
      <c r="F1014" s="71">
        <v>0</v>
      </c>
      <c r="G1014" s="71">
        <v>7850.4166666666715</v>
      </c>
      <c r="K1014" s="57">
        <v>1010</v>
      </c>
      <c r="L1014" s="66">
        <v>0</v>
      </c>
      <c r="M1014" s="66">
        <v>0</v>
      </c>
      <c r="N1014" s="65">
        <f t="shared" si="315"/>
        <v>0</v>
      </c>
      <c r="O1014" s="65">
        <f t="shared" si="322"/>
        <v>0</v>
      </c>
      <c r="P1014" s="67">
        <f t="shared" si="323"/>
        <v>5866.722222222219</v>
      </c>
      <c r="Q1014" s="57"/>
      <c r="R1014" s="57"/>
      <c r="T1014" s="57">
        <v>1010</v>
      </c>
      <c r="U1014" s="66">
        <v>0</v>
      </c>
      <c r="V1014" s="66">
        <v>0</v>
      </c>
      <c r="W1014" s="65">
        <f t="shared" si="316"/>
        <v>0</v>
      </c>
      <c r="X1014" s="65">
        <f t="shared" si="324"/>
        <v>0</v>
      </c>
      <c r="Y1014" s="67">
        <f t="shared" si="325"/>
        <v>8097.5555555555584</v>
      </c>
      <c r="Z1014" s="57"/>
      <c r="AA1014" s="57"/>
      <c r="AC1014" s="57">
        <v>1010</v>
      </c>
      <c r="AD1014" s="66">
        <v>0</v>
      </c>
      <c r="AE1014" s="66">
        <v>0</v>
      </c>
      <c r="AF1014" s="65">
        <f t="shared" si="317"/>
        <v>0</v>
      </c>
      <c r="AG1014" s="65">
        <f t="shared" si="326"/>
        <v>0</v>
      </c>
      <c r="AH1014" s="67">
        <f t="shared" si="327"/>
        <v>7837.9166666666579</v>
      </c>
      <c r="AI1014" s="57"/>
      <c r="AJ1014" s="57"/>
      <c r="AL1014" s="57">
        <v>1010</v>
      </c>
      <c r="AM1014" s="66">
        <v>0</v>
      </c>
      <c r="AN1014" s="66">
        <v>0</v>
      </c>
      <c r="AO1014" s="65">
        <f t="shared" si="318"/>
        <v>0</v>
      </c>
      <c r="AP1014" s="65">
        <f t="shared" si="328"/>
        <v>0</v>
      </c>
      <c r="AQ1014" s="67">
        <f t="shared" si="329"/>
        <v>7837.9166666666579</v>
      </c>
      <c r="AR1014" s="57"/>
      <c r="AS1014" s="57"/>
      <c r="AU1014" s="57">
        <v>1010</v>
      </c>
      <c r="AV1014" s="66">
        <v>0</v>
      </c>
      <c r="AW1014" s="66">
        <v>0</v>
      </c>
      <c r="AX1014" s="65">
        <f t="shared" si="319"/>
        <v>0</v>
      </c>
      <c r="AY1014" s="65">
        <f t="shared" si="330"/>
        <v>0</v>
      </c>
      <c r="AZ1014" s="67">
        <f t="shared" si="331"/>
        <v>7837.9166666666579</v>
      </c>
      <c r="BA1014" s="57"/>
      <c r="BB1014" s="57"/>
      <c r="BD1014" s="57">
        <v>1010</v>
      </c>
      <c r="BE1014" s="66">
        <v>0</v>
      </c>
      <c r="BF1014" s="66">
        <v>0</v>
      </c>
      <c r="BG1014" s="65">
        <f t="shared" si="320"/>
        <v>0</v>
      </c>
      <c r="BH1014" s="65">
        <f t="shared" si="332"/>
        <v>0</v>
      </c>
      <c r="BI1014" s="67">
        <f t="shared" si="333"/>
        <v>7815.5555555555611</v>
      </c>
      <c r="BJ1014" s="57"/>
      <c r="BK1014" s="57"/>
      <c r="BM1014" s="57">
        <v>1010</v>
      </c>
      <c r="BN1014" s="57">
        <v>0</v>
      </c>
      <c r="BO1014" s="66">
        <v>0</v>
      </c>
      <c r="BP1014" s="65">
        <f t="shared" si="321"/>
        <v>0</v>
      </c>
      <c r="BQ1014" s="65">
        <f t="shared" si="334"/>
        <v>0</v>
      </c>
      <c r="BR1014" s="67">
        <f t="shared" si="335"/>
        <v>7850.4166666666715</v>
      </c>
      <c r="BS1014" s="57"/>
      <c r="BT1014" s="57"/>
    </row>
    <row r="1015" spans="1:72" x14ac:dyDescent="0.25">
      <c r="A1015" s="31">
        <v>1015</v>
      </c>
      <c r="B1015" s="56">
        <v>1012</v>
      </c>
      <c r="C1015" s="71">
        <v>0</v>
      </c>
      <c r="D1015" s="71">
        <v>0</v>
      </c>
      <c r="E1015" s="71">
        <v>0</v>
      </c>
      <c r="F1015" s="71">
        <v>0</v>
      </c>
      <c r="G1015" s="71">
        <v>7850.4166666666715</v>
      </c>
      <c r="K1015" s="57">
        <v>1011</v>
      </c>
      <c r="L1015" s="66">
        <v>0</v>
      </c>
      <c r="M1015" s="66">
        <v>0</v>
      </c>
      <c r="N1015" s="65">
        <f t="shared" si="315"/>
        <v>0</v>
      </c>
      <c r="O1015" s="65">
        <f t="shared" si="322"/>
        <v>0</v>
      </c>
      <c r="P1015" s="67">
        <f t="shared" si="323"/>
        <v>5866.722222222219</v>
      </c>
      <c r="Q1015" s="57"/>
      <c r="R1015" s="57"/>
      <c r="T1015" s="57">
        <v>1011</v>
      </c>
      <c r="U1015" s="66">
        <v>0</v>
      </c>
      <c r="V1015" s="66">
        <v>0</v>
      </c>
      <c r="W1015" s="65">
        <f t="shared" si="316"/>
        <v>0</v>
      </c>
      <c r="X1015" s="65">
        <f t="shared" si="324"/>
        <v>0</v>
      </c>
      <c r="Y1015" s="67">
        <f t="shared" si="325"/>
        <v>8097.5555555555584</v>
      </c>
      <c r="Z1015" s="57"/>
      <c r="AA1015" s="57"/>
      <c r="AC1015" s="57">
        <v>1011</v>
      </c>
      <c r="AD1015" s="66">
        <v>0</v>
      </c>
      <c r="AE1015" s="66">
        <v>0</v>
      </c>
      <c r="AF1015" s="65">
        <f t="shared" si="317"/>
        <v>0</v>
      </c>
      <c r="AG1015" s="65">
        <f t="shared" si="326"/>
        <v>0</v>
      </c>
      <c r="AH1015" s="67">
        <f t="shared" si="327"/>
        <v>7837.9166666666579</v>
      </c>
      <c r="AI1015" s="57"/>
      <c r="AJ1015" s="57"/>
      <c r="AL1015" s="57">
        <v>1011</v>
      </c>
      <c r="AM1015" s="66">
        <v>0</v>
      </c>
      <c r="AN1015" s="66">
        <v>0</v>
      </c>
      <c r="AO1015" s="65">
        <f t="shared" si="318"/>
        <v>0</v>
      </c>
      <c r="AP1015" s="65">
        <f t="shared" si="328"/>
        <v>0</v>
      </c>
      <c r="AQ1015" s="67">
        <f t="shared" si="329"/>
        <v>7837.9166666666579</v>
      </c>
      <c r="AR1015" s="57"/>
      <c r="AS1015" s="57"/>
      <c r="AU1015" s="57">
        <v>1011</v>
      </c>
      <c r="AV1015" s="66">
        <v>0</v>
      </c>
      <c r="AW1015" s="66">
        <v>0</v>
      </c>
      <c r="AX1015" s="65">
        <f t="shared" si="319"/>
        <v>0</v>
      </c>
      <c r="AY1015" s="65">
        <f t="shared" si="330"/>
        <v>0</v>
      </c>
      <c r="AZ1015" s="67">
        <f t="shared" si="331"/>
        <v>7837.9166666666579</v>
      </c>
      <c r="BA1015" s="57"/>
      <c r="BB1015" s="57"/>
      <c r="BD1015" s="57">
        <v>1011</v>
      </c>
      <c r="BE1015" s="66">
        <v>0</v>
      </c>
      <c r="BF1015" s="66">
        <v>0</v>
      </c>
      <c r="BG1015" s="65">
        <f t="shared" si="320"/>
        <v>0</v>
      </c>
      <c r="BH1015" s="65">
        <f t="shared" si="332"/>
        <v>0</v>
      </c>
      <c r="BI1015" s="67">
        <f t="shared" si="333"/>
        <v>7815.5555555555611</v>
      </c>
      <c r="BJ1015" s="57"/>
      <c r="BK1015" s="57"/>
      <c r="BM1015" s="57">
        <v>1011</v>
      </c>
      <c r="BN1015" s="57">
        <v>0</v>
      </c>
      <c r="BO1015" s="66">
        <v>0</v>
      </c>
      <c r="BP1015" s="65">
        <f t="shared" si="321"/>
        <v>0</v>
      </c>
      <c r="BQ1015" s="65">
        <f t="shared" si="334"/>
        <v>0</v>
      </c>
      <c r="BR1015" s="67">
        <f t="shared" si="335"/>
        <v>7850.4166666666715</v>
      </c>
      <c r="BS1015" s="57"/>
      <c r="BT1015" s="57"/>
    </row>
    <row r="1016" spans="1:72" x14ac:dyDescent="0.25">
      <c r="A1016" s="31">
        <v>1016</v>
      </c>
      <c r="B1016" s="56">
        <v>1013</v>
      </c>
      <c r="C1016" s="71">
        <v>0</v>
      </c>
      <c r="D1016" s="71">
        <v>0</v>
      </c>
      <c r="E1016" s="71">
        <v>0</v>
      </c>
      <c r="F1016" s="71">
        <v>0</v>
      </c>
      <c r="G1016" s="71">
        <v>7850.4166666666715</v>
      </c>
      <c r="K1016" s="57">
        <v>1012</v>
      </c>
      <c r="L1016" s="66">
        <v>0</v>
      </c>
      <c r="M1016" s="66">
        <v>0</v>
      </c>
      <c r="N1016" s="65">
        <f t="shared" si="315"/>
        <v>0</v>
      </c>
      <c r="O1016" s="65">
        <f t="shared" si="322"/>
        <v>0</v>
      </c>
      <c r="P1016" s="67">
        <f t="shared" si="323"/>
        <v>5866.722222222219</v>
      </c>
      <c r="Q1016" s="57"/>
      <c r="R1016" s="57"/>
      <c r="T1016" s="57">
        <v>1012</v>
      </c>
      <c r="U1016" s="66">
        <v>0</v>
      </c>
      <c r="V1016" s="66">
        <v>0</v>
      </c>
      <c r="W1016" s="65">
        <f t="shared" si="316"/>
        <v>0</v>
      </c>
      <c r="X1016" s="65">
        <f t="shared" si="324"/>
        <v>0</v>
      </c>
      <c r="Y1016" s="67">
        <f t="shared" si="325"/>
        <v>8097.5555555555584</v>
      </c>
      <c r="Z1016" s="57"/>
      <c r="AA1016" s="57"/>
      <c r="AC1016" s="57">
        <v>1012</v>
      </c>
      <c r="AD1016" s="66">
        <v>0</v>
      </c>
      <c r="AE1016" s="66">
        <v>0</v>
      </c>
      <c r="AF1016" s="65">
        <f t="shared" si="317"/>
        <v>0</v>
      </c>
      <c r="AG1016" s="65">
        <f t="shared" si="326"/>
        <v>0</v>
      </c>
      <c r="AH1016" s="67">
        <f t="shared" si="327"/>
        <v>7837.9166666666579</v>
      </c>
      <c r="AI1016" s="57"/>
      <c r="AJ1016" s="57"/>
      <c r="AL1016" s="57">
        <v>1012</v>
      </c>
      <c r="AM1016" s="66">
        <v>0</v>
      </c>
      <c r="AN1016" s="66">
        <v>0</v>
      </c>
      <c r="AO1016" s="65">
        <f t="shared" si="318"/>
        <v>0</v>
      </c>
      <c r="AP1016" s="65">
        <f t="shared" si="328"/>
        <v>0</v>
      </c>
      <c r="AQ1016" s="67">
        <f t="shared" si="329"/>
        <v>7837.9166666666579</v>
      </c>
      <c r="AR1016" s="57"/>
      <c r="AS1016" s="57"/>
      <c r="AU1016" s="57">
        <v>1012</v>
      </c>
      <c r="AV1016" s="66">
        <v>0</v>
      </c>
      <c r="AW1016" s="66">
        <v>0</v>
      </c>
      <c r="AX1016" s="65">
        <f t="shared" si="319"/>
        <v>0</v>
      </c>
      <c r="AY1016" s="65">
        <f t="shared" si="330"/>
        <v>0</v>
      </c>
      <c r="AZ1016" s="67">
        <f t="shared" si="331"/>
        <v>7837.9166666666579</v>
      </c>
      <c r="BA1016" s="57"/>
      <c r="BB1016" s="57"/>
      <c r="BD1016" s="57">
        <v>1012</v>
      </c>
      <c r="BE1016" s="66">
        <v>0</v>
      </c>
      <c r="BF1016" s="66">
        <v>0</v>
      </c>
      <c r="BG1016" s="65">
        <f t="shared" si="320"/>
        <v>0</v>
      </c>
      <c r="BH1016" s="65">
        <f t="shared" si="332"/>
        <v>0</v>
      </c>
      <c r="BI1016" s="67">
        <f t="shared" si="333"/>
        <v>7815.5555555555611</v>
      </c>
      <c r="BJ1016" s="57"/>
      <c r="BK1016" s="57"/>
      <c r="BM1016" s="57">
        <v>1012</v>
      </c>
      <c r="BN1016" s="57">
        <v>0</v>
      </c>
      <c r="BO1016" s="66">
        <v>0</v>
      </c>
      <c r="BP1016" s="65">
        <f t="shared" si="321"/>
        <v>0</v>
      </c>
      <c r="BQ1016" s="65">
        <f t="shared" si="334"/>
        <v>0</v>
      </c>
      <c r="BR1016" s="67">
        <f t="shared" si="335"/>
        <v>7850.4166666666715</v>
      </c>
      <c r="BS1016" s="57"/>
      <c r="BT1016" s="57"/>
    </row>
    <row r="1017" spans="1:72" x14ac:dyDescent="0.25">
      <c r="A1017" s="31">
        <v>1017</v>
      </c>
      <c r="B1017" s="56">
        <v>1014</v>
      </c>
      <c r="C1017" s="71">
        <v>0</v>
      </c>
      <c r="D1017" s="71">
        <v>0</v>
      </c>
      <c r="E1017" s="71">
        <v>0</v>
      </c>
      <c r="F1017" s="71">
        <v>0</v>
      </c>
      <c r="G1017" s="71">
        <v>7850.4166666666715</v>
      </c>
      <c r="K1017" s="57">
        <v>1013</v>
      </c>
      <c r="L1017" s="66">
        <v>0</v>
      </c>
      <c r="M1017" s="66">
        <v>0</v>
      </c>
      <c r="N1017" s="65">
        <f t="shared" si="315"/>
        <v>0</v>
      </c>
      <c r="O1017" s="65">
        <f t="shared" si="322"/>
        <v>0</v>
      </c>
      <c r="P1017" s="67">
        <f t="shared" si="323"/>
        <v>5866.722222222219</v>
      </c>
      <c r="Q1017" s="57"/>
      <c r="R1017" s="57"/>
      <c r="T1017" s="57">
        <v>1013</v>
      </c>
      <c r="U1017" s="66">
        <v>0</v>
      </c>
      <c r="V1017" s="66">
        <v>0</v>
      </c>
      <c r="W1017" s="65">
        <f t="shared" si="316"/>
        <v>0</v>
      </c>
      <c r="X1017" s="65">
        <f t="shared" si="324"/>
        <v>0</v>
      </c>
      <c r="Y1017" s="67">
        <f t="shared" si="325"/>
        <v>8097.5555555555584</v>
      </c>
      <c r="Z1017" s="57"/>
      <c r="AA1017" s="57"/>
      <c r="AC1017" s="57">
        <v>1013</v>
      </c>
      <c r="AD1017" s="66">
        <v>0</v>
      </c>
      <c r="AE1017" s="66">
        <v>0</v>
      </c>
      <c r="AF1017" s="65">
        <f t="shared" si="317"/>
        <v>0</v>
      </c>
      <c r="AG1017" s="65">
        <f t="shared" si="326"/>
        <v>0</v>
      </c>
      <c r="AH1017" s="67">
        <f t="shared" si="327"/>
        <v>7837.9166666666579</v>
      </c>
      <c r="AI1017" s="57"/>
      <c r="AJ1017" s="57"/>
      <c r="AL1017" s="57">
        <v>1013</v>
      </c>
      <c r="AM1017" s="66">
        <v>0</v>
      </c>
      <c r="AN1017" s="66">
        <v>0</v>
      </c>
      <c r="AO1017" s="65">
        <f t="shared" si="318"/>
        <v>0</v>
      </c>
      <c r="AP1017" s="65">
        <f t="shared" si="328"/>
        <v>0</v>
      </c>
      <c r="AQ1017" s="67">
        <f t="shared" si="329"/>
        <v>7837.9166666666579</v>
      </c>
      <c r="AR1017" s="57"/>
      <c r="AS1017" s="57"/>
      <c r="AU1017" s="57">
        <v>1013</v>
      </c>
      <c r="AV1017" s="66">
        <v>0</v>
      </c>
      <c r="AW1017" s="66">
        <v>0</v>
      </c>
      <c r="AX1017" s="65">
        <f t="shared" si="319"/>
        <v>0</v>
      </c>
      <c r="AY1017" s="65">
        <f t="shared" si="330"/>
        <v>0</v>
      </c>
      <c r="AZ1017" s="67">
        <f t="shared" si="331"/>
        <v>7837.9166666666579</v>
      </c>
      <c r="BA1017" s="57"/>
      <c r="BB1017" s="57"/>
      <c r="BD1017" s="57">
        <v>1013</v>
      </c>
      <c r="BE1017" s="66">
        <v>0</v>
      </c>
      <c r="BF1017" s="66">
        <v>0</v>
      </c>
      <c r="BG1017" s="65">
        <f t="shared" si="320"/>
        <v>0</v>
      </c>
      <c r="BH1017" s="65">
        <f t="shared" si="332"/>
        <v>0</v>
      </c>
      <c r="BI1017" s="67">
        <f t="shared" si="333"/>
        <v>7815.5555555555611</v>
      </c>
      <c r="BJ1017" s="57"/>
      <c r="BK1017" s="57"/>
      <c r="BM1017" s="57">
        <v>1013</v>
      </c>
      <c r="BN1017" s="57">
        <v>0</v>
      </c>
      <c r="BO1017" s="66">
        <v>0</v>
      </c>
      <c r="BP1017" s="65">
        <f t="shared" si="321"/>
        <v>0</v>
      </c>
      <c r="BQ1017" s="65">
        <f t="shared" si="334"/>
        <v>0</v>
      </c>
      <c r="BR1017" s="67">
        <f t="shared" si="335"/>
        <v>7850.4166666666715</v>
      </c>
      <c r="BS1017" s="57"/>
      <c r="BT1017" s="57"/>
    </row>
    <row r="1018" spans="1:72" x14ac:dyDescent="0.25">
      <c r="A1018" s="31">
        <v>1018</v>
      </c>
      <c r="B1018" s="56">
        <v>1015</v>
      </c>
      <c r="C1018" s="71">
        <v>0</v>
      </c>
      <c r="D1018" s="71">
        <v>0</v>
      </c>
      <c r="E1018" s="71">
        <v>0</v>
      </c>
      <c r="F1018" s="71">
        <v>0</v>
      </c>
      <c r="G1018" s="71">
        <v>7850.4166666666715</v>
      </c>
      <c r="K1018" s="57">
        <v>1014</v>
      </c>
      <c r="L1018" s="66">
        <v>0</v>
      </c>
      <c r="M1018" s="66">
        <v>0</v>
      </c>
      <c r="N1018" s="65">
        <f t="shared" si="315"/>
        <v>0</v>
      </c>
      <c r="O1018" s="65">
        <f t="shared" si="322"/>
        <v>0</v>
      </c>
      <c r="P1018" s="67">
        <f t="shared" si="323"/>
        <v>5866.722222222219</v>
      </c>
      <c r="Q1018" s="57"/>
      <c r="R1018" s="57"/>
      <c r="T1018" s="57">
        <v>1014</v>
      </c>
      <c r="U1018" s="66">
        <v>0</v>
      </c>
      <c r="V1018" s="66">
        <v>0</v>
      </c>
      <c r="W1018" s="65">
        <f t="shared" si="316"/>
        <v>0</v>
      </c>
      <c r="X1018" s="65">
        <f t="shared" si="324"/>
        <v>0</v>
      </c>
      <c r="Y1018" s="67">
        <f t="shared" si="325"/>
        <v>8097.5555555555584</v>
      </c>
      <c r="Z1018" s="57"/>
      <c r="AA1018" s="57"/>
      <c r="AC1018" s="57">
        <v>1014</v>
      </c>
      <c r="AD1018" s="66">
        <v>0</v>
      </c>
      <c r="AE1018" s="66">
        <v>0</v>
      </c>
      <c r="AF1018" s="65">
        <f t="shared" si="317"/>
        <v>0</v>
      </c>
      <c r="AG1018" s="65">
        <f t="shared" si="326"/>
        <v>0</v>
      </c>
      <c r="AH1018" s="67">
        <f t="shared" si="327"/>
        <v>7837.9166666666579</v>
      </c>
      <c r="AI1018" s="57"/>
      <c r="AJ1018" s="57"/>
      <c r="AL1018" s="57">
        <v>1014</v>
      </c>
      <c r="AM1018" s="66">
        <v>0</v>
      </c>
      <c r="AN1018" s="66">
        <v>0</v>
      </c>
      <c r="AO1018" s="65">
        <f t="shared" si="318"/>
        <v>0</v>
      </c>
      <c r="AP1018" s="65">
        <f t="shared" si="328"/>
        <v>0</v>
      </c>
      <c r="AQ1018" s="67">
        <f t="shared" si="329"/>
        <v>7837.9166666666579</v>
      </c>
      <c r="AR1018" s="57"/>
      <c r="AS1018" s="57"/>
      <c r="AU1018" s="57">
        <v>1014</v>
      </c>
      <c r="AV1018" s="66">
        <v>0</v>
      </c>
      <c r="AW1018" s="66">
        <v>0</v>
      </c>
      <c r="AX1018" s="65">
        <f t="shared" si="319"/>
        <v>0</v>
      </c>
      <c r="AY1018" s="65">
        <f t="shared" si="330"/>
        <v>0</v>
      </c>
      <c r="AZ1018" s="67">
        <f t="shared" si="331"/>
        <v>7837.9166666666579</v>
      </c>
      <c r="BA1018" s="57"/>
      <c r="BB1018" s="57"/>
      <c r="BD1018" s="57">
        <v>1014</v>
      </c>
      <c r="BE1018" s="66">
        <v>0</v>
      </c>
      <c r="BF1018" s="66">
        <v>0</v>
      </c>
      <c r="BG1018" s="65">
        <f t="shared" si="320"/>
        <v>0</v>
      </c>
      <c r="BH1018" s="65">
        <f t="shared" si="332"/>
        <v>0</v>
      </c>
      <c r="BI1018" s="67">
        <f t="shared" si="333"/>
        <v>7815.5555555555611</v>
      </c>
      <c r="BJ1018" s="57"/>
      <c r="BK1018" s="57"/>
      <c r="BM1018" s="57">
        <v>1014</v>
      </c>
      <c r="BN1018" s="57">
        <v>0</v>
      </c>
      <c r="BO1018" s="66">
        <v>0</v>
      </c>
      <c r="BP1018" s="65">
        <f t="shared" si="321"/>
        <v>0</v>
      </c>
      <c r="BQ1018" s="65">
        <f t="shared" si="334"/>
        <v>0</v>
      </c>
      <c r="BR1018" s="67">
        <f t="shared" si="335"/>
        <v>7850.4166666666715</v>
      </c>
      <c r="BS1018" s="57"/>
      <c r="BT1018" s="57"/>
    </row>
    <row r="1019" spans="1:72" x14ac:dyDescent="0.25">
      <c r="A1019" s="31">
        <v>1019</v>
      </c>
      <c r="B1019" s="56">
        <v>1016</v>
      </c>
      <c r="C1019" s="71">
        <v>0</v>
      </c>
      <c r="D1019" s="71">
        <v>0</v>
      </c>
      <c r="E1019" s="71">
        <v>0</v>
      </c>
      <c r="F1019" s="71">
        <v>0</v>
      </c>
      <c r="G1019" s="71">
        <v>7850.4166666666715</v>
      </c>
      <c r="K1019" s="57">
        <v>1015</v>
      </c>
      <c r="L1019" s="66">
        <v>0</v>
      </c>
      <c r="M1019" s="66">
        <v>0</v>
      </c>
      <c r="N1019" s="65">
        <f t="shared" si="315"/>
        <v>0</v>
      </c>
      <c r="O1019" s="65">
        <f t="shared" si="322"/>
        <v>0</v>
      </c>
      <c r="P1019" s="67">
        <f t="shared" si="323"/>
        <v>5866.722222222219</v>
      </c>
      <c r="Q1019" s="57"/>
      <c r="R1019" s="57"/>
      <c r="T1019" s="57">
        <v>1015</v>
      </c>
      <c r="U1019" s="66">
        <v>0</v>
      </c>
      <c r="V1019" s="66">
        <v>0</v>
      </c>
      <c r="W1019" s="65">
        <f t="shared" si="316"/>
        <v>0</v>
      </c>
      <c r="X1019" s="65">
        <f t="shared" si="324"/>
        <v>0</v>
      </c>
      <c r="Y1019" s="67">
        <f t="shared" si="325"/>
        <v>8097.5555555555584</v>
      </c>
      <c r="Z1019" s="57"/>
      <c r="AA1019" s="57"/>
      <c r="AC1019" s="57">
        <v>1015</v>
      </c>
      <c r="AD1019" s="66">
        <v>0</v>
      </c>
      <c r="AE1019" s="66">
        <v>0</v>
      </c>
      <c r="AF1019" s="65">
        <f t="shared" si="317"/>
        <v>0</v>
      </c>
      <c r="AG1019" s="65">
        <f t="shared" si="326"/>
        <v>0</v>
      </c>
      <c r="AH1019" s="67">
        <f t="shared" si="327"/>
        <v>7837.9166666666579</v>
      </c>
      <c r="AI1019" s="57"/>
      <c r="AJ1019" s="57"/>
      <c r="AL1019" s="57">
        <v>1015</v>
      </c>
      <c r="AM1019" s="66">
        <v>0</v>
      </c>
      <c r="AN1019" s="66">
        <v>0</v>
      </c>
      <c r="AO1019" s="65">
        <f t="shared" si="318"/>
        <v>0</v>
      </c>
      <c r="AP1019" s="65">
        <f t="shared" si="328"/>
        <v>0</v>
      </c>
      <c r="AQ1019" s="67">
        <f t="shared" si="329"/>
        <v>7837.9166666666579</v>
      </c>
      <c r="AR1019" s="57"/>
      <c r="AS1019" s="57"/>
      <c r="AU1019" s="57">
        <v>1015</v>
      </c>
      <c r="AV1019" s="66">
        <v>0</v>
      </c>
      <c r="AW1019" s="66">
        <v>0</v>
      </c>
      <c r="AX1019" s="65">
        <f t="shared" si="319"/>
        <v>0</v>
      </c>
      <c r="AY1019" s="65">
        <f t="shared" si="330"/>
        <v>0</v>
      </c>
      <c r="AZ1019" s="67">
        <f t="shared" si="331"/>
        <v>7837.9166666666579</v>
      </c>
      <c r="BA1019" s="57"/>
      <c r="BB1019" s="57"/>
      <c r="BD1019" s="57">
        <v>1015</v>
      </c>
      <c r="BE1019" s="66">
        <v>0</v>
      </c>
      <c r="BF1019" s="66">
        <v>0</v>
      </c>
      <c r="BG1019" s="65">
        <f t="shared" si="320"/>
        <v>0</v>
      </c>
      <c r="BH1019" s="65">
        <f t="shared" si="332"/>
        <v>0</v>
      </c>
      <c r="BI1019" s="67">
        <f t="shared" si="333"/>
        <v>7815.5555555555611</v>
      </c>
      <c r="BJ1019" s="57"/>
      <c r="BK1019" s="57"/>
      <c r="BM1019" s="57">
        <v>1015</v>
      </c>
      <c r="BN1019" s="57">
        <v>0</v>
      </c>
      <c r="BO1019" s="66">
        <v>0</v>
      </c>
      <c r="BP1019" s="65">
        <f t="shared" si="321"/>
        <v>0</v>
      </c>
      <c r="BQ1019" s="65">
        <f t="shared" si="334"/>
        <v>0</v>
      </c>
      <c r="BR1019" s="67">
        <f t="shared" si="335"/>
        <v>7850.4166666666715</v>
      </c>
      <c r="BS1019" s="57"/>
      <c r="BT1019" s="57"/>
    </row>
    <row r="1020" spans="1:72" x14ac:dyDescent="0.25">
      <c r="A1020" s="31">
        <v>1020</v>
      </c>
      <c r="B1020" s="56">
        <v>1017</v>
      </c>
      <c r="C1020" s="71">
        <v>0</v>
      </c>
      <c r="D1020" s="71">
        <v>0</v>
      </c>
      <c r="E1020" s="71">
        <v>0</v>
      </c>
      <c r="F1020" s="71">
        <v>0</v>
      </c>
      <c r="G1020" s="71">
        <v>7850.4166666666715</v>
      </c>
      <c r="K1020" s="57">
        <v>1016</v>
      </c>
      <c r="L1020" s="66">
        <v>0</v>
      </c>
      <c r="M1020" s="66">
        <v>0</v>
      </c>
      <c r="N1020" s="65">
        <f t="shared" si="315"/>
        <v>0</v>
      </c>
      <c r="O1020" s="65">
        <f t="shared" si="322"/>
        <v>0</v>
      </c>
      <c r="P1020" s="67">
        <f t="shared" si="323"/>
        <v>5866.722222222219</v>
      </c>
      <c r="Q1020" s="57"/>
      <c r="R1020" s="57"/>
      <c r="T1020" s="57">
        <v>1016</v>
      </c>
      <c r="U1020" s="66">
        <v>0</v>
      </c>
      <c r="V1020" s="66">
        <v>0</v>
      </c>
      <c r="W1020" s="65">
        <f t="shared" si="316"/>
        <v>0</v>
      </c>
      <c r="X1020" s="65">
        <f t="shared" si="324"/>
        <v>0</v>
      </c>
      <c r="Y1020" s="67">
        <f t="shared" si="325"/>
        <v>8097.5555555555584</v>
      </c>
      <c r="Z1020" s="57"/>
      <c r="AA1020" s="57"/>
      <c r="AC1020" s="57">
        <v>1016</v>
      </c>
      <c r="AD1020" s="66">
        <v>0</v>
      </c>
      <c r="AE1020" s="66">
        <v>0</v>
      </c>
      <c r="AF1020" s="65">
        <f t="shared" si="317"/>
        <v>0</v>
      </c>
      <c r="AG1020" s="65">
        <f t="shared" si="326"/>
        <v>0</v>
      </c>
      <c r="AH1020" s="67">
        <f t="shared" si="327"/>
        <v>7837.9166666666579</v>
      </c>
      <c r="AI1020" s="57"/>
      <c r="AJ1020" s="57"/>
      <c r="AL1020" s="57">
        <v>1016</v>
      </c>
      <c r="AM1020" s="66">
        <v>0</v>
      </c>
      <c r="AN1020" s="66">
        <v>0</v>
      </c>
      <c r="AO1020" s="65">
        <f t="shared" si="318"/>
        <v>0</v>
      </c>
      <c r="AP1020" s="65">
        <f t="shared" si="328"/>
        <v>0</v>
      </c>
      <c r="AQ1020" s="67">
        <f t="shared" si="329"/>
        <v>7837.9166666666579</v>
      </c>
      <c r="AR1020" s="57"/>
      <c r="AS1020" s="57"/>
      <c r="AU1020" s="57">
        <v>1016</v>
      </c>
      <c r="AV1020" s="66">
        <v>0</v>
      </c>
      <c r="AW1020" s="66">
        <v>0</v>
      </c>
      <c r="AX1020" s="65">
        <f t="shared" si="319"/>
        <v>0</v>
      </c>
      <c r="AY1020" s="65">
        <f t="shared" si="330"/>
        <v>0</v>
      </c>
      <c r="AZ1020" s="67">
        <f t="shared" si="331"/>
        <v>7837.9166666666579</v>
      </c>
      <c r="BA1020" s="57"/>
      <c r="BB1020" s="57"/>
      <c r="BD1020" s="57">
        <v>1016</v>
      </c>
      <c r="BE1020" s="66">
        <v>0</v>
      </c>
      <c r="BF1020" s="66">
        <v>0</v>
      </c>
      <c r="BG1020" s="65">
        <f t="shared" si="320"/>
        <v>0</v>
      </c>
      <c r="BH1020" s="65">
        <f t="shared" si="332"/>
        <v>0</v>
      </c>
      <c r="BI1020" s="67">
        <f t="shared" si="333"/>
        <v>7815.5555555555611</v>
      </c>
      <c r="BJ1020" s="57"/>
      <c r="BK1020" s="57"/>
      <c r="BM1020" s="57">
        <v>1016</v>
      </c>
      <c r="BN1020" s="57">
        <v>0</v>
      </c>
      <c r="BO1020" s="66">
        <v>0</v>
      </c>
      <c r="BP1020" s="65">
        <f t="shared" si="321"/>
        <v>0</v>
      </c>
      <c r="BQ1020" s="65">
        <f t="shared" si="334"/>
        <v>0</v>
      </c>
      <c r="BR1020" s="67">
        <f t="shared" si="335"/>
        <v>7850.4166666666715</v>
      </c>
      <c r="BS1020" s="57"/>
      <c r="BT1020" s="57"/>
    </row>
    <row r="1021" spans="1:72" x14ac:dyDescent="0.25">
      <c r="A1021" s="31">
        <v>1021</v>
      </c>
      <c r="B1021" s="56">
        <v>1018</v>
      </c>
      <c r="C1021" s="71">
        <v>0</v>
      </c>
      <c r="D1021" s="71">
        <v>0</v>
      </c>
      <c r="E1021" s="71">
        <v>0</v>
      </c>
      <c r="F1021" s="71">
        <v>0</v>
      </c>
      <c r="G1021" s="71">
        <v>7850.4166666666715</v>
      </c>
      <c r="K1021" s="57">
        <v>1017</v>
      </c>
      <c r="L1021" s="66">
        <v>0</v>
      </c>
      <c r="M1021" s="66">
        <v>0</v>
      </c>
      <c r="N1021" s="65">
        <f t="shared" si="315"/>
        <v>0</v>
      </c>
      <c r="O1021" s="65">
        <f t="shared" si="322"/>
        <v>0</v>
      </c>
      <c r="P1021" s="67">
        <f t="shared" si="323"/>
        <v>5866.722222222219</v>
      </c>
      <c r="Q1021" s="57"/>
      <c r="R1021" s="57"/>
      <c r="T1021" s="57">
        <v>1017</v>
      </c>
      <c r="U1021" s="66">
        <v>0</v>
      </c>
      <c r="V1021" s="66">
        <v>0</v>
      </c>
      <c r="W1021" s="65">
        <f t="shared" si="316"/>
        <v>0</v>
      </c>
      <c r="X1021" s="65">
        <f t="shared" si="324"/>
        <v>0</v>
      </c>
      <c r="Y1021" s="67">
        <f t="shared" si="325"/>
        <v>8097.5555555555584</v>
      </c>
      <c r="Z1021" s="57"/>
      <c r="AA1021" s="57"/>
      <c r="AC1021" s="57">
        <v>1017</v>
      </c>
      <c r="AD1021" s="66">
        <v>0</v>
      </c>
      <c r="AE1021" s="66">
        <v>0</v>
      </c>
      <c r="AF1021" s="65">
        <f t="shared" si="317"/>
        <v>0</v>
      </c>
      <c r="AG1021" s="65">
        <f t="shared" si="326"/>
        <v>0</v>
      </c>
      <c r="AH1021" s="67">
        <f t="shared" si="327"/>
        <v>7837.9166666666579</v>
      </c>
      <c r="AI1021" s="57"/>
      <c r="AJ1021" s="57"/>
      <c r="AL1021" s="57">
        <v>1017</v>
      </c>
      <c r="AM1021" s="66">
        <v>0</v>
      </c>
      <c r="AN1021" s="66">
        <v>0</v>
      </c>
      <c r="AO1021" s="65">
        <f t="shared" si="318"/>
        <v>0</v>
      </c>
      <c r="AP1021" s="65">
        <f t="shared" si="328"/>
        <v>0</v>
      </c>
      <c r="AQ1021" s="67">
        <f t="shared" si="329"/>
        <v>7837.9166666666579</v>
      </c>
      <c r="AR1021" s="57"/>
      <c r="AS1021" s="57"/>
      <c r="AU1021" s="57">
        <v>1017</v>
      </c>
      <c r="AV1021" s="66">
        <v>0</v>
      </c>
      <c r="AW1021" s="66">
        <v>0</v>
      </c>
      <c r="AX1021" s="65">
        <f t="shared" si="319"/>
        <v>0</v>
      </c>
      <c r="AY1021" s="65">
        <f t="shared" si="330"/>
        <v>0</v>
      </c>
      <c r="AZ1021" s="67">
        <f t="shared" si="331"/>
        <v>7837.9166666666579</v>
      </c>
      <c r="BA1021" s="57"/>
      <c r="BB1021" s="57"/>
      <c r="BD1021" s="57">
        <v>1017</v>
      </c>
      <c r="BE1021" s="66">
        <v>0</v>
      </c>
      <c r="BF1021" s="66">
        <v>0</v>
      </c>
      <c r="BG1021" s="65">
        <f t="shared" si="320"/>
        <v>0</v>
      </c>
      <c r="BH1021" s="65">
        <f t="shared" si="332"/>
        <v>0</v>
      </c>
      <c r="BI1021" s="67">
        <f t="shared" si="333"/>
        <v>7815.5555555555611</v>
      </c>
      <c r="BJ1021" s="57"/>
      <c r="BK1021" s="57"/>
      <c r="BM1021" s="57">
        <v>1017</v>
      </c>
      <c r="BN1021" s="57">
        <v>0</v>
      </c>
      <c r="BO1021" s="66">
        <v>0</v>
      </c>
      <c r="BP1021" s="65">
        <f t="shared" si="321"/>
        <v>0</v>
      </c>
      <c r="BQ1021" s="65">
        <f t="shared" si="334"/>
        <v>0</v>
      </c>
      <c r="BR1021" s="67">
        <f t="shared" si="335"/>
        <v>7850.4166666666715</v>
      </c>
      <c r="BS1021" s="57"/>
      <c r="BT1021" s="57"/>
    </row>
    <row r="1022" spans="1:72" x14ac:dyDescent="0.25">
      <c r="A1022" s="31">
        <v>1022</v>
      </c>
      <c r="B1022" s="56">
        <v>1019</v>
      </c>
      <c r="C1022" s="71">
        <v>0</v>
      </c>
      <c r="D1022" s="71">
        <v>0</v>
      </c>
      <c r="E1022" s="71">
        <v>0</v>
      </c>
      <c r="F1022" s="71">
        <v>0</v>
      </c>
      <c r="G1022" s="71">
        <v>7850.4166666666715</v>
      </c>
      <c r="K1022" s="57">
        <v>1018</v>
      </c>
      <c r="L1022" s="66">
        <v>0</v>
      </c>
      <c r="M1022" s="66">
        <v>0</v>
      </c>
      <c r="N1022" s="65">
        <f t="shared" si="315"/>
        <v>0</v>
      </c>
      <c r="O1022" s="65">
        <f t="shared" si="322"/>
        <v>0</v>
      </c>
      <c r="P1022" s="67">
        <f t="shared" si="323"/>
        <v>5866.722222222219</v>
      </c>
      <c r="Q1022" s="57"/>
      <c r="R1022" s="57"/>
      <c r="T1022" s="57">
        <v>1018</v>
      </c>
      <c r="U1022" s="66">
        <v>0</v>
      </c>
      <c r="V1022" s="66">
        <v>0</v>
      </c>
      <c r="W1022" s="65">
        <f t="shared" si="316"/>
        <v>0</v>
      </c>
      <c r="X1022" s="65">
        <f t="shared" si="324"/>
        <v>0</v>
      </c>
      <c r="Y1022" s="67">
        <f t="shared" si="325"/>
        <v>8097.5555555555584</v>
      </c>
      <c r="Z1022" s="57"/>
      <c r="AA1022" s="57"/>
      <c r="AC1022" s="57">
        <v>1018</v>
      </c>
      <c r="AD1022" s="66">
        <v>0</v>
      </c>
      <c r="AE1022" s="66">
        <v>0</v>
      </c>
      <c r="AF1022" s="65">
        <f t="shared" si="317"/>
        <v>0</v>
      </c>
      <c r="AG1022" s="65">
        <f t="shared" si="326"/>
        <v>0</v>
      </c>
      <c r="AH1022" s="67">
        <f t="shared" si="327"/>
        <v>7837.9166666666579</v>
      </c>
      <c r="AI1022" s="57"/>
      <c r="AJ1022" s="57"/>
      <c r="AL1022" s="57">
        <v>1018</v>
      </c>
      <c r="AM1022" s="66">
        <v>0</v>
      </c>
      <c r="AN1022" s="66">
        <v>0</v>
      </c>
      <c r="AO1022" s="65">
        <f t="shared" si="318"/>
        <v>0</v>
      </c>
      <c r="AP1022" s="65">
        <f t="shared" si="328"/>
        <v>0</v>
      </c>
      <c r="AQ1022" s="67">
        <f t="shared" si="329"/>
        <v>7837.9166666666579</v>
      </c>
      <c r="AR1022" s="57"/>
      <c r="AS1022" s="57"/>
      <c r="AU1022" s="57">
        <v>1018</v>
      </c>
      <c r="AV1022" s="66">
        <v>0</v>
      </c>
      <c r="AW1022" s="66">
        <v>0</v>
      </c>
      <c r="AX1022" s="65">
        <f t="shared" si="319"/>
        <v>0</v>
      </c>
      <c r="AY1022" s="65">
        <f t="shared" si="330"/>
        <v>0</v>
      </c>
      <c r="AZ1022" s="67">
        <f t="shared" si="331"/>
        <v>7837.9166666666579</v>
      </c>
      <c r="BA1022" s="57"/>
      <c r="BB1022" s="57"/>
      <c r="BD1022" s="57">
        <v>1018</v>
      </c>
      <c r="BE1022" s="66">
        <v>0</v>
      </c>
      <c r="BF1022" s="66">
        <v>0</v>
      </c>
      <c r="BG1022" s="65">
        <f t="shared" si="320"/>
        <v>0</v>
      </c>
      <c r="BH1022" s="65">
        <f t="shared" si="332"/>
        <v>0</v>
      </c>
      <c r="BI1022" s="67">
        <f t="shared" si="333"/>
        <v>7815.5555555555611</v>
      </c>
      <c r="BJ1022" s="57"/>
      <c r="BK1022" s="57"/>
      <c r="BM1022" s="57">
        <v>1018</v>
      </c>
      <c r="BN1022" s="57">
        <v>0</v>
      </c>
      <c r="BO1022" s="66">
        <v>0</v>
      </c>
      <c r="BP1022" s="65">
        <f t="shared" si="321"/>
        <v>0</v>
      </c>
      <c r="BQ1022" s="65">
        <f t="shared" si="334"/>
        <v>0</v>
      </c>
      <c r="BR1022" s="67">
        <f t="shared" si="335"/>
        <v>7850.4166666666715</v>
      </c>
      <c r="BS1022" s="57"/>
      <c r="BT1022" s="57"/>
    </row>
    <row r="1023" spans="1:72" x14ac:dyDescent="0.25">
      <c r="A1023" s="31">
        <v>1023</v>
      </c>
      <c r="B1023" s="56">
        <v>1020</v>
      </c>
      <c r="C1023" s="71">
        <v>0</v>
      </c>
      <c r="D1023" s="71">
        <v>0</v>
      </c>
      <c r="E1023" s="71">
        <v>0</v>
      </c>
      <c r="F1023" s="71">
        <v>0</v>
      </c>
      <c r="G1023" s="71">
        <v>7850.4166666666715</v>
      </c>
      <c r="K1023" s="57">
        <v>1019</v>
      </c>
      <c r="L1023" s="66">
        <v>0</v>
      </c>
      <c r="M1023" s="66">
        <v>0</v>
      </c>
      <c r="N1023" s="65">
        <f t="shared" si="315"/>
        <v>0</v>
      </c>
      <c r="O1023" s="65">
        <f t="shared" si="322"/>
        <v>0</v>
      </c>
      <c r="P1023" s="67">
        <f t="shared" si="323"/>
        <v>5866.722222222219</v>
      </c>
      <c r="Q1023" s="57"/>
      <c r="R1023" s="57"/>
      <c r="T1023" s="57">
        <v>1019</v>
      </c>
      <c r="U1023" s="66">
        <v>0</v>
      </c>
      <c r="V1023" s="66">
        <v>0</v>
      </c>
      <c r="W1023" s="65">
        <f t="shared" si="316"/>
        <v>0</v>
      </c>
      <c r="X1023" s="65">
        <f t="shared" si="324"/>
        <v>0</v>
      </c>
      <c r="Y1023" s="67">
        <f t="shared" si="325"/>
        <v>8097.5555555555584</v>
      </c>
      <c r="Z1023" s="57"/>
      <c r="AA1023" s="57"/>
      <c r="AC1023" s="57">
        <v>1019</v>
      </c>
      <c r="AD1023" s="66">
        <v>0</v>
      </c>
      <c r="AE1023" s="66">
        <v>0</v>
      </c>
      <c r="AF1023" s="65">
        <f t="shared" si="317"/>
        <v>0</v>
      </c>
      <c r="AG1023" s="65">
        <f t="shared" si="326"/>
        <v>0</v>
      </c>
      <c r="AH1023" s="67">
        <f t="shared" si="327"/>
        <v>7837.9166666666579</v>
      </c>
      <c r="AI1023" s="57"/>
      <c r="AJ1023" s="57"/>
      <c r="AL1023" s="57">
        <v>1019</v>
      </c>
      <c r="AM1023" s="66">
        <v>0</v>
      </c>
      <c r="AN1023" s="66">
        <v>0</v>
      </c>
      <c r="AO1023" s="65">
        <f t="shared" si="318"/>
        <v>0</v>
      </c>
      <c r="AP1023" s="65">
        <f t="shared" si="328"/>
        <v>0</v>
      </c>
      <c r="AQ1023" s="67">
        <f t="shared" si="329"/>
        <v>7837.9166666666579</v>
      </c>
      <c r="AR1023" s="57"/>
      <c r="AS1023" s="57"/>
      <c r="AU1023" s="57">
        <v>1019</v>
      </c>
      <c r="AV1023" s="66">
        <v>0</v>
      </c>
      <c r="AW1023" s="66">
        <v>0</v>
      </c>
      <c r="AX1023" s="65">
        <f t="shared" si="319"/>
        <v>0</v>
      </c>
      <c r="AY1023" s="65">
        <f t="shared" si="330"/>
        <v>0</v>
      </c>
      <c r="AZ1023" s="67">
        <f t="shared" si="331"/>
        <v>7837.9166666666579</v>
      </c>
      <c r="BA1023" s="57"/>
      <c r="BB1023" s="57"/>
      <c r="BD1023" s="57">
        <v>1019</v>
      </c>
      <c r="BE1023" s="66">
        <v>0</v>
      </c>
      <c r="BF1023" s="66">
        <v>0</v>
      </c>
      <c r="BG1023" s="65">
        <f t="shared" si="320"/>
        <v>0</v>
      </c>
      <c r="BH1023" s="65">
        <f t="shared" si="332"/>
        <v>0</v>
      </c>
      <c r="BI1023" s="67">
        <f t="shared" si="333"/>
        <v>7815.5555555555611</v>
      </c>
      <c r="BJ1023" s="57"/>
      <c r="BK1023" s="57"/>
      <c r="BM1023" s="57">
        <v>1019</v>
      </c>
      <c r="BN1023" s="57">
        <v>0</v>
      </c>
      <c r="BO1023" s="66">
        <v>0</v>
      </c>
      <c r="BP1023" s="65">
        <f t="shared" si="321"/>
        <v>0</v>
      </c>
      <c r="BQ1023" s="65">
        <f t="shared" si="334"/>
        <v>0</v>
      </c>
      <c r="BR1023" s="67">
        <f t="shared" si="335"/>
        <v>7850.4166666666715</v>
      </c>
      <c r="BS1023" s="57"/>
      <c r="BT1023" s="57"/>
    </row>
    <row r="1024" spans="1:72" x14ac:dyDescent="0.25">
      <c r="A1024" s="31">
        <v>1024</v>
      </c>
      <c r="B1024" s="56">
        <v>1021</v>
      </c>
      <c r="C1024" s="71">
        <v>0</v>
      </c>
      <c r="D1024" s="71">
        <v>0</v>
      </c>
      <c r="E1024" s="71">
        <v>0</v>
      </c>
      <c r="F1024" s="71">
        <v>0</v>
      </c>
      <c r="G1024" s="71">
        <v>7850.4166666666715</v>
      </c>
      <c r="K1024" s="57">
        <v>1020</v>
      </c>
      <c r="L1024" s="66">
        <v>0</v>
      </c>
      <c r="M1024" s="66">
        <v>0</v>
      </c>
      <c r="N1024" s="65">
        <f t="shared" si="315"/>
        <v>0</v>
      </c>
      <c r="O1024" s="65">
        <f t="shared" si="322"/>
        <v>0</v>
      </c>
      <c r="P1024" s="67">
        <f t="shared" si="323"/>
        <v>5866.722222222219</v>
      </c>
      <c r="Q1024" s="57"/>
      <c r="R1024" s="57"/>
      <c r="T1024" s="57">
        <v>1020</v>
      </c>
      <c r="U1024" s="66">
        <v>0</v>
      </c>
      <c r="V1024" s="66">
        <v>0</v>
      </c>
      <c r="W1024" s="65">
        <f t="shared" si="316"/>
        <v>0</v>
      </c>
      <c r="X1024" s="65">
        <f t="shared" si="324"/>
        <v>0</v>
      </c>
      <c r="Y1024" s="67">
        <f t="shared" si="325"/>
        <v>8097.5555555555584</v>
      </c>
      <c r="Z1024" s="57"/>
      <c r="AA1024" s="57"/>
      <c r="AC1024" s="57">
        <v>1020</v>
      </c>
      <c r="AD1024" s="66">
        <v>0</v>
      </c>
      <c r="AE1024" s="66">
        <v>0</v>
      </c>
      <c r="AF1024" s="65">
        <f t="shared" si="317"/>
        <v>0</v>
      </c>
      <c r="AG1024" s="65">
        <f t="shared" si="326"/>
        <v>0</v>
      </c>
      <c r="AH1024" s="67">
        <f t="shared" si="327"/>
        <v>7837.9166666666579</v>
      </c>
      <c r="AI1024" s="57"/>
      <c r="AJ1024" s="57"/>
      <c r="AL1024" s="57">
        <v>1020</v>
      </c>
      <c r="AM1024" s="66">
        <v>0</v>
      </c>
      <c r="AN1024" s="66">
        <v>0</v>
      </c>
      <c r="AO1024" s="65">
        <f t="shared" si="318"/>
        <v>0</v>
      </c>
      <c r="AP1024" s="65">
        <f t="shared" si="328"/>
        <v>0</v>
      </c>
      <c r="AQ1024" s="67">
        <f t="shared" si="329"/>
        <v>7837.9166666666579</v>
      </c>
      <c r="AR1024" s="57"/>
      <c r="AS1024" s="57"/>
      <c r="AU1024" s="57">
        <v>1020</v>
      </c>
      <c r="AV1024" s="66">
        <v>0</v>
      </c>
      <c r="AW1024" s="66">
        <v>0</v>
      </c>
      <c r="AX1024" s="65">
        <f t="shared" si="319"/>
        <v>0</v>
      </c>
      <c r="AY1024" s="65">
        <f t="shared" si="330"/>
        <v>0</v>
      </c>
      <c r="AZ1024" s="67">
        <f t="shared" si="331"/>
        <v>7837.9166666666579</v>
      </c>
      <c r="BA1024" s="57"/>
      <c r="BB1024" s="57"/>
      <c r="BD1024" s="57">
        <v>1020</v>
      </c>
      <c r="BE1024" s="66">
        <v>0</v>
      </c>
      <c r="BF1024" s="66">
        <v>0</v>
      </c>
      <c r="BG1024" s="65">
        <f t="shared" si="320"/>
        <v>0</v>
      </c>
      <c r="BH1024" s="65">
        <f t="shared" si="332"/>
        <v>0</v>
      </c>
      <c r="BI1024" s="67">
        <f t="shared" si="333"/>
        <v>7815.5555555555611</v>
      </c>
      <c r="BJ1024" s="57"/>
      <c r="BK1024" s="57"/>
      <c r="BM1024" s="57">
        <v>1020</v>
      </c>
      <c r="BN1024" s="57">
        <v>0</v>
      </c>
      <c r="BO1024" s="66">
        <v>0</v>
      </c>
      <c r="BP1024" s="65">
        <f t="shared" si="321"/>
        <v>0</v>
      </c>
      <c r="BQ1024" s="65">
        <f t="shared" si="334"/>
        <v>0</v>
      </c>
      <c r="BR1024" s="67">
        <f t="shared" si="335"/>
        <v>7850.4166666666715</v>
      </c>
      <c r="BS1024" s="57"/>
      <c r="BT1024" s="57"/>
    </row>
    <row r="1025" spans="1:72" x14ac:dyDescent="0.25">
      <c r="A1025" s="31">
        <v>1025</v>
      </c>
      <c r="B1025" s="56">
        <v>1022</v>
      </c>
      <c r="C1025" s="71">
        <v>0</v>
      </c>
      <c r="D1025" s="71">
        <v>0</v>
      </c>
      <c r="E1025" s="71">
        <v>0</v>
      </c>
      <c r="F1025" s="71">
        <v>0</v>
      </c>
      <c r="G1025" s="71">
        <v>7850.4166666666715</v>
      </c>
      <c r="K1025" s="57">
        <v>1021</v>
      </c>
      <c r="L1025" s="66">
        <v>0</v>
      </c>
      <c r="M1025" s="66">
        <v>0</v>
      </c>
      <c r="N1025" s="65">
        <f t="shared" si="315"/>
        <v>0</v>
      </c>
      <c r="O1025" s="65">
        <f t="shared" si="322"/>
        <v>0</v>
      </c>
      <c r="P1025" s="67">
        <f t="shared" si="323"/>
        <v>5866.722222222219</v>
      </c>
      <c r="Q1025" s="57"/>
      <c r="R1025" s="57"/>
      <c r="T1025" s="57">
        <v>1021</v>
      </c>
      <c r="U1025" s="66">
        <v>0</v>
      </c>
      <c r="V1025" s="66">
        <v>0</v>
      </c>
      <c r="W1025" s="65">
        <f t="shared" si="316"/>
        <v>0</v>
      </c>
      <c r="X1025" s="65">
        <f t="shared" si="324"/>
        <v>0</v>
      </c>
      <c r="Y1025" s="67">
        <f t="shared" si="325"/>
        <v>8097.5555555555584</v>
      </c>
      <c r="Z1025" s="57"/>
      <c r="AA1025" s="57"/>
      <c r="AC1025" s="57">
        <v>1021</v>
      </c>
      <c r="AD1025" s="66">
        <v>0</v>
      </c>
      <c r="AE1025" s="66">
        <v>0</v>
      </c>
      <c r="AF1025" s="65">
        <f t="shared" si="317"/>
        <v>0</v>
      </c>
      <c r="AG1025" s="65">
        <f t="shared" si="326"/>
        <v>0</v>
      </c>
      <c r="AH1025" s="67">
        <f t="shared" si="327"/>
        <v>7837.9166666666579</v>
      </c>
      <c r="AI1025" s="57"/>
      <c r="AJ1025" s="57"/>
      <c r="AL1025" s="57">
        <v>1021</v>
      </c>
      <c r="AM1025" s="66">
        <v>0</v>
      </c>
      <c r="AN1025" s="66">
        <v>0</v>
      </c>
      <c r="AO1025" s="65">
        <f t="shared" si="318"/>
        <v>0</v>
      </c>
      <c r="AP1025" s="65">
        <f t="shared" si="328"/>
        <v>0</v>
      </c>
      <c r="AQ1025" s="67">
        <f t="shared" si="329"/>
        <v>7837.9166666666579</v>
      </c>
      <c r="AR1025" s="57"/>
      <c r="AS1025" s="57"/>
      <c r="AU1025" s="57">
        <v>1021</v>
      </c>
      <c r="AV1025" s="66">
        <v>0</v>
      </c>
      <c r="AW1025" s="66">
        <v>0</v>
      </c>
      <c r="AX1025" s="65">
        <f t="shared" si="319"/>
        <v>0</v>
      </c>
      <c r="AY1025" s="65">
        <f t="shared" si="330"/>
        <v>0</v>
      </c>
      <c r="AZ1025" s="67">
        <f t="shared" si="331"/>
        <v>7837.9166666666579</v>
      </c>
      <c r="BA1025" s="57"/>
      <c r="BB1025" s="57"/>
      <c r="BD1025" s="57">
        <v>1021</v>
      </c>
      <c r="BE1025" s="66">
        <v>0</v>
      </c>
      <c r="BF1025" s="66">
        <v>0</v>
      </c>
      <c r="BG1025" s="65">
        <f t="shared" si="320"/>
        <v>0</v>
      </c>
      <c r="BH1025" s="65">
        <f t="shared" si="332"/>
        <v>0</v>
      </c>
      <c r="BI1025" s="67">
        <f t="shared" si="333"/>
        <v>7815.5555555555611</v>
      </c>
      <c r="BJ1025" s="57"/>
      <c r="BK1025" s="57"/>
      <c r="BM1025" s="57">
        <v>1021</v>
      </c>
      <c r="BN1025" s="57">
        <v>0</v>
      </c>
      <c r="BO1025" s="66">
        <v>0</v>
      </c>
      <c r="BP1025" s="65">
        <f t="shared" si="321"/>
        <v>0</v>
      </c>
      <c r="BQ1025" s="65">
        <f t="shared" si="334"/>
        <v>0</v>
      </c>
      <c r="BR1025" s="67">
        <f t="shared" si="335"/>
        <v>7850.4166666666715</v>
      </c>
      <c r="BS1025" s="57"/>
      <c r="BT1025" s="57"/>
    </row>
    <row r="1026" spans="1:72" x14ac:dyDescent="0.25">
      <c r="A1026" s="31">
        <v>1026</v>
      </c>
      <c r="B1026" s="56">
        <v>1023</v>
      </c>
      <c r="C1026" s="71">
        <v>0</v>
      </c>
      <c r="D1026" s="71">
        <v>0</v>
      </c>
      <c r="E1026" s="71">
        <v>0</v>
      </c>
      <c r="F1026" s="71">
        <v>0</v>
      </c>
      <c r="G1026" s="71">
        <v>7850.4166666666715</v>
      </c>
      <c r="K1026" s="57">
        <v>1022</v>
      </c>
      <c r="L1026" s="66">
        <v>0</v>
      </c>
      <c r="M1026" s="66">
        <v>0</v>
      </c>
      <c r="N1026" s="65">
        <f t="shared" si="315"/>
        <v>0</v>
      </c>
      <c r="O1026" s="65">
        <f t="shared" si="322"/>
        <v>0</v>
      </c>
      <c r="P1026" s="67">
        <f t="shared" si="323"/>
        <v>5866.722222222219</v>
      </c>
      <c r="Q1026" s="57"/>
      <c r="R1026" s="57"/>
      <c r="T1026" s="57">
        <v>1022</v>
      </c>
      <c r="U1026" s="66">
        <v>0</v>
      </c>
      <c r="V1026" s="66">
        <v>0</v>
      </c>
      <c r="W1026" s="65">
        <f t="shared" si="316"/>
        <v>0</v>
      </c>
      <c r="X1026" s="65">
        <f t="shared" si="324"/>
        <v>0</v>
      </c>
      <c r="Y1026" s="67">
        <f t="shared" si="325"/>
        <v>8097.5555555555584</v>
      </c>
      <c r="Z1026" s="57"/>
      <c r="AA1026" s="57"/>
      <c r="AC1026" s="57">
        <v>1022</v>
      </c>
      <c r="AD1026" s="66">
        <v>0</v>
      </c>
      <c r="AE1026" s="66">
        <v>0</v>
      </c>
      <c r="AF1026" s="65">
        <f t="shared" si="317"/>
        <v>0</v>
      </c>
      <c r="AG1026" s="65">
        <f t="shared" si="326"/>
        <v>0</v>
      </c>
      <c r="AH1026" s="67">
        <f t="shared" si="327"/>
        <v>7837.9166666666579</v>
      </c>
      <c r="AI1026" s="57"/>
      <c r="AJ1026" s="57"/>
      <c r="AL1026" s="57">
        <v>1022</v>
      </c>
      <c r="AM1026" s="66">
        <v>0</v>
      </c>
      <c r="AN1026" s="66">
        <v>0</v>
      </c>
      <c r="AO1026" s="65">
        <f t="shared" si="318"/>
        <v>0</v>
      </c>
      <c r="AP1026" s="65">
        <f t="shared" si="328"/>
        <v>0</v>
      </c>
      <c r="AQ1026" s="67">
        <f t="shared" si="329"/>
        <v>7837.9166666666579</v>
      </c>
      <c r="AR1026" s="57"/>
      <c r="AS1026" s="57"/>
      <c r="AU1026" s="57">
        <v>1022</v>
      </c>
      <c r="AV1026" s="66">
        <v>0</v>
      </c>
      <c r="AW1026" s="66">
        <v>0</v>
      </c>
      <c r="AX1026" s="65">
        <f t="shared" si="319"/>
        <v>0</v>
      </c>
      <c r="AY1026" s="65">
        <f t="shared" si="330"/>
        <v>0</v>
      </c>
      <c r="AZ1026" s="67">
        <f t="shared" si="331"/>
        <v>7837.9166666666579</v>
      </c>
      <c r="BA1026" s="57"/>
      <c r="BB1026" s="57"/>
      <c r="BD1026" s="57">
        <v>1022</v>
      </c>
      <c r="BE1026" s="66">
        <v>0</v>
      </c>
      <c r="BF1026" s="66">
        <v>0</v>
      </c>
      <c r="BG1026" s="65">
        <f t="shared" si="320"/>
        <v>0</v>
      </c>
      <c r="BH1026" s="65">
        <f t="shared" si="332"/>
        <v>0</v>
      </c>
      <c r="BI1026" s="67">
        <f t="shared" si="333"/>
        <v>7815.5555555555611</v>
      </c>
      <c r="BJ1026" s="57"/>
      <c r="BK1026" s="57"/>
      <c r="BM1026" s="57">
        <v>1022</v>
      </c>
      <c r="BN1026" s="57">
        <v>0</v>
      </c>
      <c r="BO1026" s="66">
        <v>0</v>
      </c>
      <c r="BP1026" s="65">
        <f t="shared" si="321"/>
        <v>0</v>
      </c>
      <c r="BQ1026" s="65">
        <f t="shared" si="334"/>
        <v>0</v>
      </c>
      <c r="BR1026" s="67">
        <f t="shared" si="335"/>
        <v>7850.4166666666715</v>
      </c>
      <c r="BS1026" s="57"/>
      <c r="BT1026" s="57"/>
    </row>
    <row r="1027" spans="1:72" x14ac:dyDescent="0.25">
      <c r="A1027" s="31">
        <v>1027</v>
      </c>
      <c r="B1027" s="56">
        <v>1024</v>
      </c>
      <c r="C1027" s="71">
        <v>0</v>
      </c>
      <c r="D1027" s="71">
        <v>0</v>
      </c>
      <c r="E1027" s="71">
        <v>0</v>
      </c>
      <c r="F1027" s="71">
        <v>0</v>
      </c>
      <c r="G1027" s="71">
        <v>7850.4166666666715</v>
      </c>
      <c r="K1027" s="57">
        <v>1023</v>
      </c>
      <c r="L1027" s="66">
        <v>0</v>
      </c>
      <c r="M1027" s="66">
        <v>0</v>
      </c>
      <c r="N1027" s="65">
        <f t="shared" si="315"/>
        <v>0</v>
      </c>
      <c r="O1027" s="65">
        <f t="shared" si="322"/>
        <v>0</v>
      </c>
      <c r="P1027" s="67">
        <f t="shared" si="323"/>
        <v>5866.722222222219</v>
      </c>
      <c r="Q1027" s="57"/>
      <c r="R1027" s="57"/>
      <c r="T1027" s="57">
        <v>1023</v>
      </c>
      <c r="U1027" s="66">
        <v>0</v>
      </c>
      <c r="V1027" s="66">
        <v>0</v>
      </c>
      <c r="W1027" s="65">
        <f t="shared" si="316"/>
        <v>0</v>
      </c>
      <c r="X1027" s="65">
        <f t="shared" si="324"/>
        <v>0</v>
      </c>
      <c r="Y1027" s="67">
        <f t="shared" si="325"/>
        <v>8097.5555555555584</v>
      </c>
      <c r="Z1027" s="57"/>
      <c r="AA1027" s="57"/>
      <c r="AC1027" s="57">
        <v>1023</v>
      </c>
      <c r="AD1027" s="66">
        <v>0</v>
      </c>
      <c r="AE1027" s="66">
        <v>0</v>
      </c>
      <c r="AF1027" s="65">
        <f t="shared" si="317"/>
        <v>0</v>
      </c>
      <c r="AG1027" s="65">
        <f t="shared" si="326"/>
        <v>0</v>
      </c>
      <c r="AH1027" s="67">
        <f t="shared" si="327"/>
        <v>7837.9166666666579</v>
      </c>
      <c r="AI1027" s="57"/>
      <c r="AJ1027" s="57"/>
      <c r="AL1027" s="57">
        <v>1023</v>
      </c>
      <c r="AM1027" s="66">
        <v>0</v>
      </c>
      <c r="AN1027" s="66">
        <v>0</v>
      </c>
      <c r="AO1027" s="65">
        <f t="shared" si="318"/>
        <v>0</v>
      </c>
      <c r="AP1027" s="65">
        <f t="shared" si="328"/>
        <v>0</v>
      </c>
      <c r="AQ1027" s="67">
        <f t="shared" si="329"/>
        <v>7837.9166666666579</v>
      </c>
      <c r="AR1027" s="57"/>
      <c r="AS1027" s="57"/>
      <c r="AU1027" s="57">
        <v>1023</v>
      </c>
      <c r="AV1027" s="66">
        <v>0</v>
      </c>
      <c r="AW1027" s="66">
        <v>0</v>
      </c>
      <c r="AX1027" s="65">
        <f t="shared" si="319"/>
        <v>0</v>
      </c>
      <c r="AY1027" s="65">
        <f t="shared" si="330"/>
        <v>0</v>
      </c>
      <c r="AZ1027" s="67">
        <f t="shared" si="331"/>
        <v>7837.9166666666579</v>
      </c>
      <c r="BA1027" s="57"/>
      <c r="BB1027" s="57"/>
      <c r="BD1027" s="57">
        <v>1023</v>
      </c>
      <c r="BE1027" s="66">
        <v>0</v>
      </c>
      <c r="BF1027" s="66">
        <v>0</v>
      </c>
      <c r="BG1027" s="65">
        <f t="shared" si="320"/>
        <v>0</v>
      </c>
      <c r="BH1027" s="65">
        <f t="shared" si="332"/>
        <v>0</v>
      </c>
      <c r="BI1027" s="67">
        <f t="shared" si="333"/>
        <v>7815.5555555555611</v>
      </c>
      <c r="BJ1027" s="57"/>
      <c r="BK1027" s="57"/>
      <c r="BM1027" s="57">
        <v>1023</v>
      </c>
      <c r="BN1027" s="57">
        <v>0</v>
      </c>
      <c r="BO1027" s="66">
        <v>0</v>
      </c>
      <c r="BP1027" s="65">
        <f t="shared" si="321"/>
        <v>0</v>
      </c>
      <c r="BQ1027" s="65">
        <f t="shared" si="334"/>
        <v>0</v>
      </c>
      <c r="BR1027" s="67">
        <f t="shared" si="335"/>
        <v>7850.4166666666715</v>
      </c>
      <c r="BS1027" s="57"/>
      <c r="BT1027" s="57"/>
    </row>
    <row r="1028" spans="1:72" x14ac:dyDescent="0.25">
      <c r="A1028" s="31">
        <v>1028</v>
      </c>
      <c r="B1028" s="56">
        <v>1025</v>
      </c>
      <c r="C1028" s="71">
        <v>0</v>
      </c>
      <c r="D1028" s="71">
        <v>0</v>
      </c>
      <c r="E1028" s="71">
        <v>0</v>
      </c>
      <c r="F1028" s="71">
        <v>0</v>
      </c>
      <c r="G1028" s="71">
        <v>7850.4166666666715</v>
      </c>
      <c r="K1028" s="57">
        <v>1024</v>
      </c>
      <c r="L1028" s="66">
        <v>0</v>
      </c>
      <c r="M1028" s="66">
        <v>0</v>
      </c>
      <c r="N1028" s="65">
        <f t="shared" si="315"/>
        <v>0</v>
      </c>
      <c r="O1028" s="65">
        <f t="shared" si="322"/>
        <v>0</v>
      </c>
      <c r="P1028" s="67">
        <f t="shared" si="323"/>
        <v>5866.722222222219</v>
      </c>
      <c r="Q1028" s="57"/>
      <c r="R1028" s="57"/>
      <c r="T1028" s="57">
        <v>1024</v>
      </c>
      <c r="U1028" s="66">
        <v>0</v>
      </c>
      <c r="V1028" s="66">
        <v>0</v>
      </c>
      <c r="W1028" s="65">
        <f t="shared" si="316"/>
        <v>0</v>
      </c>
      <c r="X1028" s="65">
        <f t="shared" si="324"/>
        <v>0</v>
      </c>
      <c r="Y1028" s="67">
        <f t="shared" si="325"/>
        <v>8097.5555555555584</v>
      </c>
      <c r="Z1028" s="57"/>
      <c r="AA1028" s="57"/>
      <c r="AC1028" s="57">
        <v>1024</v>
      </c>
      <c r="AD1028" s="66">
        <v>0</v>
      </c>
      <c r="AE1028" s="66">
        <v>0</v>
      </c>
      <c r="AF1028" s="65">
        <f t="shared" si="317"/>
        <v>0</v>
      </c>
      <c r="AG1028" s="65">
        <f t="shared" si="326"/>
        <v>0</v>
      </c>
      <c r="AH1028" s="67">
        <f t="shared" si="327"/>
        <v>7837.9166666666579</v>
      </c>
      <c r="AI1028" s="57"/>
      <c r="AJ1028" s="57"/>
      <c r="AL1028" s="57">
        <v>1024</v>
      </c>
      <c r="AM1028" s="66">
        <v>0</v>
      </c>
      <c r="AN1028" s="66">
        <v>0</v>
      </c>
      <c r="AO1028" s="65">
        <f t="shared" si="318"/>
        <v>0</v>
      </c>
      <c r="AP1028" s="65">
        <f t="shared" si="328"/>
        <v>0</v>
      </c>
      <c r="AQ1028" s="67">
        <f t="shared" si="329"/>
        <v>7837.9166666666579</v>
      </c>
      <c r="AR1028" s="57"/>
      <c r="AS1028" s="57"/>
      <c r="AU1028" s="57">
        <v>1024</v>
      </c>
      <c r="AV1028" s="66">
        <v>0</v>
      </c>
      <c r="AW1028" s="66">
        <v>0</v>
      </c>
      <c r="AX1028" s="65">
        <f t="shared" si="319"/>
        <v>0</v>
      </c>
      <c r="AY1028" s="65">
        <f t="shared" si="330"/>
        <v>0</v>
      </c>
      <c r="AZ1028" s="67">
        <f t="shared" si="331"/>
        <v>7837.9166666666579</v>
      </c>
      <c r="BA1028" s="57"/>
      <c r="BB1028" s="57"/>
      <c r="BD1028" s="57">
        <v>1024</v>
      </c>
      <c r="BE1028" s="66">
        <v>0</v>
      </c>
      <c r="BF1028" s="66">
        <v>0</v>
      </c>
      <c r="BG1028" s="65">
        <f t="shared" si="320"/>
        <v>0</v>
      </c>
      <c r="BH1028" s="65">
        <f t="shared" si="332"/>
        <v>0</v>
      </c>
      <c r="BI1028" s="67">
        <f t="shared" si="333"/>
        <v>7815.5555555555611</v>
      </c>
      <c r="BJ1028" s="57"/>
      <c r="BK1028" s="57"/>
      <c r="BM1028" s="57">
        <v>1024</v>
      </c>
      <c r="BN1028" s="57">
        <v>0</v>
      </c>
      <c r="BO1028" s="66">
        <v>0</v>
      </c>
      <c r="BP1028" s="65">
        <f t="shared" si="321"/>
        <v>0</v>
      </c>
      <c r="BQ1028" s="65">
        <f t="shared" si="334"/>
        <v>0</v>
      </c>
      <c r="BR1028" s="67">
        <f t="shared" si="335"/>
        <v>7850.4166666666715</v>
      </c>
      <c r="BS1028" s="57"/>
      <c r="BT1028" s="57"/>
    </row>
    <row r="1029" spans="1:72" x14ac:dyDescent="0.25">
      <c r="A1029" s="31">
        <v>1029</v>
      </c>
      <c r="B1029" s="56">
        <v>1026</v>
      </c>
      <c r="C1029" s="71">
        <v>0</v>
      </c>
      <c r="D1029" s="71">
        <v>0</v>
      </c>
      <c r="E1029" s="71">
        <v>0</v>
      </c>
      <c r="F1029" s="71">
        <v>0</v>
      </c>
      <c r="G1029" s="71">
        <v>7850.4166666666715</v>
      </c>
      <c r="K1029" s="57">
        <v>1025</v>
      </c>
      <c r="L1029" s="66">
        <v>0</v>
      </c>
      <c r="M1029" s="66">
        <v>0</v>
      </c>
      <c r="N1029" s="65">
        <f t="shared" ref="N1029:N1092" si="336">L1029/3.6</f>
        <v>0</v>
      </c>
      <c r="O1029" s="65">
        <f t="shared" si="322"/>
        <v>0</v>
      </c>
      <c r="P1029" s="67">
        <f t="shared" si="323"/>
        <v>5866.722222222219</v>
      </c>
      <c r="Q1029" s="57"/>
      <c r="R1029" s="57"/>
      <c r="T1029" s="57">
        <v>1025</v>
      </c>
      <c r="U1029" s="66">
        <v>0</v>
      </c>
      <c r="V1029" s="66">
        <v>0</v>
      </c>
      <c r="W1029" s="65">
        <f t="shared" ref="W1029:W1092" si="337">U1029/3.6</f>
        <v>0</v>
      </c>
      <c r="X1029" s="65">
        <f t="shared" si="324"/>
        <v>0</v>
      </c>
      <c r="Y1029" s="67">
        <f t="shared" si="325"/>
        <v>8097.5555555555584</v>
      </c>
      <c r="Z1029" s="57"/>
      <c r="AA1029" s="57"/>
      <c r="AC1029" s="57">
        <v>1025</v>
      </c>
      <c r="AD1029" s="66">
        <v>0</v>
      </c>
      <c r="AE1029" s="66">
        <v>0</v>
      </c>
      <c r="AF1029" s="65">
        <f t="shared" ref="AF1029:AF1092" si="338">AD1029/3.6</f>
        <v>0</v>
      </c>
      <c r="AG1029" s="65">
        <f t="shared" si="326"/>
        <v>0</v>
      </c>
      <c r="AH1029" s="67">
        <f t="shared" si="327"/>
        <v>7837.9166666666579</v>
      </c>
      <c r="AI1029" s="57"/>
      <c r="AJ1029" s="57"/>
      <c r="AL1029" s="57">
        <v>1025</v>
      </c>
      <c r="AM1029" s="66">
        <v>0</v>
      </c>
      <c r="AN1029" s="66">
        <v>0</v>
      </c>
      <c r="AO1029" s="65">
        <f t="shared" ref="AO1029:AO1092" si="339">AM1029/3.6</f>
        <v>0</v>
      </c>
      <c r="AP1029" s="65">
        <f t="shared" si="328"/>
        <v>0</v>
      </c>
      <c r="AQ1029" s="67">
        <f t="shared" si="329"/>
        <v>7837.9166666666579</v>
      </c>
      <c r="AR1029" s="57"/>
      <c r="AS1029" s="57"/>
      <c r="AU1029" s="57">
        <v>1025</v>
      </c>
      <c r="AV1029" s="66">
        <v>0</v>
      </c>
      <c r="AW1029" s="66">
        <v>0</v>
      </c>
      <c r="AX1029" s="65">
        <f t="shared" ref="AX1029:AX1092" si="340">AV1029/3.6</f>
        <v>0</v>
      </c>
      <c r="AY1029" s="65">
        <f t="shared" si="330"/>
        <v>0</v>
      </c>
      <c r="AZ1029" s="67">
        <f t="shared" si="331"/>
        <v>7837.9166666666579</v>
      </c>
      <c r="BA1029" s="57"/>
      <c r="BB1029" s="57"/>
      <c r="BD1029" s="57">
        <v>1025</v>
      </c>
      <c r="BE1029" s="66">
        <v>0</v>
      </c>
      <c r="BF1029" s="66">
        <v>0</v>
      </c>
      <c r="BG1029" s="65">
        <f t="shared" ref="BG1029:BG1092" si="341">BE1029/3.6</f>
        <v>0</v>
      </c>
      <c r="BH1029" s="65">
        <f t="shared" si="332"/>
        <v>0</v>
      </c>
      <c r="BI1029" s="67">
        <f t="shared" si="333"/>
        <v>7815.5555555555611</v>
      </c>
      <c r="BJ1029" s="57"/>
      <c r="BK1029" s="57"/>
      <c r="BM1029" s="57">
        <v>1025</v>
      </c>
      <c r="BN1029" s="57">
        <v>0</v>
      </c>
      <c r="BO1029" s="66">
        <v>0</v>
      </c>
      <c r="BP1029" s="65">
        <f t="shared" ref="BP1029:BP1092" si="342">BN1029/3.6</f>
        <v>0</v>
      </c>
      <c r="BQ1029" s="65">
        <f t="shared" si="334"/>
        <v>0</v>
      </c>
      <c r="BR1029" s="67">
        <f t="shared" si="335"/>
        <v>7850.4166666666715</v>
      </c>
      <c r="BS1029" s="57"/>
      <c r="BT1029" s="57"/>
    </row>
    <row r="1030" spans="1:72" x14ac:dyDescent="0.25">
      <c r="A1030" s="31">
        <v>1030</v>
      </c>
      <c r="B1030" s="56">
        <v>1027</v>
      </c>
      <c r="C1030" s="71">
        <v>0.8</v>
      </c>
      <c r="D1030" s="71">
        <v>0</v>
      </c>
      <c r="E1030" s="71">
        <v>0.22222222222222224</v>
      </c>
      <c r="F1030" s="71">
        <v>0.22222222222222224</v>
      </c>
      <c r="G1030" s="71">
        <v>7850.5277777777828</v>
      </c>
      <c r="K1030" s="57">
        <v>1026</v>
      </c>
      <c r="L1030" s="66">
        <v>0</v>
      </c>
      <c r="M1030" s="66">
        <v>0</v>
      </c>
      <c r="N1030" s="65">
        <f t="shared" si="336"/>
        <v>0</v>
      </c>
      <c r="O1030" s="65">
        <f t="shared" ref="O1030:O1093" si="343">N1030-N1029</f>
        <v>0</v>
      </c>
      <c r="P1030" s="67">
        <f t="shared" ref="P1030:P1093" si="344">N1029+(O1030/2)+P1029</f>
        <v>5866.722222222219</v>
      </c>
      <c r="Q1030" s="57"/>
      <c r="R1030" s="57"/>
      <c r="T1030" s="57">
        <v>1026</v>
      </c>
      <c r="U1030" s="66">
        <v>0</v>
      </c>
      <c r="V1030" s="66">
        <v>0</v>
      </c>
      <c r="W1030" s="65">
        <f t="shared" si="337"/>
        <v>0</v>
      </c>
      <c r="X1030" s="65">
        <f t="shared" ref="X1030:X1093" si="345">W1030-W1029</f>
        <v>0</v>
      </c>
      <c r="Y1030" s="67">
        <f t="shared" ref="Y1030:Y1093" si="346">W1029+(X1030/2)+Y1029</f>
        <v>8097.5555555555584</v>
      </c>
      <c r="Z1030" s="57"/>
      <c r="AA1030" s="57"/>
      <c r="AC1030" s="57">
        <v>1026</v>
      </c>
      <c r="AD1030" s="66">
        <v>0</v>
      </c>
      <c r="AE1030" s="66">
        <v>0</v>
      </c>
      <c r="AF1030" s="65">
        <f t="shared" si="338"/>
        <v>0</v>
      </c>
      <c r="AG1030" s="65">
        <f t="shared" ref="AG1030:AG1093" si="347">AF1030-AF1029</f>
        <v>0</v>
      </c>
      <c r="AH1030" s="67">
        <f t="shared" ref="AH1030:AH1093" si="348">AF1029+(AG1030/2)+AH1029</f>
        <v>7837.9166666666579</v>
      </c>
      <c r="AI1030" s="57"/>
      <c r="AJ1030" s="57"/>
      <c r="AL1030" s="57">
        <v>1026</v>
      </c>
      <c r="AM1030" s="66">
        <v>0</v>
      </c>
      <c r="AN1030" s="66">
        <v>0</v>
      </c>
      <c r="AO1030" s="65">
        <f t="shared" si="339"/>
        <v>0</v>
      </c>
      <c r="AP1030" s="65">
        <f t="shared" ref="AP1030:AP1093" si="349">AO1030-AO1029</f>
        <v>0</v>
      </c>
      <c r="AQ1030" s="67">
        <f t="shared" ref="AQ1030:AQ1093" si="350">AO1029+(AP1030/2)+AQ1029</f>
        <v>7837.9166666666579</v>
      </c>
      <c r="AR1030" s="57"/>
      <c r="AS1030" s="57"/>
      <c r="AU1030" s="57">
        <v>1026</v>
      </c>
      <c r="AV1030" s="66">
        <v>0</v>
      </c>
      <c r="AW1030" s="66">
        <v>0</v>
      </c>
      <c r="AX1030" s="65">
        <f t="shared" si="340"/>
        <v>0</v>
      </c>
      <c r="AY1030" s="65">
        <f t="shared" ref="AY1030:AY1093" si="351">AX1030-AX1029</f>
        <v>0</v>
      </c>
      <c r="AZ1030" s="67">
        <f t="shared" ref="AZ1030:AZ1093" si="352">AX1029+(AY1030/2)+AZ1029</f>
        <v>7837.9166666666579</v>
      </c>
      <c r="BA1030" s="57"/>
      <c r="BB1030" s="57"/>
      <c r="BD1030" s="57">
        <v>1026</v>
      </c>
      <c r="BE1030" s="66">
        <v>0</v>
      </c>
      <c r="BF1030" s="66">
        <v>0</v>
      </c>
      <c r="BG1030" s="65">
        <f t="shared" si="341"/>
        <v>0</v>
      </c>
      <c r="BH1030" s="65">
        <f t="shared" ref="BH1030:BH1093" si="353">BG1030-BG1029</f>
        <v>0</v>
      </c>
      <c r="BI1030" s="67">
        <f t="shared" ref="BI1030:BI1093" si="354">BG1029+(BH1030/2)+BI1029</f>
        <v>7815.5555555555611</v>
      </c>
      <c r="BJ1030" s="57"/>
      <c r="BK1030" s="57"/>
      <c r="BM1030" s="57">
        <v>1026</v>
      </c>
      <c r="BN1030" s="57">
        <v>0</v>
      </c>
      <c r="BO1030" s="66">
        <v>0</v>
      </c>
      <c r="BP1030" s="65">
        <f t="shared" si="342"/>
        <v>0</v>
      </c>
      <c r="BQ1030" s="65">
        <f t="shared" ref="BQ1030:BQ1093" si="355">BP1030-BP1029</f>
        <v>0</v>
      </c>
      <c r="BR1030" s="67">
        <f t="shared" ref="BR1030:BR1093" si="356">BP1029+(BQ1030/2)+BR1029</f>
        <v>7850.4166666666715</v>
      </c>
      <c r="BS1030" s="57"/>
      <c r="BT1030" s="57"/>
    </row>
    <row r="1031" spans="1:72" x14ac:dyDescent="0.25">
      <c r="A1031" s="31">
        <v>1031</v>
      </c>
      <c r="B1031" s="56">
        <v>1028</v>
      </c>
      <c r="C1031" s="71">
        <v>3.6</v>
      </c>
      <c r="D1031" s="71">
        <v>0</v>
      </c>
      <c r="E1031" s="71">
        <v>1</v>
      </c>
      <c r="F1031" s="71">
        <v>0.77777777777777779</v>
      </c>
      <c r="G1031" s="71">
        <v>7851.1388888888941</v>
      </c>
      <c r="K1031" s="57">
        <v>1027</v>
      </c>
      <c r="L1031" s="66">
        <v>0</v>
      </c>
      <c r="M1031" s="66">
        <v>0</v>
      </c>
      <c r="N1031" s="65">
        <f t="shared" si="336"/>
        <v>0</v>
      </c>
      <c r="O1031" s="65">
        <f t="shared" si="343"/>
        <v>0</v>
      </c>
      <c r="P1031" s="67">
        <f t="shared" si="344"/>
        <v>5866.722222222219</v>
      </c>
      <c r="Q1031" s="57"/>
      <c r="R1031" s="57"/>
      <c r="T1031" s="57">
        <v>1027</v>
      </c>
      <c r="U1031" s="66">
        <v>0</v>
      </c>
      <c r="V1031" s="66">
        <v>0</v>
      </c>
      <c r="W1031" s="65">
        <f t="shared" si="337"/>
        <v>0</v>
      </c>
      <c r="X1031" s="65">
        <f t="shared" si="345"/>
        <v>0</v>
      </c>
      <c r="Y1031" s="67">
        <f t="shared" si="346"/>
        <v>8097.5555555555584</v>
      </c>
      <c r="Z1031" s="57"/>
      <c r="AA1031" s="57"/>
      <c r="AC1031" s="57">
        <v>1027</v>
      </c>
      <c r="AD1031" s="66">
        <v>0</v>
      </c>
      <c r="AE1031" s="66">
        <v>0</v>
      </c>
      <c r="AF1031" s="65">
        <f t="shared" si="338"/>
        <v>0</v>
      </c>
      <c r="AG1031" s="65">
        <f t="shared" si="347"/>
        <v>0</v>
      </c>
      <c r="AH1031" s="67">
        <f t="shared" si="348"/>
        <v>7837.9166666666579</v>
      </c>
      <c r="AI1031" s="57"/>
      <c r="AJ1031" s="57"/>
      <c r="AL1031" s="57">
        <v>1027</v>
      </c>
      <c r="AM1031" s="66">
        <v>1.1000000000000001</v>
      </c>
      <c r="AN1031" s="66">
        <v>0</v>
      </c>
      <c r="AO1031" s="65">
        <f t="shared" si="339"/>
        <v>0.30555555555555558</v>
      </c>
      <c r="AP1031" s="65">
        <f t="shared" si="349"/>
        <v>0.30555555555555558</v>
      </c>
      <c r="AQ1031" s="67">
        <f t="shared" si="350"/>
        <v>7838.0694444444352</v>
      </c>
      <c r="AR1031" s="57"/>
      <c r="AS1031" s="57"/>
      <c r="AU1031" s="57">
        <v>1027</v>
      </c>
      <c r="AV1031" s="66">
        <v>1.1000000000000001</v>
      </c>
      <c r="AW1031" s="66">
        <v>0</v>
      </c>
      <c r="AX1031" s="65">
        <f t="shared" si="340"/>
        <v>0.30555555555555558</v>
      </c>
      <c r="AY1031" s="65">
        <f t="shared" si="351"/>
        <v>0.30555555555555558</v>
      </c>
      <c r="AZ1031" s="67">
        <f t="shared" si="352"/>
        <v>7838.0694444444352</v>
      </c>
      <c r="BA1031" s="57"/>
      <c r="BB1031" s="57"/>
      <c r="BD1031" s="57">
        <v>1027</v>
      </c>
      <c r="BE1031" s="66">
        <v>0.8</v>
      </c>
      <c r="BF1031" s="66">
        <v>0</v>
      </c>
      <c r="BG1031" s="65">
        <f t="shared" si="341"/>
        <v>0.22222222222222224</v>
      </c>
      <c r="BH1031" s="65">
        <f t="shared" si="353"/>
        <v>0.22222222222222224</v>
      </c>
      <c r="BI1031" s="67">
        <f t="shared" si="354"/>
        <v>7815.6666666666724</v>
      </c>
      <c r="BJ1031" s="57"/>
      <c r="BK1031" s="57"/>
      <c r="BM1031" s="57">
        <v>1027</v>
      </c>
      <c r="BN1031" s="57">
        <v>0.8</v>
      </c>
      <c r="BO1031" s="66">
        <v>0</v>
      </c>
      <c r="BP1031" s="65">
        <f t="shared" si="342"/>
        <v>0.22222222222222224</v>
      </c>
      <c r="BQ1031" s="65">
        <f t="shared" si="355"/>
        <v>0.22222222222222224</v>
      </c>
      <c r="BR1031" s="67">
        <f t="shared" si="356"/>
        <v>7850.5277777777828</v>
      </c>
      <c r="BS1031" s="57"/>
      <c r="BT1031" s="57"/>
    </row>
    <row r="1032" spans="1:72" x14ac:dyDescent="0.25">
      <c r="A1032" s="31">
        <v>1032</v>
      </c>
      <c r="B1032" s="56">
        <v>1029</v>
      </c>
      <c r="C1032" s="71">
        <v>8.6</v>
      </c>
      <c r="D1032" s="71">
        <v>0</v>
      </c>
      <c r="E1032" s="71">
        <v>2.3888888888888888</v>
      </c>
      <c r="F1032" s="71">
        <v>1.3888888888888888</v>
      </c>
      <c r="G1032" s="71">
        <v>7852.8333333333385</v>
      </c>
      <c r="K1032" s="57">
        <v>1028</v>
      </c>
      <c r="L1032" s="66">
        <v>0</v>
      </c>
      <c r="M1032" s="66">
        <v>0</v>
      </c>
      <c r="N1032" s="65">
        <f t="shared" si="336"/>
        <v>0</v>
      </c>
      <c r="O1032" s="65">
        <f t="shared" si="343"/>
        <v>0</v>
      </c>
      <c r="P1032" s="67">
        <f t="shared" si="344"/>
        <v>5866.722222222219</v>
      </c>
      <c r="Q1032" s="57"/>
      <c r="R1032" s="57"/>
      <c r="T1032" s="57">
        <v>1028</v>
      </c>
      <c r="U1032" s="66">
        <v>0</v>
      </c>
      <c r="V1032" s="66">
        <v>0</v>
      </c>
      <c r="W1032" s="65">
        <f t="shared" si="337"/>
        <v>0</v>
      </c>
      <c r="X1032" s="65">
        <f t="shared" si="345"/>
        <v>0</v>
      </c>
      <c r="Y1032" s="67">
        <f t="shared" si="346"/>
        <v>8097.5555555555584</v>
      </c>
      <c r="Z1032" s="57"/>
      <c r="AA1032" s="57"/>
      <c r="AC1032" s="57">
        <v>1028</v>
      </c>
      <c r="AD1032" s="66">
        <v>0</v>
      </c>
      <c r="AE1032" s="66">
        <v>0</v>
      </c>
      <c r="AF1032" s="65">
        <f t="shared" si="338"/>
        <v>0</v>
      </c>
      <c r="AG1032" s="65">
        <f t="shared" si="347"/>
        <v>0</v>
      </c>
      <c r="AH1032" s="67">
        <f t="shared" si="348"/>
        <v>7837.9166666666579</v>
      </c>
      <c r="AI1032" s="57"/>
      <c r="AJ1032" s="57"/>
      <c r="AL1032" s="57">
        <v>1028</v>
      </c>
      <c r="AM1032" s="66">
        <v>3</v>
      </c>
      <c r="AN1032" s="66">
        <v>0</v>
      </c>
      <c r="AO1032" s="65">
        <f t="shared" si="339"/>
        <v>0.83333333333333326</v>
      </c>
      <c r="AP1032" s="65">
        <f t="shared" si="349"/>
        <v>0.52777777777777768</v>
      </c>
      <c r="AQ1032" s="67">
        <f t="shared" si="350"/>
        <v>7838.6388888888796</v>
      </c>
      <c r="AR1032" s="57"/>
      <c r="AS1032" s="57"/>
      <c r="AU1032" s="57">
        <v>1028</v>
      </c>
      <c r="AV1032" s="66">
        <v>3</v>
      </c>
      <c r="AW1032" s="66">
        <v>0</v>
      </c>
      <c r="AX1032" s="65">
        <f t="shared" si="340"/>
        <v>0.83333333333333326</v>
      </c>
      <c r="AY1032" s="65">
        <f t="shared" si="351"/>
        <v>0.52777777777777768</v>
      </c>
      <c r="AZ1032" s="67">
        <f t="shared" si="352"/>
        <v>7838.6388888888796</v>
      </c>
      <c r="BA1032" s="57"/>
      <c r="BB1032" s="57"/>
      <c r="BD1032" s="57">
        <v>1028</v>
      </c>
      <c r="BE1032" s="66">
        <v>3.6</v>
      </c>
      <c r="BF1032" s="66">
        <v>0</v>
      </c>
      <c r="BG1032" s="65">
        <f t="shared" si="341"/>
        <v>1</v>
      </c>
      <c r="BH1032" s="65">
        <f t="shared" si="353"/>
        <v>0.77777777777777779</v>
      </c>
      <c r="BI1032" s="67">
        <f t="shared" si="354"/>
        <v>7816.2777777777837</v>
      </c>
      <c r="BJ1032" s="57"/>
      <c r="BK1032" s="57"/>
      <c r="BM1032" s="57">
        <v>1028</v>
      </c>
      <c r="BN1032" s="57">
        <v>3.6</v>
      </c>
      <c r="BO1032" s="66">
        <v>0</v>
      </c>
      <c r="BP1032" s="65">
        <f t="shared" si="342"/>
        <v>1</v>
      </c>
      <c r="BQ1032" s="65">
        <f t="shared" si="355"/>
        <v>0.77777777777777779</v>
      </c>
      <c r="BR1032" s="67">
        <f t="shared" si="356"/>
        <v>7851.1388888888941</v>
      </c>
      <c r="BS1032" s="57"/>
      <c r="BT1032" s="57"/>
    </row>
    <row r="1033" spans="1:72" x14ac:dyDescent="0.25">
      <c r="A1033" s="31">
        <v>1033</v>
      </c>
      <c r="B1033" s="56">
        <v>1030</v>
      </c>
      <c r="C1033" s="71">
        <v>14.6</v>
      </c>
      <c r="D1033" s="71">
        <v>0</v>
      </c>
      <c r="E1033" s="71">
        <v>4.0555555555555554</v>
      </c>
      <c r="F1033" s="71">
        <v>1.6666666666666665</v>
      </c>
      <c r="G1033" s="71">
        <v>7856.0555555555611</v>
      </c>
      <c r="K1033" s="57">
        <v>1029</v>
      </c>
      <c r="L1033" s="66">
        <v>0</v>
      </c>
      <c r="M1033" s="66">
        <v>0</v>
      </c>
      <c r="N1033" s="65">
        <f t="shared" si="336"/>
        <v>0</v>
      </c>
      <c r="O1033" s="65">
        <f t="shared" si="343"/>
        <v>0</v>
      </c>
      <c r="P1033" s="67">
        <f t="shared" si="344"/>
        <v>5866.722222222219</v>
      </c>
      <c r="Q1033" s="57"/>
      <c r="R1033" s="57"/>
      <c r="T1033" s="57">
        <v>1029</v>
      </c>
      <c r="U1033" s="66">
        <v>0</v>
      </c>
      <c r="V1033" s="66">
        <v>0</v>
      </c>
      <c r="W1033" s="65">
        <f t="shared" si="337"/>
        <v>0</v>
      </c>
      <c r="X1033" s="65">
        <f t="shared" si="345"/>
        <v>0</v>
      </c>
      <c r="Y1033" s="67">
        <f t="shared" si="346"/>
        <v>8097.5555555555584</v>
      </c>
      <c r="Z1033" s="57"/>
      <c r="AA1033" s="57"/>
      <c r="AC1033" s="57">
        <v>1029</v>
      </c>
      <c r="AD1033" s="66">
        <v>0</v>
      </c>
      <c r="AE1033" s="66">
        <v>0</v>
      </c>
      <c r="AF1033" s="65">
        <f t="shared" si="338"/>
        <v>0</v>
      </c>
      <c r="AG1033" s="65">
        <f t="shared" si="347"/>
        <v>0</v>
      </c>
      <c r="AH1033" s="67">
        <f t="shared" si="348"/>
        <v>7837.9166666666579</v>
      </c>
      <c r="AI1033" s="57"/>
      <c r="AJ1033" s="57"/>
      <c r="AL1033" s="57">
        <v>1029</v>
      </c>
      <c r="AM1033" s="66">
        <v>5.7</v>
      </c>
      <c r="AN1033" s="66">
        <v>0</v>
      </c>
      <c r="AO1033" s="65">
        <f t="shared" si="339"/>
        <v>1.5833333333333333</v>
      </c>
      <c r="AP1033" s="65">
        <f t="shared" si="349"/>
        <v>0.75</v>
      </c>
      <c r="AQ1033" s="67">
        <f t="shared" si="350"/>
        <v>7839.8472222222126</v>
      </c>
      <c r="AR1033" s="57"/>
      <c r="AS1033" s="57"/>
      <c r="AU1033" s="57">
        <v>1029</v>
      </c>
      <c r="AV1033" s="66">
        <v>5.7</v>
      </c>
      <c r="AW1033" s="66">
        <v>0</v>
      </c>
      <c r="AX1033" s="65">
        <f t="shared" si="340"/>
        <v>1.5833333333333333</v>
      </c>
      <c r="AY1033" s="65">
        <f t="shared" si="351"/>
        <v>0.75</v>
      </c>
      <c r="AZ1033" s="67">
        <f t="shared" si="352"/>
        <v>7839.8472222222126</v>
      </c>
      <c r="BA1033" s="57"/>
      <c r="BB1033" s="57"/>
      <c r="BD1033" s="57">
        <v>1029</v>
      </c>
      <c r="BE1033" s="66">
        <v>8.6</v>
      </c>
      <c r="BF1033" s="66">
        <v>0</v>
      </c>
      <c r="BG1033" s="65">
        <f t="shared" si="341"/>
        <v>2.3888888888888888</v>
      </c>
      <c r="BH1033" s="65">
        <f t="shared" si="353"/>
        <v>1.3888888888888888</v>
      </c>
      <c r="BI1033" s="67">
        <f t="shared" si="354"/>
        <v>7817.9722222222281</v>
      </c>
      <c r="BJ1033" s="57"/>
      <c r="BK1033" s="57"/>
      <c r="BM1033" s="57">
        <v>1029</v>
      </c>
      <c r="BN1033" s="57">
        <v>8.6</v>
      </c>
      <c r="BO1033" s="66">
        <v>0</v>
      </c>
      <c r="BP1033" s="65">
        <f t="shared" si="342"/>
        <v>2.3888888888888888</v>
      </c>
      <c r="BQ1033" s="65">
        <f t="shared" si="355"/>
        <v>1.3888888888888888</v>
      </c>
      <c r="BR1033" s="67">
        <f t="shared" si="356"/>
        <v>7852.8333333333385</v>
      </c>
      <c r="BS1033" s="57"/>
      <c r="BT1033" s="57"/>
    </row>
    <row r="1034" spans="1:72" x14ac:dyDescent="0.25">
      <c r="A1034" s="31">
        <v>1034</v>
      </c>
      <c r="B1034" s="56">
        <v>1031</v>
      </c>
      <c r="C1034" s="71">
        <v>20</v>
      </c>
      <c r="D1034" s="71">
        <v>0</v>
      </c>
      <c r="E1034" s="71">
        <v>5.5555555555555554</v>
      </c>
      <c r="F1034" s="71">
        <v>1.5</v>
      </c>
      <c r="G1034" s="71">
        <v>7860.8611111111168</v>
      </c>
      <c r="K1034" s="57">
        <v>1030</v>
      </c>
      <c r="L1034" s="66">
        <v>0</v>
      </c>
      <c r="M1034" s="66">
        <v>0</v>
      </c>
      <c r="N1034" s="65">
        <f t="shared" si="336"/>
        <v>0</v>
      </c>
      <c r="O1034" s="65">
        <f t="shared" si="343"/>
        <v>0</v>
      </c>
      <c r="P1034" s="67">
        <f t="shared" si="344"/>
        <v>5866.722222222219</v>
      </c>
      <c r="Q1034" s="57"/>
      <c r="R1034" s="57"/>
      <c r="T1034" s="57">
        <v>1030</v>
      </c>
      <c r="U1034" s="66">
        <v>0</v>
      </c>
      <c r="V1034" s="66">
        <v>0</v>
      </c>
      <c r="W1034" s="65">
        <f t="shared" si="337"/>
        <v>0</v>
      </c>
      <c r="X1034" s="65">
        <f t="shared" si="345"/>
        <v>0</v>
      </c>
      <c r="Y1034" s="67">
        <f t="shared" si="346"/>
        <v>8097.5555555555584</v>
      </c>
      <c r="Z1034" s="57"/>
      <c r="AA1034" s="57"/>
      <c r="AC1034" s="57">
        <v>1030</v>
      </c>
      <c r="AD1034" s="66">
        <v>0</v>
      </c>
      <c r="AE1034" s="66">
        <v>0</v>
      </c>
      <c r="AF1034" s="65">
        <f t="shared" si="338"/>
        <v>0</v>
      </c>
      <c r="AG1034" s="65">
        <f t="shared" si="347"/>
        <v>0</v>
      </c>
      <c r="AH1034" s="67">
        <f t="shared" si="348"/>
        <v>7837.9166666666579</v>
      </c>
      <c r="AI1034" s="57"/>
      <c r="AJ1034" s="57"/>
      <c r="AL1034" s="57">
        <v>1030</v>
      </c>
      <c r="AM1034" s="66">
        <v>8.4</v>
      </c>
      <c r="AN1034" s="66">
        <v>0</v>
      </c>
      <c r="AO1034" s="65">
        <f t="shared" si="339"/>
        <v>2.3333333333333335</v>
      </c>
      <c r="AP1034" s="65">
        <f t="shared" si="349"/>
        <v>0.75000000000000022</v>
      </c>
      <c r="AQ1034" s="67">
        <f t="shared" si="350"/>
        <v>7841.8055555555457</v>
      </c>
      <c r="AR1034" s="57"/>
      <c r="AS1034" s="57"/>
      <c r="AU1034" s="57">
        <v>1030</v>
      </c>
      <c r="AV1034" s="66">
        <v>8.4</v>
      </c>
      <c r="AW1034" s="66">
        <v>0</v>
      </c>
      <c r="AX1034" s="65">
        <f t="shared" si="340"/>
        <v>2.3333333333333335</v>
      </c>
      <c r="AY1034" s="65">
        <f t="shared" si="351"/>
        <v>0.75000000000000022</v>
      </c>
      <c r="AZ1034" s="67">
        <f t="shared" si="352"/>
        <v>7841.8055555555457</v>
      </c>
      <c r="BA1034" s="57"/>
      <c r="BB1034" s="57"/>
      <c r="BD1034" s="57">
        <v>1030</v>
      </c>
      <c r="BE1034" s="66">
        <v>14.6</v>
      </c>
      <c r="BF1034" s="66">
        <v>0</v>
      </c>
      <c r="BG1034" s="65">
        <f t="shared" si="341"/>
        <v>4.0555555555555554</v>
      </c>
      <c r="BH1034" s="65">
        <f t="shared" si="353"/>
        <v>1.6666666666666665</v>
      </c>
      <c r="BI1034" s="67">
        <f t="shared" si="354"/>
        <v>7821.1944444444507</v>
      </c>
      <c r="BJ1034" s="57"/>
      <c r="BK1034" s="57"/>
      <c r="BM1034" s="57">
        <v>1030</v>
      </c>
      <c r="BN1034" s="57">
        <v>14.6</v>
      </c>
      <c r="BO1034" s="66">
        <v>0</v>
      </c>
      <c r="BP1034" s="65">
        <f t="shared" si="342"/>
        <v>4.0555555555555554</v>
      </c>
      <c r="BQ1034" s="65">
        <f t="shared" si="355"/>
        <v>1.6666666666666665</v>
      </c>
      <c r="BR1034" s="67">
        <f t="shared" si="356"/>
        <v>7856.0555555555611</v>
      </c>
      <c r="BS1034" s="57"/>
      <c r="BT1034" s="57"/>
    </row>
    <row r="1035" spans="1:72" x14ac:dyDescent="0.25">
      <c r="A1035" s="31">
        <v>1035</v>
      </c>
      <c r="B1035" s="56">
        <v>1032</v>
      </c>
      <c r="C1035" s="71">
        <v>24.4</v>
      </c>
      <c r="D1035" s="71">
        <v>0</v>
      </c>
      <c r="E1035" s="71">
        <v>6.7777777777777768</v>
      </c>
      <c r="F1035" s="71">
        <v>1.2222222222222214</v>
      </c>
      <c r="G1035" s="71">
        <v>7867.0277777777837</v>
      </c>
      <c r="K1035" s="57">
        <v>1031</v>
      </c>
      <c r="L1035" s="66">
        <v>0</v>
      </c>
      <c r="M1035" s="66">
        <v>0</v>
      </c>
      <c r="N1035" s="65">
        <f t="shared" si="336"/>
        <v>0</v>
      </c>
      <c r="O1035" s="65">
        <f t="shared" si="343"/>
        <v>0</v>
      </c>
      <c r="P1035" s="67">
        <f t="shared" si="344"/>
        <v>5866.722222222219</v>
      </c>
      <c r="Q1035" s="57"/>
      <c r="R1035" s="57"/>
      <c r="T1035" s="57">
        <v>1031</v>
      </c>
      <c r="U1035" s="66">
        <v>0</v>
      </c>
      <c r="V1035" s="66">
        <v>0</v>
      </c>
      <c r="W1035" s="65">
        <f t="shared" si="337"/>
        <v>0</v>
      </c>
      <c r="X1035" s="65">
        <f t="shared" si="345"/>
        <v>0</v>
      </c>
      <c r="Y1035" s="67">
        <f t="shared" si="346"/>
        <v>8097.5555555555584</v>
      </c>
      <c r="Z1035" s="57"/>
      <c r="AA1035" s="57"/>
      <c r="AC1035" s="57">
        <v>1031</v>
      </c>
      <c r="AD1035" s="66">
        <v>0</v>
      </c>
      <c r="AE1035" s="66">
        <v>0</v>
      </c>
      <c r="AF1035" s="65">
        <f t="shared" si="338"/>
        <v>0</v>
      </c>
      <c r="AG1035" s="65">
        <f t="shared" si="347"/>
        <v>0</v>
      </c>
      <c r="AH1035" s="67">
        <f t="shared" si="348"/>
        <v>7837.9166666666579</v>
      </c>
      <c r="AI1035" s="57"/>
      <c r="AJ1035" s="57"/>
      <c r="AL1035" s="57">
        <v>1031</v>
      </c>
      <c r="AM1035" s="66">
        <v>11.1</v>
      </c>
      <c r="AN1035" s="66">
        <v>0</v>
      </c>
      <c r="AO1035" s="65">
        <f t="shared" si="339"/>
        <v>3.083333333333333</v>
      </c>
      <c r="AP1035" s="65">
        <f t="shared" si="349"/>
        <v>0.74999999999999956</v>
      </c>
      <c r="AQ1035" s="67">
        <f t="shared" si="350"/>
        <v>7844.5138888888787</v>
      </c>
      <c r="AR1035" s="57"/>
      <c r="AS1035" s="57"/>
      <c r="AU1035" s="57">
        <v>1031</v>
      </c>
      <c r="AV1035" s="66">
        <v>11.1</v>
      </c>
      <c r="AW1035" s="66">
        <v>0</v>
      </c>
      <c r="AX1035" s="65">
        <f t="shared" si="340"/>
        <v>3.083333333333333</v>
      </c>
      <c r="AY1035" s="65">
        <f t="shared" si="351"/>
        <v>0.74999999999999956</v>
      </c>
      <c r="AZ1035" s="67">
        <f t="shared" si="352"/>
        <v>7844.5138888888787</v>
      </c>
      <c r="BA1035" s="57"/>
      <c r="BB1035" s="57"/>
      <c r="BD1035" s="57">
        <v>1031</v>
      </c>
      <c r="BE1035" s="66">
        <v>20</v>
      </c>
      <c r="BF1035" s="66">
        <v>0</v>
      </c>
      <c r="BG1035" s="65">
        <f t="shared" si="341"/>
        <v>5.5555555555555554</v>
      </c>
      <c r="BH1035" s="65">
        <f t="shared" si="353"/>
        <v>1.5</v>
      </c>
      <c r="BI1035" s="67">
        <f t="shared" si="354"/>
        <v>7826.0000000000064</v>
      </c>
      <c r="BJ1035" s="57"/>
      <c r="BK1035" s="57"/>
      <c r="BM1035" s="57">
        <v>1031</v>
      </c>
      <c r="BN1035" s="57">
        <v>20</v>
      </c>
      <c r="BO1035" s="66">
        <v>0</v>
      </c>
      <c r="BP1035" s="65">
        <f t="shared" si="342"/>
        <v>5.5555555555555554</v>
      </c>
      <c r="BQ1035" s="65">
        <f t="shared" si="355"/>
        <v>1.5</v>
      </c>
      <c r="BR1035" s="67">
        <f t="shared" si="356"/>
        <v>7860.8611111111168</v>
      </c>
      <c r="BS1035" s="57"/>
      <c r="BT1035" s="57"/>
    </row>
    <row r="1036" spans="1:72" x14ac:dyDescent="0.25">
      <c r="A1036" s="31">
        <v>1036</v>
      </c>
      <c r="B1036" s="56">
        <v>1033</v>
      </c>
      <c r="C1036" s="71">
        <v>28.2</v>
      </c>
      <c r="D1036" s="71">
        <v>0</v>
      </c>
      <c r="E1036" s="71">
        <v>7.833333333333333</v>
      </c>
      <c r="F1036" s="71">
        <v>1.0555555555555562</v>
      </c>
      <c r="G1036" s="71">
        <v>7874.3333333333394</v>
      </c>
      <c r="K1036" s="57">
        <v>1032</v>
      </c>
      <c r="L1036" s="66">
        <v>0</v>
      </c>
      <c r="M1036" s="66">
        <v>0</v>
      </c>
      <c r="N1036" s="65">
        <f t="shared" si="336"/>
        <v>0</v>
      </c>
      <c r="O1036" s="65">
        <f t="shared" si="343"/>
        <v>0</v>
      </c>
      <c r="P1036" s="67">
        <f t="shared" si="344"/>
        <v>5866.722222222219</v>
      </c>
      <c r="Q1036" s="57"/>
      <c r="R1036" s="57"/>
      <c r="T1036" s="57">
        <v>1032</v>
      </c>
      <c r="U1036" s="66">
        <v>0</v>
      </c>
      <c r="V1036" s="66">
        <v>0</v>
      </c>
      <c r="W1036" s="65">
        <f t="shared" si="337"/>
        <v>0</v>
      </c>
      <c r="X1036" s="65">
        <f t="shared" si="345"/>
        <v>0</v>
      </c>
      <c r="Y1036" s="67">
        <f t="shared" si="346"/>
        <v>8097.5555555555584</v>
      </c>
      <c r="Z1036" s="57"/>
      <c r="AA1036" s="57"/>
      <c r="AC1036" s="57">
        <v>1032</v>
      </c>
      <c r="AD1036" s="66">
        <v>0</v>
      </c>
      <c r="AE1036" s="66">
        <v>0</v>
      </c>
      <c r="AF1036" s="65">
        <f t="shared" si="338"/>
        <v>0</v>
      </c>
      <c r="AG1036" s="65">
        <f t="shared" si="347"/>
        <v>0</v>
      </c>
      <c r="AH1036" s="67">
        <f t="shared" si="348"/>
        <v>7837.9166666666579</v>
      </c>
      <c r="AI1036" s="57"/>
      <c r="AJ1036" s="57"/>
      <c r="AL1036" s="57">
        <v>1032</v>
      </c>
      <c r="AM1036" s="66">
        <v>14</v>
      </c>
      <c r="AN1036" s="66">
        <v>0</v>
      </c>
      <c r="AO1036" s="65">
        <f t="shared" si="339"/>
        <v>3.8888888888888888</v>
      </c>
      <c r="AP1036" s="65">
        <f t="shared" si="349"/>
        <v>0.8055555555555558</v>
      </c>
      <c r="AQ1036" s="67">
        <f t="shared" si="350"/>
        <v>7847.99999999999</v>
      </c>
      <c r="AR1036" s="57"/>
      <c r="AS1036" s="57"/>
      <c r="AU1036" s="57">
        <v>1032</v>
      </c>
      <c r="AV1036" s="66">
        <v>14</v>
      </c>
      <c r="AW1036" s="66">
        <v>0</v>
      </c>
      <c r="AX1036" s="65">
        <f t="shared" si="340"/>
        <v>3.8888888888888888</v>
      </c>
      <c r="AY1036" s="65">
        <f t="shared" si="351"/>
        <v>0.8055555555555558</v>
      </c>
      <c r="AZ1036" s="67">
        <f t="shared" si="352"/>
        <v>7847.99999999999</v>
      </c>
      <c r="BA1036" s="57"/>
      <c r="BB1036" s="57"/>
      <c r="BD1036" s="57">
        <v>1032</v>
      </c>
      <c r="BE1036" s="66">
        <v>24.4</v>
      </c>
      <c r="BF1036" s="66">
        <v>0</v>
      </c>
      <c r="BG1036" s="65">
        <f t="shared" si="341"/>
        <v>6.7777777777777768</v>
      </c>
      <c r="BH1036" s="65">
        <f t="shared" si="353"/>
        <v>1.2222222222222214</v>
      </c>
      <c r="BI1036" s="67">
        <f t="shared" si="354"/>
        <v>7832.1666666666733</v>
      </c>
      <c r="BJ1036" s="57"/>
      <c r="BK1036" s="57"/>
      <c r="BM1036" s="57">
        <v>1032</v>
      </c>
      <c r="BN1036" s="57">
        <v>24.4</v>
      </c>
      <c r="BO1036" s="66">
        <v>0</v>
      </c>
      <c r="BP1036" s="65">
        <f t="shared" si="342"/>
        <v>6.7777777777777768</v>
      </c>
      <c r="BQ1036" s="65">
        <f t="shared" si="355"/>
        <v>1.2222222222222214</v>
      </c>
      <c r="BR1036" s="67">
        <f t="shared" si="356"/>
        <v>7867.0277777777837</v>
      </c>
      <c r="BS1036" s="57"/>
      <c r="BT1036" s="57"/>
    </row>
    <row r="1037" spans="1:72" x14ac:dyDescent="0.25">
      <c r="A1037" s="31">
        <v>1037</v>
      </c>
      <c r="B1037" s="56">
        <v>1034</v>
      </c>
      <c r="C1037" s="71">
        <v>31.7</v>
      </c>
      <c r="D1037" s="71">
        <v>0</v>
      </c>
      <c r="E1037" s="71">
        <v>8.8055555555555554</v>
      </c>
      <c r="F1037" s="71">
        <v>0.97222222222222232</v>
      </c>
      <c r="G1037" s="71">
        <v>7882.6527777777837</v>
      </c>
      <c r="K1037" s="57">
        <v>1033</v>
      </c>
      <c r="L1037" s="66">
        <v>0</v>
      </c>
      <c r="M1037" s="66">
        <v>0</v>
      </c>
      <c r="N1037" s="65">
        <f t="shared" si="336"/>
        <v>0</v>
      </c>
      <c r="O1037" s="65">
        <f t="shared" si="343"/>
        <v>0</v>
      </c>
      <c r="P1037" s="67">
        <f t="shared" si="344"/>
        <v>5866.722222222219</v>
      </c>
      <c r="Q1037" s="57"/>
      <c r="R1037" s="57"/>
      <c r="T1037" s="57">
        <v>1033</v>
      </c>
      <c r="U1037" s="66">
        <v>0</v>
      </c>
      <c r="V1037" s="66">
        <v>0</v>
      </c>
      <c r="W1037" s="65">
        <f t="shared" si="337"/>
        <v>0</v>
      </c>
      <c r="X1037" s="65">
        <f t="shared" si="345"/>
        <v>0</v>
      </c>
      <c r="Y1037" s="67">
        <f t="shared" si="346"/>
        <v>8097.5555555555584</v>
      </c>
      <c r="Z1037" s="57"/>
      <c r="AA1037" s="57"/>
      <c r="AC1037" s="57">
        <v>1033</v>
      </c>
      <c r="AD1037" s="66">
        <v>0</v>
      </c>
      <c r="AE1037" s="66">
        <v>0</v>
      </c>
      <c r="AF1037" s="65">
        <f t="shared" si="338"/>
        <v>0</v>
      </c>
      <c r="AG1037" s="65">
        <f t="shared" si="347"/>
        <v>0</v>
      </c>
      <c r="AH1037" s="67">
        <f t="shared" si="348"/>
        <v>7837.9166666666579</v>
      </c>
      <c r="AI1037" s="57"/>
      <c r="AJ1037" s="57"/>
      <c r="AL1037" s="57">
        <v>1033</v>
      </c>
      <c r="AM1037" s="66">
        <v>17</v>
      </c>
      <c r="AN1037" s="66">
        <v>0</v>
      </c>
      <c r="AO1037" s="65">
        <f t="shared" si="339"/>
        <v>4.7222222222222223</v>
      </c>
      <c r="AP1037" s="65">
        <f t="shared" si="349"/>
        <v>0.83333333333333348</v>
      </c>
      <c r="AQ1037" s="67">
        <f t="shared" si="350"/>
        <v>7852.3055555555457</v>
      </c>
      <c r="AR1037" s="57"/>
      <c r="AS1037" s="57"/>
      <c r="AU1037" s="57">
        <v>1033</v>
      </c>
      <c r="AV1037" s="66">
        <v>17</v>
      </c>
      <c r="AW1037" s="66">
        <v>0</v>
      </c>
      <c r="AX1037" s="65">
        <f t="shared" si="340"/>
        <v>4.7222222222222223</v>
      </c>
      <c r="AY1037" s="65">
        <f t="shared" si="351"/>
        <v>0.83333333333333348</v>
      </c>
      <c r="AZ1037" s="67">
        <f t="shared" si="352"/>
        <v>7852.3055555555457</v>
      </c>
      <c r="BA1037" s="57"/>
      <c r="BB1037" s="57"/>
      <c r="BD1037" s="57">
        <v>1033</v>
      </c>
      <c r="BE1037" s="66">
        <v>28.2</v>
      </c>
      <c r="BF1037" s="66">
        <v>0</v>
      </c>
      <c r="BG1037" s="65">
        <f t="shared" si="341"/>
        <v>7.833333333333333</v>
      </c>
      <c r="BH1037" s="65">
        <f t="shared" si="353"/>
        <v>1.0555555555555562</v>
      </c>
      <c r="BI1037" s="67">
        <f t="shared" si="354"/>
        <v>7839.472222222229</v>
      </c>
      <c r="BJ1037" s="57"/>
      <c r="BK1037" s="57"/>
      <c r="BM1037" s="57">
        <v>1033</v>
      </c>
      <c r="BN1037" s="57">
        <v>28.2</v>
      </c>
      <c r="BO1037" s="66">
        <v>0</v>
      </c>
      <c r="BP1037" s="65">
        <f t="shared" si="342"/>
        <v>7.833333333333333</v>
      </c>
      <c r="BQ1037" s="65">
        <f t="shared" si="355"/>
        <v>1.0555555555555562</v>
      </c>
      <c r="BR1037" s="67">
        <f t="shared" si="356"/>
        <v>7874.3333333333394</v>
      </c>
      <c r="BS1037" s="57"/>
      <c r="BT1037" s="57"/>
    </row>
    <row r="1038" spans="1:72" x14ac:dyDescent="0.25">
      <c r="A1038" s="31">
        <v>1038</v>
      </c>
      <c r="B1038" s="56">
        <v>1035</v>
      </c>
      <c r="C1038" s="71">
        <v>35</v>
      </c>
      <c r="D1038" s="71">
        <v>0</v>
      </c>
      <c r="E1038" s="71">
        <v>9.7222222222222214</v>
      </c>
      <c r="F1038" s="71">
        <v>0.91666666666666607</v>
      </c>
      <c r="G1038" s="71">
        <v>7891.9166666666724</v>
      </c>
      <c r="K1038" s="57">
        <v>1034</v>
      </c>
      <c r="L1038" s="66">
        <v>0</v>
      </c>
      <c r="M1038" s="66">
        <v>0</v>
      </c>
      <c r="N1038" s="65">
        <f t="shared" si="336"/>
        <v>0</v>
      </c>
      <c r="O1038" s="65">
        <f t="shared" si="343"/>
        <v>0</v>
      </c>
      <c r="P1038" s="67">
        <f t="shared" si="344"/>
        <v>5866.722222222219</v>
      </c>
      <c r="Q1038" s="57"/>
      <c r="R1038" s="57"/>
      <c r="T1038" s="57">
        <v>1034</v>
      </c>
      <c r="U1038" s="66">
        <v>0</v>
      </c>
      <c r="V1038" s="66">
        <v>0</v>
      </c>
      <c r="W1038" s="65">
        <f t="shared" si="337"/>
        <v>0</v>
      </c>
      <c r="X1038" s="65">
        <f t="shared" si="345"/>
        <v>0</v>
      </c>
      <c r="Y1038" s="67">
        <f t="shared" si="346"/>
        <v>8097.5555555555584</v>
      </c>
      <c r="Z1038" s="57"/>
      <c r="AA1038" s="57"/>
      <c r="AC1038" s="57">
        <v>1034</v>
      </c>
      <c r="AD1038" s="66">
        <v>0</v>
      </c>
      <c r="AE1038" s="66">
        <v>0</v>
      </c>
      <c r="AF1038" s="65">
        <f t="shared" si="338"/>
        <v>0</v>
      </c>
      <c r="AG1038" s="65">
        <f t="shared" si="347"/>
        <v>0</v>
      </c>
      <c r="AH1038" s="67">
        <f t="shared" si="348"/>
        <v>7837.9166666666579</v>
      </c>
      <c r="AI1038" s="57"/>
      <c r="AJ1038" s="57"/>
      <c r="AL1038" s="57">
        <v>1034</v>
      </c>
      <c r="AM1038" s="66">
        <v>20.100000000000001</v>
      </c>
      <c r="AN1038" s="66">
        <v>0</v>
      </c>
      <c r="AO1038" s="65">
        <f t="shared" si="339"/>
        <v>5.5833333333333339</v>
      </c>
      <c r="AP1038" s="65">
        <f t="shared" si="349"/>
        <v>0.8611111111111116</v>
      </c>
      <c r="AQ1038" s="67">
        <f t="shared" si="350"/>
        <v>7857.458333333323</v>
      </c>
      <c r="AR1038" s="57"/>
      <c r="AS1038" s="57"/>
      <c r="AU1038" s="57">
        <v>1034</v>
      </c>
      <c r="AV1038" s="66">
        <v>20.100000000000001</v>
      </c>
      <c r="AW1038" s="66">
        <v>0</v>
      </c>
      <c r="AX1038" s="65">
        <f t="shared" si="340"/>
        <v>5.5833333333333339</v>
      </c>
      <c r="AY1038" s="65">
        <f t="shared" si="351"/>
        <v>0.8611111111111116</v>
      </c>
      <c r="AZ1038" s="67">
        <f t="shared" si="352"/>
        <v>7857.458333333323</v>
      </c>
      <c r="BA1038" s="57"/>
      <c r="BB1038" s="57"/>
      <c r="BD1038" s="57">
        <v>1034</v>
      </c>
      <c r="BE1038" s="66">
        <v>31.7</v>
      </c>
      <c r="BF1038" s="66">
        <v>0</v>
      </c>
      <c r="BG1038" s="65">
        <f t="shared" si="341"/>
        <v>8.8055555555555554</v>
      </c>
      <c r="BH1038" s="65">
        <f t="shared" si="353"/>
        <v>0.97222222222222232</v>
      </c>
      <c r="BI1038" s="67">
        <f t="shared" si="354"/>
        <v>7847.7916666666733</v>
      </c>
      <c r="BJ1038" s="57"/>
      <c r="BK1038" s="57"/>
      <c r="BM1038" s="57">
        <v>1034</v>
      </c>
      <c r="BN1038" s="57">
        <v>31.7</v>
      </c>
      <c r="BO1038" s="66">
        <v>0</v>
      </c>
      <c r="BP1038" s="65">
        <f t="shared" si="342"/>
        <v>8.8055555555555554</v>
      </c>
      <c r="BQ1038" s="65">
        <f t="shared" si="355"/>
        <v>0.97222222222222232</v>
      </c>
      <c r="BR1038" s="67">
        <f t="shared" si="356"/>
        <v>7882.6527777777837</v>
      </c>
      <c r="BS1038" s="57"/>
      <c r="BT1038" s="57"/>
    </row>
    <row r="1039" spans="1:72" x14ac:dyDescent="0.25">
      <c r="A1039" s="31">
        <v>1039</v>
      </c>
      <c r="B1039" s="56">
        <v>1036</v>
      </c>
      <c r="C1039" s="71">
        <v>37.6</v>
      </c>
      <c r="D1039" s="71">
        <v>0</v>
      </c>
      <c r="E1039" s="71">
        <v>10.444444444444445</v>
      </c>
      <c r="F1039" s="71">
        <v>0.72222222222222321</v>
      </c>
      <c r="G1039" s="71">
        <v>7902.0000000000055</v>
      </c>
      <c r="K1039" s="57">
        <v>1035</v>
      </c>
      <c r="L1039" s="66">
        <v>0</v>
      </c>
      <c r="M1039" s="66">
        <v>0</v>
      </c>
      <c r="N1039" s="65">
        <f t="shared" si="336"/>
        <v>0</v>
      </c>
      <c r="O1039" s="65">
        <f t="shared" si="343"/>
        <v>0</v>
      </c>
      <c r="P1039" s="67">
        <f t="shared" si="344"/>
        <v>5866.722222222219</v>
      </c>
      <c r="Q1039" s="57"/>
      <c r="R1039" s="57"/>
      <c r="T1039" s="57">
        <v>1035</v>
      </c>
      <c r="U1039" s="66">
        <v>0.2</v>
      </c>
      <c r="V1039" s="66">
        <v>0</v>
      </c>
      <c r="W1039" s="65">
        <f t="shared" si="337"/>
        <v>5.5555555555555559E-2</v>
      </c>
      <c r="X1039" s="65">
        <f t="shared" si="345"/>
        <v>5.5555555555555559E-2</v>
      </c>
      <c r="Y1039" s="67">
        <f t="shared" si="346"/>
        <v>8097.5833333333358</v>
      </c>
      <c r="Z1039" s="57"/>
      <c r="AA1039" s="57"/>
      <c r="AC1039" s="57">
        <v>1035</v>
      </c>
      <c r="AD1039" s="66">
        <v>0</v>
      </c>
      <c r="AE1039" s="66">
        <v>0</v>
      </c>
      <c r="AF1039" s="65">
        <f t="shared" si="338"/>
        <v>0</v>
      </c>
      <c r="AG1039" s="65">
        <f t="shared" si="347"/>
        <v>0</v>
      </c>
      <c r="AH1039" s="67">
        <f t="shared" si="348"/>
        <v>7837.9166666666579</v>
      </c>
      <c r="AI1039" s="57"/>
      <c r="AJ1039" s="57"/>
      <c r="AL1039" s="57">
        <v>1035</v>
      </c>
      <c r="AM1039" s="66">
        <v>22.7</v>
      </c>
      <c r="AN1039" s="66">
        <v>0</v>
      </c>
      <c r="AO1039" s="65">
        <f t="shared" si="339"/>
        <v>6.3055555555555554</v>
      </c>
      <c r="AP1039" s="65">
        <f t="shared" si="349"/>
        <v>0.72222222222222143</v>
      </c>
      <c r="AQ1039" s="67">
        <f t="shared" si="350"/>
        <v>7863.4027777777674</v>
      </c>
      <c r="AR1039" s="57"/>
      <c r="AS1039" s="57"/>
      <c r="AU1039" s="57">
        <v>1035</v>
      </c>
      <c r="AV1039" s="66">
        <v>22.7</v>
      </c>
      <c r="AW1039" s="66">
        <v>0</v>
      </c>
      <c r="AX1039" s="65">
        <f t="shared" si="340"/>
        <v>6.3055555555555554</v>
      </c>
      <c r="AY1039" s="65">
        <f t="shared" si="351"/>
        <v>0.72222222222222143</v>
      </c>
      <c r="AZ1039" s="67">
        <f t="shared" si="352"/>
        <v>7863.4027777777674</v>
      </c>
      <c r="BA1039" s="57"/>
      <c r="BB1039" s="57"/>
      <c r="BD1039" s="57">
        <v>1035</v>
      </c>
      <c r="BE1039" s="66">
        <v>35</v>
      </c>
      <c r="BF1039" s="66">
        <v>0</v>
      </c>
      <c r="BG1039" s="65">
        <f t="shared" si="341"/>
        <v>9.7222222222222214</v>
      </c>
      <c r="BH1039" s="65">
        <f t="shared" si="353"/>
        <v>0.91666666666666607</v>
      </c>
      <c r="BI1039" s="67">
        <f t="shared" si="354"/>
        <v>7857.055555555562</v>
      </c>
      <c r="BJ1039" s="57"/>
      <c r="BK1039" s="57"/>
      <c r="BM1039" s="57">
        <v>1035</v>
      </c>
      <c r="BN1039" s="57">
        <v>35</v>
      </c>
      <c r="BO1039" s="66">
        <v>0</v>
      </c>
      <c r="BP1039" s="65">
        <f t="shared" si="342"/>
        <v>9.7222222222222214</v>
      </c>
      <c r="BQ1039" s="65">
        <f t="shared" si="355"/>
        <v>0.91666666666666607</v>
      </c>
      <c r="BR1039" s="67">
        <f t="shared" si="356"/>
        <v>7891.9166666666724</v>
      </c>
      <c r="BS1039" s="57"/>
      <c r="BT1039" s="57"/>
    </row>
    <row r="1040" spans="1:72" x14ac:dyDescent="0.25">
      <c r="A1040" s="31">
        <v>1040</v>
      </c>
      <c r="B1040" s="56">
        <v>1037</v>
      </c>
      <c r="C1040" s="71">
        <v>39.700000000000003</v>
      </c>
      <c r="D1040" s="71">
        <v>0</v>
      </c>
      <c r="E1040" s="71">
        <v>11.027777777777779</v>
      </c>
      <c r="F1040" s="71">
        <v>0.58333333333333393</v>
      </c>
      <c r="G1040" s="71">
        <v>7912.7361111111168</v>
      </c>
      <c r="K1040" s="57">
        <v>1036</v>
      </c>
      <c r="L1040" s="66">
        <v>0</v>
      </c>
      <c r="M1040" s="66">
        <v>0</v>
      </c>
      <c r="N1040" s="65">
        <f t="shared" si="336"/>
        <v>0</v>
      </c>
      <c r="O1040" s="65">
        <f t="shared" si="343"/>
        <v>0</v>
      </c>
      <c r="P1040" s="67">
        <f t="shared" si="344"/>
        <v>5866.722222222219</v>
      </c>
      <c r="Q1040" s="57"/>
      <c r="R1040" s="57"/>
      <c r="T1040" s="57">
        <v>1036</v>
      </c>
      <c r="U1040" s="66">
        <v>3.1</v>
      </c>
      <c r="V1040" s="66">
        <v>0</v>
      </c>
      <c r="W1040" s="65">
        <f t="shared" si="337"/>
        <v>0.86111111111111116</v>
      </c>
      <c r="X1040" s="65">
        <f t="shared" si="345"/>
        <v>0.80555555555555558</v>
      </c>
      <c r="Y1040" s="67">
        <f t="shared" si="346"/>
        <v>8098.0416666666688</v>
      </c>
      <c r="Z1040" s="57"/>
      <c r="AA1040" s="57"/>
      <c r="AC1040" s="57">
        <v>1036</v>
      </c>
      <c r="AD1040" s="66">
        <v>1.2</v>
      </c>
      <c r="AE1040" s="66">
        <v>0</v>
      </c>
      <c r="AF1040" s="65">
        <f t="shared" si="338"/>
        <v>0.33333333333333331</v>
      </c>
      <c r="AG1040" s="65">
        <f t="shared" si="347"/>
        <v>0.33333333333333331</v>
      </c>
      <c r="AH1040" s="67">
        <f t="shared" si="348"/>
        <v>7838.0833333333248</v>
      </c>
      <c r="AI1040" s="57"/>
      <c r="AJ1040" s="57"/>
      <c r="AL1040" s="57">
        <v>1036</v>
      </c>
      <c r="AM1040" s="66">
        <v>23.6</v>
      </c>
      <c r="AN1040" s="66">
        <v>0</v>
      </c>
      <c r="AO1040" s="65">
        <f t="shared" si="339"/>
        <v>6.5555555555555554</v>
      </c>
      <c r="AP1040" s="65">
        <f t="shared" si="349"/>
        <v>0.25</v>
      </c>
      <c r="AQ1040" s="67">
        <f t="shared" si="350"/>
        <v>7869.833333333323</v>
      </c>
      <c r="AR1040" s="57"/>
      <c r="AS1040" s="57"/>
      <c r="AU1040" s="57">
        <v>1036</v>
      </c>
      <c r="AV1040" s="66">
        <v>23.6</v>
      </c>
      <c r="AW1040" s="66">
        <v>0</v>
      </c>
      <c r="AX1040" s="65">
        <f t="shared" si="340"/>
        <v>6.5555555555555554</v>
      </c>
      <c r="AY1040" s="65">
        <f t="shared" si="351"/>
        <v>0.25</v>
      </c>
      <c r="AZ1040" s="67">
        <f t="shared" si="352"/>
        <v>7869.833333333323</v>
      </c>
      <c r="BA1040" s="57"/>
      <c r="BB1040" s="57"/>
      <c r="BD1040" s="57">
        <v>1036</v>
      </c>
      <c r="BE1040" s="66">
        <v>37.6</v>
      </c>
      <c r="BF1040" s="66">
        <v>0</v>
      </c>
      <c r="BG1040" s="65">
        <f t="shared" si="341"/>
        <v>10.444444444444445</v>
      </c>
      <c r="BH1040" s="65">
        <f t="shared" si="353"/>
        <v>0.72222222222222321</v>
      </c>
      <c r="BI1040" s="67">
        <f t="shared" si="354"/>
        <v>7867.1388888888951</v>
      </c>
      <c r="BJ1040" s="57"/>
      <c r="BK1040" s="57"/>
      <c r="BM1040" s="57">
        <v>1036</v>
      </c>
      <c r="BN1040" s="57">
        <v>37.6</v>
      </c>
      <c r="BO1040" s="66">
        <v>0</v>
      </c>
      <c r="BP1040" s="65">
        <f t="shared" si="342"/>
        <v>10.444444444444445</v>
      </c>
      <c r="BQ1040" s="65">
        <f t="shared" si="355"/>
        <v>0.72222222222222321</v>
      </c>
      <c r="BR1040" s="67">
        <f t="shared" si="356"/>
        <v>7902.0000000000055</v>
      </c>
      <c r="BS1040" s="57"/>
      <c r="BT1040" s="57"/>
    </row>
    <row r="1041" spans="1:72" x14ac:dyDescent="0.25">
      <c r="A1041" s="31">
        <v>1041</v>
      </c>
      <c r="B1041" s="56">
        <v>1038</v>
      </c>
      <c r="C1041" s="71">
        <v>41.5</v>
      </c>
      <c r="D1041" s="71">
        <v>0</v>
      </c>
      <c r="E1041" s="71">
        <v>11.527777777777777</v>
      </c>
      <c r="F1041" s="71">
        <v>0.49999999999999822</v>
      </c>
      <c r="G1041" s="71">
        <v>7924.0138888888941</v>
      </c>
      <c r="K1041" s="57">
        <v>1037</v>
      </c>
      <c r="L1041" s="66">
        <v>0</v>
      </c>
      <c r="M1041" s="66">
        <v>0</v>
      </c>
      <c r="N1041" s="65">
        <f t="shared" si="336"/>
        <v>0</v>
      </c>
      <c r="O1041" s="65">
        <f t="shared" si="343"/>
        <v>0</v>
      </c>
      <c r="P1041" s="67">
        <f t="shared" si="344"/>
        <v>5866.722222222219</v>
      </c>
      <c r="Q1041" s="57"/>
      <c r="R1041" s="57"/>
      <c r="T1041" s="57">
        <v>1037</v>
      </c>
      <c r="U1041" s="66">
        <v>5.7</v>
      </c>
      <c r="V1041" s="66">
        <v>0</v>
      </c>
      <c r="W1041" s="65">
        <f t="shared" si="337"/>
        <v>1.5833333333333333</v>
      </c>
      <c r="X1041" s="65">
        <f t="shared" si="345"/>
        <v>0.7222222222222221</v>
      </c>
      <c r="Y1041" s="67">
        <f t="shared" si="346"/>
        <v>8099.2638888888914</v>
      </c>
      <c r="Z1041" s="57"/>
      <c r="AA1041" s="57"/>
      <c r="AC1041" s="57">
        <v>1037</v>
      </c>
      <c r="AD1041" s="66">
        <v>2.6</v>
      </c>
      <c r="AE1041" s="66">
        <v>0</v>
      </c>
      <c r="AF1041" s="65">
        <f t="shared" si="338"/>
        <v>0.72222222222222221</v>
      </c>
      <c r="AG1041" s="65">
        <f t="shared" si="347"/>
        <v>0.3888888888888889</v>
      </c>
      <c r="AH1041" s="67">
        <f t="shared" si="348"/>
        <v>7838.6111111111022</v>
      </c>
      <c r="AI1041" s="57"/>
      <c r="AJ1041" s="57"/>
      <c r="AL1041" s="57">
        <v>1037</v>
      </c>
      <c r="AM1041" s="66">
        <v>24.5</v>
      </c>
      <c r="AN1041" s="66">
        <v>0</v>
      </c>
      <c r="AO1041" s="65">
        <f t="shared" si="339"/>
        <v>6.8055555555555554</v>
      </c>
      <c r="AP1041" s="65">
        <f t="shared" si="349"/>
        <v>0.25</v>
      </c>
      <c r="AQ1041" s="67">
        <f t="shared" si="350"/>
        <v>7876.5138888888787</v>
      </c>
      <c r="AR1041" s="57"/>
      <c r="AS1041" s="57"/>
      <c r="AU1041" s="57">
        <v>1037</v>
      </c>
      <c r="AV1041" s="66">
        <v>24.5</v>
      </c>
      <c r="AW1041" s="66">
        <v>0</v>
      </c>
      <c r="AX1041" s="65">
        <f t="shared" si="340"/>
        <v>6.8055555555555554</v>
      </c>
      <c r="AY1041" s="65">
        <f t="shared" si="351"/>
        <v>0.25</v>
      </c>
      <c r="AZ1041" s="67">
        <f t="shared" si="352"/>
        <v>7876.5138888888787</v>
      </c>
      <c r="BA1041" s="57"/>
      <c r="BB1041" s="57"/>
      <c r="BD1041" s="57">
        <v>1037</v>
      </c>
      <c r="BE1041" s="66">
        <v>39.700000000000003</v>
      </c>
      <c r="BF1041" s="66">
        <v>0</v>
      </c>
      <c r="BG1041" s="65">
        <f t="shared" si="341"/>
        <v>11.027777777777779</v>
      </c>
      <c r="BH1041" s="65">
        <f t="shared" si="353"/>
        <v>0.58333333333333393</v>
      </c>
      <c r="BI1041" s="67">
        <f t="shared" si="354"/>
        <v>7877.8750000000064</v>
      </c>
      <c r="BJ1041" s="57"/>
      <c r="BK1041" s="57"/>
      <c r="BM1041" s="57">
        <v>1037</v>
      </c>
      <c r="BN1041" s="57">
        <v>39.700000000000003</v>
      </c>
      <c r="BO1041" s="66">
        <v>0</v>
      </c>
      <c r="BP1041" s="65">
        <f t="shared" si="342"/>
        <v>11.027777777777779</v>
      </c>
      <c r="BQ1041" s="65">
        <f t="shared" si="355"/>
        <v>0.58333333333333393</v>
      </c>
      <c r="BR1041" s="67">
        <f t="shared" si="356"/>
        <v>7912.7361111111168</v>
      </c>
      <c r="BS1041" s="57"/>
      <c r="BT1041" s="57"/>
    </row>
    <row r="1042" spans="1:72" x14ac:dyDescent="0.25">
      <c r="A1042" s="31">
        <v>1042</v>
      </c>
      <c r="B1042" s="56">
        <v>1039</v>
      </c>
      <c r="C1042" s="71">
        <v>43.6</v>
      </c>
      <c r="D1042" s="71">
        <v>0</v>
      </c>
      <c r="E1042" s="71">
        <v>12.111111111111111</v>
      </c>
      <c r="F1042" s="71">
        <v>0.58333333333333393</v>
      </c>
      <c r="G1042" s="71">
        <v>7935.8333333333385</v>
      </c>
      <c r="K1042" s="57">
        <v>1038</v>
      </c>
      <c r="L1042" s="66">
        <v>0</v>
      </c>
      <c r="M1042" s="66">
        <v>0</v>
      </c>
      <c r="N1042" s="65">
        <f t="shared" si="336"/>
        <v>0</v>
      </c>
      <c r="O1042" s="65">
        <f t="shared" si="343"/>
        <v>0</v>
      </c>
      <c r="P1042" s="67">
        <f t="shared" si="344"/>
        <v>5866.722222222219</v>
      </c>
      <c r="Q1042" s="57"/>
      <c r="R1042" s="57"/>
      <c r="T1042" s="57">
        <v>1038</v>
      </c>
      <c r="U1042" s="66">
        <v>8</v>
      </c>
      <c r="V1042" s="66">
        <v>0</v>
      </c>
      <c r="W1042" s="65">
        <f t="shared" si="337"/>
        <v>2.2222222222222223</v>
      </c>
      <c r="X1042" s="65">
        <f t="shared" si="345"/>
        <v>0.63888888888888906</v>
      </c>
      <c r="Y1042" s="67">
        <f t="shared" si="346"/>
        <v>8101.1666666666688</v>
      </c>
      <c r="Z1042" s="57"/>
      <c r="AA1042" s="57"/>
      <c r="AC1042" s="57">
        <v>1038</v>
      </c>
      <c r="AD1042" s="66">
        <v>4.9000000000000004</v>
      </c>
      <c r="AE1042" s="66">
        <v>0</v>
      </c>
      <c r="AF1042" s="65">
        <f t="shared" si="338"/>
        <v>1.3611111111111112</v>
      </c>
      <c r="AG1042" s="65">
        <f t="shared" si="347"/>
        <v>0.63888888888888895</v>
      </c>
      <c r="AH1042" s="67">
        <f t="shared" si="348"/>
        <v>7839.6527777777692</v>
      </c>
      <c r="AI1042" s="57"/>
      <c r="AJ1042" s="57"/>
      <c r="AL1042" s="57">
        <v>1038</v>
      </c>
      <c r="AM1042" s="66">
        <v>24.8</v>
      </c>
      <c r="AN1042" s="66">
        <v>0</v>
      </c>
      <c r="AO1042" s="65">
        <f t="shared" si="339"/>
        <v>6.8888888888888893</v>
      </c>
      <c r="AP1042" s="65">
        <f t="shared" si="349"/>
        <v>8.3333333333333925E-2</v>
      </c>
      <c r="AQ1042" s="67">
        <f t="shared" si="350"/>
        <v>7883.3611111111013</v>
      </c>
      <c r="AR1042" s="57"/>
      <c r="AS1042" s="57"/>
      <c r="AU1042" s="57">
        <v>1038</v>
      </c>
      <c r="AV1042" s="66">
        <v>24.8</v>
      </c>
      <c r="AW1042" s="66">
        <v>0</v>
      </c>
      <c r="AX1042" s="65">
        <f t="shared" si="340"/>
        <v>6.8888888888888893</v>
      </c>
      <c r="AY1042" s="65">
        <f t="shared" si="351"/>
        <v>8.3333333333333925E-2</v>
      </c>
      <c r="AZ1042" s="67">
        <f t="shared" si="352"/>
        <v>7883.3611111111013</v>
      </c>
      <c r="BA1042" s="57"/>
      <c r="BB1042" s="57"/>
      <c r="BD1042" s="57">
        <v>1038</v>
      </c>
      <c r="BE1042" s="66">
        <v>41.5</v>
      </c>
      <c r="BF1042" s="66">
        <v>0</v>
      </c>
      <c r="BG1042" s="65">
        <f t="shared" si="341"/>
        <v>11.527777777777777</v>
      </c>
      <c r="BH1042" s="65">
        <f t="shared" si="353"/>
        <v>0.49999999999999822</v>
      </c>
      <c r="BI1042" s="67">
        <f t="shared" si="354"/>
        <v>7889.1527777777837</v>
      </c>
      <c r="BJ1042" s="57"/>
      <c r="BK1042" s="57"/>
      <c r="BM1042" s="57">
        <v>1038</v>
      </c>
      <c r="BN1042" s="57">
        <v>41.5</v>
      </c>
      <c r="BO1042" s="66">
        <v>0</v>
      </c>
      <c r="BP1042" s="65">
        <f t="shared" si="342"/>
        <v>11.527777777777777</v>
      </c>
      <c r="BQ1042" s="65">
        <f t="shared" si="355"/>
        <v>0.49999999999999822</v>
      </c>
      <c r="BR1042" s="67">
        <f t="shared" si="356"/>
        <v>7924.0138888888941</v>
      </c>
      <c r="BS1042" s="57"/>
      <c r="BT1042" s="57"/>
    </row>
    <row r="1043" spans="1:72" x14ac:dyDescent="0.25">
      <c r="A1043" s="31">
        <v>1043</v>
      </c>
      <c r="B1043" s="56">
        <v>1040</v>
      </c>
      <c r="C1043" s="71">
        <v>46</v>
      </c>
      <c r="D1043" s="71">
        <v>0</v>
      </c>
      <c r="E1043" s="71">
        <v>12.777777777777777</v>
      </c>
      <c r="F1043" s="71">
        <v>0.66666666666666607</v>
      </c>
      <c r="G1043" s="71">
        <v>7948.2777777777828</v>
      </c>
      <c r="K1043" s="57">
        <v>1039</v>
      </c>
      <c r="L1043" s="66">
        <v>0</v>
      </c>
      <c r="M1043" s="66">
        <v>0</v>
      </c>
      <c r="N1043" s="65">
        <f t="shared" si="336"/>
        <v>0</v>
      </c>
      <c r="O1043" s="65">
        <f t="shared" si="343"/>
        <v>0</v>
      </c>
      <c r="P1043" s="67">
        <f t="shared" si="344"/>
        <v>5866.722222222219</v>
      </c>
      <c r="Q1043" s="57"/>
      <c r="R1043" s="57"/>
      <c r="T1043" s="57">
        <v>1039</v>
      </c>
      <c r="U1043" s="66">
        <v>10.1</v>
      </c>
      <c r="V1043" s="66">
        <v>0</v>
      </c>
      <c r="W1043" s="65">
        <f t="shared" si="337"/>
        <v>2.8055555555555554</v>
      </c>
      <c r="X1043" s="65">
        <f t="shared" si="345"/>
        <v>0.58333333333333304</v>
      </c>
      <c r="Y1043" s="67">
        <f t="shared" si="346"/>
        <v>8103.6805555555575</v>
      </c>
      <c r="Z1043" s="57"/>
      <c r="AA1043" s="57"/>
      <c r="AC1043" s="57">
        <v>1039</v>
      </c>
      <c r="AD1043" s="66">
        <v>7.3</v>
      </c>
      <c r="AE1043" s="66">
        <v>0</v>
      </c>
      <c r="AF1043" s="65">
        <f t="shared" si="338"/>
        <v>2.0277777777777777</v>
      </c>
      <c r="AG1043" s="65">
        <f t="shared" si="347"/>
        <v>0.66666666666666652</v>
      </c>
      <c r="AH1043" s="67">
        <f t="shared" si="348"/>
        <v>7841.3472222222135</v>
      </c>
      <c r="AI1043" s="57"/>
      <c r="AJ1043" s="57"/>
      <c r="AL1043" s="57">
        <v>1039</v>
      </c>
      <c r="AM1043" s="66">
        <v>25.1</v>
      </c>
      <c r="AN1043" s="66">
        <v>0</v>
      </c>
      <c r="AO1043" s="65">
        <f t="shared" si="339"/>
        <v>6.9722222222222223</v>
      </c>
      <c r="AP1043" s="65">
        <f t="shared" si="349"/>
        <v>8.3333333333333037E-2</v>
      </c>
      <c r="AQ1043" s="67">
        <f t="shared" si="350"/>
        <v>7890.291666666657</v>
      </c>
      <c r="AR1043" s="57"/>
      <c r="AS1043" s="57"/>
      <c r="AU1043" s="57">
        <v>1039</v>
      </c>
      <c r="AV1043" s="66">
        <v>25.1</v>
      </c>
      <c r="AW1043" s="66">
        <v>0</v>
      </c>
      <c r="AX1043" s="65">
        <f t="shared" si="340"/>
        <v>6.9722222222222223</v>
      </c>
      <c r="AY1043" s="65">
        <f t="shared" si="351"/>
        <v>8.3333333333333037E-2</v>
      </c>
      <c r="AZ1043" s="67">
        <f t="shared" si="352"/>
        <v>7890.291666666657</v>
      </c>
      <c r="BA1043" s="57"/>
      <c r="BB1043" s="57"/>
      <c r="BD1043" s="57">
        <v>1039</v>
      </c>
      <c r="BE1043" s="66">
        <v>43.6</v>
      </c>
      <c r="BF1043" s="66">
        <v>0</v>
      </c>
      <c r="BG1043" s="65">
        <f t="shared" si="341"/>
        <v>12.111111111111111</v>
      </c>
      <c r="BH1043" s="65">
        <f t="shared" si="353"/>
        <v>0.58333333333333393</v>
      </c>
      <c r="BI1043" s="67">
        <f t="shared" si="354"/>
        <v>7900.9722222222281</v>
      </c>
      <c r="BJ1043" s="57"/>
      <c r="BK1043" s="57"/>
      <c r="BM1043" s="57">
        <v>1039</v>
      </c>
      <c r="BN1043" s="57">
        <v>43.6</v>
      </c>
      <c r="BO1043" s="66">
        <v>0</v>
      </c>
      <c r="BP1043" s="65">
        <f t="shared" si="342"/>
        <v>12.111111111111111</v>
      </c>
      <c r="BQ1043" s="65">
        <f t="shared" si="355"/>
        <v>0.58333333333333393</v>
      </c>
      <c r="BR1043" s="67">
        <f t="shared" si="356"/>
        <v>7935.8333333333385</v>
      </c>
      <c r="BS1043" s="57"/>
      <c r="BT1043" s="57"/>
    </row>
    <row r="1044" spans="1:72" x14ac:dyDescent="0.25">
      <c r="A1044" s="31">
        <v>1044</v>
      </c>
      <c r="B1044" s="56">
        <v>1041</v>
      </c>
      <c r="C1044" s="71">
        <v>48.4</v>
      </c>
      <c r="D1044" s="71">
        <v>0</v>
      </c>
      <c r="E1044" s="71">
        <v>13.444444444444443</v>
      </c>
      <c r="F1044" s="71">
        <v>0.66666666666666607</v>
      </c>
      <c r="G1044" s="71">
        <v>7961.3888888888941</v>
      </c>
      <c r="K1044" s="57">
        <v>1040</v>
      </c>
      <c r="L1044" s="66">
        <v>0</v>
      </c>
      <c r="M1044" s="66">
        <v>0</v>
      </c>
      <c r="N1044" s="65">
        <f t="shared" si="336"/>
        <v>0</v>
      </c>
      <c r="O1044" s="65">
        <f t="shared" si="343"/>
        <v>0</v>
      </c>
      <c r="P1044" s="67">
        <f t="shared" si="344"/>
        <v>5866.722222222219</v>
      </c>
      <c r="Q1044" s="57"/>
      <c r="R1044" s="57"/>
      <c r="T1044" s="57">
        <v>1040</v>
      </c>
      <c r="U1044" s="66">
        <v>12</v>
      </c>
      <c r="V1044" s="66">
        <v>0</v>
      </c>
      <c r="W1044" s="65">
        <f t="shared" si="337"/>
        <v>3.333333333333333</v>
      </c>
      <c r="X1044" s="65">
        <f t="shared" si="345"/>
        <v>0.52777777777777768</v>
      </c>
      <c r="Y1044" s="67">
        <f t="shared" si="346"/>
        <v>8106.7500000000018</v>
      </c>
      <c r="Z1044" s="57"/>
      <c r="AA1044" s="57"/>
      <c r="AC1044" s="57">
        <v>1040</v>
      </c>
      <c r="AD1044" s="66">
        <v>9.4</v>
      </c>
      <c r="AE1044" s="66">
        <v>0</v>
      </c>
      <c r="AF1044" s="65">
        <f t="shared" si="338"/>
        <v>2.6111111111111112</v>
      </c>
      <c r="AG1044" s="65">
        <f t="shared" si="347"/>
        <v>0.58333333333333348</v>
      </c>
      <c r="AH1044" s="67">
        <f t="shared" si="348"/>
        <v>7843.6666666666579</v>
      </c>
      <c r="AI1044" s="57"/>
      <c r="AJ1044" s="57"/>
      <c r="AL1044" s="57">
        <v>1040</v>
      </c>
      <c r="AM1044" s="66">
        <v>25.3</v>
      </c>
      <c r="AN1044" s="66">
        <v>0</v>
      </c>
      <c r="AO1044" s="65">
        <f t="shared" si="339"/>
        <v>7.0277777777777777</v>
      </c>
      <c r="AP1044" s="65">
        <f t="shared" si="349"/>
        <v>5.5555555555555358E-2</v>
      </c>
      <c r="AQ1044" s="67">
        <f t="shared" si="350"/>
        <v>7897.291666666657</v>
      </c>
      <c r="AR1044" s="57"/>
      <c r="AS1044" s="57"/>
      <c r="AU1044" s="57">
        <v>1040</v>
      </c>
      <c r="AV1044" s="66">
        <v>25.3</v>
      </c>
      <c r="AW1044" s="66">
        <v>0</v>
      </c>
      <c r="AX1044" s="65">
        <f t="shared" si="340"/>
        <v>7.0277777777777777</v>
      </c>
      <c r="AY1044" s="65">
        <f t="shared" si="351"/>
        <v>5.5555555555555358E-2</v>
      </c>
      <c r="AZ1044" s="67">
        <f t="shared" si="352"/>
        <v>7897.291666666657</v>
      </c>
      <c r="BA1044" s="57"/>
      <c r="BB1044" s="57"/>
      <c r="BD1044" s="57">
        <v>1040</v>
      </c>
      <c r="BE1044" s="66">
        <v>46</v>
      </c>
      <c r="BF1044" s="66">
        <v>0</v>
      </c>
      <c r="BG1044" s="65">
        <f t="shared" si="341"/>
        <v>12.777777777777777</v>
      </c>
      <c r="BH1044" s="65">
        <f t="shared" si="353"/>
        <v>0.66666666666666607</v>
      </c>
      <c r="BI1044" s="67">
        <f t="shared" si="354"/>
        <v>7913.4166666666724</v>
      </c>
      <c r="BJ1044" s="57"/>
      <c r="BK1044" s="57"/>
      <c r="BM1044" s="57">
        <v>1040</v>
      </c>
      <c r="BN1044" s="57">
        <v>46</v>
      </c>
      <c r="BO1044" s="66">
        <v>0</v>
      </c>
      <c r="BP1044" s="65">
        <f t="shared" si="342"/>
        <v>12.777777777777777</v>
      </c>
      <c r="BQ1044" s="65">
        <f t="shared" si="355"/>
        <v>0.66666666666666607</v>
      </c>
      <c r="BR1044" s="67">
        <f t="shared" si="356"/>
        <v>7948.2777777777828</v>
      </c>
      <c r="BS1044" s="57"/>
      <c r="BT1044" s="57"/>
    </row>
    <row r="1045" spans="1:72" x14ac:dyDescent="0.25">
      <c r="A1045" s="31">
        <v>1045</v>
      </c>
      <c r="B1045" s="56">
        <v>1042</v>
      </c>
      <c r="C1045" s="71">
        <v>50.5</v>
      </c>
      <c r="D1045" s="71">
        <v>0</v>
      </c>
      <c r="E1045" s="71">
        <v>14.027777777777777</v>
      </c>
      <c r="F1045" s="71">
        <v>0.58333333333333393</v>
      </c>
      <c r="G1045" s="71">
        <v>7975.1250000000055</v>
      </c>
      <c r="K1045" s="57">
        <v>1041</v>
      </c>
      <c r="L1045" s="66">
        <v>0</v>
      </c>
      <c r="M1045" s="66">
        <v>0</v>
      </c>
      <c r="N1045" s="65">
        <f t="shared" si="336"/>
        <v>0</v>
      </c>
      <c r="O1045" s="65">
        <f t="shared" si="343"/>
        <v>0</v>
      </c>
      <c r="P1045" s="67">
        <f t="shared" si="344"/>
        <v>5866.722222222219</v>
      </c>
      <c r="Q1045" s="57"/>
      <c r="R1045" s="57"/>
      <c r="T1045" s="57">
        <v>1041</v>
      </c>
      <c r="U1045" s="66">
        <v>13.8</v>
      </c>
      <c r="V1045" s="66">
        <v>0</v>
      </c>
      <c r="W1045" s="65">
        <f t="shared" si="337"/>
        <v>3.8333333333333335</v>
      </c>
      <c r="X1045" s="65">
        <f t="shared" si="345"/>
        <v>0.50000000000000044</v>
      </c>
      <c r="Y1045" s="67">
        <f t="shared" si="346"/>
        <v>8110.3333333333348</v>
      </c>
      <c r="Z1045" s="57"/>
      <c r="AA1045" s="57"/>
      <c r="AC1045" s="57">
        <v>1041</v>
      </c>
      <c r="AD1045" s="66">
        <v>11.4</v>
      </c>
      <c r="AE1045" s="66">
        <v>0</v>
      </c>
      <c r="AF1045" s="65">
        <f t="shared" si="338"/>
        <v>3.1666666666666665</v>
      </c>
      <c r="AG1045" s="65">
        <f t="shared" si="347"/>
        <v>0.55555555555555536</v>
      </c>
      <c r="AH1045" s="67">
        <f t="shared" si="348"/>
        <v>7846.5555555555466</v>
      </c>
      <c r="AI1045" s="57"/>
      <c r="AJ1045" s="57"/>
      <c r="AL1045" s="57">
        <v>1041</v>
      </c>
      <c r="AM1045" s="66">
        <v>25.5</v>
      </c>
      <c r="AN1045" s="66">
        <v>0</v>
      </c>
      <c r="AO1045" s="65">
        <f t="shared" si="339"/>
        <v>7.083333333333333</v>
      </c>
      <c r="AP1045" s="65">
        <f t="shared" si="349"/>
        <v>5.5555555555555358E-2</v>
      </c>
      <c r="AQ1045" s="67">
        <f t="shared" si="350"/>
        <v>7904.3472222222126</v>
      </c>
      <c r="AR1045" s="57"/>
      <c r="AS1045" s="57"/>
      <c r="AU1045" s="57">
        <v>1041</v>
      </c>
      <c r="AV1045" s="66">
        <v>25.5</v>
      </c>
      <c r="AW1045" s="66">
        <v>0</v>
      </c>
      <c r="AX1045" s="65">
        <f t="shared" si="340"/>
        <v>7.083333333333333</v>
      </c>
      <c r="AY1045" s="65">
        <f t="shared" si="351"/>
        <v>5.5555555555555358E-2</v>
      </c>
      <c r="AZ1045" s="67">
        <f t="shared" si="352"/>
        <v>7904.3472222222126</v>
      </c>
      <c r="BA1045" s="57"/>
      <c r="BB1045" s="57"/>
      <c r="BD1045" s="57">
        <v>1041</v>
      </c>
      <c r="BE1045" s="66">
        <v>48.4</v>
      </c>
      <c r="BF1045" s="66">
        <v>0</v>
      </c>
      <c r="BG1045" s="65">
        <f t="shared" si="341"/>
        <v>13.444444444444443</v>
      </c>
      <c r="BH1045" s="65">
        <f t="shared" si="353"/>
        <v>0.66666666666666607</v>
      </c>
      <c r="BI1045" s="67">
        <f t="shared" si="354"/>
        <v>7926.5277777777837</v>
      </c>
      <c r="BJ1045" s="57"/>
      <c r="BK1045" s="57"/>
      <c r="BM1045" s="57">
        <v>1041</v>
      </c>
      <c r="BN1045" s="57">
        <v>48.4</v>
      </c>
      <c r="BO1045" s="66">
        <v>0</v>
      </c>
      <c r="BP1045" s="65">
        <f t="shared" si="342"/>
        <v>13.444444444444443</v>
      </c>
      <c r="BQ1045" s="65">
        <f t="shared" si="355"/>
        <v>0.66666666666666607</v>
      </c>
      <c r="BR1045" s="67">
        <f t="shared" si="356"/>
        <v>7961.3888888888941</v>
      </c>
      <c r="BS1045" s="57"/>
      <c r="BT1045" s="57"/>
    </row>
    <row r="1046" spans="1:72" x14ac:dyDescent="0.25">
      <c r="A1046" s="31">
        <v>1046</v>
      </c>
      <c r="B1046" s="56">
        <v>1043</v>
      </c>
      <c r="C1046" s="71">
        <v>51.9</v>
      </c>
      <c r="D1046" s="71">
        <v>0</v>
      </c>
      <c r="E1046" s="71">
        <v>14.416666666666666</v>
      </c>
      <c r="F1046" s="71">
        <v>0.38888888888888928</v>
      </c>
      <c r="G1046" s="71">
        <v>7989.3472222222281</v>
      </c>
      <c r="K1046" s="57">
        <v>1042</v>
      </c>
      <c r="L1046" s="66">
        <v>0</v>
      </c>
      <c r="M1046" s="66">
        <v>0</v>
      </c>
      <c r="N1046" s="65">
        <f t="shared" si="336"/>
        <v>0</v>
      </c>
      <c r="O1046" s="65">
        <f t="shared" si="343"/>
        <v>0</v>
      </c>
      <c r="P1046" s="67">
        <f t="shared" si="344"/>
        <v>5866.722222222219</v>
      </c>
      <c r="Q1046" s="57"/>
      <c r="R1046" s="57"/>
      <c r="T1046" s="57">
        <v>1042</v>
      </c>
      <c r="U1046" s="66">
        <v>15.4</v>
      </c>
      <c r="V1046" s="66">
        <v>0</v>
      </c>
      <c r="W1046" s="65">
        <f t="shared" si="337"/>
        <v>4.2777777777777777</v>
      </c>
      <c r="X1046" s="65">
        <f t="shared" si="345"/>
        <v>0.4444444444444442</v>
      </c>
      <c r="Y1046" s="67">
        <f t="shared" si="346"/>
        <v>8114.3888888888905</v>
      </c>
      <c r="Z1046" s="57"/>
      <c r="AA1046" s="57"/>
      <c r="AC1046" s="57">
        <v>1042</v>
      </c>
      <c r="AD1046" s="66">
        <v>12.7</v>
      </c>
      <c r="AE1046" s="66">
        <v>0</v>
      </c>
      <c r="AF1046" s="65">
        <f t="shared" si="338"/>
        <v>3.5277777777777777</v>
      </c>
      <c r="AG1046" s="65">
        <f t="shared" si="347"/>
        <v>0.36111111111111116</v>
      </c>
      <c r="AH1046" s="67">
        <f t="shared" si="348"/>
        <v>7849.9027777777692</v>
      </c>
      <c r="AI1046" s="57"/>
      <c r="AJ1046" s="57"/>
      <c r="AL1046" s="57">
        <v>1042</v>
      </c>
      <c r="AM1046" s="66">
        <v>25.7</v>
      </c>
      <c r="AN1046" s="66">
        <v>0</v>
      </c>
      <c r="AO1046" s="65">
        <f t="shared" si="339"/>
        <v>7.1388888888888884</v>
      </c>
      <c r="AP1046" s="65">
        <f t="shared" si="349"/>
        <v>5.5555555555555358E-2</v>
      </c>
      <c r="AQ1046" s="67">
        <f t="shared" si="350"/>
        <v>7911.4583333333239</v>
      </c>
      <c r="AR1046" s="57"/>
      <c r="AS1046" s="57"/>
      <c r="AU1046" s="57">
        <v>1042</v>
      </c>
      <c r="AV1046" s="66">
        <v>25.7</v>
      </c>
      <c r="AW1046" s="66">
        <v>0</v>
      </c>
      <c r="AX1046" s="65">
        <f t="shared" si="340"/>
        <v>7.1388888888888884</v>
      </c>
      <c r="AY1046" s="65">
        <f t="shared" si="351"/>
        <v>5.5555555555555358E-2</v>
      </c>
      <c r="AZ1046" s="67">
        <f t="shared" si="352"/>
        <v>7911.4583333333239</v>
      </c>
      <c r="BA1046" s="57"/>
      <c r="BB1046" s="57"/>
      <c r="BD1046" s="57">
        <v>1042</v>
      </c>
      <c r="BE1046" s="66">
        <v>50.5</v>
      </c>
      <c r="BF1046" s="66">
        <v>0</v>
      </c>
      <c r="BG1046" s="65">
        <f t="shared" si="341"/>
        <v>14.027777777777777</v>
      </c>
      <c r="BH1046" s="65">
        <f t="shared" si="353"/>
        <v>0.58333333333333393</v>
      </c>
      <c r="BI1046" s="67">
        <f t="shared" si="354"/>
        <v>7940.2638888888951</v>
      </c>
      <c r="BJ1046" s="57"/>
      <c r="BK1046" s="57"/>
      <c r="BM1046" s="57">
        <v>1042</v>
      </c>
      <c r="BN1046" s="57">
        <v>50.5</v>
      </c>
      <c r="BO1046" s="66">
        <v>0</v>
      </c>
      <c r="BP1046" s="65">
        <f t="shared" si="342"/>
        <v>14.027777777777777</v>
      </c>
      <c r="BQ1046" s="65">
        <f t="shared" si="355"/>
        <v>0.58333333333333393</v>
      </c>
      <c r="BR1046" s="67">
        <f t="shared" si="356"/>
        <v>7975.1250000000055</v>
      </c>
      <c r="BS1046" s="57"/>
      <c r="BT1046" s="57"/>
    </row>
    <row r="1047" spans="1:72" x14ac:dyDescent="0.25">
      <c r="A1047" s="31">
        <v>1047</v>
      </c>
      <c r="B1047" s="56">
        <v>1044</v>
      </c>
      <c r="C1047" s="71">
        <v>52.6</v>
      </c>
      <c r="D1047" s="71">
        <v>0</v>
      </c>
      <c r="E1047" s="71">
        <v>14.611111111111111</v>
      </c>
      <c r="F1047" s="71">
        <v>0.19444444444444464</v>
      </c>
      <c r="G1047" s="71">
        <v>8003.8611111111168</v>
      </c>
      <c r="K1047" s="57">
        <v>1043</v>
      </c>
      <c r="L1047" s="66">
        <v>0</v>
      </c>
      <c r="M1047" s="66">
        <v>0</v>
      </c>
      <c r="N1047" s="65">
        <f t="shared" si="336"/>
        <v>0</v>
      </c>
      <c r="O1047" s="65">
        <f t="shared" si="343"/>
        <v>0</v>
      </c>
      <c r="P1047" s="67">
        <f t="shared" si="344"/>
        <v>5866.722222222219</v>
      </c>
      <c r="Q1047" s="57"/>
      <c r="R1047" s="57"/>
      <c r="T1047" s="57">
        <v>1043</v>
      </c>
      <c r="U1047" s="66">
        <v>16.7</v>
      </c>
      <c r="V1047" s="66">
        <v>0</v>
      </c>
      <c r="W1047" s="65">
        <f t="shared" si="337"/>
        <v>4.6388888888888884</v>
      </c>
      <c r="X1047" s="65">
        <f t="shared" si="345"/>
        <v>0.36111111111111072</v>
      </c>
      <c r="Y1047" s="67">
        <f t="shared" si="346"/>
        <v>8118.8472222222235</v>
      </c>
      <c r="Z1047" s="57"/>
      <c r="AA1047" s="57"/>
      <c r="AC1047" s="57">
        <v>1043</v>
      </c>
      <c r="AD1047" s="66">
        <v>13.3</v>
      </c>
      <c r="AE1047" s="66">
        <v>0</v>
      </c>
      <c r="AF1047" s="65">
        <f t="shared" si="338"/>
        <v>3.6944444444444446</v>
      </c>
      <c r="AG1047" s="65">
        <f t="shared" si="347"/>
        <v>0.16666666666666696</v>
      </c>
      <c r="AH1047" s="67">
        <f t="shared" si="348"/>
        <v>7853.5138888888805</v>
      </c>
      <c r="AI1047" s="57"/>
      <c r="AJ1047" s="57"/>
      <c r="AL1047" s="57">
        <v>1043</v>
      </c>
      <c r="AM1047" s="66">
        <v>25.8</v>
      </c>
      <c r="AN1047" s="66">
        <v>0</v>
      </c>
      <c r="AO1047" s="65">
        <f t="shared" si="339"/>
        <v>7.166666666666667</v>
      </c>
      <c r="AP1047" s="65">
        <f t="shared" si="349"/>
        <v>2.7777777777778567E-2</v>
      </c>
      <c r="AQ1047" s="67">
        <f t="shared" si="350"/>
        <v>7918.6111111111013</v>
      </c>
      <c r="AR1047" s="57"/>
      <c r="AS1047" s="57"/>
      <c r="AU1047" s="57">
        <v>1043</v>
      </c>
      <c r="AV1047" s="66">
        <v>25.8</v>
      </c>
      <c r="AW1047" s="66">
        <v>0</v>
      </c>
      <c r="AX1047" s="65">
        <f t="shared" si="340"/>
        <v>7.166666666666667</v>
      </c>
      <c r="AY1047" s="65">
        <f t="shared" si="351"/>
        <v>2.7777777777778567E-2</v>
      </c>
      <c r="AZ1047" s="67">
        <f t="shared" si="352"/>
        <v>7918.6111111111013</v>
      </c>
      <c r="BA1047" s="57"/>
      <c r="BB1047" s="57"/>
      <c r="BD1047" s="57">
        <v>1043</v>
      </c>
      <c r="BE1047" s="66">
        <v>51.9</v>
      </c>
      <c r="BF1047" s="66">
        <v>0</v>
      </c>
      <c r="BG1047" s="65">
        <f t="shared" si="341"/>
        <v>14.416666666666666</v>
      </c>
      <c r="BH1047" s="65">
        <f t="shared" si="353"/>
        <v>0.38888888888888928</v>
      </c>
      <c r="BI1047" s="67">
        <f t="shared" si="354"/>
        <v>7954.4861111111177</v>
      </c>
      <c r="BJ1047" s="57"/>
      <c r="BK1047" s="57"/>
      <c r="BM1047" s="57">
        <v>1043</v>
      </c>
      <c r="BN1047" s="57">
        <v>51.9</v>
      </c>
      <c r="BO1047" s="66">
        <v>0</v>
      </c>
      <c r="BP1047" s="65">
        <f t="shared" si="342"/>
        <v>14.416666666666666</v>
      </c>
      <c r="BQ1047" s="65">
        <f t="shared" si="355"/>
        <v>0.38888888888888928</v>
      </c>
      <c r="BR1047" s="67">
        <f t="shared" si="356"/>
        <v>7989.3472222222281</v>
      </c>
      <c r="BS1047" s="57"/>
      <c r="BT1047" s="57"/>
    </row>
    <row r="1048" spans="1:72" x14ac:dyDescent="0.25">
      <c r="A1048" s="31">
        <v>1048</v>
      </c>
      <c r="B1048" s="56">
        <v>1045</v>
      </c>
      <c r="C1048" s="71">
        <v>52.8</v>
      </c>
      <c r="D1048" s="71">
        <v>0</v>
      </c>
      <c r="E1048" s="71">
        <v>14.666666666666666</v>
      </c>
      <c r="F1048" s="71">
        <v>5.5555555555555358E-2</v>
      </c>
      <c r="G1048" s="71">
        <v>8018.5000000000055</v>
      </c>
      <c r="K1048" s="57">
        <v>1044</v>
      </c>
      <c r="L1048" s="66">
        <v>0</v>
      </c>
      <c r="M1048" s="66">
        <v>0</v>
      </c>
      <c r="N1048" s="65">
        <f t="shared" si="336"/>
        <v>0</v>
      </c>
      <c r="O1048" s="65">
        <f t="shared" si="343"/>
        <v>0</v>
      </c>
      <c r="P1048" s="67">
        <f t="shared" si="344"/>
        <v>5866.722222222219</v>
      </c>
      <c r="Q1048" s="57"/>
      <c r="R1048" s="57"/>
      <c r="T1048" s="57">
        <v>1044</v>
      </c>
      <c r="U1048" s="66">
        <v>17.7</v>
      </c>
      <c r="V1048" s="66">
        <v>0</v>
      </c>
      <c r="W1048" s="65">
        <f t="shared" si="337"/>
        <v>4.9166666666666661</v>
      </c>
      <c r="X1048" s="65">
        <f t="shared" si="345"/>
        <v>0.27777777777777768</v>
      </c>
      <c r="Y1048" s="67">
        <f t="shared" si="346"/>
        <v>8123.6250000000009</v>
      </c>
      <c r="Z1048" s="57"/>
      <c r="AA1048" s="57"/>
      <c r="AC1048" s="57">
        <v>1044</v>
      </c>
      <c r="AD1048" s="66">
        <v>13.4</v>
      </c>
      <c r="AE1048" s="66">
        <v>0</v>
      </c>
      <c r="AF1048" s="65">
        <f t="shared" si="338"/>
        <v>3.7222222222222223</v>
      </c>
      <c r="AG1048" s="65">
        <f t="shared" si="347"/>
        <v>2.7777777777777679E-2</v>
      </c>
      <c r="AH1048" s="67">
        <f t="shared" si="348"/>
        <v>7857.2222222222135</v>
      </c>
      <c r="AI1048" s="57"/>
      <c r="AJ1048" s="57"/>
      <c r="AL1048" s="57">
        <v>1044</v>
      </c>
      <c r="AM1048" s="66">
        <v>25.9</v>
      </c>
      <c r="AN1048" s="66">
        <v>0</v>
      </c>
      <c r="AO1048" s="65">
        <f t="shared" si="339"/>
        <v>7.1944444444444438</v>
      </c>
      <c r="AP1048" s="65">
        <f t="shared" si="349"/>
        <v>2.7777777777776791E-2</v>
      </c>
      <c r="AQ1048" s="67">
        <f t="shared" si="350"/>
        <v>7925.791666666657</v>
      </c>
      <c r="AR1048" s="57"/>
      <c r="AS1048" s="57"/>
      <c r="AU1048" s="57">
        <v>1044</v>
      </c>
      <c r="AV1048" s="66">
        <v>25.9</v>
      </c>
      <c r="AW1048" s="66">
        <v>0</v>
      </c>
      <c r="AX1048" s="65">
        <f t="shared" si="340"/>
        <v>7.1944444444444438</v>
      </c>
      <c r="AY1048" s="65">
        <f t="shared" si="351"/>
        <v>2.7777777777776791E-2</v>
      </c>
      <c r="AZ1048" s="67">
        <f t="shared" si="352"/>
        <v>7925.791666666657</v>
      </c>
      <c r="BA1048" s="57"/>
      <c r="BB1048" s="57"/>
      <c r="BD1048" s="57">
        <v>1044</v>
      </c>
      <c r="BE1048" s="66">
        <v>52.6</v>
      </c>
      <c r="BF1048" s="66">
        <v>0</v>
      </c>
      <c r="BG1048" s="65">
        <f t="shared" si="341"/>
        <v>14.611111111111111</v>
      </c>
      <c r="BH1048" s="65">
        <f t="shared" si="353"/>
        <v>0.19444444444444464</v>
      </c>
      <c r="BI1048" s="67">
        <f t="shared" si="354"/>
        <v>7969.0000000000064</v>
      </c>
      <c r="BJ1048" s="57"/>
      <c r="BK1048" s="57"/>
      <c r="BM1048" s="57">
        <v>1044</v>
      </c>
      <c r="BN1048" s="57">
        <v>52.6</v>
      </c>
      <c r="BO1048" s="66">
        <v>0</v>
      </c>
      <c r="BP1048" s="65">
        <f t="shared" si="342"/>
        <v>14.611111111111111</v>
      </c>
      <c r="BQ1048" s="65">
        <f t="shared" si="355"/>
        <v>0.19444444444444464</v>
      </c>
      <c r="BR1048" s="67">
        <f t="shared" si="356"/>
        <v>8003.8611111111168</v>
      </c>
      <c r="BS1048" s="57"/>
      <c r="BT1048" s="57"/>
    </row>
    <row r="1049" spans="1:72" x14ac:dyDescent="0.25">
      <c r="A1049" s="31">
        <v>1049</v>
      </c>
      <c r="B1049" s="56">
        <v>1046</v>
      </c>
      <c r="C1049" s="71">
        <v>52.9</v>
      </c>
      <c r="D1049" s="71">
        <v>0</v>
      </c>
      <c r="E1049" s="71">
        <v>14.694444444444443</v>
      </c>
      <c r="F1049" s="71">
        <v>2.7777777777776791E-2</v>
      </c>
      <c r="G1049" s="71">
        <v>8033.1805555555611</v>
      </c>
      <c r="K1049" s="57">
        <v>1045</v>
      </c>
      <c r="L1049" s="66">
        <v>0</v>
      </c>
      <c r="M1049" s="66">
        <v>0</v>
      </c>
      <c r="N1049" s="65">
        <f t="shared" si="336"/>
        <v>0</v>
      </c>
      <c r="O1049" s="65">
        <f t="shared" si="343"/>
        <v>0</v>
      </c>
      <c r="P1049" s="67">
        <f t="shared" si="344"/>
        <v>5866.722222222219</v>
      </c>
      <c r="Q1049" s="57"/>
      <c r="R1049" s="57"/>
      <c r="T1049" s="57">
        <v>1045</v>
      </c>
      <c r="U1049" s="66">
        <v>18.3</v>
      </c>
      <c r="V1049" s="66">
        <v>0</v>
      </c>
      <c r="W1049" s="65">
        <f t="shared" si="337"/>
        <v>5.083333333333333</v>
      </c>
      <c r="X1049" s="65">
        <f t="shared" si="345"/>
        <v>0.16666666666666696</v>
      </c>
      <c r="Y1049" s="67">
        <f t="shared" si="346"/>
        <v>8128.6250000000009</v>
      </c>
      <c r="Z1049" s="57"/>
      <c r="AA1049" s="57"/>
      <c r="AC1049" s="57">
        <v>1045</v>
      </c>
      <c r="AD1049" s="66">
        <v>13.3</v>
      </c>
      <c r="AE1049" s="66">
        <v>0</v>
      </c>
      <c r="AF1049" s="65">
        <f t="shared" si="338"/>
        <v>3.6944444444444446</v>
      </c>
      <c r="AG1049" s="65">
        <f t="shared" si="347"/>
        <v>-2.7777777777777679E-2</v>
      </c>
      <c r="AH1049" s="67">
        <f t="shared" si="348"/>
        <v>7860.9305555555466</v>
      </c>
      <c r="AI1049" s="57"/>
      <c r="AJ1049" s="57"/>
      <c r="AL1049" s="57">
        <v>1045</v>
      </c>
      <c r="AM1049" s="66">
        <v>26</v>
      </c>
      <c r="AN1049" s="66">
        <v>0</v>
      </c>
      <c r="AO1049" s="65">
        <f t="shared" si="339"/>
        <v>7.2222222222222223</v>
      </c>
      <c r="AP1049" s="65">
        <f t="shared" si="349"/>
        <v>2.7777777777778567E-2</v>
      </c>
      <c r="AQ1049" s="67">
        <f t="shared" si="350"/>
        <v>7932.99999999999</v>
      </c>
      <c r="AR1049" s="57"/>
      <c r="AS1049" s="57"/>
      <c r="AU1049" s="57">
        <v>1045</v>
      </c>
      <c r="AV1049" s="66">
        <v>26</v>
      </c>
      <c r="AW1049" s="66">
        <v>0</v>
      </c>
      <c r="AX1049" s="65">
        <f t="shared" si="340"/>
        <v>7.2222222222222223</v>
      </c>
      <c r="AY1049" s="65">
        <f t="shared" si="351"/>
        <v>2.7777777777778567E-2</v>
      </c>
      <c r="AZ1049" s="67">
        <f t="shared" si="352"/>
        <v>7932.99999999999</v>
      </c>
      <c r="BA1049" s="57"/>
      <c r="BB1049" s="57"/>
      <c r="BD1049" s="57">
        <v>1045</v>
      </c>
      <c r="BE1049" s="66">
        <v>52.8</v>
      </c>
      <c r="BF1049" s="66">
        <v>0</v>
      </c>
      <c r="BG1049" s="65">
        <f t="shared" si="341"/>
        <v>14.666666666666666</v>
      </c>
      <c r="BH1049" s="65">
        <f t="shared" si="353"/>
        <v>5.5555555555555358E-2</v>
      </c>
      <c r="BI1049" s="67">
        <f t="shared" si="354"/>
        <v>7983.6388888888951</v>
      </c>
      <c r="BJ1049" s="57"/>
      <c r="BK1049" s="57"/>
      <c r="BM1049" s="57">
        <v>1045</v>
      </c>
      <c r="BN1049" s="57">
        <v>52.8</v>
      </c>
      <c r="BO1049" s="66">
        <v>0</v>
      </c>
      <c r="BP1049" s="65">
        <f t="shared" si="342"/>
        <v>14.666666666666666</v>
      </c>
      <c r="BQ1049" s="65">
        <f t="shared" si="355"/>
        <v>5.5555555555555358E-2</v>
      </c>
      <c r="BR1049" s="67">
        <f t="shared" si="356"/>
        <v>8018.5000000000055</v>
      </c>
      <c r="BS1049" s="57"/>
      <c r="BT1049" s="57"/>
    </row>
    <row r="1050" spans="1:72" x14ac:dyDescent="0.25">
      <c r="A1050" s="31">
        <v>1050</v>
      </c>
      <c r="B1050" s="56">
        <v>1047</v>
      </c>
      <c r="C1050" s="71">
        <v>53.1</v>
      </c>
      <c r="D1050" s="71">
        <v>0</v>
      </c>
      <c r="E1050" s="71">
        <v>14.75</v>
      </c>
      <c r="F1050" s="71">
        <v>5.5555555555557135E-2</v>
      </c>
      <c r="G1050" s="71">
        <v>8047.9027777777837</v>
      </c>
      <c r="K1050" s="57">
        <v>1046</v>
      </c>
      <c r="L1050" s="66">
        <v>0</v>
      </c>
      <c r="M1050" s="66">
        <v>0</v>
      </c>
      <c r="N1050" s="65">
        <f t="shared" si="336"/>
        <v>0</v>
      </c>
      <c r="O1050" s="65">
        <f t="shared" si="343"/>
        <v>0</v>
      </c>
      <c r="P1050" s="67">
        <f t="shared" si="344"/>
        <v>5866.722222222219</v>
      </c>
      <c r="Q1050" s="57"/>
      <c r="R1050" s="57"/>
      <c r="T1050" s="57">
        <v>1046</v>
      </c>
      <c r="U1050" s="66">
        <v>18.8</v>
      </c>
      <c r="V1050" s="66">
        <v>0</v>
      </c>
      <c r="W1050" s="65">
        <f t="shared" si="337"/>
        <v>5.2222222222222223</v>
      </c>
      <c r="X1050" s="65">
        <f t="shared" si="345"/>
        <v>0.13888888888888928</v>
      </c>
      <c r="Y1050" s="67">
        <f t="shared" si="346"/>
        <v>8133.7777777777783</v>
      </c>
      <c r="Z1050" s="57"/>
      <c r="AA1050" s="57"/>
      <c r="AC1050" s="57">
        <v>1046</v>
      </c>
      <c r="AD1050" s="66">
        <v>13.1</v>
      </c>
      <c r="AE1050" s="66">
        <v>0</v>
      </c>
      <c r="AF1050" s="65">
        <f t="shared" si="338"/>
        <v>3.6388888888888888</v>
      </c>
      <c r="AG1050" s="65">
        <f t="shared" si="347"/>
        <v>-5.5555555555555802E-2</v>
      </c>
      <c r="AH1050" s="67">
        <f t="shared" si="348"/>
        <v>7864.5972222222135</v>
      </c>
      <c r="AI1050" s="57"/>
      <c r="AJ1050" s="57"/>
      <c r="AL1050" s="57">
        <v>1046</v>
      </c>
      <c r="AM1050" s="66">
        <v>26.1</v>
      </c>
      <c r="AN1050" s="66">
        <v>0</v>
      </c>
      <c r="AO1050" s="65">
        <f t="shared" si="339"/>
        <v>7.25</v>
      </c>
      <c r="AP1050" s="65">
        <f t="shared" si="349"/>
        <v>2.7777777777777679E-2</v>
      </c>
      <c r="AQ1050" s="67">
        <f t="shared" si="350"/>
        <v>7940.2361111111013</v>
      </c>
      <c r="AR1050" s="57"/>
      <c r="AS1050" s="57"/>
      <c r="AU1050" s="57">
        <v>1046</v>
      </c>
      <c r="AV1050" s="66">
        <v>26.1</v>
      </c>
      <c r="AW1050" s="66">
        <v>0</v>
      </c>
      <c r="AX1050" s="65">
        <f t="shared" si="340"/>
        <v>7.25</v>
      </c>
      <c r="AY1050" s="65">
        <f t="shared" si="351"/>
        <v>2.7777777777777679E-2</v>
      </c>
      <c r="AZ1050" s="67">
        <f t="shared" si="352"/>
        <v>7940.2361111111013</v>
      </c>
      <c r="BA1050" s="57"/>
      <c r="BB1050" s="57"/>
      <c r="BD1050" s="57">
        <v>1046</v>
      </c>
      <c r="BE1050" s="66">
        <v>52.9</v>
      </c>
      <c r="BF1050" s="66">
        <v>0</v>
      </c>
      <c r="BG1050" s="65">
        <f t="shared" si="341"/>
        <v>14.694444444444443</v>
      </c>
      <c r="BH1050" s="65">
        <f t="shared" si="353"/>
        <v>2.7777777777776791E-2</v>
      </c>
      <c r="BI1050" s="67">
        <f t="shared" si="354"/>
        <v>7998.3194444444507</v>
      </c>
      <c r="BJ1050" s="57"/>
      <c r="BK1050" s="57"/>
      <c r="BM1050" s="57">
        <v>1046</v>
      </c>
      <c r="BN1050" s="57">
        <v>52.9</v>
      </c>
      <c r="BO1050" s="66">
        <v>0</v>
      </c>
      <c r="BP1050" s="65">
        <f t="shared" si="342"/>
        <v>14.694444444444443</v>
      </c>
      <c r="BQ1050" s="65">
        <f t="shared" si="355"/>
        <v>2.7777777777776791E-2</v>
      </c>
      <c r="BR1050" s="67">
        <f t="shared" si="356"/>
        <v>8033.1805555555611</v>
      </c>
      <c r="BS1050" s="57"/>
      <c r="BT1050" s="57"/>
    </row>
    <row r="1051" spans="1:72" x14ac:dyDescent="0.25">
      <c r="A1051" s="31">
        <v>1051</v>
      </c>
      <c r="B1051" s="56">
        <v>1048</v>
      </c>
      <c r="C1051" s="71">
        <v>53.3</v>
      </c>
      <c r="D1051" s="71">
        <v>0</v>
      </c>
      <c r="E1051" s="71">
        <v>14.805555555555554</v>
      </c>
      <c r="F1051" s="71">
        <v>5.5555555555553582E-2</v>
      </c>
      <c r="G1051" s="71">
        <v>8062.6805555555611</v>
      </c>
      <c r="K1051" s="57">
        <v>1047</v>
      </c>
      <c r="L1051" s="66">
        <v>0</v>
      </c>
      <c r="M1051" s="66">
        <v>0</v>
      </c>
      <c r="N1051" s="65">
        <f t="shared" si="336"/>
        <v>0</v>
      </c>
      <c r="O1051" s="65">
        <f t="shared" si="343"/>
        <v>0</v>
      </c>
      <c r="P1051" s="67">
        <f t="shared" si="344"/>
        <v>5866.722222222219</v>
      </c>
      <c r="Q1051" s="57"/>
      <c r="R1051" s="57"/>
      <c r="T1051" s="57">
        <v>1047</v>
      </c>
      <c r="U1051" s="66">
        <v>18.899999999999999</v>
      </c>
      <c r="V1051" s="66">
        <v>0</v>
      </c>
      <c r="W1051" s="65">
        <f t="shared" si="337"/>
        <v>5.2499999999999991</v>
      </c>
      <c r="X1051" s="65">
        <f t="shared" si="345"/>
        <v>2.7777777777776791E-2</v>
      </c>
      <c r="Y1051" s="67">
        <f t="shared" si="346"/>
        <v>8139.0138888888896</v>
      </c>
      <c r="Z1051" s="57"/>
      <c r="AA1051" s="57"/>
      <c r="AC1051" s="57">
        <v>1047</v>
      </c>
      <c r="AD1051" s="66">
        <v>12.5</v>
      </c>
      <c r="AE1051" s="66">
        <v>0</v>
      </c>
      <c r="AF1051" s="65">
        <f t="shared" si="338"/>
        <v>3.4722222222222223</v>
      </c>
      <c r="AG1051" s="65">
        <f t="shared" si="347"/>
        <v>-0.16666666666666652</v>
      </c>
      <c r="AH1051" s="67">
        <f t="shared" si="348"/>
        <v>7868.1527777777692</v>
      </c>
      <c r="AI1051" s="57"/>
      <c r="AJ1051" s="57"/>
      <c r="AL1051" s="57">
        <v>1047</v>
      </c>
      <c r="AM1051" s="66">
        <v>26.3</v>
      </c>
      <c r="AN1051" s="66">
        <v>0</v>
      </c>
      <c r="AO1051" s="65">
        <f t="shared" si="339"/>
        <v>7.3055555555555554</v>
      </c>
      <c r="AP1051" s="65">
        <f t="shared" si="349"/>
        <v>5.5555555555555358E-2</v>
      </c>
      <c r="AQ1051" s="67">
        <f t="shared" si="350"/>
        <v>7947.5138888888787</v>
      </c>
      <c r="AR1051" s="57"/>
      <c r="AS1051" s="57"/>
      <c r="AU1051" s="57">
        <v>1047</v>
      </c>
      <c r="AV1051" s="66">
        <v>26.3</v>
      </c>
      <c r="AW1051" s="66">
        <v>0</v>
      </c>
      <c r="AX1051" s="65">
        <f t="shared" si="340"/>
        <v>7.3055555555555554</v>
      </c>
      <c r="AY1051" s="65">
        <f t="shared" si="351"/>
        <v>5.5555555555555358E-2</v>
      </c>
      <c r="AZ1051" s="67">
        <f t="shared" si="352"/>
        <v>7947.5138888888787</v>
      </c>
      <c r="BA1051" s="57"/>
      <c r="BB1051" s="57"/>
      <c r="BD1051" s="57">
        <v>1047</v>
      </c>
      <c r="BE1051" s="66">
        <v>53.1</v>
      </c>
      <c r="BF1051" s="66">
        <v>0</v>
      </c>
      <c r="BG1051" s="65">
        <f t="shared" si="341"/>
        <v>14.75</v>
      </c>
      <c r="BH1051" s="65">
        <f t="shared" si="353"/>
        <v>5.5555555555557135E-2</v>
      </c>
      <c r="BI1051" s="67">
        <f t="shared" si="354"/>
        <v>8013.0416666666733</v>
      </c>
      <c r="BJ1051" s="57"/>
      <c r="BK1051" s="57"/>
      <c r="BM1051" s="57">
        <v>1047</v>
      </c>
      <c r="BN1051" s="57">
        <v>53.1</v>
      </c>
      <c r="BO1051" s="66">
        <v>0</v>
      </c>
      <c r="BP1051" s="65">
        <f t="shared" si="342"/>
        <v>14.75</v>
      </c>
      <c r="BQ1051" s="65">
        <f t="shared" si="355"/>
        <v>5.5555555555557135E-2</v>
      </c>
      <c r="BR1051" s="67">
        <f t="shared" si="356"/>
        <v>8047.9027777777837</v>
      </c>
      <c r="BS1051" s="57"/>
      <c r="BT1051" s="57"/>
    </row>
    <row r="1052" spans="1:72" x14ac:dyDescent="0.25">
      <c r="A1052" s="31">
        <v>1052</v>
      </c>
      <c r="B1052" s="56">
        <v>1049</v>
      </c>
      <c r="C1052" s="71">
        <v>53.1</v>
      </c>
      <c r="D1052" s="71">
        <v>0</v>
      </c>
      <c r="E1052" s="71">
        <v>14.75</v>
      </c>
      <c r="F1052" s="71">
        <v>-5.5555555555553582E-2</v>
      </c>
      <c r="G1052" s="71">
        <v>8077.4583333333385</v>
      </c>
      <c r="K1052" s="57">
        <v>1048</v>
      </c>
      <c r="L1052" s="66">
        <v>0</v>
      </c>
      <c r="M1052" s="66">
        <v>0</v>
      </c>
      <c r="N1052" s="65">
        <f t="shared" si="336"/>
        <v>0</v>
      </c>
      <c r="O1052" s="65">
        <f t="shared" si="343"/>
        <v>0</v>
      </c>
      <c r="P1052" s="67">
        <f t="shared" si="344"/>
        <v>5866.722222222219</v>
      </c>
      <c r="Q1052" s="57"/>
      <c r="R1052" s="57"/>
      <c r="T1052" s="57">
        <v>1048</v>
      </c>
      <c r="U1052" s="66">
        <v>18.399999999999999</v>
      </c>
      <c r="V1052" s="66">
        <v>0</v>
      </c>
      <c r="W1052" s="65">
        <f t="shared" si="337"/>
        <v>5.1111111111111107</v>
      </c>
      <c r="X1052" s="65">
        <f t="shared" si="345"/>
        <v>-0.1388888888888884</v>
      </c>
      <c r="Y1052" s="67">
        <f t="shared" si="346"/>
        <v>8144.1944444444453</v>
      </c>
      <c r="Z1052" s="57"/>
      <c r="AA1052" s="57"/>
      <c r="AC1052" s="57">
        <v>1048</v>
      </c>
      <c r="AD1052" s="66">
        <v>11.1</v>
      </c>
      <c r="AE1052" s="66">
        <v>0</v>
      </c>
      <c r="AF1052" s="65">
        <f t="shared" si="338"/>
        <v>3.083333333333333</v>
      </c>
      <c r="AG1052" s="65">
        <f t="shared" si="347"/>
        <v>-0.38888888888888928</v>
      </c>
      <c r="AH1052" s="67">
        <f t="shared" si="348"/>
        <v>7871.4305555555466</v>
      </c>
      <c r="AI1052" s="57"/>
      <c r="AJ1052" s="57"/>
      <c r="AL1052" s="57">
        <v>1048</v>
      </c>
      <c r="AM1052" s="66">
        <v>26.5</v>
      </c>
      <c r="AN1052" s="66">
        <v>0</v>
      </c>
      <c r="AO1052" s="65">
        <f t="shared" si="339"/>
        <v>7.3611111111111107</v>
      </c>
      <c r="AP1052" s="65">
        <f t="shared" si="349"/>
        <v>5.5555555555555358E-2</v>
      </c>
      <c r="AQ1052" s="67">
        <f t="shared" si="350"/>
        <v>7954.8472222222117</v>
      </c>
      <c r="AR1052" s="57"/>
      <c r="AS1052" s="57"/>
      <c r="AU1052" s="57">
        <v>1048</v>
      </c>
      <c r="AV1052" s="66">
        <v>26.5</v>
      </c>
      <c r="AW1052" s="66">
        <v>0</v>
      </c>
      <c r="AX1052" s="65">
        <f t="shared" si="340"/>
        <v>7.3611111111111107</v>
      </c>
      <c r="AY1052" s="65">
        <f t="shared" si="351"/>
        <v>5.5555555555555358E-2</v>
      </c>
      <c r="AZ1052" s="67">
        <f t="shared" si="352"/>
        <v>7954.8472222222117</v>
      </c>
      <c r="BA1052" s="57"/>
      <c r="BB1052" s="57"/>
      <c r="BD1052" s="57">
        <v>1048</v>
      </c>
      <c r="BE1052" s="66">
        <v>53.3</v>
      </c>
      <c r="BF1052" s="66">
        <v>0</v>
      </c>
      <c r="BG1052" s="65">
        <f t="shared" si="341"/>
        <v>14.805555555555554</v>
      </c>
      <c r="BH1052" s="65">
        <f t="shared" si="353"/>
        <v>5.5555555555553582E-2</v>
      </c>
      <c r="BI1052" s="67">
        <f t="shared" si="354"/>
        <v>8027.8194444444507</v>
      </c>
      <c r="BJ1052" s="57"/>
      <c r="BK1052" s="57"/>
      <c r="BM1052" s="57">
        <v>1048</v>
      </c>
      <c r="BN1052" s="57">
        <v>53.3</v>
      </c>
      <c r="BO1052" s="66">
        <v>0</v>
      </c>
      <c r="BP1052" s="65">
        <f t="shared" si="342"/>
        <v>14.805555555555554</v>
      </c>
      <c r="BQ1052" s="65">
        <f t="shared" si="355"/>
        <v>5.5555555555553582E-2</v>
      </c>
      <c r="BR1052" s="67">
        <f t="shared" si="356"/>
        <v>8062.6805555555611</v>
      </c>
      <c r="BS1052" s="57"/>
      <c r="BT1052" s="57"/>
    </row>
    <row r="1053" spans="1:72" x14ac:dyDescent="0.25">
      <c r="A1053" s="31">
        <v>1053</v>
      </c>
      <c r="B1053" s="56">
        <v>1050</v>
      </c>
      <c r="C1053" s="71">
        <v>52.3</v>
      </c>
      <c r="D1053" s="71">
        <v>0</v>
      </c>
      <c r="E1053" s="71">
        <v>14.527777777777777</v>
      </c>
      <c r="F1053" s="71">
        <v>-0.22222222222222321</v>
      </c>
      <c r="G1053" s="71">
        <v>8092.0972222222272</v>
      </c>
      <c r="K1053" s="57">
        <v>1049</v>
      </c>
      <c r="L1053" s="66">
        <v>0</v>
      </c>
      <c r="M1053" s="66">
        <v>0</v>
      </c>
      <c r="N1053" s="65">
        <f t="shared" si="336"/>
        <v>0</v>
      </c>
      <c r="O1053" s="65">
        <f t="shared" si="343"/>
        <v>0</v>
      </c>
      <c r="P1053" s="67">
        <f t="shared" si="344"/>
        <v>5866.722222222219</v>
      </c>
      <c r="Q1053" s="57"/>
      <c r="R1053" s="57"/>
      <c r="T1053" s="57">
        <v>1049</v>
      </c>
      <c r="U1053" s="66">
        <v>16.899999999999999</v>
      </c>
      <c r="V1053" s="66">
        <v>0</v>
      </c>
      <c r="W1053" s="65">
        <f t="shared" si="337"/>
        <v>4.6944444444444438</v>
      </c>
      <c r="X1053" s="65">
        <f t="shared" si="345"/>
        <v>-0.41666666666666696</v>
      </c>
      <c r="Y1053" s="67">
        <f t="shared" si="346"/>
        <v>8149.0972222222226</v>
      </c>
      <c r="Z1053" s="57"/>
      <c r="AA1053" s="57"/>
      <c r="AC1053" s="57">
        <v>1049</v>
      </c>
      <c r="AD1053" s="66">
        <v>8.9</v>
      </c>
      <c r="AE1053" s="66">
        <v>0</v>
      </c>
      <c r="AF1053" s="65">
        <f t="shared" si="338"/>
        <v>2.4722222222222223</v>
      </c>
      <c r="AG1053" s="65">
        <f t="shared" si="347"/>
        <v>-0.61111111111111072</v>
      </c>
      <c r="AH1053" s="67">
        <f t="shared" si="348"/>
        <v>7874.2083333333239</v>
      </c>
      <c r="AI1053" s="57"/>
      <c r="AJ1053" s="57"/>
      <c r="AL1053" s="57">
        <v>1049</v>
      </c>
      <c r="AM1053" s="66">
        <v>26.8</v>
      </c>
      <c r="AN1053" s="66">
        <v>0</v>
      </c>
      <c r="AO1053" s="65">
        <f t="shared" si="339"/>
        <v>7.4444444444444446</v>
      </c>
      <c r="AP1053" s="65">
        <f t="shared" si="349"/>
        <v>8.3333333333333925E-2</v>
      </c>
      <c r="AQ1053" s="67">
        <f t="shared" si="350"/>
        <v>7962.2499999999891</v>
      </c>
      <c r="AR1053" s="57"/>
      <c r="AS1053" s="57"/>
      <c r="AU1053" s="57">
        <v>1049</v>
      </c>
      <c r="AV1053" s="66">
        <v>26.8</v>
      </c>
      <c r="AW1053" s="66">
        <v>0</v>
      </c>
      <c r="AX1053" s="65">
        <f t="shared" si="340"/>
        <v>7.4444444444444446</v>
      </c>
      <c r="AY1053" s="65">
        <f t="shared" si="351"/>
        <v>8.3333333333333925E-2</v>
      </c>
      <c r="AZ1053" s="67">
        <f t="shared" si="352"/>
        <v>7962.2499999999891</v>
      </c>
      <c r="BA1053" s="57"/>
      <c r="BB1053" s="57"/>
      <c r="BD1053" s="57">
        <v>1049</v>
      </c>
      <c r="BE1053" s="66">
        <v>53.1</v>
      </c>
      <c r="BF1053" s="66">
        <v>0</v>
      </c>
      <c r="BG1053" s="65">
        <f t="shared" si="341"/>
        <v>14.75</v>
      </c>
      <c r="BH1053" s="65">
        <f t="shared" si="353"/>
        <v>-5.5555555555553582E-2</v>
      </c>
      <c r="BI1053" s="67">
        <f t="shared" si="354"/>
        <v>8042.5972222222281</v>
      </c>
      <c r="BJ1053" s="57"/>
      <c r="BK1053" s="57"/>
      <c r="BM1053" s="57">
        <v>1049</v>
      </c>
      <c r="BN1053" s="57">
        <v>53.1</v>
      </c>
      <c r="BO1053" s="66">
        <v>0</v>
      </c>
      <c r="BP1053" s="65">
        <f t="shared" si="342"/>
        <v>14.75</v>
      </c>
      <c r="BQ1053" s="65">
        <f t="shared" si="355"/>
        <v>-5.5555555555553582E-2</v>
      </c>
      <c r="BR1053" s="67">
        <f t="shared" si="356"/>
        <v>8077.4583333333385</v>
      </c>
      <c r="BS1053" s="57"/>
      <c r="BT1053" s="57"/>
    </row>
    <row r="1054" spans="1:72" x14ac:dyDescent="0.25">
      <c r="A1054" s="31">
        <v>1054</v>
      </c>
      <c r="B1054" s="56">
        <v>1051</v>
      </c>
      <c r="C1054" s="71">
        <v>50.7</v>
      </c>
      <c r="D1054" s="71">
        <v>0</v>
      </c>
      <c r="E1054" s="71">
        <v>14.083333333333334</v>
      </c>
      <c r="F1054" s="71">
        <v>-0.44444444444444287</v>
      </c>
      <c r="G1054" s="71">
        <v>8106.4027777777828</v>
      </c>
      <c r="K1054" s="57">
        <v>1050</v>
      </c>
      <c r="L1054" s="66">
        <v>0</v>
      </c>
      <c r="M1054" s="66">
        <v>0</v>
      </c>
      <c r="N1054" s="65">
        <f t="shared" si="336"/>
        <v>0</v>
      </c>
      <c r="O1054" s="65">
        <f t="shared" si="343"/>
        <v>0</v>
      </c>
      <c r="P1054" s="67">
        <f t="shared" si="344"/>
        <v>5866.722222222219</v>
      </c>
      <c r="Q1054" s="57"/>
      <c r="R1054" s="57"/>
      <c r="T1054" s="57">
        <v>1050</v>
      </c>
      <c r="U1054" s="66">
        <v>14.3</v>
      </c>
      <c r="V1054" s="66">
        <v>0</v>
      </c>
      <c r="W1054" s="65">
        <f t="shared" si="337"/>
        <v>3.9722222222222223</v>
      </c>
      <c r="X1054" s="65">
        <f t="shared" si="345"/>
        <v>-0.72222222222222143</v>
      </c>
      <c r="Y1054" s="67">
        <f t="shared" si="346"/>
        <v>8153.4305555555557</v>
      </c>
      <c r="Z1054" s="57"/>
      <c r="AA1054" s="57"/>
      <c r="AC1054" s="57">
        <v>1050</v>
      </c>
      <c r="AD1054" s="66">
        <v>6.2</v>
      </c>
      <c r="AE1054" s="66">
        <v>0</v>
      </c>
      <c r="AF1054" s="65">
        <f t="shared" si="338"/>
        <v>1.7222222222222223</v>
      </c>
      <c r="AG1054" s="65">
        <f t="shared" si="347"/>
        <v>-0.75</v>
      </c>
      <c r="AH1054" s="67">
        <f t="shared" si="348"/>
        <v>7876.3055555555466</v>
      </c>
      <c r="AI1054" s="57"/>
      <c r="AJ1054" s="57"/>
      <c r="AL1054" s="57">
        <v>1050</v>
      </c>
      <c r="AM1054" s="66">
        <v>27.1</v>
      </c>
      <c r="AN1054" s="66">
        <v>0</v>
      </c>
      <c r="AO1054" s="65">
        <f t="shared" si="339"/>
        <v>7.5277777777777777</v>
      </c>
      <c r="AP1054" s="65">
        <f t="shared" si="349"/>
        <v>8.3333333333333037E-2</v>
      </c>
      <c r="AQ1054" s="67">
        <f t="shared" si="350"/>
        <v>7969.7361111111004</v>
      </c>
      <c r="AR1054" s="57"/>
      <c r="AS1054" s="57"/>
      <c r="AU1054" s="57">
        <v>1050</v>
      </c>
      <c r="AV1054" s="66">
        <v>27.1</v>
      </c>
      <c r="AW1054" s="66">
        <v>0</v>
      </c>
      <c r="AX1054" s="65">
        <f t="shared" si="340"/>
        <v>7.5277777777777777</v>
      </c>
      <c r="AY1054" s="65">
        <f t="shared" si="351"/>
        <v>8.3333333333333037E-2</v>
      </c>
      <c r="AZ1054" s="67">
        <f t="shared" si="352"/>
        <v>7969.7361111111004</v>
      </c>
      <c r="BA1054" s="57"/>
      <c r="BB1054" s="57"/>
      <c r="BD1054" s="57">
        <v>1050</v>
      </c>
      <c r="BE1054" s="66">
        <v>52.3</v>
      </c>
      <c r="BF1054" s="66">
        <v>0</v>
      </c>
      <c r="BG1054" s="65">
        <f t="shared" si="341"/>
        <v>14.527777777777777</v>
      </c>
      <c r="BH1054" s="65">
        <f t="shared" si="353"/>
        <v>-0.22222222222222321</v>
      </c>
      <c r="BI1054" s="67">
        <f t="shared" si="354"/>
        <v>8057.2361111111168</v>
      </c>
      <c r="BJ1054" s="57"/>
      <c r="BK1054" s="57"/>
      <c r="BM1054" s="57">
        <v>1050</v>
      </c>
      <c r="BN1054" s="57">
        <v>52.3</v>
      </c>
      <c r="BO1054" s="66">
        <v>0</v>
      </c>
      <c r="BP1054" s="65">
        <f t="shared" si="342"/>
        <v>14.527777777777777</v>
      </c>
      <c r="BQ1054" s="65">
        <f t="shared" si="355"/>
        <v>-0.22222222222222321</v>
      </c>
      <c r="BR1054" s="67">
        <f t="shared" si="356"/>
        <v>8092.0972222222272</v>
      </c>
      <c r="BS1054" s="57"/>
      <c r="BT1054" s="57"/>
    </row>
    <row r="1055" spans="1:72" x14ac:dyDescent="0.25">
      <c r="A1055" s="31">
        <v>1055</v>
      </c>
      <c r="B1055" s="56">
        <v>1052</v>
      </c>
      <c r="C1055" s="71">
        <v>48.8</v>
      </c>
      <c r="D1055" s="71">
        <v>0</v>
      </c>
      <c r="E1055" s="71">
        <v>13.555555555555554</v>
      </c>
      <c r="F1055" s="71">
        <v>-0.52777777777778034</v>
      </c>
      <c r="G1055" s="71">
        <v>8120.2222222222272</v>
      </c>
      <c r="K1055" s="57">
        <v>1051</v>
      </c>
      <c r="L1055" s="66">
        <v>0</v>
      </c>
      <c r="M1055" s="66">
        <v>0</v>
      </c>
      <c r="N1055" s="65">
        <f t="shared" si="336"/>
        <v>0</v>
      </c>
      <c r="O1055" s="65">
        <f t="shared" si="343"/>
        <v>0</v>
      </c>
      <c r="P1055" s="67">
        <f t="shared" si="344"/>
        <v>5866.722222222219</v>
      </c>
      <c r="Q1055" s="57"/>
      <c r="R1055" s="57"/>
      <c r="T1055" s="57">
        <v>1051</v>
      </c>
      <c r="U1055" s="66">
        <v>10.8</v>
      </c>
      <c r="V1055" s="66">
        <v>0</v>
      </c>
      <c r="W1055" s="65">
        <f t="shared" si="337"/>
        <v>3</v>
      </c>
      <c r="X1055" s="65">
        <f t="shared" si="345"/>
        <v>-0.97222222222222232</v>
      </c>
      <c r="Y1055" s="67">
        <f t="shared" si="346"/>
        <v>8156.916666666667</v>
      </c>
      <c r="Z1055" s="57"/>
      <c r="AA1055" s="57"/>
      <c r="AC1055" s="57">
        <v>1051</v>
      </c>
      <c r="AD1055" s="66">
        <v>3.8</v>
      </c>
      <c r="AE1055" s="66">
        <v>0</v>
      </c>
      <c r="AF1055" s="65">
        <f t="shared" si="338"/>
        <v>1.0555555555555556</v>
      </c>
      <c r="AG1055" s="65">
        <f t="shared" si="347"/>
        <v>-0.66666666666666674</v>
      </c>
      <c r="AH1055" s="67">
        <f t="shared" si="348"/>
        <v>7877.6944444444352</v>
      </c>
      <c r="AI1055" s="57"/>
      <c r="AJ1055" s="57"/>
      <c r="AL1055" s="57">
        <v>1051</v>
      </c>
      <c r="AM1055" s="66">
        <v>27.5</v>
      </c>
      <c r="AN1055" s="66">
        <v>0</v>
      </c>
      <c r="AO1055" s="65">
        <f t="shared" si="339"/>
        <v>7.6388888888888884</v>
      </c>
      <c r="AP1055" s="65">
        <f t="shared" si="349"/>
        <v>0.11111111111111072</v>
      </c>
      <c r="AQ1055" s="67">
        <f t="shared" si="350"/>
        <v>7977.3194444444334</v>
      </c>
      <c r="AR1055" s="57"/>
      <c r="AS1055" s="57"/>
      <c r="AU1055" s="57">
        <v>1051</v>
      </c>
      <c r="AV1055" s="66">
        <v>27.5</v>
      </c>
      <c r="AW1055" s="66">
        <v>0</v>
      </c>
      <c r="AX1055" s="65">
        <f t="shared" si="340"/>
        <v>7.6388888888888884</v>
      </c>
      <c r="AY1055" s="65">
        <f t="shared" si="351"/>
        <v>0.11111111111111072</v>
      </c>
      <c r="AZ1055" s="67">
        <f t="shared" si="352"/>
        <v>7977.3194444444334</v>
      </c>
      <c r="BA1055" s="57"/>
      <c r="BB1055" s="57"/>
      <c r="BD1055" s="57">
        <v>1051</v>
      </c>
      <c r="BE1055" s="66">
        <v>50.7</v>
      </c>
      <c r="BF1055" s="66">
        <v>0</v>
      </c>
      <c r="BG1055" s="65">
        <f t="shared" si="341"/>
        <v>14.083333333333334</v>
      </c>
      <c r="BH1055" s="65">
        <f t="shared" si="353"/>
        <v>-0.44444444444444287</v>
      </c>
      <c r="BI1055" s="67">
        <f t="shared" si="354"/>
        <v>8071.5416666666724</v>
      </c>
      <c r="BJ1055" s="57"/>
      <c r="BK1055" s="57"/>
      <c r="BM1055" s="57">
        <v>1051</v>
      </c>
      <c r="BN1055" s="57">
        <v>50.7</v>
      </c>
      <c r="BO1055" s="66">
        <v>0</v>
      </c>
      <c r="BP1055" s="65">
        <f t="shared" si="342"/>
        <v>14.083333333333334</v>
      </c>
      <c r="BQ1055" s="65">
        <f t="shared" si="355"/>
        <v>-0.44444444444444287</v>
      </c>
      <c r="BR1055" s="67">
        <f t="shared" si="356"/>
        <v>8106.4027777777828</v>
      </c>
      <c r="BS1055" s="57"/>
      <c r="BT1055" s="57"/>
    </row>
    <row r="1056" spans="1:72" x14ac:dyDescent="0.25">
      <c r="A1056" s="31">
        <v>1056</v>
      </c>
      <c r="B1056" s="56">
        <v>1053</v>
      </c>
      <c r="C1056" s="71">
        <v>46.5</v>
      </c>
      <c r="D1056" s="71">
        <v>0</v>
      </c>
      <c r="E1056" s="71">
        <v>12.916666666666666</v>
      </c>
      <c r="F1056" s="71">
        <v>-0.63888888888888751</v>
      </c>
      <c r="G1056" s="71">
        <v>8133.4583333333385</v>
      </c>
      <c r="K1056" s="57">
        <v>1052</v>
      </c>
      <c r="L1056" s="66">
        <v>0</v>
      </c>
      <c r="M1056" s="66">
        <v>0</v>
      </c>
      <c r="N1056" s="65">
        <f t="shared" si="336"/>
        <v>0</v>
      </c>
      <c r="O1056" s="65">
        <f t="shared" si="343"/>
        <v>0</v>
      </c>
      <c r="P1056" s="67">
        <f t="shared" si="344"/>
        <v>5866.722222222219</v>
      </c>
      <c r="Q1056" s="57"/>
      <c r="R1056" s="57"/>
      <c r="T1056" s="57">
        <v>1052</v>
      </c>
      <c r="U1056" s="66">
        <v>7.1</v>
      </c>
      <c r="V1056" s="66">
        <v>0</v>
      </c>
      <c r="W1056" s="65">
        <f t="shared" si="337"/>
        <v>1.9722222222222221</v>
      </c>
      <c r="X1056" s="65">
        <f t="shared" si="345"/>
        <v>-1.0277777777777779</v>
      </c>
      <c r="Y1056" s="67">
        <f t="shared" si="346"/>
        <v>8159.4027777777783</v>
      </c>
      <c r="Z1056" s="57"/>
      <c r="AA1056" s="57"/>
      <c r="AC1056" s="57">
        <v>1052</v>
      </c>
      <c r="AD1056" s="66">
        <v>1.8</v>
      </c>
      <c r="AE1056" s="66">
        <v>0</v>
      </c>
      <c r="AF1056" s="65">
        <f t="shared" si="338"/>
        <v>0.5</v>
      </c>
      <c r="AG1056" s="65">
        <f t="shared" si="347"/>
        <v>-0.55555555555555558</v>
      </c>
      <c r="AH1056" s="67">
        <f t="shared" si="348"/>
        <v>7878.4722222222126</v>
      </c>
      <c r="AI1056" s="57"/>
      <c r="AJ1056" s="57"/>
      <c r="AL1056" s="57">
        <v>1052</v>
      </c>
      <c r="AM1056" s="66">
        <v>28</v>
      </c>
      <c r="AN1056" s="66">
        <v>0</v>
      </c>
      <c r="AO1056" s="65">
        <f t="shared" si="339"/>
        <v>7.7777777777777777</v>
      </c>
      <c r="AP1056" s="65">
        <f t="shared" si="349"/>
        <v>0.13888888888888928</v>
      </c>
      <c r="AQ1056" s="67">
        <f t="shared" si="350"/>
        <v>7985.0277777777665</v>
      </c>
      <c r="AR1056" s="57"/>
      <c r="AS1056" s="57"/>
      <c r="AU1056" s="57">
        <v>1052</v>
      </c>
      <c r="AV1056" s="66">
        <v>28</v>
      </c>
      <c r="AW1056" s="66">
        <v>0</v>
      </c>
      <c r="AX1056" s="65">
        <f t="shared" si="340"/>
        <v>7.7777777777777777</v>
      </c>
      <c r="AY1056" s="65">
        <f t="shared" si="351"/>
        <v>0.13888888888888928</v>
      </c>
      <c r="AZ1056" s="67">
        <f t="shared" si="352"/>
        <v>7985.0277777777665</v>
      </c>
      <c r="BA1056" s="57"/>
      <c r="BB1056" s="57"/>
      <c r="BD1056" s="57">
        <v>1052</v>
      </c>
      <c r="BE1056" s="66">
        <v>48.8</v>
      </c>
      <c r="BF1056" s="66">
        <v>0</v>
      </c>
      <c r="BG1056" s="65">
        <f t="shared" si="341"/>
        <v>13.555555555555554</v>
      </c>
      <c r="BH1056" s="65">
        <f t="shared" si="353"/>
        <v>-0.52777777777778034</v>
      </c>
      <c r="BI1056" s="67">
        <f t="shared" si="354"/>
        <v>8085.3611111111168</v>
      </c>
      <c r="BJ1056" s="57"/>
      <c r="BK1056" s="57"/>
      <c r="BM1056" s="57">
        <v>1052</v>
      </c>
      <c r="BN1056" s="57">
        <v>48.8</v>
      </c>
      <c r="BO1056" s="66">
        <v>0</v>
      </c>
      <c r="BP1056" s="65">
        <f t="shared" si="342"/>
        <v>13.555555555555554</v>
      </c>
      <c r="BQ1056" s="65">
        <f t="shared" si="355"/>
        <v>-0.52777777777778034</v>
      </c>
      <c r="BR1056" s="67">
        <f t="shared" si="356"/>
        <v>8120.2222222222272</v>
      </c>
      <c r="BS1056" s="57"/>
      <c r="BT1056" s="57"/>
    </row>
    <row r="1057" spans="1:72" x14ac:dyDescent="0.25">
      <c r="A1057" s="31">
        <v>1057</v>
      </c>
      <c r="B1057" s="56">
        <v>1054</v>
      </c>
      <c r="C1057" s="71">
        <v>43.8</v>
      </c>
      <c r="D1057" s="71">
        <v>0</v>
      </c>
      <c r="E1057" s="71">
        <v>12.166666666666666</v>
      </c>
      <c r="F1057" s="71">
        <v>-0.75</v>
      </c>
      <c r="G1057" s="71">
        <v>8146.0000000000055</v>
      </c>
      <c r="K1057" s="57">
        <v>1053</v>
      </c>
      <c r="L1057" s="66">
        <v>0</v>
      </c>
      <c r="M1057" s="66">
        <v>0</v>
      </c>
      <c r="N1057" s="65">
        <f t="shared" si="336"/>
        <v>0</v>
      </c>
      <c r="O1057" s="65">
        <f t="shared" si="343"/>
        <v>0</v>
      </c>
      <c r="P1057" s="67">
        <f t="shared" si="344"/>
        <v>5866.722222222219</v>
      </c>
      <c r="Q1057" s="57"/>
      <c r="R1057" s="57"/>
      <c r="T1057" s="57">
        <v>1053</v>
      </c>
      <c r="U1057" s="66">
        <v>4</v>
      </c>
      <c r="V1057" s="66">
        <v>0</v>
      </c>
      <c r="W1057" s="65">
        <f t="shared" si="337"/>
        <v>1.1111111111111112</v>
      </c>
      <c r="X1057" s="65">
        <f t="shared" si="345"/>
        <v>-0.86111111111111094</v>
      </c>
      <c r="Y1057" s="67">
        <f t="shared" si="346"/>
        <v>8160.9444444444453</v>
      </c>
      <c r="Z1057" s="57"/>
      <c r="AA1057" s="57"/>
      <c r="AC1057" s="57">
        <v>1053</v>
      </c>
      <c r="AD1057" s="66">
        <v>0</v>
      </c>
      <c r="AE1057" s="66">
        <v>0</v>
      </c>
      <c r="AF1057" s="65">
        <f t="shared" si="338"/>
        <v>0</v>
      </c>
      <c r="AG1057" s="65">
        <f t="shared" si="347"/>
        <v>-0.5</v>
      </c>
      <c r="AH1057" s="67">
        <f t="shared" si="348"/>
        <v>7878.7222222222126</v>
      </c>
      <c r="AI1057" s="57"/>
      <c r="AJ1057" s="57"/>
      <c r="AL1057" s="57">
        <v>1053</v>
      </c>
      <c r="AM1057" s="66">
        <v>28.6</v>
      </c>
      <c r="AN1057" s="66">
        <v>0</v>
      </c>
      <c r="AO1057" s="65">
        <f t="shared" si="339"/>
        <v>7.9444444444444446</v>
      </c>
      <c r="AP1057" s="65">
        <f t="shared" si="349"/>
        <v>0.16666666666666696</v>
      </c>
      <c r="AQ1057" s="67">
        <f t="shared" si="350"/>
        <v>7992.8888888888778</v>
      </c>
      <c r="AR1057" s="57"/>
      <c r="AS1057" s="57"/>
      <c r="AU1057" s="57">
        <v>1053</v>
      </c>
      <c r="AV1057" s="66">
        <v>28.6</v>
      </c>
      <c r="AW1057" s="66">
        <v>0</v>
      </c>
      <c r="AX1057" s="65">
        <f t="shared" si="340"/>
        <v>7.9444444444444446</v>
      </c>
      <c r="AY1057" s="65">
        <f t="shared" si="351"/>
        <v>0.16666666666666696</v>
      </c>
      <c r="AZ1057" s="67">
        <f t="shared" si="352"/>
        <v>7992.8888888888778</v>
      </c>
      <c r="BA1057" s="57"/>
      <c r="BB1057" s="57"/>
      <c r="BD1057" s="57">
        <v>1053</v>
      </c>
      <c r="BE1057" s="66">
        <v>46.5</v>
      </c>
      <c r="BF1057" s="66">
        <v>0</v>
      </c>
      <c r="BG1057" s="65">
        <f t="shared" si="341"/>
        <v>12.916666666666666</v>
      </c>
      <c r="BH1057" s="65">
        <f t="shared" si="353"/>
        <v>-0.63888888888888751</v>
      </c>
      <c r="BI1057" s="67">
        <f t="shared" si="354"/>
        <v>8098.5972222222281</v>
      </c>
      <c r="BJ1057" s="57"/>
      <c r="BK1057" s="57"/>
      <c r="BM1057" s="57">
        <v>1053</v>
      </c>
      <c r="BN1057" s="57">
        <v>46.5</v>
      </c>
      <c r="BO1057" s="66">
        <v>0</v>
      </c>
      <c r="BP1057" s="65">
        <f t="shared" si="342"/>
        <v>12.916666666666666</v>
      </c>
      <c r="BQ1057" s="65">
        <f t="shared" si="355"/>
        <v>-0.63888888888888751</v>
      </c>
      <c r="BR1057" s="67">
        <f t="shared" si="356"/>
        <v>8133.4583333333385</v>
      </c>
      <c r="BS1057" s="57"/>
      <c r="BT1057" s="57"/>
    </row>
    <row r="1058" spans="1:72" x14ac:dyDescent="0.25">
      <c r="A1058" s="31">
        <v>1058</v>
      </c>
      <c r="B1058" s="56">
        <v>1055</v>
      </c>
      <c r="C1058" s="71">
        <v>40.299999999999997</v>
      </c>
      <c r="D1058" s="71">
        <v>0</v>
      </c>
      <c r="E1058" s="71">
        <v>11.194444444444443</v>
      </c>
      <c r="F1058" s="71">
        <v>-0.97222222222222321</v>
      </c>
      <c r="G1058" s="71">
        <v>8157.6805555555611</v>
      </c>
      <c r="K1058" s="57">
        <v>1054</v>
      </c>
      <c r="L1058" s="66">
        <v>0</v>
      </c>
      <c r="M1058" s="66">
        <v>0</v>
      </c>
      <c r="N1058" s="65">
        <f t="shared" si="336"/>
        <v>0</v>
      </c>
      <c r="O1058" s="65">
        <f t="shared" si="343"/>
        <v>0</v>
      </c>
      <c r="P1058" s="67">
        <f t="shared" si="344"/>
        <v>5866.722222222219</v>
      </c>
      <c r="Q1058" s="57"/>
      <c r="R1058" s="57"/>
      <c r="T1058" s="57">
        <v>1054</v>
      </c>
      <c r="U1058" s="66">
        <v>0</v>
      </c>
      <c r="V1058" s="66">
        <v>0</v>
      </c>
      <c r="W1058" s="65">
        <f t="shared" si="337"/>
        <v>0</v>
      </c>
      <c r="X1058" s="65">
        <f t="shared" si="345"/>
        <v>-1.1111111111111112</v>
      </c>
      <c r="Y1058" s="67">
        <f t="shared" si="346"/>
        <v>8161.5000000000009</v>
      </c>
      <c r="Z1058" s="57"/>
      <c r="AA1058" s="57"/>
      <c r="AC1058" s="57">
        <v>1054</v>
      </c>
      <c r="AD1058" s="66">
        <v>0</v>
      </c>
      <c r="AE1058" s="66">
        <v>0</v>
      </c>
      <c r="AF1058" s="65">
        <f t="shared" si="338"/>
        <v>0</v>
      </c>
      <c r="AG1058" s="65">
        <f t="shared" si="347"/>
        <v>0</v>
      </c>
      <c r="AH1058" s="67">
        <f t="shared" si="348"/>
        <v>7878.7222222222126</v>
      </c>
      <c r="AI1058" s="57"/>
      <c r="AJ1058" s="57"/>
      <c r="AL1058" s="57">
        <v>1054</v>
      </c>
      <c r="AM1058" s="66">
        <v>29.3</v>
      </c>
      <c r="AN1058" s="66">
        <v>0</v>
      </c>
      <c r="AO1058" s="65">
        <f t="shared" si="339"/>
        <v>8.1388888888888893</v>
      </c>
      <c r="AP1058" s="65">
        <f t="shared" si="349"/>
        <v>0.19444444444444464</v>
      </c>
      <c r="AQ1058" s="67">
        <f t="shared" si="350"/>
        <v>8000.9305555555447</v>
      </c>
      <c r="AR1058" s="57"/>
      <c r="AS1058" s="57"/>
      <c r="AU1058" s="57">
        <v>1054</v>
      </c>
      <c r="AV1058" s="66">
        <v>29.3</v>
      </c>
      <c r="AW1058" s="66">
        <v>0</v>
      </c>
      <c r="AX1058" s="65">
        <f t="shared" si="340"/>
        <v>8.1388888888888893</v>
      </c>
      <c r="AY1058" s="65">
        <f t="shared" si="351"/>
        <v>0.19444444444444464</v>
      </c>
      <c r="AZ1058" s="67">
        <f t="shared" si="352"/>
        <v>8000.9305555555447</v>
      </c>
      <c r="BA1058" s="57"/>
      <c r="BB1058" s="57"/>
      <c r="BD1058" s="57">
        <v>1054</v>
      </c>
      <c r="BE1058" s="66">
        <v>43.8</v>
      </c>
      <c r="BF1058" s="66">
        <v>0</v>
      </c>
      <c r="BG1058" s="65">
        <f t="shared" si="341"/>
        <v>12.166666666666666</v>
      </c>
      <c r="BH1058" s="65">
        <f t="shared" si="353"/>
        <v>-0.75</v>
      </c>
      <c r="BI1058" s="67">
        <f t="shared" si="354"/>
        <v>8111.1388888888951</v>
      </c>
      <c r="BJ1058" s="57"/>
      <c r="BK1058" s="57"/>
      <c r="BM1058" s="57">
        <v>1054</v>
      </c>
      <c r="BN1058" s="57">
        <v>43.8</v>
      </c>
      <c r="BO1058" s="66">
        <v>0</v>
      </c>
      <c r="BP1058" s="65">
        <f t="shared" si="342"/>
        <v>12.166666666666666</v>
      </c>
      <c r="BQ1058" s="65">
        <f t="shared" si="355"/>
        <v>-0.75</v>
      </c>
      <c r="BR1058" s="67">
        <f t="shared" si="356"/>
        <v>8146.0000000000055</v>
      </c>
      <c r="BS1058" s="57"/>
      <c r="BT1058" s="57"/>
    </row>
    <row r="1059" spans="1:72" x14ac:dyDescent="0.25">
      <c r="A1059" s="31">
        <v>1059</v>
      </c>
      <c r="B1059" s="56">
        <v>1056</v>
      </c>
      <c r="C1059" s="71">
        <v>36</v>
      </c>
      <c r="D1059" s="71">
        <v>0</v>
      </c>
      <c r="E1059" s="71">
        <v>10</v>
      </c>
      <c r="F1059" s="71">
        <v>-1.1944444444444429</v>
      </c>
      <c r="G1059" s="71">
        <v>8168.2777777777837</v>
      </c>
      <c r="K1059" s="57">
        <v>1055</v>
      </c>
      <c r="L1059" s="66">
        <v>0</v>
      </c>
      <c r="M1059" s="66">
        <v>0</v>
      </c>
      <c r="N1059" s="65">
        <f t="shared" si="336"/>
        <v>0</v>
      </c>
      <c r="O1059" s="65">
        <f t="shared" si="343"/>
        <v>0</v>
      </c>
      <c r="P1059" s="67">
        <f t="shared" si="344"/>
        <v>5866.722222222219</v>
      </c>
      <c r="Q1059" s="57"/>
      <c r="R1059" s="57"/>
      <c r="T1059" s="57">
        <v>1055</v>
      </c>
      <c r="U1059" s="66">
        <v>0</v>
      </c>
      <c r="V1059" s="66">
        <v>0</v>
      </c>
      <c r="W1059" s="65">
        <f t="shared" si="337"/>
        <v>0</v>
      </c>
      <c r="X1059" s="65">
        <f t="shared" si="345"/>
        <v>0</v>
      </c>
      <c r="Y1059" s="67">
        <f t="shared" si="346"/>
        <v>8161.5000000000009</v>
      </c>
      <c r="Z1059" s="57"/>
      <c r="AA1059" s="57"/>
      <c r="AC1059" s="57">
        <v>1055</v>
      </c>
      <c r="AD1059" s="66">
        <v>0</v>
      </c>
      <c r="AE1059" s="66">
        <v>0</v>
      </c>
      <c r="AF1059" s="65">
        <f t="shared" si="338"/>
        <v>0</v>
      </c>
      <c r="AG1059" s="65">
        <f t="shared" si="347"/>
        <v>0</v>
      </c>
      <c r="AH1059" s="67">
        <f t="shared" si="348"/>
        <v>7878.7222222222126</v>
      </c>
      <c r="AI1059" s="57"/>
      <c r="AJ1059" s="57"/>
      <c r="AL1059" s="57">
        <v>1055</v>
      </c>
      <c r="AM1059" s="66">
        <v>30.4</v>
      </c>
      <c r="AN1059" s="66">
        <v>0</v>
      </c>
      <c r="AO1059" s="65">
        <f t="shared" si="339"/>
        <v>8.4444444444444446</v>
      </c>
      <c r="AP1059" s="65">
        <f t="shared" si="349"/>
        <v>0.30555555555555536</v>
      </c>
      <c r="AQ1059" s="67">
        <f t="shared" si="350"/>
        <v>8009.2222222222117</v>
      </c>
      <c r="AR1059" s="57"/>
      <c r="AS1059" s="57"/>
      <c r="AU1059" s="57">
        <v>1055</v>
      </c>
      <c r="AV1059" s="66">
        <v>30.4</v>
      </c>
      <c r="AW1059" s="66">
        <v>0</v>
      </c>
      <c r="AX1059" s="65">
        <f t="shared" si="340"/>
        <v>8.4444444444444446</v>
      </c>
      <c r="AY1059" s="65">
        <f t="shared" si="351"/>
        <v>0.30555555555555536</v>
      </c>
      <c r="AZ1059" s="67">
        <f t="shared" si="352"/>
        <v>8009.2222222222117</v>
      </c>
      <c r="BA1059" s="57"/>
      <c r="BB1059" s="57"/>
      <c r="BD1059" s="57">
        <v>1055</v>
      </c>
      <c r="BE1059" s="66">
        <v>40.299999999999997</v>
      </c>
      <c r="BF1059" s="66">
        <v>0</v>
      </c>
      <c r="BG1059" s="65">
        <f t="shared" si="341"/>
        <v>11.194444444444443</v>
      </c>
      <c r="BH1059" s="65">
        <f t="shared" si="353"/>
        <v>-0.97222222222222321</v>
      </c>
      <c r="BI1059" s="67">
        <f t="shared" si="354"/>
        <v>8122.8194444444507</v>
      </c>
      <c r="BJ1059" s="57"/>
      <c r="BK1059" s="57"/>
      <c r="BM1059" s="57">
        <v>1055</v>
      </c>
      <c r="BN1059" s="57">
        <v>40.299999999999997</v>
      </c>
      <c r="BO1059" s="66">
        <v>0</v>
      </c>
      <c r="BP1059" s="65">
        <f t="shared" si="342"/>
        <v>11.194444444444443</v>
      </c>
      <c r="BQ1059" s="65">
        <f t="shared" si="355"/>
        <v>-0.97222222222222321</v>
      </c>
      <c r="BR1059" s="67">
        <f t="shared" si="356"/>
        <v>8157.6805555555611</v>
      </c>
      <c r="BS1059" s="57"/>
      <c r="BT1059" s="57"/>
    </row>
    <row r="1060" spans="1:72" x14ac:dyDescent="0.25">
      <c r="A1060" s="31">
        <v>1060</v>
      </c>
      <c r="B1060" s="56">
        <v>1057</v>
      </c>
      <c r="C1060" s="71">
        <v>30.7</v>
      </c>
      <c r="D1060" s="71">
        <v>0</v>
      </c>
      <c r="E1060" s="71">
        <v>8.5277777777777768</v>
      </c>
      <c r="F1060" s="71">
        <v>-1.4722222222222232</v>
      </c>
      <c r="G1060" s="71">
        <v>8177.5416666666724</v>
      </c>
      <c r="K1060" s="57">
        <v>1056</v>
      </c>
      <c r="L1060" s="66">
        <v>0</v>
      </c>
      <c r="M1060" s="66">
        <v>0</v>
      </c>
      <c r="N1060" s="65">
        <f t="shared" si="336"/>
        <v>0</v>
      </c>
      <c r="O1060" s="65">
        <f t="shared" si="343"/>
        <v>0</v>
      </c>
      <c r="P1060" s="67">
        <f t="shared" si="344"/>
        <v>5866.722222222219</v>
      </c>
      <c r="Q1060" s="57"/>
      <c r="R1060" s="57"/>
      <c r="T1060" s="57">
        <v>1056</v>
      </c>
      <c r="U1060" s="66">
        <v>0</v>
      </c>
      <c r="V1060" s="66">
        <v>0</v>
      </c>
      <c r="W1060" s="65">
        <f t="shared" si="337"/>
        <v>0</v>
      </c>
      <c r="X1060" s="65">
        <f t="shared" si="345"/>
        <v>0</v>
      </c>
      <c r="Y1060" s="67">
        <f t="shared" si="346"/>
        <v>8161.5000000000009</v>
      </c>
      <c r="Z1060" s="57"/>
      <c r="AA1060" s="57"/>
      <c r="AC1060" s="57">
        <v>1056</v>
      </c>
      <c r="AD1060" s="66">
        <v>0</v>
      </c>
      <c r="AE1060" s="66">
        <v>0</v>
      </c>
      <c r="AF1060" s="65">
        <f t="shared" si="338"/>
        <v>0</v>
      </c>
      <c r="AG1060" s="65">
        <f t="shared" si="347"/>
        <v>0</v>
      </c>
      <c r="AH1060" s="67">
        <f t="shared" si="348"/>
        <v>7878.7222222222126</v>
      </c>
      <c r="AI1060" s="57"/>
      <c r="AJ1060" s="57"/>
      <c r="AL1060" s="57">
        <v>1056</v>
      </c>
      <c r="AM1060" s="66">
        <v>31.8</v>
      </c>
      <c r="AN1060" s="66">
        <v>0</v>
      </c>
      <c r="AO1060" s="65">
        <f t="shared" si="339"/>
        <v>8.8333333333333339</v>
      </c>
      <c r="AP1060" s="65">
        <f t="shared" si="349"/>
        <v>0.38888888888888928</v>
      </c>
      <c r="AQ1060" s="67">
        <f t="shared" si="350"/>
        <v>8017.8611111111004</v>
      </c>
      <c r="AR1060" s="57"/>
      <c r="AS1060" s="57"/>
      <c r="AU1060" s="57">
        <v>1056</v>
      </c>
      <c r="AV1060" s="66">
        <v>31.8</v>
      </c>
      <c r="AW1060" s="66">
        <v>0</v>
      </c>
      <c r="AX1060" s="65">
        <f t="shared" si="340"/>
        <v>8.8333333333333339</v>
      </c>
      <c r="AY1060" s="65">
        <f t="shared" si="351"/>
        <v>0.38888888888888928</v>
      </c>
      <c r="AZ1060" s="67">
        <f t="shared" si="352"/>
        <v>8017.8611111111004</v>
      </c>
      <c r="BA1060" s="57"/>
      <c r="BB1060" s="57"/>
      <c r="BD1060" s="57">
        <v>1056</v>
      </c>
      <c r="BE1060" s="66">
        <v>36</v>
      </c>
      <c r="BF1060" s="66">
        <v>0</v>
      </c>
      <c r="BG1060" s="65">
        <f t="shared" si="341"/>
        <v>10</v>
      </c>
      <c r="BH1060" s="65">
        <f t="shared" si="353"/>
        <v>-1.1944444444444429</v>
      </c>
      <c r="BI1060" s="67">
        <f t="shared" si="354"/>
        <v>8133.4166666666733</v>
      </c>
      <c r="BJ1060" s="57"/>
      <c r="BK1060" s="57"/>
      <c r="BM1060" s="57">
        <v>1056</v>
      </c>
      <c r="BN1060" s="57">
        <v>36</v>
      </c>
      <c r="BO1060" s="66">
        <v>0</v>
      </c>
      <c r="BP1060" s="65">
        <f t="shared" si="342"/>
        <v>10</v>
      </c>
      <c r="BQ1060" s="65">
        <f t="shared" si="355"/>
        <v>-1.1944444444444429</v>
      </c>
      <c r="BR1060" s="67">
        <f t="shared" si="356"/>
        <v>8168.2777777777837</v>
      </c>
      <c r="BS1060" s="57"/>
      <c r="BT1060" s="57"/>
    </row>
    <row r="1061" spans="1:72" x14ac:dyDescent="0.25">
      <c r="A1061" s="31">
        <v>1061</v>
      </c>
      <c r="B1061" s="56">
        <v>1058</v>
      </c>
      <c r="C1061" s="71">
        <v>25.4</v>
      </c>
      <c r="D1061" s="71">
        <v>0</v>
      </c>
      <c r="E1061" s="71">
        <v>7.0555555555555554</v>
      </c>
      <c r="F1061" s="71">
        <v>-1.4722222222222214</v>
      </c>
      <c r="G1061" s="71">
        <v>8185.3333333333394</v>
      </c>
      <c r="K1061" s="57">
        <v>1057</v>
      </c>
      <c r="L1061" s="66">
        <v>0</v>
      </c>
      <c r="M1061" s="66">
        <v>0</v>
      </c>
      <c r="N1061" s="65">
        <f t="shared" si="336"/>
        <v>0</v>
      </c>
      <c r="O1061" s="65">
        <f t="shared" si="343"/>
        <v>0</v>
      </c>
      <c r="P1061" s="67">
        <f t="shared" si="344"/>
        <v>5866.722222222219</v>
      </c>
      <c r="Q1061" s="57"/>
      <c r="R1061" s="57"/>
      <c r="T1061" s="57">
        <v>1057</v>
      </c>
      <c r="U1061" s="66">
        <v>0</v>
      </c>
      <c r="V1061" s="66">
        <v>0</v>
      </c>
      <c r="W1061" s="65">
        <f t="shared" si="337"/>
        <v>0</v>
      </c>
      <c r="X1061" s="65">
        <f t="shared" si="345"/>
        <v>0</v>
      </c>
      <c r="Y1061" s="67">
        <f t="shared" si="346"/>
        <v>8161.5000000000009</v>
      </c>
      <c r="Z1061" s="57"/>
      <c r="AA1061" s="57"/>
      <c r="AC1061" s="57">
        <v>1057</v>
      </c>
      <c r="AD1061" s="66">
        <v>1.5</v>
      </c>
      <c r="AE1061" s="66">
        <v>0</v>
      </c>
      <c r="AF1061" s="65">
        <f t="shared" si="338"/>
        <v>0.41666666666666663</v>
      </c>
      <c r="AG1061" s="65">
        <f t="shared" si="347"/>
        <v>0.41666666666666663</v>
      </c>
      <c r="AH1061" s="67">
        <f t="shared" si="348"/>
        <v>7878.9305555555457</v>
      </c>
      <c r="AI1061" s="57"/>
      <c r="AJ1061" s="57"/>
      <c r="AL1061" s="57">
        <v>1057</v>
      </c>
      <c r="AM1061" s="66">
        <v>33.700000000000003</v>
      </c>
      <c r="AN1061" s="66">
        <v>0</v>
      </c>
      <c r="AO1061" s="65">
        <f t="shared" si="339"/>
        <v>9.3611111111111125</v>
      </c>
      <c r="AP1061" s="65">
        <f t="shared" si="349"/>
        <v>0.52777777777777857</v>
      </c>
      <c r="AQ1061" s="67">
        <f t="shared" si="350"/>
        <v>8026.958333333323</v>
      </c>
      <c r="AR1061" s="57"/>
      <c r="AS1061" s="57"/>
      <c r="AU1061" s="57">
        <v>1057</v>
      </c>
      <c r="AV1061" s="66">
        <v>33.700000000000003</v>
      </c>
      <c r="AW1061" s="66">
        <v>0</v>
      </c>
      <c r="AX1061" s="65">
        <f t="shared" si="340"/>
        <v>9.3611111111111125</v>
      </c>
      <c r="AY1061" s="65">
        <f t="shared" si="351"/>
        <v>0.52777777777777857</v>
      </c>
      <c r="AZ1061" s="67">
        <f t="shared" si="352"/>
        <v>8026.958333333323</v>
      </c>
      <c r="BA1061" s="57"/>
      <c r="BB1061" s="57"/>
      <c r="BD1061" s="57">
        <v>1057</v>
      </c>
      <c r="BE1061" s="66">
        <v>30.7</v>
      </c>
      <c r="BF1061" s="66">
        <v>0</v>
      </c>
      <c r="BG1061" s="65">
        <f t="shared" si="341"/>
        <v>8.5277777777777768</v>
      </c>
      <c r="BH1061" s="65">
        <f t="shared" si="353"/>
        <v>-1.4722222222222232</v>
      </c>
      <c r="BI1061" s="67">
        <f t="shared" si="354"/>
        <v>8142.680555555562</v>
      </c>
      <c r="BJ1061" s="57"/>
      <c r="BK1061" s="57"/>
      <c r="BM1061" s="57">
        <v>1057</v>
      </c>
      <c r="BN1061" s="57">
        <v>30.7</v>
      </c>
      <c r="BO1061" s="66">
        <v>0</v>
      </c>
      <c r="BP1061" s="65">
        <f t="shared" si="342"/>
        <v>8.5277777777777768</v>
      </c>
      <c r="BQ1061" s="65">
        <f t="shared" si="355"/>
        <v>-1.4722222222222232</v>
      </c>
      <c r="BR1061" s="67">
        <f t="shared" si="356"/>
        <v>8177.5416666666724</v>
      </c>
      <c r="BS1061" s="57"/>
      <c r="BT1061" s="57"/>
    </row>
    <row r="1062" spans="1:72" x14ac:dyDescent="0.25">
      <c r="A1062" s="31">
        <v>1062</v>
      </c>
      <c r="B1062" s="56">
        <v>1059</v>
      </c>
      <c r="C1062" s="71">
        <v>21</v>
      </c>
      <c r="D1062" s="71">
        <v>0</v>
      </c>
      <c r="E1062" s="71">
        <v>5.833333333333333</v>
      </c>
      <c r="F1062" s="71">
        <v>-1.2222222222222223</v>
      </c>
      <c r="G1062" s="71">
        <v>8191.7777777777837</v>
      </c>
      <c r="K1062" s="57">
        <v>1058</v>
      </c>
      <c r="L1062" s="66">
        <v>0</v>
      </c>
      <c r="M1062" s="66">
        <v>0</v>
      </c>
      <c r="N1062" s="65">
        <f t="shared" si="336"/>
        <v>0</v>
      </c>
      <c r="O1062" s="65">
        <f t="shared" si="343"/>
        <v>0</v>
      </c>
      <c r="P1062" s="67">
        <f t="shared" si="344"/>
        <v>5866.722222222219</v>
      </c>
      <c r="Q1062" s="57"/>
      <c r="R1062" s="57"/>
      <c r="T1062" s="57">
        <v>1058</v>
      </c>
      <c r="U1062" s="66">
        <v>1.5</v>
      </c>
      <c r="V1062" s="66">
        <v>0</v>
      </c>
      <c r="W1062" s="65">
        <f t="shared" si="337"/>
        <v>0.41666666666666663</v>
      </c>
      <c r="X1062" s="65">
        <f t="shared" si="345"/>
        <v>0.41666666666666663</v>
      </c>
      <c r="Y1062" s="67">
        <f t="shared" si="346"/>
        <v>8161.7083333333339</v>
      </c>
      <c r="Z1062" s="57"/>
      <c r="AA1062" s="57"/>
      <c r="AC1062" s="57">
        <v>1058</v>
      </c>
      <c r="AD1062" s="66">
        <v>2.8</v>
      </c>
      <c r="AE1062" s="66">
        <v>0</v>
      </c>
      <c r="AF1062" s="65">
        <f t="shared" si="338"/>
        <v>0.77777777777777768</v>
      </c>
      <c r="AG1062" s="65">
        <f t="shared" si="347"/>
        <v>0.36111111111111105</v>
      </c>
      <c r="AH1062" s="67">
        <f t="shared" si="348"/>
        <v>7879.5277777777683</v>
      </c>
      <c r="AI1062" s="57"/>
      <c r="AJ1062" s="57"/>
      <c r="AL1062" s="57">
        <v>1058</v>
      </c>
      <c r="AM1062" s="66">
        <v>35.799999999999997</v>
      </c>
      <c r="AN1062" s="66">
        <v>0</v>
      </c>
      <c r="AO1062" s="65">
        <f t="shared" si="339"/>
        <v>9.9444444444444429</v>
      </c>
      <c r="AP1062" s="65">
        <f t="shared" si="349"/>
        <v>0.58333333333333037</v>
      </c>
      <c r="AQ1062" s="67">
        <f t="shared" si="350"/>
        <v>8036.6111111111004</v>
      </c>
      <c r="AR1062" s="57"/>
      <c r="AS1062" s="57"/>
      <c r="AU1062" s="57">
        <v>1058</v>
      </c>
      <c r="AV1062" s="66">
        <v>35.799999999999997</v>
      </c>
      <c r="AW1062" s="66">
        <v>0</v>
      </c>
      <c r="AX1062" s="65">
        <f t="shared" si="340"/>
        <v>9.9444444444444429</v>
      </c>
      <c r="AY1062" s="65">
        <f t="shared" si="351"/>
        <v>0.58333333333333037</v>
      </c>
      <c r="AZ1062" s="67">
        <f t="shared" si="352"/>
        <v>8036.6111111111004</v>
      </c>
      <c r="BA1062" s="57"/>
      <c r="BB1062" s="57"/>
      <c r="BD1062" s="57">
        <v>1058</v>
      </c>
      <c r="BE1062" s="66">
        <v>25.4</v>
      </c>
      <c r="BF1062" s="66">
        <v>0</v>
      </c>
      <c r="BG1062" s="65">
        <f t="shared" si="341"/>
        <v>7.0555555555555554</v>
      </c>
      <c r="BH1062" s="65">
        <f t="shared" si="353"/>
        <v>-1.4722222222222214</v>
      </c>
      <c r="BI1062" s="67">
        <f t="shared" si="354"/>
        <v>8150.472222222229</v>
      </c>
      <c r="BJ1062" s="57"/>
      <c r="BK1062" s="57"/>
      <c r="BM1062" s="57">
        <v>1058</v>
      </c>
      <c r="BN1062" s="57">
        <v>25.4</v>
      </c>
      <c r="BO1062" s="66">
        <v>0</v>
      </c>
      <c r="BP1062" s="65">
        <f t="shared" si="342"/>
        <v>7.0555555555555554</v>
      </c>
      <c r="BQ1062" s="65">
        <f t="shared" si="355"/>
        <v>-1.4722222222222214</v>
      </c>
      <c r="BR1062" s="67">
        <f t="shared" si="356"/>
        <v>8185.3333333333394</v>
      </c>
      <c r="BS1062" s="57"/>
      <c r="BT1062" s="57"/>
    </row>
    <row r="1063" spans="1:72" x14ac:dyDescent="0.25">
      <c r="A1063" s="31">
        <v>1063</v>
      </c>
      <c r="B1063" s="56">
        <v>1060</v>
      </c>
      <c r="C1063" s="71">
        <v>16.7</v>
      </c>
      <c r="D1063" s="71">
        <v>0</v>
      </c>
      <c r="E1063" s="71">
        <v>4.6388888888888884</v>
      </c>
      <c r="F1063" s="71">
        <v>-1.1944444444444446</v>
      </c>
      <c r="G1063" s="71">
        <v>8197.0138888888941</v>
      </c>
      <c r="K1063" s="57">
        <v>1059</v>
      </c>
      <c r="L1063" s="66">
        <v>0</v>
      </c>
      <c r="M1063" s="66">
        <v>0</v>
      </c>
      <c r="N1063" s="65">
        <f t="shared" si="336"/>
        <v>0</v>
      </c>
      <c r="O1063" s="65">
        <f t="shared" si="343"/>
        <v>0</v>
      </c>
      <c r="P1063" s="67">
        <f t="shared" si="344"/>
        <v>5866.722222222219</v>
      </c>
      <c r="Q1063" s="57"/>
      <c r="R1063" s="57"/>
      <c r="T1063" s="57">
        <v>1059</v>
      </c>
      <c r="U1063" s="66">
        <v>3.8</v>
      </c>
      <c r="V1063" s="66">
        <v>0</v>
      </c>
      <c r="W1063" s="65">
        <f t="shared" si="337"/>
        <v>1.0555555555555556</v>
      </c>
      <c r="X1063" s="65">
        <f t="shared" si="345"/>
        <v>0.63888888888888895</v>
      </c>
      <c r="Y1063" s="67">
        <f t="shared" si="346"/>
        <v>8162.4444444444453</v>
      </c>
      <c r="Z1063" s="57"/>
      <c r="AA1063" s="57"/>
      <c r="AC1063" s="57">
        <v>1059</v>
      </c>
      <c r="AD1063" s="66">
        <v>3.6</v>
      </c>
      <c r="AE1063" s="66">
        <v>0</v>
      </c>
      <c r="AF1063" s="65">
        <f t="shared" si="338"/>
        <v>1</v>
      </c>
      <c r="AG1063" s="65">
        <f t="shared" si="347"/>
        <v>0.22222222222222232</v>
      </c>
      <c r="AH1063" s="67">
        <f t="shared" si="348"/>
        <v>7880.416666666657</v>
      </c>
      <c r="AI1063" s="57"/>
      <c r="AJ1063" s="57"/>
      <c r="AL1063" s="57">
        <v>1059</v>
      </c>
      <c r="AM1063" s="66">
        <v>37.799999999999997</v>
      </c>
      <c r="AN1063" s="66">
        <v>0</v>
      </c>
      <c r="AO1063" s="65">
        <f t="shared" si="339"/>
        <v>10.499999999999998</v>
      </c>
      <c r="AP1063" s="65">
        <f t="shared" si="349"/>
        <v>0.55555555555555536</v>
      </c>
      <c r="AQ1063" s="67">
        <f t="shared" si="350"/>
        <v>8046.833333333323</v>
      </c>
      <c r="AR1063" s="57"/>
      <c r="AS1063" s="57"/>
      <c r="AU1063" s="57">
        <v>1059</v>
      </c>
      <c r="AV1063" s="66">
        <v>37.799999999999997</v>
      </c>
      <c r="AW1063" s="66">
        <v>0</v>
      </c>
      <c r="AX1063" s="65">
        <f t="shared" si="340"/>
        <v>10.499999999999998</v>
      </c>
      <c r="AY1063" s="65">
        <f t="shared" si="351"/>
        <v>0.55555555555555536</v>
      </c>
      <c r="AZ1063" s="67">
        <f t="shared" si="352"/>
        <v>8046.833333333323</v>
      </c>
      <c r="BA1063" s="57"/>
      <c r="BB1063" s="57"/>
      <c r="BD1063" s="57">
        <v>1059</v>
      </c>
      <c r="BE1063" s="66">
        <v>21</v>
      </c>
      <c r="BF1063" s="66">
        <v>0</v>
      </c>
      <c r="BG1063" s="65">
        <f t="shared" si="341"/>
        <v>5.833333333333333</v>
      </c>
      <c r="BH1063" s="65">
        <f t="shared" si="353"/>
        <v>-1.2222222222222223</v>
      </c>
      <c r="BI1063" s="67">
        <f t="shared" si="354"/>
        <v>8156.9166666666733</v>
      </c>
      <c r="BJ1063" s="57"/>
      <c r="BK1063" s="57"/>
      <c r="BM1063" s="57">
        <v>1059</v>
      </c>
      <c r="BN1063" s="57">
        <v>21</v>
      </c>
      <c r="BO1063" s="66">
        <v>0</v>
      </c>
      <c r="BP1063" s="65">
        <f t="shared" si="342"/>
        <v>5.833333333333333</v>
      </c>
      <c r="BQ1063" s="65">
        <f t="shared" si="355"/>
        <v>-1.2222222222222223</v>
      </c>
      <c r="BR1063" s="67">
        <f t="shared" si="356"/>
        <v>8191.7777777777837</v>
      </c>
      <c r="BS1063" s="57"/>
      <c r="BT1063" s="57"/>
    </row>
    <row r="1064" spans="1:72" x14ac:dyDescent="0.25">
      <c r="A1064" s="31">
        <v>1064</v>
      </c>
      <c r="B1064" s="56">
        <v>1061</v>
      </c>
      <c r="C1064" s="71">
        <v>13.4</v>
      </c>
      <c r="D1064" s="71">
        <v>0</v>
      </c>
      <c r="E1064" s="71">
        <v>3.7222222222222223</v>
      </c>
      <c r="F1064" s="71">
        <v>-0.91666666666666607</v>
      </c>
      <c r="G1064" s="71">
        <v>8201.1944444444489</v>
      </c>
      <c r="K1064" s="57">
        <v>1060</v>
      </c>
      <c r="L1064" s="66">
        <v>0</v>
      </c>
      <c r="M1064" s="66">
        <v>0</v>
      </c>
      <c r="N1064" s="65">
        <f t="shared" si="336"/>
        <v>0</v>
      </c>
      <c r="O1064" s="65">
        <f t="shared" si="343"/>
        <v>0</v>
      </c>
      <c r="P1064" s="67">
        <f t="shared" si="344"/>
        <v>5866.722222222219</v>
      </c>
      <c r="Q1064" s="57"/>
      <c r="R1064" s="57"/>
      <c r="T1064" s="57">
        <v>1060</v>
      </c>
      <c r="U1064" s="66">
        <v>5.6</v>
      </c>
      <c r="V1064" s="66">
        <v>0</v>
      </c>
      <c r="W1064" s="65">
        <f t="shared" si="337"/>
        <v>1.5555555555555554</v>
      </c>
      <c r="X1064" s="65">
        <f t="shared" si="345"/>
        <v>0.49999999999999978</v>
      </c>
      <c r="Y1064" s="67">
        <f t="shared" si="346"/>
        <v>8163.7500000000009</v>
      </c>
      <c r="Z1064" s="57"/>
      <c r="AA1064" s="57"/>
      <c r="AC1064" s="57">
        <v>1060</v>
      </c>
      <c r="AD1064" s="66">
        <v>4.5</v>
      </c>
      <c r="AE1064" s="66">
        <v>0</v>
      </c>
      <c r="AF1064" s="65">
        <f t="shared" si="338"/>
        <v>1.25</v>
      </c>
      <c r="AG1064" s="65">
        <f t="shared" si="347"/>
        <v>0.25</v>
      </c>
      <c r="AH1064" s="67">
        <f t="shared" si="348"/>
        <v>7881.541666666657</v>
      </c>
      <c r="AI1064" s="57"/>
      <c r="AJ1064" s="57"/>
      <c r="AL1064" s="57">
        <v>1060</v>
      </c>
      <c r="AM1064" s="66">
        <v>39.5</v>
      </c>
      <c r="AN1064" s="66">
        <v>0</v>
      </c>
      <c r="AO1064" s="65">
        <f t="shared" si="339"/>
        <v>10.972222222222221</v>
      </c>
      <c r="AP1064" s="65">
        <f t="shared" si="349"/>
        <v>0.47222222222222321</v>
      </c>
      <c r="AQ1064" s="67">
        <f t="shared" si="350"/>
        <v>8057.5694444444343</v>
      </c>
      <c r="AR1064" s="57"/>
      <c r="AS1064" s="57"/>
      <c r="AU1064" s="57">
        <v>1060</v>
      </c>
      <c r="AV1064" s="66">
        <v>39.5</v>
      </c>
      <c r="AW1064" s="66">
        <v>0</v>
      </c>
      <c r="AX1064" s="65">
        <f t="shared" si="340"/>
        <v>10.972222222222221</v>
      </c>
      <c r="AY1064" s="65">
        <f t="shared" si="351"/>
        <v>0.47222222222222321</v>
      </c>
      <c r="AZ1064" s="67">
        <f t="shared" si="352"/>
        <v>8057.5694444444343</v>
      </c>
      <c r="BA1064" s="57"/>
      <c r="BB1064" s="57"/>
      <c r="BD1064" s="57">
        <v>1060</v>
      </c>
      <c r="BE1064" s="66">
        <v>16.7</v>
      </c>
      <c r="BF1064" s="66">
        <v>0</v>
      </c>
      <c r="BG1064" s="65">
        <f t="shared" si="341"/>
        <v>4.6388888888888884</v>
      </c>
      <c r="BH1064" s="65">
        <f t="shared" si="353"/>
        <v>-1.1944444444444446</v>
      </c>
      <c r="BI1064" s="67">
        <f t="shared" si="354"/>
        <v>8162.1527777777846</v>
      </c>
      <c r="BJ1064" s="57"/>
      <c r="BK1064" s="57"/>
      <c r="BM1064" s="57">
        <v>1060</v>
      </c>
      <c r="BN1064" s="57">
        <v>16.7</v>
      </c>
      <c r="BO1064" s="66">
        <v>0</v>
      </c>
      <c r="BP1064" s="65">
        <f t="shared" si="342"/>
        <v>4.6388888888888884</v>
      </c>
      <c r="BQ1064" s="65">
        <f t="shared" si="355"/>
        <v>-1.1944444444444446</v>
      </c>
      <c r="BR1064" s="67">
        <f t="shared" si="356"/>
        <v>8197.0138888888941</v>
      </c>
      <c r="BS1064" s="57"/>
      <c r="BT1064" s="57"/>
    </row>
    <row r="1065" spans="1:72" x14ac:dyDescent="0.25">
      <c r="A1065" s="31">
        <v>1065</v>
      </c>
      <c r="B1065" s="56">
        <v>1062</v>
      </c>
      <c r="C1065" s="71">
        <v>12</v>
      </c>
      <c r="D1065" s="71">
        <v>0</v>
      </c>
      <c r="E1065" s="71">
        <v>3.333333333333333</v>
      </c>
      <c r="F1065" s="71">
        <v>-0.38888888888888928</v>
      </c>
      <c r="G1065" s="71">
        <v>8204.7222222222263</v>
      </c>
      <c r="K1065" s="57">
        <v>1061</v>
      </c>
      <c r="L1065" s="66">
        <v>0</v>
      </c>
      <c r="M1065" s="66">
        <v>0</v>
      </c>
      <c r="N1065" s="65">
        <f t="shared" si="336"/>
        <v>0</v>
      </c>
      <c r="O1065" s="65">
        <f t="shared" si="343"/>
        <v>0</v>
      </c>
      <c r="P1065" s="67">
        <f t="shared" si="344"/>
        <v>5866.722222222219</v>
      </c>
      <c r="Q1065" s="57"/>
      <c r="R1065" s="57"/>
      <c r="T1065" s="57">
        <v>1061</v>
      </c>
      <c r="U1065" s="66">
        <v>7.5</v>
      </c>
      <c r="V1065" s="66">
        <v>0</v>
      </c>
      <c r="W1065" s="65">
        <f t="shared" si="337"/>
        <v>2.0833333333333335</v>
      </c>
      <c r="X1065" s="65">
        <f t="shared" si="345"/>
        <v>0.52777777777777812</v>
      </c>
      <c r="Y1065" s="67">
        <f t="shared" si="346"/>
        <v>8165.5694444444453</v>
      </c>
      <c r="Z1065" s="57"/>
      <c r="AA1065" s="57"/>
      <c r="AC1065" s="57">
        <v>1061</v>
      </c>
      <c r="AD1065" s="66">
        <v>5.3</v>
      </c>
      <c r="AE1065" s="66">
        <v>0</v>
      </c>
      <c r="AF1065" s="65">
        <f t="shared" si="338"/>
        <v>1.4722222222222221</v>
      </c>
      <c r="AG1065" s="65">
        <f t="shared" si="347"/>
        <v>0.2222222222222221</v>
      </c>
      <c r="AH1065" s="67">
        <f t="shared" si="348"/>
        <v>7882.9027777777683</v>
      </c>
      <c r="AI1065" s="57"/>
      <c r="AJ1065" s="57"/>
      <c r="AL1065" s="57">
        <v>1061</v>
      </c>
      <c r="AM1065" s="66">
        <v>40.799999999999997</v>
      </c>
      <c r="AN1065" s="66">
        <v>0</v>
      </c>
      <c r="AO1065" s="65">
        <f t="shared" si="339"/>
        <v>11.333333333333332</v>
      </c>
      <c r="AP1065" s="65">
        <f t="shared" si="349"/>
        <v>0.36111111111111072</v>
      </c>
      <c r="AQ1065" s="67">
        <f t="shared" si="350"/>
        <v>8068.7222222222117</v>
      </c>
      <c r="AR1065" s="57"/>
      <c r="AS1065" s="57"/>
      <c r="AU1065" s="57">
        <v>1061</v>
      </c>
      <c r="AV1065" s="66">
        <v>40.799999999999997</v>
      </c>
      <c r="AW1065" s="66">
        <v>0</v>
      </c>
      <c r="AX1065" s="65">
        <f t="shared" si="340"/>
        <v>11.333333333333332</v>
      </c>
      <c r="AY1065" s="65">
        <f t="shared" si="351"/>
        <v>0.36111111111111072</v>
      </c>
      <c r="AZ1065" s="67">
        <f t="shared" si="352"/>
        <v>8068.7222222222117</v>
      </c>
      <c r="BA1065" s="57"/>
      <c r="BB1065" s="57"/>
      <c r="BD1065" s="57">
        <v>1061</v>
      </c>
      <c r="BE1065" s="66">
        <v>13.4</v>
      </c>
      <c r="BF1065" s="66">
        <v>0</v>
      </c>
      <c r="BG1065" s="65">
        <f t="shared" si="341"/>
        <v>3.7222222222222223</v>
      </c>
      <c r="BH1065" s="65">
        <f t="shared" si="353"/>
        <v>-0.91666666666666607</v>
      </c>
      <c r="BI1065" s="67">
        <f t="shared" si="354"/>
        <v>8166.3333333333403</v>
      </c>
      <c r="BJ1065" s="57"/>
      <c r="BK1065" s="57"/>
      <c r="BM1065" s="57">
        <v>1061</v>
      </c>
      <c r="BN1065" s="57">
        <v>13.4</v>
      </c>
      <c r="BO1065" s="66">
        <v>0</v>
      </c>
      <c r="BP1065" s="65">
        <f t="shared" si="342"/>
        <v>3.7222222222222223</v>
      </c>
      <c r="BQ1065" s="65">
        <f t="shared" si="355"/>
        <v>-0.91666666666666607</v>
      </c>
      <c r="BR1065" s="67">
        <f t="shared" si="356"/>
        <v>8201.1944444444489</v>
      </c>
      <c r="BS1065" s="57"/>
      <c r="BT1065" s="57"/>
    </row>
    <row r="1066" spans="1:72" x14ac:dyDescent="0.25">
      <c r="A1066" s="31">
        <v>1066</v>
      </c>
      <c r="B1066" s="56">
        <v>1063</v>
      </c>
      <c r="C1066" s="71">
        <v>12.1</v>
      </c>
      <c r="D1066" s="71">
        <v>0</v>
      </c>
      <c r="E1066" s="71">
        <v>3.3611111111111107</v>
      </c>
      <c r="F1066" s="71">
        <v>2.7777777777777679E-2</v>
      </c>
      <c r="G1066" s="71">
        <v>8208.0694444444489</v>
      </c>
      <c r="K1066" s="57">
        <v>1062</v>
      </c>
      <c r="L1066" s="66">
        <v>0</v>
      </c>
      <c r="M1066" s="66">
        <v>0</v>
      </c>
      <c r="N1066" s="65">
        <f t="shared" si="336"/>
        <v>0</v>
      </c>
      <c r="O1066" s="65">
        <f t="shared" si="343"/>
        <v>0</v>
      </c>
      <c r="P1066" s="67">
        <f t="shared" si="344"/>
        <v>5866.722222222219</v>
      </c>
      <c r="Q1066" s="57"/>
      <c r="R1066" s="57"/>
      <c r="T1066" s="57">
        <v>1062</v>
      </c>
      <c r="U1066" s="66">
        <v>9.1999999999999993</v>
      </c>
      <c r="V1066" s="66">
        <v>0</v>
      </c>
      <c r="W1066" s="65">
        <f t="shared" si="337"/>
        <v>2.5555555555555554</v>
      </c>
      <c r="X1066" s="65">
        <f t="shared" si="345"/>
        <v>0.47222222222222188</v>
      </c>
      <c r="Y1066" s="67">
        <f t="shared" si="346"/>
        <v>8167.8888888888896</v>
      </c>
      <c r="Z1066" s="57"/>
      <c r="AA1066" s="57"/>
      <c r="AC1066" s="57">
        <v>1062</v>
      </c>
      <c r="AD1066" s="66">
        <v>6</v>
      </c>
      <c r="AE1066" s="66">
        <v>0</v>
      </c>
      <c r="AF1066" s="65">
        <f t="shared" si="338"/>
        <v>1.6666666666666665</v>
      </c>
      <c r="AG1066" s="65">
        <f t="shared" si="347"/>
        <v>0.19444444444444442</v>
      </c>
      <c r="AH1066" s="67">
        <f t="shared" si="348"/>
        <v>7884.4722222222126</v>
      </c>
      <c r="AI1066" s="57"/>
      <c r="AJ1066" s="57"/>
      <c r="AL1066" s="57">
        <v>1062</v>
      </c>
      <c r="AM1066" s="66">
        <v>41.8</v>
      </c>
      <c r="AN1066" s="66">
        <v>0</v>
      </c>
      <c r="AO1066" s="65">
        <f t="shared" si="339"/>
        <v>11.611111111111111</v>
      </c>
      <c r="AP1066" s="65">
        <f t="shared" si="349"/>
        <v>0.27777777777777857</v>
      </c>
      <c r="AQ1066" s="67">
        <f t="shared" si="350"/>
        <v>8080.1944444444343</v>
      </c>
      <c r="AR1066" s="57"/>
      <c r="AS1066" s="57"/>
      <c r="AU1066" s="57">
        <v>1062</v>
      </c>
      <c r="AV1066" s="66">
        <v>41.8</v>
      </c>
      <c r="AW1066" s="66">
        <v>0</v>
      </c>
      <c r="AX1066" s="65">
        <f t="shared" si="340"/>
        <v>11.611111111111111</v>
      </c>
      <c r="AY1066" s="65">
        <f t="shared" si="351"/>
        <v>0.27777777777777857</v>
      </c>
      <c r="AZ1066" s="67">
        <f t="shared" si="352"/>
        <v>8080.1944444444343</v>
      </c>
      <c r="BA1066" s="57"/>
      <c r="BB1066" s="57"/>
      <c r="BD1066" s="57">
        <v>1062</v>
      </c>
      <c r="BE1066" s="66">
        <v>12</v>
      </c>
      <c r="BF1066" s="66">
        <v>0</v>
      </c>
      <c r="BG1066" s="65">
        <f t="shared" si="341"/>
        <v>3.333333333333333</v>
      </c>
      <c r="BH1066" s="65">
        <f t="shared" si="353"/>
        <v>-0.38888888888888928</v>
      </c>
      <c r="BI1066" s="67">
        <f t="shared" si="354"/>
        <v>8169.8611111111177</v>
      </c>
      <c r="BJ1066" s="57"/>
      <c r="BK1066" s="57"/>
      <c r="BM1066" s="57">
        <v>1062</v>
      </c>
      <c r="BN1066" s="57">
        <v>12</v>
      </c>
      <c r="BO1066" s="66">
        <v>0</v>
      </c>
      <c r="BP1066" s="65">
        <f t="shared" si="342"/>
        <v>3.333333333333333</v>
      </c>
      <c r="BQ1066" s="65">
        <f t="shared" si="355"/>
        <v>-0.38888888888888928</v>
      </c>
      <c r="BR1066" s="67">
        <f t="shared" si="356"/>
        <v>8204.7222222222263</v>
      </c>
      <c r="BS1066" s="57"/>
      <c r="BT1066" s="57"/>
    </row>
    <row r="1067" spans="1:72" x14ac:dyDescent="0.25">
      <c r="A1067" s="31">
        <v>1067</v>
      </c>
      <c r="B1067" s="56">
        <v>1064</v>
      </c>
      <c r="C1067" s="71">
        <v>12.8</v>
      </c>
      <c r="D1067" s="71">
        <v>0</v>
      </c>
      <c r="E1067" s="71">
        <v>3.5555555555555558</v>
      </c>
      <c r="F1067" s="71">
        <v>0.19444444444444509</v>
      </c>
      <c r="G1067" s="71">
        <v>8211.5277777777828</v>
      </c>
      <c r="K1067" s="57">
        <v>1063</v>
      </c>
      <c r="L1067" s="66">
        <v>0</v>
      </c>
      <c r="M1067" s="66">
        <v>0</v>
      </c>
      <c r="N1067" s="65">
        <f t="shared" si="336"/>
        <v>0</v>
      </c>
      <c r="O1067" s="65">
        <f t="shared" si="343"/>
        <v>0</v>
      </c>
      <c r="P1067" s="67">
        <f t="shared" si="344"/>
        <v>5866.722222222219</v>
      </c>
      <c r="Q1067" s="57"/>
      <c r="R1067" s="57"/>
      <c r="T1067" s="57">
        <v>1063</v>
      </c>
      <c r="U1067" s="66">
        <v>10.8</v>
      </c>
      <c r="V1067" s="66">
        <v>0</v>
      </c>
      <c r="W1067" s="65">
        <f t="shared" si="337"/>
        <v>3</v>
      </c>
      <c r="X1067" s="65">
        <f t="shared" si="345"/>
        <v>0.44444444444444464</v>
      </c>
      <c r="Y1067" s="67">
        <f t="shared" si="346"/>
        <v>8170.666666666667</v>
      </c>
      <c r="Z1067" s="57"/>
      <c r="AA1067" s="57"/>
      <c r="AC1067" s="57">
        <v>1063</v>
      </c>
      <c r="AD1067" s="66">
        <v>6.6</v>
      </c>
      <c r="AE1067" s="66">
        <v>0</v>
      </c>
      <c r="AF1067" s="65">
        <f t="shared" si="338"/>
        <v>1.8333333333333333</v>
      </c>
      <c r="AG1067" s="65">
        <f t="shared" si="347"/>
        <v>0.16666666666666674</v>
      </c>
      <c r="AH1067" s="67">
        <f t="shared" si="348"/>
        <v>7886.2222222222126</v>
      </c>
      <c r="AI1067" s="57"/>
      <c r="AJ1067" s="57"/>
      <c r="AL1067" s="57">
        <v>1063</v>
      </c>
      <c r="AM1067" s="66">
        <v>42.4</v>
      </c>
      <c r="AN1067" s="66">
        <v>0</v>
      </c>
      <c r="AO1067" s="65">
        <f t="shared" si="339"/>
        <v>11.777777777777777</v>
      </c>
      <c r="AP1067" s="65">
        <f t="shared" si="349"/>
        <v>0.16666666666666607</v>
      </c>
      <c r="AQ1067" s="67">
        <f t="shared" si="350"/>
        <v>8091.8888888888787</v>
      </c>
      <c r="AR1067" s="57"/>
      <c r="AS1067" s="57"/>
      <c r="AU1067" s="57">
        <v>1063</v>
      </c>
      <c r="AV1067" s="66">
        <v>42.4</v>
      </c>
      <c r="AW1067" s="66">
        <v>0</v>
      </c>
      <c r="AX1067" s="65">
        <f t="shared" si="340"/>
        <v>11.777777777777777</v>
      </c>
      <c r="AY1067" s="65">
        <f t="shared" si="351"/>
        <v>0.16666666666666607</v>
      </c>
      <c r="AZ1067" s="67">
        <f t="shared" si="352"/>
        <v>8091.8888888888787</v>
      </c>
      <c r="BA1067" s="57"/>
      <c r="BB1067" s="57"/>
      <c r="BD1067" s="57">
        <v>1063</v>
      </c>
      <c r="BE1067" s="66">
        <v>12.1</v>
      </c>
      <c r="BF1067" s="66">
        <v>0</v>
      </c>
      <c r="BG1067" s="65">
        <f t="shared" si="341"/>
        <v>3.3611111111111107</v>
      </c>
      <c r="BH1067" s="65">
        <f t="shared" si="353"/>
        <v>2.7777777777777679E-2</v>
      </c>
      <c r="BI1067" s="67">
        <f t="shared" si="354"/>
        <v>8173.2083333333403</v>
      </c>
      <c r="BJ1067" s="57"/>
      <c r="BK1067" s="57"/>
      <c r="BM1067" s="57">
        <v>1063</v>
      </c>
      <c r="BN1067" s="57">
        <v>12.1</v>
      </c>
      <c r="BO1067" s="66">
        <v>0</v>
      </c>
      <c r="BP1067" s="65">
        <f t="shared" si="342"/>
        <v>3.3611111111111107</v>
      </c>
      <c r="BQ1067" s="65">
        <f t="shared" si="355"/>
        <v>2.7777777777777679E-2</v>
      </c>
      <c r="BR1067" s="67">
        <f t="shared" si="356"/>
        <v>8208.0694444444489</v>
      </c>
      <c r="BS1067" s="57"/>
      <c r="BT1067" s="57"/>
    </row>
    <row r="1068" spans="1:72" x14ac:dyDescent="0.25">
      <c r="A1068" s="31">
        <v>1068</v>
      </c>
      <c r="B1068" s="56">
        <v>1065</v>
      </c>
      <c r="C1068" s="71">
        <v>15.6</v>
      </c>
      <c r="D1068" s="71">
        <v>0</v>
      </c>
      <c r="E1068" s="71">
        <v>4.333333333333333</v>
      </c>
      <c r="F1068" s="71">
        <v>0.77777777777777724</v>
      </c>
      <c r="G1068" s="71">
        <v>8215.4722222222281</v>
      </c>
      <c r="K1068" s="57">
        <v>1064</v>
      </c>
      <c r="L1068" s="66">
        <v>0</v>
      </c>
      <c r="M1068" s="66">
        <v>0</v>
      </c>
      <c r="N1068" s="65">
        <f t="shared" si="336"/>
        <v>0</v>
      </c>
      <c r="O1068" s="65">
        <f t="shared" si="343"/>
        <v>0</v>
      </c>
      <c r="P1068" s="67">
        <f t="shared" si="344"/>
        <v>5866.722222222219</v>
      </c>
      <c r="Q1068" s="57"/>
      <c r="R1068" s="57"/>
      <c r="T1068" s="57">
        <v>1064</v>
      </c>
      <c r="U1068" s="66">
        <v>12.4</v>
      </c>
      <c r="V1068" s="66">
        <v>0</v>
      </c>
      <c r="W1068" s="65">
        <f t="shared" si="337"/>
        <v>3.4444444444444446</v>
      </c>
      <c r="X1068" s="65">
        <f t="shared" si="345"/>
        <v>0.44444444444444464</v>
      </c>
      <c r="Y1068" s="67">
        <f t="shared" si="346"/>
        <v>8173.8888888888896</v>
      </c>
      <c r="Z1068" s="57"/>
      <c r="AA1068" s="57"/>
      <c r="AC1068" s="57">
        <v>1064</v>
      </c>
      <c r="AD1068" s="66">
        <v>7.3</v>
      </c>
      <c r="AE1068" s="66">
        <v>0</v>
      </c>
      <c r="AF1068" s="65">
        <f t="shared" si="338"/>
        <v>2.0277777777777777</v>
      </c>
      <c r="AG1068" s="65">
        <f t="shared" si="347"/>
        <v>0.19444444444444442</v>
      </c>
      <c r="AH1068" s="67">
        <f t="shared" si="348"/>
        <v>7888.1527777777683</v>
      </c>
      <c r="AI1068" s="57"/>
      <c r="AJ1068" s="57"/>
      <c r="AL1068" s="57">
        <v>1064</v>
      </c>
      <c r="AM1068" s="66">
        <v>43</v>
      </c>
      <c r="AN1068" s="66">
        <v>0</v>
      </c>
      <c r="AO1068" s="65">
        <f t="shared" si="339"/>
        <v>11.944444444444445</v>
      </c>
      <c r="AP1068" s="65">
        <f t="shared" si="349"/>
        <v>0.16666666666666785</v>
      </c>
      <c r="AQ1068" s="67">
        <f t="shared" si="350"/>
        <v>8103.74999999999</v>
      </c>
      <c r="AR1068" s="57"/>
      <c r="AS1068" s="57"/>
      <c r="AU1068" s="57">
        <v>1064</v>
      </c>
      <c r="AV1068" s="66">
        <v>43</v>
      </c>
      <c r="AW1068" s="66">
        <v>0</v>
      </c>
      <c r="AX1068" s="65">
        <f t="shared" si="340"/>
        <v>11.944444444444445</v>
      </c>
      <c r="AY1068" s="65">
        <f t="shared" si="351"/>
        <v>0.16666666666666785</v>
      </c>
      <c r="AZ1068" s="67">
        <f t="shared" si="352"/>
        <v>8103.74999999999</v>
      </c>
      <c r="BA1068" s="57"/>
      <c r="BB1068" s="57"/>
      <c r="BD1068" s="57">
        <v>1064</v>
      </c>
      <c r="BE1068" s="66">
        <v>12.8</v>
      </c>
      <c r="BF1068" s="66">
        <v>0</v>
      </c>
      <c r="BG1068" s="65">
        <f t="shared" si="341"/>
        <v>3.5555555555555558</v>
      </c>
      <c r="BH1068" s="65">
        <f t="shared" si="353"/>
        <v>0.19444444444444509</v>
      </c>
      <c r="BI1068" s="67">
        <f t="shared" si="354"/>
        <v>8176.6666666666733</v>
      </c>
      <c r="BJ1068" s="57"/>
      <c r="BK1068" s="57"/>
      <c r="BM1068" s="57">
        <v>1064</v>
      </c>
      <c r="BN1068" s="57">
        <v>12.8</v>
      </c>
      <c r="BO1068" s="66">
        <v>0</v>
      </c>
      <c r="BP1068" s="65">
        <f t="shared" si="342"/>
        <v>3.5555555555555558</v>
      </c>
      <c r="BQ1068" s="65">
        <f t="shared" si="355"/>
        <v>0.19444444444444509</v>
      </c>
      <c r="BR1068" s="67">
        <f t="shared" si="356"/>
        <v>8211.5277777777828</v>
      </c>
      <c r="BS1068" s="57"/>
      <c r="BT1068" s="57"/>
    </row>
    <row r="1069" spans="1:72" x14ac:dyDescent="0.25">
      <c r="A1069" s="31">
        <v>1069</v>
      </c>
      <c r="B1069" s="56">
        <v>1066</v>
      </c>
      <c r="C1069" s="71">
        <v>19.899999999999999</v>
      </c>
      <c r="D1069" s="71">
        <v>0</v>
      </c>
      <c r="E1069" s="71">
        <v>5.5277777777777777</v>
      </c>
      <c r="F1069" s="71">
        <v>1.1944444444444446</v>
      </c>
      <c r="G1069" s="71">
        <v>8220.4027777777828</v>
      </c>
      <c r="K1069" s="57">
        <v>1065</v>
      </c>
      <c r="L1069" s="66">
        <v>0</v>
      </c>
      <c r="M1069" s="66">
        <v>0</v>
      </c>
      <c r="N1069" s="65">
        <f t="shared" si="336"/>
        <v>0</v>
      </c>
      <c r="O1069" s="65">
        <f t="shared" si="343"/>
        <v>0</v>
      </c>
      <c r="P1069" s="67">
        <f t="shared" si="344"/>
        <v>5866.722222222219</v>
      </c>
      <c r="Q1069" s="57"/>
      <c r="R1069" s="57"/>
      <c r="T1069" s="57">
        <v>1065</v>
      </c>
      <c r="U1069" s="66">
        <v>13.8</v>
      </c>
      <c r="V1069" s="66">
        <v>0</v>
      </c>
      <c r="W1069" s="65">
        <f t="shared" si="337"/>
        <v>3.8333333333333335</v>
      </c>
      <c r="X1069" s="65">
        <f t="shared" si="345"/>
        <v>0.38888888888888884</v>
      </c>
      <c r="Y1069" s="67">
        <f t="shared" si="346"/>
        <v>8177.5277777777783</v>
      </c>
      <c r="Z1069" s="57"/>
      <c r="AA1069" s="57"/>
      <c r="AC1069" s="57">
        <v>1065</v>
      </c>
      <c r="AD1069" s="66">
        <v>7.9</v>
      </c>
      <c r="AE1069" s="66">
        <v>0</v>
      </c>
      <c r="AF1069" s="65">
        <f t="shared" si="338"/>
        <v>2.1944444444444446</v>
      </c>
      <c r="AG1069" s="65">
        <f t="shared" si="347"/>
        <v>0.16666666666666696</v>
      </c>
      <c r="AH1069" s="67">
        <f t="shared" si="348"/>
        <v>7890.2638888888796</v>
      </c>
      <c r="AI1069" s="57"/>
      <c r="AJ1069" s="57"/>
      <c r="AL1069" s="57">
        <v>1065</v>
      </c>
      <c r="AM1069" s="66">
        <v>43.4</v>
      </c>
      <c r="AN1069" s="66">
        <v>0</v>
      </c>
      <c r="AO1069" s="65">
        <f t="shared" si="339"/>
        <v>12.055555555555555</v>
      </c>
      <c r="AP1069" s="65">
        <f t="shared" si="349"/>
        <v>0.11111111111111072</v>
      </c>
      <c r="AQ1069" s="67">
        <f t="shared" si="350"/>
        <v>8115.74999999999</v>
      </c>
      <c r="AR1069" s="57"/>
      <c r="AS1069" s="57"/>
      <c r="AU1069" s="57">
        <v>1065</v>
      </c>
      <c r="AV1069" s="66">
        <v>43.4</v>
      </c>
      <c r="AW1069" s="66">
        <v>0</v>
      </c>
      <c r="AX1069" s="65">
        <f t="shared" si="340"/>
        <v>12.055555555555555</v>
      </c>
      <c r="AY1069" s="65">
        <f t="shared" si="351"/>
        <v>0.11111111111111072</v>
      </c>
      <c r="AZ1069" s="67">
        <f t="shared" si="352"/>
        <v>8115.74999999999</v>
      </c>
      <c r="BA1069" s="57"/>
      <c r="BB1069" s="57"/>
      <c r="BD1069" s="57">
        <v>1065</v>
      </c>
      <c r="BE1069" s="66">
        <v>15.6</v>
      </c>
      <c r="BF1069" s="66">
        <v>0</v>
      </c>
      <c r="BG1069" s="65">
        <f t="shared" si="341"/>
        <v>4.333333333333333</v>
      </c>
      <c r="BH1069" s="65">
        <f t="shared" si="353"/>
        <v>0.77777777777777724</v>
      </c>
      <c r="BI1069" s="67">
        <f t="shared" si="354"/>
        <v>8180.6111111111177</v>
      </c>
      <c r="BJ1069" s="57"/>
      <c r="BK1069" s="57"/>
      <c r="BM1069" s="57">
        <v>1065</v>
      </c>
      <c r="BN1069" s="57">
        <v>15.6</v>
      </c>
      <c r="BO1069" s="66">
        <v>0</v>
      </c>
      <c r="BP1069" s="65">
        <f t="shared" si="342"/>
        <v>4.333333333333333</v>
      </c>
      <c r="BQ1069" s="65">
        <f t="shared" si="355"/>
        <v>0.77777777777777724</v>
      </c>
      <c r="BR1069" s="67">
        <f t="shared" si="356"/>
        <v>8215.4722222222281</v>
      </c>
      <c r="BS1069" s="57"/>
      <c r="BT1069" s="57"/>
    </row>
    <row r="1070" spans="1:72" x14ac:dyDescent="0.25">
      <c r="A1070" s="31">
        <v>1070</v>
      </c>
      <c r="B1070" s="56">
        <v>1067</v>
      </c>
      <c r="C1070" s="71">
        <v>23.4</v>
      </c>
      <c r="D1070" s="71">
        <v>0</v>
      </c>
      <c r="E1070" s="71">
        <v>6.4999999999999991</v>
      </c>
      <c r="F1070" s="71">
        <v>0.97222222222222143</v>
      </c>
      <c r="G1070" s="71">
        <v>8226.4166666666715</v>
      </c>
      <c r="K1070" s="57">
        <v>1066</v>
      </c>
      <c r="L1070" s="66">
        <v>0</v>
      </c>
      <c r="M1070" s="66">
        <v>0</v>
      </c>
      <c r="N1070" s="65">
        <f t="shared" si="336"/>
        <v>0</v>
      </c>
      <c r="O1070" s="65">
        <f t="shared" si="343"/>
        <v>0</v>
      </c>
      <c r="P1070" s="67">
        <f t="shared" si="344"/>
        <v>5866.722222222219</v>
      </c>
      <c r="Q1070" s="57"/>
      <c r="R1070" s="57"/>
      <c r="T1070" s="57">
        <v>1066</v>
      </c>
      <c r="U1070" s="66">
        <v>15.2</v>
      </c>
      <c r="V1070" s="66">
        <v>0</v>
      </c>
      <c r="W1070" s="65">
        <f t="shared" si="337"/>
        <v>4.2222222222222223</v>
      </c>
      <c r="X1070" s="65">
        <f t="shared" si="345"/>
        <v>0.38888888888888884</v>
      </c>
      <c r="Y1070" s="67">
        <f t="shared" si="346"/>
        <v>8181.5555555555557</v>
      </c>
      <c r="Z1070" s="57"/>
      <c r="AA1070" s="57"/>
      <c r="AC1070" s="57">
        <v>1066</v>
      </c>
      <c r="AD1070" s="66">
        <v>8.6</v>
      </c>
      <c r="AE1070" s="66">
        <v>0</v>
      </c>
      <c r="AF1070" s="65">
        <f t="shared" si="338"/>
        <v>2.3888888888888888</v>
      </c>
      <c r="AG1070" s="65">
        <f t="shared" si="347"/>
        <v>0.1944444444444442</v>
      </c>
      <c r="AH1070" s="67">
        <f t="shared" si="348"/>
        <v>7892.5555555555466</v>
      </c>
      <c r="AI1070" s="57"/>
      <c r="AJ1070" s="57"/>
      <c r="AL1070" s="57">
        <v>1066</v>
      </c>
      <c r="AM1070" s="66">
        <v>44</v>
      </c>
      <c r="AN1070" s="66">
        <v>0</v>
      </c>
      <c r="AO1070" s="65">
        <f t="shared" si="339"/>
        <v>12.222222222222221</v>
      </c>
      <c r="AP1070" s="65">
        <f t="shared" si="349"/>
        <v>0.16666666666666607</v>
      </c>
      <c r="AQ1070" s="67">
        <f t="shared" si="350"/>
        <v>8127.8888888888787</v>
      </c>
      <c r="AR1070" s="57"/>
      <c r="AS1070" s="57"/>
      <c r="AU1070" s="57">
        <v>1066</v>
      </c>
      <c r="AV1070" s="66">
        <v>44</v>
      </c>
      <c r="AW1070" s="66">
        <v>0</v>
      </c>
      <c r="AX1070" s="65">
        <f t="shared" si="340"/>
        <v>12.222222222222221</v>
      </c>
      <c r="AY1070" s="65">
        <f t="shared" si="351"/>
        <v>0.16666666666666607</v>
      </c>
      <c r="AZ1070" s="67">
        <f t="shared" si="352"/>
        <v>8127.8888888888787</v>
      </c>
      <c r="BA1070" s="57"/>
      <c r="BB1070" s="57"/>
      <c r="BD1070" s="57">
        <v>1066</v>
      </c>
      <c r="BE1070" s="66">
        <v>19.899999999999999</v>
      </c>
      <c r="BF1070" s="66">
        <v>0</v>
      </c>
      <c r="BG1070" s="65">
        <f t="shared" si="341"/>
        <v>5.5277777777777777</v>
      </c>
      <c r="BH1070" s="65">
        <f t="shared" si="353"/>
        <v>1.1944444444444446</v>
      </c>
      <c r="BI1070" s="67">
        <f t="shared" si="354"/>
        <v>8185.5416666666733</v>
      </c>
      <c r="BJ1070" s="57"/>
      <c r="BK1070" s="57"/>
      <c r="BM1070" s="57">
        <v>1066</v>
      </c>
      <c r="BN1070" s="57">
        <v>19.899999999999999</v>
      </c>
      <c r="BO1070" s="66">
        <v>0</v>
      </c>
      <c r="BP1070" s="65">
        <f t="shared" si="342"/>
        <v>5.5277777777777777</v>
      </c>
      <c r="BQ1070" s="65">
        <f t="shared" si="355"/>
        <v>1.1944444444444446</v>
      </c>
      <c r="BR1070" s="67">
        <f t="shared" si="356"/>
        <v>8220.4027777777828</v>
      </c>
      <c r="BS1070" s="57"/>
      <c r="BT1070" s="57"/>
    </row>
    <row r="1071" spans="1:72" x14ac:dyDescent="0.25">
      <c r="A1071" s="31">
        <v>1071</v>
      </c>
      <c r="B1071" s="56">
        <v>1068</v>
      </c>
      <c r="C1071" s="71">
        <v>24.6</v>
      </c>
      <c r="D1071" s="71">
        <v>0</v>
      </c>
      <c r="E1071" s="71">
        <v>6.8333333333333339</v>
      </c>
      <c r="F1071" s="71">
        <v>0.33333333333333481</v>
      </c>
      <c r="G1071" s="71">
        <v>8233.0833333333376</v>
      </c>
      <c r="K1071" s="57">
        <v>1067</v>
      </c>
      <c r="L1071" s="66">
        <v>0</v>
      </c>
      <c r="M1071" s="66">
        <v>0</v>
      </c>
      <c r="N1071" s="65">
        <f t="shared" si="336"/>
        <v>0</v>
      </c>
      <c r="O1071" s="65">
        <f t="shared" si="343"/>
        <v>0</v>
      </c>
      <c r="P1071" s="67">
        <f t="shared" si="344"/>
        <v>5866.722222222219</v>
      </c>
      <c r="Q1071" s="57"/>
      <c r="R1071" s="57"/>
      <c r="T1071" s="57">
        <v>1067</v>
      </c>
      <c r="U1071" s="66">
        <v>16.3</v>
      </c>
      <c r="V1071" s="66">
        <v>0</v>
      </c>
      <c r="W1071" s="65">
        <f t="shared" si="337"/>
        <v>4.5277777777777777</v>
      </c>
      <c r="X1071" s="65">
        <f t="shared" si="345"/>
        <v>0.30555555555555536</v>
      </c>
      <c r="Y1071" s="67">
        <f t="shared" si="346"/>
        <v>8185.9305555555557</v>
      </c>
      <c r="Z1071" s="57"/>
      <c r="AA1071" s="57"/>
      <c r="AC1071" s="57">
        <v>1067</v>
      </c>
      <c r="AD1071" s="66">
        <v>9.3000000000000007</v>
      </c>
      <c r="AE1071" s="66">
        <v>0</v>
      </c>
      <c r="AF1071" s="65">
        <f t="shared" si="338"/>
        <v>2.5833333333333335</v>
      </c>
      <c r="AG1071" s="65">
        <f t="shared" si="347"/>
        <v>0.19444444444444464</v>
      </c>
      <c r="AH1071" s="67">
        <f t="shared" si="348"/>
        <v>7895.0416666666579</v>
      </c>
      <c r="AI1071" s="57"/>
      <c r="AJ1071" s="57"/>
      <c r="AL1071" s="57">
        <v>1067</v>
      </c>
      <c r="AM1071" s="66">
        <v>44.4</v>
      </c>
      <c r="AN1071" s="66">
        <v>0</v>
      </c>
      <c r="AO1071" s="65">
        <f t="shared" si="339"/>
        <v>12.333333333333332</v>
      </c>
      <c r="AP1071" s="65">
        <f t="shared" si="349"/>
        <v>0.11111111111111072</v>
      </c>
      <c r="AQ1071" s="67">
        <f t="shared" si="350"/>
        <v>8140.1666666666561</v>
      </c>
      <c r="AR1071" s="57"/>
      <c r="AS1071" s="57"/>
      <c r="AU1071" s="57">
        <v>1067</v>
      </c>
      <c r="AV1071" s="66">
        <v>44.4</v>
      </c>
      <c r="AW1071" s="66">
        <v>0</v>
      </c>
      <c r="AX1071" s="65">
        <f t="shared" si="340"/>
        <v>12.333333333333332</v>
      </c>
      <c r="AY1071" s="65">
        <f t="shared" si="351"/>
        <v>0.11111111111111072</v>
      </c>
      <c r="AZ1071" s="67">
        <f t="shared" si="352"/>
        <v>8140.1666666666561</v>
      </c>
      <c r="BA1071" s="57"/>
      <c r="BB1071" s="57"/>
      <c r="BD1071" s="57">
        <v>1067</v>
      </c>
      <c r="BE1071" s="66">
        <v>23.4</v>
      </c>
      <c r="BF1071" s="66">
        <v>0</v>
      </c>
      <c r="BG1071" s="65">
        <f t="shared" si="341"/>
        <v>6.4999999999999991</v>
      </c>
      <c r="BH1071" s="65">
        <f t="shared" si="353"/>
        <v>0.97222222222222143</v>
      </c>
      <c r="BI1071" s="67">
        <f t="shared" si="354"/>
        <v>8191.555555555562</v>
      </c>
      <c r="BJ1071" s="57"/>
      <c r="BK1071" s="57"/>
      <c r="BM1071" s="57">
        <v>1067</v>
      </c>
      <c r="BN1071" s="57">
        <v>23.4</v>
      </c>
      <c r="BO1071" s="66">
        <v>0</v>
      </c>
      <c r="BP1071" s="65">
        <f t="shared" si="342"/>
        <v>6.4999999999999991</v>
      </c>
      <c r="BQ1071" s="65">
        <f t="shared" si="355"/>
        <v>0.97222222222222143</v>
      </c>
      <c r="BR1071" s="67">
        <f t="shared" si="356"/>
        <v>8226.4166666666715</v>
      </c>
      <c r="BS1071" s="57"/>
      <c r="BT1071" s="57"/>
    </row>
    <row r="1072" spans="1:72" x14ac:dyDescent="0.25">
      <c r="A1072" s="31">
        <v>1072</v>
      </c>
      <c r="B1072" s="56">
        <v>1069</v>
      </c>
      <c r="C1072" s="71">
        <v>25.2</v>
      </c>
      <c r="D1072" s="71">
        <v>0</v>
      </c>
      <c r="E1072" s="71">
        <v>7</v>
      </c>
      <c r="F1072" s="71">
        <v>0.16666666666666607</v>
      </c>
      <c r="G1072" s="71">
        <v>8240.0000000000036</v>
      </c>
      <c r="K1072" s="57">
        <v>1068</v>
      </c>
      <c r="L1072" s="66">
        <v>0</v>
      </c>
      <c r="M1072" s="66">
        <v>0</v>
      </c>
      <c r="N1072" s="65">
        <f t="shared" si="336"/>
        <v>0</v>
      </c>
      <c r="O1072" s="65">
        <f t="shared" si="343"/>
        <v>0</v>
      </c>
      <c r="P1072" s="67">
        <f t="shared" si="344"/>
        <v>5866.722222222219</v>
      </c>
      <c r="Q1072" s="57"/>
      <c r="R1072" s="57"/>
      <c r="T1072" s="57">
        <v>1068</v>
      </c>
      <c r="U1072" s="66">
        <v>17.3</v>
      </c>
      <c r="V1072" s="66">
        <v>0</v>
      </c>
      <c r="W1072" s="65">
        <f t="shared" si="337"/>
        <v>4.8055555555555554</v>
      </c>
      <c r="X1072" s="65">
        <f t="shared" si="345"/>
        <v>0.27777777777777768</v>
      </c>
      <c r="Y1072" s="67">
        <f t="shared" si="346"/>
        <v>8190.5972222222226</v>
      </c>
      <c r="Z1072" s="57"/>
      <c r="AA1072" s="57"/>
      <c r="AC1072" s="57">
        <v>1068</v>
      </c>
      <c r="AD1072" s="66">
        <v>10</v>
      </c>
      <c r="AE1072" s="66">
        <v>0</v>
      </c>
      <c r="AF1072" s="65">
        <f t="shared" si="338"/>
        <v>2.7777777777777777</v>
      </c>
      <c r="AG1072" s="65">
        <f t="shared" si="347"/>
        <v>0.1944444444444442</v>
      </c>
      <c r="AH1072" s="67">
        <f t="shared" si="348"/>
        <v>7897.7222222222135</v>
      </c>
      <c r="AI1072" s="57"/>
      <c r="AJ1072" s="57"/>
      <c r="AL1072" s="57">
        <v>1068</v>
      </c>
      <c r="AM1072" s="66">
        <v>45</v>
      </c>
      <c r="AN1072" s="66">
        <v>0</v>
      </c>
      <c r="AO1072" s="65">
        <f t="shared" si="339"/>
        <v>12.5</v>
      </c>
      <c r="AP1072" s="65">
        <f t="shared" si="349"/>
        <v>0.16666666666666785</v>
      </c>
      <c r="AQ1072" s="67">
        <f t="shared" si="350"/>
        <v>8152.583333333323</v>
      </c>
      <c r="AR1072" s="57"/>
      <c r="AS1072" s="57"/>
      <c r="AU1072" s="57">
        <v>1068</v>
      </c>
      <c r="AV1072" s="66">
        <v>45</v>
      </c>
      <c r="AW1072" s="66">
        <v>0</v>
      </c>
      <c r="AX1072" s="65">
        <f t="shared" si="340"/>
        <v>12.5</v>
      </c>
      <c r="AY1072" s="65">
        <f t="shared" si="351"/>
        <v>0.16666666666666785</v>
      </c>
      <c r="AZ1072" s="67">
        <f t="shared" si="352"/>
        <v>8152.583333333323</v>
      </c>
      <c r="BA1072" s="57"/>
      <c r="BB1072" s="57"/>
      <c r="BD1072" s="57">
        <v>1068</v>
      </c>
      <c r="BE1072" s="66">
        <v>24.6</v>
      </c>
      <c r="BF1072" s="66">
        <v>0</v>
      </c>
      <c r="BG1072" s="65">
        <f t="shared" si="341"/>
        <v>6.8333333333333339</v>
      </c>
      <c r="BH1072" s="65">
        <f t="shared" si="353"/>
        <v>0.33333333333333481</v>
      </c>
      <c r="BI1072" s="67">
        <f t="shared" si="354"/>
        <v>8198.2222222222281</v>
      </c>
      <c r="BJ1072" s="57"/>
      <c r="BK1072" s="57"/>
      <c r="BM1072" s="57">
        <v>1068</v>
      </c>
      <c r="BN1072" s="57">
        <v>24.6</v>
      </c>
      <c r="BO1072" s="66">
        <v>0</v>
      </c>
      <c r="BP1072" s="65">
        <f t="shared" si="342"/>
        <v>6.8333333333333339</v>
      </c>
      <c r="BQ1072" s="65">
        <f t="shared" si="355"/>
        <v>0.33333333333333481</v>
      </c>
      <c r="BR1072" s="67">
        <f t="shared" si="356"/>
        <v>8233.0833333333376</v>
      </c>
      <c r="BS1072" s="57"/>
      <c r="BT1072" s="57"/>
    </row>
    <row r="1073" spans="1:72" x14ac:dyDescent="0.25">
      <c r="A1073" s="31">
        <v>1073</v>
      </c>
      <c r="B1073" s="56">
        <v>1070</v>
      </c>
      <c r="C1073" s="71">
        <v>26.4</v>
      </c>
      <c r="D1073" s="71">
        <v>0</v>
      </c>
      <c r="E1073" s="71">
        <v>7.333333333333333</v>
      </c>
      <c r="F1073" s="71">
        <v>0.33333333333333304</v>
      </c>
      <c r="G1073" s="71">
        <v>8247.1666666666697</v>
      </c>
      <c r="K1073" s="57">
        <v>1069</v>
      </c>
      <c r="L1073" s="66">
        <v>0</v>
      </c>
      <c r="M1073" s="66">
        <v>0</v>
      </c>
      <c r="N1073" s="65">
        <f t="shared" si="336"/>
        <v>0</v>
      </c>
      <c r="O1073" s="65">
        <f t="shared" si="343"/>
        <v>0</v>
      </c>
      <c r="P1073" s="67">
        <f t="shared" si="344"/>
        <v>5866.722222222219</v>
      </c>
      <c r="Q1073" s="57"/>
      <c r="R1073" s="57"/>
      <c r="T1073" s="57">
        <v>1069</v>
      </c>
      <c r="U1073" s="66">
        <v>18</v>
      </c>
      <c r="V1073" s="66">
        <v>0</v>
      </c>
      <c r="W1073" s="65">
        <f t="shared" si="337"/>
        <v>5</v>
      </c>
      <c r="X1073" s="65">
        <f t="shared" si="345"/>
        <v>0.19444444444444464</v>
      </c>
      <c r="Y1073" s="67">
        <f t="shared" si="346"/>
        <v>8195.5</v>
      </c>
      <c r="Z1073" s="57"/>
      <c r="AA1073" s="57"/>
      <c r="AC1073" s="57">
        <v>1069</v>
      </c>
      <c r="AD1073" s="66">
        <v>10.8</v>
      </c>
      <c r="AE1073" s="66">
        <v>0</v>
      </c>
      <c r="AF1073" s="65">
        <f t="shared" si="338"/>
        <v>3</v>
      </c>
      <c r="AG1073" s="65">
        <f t="shared" si="347"/>
        <v>0.22222222222222232</v>
      </c>
      <c r="AH1073" s="67">
        <f t="shared" si="348"/>
        <v>7900.6111111111022</v>
      </c>
      <c r="AI1073" s="57"/>
      <c r="AJ1073" s="57"/>
      <c r="AL1073" s="57">
        <v>1069</v>
      </c>
      <c r="AM1073" s="66">
        <v>45.4</v>
      </c>
      <c r="AN1073" s="66">
        <v>0</v>
      </c>
      <c r="AO1073" s="65">
        <f t="shared" si="339"/>
        <v>12.611111111111111</v>
      </c>
      <c r="AP1073" s="65">
        <f t="shared" si="349"/>
        <v>0.11111111111111072</v>
      </c>
      <c r="AQ1073" s="67">
        <f t="shared" si="350"/>
        <v>8165.1388888888787</v>
      </c>
      <c r="AR1073" s="57"/>
      <c r="AS1073" s="57"/>
      <c r="AU1073" s="57">
        <v>1069</v>
      </c>
      <c r="AV1073" s="66">
        <v>45.4</v>
      </c>
      <c r="AW1073" s="66">
        <v>0</v>
      </c>
      <c r="AX1073" s="65">
        <f t="shared" si="340"/>
        <v>12.611111111111111</v>
      </c>
      <c r="AY1073" s="65">
        <f t="shared" si="351"/>
        <v>0.11111111111111072</v>
      </c>
      <c r="AZ1073" s="67">
        <f t="shared" si="352"/>
        <v>8165.1388888888787</v>
      </c>
      <c r="BA1073" s="57"/>
      <c r="BB1073" s="57"/>
      <c r="BD1073" s="57">
        <v>1069</v>
      </c>
      <c r="BE1073" s="66">
        <v>27</v>
      </c>
      <c r="BF1073" s="66">
        <v>0</v>
      </c>
      <c r="BG1073" s="65">
        <f t="shared" si="341"/>
        <v>7.5</v>
      </c>
      <c r="BH1073" s="65">
        <f t="shared" si="353"/>
        <v>0.66666666666666607</v>
      </c>
      <c r="BI1073" s="67">
        <f t="shared" si="354"/>
        <v>8205.3888888888941</v>
      </c>
      <c r="BJ1073" s="57"/>
      <c r="BK1073" s="57"/>
      <c r="BM1073" s="57">
        <v>1069</v>
      </c>
      <c r="BN1073" s="57">
        <v>25.2</v>
      </c>
      <c r="BO1073" s="66">
        <v>0</v>
      </c>
      <c r="BP1073" s="65">
        <f t="shared" si="342"/>
        <v>7</v>
      </c>
      <c r="BQ1073" s="65">
        <f t="shared" si="355"/>
        <v>0.16666666666666607</v>
      </c>
      <c r="BR1073" s="67">
        <f t="shared" si="356"/>
        <v>8240.0000000000036</v>
      </c>
      <c r="BS1073" s="57"/>
      <c r="BT1073" s="57"/>
    </row>
    <row r="1074" spans="1:72" x14ac:dyDescent="0.25">
      <c r="A1074" s="31">
        <v>1074</v>
      </c>
      <c r="B1074" s="56">
        <v>1071</v>
      </c>
      <c r="C1074" s="71">
        <v>28.8</v>
      </c>
      <c r="D1074" s="71">
        <v>0</v>
      </c>
      <c r="E1074" s="71">
        <v>8</v>
      </c>
      <c r="F1074" s="71">
        <v>0.66666666666666696</v>
      </c>
      <c r="G1074" s="71">
        <v>8254.8333333333358</v>
      </c>
      <c r="K1074" s="57">
        <v>1070</v>
      </c>
      <c r="L1074" s="66">
        <v>0</v>
      </c>
      <c r="M1074" s="66">
        <v>0</v>
      </c>
      <c r="N1074" s="65">
        <f t="shared" si="336"/>
        <v>0</v>
      </c>
      <c r="O1074" s="65">
        <f t="shared" si="343"/>
        <v>0</v>
      </c>
      <c r="P1074" s="67">
        <f t="shared" si="344"/>
        <v>5866.722222222219</v>
      </c>
      <c r="Q1074" s="57"/>
      <c r="R1074" s="57"/>
      <c r="T1074" s="57">
        <v>1070</v>
      </c>
      <c r="U1074" s="66">
        <v>18.8</v>
      </c>
      <c r="V1074" s="66">
        <v>0</v>
      </c>
      <c r="W1074" s="65">
        <f t="shared" si="337"/>
        <v>5.2222222222222223</v>
      </c>
      <c r="X1074" s="65">
        <f t="shared" si="345"/>
        <v>0.22222222222222232</v>
      </c>
      <c r="Y1074" s="67">
        <f t="shared" si="346"/>
        <v>8200.6111111111113</v>
      </c>
      <c r="Z1074" s="57"/>
      <c r="AA1074" s="57"/>
      <c r="AC1074" s="57">
        <v>1070</v>
      </c>
      <c r="AD1074" s="66">
        <v>11.6</v>
      </c>
      <c r="AE1074" s="66">
        <v>0</v>
      </c>
      <c r="AF1074" s="65">
        <f t="shared" si="338"/>
        <v>3.2222222222222219</v>
      </c>
      <c r="AG1074" s="65">
        <f t="shared" si="347"/>
        <v>0.22222222222222188</v>
      </c>
      <c r="AH1074" s="67">
        <f t="shared" si="348"/>
        <v>7903.7222222222135</v>
      </c>
      <c r="AI1074" s="57"/>
      <c r="AJ1074" s="57"/>
      <c r="AL1074" s="57">
        <v>1070</v>
      </c>
      <c r="AM1074" s="66">
        <v>46</v>
      </c>
      <c r="AN1074" s="66">
        <v>0</v>
      </c>
      <c r="AO1074" s="65">
        <f t="shared" si="339"/>
        <v>12.777777777777777</v>
      </c>
      <c r="AP1074" s="65">
        <f t="shared" si="349"/>
        <v>0.16666666666666607</v>
      </c>
      <c r="AQ1074" s="67">
        <f t="shared" si="350"/>
        <v>8177.833333333323</v>
      </c>
      <c r="AR1074" s="57"/>
      <c r="AS1074" s="57"/>
      <c r="AU1074" s="57">
        <v>1070</v>
      </c>
      <c r="AV1074" s="66">
        <v>46</v>
      </c>
      <c r="AW1074" s="66">
        <v>0</v>
      </c>
      <c r="AX1074" s="65">
        <f t="shared" si="340"/>
        <v>12.777777777777777</v>
      </c>
      <c r="AY1074" s="65">
        <f t="shared" si="351"/>
        <v>0.16666666666666607</v>
      </c>
      <c r="AZ1074" s="67">
        <f t="shared" si="352"/>
        <v>8177.833333333323</v>
      </c>
      <c r="BA1074" s="57"/>
      <c r="BB1074" s="57"/>
      <c r="BD1074" s="57">
        <v>1070</v>
      </c>
      <c r="BE1074" s="66">
        <v>29</v>
      </c>
      <c r="BF1074" s="66">
        <v>0</v>
      </c>
      <c r="BG1074" s="65">
        <f t="shared" si="341"/>
        <v>8.0555555555555554</v>
      </c>
      <c r="BH1074" s="65">
        <f t="shared" si="353"/>
        <v>0.55555555555555536</v>
      </c>
      <c r="BI1074" s="67">
        <f t="shared" si="354"/>
        <v>8213.1666666666715</v>
      </c>
      <c r="BJ1074" s="57"/>
      <c r="BK1074" s="57"/>
      <c r="BM1074" s="57">
        <v>1070</v>
      </c>
      <c r="BN1074" s="57">
        <v>26.4</v>
      </c>
      <c r="BO1074" s="66">
        <v>0</v>
      </c>
      <c r="BP1074" s="65">
        <f t="shared" si="342"/>
        <v>7.333333333333333</v>
      </c>
      <c r="BQ1074" s="65">
        <f t="shared" si="355"/>
        <v>0.33333333333333304</v>
      </c>
      <c r="BR1074" s="67">
        <f t="shared" si="356"/>
        <v>8247.1666666666697</v>
      </c>
      <c r="BS1074" s="57"/>
      <c r="BT1074" s="57"/>
    </row>
    <row r="1075" spans="1:72" x14ac:dyDescent="0.25">
      <c r="A1075" s="31">
        <v>1075</v>
      </c>
      <c r="B1075" s="56">
        <v>1072</v>
      </c>
      <c r="C1075" s="71">
        <v>31.8</v>
      </c>
      <c r="D1075" s="71">
        <v>0</v>
      </c>
      <c r="E1075" s="71">
        <v>8.8333333333333339</v>
      </c>
      <c r="F1075" s="71">
        <v>0.83333333333333393</v>
      </c>
      <c r="G1075" s="71">
        <v>8263.2500000000018</v>
      </c>
      <c r="K1075" s="57">
        <v>1071</v>
      </c>
      <c r="L1075" s="66">
        <v>1.6</v>
      </c>
      <c r="M1075" s="66">
        <v>0</v>
      </c>
      <c r="N1075" s="65">
        <f t="shared" si="336"/>
        <v>0.44444444444444448</v>
      </c>
      <c r="O1075" s="65">
        <f t="shared" si="343"/>
        <v>0.44444444444444448</v>
      </c>
      <c r="P1075" s="67">
        <f t="shared" si="344"/>
        <v>5866.9444444444416</v>
      </c>
      <c r="Q1075" s="57"/>
      <c r="R1075" s="57"/>
      <c r="T1075" s="57">
        <v>1071</v>
      </c>
      <c r="U1075" s="66">
        <v>19.5</v>
      </c>
      <c r="V1075" s="66">
        <v>0</v>
      </c>
      <c r="W1075" s="65">
        <f t="shared" si="337"/>
        <v>5.416666666666667</v>
      </c>
      <c r="X1075" s="65">
        <f t="shared" si="345"/>
        <v>0.19444444444444464</v>
      </c>
      <c r="Y1075" s="67">
        <f t="shared" si="346"/>
        <v>8205.9305555555566</v>
      </c>
      <c r="Z1075" s="57"/>
      <c r="AA1075" s="57"/>
      <c r="AC1075" s="57">
        <v>1071</v>
      </c>
      <c r="AD1075" s="66">
        <v>12.4</v>
      </c>
      <c r="AE1075" s="66">
        <v>0</v>
      </c>
      <c r="AF1075" s="65">
        <f t="shared" si="338"/>
        <v>3.4444444444444446</v>
      </c>
      <c r="AG1075" s="65">
        <f t="shared" si="347"/>
        <v>0.22222222222222276</v>
      </c>
      <c r="AH1075" s="67">
        <f t="shared" si="348"/>
        <v>7907.0555555555466</v>
      </c>
      <c r="AI1075" s="57"/>
      <c r="AJ1075" s="57"/>
      <c r="AL1075" s="57">
        <v>1071</v>
      </c>
      <c r="AM1075" s="66">
        <v>46.4</v>
      </c>
      <c r="AN1075" s="66">
        <v>0</v>
      </c>
      <c r="AO1075" s="65">
        <f t="shared" si="339"/>
        <v>12.888888888888888</v>
      </c>
      <c r="AP1075" s="65">
        <f t="shared" si="349"/>
        <v>0.11111111111111072</v>
      </c>
      <c r="AQ1075" s="67">
        <f t="shared" si="350"/>
        <v>8190.6666666666561</v>
      </c>
      <c r="AR1075" s="57"/>
      <c r="AS1075" s="57"/>
      <c r="AU1075" s="57">
        <v>1071</v>
      </c>
      <c r="AV1075" s="66">
        <v>46.4</v>
      </c>
      <c r="AW1075" s="66">
        <v>0</v>
      </c>
      <c r="AX1075" s="65">
        <f t="shared" si="340"/>
        <v>12.888888888888888</v>
      </c>
      <c r="AY1075" s="65">
        <f t="shared" si="351"/>
        <v>0.11111111111111072</v>
      </c>
      <c r="AZ1075" s="67">
        <f t="shared" si="352"/>
        <v>8190.6666666666561</v>
      </c>
      <c r="BA1075" s="57"/>
      <c r="BB1075" s="57"/>
      <c r="BD1075" s="57">
        <v>1071</v>
      </c>
      <c r="BE1075" s="66">
        <v>32</v>
      </c>
      <c r="BF1075" s="66">
        <v>0</v>
      </c>
      <c r="BG1075" s="65">
        <f t="shared" si="341"/>
        <v>8.8888888888888893</v>
      </c>
      <c r="BH1075" s="65">
        <f t="shared" si="353"/>
        <v>0.83333333333333393</v>
      </c>
      <c r="BI1075" s="67">
        <f t="shared" si="354"/>
        <v>8221.6388888888941</v>
      </c>
      <c r="BJ1075" s="57"/>
      <c r="BK1075" s="57"/>
      <c r="BM1075" s="57">
        <v>1071</v>
      </c>
      <c r="BN1075" s="57">
        <v>28.8</v>
      </c>
      <c r="BO1075" s="66">
        <v>0</v>
      </c>
      <c r="BP1075" s="65">
        <f t="shared" si="342"/>
        <v>8</v>
      </c>
      <c r="BQ1075" s="65">
        <f t="shared" si="355"/>
        <v>0.66666666666666696</v>
      </c>
      <c r="BR1075" s="67">
        <f t="shared" si="356"/>
        <v>8254.8333333333358</v>
      </c>
      <c r="BS1075" s="57"/>
      <c r="BT1075" s="57"/>
    </row>
    <row r="1076" spans="1:72" x14ac:dyDescent="0.25">
      <c r="A1076" s="31">
        <v>1076</v>
      </c>
      <c r="B1076" s="56">
        <v>1073</v>
      </c>
      <c r="C1076" s="71">
        <v>35.299999999999997</v>
      </c>
      <c r="D1076" s="71">
        <v>0</v>
      </c>
      <c r="E1076" s="71">
        <v>9.8055555555555554</v>
      </c>
      <c r="F1076" s="71">
        <v>0.97222222222222143</v>
      </c>
      <c r="G1076" s="71">
        <v>8272.5694444444471</v>
      </c>
      <c r="K1076" s="57">
        <v>1072</v>
      </c>
      <c r="L1076" s="66">
        <v>3.1</v>
      </c>
      <c r="M1076" s="66">
        <v>0</v>
      </c>
      <c r="N1076" s="65">
        <f t="shared" si="336"/>
        <v>0.86111111111111116</v>
      </c>
      <c r="O1076" s="65">
        <f t="shared" si="343"/>
        <v>0.41666666666666669</v>
      </c>
      <c r="P1076" s="67">
        <f t="shared" si="344"/>
        <v>5867.597222222219</v>
      </c>
      <c r="Q1076" s="57"/>
      <c r="R1076" s="57"/>
      <c r="T1076" s="57">
        <v>1072</v>
      </c>
      <c r="U1076" s="66">
        <v>20.2</v>
      </c>
      <c r="V1076" s="66">
        <v>0</v>
      </c>
      <c r="W1076" s="65">
        <f t="shared" si="337"/>
        <v>5.6111111111111107</v>
      </c>
      <c r="X1076" s="65">
        <f t="shared" si="345"/>
        <v>0.19444444444444375</v>
      </c>
      <c r="Y1076" s="67">
        <f t="shared" si="346"/>
        <v>8211.4444444444453</v>
      </c>
      <c r="Z1076" s="57"/>
      <c r="AA1076" s="57"/>
      <c r="AC1076" s="57">
        <v>1072</v>
      </c>
      <c r="AD1076" s="66">
        <v>13.2</v>
      </c>
      <c r="AE1076" s="66">
        <v>0</v>
      </c>
      <c r="AF1076" s="65">
        <f t="shared" si="338"/>
        <v>3.6666666666666665</v>
      </c>
      <c r="AG1076" s="65">
        <f t="shared" si="347"/>
        <v>0.22222222222222188</v>
      </c>
      <c r="AH1076" s="67">
        <f t="shared" si="348"/>
        <v>7910.6111111111022</v>
      </c>
      <c r="AI1076" s="57"/>
      <c r="AJ1076" s="57"/>
      <c r="AL1076" s="57">
        <v>1072</v>
      </c>
      <c r="AM1076" s="66">
        <v>47</v>
      </c>
      <c r="AN1076" s="66">
        <v>0</v>
      </c>
      <c r="AO1076" s="65">
        <f t="shared" si="339"/>
        <v>13.055555555555555</v>
      </c>
      <c r="AP1076" s="65">
        <f t="shared" si="349"/>
        <v>0.16666666666666785</v>
      </c>
      <c r="AQ1076" s="67">
        <f t="shared" si="350"/>
        <v>8203.6388888888778</v>
      </c>
      <c r="AR1076" s="57"/>
      <c r="AS1076" s="57"/>
      <c r="AU1076" s="57">
        <v>1072</v>
      </c>
      <c r="AV1076" s="66">
        <v>47</v>
      </c>
      <c r="AW1076" s="66">
        <v>0</v>
      </c>
      <c r="AX1076" s="65">
        <f t="shared" si="340"/>
        <v>13.055555555555555</v>
      </c>
      <c r="AY1076" s="65">
        <f t="shared" si="351"/>
        <v>0.16666666666666785</v>
      </c>
      <c r="AZ1076" s="67">
        <f t="shared" si="352"/>
        <v>8203.6388888888778</v>
      </c>
      <c r="BA1076" s="57"/>
      <c r="BB1076" s="57"/>
      <c r="BD1076" s="57">
        <v>1072</v>
      </c>
      <c r="BE1076" s="66">
        <v>34.799999999999997</v>
      </c>
      <c r="BF1076" s="66">
        <v>0</v>
      </c>
      <c r="BG1076" s="65">
        <f t="shared" si="341"/>
        <v>9.6666666666666661</v>
      </c>
      <c r="BH1076" s="65">
        <f t="shared" si="353"/>
        <v>0.77777777777777679</v>
      </c>
      <c r="BI1076" s="67">
        <f t="shared" si="354"/>
        <v>8230.9166666666715</v>
      </c>
      <c r="BJ1076" s="57"/>
      <c r="BK1076" s="57"/>
      <c r="BM1076" s="57">
        <v>1072</v>
      </c>
      <c r="BN1076" s="57">
        <v>31.8</v>
      </c>
      <c r="BO1076" s="66">
        <v>0</v>
      </c>
      <c r="BP1076" s="65">
        <f t="shared" si="342"/>
        <v>8.8333333333333339</v>
      </c>
      <c r="BQ1076" s="65">
        <f t="shared" si="355"/>
        <v>0.83333333333333393</v>
      </c>
      <c r="BR1076" s="67">
        <f t="shared" si="356"/>
        <v>8263.2500000000018</v>
      </c>
      <c r="BS1076" s="57"/>
      <c r="BT1076" s="57"/>
    </row>
    <row r="1077" spans="1:72" x14ac:dyDescent="0.25">
      <c r="A1077" s="31">
        <v>1077</v>
      </c>
      <c r="B1077" s="56">
        <v>1074</v>
      </c>
      <c r="C1077" s="71">
        <v>39.5</v>
      </c>
      <c r="D1077" s="71">
        <v>0</v>
      </c>
      <c r="E1077" s="71">
        <v>10.972222222222221</v>
      </c>
      <c r="F1077" s="71">
        <v>1.1666666666666661</v>
      </c>
      <c r="G1077" s="71">
        <v>8282.9583333333358</v>
      </c>
      <c r="K1077" s="57">
        <v>1073</v>
      </c>
      <c r="L1077" s="66">
        <v>4.5999999999999996</v>
      </c>
      <c r="M1077" s="66">
        <v>0</v>
      </c>
      <c r="N1077" s="65">
        <f t="shared" si="336"/>
        <v>1.2777777777777777</v>
      </c>
      <c r="O1077" s="65">
        <f t="shared" si="343"/>
        <v>0.41666666666666652</v>
      </c>
      <c r="P1077" s="67">
        <f t="shared" si="344"/>
        <v>5868.6666666666633</v>
      </c>
      <c r="Q1077" s="57"/>
      <c r="R1077" s="57"/>
      <c r="T1077" s="57">
        <v>1073</v>
      </c>
      <c r="U1077" s="66">
        <v>20.9</v>
      </c>
      <c r="V1077" s="66">
        <v>0</v>
      </c>
      <c r="W1077" s="65">
        <f t="shared" si="337"/>
        <v>5.8055555555555554</v>
      </c>
      <c r="X1077" s="65">
        <f t="shared" si="345"/>
        <v>0.19444444444444464</v>
      </c>
      <c r="Y1077" s="67">
        <f t="shared" si="346"/>
        <v>8217.1527777777792</v>
      </c>
      <c r="Z1077" s="57"/>
      <c r="AA1077" s="57"/>
      <c r="AC1077" s="57">
        <v>1073</v>
      </c>
      <c r="AD1077" s="66">
        <v>14.2</v>
      </c>
      <c r="AE1077" s="66">
        <v>0</v>
      </c>
      <c r="AF1077" s="65">
        <f t="shared" si="338"/>
        <v>3.9444444444444442</v>
      </c>
      <c r="AG1077" s="65">
        <f t="shared" si="347"/>
        <v>0.27777777777777768</v>
      </c>
      <c r="AH1077" s="67">
        <f t="shared" si="348"/>
        <v>7914.4166666666579</v>
      </c>
      <c r="AI1077" s="57"/>
      <c r="AJ1077" s="57"/>
      <c r="AL1077" s="57">
        <v>1073</v>
      </c>
      <c r="AM1077" s="66">
        <v>47.4</v>
      </c>
      <c r="AN1077" s="66">
        <v>0</v>
      </c>
      <c r="AO1077" s="65">
        <f t="shared" si="339"/>
        <v>13.166666666666666</v>
      </c>
      <c r="AP1077" s="65">
        <f t="shared" si="349"/>
        <v>0.11111111111111072</v>
      </c>
      <c r="AQ1077" s="67">
        <f t="shared" si="350"/>
        <v>8216.7499999999891</v>
      </c>
      <c r="AR1077" s="57"/>
      <c r="AS1077" s="57"/>
      <c r="AU1077" s="57">
        <v>1073</v>
      </c>
      <c r="AV1077" s="66">
        <v>47.4</v>
      </c>
      <c r="AW1077" s="66">
        <v>0</v>
      </c>
      <c r="AX1077" s="65">
        <f t="shared" si="340"/>
        <v>13.166666666666666</v>
      </c>
      <c r="AY1077" s="65">
        <f t="shared" si="351"/>
        <v>0.11111111111111072</v>
      </c>
      <c r="AZ1077" s="67">
        <f t="shared" si="352"/>
        <v>8216.7499999999891</v>
      </c>
      <c r="BA1077" s="57"/>
      <c r="BB1077" s="57"/>
      <c r="BD1077" s="57">
        <v>1073</v>
      </c>
      <c r="BE1077" s="66">
        <v>37.700000000000003</v>
      </c>
      <c r="BF1077" s="66">
        <v>0</v>
      </c>
      <c r="BG1077" s="65">
        <f t="shared" si="341"/>
        <v>10.472222222222223</v>
      </c>
      <c r="BH1077" s="65">
        <f t="shared" si="353"/>
        <v>0.80555555555555713</v>
      </c>
      <c r="BI1077" s="67">
        <f t="shared" si="354"/>
        <v>8240.9861111111168</v>
      </c>
      <c r="BJ1077" s="57"/>
      <c r="BK1077" s="57"/>
      <c r="BM1077" s="57">
        <v>1073</v>
      </c>
      <c r="BN1077" s="57">
        <v>35.299999999999997</v>
      </c>
      <c r="BO1077" s="66">
        <v>0</v>
      </c>
      <c r="BP1077" s="65">
        <f t="shared" si="342"/>
        <v>9.8055555555555554</v>
      </c>
      <c r="BQ1077" s="65">
        <f t="shared" si="355"/>
        <v>0.97222222222222143</v>
      </c>
      <c r="BR1077" s="67">
        <f t="shared" si="356"/>
        <v>8272.5694444444471</v>
      </c>
      <c r="BS1077" s="57"/>
      <c r="BT1077" s="57"/>
    </row>
    <row r="1078" spans="1:72" x14ac:dyDescent="0.25">
      <c r="A1078" s="31">
        <v>1078</v>
      </c>
      <c r="B1078" s="56">
        <v>1075</v>
      </c>
      <c r="C1078" s="71">
        <v>44.5</v>
      </c>
      <c r="D1078" s="71">
        <v>0</v>
      </c>
      <c r="E1078" s="71">
        <v>12.361111111111111</v>
      </c>
      <c r="F1078" s="71">
        <v>1.3888888888888893</v>
      </c>
      <c r="G1078" s="71">
        <v>8294.6250000000018</v>
      </c>
      <c r="K1078" s="57">
        <v>1074</v>
      </c>
      <c r="L1078" s="66">
        <v>6.1</v>
      </c>
      <c r="M1078" s="66">
        <v>0</v>
      </c>
      <c r="N1078" s="65">
        <f t="shared" si="336"/>
        <v>1.6944444444444442</v>
      </c>
      <c r="O1078" s="65">
        <f t="shared" si="343"/>
        <v>0.41666666666666652</v>
      </c>
      <c r="P1078" s="67">
        <f t="shared" si="344"/>
        <v>5870.1527777777746</v>
      </c>
      <c r="Q1078" s="57"/>
      <c r="R1078" s="57"/>
      <c r="T1078" s="57">
        <v>1074</v>
      </c>
      <c r="U1078" s="66">
        <v>21.7</v>
      </c>
      <c r="V1078" s="66">
        <v>0</v>
      </c>
      <c r="W1078" s="65">
        <f t="shared" si="337"/>
        <v>6.0277777777777777</v>
      </c>
      <c r="X1078" s="65">
        <f t="shared" si="345"/>
        <v>0.22222222222222232</v>
      </c>
      <c r="Y1078" s="67">
        <f t="shared" si="346"/>
        <v>8223.0694444444453</v>
      </c>
      <c r="Z1078" s="57"/>
      <c r="AA1078" s="57"/>
      <c r="AC1078" s="57">
        <v>1074</v>
      </c>
      <c r="AD1078" s="66">
        <v>14.8</v>
      </c>
      <c r="AE1078" s="66">
        <v>0</v>
      </c>
      <c r="AF1078" s="65">
        <f t="shared" si="338"/>
        <v>4.1111111111111116</v>
      </c>
      <c r="AG1078" s="65">
        <f t="shared" si="347"/>
        <v>0.16666666666666741</v>
      </c>
      <c r="AH1078" s="67">
        <f t="shared" si="348"/>
        <v>7918.4444444444352</v>
      </c>
      <c r="AI1078" s="57"/>
      <c r="AJ1078" s="57"/>
      <c r="AL1078" s="57">
        <v>1074</v>
      </c>
      <c r="AM1078" s="66">
        <v>48</v>
      </c>
      <c r="AN1078" s="66">
        <v>0</v>
      </c>
      <c r="AO1078" s="65">
        <f t="shared" si="339"/>
        <v>13.333333333333332</v>
      </c>
      <c r="AP1078" s="65">
        <f t="shared" si="349"/>
        <v>0.16666666666666607</v>
      </c>
      <c r="AQ1078" s="67">
        <f t="shared" si="350"/>
        <v>8229.9999999999891</v>
      </c>
      <c r="AR1078" s="57"/>
      <c r="AS1078" s="57"/>
      <c r="AU1078" s="57">
        <v>1074</v>
      </c>
      <c r="AV1078" s="66">
        <v>48</v>
      </c>
      <c r="AW1078" s="66">
        <v>0</v>
      </c>
      <c r="AX1078" s="65">
        <f t="shared" si="340"/>
        <v>13.333333333333332</v>
      </c>
      <c r="AY1078" s="65">
        <f t="shared" si="351"/>
        <v>0.16666666666666607</v>
      </c>
      <c r="AZ1078" s="67">
        <f t="shared" si="352"/>
        <v>8229.9999999999891</v>
      </c>
      <c r="BA1078" s="57"/>
      <c r="BB1078" s="57"/>
      <c r="BD1078" s="57">
        <v>1074</v>
      </c>
      <c r="BE1078" s="66">
        <v>40.799999999999997</v>
      </c>
      <c r="BF1078" s="66">
        <v>0</v>
      </c>
      <c r="BG1078" s="65">
        <f t="shared" si="341"/>
        <v>11.333333333333332</v>
      </c>
      <c r="BH1078" s="65">
        <f t="shared" si="353"/>
        <v>0.86111111111110894</v>
      </c>
      <c r="BI1078" s="67">
        <f t="shared" si="354"/>
        <v>8251.8888888888941</v>
      </c>
      <c r="BJ1078" s="57"/>
      <c r="BK1078" s="57"/>
      <c r="BM1078" s="57">
        <v>1074</v>
      </c>
      <c r="BN1078" s="57">
        <v>39.5</v>
      </c>
      <c r="BO1078" s="66">
        <v>0</v>
      </c>
      <c r="BP1078" s="65">
        <f t="shared" si="342"/>
        <v>10.972222222222221</v>
      </c>
      <c r="BQ1078" s="65">
        <f t="shared" si="355"/>
        <v>1.1666666666666661</v>
      </c>
      <c r="BR1078" s="67">
        <f t="shared" si="356"/>
        <v>8282.9583333333358</v>
      </c>
      <c r="BS1078" s="57"/>
      <c r="BT1078" s="57"/>
    </row>
    <row r="1079" spans="1:72" x14ac:dyDescent="0.25">
      <c r="A1079" s="31">
        <v>1079</v>
      </c>
      <c r="B1079" s="56">
        <v>1076</v>
      </c>
      <c r="C1079" s="71">
        <v>49.3</v>
      </c>
      <c r="D1079" s="71">
        <v>0</v>
      </c>
      <c r="E1079" s="71">
        <v>13.694444444444443</v>
      </c>
      <c r="F1079" s="71">
        <v>1.3333333333333321</v>
      </c>
      <c r="G1079" s="71">
        <v>8307.6527777777792</v>
      </c>
      <c r="K1079" s="57">
        <v>1075</v>
      </c>
      <c r="L1079" s="66">
        <v>7.8</v>
      </c>
      <c r="M1079" s="66">
        <v>0</v>
      </c>
      <c r="N1079" s="65">
        <f t="shared" si="336"/>
        <v>2.1666666666666665</v>
      </c>
      <c r="O1079" s="65">
        <f t="shared" si="343"/>
        <v>0.47222222222222232</v>
      </c>
      <c r="P1079" s="67">
        <f t="shared" si="344"/>
        <v>5872.0833333333303</v>
      </c>
      <c r="Q1079" s="57"/>
      <c r="R1079" s="57"/>
      <c r="T1079" s="57">
        <v>1075</v>
      </c>
      <c r="U1079" s="66">
        <v>22.4</v>
      </c>
      <c r="V1079" s="66">
        <v>0</v>
      </c>
      <c r="W1079" s="65">
        <f t="shared" si="337"/>
        <v>6.2222222222222214</v>
      </c>
      <c r="X1079" s="65">
        <f t="shared" si="345"/>
        <v>0.19444444444444375</v>
      </c>
      <c r="Y1079" s="67">
        <f t="shared" si="346"/>
        <v>8229.1944444444453</v>
      </c>
      <c r="Z1079" s="57"/>
      <c r="AA1079" s="57"/>
      <c r="AC1079" s="57">
        <v>1075</v>
      </c>
      <c r="AD1079" s="66">
        <v>14.7</v>
      </c>
      <c r="AE1079" s="66">
        <v>0</v>
      </c>
      <c r="AF1079" s="65">
        <f t="shared" si="338"/>
        <v>4.083333333333333</v>
      </c>
      <c r="AG1079" s="65">
        <f t="shared" si="347"/>
        <v>-2.7777777777778567E-2</v>
      </c>
      <c r="AH1079" s="67">
        <f t="shared" si="348"/>
        <v>7922.5416666666579</v>
      </c>
      <c r="AI1079" s="57"/>
      <c r="AJ1079" s="57"/>
      <c r="AL1079" s="57">
        <v>1075</v>
      </c>
      <c r="AM1079" s="66">
        <v>48.4</v>
      </c>
      <c r="AN1079" s="66">
        <v>0</v>
      </c>
      <c r="AO1079" s="65">
        <f t="shared" si="339"/>
        <v>13.444444444444443</v>
      </c>
      <c r="AP1079" s="65">
        <f t="shared" si="349"/>
        <v>0.11111111111111072</v>
      </c>
      <c r="AQ1079" s="67">
        <f t="shared" si="350"/>
        <v>8243.3888888888778</v>
      </c>
      <c r="AR1079" s="57"/>
      <c r="AS1079" s="57"/>
      <c r="AU1079" s="57">
        <v>1075</v>
      </c>
      <c r="AV1079" s="66">
        <v>48.4</v>
      </c>
      <c r="AW1079" s="66">
        <v>0</v>
      </c>
      <c r="AX1079" s="65">
        <f t="shared" si="340"/>
        <v>13.444444444444443</v>
      </c>
      <c r="AY1079" s="65">
        <f t="shared" si="351"/>
        <v>0.11111111111111072</v>
      </c>
      <c r="AZ1079" s="67">
        <f t="shared" si="352"/>
        <v>8243.3888888888778</v>
      </c>
      <c r="BA1079" s="57"/>
      <c r="BB1079" s="57"/>
      <c r="BD1079" s="57">
        <v>1075</v>
      </c>
      <c r="BE1079" s="66">
        <v>43.2</v>
      </c>
      <c r="BF1079" s="66">
        <v>0</v>
      </c>
      <c r="BG1079" s="65">
        <f t="shared" si="341"/>
        <v>12</v>
      </c>
      <c r="BH1079" s="65">
        <f t="shared" si="353"/>
        <v>0.66666666666666785</v>
      </c>
      <c r="BI1079" s="67">
        <f t="shared" si="354"/>
        <v>8263.5555555555602</v>
      </c>
      <c r="BJ1079" s="57"/>
      <c r="BK1079" s="57"/>
      <c r="BM1079" s="57">
        <v>1075</v>
      </c>
      <c r="BN1079" s="57">
        <v>44.5</v>
      </c>
      <c r="BO1079" s="66">
        <v>0</v>
      </c>
      <c r="BP1079" s="65">
        <f t="shared" si="342"/>
        <v>12.361111111111111</v>
      </c>
      <c r="BQ1079" s="65">
        <f t="shared" si="355"/>
        <v>1.3888888888888893</v>
      </c>
      <c r="BR1079" s="67">
        <f t="shared" si="356"/>
        <v>8294.6250000000018</v>
      </c>
      <c r="BS1079" s="57"/>
      <c r="BT1079" s="57"/>
    </row>
    <row r="1080" spans="1:72" x14ac:dyDescent="0.25">
      <c r="A1080" s="31">
        <v>1080</v>
      </c>
      <c r="B1080" s="56">
        <v>1077</v>
      </c>
      <c r="C1080" s="71">
        <v>53.3</v>
      </c>
      <c r="D1080" s="71">
        <v>0</v>
      </c>
      <c r="E1080" s="71">
        <v>14.805555555555554</v>
      </c>
      <c r="F1080" s="71">
        <v>1.1111111111111107</v>
      </c>
      <c r="G1080" s="71">
        <v>8321.9027777777792</v>
      </c>
      <c r="K1080" s="57">
        <v>1076</v>
      </c>
      <c r="L1080" s="66">
        <v>9.5</v>
      </c>
      <c r="M1080" s="66">
        <v>0</v>
      </c>
      <c r="N1080" s="65">
        <f t="shared" si="336"/>
        <v>2.6388888888888888</v>
      </c>
      <c r="O1080" s="65">
        <f t="shared" si="343"/>
        <v>0.47222222222222232</v>
      </c>
      <c r="P1080" s="67">
        <f t="shared" si="344"/>
        <v>5874.4861111111077</v>
      </c>
      <c r="Q1080" s="57"/>
      <c r="R1080" s="57"/>
      <c r="T1080" s="57">
        <v>1076</v>
      </c>
      <c r="U1080" s="66">
        <v>23.1</v>
      </c>
      <c r="V1080" s="66">
        <v>0</v>
      </c>
      <c r="W1080" s="65">
        <f t="shared" si="337"/>
        <v>6.416666666666667</v>
      </c>
      <c r="X1080" s="65">
        <f t="shared" si="345"/>
        <v>0.19444444444444553</v>
      </c>
      <c r="Y1080" s="67">
        <f t="shared" si="346"/>
        <v>8235.5138888888905</v>
      </c>
      <c r="Z1080" s="57"/>
      <c r="AA1080" s="57"/>
      <c r="AC1080" s="57">
        <v>1076</v>
      </c>
      <c r="AD1080" s="66">
        <v>14.4</v>
      </c>
      <c r="AE1080" s="66">
        <v>0</v>
      </c>
      <c r="AF1080" s="65">
        <f t="shared" si="338"/>
        <v>4</v>
      </c>
      <c r="AG1080" s="65">
        <f t="shared" si="347"/>
        <v>-8.3333333333333037E-2</v>
      </c>
      <c r="AH1080" s="67">
        <f t="shared" si="348"/>
        <v>7926.5833333333248</v>
      </c>
      <c r="AI1080" s="57"/>
      <c r="AJ1080" s="57"/>
      <c r="AL1080" s="57">
        <v>1076</v>
      </c>
      <c r="AM1080" s="66">
        <v>49</v>
      </c>
      <c r="AN1080" s="66">
        <v>0</v>
      </c>
      <c r="AO1080" s="65">
        <f t="shared" si="339"/>
        <v>13.611111111111111</v>
      </c>
      <c r="AP1080" s="65">
        <f t="shared" si="349"/>
        <v>0.16666666666666785</v>
      </c>
      <c r="AQ1080" s="67">
        <f t="shared" si="350"/>
        <v>8256.9166666666551</v>
      </c>
      <c r="AR1080" s="57"/>
      <c r="AS1080" s="57"/>
      <c r="AU1080" s="57">
        <v>1076</v>
      </c>
      <c r="AV1080" s="66">
        <v>49</v>
      </c>
      <c r="AW1080" s="66">
        <v>0</v>
      </c>
      <c r="AX1080" s="65">
        <f t="shared" si="340"/>
        <v>13.611111111111111</v>
      </c>
      <c r="AY1080" s="65">
        <f t="shared" si="351"/>
        <v>0.16666666666666785</v>
      </c>
      <c r="AZ1080" s="67">
        <f t="shared" si="352"/>
        <v>8256.9166666666551</v>
      </c>
      <c r="BA1080" s="57"/>
      <c r="BB1080" s="57"/>
      <c r="BD1080" s="57">
        <v>1076</v>
      </c>
      <c r="BE1080" s="66">
        <v>46</v>
      </c>
      <c r="BF1080" s="66">
        <v>0</v>
      </c>
      <c r="BG1080" s="65">
        <f t="shared" si="341"/>
        <v>12.777777777777777</v>
      </c>
      <c r="BH1080" s="65">
        <f t="shared" si="353"/>
        <v>0.77777777777777679</v>
      </c>
      <c r="BI1080" s="67">
        <f t="shared" si="354"/>
        <v>8275.9444444444489</v>
      </c>
      <c r="BJ1080" s="57"/>
      <c r="BK1080" s="57"/>
      <c r="BM1080" s="57">
        <v>1076</v>
      </c>
      <c r="BN1080" s="57">
        <v>49.3</v>
      </c>
      <c r="BO1080" s="66">
        <v>0</v>
      </c>
      <c r="BP1080" s="65">
        <f t="shared" si="342"/>
        <v>13.694444444444443</v>
      </c>
      <c r="BQ1080" s="65">
        <f t="shared" si="355"/>
        <v>1.3333333333333321</v>
      </c>
      <c r="BR1080" s="67">
        <f t="shared" si="356"/>
        <v>8307.6527777777792</v>
      </c>
      <c r="BS1080" s="57"/>
      <c r="BT1080" s="57"/>
    </row>
    <row r="1081" spans="1:72" x14ac:dyDescent="0.25">
      <c r="A1081" s="31">
        <v>1081</v>
      </c>
      <c r="B1081" s="56">
        <v>1078</v>
      </c>
      <c r="C1081" s="71">
        <v>56.4</v>
      </c>
      <c r="D1081" s="71">
        <v>0</v>
      </c>
      <c r="E1081" s="71">
        <v>15.666666666666666</v>
      </c>
      <c r="F1081" s="71">
        <v>0.86111111111111249</v>
      </c>
      <c r="G1081" s="71">
        <v>8337.1388888888905</v>
      </c>
      <c r="K1081" s="57">
        <v>1077</v>
      </c>
      <c r="L1081" s="66">
        <v>11.3</v>
      </c>
      <c r="M1081" s="66">
        <v>0</v>
      </c>
      <c r="N1081" s="65">
        <f t="shared" si="336"/>
        <v>3.1388888888888888</v>
      </c>
      <c r="O1081" s="65">
        <f t="shared" si="343"/>
        <v>0.5</v>
      </c>
      <c r="P1081" s="67">
        <f t="shared" si="344"/>
        <v>5877.3749999999964</v>
      </c>
      <c r="Q1081" s="57"/>
      <c r="R1081" s="57"/>
      <c r="T1081" s="57">
        <v>1077</v>
      </c>
      <c r="U1081" s="66">
        <v>23.7</v>
      </c>
      <c r="V1081" s="66">
        <v>0</v>
      </c>
      <c r="W1081" s="65">
        <f t="shared" si="337"/>
        <v>6.583333333333333</v>
      </c>
      <c r="X1081" s="65">
        <f t="shared" si="345"/>
        <v>0.16666666666666607</v>
      </c>
      <c r="Y1081" s="67">
        <f t="shared" si="346"/>
        <v>8242.0138888888905</v>
      </c>
      <c r="Z1081" s="57"/>
      <c r="AA1081" s="57"/>
      <c r="AC1081" s="57">
        <v>1077</v>
      </c>
      <c r="AD1081" s="66">
        <v>14.1</v>
      </c>
      <c r="AE1081" s="66">
        <v>0</v>
      </c>
      <c r="AF1081" s="65">
        <f t="shared" si="338"/>
        <v>3.9166666666666665</v>
      </c>
      <c r="AG1081" s="65">
        <f t="shared" si="347"/>
        <v>-8.3333333333333481E-2</v>
      </c>
      <c r="AH1081" s="67">
        <f t="shared" si="348"/>
        <v>7930.5416666666579</v>
      </c>
      <c r="AI1081" s="57"/>
      <c r="AJ1081" s="57"/>
      <c r="AL1081" s="57">
        <v>1077</v>
      </c>
      <c r="AM1081" s="66">
        <v>49.4</v>
      </c>
      <c r="AN1081" s="66">
        <v>0</v>
      </c>
      <c r="AO1081" s="65">
        <f t="shared" si="339"/>
        <v>13.722222222222221</v>
      </c>
      <c r="AP1081" s="65">
        <f t="shared" si="349"/>
        <v>0.11111111111111072</v>
      </c>
      <c r="AQ1081" s="67">
        <f t="shared" si="350"/>
        <v>8270.5833333333212</v>
      </c>
      <c r="AR1081" s="57"/>
      <c r="AS1081" s="57"/>
      <c r="AU1081" s="57">
        <v>1077</v>
      </c>
      <c r="AV1081" s="66">
        <v>49.4</v>
      </c>
      <c r="AW1081" s="66">
        <v>0</v>
      </c>
      <c r="AX1081" s="65">
        <f t="shared" si="340"/>
        <v>13.722222222222221</v>
      </c>
      <c r="AY1081" s="65">
        <f t="shared" si="351"/>
        <v>0.11111111111111072</v>
      </c>
      <c r="AZ1081" s="67">
        <f t="shared" si="352"/>
        <v>8270.5833333333212</v>
      </c>
      <c r="BA1081" s="57"/>
      <c r="BB1081" s="57"/>
      <c r="BD1081" s="57">
        <v>1077</v>
      </c>
      <c r="BE1081" s="66">
        <v>48</v>
      </c>
      <c r="BF1081" s="66">
        <v>0</v>
      </c>
      <c r="BG1081" s="65">
        <f t="shared" si="341"/>
        <v>13.333333333333332</v>
      </c>
      <c r="BH1081" s="65">
        <f t="shared" si="353"/>
        <v>0.55555555555555536</v>
      </c>
      <c r="BI1081" s="67">
        <f t="shared" si="354"/>
        <v>8289.0000000000036</v>
      </c>
      <c r="BJ1081" s="57"/>
      <c r="BK1081" s="57"/>
      <c r="BM1081" s="57">
        <v>1077</v>
      </c>
      <c r="BN1081" s="57">
        <v>53.3</v>
      </c>
      <c r="BO1081" s="66">
        <v>0</v>
      </c>
      <c r="BP1081" s="65">
        <f t="shared" si="342"/>
        <v>14.805555555555554</v>
      </c>
      <c r="BQ1081" s="65">
        <f t="shared" si="355"/>
        <v>1.1111111111111107</v>
      </c>
      <c r="BR1081" s="67">
        <f t="shared" si="356"/>
        <v>8321.9027777777792</v>
      </c>
      <c r="BS1081" s="57"/>
      <c r="BT1081" s="57"/>
    </row>
    <row r="1082" spans="1:72" x14ac:dyDescent="0.25">
      <c r="A1082" s="31">
        <v>1082</v>
      </c>
      <c r="B1082" s="56">
        <v>1079</v>
      </c>
      <c r="C1082" s="71">
        <v>58.9</v>
      </c>
      <c r="D1082" s="71">
        <v>0</v>
      </c>
      <c r="E1082" s="71">
        <v>16.361111111111111</v>
      </c>
      <c r="F1082" s="71">
        <v>0.69444444444444464</v>
      </c>
      <c r="G1082" s="71">
        <v>8353.1527777777792</v>
      </c>
      <c r="K1082" s="57">
        <v>1078</v>
      </c>
      <c r="L1082" s="66">
        <v>13.2</v>
      </c>
      <c r="M1082" s="66">
        <v>0</v>
      </c>
      <c r="N1082" s="65">
        <f t="shared" si="336"/>
        <v>3.6666666666666665</v>
      </c>
      <c r="O1082" s="65">
        <f t="shared" si="343"/>
        <v>0.52777777777777768</v>
      </c>
      <c r="P1082" s="67">
        <f t="shared" si="344"/>
        <v>5880.7777777777737</v>
      </c>
      <c r="Q1082" s="57"/>
      <c r="R1082" s="57"/>
      <c r="T1082" s="57">
        <v>1078</v>
      </c>
      <c r="U1082" s="66">
        <v>24.4</v>
      </c>
      <c r="V1082" s="66">
        <v>0</v>
      </c>
      <c r="W1082" s="65">
        <f t="shared" si="337"/>
        <v>6.7777777777777768</v>
      </c>
      <c r="X1082" s="65">
        <f t="shared" si="345"/>
        <v>0.19444444444444375</v>
      </c>
      <c r="Y1082" s="67">
        <f t="shared" si="346"/>
        <v>8248.6944444444453</v>
      </c>
      <c r="Z1082" s="57"/>
      <c r="AA1082" s="57"/>
      <c r="AC1082" s="57">
        <v>1078</v>
      </c>
      <c r="AD1082" s="66">
        <v>13.6</v>
      </c>
      <c r="AE1082" s="66">
        <v>0</v>
      </c>
      <c r="AF1082" s="65">
        <f t="shared" si="338"/>
        <v>3.7777777777777777</v>
      </c>
      <c r="AG1082" s="65">
        <f t="shared" si="347"/>
        <v>-0.13888888888888884</v>
      </c>
      <c r="AH1082" s="67">
        <f t="shared" si="348"/>
        <v>7934.3888888888805</v>
      </c>
      <c r="AI1082" s="57"/>
      <c r="AJ1082" s="57"/>
      <c r="AL1082" s="57">
        <v>1078</v>
      </c>
      <c r="AM1082" s="66">
        <v>50</v>
      </c>
      <c r="AN1082" s="66">
        <v>0</v>
      </c>
      <c r="AO1082" s="65">
        <f t="shared" si="339"/>
        <v>13.888888888888889</v>
      </c>
      <c r="AP1082" s="65">
        <f t="shared" si="349"/>
        <v>0.16666666666666785</v>
      </c>
      <c r="AQ1082" s="67">
        <f t="shared" si="350"/>
        <v>8284.388888888876</v>
      </c>
      <c r="AR1082" s="57"/>
      <c r="AS1082" s="57"/>
      <c r="AU1082" s="57">
        <v>1078</v>
      </c>
      <c r="AV1082" s="66">
        <v>50</v>
      </c>
      <c r="AW1082" s="66">
        <v>0</v>
      </c>
      <c r="AX1082" s="65">
        <f t="shared" si="340"/>
        <v>13.888888888888889</v>
      </c>
      <c r="AY1082" s="65">
        <f t="shared" si="351"/>
        <v>0.16666666666666785</v>
      </c>
      <c r="AZ1082" s="67">
        <f t="shared" si="352"/>
        <v>8284.388888888876</v>
      </c>
      <c r="BA1082" s="57"/>
      <c r="BB1082" s="57"/>
      <c r="BD1082" s="57">
        <v>1078</v>
      </c>
      <c r="BE1082" s="66">
        <v>50.7</v>
      </c>
      <c r="BF1082" s="66">
        <v>0</v>
      </c>
      <c r="BG1082" s="65">
        <f t="shared" si="341"/>
        <v>14.083333333333334</v>
      </c>
      <c r="BH1082" s="65">
        <f t="shared" si="353"/>
        <v>0.75000000000000178</v>
      </c>
      <c r="BI1082" s="67">
        <f t="shared" si="354"/>
        <v>8302.7083333333376</v>
      </c>
      <c r="BJ1082" s="57"/>
      <c r="BK1082" s="57"/>
      <c r="BM1082" s="57">
        <v>1078</v>
      </c>
      <c r="BN1082" s="57">
        <v>56.4</v>
      </c>
      <c r="BO1082" s="66">
        <v>0</v>
      </c>
      <c r="BP1082" s="65">
        <f t="shared" si="342"/>
        <v>15.666666666666666</v>
      </c>
      <c r="BQ1082" s="65">
        <f t="shared" si="355"/>
        <v>0.86111111111111249</v>
      </c>
      <c r="BR1082" s="67">
        <f t="shared" si="356"/>
        <v>8337.1388888888905</v>
      </c>
      <c r="BS1082" s="57"/>
      <c r="BT1082" s="57"/>
    </row>
    <row r="1083" spans="1:72" x14ac:dyDescent="0.25">
      <c r="A1083" s="31">
        <v>1083</v>
      </c>
      <c r="B1083" s="56">
        <v>1080</v>
      </c>
      <c r="C1083" s="71">
        <v>61.2</v>
      </c>
      <c r="D1083" s="71">
        <v>0</v>
      </c>
      <c r="E1083" s="71">
        <v>17</v>
      </c>
      <c r="F1083" s="71">
        <v>0.63888888888888928</v>
      </c>
      <c r="G1083" s="71">
        <v>8369.8333333333339</v>
      </c>
      <c r="K1083" s="57">
        <v>1079</v>
      </c>
      <c r="L1083" s="66">
        <v>15</v>
      </c>
      <c r="M1083" s="66">
        <v>0</v>
      </c>
      <c r="N1083" s="65">
        <f t="shared" si="336"/>
        <v>4.166666666666667</v>
      </c>
      <c r="O1083" s="65">
        <f t="shared" si="343"/>
        <v>0.50000000000000044</v>
      </c>
      <c r="P1083" s="67">
        <f t="shared" si="344"/>
        <v>5884.6944444444407</v>
      </c>
      <c r="Q1083" s="57"/>
      <c r="R1083" s="57"/>
      <c r="T1083" s="57">
        <v>1079</v>
      </c>
      <c r="U1083" s="66">
        <v>25.1</v>
      </c>
      <c r="V1083" s="66">
        <v>0</v>
      </c>
      <c r="W1083" s="65">
        <f t="shared" si="337"/>
        <v>6.9722222222222223</v>
      </c>
      <c r="X1083" s="65">
        <f t="shared" si="345"/>
        <v>0.19444444444444553</v>
      </c>
      <c r="Y1083" s="67">
        <f t="shared" si="346"/>
        <v>8255.5694444444453</v>
      </c>
      <c r="Z1083" s="57"/>
      <c r="AA1083" s="57"/>
      <c r="AC1083" s="57">
        <v>1079</v>
      </c>
      <c r="AD1083" s="66">
        <v>13</v>
      </c>
      <c r="AE1083" s="66">
        <v>0</v>
      </c>
      <c r="AF1083" s="65">
        <f t="shared" si="338"/>
        <v>3.6111111111111112</v>
      </c>
      <c r="AG1083" s="65">
        <f t="shared" si="347"/>
        <v>-0.16666666666666652</v>
      </c>
      <c r="AH1083" s="67">
        <f t="shared" si="348"/>
        <v>7938.0833333333248</v>
      </c>
      <c r="AI1083" s="57"/>
      <c r="AJ1083" s="57"/>
      <c r="AL1083" s="57">
        <v>1079</v>
      </c>
      <c r="AM1083" s="66">
        <v>50.4</v>
      </c>
      <c r="AN1083" s="66">
        <v>0</v>
      </c>
      <c r="AO1083" s="65">
        <f t="shared" si="339"/>
        <v>14</v>
      </c>
      <c r="AP1083" s="65">
        <f t="shared" si="349"/>
        <v>0.11111111111111072</v>
      </c>
      <c r="AQ1083" s="67">
        <f t="shared" si="350"/>
        <v>8298.3333333333212</v>
      </c>
      <c r="AR1083" s="57"/>
      <c r="AS1083" s="57"/>
      <c r="AU1083" s="57">
        <v>1079</v>
      </c>
      <c r="AV1083" s="66">
        <v>50.4</v>
      </c>
      <c r="AW1083" s="66">
        <v>0</v>
      </c>
      <c r="AX1083" s="65">
        <f t="shared" si="340"/>
        <v>14</v>
      </c>
      <c r="AY1083" s="65">
        <f t="shared" si="351"/>
        <v>0.11111111111111072</v>
      </c>
      <c r="AZ1083" s="67">
        <f t="shared" si="352"/>
        <v>8298.3333333333212</v>
      </c>
      <c r="BA1083" s="57"/>
      <c r="BB1083" s="57"/>
      <c r="BD1083" s="57">
        <v>1079</v>
      </c>
      <c r="BE1083" s="66">
        <v>52</v>
      </c>
      <c r="BF1083" s="66">
        <v>0</v>
      </c>
      <c r="BG1083" s="65">
        <f t="shared" si="341"/>
        <v>14.444444444444445</v>
      </c>
      <c r="BH1083" s="65">
        <f t="shared" si="353"/>
        <v>0.36111111111111072</v>
      </c>
      <c r="BI1083" s="67">
        <f t="shared" si="354"/>
        <v>8316.9722222222263</v>
      </c>
      <c r="BJ1083" s="57"/>
      <c r="BK1083" s="57"/>
      <c r="BM1083" s="57">
        <v>1079</v>
      </c>
      <c r="BN1083" s="57">
        <v>58.9</v>
      </c>
      <c r="BO1083" s="66">
        <v>0</v>
      </c>
      <c r="BP1083" s="65">
        <f t="shared" si="342"/>
        <v>16.361111111111111</v>
      </c>
      <c r="BQ1083" s="65">
        <f t="shared" si="355"/>
        <v>0.69444444444444464</v>
      </c>
      <c r="BR1083" s="67">
        <f t="shared" si="356"/>
        <v>8353.1527777777792</v>
      </c>
      <c r="BS1083" s="57"/>
      <c r="BT1083" s="57"/>
    </row>
    <row r="1084" spans="1:72" x14ac:dyDescent="0.25">
      <c r="A1084" s="31">
        <v>1084</v>
      </c>
      <c r="B1084" s="56">
        <v>1081</v>
      </c>
      <c r="C1084" s="71">
        <v>62.6</v>
      </c>
      <c r="D1084" s="71">
        <v>0</v>
      </c>
      <c r="E1084" s="71">
        <v>17.388888888888889</v>
      </c>
      <c r="F1084" s="71">
        <v>0.38888888888888928</v>
      </c>
      <c r="G1084" s="71">
        <v>8387.0277777777792</v>
      </c>
      <c r="K1084" s="57">
        <v>1080</v>
      </c>
      <c r="L1084" s="66">
        <v>16.8</v>
      </c>
      <c r="M1084" s="66">
        <v>0</v>
      </c>
      <c r="N1084" s="65">
        <f t="shared" si="336"/>
        <v>4.666666666666667</v>
      </c>
      <c r="O1084" s="65">
        <f t="shared" si="343"/>
        <v>0.5</v>
      </c>
      <c r="P1084" s="67">
        <f t="shared" si="344"/>
        <v>5889.1111111111077</v>
      </c>
      <c r="Q1084" s="57"/>
      <c r="R1084" s="57"/>
      <c r="T1084" s="57">
        <v>1080</v>
      </c>
      <c r="U1084" s="66">
        <v>25.4</v>
      </c>
      <c r="V1084" s="66">
        <v>0</v>
      </c>
      <c r="W1084" s="65">
        <f t="shared" si="337"/>
        <v>7.0555555555555554</v>
      </c>
      <c r="X1084" s="65">
        <f t="shared" si="345"/>
        <v>8.3333333333333037E-2</v>
      </c>
      <c r="Y1084" s="67">
        <f t="shared" si="346"/>
        <v>8262.5833333333339</v>
      </c>
      <c r="Z1084" s="57"/>
      <c r="AA1084" s="57"/>
      <c r="AC1084" s="57">
        <v>1080</v>
      </c>
      <c r="AD1084" s="66">
        <v>12.4</v>
      </c>
      <c r="AE1084" s="66">
        <v>0</v>
      </c>
      <c r="AF1084" s="65">
        <f t="shared" si="338"/>
        <v>3.4444444444444446</v>
      </c>
      <c r="AG1084" s="65">
        <f t="shared" si="347"/>
        <v>-0.16666666666666652</v>
      </c>
      <c r="AH1084" s="67">
        <f t="shared" si="348"/>
        <v>7941.6111111111022</v>
      </c>
      <c r="AI1084" s="57"/>
      <c r="AJ1084" s="57"/>
      <c r="AL1084" s="57">
        <v>1080</v>
      </c>
      <c r="AM1084" s="66">
        <v>50.8</v>
      </c>
      <c r="AN1084" s="66">
        <v>0</v>
      </c>
      <c r="AO1084" s="65">
        <f t="shared" si="339"/>
        <v>14.111111111111111</v>
      </c>
      <c r="AP1084" s="65">
        <f t="shared" si="349"/>
        <v>0.11111111111111072</v>
      </c>
      <c r="AQ1084" s="67">
        <f t="shared" si="350"/>
        <v>8312.388888888876</v>
      </c>
      <c r="AR1084" s="57"/>
      <c r="AS1084" s="57"/>
      <c r="AU1084" s="57">
        <v>1080</v>
      </c>
      <c r="AV1084" s="66">
        <v>50.8</v>
      </c>
      <c r="AW1084" s="66">
        <v>0</v>
      </c>
      <c r="AX1084" s="65">
        <f t="shared" si="340"/>
        <v>14.111111111111111</v>
      </c>
      <c r="AY1084" s="65">
        <f t="shared" si="351"/>
        <v>0.11111111111111072</v>
      </c>
      <c r="AZ1084" s="67">
        <f t="shared" si="352"/>
        <v>8312.388888888876</v>
      </c>
      <c r="BA1084" s="57"/>
      <c r="BB1084" s="57"/>
      <c r="BD1084" s="57">
        <v>1080</v>
      </c>
      <c r="BE1084" s="66">
        <v>54.5</v>
      </c>
      <c r="BF1084" s="66">
        <v>0</v>
      </c>
      <c r="BG1084" s="65">
        <f t="shared" si="341"/>
        <v>15.138888888888889</v>
      </c>
      <c r="BH1084" s="65">
        <f t="shared" si="353"/>
        <v>0.69444444444444464</v>
      </c>
      <c r="BI1084" s="67">
        <f t="shared" si="354"/>
        <v>8331.7638888888923</v>
      </c>
      <c r="BJ1084" s="57"/>
      <c r="BK1084" s="57"/>
      <c r="BM1084" s="57">
        <v>1080</v>
      </c>
      <c r="BN1084" s="57">
        <v>61.2</v>
      </c>
      <c r="BO1084" s="66">
        <v>0</v>
      </c>
      <c r="BP1084" s="65">
        <f t="shared" si="342"/>
        <v>17</v>
      </c>
      <c r="BQ1084" s="65">
        <f t="shared" si="355"/>
        <v>0.63888888888888928</v>
      </c>
      <c r="BR1084" s="67">
        <f t="shared" si="356"/>
        <v>8369.8333333333339</v>
      </c>
      <c r="BS1084" s="57"/>
      <c r="BT1084" s="57"/>
    </row>
    <row r="1085" spans="1:72" x14ac:dyDescent="0.25">
      <c r="A1085" s="31">
        <v>1085</v>
      </c>
      <c r="B1085" s="56">
        <v>1082</v>
      </c>
      <c r="C1085" s="71">
        <v>63</v>
      </c>
      <c r="D1085" s="71">
        <v>0</v>
      </c>
      <c r="E1085" s="71">
        <v>17.5</v>
      </c>
      <c r="F1085" s="71">
        <v>0.11111111111111072</v>
      </c>
      <c r="G1085" s="71">
        <v>8404.4722222222244</v>
      </c>
      <c r="K1085" s="57">
        <v>1081</v>
      </c>
      <c r="L1085" s="66">
        <v>18.399999999999999</v>
      </c>
      <c r="M1085" s="66">
        <v>0</v>
      </c>
      <c r="N1085" s="65">
        <f t="shared" si="336"/>
        <v>5.1111111111111107</v>
      </c>
      <c r="O1085" s="65">
        <f t="shared" si="343"/>
        <v>0.44444444444444375</v>
      </c>
      <c r="P1085" s="67">
        <f t="shared" si="344"/>
        <v>5893.9999999999964</v>
      </c>
      <c r="Q1085" s="57"/>
      <c r="R1085" s="57"/>
      <c r="T1085" s="57">
        <v>1081</v>
      </c>
      <c r="U1085" s="66">
        <v>25.2</v>
      </c>
      <c r="V1085" s="66">
        <v>0</v>
      </c>
      <c r="W1085" s="65">
        <f t="shared" si="337"/>
        <v>7</v>
      </c>
      <c r="X1085" s="65">
        <f t="shared" si="345"/>
        <v>-5.5555555555555358E-2</v>
      </c>
      <c r="Y1085" s="67">
        <f t="shared" si="346"/>
        <v>8269.6111111111113</v>
      </c>
      <c r="Z1085" s="57"/>
      <c r="AA1085" s="57"/>
      <c r="AC1085" s="57">
        <v>1081</v>
      </c>
      <c r="AD1085" s="66">
        <v>11.8</v>
      </c>
      <c r="AE1085" s="66">
        <v>0</v>
      </c>
      <c r="AF1085" s="65">
        <f t="shared" si="338"/>
        <v>3.2777777777777777</v>
      </c>
      <c r="AG1085" s="65">
        <f t="shared" si="347"/>
        <v>-0.16666666666666696</v>
      </c>
      <c r="AH1085" s="67">
        <f t="shared" si="348"/>
        <v>7944.9722222222135</v>
      </c>
      <c r="AI1085" s="57"/>
      <c r="AJ1085" s="57"/>
      <c r="AL1085" s="57">
        <v>1081</v>
      </c>
      <c r="AM1085" s="66">
        <v>51.1</v>
      </c>
      <c r="AN1085" s="66">
        <v>0</v>
      </c>
      <c r="AO1085" s="65">
        <f t="shared" si="339"/>
        <v>14.194444444444445</v>
      </c>
      <c r="AP1085" s="65">
        <f t="shared" si="349"/>
        <v>8.3333333333333925E-2</v>
      </c>
      <c r="AQ1085" s="67">
        <f t="shared" si="350"/>
        <v>8326.5416666666533</v>
      </c>
      <c r="AR1085" s="57"/>
      <c r="AS1085" s="57"/>
      <c r="AU1085" s="57">
        <v>1081</v>
      </c>
      <c r="AV1085" s="66">
        <v>51.1</v>
      </c>
      <c r="AW1085" s="66">
        <v>0</v>
      </c>
      <c r="AX1085" s="65">
        <f t="shared" si="340"/>
        <v>14.194444444444445</v>
      </c>
      <c r="AY1085" s="65">
        <f t="shared" si="351"/>
        <v>8.3333333333333925E-2</v>
      </c>
      <c r="AZ1085" s="67">
        <f t="shared" si="352"/>
        <v>8326.5416666666533</v>
      </c>
      <c r="BA1085" s="57"/>
      <c r="BB1085" s="57"/>
      <c r="BD1085" s="57">
        <v>1081</v>
      </c>
      <c r="BE1085" s="66">
        <v>55.9</v>
      </c>
      <c r="BF1085" s="66">
        <v>0</v>
      </c>
      <c r="BG1085" s="65">
        <f t="shared" si="341"/>
        <v>15.527777777777777</v>
      </c>
      <c r="BH1085" s="65">
        <f t="shared" si="353"/>
        <v>0.38888888888888751</v>
      </c>
      <c r="BI1085" s="67">
        <f t="shared" si="354"/>
        <v>8347.0972222222263</v>
      </c>
      <c r="BJ1085" s="57"/>
      <c r="BK1085" s="57"/>
      <c r="BM1085" s="57">
        <v>1081</v>
      </c>
      <c r="BN1085" s="57">
        <v>62.6</v>
      </c>
      <c r="BO1085" s="66">
        <v>0</v>
      </c>
      <c r="BP1085" s="65">
        <f t="shared" si="342"/>
        <v>17.388888888888889</v>
      </c>
      <c r="BQ1085" s="65">
        <f t="shared" si="355"/>
        <v>0.38888888888888928</v>
      </c>
      <c r="BR1085" s="67">
        <f t="shared" si="356"/>
        <v>8387.0277777777792</v>
      </c>
      <c r="BS1085" s="57"/>
      <c r="BT1085" s="57"/>
    </row>
    <row r="1086" spans="1:72" x14ac:dyDescent="0.25">
      <c r="A1086" s="31">
        <v>1086</v>
      </c>
      <c r="B1086" s="56">
        <v>1083</v>
      </c>
      <c r="C1086" s="71">
        <v>62.5</v>
      </c>
      <c r="D1086" s="71">
        <v>0</v>
      </c>
      <c r="E1086" s="71">
        <v>17.361111111111111</v>
      </c>
      <c r="F1086" s="71">
        <v>-0.13888888888888928</v>
      </c>
      <c r="G1086" s="71">
        <v>8421.9027777777792</v>
      </c>
      <c r="K1086" s="57">
        <v>1082</v>
      </c>
      <c r="L1086" s="66">
        <v>20.100000000000001</v>
      </c>
      <c r="M1086" s="66">
        <v>0</v>
      </c>
      <c r="N1086" s="65">
        <f t="shared" si="336"/>
        <v>5.5833333333333339</v>
      </c>
      <c r="O1086" s="65">
        <f t="shared" si="343"/>
        <v>0.47222222222222321</v>
      </c>
      <c r="P1086" s="67">
        <f t="shared" si="344"/>
        <v>5899.347222222219</v>
      </c>
      <c r="Q1086" s="57"/>
      <c r="R1086" s="57"/>
      <c r="T1086" s="57">
        <v>1082</v>
      </c>
      <c r="U1086" s="66">
        <v>23.4</v>
      </c>
      <c r="V1086" s="66">
        <v>0</v>
      </c>
      <c r="W1086" s="65">
        <f t="shared" si="337"/>
        <v>6.4999999999999991</v>
      </c>
      <c r="X1086" s="65">
        <f t="shared" si="345"/>
        <v>-0.50000000000000089</v>
      </c>
      <c r="Y1086" s="67">
        <f t="shared" si="346"/>
        <v>8276.3611111111113</v>
      </c>
      <c r="Z1086" s="57"/>
      <c r="AA1086" s="57"/>
      <c r="AC1086" s="57">
        <v>1082</v>
      </c>
      <c r="AD1086" s="66">
        <v>11.2</v>
      </c>
      <c r="AE1086" s="66">
        <v>0</v>
      </c>
      <c r="AF1086" s="65">
        <f t="shared" si="338"/>
        <v>3.1111111111111107</v>
      </c>
      <c r="AG1086" s="65">
        <f t="shared" si="347"/>
        <v>-0.16666666666666696</v>
      </c>
      <c r="AH1086" s="67">
        <f t="shared" si="348"/>
        <v>7948.1666666666579</v>
      </c>
      <c r="AI1086" s="57"/>
      <c r="AJ1086" s="57"/>
      <c r="AL1086" s="57">
        <v>1082</v>
      </c>
      <c r="AM1086" s="66">
        <v>51.3</v>
      </c>
      <c r="AN1086" s="66">
        <v>0</v>
      </c>
      <c r="AO1086" s="65">
        <f t="shared" si="339"/>
        <v>14.249999999999998</v>
      </c>
      <c r="AP1086" s="65">
        <f t="shared" si="349"/>
        <v>5.5555555555553582E-2</v>
      </c>
      <c r="AQ1086" s="67">
        <f t="shared" si="350"/>
        <v>8340.763888888876</v>
      </c>
      <c r="AR1086" s="57"/>
      <c r="AS1086" s="57"/>
      <c r="AU1086" s="57">
        <v>1082</v>
      </c>
      <c r="AV1086" s="66">
        <v>51.3</v>
      </c>
      <c r="AW1086" s="66">
        <v>0</v>
      </c>
      <c r="AX1086" s="65">
        <f t="shared" si="340"/>
        <v>14.249999999999998</v>
      </c>
      <c r="AY1086" s="65">
        <f t="shared" si="351"/>
        <v>5.5555555555553582E-2</v>
      </c>
      <c r="AZ1086" s="67">
        <f t="shared" si="352"/>
        <v>8340.763888888876</v>
      </c>
      <c r="BA1086" s="57"/>
      <c r="BB1086" s="57"/>
      <c r="BD1086" s="57">
        <v>1082</v>
      </c>
      <c r="BE1086" s="66">
        <v>57.4</v>
      </c>
      <c r="BF1086" s="66">
        <v>0</v>
      </c>
      <c r="BG1086" s="65">
        <f t="shared" si="341"/>
        <v>15.944444444444443</v>
      </c>
      <c r="BH1086" s="65">
        <f t="shared" si="353"/>
        <v>0.41666666666666607</v>
      </c>
      <c r="BI1086" s="67">
        <f t="shared" si="354"/>
        <v>8362.8333333333376</v>
      </c>
      <c r="BJ1086" s="57"/>
      <c r="BK1086" s="57"/>
      <c r="BM1086" s="57">
        <v>1082</v>
      </c>
      <c r="BN1086" s="57">
        <v>63</v>
      </c>
      <c r="BO1086" s="66">
        <v>0</v>
      </c>
      <c r="BP1086" s="65">
        <f t="shared" si="342"/>
        <v>17.5</v>
      </c>
      <c r="BQ1086" s="65">
        <f t="shared" si="355"/>
        <v>0.11111111111111072</v>
      </c>
      <c r="BR1086" s="67">
        <f t="shared" si="356"/>
        <v>8404.4722222222244</v>
      </c>
      <c r="BS1086" s="57"/>
      <c r="BT1086" s="57"/>
    </row>
    <row r="1087" spans="1:72" x14ac:dyDescent="0.25">
      <c r="A1087" s="31">
        <v>1087</v>
      </c>
      <c r="B1087" s="56">
        <v>1084</v>
      </c>
      <c r="C1087" s="71">
        <v>60.9</v>
      </c>
      <c r="D1087" s="71">
        <v>0</v>
      </c>
      <c r="E1087" s="71">
        <v>16.916666666666664</v>
      </c>
      <c r="F1087" s="71">
        <v>-0.44444444444444642</v>
      </c>
      <c r="G1087" s="71">
        <v>8439.0416666666679</v>
      </c>
      <c r="K1087" s="57">
        <v>1083</v>
      </c>
      <c r="L1087" s="66">
        <v>21.6</v>
      </c>
      <c r="M1087" s="66">
        <v>0</v>
      </c>
      <c r="N1087" s="65">
        <f t="shared" si="336"/>
        <v>6</v>
      </c>
      <c r="O1087" s="65">
        <f t="shared" si="343"/>
        <v>0.41666666666666607</v>
      </c>
      <c r="P1087" s="67">
        <f t="shared" si="344"/>
        <v>5905.138888888886</v>
      </c>
      <c r="Q1087" s="57"/>
      <c r="R1087" s="57"/>
      <c r="T1087" s="57">
        <v>1083</v>
      </c>
      <c r="U1087" s="66">
        <v>21.8</v>
      </c>
      <c r="V1087" s="66">
        <v>0</v>
      </c>
      <c r="W1087" s="65">
        <f t="shared" si="337"/>
        <v>6.0555555555555554</v>
      </c>
      <c r="X1087" s="65">
        <f t="shared" si="345"/>
        <v>-0.44444444444444375</v>
      </c>
      <c r="Y1087" s="67">
        <f t="shared" si="346"/>
        <v>8282.6388888888887</v>
      </c>
      <c r="Z1087" s="57"/>
      <c r="AA1087" s="57"/>
      <c r="AC1087" s="57">
        <v>1083</v>
      </c>
      <c r="AD1087" s="66">
        <v>10.6</v>
      </c>
      <c r="AE1087" s="66">
        <v>0</v>
      </c>
      <c r="AF1087" s="65">
        <f t="shared" si="338"/>
        <v>2.9444444444444442</v>
      </c>
      <c r="AG1087" s="65">
        <f t="shared" si="347"/>
        <v>-0.16666666666666652</v>
      </c>
      <c r="AH1087" s="67">
        <f t="shared" si="348"/>
        <v>7951.1944444444352</v>
      </c>
      <c r="AI1087" s="57"/>
      <c r="AJ1087" s="57"/>
      <c r="AL1087" s="57">
        <v>1083</v>
      </c>
      <c r="AM1087" s="66">
        <v>51.3</v>
      </c>
      <c r="AN1087" s="66">
        <v>0</v>
      </c>
      <c r="AO1087" s="65">
        <f t="shared" si="339"/>
        <v>14.249999999999998</v>
      </c>
      <c r="AP1087" s="65">
        <f t="shared" si="349"/>
        <v>0</v>
      </c>
      <c r="AQ1087" s="67">
        <f t="shared" si="350"/>
        <v>8355.013888888876</v>
      </c>
      <c r="AR1087" s="57"/>
      <c r="AS1087" s="57"/>
      <c r="AU1087" s="57">
        <v>1083</v>
      </c>
      <c r="AV1087" s="66">
        <v>51.3</v>
      </c>
      <c r="AW1087" s="66">
        <v>0</v>
      </c>
      <c r="AX1087" s="65">
        <f t="shared" si="340"/>
        <v>14.249999999999998</v>
      </c>
      <c r="AY1087" s="65">
        <f t="shared" si="351"/>
        <v>0</v>
      </c>
      <c r="AZ1087" s="67">
        <f t="shared" si="352"/>
        <v>8355.013888888876</v>
      </c>
      <c r="BA1087" s="57"/>
      <c r="BB1087" s="57"/>
      <c r="BD1087" s="57">
        <v>1083</v>
      </c>
      <c r="BE1087" s="66">
        <v>58.1</v>
      </c>
      <c r="BF1087" s="66">
        <v>0</v>
      </c>
      <c r="BG1087" s="65">
        <f t="shared" si="341"/>
        <v>16.138888888888889</v>
      </c>
      <c r="BH1087" s="65">
        <f t="shared" si="353"/>
        <v>0.19444444444444642</v>
      </c>
      <c r="BI1087" s="67">
        <f t="shared" si="354"/>
        <v>8378.8750000000036</v>
      </c>
      <c r="BJ1087" s="57"/>
      <c r="BK1087" s="57"/>
      <c r="BM1087" s="57">
        <v>1083</v>
      </c>
      <c r="BN1087" s="57">
        <v>62.5</v>
      </c>
      <c r="BO1087" s="66">
        <v>0</v>
      </c>
      <c r="BP1087" s="65">
        <f t="shared" si="342"/>
        <v>17.361111111111111</v>
      </c>
      <c r="BQ1087" s="65">
        <f t="shared" si="355"/>
        <v>-0.13888888888888928</v>
      </c>
      <c r="BR1087" s="67">
        <f t="shared" si="356"/>
        <v>8421.9027777777792</v>
      </c>
      <c r="BS1087" s="57"/>
      <c r="BT1087" s="57"/>
    </row>
    <row r="1088" spans="1:72" x14ac:dyDescent="0.25">
      <c r="A1088" s="31">
        <v>1088</v>
      </c>
      <c r="B1088" s="56">
        <v>1085</v>
      </c>
      <c r="C1088" s="71">
        <v>59.3</v>
      </c>
      <c r="D1088" s="71">
        <v>0</v>
      </c>
      <c r="E1088" s="71">
        <v>16.472222222222221</v>
      </c>
      <c r="F1088" s="71">
        <v>-0.44444444444444287</v>
      </c>
      <c r="G1088" s="71">
        <v>8455.7361111111131</v>
      </c>
      <c r="K1088" s="57">
        <v>1084</v>
      </c>
      <c r="L1088" s="66">
        <v>23.1</v>
      </c>
      <c r="M1088" s="66">
        <v>0</v>
      </c>
      <c r="N1088" s="65">
        <f t="shared" si="336"/>
        <v>6.416666666666667</v>
      </c>
      <c r="O1088" s="65">
        <f t="shared" si="343"/>
        <v>0.41666666666666696</v>
      </c>
      <c r="P1088" s="67">
        <f t="shared" si="344"/>
        <v>5911.347222222219</v>
      </c>
      <c r="Q1088" s="57"/>
      <c r="R1088" s="57"/>
      <c r="T1088" s="57">
        <v>1084</v>
      </c>
      <c r="U1088" s="66">
        <v>19.7</v>
      </c>
      <c r="V1088" s="66">
        <v>0</v>
      </c>
      <c r="W1088" s="65">
        <f t="shared" si="337"/>
        <v>5.4722222222222223</v>
      </c>
      <c r="X1088" s="65">
        <f t="shared" si="345"/>
        <v>-0.58333333333333304</v>
      </c>
      <c r="Y1088" s="67">
        <f t="shared" si="346"/>
        <v>8288.4027777777774</v>
      </c>
      <c r="Z1088" s="57"/>
      <c r="AA1088" s="57"/>
      <c r="AC1088" s="57">
        <v>1084</v>
      </c>
      <c r="AD1088" s="66">
        <v>9.9</v>
      </c>
      <c r="AE1088" s="66">
        <v>0</v>
      </c>
      <c r="AF1088" s="65">
        <f t="shared" si="338"/>
        <v>2.75</v>
      </c>
      <c r="AG1088" s="65">
        <f t="shared" si="347"/>
        <v>-0.1944444444444442</v>
      </c>
      <c r="AH1088" s="67">
        <f t="shared" si="348"/>
        <v>7954.0416666666579</v>
      </c>
      <c r="AI1088" s="57"/>
      <c r="AJ1088" s="57"/>
      <c r="AL1088" s="57">
        <v>1084</v>
      </c>
      <c r="AM1088" s="66">
        <v>51.3</v>
      </c>
      <c r="AN1088" s="66">
        <v>0</v>
      </c>
      <c r="AO1088" s="65">
        <f t="shared" si="339"/>
        <v>14.249999999999998</v>
      </c>
      <c r="AP1088" s="65">
        <f t="shared" si="349"/>
        <v>0</v>
      </c>
      <c r="AQ1088" s="67">
        <f t="shared" si="350"/>
        <v>8369.263888888876</v>
      </c>
      <c r="AR1088" s="57"/>
      <c r="AS1088" s="57"/>
      <c r="AU1088" s="57">
        <v>1084</v>
      </c>
      <c r="AV1088" s="66">
        <v>51.3</v>
      </c>
      <c r="AW1088" s="66">
        <v>0</v>
      </c>
      <c r="AX1088" s="65">
        <f t="shared" si="340"/>
        <v>14.249999999999998</v>
      </c>
      <c r="AY1088" s="65">
        <f t="shared" si="351"/>
        <v>0</v>
      </c>
      <c r="AZ1088" s="67">
        <f t="shared" si="352"/>
        <v>8369.263888888876</v>
      </c>
      <c r="BA1088" s="57"/>
      <c r="BB1088" s="57"/>
      <c r="BD1088" s="57">
        <v>1084</v>
      </c>
      <c r="BE1088" s="66">
        <v>58.4</v>
      </c>
      <c r="BF1088" s="66">
        <v>0</v>
      </c>
      <c r="BG1088" s="65">
        <f t="shared" si="341"/>
        <v>16.222222222222221</v>
      </c>
      <c r="BH1088" s="65">
        <f t="shared" si="353"/>
        <v>8.3333333333332149E-2</v>
      </c>
      <c r="BI1088" s="67">
        <f t="shared" si="354"/>
        <v>8395.0555555555584</v>
      </c>
      <c r="BJ1088" s="57"/>
      <c r="BK1088" s="57"/>
      <c r="BM1088" s="57">
        <v>1084</v>
      </c>
      <c r="BN1088" s="57">
        <v>60.9</v>
      </c>
      <c r="BO1088" s="66">
        <v>0</v>
      </c>
      <c r="BP1088" s="65">
        <f t="shared" si="342"/>
        <v>16.916666666666664</v>
      </c>
      <c r="BQ1088" s="65">
        <f t="shared" si="355"/>
        <v>-0.44444444444444642</v>
      </c>
      <c r="BR1088" s="67">
        <f t="shared" si="356"/>
        <v>8439.0416666666679</v>
      </c>
      <c r="BS1088" s="57"/>
      <c r="BT1088" s="57"/>
    </row>
    <row r="1089" spans="1:72" x14ac:dyDescent="0.25">
      <c r="A1089" s="31">
        <v>1089</v>
      </c>
      <c r="B1089" s="56">
        <v>1086</v>
      </c>
      <c r="C1089" s="71">
        <v>58.6</v>
      </c>
      <c r="D1089" s="71">
        <v>0</v>
      </c>
      <c r="E1089" s="71">
        <v>16.277777777777779</v>
      </c>
      <c r="F1089" s="71">
        <v>-0.19444444444444287</v>
      </c>
      <c r="G1089" s="71">
        <v>8472.1111111111131</v>
      </c>
      <c r="K1089" s="57">
        <v>1085</v>
      </c>
      <c r="L1089" s="66">
        <v>24.6</v>
      </c>
      <c r="M1089" s="66">
        <v>0</v>
      </c>
      <c r="N1089" s="65">
        <f t="shared" si="336"/>
        <v>6.8333333333333339</v>
      </c>
      <c r="O1089" s="65">
        <f t="shared" si="343"/>
        <v>0.41666666666666696</v>
      </c>
      <c r="P1089" s="67">
        <f t="shared" si="344"/>
        <v>5917.972222222219</v>
      </c>
      <c r="Q1089" s="57"/>
      <c r="R1089" s="57"/>
      <c r="T1089" s="57">
        <v>1085</v>
      </c>
      <c r="U1089" s="66">
        <v>17.3</v>
      </c>
      <c r="V1089" s="66">
        <v>0</v>
      </c>
      <c r="W1089" s="65">
        <f t="shared" si="337"/>
        <v>4.8055555555555554</v>
      </c>
      <c r="X1089" s="65">
        <f t="shared" si="345"/>
        <v>-0.66666666666666696</v>
      </c>
      <c r="Y1089" s="67">
        <f t="shared" si="346"/>
        <v>8293.5416666666661</v>
      </c>
      <c r="Z1089" s="57"/>
      <c r="AA1089" s="57"/>
      <c r="AC1089" s="57">
        <v>1085</v>
      </c>
      <c r="AD1089" s="66">
        <v>9</v>
      </c>
      <c r="AE1089" s="66">
        <v>0</v>
      </c>
      <c r="AF1089" s="65">
        <f t="shared" si="338"/>
        <v>2.5</v>
      </c>
      <c r="AG1089" s="65">
        <f t="shared" si="347"/>
        <v>-0.25</v>
      </c>
      <c r="AH1089" s="67">
        <f t="shared" si="348"/>
        <v>7956.6666666666579</v>
      </c>
      <c r="AI1089" s="57"/>
      <c r="AJ1089" s="57"/>
      <c r="AL1089" s="57">
        <v>1085</v>
      </c>
      <c r="AM1089" s="66">
        <v>51.3</v>
      </c>
      <c r="AN1089" s="66">
        <v>0</v>
      </c>
      <c r="AO1089" s="65">
        <f t="shared" si="339"/>
        <v>14.249999999999998</v>
      </c>
      <c r="AP1089" s="65">
        <f t="shared" si="349"/>
        <v>0</v>
      </c>
      <c r="AQ1089" s="67">
        <f t="shared" si="350"/>
        <v>8383.513888888876</v>
      </c>
      <c r="AR1089" s="57"/>
      <c r="AS1089" s="57"/>
      <c r="AU1089" s="57">
        <v>1085</v>
      </c>
      <c r="AV1089" s="66">
        <v>51.3</v>
      </c>
      <c r="AW1089" s="66">
        <v>0</v>
      </c>
      <c r="AX1089" s="65">
        <f t="shared" si="340"/>
        <v>14.249999999999998</v>
      </c>
      <c r="AY1089" s="65">
        <f t="shared" si="351"/>
        <v>0</v>
      </c>
      <c r="AZ1089" s="67">
        <f t="shared" si="352"/>
        <v>8383.513888888876</v>
      </c>
      <c r="BA1089" s="57"/>
      <c r="BB1089" s="57"/>
      <c r="BD1089" s="57">
        <v>1085</v>
      </c>
      <c r="BE1089" s="66">
        <v>58.8</v>
      </c>
      <c r="BF1089" s="66">
        <v>0</v>
      </c>
      <c r="BG1089" s="65">
        <f t="shared" si="341"/>
        <v>16.333333333333332</v>
      </c>
      <c r="BH1089" s="65">
        <f t="shared" si="353"/>
        <v>0.11111111111111072</v>
      </c>
      <c r="BI1089" s="67">
        <f t="shared" si="354"/>
        <v>8411.3333333333358</v>
      </c>
      <c r="BJ1089" s="57"/>
      <c r="BK1089" s="57"/>
      <c r="BM1089" s="57">
        <v>1085</v>
      </c>
      <c r="BN1089" s="57">
        <v>59.3</v>
      </c>
      <c r="BO1089" s="66">
        <v>0</v>
      </c>
      <c r="BP1089" s="65">
        <f t="shared" si="342"/>
        <v>16.472222222222221</v>
      </c>
      <c r="BQ1089" s="65">
        <f t="shared" si="355"/>
        <v>-0.44444444444444287</v>
      </c>
      <c r="BR1089" s="67">
        <f t="shared" si="356"/>
        <v>8455.7361111111131</v>
      </c>
      <c r="BS1089" s="57"/>
      <c r="BT1089" s="57"/>
    </row>
    <row r="1090" spans="1:72" x14ac:dyDescent="0.25">
      <c r="A1090" s="31">
        <v>1090</v>
      </c>
      <c r="B1090" s="56">
        <v>1087</v>
      </c>
      <c r="C1090" s="71">
        <v>58.6</v>
      </c>
      <c r="D1090" s="71">
        <v>0</v>
      </c>
      <c r="E1090" s="71">
        <v>16.277777777777779</v>
      </c>
      <c r="F1090" s="71">
        <v>0</v>
      </c>
      <c r="G1090" s="71">
        <v>8488.3888888888905</v>
      </c>
      <c r="K1090" s="57">
        <v>1086</v>
      </c>
      <c r="L1090" s="66">
        <v>26</v>
      </c>
      <c r="M1090" s="66">
        <v>0</v>
      </c>
      <c r="N1090" s="65">
        <f t="shared" si="336"/>
        <v>7.2222222222222223</v>
      </c>
      <c r="O1090" s="65">
        <f t="shared" si="343"/>
        <v>0.3888888888888884</v>
      </c>
      <c r="P1090" s="67">
        <f t="shared" si="344"/>
        <v>5924.9999999999964</v>
      </c>
      <c r="Q1090" s="57"/>
      <c r="R1090" s="57"/>
      <c r="T1090" s="57">
        <v>1086</v>
      </c>
      <c r="U1090" s="66">
        <v>14.7</v>
      </c>
      <c r="V1090" s="66">
        <v>0</v>
      </c>
      <c r="W1090" s="65">
        <f t="shared" si="337"/>
        <v>4.083333333333333</v>
      </c>
      <c r="X1090" s="65">
        <f t="shared" si="345"/>
        <v>-0.72222222222222232</v>
      </c>
      <c r="Y1090" s="67">
        <f t="shared" si="346"/>
        <v>8297.9861111111113</v>
      </c>
      <c r="Z1090" s="57"/>
      <c r="AA1090" s="57"/>
      <c r="AC1090" s="57">
        <v>1086</v>
      </c>
      <c r="AD1090" s="66">
        <v>8.1999999999999993</v>
      </c>
      <c r="AE1090" s="66">
        <v>0</v>
      </c>
      <c r="AF1090" s="65">
        <f t="shared" si="338"/>
        <v>2.2777777777777777</v>
      </c>
      <c r="AG1090" s="65">
        <f t="shared" si="347"/>
        <v>-0.22222222222222232</v>
      </c>
      <c r="AH1090" s="67">
        <f t="shared" si="348"/>
        <v>7959.0555555555466</v>
      </c>
      <c r="AI1090" s="57"/>
      <c r="AJ1090" s="57"/>
      <c r="AL1090" s="57">
        <v>1086</v>
      </c>
      <c r="AM1090" s="66">
        <v>51.3</v>
      </c>
      <c r="AN1090" s="66">
        <v>0</v>
      </c>
      <c r="AO1090" s="65">
        <f t="shared" si="339"/>
        <v>14.249999999999998</v>
      </c>
      <c r="AP1090" s="65">
        <f t="shared" si="349"/>
        <v>0</v>
      </c>
      <c r="AQ1090" s="67">
        <f t="shared" si="350"/>
        <v>8397.763888888876</v>
      </c>
      <c r="AR1090" s="57"/>
      <c r="AS1090" s="57"/>
      <c r="AU1090" s="57">
        <v>1086</v>
      </c>
      <c r="AV1090" s="66">
        <v>51.3</v>
      </c>
      <c r="AW1090" s="66">
        <v>0</v>
      </c>
      <c r="AX1090" s="65">
        <f t="shared" si="340"/>
        <v>14.249999999999998</v>
      </c>
      <c r="AY1090" s="65">
        <f t="shared" si="351"/>
        <v>0</v>
      </c>
      <c r="AZ1090" s="67">
        <f t="shared" si="352"/>
        <v>8397.763888888876</v>
      </c>
      <c r="BA1090" s="57"/>
      <c r="BB1090" s="57"/>
      <c r="BD1090" s="57">
        <v>1086</v>
      </c>
      <c r="BE1090" s="66">
        <v>58.8</v>
      </c>
      <c r="BF1090" s="66">
        <v>0</v>
      </c>
      <c r="BG1090" s="65">
        <f t="shared" si="341"/>
        <v>16.333333333333332</v>
      </c>
      <c r="BH1090" s="65">
        <f t="shared" si="353"/>
        <v>0</v>
      </c>
      <c r="BI1090" s="67">
        <f t="shared" si="354"/>
        <v>8427.6666666666697</v>
      </c>
      <c r="BJ1090" s="57"/>
      <c r="BK1090" s="57"/>
      <c r="BM1090" s="57">
        <v>1086</v>
      </c>
      <c r="BN1090" s="57">
        <v>58.6</v>
      </c>
      <c r="BO1090" s="66">
        <v>0</v>
      </c>
      <c r="BP1090" s="65">
        <f t="shared" si="342"/>
        <v>16.277777777777779</v>
      </c>
      <c r="BQ1090" s="65">
        <f t="shared" si="355"/>
        <v>-0.19444444444444287</v>
      </c>
      <c r="BR1090" s="67">
        <f t="shared" si="356"/>
        <v>8472.1111111111131</v>
      </c>
      <c r="BS1090" s="57"/>
      <c r="BT1090" s="57"/>
    </row>
    <row r="1091" spans="1:72" x14ac:dyDescent="0.25">
      <c r="A1091" s="31">
        <v>1091</v>
      </c>
      <c r="B1091" s="56">
        <v>1088</v>
      </c>
      <c r="C1091" s="71">
        <v>58.7</v>
      </c>
      <c r="D1091" s="71">
        <v>0</v>
      </c>
      <c r="E1091" s="71">
        <v>16.305555555555557</v>
      </c>
      <c r="F1091" s="71">
        <v>2.7777777777778567E-2</v>
      </c>
      <c r="G1091" s="71">
        <v>8504.6805555555566</v>
      </c>
      <c r="K1091" s="57">
        <v>1087</v>
      </c>
      <c r="L1091" s="66">
        <v>27.5</v>
      </c>
      <c r="M1091" s="66">
        <v>0</v>
      </c>
      <c r="N1091" s="65">
        <f t="shared" si="336"/>
        <v>7.6388888888888884</v>
      </c>
      <c r="O1091" s="65">
        <f t="shared" si="343"/>
        <v>0.41666666666666607</v>
      </c>
      <c r="P1091" s="67">
        <f t="shared" si="344"/>
        <v>5932.430555555552</v>
      </c>
      <c r="Q1091" s="57"/>
      <c r="R1091" s="57"/>
      <c r="T1091" s="57">
        <v>1087</v>
      </c>
      <c r="U1091" s="66">
        <v>12</v>
      </c>
      <c r="V1091" s="66">
        <v>0</v>
      </c>
      <c r="W1091" s="65">
        <f t="shared" si="337"/>
        <v>3.333333333333333</v>
      </c>
      <c r="X1091" s="65">
        <f t="shared" si="345"/>
        <v>-0.75</v>
      </c>
      <c r="Y1091" s="67">
        <f t="shared" si="346"/>
        <v>8301.6944444444453</v>
      </c>
      <c r="Z1091" s="57"/>
      <c r="AA1091" s="57"/>
      <c r="AC1091" s="57">
        <v>1087</v>
      </c>
      <c r="AD1091" s="66">
        <v>7</v>
      </c>
      <c r="AE1091" s="66">
        <v>0</v>
      </c>
      <c r="AF1091" s="65">
        <f t="shared" si="338"/>
        <v>1.9444444444444444</v>
      </c>
      <c r="AG1091" s="65">
        <f t="shared" si="347"/>
        <v>-0.33333333333333326</v>
      </c>
      <c r="AH1091" s="67">
        <f t="shared" si="348"/>
        <v>7961.1666666666579</v>
      </c>
      <c r="AI1091" s="57"/>
      <c r="AJ1091" s="57"/>
      <c r="AL1091" s="57">
        <v>1087</v>
      </c>
      <c r="AM1091" s="66">
        <v>51.3</v>
      </c>
      <c r="AN1091" s="66">
        <v>0</v>
      </c>
      <c r="AO1091" s="65">
        <f t="shared" si="339"/>
        <v>14.249999999999998</v>
      </c>
      <c r="AP1091" s="65">
        <f t="shared" si="349"/>
        <v>0</v>
      </c>
      <c r="AQ1091" s="67">
        <f t="shared" si="350"/>
        <v>8412.013888888876</v>
      </c>
      <c r="AR1091" s="57"/>
      <c r="AS1091" s="57"/>
      <c r="AU1091" s="57">
        <v>1087</v>
      </c>
      <c r="AV1091" s="66">
        <v>51.3</v>
      </c>
      <c r="AW1091" s="66">
        <v>0</v>
      </c>
      <c r="AX1091" s="65">
        <f t="shared" si="340"/>
        <v>14.249999999999998</v>
      </c>
      <c r="AY1091" s="65">
        <f t="shared" si="351"/>
        <v>0</v>
      </c>
      <c r="AZ1091" s="67">
        <f t="shared" si="352"/>
        <v>8412.013888888876</v>
      </c>
      <c r="BA1091" s="57"/>
      <c r="BB1091" s="57"/>
      <c r="BD1091" s="57">
        <v>1087</v>
      </c>
      <c r="BE1091" s="66">
        <v>58.6</v>
      </c>
      <c r="BF1091" s="66">
        <v>0</v>
      </c>
      <c r="BG1091" s="65">
        <f t="shared" si="341"/>
        <v>16.277777777777779</v>
      </c>
      <c r="BH1091" s="65">
        <f t="shared" si="353"/>
        <v>-5.5555555555553582E-2</v>
      </c>
      <c r="BI1091" s="67">
        <f t="shared" si="354"/>
        <v>8443.9722222222244</v>
      </c>
      <c r="BJ1091" s="57"/>
      <c r="BK1091" s="57"/>
      <c r="BM1091" s="57">
        <v>1087</v>
      </c>
      <c r="BN1091" s="57">
        <v>58.6</v>
      </c>
      <c r="BO1091" s="66">
        <v>0</v>
      </c>
      <c r="BP1091" s="65">
        <f t="shared" si="342"/>
        <v>16.277777777777779</v>
      </c>
      <c r="BQ1091" s="65">
        <f t="shared" si="355"/>
        <v>0</v>
      </c>
      <c r="BR1091" s="67">
        <f t="shared" si="356"/>
        <v>8488.3888888888905</v>
      </c>
      <c r="BS1091" s="57"/>
      <c r="BT1091" s="57"/>
    </row>
    <row r="1092" spans="1:72" x14ac:dyDescent="0.25">
      <c r="A1092" s="31">
        <v>1092</v>
      </c>
      <c r="B1092" s="56">
        <v>1089</v>
      </c>
      <c r="C1092" s="71">
        <v>58.8</v>
      </c>
      <c r="D1092" s="71">
        <v>0</v>
      </c>
      <c r="E1092" s="71">
        <v>16.333333333333332</v>
      </c>
      <c r="F1092" s="71">
        <v>2.7777777777775015E-2</v>
      </c>
      <c r="G1092" s="71">
        <v>8521.0000000000018</v>
      </c>
      <c r="K1092" s="57">
        <v>1088</v>
      </c>
      <c r="L1092" s="66">
        <v>29</v>
      </c>
      <c r="M1092" s="66">
        <v>0</v>
      </c>
      <c r="N1092" s="65">
        <f t="shared" si="336"/>
        <v>8.0555555555555554</v>
      </c>
      <c r="O1092" s="65">
        <f t="shared" si="343"/>
        <v>0.41666666666666696</v>
      </c>
      <c r="P1092" s="67">
        <f t="shared" si="344"/>
        <v>5940.2777777777746</v>
      </c>
      <c r="Q1092" s="57"/>
      <c r="R1092" s="57"/>
      <c r="T1092" s="57">
        <v>1088</v>
      </c>
      <c r="U1092" s="66">
        <v>9.4</v>
      </c>
      <c r="V1092" s="66">
        <v>0</v>
      </c>
      <c r="W1092" s="65">
        <f t="shared" si="337"/>
        <v>2.6111111111111112</v>
      </c>
      <c r="X1092" s="65">
        <f t="shared" si="345"/>
        <v>-0.72222222222222188</v>
      </c>
      <c r="Y1092" s="67">
        <f t="shared" si="346"/>
        <v>8304.6666666666679</v>
      </c>
      <c r="Z1092" s="57"/>
      <c r="AA1092" s="57"/>
      <c r="AC1092" s="57">
        <v>1088</v>
      </c>
      <c r="AD1092" s="66">
        <v>4.8</v>
      </c>
      <c r="AE1092" s="66">
        <v>0</v>
      </c>
      <c r="AF1092" s="65">
        <f t="shared" si="338"/>
        <v>1.3333333333333333</v>
      </c>
      <c r="AG1092" s="65">
        <f t="shared" si="347"/>
        <v>-0.61111111111111116</v>
      </c>
      <c r="AH1092" s="67">
        <f t="shared" si="348"/>
        <v>7962.8055555555466</v>
      </c>
      <c r="AI1092" s="57"/>
      <c r="AJ1092" s="57"/>
      <c r="AL1092" s="57">
        <v>1088</v>
      </c>
      <c r="AM1092" s="66">
        <v>51.3</v>
      </c>
      <c r="AN1092" s="66">
        <v>0</v>
      </c>
      <c r="AO1092" s="65">
        <f t="shared" si="339"/>
        <v>14.249999999999998</v>
      </c>
      <c r="AP1092" s="65">
        <f t="shared" si="349"/>
        <v>0</v>
      </c>
      <c r="AQ1092" s="67">
        <f t="shared" si="350"/>
        <v>8426.263888888876</v>
      </c>
      <c r="AR1092" s="57"/>
      <c r="AS1092" s="57"/>
      <c r="AU1092" s="57">
        <v>1088</v>
      </c>
      <c r="AV1092" s="66">
        <v>51.3</v>
      </c>
      <c r="AW1092" s="66">
        <v>0</v>
      </c>
      <c r="AX1092" s="65">
        <f t="shared" si="340"/>
        <v>14.249999999999998</v>
      </c>
      <c r="AY1092" s="65">
        <f t="shared" si="351"/>
        <v>0</v>
      </c>
      <c r="AZ1092" s="67">
        <f t="shared" si="352"/>
        <v>8426.263888888876</v>
      </c>
      <c r="BA1092" s="57"/>
      <c r="BB1092" s="57"/>
      <c r="BD1092" s="57">
        <v>1088</v>
      </c>
      <c r="BE1092" s="66">
        <v>58.7</v>
      </c>
      <c r="BF1092" s="66">
        <v>0</v>
      </c>
      <c r="BG1092" s="65">
        <f t="shared" si="341"/>
        <v>16.305555555555557</v>
      </c>
      <c r="BH1092" s="65">
        <f t="shared" si="353"/>
        <v>2.7777777777778567E-2</v>
      </c>
      <c r="BI1092" s="67">
        <f t="shared" si="354"/>
        <v>8460.2638888888905</v>
      </c>
      <c r="BJ1092" s="57"/>
      <c r="BK1092" s="57"/>
      <c r="BM1092" s="57">
        <v>1088</v>
      </c>
      <c r="BN1092" s="57">
        <v>58.7</v>
      </c>
      <c r="BO1092" s="66">
        <v>0</v>
      </c>
      <c r="BP1092" s="65">
        <f t="shared" si="342"/>
        <v>16.305555555555557</v>
      </c>
      <c r="BQ1092" s="65">
        <f t="shared" si="355"/>
        <v>2.7777777777778567E-2</v>
      </c>
      <c r="BR1092" s="67">
        <f t="shared" si="356"/>
        <v>8504.6805555555566</v>
      </c>
      <c r="BS1092" s="57"/>
      <c r="BT1092" s="57"/>
    </row>
    <row r="1093" spans="1:72" x14ac:dyDescent="0.25">
      <c r="A1093" s="31">
        <v>1093</v>
      </c>
      <c r="B1093" s="56">
        <v>1090</v>
      </c>
      <c r="C1093" s="71">
        <v>58.8</v>
      </c>
      <c r="D1093" s="71">
        <v>0</v>
      </c>
      <c r="E1093" s="71">
        <v>16.333333333333332</v>
      </c>
      <c r="F1093" s="71">
        <v>0</v>
      </c>
      <c r="G1093" s="71">
        <v>8537.3333333333358</v>
      </c>
      <c r="K1093" s="57">
        <v>1089</v>
      </c>
      <c r="L1093" s="66">
        <v>30.6</v>
      </c>
      <c r="M1093" s="66">
        <v>0</v>
      </c>
      <c r="N1093" s="65">
        <f t="shared" ref="N1093:N1156" si="357">L1093/3.6</f>
        <v>8.5</v>
      </c>
      <c r="O1093" s="65">
        <f t="shared" si="343"/>
        <v>0.44444444444444464</v>
      </c>
      <c r="P1093" s="67">
        <f t="shared" si="344"/>
        <v>5948.555555555552</v>
      </c>
      <c r="Q1093" s="57"/>
      <c r="R1093" s="57"/>
      <c r="T1093" s="57">
        <v>1089</v>
      </c>
      <c r="U1093" s="66">
        <v>5.6</v>
      </c>
      <c r="V1093" s="66">
        <v>0</v>
      </c>
      <c r="W1093" s="65">
        <f t="shared" ref="W1093:W1156" si="358">U1093/3.6</f>
        <v>1.5555555555555554</v>
      </c>
      <c r="X1093" s="65">
        <f t="shared" si="345"/>
        <v>-1.0555555555555558</v>
      </c>
      <c r="Y1093" s="67">
        <f t="shared" si="346"/>
        <v>8306.7500000000018</v>
      </c>
      <c r="Z1093" s="57"/>
      <c r="AA1093" s="57"/>
      <c r="AC1093" s="57">
        <v>1089</v>
      </c>
      <c r="AD1093" s="66">
        <v>2.2999999999999998</v>
      </c>
      <c r="AE1093" s="66">
        <v>0</v>
      </c>
      <c r="AF1093" s="65">
        <f t="shared" ref="AF1093:AF1156" si="359">AD1093/3.6</f>
        <v>0.63888888888888884</v>
      </c>
      <c r="AG1093" s="65">
        <f t="shared" si="347"/>
        <v>-0.69444444444444442</v>
      </c>
      <c r="AH1093" s="67">
        <f t="shared" si="348"/>
        <v>7963.7916666666579</v>
      </c>
      <c r="AI1093" s="57"/>
      <c r="AJ1093" s="57"/>
      <c r="AL1093" s="57">
        <v>1089</v>
      </c>
      <c r="AM1093" s="66">
        <v>51.4</v>
      </c>
      <c r="AN1093" s="66">
        <v>0</v>
      </c>
      <c r="AO1093" s="65">
        <f t="shared" ref="AO1093:AO1156" si="360">AM1093/3.6</f>
        <v>14.277777777777777</v>
      </c>
      <c r="AP1093" s="65">
        <f t="shared" si="349"/>
        <v>2.7777777777778567E-2</v>
      </c>
      <c r="AQ1093" s="67">
        <f t="shared" si="350"/>
        <v>8440.5277777777646</v>
      </c>
      <c r="AR1093" s="57"/>
      <c r="AS1093" s="57"/>
      <c r="AU1093" s="57">
        <v>1089</v>
      </c>
      <c r="AV1093" s="66">
        <v>51.4</v>
      </c>
      <c r="AW1093" s="66">
        <v>0</v>
      </c>
      <c r="AX1093" s="65">
        <f t="shared" ref="AX1093:AX1156" si="361">AV1093/3.6</f>
        <v>14.277777777777777</v>
      </c>
      <c r="AY1093" s="65">
        <f t="shared" si="351"/>
        <v>2.7777777777778567E-2</v>
      </c>
      <c r="AZ1093" s="67">
        <f t="shared" si="352"/>
        <v>8440.5277777777646</v>
      </c>
      <c r="BA1093" s="57"/>
      <c r="BB1093" s="57"/>
      <c r="BD1093" s="57">
        <v>1089</v>
      </c>
      <c r="BE1093" s="66">
        <v>58.8</v>
      </c>
      <c r="BF1093" s="66">
        <v>0</v>
      </c>
      <c r="BG1093" s="65">
        <f t="shared" ref="BG1093:BG1156" si="362">BE1093/3.6</f>
        <v>16.333333333333332</v>
      </c>
      <c r="BH1093" s="65">
        <f t="shared" si="353"/>
        <v>2.7777777777775015E-2</v>
      </c>
      <c r="BI1093" s="67">
        <f t="shared" si="354"/>
        <v>8476.5833333333358</v>
      </c>
      <c r="BJ1093" s="57"/>
      <c r="BK1093" s="57"/>
      <c r="BM1093" s="57">
        <v>1089</v>
      </c>
      <c r="BN1093" s="57">
        <v>58.8</v>
      </c>
      <c r="BO1093" s="66">
        <v>0</v>
      </c>
      <c r="BP1093" s="65">
        <f t="shared" ref="BP1093:BP1156" si="363">BN1093/3.6</f>
        <v>16.333333333333332</v>
      </c>
      <c r="BQ1093" s="65">
        <f t="shared" si="355"/>
        <v>2.7777777777775015E-2</v>
      </c>
      <c r="BR1093" s="67">
        <f t="shared" si="356"/>
        <v>8521.0000000000018</v>
      </c>
      <c r="BS1093" s="57"/>
      <c r="BT1093" s="57"/>
    </row>
    <row r="1094" spans="1:72" x14ac:dyDescent="0.25">
      <c r="A1094" s="31">
        <v>1094</v>
      </c>
      <c r="B1094" s="56">
        <v>1091</v>
      </c>
      <c r="C1094" s="71">
        <v>58.8</v>
      </c>
      <c r="D1094" s="71">
        <v>0</v>
      </c>
      <c r="E1094" s="71">
        <v>16.333333333333332</v>
      </c>
      <c r="F1094" s="71">
        <v>0</v>
      </c>
      <c r="G1094" s="71">
        <v>8553.6666666666697</v>
      </c>
      <c r="K1094" s="57">
        <v>1090</v>
      </c>
      <c r="L1094" s="66">
        <v>32.1</v>
      </c>
      <c r="M1094" s="66">
        <v>0</v>
      </c>
      <c r="N1094" s="65">
        <f t="shared" si="357"/>
        <v>8.9166666666666661</v>
      </c>
      <c r="O1094" s="65">
        <f t="shared" ref="O1094:O1157" si="364">N1094-N1093</f>
        <v>0.41666666666666607</v>
      </c>
      <c r="P1094" s="67">
        <f t="shared" ref="P1094:P1157" si="365">N1093+(O1094/2)+P1093</f>
        <v>5957.263888888885</v>
      </c>
      <c r="Q1094" s="57"/>
      <c r="R1094" s="57"/>
      <c r="T1094" s="57">
        <v>1090</v>
      </c>
      <c r="U1094" s="66">
        <v>3.1</v>
      </c>
      <c r="V1094" s="66">
        <v>0</v>
      </c>
      <c r="W1094" s="65">
        <f t="shared" si="358"/>
        <v>0.86111111111111116</v>
      </c>
      <c r="X1094" s="65">
        <f t="shared" ref="X1094:X1157" si="366">W1094-W1093</f>
        <v>-0.6944444444444442</v>
      </c>
      <c r="Y1094" s="67">
        <f t="shared" ref="Y1094:Y1157" si="367">W1093+(X1094/2)+Y1093</f>
        <v>8307.9583333333358</v>
      </c>
      <c r="Z1094" s="57"/>
      <c r="AA1094" s="57"/>
      <c r="AC1094" s="57">
        <v>1090</v>
      </c>
      <c r="AD1094" s="66">
        <v>0</v>
      </c>
      <c r="AE1094" s="66">
        <v>0</v>
      </c>
      <c r="AF1094" s="65">
        <f t="shared" si="359"/>
        <v>0</v>
      </c>
      <c r="AG1094" s="65">
        <f t="shared" ref="AG1094:AG1157" si="368">AF1094-AF1093</f>
        <v>-0.63888888888888884</v>
      </c>
      <c r="AH1094" s="67">
        <f t="shared" ref="AH1094:AH1157" si="369">AF1093+(AG1094/2)+AH1093</f>
        <v>7964.1111111111022</v>
      </c>
      <c r="AI1094" s="57"/>
      <c r="AJ1094" s="57"/>
      <c r="AL1094" s="57">
        <v>1090</v>
      </c>
      <c r="AM1094" s="66">
        <v>51.6</v>
      </c>
      <c r="AN1094" s="66">
        <v>0</v>
      </c>
      <c r="AO1094" s="65">
        <f t="shared" si="360"/>
        <v>14.333333333333334</v>
      </c>
      <c r="AP1094" s="65">
        <f t="shared" ref="AP1094:AP1157" si="370">AO1094-AO1093</f>
        <v>5.5555555555557135E-2</v>
      </c>
      <c r="AQ1094" s="67">
        <f t="shared" ref="AQ1094:AQ1157" si="371">AO1093+(AP1094/2)+AQ1093</f>
        <v>8454.8333333333194</v>
      </c>
      <c r="AR1094" s="57"/>
      <c r="AS1094" s="57"/>
      <c r="AU1094" s="57">
        <v>1090</v>
      </c>
      <c r="AV1094" s="66">
        <v>51.6</v>
      </c>
      <c r="AW1094" s="66">
        <v>0</v>
      </c>
      <c r="AX1094" s="65">
        <f t="shared" si="361"/>
        <v>14.333333333333334</v>
      </c>
      <c r="AY1094" s="65">
        <f t="shared" ref="AY1094:AY1157" si="372">AX1094-AX1093</f>
        <v>5.5555555555557135E-2</v>
      </c>
      <c r="AZ1094" s="67">
        <f t="shared" ref="AZ1094:AZ1157" si="373">AX1093+(AY1094/2)+AZ1093</f>
        <v>8454.8333333333194</v>
      </c>
      <c r="BA1094" s="57"/>
      <c r="BB1094" s="57"/>
      <c r="BD1094" s="57">
        <v>1090</v>
      </c>
      <c r="BE1094" s="66">
        <v>58.8</v>
      </c>
      <c r="BF1094" s="66">
        <v>0</v>
      </c>
      <c r="BG1094" s="65">
        <f t="shared" si="362"/>
        <v>16.333333333333332</v>
      </c>
      <c r="BH1094" s="65">
        <f t="shared" ref="BH1094:BH1157" si="374">BG1094-BG1093</f>
        <v>0</v>
      </c>
      <c r="BI1094" s="67">
        <f t="shared" ref="BI1094:BI1157" si="375">BG1093+(BH1094/2)+BI1093</f>
        <v>8492.9166666666697</v>
      </c>
      <c r="BJ1094" s="57"/>
      <c r="BK1094" s="57"/>
      <c r="BM1094" s="57">
        <v>1090</v>
      </c>
      <c r="BN1094" s="57">
        <v>58.8</v>
      </c>
      <c r="BO1094" s="66">
        <v>0</v>
      </c>
      <c r="BP1094" s="65">
        <f t="shared" si="363"/>
        <v>16.333333333333332</v>
      </c>
      <c r="BQ1094" s="65">
        <f t="shared" ref="BQ1094:BQ1157" si="376">BP1094-BP1093</f>
        <v>0</v>
      </c>
      <c r="BR1094" s="67">
        <f t="shared" ref="BR1094:BR1157" si="377">BP1093+(BQ1094/2)+BR1093</f>
        <v>8537.3333333333358</v>
      </c>
      <c r="BS1094" s="57"/>
      <c r="BT1094" s="57"/>
    </row>
    <row r="1095" spans="1:72" x14ac:dyDescent="0.25">
      <c r="A1095" s="31">
        <v>1095</v>
      </c>
      <c r="B1095" s="56">
        <v>1092</v>
      </c>
      <c r="C1095" s="71">
        <v>59.1</v>
      </c>
      <c r="D1095" s="71">
        <v>0</v>
      </c>
      <c r="E1095" s="71">
        <v>16.416666666666668</v>
      </c>
      <c r="F1095" s="71">
        <v>8.3333333333335702E-2</v>
      </c>
      <c r="G1095" s="71">
        <v>8570.0416666666697</v>
      </c>
      <c r="K1095" s="57">
        <v>1091</v>
      </c>
      <c r="L1095" s="66">
        <v>33.700000000000003</v>
      </c>
      <c r="M1095" s="66">
        <v>0</v>
      </c>
      <c r="N1095" s="65">
        <f t="shared" si="357"/>
        <v>9.3611111111111125</v>
      </c>
      <c r="O1095" s="65">
        <f t="shared" si="364"/>
        <v>0.44444444444444642</v>
      </c>
      <c r="P1095" s="67">
        <f t="shared" si="365"/>
        <v>5966.4027777777737</v>
      </c>
      <c r="Q1095" s="57"/>
      <c r="R1095" s="57"/>
      <c r="T1095" s="57">
        <v>1091</v>
      </c>
      <c r="U1095" s="66">
        <v>0</v>
      </c>
      <c r="V1095" s="66">
        <v>0</v>
      </c>
      <c r="W1095" s="65">
        <f t="shared" si="358"/>
        <v>0</v>
      </c>
      <c r="X1095" s="65">
        <f t="shared" si="366"/>
        <v>-0.86111111111111116</v>
      </c>
      <c r="Y1095" s="67">
        <f t="shared" si="367"/>
        <v>8308.3888888888905</v>
      </c>
      <c r="Z1095" s="57"/>
      <c r="AA1095" s="57"/>
      <c r="AC1095" s="57">
        <v>1091</v>
      </c>
      <c r="AD1095" s="66">
        <v>0</v>
      </c>
      <c r="AE1095" s="66">
        <v>0</v>
      </c>
      <c r="AF1095" s="65">
        <f t="shared" si="359"/>
        <v>0</v>
      </c>
      <c r="AG1095" s="65">
        <f t="shared" si="368"/>
        <v>0</v>
      </c>
      <c r="AH1095" s="67">
        <f t="shared" si="369"/>
        <v>7964.1111111111022</v>
      </c>
      <c r="AI1095" s="57"/>
      <c r="AJ1095" s="57"/>
      <c r="AL1095" s="57">
        <v>1091</v>
      </c>
      <c r="AM1095" s="66">
        <v>51.8</v>
      </c>
      <c r="AN1095" s="66">
        <v>0</v>
      </c>
      <c r="AO1095" s="65">
        <f t="shared" si="360"/>
        <v>14.388888888888888</v>
      </c>
      <c r="AP1095" s="65">
        <f t="shared" si="370"/>
        <v>5.5555555555553582E-2</v>
      </c>
      <c r="AQ1095" s="67">
        <f t="shared" si="371"/>
        <v>8469.1944444444307</v>
      </c>
      <c r="AR1095" s="57"/>
      <c r="AS1095" s="57"/>
      <c r="AU1095" s="57">
        <v>1091</v>
      </c>
      <c r="AV1095" s="66">
        <v>51.8</v>
      </c>
      <c r="AW1095" s="66">
        <v>0</v>
      </c>
      <c r="AX1095" s="65">
        <f t="shared" si="361"/>
        <v>14.388888888888888</v>
      </c>
      <c r="AY1095" s="65">
        <f t="shared" si="372"/>
        <v>5.5555555555553582E-2</v>
      </c>
      <c r="AZ1095" s="67">
        <f t="shared" si="373"/>
        <v>8469.1944444444307</v>
      </c>
      <c r="BA1095" s="57"/>
      <c r="BB1095" s="57"/>
      <c r="BD1095" s="57">
        <v>1091</v>
      </c>
      <c r="BE1095" s="66">
        <v>58.8</v>
      </c>
      <c r="BF1095" s="66">
        <v>0</v>
      </c>
      <c r="BG1095" s="65">
        <f t="shared" si="362"/>
        <v>16.333333333333332</v>
      </c>
      <c r="BH1095" s="65">
        <f t="shared" si="374"/>
        <v>0</v>
      </c>
      <c r="BI1095" s="67">
        <f t="shared" si="375"/>
        <v>8509.2500000000036</v>
      </c>
      <c r="BJ1095" s="57"/>
      <c r="BK1095" s="57"/>
      <c r="BM1095" s="57">
        <v>1091</v>
      </c>
      <c r="BN1095" s="57">
        <v>58.8</v>
      </c>
      <c r="BO1095" s="66">
        <v>0</v>
      </c>
      <c r="BP1095" s="65">
        <f t="shared" si="363"/>
        <v>16.333333333333332</v>
      </c>
      <c r="BQ1095" s="65">
        <f t="shared" si="376"/>
        <v>0</v>
      </c>
      <c r="BR1095" s="67">
        <f t="shared" si="377"/>
        <v>8553.6666666666697</v>
      </c>
      <c r="BS1095" s="57"/>
      <c r="BT1095" s="57"/>
    </row>
    <row r="1096" spans="1:72" x14ac:dyDescent="0.25">
      <c r="A1096" s="31">
        <v>1096</v>
      </c>
      <c r="B1096" s="56">
        <v>1093</v>
      </c>
      <c r="C1096" s="71">
        <v>60.1</v>
      </c>
      <c r="D1096" s="71">
        <v>0</v>
      </c>
      <c r="E1096" s="71">
        <v>16.694444444444443</v>
      </c>
      <c r="F1096" s="71">
        <v>0.27777777777777501</v>
      </c>
      <c r="G1096" s="71">
        <v>8586.5972222222244</v>
      </c>
      <c r="K1096" s="57">
        <v>1092</v>
      </c>
      <c r="L1096" s="66">
        <v>35.299999999999997</v>
      </c>
      <c r="M1096" s="66">
        <v>0</v>
      </c>
      <c r="N1096" s="65">
        <f t="shared" si="357"/>
        <v>9.8055555555555554</v>
      </c>
      <c r="O1096" s="65">
        <f t="shared" si="364"/>
        <v>0.44444444444444287</v>
      </c>
      <c r="P1096" s="67">
        <f t="shared" si="365"/>
        <v>5975.9861111111068</v>
      </c>
      <c r="Q1096" s="57"/>
      <c r="R1096" s="57"/>
      <c r="T1096" s="57">
        <v>1092</v>
      </c>
      <c r="U1096" s="66">
        <v>0</v>
      </c>
      <c r="V1096" s="66">
        <v>0</v>
      </c>
      <c r="W1096" s="65">
        <f t="shared" si="358"/>
        <v>0</v>
      </c>
      <c r="X1096" s="65">
        <f t="shared" si="366"/>
        <v>0</v>
      </c>
      <c r="Y1096" s="67">
        <f t="shared" si="367"/>
        <v>8308.3888888888905</v>
      </c>
      <c r="Z1096" s="57"/>
      <c r="AA1096" s="57"/>
      <c r="AC1096" s="57">
        <v>1092</v>
      </c>
      <c r="AD1096" s="66">
        <v>0</v>
      </c>
      <c r="AE1096" s="66">
        <v>0</v>
      </c>
      <c r="AF1096" s="65">
        <f t="shared" si="359"/>
        <v>0</v>
      </c>
      <c r="AG1096" s="65">
        <f t="shared" si="368"/>
        <v>0</v>
      </c>
      <c r="AH1096" s="67">
        <f t="shared" si="369"/>
        <v>7964.1111111111022</v>
      </c>
      <c r="AI1096" s="57"/>
      <c r="AJ1096" s="57"/>
      <c r="AL1096" s="57">
        <v>1092</v>
      </c>
      <c r="AM1096" s="66">
        <v>52.1</v>
      </c>
      <c r="AN1096" s="66">
        <v>0</v>
      </c>
      <c r="AO1096" s="65">
        <f t="shared" si="360"/>
        <v>14.472222222222221</v>
      </c>
      <c r="AP1096" s="65">
        <f t="shared" si="370"/>
        <v>8.3333333333333925E-2</v>
      </c>
      <c r="AQ1096" s="67">
        <f t="shared" si="371"/>
        <v>8483.6249999999854</v>
      </c>
      <c r="AR1096" s="57"/>
      <c r="AS1096" s="57"/>
      <c r="AU1096" s="57">
        <v>1092</v>
      </c>
      <c r="AV1096" s="66">
        <v>52.1</v>
      </c>
      <c r="AW1096" s="66">
        <v>0</v>
      </c>
      <c r="AX1096" s="65">
        <f t="shared" si="361"/>
        <v>14.472222222222221</v>
      </c>
      <c r="AY1096" s="65">
        <f t="shared" si="372"/>
        <v>8.3333333333333925E-2</v>
      </c>
      <c r="AZ1096" s="67">
        <f t="shared" si="373"/>
        <v>8483.6249999999854</v>
      </c>
      <c r="BA1096" s="57"/>
      <c r="BB1096" s="57"/>
      <c r="BD1096" s="57">
        <v>1092</v>
      </c>
      <c r="BE1096" s="66">
        <v>59.1</v>
      </c>
      <c r="BF1096" s="66">
        <v>0</v>
      </c>
      <c r="BG1096" s="65">
        <f t="shared" si="362"/>
        <v>16.416666666666668</v>
      </c>
      <c r="BH1096" s="65">
        <f t="shared" si="374"/>
        <v>8.3333333333335702E-2</v>
      </c>
      <c r="BI1096" s="67">
        <f t="shared" si="375"/>
        <v>8525.6250000000036</v>
      </c>
      <c r="BJ1096" s="57"/>
      <c r="BK1096" s="57"/>
      <c r="BM1096" s="57">
        <v>1092</v>
      </c>
      <c r="BN1096" s="57">
        <v>59.1</v>
      </c>
      <c r="BO1096" s="66">
        <v>0</v>
      </c>
      <c r="BP1096" s="65">
        <f t="shared" si="363"/>
        <v>16.416666666666668</v>
      </c>
      <c r="BQ1096" s="65">
        <f t="shared" si="376"/>
        <v>8.3333333333335702E-2</v>
      </c>
      <c r="BR1096" s="67">
        <f t="shared" si="377"/>
        <v>8570.0416666666697</v>
      </c>
      <c r="BS1096" s="57"/>
      <c r="BT1096" s="57"/>
    </row>
    <row r="1097" spans="1:72" x14ac:dyDescent="0.25">
      <c r="A1097" s="31">
        <v>1097</v>
      </c>
      <c r="B1097" s="56">
        <v>1094</v>
      </c>
      <c r="C1097" s="71">
        <v>61.7</v>
      </c>
      <c r="D1097" s="71">
        <v>0</v>
      </c>
      <c r="E1097" s="71">
        <v>17.138888888888889</v>
      </c>
      <c r="F1097" s="71">
        <v>0.44444444444444642</v>
      </c>
      <c r="G1097" s="71">
        <v>8603.5138888888905</v>
      </c>
      <c r="K1097" s="57">
        <v>1093</v>
      </c>
      <c r="L1097" s="66">
        <v>36.799999999999997</v>
      </c>
      <c r="M1097" s="66">
        <v>0</v>
      </c>
      <c r="N1097" s="65">
        <f t="shared" si="357"/>
        <v>10.222222222222221</v>
      </c>
      <c r="O1097" s="65">
        <f t="shared" si="364"/>
        <v>0.41666666666666607</v>
      </c>
      <c r="P1097" s="67">
        <f t="shared" si="365"/>
        <v>5985.9999999999955</v>
      </c>
      <c r="Q1097" s="57"/>
      <c r="R1097" s="57"/>
      <c r="T1097" s="57">
        <v>1093</v>
      </c>
      <c r="U1097" s="66">
        <v>0</v>
      </c>
      <c r="V1097" s="66">
        <v>0</v>
      </c>
      <c r="W1097" s="65">
        <f t="shared" si="358"/>
        <v>0</v>
      </c>
      <c r="X1097" s="65">
        <f t="shared" si="366"/>
        <v>0</v>
      </c>
      <c r="Y1097" s="67">
        <f t="shared" si="367"/>
        <v>8308.3888888888905</v>
      </c>
      <c r="Z1097" s="57"/>
      <c r="AA1097" s="57"/>
      <c r="AC1097" s="57">
        <v>1093</v>
      </c>
      <c r="AD1097" s="66">
        <v>0</v>
      </c>
      <c r="AE1097" s="66">
        <v>0</v>
      </c>
      <c r="AF1097" s="65">
        <f t="shared" si="359"/>
        <v>0</v>
      </c>
      <c r="AG1097" s="65">
        <f t="shared" si="368"/>
        <v>0</v>
      </c>
      <c r="AH1097" s="67">
        <f t="shared" si="369"/>
        <v>7964.1111111111022</v>
      </c>
      <c r="AI1097" s="57"/>
      <c r="AJ1097" s="57"/>
      <c r="AL1097" s="57">
        <v>1093</v>
      </c>
      <c r="AM1097" s="66">
        <v>52.3</v>
      </c>
      <c r="AN1097" s="66">
        <v>0</v>
      </c>
      <c r="AO1097" s="65">
        <f t="shared" si="360"/>
        <v>14.527777777777777</v>
      </c>
      <c r="AP1097" s="65">
        <f t="shared" si="370"/>
        <v>5.5555555555555358E-2</v>
      </c>
      <c r="AQ1097" s="67">
        <f t="shared" si="371"/>
        <v>8498.1249999999854</v>
      </c>
      <c r="AR1097" s="57"/>
      <c r="AS1097" s="57"/>
      <c r="AU1097" s="57">
        <v>1093</v>
      </c>
      <c r="AV1097" s="66">
        <v>52.3</v>
      </c>
      <c r="AW1097" s="66">
        <v>0</v>
      </c>
      <c r="AX1097" s="65">
        <f t="shared" si="361"/>
        <v>14.527777777777777</v>
      </c>
      <c r="AY1097" s="65">
        <f t="shared" si="372"/>
        <v>5.5555555555555358E-2</v>
      </c>
      <c r="AZ1097" s="67">
        <f t="shared" si="373"/>
        <v>8498.1249999999854</v>
      </c>
      <c r="BA1097" s="57"/>
      <c r="BB1097" s="57"/>
      <c r="BD1097" s="57">
        <v>1093</v>
      </c>
      <c r="BE1097" s="66">
        <v>60.1</v>
      </c>
      <c r="BF1097" s="66">
        <v>0</v>
      </c>
      <c r="BG1097" s="65">
        <f t="shared" si="362"/>
        <v>16.694444444444443</v>
      </c>
      <c r="BH1097" s="65">
        <f t="shared" si="374"/>
        <v>0.27777777777777501</v>
      </c>
      <c r="BI1097" s="67">
        <f t="shared" si="375"/>
        <v>8542.1805555555584</v>
      </c>
      <c r="BJ1097" s="57"/>
      <c r="BK1097" s="57"/>
      <c r="BM1097" s="57">
        <v>1093</v>
      </c>
      <c r="BN1097" s="57">
        <v>60.1</v>
      </c>
      <c r="BO1097" s="66">
        <v>0</v>
      </c>
      <c r="BP1097" s="65">
        <f t="shared" si="363"/>
        <v>16.694444444444443</v>
      </c>
      <c r="BQ1097" s="65">
        <f t="shared" si="376"/>
        <v>0.27777777777777501</v>
      </c>
      <c r="BR1097" s="67">
        <f t="shared" si="377"/>
        <v>8586.5972222222244</v>
      </c>
      <c r="BS1097" s="57"/>
      <c r="BT1097" s="57"/>
    </row>
    <row r="1098" spans="1:72" x14ac:dyDescent="0.25">
      <c r="A1098" s="31">
        <v>1098</v>
      </c>
      <c r="B1098" s="56">
        <v>1095</v>
      </c>
      <c r="C1098" s="71">
        <v>63</v>
      </c>
      <c r="D1098" s="71">
        <v>0</v>
      </c>
      <c r="E1098" s="71">
        <v>17.5</v>
      </c>
      <c r="F1098" s="71">
        <v>0.36111111111111072</v>
      </c>
      <c r="G1098" s="71">
        <v>8620.8333333333358</v>
      </c>
      <c r="K1098" s="57">
        <v>1094</v>
      </c>
      <c r="L1098" s="66">
        <v>38.1</v>
      </c>
      <c r="M1098" s="66">
        <v>0</v>
      </c>
      <c r="N1098" s="65">
        <f t="shared" si="357"/>
        <v>10.583333333333334</v>
      </c>
      <c r="O1098" s="65">
        <f t="shared" si="364"/>
        <v>0.36111111111111249</v>
      </c>
      <c r="P1098" s="67">
        <f t="shared" si="365"/>
        <v>5996.4027777777728</v>
      </c>
      <c r="Q1098" s="57"/>
      <c r="R1098" s="57"/>
      <c r="T1098" s="57">
        <v>1094</v>
      </c>
      <c r="U1098" s="66">
        <v>0</v>
      </c>
      <c r="V1098" s="66">
        <v>0</v>
      </c>
      <c r="W1098" s="65">
        <f t="shared" si="358"/>
        <v>0</v>
      </c>
      <c r="X1098" s="65">
        <f t="shared" si="366"/>
        <v>0</v>
      </c>
      <c r="Y1098" s="67">
        <f t="shared" si="367"/>
        <v>8308.3888888888905</v>
      </c>
      <c r="Z1098" s="57"/>
      <c r="AA1098" s="57"/>
      <c r="AC1098" s="57">
        <v>1094</v>
      </c>
      <c r="AD1098" s="66">
        <v>0</v>
      </c>
      <c r="AE1098" s="66">
        <v>0</v>
      </c>
      <c r="AF1098" s="65">
        <f t="shared" si="359"/>
        <v>0</v>
      </c>
      <c r="AG1098" s="65">
        <f t="shared" si="368"/>
        <v>0</v>
      </c>
      <c r="AH1098" s="67">
        <f t="shared" si="369"/>
        <v>7964.1111111111022</v>
      </c>
      <c r="AI1098" s="57"/>
      <c r="AJ1098" s="57"/>
      <c r="AL1098" s="57">
        <v>1094</v>
      </c>
      <c r="AM1098" s="66">
        <v>52.6</v>
      </c>
      <c r="AN1098" s="66">
        <v>0</v>
      </c>
      <c r="AO1098" s="65">
        <f t="shared" si="360"/>
        <v>14.611111111111111</v>
      </c>
      <c r="AP1098" s="65">
        <f t="shared" si="370"/>
        <v>8.3333333333333925E-2</v>
      </c>
      <c r="AQ1098" s="67">
        <f t="shared" si="371"/>
        <v>8512.6944444444307</v>
      </c>
      <c r="AR1098" s="57"/>
      <c r="AS1098" s="57"/>
      <c r="AU1098" s="57">
        <v>1094</v>
      </c>
      <c r="AV1098" s="66">
        <v>52.6</v>
      </c>
      <c r="AW1098" s="66">
        <v>0</v>
      </c>
      <c r="AX1098" s="65">
        <f t="shared" si="361"/>
        <v>14.611111111111111</v>
      </c>
      <c r="AY1098" s="65">
        <f t="shared" si="372"/>
        <v>8.3333333333333925E-2</v>
      </c>
      <c r="AZ1098" s="67">
        <f t="shared" si="373"/>
        <v>8512.6944444444307</v>
      </c>
      <c r="BA1098" s="57"/>
      <c r="BB1098" s="57"/>
      <c r="BD1098" s="57">
        <v>1094</v>
      </c>
      <c r="BE1098" s="66">
        <v>61.7</v>
      </c>
      <c r="BF1098" s="66">
        <v>0</v>
      </c>
      <c r="BG1098" s="65">
        <f t="shared" si="362"/>
        <v>17.138888888888889</v>
      </c>
      <c r="BH1098" s="65">
        <f t="shared" si="374"/>
        <v>0.44444444444444642</v>
      </c>
      <c r="BI1098" s="67">
        <f t="shared" si="375"/>
        <v>8559.0972222222244</v>
      </c>
      <c r="BJ1098" s="57"/>
      <c r="BK1098" s="57"/>
      <c r="BM1098" s="57">
        <v>1094</v>
      </c>
      <c r="BN1098" s="57">
        <v>61.7</v>
      </c>
      <c r="BO1098" s="66">
        <v>0</v>
      </c>
      <c r="BP1098" s="65">
        <f t="shared" si="363"/>
        <v>17.138888888888889</v>
      </c>
      <c r="BQ1098" s="65">
        <f t="shared" si="376"/>
        <v>0.44444444444444642</v>
      </c>
      <c r="BR1098" s="67">
        <f t="shared" si="377"/>
        <v>8603.5138888888905</v>
      </c>
      <c r="BS1098" s="57"/>
      <c r="BT1098" s="57"/>
    </row>
    <row r="1099" spans="1:72" x14ac:dyDescent="0.25">
      <c r="A1099" s="31">
        <v>1099</v>
      </c>
      <c r="B1099" s="56">
        <v>1096</v>
      </c>
      <c r="C1099" s="71">
        <v>63.7</v>
      </c>
      <c r="D1099" s="71">
        <v>0</v>
      </c>
      <c r="E1099" s="71">
        <v>17.694444444444446</v>
      </c>
      <c r="F1099" s="71">
        <v>0.19444444444444642</v>
      </c>
      <c r="G1099" s="71">
        <v>8638.4305555555584</v>
      </c>
      <c r="K1099" s="57">
        <v>1095</v>
      </c>
      <c r="L1099" s="66">
        <v>39.299999999999997</v>
      </c>
      <c r="M1099" s="66">
        <v>0</v>
      </c>
      <c r="N1099" s="65">
        <f t="shared" si="357"/>
        <v>10.916666666666666</v>
      </c>
      <c r="O1099" s="65">
        <f t="shared" si="364"/>
        <v>0.33333333333333215</v>
      </c>
      <c r="P1099" s="67">
        <f t="shared" si="365"/>
        <v>6007.1527777777728</v>
      </c>
      <c r="Q1099" s="57"/>
      <c r="R1099" s="57"/>
      <c r="T1099" s="57">
        <v>1095</v>
      </c>
      <c r="U1099" s="66">
        <v>0</v>
      </c>
      <c r="V1099" s="66">
        <v>0</v>
      </c>
      <c r="W1099" s="65">
        <f t="shared" si="358"/>
        <v>0</v>
      </c>
      <c r="X1099" s="65">
        <f t="shared" si="366"/>
        <v>0</v>
      </c>
      <c r="Y1099" s="67">
        <f t="shared" si="367"/>
        <v>8308.3888888888905</v>
      </c>
      <c r="Z1099" s="57"/>
      <c r="AA1099" s="57"/>
      <c r="AC1099" s="57">
        <v>1095</v>
      </c>
      <c r="AD1099" s="66">
        <v>0</v>
      </c>
      <c r="AE1099" s="66">
        <v>0</v>
      </c>
      <c r="AF1099" s="65">
        <f t="shared" si="359"/>
        <v>0</v>
      </c>
      <c r="AG1099" s="65">
        <f t="shared" si="368"/>
        <v>0</v>
      </c>
      <c r="AH1099" s="67">
        <f t="shared" si="369"/>
        <v>7964.1111111111022</v>
      </c>
      <c r="AI1099" s="57"/>
      <c r="AJ1099" s="57"/>
      <c r="AL1099" s="57">
        <v>1095</v>
      </c>
      <c r="AM1099" s="66">
        <v>52.8</v>
      </c>
      <c r="AN1099" s="66">
        <v>0</v>
      </c>
      <c r="AO1099" s="65">
        <f t="shared" si="360"/>
        <v>14.666666666666666</v>
      </c>
      <c r="AP1099" s="65">
        <f t="shared" si="370"/>
        <v>5.5555555555555358E-2</v>
      </c>
      <c r="AQ1099" s="67">
        <f t="shared" si="371"/>
        <v>8527.3333333333194</v>
      </c>
      <c r="AR1099" s="57"/>
      <c r="AS1099" s="57"/>
      <c r="AU1099" s="57">
        <v>1095</v>
      </c>
      <c r="AV1099" s="66">
        <v>52.8</v>
      </c>
      <c r="AW1099" s="66">
        <v>0</v>
      </c>
      <c r="AX1099" s="65">
        <f t="shared" si="361"/>
        <v>14.666666666666666</v>
      </c>
      <c r="AY1099" s="65">
        <f t="shared" si="372"/>
        <v>5.5555555555555358E-2</v>
      </c>
      <c r="AZ1099" s="67">
        <f t="shared" si="373"/>
        <v>8527.3333333333194</v>
      </c>
      <c r="BA1099" s="57"/>
      <c r="BB1099" s="57"/>
      <c r="BD1099" s="57">
        <v>1095</v>
      </c>
      <c r="BE1099" s="66">
        <v>63</v>
      </c>
      <c r="BF1099" s="66">
        <v>0</v>
      </c>
      <c r="BG1099" s="65">
        <f t="shared" si="362"/>
        <v>17.5</v>
      </c>
      <c r="BH1099" s="65">
        <f t="shared" si="374"/>
        <v>0.36111111111111072</v>
      </c>
      <c r="BI1099" s="67">
        <f t="shared" si="375"/>
        <v>8576.4166666666697</v>
      </c>
      <c r="BJ1099" s="57"/>
      <c r="BK1099" s="57"/>
      <c r="BM1099" s="57">
        <v>1095</v>
      </c>
      <c r="BN1099" s="57">
        <v>63</v>
      </c>
      <c r="BO1099" s="66">
        <v>0</v>
      </c>
      <c r="BP1099" s="65">
        <f t="shared" si="363"/>
        <v>17.5</v>
      </c>
      <c r="BQ1099" s="65">
        <f t="shared" si="376"/>
        <v>0.36111111111111072</v>
      </c>
      <c r="BR1099" s="67">
        <f t="shared" si="377"/>
        <v>8620.8333333333358</v>
      </c>
      <c r="BS1099" s="57"/>
      <c r="BT1099" s="57"/>
    </row>
    <row r="1100" spans="1:72" x14ac:dyDescent="0.25">
      <c r="A1100" s="31">
        <v>1100</v>
      </c>
      <c r="B1100" s="56">
        <v>1097</v>
      </c>
      <c r="C1100" s="71">
        <v>63.9</v>
      </c>
      <c r="D1100" s="71">
        <v>0</v>
      </c>
      <c r="E1100" s="71">
        <v>17.75</v>
      </c>
      <c r="F1100" s="71">
        <v>5.5555555555553582E-2</v>
      </c>
      <c r="G1100" s="71">
        <v>8656.152777777781</v>
      </c>
      <c r="K1100" s="57">
        <v>1096</v>
      </c>
      <c r="L1100" s="66">
        <v>40.4</v>
      </c>
      <c r="M1100" s="66">
        <v>0</v>
      </c>
      <c r="N1100" s="65">
        <f t="shared" si="357"/>
        <v>11.222222222222221</v>
      </c>
      <c r="O1100" s="65">
        <f t="shared" si="364"/>
        <v>0.30555555555555536</v>
      </c>
      <c r="P1100" s="67">
        <f t="shared" si="365"/>
        <v>6018.2222222222172</v>
      </c>
      <c r="Q1100" s="57"/>
      <c r="R1100" s="57"/>
      <c r="T1100" s="57">
        <v>1096</v>
      </c>
      <c r="U1100" s="66">
        <v>0</v>
      </c>
      <c r="V1100" s="66">
        <v>0</v>
      </c>
      <c r="W1100" s="65">
        <f t="shared" si="358"/>
        <v>0</v>
      </c>
      <c r="X1100" s="65">
        <f t="shared" si="366"/>
        <v>0</v>
      </c>
      <c r="Y1100" s="67">
        <f t="shared" si="367"/>
        <v>8308.3888888888905</v>
      </c>
      <c r="Z1100" s="57"/>
      <c r="AA1100" s="57"/>
      <c r="AC1100" s="57">
        <v>1096</v>
      </c>
      <c r="AD1100" s="66">
        <v>0</v>
      </c>
      <c r="AE1100" s="66">
        <v>0</v>
      </c>
      <c r="AF1100" s="65">
        <f t="shared" si="359"/>
        <v>0</v>
      </c>
      <c r="AG1100" s="65">
        <f t="shared" si="368"/>
        <v>0</v>
      </c>
      <c r="AH1100" s="67">
        <f t="shared" si="369"/>
        <v>7964.1111111111022</v>
      </c>
      <c r="AI1100" s="57"/>
      <c r="AJ1100" s="57"/>
      <c r="AL1100" s="57">
        <v>1096</v>
      </c>
      <c r="AM1100" s="66">
        <v>52.9</v>
      </c>
      <c r="AN1100" s="66">
        <v>0</v>
      </c>
      <c r="AO1100" s="65">
        <f t="shared" si="360"/>
        <v>14.694444444444443</v>
      </c>
      <c r="AP1100" s="65">
        <f t="shared" si="370"/>
        <v>2.7777777777776791E-2</v>
      </c>
      <c r="AQ1100" s="67">
        <f t="shared" si="371"/>
        <v>8542.0138888888741</v>
      </c>
      <c r="AR1100" s="57"/>
      <c r="AS1100" s="57"/>
      <c r="AU1100" s="57">
        <v>1096</v>
      </c>
      <c r="AV1100" s="66">
        <v>52.9</v>
      </c>
      <c r="AW1100" s="66">
        <v>0</v>
      </c>
      <c r="AX1100" s="65">
        <f t="shared" si="361"/>
        <v>14.694444444444443</v>
      </c>
      <c r="AY1100" s="65">
        <f t="shared" si="372"/>
        <v>2.7777777777776791E-2</v>
      </c>
      <c r="AZ1100" s="67">
        <f t="shared" si="373"/>
        <v>8542.0138888888741</v>
      </c>
      <c r="BA1100" s="57"/>
      <c r="BB1100" s="57"/>
      <c r="BD1100" s="57">
        <v>1096</v>
      </c>
      <c r="BE1100" s="66">
        <v>63.7</v>
      </c>
      <c r="BF1100" s="66">
        <v>0</v>
      </c>
      <c r="BG1100" s="65">
        <f t="shared" si="362"/>
        <v>17.694444444444446</v>
      </c>
      <c r="BH1100" s="65">
        <f t="shared" si="374"/>
        <v>0.19444444444444642</v>
      </c>
      <c r="BI1100" s="67">
        <f t="shared" si="375"/>
        <v>8594.0138888888923</v>
      </c>
      <c r="BJ1100" s="57"/>
      <c r="BK1100" s="57"/>
      <c r="BM1100" s="57">
        <v>1096</v>
      </c>
      <c r="BN1100" s="57">
        <v>63.7</v>
      </c>
      <c r="BO1100" s="66">
        <v>0</v>
      </c>
      <c r="BP1100" s="65">
        <f t="shared" si="363"/>
        <v>17.694444444444446</v>
      </c>
      <c r="BQ1100" s="65">
        <f t="shared" si="376"/>
        <v>0.19444444444444642</v>
      </c>
      <c r="BR1100" s="67">
        <f t="shared" si="377"/>
        <v>8638.4305555555584</v>
      </c>
      <c r="BS1100" s="57"/>
      <c r="BT1100" s="57"/>
    </row>
    <row r="1101" spans="1:72" x14ac:dyDescent="0.25">
      <c r="A1101" s="31">
        <v>1101</v>
      </c>
      <c r="B1101" s="56">
        <v>1098</v>
      </c>
      <c r="C1101" s="71">
        <v>63.5</v>
      </c>
      <c r="D1101" s="71">
        <v>0</v>
      </c>
      <c r="E1101" s="71">
        <v>17.638888888888889</v>
      </c>
      <c r="F1101" s="71">
        <v>-0.11111111111111072</v>
      </c>
      <c r="G1101" s="71">
        <v>8673.8472222222263</v>
      </c>
      <c r="K1101" s="57">
        <v>1097</v>
      </c>
      <c r="L1101" s="66">
        <v>41.2</v>
      </c>
      <c r="M1101" s="66">
        <v>0</v>
      </c>
      <c r="N1101" s="65">
        <f t="shared" si="357"/>
        <v>11.444444444444445</v>
      </c>
      <c r="O1101" s="65">
        <f t="shared" si="364"/>
        <v>0.22222222222222321</v>
      </c>
      <c r="P1101" s="67">
        <f t="shared" si="365"/>
        <v>6029.5555555555502</v>
      </c>
      <c r="Q1101" s="57"/>
      <c r="R1101" s="57"/>
      <c r="T1101" s="57">
        <v>1097</v>
      </c>
      <c r="U1101" s="66">
        <v>0</v>
      </c>
      <c r="V1101" s="66">
        <v>0</v>
      </c>
      <c r="W1101" s="65">
        <f t="shared" si="358"/>
        <v>0</v>
      </c>
      <c r="X1101" s="65">
        <f t="shared" si="366"/>
        <v>0</v>
      </c>
      <c r="Y1101" s="67">
        <f t="shared" si="367"/>
        <v>8308.3888888888905</v>
      </c>
      <c r="Z1101" s="57"/>
      <c r="AA1101" s="57"/>
      <c r="AC1101" s="57">
        <v>1097</v>
      </c>
      <c r="AD1101" s="66">
        <v>0</v>
      </c>
      <c r="AE1101" s="66">
        <v>0</v>
      </c>
      <c r="AF1101" s="65">
        <f t="shared" si="359"/>
        <v>0</v>
      </c>
      <c r="AG1101" s="65">
        <f t="shared" si="368"/>
        <v>0</v>
      </c>
      <c r="AH1101" s="67">
        <f t="shared" si="369"/>
        <v>7964.1111111111022</v>
      </c>
      <c r="AI1101" s="57"/>
      <c r="AJ1101" s="57"/>
      <c r="AL1101" s="57">
        <v>1097</v>
      </c>
      <c r="AM1101" s="66">
        <v>53</v>
      </c>
      <c r="AN1101" s="66">
        <v>0</v>
      </c>
      <c r="AO1101" s="65">
        <f t="shared" si="360"/>
        <v>14.722222222222221</v>
      </c>
      <c r="AP1101" s="65">
        <f t="shared" si="370"/>
        <v>2.7777777777778567E-2</v>
      </c>
      <c r="AQ1101" s="67">
        <f t="shared" si="371"/>
        <v>8556.7222222222081</v>
      </c>
      <c r="AR1101" s="57"/>
      <c r="AS1101" s="57"/>
      <c r="AU1101" s="57">
        <v>1097</v>
      </c>
      <c r="AV1101" s="66">
        <v>53</v>
      </c>
      <c r="AW1101" s="66">
        <v>0</v>
      </c>
      <c r="AX1101" s="65">
        <f t="shared" si="361"/>
        <v>14.722222222222221</v>
      </c>
      <c r="AY1101" s="65">
        <f t="shared" si="372"/>
        <v>2.7777777777778567E-2</v>
      </c>
      <c r="AZ1101" s="67">
        <f t="shared" si="373"/>
        <v>8556.7222222222081</v>
      </c>
      <c r="BA1101" s="57"/>
      <c r="BB1101" s="57"/>
      <c r="BD1101" s="57">
        <v>1097</v>
      </c>
      <c r="BE1101" s="66">
        <v>63.9</v>
      </c>
      <c r="BF1101" s="66">
        <v>0</v>
      </c>
      <c r="BG1101" s="65">
        <f t="shared" si="362"/>
        <v>17.75</v>
      </c>
      <c r="BH1101" s="65">
        <f t="shared" si="374"/>
        <v>5.5555555555553582E-2</v>
      </c>
      <c r="BI1101" s="67">
        <f t="shared" si="375"/>
        <v>8611.736111111115</v>
      </c>
      <c r="BJ1101" s="57"/>
      <c r="BK1101" s="57"/>
      <c r="BM1101" s="57">
        <v>1097</v>
      </c>
      <c r="BN1101" s="57">
        <v>63.9</v>
      </c>
      <c r="BO1101" s="66">
        <v>0</v>
      </c>
      <c r="BP1101" s="65">
        <f t="shared" si="363"/>
        <v>17.75</v>
      </c>
      <c r="BQ1101" s="65">
        <f t="shared" si="376"/>
        <v>5.5555555555553582E-2</v>
      </c>
      <c r="BR1101" s="67">
        <f t="shared" si="377"/>
        <v>8656.152777777781</v>
      </c>
      <c r="BS1101" s="57"/>
      <c r="BT1101" s="57"/>
    </row>
    <row r="1102" spans="1:72" x14ac:dyDescent="0.25">
      <c r="A1102" s="31">
        <v>1102</v>
      </c>
      <c r="B1102" s="56">
        <v>1099</v>
      </c>
      <c r="C1102" s="71">
        <v>62.3</v>
      </c>
      <c r="D1102" s="71">
        <v>0</v>
      </c>
      <c r="E1102" s="71">
        <v>17.305555555555554</v>
      </c>
      <c r="F1102" s="71">
        <v>-0.3333333333333357</v>
      </c>
      <c r="G1102" s="71">
        <v>8691.3194444444489</v>
      </c>
      <c r="K1102" s="57">
        <v>1098</v>
      </c>
      <c r="L1102" s="66">
        <v>41.9</v>
      </c>
      <c r="M1102" s="66">
        <v>0</v>
      </c>
      <c r="N1102" s="65">
        <f t="shared" si="357"/>
        <v>11.638888888888888</v>
      </c>
      <c r="O1102" s="65">
        <f t="shared" si="364"/>
        <v>0.19444444444444287</v>
      </c>
      <c r="P1102" s="67">
        <f t="shared" si="365"/>
        <v>6041.0972222222172</v>
      </c>
      <c r="Q1102" s="57"/>
      <c r="R1102" s="57"/>
      <c r="T1102" s="57">
        <v>1098</v>
      </c>
      <c r="U1102" s="66">
        <v>0</v>
      </c>
      <c r="V1102" s="66">
        <v>0</v>
      </c>
      <c r="W1102" s="65">
        <f t="shared" si="358"/>
        <v>0</v>
      </c>
      <c r="X1102" s="65">
        <f t="shared" si="366"/>
        <v>0</v>
      </c>
      <c r="Y1102" s="67">
        <f t="shared" si="367"/>
        <v>8308.3888888888905</v>
      </c>
      <c r="Z1102" s="57"/>
      <c r="AA1102" s="57"/>
      <c r="AC1102" s="57">
        <v>1098</v>
      </c>
      <c r="AD1102" s="66">
        <v>0</v>
      </c>
      <c r="AE1102" s="66">
        <v>0</v>
      </c>
      <c r="AF1102" s="65">
        <f t="shared" si="359"/>
        <v>0</v>
      </c>
      <c r="AG1102" s="65">
        <f t="shared" si="368"/>
        <v>0</v>
      </c>
      <c r="AH1102" s="67">
        <f t="shared" si="369"/>
        <v>7964.1111111111022</v>
      </c>
      <c r="AI1102" s="57"/>
      <c r="AJ1102" s="57"/>
      <c r="AL1102" s="57">
        <v>1098</v>
      </c>
      <c r="AM1102" s="66">
        <v>53</v>
      </c>
      <c r="AN1102" s="66">
        <v>0</v>
      </c>
      <c r="AO1102" s="65">
        <f t="shared" si="360"/>
        <v>14.722222222222221</v>
      </c>
      <c r="AP1102" s="65">
        <f t="shared" si="370"/>
        <v>0</v>
      </c>
      <c r="AQ1102" s="67">
        <f t="shared" si="371"/>
        <v>8571.4444444444307</v>
      </c>
      <c r="AR1102" s="57"/>
      <c r="AS1102" s="57"/>
      <c r="AU1102" s="57">
        <v>1098</v>
      </c>
      <c r="AV1102" s="66">
        <v>53</v>
      </c>
      <c r="AW1102" s="66">
        <v>0</v>
      </c>
      <c r="AX1102" s="65">
        <f t="shared" si="361"/>
        <v>14.722222222222221</v>
      </c>
      <c r="AY1102" s="65">
        <f t="shared" si="372"/>
        <v>0</v>
      </c>
      <c r="AZ1102" s="67">
        <f t="shared" si="373"/>
        <v>8571.4444444444307</v>
      </c>
      <c r="BA1102" s="57"/>
      <c r="BB1102" s="57"/>
      <c r="BD1102" s="57">
        <v>1098</v>
      </c>
      <c r="BE1102" s="66">
        <v>63.5</v>
      </c>
      <c r="BF1102" s="66">
        <v>0</v>
      </c>
      <c r="BG1102" s="65">
        <f t="shared" si="362"/>
        <v>17.638888888888889</v>
      </c>
      <c r="BH1102" s="65">
        <f t="shared" si="374"/>
        <v>-0.11111111111111072</v>
      </c>
      <c r="BI1102" s="67">
        <f t="shared" si="375"/>
        <v>8629.4305555555602</v>
      </c>
      <c r="BJ1102" s="57"/>
      <c r="BK1102" s="57"/>
      <c r="BM1102" s="57">
        <v>1098</v>
      </c>
      <c r="BN1102" s="57">
        <v>63.5</v>
      </c>
      <c r="BO1102" s="66">
        <v>0</v>
      </c>
      <c r="BP1102" s="65">
        <f t="shared" si="363"/>
        <v>17.638888888888889</v>
      </c>
      <c r="BQ1102" s="65">
        <f t="shared" si="376"/>
        <v>-0.11111111111111072</v>
      </c>
      <c r="BR1102" s="67">
        <f t="shared" si="377"/>
        <v>8673.8472222222263</v>
      </c>
      <c r="BS1102" s="57"/>
      <c r="BT1102" s="57"/>
    </row>
    <row r="1103" spans="1:72" x14ac:dyDescent="0.25">
      <c r="A1103" s="31">
        <v>1103</v>
      </c>
      <c r="B1103" s="56">
        <v>1100</v>
      </c>
      <c r="C1103" s="71">
        <v>60.3</v>
      </c>
      <c r="D1103" s="71">
        <v>0</v>
      </c>
      <c r="E1103" s="71">
        <v>16.75</v>
      </c>
      <c r="F1103" s="71">
        <v>-0.55555555555555358</v>
      </c>
      <c r="G1103" s="71">
        <v>8708.3472222222263</v>
      </c>
      <c r="K1103" s="57">
        <v>1099</v>
      </c>
      <c r="L1103" s="66">
        <v>42.6</v>
      </c>
      <c r="M1103" s="66">
        <v>0</v>
      </c>
      <c r="N1103" s="65">
        <f t="shared" si="357"/>
        <v>11.833333333333334</v>
      </c>
      <c r="O1103" s="65">
        <f t="shared" si="364"/>
        <v>0.19444444444444642</v>
      </c>
      <c r="P1103" s="67">
        <f t="shared" si="365"/>
        <v>6052.8333333333285</v>
      </c>
      <c r="Q1103" s="57"/>
      <c r="R1103" s="57"/>
      <c r="T1103" s="57">
        <v>1099</v>
      </c>
      <c r="U1103" s="66">
        <v>0</v>
      </c>
      <c r="V1103" s="66">
        <v>0</v>
      </c>
      <c r="W1103" s="65">
        <f t="shared" si="358"/>
        <v>0</v>
      </c>
      <c r="X1103" s="65">
        <f t="shared" si="366"/>
        <v>0</v>
      </c>
      <c r="Y1103" s="67">
        <f t="shared" si="367"/>
        <v>8308.3888888888905</v>
      </c>
      <c r="Z1103" s="57"/>
      <c r="AA1103" s="57"/>
      <c r="AC1103" s="57">
        <v>1099</v>
      </c>
      <c r="AD1103" s="66">
        <v>0</v>
      </c>
      <c r="AE1103" s="66">
        <v>0</v>
      </c>
      <c r="AF1103" s="65">
        <f t="shared" si="359"/>
        <v>0</v>
      </c>
      <c r="AG1103" s="65">
        <f t="shared" si="368"/>
        <v>0</v>
      </c>
      <c r="AH1103" s="67">
        <f t="shared" si="369"/>
        <v>7964.1111111111022</v>
      </c>
      <c r="AI1103" s="57"/>
      <c r="AJ1103" s="57"/>
      <c r="AL1103" s="57">
        <v>1099</v>
      </c>
      <c r="AM1103" s="66">
        <v>53</v>
      </c>
      <c r="AN1103" s="66">
        <v>0</v>
      </c>
      <c r="AO1103" s="65">
        <f t="shared" si="360"/>
        <v>14.722222222222221</v>
      </c>
      <c r="AP1103" s="65">
        <f t="shared" si="370"/>
        <v>0</v>
      </c>
      <c r="AQ1103" s="67">
        <f t="shared" si="371"/>
        <v>8586.1666666666533</v>
      </c>
      <c r="AR1103" s="57"/>
      <c r="AS1103" s="57"/>
      <c r="AU1103" s="57">
        <v>1099</v>
      </c>
      <c r="AV1103" s="66">
        <v>53</v>
      </c>
      <c r="AW1103" s="66">
        <v>0</v>
      </c>
      <c r="AX1103" s="65">
        <f t="shared" si="361"/>
        <v>14.722222222222221</v>
      </c>
      <c r="AY1103" s="65">
        <f t="shared" si="372"/>
        <v>0</v>
      </c>
      <c r="AZ1103" s="67">
        <f t="shared" si="373"/>
        <v>8586.1666666666533</v>
      </c>
      <c r="BA1103" s="57"/>
      <c r="BB1103" s="57"/>
      <c r="BD1103" s="57">
        <v>1099</v>
      </c>
      <c r="BE1103" s="66">
        <v>62.3</v>
      </c>
      <c r="BF1103" s="66">
        <v>0</v>
      </c>
      <c r="BG1103" s="65">
        <f t="shared" si="362"/>
        <v>17.305555555555554</v>
      </c>
      <c r="BH1103" s="65">
        <f t="shared" si="374"/>
        <v>-0.3333333333333357</v>
      </c>
      <c r="BI1103" s="67">
        <f t="shared" si="375"/>
        <v>8646.9027777777828</v>
      </c>
      <c r="BJ1103" s="57"/>
      <c r="BK1103" s="57"/>
      <c r="BM1103" s="57">
        <v>1099</v>
      </c>
      <c r="BN1103" s="57">
        <v>62.3</v>
      </c>
      <c r="BO1103" s="66">
        <v>0</v>
      </c>
      <c r="BP1103" s="65">
        <f t="shared" si="363"/>
        <v>17.305555555555554</v>
      </c>
      <c r="BQ1103" s="65">
        <f t="shared" si="376"/>
        <v>-0.3333333333333357</v>
      </c>
      <c r="BR1103" s="67">
        <f t="shared" si="377"/>
        <v>8691.3194444444489</v>
      </c>
      <c r="BS1103" s="57"/>
      <c r="BT1103" s="57"/>
    </row>
    <row r="1104" spans="1:72" x14ac:dyDescent="0.25">
      <c r="A1104" s="31">
        <v>1104</v>
      </c>
      <c r="B1104" s="56">
        <v>1101</v>
      </c>
      <c r="C1104" s="71">
        <v>58.9</v>
      </c>
      <c r="D1104" s="71">
        <v>0</v>
      </c>
      <c r="E1104" s="71">
        <v>16.361111111111111</v>
      </c>
      <c r="F1104" s="71">
        <v>-0.38888888888888928</v>
      </c>
      <c r="G1104" s="71">
        <v>8724.902777777781</v>
      </c>
      <c r="K1104" s="57">
        <v>1100</v>
      </c>
      <c r="L1104" s="66">
        <v>43.3</v>
      </c>
      <c r="M1104" s="66">
        <v>0</v>
      </c>
      <c r="N1104" s="65">
        <f t="shared" si="357"/>
        <v>12.027777777777777</v>
      </c>
      <c r="O1104" s="65">
        <f t="shared" si="364"/>
        <v>0.19444444444444287</v>
      </c>
      <c r="P1104" s="67">
        <f t="shared" si="365"/>
        <v>6064.7638888888841</v>
      </c>
      <c r="Q1104" s="57"/>
      <c r="R1104" s="57"/>
      <c r="T1104" s="57">
        <v>1100</v>
      </c>
      <c r="U1104" s="66">
        <v>0</v>
      </c>
      <c r="V1104" s="66">
        <v>0</v>
      </c>
      <c r="W1104" s="65">
        <f t="shared" si="358"/>
        <v>0</v>
      </c>
      <c r="X1104" s="65">
        <f t="shared" si="366"/>
        <v>0</v>
      </c>
      <c r="Y1104" s="67">
        <f t="shared" si="367"/>
        <v>8308.3888888888905</v>
      </c>
      <c r="Z1104" s="57"/>
      <c r="AA1104" s="57"/>
      <c r="AC1104" s="57">
        <v>1100</v>
      </c>
      <c r="AD1104" s="66">
        <v>0</v>
      </c>
      <c r="AE1104" s="66">
        <v>0</v>
      </c>
      <c r="AF1104" s="65">
        <f t="shared" si="359"/>
        <v>0</v>
      </c>
      <c r="AG1104" s="65">
        <f t="shared" si="368"/>
        <v>0</v>
      </c>
      <c r="AH1104" s="67">
        <f t="shared" si="369"/>
        <v>7964.1111111111022</v>
      </c>
      <c r="AI1104" s="57"/>
      <c r="AJ1104" s="57"/>
      <c r="AL1104" s="57">
        <v>1100</v>
      </c>
      <c r="AM1104" s="66">
        <v>53.1</v>
      </c>
      <c r="AN1104" s="66">
        <v>0</v>
      </c>
      <c r="AO1104" s="65">
        <f t="shared" si="360"/>
        <v>14.75</v>
      </c>
      <c r="AP1104" s="65">
        <f t="shared" si="370"/>
        <v>2.7777777777778567E-2</v>
      </c>
      <c r="AQ1104" s="67">
        <f t="shared" si="371"/>
        <v>8600.9027777777646</v>
      </c>
      <c r="AR1104" s="57"/>
      <c r="AS1104" s="57"/>
      <c r="AU1104" s="57">
        <v>1100</v>
      </c>
      <c r="AV1104" s="66">
        <v>53.1</v>
      </c>
      <c r="AW1104" s="66">
        <v>0</v>
      </c>
      <c r="AX1104" s="65">
        <f t="shared" si="361"/>
        <v>14.75</v>
      </c>
      <c r="AY1104" s="65">
        <f t="shared" si="372"/>
        <v>2.7777777777778567E-2</v>
      </c>
      <c r="AZ1104" s="67">
        <f t="shared" si="373"/>
        <v>8600.9027777777646</v>
      </c>
      <c r="BA1104" s="57"/>
      <c r="BB1104" s="57"/>
      <c r="BD1104" s="57">
        <v>1100</v>
      </c>
      <c r="BE1104" s="66">
        <v>60.3</v>
      </c>
      <c r="BF1104" s="66">
        <v>0</v>
      </c>
      <c r="BG1104" s="65">
        <f t="shared" si="362"/>
        <v>16.75</v>
      </c>
      <c r="BH1104" s="65">
        <f t="shared" si="374"/>
        <v>-0.55555555555555358</v>
      </c>
      <c r="BI1104" s="67">
        <f t="shared" si="375"/>
        <v>8663.9305555555602</v>
      </c>
      <c r="BJ1104" s="57"/>
      <c r="BK1104" s="57"/>
      <c r="BM1104" s="57">
        <v>1100</v>
      </c>
      <c r="BN1104" s="57">
        <v>60.3</v>
      </c>
      <c r="BO1104" s="66">
        <v>0</v>
      </c>
      <c r="BP1104" s="65">
        <f t="shared" si="363"/>
        <v>16.75</v>
      </c>
      <c r="BQ1104" s="65">
        <f t="shared" si="376"/>
        <v>-0.55555555555555358</v>
      </c>
      <c r="BR1104" s="67">
        <f t="shared" si="377"/>
        <v>8708.3472222222263</v>
      </c>
      <c r="BS1104" s="57"/>
      <c r="BT1104" s="57"/>
    </row>
    <row r="1105" spans="1:72" x14ac:dyDescent="0.25">
      <c r="A1105" s="31">
        <v>1105</v>
      </c>
      <c r="B1105" s="56">
        <v>1102</v>
      </c>
      <c r="C1105" s="71">
        <v>58.4</v>
      </c>
      <c r="D1105" s="71">
        <v>0</v>
      </c>
      <c r="E1105" s="71">
        <v>16.222222222222221</v>
      </c>
      <c r="F1105" s="71">
        <v>-0.13888888888888928</v>
      </c>
      <c r="G1105" s="71">
        <v>8741.1944444444471</v>
      </c>
      <c r="K1105" s="57">
        <v>1101</v>
      </c>
      <c r="L1105" s="66">
        <v>44</v>
      </c>
      <c r="M1105" s="66">
        <v>0</v>
      </c>
      <c r="N1105" s="65">
        <f t="shared" si="357"/>
        <v>12.222222222222221</v>
      </c>
      <c r="O1105" s="65">
        <f t="shared" si="364"/>
        <v>0.19444444444444464</v>
      </c>
      <c r="P1105" s="67">
        <f t="shared" si="365"/>
        <v>6076.8888888888841</v>
      </c>
      <c r="Q1105" s="57"/>
      <c r="R1105" s="57"/>
      <c r="T1105" s="57">
        <v>1101</v>
      </c>
      <c r="U1105" s="66">
        <v>0</v>
      </c>
      <c r="V1105" s="66">
        <v>0</v>
      </c>
      <c r="W1105" s="65">
        <f t="shared" si="358"/>
        <v>0</v>
      </c>
      <c r="X1105" s="65">
        <f t="shared" si="366"/>
        <v>0</v>
      </c>
      <c r="Y1105" s="67">
        <f t="shared" si="367"/>
        <v>8308.3888888888905</v>
      </c>
      <c r="Z1105" s="57"/>
      <c r="AA1105" s="57"/>
      <c r="AC1105" s="57">
        <v>1101</v>
      </c>
      <c r="AD1105" s="66">
        <v>0</v>
      </c>
      <c r="AE1105" s="66">
        <v>0</v>
      </c>
      <c r="AF1105" s="65">
        <f t="shared" si="359"/>
        <v>0</v>
      </c>
      <c r="AG1105" s="65">
        <f t="shared" si="368"/>
        <v>0</v>
      </c>
      <c r="AH1105" s="67">
        <f t="shared" si="369"/>
        <v>7964.1111111111022</v>
      </c>
      <c r="AI1105" s="57"/>
      <c r="AJ1105" s="57"/>
      <c r="AL1105" s="57">
        <v>1101</v>
      </c>
      <c r="AM1105" s="66">
        <v>53.2</v>
      </c>
      <c r="AN1105" s="66">
        <v>0</v>
      </c>
      <c r="AO1105" s="65">
        <f t="shared" si="360"/>
        <v>14.777777777777779</v>
      </c>
      <c r="AP1105" s="65">
        <f t="shared" si="370"/>
        <v>2.7777777777778567E-2</v>
      </c>
      <c r="AQ1105" s="67">
        <f t="shared" si="371"/>
        <v>8615.6666666666533</v>
      </c>
      <c r="AR1105" s="57"/>
      <c r="AS1105" s="57"/>
      <c r="AU1105" s="57">
        <v>1101</v>
      </c>
      <c r="AV1105" s="66">
        <v>53.2</v>
      </c>
      <c r="AW1105" s="66">
        <v>0</v>
      </c>
      <c r="AX1105" s="65">
        <f t="shared" si="361"/>
        <v>14.777777777777779</v>
      </c>
      <c r="AY1105" s="65">
        <f t="shared" si="372"/>
        <v>2.7777777777778567E-2</v>
      </c>
      <c r="AZ1105" s="67">
        <f t="shared" si="373"/>
        <v>8615.6666666666533</v>
      </c>
      <c r="BA1105" s="57"/>
      <c r="BB1105" s="57"/>
      <c r="BD1105" s="57">
        <v>1101</v>
      </c>
      <c r="BE1105" s="66">
        <v>58.9</v>
      </c>
      <c r="BF1105" s="66">
        <v>0</v>
      </c>
      <c r="BG1105" s="65">
        <f t="shared" si="362"/>
        <v>16.361111111111111</v>
      </c>
      <c r="BH1105" s="65">
        <f t="shared" si="374"/>
        <v>-0.38888888888888928</v>
      </c>
      <c r="BI1105" s="67">
        <f t="shared" si="375"/>
        <v>8680.486111111115</v>
      </c>
      <c r="BJ1105" s="57"/>
      <c r="BK1105" s="57"/>
      <c r="BM1105" s="57">
        <v>1101</v>
      </c>
      <c r="BN1105" s="57">
        <v>58.9</v>
      </c>
      <c r="BO1105" s="66">
        <v>0</v>
      </c>
      <c r="BP1105" s="65">
        <f t="shared" si="363"/>
        <v>16.361111111111111</v>
      </c>
      <c r="BQ1105" s="65">
        <f t="shared" si="376"/>
        <v>-0.38888888888888928</v>
      </c>
      <c r="BR1105" s="67">
        <f t="shared" si="377"/>
        <v>8724.902777777781</v>
      </c>
      <c r="BS1105" s="57"/>
      <c r="BT1105" s="57"/>
    </row>
    <row r="1106" spans="1:72" x14ac:dyDescent="0.25">
      <c r="A1106" s="31">
        <v>1106</v>
      </c>
      <c r="B1106" s="56">
        <v>1103</v>
      </c>
      <c r="C1106" s="71">
        <v>58.8</v>
      </c>
      <c r="D1106" s="71">
        <v>0</v>
      </c>
      <c r="E1106" s="71">
        <v>16.333333333333332</v>
      </c>
      <c r="F1106" s="71">
        <v>0.11111111111111072</v>
      </c>
      <c r="G1106" s="71">
        <v>8757.4722222222244</v>
      </c>
      <c r="K1106" s="57">
        <v>1102</v>
      </c>
      <c r="L1106" s="66">
        <v>44.6</v>
      </c>
      <c r="M1106" s="66">
        <v>0</v>
      </c>
      <c r="N1106" s="65">
        <f t="shared" si="357"/>
        <v>12.388888888888889</v>
      </c>
      <c r="O1106" s="65">
        <f t="shared" si="364"/>
        <v>0.16666666666666785</v>
      </c>
      <c r="P1106" s="67">
        <f t="shared" si="365"/>
        <v>6089.1944444444398</v>
      </c>
      <c r="Q1106" s="57"/>
      <c r="R1106" s="57"/>
      <c r="T1106" s="57">
        <v>1102</v>
      </c>
      <c r="U1106" s="66">
        <v>0</v>
      </c>
      <c r="V1106" s="66">
        <v>0</v>
      </c>
      <c r="W1106" s="65">
        <f t="shared" si="358"/>
        <v>0</v>
      </c>
      <c r="X1106" s="65">
        <f t="shared" si="366"/>
        <v>0</v>
      </c>
      <c r="Y1106" s="67">
        <f t="shared" si="367"/>
        <v>8308.3888888888905</v>
      </c>
      <c r="Z1106" s="57"/>
      <c r="AA1106" s="57"/>
      <c r="AC1106" s="57">
        <v>1102</v>
      </c>
      <c r="AD1106" s="66">
        <v>0</v>
      </c>
      <c r="AE1106" s="66">
        <v>0</v>
      </c>
      <c r="AF1106" s="65">
        <f t="shared" si="359"/>
        <v>0</v>
      </c>
      <c r="AG1106" s="65">
        <f t="shared" si="368"/>
        <v>0</v>
      </c>
      <c r="AH1106" s="67">
        <f t="shared" si="369"/>
        <v>7964.1111111111022</v>
      </c>
      <c r="AI1106" s="57"/>
      <c r="AJ1106" s="57"/>
      <c r="AL1106" s="57">
        <v>1102</v>
      </c>
      <c r="AM1106" s="66">
        <v>53.3</v>
      </c>
      <c r="AN1106" s="66">
        <v>0</v>
      </c>
      <c r="AO1106" s="65">
        <f t="shared" si="360"/>
        <v>14.805555555555554</v>
      </c>
      <c r="AP1106" s="65">
        <f t="shared" si="370"/>
        <v>2.7777777777775015E-2</v>
      </c>
      <c r="AQ1106" s="67">
        <f t="shared" si="371"/>
        <v>8630.4583333333194</v>
      </c>
      <c r="AR1106" s="57"/>
      <c r="AS1106" s="57"/>
      <c r="AU1106" s="57">
        <v>1102</v>
      </c>
      <c r="AV1106" s="66">
        <v>53.3</v>
      </c>
      <c r="AW1106" s="66">
        <v>0</v>
      </c>
      <c r="AX1106" s="65">
        <f t="shared" si="361"/>
        <v>14.805555555555554</v>
      </c>
      <c r="AY1106" s="65">
        <f t="shared" si="372"/>
        <v>2.7777777777775015E-2</v>
      </c>
      <c r="AZ1106" s="67">
        <f t="shared" si="373"/>
        <v>8630.4583333333194</v>
      </c>
      <c r="BA1106" s="57"/>
      <c r="BB1106" s="57"/>
      <c r="BD1106" s="57">
        <v>1102</v>
      </c>
      <c r="BE1106" s="66">
        <v>58.4</v>
      </c>
      <c r="BF1106" s="66">
        <v>0</v>
      </c>
      <c r="BG1106" s="65">
        <f t="shared" si="362"/>
        <v>16.222222222222221</v>
      </c>
      <c r="BH1106" s="65">
        <f t="shared" si="374"/>
        <v>-0.13888888888888928</v>
      </c>
      <c r="BI1106" s="67">
        <f t="shared" si="375"/>
        <v>8696.777777777781</v>
      </c>
      <c r="BJ1106" s="57"/>
      <c r="BK1106" s="57"/>
      <c r="BM1106" s="57">
        <v>1102</v>
      </c>
      <c r="BN1106" s="57">
        <v>58.4</v>
      </c>
      <c r="BO1106" s="66">
        <v>0</v>
      </c>
      <c r="BP1106" s="65">
        <f t="shared" si="363"/>
        <v>16.222222222222221</v>
      </c>
      <c r="BQ1106" s="65">
        <f t="shared" si="376"/>
        <v>-0.13888888888888928</v>
      </c>
      <c r="BR1106" s="67">
        <f t="shared" si="377"/>
        <v>8741.1944444444471</v>
      </c>
      <c r="BS1106" s="57"/>
      <c r="BT1106" s="57"/>
    </row>
    <row r="1107" spans="1:72" x14ac:dyDescent="0.25">
      <c r="A1107" s="31">
        <v>1107</v>
      </c>
      <c r="B1107" s="56">
        <v>1104</v>
      </c>
      <c r="C1107" s="71">
        <v>60.2</v>
      </c>
      <c r="D1107" s="71">
        <v>0</v>
      </c>
      <c r="E1107" s="71">
        <v>16.722222222222221</v>
      </c>
      <c r="F1107" s="71">
        <v>0.38888888888888928</v>
      </c>
      <c r="G1107" s="71">
        <v>8774.0000000000018</v>
      </c>
      <c r="K1107" s="57">
        <v>1103</v>
      </c>
      <c r="L1107" s="66">
        <v>45.3</v>
      </c>
      <c r="M1107" s="66">
        <v>0</v>
      </c>
      <c r="N1107" s="65">
        <f t="shared" si="357"/>
        <v>12.583333333333332</v>
      </c>
      <c r="O1107" s="65">
        <f t="shared" si="364"/>
        <v>0.19444444444444287</v>
      </c>
      <c r="P1107" s="67">
        <f t="shared" si="365"/>
        <v>6101.6805555555511</v>
      </c>
      <c r="Q1107" s="57"/>
      <c r="R1107" s="57"/>
      <c r="T1107" s="57">
        <v>1103</v>
      </c>
      <c r="U1107" s="66">
        <v>0</v>
      </c>
      <c r="V1107" s="66">
        <v>0</v>
      </c>
      <c r="W1107" s="65">
        <f t="shared" si="358"/>
        <v>0</v>
      </c>
      <c r="X1107" s="65">
        <f t="shared" si="366"/>
        <v>0</v>
      </c>
      <c r="Y1107" s="67">
        <f t="shared" si="367"/>
        <v>8308.3888888888905</v>
      </c>
      <c r="Z1107" s="57"/>
      <c r="AA1107" s="57"/>
      <c r="AC1107" s="57">
        <v>1103</v>
      </c>
      <c r="AD1107" s="66">
        <v>0</v>
      </c>
      <c r="AE1107" s="66">
        <v>0</v>
      </c>
      <c r="AF1107" s="65">
        <f t="shared" si="359"/>
        <v>0</v>
      </c>
      <c r="AG1107" s="65">
        <f t="shared" si="368"/>
        <v>0</v>
      </c>
      <c r="AH1107" s="67">
        <f t="shared" si="369"/>
        <v>7964.1111111111022</v>
      </c>
      <c r="AI1107" s="57"/>
      <c r="AJ1107" s="57"/>
      <c r="AL1107" s="57">
        <v>1103</v>
      </c>
      <c r="AM1107" s="66">
        <v>53.4</v>
      </c>
      <c r="AN1107" s="66">
        <v>0</v>
      </c>
      <c r="AO1107" s="65">
        <f t="shared" si="360"/>
        <v>14.833333333333332</v>
      </c>
      <c r="AP1107" s="65">
        <f t="shared" si="370"/>
        <v>2.7777777777778567E-2</v>
      </c>
      <c r="AQ1107" s="67">
        <f t="shared" si="371"/>
        <v>8645.2777777777646</v>
      </c>
      <c r="AR1107" s="57"/>
      <c r="AS1107" s="57"/>
      <c r="AU1107" s="57">
        <v>1103</v>
      </c>
      <c r="AV1107" s="66">
        <v>53.4</v>
      </c>
      <c r="AW1107" s="66">
        <v>0</v>
      </c>
      <c r="AX1107" s="65">
        <f t="shared" si="361"/>
        <v>14.833333333333332</v>
      </c>
      <c r="AY1107" s="65">
        <f t="shared" si="372"/>
        <v>2.7777777777778567E-2</v>
      </c>
      <c r="AZ1107" s="67">
        <f t="shared" si="373"/>
        <v>8645.2777777777646</v>
      </c>
      <c r="BA1107" s="57"/>
      <c r="BB1107" s="57"/>
      <c r="BD1107" s="57">
        <v>1103</v>
      </c>
      <c r="BE1107" s="66">
        <v>58.8</v>
      </c>
      <c r="BF1107" s="66">
        <v>0</v>
      </c>
      <c r="BG1107" s="65">
        <f t="shared" si="362"/>
        <v>16.333333333333332</v>
      </c>
      <c r="BH1107" s="65">
        <f t="shared" si="374"/>
        <v>0.11111111111111072</v>
      </c>
      <c r="BI1107" s="67">
        <f t="shared" si="375"/>
        <v>8713.0555555555584</v>
      </c>
      <c r="BJ1107" s="57"/>
      <c r="BK1107" s="57"/>
      <c r="BM1107" s="57">
        <v>1103</v>
      </c>
      <c r="BN1107" s="57">
        <v>58.8</v>
      </c>
      <c r="BO1107" s="66">
        <v>0</v>
      </c>
      <c r="BP1107" s="65">
        <f t="shared" si="363"/>
        <v>16.333333333333332</v>
      </c>
      <c r="BQ1107" s="65">
        <f t="shared" si="376"/>
        <v>0.11111111111111072</v>
      </c>
      <c r="BR1107" s="67">
        <f t="shared" si="377"/>
        <v>8757.4722222222244</v>
      </c>
      <c r="BS1107" s="57"/>
      <c r="BT1107" s="57"/>
    </row>
    <row r="1108" spans="1:72" x14ac:dyDescent="0.25">
      <c r="A1108" s="31">
        <v>1108</v>
      </c>
      <c r="B1108" s="56">
        <v>1105</v>
      </c>
      <c r="C1108" s="71">
        <v>62.3</v>
      </c>
      <c r="D1108" s="71">
        <v>0</v>
      </c>
      <c r="E1108" s="71">
        <v>17.305555555555554</v>
      </c>
      <c r="F1108" s="71">
        <v>0.58333333333333215</v>
      </c>
      <c r="G1108" s="71">
        <v>8791.0138888888905</v>
      </c>
      <c r="K1108" s="57">
        <v>1104</v>
      </c>
      <c r="L1108" s="66">
        <v>45.5</v>
      </c>
      <c r="M1108" s="66">
        <v>0</v>
      </c>
      <c r="N1108" s="65">
        <f t="shared" si="357"/>
        <v>12.638888888888889</v>
      </c>
      <c r="O1108" s="65">
        <f t="shared" si="364"/>
        <v>5.5555555555557135E-2</v>
      </c>
      <c r="P1108" s="67">
        <f t="shared" si="365"/>
        <v>6114.2916666666624</v>
      </c>
      <c r="Q1108" s="57"/>
      <c r="R1108" s="57"/>
      <c r="T1108" s="57">
        <v>1104</v>
      </c>
      <c r="U1108" s="66">
        <v>0</v>
      </c>
      <c r="V1108" s="66">
        <v>0</v>
      </c>
      <c r="W1108" s="65">
        <f t="shared" si="358"/>
        <v>0</v>
      </c>
      <c r="X1108" s="65">
        <f t="shared" si="366"/>
        <v>0</v>
      </c>
      <c r="Y1108" s="67">
        <f t="shared" si="367"/>
        <v>8308.3888888888905</v>
      </c>
      <c r="Z1108" s="57"/>
      <c r="AA1108" s="57"/>
      <c r="AC1108" s="57">
        <v>1104</v>
      </c>
      <c r="AD1108" s="66">
        <v>0</v>
      </c>
      <c r="AE1108" s="66">
        <v>0</v>
      </c>
      <c r="AF1108" s="65">
        <f t="shared" si="359"/>
        <v>0</v>
      </c>
      <c r="AG1108" s="65">
        <f t="shared" si="368"/>
        <v>0</v>
      </c>
      <c r="AH1108" s="67">
        <f t="shared" si="369"/>
        <v>7964.1111111111022</v>
      </c>
      <c r="AI1108" s="57"/>
      <c r="AJ1108" s="57"/>
      <c r="AL1108" s="57">
        <v>1104</v>
      </c>
      <c r="AM1108" s="66">
        <v>53.5</v>
      </c>
      <c r="AN1108" s="66">
        <v>0</v>
      </c>
      <c r="AO1108" s="65">
        <f t="shared" si="360"/>
        <v>14.861111111111111</v>
      </c>
      <c r="AP1108" s="65">
        <f t="shared" si="370"/>
        <v>2.7777777777778567E-2</v>
      </c>
      <c r="AQ1108" s="67">
        <f t="shared" si="371"/>
        <v>8660.1249999999873</v>
      </c>
      <c r="AR1108" s="57"/>
      <c r="AS1108" s="57"/>
      <c r="AU1108" s="57">
        <v>1104</v>
      </c>
      <c r="AV1108" s="66">
        <v>53.5</v>
      </c>
      <c r="AW1108" s="66">
        <v>0</v>
      </c>
      <c r="AX1108" s="65">
        <f t="shared" si="361"/>
        <v>14.861111111111111</v>
      </c>
      <c r="AY1108" s="65">
        <f t="shared" si="372"/>
        <v>2.7777777777778567E-2</v>
      </c>
      <c r="AZ1108" s="67">
        <f t="shared" si="373"/>
        <v>8660.1249999999873</v>
      </c>
      <c r="BA1108" s="57"/>
      <c r="BB1108" s="57"/>
      <c r="BD1108" s="57">
        <v>1104</v>
      </c>
      <c r="BE1108" s="66">
        <v>60.2</v>
      </c>
      <c r="BF1108" s="66">
        <v>0</v>
      </c>
      <c r="BG1108" s="65">
        <f t="shared" si="362"/>
        <v>16.722222222222221</v>
      </c>
      <c r="BH1108" s="65">
        <f t="shared" si="374"/>
        <v>0.38888888888888928</v>
      </c>
      <c r="BI1108" s="67">
        <f t="shared" si="375"/>
        <v>8729.5833333333358</v>
      </c>
      <c r="BJ1108" s="57"/>
      <c r="BK1108" s="57"/>
      <c r="BM1108" s="57">
        <v>1104</v>
      </c>
      <c r="BN1108" s="57">
        <v>60.2</v>
      </c>
      <c r="BO1108" s="66">
        <v>0</v>
      </c>
      <c r="BP1108" s="65">
        <f t="shared" si="363"/>
        <v>16.722222222222221</v>
      </c>
      <c r="BQ1108" s="65">
        <f t="shared" si="376"/>
        <v>0.38888888888888928</v>
      </c>
      <c r="BR1108" s="67">
        <f t="shared" si="377"/>
        <v>8774.0000000000018</v>
      </c>
      <c r="BS1108" s="57"/>
      <c r="BT1108" s="57"/>
    </row>
    <row r="1109" spans="1:72" x14ac:dyDescent="0.25">
      <c r="A1109" s="31">
        <v>1109</v>
      </c>
      <c r="B1109" s="56">
        <v>1106</v>
      </c>
      <c r="C1109" s="71">
        <v>63.9</v>
      </c>
      <c r="D1109" s="71">
        <v>0</v>
      </c>
      <c r="E1109" s="71">
        <v>17.75</v>
      </c>
      <c r="F1109" s="71">
        <v>0.44444444444444642</v>
      </c>
      <c r="G1109" s="71">
        <v>8808.5416666666679</v>
      </c>
      <c r="K1109" s="57">
        <v>1105</v>
      </c>
      <c r="L1109" s="66">
        <v>45.5</v>
      </c>
      <c r="M1109" s="66">
        <v>0</v>
      </c>
      <c r="N1109" s="65">
        <f t="shared" si="357"/>
        <v>12.638888888888889</v>
      </c>
      <c r="O1109" s="65">
        <f t="shared" si="364"/>
        <v>0</v>
      </c>
      <c r="P1109" s="67">
        <f t="shared" si="365"/>
        <v>6126.9305555555511</v>
      </c>
      <c r="Q1109" s="57"/>
      <c r="R1109" s="57"/>
      <c r="T1109" s="57">
        <v>1105</v>
      </c>
      <c r="U1109" s="66">
        <v>0</v>
      </c>
      <c r="V1109" s="66">
        <v>0</v>
      </c>
      <c r="W1109" s="65">
        <f t="shared" si="358"/>
        <v>0</v>
      </c>
      <c r="X1109" s="65">
        <f t="shared" si="366"/>
        <v>0</v>
      </c>
      <c r="Y1109" s="67">
        <f t="shared" si="367"/>
        <v>8308.3888888888905</v>
      </c>
      <c r="Z1109" s="57"/>
      <c r="AA1109" s="57"/>
      <c r="AC1109" s="57">
        <v>1105</v>
      </c>
      <c r="AD1109" s="66">
        <v>0</v>
      </c>
      <c r="AE1109" s="66">
        <v>0</v>
      </c>
      <c r="AF1109" s="65">
        <f t="shared" si="359"/>
        <v>0</v>
      </c>
      <c r="AG1109" s="65">
        <f t="shared" si="368"/>
        <v>0</v>
      </c>
      <c r="AH1109" s="67">
        <f t="shared" si="369"/>
        <v>7964.1111111111022</v>
      </c>
      <c r="AI1109" s="57"/>
      <c r="AJ1109" s="57"/>
      <c r="AL1109" s="57">
        <v>1105</v>
      </c>
      <c r="AM1109" s="66">
        <v>53.7</v>
      </c>
      <c r="AN1109" s="66">
        <v>0</v>
      </c>
      <c r="AO1109" s="65">
        <f t="shared" si="360"/>
        <v>14.916666666666668</v>
      </c>
      <c r="AP1109" s="65">
        <f t="shared" si="370"/>
        <v>5.5555555555557135E-2</v>
      </c>
      <c r="AQ1109" s="67">
        <f t="shared" si="371"/>
        <v>8675.013888888876</v>
      </c>
      <c r="AR1109" s="57"/>
      <c r="AS1109" s="57"/>
      <c r="AU1109" s="57">
        <v>1105</v>
      </c>
      <c r="AV1109" s="66">
        <v>53.7</v>
      </c>
      <c r="AW1109" s="66">
        <v>0</v>
      </c>
      <c r="AX1109" s="65">
        <f t="shared" si="361"/>
        <v>14.916666666666668</v>
      </c>
      <c r="AY1109" s="65">
        <f t="shared" si="372"/>
        <v>5.5555555555557135E-2</v>
      </c>
      <c r="AZ1109" s="67">
        <f t="shared" si="373"/>
        <v>8675.013888888876</v>
      </c>
      <c r="BA1109" s="57"/>
      <c r="BB1109" s="57"/>
      <c r="BD1109" s="57">
        <v>1105</v>
      </c>
      <c r="BE1109" s="66">
        <v>62.3</v>
      </c>
      <c r="BF1109" s="66">
        <v>0</v>
      </c>
      <c r="BG1109" s="65">
        <f t="shared" si="362"/>
        <v>17.305555555555554</v>
      </c>
      <c r="BH1109" s="65">
        <f t="shared" si="374"/>
        <v>0.58333333333333215</v>
      </c>
      <c r="BI1109" s="67">
        <f t="shared" si="375"/>
        <v>8746.5972222222244</v>
      </c>
      <c r="BJ1109" s="57"/>
      <c r="BK1109" s="57"/>
      <c r="BM1109" s="57">
        <v>1105</v>
      </c>
      <c r="BN1109" s="57">
        <v>62.3</v>
      </c>
      <c r="BO1109" s="66">
        <v>0</v>
      </c>
      <c r="BP1109" s="65">
        <f t="shared" si="363"/>
        <v>17.305555555555554</v>
      </c>
      <c r="BQ1109" s="65">
        <f t="shared" si="376"/>
        <v>0.58333333333333215</v>
      </c>
      <c r="BR1109" s="67">
        <f t="shared" si="377"/>
        <v>8791.0138888888905</v>
      </c>
      <c r="BS1109" s="57"/>
      <c r="BT1109" s="57"/>
    </row>
    <row r="1110" spans="1:72" x14ac:dyDescent="0.25">
      <c r="A1110" s="31">
        <v>1110</v>
      </c>
      <c r="B1110" s="56">
        <v>1107</v>
      </c>
      <c r="C1110" s="71">
        <v>64.5</v>
      </c>
      <c r="D1110" s="71">
        <v>0</v>
      </c>
      <c r="E1110" s="71">
        <v>17.916666666666668</v>
      </c>
      <c r="F1110" s="71">
        <v>0.16666666666666785</v>
      </c>
      <c r="G1110" s="71">
        <v>8826.3750000000018</v>
      </c>
      <c r="K1110" s="57">
        <v>1106</v>
      </c>
      <c r="L1110" s="66">
        <v>45.2</v>
      </c>
      <c r="M1110" s="66">
        <v>0</v>
      </c>
      <c r="N1110" s="65">
        <f t="shared" si="357"/>
        <v>12.555555555555555</v>
      </c>
      <c r="O1110" s="65">
        <f t="shared" si="364"/>
        <v>-8.3333333333333925E-2</v>
      </c>
      <c r="P1110" s="67">
        <f t="shared" si="365"/>
        <v>6139.5277777777737</v>
      </c>
      <c r="Q1110" s="57"/>
      <c r="R1110" s="57"/>
      <c r="T1110" s="57">
        <v>1106</v>
      </c>
      <c r="U1110" s="66">
        <v>0</v>
      </c>
      <c r="V1110" s="66">
        <v>0</v>
      </c>
      <c r="W1110" s="65">
        <f t="shared" si="358"/>
        <v>0</v>
      </c>
      <c r="X1110" s="65">
        <f t="shared" si="366"/>
        <v>0</v>
      </c>
      <c r="Y1110" s="67">
        <f t="shared" si="367"/>
        <v>8308.3888888888905</v>
      </c>
      <c r="Z1110" s="57"/>
      <c r="AA1110" s="57"/>
      <c r="AC1110" s="57">
        <v>1106</v>
      </c>
      <c r="AD1110" s="66">
        <v>0</v>
      </c>
      <c r="AE1110" s="66">
        <v>0</v>
      </c>
      <c r="AF1110" s="65">
        <f t="shared" si="359"/>
        <v>0</v>
      </c>
      <c r="AG1110" s="65">
        <f t="shared" si="368"/>
        <v>0</v>
      </c>
      <c r="AH1110" s="67">
        <f t="shared" si="369"/>
        <v>7964.1111111111022</v>
      </c>
      <c r="AI1110" s="57"/>
      <c r="AJ1110" s="57"/>
      <c r="AL1110" s="57">
        <v>1106</v>
      </c>
      <c r="AM1110" s="66">
        <v>55</v>
      </c>
      <c r="AN1110" s="66">
        <v>0</v>
      </c>
      <c r="AO1110" s="65">
        <f t="shared" si="360"/>
        <v>15.277777777777777</v>
      </c>
      <c r="AP1110" s="65">
        <f t="shared" si="370"/>
        <v>0.36111111111110894</v>
      </c>
      <c r="AQ1110" s="67">
        <f t="shared" si="371"/>
        <v>8690.1111111110986</v>
      </c>
      <c r="AR1110" s="57"/>
      <c r="AS1110" s="57"/>
      <c r="AU1110" s="57">
        <v>1106</v>
      </c>
      <c r="AV1110" s="66">
        <v>55</v>
      </c>
      <c r="AW1110" s="66">
        <v>0</v>
      </c>
      <c r="AX1110" s="65">
        <f t="shared" si="361"/>
        <v>15.277777777777777</v>
      </c>
      <c r="AY1110" s="65">
        <f t="shared" si="372"/>
        <v>0.36111111111110894</v>
      </c>
      <c r="AZ1110" s="67">
        <f t="shared" si="373"/>
        <v>8690.1111111110986</v>
      </c>
      <c r="BA1110" s="57"/>
      <c r="BB1110" s="57"/>
      <c r="BD1110" s="57">
        <v>1106</v>
      </c>
      <c r="BE1110" s="66">
        <v>63.9</v>
      </c>
      <c r="BF1110" s="66">
        <v>0</v>
      </c>
      <c r="BG1110" s="65">
        <f t="shared" si="362"/>
        <v>17.75</v>
      </c>
      <c r="BH1110" s="65">
        <f t="shared" si="374"/>
        <v>0.44444444444444642</v>
      </c>
      <c r="BI1110" s="67">
        <f t="shared" si="375"/>
        <v>8764.1250000000018</v>
      </c>
      <c r="BJ1110" s="57"/>
      <c r="BK1110" s="57"/>
      <c r="BM1110" s="57">
        <v>1106</v>
      </c>
      <c r="BN1110" s="57">
        <v>63.9</v>
      </c>
      <c r="BO1110" s="66">
        <v>0</v>
      </c>
      <c r="BP1110" s="65">
        <f t="shared" si="363"/>
        <v>17.75</v>
      </c>
      <c r="BQ1110" s="65">
        <f t="shared" si="376"/>
        <v>0.44444444444444642</v>
      </c>
      <c r="BR1110" s="67">
        <f t="shared" si="377"/>
        <v>8808.5416666666679</v>
      </c>
      <c r="BS1110" s="57"/>
      <c r="BT1110" s="57"/>
    </row>
    <row r="1111" spans="1:72" x14ac:dyDescent="0.25">
      <c r="A1111" s="31">
        <v>1111</v>
      </c>
      <c r="B1111" s="56">
        <v>1108</v>
      </c>
      <c r="C1111" s="71">
        <v>64.400000000000006</v>
      </c>
      <c r="D1111" s="71">
        <v>0</v>
      </c>
      <c r="E1111" s="71">
        <v>17.888888888888889</v>
      </c>
      <c r="F1111" s="71">
        <v>-2.7777777777778567E-2</v>
      </c>
      <c r="G1111" s="71">
        <v>8844.2777777777792</v>
      </c>
      <c r="K1111" s="57">
        <v>1107</v>
      </c>
      <c r="L1111" s="66">
        <v>44.7</v>
      </c>
      <c r="M1111" s="66">
        <v>0</v>
      </c>
      <c r="N1111" s="65">
        <f t="shared" si="357"/>
        <v>12.416666666666668</v>
      </c>
      <c r="O1111" s="65">
        <f t="shared" si="364"/>
        <v>-0.13888888888888751</v>
      </c>
      <c r="P1111" s="67">
        <f t="shared" si="365"/>
        <v>6152.013888888885</v>
      </c>
      <c r="Q1111" s="57"/>
      <c r="R1111" s="57"/>
      <c r="T1111" s="57">
        <v>1107</v>
      </c>
      <c r="U1111" s="66">
        <v>0</v>
      </c>
      <c r="V1111" s="66">
        <v>0</v>
      </c>
      <c r="W1111" s="65">
        <f t="shared" si="358"/>
        <v>0</v>
      </c>
      <c r="X1111" s="65">
        <f t="shared" si="366"/>
        <v>0</v>
      </c>
      <c r="Y1111" s="67">
        <f t="shared" si="367"/>
        <v>8308.3888888888905</v>
      </c>
      <c r="Z1111" s="57"/>
      <c r="AA1111" s="57"/>
      <c r="AC1111" s="57">
        <v>1107</v>
      </c>
      <c r="AD1111" s="66">
        <v>0</v>
      </c>
      <c r="AE1111" s="66">
        <v>0</v>
      </c>
      <c r="AF1111" s="65">
        <f t="shared" si="359"/>
        <v>0</v>
      </c>
      <c r="AG1111" s="65">
        <f t="shared" si="368"/>
        <v>0</v>
      </c>
      <c r="AH1111" s="67">
        <f t="shared" si="369"/>
        <v>7964.1111111111022</v>
      </c>
      <c r="AI1111" s="57"/>
      <c r="AJ1111" s="57"/>
      <c r="AL1111" s="57">
        <v>1107</v>
      </c>
      <c r="AM1111" s="66">
        <v>56.8</v>
      </c>
      <c r="AN1111" s="66">
        <v>0</v>
      </c>
      <c r="AO1111" s="65">
        <f t="shared" si="360"/>
        <v>15.777777777777777</v>
      </c>
      <c r="AP1111" s="65">
        <f t="shared" si="370"/>
        <v>0.5</v>
      </c>
      <c r="AQ1111" s="67">
        <f t="shared" si="371"/>
        <v>8705.638888888876</v>
      </c>
      <c r="AR1111" s="57"/>
      <c r="AS1111" s="57"/>
      <c r="AU1111" s="57">
        <v>1107</v>
      </c>
      <c r="AV1111" s="66">
        <v>56.8</v>
      </c>
      <c r="AW1111" s="66">
        <v>0</v>
      </c>
      <c r="AX1111" s="65">
        <f t="shared" si="361"/>
        <v>15.777777777777777</v>
      </c>
      <c r="AY1111" s="65">
        <f t="shared" si="372"/>
        <v>0.5</v>
      </c>
      <c r="AZ1111" s="67">
        <f t="shared" si="373"/>
        <v>8705.638888888876</v>
      </c>
      <c r="BA1111" s="57"/>
      <c r="BB1111" s="57"/>
      <c r="BD1111" s="57">
        <v>1107</v>
      </c>
      <c r="BE1111" s="66">
        <v>64.5</v>
      </c>
      <c r="BF1111" s="66">
        <v>0</v>
      </c>
      <c r="BG1111" s="65">
        <f t="shared" si="362"/>
        <v>17.916666666666668</v>
      </c>
      <c r="BH1111" s="65">
        <f t="shared" si="374"/>
        <v>0.16666666666666785</v>
      </c>
      <c r="BI1111" s="67">
        <f t="shared" si="375"/>
        <v>8781.9583333333358</v>
      </c>
      <c r="BJ1111" s="57"/>
      <c r="BK1111" s="57"/>
      <c r="BM1111" s="57">
        <v>1107</v>
      </c>
      <c r="BN1111" s="57">
        <v>64.5</v>
      </c>
      <c r="BO1111" s="66">
        <v>0</v>
      </c>
      <c r="BP1111" s="65">
        <f t="shared" si="363"/>
        <v>17.916666666666668</v>
      </c>
      <c r="BQ1111" s="65">
        <f t="shared" si="376"/>
        <v>0.16666666666666785</v>
      </c>
      <c r="BR1111" s="67">
        <f t="shared" si="377"/>
        <v>8826.3750000000018</v>
      </c>
      <c r="BS1111" s="57"/>
      <c r="BT1111" s="57"/>
    </row>
    <row r="1112" spans="1:72" x14ac:dyDescent="0.25">
      <c r="A1112" s="31">
        <v>1112</v>
      </c>
      <c r="B1112" s="56">
        <v>1109</v>
      </c>
      <c r="C1112" s="71">
        <v>63.5</v>
      </c>
      <c r="D1112" s="71">
        <v>0</v>
      </c>
      <c r="E1112" s="71">
        <v>17.638888888888889</v>
      </c>
      <c r="F1112" s="71">
        <v>-0.25</v>
      </c>
      <c r="G1112" s="71">
        <v>8862.0416666666679</v>
      </c>
      <c r="K1112" s="57">
        <v>1108</v>
      </c>
      <c r="L1112" s="66">
        <v>44.2</v>
      </c>
      <c r="M1112" s="66">
        <v>0</v>
      </c>
      <c r="N1112" s="65">
        <f t="shared" si="357"/>
        <v>12.277777777777779</v>
      </c>
      <c r="O1112" s="65">
        <f t="shared" si="364"/>
        <v>-0.13888888888888928</v>
      </c>
      <c r="P1112" s="67">
        <f t="shared" si="365"/>
        <v>6164.3611111111077</v>
      </c>
      <c r="Q1112" s="57"/>
      <c r="R1112" s="57"/>
      <c r="T1112" s="57">
        <v>1108</v>
      </c>
      <c r="U1112" s="66">
        <v>0</v>
      </c>
      <c r="V1112" s="66">
        <v>0</v>
      </c>
      <c r="W1112" s="65">
        <f t="shared" si="358"/>
        <v>0</v>
      </c>
      <c r="X1112" s="65">
        <f t="shared" si="366"/>
        <v>0</v>
      </c>
      <c r="Y1112" s="67">
        <f t="shared" si="367"/>
        <v>8308.3888888888905</v>
      </c>
      <c r="Z1112" s="57"/>
      <c r="AA1112" s="57"/>
      <c r="AC1112" s="57">
        <v>1108</v>
      </c>
      <c r="AD1112" s="66">
        <v>0</v>
      </c>
      <c r="AE1112" s="66">
        <v>0</v>
      </c>
      <c r="AF1112" s="65">
        <f t="shared" si="359"/>
        <v>0</v>
      </c>
      <c r="AG1112" s="65">
        <f t="shared" si="368"/>
        <v>0</v>
      </c>
      <c r="AH1112" s="67">
        <f t="shared" si="369"/>
        <v>7964.1111111111022</v>
      </c>
      <c r="AI1112" s="57"/>
      <c r="AJ1112" s="57"/>
      <c r="AL1112" s="57">
        <v>1108</v>
      </c>
      <c r="AM1112" s="66">
        <v>58.8</v>
      </c>
      <c r="AN1112" s="66">
        <v>0</v>
      </c>
      <c r="AO1112" s="65">
        <f t="shared" si="360"/>
        <v>16.333333333333332</v>
      </c>
      <c r="AP1112" s="65">
        <f t="shared" si="370"/>
        <v>0.55555555555555536</v>
      </c>
      <c r="AQ1112" s="67">
        <f t="shared" si="371"/>
        <v>8721.6944444444307</v>
      </c>
      <c r="AR1112" s="57"/>
      <c r="AS1112" s="57"/>
      <c r="AU1112" s="57">
        <v>1108</v>
      </c>
      <c r="AV1112" s="66">
        <v>58.8</v>
      </c>
      <c r="AW1112" s="66">
        <v>0</v>
      </c>
      <c r="AX1112" s="65">
        <f t="shared" si="361"/>
        <v>16.333333333333332</v>
      </c>
      <c r="AY1112" s="65">
        <f t="shared" si="372"/>
        <v>0.55555555555555536</v>
      </c>
      <c r="AZ1112" s="67">
        <f t="shared" si="373"/>
        <v>8721.6944444444307</v>
      </c>
      <c r="BA1112" s="57"/>
      <c r="BB1112" s="57"/>
      <c r="BD1112" s="57">
        <v>1108</v>
      </c>
      <c r="BE1112" s="66">
        <v>64.400000000000006</v>
      </c>
      <c r="BF1112" s="66">
        <v>0</v>
      </c>
      <c r="BG1112" s="65">
        <f t="shared" si="362"/>
        <v>17.888888888888889</v>
      </c>
      <c r="BH1112" s="65">
        <f t="shared" si="374"/>
        <v>-2.7777777777778567E-2</v>
      </c>
      <c r="BI1112" s="67">
        <f t="shared" si="375"/>
        <v>8799.8611111111131</v>
      </c>
      <c r="BJ1112" s="57"/>
      <c r="BK1112" s="57"/>
      <c r="BM1112" s="57">
        <v>1108</v>
      </c>
      <c r="BN1112" s="57">
        <v>64.400000000000006</v>
      </c>
      <c r="BO1112" s="66">
        <v>0</v>
      </c>
      <c r="BP1112" s="65">
        <f t="shared" si="363"/>
        <v>17.888888888888889</v>
      </c>
      <c r="BQ1112" s="65">
        <f t="shared" si="376"/>
        <v>-2.7777777777778567E-2</v>
      </c>
      <c r="BR1112" s="67">
        <f t="shared" si="377"/>
        <v>8844.2777777777792</v>
      </c>
      <c r="BS1112" s="57"/>
      <c r="BT1112" s="57"/>
    </row>
    <row r="1113" spans="1:72" x14ac:dyDescent="0.25">
      <c r="A1113" s="31">
        <v>1113</v>
      </c>
      <c r="B1113" s="56">
        <v>1110</v>
      </c>
      <c r="C1113" s="71">
        <v>62</v>
      </c>
      <c r="D1113" s="71">
        <v>0</v>
      </c>
      <c r="E1113" s="71">
        <v>17.222222222222221</v>
      </c>
      <c r="F1113" s="71">
        <v>-0.41666666666666785</v>
      </c>
      <c r="G1113" s="71">
        <v>8879.4722222222226</v>
      </c>
      <c r="K1113" s="57">
        <v>1109</v>
      </c>
      <c r="L1113" s="66">
        <v>43.6</v>
      </c>
      <c r="M1113" s="66">
        <v>0</v>
      </c>
      <c r="N1113" s="65">
        <f t="shared" si="357"/>
        <v>12.111111111111111</v>
      </c>
      <c r="O1113" s="65">
        <f t="shared" si="364"/>
        <v>-0.16666666666666785</v>
      </c>
      <c r="P1113" s="67">
        <f t="shared" si="365"/>
        <v>6176.555555555552</v>
      </c>
      <c r="Q1113" s="57"/>
      <c r="R1113" s="57"/>
      <c r="T1113" s="57">
        <v>1109</v>
      </c>
      <c r="U1113" s="66">
        <v>0</v>
      </c>
      <c r="V1113" s="66">
        <v>0</v>
      </c>
      <c r="W1113" s="65">
        <f t="shared" si="358"/>
        <v>0</v>
      </c>
      <c r="X1113" s="65">
        <f t="shared" si="366"/>
        <v>0</v>
      </c>
      <c r="Y1113" s="67">
        <f t="shared" si="367"/>
        <v>8308.3888888888905</v>
      </c>
      <c r="Z1113" s="57"/>
      <c r="AA1113" s="57"/>
      <c r="AC1113" s="57">
        <v>1109</v>
      </c>
      <c r="AD1113" s="66">
        <v>0</v>
      </c>
      <c r="AE1113" s="66">
        <v>0</v>
      </c>
      <c r="AF1113" s="65">
        <f t="shared" si="359"/>
        <v>0</v>
      </c>
      <c r="AG1113" s="65">
        <f t="shared" si="368"/>
        <v>0</v>
      </c>
      <c r="AH1113" s="67">
        <f t="shared" si="369"/>
        <v>7964.1111111111022</v>
      </c>
      <c r="AI1113" s="57"/>
      <c r="AJ1113" s="57"/>
      <c r="AL1113" s="57">
        <v>1109</v>
      </c>
      <c r="AM1113" s="66">
        <v>60.9</v>
      </c>
      <c r="AN1113" s="66">
        <v>0</v>
      </c>
      <c r="AO1113" s="65">
        <f t="shared" si="360"/>
        <v>16.916666666666664</v>
      </c>
      <c r="AP1113" s="65">
        <f t="shared" si="370"/>
        <v>0.58333333333333215</v>
      </c>
      <c r="AQ1113" s="67">
        <f t="shared" si="371"/>
        <v>8738.3194444444307</v>
      </c>
      <c r="AR1113" s="57"/>
      <c r="AS1113" s="57"/>
      <c r="AU1113" s="57">
        <v>1109</v>
      </c>
      <c r="AV1113" s="66">
        <v>60.9</v>
      </c>
      <c r="AW1113" s="66">
        <v>0</v>
      </c>
      <c r="AX1113" s="65">
        <f t="shared" si="361"/>
        <v>16.916666666666664</v>
      </c>
      <c r="AY1113" s="65">
        <f t="shared" si="372"/>
        <v>0.58333333333333215</v>
      </c>
      <c r="AZ1113" s="67">
        <f t="shared" si="373"/>
        <v>8738.3194444444307</v>
      </c>
      <c r="BA1113" s="57"/>
      <c r="BB1113" s="57"/>
      <c r="BD1113" s="57">
        <v>1109</v>
      </c>
      <c r="BE1113" s="66">
        <v>63.5</v>
      </c>
      <c r="BF1113" s="66">
        <v>0</v>
      </c>
      <c r="BG1113" s="65">
        <f t="shared" si="362"/>
        <v>17.638888888888889</v>
      </c>
      <c r="BH1113" s="65">
        <f t="shared" si="374"/>
        <v>-0.25</v>
      </c>
      <c r="BI1113" s="67">
        <f t="shared" si="375"/>
        <v>8817.6250000000018</v>
      </c>
      <c r="BJ1113" s="57"/>
      <c r="BK1113" s="57"/>
      <c r="BM1113" s="57">
        <v>1109</v>
      </c>
      <c r="BN1113" s="57">
        <v>63.5</v>
      </c>
      <c r="BO1113" s="66">
        <v>0</v>
      </c>
      <c r="BP1113" s="65">
        <f t="shared" si="363"/>
        <v>17.638888888888889</v>
      </c>
      <c r="BQ1113" s="65">
        <f t="shared" si="376"/>
        <v>-0.25</v>
      </c>
      <c r="BR1113" s="67">
        <f t="shared" si="377"/>
        <v>8862.0416666666679</v>
      </c>
      <c r="BS1113" s="57"/>
      <c r="BT1113" s="57"/>
    </row>
    <row r="1114" spans="1:72" x14ac:dyDescent="0.25">
      <c r="A1114" s="31">
        <v>1114</v>
      </c>
      <c r="B1114" s="56">
        <v>1111</v>
      </c>
      <c r="C1114" s="71">
        <v>61.2</v>
      </c>
      <c r="D1114" s="71">
        <v>0</v>
      </c>
      <c r="E1114" s="71">
        <v>17</v>
      </c>
      <c r="F1114" s="71">
        <v>-0.22222222222222143</v>
      </c>
      <c r="G1114" s="71">
        <v>8896.5833333333339</v>
      </c>
      <c r="K1114" s="57">
        <v>1110</v>
      </c>
      <c r="L1114" s="66">
        <v>43.1</v>
      </c>
      <c r="M1114" s="66">
        <v>0</v>
      </c>
      <c r="N1114" s="65">
        <f t="shared" si="357"/>
        <v>11.972222222222223</v>
      </c>
      <c r="O1114" s="65">
        <f t="shared" si="364"/>
        <v>-0.13888888888888751</v>
      </c>
      <c r="P1114" s="67">
        <f t="shared" si="365"/>
        <v>6188.597222222219</v>
      </c>
      <c r="Q1114" s="57"/>
      <c r="R1114" s="57"/>
      <c r="T1114" s="57">
        <v>1110</v>
      </c>
      <c r="U1114" s="66">
        <v>0</v>
      </c>
      <c r="V1114" s="66">
        <v>0</v>
      </c>
      <c r="W1114" s="65">
        <f t="shared" si="358"/>
        <v>0</v>
      </c>
      <c r="X1114" s="65">
        <f t="shared" si="366"/>
        <v>0</v>
      </c>
      <c r="Y1114" s="67">
        <f t="shared" si="367"/>
        <v>8308.3888888888905</v>
      </c>
      <c r="Z1114" s="57"/>
      <c r="AA1114" s="57"/>
      <c r="AC1114" s="57">
        <v>1110</v>
      </c>
      <c r="AD1114" s="66">
        <v>0</v>
      </c>
      <c r="AE1114" s="66">
        <v>0</v>
      </c>
      <c r="AF1114" s="65">
        <f t="shared" si="359"/>
        <v>0</v>
      </c>
      <c r="AG1114" s="65">
        <f t="shared" si="368"/>
        <v>0</v>
      </c>
      <c r="AH1114" s="67">
        <f t="shared" si="369"/>
        <v>7964.1111111111022</v>
      </c>
      <c r="AI1114" s="57"/>
      <c r="AJ1114" s="57"/>
      <c r="AL1114" s="57">
        <v>1110</v>
      </c>
      <c r="AM1114" s="66">
        <v>63</v>
      </c>
      <c r="AN1114" s="66">
        <v>0</v>
      </c>
      <c r="AO1114" s="65">
        <f t="shared" si="360"/>
        <v>17.5</v>
      </c>
      <c r="AP1114" s="65">
        <f t="shared" si="370"/>
        <v>0.5833333333333357</v>
      </c>
      <c r="AQ1114" s="67">
        <f t="shared" si="371"/>
        <v>8755.5277777777646</v>
      </c>
      <c r="AR1114" s="57"/>
      <c r="AS1114" s="57"/>
      <c r="AU1114" s="57">
        <v>1110</v>
      </c>
      <c r="AV1114" s="66">
        <v>63</v>
      </c>
      <c r="AW1114" s="66">
        <v>0</v>
      </c>
      <c r="AX1114" s="65">
        <f t="shared" si="361"/>
        <v>17.5</v>
      </c>
      <c r="AY1114" s="65">
        <f t="shared" si="372"/>
        <v>0.5833333333333357</v>
      </c>
      <c r="AZ1114" s="67">
        <f t="shared" si="373"/>
        <v>8755.5277777777646</v>
      </c>
      <c r="BA1114" s="57"/>
      <c r="BB1114" s="57"/>
      <c r="BD1114" s="57">
        <v>1110</v>
      </c>
      <c r="BE1114" s="66">
        <v>62</v>
      </c>
      <c r="BF1114" s="66">
        <v>0</v>
      </c>
      <c r="BG1114" s="65">
        <f t="shared" si="362"/>
        <v>17.222222222222221</v>
      </c>
      <c r="BH1114" s="65">
        <f t="shared" si="374"/>
        <v>-0.41666666666666785</v>
      </c>
      <c r="BI1114" s="67">
        <f t="shared" si="375"/>
        <v>8835.0555555555566</v>
      </c>
      <c r="BJ1114" s="57"/>
      <c r="BK1114" s="57"/>
      <c r="BM1114" s="57">
        <v>1110</v>
      </c>
      <c r="BN1114" s="57">
        <v>62</v>
      </c>
      <c r="BO1114" s="66">
        <v>0</v>
      </c>
      <c r="BP1114" s="65">
        <f t="shared" si="363"/>
        <v>17.222222222222221</v>
      </c>
      <c r="BQ1114" s="65">
        <f t="shared" si="376"/>
        <v>-0.41666666666666785</v>
      </c>
      <c r="BR1114" s="67">
        <f t="shared" si="377"/>
        <v>8879.4722222222226</v>
      </c>
      <c r="BS1114" s="57"/>
      <c r="BT1114" s="57"/>
    </row>
    <row r="1115" spans="1:72" x14ac:dyDescent="0.25">
      <c r="A1115" s="31">
        <v>1115</v>
      </c>
      <c r="B1115" s="56">
        <v>1112</v>
      </c>
      <c r="C1115" s="71">
        <v>61.3</v>
      </c>
      <c r="D1115" s="71">
        <v>0</v>
      </c>
      <c r="E1115" s="71">
        <v>17.027777777777775</v>
      </c>
      <c r="F1115" s="71">
        <v>2.7777777777775015E-2</v>
      </c>
      <c r="G1115" s="71">
        <v>8913.5972222222226</v>
      </c>
      <c r="K1115" s="57">
        <v>1111</v>
      </c>
      <c r="L1115" s="66">
        <v>42.8</v>
      </c>
      <c r="M1115" s="66">
        <v>0</v>
      </c>
      <c r="N1115" s="65">
        <f t="shared" si="357"/>
        <v>11.888888888888888</v>
      </c>
      <c r="O1115" s="65">
        <f t="shared" si="364"/>
        <v>-8.3333333333335702E-2</v>
      </c>
      <c r="P1115" s="67">
        <f t="shared" si="365"/>
        <v>6200.5277777777746</v>
      </c>
      <c r="Q1115" s="57"/>
      <c r="R1115" s="57"/>
      <c r="T1115" s="57">
        <v>1111</v>
      </c>
      <c r="U1115" s="66">
        <v>0</v>
      </c>
      <c r="V1115" s="66">
        <v>0</v>
      </c>
      <c r="W1115" s="65">
        <f t="shared" si="358"/>
        <v>0</v>
      </c>
      <c r="X1115" s="65">
        <f t="shared" si="366"/>
        <v>0</v>
      </c>
      <c r="Y1115" s="67">
        <f t="shared" si="367"/>
        <v>8308.3888888888905</v>
      </c>
      <c r="Z1115" s="57"/>
      <c r="AA1115" s="57"/>
      <c r="AC1115" s="57">
        <v>1111</v>
      </c>
      <c r="AD1115" s="66">
        <v>0</v>
      </c>
      <c r="AE1115" s="66">
        <v>0</v>
      </c>
      <c r="AF1115" s="65">
        <f t="shared" si="359"/>
        <v>0</v>
      </c>
      <c r="AG1115" s="65">
        <f t="shared" si="368"/>
        <v>0</v>
      </c>
      <c r="AH1115" s="67">
        <f t="shared" si="369"/>
        <v>7964.1111111111022</v>
      </c>
      <c r="AI1115" s="57"/>
      <c r="AJ1115" s="57"/>
      <c r="AL1115" s="57">
        <v>1111</v>
      </c>
      <c r="AM1115" s="66">
        <v>65</v>
      </c>
      <c r="AN1115" s="66">
        <v>0</v>
      </c>
      <c r="AO1115" s="65">
        <f t="shared" si="360"/>
        <v>18.055555555555554</v>
      </c>
      <c r="AP1115" s="65">
        <f t="shared" si="370"/>
        <v>0.55555555555555358</v>
      </c>
      <c r="AQ1115" s="67">
        <f t="shared" si="371"/>
        <v>8773.305555555542</v>
      </c>
      <c r="AR1115" s="57"/>
      <c r="AS1115" s="57"/>
      <c r="AU1115" s="57">
        <v>1111</v>
      </c>
      <c r="AV1115" s="66">
        <v>65</v>
      </c>
      <c r="AW1115" s="66">
        <v>0</v>
      </c>
      <c r="AX1115" s="65">
        <f t="shared" si="361"/>
        <v>18.055555555555554</v>
      </c>
      <c r="AY1115" s="65">
        <f t="shared" si="372"/>
        <v>0.55555555555555358</v>
      </c>
      <c r="AZ1115" s="67">
        <f t="shared" si="373"/>
        <v>8773.305555555542</v>
      </c>
      <c r="BA1115" s="57"/>
      <c r="BB1115" s="57"/>
      <c r="BD1115" s="57">
        <v>1111</v>
      </c>
      <c r="BE1115" s="66">
        <v>61.2</v>
      </c>
      <c r="BF1115" s="66">
        <v>0</v>
      </c>
      <c r="BG1115" s="65">
        <f t="shared" si="362"/>
        <v>17</v>
      </c>
      <c r="BH1115" s="65">
        <f t="shared" si="374"/>
        <v>-0.22222222222222143</v>
      </c>
      <c r="BI1115" s="67">
        <f t="shared" si="375"/>
        <v>8852.1666666666679</v>
      </c>
      <c r="BJ1115" s="57"/>
      <c r="BK1115" s="57"/>
      <c r="BM1115" s="57">
        <v>1111</v>
      </c>
      <c r="BN1115" s="57">
        <v>61.2</v>
      </c>
      <c r="BO1115" s="66">
        <v>0</v>
      </c>
      <c r="BP1115" s="65">
        <f t="shared" si="363"/>
        <v>17</v>
      </c>
      <c r="BQ1115" s="65">
        <f t="shared" si="376"/>
        <v>-0.22222222222222143</v>
      </c>
      <c r="BR1115" s="67">
        <f t="shared" si="377"/>
        <v>8896.5833333333339</v>
      </c>
      <c r="BS1115" s="57"/>
      <c r="BT1115" s="57"/>
    </row>
    <row r="1116" spans="1:72" x14ac:dyDescent="0.25">
      <c r="A1116" s="31">
        <v>1116</v>
      </c>
      <c r="B1116" s="56">
        <v>1113</v>
      </c>
      <c r="C1116" s="71">
        <v>62.6</v>
      </c>
      <c r="D1116" s="71">
        <v>0</v>
      </c>
      <c r="E1116" s="71">
        <v>17.388888888888889</v>
      </c>
      <c r="F1116" s="71">
        <v>0.36111111111111427</v>
      </c>
      <c r="G1116" s="71">
        <v>8930.8055555555566</v>
      </c>
      <c r="K1116" s="57">
        <v>1112</v>
      </c>
      <c r="L1116" s="66">
        <v>42.7</v>
      </c>
      <c r="M1116" s="66">
        <v>0</v>
      </c>
      <c r="N1116" s="65">
        <f t="shared" si="357"/>
        <v>11.861111111111112</v>
      </c>
      <c r="O1116" s="65">
        <f t="shared" si="364"/>
        <v>-2.7777777777775015E-2</v>
      </c>
      <c r="P1116" s="67">
        <f t="shared" si="365"/>
        <v>6212.4027777777746</v>
      </c>
      <c r="Q1116" s="57"/>
      <c r="R1116" s="57"/>
      <c r="T1116" s="57">
        <v>1112</v>
      </c>
      <c r="U1116" s="66">
        <v>0</v>
      </c>
      <c r="V1116" s="66">
        <v>0</v>
      </c>
      <c r="W1116" s="65">
        <f t="shared" si="358"/>
        <v>0</v>
      </c>
      <c r="X1116" s="65">
        <f t="shared" si="366"/>
        <v>0</v>
      </c>
      <c r="Y1116" s="67">
        <f t="shared" si="367"/>
        <v>8308.3888888888905</v>
      </c>
      <c r="Z1116" s="57"/>
      <c r="AA1116" s="57"/>
      <c r="AC1116" s="57">
        <v>1112</v>
      </c>
      <c r="AD1116" s="66">
        <v>0</v>
      </c>
      <c r="AE1116" s="66">
        <v>0</v>
      </c>
      <c r="AF1116" s="65">
        <f t="shared" si="359"/>
        <v>0</v>
      </c>
      <c r="AG1116" s="65">
        <f t="shared" si="368"/>
        <v>0</v>
      </c>
      <c r="AH1116" s="67">
        <f t="shared" si="369"/>
        <v>7964.1111111111022</v>
      </c>
      <c r="AI1116" s="57"/>
      <c r="AJ1116" s="57"/>
      <c r="AL1116" s="57">
        <v>1112</v>
      </c>
      <c r="AM1116" s="66">
        <v>66.900000000000006</v>
      </c>
      <c r="AN1116" s="66">
        <v>0</v>
      </c>
      <c r="AO1116" s="65">
        <f t="shared" si="360"/>
        <v>18.583333333333336</v>
      </c>
      <c r="AP1116" s="65">
        <f t="shared" si="370"/>
        <v>0.52777777777778212</v>
      </c>
      <c r="AQ1116" s="67">
        <f t="shared" si="371"/>
        <v>8791.6249999999873</v>
      </c>
      <c r="AR1116" s="57"/>
      <c r="AS1116" s="57"/>
      <c r="AU1116" s="57">
        <v>1112</v>
      </c>
      <c r="AV1116" s="66">
        <v>66.900000000000006</v>
      </c>
      <c r="AW1116" s="66">
        <v>0</v>
      </c>
      <c r="AX1116" s="65">
        <f t="shared" si="361"/>
        <v>18.583333333333336</v>
      </c>
      <c r="AY1116" s="65">
        <f t="shared" si="372"/>
        <v>0.52777777777778212</v>
      </c>
      <c r="AZ1116" s="67">
        <f t="shared" si="373"/>
        <v>8791.6249999999873</v>
      </c>
      <c r="BA1116" s="57"/>
      <c r="BB1116" s="57"/>
      <c r="BD1116" s="57">
        <v>1112</v>
      </c>
      <c r="BE1116" s="66">
        <v>61.3</v>
      </c>
      <c r="BF1116" s="66">
        <v>0</v>
      </c>
      <c r="BG1116" s="65">
        <f t="shared" si="362"/>
        <v>17.027777777777775</v>
      </c>
      <c r="BH1116" s="65">
        <f t="shared" si="374"/>
        <v>2.7777777777775015E-2</v>
      </c>
      <c r="BI1116" s="67">
        <f t="shared" si="375"/>
        <v>8869.1805555555566</v>
      </c>
      <c r="BJ1116" s="57"/>
      <c r="BK1116" s="57"/>
      <c r="BM1116" s="57">
        <v>1112</v>
      </c>
      <c r="BN1116" s="57">
        <v>61.3</v>
      </c>
      <c r="BO1116" s="66">
        <v>0</v>
      </c>
      <c r="BP1116" s="65">
        <f t="shared" si="363"/>
        <v>17.027777777777775</v>
      </c>
      <c r="BQ1116" s="65">
        <f t="shared" si="376"/>
        <v>2.7777777777775015E-2</v>
      </c>
      <c r="BR1116" s="67">
        <f t="shared" si="377"/>
        <v>8913.5972222222226</v>
      </c>
      <c r="BS1116" s="57"/>
      <c r="BT1116" s="57"/>
    </row>
    <row r="1117" spans="1:72" x14ac:dyDescent="0.25">
      <c r="A1117" s="31">
        <v>1117</v>
      </c>
      <c r="B1117" s="56">
        <v>1114</v>
      </c>
      <c r="C1117" s="71">
        <v>65.3</v>
      </c>
      <c r="D1117" s="71">
        <v>0</v>
      </c>
      <c r="E1117" s="71">
        <v>18.138888888888889</v>
      </c>
      <c r="F1117" s="71">
        <v>0.75</v>
      </c>
      <c r="G1117" s="71">
        <v>8948.5694444444453</v>
      </c>
      <c r="K1117" s="57">
        <v>1113</v>
      </c>
      <c r="L1117" s="66">
        <v>42.8</v>
      </c>
      <c r="M1117" s="66">
        <v>0</v>
      </c>
      <c r="N1117" s="65">
        <f t="shared" si="357"/>
        <v>11.888888888888888</v>
      </c>
      <c r="O1117" s="65">
        <f t="shared" si="364"/>
        <v>2.7777777777775015E-2</v>
      </c>
      <c r="P1117" s="67">
        <f t="shared" si="365"/>
        <v>6224.2777777777746</v>
      </c>
      <c r="Q1117" s="57"/>
      <c r="R1117" s="57"/>
      <c r="T1117" s="57">
        <v>1113</v>
      </c>
      <c r="U1117" s="66">
        <v>0</v>
      </c>
      <c r="V1117" s="66">
        <v>0</v>
      </c>
      <c r="W1117" s="65">
        <f t="shared" si="358"/>
        <v>0</v>
      </c>
      <c r="X1117" s="65">
        <f t="shared" si="366"/>
        <v>0</v>
      </c>
      <c r="Y1117" s="67">
        <f t="shared" si="367"/>
        <v>8308.3888888888905</v>
      </c>
      <c r="Z1117" s="57"/>
      <c r="AA1117" s="57"/>
      <c r="AC1117" s="57">
        <v>1113</v>
      </c>
      <c r="AD1117" s="66">
        <v>0</v>
      </c>
      <c r="AE1117" s="66">
        <v>0</v>
      </c>
      <c r="AF1117" s="65">
        <f t="shared" si="359"/>
        <v>0</v>
      </c>
      <c r="AG1117" s="65">
        <f t="shared" si="368"/>
        <v>0</v>
      </c>
      <c r="AH1117" s="67">
        <f t="shared" si="369"/>
        <v>7964.1111111111022</v>
      </c>
      <c r="AI1117" s="57"/>
      <c r="AJ1117" s="57"/>
      <c r="AL1117" s="57">
        <v>1113</v>
      </c>
      <c r="AM1117" s="66">
        <v>68.599999999999994</v>
      </c>
      <c r="AN1117" s="66">
        <v>0</v>
      </c>
      <c r="AO1117" s="65">
        <f t="shared" si="360"/>
        <v>19.055555555555554</v>
      </c>
      <c r="AP1117" s="65">
        <f t="shared" si="370"/>
        <v>0.47222222222221788</v>
      </c>
      <c r="AQ1117" s="67">
        <f t="shared" si="371"/>
        <v>8810.4444444444325</v>
      </c>
      <c r="AR1117" s="57"/>
      <c r="AS1117" s="57"/>
      <c r="AU1117" s="57">
        <v>1113</v>
      </c>
      <c r="AV1117" s="66">
        <v>68.599999999999994</v>
      </c>
      <c r="AW1117" s="66">
        <v>0</v>
      </c>
      <c r="AX1117" s="65">
        <f t="shared" si="361"/>
        <v>19.055555555555554</v>
      </c>
      <c r="AY1117" s="65">
        <f t="shared" si="372"/>
        <v>0.47222222222221788</v>
      </c>
      <c r="AZ1117" s="67">
        <f t="shared" si="373"/>
        <v>8810.4444444444325</v>
      </c>
      <c r="BA1117" s="57"/>
      <c r="BB1117" s="57"/>
      <c r="BD1117" s="57">
        <v>1113</v>
      </c>
      <c r="BE1117" s="66">
        <v>61.7</v>
      </c>
      <c r="BF1117" s="66">
        <v>0</v>
      </c>
      <c r="BG1117" s="65">
        <f t="shared" si="362"/>
        <v>17.138888888888889</v>
      </c>
      <c r="BH1117" s="65">
        <f t="shared" si="374"/>
        <v>0.11111111111111427</v>
      </c>
      <c r="BI1117" s="67">
        <f t="shared" si="375"/>
        <v>8886.2638888888905</v>
      </c>
      <c r="BJ1117" s="57"/>
      <c r="BK1117" s="57"/>
      <c r="BM1117" s="57">
        <v>1113</v>
      </c>
      <c r="BN1117" s="57">
        <v>62.6</v>
      </c>
      <c r="BO1117" s="66">
        <v>0</v>
      </c>
      <c r="BP1117" s="65">
        <f t="shared" si="363"/>
        <v>17.388888888888889</v>
      </c>
      <c r="BQ1117" s="65">
        <f t="shared" si="376"/>
        <v>0.36111111111111427</v>
      </c>
      <c r="BR1117" s="67">
        <f t="shared" si="377"/>
        <v>8930.8055555555566</v>
      </c>
      <c r="BS1117" s="57"/>
      <c r="BT1117" s="57"/>
    </row>
    <row r="1118" spans="1:72" x14ac:dyDescent="0.25">
      <c r="A1118" s="31">
        <v>1118</v>
      </c>
      <c r="B1118" s="56">
        <v>1115</v>
      </c>
      <c r="C1118" s="71">
        <v>68</v>
      </c>
      <c r="D1118" s="71">
        <v>0</v>
      </c>
      <c r="E1118" s="71">
        <v>18.888888888888889</v>
      </c>
      <c r="F1118" s="71">
        <v>0.75</v>
      </c>
      <c r="G1118" s="71">
        <v>8967.0833333333339</v>
      </c>
      <c r="K1118" s="57">
        <v>1114</v>
      </c>
      <c r="L1118" s="66">
        <v>43.3</v>
      </c>
      <c r="M1118" s="66">
        <v>0</v>
      </c>
      <c r="N1118" s="65">
        <f t="shared" si="357"/>
        <v>12.027777777777777</v>
      </c>
      <c r="O1118" s="65">
        <f t="shared" si="364"/>
        <v>0.13888888888888928</v>
      </c>
      <c r="P1118" s="67">
        <f t="shared" si="365"/>
        <v>6236.2361111111077</v>
      </c>
      <c r="Q1118" s="57"/>
      <c r="R1118" s="57"/>
      <c r="T1118" s="57">
        <v>1114</v>
      </c>
      <c r="U1118" s="66">
        <v>0</v>
      </c>
      <c r="V1118" s="66">
        <v>0</v>
      </c>
      <c r="W1118" s="65">
        <f t="shared" si="358"/>
        <v>0</v>
      </c>
      <c r="X1118" s="65">
        <f t="shared" si="366"/>
        <v>0</v>
      </c>
      <c r="Y1118" s="67">
        <f t="shared" si="367"/>
        <v>8308.3888888888905</v>
      </c>
      <c r="Z1118" s="57"/>
      <c r="AA1118" s="57"/>
      <c r="AC1118" s="57">
        <v>1114</v>
      </c>
      <c r="AD1118" s="66">
        <v>0</v>
      </c>
      <c r="AE1118" s="66">
        <v>0</v>
      </c>
      <c r="AF1118" s="65">
        <f t="shared" si="359"/>
        <v>0</v>
      </c>
      <c r="AG1118" s="65">
        <f t="shared" si="368"/>
        <v>0</v>
      </c>
      <c r="AH1118" s="67">
        <f t="shared" si="369"/>
        <v>7964.1111111111022</v>
      </c>
      <c r="AI1118" s="57"/>
      <c r="AJ1118" s="57"/>
      <c r="AL1118" s="57">
        <v>1114</v>
      </c>
      <c r="AM1118" s="66">
        <v>70.099999999999994</v>
      </c>
      <c r="AN1118" s="66">
        <v>0</v>
      </c>
      <c r="AO1118" s="65">
        <f t="shared" si="360"/>
        <v>19.472222222222221</v>
      </c>
      <c r="AP1118" s="65">
        <f t="shared" si="370"/>
        <v>0.41666666666666785</v>
      </c>
      <c r="AQ1118" s="67">
        <f t="shared" si="371"/>
        <v>8829.7083333333212</v>
      </c>
      <c r="AR1118" s="57"/>
      <c r="AS1118" s="57"/>
      <c r="AU1118" s="57">
        <v>1114</v>
      </c>
      <c r="AV1118" s="66">
        <v>70.099999999999994</v>
      </c>
      <c r="AW1118" s="66">
        <v>0</v>
      </c>
      <c r="AX1118" s="65">
        <f t="shared" si="361"/>
        <v>19.472222222222221</v>
      </c>
      <c r="AY1118" s="65">
        <f t="shared" si="372"/>
        <v>0.41666666666666785</v>
      </c>
      <c r="AZ1118" s="67">
        <f t="shared" si="373"/>
        <v>8829.7083333333212</v>
      </c>
      <c r="BA1118" s="57"/>
      <c r="BB1118" s="57"/>
      <c r="BD1118" s="57">
        <v>1114</v>
      </c>
      <c r="BE1118" s="66">
        <v>62</v>
      </c>
      <c r="BF1118" s="66">
        <v>0</v>
      </c>
      <c r="BG1118" s="65">
        <f t="shared" si="362"/>
        <v>17.222222222222221</v>
      </c>
      <c r="BH1118" s="65">
        <f t="shared" si="374"/>
        <v>8.3333333333332149E-2</v>
      </c>
      <c r="BI1118" s="67">
        <f t="shared" si="375"/>
        <v>8903.4444444444453</v>
      </c>
      <c r="BJ1118" s="57"/>
      <c r="BK1118" s="57"/>
      <c r="BM1118" s="57">
        <v>1114</v>
      </c>
      <c r="BN1118" s="57">
        <v>65.3</v>
      </c>
      <c r="BO1118" s="66">
        <v>0</v>
      </c>
      <c r="BP1118" s="65">
        <f t="shared" si="363"/>
        <v>18.138888888888889</v>
      </c>
      <c r="BQ1118" s="65">
        <f t="shared" si="376"/>
        <v>0.75</v>
      </c>
      <c r="BR1118" s="67">
        <f t="shared" si="377"/>
        <v>8948.5694444444453</v>
      </c>
      <c r="BS1118" s="57"/>
      <c r="BT1118" s="57"/>
    </row>
    <row r="1119" spans="1:72" x14ac:dyDescent="0.25">
      <c r="A1119" s="31">
        <v>1119</v>
      </c>
      <c r="B1119" s="56">
        <v>1116</v>
      </c>
      <c r="C1119" s="71">
        <v>69.400000000000006</v>
      </c>
      <c r="D1119" s="71">
        <v>0</v>
      </c>
      <c r="E1119" s="71">
        <v>19.277777777777779</v>
      </c>
      <c r="F1119" s="71">
        <v>0.38888888888888928</v>
      </c>
      <c r="G1119" s="71">
        <v>8986.1666666666679</v>
      </c>
      <c r="K1119" s="57">
        <v>1115</v>
      </c>
      <c r="L1119" s="66">
        <v>43.9</v>
      </c>
      <c r="M1119" s="66">
        <v>0</v>
      </c>
      <c r="N1119" s="65">
        <f t="shared" si="357"/>
        <v>12.194444444444443</v>
      </c>
      <c r="O1119" s="65">
        <f t="shared" si="364"/>
        <v>0.16666666666666607</v>
      </c>
      <c r="P1119" s="67">
        <f t="shared" si="365"/>
        <v>6248.347222222219</v>
      </c>
      <c r="Q1119" s="57"/>
      <c r="R1119" s="57"/>
      <c r="T1119" s="57">
        <v>1115</v>
      </c>
      <c r="U1119" s="66">
        <v>0</v>
      </c>
      <c r="V1119" s="66">
        <v>0</v>
      </c>
      <c r="W1119" s="65">
        <f t="shared" si="358"/>
        <v>0</v>
      </c>
      <c r="X1119" s="65">
        <f t="shared" si="366"/>
        <v>0</v>
      </c>
      <c r="Y1119" s="67">
        <f t="shared" si="367"/>
        <v>8308.3888888888905</v>
      </c>
      <c r="Z1119" s="57"/>
      <c r="AA1119" s="57"/>
      <c r="AC1119" s="57">
        <v>1115</v>
      </c>
      <c r="AD1119" s="66">
        <v>0</v>
      </c>
      <c r="AE1119" s="66">
        <v>0</v>
      </c>
      <c r="AF1119" s="65">
        <f t="shared" si="359"/>
        <v>0</v>
      </c>
      <c r="AG1119" s="65">
        <f t="shared" si="368"/>
        <v>0</v>
      </c>
      <c r="AH1119" s="67">
        <f t="shared" si="369"/>
        <v>7964.1111111111022</v>
      </c>
      <c r="AI1119" s="57"/>
      <c r="AJ1119" s="57"/>
      <c r="AL1119" s="57">
        <v>1115</v>
      </c>
      <c r="AM1119" s="66">
        <v>71.5</v>
      </c>
      <c r="AN1119" s="66">
        <v>0</v>
      </c>
      <c r="AO1119" s="65">
        <f t="shared" si="360"/>
        <v>19.861111111111111</v>
      </c>
      <c r="AP1119" s="65">
        <f t="shared" si="370"/>
        <v>0.38888888888888928</v>
      </c>
      <c r="AQ1119" s="67">
        <f t="shared" si="371"/>
        <v>8849.3749999999873</v>
      </c>
      <c r="AR1119" s="57"/>
      <c r="AS1119" s="57"/>
      <c r="AU1119" s="57">
        <v>1115</v>
      </c>
      <c r="AV1119" s="66">
        <v>71.5</v>
      </c>
      <c r="AW1119" s="66">
        <v>0</v>
      </c>
      <c r="AX1119" s="65">
        <f t="shared" si="361"/>
        <v>19.861111111111111</v>
      </c>
      <c r="AY1119" s="65">
        <f t="shared" si="372"/>
        <v>0.38888888888888928</v>
      </c>
      <c r="AZ1119" s="67">
        <f t="shared" si="373"/>
        <v>8849.3749999999873</v>
      </c>
      <c r="BA1119" s="57"/>
      <c r="BB1119" s="57"/>
      <c r="BD1119" s="57">
        <v>1115</v>
      </c>
      <c r="BE1119" s="66">
        <v>64.599999999999994</v>
      </c>
      <c r="BF1119" s="66">
        <v>0</v>
      </c>
      <c r="BG1119" s="65">
        <f t="shared" si="362"/>
        <v>17.944444444444443</v>
      </c>
      <c r="BH1119" s="65">
        <f t="shared" si="374"/>
        <v>0.72222222222222143</v>
      </c>
      <c r="BI1119" s="67">
        <f t="shared" si="375"/>
        <v>8921.0277777777792</v>
      </c>
      <c r="BJ1119" s="57"/>
      <c r="BK1119" s="57"/>
      <c r="BM1119" s="57">
        <v>1115</v>
      </c>
      <c r="BN1119" s="57">
        <v>68</v>
      </c>
      <c r="BO1119" s="66">
        <v>0</v>
      </c>
      <c r="BP1119" s="65">
        <f t="shared" si="363"/>
        <v>18.888888888888889</v>
      </c>
      <c r="BQ1119" s="65">
        <f t="shared" si="376"/>
        <v>0.75</v>
      </c>
      <c r="BR1119" s="67">
        <f t="shared" si="377"/>
        <v>8967.0833333333339</v>
      </c>
      <c r="BS1119" s="57"/>
      <c r="BT1119" s="57"/>
    </row>
    <row r="1120" spans="1:72" x14ac:dyDescent="0.25">
      <c r="A1120" s="31">
        <v>1120</v>
      </c>
      <c r="B1120" s="56">
        <v>1117</v>
      </c>
      <c r="C1120" s="71">
        <v>69.7</v>
      </c>
      <c r="D1120" s="71">
        <v>0</v>
      </c>
      <c r="E1120" s="71">
        <v>19.361111111111111</v>
      </c>
      <c r="F1120" s="71">
        <v>8.3333333333332149E-2</v>
      </c>
      <c r="G1120" s="71">
        <v>9005.4861111111131</v>
      </c>
      <c r="K1120" s="57">
        <v>1116</v>
      </c>
      <c r="L1120" s="66">
        <v>44.6</v>
      </c>
      <c r="M1120" s="66">
        <v>0</v>
      </c>
      <c r="N1120" s="65">
        <f t="shared" si="357"/>
        <v>12.388888888888889</v>
      </c>
      <c r="O1120" s="65">
        <f t="shared" si="364"/>
        <v>0.19444444444444642</v>
      </c>
      <c r="P1120" s="67">
        <f t="shared" si="365"/>
        <v>6260.638888888886</v>
      </c>
      <c r="Q1120" s="57"/>
      <c r="R1120" s="57"/>
      <c r="T1120" s="57">
        <v>1116</v>
      </c>
      <c r="U1120" s="66">
        <v>0</v>
      </c>
      <c r="V1120" s="66">
        <v>0</v>
      </c>
      <c r="W1120" s="65">
        <f t="shared" si="358"/>
        <v>0</v>
      </c>
      <c r="X1120" s="65">
        <f t="shared" si="366"/>
        <v>0</v>
      </c>
      <c r="Y1120" s="67">
        <f t="shared" si="367"/>
        <v>8308.3888888888905</v>
      </c>
      <c r="Z1120" s="57"/>
      <c r="AA1120" s="57"/>
      <c r="AC1120" s="57">
        <v>1116</v>
      </c>
      <c r="AD1120" s="66">
        <v>0</v>
      </c>
      <c r="AE1120" s="66">
        <v>0</v>
      </c>
      <c r="AF1120" s="65">
        <f t="shared" si="359"/>
        <v>0</v>
      </c>
      <c r="AG1120" s="65">
        <f t="shared" si="368"/>
        <v>0</v>
      </c>
      <c r="AH1120" s="67">
        <f t="shared" si="369"/>
        <v>7964.1111111111022</v>
      </c>
      <c r="AI1120" s="57"/>
      <c r="AJ1120" s="57"/>
      <c r="AL1120" s="57">
        <v>1116</v>
      </c>
      <c r="AM1120" s="66">
        <v>72.8</v>
      </c>
      <c r="AN1120" s="66">
        <v>0</v>
      </c>
      <c r="AO1120" s="65">
        <f t="shared" si="360"/>
        <v>20.222222222222221</v>
      </c>
      <c r="AP1120" s="65">
        <f t="shared" si="370"/>
        <v>0.36111111111111072</v>
      </c>
      <c r="AQ1120" s="67">
        <f t="shared" si="371"/>
        <v>8869.4166666666533</v>
      </c>
      <c r="AR1120" s="57"/>
      <c r="AS1120" s="57"/>
      <c r="AU1120" s="57">
        <v>1116</v>
      </c>
      <c r="AV1120" s="66">
        <v>72.8</v>
      </c>
      <c r="AW1120" s="66">
        <v>0</v>
      </c>
      <c r="AX1120" s="65">
        <f t="shared" si="361"/>
        <v>20.222222222222221</v>
      </c>
      <c r="AY1120" s="65">
        <f t="shared" si="372"/>
        <v>0.36111111111111072</v>
      </c>
      <c r="AZ1120" s="67">
        <f t="shared" si="373"/>
        <v>8869.4166666666533</v>
      </c>
      <c r="BA1120" s="57"/>
      <c r="BB1120" s="57"/>
      <c r="BD1120" s="57">
        <v>1116</v>
      </c>
      <c r="BE1120" s="66">
        <v>66</v>
      </c>
      <c r="BF1120" s="66">
        <v>0</v>
      </c>
      <c r="BG1120" s="65">
        <f t="shared" si="362"/>
        <v>18.333333333333332</v>
      </c>
      <c r="BH1120" s="65">
        <f t="shared" si="374"/>
        <v>0.38888888888888928</v>
      </c>
      <c r="BI1120" s="67">
        <f t="shared" si="375"/>
        <v>8939.1666666666679</v>
      </c>
      <c r="BJ1120" s="57"/>
      <c r="BK1120" s="57"/>
      <c r="BM1120" s="57">
        <v>1116</v>
      </c>
      <c r="BN1120" s="57">
        <v>69.400000000000006</v>
      </c>
      <c r="BO1120" s="66">
        <v>0</v>
      </c>
      <c r="BP1120" s="65">
        <f t="shared" si="363"/>
        <v>19.277777777777779</v>
      </c>
      <c r="BQ1120" s="65">
        <f t="shared" si="376"/>
        <v>0.38888888888888928</v>
      </c>
      <c r="BR1120" s="67">
        <f t="shared" si="377"/>
        <v>8986.1666666666679</v>
      </c>
      <c r="BS1120" s="57"/>
      <c r="BT1120" s="57"/>
    </row>
    <row r="1121" spans="1:72" x14ac:dyDescent="0.25">
      <c r="A1121" s="31">
        <v>1121</v>
      </c>
      <c r="B1121" s="56">
        <v>1118</v>
      </c>
      <c r="C1121" s="71">
        <v>69.3</v>
      </c>
      <c r="D1121" s="71">
        <v>0</v>
      </c>
      <c r="E1121" s="71">
        <v>19.25</v>
      </c>
      <c r="F1121" s="71">
        <v>-0.11111111111111072</v>
      </c>
      <c r="G1121" s="71">
        <v>9024.7916666666679</v>
      </c>
      <c r="K1121" s="57">
        <v>1117</v>
      </c>
      <c r="L1121" s="66">
        <v>45.4</v>
      </c>
      <c r="M1121" s="66">
        <v>0</v>
      </c>
      <c r="N1121" s="65">
        <f t="shared" si="357"/>
        <v>12.611111111111111</v>
      </c>
      <c r="O1121" s="65">
        <f t="shared" si="364"/>
        <v>0.22222222222222143</v>
      </c>
      <c r="P1121" s="67">
        <f t="shared" si="365"/>
        <v>6273.138888888886</v>
      </c>
      <c r="Q1121" s="57"/>
      <c r="R1121" s="57"/>
      <c r="T1121" s="57">
        <v>1117</v>
      </c>
      <c r="U1121" s="66">
        <v>0</v>
      </c>
      <c r="V1121" s="66">
        <v>0</v>
      </c>
      <c r="W1121" s="65">
        <f t="shared" si="358"/>
        <v>0</v>
      </c>
      <c r="X1121" s="65">
        <f t="shared" si="366"/>
        <v>0</v>
      </c>
      <c r="Y1121" s="67">
        <f t="shared" si="367"/>
        <v>8308.3888888888905</v>
      </c>
      <c r="Z1121" s="57"/>
      <c r="AA1121" s="57"/>
      <c r="AC1121" s="57">
        <v>1117</v>
      </c>
      <c r="AD1121" s="66">
        <v>0</v>
      </c>
      <c r="AE1121" s="66">
        <v>0</v>
      </c>
      <c r="AF1121" s="65">
        <f t="shared" si="359"/>
        <v>0</v>
      </c>
      <c r="AG1121" s="65">
        <f t="shared" si="368"/>
        <v>0</v>
      </c>
      <c r="AH1121" s="67">
        <f t="shared" si="369"/>
        <v>7964.1111111111022</v>
      </c>
      <c r="AI1121" s="57"/>
      <c r="AJ1121" s="57"/>
      <c r="AL1121" s="57">
        <v>1117</v>
      </c>
      <c r="AM1121" s="66">
        <v>73.900000000000006</v>
      </c>
      <c r="AN1121" s="66">
        <v>0</v>
      </c>
      <c r="AO1121" s="65">
        <f t="shared" si="360"/>
        <v>20.527777777777779</v>
      </c>
      <c r="AP1121" s="65">
        <f t="shared" si="370"/>
        <v>0.30555555555555713</v>
      </c>
      <c r="AQ1121" s="67">
        <f t="shared" si="371"/>
        <v>8889.7916666666533</v>
      </c>
      <c r="AR1121" s="57"/>
      <c r="AS1121" s="57"/>
      <c r="AU1121" s="57">
        <v>1117</v>
      </c>
      <c r="AV1121" s="66">
        <v>73.900000000000006</v>
      </c>
      <c r="AW1121" s="66">
        <v>0</v>
      </c>
      <c r="AX1121" s="65">
        <f t="shared" si="361"/>
        <v>20.527777777777779</v>
      </c>
      <c r="AY1121" s="65">
        <f t="shared" si="372"/>
        <v>0.30555555555555713</v>
      </c>
      <c r="AZ1121" s="67">
        <f t="shared" si="373"/>
        <v>8889.7916666666533</v>
      </c>
      <c r="BA1121" s="57"/>
      <c r="BB1121" s="57"/>
      <c r="BD1121" s="57">
        <v>1117</v>
      </c>
      <c r="BE1121" s="66">
        <v>66.2</v>
      </c>
      <c r="BF1121" s="66">
        <v>0</v>
      </c>
      <c r="BG1121" s="65">
        <f t="shared" si="362"/>
        <v>18.388888888888889</v>
      </c>
      <c r="BH1121" s="65">
        <f t="shared" si="374"/>
        <v>5.5555555555557135E-2</v>
      </c>
      <c r="BI1121" s="67">
        <f t="shared" si="375"/>
        <v>8957.5277777777792</v>
      </c>
      <c r="BJ1121" s="57"/>
      <c r="BK1121" s="57"/>
      <c r="BM1121" s="57">
        <v>1117</v>
      </c>
      <c r="BN1121" s="57">
        <v>69.7</v>
      </c>
      <c r="BO1121" s="66">
        <v>0</v>
      </c>
      <c r="BP1121" s="65">
        <f t="shared" si="363"/>
        <v>19.361111111111111</v>
      </c>
      <c r="BQ1121" s="65">
        <f t="shared" si="376"/>
        <v>8.3333333333332149E-2</v>
      </c>
      <c r="BR1121" s="67">
        <f t="shared" si="377"/>
        <v>9005.4861111111131</v>
      </c>
      <c r="BS1121" s="57"/>
      <c r="BT1121" s="57"/>
    </row>
    <row r="1122" spans="1:72" x14ac:dyDescent="0.25">
      <c r="A1122" s="31">
        <v>1122</v>
      </c>
      <c r="B1122" s="56">
        <v>1119</v>
      </c>
      <c r="C1122" s="71">
        <v>68.099999999999994</v>
      </c>
      <c r="D1122" s="71">
        <v>0</v>
      </c>
      <c r="E1122" s="71">
        <v>18.916666666666664</v>
      </c>
      <c r="F1122" s="71">
        <v>-0.3333333333333357</v>
      </c>
      <c r="G1122" s="71">
        <v>9043.8750000000018</v>
      </c>
      <c r="K1122" s="57">
        <v>1118</v>
      </c>
      <c r="L1122" s="66">
        <v>46.3</v>
      </c>
      <c r="M1122" s="66">
        <v>0</v>
      </c>
      <c r="N1122" s="65">
        <f t="shared" si="357"/>
        <v>12.861111111111111</v>
      </c>
      <c r="O1122" s="65">
        <f t="shared" si="364"/>
        <v>0.25</v>
      </c>
      <c r="P1122" s="67">
        <f t="shared" si="365"/>
        <v>6285.8749999999973</v>
      </c>
      <c r="Q1122" s="57"/>
      <c r="R1122" s="57"/>
      <c r="T1122" s="57">
        <v>1118</v>
      </c>
      <c r="U1122" s="66">
        <v>0</v>
      </c>
      <c r="V1122" s="66">
        <v>0</v>
      </c>
      <c r="W1122" s="65">
        <f t="shared" si="358"/>
        <v>0</v>
      </c>
      <c r="X1122" s="65">
        <f t="shared" si="366"/>
        <v>0</v>
      </c>
      <c r="Y1122" s="67">
        <f t="shared" si="367"/>
        <v>8308.3888888888905</v>
      </c>
      <c r="Z1122" s="57"/>
      <c r="AA1122" s="57"/>
      <c r="AC1122" s="57">
        <v>1118</v>
      </c>
      <c r="AD1122" s="66">
        <v>0</v>
      </c>
      <c r="AE1122" s="66">
        <v>0</v>
      </c>
      <c r="AF1122" s="65">
        <f t="shared" si="359"/>
        <v>0</v>
      </c>
      <c r="AG1122" s="65">
        <f t="shared" si="368"/>
        <v>0</v>
      </c>
      <c r="AH1122" s="67">
        <f t="shared" si="369"/>
        <v>7964.1111111111022</v>
      </c>
      <c r="AI1122" s="57"/>
      <c r="AJ1122" s="57"/>
      <c r="AL1122" s="57">
        <v>1118</v>
      </c>
      <c r="AM1122" s="66">
        <v>74.900000000000006</v>
      </c>
      <c r="AN1122" s="66">
        <v>0</v>
      </c>
      <c r="AO1122" s="65">
        <f t="shared" si="360"/>
        <v>20.805555555555557</v>
      </c>
      <c r="AP1122" s="65">
        <f t="shared" si="370"/>
        <v>0.27777777777777857</v>
      </c>
      <c r="AQ1122" s="67">
        <f t="shared" si="371"/>
        <v>8910.4583333333194</v>
      </c>
      <c r="AR1122" s="57"/>
      <c r="AS1122" s="57"/>
      <c r="AU1122" s="57">
        <v>1118</v>
      </c>
      <c r="AV1122" s="66">
        <v>74.900000000000006</v>
      </c>
      <c r="AW1122" s="66">
        <v>0</v>
      </c>
      <c r="AX1122" s="65">
        <f t="shared" si="361"/>
        <v>20.805555555555557</v>
      </c>
      <c r="AY1122" s="65">
        <f t="shared" si="372"/>
        <v>0.27777777777777857</v>
      </c>
      <c r="AZ1122" s="67">
        <f t="shared" si="373"/>
        <v>8910.4583333333194</v>
      </c>
      <c r="BA1122" s="57"/>
      <c r="BB1122" s="57"/>
      <c r="BD1122" s="57">
        <v>1118</v>
      </c>
      <c r="BE1122" s="66">
        <v>65.8</v>
      </c>
      <c r="BF1122" s="66">
        <v>0</v>
      </c>
      <c r="BG1122" s="65">
        <f t="shared" si="362"/>
        <v>18.277777777777775</v>
      </c>
      <c r="BH1122" s="65">
        <f t="shared" si="374"/>
        <v>-0.11111111111111427</v>
      </c>
      <c r="BI1122" s="67">
        <f t="shared" si="375"/>
        <v>8975.8611111111131</v>
      </c>
      <c r="BJ1122" s="57"/>
      <c r="BK1122" s="57"/>
      <c r="BM1122" s="57">
        <v>1118</v>
      </c>
      <c r="BN1122" s="57">
        <v>69.3</v>
      </c>
      <c r="BO1122" s="66">
        <v>0</v>
      </c>
      <c r="BP1122" s="65">
        <f t="shared" si="363"/>
        <v>19.25</v>
      </c>
      <c r="BQ1122" s="65">
        <f t="shared" si="376"/>
        <v>-0.11111111111111072</v>
      </c>
      <c r="BR1122" s="67">
        <f t="shared" si="377"/>
        <v>9024.7916666666679</v>
      </c>
      <c r="BS1122" s="57"/>
      <c r="BT1122" s="57"/>
    </row>
    <row r="1123" spans="1:72" x14ac:dyDescent="0.25">
      <c r="A1123" s="31">
        <v>1123</v>
      </c>
      <c r="B1123" s="56">
        <v>1120</v>
      </c>
      <c r="C1123" s="71">
        <v>66.900000000000006</v>
      </c>
      <c r="D1123" s="71">
        <v>0</v>
      </c>
      <c r="E1123" s="71">
        <v>18.583333333333336</v>
      </c>
      <c r="F1123" s="71">
        <v>-0.3333333333333286</v>
      </c>
      <c r="G1123" s="71">
        <v>9062.6250000000018</v>
      </c>
      <c r="K1123" s="57">
        <v>1119</v>
      </c>
      <c r="L1123" s="66">
        <v>47.2</v>
      </c>
      <c r="M1123" s="66">
        <v>0</v>
      </c>
      <c r="N1123" s="65">
        <f t="shared" si="357"/>
        <v>13.111111111111111</v>
      </c>
      <c r="O1123" s="65">
        <f t="shared" si="364"/>
        <v>0.25</v>
      </c>
      <c r="P1123" s="67">
        <f t="shared" si="365"/>
        <v>6298.8611111111086</v>
      </c>
      <c r="Q1123" s="57"/>
      <c r="R1123" s="57"/>
      <c r="T1123" s="57">
        <v>1119</v>
      </c>
      <c r="U1123" s="66">
        <v>0</v>
      </c>
      <c r="V1123" s="66">
        <v>0</v>
      </c>
      <c r="W1123" s="65">
        <f t="shared" si="358"/>
        <v>0</v>
      </c>
      <c r="X1123" s="65">
        <f t="shared" si="366"/>
        <v>0</v>
      </c>
      <c r="Y1123" s="67">
        <f t="shared" si="367"/>
        <v>8308.3888888888905</v>
      </c>
      <c r="Z1123" s="57"/>
      <c r="AA1123" s="57"/>
      <c r="AC1123" s="57">
        <v>1119</v>
      </c>
      <c r="AD1123" s="66">
        <v>0</v>
      </c>
      <c r="AE1123" s="66">
        <v>0</v>
      </c>
      <c r="AF1123" s="65">
        <f t="shared" si="359"/>
        <v>0</v>
      </c>
      <c r="AG1123" s="65">
        <f t="shared" si="368"/>
        <v>0</v>
      </c>
      <c r="AH1123" s="67">
        <f t="shared" si="369"/>
        <v>7964.1111111111022</v>
      </c>
      <c r="AI1123" s="57"/>
      <c r="AJ1123" s="57"/>
      <c r="AL1123" s="57">
        <v>1119</v>
      </c>
      <c r="AM1123" s="66">
        <v>75.7</v>
      </c>
      <c r="AN1123" s="66">
        <v>0</v>
      </c>
      <c r="AO1123" s="65">
        <f t="shared" si="360"/>
        <v>21.027777777777779</v>
      </c>
      <c r="AP1123" s="65">
        <f t="shared" si="370"/>
        <v>0.22222222222222143</v>
      </c>
      <c r="AQ1123" s="67">
        <f t="shared" si="371"/>
        <v>8931.3749999999854</v>
      </c>
      <c r="AR1123" s="57"/>
      <c r="AS1123" s="57"/>
      <c r="AU1123" s="57">
        <v>1119</v>
      </c>
      <c r="AV1123" s="66">
        <v>75.7</v>
      </c>
      <c r="AW1123" s="66">
        <v>0</v>
      </c>
      <c r="AX1123" s="65">
        <f t="shared" si="361"/>
        <v>21.027777777777779</v>
      </c>
      <c r="AY1123" s="65">
        <f t="shared" si="372"/>
        <v>0.22222222222222143</v>
      </c>
      <c r="AZ1123" s="67">
        <f t="shared" si="373"/>
        <v>8931.3749999999854</v>
      </c>
      <c r="BA1123" s="57"/>
      <c r="BB1123" s="57"/>
      <c r="BD1123" s="57">
        <v>1119</v>
      </c>
      <c r="BE1123" s="66">
        <v>64.7</v>
      </c>
      <c r="BF1123" s="66">
        <v>0</v>
      </c>
      <c r="BG1123" s="65">
        <f t="shared" si="362"/>
        <v>17.972222222222221</v>
      </c>
      <c r="BH1123" s="65">
        <f t="shared" si="374"/>
        <v>-0.30555555555555358</v>
      </c>
      <c r="BI1123" s="67">
        <f t="shared" si="375"/>
        <v>8993.9861111111131</v>
      </c>
      <c r="BJ1123" s="57"/>
      <c r="BK1123" s="57"/>
      <c r="BM1123" s="57">
        <v>1119</v>
      </c>
      <c r="BN1123" s="57">
        <v>68.099999999999994</v>
      </c>
      <c r="BO1123" s="66">
        <v>0</v>
      </c>
      <c r="BP1123" s="65">
        <f t="shared" si="363"/>
        <v>18.916666666666664</v>
      </c>
      <c r="BQ1123" s="65">
        <f t="shared" si="376"/>
        <v>-0.3333333333333357</v>
      </c>
      <c r="BR1123" s="67">
        <f t="shared" si="377"/>
        <v>9043.8750000000018</v>
      </c>
      <c r="BS1123" s="57"/>
      <c r="BT1123" s="57"/>
    </row>
    <row r="1124" spans="1:72" x14ac:dyDescent="0.25">
      <c r="A1124" s="31">
        <v>1124</v>
      </c>
      <c r="B1124" s="56">
        <v>1121</v>
      </c>
      <c r="C1124" s="71">
        <v>66.2</v>
      </c>
      <c r="D1124" s="71">
        <v>0</v>
      </c>
      <c r="E1124" s="71">
        <v>18.388888888888889</v>
      </c>
      <c r="F1124" s="71">
        <v>-0.19444444444444642</v>
      </c>
      <c r="G1124" s="71">
        <v>9081.1111111111131</v>
      </c>
      <c r="K1124" s="57">
        <v>1120</v>
      </c>
      <c r="L1124" s="66">
        <v>47.8</v>
      </c>
      <c r="M1124" s="66">
        <v>0</v>
      </c>
      <c r="N1124" s="65">
        <f t="shared" si="357"/>
        <v>13.277777777777777</v>
      </c>
      <c r="O1124" s="65">
        <f t="shared" si="364"/>
        <v>0.16666666666666607</v>
      </c>
      <c r="P1124" s="67">
        <f t="shared" si="365"/>
        <v>6312.0555555555529</v>
      </c>
      <c r="Q1124" s="57"/>
      <c r="R1124" s="57"/>
      <c r="T1124" s="57">
        <v>1120</v>
      </c>
      <c r="U1124" s="66">
        <v>0</v>
      </c>
      <c r="V1124" s="66">
        <v>0</v>
      </c>
      <c r="W1124" s="65">
        <f t="shared" si="358"/>
        <v>0</v>
      </c>
      <c r="X1124" s="65">
        <f t="shared" si="366"/>
        <v>0</v>
      </c>
      <c r="Y1124" s="67">
        <f t="shared" si="367"/>
        <v>8308.3888888888905</v>
      </c>
      <c r="Z1124" s="57"/>
      <c r="AA1124" s="57"/>
      <c r="AC1124" s="57">
        <v>1120</v>
      </c>
      <c r="AD1124" s="66">
        <v>0</v>
      </c>
      <c r="AE1124" s="66">
        <v>0</v>
      </c>
      <c r="AF1124" s="65">
        <f t="shared" si="359"/>
        <v>0</v>
      </c>
      <c r="AG1124" s="65">
        <f t="shared" si="368"/>
        <v>0</v>
      </c>
      <c r="AH1124" s="67">
        <f t="shared" si="369"/>
        <v>7964.1111111111022</v>
      </c>
      <c r="AI1124" s="57"/>
      <c r="AJ1124" s="57"/>
      <c r="AL1124" s="57">
        <v>1120</v>
      </c>
      <c r="AM1124" s="66">
        <v>76.400000000000006</v>
      </c>
      <c r="AN1124" s="66">
        <v>0</v>
      </c>
      <c r="AO1124" s="65">
        <f t="shared" si="360"/>
        <v>21.222222222222225</v>
      </c>
      <c r="AP1124" s="65">
        <f t="shared" si="370"/>
        <v>0.19444444444444642</v>
      </c>
      <c r="AQ1124" s="67">
        <f t="shared" si="371"/>
        <v>8952.4999999999854</v>
      </c>
      <c r="AR1124" s="57"/>
      <c r="AS1124" s="57"/>
      <c r="AU1124" s="57">
        <v>1120</v>
      </c>
      <c r="AV1124" s="66">
        <v>76.400000000000006</v>
      </c>
      <c r="AW1124" s="66">
        <v>0</v>
      </c>
      <c r="AX1124" s="65">
        <f t="shared" si="361"/>
        <v>21.222222222222225</v>
      </c>
      <c r="AY1124" s="65">
        <f t="shared" si="372"/>
        <v>0.19444444444444642</v>
      </c>
      <c r="AZ1124" s="67">
        <f t="shared" si="373"/>
        <v>8952.4999999999854</v>
      </c>
      <c r="BA1124" s="57"/>
      <c r="BB1124" s="57"/>
      <c r="BD1124" s="57">
        <v>1120</v>
      </c>
      <c r="BE1124" s="66">
        <v>63.6</v>
      </c>
      <c r="BF1124" s="66">
        <v>0</v>
      </c>
      <c r="BG1124" s="65">
        <f t="shared" si="362"/>
        <v>17.666666666666668</v>
      </c>
      <c r="BH1124" s="65">
        <f t="shared" si="374"/>
        <v>-0.30555555555555358</v>
      </c>
      <c r="BI1124" s="67">
        <f t="shared" si="375"/>
        <v>9011.8055555555584</v>
      </c>
      <c r="BJ1124" s="57"/>
      <c r="BK1124" s="57"/>
      <c r="BM1124" s="57">
        <v>1120</v>
      </c>
      <c r="BN1124" s="57">
        <v>66.900000000000006</v>
      </c>
      <c r="BO1124" s="66">
        <v>0</v>
      </c>
      <c r="BP1124" s="65">
        <f t="shared" si="363"/>
        <v>18.583333333333336</v>
      </c>
      <c r="BQ1124" s="65">
        <f t="shared" si="376"/>
        <v>-0.3333333333333286</v>
      </c>
      <c r="BR1124" s="67">
        <f t="shared" si="377"/>
        <v>9062.6250000000018</v>
      </c>
      <c r="BS1124" s="57"/>
      <c r="BT1124" s="57"/>
    </row>
    <row r="1125" spans="1:72" x14ac:dyDescent="0.25">
      <c r="A1125" s="31">
        <v>1125</v>
      </c>
      <c r="B1125" s="56">
        <v>1122</v>
      </c>
      <c r="C1125" s="71">
        <v>65.7</v>
      </c>
      <c r="D1125" s="71">
        <v>0</v>
      </c>
      <c r="E1125" s="71">
        <v>18.25</v>
      </c>
      <c r="F1125" s="71">
        <v>-0.13888888888888928</v>
      </c>
      <c r="G1125" s="71">
        <v>9099.4305555555584</v>
      </c>
      <c r="K1125" s="57">
        <v>1121</v>
      </c>
      <c r="L1125" s="66">
        <v>48.2</v>
      </c>
      <c r="M1125" s="66">
        <v>0</v>
      </c>
      <c r="N1125" s="65">
        <f t="shared" si="357"/>
        <v>13.388888888888889</v>
      </c>
      <c r="O1125" s="65">
        <f t="shared" si="364"/>
        <v>0.11111111111111249</v>
      </c>
      <c r="P1125" s="67">
        <f t="shared" si="365"/>
        <v>6325.388888888886</v>
      </c>
      <c r="Q1125" s="57"/>
      <c r="R1125" s="57"/>
      <c r="T1125" s="57">
        <v>1121</v>
      </c>
      <c r="U1125" s="66">
        <v>0</v>
      </c>
      <c r="V1125" s="66">
        <v>0</v>
      </c>
      <c r="W1125" s="65">
        <f t="shared" si="358"/>
        <v>0</v>
      </c>
      <c r="X1125" s="65">
        <f t="shared" si="366"/>
        <v>0</v>
      </c>
      <c r="Y1125" s="67">
        <f t="shared" si="367"/>
        <v>8308.3888888888905</v>
      </c>
      <c r="Z1125" s="57"/>
      <c r="AA1125" s="57"/>
      <c r="AC1125" s="57">
        <v>1121</v>
      </c>
      <c r="AD1125" s="66">
        <v>0</v>
      </c>
      <c r="AE1125" s="66">
        <v>0</v>
      </c>
      <c r="AF1125" s="65">
        <f t="shared" si="359"/>
        <v>0</v>
      </c>
      <c r="AG1125" s="65">
        <f t="shared" si="368"/>
        <v>0</v>
      </c>
      <c r="AH1125" s="67">
        <f t="shared" si="369"/>
        <v>7964.1111111111022</v>
      </c>
      <c r="AI1125" s="57"/>
      <c r="AJ1125" s="57"/>
      <c r="AL1125" s="57">
        <v>1121</v>
      </c>
      <c r="AM1125" s="66">
        <v>77.099999999999994</v>
      </c>
      <c r="AN1125" s="66">
        <v>0</v>
      </c>
      <c r="AO1125" s="65">
        <f t="shared" si="360"/>
        <v>21.416666666666664</v>
      </c>
      <c r="AP1125" s="65">
        <f t="shared" si="370"/>
        <v>0.19444444444443931</v>
      </c>
      <c r="AQ1125" s="67">
        <f t="shared" si="371"/>
        <v>8973.8194444444307</v>
      </c>
      <c r="AR1125" s="57"/>
      <c r="AS1125" s="57"/>
      <c r="AU1125" s="57">
        <v>1121</v>
      </c>
      <c r="AV1125" s="66">
        <v>77.099999999999994</v>
      </c>
      <c r="AW1125" s="66">
        <v>0</v>
      </c>
      <c r="AX1125" s="65">
        <f t="shared" si="361"/>
        <v>21.416666666666664</v>
      </c>
      <c r="AY1125" s="65">
        <f t="shared" si="372"/>
        <v>0.19444444444443931</v>
      </c>
      <c r="AZ1125" s="67">
        <f t="shared" si="373"/>
        <v>8973.8194444444307</v>
      </c>
      <c r="BA1125" s="57"/>
      <c r="BB1125" s="57"/>
      <c r="BD1125" s="57">
        <v>1121</v>
      </c>
      <c r="BE1125" s="66">
        <v>62.9</v>
      </c>
      <c r="BF1125" s="66">
        <v>0</v>
      </c>
      <c r="BG1125" s="65">
        <f t="shared" si="362"/>
        <v>17.472222222222221</v>
      </c>
      <c r="BH1125" s="65">
        <f t="shared" si="374"/>
        <v>-0.19444444444444642</v>
      </c>
      <c r="BI1125" s="67">
        <f t="shared" si="375"/>
        <v>9029.3750000000036</v>
      </c>
      <c r="BJ1125" s="57"/>
      <c r="BK1125" s="57"/>
      <c r="BM1125" s="57">
        <v>1121</v>
      </c>
      <c r="BN1125" s="57">
        <v>66.2</v>
      </c>
      <c r="BO1125" s="66">
        <v>0</v>
      </c>
      <c r="BP1125" s="65">
        <f t="shared" si="363"/>
        <v>18.388888888888889</v>
      </c>
      <c r="BQ1125" s="65">
        <f t="shared" si="376"/>
        <v>-0.19444444444444642</v>
      </c>
      <c r="BR1125" s="67">
        <f t="shared" si="377"/>
        <v>9081.1111111111131</v>
      </c>
      <c r="BS1125" s="57"/>
      <c r="BT1125" s="57"/>
    </row>
    <row r="1126" spans="1:72" x14ac:dyDescent="0.25">
      <c r="A1126" s="31">
        <v>1126</v>
      </c>
      <c r="B1126" s="56">
        <v>1123</v>
      </c>
      <c r="C1126" s="71">
        <v>64.900000000000006</v>
      </c>
      <c r="D1126" s="71">
        <v>0</v>
      </c>
      <c r="E1126" s="71">
        <v>18.027777777777779</v>
      </c>
      <c r="F1126" s="71">
        <v>-0.22222222222222143</v>
      </c>
      <c r="G1126" s="71">
        <v>9117.5694444444471</v>
      </c>
      <c r="K1126" s="57">
        <v>1122</v>
      </c>
      <c r="L1126" s="66">
        <v>48.5</v>
      </c>
      <c r="M1126" s="66">
        <v>0</v>
      </c>
      <c r="N1126" s="65">
        <f t="shared" si="357"/>
        <v>13.472222222222221</v>
      </c>
      <c r="O1126" s="65">
        <f t="shared" si="364"/>
        <v>8.3333333333332149E-2</v>
      </c>
      <c r="P1126" s="67">
        <f t="shared" si="365"/>
        <v>6338.8194444444416</v>
      </c>
      <c r="Q1126" s="57"/>
      <c r="R1126" s="57"/>
      <c r="T1126" s="57">
        <v>1122</v>
      </c>
      <c r="U1126" s="66">
        <v>0</v>
      </c>
      <c r="V1126" s="66">
        <v>0</v>
      </c>
      <c r="W1126" s="65">
        <f t="shared" si="358"/>
        <v>0</v>
      </c>
      <c r="X1126" s="65">
        <f t="shared" si="366"/>
        <v>0</v>
      </c>
      <c r="Y1126" s="67">
        <f t="shared" si="367"/>
        <v>8308.3888888888905</v>
      </c>
      <c r="Z1126" s="57"/>
      <c r="AA1126" s="57"/>
      <c r="AC1126" s="57">
        <v>1122</v>
      </c>
      <c r="AD1126" s="66">
        <v>0</v>
      </c>
      <c r="AE1126" s="66">
        <v>0</v>
      </c>
      <c r="AF1126" s="65">
        <f t="shared" si="359"/>
        <v>0</v>
      </c>
      <c r="AG1126" s="65">
        <f t="shared" si="368"/>
        <v>0</v>
      </c>
      <c r="AH1126" s="67">
        <f t="shared" si="369"/>
        <v>7964.1111111111022</v>
      </c>
      <c r="AI1126" s="57"/>
      <c r="AJ1126" s="57"/>
      <c r="AL1126" s="57">
        <v>1122</v>
      </c>
      <c r="AM1126" s="66">
        <v>77.599999999999994</v>
      </c>
      <c r="AN1126" s="66">
        <v>0</v>
      </c>
      <c r="AO1126" s="65">
        <f t="shared" si="360"/>
        <v>21.555555555555554</v>
      </c>
      <c r="AP1126" s="65">
        <f t="shared" si="370"/>
        <v>0.13888888888888928</v>
      </c>
      <c r="AQ1126" s="67">
        <f t="shared" si="371"/>
        <v>8995.305555555542</v>
      </c>
      <c r="AR1126" s="57"/>
      <c r="AS1126" s="57"/>
      <c r="AU1126" s="57">
        <v>1122</v>
      </c>
      <c r="AV1126" s="66">
        <v>77.599999999999994</v>
      </c>
      <c r="AW1126" s="66">
        <v>0</v>
      </c>
      <c r="AX1126" s="65">
        <f t="shared" si="361"/>
        <v>21.555555555555554</v>
      </c>
      <c r="AY1126" s="65">
        <f t="shared" si="372"/>
        <v>0.13888888888888928</v>
      </c>
      <c r="AZ1126" s="67">
        <f t="shared" si="373"/>
        <v>8995.305555555542</v>
      </c>
      <c r="BA1126" s="57"/>
      <c r="BB1126" s="57"/>
      <c r="BD1126" s="57">
        <v>1122</v>
      </c>
      <c r="BE1126" s="66">
        <v>62.4</v>
      </c>
      <c r="BF1126" s="66">
        <v>0</v>
      </c>
      <c r="BG1126" s="65">
        <f t="shared" si="362"/>
        <v>17.333333333333332</v>
      </c>
      <c r="BH1126" s="65">
        <f t="shared" si="374"/>
        <v>-0.13888888888888928</v>
      </c>
      <c r="BI1126" s="67">
        <f t="shared" si="375"/>
        <v>9046.777777777781</v>
      </c>
      <c r="BJ1126" s="57"/>
      <c r="BK1126" s="57"/>
      <c r="BM1126" s="57">
        <v>1122</v>
      </c>
      <c r="BN1126" s="57">
        <v>65.7</v>
      </c>
      <c r="BO1126" s="66">
        <v>0</v>
      </c>
      <c r="BP1126" s="65">
        <f t="shared" si="363"/>
        <v>18.25</v>
      </c>
      <c r="BQ1126" s="65">
        <f t="shared" si="376"/>
        <v>-0.13888888888888928</v>
      </c>
      <c r="BR1126" s="67">
        <f t="shared" si="377"/>
        <v>9099.4305555555584</v>
      </c>
      <c r="BS1126" s="57"/>
      <c r="BT1126" s="57"/>
    </row>
    <row r="1127" spans="1:72" x14ac:dyDescent="0.25">
      <c r="A1127" s="31">
        <v>1127</v>
      </c>
      <c r="B1127" s="56">
        <v>1124</v>
      </c>
      <c r="C1127" s="71">
        <v>63.2</v>
      </c>
      <c r="D1127" s="71">
        <v>0</v>
      </c>
      <c r="E1127" s="71">
        <v>17.555555555555557</v>
      </c>
      <c r="F1127" s="71">
        <v>-0.47222222222222143</v>
      </c>
      <c r="G1127" s="71">
        <v>9135.3611111111131</v>
      </c>
      <c r="K1127" s="57">
        <v>1123</v>
      </c>
      <c r="L1127" s="66">
        <v>48.7</v>
      </c>
      <c r="M1127" s="66">
        <v>0</v>
      </c>
      <c r="N1127" s="65">
        <f t="shared" si="357"/>
        <v>13.527777777777779</v>
      </c>
      <c r="O1127" s="65">
        <f t="shared" si="364"/>
        <v>5.5555555555557135E-2</v>
      </c>
      <c r="P1127" s="67">
        <f t="shared" si="365"/>
        <v>6352.3194444444416</v>
      </c>
      <c r="Q1127" s="57"/>
      <c r="R1127" s="57"/>
      <c r="T1127" s="57">
        <v>1123</v>
      </c>
      <c r="U1127" s="66">
        <v>0</v>
      </c>
      <c r="V1127" s="66">
        <v>0</v>
      </c>
      <c r="W1127" s="65">
        <f t="shared" si="358"/>
        <v>0</v>
      </c>
      <c r="X1127" s="65">
        <f t="shared" si="366"/>
        <v>0</v>
      </c>
      <c r="Y1127" s="67">
        <f t="shared" si="367"/>
        <v>8308.3888888888905</v>
      </c>
      <c r="Z1127" s="57"/>
      <c r="AA1127" s="57"/>
      <c r="AC1127" s="57">
        <v>1123</v>
      </c>
      <c r="AD1127" s="66">
        <v>0</v>
      </c>
      <c r="AE1127" s="66">
        <v>0</v>
      </c>
      <c r="AF1127" s="65">
        <f t="shared" si="359"/>
        <v>0</v>
      </c>
      <c r="AG1127" s="65">
        <f t="shared" si="368"/>
        <v>0</v>
      </c>
      <c r="AH1127" s="67">
        <f t="shared" si="369"/>
        <v>7964.1111111111022</v>
      </c>
      <c r="AI1127" s="57"/>
      <c r="AJ1127" s="57"/>
      <c r="AL1127" s="57">
        <v>1123</v>
      </c>
      <c r="AM1127" s="66">
        <v>78</v>
      </c>
      <c r="AN1127" s="66">
        <v>0</v>
      </c>
      <c r="AO1127" s="65">
        <f t="shared" si="360"/>
        <v>21.666666666666668</v>
      </c>
      <c r="AP1127" s="65">
        <f t="shared" si="370"/>
        <v>0.11111111111111427</v>
      </c>
      <c r="AQ1127" s="67">
        <f t="shared" si="371"/>
        <v>9016.9166666666533</v>
      </c>
      <c r="AR1127" s="57"/>
      <c r="AS1127" s="57"/>
      <c r="AU1127" s="57">
        <v>1123</v>
      </c>
      <c r="AV1127" s="66">
        <v>78</v>
      </c>
      <c r="AW1127" s="66">
        <v>0</v>
      </c>
      <c r="AX1127" s="65">
        <f t="shared" si="361"/>
        <v>21.666666666666668</v>
      </c>
      <c r="AY1127" s="65">
        <f t="shared" si="372"/>
        <v>0.11111111111111427</v>
      </c>
      <c r="AZ1127" s="67">
        <f t="shared" si="373"/>
        <v>9016.9166666666533</v>
      </c>
      <c r="BA1127" s="57"/>
      <c r="BB1127" s="57"/>
      <c r="BD1127" s="57">
        <v>1123</v>
      </c>
      <c r="BE1127" s="66">
        <v>61.7</v>
      </c>
      <c r="BF1127" s="66">
        <v>0</v>
      </c>
      <c r="BG1127" s="65">
        <f t="shared" si="362"/>
        <v>17.138888888888889</v>
      </c>
      <c r="BH1127" s="65">
        <f t="shared" si="374"/>
        <v>-0.19444444444444287</v>
      </c>
      <c r="BI1127" s="67">
        <f t="shared" si="375"/>
        <v>9064.0138888888923</v>
      </c>
      <c r="BJ1127" s="57"/>
      <c r="BK1127" s="57"/>
      <c r="BM1127" s="57">
        <v>1123</v>
      </c>
      <c r="BN1127" s="57">
        <v>64.900000000000006</v>
      </c>
      <c r="BO1127" s="66">
        <v>0</v>
      </c>
      <c r="BP1127" s="65">
        <f t="shared" si="363"/>
        <v>18.027777777777779</v>
      </c>
      <c r="BQ1127" s="65">
        <f t="shared" si="376"/>
        <v>-0.22222222222222143</v>
      </c>
      <c r="BR1127" s="67">
        <f t="shared" si="377"/>
        <v>9117.5694444444471</v>
      </c>
      <c r="BS1127" s="57"/>
      <c r="BT1127" s="57"/>
    </row>
    <row r="1128" spans="1:72" x14ac:dyDescent="0.25">
      <c r="A1128" s="31">
        <v>1128</v>
      </c>
      <c r="B1128" s="56">
        <v>1125</v>
      </c>
      <c r="C1128" s="71">
        <v>60.3</v>
      </c>
      <c r="D1128" s="71">
        <v>0</v>
      </c>
      <c r="E1128" s="71">
        <v>16.75</v>
      </c>
      <c r="F1128" s="71">
        <v>-0.80555555555555713</v>
      </c>
      <c r="G1128" s="71">
        <v>9152.5138888888905</v>
      </c>
      <c r="K1128" s="57">
        <v>1124</v>
      </c>
      <c r="L1128" s="66">
        <v>48.9</v>
      </c>
      <c r="M1128" s="66">
        <v>0</v>
      </c>
      <c r="N1128" s="65">
        <f t="shared" si="357"/>
        <v>13.583333333333332</v>
      </c>
      <c r="O1128" s="65">
        <f t="shared" si="364"/>
        <v>5.5555555555553582E-2</v>
      </c>
      <c r="P1128" s="67">
        <f t="shared" si="365"/>
        <v>6365.8749999999973</v>
      </c>
      <c r="Q1128" s="57"/>
      <c r="R1128" s="57"/>
      <c r="T1128" s="57">
        <v>1124</v>
      </c>
      <c r="U1128" s="66">
        <v>0</v>
      </c>
      <c r="V1128" s="66">
        <v>0</v>
      </c>
      <c r="W1128" s="65">
        <f t="shared" si="358"/>
        <v>0</v>
      </c>
      <c r="X1128" s="65">
        <f t="shared" si="366"/>
        <v>0</v>
      </c>
      <c r="Y1128" s="67">
        <f t="shared" si="367"/>
        <v>8308.3888888888905</v>
      </c>
      <c r="Z1128" s="57"/>
      <c r="AA1128" s="57"/>
      <c r="AC1128" s="57">
        <v>1124</v>
      </c>
      <c r="AD1128" s="66">
        <v>0</v>
      </c>
      <c r="AE1128" s="66">
        <v>0</v>
      </c>
      <c r="AF1128" s="65">
        <f t="shared" si="359"/>
        <v>0</v>
      </c>
      <c r="AG1128" s="65">
        <f t="shared" si="368"/>
        <v>0</v>
      </c>
      <c r="AH1128" s="67">
        <f t="shared" si="369"/>
        <v>7964.1111111111022</v>
      </c>
      <c r="AI1128" s="57"/>
      <c r="AJ1128" s="57"/>
      <c r="AL1128" s="57">
        <v>1124</v>
      </c>
      <c r="AM1128" s="66">
        <v>78.2</v>
      </c>
      <c r="AN1128" s="66">
        <v>0</v>
      </c>
      <c r="AO1128" s="65">
        <f t="shared" si="360"/>
        <v>21.722222222222221</v>
      </c>
      <c r="AP1128" s="65">
        <f t="shared" si="370"/>
        <v>5.5555555555553582E-2</v>
      </c>
      <c r="AQ1128" s="67">
        <f t="shared" si="371"/>
        <v>9038.6111111110986</v>
      </c>
      <c r="AR1128" s="57"/>
      <c r="AS1128" s="57"/>
      <c r="AU1128" s="57">
        <v>1124</v>
      </c>
      <c r="AV1128" s="66">
        <v>78.2</v>
      </c>
      <c r="AW1128" s="66">
        <v>0</v>
      </c>
      <c r="AX1128" s="65">
        <f t="shared" si="361"/>
        <v>21.722222222222221</v>
      </c>
      <c r="AY1128" s="65">
        <f t="shared" si="372"/>
        <v>5.5555555555553582E-2</v>
      </c>
      <c r="AZ1128" s="67">
        <f t="shared" si="373"/>
        <v>9038.6111111110986</v>
      </c>
      <c r="BA1128" s="57"/>
      <c r="BB1128" s="57"/>
      <c r="BD1128" s="57">
        <v>1124</v>
      </c>
      <c r="BE1128" s="66">
        <v>60.1</v>
      </c>
      <c r="BF1128" s="66">
        <v>0</v>
      </c>
      <c r="BG1128" s="65">
        <f t="shared" si="362"/>
        <v>16.694444444444443</v>
      </c>
      <c r="BH1128" s="65">
        <f t="shared" si="374"/>
        <v>-0.44444444444444642</v>
      </c>
      <c r="BI1128" s="67">
        <f t="shared" si="375"/>
        <v>9080.9305555555584</v>
      </c>
      <c r="BJ1128" s="57"/>
      <c r="BK1128" s="57"/>
      <c r="BM1128" s="57">
        <v>1124</v>
      </c>
      <c r="BN1128" s="57">
        <v>63.2</v>
      </c>
      <c r="BO1128" s="66">
        <v>0</v>
      </c>
      <c r="BP1128" s="65">
        <f t="shared" si="363"/>
        <v>17.555555555555557</v>
      </c>
      <c r="BQ1128" s="65">
        <f t="shared" si="376"/>
        <v>-0.47222222222222143</v>
      </c>
      <c r="BR1128" s="67">
        <f t="shared" si="377"/>
        <v>9135.3611111111131</v>
      </c>
      <c r="BS1128" s="57"/>
      <c r="BT1128" s="57"/>
    </row>
    <row r="1129" spans="1:72" x14ac:dyDescent="0.25">
      <c r="A1129" s="31">
        <v>1129</v>
      </c>
      <c r="B1129" s="56">
        <v>1126</v>
      </c>
      <c r="C1129" s="71">
        <v>55.8</v>
      </c>
      <c r="D1129" s="71">
        <v>0</v>
      </c>
      <c r="E1129" s="71">
        <v>15.499999999999998</v>
      </c>
      <c r="F1129" s="71">
        <v>-1.2500000000000018</v>
      </c>
      <c r="G1129" s="71">
        <v>9168.6388888888905</v>
      </c>
      <c r="K1129" s="57">
        <v>1125</v>
      </c>
      <c r="L1129" s="66">
        <v>49.1</v>
      </c>
      <c r="M1129" s="66">
        <v>0</v>
      </c>
      <c r="N1129" s="65">
        <f t="shared" si="357"/>
        <v>13.638888888888889</v>
      </c>
      <c r="O1129" s="65">
        <f t="shared" si="364"/>
        <v>5.5555555555557135E-2</v>
      </c>
      <c r="P1129" s="67">
        <f t="shared" si="365"/>
        <v>6379.4861111111086</v>
      </c>
      <c r="Q1129" s="57"/>
      <c r="R1129" s="57"/>
      <c r="T1129" s="57">
        <v>1125</v>
      </c>
      <c r="U1129" s="66">
        <v>0</v>
      </c>
      <c r="V1129" s="66">
        <v>0</v>
      </c>
      <c r="W1129" s="65">
        <f t="shared" si="358"/>
        <v>0</v>
      </c>
      <c r="X1129" s="65">
        <f t="shared" si="366"/>
        <v>0</v>
      </c>
      <c r="Y1129" s="67">
        <f t="shared" si="367"/>
        <v>8308.3888888888905</v>
      </c>
      <c r="Z1129" s="57"/>
      <c r="AA1129" s="57"/>
      <c r="AC1129" s="57">
        <v>1125</v>
      </c>
      <c r="AD1129" s="66">
        <v>0</v>
      </c>
      <c r="AE1129" s="66">
        <v>0</v>
      </c>
      <c r="AF1129" s="65">
        <f t="shared" si="359"/>
        <v>0</v>
      </c>
      <c r="AG1129" s="65">
        <f t="shared" si="368"/>
        <v>0</v>
      </c>
      <c r="AH1129" s="67">
        <f t="shared" si="369"/>
        <v>7964.1111111111022</v>
      </c>
      <c r="AI1129" s="57"/>
      <c r="AJ1129" s="57"/>
      <c r="AL1129" s="57">
        <v>1125</v>
      </c>
      <c r="AM1129" s="66">
        <v>78.400000000000006</v>
      </c>
      <c r="AN1129" s="66">
        <v>0</v>
      </c>
      <c r="AO1129" s="65">
        <f t="shared" si="360"/>
        <v>21.777777777777779</v>
      </c>
      <c r="AP1129" s="65">
        <f t="shared" si="370"/>
        <v>5.5555555555557135E-2</v>
      </c>
      <c r="AQ1129" s="67">
        <f t="shared" si="371"/>
        <v>9060.3611111110986</v>
      </c>
      <c r="AR1129" s="57"/>
      <c r="AS1129" s="57"/>
      <c r="AU1129" s="57">
        <v>1125</v>
      </c>
      <c r="AV1129" s="66">
        <v>78.400000000000006</v>
      </c>
      <c r="AW1129" s="66">
        <v>0</v>
      </c>
      <c r="AX1129" s="65">
        <f t="shared" si="361"/>
        <v>21.777777777777779</v>
      </c>
      <c r="AY1129" s="65">
        <f t="shared" si="372"/>
        <v>5.5555555555557135E-2</v>
      </c>
      <c r="AZ1129" s="67">
        <f t="shared" si="373"/>
        <v>9060.3611111110986</v>
      </c>
      <c r="BA1129" s="57"/>
      <c r="BB1129" s="57"/>
      <c r="BD1129" s="57">
        <v>1125</v>
      </c>
      <c r="BE1129" s="66">
        <v>57.3</v>
      </c>
      <c r="BF1129" s="66">
        <v>0</v>
      </c>
      <c r="BG1129" s="65">
        <f t="shared" si="362"/>
        <v>15.916666666666666</v>
      </c>
      <c r="BH1129" s="65">
        <f t="shared" si="374"/>
        <v>-0.77777777777777679</v>
      </c>
      <c r="BI1129" s="67">
        <f t="shared" si="375"/>
        <v>9097.2361111111131</v>
      </c>
      <c r="BJ1129" s="57"/>
      <c r="BK1129" s="57"/>
      <c r="BM1129" s="57">
        <v>1125</v>
      </c>
      <c r="BN1129" s="57">
        <v>60.3</v>
      </c>
      <c r="BO1129" s="66">
        <v>0</v>
      </c>
      <c r="BP1129" s="65">
        <f t="shared" si="363"/>
        <v>16.75</v>
      </c>
      <c r="BQ1129" s="65">
        <f t="shared" si="376"/>
        <v>-0.80555555555555713</v>
      </c>
      <c r="BR1129" s="67">
        <f t="shared" si="377"/>
        <v>9152.5138888888905</v>
      </c>
      <c r="BS1129" s="57"/>
      <c r="BT1129" s="57"/>
    </row>
    <row r="1130" spans="1:72" x14ac:dyDescent="0.25">
      <c r="A1130" s="31">
        <v>1130</v>
      </c>
      <c r="B1130" s="56">
        <v>1127</v>
      </c>
      <c r="C1130" s="71">
        <v>50.5</v>
      </c>
      <c r="D1130" s="71">
        <v>0</v>
      </c>
      <c r="E1130" s="71">
        <v>14.027777777777777</v>
      </c>
      <c r="F1130" s="71">
        <v>-1.4722222222222214</v>
      </c>
      <c r="G1130" s="71">
        <v>9183.4027777777792</v>
      </c>
      <c r="K1130" s="57">
        <v>1126</v>
      </c>
      <c r="L1130" s="66">
        <v>49.1</v>
      </c>
      <c r="M1130" s="66">
        <v>0</v>
      </c>
      <c r="N1130" s="65">
        <f t="shared" si="357"/>
        <v>13.638888888888889</v>
      </c>
      <c r="O1130" s="65">
        <f t="shared" si="364"/>
        <v>0</v>
      </c>
      <c r="P1130" s="67">
        <f t="shared" si="365"/>
        <v>6393.1249999999973</v>
      </c>
      <c r="Q1130" s="57"/>
      <c r="R1130" s="57"/>
      <c r="T1130" s="57">
        <v>1126</v>
      </c>
      <c r="U1130" s="66">
        <v>0</v>
      </c>
      <c r="V1130" s="66">
        <v>0</v>
      </c>
      <c r="W1130" s="65">
        <f t="shared" si="358"/>
        <v>0</v>
      </c>
      <c r="X1130" s="65">
        <f t="shared" si="366"/>
        <v>0</v>
      </c>
      <c r="Y1130" s="67">
        <f t="shared" si="367"/>
        <v>8308.3888888888905</v>
      </c>
      <c r="Z1130" s="57"/>
      <c r="AA1130" s="57"/>
      <c r="AC1130" s="57">
        <v>1126</v>
      </c>
      <c r="AD1130" s="66">
        <v>0</v>
      </c>
      <c r="AE1130" s="66">
        <v>0</v>
      </c>
      <c r="AF1130" s="65">
        <f t="shared" si="359"/>
        <v>0</v>
      </c>
      <c r="AG1130" s="65">
        <f t="shared" si="368"/>
        <v>0</v>
      </c>
      <c r="AH1130" s="67">
        <f t="shared" si="369"/>
        <v>7964.1111111111022</v>
      </c>
      <c r="AI1130" s="57"/>
      <c r="AJ1130" s="57"/>
      <c r="AL1130" s="57">
        <v>1126</v>
      </c>
      <c r="AM1130" s="66">
        <v>78.5</v>
      </c>
      <c r="AN1130" s="66">
        <v>0</v>
      </c>
      <c r="AO1130" s="65">
        <f t="shared" si="360"/>
        <v>21.805555555555554</v>
      </c>
      <c r="AP1130" s="65">
        <f t="shared" si="370"/>
        <v>2.7777777777775015E-2</v>
      </c>
      <c r="AQ1130" s="67">
        <f t="shared" si="371"/>
        <v>9082.1527777777646</v>
      </c>
      <c r="AR1130" s="57"/>
      <c r="AS1130" s="57"/>
      <c r="AU1130" s="57">
        <v>1126</v>
      </c>
      <c r="AV1130" s="66">
        <v>78.5</v>
      </c>
      <c r="AW1130" s="66">
        <v>0</v>
      </c>
      <c r="AX1130" s="65">
        <f t="shared" si="361"/>
        <v>21.805555555555554</v>
      </c>
      <c r="AY1130" s="65">
        <f t="shared" si="372"/>
        <v>2.7777777777775015E-2</v>
      </c>
      <c r="AZ1130" s="67">
        <f t="shared" si="373"/>
        <v>9082.1527777777646</v>
      </c>
      <c r="BA1130" s="57"/>
      <c r="BB1130" s="57"/>
      <c r="BD1130" s="57">
        <v>1126</v>
      </c>
      <c r="BE1130" s="66">
        <v>55.8</v>
      </c>
      <c r="BF1130" s="66">
        <v>0</v>
      </c>
      <c r="BG1130" s="65">
        <f t="shared" si="362"/>
        <v>15.499999999999998</v>
      </c>
      <c r="BH1130" s="65">
        <f t="shared" si="374"/>
        <v>-0.41666666666666785</v>
      </c>
      <c r="BI1130" s="67">
        <f t="shared" si="375"/>
        <v>9112.9444444444471</v>
      </c>
      <c r="BJ1130" s="57"/>
      <c r="BK1130" s="57"/>
      <c r="BM1130" s="57">
        <v>1126</v>
      </c>
      <c r="BN1130" s="57">
        <v>55.8</v>
      </c>
      <c r="BO1130" s="66">
        <v>0</v>
      </c>
      <c r="BP1130" s="65">
        <f t="shared" si="363"/>
        <v>15.499999999999998</v>
      </c>
      <c r="BQ1130" s="65">
        <f t="shared" si="376"/>
        <v>-1.2500000000000018</v>
      </c>
      <c r="BR1130" s="67">
        <f t="shared" si="377"/>
        <v>9168.6388888888905</v>
      </c>
      <c r="BS1130" s="57"/>
      <c r="BT1130" s="57"/>
    </row>
    <row r="1131" spans="1:72" x14ac:dyDescent="0.25">
      <c r="A1131" s="31">
        <v>1131</v>
      </c>
      <c r="B1131" s="56">
        <v>1128</v>
      </c>
      <c r="C1131" s="71">
        <v>45.2</v>
      </c>
      <c r="D1131" s="71">
        <v>0</v>
      </c>
      <c r="E1131" s="71">
        <v>12.555555555555555</v>
      </c>
      <c r="F1131" s="71">
        <v>-1.4722222222222214</v>
      </c>
      <c r="G1131" s="71">
        <v>9196.6944444444453</v>
      </c>
      <c r="K1131" s="57">
        <v>1127</v>
      </c>
      <c r="L1131" s="66">
        <v>49</v>
      </c>
      <c r="M1131" s="66">
        <v>0</v>
      </c>
      <c r="N1131" s="65">
        <f t="shared" si="357"/>
        <v>13.611111111111111</v>
      </c>
      <c r="O1131" s="65">
        <f t="shared" si="364"/>
        <v>-2.7777777777778567E-2</v>
      </c>
      <c r="P1131" s="67">
        <f t="shared" si="365"/>
        <v>6406.7499999999973</v>
      </c>
      <c r="Q1131" s="57"/>
      <c r="R1131" s="57"/>
      <c r="T1131" s="57">
        <v>1127</v>
      </c>
      <c r="U1131" s="66">
        <v>0</v>
      </c>
      <c r="V1131" s="66">
        <v>0</v>
      </c>
      <c r="W1131" s="65">
        <f t="shared" si="358"/>
        <v>0</v>
      </c>
      <c r="X1131" s="65">
        <f t="shared" si="366"/>
        <v>0</v>
      </c>
      <c r="Y1131" s="67">
        <f t="shared" si="367"/>
        <v>8308.3888888888905</v>
      </c>
      <c r="Z1131" s="57"/>
      <c r="AA1131" s="57"/>
      <c r="AC1131" s="57">
        <v>1127</v>
      </c>
      <c r="AD1131" s="66">
        <v>0</v>
      </c>
      <c r="AE1131" s="66">
        <v>0</v>
      </c>
      <c r="AF1131" s="65">
        <f t="shared" si="359"/>
        <v>0</v>
      </c>
      <c r="AG1131" s="65">
        <f t="shared" si="368"/>
        <v>0</v>
      </c>
      <c r="AH1131" s="67">
        <f t="shared" si="369"/>
        <v>7964.1111111111022</v>
      </c>
      <c r="AI1131" s="57"/>
      <c r="AJ1131" s="57"/>
      <c r="AL1131" s="57">
        <v>1127</v>
      </c>
      <c r="AM1131" s="66">
        <v>78.5</v>
      </c>
      <c r="AN1131" s="66">
        <v>0</v>
      </c>
      <c r="AO1131" s="65">
        <f t="shared" si="360"/>
        <v>21.805555555555554</v>
      </c>
      <c r="AP1131" s="65">
        <f t="shared" si="370"/>
        <v>0</v>
      </c>
      <c r="AQ1131" s="67">
        <f t="shared" si="371"/>
        <v>9103.9583333333194</v>
      </c>
      <c r="AR1131" s="57"/>
      <c r="AS1131" s="57"/>
      <c r="AU1131" s="57">
        <v>1127</v>
      </c>
      <c r="AV1131" s="66">
        <v>78.5</v>
      </c>
      <c r="AW1131" s="66">
        <v>0</v>
      </c>
      <c r="AX1131" s="65">
        <f t="shared" si="361"/>
        <v>21.805555555555554</v>
      </c>
      <c r="AY1131" s="65">
        <f t="shared" si="372"/>
        <v>0</v>
      </c>
      <c r="AZ1131" s="67">
        <f t="shared" si="373"/>
        <v>9103.9583333333194</v>
      </c>
      <c r="BA1131" s="57"/>
      <c r="BB1131" s="57"/>
      <c r="BD1131" s="57">
        <v>1127</v>
      </c>
      <c r="BE1131" s="66">
        <v>50.5</v>
      </c>
      <c r="BF1131" s="66">
        <v>0</v>
      </c>
      <c r="BG1131" s="65">
        <f t="shared" si="362"/>
        <v>14.027777777777777</v>
      </c>
      <c r="BH1131" s="65">
        <f t="shared" si="374"/>
        <v>-1.4722222222222214</v>
      </c>
      <c r="BI1131" s="67">
        <f t="shared" si="375"/>
        <v>9127.7083333333358</v>
      </c>
      <c r="BJ1131" s="57"/>
      <c r="BK1131" s="57"/>
      <c r="BM1131" s="57">
        <v>1127</v>
      </c>
      <c r="BN1131" s="57">
        <v>50.5</v>
      </c>
      <c r="BO1131" s="66">
        <v>0</v>
      </c>
      <c r="BP1131" s="65">
        <f t="shared" si="363"/>
        <v>14.027777777777777</v>
      </c>
      <c r="BQ1131" s="65">
        <f t="shared" si="376"/>
        <v>-1.4722222222222214</v>
      </c>
      <c r="BR1131" s="67">
        <f t="shared" si="377"/>
        <v>9183.4027777777792</v>
      </c>
      <c r="BS1131" s="57"/>
      <c r="BT1131" s="57"/>
    </row>
    <row r="1132" spans="1:72" x14ac:dyDescent="0.25">
      <c r="A1132" s="31">
        <v>1132</v>
      </c>
      <c r="B1132" s="56">
        <v>1129</v>
      </c>
      <c r="C1132" s="71">
        <v>40.1</v>
      </c>
      <c r="D1132" s="71">
        <v>0</v>
      </c>
      <c r="E1132" s="71">
        <v>11.138888888888889</v>
      </c>
      <c r="F1132" s="71">
        <v>-1.4166666666666661</v>
      </c>
      <c r="G1132" s="71">
        <v>9208.5416666666679</v>
      </c>
      <c r="K1132" s="57">
        <v>1128</v>
      </c>
      <c r="L1132" s="66">
        <v>48.8</v>
      </c>
      <c r="M1132" s="66">
        <v>0</v>
      </c>
      <c r="N1132" s="65">
        <f t="shared" si="357"/>
        <v>13.555555555555554</v>
      </c>
      <c r="O1132" s="65">
        <f t="shared" si="364"/>
        <v>-5.5555555555557135E-2</v>
      </c>
      <c r="P1132" s="67">
        <f t="shared" si="365"/>
        <v>6420.3333333333303</v>
      </c>
      <c r="Q1132" s="57"/>
      <c r="R1132" s="57"/>
      <c r="T1132" s="57">
        <v>1128</v>
      </c>
      <c r="U1132" s="66">
        <v>0</v>
      </c>
      <c r="V1132" s="66">
        <v>0</v>
      </c>
      <c r="W1132" s="65">
        <f t="shared" si="358"/>
        <v>0</v>
      </c>
      <c r="X1132" s="65">
        <f t="shared" si="366"/>
        <v>0</v>
      </c>
      <c r="Y1132" s="67">
        <f t="shared" si="367"/>
        <v>8308.3888888888905</v>
      </c>
      <c r="Z1132" s="57"/>
      <c r="AA1132" s="57"/>
      <c r="AC1132" s="57">
        <v>1128</v>
      </c>
      <c r="AD1132" s="66">
        <v>0</v>
      </c>
      <c r="AE1132" s="66">
        <v>0</v>
      </c>
      <c r="AF1132" s="65">
        <f t="shared" si="359"/>
        <v>0</v>
      </c>
      <c r="AG1132" s="65">
        <f t="shared" si="368"/>
        <v>0</v>
      </c>
      <c r="AH1132" s="67">
        <f t="shared" si="369"/>
        <v>7964.1111111111022</v>
      </c>
      <c r="AI1132" s="57"/>
      <c r="AJ1132" s="57"/>
      <c r="AL1132" s="57">
        <v>1128</v>
      </c>
      <c r="AM1132" s="66">
        <v>78.599999999999994</v>
      </c>
      <c r="AN1132" s="66">
        <v>0</v>
      </c>
      <c r="AO1132" s="65">
        <f t="shared" si="360"/>
        <v>21.833333333333332</v>
      </c>
      <c r="AP1132" s="65">
        <f t="shared" si="370"/>
        <v>2.7777777777778567E-2</v>
      </c>
      <c r="AQ1132" s="67">
        <f t="shared" si="371"/>
        <v>9125.7777777777646</v>
      </c>
      <c r="AR1132" s="57"/>
      <c r="AS1132" s="57"/>
      <c r="AU1132" s="57">
        <v>1128</v>
      </c>
      <c r="AV1132" s="66">
        <v>78.599999999999994</v>
      </c>
      <c r="AW1132" s="66">
        <v>0</v>
      </c>
      <c r="AX1132" s="65">
        <f t="shared" si="361"/>
        <v>21.833333333333332</v>
      </c>
      <c r="AY1132" s="65">
        <f t="shared" si="372"/>
        <v>2.7777777777778567E-2</v>
      </c>
      <c r="AZ1132" s="67">
        <f t="shared" si="373"/>
        <v>9125.7777777777646</v>
      </c>
      <c r="BA1132" s="57"/>
      <c r="BB1132" s="57"/>
      <c r="BD1132" s="57">
        <v>1128</v>
      </c>
      <c r="BE1132" s="66">
        <v>45.2</v>
      </c>
      <c r="BF1132" s="66">
        <v>0</v>
      </c>
      <c r="BG1132" s="65">
        <f t="shared" si="362"/>
        <v>12.555555555555555</v>
      </c>
      <c r="BH1132" s="65">
        <f t="shared" si="374"/>
        <v>-1.4722222222222214</v>
      </c>
      <c r="BI1132" s="67">
        <f t="shared" si="375"/>
        <v>9141.0000000000018</v>
      </c>
      <c r="BJ1132" s="57"/>
      <c r="BK1132" s="57"/>
      <c r="BM1132" s="57">
        <v>1128</v>
      </c>
      <c r="BN1132" s="57">
        <v>45.2</v>
      </c>
      <c r="BO1132" s="66">
        <v>0</v>
      </c>
      <c r="BP1132" s="65">
        <f t="shared" si="363"/>
        <v>12.555555555555555</v>
      </c>
      <c r="BQ1132" s="65">
        <f t="shared" si="376"/>
        <v>-1.4722222222222214</v>
      </c>
      <c r="BR1132" s="67">
        <f t="shared" si="377"/>
        <v>9196.6944444444453</v>
      </c>
      <c r="BS1132" s="57"/>
      <c r="BT1132" s="57"/>
    </row>
    <row r="1133" spans="1:72" x14ac:dyDescent="0.25">
      <c r="A1133" s="31">
        <v>1133</v>
      </c>
      <c r="B1133" s="56">
        <v>1130</v>
      </c>
      <c r="C1133" s="71">
        <v>36.200000000000003</v>
      </c>
      <c r="D1133" s="71">
        <v>0</v>
      </c>
      <c r="E1133" s="71">
        <v>10.055555555555555</v>
      </c>
      <c r="F1133" s="71">
        <v>-1.0833333333333339</v>
      </c>
      <c r="G1133" s="71">
        <v>9219.1388888888905</v>
      </c>
      <c r="K1133" s="57">
        <v>1129</v>
      </c>
      <c r="L1133" s="66">
        <v>48.6</v>
      </c>
      <c r="M1133" s="66">
        <v>0</v>
      </c>
      <c r="N1133" s="65">
        <f t="shared" si="357"/>
        <v>13.5</v>
      </c>
      <c r="O1133" s="65">
        <f t="shared" si="364"/>
        <v>-5.5555555555553582E-2</v>
      </c>
      <c r="P1133" s="67">
        <f t="shared" si="365"/>
        <v>6433.8611111111077</v>
      </c>
      <c r="Q1133" s="57"/>
      <c r="R1133" s="57"/>
      <c r="T1133" s="57">
        <v>1129</v>
      </c>
      <c r="U1133" s="66">
        <v>0</v>
      </c>
      <c r="V1133" s="66">
        <v>0</v>
      </c>
      <c r="W1133" s="65">
        <f t="shared" si="358"/>
        <v>0</v>
      </c>
      <c r="X1133" s="65">
        <f t="shared" si="366"/>
        <v>0</v>
      </c>
      <c r="Y1133" s="67">
        <f t="shared" si="367"/>
        <v>8308.3888888888905</v>
      </c>
      <c r="Z1133" s="57"/>
      <c r="AA1133" s="57"/>
      <c r="AC1133" s="57">
        <v>1129</v>
      </c>
      <c r="AD1133" s="66">
        <v>0</v>
      </c>
      <c r="AE1133" s="66">
        <v>0</v>
      </c>
      <c r="AF1133" s="65">
        <f t="shared" si="359"/>
        <v>0</v>
      </c>
      <c r="AG1133" s="65">
        <f t="shared" si="368"/>
        <v>0</v>
      </c>
      <c r="AH1133" s="67">
        <f t="shared" si="369"/>
        <v>7964.1111111111022</v>
      </c>
      <c r="AI1133" s="57"/>
      <c r="AJ1133" s="57"/>
      <c r="AL1133" s="57">
        <v>1129</v>
      </c>
      <c r="AM1133" s="66">
        <v>78.7</v>
      </c>
      <c r="AN1133" s="66">
        <v>0</v>
      </c>
      <c r="AO1133" s="65">
        <f t="shared" si="360"/>
        <v>21.861111111111111</v>
      </c>
      <c r="AP1133" s="65">
        <f t="shared" si="370"/>
        <v>2.7777777777778567E-2</v>
      </c>
      <c r="AQ1133" s="67">
        <f t="shared" si="371"/>
        <v>9147.6249999999873</v>
      </c>
      <c r="AR1133" s="57"/>
      <c r="AS1133" s="57"/>
      <c r="AU1133" s="57">
        <v>1129</v>
      </c>
      <c r="AV1133" s="66">
        <v>78.7</v>
      </c>
      <c r="AW1133" s="66">
        <v>0</v>
      </c>
      <c r="AX1133" s="65">
        <f t="shared" si="361"/>
        <v>21.861111111111111</v>
      </c>
      <c r="AY1133" s="65">
        <f t="shared" si="372"/>
        <v>2.7777777777778567E-2</v>
      </c>
      <c r="AZ1133" s="67">
        <f t="shared" si="373"/>
        <v>9147.6249999999873</v>
      </c>
      <c r="BA1133" s="57"/>
      <c r="BB1133" s="57"/>
      <c r="BD1133" s="57">
        <v>1129</v>
      </c>
      <c r="BE1133" s="66">
        <v>40.1</v>
      </c>
      <c r="BF1133" s="66">
        <v>0</v>
      </c>
      <c r="BG1133" s="65">
        <f t="shared" si="362"/>
        <v>11.138888888888889</v>
      </c>
      <c r="BH1133" s="65">
        <f t="shared" si="374"/>
        <v>-1.4166666666666661</v>
      </c>
      <c r="BI1133" s="67">
        <f t="shared" si="375"/>
        <v>9152.8472222222244</v>
      </c>
      <c r="BJ1133" s="57"/>
      <c r="BK1133" s="57"/>
      <c r="BM1133" s="57">
        <v>1129</v>
      </c>
      <c r="BN1133" s="57">
        <v>40.1</v>
      </c>
      <c r="BO1133" s="66">
        <v>0</v>
      </c>
      <c r="BP1133" s="65">
        <f t="shared" si="363"/>
        <v>11.138888888888889</v>
      </c>
      <c r="BQ1133" s="65">
        <f t="shared" si="376"/>
        <v>-1.4166666666666661</v>
      </c>
      <c r="BR1133" s="67">
        <f t="shared" si="377"/>
        <v>9208.5416666666679</v>
      </c>
      <c r="BS1133" s="57"/>
      <c r="BT1133" s="57"/>
    </row>
    <row r="1134" spans="1:72" x14ac:dyDescent="0.25">
      <c r="A1134" s="31">
        <v>1134</v>
      </c>
      <c r="B1134" s="56">
        <v>1131</v>
      </c>
      <c r="C1134" s="71">
        <v>32.9</v>
      </c>
      <c r="D1134" s="71">
        <v>0</v>
      </c>
      <c r="E1134" s="71">
        <v>9.1388888888888875</v>
      </c>
      <c r="F1134" s="71">
        <v>-0.91666666666666785</v>
      </c>
      <c r="G1134" s="71">
        <v>9228.7361111111131</v>
      </c>
      <c r="K1134" s="57">
        <v>1130</v>
      </c>
      <c r="L1134" s="66">
        <v>48.5</v>
      </c>
      <c r="M1134" s="66">
        <v>0</v>
      </c>
      <c r="N1134" s="65">
        <f t="shared" si="357"/>
        <v>13.472222222222221</v>
      </c>
      <c r="O1134" s="65">
        <f t="shared" si="364"/>
        <v>-2.7777777777778567E-2</v>
      </c>
      <c r="P1134" s="67">
        <f t="shared" si="365"/>
        <v>6447.347222222219</v>
      </c>
      <c r="Q1134" s="57"/>
      <c r="R1134" s="57"/>
      <c r="T1134" s="57">
        <v>1130</v>
      </c>
      <c r="U1134" s="66">
        <v>0</v>
      </c>
      <c r="V1134" s="66">
        <v>0</v>
      </c>
      <c r="W1134" s="65">
        <f t="shared" si="358"/>
        <v>0</v>
      </c>
      <c r="X1134" s="65">
        <f t="shared" si="366"/>
        <v>0</v>
      </c>
      <c r="Y1134" s="67">
        <f t="shared" si="367"/>
        <v>8308.3888888888905</v>
      </c>
      <c r="Z1134" s="57"/>
      <c r="AA1134" s="57"/>
      <c r="AC1134" s="57">
        <v>1130</v>
      </c>
      <c r="AD1134" s="66">
        <v>0.8</v>
      </c>
      <c r="AE1134" s="66">
        <v>0</v>
      </c>
      <c r="AF1134" s="65">
        <f t="shared" si="359"/>
        <v>0.22222222222222224</v>
      </c>
      <c r="AG1134" s="65">
        <f t="shared" si="368"/>
        <v>0.22222222222222224</v>
      </c>
      <c r="AH1134" s="67">
        <f t="shared" si="369"/>
        <v>7964.2222222222135</v>
      </c>
      <c r="AI1134" s="57"/>
      <c r="AJ1134" s="57"/>
      <c r="AL1134" s="57">
        <v>1130</v>
      </c>
      <c r="AM1134" s="66">
        <v>78.900000000000006</v>
      </c>
      <c r="AN1134" s="66">
        <v>0</v>
      </c>
      <c r="AO1134" s="65">
        <f t="shared" si="360"/>
        <v>21.916666666666668</v>
      </c>
      <c r="AP1134" s="65">
        <f t="shared" si="370"/>
        <v>5.5555555555557135E-2</v>
      </c>
      <c r="AQ1134" s="67">
        <f t="shared" si="371"/>
        <v>9169.513888888876</v>
      </c>
      <c r="AR1134" s="57"/>
      <c r="AS1134" s="57"/>
      <c r="AU1134" s="57">
        <v>1130</v>
      </c>
      <c r="AV1134" s="66">
        <v>78.900000000000006</v>
      </c>
      <c r="AW1134" s="66">
        <v>0</v>
      </c>
      <c r="AX1134" s="65">
        <f t="shared" si="361"/>
        <v>21.916666666666668</v>
      </c>
      <c r="AY1134" s="65">
        <f t="shared" si="372"/>
        <v>5.5555555555557135E-2</v>
      </c>
      <c r="AZ1134" s="67">
        <f t="shared" si="373"/>
        <v>9169.513888888876</v>
      </c>
      <c r="BA1134" s="57"/>
      <c r="BB1134" s="57"/>
      <c r="BD1134" s="57">
        <v>1130</v>
      </c>
      <c r="BE1134" s="66">
        <v>36.200000000000003</v>
      </c>
      <c r="BF1134" s="66">
        <v>0</v>
      </c>
      <c r="BG1134" s="65">
        <f t="shared" si="362"/>
        <v>10.055555555555555</v>
      </c>
      <c r="BH1134" s="65">
        <f t="shared" si="374"/>
        <v>-1.0833333333333339</v>
      </c>
      <c r="BI1134" s="67">
        <f t="shared" si="375"/>
        <v>9163.4444444444471</v>
      </c>
      <c r="BJ1134" s="57"/>
      <c r="BK1134" s="57"/>
      <c r="BM1134" s="57">
        <v>1130</v>
      </c>
      <c r="BN1134" s="57">
        <v>36.200000000000003</v>
      </c>
      <c r="BO1134" s="66">
        <v>0</v>
      </c>
      <c r="BP1134" s="65">
        <f t="shared" si="363"/>
        <v>10.055555555555555</v>
      </c>
      <c r="BQ1134" s="65">
        <f t="shared" si="376"/>
        <v>-1.0833333333333339</v>
      </c>
      <c r="BR1134" s="67">
        <f t="shared" si="377"/>
        <v>9219.1388888888905</v>
      </c>
      <c r="BS1134" s="57"/>
      <c r="BT1134" s="57"/>
    </row>
    <row r="1135" spans="1:72" x14ac:dyDescent="0.25">
      <c r="A1135" s="31">
        <v>1135</v>
      </c>
      <c r="B1135" s="56">
        <v>1132</v>
      </c>
      <c r="C1135" s="71">
        <v>29.8</v>
      </c>
      <c r="D1135" s="71">
        <v>0</v>
      </c>
      <c r="E1135" s="71">
        <v>8.2777777777777786</v>
      </c>
      <c r="F1135" s="71">
        <v>-0.86111111111110894</v>
      </c>
      <c r="G1135" s="71">
        <v>9237.4444444444471</v>
      </c>
      <c r="K1135" s="57">
        <v>1131</v>
      </c>
      <c r="L1135" s="66">
        <v>48.4</v>
      </c>
      <c r="M1135" s="66">
        <v>0</v>
      </c>
      <c r="N1135" s="65">
        <f t="shared" si="357"/>
        <v>13.444444444444443</v>
      </c>
      <c r="O1135" s="65">
        <f t="shared" si="364"/>
        <v>-2.7777777777778567E-2</v>
      </c>
      <c r="P1135" s="67">
        <f t="shared" si="365"/>
        <v>6460.805555555552</v>
      </c>
      <c r="Q1135" s="57"/>
      <c r="R1135" s="57"/>
      <c r="T1135" s="57">
        <v>1131</v>
      </c>
      <c r="U1135" s="66">
        <v>0.7</v>
      </c>
      <c r="V1135" s="66">
        <v>0</v>
      </c>
      <c r="W1135" s="65">
        <f t="shared" si="358"/>
        <v>0.19444444444444442</v>
      </c>
      <c r="X1135" s="65">
        <f t="shared" si="366"/>
        <v>0.19444444444444442</v>
      </c>
      <c r="Y1135" s="67">
        <f t="shared" si="367"/>
        <v>8308.4861111111131</v>
      </c>
      <c r="Z1135" s="57"/>
      <c r="AA1135" s="57"/>
      <c r="AC1135" s="57">
        <v>1131</v>
      </c>
      <c r="AD1135" s="66">
        <v>1.4</v>
      </c>
      <c r="AE1135" s="66">
        <v>0</v>
      </c>
      <c r="AF1135" s="65">
        <f t="shared" si="359"/>
        <v>0.38888888888888884</v>
      </c>
      <c r="AG1135" s="65">
        <f t="shared" si="368"/>
        <v>0.1666666666666666</v>
      </c>
      <c r="AH1135" s="67">
        <f t="shared" si="369"/>
        <v>7964.5277777777692</v>
      </c>
      <c r="AI1135" s="57"/>
      <c r="AJ1135" s="57"/>
      <c r="AL1135" s="57">
        <v>1131</v>
      </c>
      <c r="AM1135" s="66">
        <v>79.099999999999994</v>
      </c>
      <c r="AN1135" s="66">
        <v>0</v>
      </c>
      <c r="AO1135" s="65">
        <f t="shared" si="360"/>
        <v>21.972222222222221</v>
      </c>
      <c r="AP1135" s="65">
        <f t="shared" si="370"/>
        <v>5.5555555555553582E-2</v>
      </c>
      <c r="AQ1135" s="67">
        <f t="shared" si="371"/>
        <v>9191.4583333333212</v>
      </c>
      <c r="AR1135" s="57"/>
      <c r="AS1135" s="57"/>
      <c r="AU1135" s="57">
        <v>1131</v>
      </c>
      <c r="AV1135" s="66">
        <v>79.099999999999994</v>
      </c>
      <c r="AW1135" s="66">
        <v>0</v>
      </c>
      <c r="AX1135" s="65">
        <f t="shared" si="361"/>
        <v>21.972222222222221</v>
      </c>
      <c r="AY1135" s="65">
        <f t="shared" si="372"/>
        <v>5.5555555555553582E-2</v>
      </c>
      <c r="AZ1135" s="67">
        <f t="shared" si="373"/>
        <v>9191.4583333333212</v>
      </c>
      <c r="BA1135" s="57"/>
      <c r="BB1135" s="57"/>
      <c r="BD1135" s="57">
        <v>1131</v>
      </c>
      <c r="BE1135" s="66">
        <v>32.9</v>
      </c>
      <c r="BF1135" s="66">
        <v>0</v>
      </c>
      <c r="BG1135" s="65">
        <f t="shared" si="362"/>
        <v>9.1388888888888875</v>
      </c>
      <c r="BH1135" s="65">
        <f t="shared" si="374"/>
        <v>-0.91666666666666785</v>
      </c>
      <c r="BI1135" s="67">
        <f t="shared" si="375"/>
        <v>9173.0416666666697</v>
      </c>
      <c r="BJ1135" s="57"/>
      <c r="BK1135" s="57"/>
      <c r="BM1135" s="57">
        <v>1131</v>
      </c>
      <c r="BN1135" s="57">
        <v>32.9</v>
      </c>
      <c r="BO1135" s="66">
        <v>0</v>
      </c>
      <c r="BP1135" s="65">
        <f t="shared" si="363"/>
        <v>9.1388888888888875</v>
      </c>
      <c r="BQ1135" s="65">
        <f t="shared" si="376"/>
        <v>-0.91666666666666785</v>
      </c>
      <c r="BR1135" s="67">
        <f t="shared" si="377"/>
        <v>9228.7361111111131</v>
      </c>
      <c r="BS1135" s="57"/>
      <c r="BT1135" s="57"/>
    </row>
    <row r="1136" spans="1:72" x14ac:dyDescent="0.25">
      <c r="A1136" s="31">
        <v>1136</v>
      </c>
      <c r="B1136" s="56">
        <v>1133</v>
      </c>
      <c r="C1136" s="71">
        <v>26.6</v>
      </c>
      <c r="D1136" s="71">
        <v>0</v>
      </c>
      <c r="E1136" s="71">
        <v>7.3888888888888893</v>
      </c>
      <c r="F1136" s="71">
        <v>-0.88888888888888928</v>
      </c>
      <c r="G1136" s="71">
        <v>9245.277777777781</v>
      </c>
      <c r="K1136" s="57">
        <v>1132</v>
      </c>
      <c r="L1136" s="66">
        <v>48.3</v>
      </c>
      <c r="M1136" s="66">
        <v>0</v>
      </c>
      <c r="N1136" s="65">
        <f t="shared" si="357"/>
        <v>13.416666666666666</v>
      </c>
      <c r="O1136" s="65">
        <f t="shared" si="364"/>
        <v>-2.7777777777776791E-2</v>
      </c>
      <c r="P1136" s="67">
        <f t="shared" si="365"/>
        <v>6474.2361111111077</v>
      </c>
      <c r="Q1136" s="57"/>
      <c r="R1136" s="57"/>
      <c r="T1136" s="57">
        <v>1132</v>
      </c>
      <c r="U1136" s="66">
        <v>1.1000000000000001</v>
      </c>
      <c r="V1136" s="66">
        <v>0</v>
      </c>
      <c r="W1136" s="65">
        <f t="shared" si="358"/>
        <v>0.30555555555555558</v>
      </c>
      <c r="X1136" s="65">
        <f t="shared" si="366"/>
        <v>0.11111111111111116</v>
      </c>
      <c r="Y1136" s="67">
        <f t="shared" si="367"/>
        <v>8308.7361111111131</v>
      </c>
      <c r="Z1136" s="57"/>
      <c r="AA1136" s="57"/>
      <c r="AC1136" s="57">
        <v>1132</v>
      </c>
      <c r="AD1136" s="66">
        <v>2.2999999999999998</v>
      </c>
      <c r="AE1136" s="66">
        <v>0</v>
      </c>
      <c r="AF1136" s="65">
        <f t="shared" si="359"/>
        <v>0.63888888888888884</v>
      </c>
      <c r="AG1136" s="65">
        <f t="shared" si="368"/>
        <v>0.25</v>
      </c>
      <c r="AH1136" s="67">
        <f t="shared" si="369"/>
        <v>7965.0416666666579</v>
      </c>
      <c r="AI1136" s="57"/>
      <c r="AJ1136" s="57"/>
      <c r="AL1136" s="57">
        <v>1132</v>
      </c>
      <c r="AM1136" s="66">
        <v>79.400000000000006</v>
      </c>
      <c r="AN1136" s="66">
        <v>0</v>
      </c>
      <c r="AO1136" s="65">
        <f t="shared" si="360"/>
        <v>22.055555555555557</v>
      </c>
      <c r="AP1136" s="65">
        <f t="shared" si="370"/>
        <v>8.3333333333335702E-2</v>
      </c>
      <c r="AQ1136" s="67">
        <f t="shared" si="371"/>
        <v>9213.4722222222099</v>
      </c>
      <c r="AR1136" s="57"/>
      <c r="AS1136" s="57"/>
      <c r="AU1136" s="57">
        <v>1132</v>
      </c>
      <c r="AV1136" s="66">
        <v>79.400000000000006</v>
      </c>
      <c r="AW1136" s="66">
        <v>0</v>
      </c>
      <c r="AX1136" s="65">
        <f t="shared" si="361"/>
        <v>22.055555555555557</v>
      </c>
      <c r="AY1136" s="65">
        <f t="shared" si="372"/>
        <v>8.3333333333335702E-2</v>
      </c>
      <c r="AZ1136" s="67">
        <f t="shared" si="373"/>
        <v>9213.4722222222099</v>
      </c>
      <c r="BA1136" s="57"/>
      <c r="BB1136" s="57"/>
      <c r="BD1136" s="57">
        <v>1132</v>
      </c>
      <c r="BE1136" s="66">
        <v>29.8</v>
      </c>
      <c r="BF1136" s="66">
        <v>0</v>
      </c>
      <c r="BG1136" s="65">
        <f t="shared" si="362"/>
        <v>8.2777777777777786</v>
      </c>
      <c r="BH1136" s="65">
        <f t="shared" si="374"/>
        <v>-0.86111111111110894</v>
      </c>
      <c r="BI1136" s="67">
        <f t="shared" si="375"/>
        <v>9181.7500000000036</v>
      </c>
      <c r="BJ1136" s="57"/>
      <c r="BK1136" s="57"/>
      <c r="BM1136" s="57">
        <v>1132</v>
      </c>
      <c r="BN1136" s="57">
        <v>29.8</v>
      </c>
      <c r="BO1136" s="66">
        <v>0</v>
      </c>
      <c r="BP1136" s="65">
        <f t="shared" si="363"/>
        <v>8.2777777777777786</v>
      </c>
      <c r="BQ1136" s="65">
        <f t="shared" si="376"/>
        <v>-0.86111111111110894</v>
      </c>
      <c r="BR1136" s="67">
        <f t="shared" si="377"/>
        <v>9237.4444444444471</v>
      </c>
      <c r="BS1136" s="57"/>
      <c r="BT1136" s="57"/>
    </row>
    <row r="1137" spans="1:72" x14ac:dyDescent="0.25">
      <c r="A1137" s="31">
        <v>1137</v>
      </c>
      <c r="B1137" s="56">
        <v>1134</v>
      </c>
      <c r="C1137" s="71">
        <v>23</v>
      </c>
      <c r="D1137" s="71">
        <v>0</v>
      </c>
      <c r="E1137" s="71">
        <v>6.3888888888888884</v>
      </c>
      <c r="F1137" s="71">
        <v>-1.0000000000000009</v>
      </c>
      <c r="G1137" s="71">
        <v>9252.1666666666697</v>
      </c>
      <c r="K1137" s="57">
        <v>1133</v>
      </c>
      <c r="L1137" s="66">
        <v>48.2</v>
      </c>
      <c r="M1137" s="66">
        <v>0</v>
      </c>
      <c r="N1137" s="65">
        <f t="shared" si="357"/>
        <v>13.388888888888889</v>
      </c>
      <c r="O1137" s="65">
        <f t="shared" si="364"/>
        <v>-2.7777777777776791E-2</v>
      </c>
      <c r="P1137" s="67">
        <f t="shared" si="365"/>
        <v>6487.638888888885</v>
      </c>
      <c r="Q1137" s="57"/>
      <c r="R1137" s="57"/>
      <c r="T1137" s="57">
        <v>1133</v>
      </c>
      <c r="U1137" s="66">
        <v>1.9</v>
      </c>
      <c r="V1137" s="66">
        <v>0</v>
      </c>
      <c r="W1137" s="65">
        <f t="shared" si="358"/>
        <v>0.52777777777777779</v>
      </c>
      <c r="X1137" s="65">
        <f t="shared" si="366"/>
        <v>0.22222222222222221</v>
      </c>
      <c r="Y1137" s="67">
        <f t="shared" si="367"/>
        <v>8309.1527777777792</v>
      </c>
      <c r="Z1137" s="57"/>
      <c r="AA1137" s="57"/>
      <c r="AC1137" s="57">
        <v>1133</v>
      </c>
      <c r="AD1137" s="66">
        <v>3.5</v>
      </c>
      <c r="AE1137" s="66">
        <v>0</v>
      </c>
      <c r="AF1137" s="65">
        <f t="shared" si="359"/>
        <v>0.97222222222222221</v>
      </c>
      <c r="AG1137" s="65">
        <f t="shared" si="368"/>
        <v>0.33333333333333337</v>
      </c>
      <c r="AH1137" s="67">
        <f t="shared" si="369"/>
        <v>7965.8472222222135</v>
      </c>
      <c r="AI1137" s="57"/>
      <c r="AJ1137" s="57"/>
      <c r="AL1137" s="57">
        <v>1133</v>
      </c>
      <c r="AM1137" s="66">
        <v>79.8</v>
      </c>
      <c r="AN1137" s="66">
        <v>0</v>
      </c>
      <c r="AO1137" s="65">
        <f t="shared" si="360"/>
        <v>22.166666666666664</v>
      </c>
      <c r="AP1137" s="65">
        <f t="shared" si="370"/>
        <v>0.11111111111110716</v>
      </c>
      <c r="AQ1137" s="67">
        <f t="shared" si="371"/>
        <v>9235.5833333333212</v>
      </c>
      <c r="AR1137" s="57"/>
      <c r="AS1137" s="57"/>
      <c r="AU1137" s="57">
        <v>1133</v>
      </c>
      <c r="AV1137" s="66">
        <v>79.8</v>
      </c>
      <c r="AW1137" s="66">
        <v>0</v>
      </c>
      <c r="AX1137" s="65">
        <f t="shared" si="361"/>
        <v>22.166666666666664</v>
      </c>
      <c r="AY1137" s="65">
        <f t="shared" si="372"/>
        <v>0.11111111111110716</v>
      </c>
      <c r="AZ1137" s="67">
        <f t="shared" si="373"/>
        <v>9235.5833333333212</v>
      </c>
      <c r="BA1137" s="57"/>
      <c r="BB1137" s="57"/>
      <c r="BD1137" s="57">
        <v>1133</v>
      </c>
      <c r="BE1137" s="66">
        <v>26.6</v>
      </c>
      <c r="BF1137" s="66">
        <v>0</v>
      </c>
      <c r="BG1137" s="65">
        <f t="shared" si="362"/>
        <v>7.3888888888888893</v>
      </c>
      <c r="BH1137" s="65">
        <f t="shared" si="374"/>
        <v>-0.88888888888888928</v>
      </c>
      <c r="BI1137" s="67">
        <f t="shared" si="375"/>
        <v>9189.5833333333376</v>
      </c>
      <c r="BJ1137" s="57"/>
      <c r="BK1137" s="57"/>
      <c r="BM1137" s="57">
        <v>1133</v>
      </c>
      <c r="BN1137" s="57">
        <v>26.6</v>
      </c>
      <c r="BO1137" s="66">
        <v>0</v>
      </c>
      <c r="BP1137" s="65">
        <f t="shared" si="363"/>
        <v>7.3888888888888893</v>
      </c>
      <c r="BQ1137" s="65">
        <f t="shared" si="376"/>
        <v>-0.88888888888888928</v>
      </c>
      <c r="BR1137" s="67">
        <f t="shared" si="377"/>
        <v>9245.277777777781</v>
      </c>
      <c r="BS1137" s="57"/>
      <c r="BT1137" s="57"/>
    </row>
    <row r="1138" spans="1:72" x14ac:dyDescent="0.25">
      <c r="A1138" s="31">
        <v>1138</v>
      </c>
      <c r="B1138" s="56">
        <v>1135</v>
      </c>
      <c r="C1138" s="71">
        <v>19.399999999999999</v>
      </c>
      <c r="D1138" s="71">
        <v>0</v>
      </c>
      <c r="E1138" s="71">
        <v>5.3888888888888884</v>
      </c>
      <c r="F1138" s="71">
        <v>-1</v>
      </c>
      <c r="G1138" s="71">
        <v>9258.0555555555584</v>
      </c>
      <c r="K1138" s="57">
        <v>1134</v>
      </c>
      <c r="L1138" s="66">
        <v>48.1</v>
      </c>
      <c r="M1138" s="66">
        <v>0</v>
      </c>
      <c r="N1138" s="65">
        <f t="shared" si="357"/>
        <v>13.361111111111111</v>
      </c>
      <c r="O1138" s="65">
        <f t="shared" si="364"/>
        <v>-2.7777777777778567E-2</v>
      </c>
      <c r="P1138" s="67">
        <f t="shared" si="365"/>
        <v>6501.013888888885</v>
      </c>
      <c r="Q1138" s="57"/>
      <c r="R1138" s="57"/>
      <c r="T1138" s="57">
        <v>1134</v>
      </c>
      <c r="U1138" s="66">
        <v>2.5</v>
      </c>
      <c r="V1138" s="66">
        <v>0</v>
      </c>
      <c r="W1138" s="65">
        <f t="shared" si="358"/>
        <v>0.69444444444444442</v>
      </c>
      <c r="X1138" s="65">
        <f t="shared" si="366"/>
        <v>0.16666666666666663</v>
      </c>
      <c r="Y1138" s="67">
        <f t="shared" si="367"/>
        <v>8309.7638888888905</v>
      </c>
      <c r="Z1138" s="57"/>
      <c r="AA1138" s="57"/>
      <c r="AC1138" s="57">
        <v>1134</v>
      </c>
      <c r="AD1138" s="66">
        <v>4.7</v>
      </c>
      <c r="AE1138" s="66">
        <v>0</v>
      </c>
      <c r="AF1138" s="65">
        <f t="shared" si="359"/>
        <v>1.3055555555555556</v>
      </c>
      <c r="AG1138" s="65">
        <f t="shared" si="368"/>
        <v>0.33333333333333337</v>
      </c>
      <c r="AH1138" s="67">
        <f t="shared" si="369"/>
        <v>7966.9861111111022</v>
      </c>
      <c r="AI1138" s="57"/>
      <c r="AJ1138" s="57"/>
      <c r="AL1138" s="57">
        <v>1134</v>
      </c>
      <c r="AM1138" s="66">
        <v>80.099999999999994</v>
      </c>
      <c r="AN1138" s="66">
        <v>0</v>
      </c>
      <c r="AO1138" s="65">
        <f t="shared" si="360"/>
        <v>22.249999999999996</v>
      </c>
      <c r="AP1138" s="65">
        <f t="shared" si="370"/>
        <v>8.3333333333332149E-2</v>
      </c>
      <c r="AQ1138" s="67">
        <f t="shared" si="371"/>
        <v>9257.7916666666551</v>
      </c>
      <c r="AR1138" s="57"/>
      <c r="AS1138" s="57"/>
      <c r="AU1138" s="57">
        <v>1134</v>
      </c>
      <c r="AV1138" s="66">
        <v>80.099999999999994</v>
      </c>
      <c r="AW1138" s="66">
        <v>0</v>
      </c>
      <c r="AX1138" s="65">
        <f t="shared" si="361"/>
        <v>22.249999999999996</v>
      </c>
      <c r="AY1138" s="65">
        <f t="shared" si="372"/>
        <v>8.3333333333332149E-2</v>
      </c>
      <c r="AZ1138" s="67">
        <f t="shared" si="373"/>
        <v>9257.7916666666551</v>
      </c>
      <c r="BA1138" s="57"/>
      <c r="BB1138" s="57"/>
      <c r="BD1138" s="57">
        <v>1134</v>
      </c>
      <c r="BE1138" s="66">
        <v>23</v>
      </c>
      <c r="BF1138" s="66">
        <v>0</v>
      </c>
      <c r="BG1138" s="65">
        <f t="shared" si="362"/>
        <v>6.3888888888888884</v>
      </c>
      <c r="BH1138" s="65">
        <f t="shared" si="374"/>
        <v>-1.0000000000000009</v>
      </c>
      <c r="BI1138" s="67">
        <f t="shared" si="375"/>
        <v>9196.4722222222263</v>
      </c>
      <c r="BJ1138" s="57"/>
      <c r="BK1138" s="57"/>
      <c r="BM1138" s="57">
        <v>1134</v>
      </c>
      <c r="BN1138" s="57">
        <v>23</v>
      </c>
      <c r="BO1138" s="66">
        <v>0</v>
      </c>
      <c r="BP1138" s="65">
        <f t="shared" si="363"/>
        <v>6.3888888888888884</v>
      </c>
      <c r="BQ1138" s="65">
        <f t="shared" si="376"/>
        <v>-1.0000000000000009</v>
      </c>
      <c r="BR1138" s="67">
        <f t="shared" si="377"/>
        <v>9252.1666666666697</v>
      </c>
      <c r="BS1138" s="57"/>
      <c r="BT1138" s="57"/>
    </row>
    <row r="1139" spans="1:72" x14ac:dyDescent="0.25">
      <c r="A1139" s="31">
        <v>1139</v>
      </c>
      <c r="B1139" s="56">
        <v>1136</v>
      </c>
      <c r="C1139" s="71">
        <v>16.3</v>
      </c>
      <c r="D1139" s="71">
        <v>0</v>
      </c>
      <c r="E1139" s="71">
        <v>4.5277777777777777</v>
      </c>
      <c r="F1139" s="71">
        <v>-0.86111111111111072</v>
      </c>
      <c r="G1139" s="71">
        <v>9263.0138888888923</v>
      </c>
      <c r="K1139" s="57">
        <v>1135</v>
      </c>
      <c r="L1139" s="66">
        <v>47.5</v>
      </c>
      <c r="M1139" s="66">
        <v>0</v>
      </c>
      <c r="N1139" s="65">
        <f t="shared" si="357"/>
        <v>13.194444444444445</v>
      </c>
      <c r="O1139" s="65">
        <f t="shared" si="364"/>
        <v>-0.16666666666666607</v>
      </c>
      <c r="P1139" s="67">
        <f t="shared" si="365"/>
        <v>6514.2916666666624</v>
      </c>
      <c r="Q1139" s="57"/>
      <c r="R1139" s="57"/>
      <c r="T1139" s="57">
        <v>1135</v>
      </c>
      <c r="U1139" s="66">
        <v>3.5</v>
      </c>
      <c r="V1139" s="66">
        <v>0</v>
      </c>
      <c r="W1139" s="65">
        <f t="shared" si="358"/>
        <v>0.97222222222222221</v>
      </c>
      <c r="X1139" s="65">
        <f t="shared" si="366"/>
        <v>0.27777777777777779</v>
      </c>
      <c r="Y1139" s="67">
        <f t="shared" si="367"/>
        <v>8310.5972222222244</v>
      </c>
      <c r="Z1139" s="57"/>
      <c r="AA1139" s="57"/>
      <c r="AC1139" s="57">
        <v>1135</v>
      </c>
      <c r="AD1139" s="66">
        <v>5.9</v>
      </c>
      <c r="AE1139" s="66">
        <v>0</v>
      </c>
      <c r="AF1139" s="65">
        <f t="shared" si="359"/>
        <v>1.6388888888888888</v>
      </c>
      <c r="AG1139" s="65">
        <f t="shared" si="368"/>
        <v>0.33333333333333326</v>
      </c>
      <c r="AH1139" s="67">
        <f t="shared" si="369"/>
        <v>7968.4583333333248</v>
      </c>
      <c r="AI1139" s="57"/>
      <c r="AJ1139" s="57"/>
      <c r="AL1139" s="57">
        <v>1135</v>
      </c>
      <c r="AM1139" s="66">
        <v>80.5</v>
      </c>
      <c r="AN1139" s="66">
        <v>0</v>
      </c>
      <c r="AO1139" s="65">
        <f t="shared" si="360"/>
        <v>22.361111111111111</v>
      </c>
      <c r="AP1139" s="65">
        <f t="shared" si="370"/>
        <v>0.11111111111111427</v>
      </c>
      <c r="AQ1139" s="67">
        <f t="shared" si="371"/>
        <v>9280.0972222222099</v>
      </c>
      <c r="AR1139" s="57"/>
      <c r="AS1139" s="57"/>
      <c r="AU1139" s="57">
        <v>1135</v>
      </c>
      <c r="AV1139" s="66">
        <v>80.5</v>
      </c>
      <c r="AW1139" s="66">
        <v>0</v>
      </c>
      <c r="AX1139" s="65">
        <f t="shared" si="361"/>
        <v>22.361111111111111</v>
      </c>
      <c r="AY1139" s="65">
        <f t="shared" si="372"/>
        <v>0.11111111111111427</v>
      </c>
      <c r="AZ1139" s="67">
        <f t="shared" si="373"/>
        <v>9280.0972222222099</v>
      </c>
      <c r="BA1139" s="57"/>
      <c r="BB1139" s="57"/>
      <c r="BD1139" s="57">
        <v>1135</v>
      </c>
      <c r="BE1139" s="66">
        <v>19.399999999999999</v>
      </c>
      <c r="BF1139" s="66">
        <v>0</v>
      </c>
      <c r="BG1139" s="65">
        <f t="shared" si="362"/>
        <v>5.3888888888888884</v>
      </c>
      <c r="BH1139" s="65">
        <f t="shared" si="374"/>
        <v>-1</v>
      </c>
      <c r="BI1139" s="67">
        <f t="shared" si="375"/>
        <v>9202.361111111115</v>
      </c>
      <c r="BJ1139" s="57"/>
      <c r="BK1139" s="57"/>
      <c r="BM1139" s="57">
        <v>1135</v>
      </c>
      <c r="BN1139" s="57">
        <v>19.399999999999999</v>
      </c>
      <c r="BO1139" s="66">
        <v>0</v>
      </c>
      <c r="BP1139" s="65">
        <f t="shared" si="363"/>
        <v>5.3888888888888884</v>
      </c>
      <c r="BQ1139" s="65">
        <f t="shared" si="376"/>
        <v>-1</v>
      </c>
      <c r="BR1139" s="67">
        <f t="shared" si="377"/>
        <v>9258.0555555555584</v>
      </c>
      <c r="BS1139" s="57"/>
      <c r="BT1139" s="57"/>
    </row>
    <row r="1140" spans="1:72" x14ac:dyDescent="0.25">
      <c r="A1140" s="31">
        <v>1140</v>
      </c>
      <c r="B1140" s="56">
        <v>1137</v>
      </c>
      <c r="C1140" s="71">
        <v>14.6</v>
      </c>
      <c r="D1140" s="71">
        <v>0</v>
      </c>
      <c r="E1140" s="71">
        <v>4.0555555555555554</v>
      </c>
      <c r="F1140" s="71">
        <v>-0.47222222222222232</v>
      </c>
      <c r="G1140" s="71">
        <v>9267.3055555555584</v>
      </c>
      <c r="K1140" s="57">
        <v>1136</v>
      </c>
      <c r="L1140" s="66">
        <v>46.7</v>
      </c>
      <c r="M1140" s="66">
        <v>0</v>
      </c>
      <c r="N1140" s="65">
        <f t="shared" si="357"/>
        <v>12.972222222222223</v>
      </c>
      <c r="O1140" s="65">
        <f t="shared" si="364"/>
        <v>-0.22222222222222143</v>
      </c>
      <c r="P1140" s="67">
        <f t="shared" si="365"/>
        <v>6527.3749999999955</v>
      </c>
      <c r="Q1140" s="57"/>
      <c r="R1140" s="57"/>
      <c r="T1140" s="57">
        <v>1136</v>
      </c>
      <c r="U1140" s="66">
        <v>4.7</v>
      </c>
      <c r="V1140" s="66">
        <v>0</v>
      </c>
      <c r="W1140" s="65">
        <f t="shared" si="358"/>
        <v>1.3055555555555556</v>
      </c>
      <c r="X1140" s="65">
        <f t="shared" si="366"/>
        <v>0.33333333333333337</v>
      </c>
      <c r="Y1140" s="67">
        <f t="shared" si="367"/>
        <v>8311.7361111111131</v>
      </c>
      <c r="Z1140" s="57"/>
      <c r="AA1140" s="57"/>
      <c r="AC1140" s="57">
        <v>1136</v>
      </c>
      <c r="AD1140" s="66">
        <v>7.4</v>
      </c>
      <c r="AE1140" s="66">
        <v>0</v>
      </c>
      <c r="AF1140" s="65">
        <f t="shared" si="359"/>
        <v>2.0555555555555558</v>
      </c>
      <c r="AG1140" s="65">
        <f t="shared" si="368"/>
        <v>0.41666666666666696</v>
      </c>
      <c r="AH1140" s="67">
        <f t="shared" si="369"/>
        <v>7970.3055555555475</v>
      </c>
      <c r="AI1140" s="57"/>
      <c r="AJ1140" s="57"/>
      <c r="AL1140" s="57">
        <v>1136</v>
      </c>
      <c r="AM1140" s="66">
        <v>80.8</v>
      </c>
      <c r="AN1140" s="66">
        <v>0</v>
      </c>
      <c r="AO1140" s="65">
        <f t="shared" si="360"/>
        <v>22.444444444444443</v>
      </c>
      <c r="AP1140" s="65">
        <f t="shared" si="370"/>
        <v>8.3333333333332149E-2</v>
      </c>
      <c r="AQ1140" s="67">
        <f t="shared" si="371"/>
        <v>9302.4999999999873</v>
      </c>
      <c r="AR1140" s="57"/>
      <c r="AS1140" s="57"/>
      <c r="AU1140" s="57">
        <v>1136</v>
      </c>
      <c r="AV1140" s="66">
        <v>80.8</v>
      </c>
      <c r="AW1140" s="66">
        <v>0</v>
      </c>
      <c r="AX1140" s="65">
        <f t="shared" si="361"/>
        <v>22.444444444444443</v>
      </c>
      <c r="AY1140" s="65">
        <f t="shared" si="372"/>
        <v>8.3333333333332149E-2</v>
      </c>
      <c r="AZ1140" s="67">
        <f t="shared" si="373"/>
        <v>9302.4999999999873</v>
      </c>
      <c r="BA1140" s="57"/>
      <c r="BB1140" s="57"/>
      <c r="BD1140" s="57">
        <v>1136</v>
      </c>
      <c r="BE1140" s="66">
        <v>16.3</v>
      </c>
      <c r="BF1140" s="66">
        <v>0</v>
      </c>
      <c r="BG1140" s="65">
        <f t="shared" si="362"/>
        <v>4.5277777777777777</v>
      </c>
      <c r="BH1140" s="65">
        <f t="shared" si="374"/>
        <v>-0.86111111111111072</v>
      </c>
      <c r="BI1140" s="67">
        <f t="shared" si="375"/>
        <v>9207.3194444444489</v>
      </c>
      <c r="BJ1140" s="57"/>
      <c r="BK1140" s="57"/>
      <c r="BM1140" s="57">
        <v>1136</v>
      </c>
      <c r="BN1140" s="57">
        <v>16.3</v>
      </c>
      <c r="BO1140" s="66">
        <v>0</v>
      </c>
      <c r="BP1140" s="65">
        <f t="shared" si="363"/>
        <v>4.5277777777777777</v>
      </c>
      <c r="BQ1140" s="65">
        <f t="shared" si="376"/>
        <v>-0.86111111111111072</v>
      </c>
      <c r="BR1140" s="67">
        <f t="shared" si="377"/>
        <v>9263.0138888888923</v>
      </c>
      <c r="BS1140" s="57"/>
      <c r="BT1140" s="57"/>
    </row>
    <row r="1141" spans="1:72" x14ac:dyDescent="0.25">
      <c r="A1141" s="31">
        <v>1141</v>
      </c>
      <c r="B1141" s="56">
        <v>1138</v>
      </c>
      <c r="C1141" s="71">
        <v>14.2</v>
      </c>
      <c r="D1141" s="71">
        <v>0</v>
      </c>
      <c r="E1141" s="71">
        <v>3.9444444444444442</v>
      </c>
      <c r="F1141" s="71">
        <v>-0.11111111111111116</v>
      </c>
      <c r="G1141" s="71">
        <v>9271.3055555555584</v>
      </c>
      <c r="K1141" s="57">
        <v>1137</v>
      </c>
      <c r="L1141" s="66">
        <v>45.7</v>
      </c>
      <c r="M1141" s="66">
        <v>0</v>
      </c>
      <c r="N1141" s="65">
        <f t="shared" si="357"/>
        <v>12.694444444444445</v>
      </c>
      <c r="O1141" s="65">
        <f t="shared" si="364"/>
        <v>-0.27777777777777857</v>
      </c>
      <c r="P1141" s="67">
        <f t="shared" si="365"/>
        <v>6540.2083333333285</v>
      </c>
      <c r="Q1141" s="57"/>
      <c r="R1141" s="57"/>
      <c r="T1141" s="57">
        <v>1137</v>
      </c>
      <c r="U1141" s="66">
        <v>6.1</v>
      </c>
      <c r="V1141" s="66">
        <v>0</v>
      </c>
      <c r="W1141" s="65">
        <f t="shared" si="358"/>
        <v>1.6944444444444442</v>
      </c>
      <c r="X1141" s="65">
        <f t="shared" si="366"/>
        <v>0.38888888888888862</v>
      </c>
      <c r="Y1141" s="67">
        <f t="shared" si="367"/>
        <v>8313.2361111111131</v>
      </c>
      <c r="Z1141" s="57"/>
      <c r="AA1141" s="57"/>
      <c r="AC1141" s="57">
        <v>1137</v>
      </c>
      <c r="AD1141" s="66">
        <v>9.1999999999999993</v>
      </c>
      <c r="AE1141" s="66">
        <v>0</v>
      </c>
      <c r="AF1141" s="65">
        <f t="shared" si="359"/>
        <v>2.5555555555555554</v>
      </c>
      <c r="AG1141" s="65">
        <f t="shared" si="368"/>
        <v>0.49999999999999956</v>
      </c>
      <c r="AH1141" s="67">
        <f t="shared" si="369"/>
        <v>7972.6111111111031</v>
      </c>
      <c r="AI1141" s="57"/>
      <c r="AJ1141" s="57"/>
      <c r="AL1141" s="57">
        <v>1137</v>
      </c>
      <c r="AM1141" s="66">
        <v>81</v>
      </c>
      <c r="AN1141" s="66">
        <v>0</v>
      </c>
      <c r="AO1141" s="65">
        <f t="shared" si="360"/>
        <v>22.5</v>
      </c>
      <c r="AP1141" s="65">
        <f t="shared" si="370"/>
        <v>5.5555555555557135E-2</v>
      </c>
      <c r="AQ1141" s="67">
        <f t="shared" si="371"/>
        <v>9324.9722222222099</v>
      </c>
      <c r="AR1141" s="57"/>
      <c r="AS1141" s="57"/>
      <c r="AU1141" s="57">
        <v>1137</v>
      </c>
      <c r="AV1141" s="66">
        <v>81</v>
      </c>
      <c r="AW1141" s="66">
        <v>0</v>
      </c>
      <c r="AX1141" s="65">
        <f t="shared" si="361"/>
        <v>22.5</v>
      </c>
      <c r="AY1141" s="65">
        <f t="shared" si="372"/>
        <v>5.5555555555557135E-2</v>
      </c>
      <c r="AZ1141" s="67">
        <f t="shared" si="373"/>
        <v>9324.9722222222099</v>
      </c>
      <c r="BA1141" s="57"/>
      <c r="BB1141" s="57"/>
      <c r="BD1141" s="57">
        <v>1137</v>
      </c>
      <c r="BE1141" s="66">
        <v>14.6</v>
      </c>
      <c r="BF1141" s="66">
        <v>0</v>
      </c>
      <c r="BG1141" s="65">
        <f t="shared" si="362"/>
        <v>4.0555555555555554</v>
      </c>
      <c r="BH1141" s="65">
        <f t="shared" si="374"/>
        <v>-0.47222222222222232</v>
      </c>
      <c r="BI1141" s="67">
        <f t="shared" si="375"/>
        <v>9211.611111111115</v>
      </c>
      <c r="BJ1141" s="57"/>
      <c r="BK1141" s="57"/>
      <c r="BM1141" s="57">
        <v>1137</v>
      </c>
      <c r="BN1141" s="57">
        <v>14.6</v>
      </c>
      <c r="BO1141" s="66">
        <v>0</v>
      </c>
      <c r="BP1141" s="65">
        <f t="shared" si="363"/>
        <v>4.0555555555555554</v>
      </c>
      <c r="BQ1141" s="65">
        <f t="shared" si="376"/>
        <v>-0.47222222222222232</v>
      </c>
      <c r="BR1141" s="67">
        <f t="shared" si="377"/>
        <v>9267.3055555555584</v>
      </c>
      <c r="BS1141" s="57"/>
      <c r="BT1141" s="57"/>
    </row>
    <row r="1142" spans="1:72" x14ac:dyDescent="0.25">
      <c r="A1142" s="31">
        <v>1142</v>
      </c>
      <c r="B1142" s="56">
        <v>1139</v>
      </c>
      <c r="C1142" s="71">
        <v>14.3</v>
      </c>
      <c r="D1142" s="71">
        <v>0</v>
      </c>
      <c r="E1142" s="71">
        <v>3.9722222222222223</v>
      </c>
      <c r="F1142" s="71">
        <v>2.7777777777778123E-2</v>
      </c>
      <c r="G1142" s="71">
        <v>9275.2638888888923</v>
      </c>
      <c r="K1142" s="57">
        <v>1138</v>
      </c>
      <c r="L1142" s="66">
        <v>44.6</v>
      </c>
      <c r="M1142" s="66">
        <v>0</v>
      </c>
      <c r="N1142" s="65">
        <f t="shared" si="357"/>
        <v>12.388888888888889</v>
      </c>
      <c r="O1142" s="65">
        <f t="shared" si="364"/>
        <v>-0.30555555555555536</v>
      </c>
      <c r="P1142" s="67">
        <f t="shared" si="365"/>
        <v>6552.7499999999955</v>
      </c>
      <c r="Q1142" s="57"/>
      <c r="R1142" s="57"/>
      <c r="T1142" s="57">
        <v>1138</v>
      </c>
      <c r="U1142" s="66">
        <v>7.5</v>
      </c>
      <c r="V1142" s="66">
        <v>0</v>
      </c>
      <c r="W1142" s="65">
        <f t="shared" si="358"/>
        <v>2.0833333333333335</v>
      </c>
      <c r="X1142" s="65">
        <f t="shared" si="366"/>
        <v>0.38888888888888928</v>
      </c>
      <c r="Y1142" s="67">
        <f t="shared" si="367"/>
        <v>8315.1250000000018</v>
      </c>
      <c r="Z1142" s="57"/>
      <c r="AA1142" s="57"/>
      <c r="AC1142" s="57">
        <v>1138</v>
      </c>
      <c r="AD1142" s="66">
        <v>11.7</v>
      </c>
      <c r="AE1142" s="66">
        <v>0</v>
      </c>
      <c r="AF1142" s="65">
        <f t="shared" si="359"/>
        <v>3.2499999999999996</v>
      </c>
      <c r="AG1142" s="65">
        <f t="shared" si="368"/>
        <v>0.6944444444444442</v>
      </c>
      <c r="AH1142" s="67">
        <f t="shared" si="369"/>
        <v>7975.5138888888805</v>
      </c>
      <c r="AI1142" s="57"/>
      <c r="AJ1142" s="57"/>
      <c r="AL1142" s="57">
        <v>1138</v>
      </c>
      <c r="AM1142" s="66">
        <v>81.2</v>
      </c>
      <c r="AN1142" s="66">
        <v>0</v>
      </c>
      <c r="AO1142" s="65">
        <f t="shared" si="360"/>
        <v>22.555555555555557</v>
      </c>
      <c r="AP1142" s="65">
        <f t="shared" si="370"/>
        <v>5.5555555555557135E-2</v>
      </c>
      <c r="AQ1142" s="67">
        <f t="shared" si="371"/>
        <v>9347.4999999999873</v>
      </c>
      <c r="AR1142" s="57"/>
      <c r="AS1142" s="57"/>
      <c r="AU1142" s="57">
        <v>1138</v>
      </c>
      <c r="AV1142" s="66">
        <v>81.2</v>
      </c>
      <c r="AW1142" s="66">
        <v>0</v>
      </c>
      <c r="AX1142" s="65">
        <f t="shared" si="361"/>
        <v>22.555555555555557</v>
      </c>
      <c r="AY1142" s="65">
        <f t="shared" si="372"/>
        <v>5.5555555555557135E-2</v>
      </c>
      <c r="AZ1142" s="67">
        <f t="shared" si="373"/>
        <v>9347.4999999999873</v>
      </c>
      <c r="BA1142" s="57"/>
      <c r="BB1142" s="57"/>
      <c r="BD1142" s="57">
        <v>1138</v>
      </c>
      <c r="BE1142" s="66">
        <v>14.2</v>
      </c>
      <c r="BF1142" s="66">
        <v>0</v>
      </c>
      <c r="BG1142" s="65">
        <f t="shared" si="362"/>
        <v>3.9444444444444442</v>
      </c>
      <c r="BH1142" s="65">
        <f t="shared" si="374"/>
        <v>-0.11111111111111116</v>
      </c>
      <c r="BI1142" s="67">
        <f t="shared" si="375"/>
        <v>9215.611111111115</v>
      </c>
      <c r="BJ1142" s="57"/>
      <c r="BK1142" s="57"/>
      <c r="BM1142" s="57">
        <v>1138</v>
      </c>
      <c r="BN1142" s="57">
        <v>14.2</v>
      </c>
      <c r="BO1142" s="66">
        <v>0</v>
      </c>
      <c r="BP1142" s="65">
        <f t="shared" si="363"/>
        <v>3.9444444444444442</v>
      </c>
      <c r="BQ1142" s="65">
        <f t="shared" si="376"/>
        <v>-0.11111111111111116</v>
      </c>
      <c r="BR1142" s="67">
        <f t="shared" si="377"/>
        <v>9271.3055555555584</v>
      </c>
      <c r="BS1142" s="57"/>
      <c r="BT1142" s="57"/>
    </row>
    <row r="1143" spans="1:72" x14ac:dyDescent="0.25">
      <c r="A1143" s="31">
        <v>1143</v>
      </c>
      <c r="B1143" s="56">
        <v>1140</v>
      </c>
      <c r="C1143" s="71">
        <v>14.6</v>
      </c>
      <c r="D1143" s="71">
        <v>0</v>
      </c>
      <c r="E1143" s="71">
        <v>4.0555555555555554</v>
      </c>
      <c r="F1143" s="71">
        <v>8.3333333333333037E-2</v>
      </c>
      <c r="G1143" s="71">
        <v>9279.277777777781</v>
      </c>
      <c r="K1143" s="57">
        <v>1139</v>
      </c>
      <c r="L1143" s="66">
        <v>42.9</v>
      </c>
      <c r="M1143" s="66">
        <v>0</v>
      </c>
      <c r="N1143" s="65">
        <f t="shared" si="357"/>
        <v>11.916666666666666</v>
      </c>
      <c r="O1143" s="65">
        <f t="shared" si="364"/>
        <v>-0.47222222222222321</v>
      </c>
      <c r="P1143" s="67">
        <f t="shared" si="365"/>
        <v>6564.9027777777728</v>
      </c>
      <c r="Q1143" s="57"/>
      <c r="R1143" s="57"/>
      <c r="T1143" s="57">
        <v>1139</v>
      </c>
      <c r="U1143" s="66">
        <v>9.4</v>
      </c>
      <c r="V1143" s="66">
        <v>0</v>
      </c>
      <c r="W1143" s="65">
        <f t="shared" si="358"/>
        <v>2.6111111111111112</v>
      </c>
      <c r="X1143" s="65">
        <f t="shared" si="366"/>
        <v>0.52777777777777768</v>
      </c>
      <c r="Y1143" s="67">
        <f t="shared" si="367"/>
        <v>8317.4722222222244</v>
      </c>
      <c r="Z1143" s="57"/>
      <c r="AA1143" s="57"/>
      <c r="AC1143" s="57">
        <v>1139</v>
      </c>
      <c r="AD1143" s="66">
        <v>13.5</v>
      </c>
      <c r="AE1143" s="66">
        <v>0</v>
      </c>
      <c r="AF1143" s="65">
        <f t="shared" si="359"/>
        <v>3.75</v>
      </c>
      <c r="AG1143" s="65">
        <f t="shared" si="368"/>
        <v>0.50000000000000044</v>
      </c>
      <c r="AH1143" s="67">
        <f t="shared" si="369"/>
        <v>7979.0138888888805</v>
      </c>
      <c r="AI1143" s="57"/>
      <c r="AJ1143" s="57"/>
      <c r="AL1143" s="57">
        <v>1139</v>
      </c>
      <c r="AM1143" s="66">
        <v>81.3</v>
      </c>
      <c r="AN1143" s="66">
        <v>0</v>
      </c>
      <c r="AO1143" s="65">
        <f t="shared" si="360"/>
        <v>22.583333333333332</v>
      </c>
      <c r="AP1143" s="65">
        <f t="shared" si="370"/>
        <v>2.7777777777775015E-2</v>
      </c>
      <c r="AQ1143" s="67">
        <f t="shared" si="371"/>
        <v>9370.0694444444325</v>
      </c>
      <c r="AR1143" s="57"/>
      <c r="AS1143" s="57"/>
      <c r="AU1143" s="57">
        <v>1139</v>
      </c>
      <c r="AV1143" s="66">
        <v>81.3</v>
      </c>
      <c r="AW1143" s="66">
        <v>0</v>
      </c>
      <c r="AX1143" s="65">
        <f t="shared" si="361"/>
        <v>22.583333333333332</v>
      </c>
      <c r="AY1143" s="65">
        <f t="shared" si="372"/>
        <v>2.7777777777775015E-2</v>
      </c>
      <c r="AZ1143" s="67">
        <f t="shared" si="373"/>
        <v>9370.0694444444325</v>
      </c>
      <c r="BA1143" s="57"/>
      <c r="BB1143" s="57"/>
      <c r="BD1143" s="57">
        <v>1139</v>
      </c>
      <c r="BE1143" s="66">
        <v>14.3</v>
      </c>
      <c r="BF1143" s="66">
        <v>0</v>
      </c>
      <c r="BG1143" s="65">
        <f t="shared" si="362"/>
        <v>3.9722222222222223</v>
      </c>
      <c r="BH1143" s="65">
        <f t="shared" si="374"/>
        <v>2.7777777777778123E-2</v>
      </c>
      <c r="BI1143" s="67">
        <f t="shared" si="375"/>
        <v>9219.5694444444489</v>
      </c>
      <c r="BJ1143" s="57"/>
      <c r="BK1143" s="57"/>
      <c r="BM1143" s="57">
        <v>1139</v>
      </c>
      <c r="BN1143" s="57">
        <v>14.3</v>
      </c>
      <c r="BO1143" s="66">
        <v>0</v>
      </c>
      <c r="BP1143" s="65">
        <f t="shared" si="363"/>
        <v>3.9722222222222223</v>
      </c>
      <c r="BQ1143" s="65">
        <f t="shared" si="376"/>
        <v>2.7777777777778123E-2</v>
      </c>
      <c r="BR1143" s="67">
        <f t="shared" si="377"/>
        <v>9275.2638888888923</v>
      </c>
      <c r="BS1143" s="57"/>
      <c r="BT1143" s="57"/>
    </row>
    <row r="1144" spans="1:72" x14ac:dyDescent="0.25">
      <c r="A1144" s="31">
        <v>1144</v>
      </c>
      <c r="B1144" s="56">
        <v>1141</v>
      </c>
      <c r="C1144" s="71">
        <v>15.1</v>
      </c>
      <c r="D1144" s="71">
        <v>0</v>
      </c>
      <c r="E1144" s="71">
        <v>4.1944444444444446</v>
      </c>
      <c r="F1144" s="71">
        <v>0.13888888888888928</v>
      </c>
      <c r="G1144" s="71">
        <v>9283.402777777781</v>
      </c>
      <c r="K1144" s="57">
        <v>1140</v>
      </c>
      <c r="L1144" s="66">
        <v>40.799999999999997</v>
      </c>
      <c r="M1144" s="66">
        <v>0</v>
      </c>
      <c r="N1144" s="65">
        <f t="shared" si="357"/>
        <v>11.333333333333332</v>
      </c>
      <c r="O1144" s="65">
        <f t="shared" si="364"/>
        <v>-0.58333333333333393</v>
      </c>
      <c r="P1144" s="67">
        <f t="shared" si="365"/>
        <v>6576.5277777777728</v>
      </c>
      <c r="Q1144" s="57"/>
      <c r="R1144" s="57"/>
      <c r="T1144" s="57">
        <v>1140</v>
      </c>
      <c r="U1144" s="66">
        <v>11</v>
      </c>
      <c r="V1144" s="66">
        <v>0</v>
      </c>
      <c r="W1144" s="65">
        <f t="shared" si="358"/>
        <v>3.0555555555555554</v>
      </c>
      <c r="X1144" s="65">
        <f t="shared" si="366"/>
        <v>0.4444444444444442</v>
      </c>
      <c r="Y1144" s="67">
        <f t="shared" si="367"/>
        <v>8320.3055555555584</v>
      </c>
      <c r="Z1144" s="57"/>
      <c r="AA1144" s="57"/>
      <c r="AC1144" s="57">
        <v>1140</v>
      </c>
      <c r="AD1144" s="66">
        <v>15</v>
      </c>
      <c r="AE1144" s="66">
        <v>0</v>
      </c>
      <c r="AF1144" s="65">
        <f t="shared" si="359"/>
        <v>4.166666666666667</v>
      </c>
      <c r="AG1144" s="65">
        <f t="shared" si="368"/>
        <v>0.41666666666666696</v>
      </c>
      <c r="AH1144" s="67">
        <f t="shared" si="369"/>
        <v>7982.9722222222135</v>
      </c>
      <c r="AI1144" s="57"/>
      <c r="AJ1144" s="57"/>
      <c r="AL1144" s="57">
        <v>1140</v>
      </c>
      <c r="AM1144" s="66">
        <v>81.2</v>
      </c>
      <c r="AN1144" s="66">
        <v>0</v>
      </c>
      <c r="AO1144" s="65">
        <f t="shared" si="360"/>
        <v>22.555555555555557</v>
      </c>
      <c r="AP1144" s="65">
        <f t="shared" si="370"/>
        <v>-2.7777777777775015E-2</v>
      </c>
      <c r="AQ1144" s="67">
        <f t="shared" si="371"/>
        <v>9392.6388888888778</v>
      </c>
      <c r="AR1144" s="57"/>
      <c r="AS1144" s="57"/>
      <c r="AU1144" s="57">
        <v>1140</v>
      </c>
      <c r="AV1144" s="66">
        <v>81.2</v>
      </c>
      <c r="AW1144" s="66">
        <v>0</v>
      </c>
      <c r="AX1144" s="65">
        <f t="shared" si="361"/>
        <v>22.555555555555557</v>
      </c>
      <c r="AY1144" s="65">
        <f t="shared" si="372"/>
        <v>-2.7777777777775015E-2</v>
      </c>
      <c r="AZ1144" s="67">
        <f t="shared" si="373"/>
        <v>9392.6388888888778</v>
      </c>
      <c r="BA1144" s="57"/>
      <c r="BB1144" s="57"/>
      <c r="BD1144" s="57">
        <v>1140</v>
      </c>
      <c r="BE1144" s="66">
        <v>14.6</v>
      </c>
      <c r="BF1144" s="66">
        <v>0</v>
      </c>
      <c r="BG1144" s="65">
        <f t="shared" si="362"/>
        <v>4.0555555555555554</v>
      </c>
      <c r="BH1144" s="65">
        <f t="shared" si="374"/>
        <v>8.3333333333333037E-2</v>
      </c>
      <c r="BI1144" s="67">
        <f t="shared" si="375"/>
        <v>9223.5833333333376</v>
      </c>
      <c r="BJ1144" s="57"/>
      <c r="BK1144" s="57"/>
      <c r="BM1144" s="57">
        <v>1140</v>
      </c>
      <c r="BN1144" s="57">
        <v>14.6</v>
      </c>
      <c r="BO1144" s="66">
        <v>0</v>
      </c>
      <c r="BP1144" s="65">
        <f t="shared" si="363"/>
        <v>4.0555555555555554</v>
      </c>
      <c r="BQ1144" s="65">
        <f t="shared" si="376"/>
        <v>8.3333333333333037E-2</v>
      </c>
      <c r="BR1144" s="67">
        <f t="shared" si="377"/>
        <v>9279.277777777781</v>
      </c>
      <c r="BS1144" s="57"/>
      <c r="BT1144" s="57"/>
    </row>
    <row r="1145" spans="1:72" x14ac:dyDescent="0.25">
      <c r="A1145" s="31">
        <v>1145</v>
      </c>
      <c r="B1145" s="56">
        <v>1142</v>
      </c>
      <c r="C1145" s="71">
        <v>16.399999999999999</v>
      </c>
      <c r="D1145" s="71">
        <v>0</v>
      </c>
      <c r="E1145" s="71">
        <v>4.5555555555555554</v>
      </c>
      <c r="F1145" s="71">
        <v>0.36111111111111072</v>
      </c>
      <c r="G1145" s="71">
        <v>9287.777777777781</v>
      </c>
      <c r="K1145" s="57">
        <v>1141</v>
      </c>
      <c r="L1145" s="66">
        <v>38.200000000000003</v>
      </c>
      <c r="M1145" s="66">
        <v>0</v>
      </c>
      <c r="N1145" s="65">
        <f t="shared" si="357"/>
        <v>10.611111111111112</v>
      </c>
      <c r="O1145" s="65">
        <f t="shared" si="364"/>
        <v>-0.72222222222221966</v>
      </c>
      <c r="P1145" s="67">
        <f t="shared" si="365"/>
        <v>6587.4999999999955</v>
      </c>
      <c r="Q1145" s="57"/>
      <c r="R1145" s="57"/>
      <c r="T1145" s="57">
        <v>1141</v>
      </c>
      <c r="U1145" s="66">
        <v>12.9</v>
      </c>
      <c r="V1145" s="66">
        <v>0</v>
      </c>
      <c r="W1145" s="65">
        <f t="shared" si="358"/>
        <v>3.5833333333333335</v>
      </c>
      <c r="X1145" s="65">
        <f t="shared" si="366"/>
        <v>0.52777777777777812</v>
      </c>
      <c r="Y1145" s="67">
        <f t="shared" si="367"/>
        <v>8323.6250000000036</v>
      </c>
      <c r="Z1145" s="57"/>
      <c r="AA1145" s="57"/>
      <c r="AC1145" s="57">
        <v>1141</v>
      </c>
      <c r="AD1145" s="66">
        <v>16.2</v>
      </c>
      <c r="AE1145" s="66">
        <v>0</v>
      </c>
      <c r="AF1145" s="65">
        <f t="shared" si="359"/>
        <v>4.5</v>
      </c>
      <c r="AG1145" s="65">
        <f t="shared" si="368"/>
        <v>0.33333333333333304</v>
      </c>
      <c r="AH1145" s="67">
        <f t="shared" si="369"/>
        <v>7987.3055555555466</v>
      </c>
      <c r="AI1145" s="57"/>
      <c r="AJ1145" s="57"/>
      <c r="AL1145" s="57">
        <v>1141</v>
      </c>
      <c r="AM1145" s="66">
        <v>81</v>
      </c>
      <c r="AN1145" s="66">
        <v>0</v>
      </c>
      <c r="AO1145" s="65">
        <f t="shared" si="360"/>
        <v>22.5</v>
      </c>
      <c r="AP1145" s="65">
        <f t="shared" si="370"/>
        <v>-5.5555555555557135E-2</v>
      </c>
      <c r="AQ1145" s="67">
        <f t="shared" si="371"/>
        <v>9415.1666666666551</v>
      </c>
      <c r="AR1145" s="57"/>
      <c r="AS1145" s="57"/>
      <c r="AU1145" s="57">
        <v>1141</v>
      </c>
      <c r="AV1145" s="66">
        <v>81</v>
      </c>
      <c r="AW1145" s="66">
        <v>0</v>
      </c>
      <c r="AX1145" s="65">
        <f t="shared" si="361"/>
        <v>22.5</v>
      </c>
      <c r="AY1145" s="65">
        <f t="shared" si="372"/>
        <v>-5.5555555555557135E-2</v>
      </c>
      <c r="AZ1145" s="67">
        <f t="shared" si="373"/>
        <v>9415.1666666666551</v>
      </c>
      <c r="BA1145" s="57"/>
      <c r="BB1145" s="57"/>
      <c r="BD1145" s="57">
        <v>1141</v>
      </c>
      <c r="BE1145" s="66">
        <v>15.1</v>
      </c>
      <c r="BF1145" s="66">
        <v>0</v>
      </c>
      <c r="BG1145" s="65">
        <f t="shared" si="362"/>
        <v>4.1944444444444446</v>
      </c>
      <c r="BH1145" s="65">
        <f t="shared" si="374"/>
        <v>0.13888888888888928</v>
      </c>
      <c r="BI1145" s="67">
        <f t="shared" si="375"/>
        <v>9227.7083333333376</v>
      </c>
      <c r="BJ1145" s="57"/>
      <c r="BK1145" s="57"/>
      <c r="BM1145" s="57">
        <v>1141</v>
      </c>
      <c r="BN1145" s="57">
        <v>15.1</v>
      </c>
      <c r="BO1145" s="66">
        <v>0</v>
      </c>
      <c r="BP1145" s="65">
        <f t="shared" si="363"/>
        <v>4.1944444444444446</v>
      </c>
      <c r="BQ1145" s="65">
        <f t="shared" si="376"/>
        <v>0.13888888888888928</v>
      </c>
      <c r="BR1145" s="67">
        <f t="shared" si="377"/>
        <v>9283.402777777781</v>
      </c>
      <c r="BS1145" s="57"/>
      <c r="BT1145" s="57"/>
    </row>
    <row r="1146" spans="1:72" x14ac:dyDescent="0.25">
      <c r="A1146" s="31">
        <v>1146</v>
      </c>
      <c r="B1146" s="56">
        <v>1143</v>
      </c>
      <c r="C1146" s="71">
        <v>19.100000000000001</v>
      </c>
      <c r="D1146" s="71">
        <v>0</v>
      </c>
      <c r="E1146" s="71">
        <v>5.3055555555555562</v>
      </c>
      <c r="F1146" s="71">
        <v>0.75000000000000089</v>
      </c>
      <c r="G1146" s="71">
        <v>9292.7083333333358</v>
      </c>
      <c r="K1146" s="57">
        <v>1142</v>
      </c>
      <c r="L1146" s="66">
        <v>35.299999999999997</v>
      </c>
      <c r="M1146" s="66">
        <v>0</v>
      </c>
      <c r="N1146" s="65">
        <f t="shared" si="357"/>
        <v>9.8055555555555554</v>
      </c>
      <c r="O1146" s="65">
        <f t="shared" si="364"/>
        <v>-0.80555555555555713</v>
      </c>
      <c r="P1146" s="67">
        <f t="shared" si="365"/>
        <v>6597.7083333333285</v>
      </c>
      <c r="Q1146" s="57"/>
      <c r="R1146" s="57"/>
      <c r="T1146" s="57">
        <v>1142</v>
      </c>
      <c r="U1146" s="66">
        <v>14.5</v>
      </c>
      <c r="V1146" s="66">
        <v>0</v>
      </c>
      <c r="W1146" s="65">
        <f t="shared" si="358"/>
        <v>4.0277777777777777</v>
      </c>
      <c r="X1146" s="65">
        <f t="shared" si="366"/>
        <v>0.4444444444444442</v>
      </c>
      <c r="Y1146" s="67">
        <f t="shared" si="367"/>
        <v>8327.4305555555584</v>
      </c>
      <c r="Z1146" s="57"/>
      <c r="AA1146" s="57"/>
      <c r="AC1146" s="57">
        <v>1142</v>
      </c>
      <c r="AD1146" s="66">
        <v>16.8</v>
      </c>
      <c r="AE1146" s="66">
        <v>0</v>
      </c>
      <c r="AF1146" s="65">
        <f t="shared" si="359"/>
        <v>4.666666666666667</v>
      </c>
      <c r="AG1146" s="65">
        <f t="shared" si="368"/>
        <v>0.16666666666666696</v>
      </c>
      <c r="AH1146" s="67">
        <f t="shared" si="369"/>
        <v>7991.8888888888796</v>
      </c>
      <c r="AI1146" s="57"/>
      <c r="AJ1146" s="57"/>
      <c r="AL1146" s="57">
        <v>1142</v>
      </c>
      <c r="AM1146" s="66">
        <v>80.599999999999994</v>
      </c>
      <c r="AN1146" s="66">
        <v>0</v>
      </c>
      <c r="AO1146" s="65">
        <f t="shared" si="360"/>
        <v>22.388888888888886</v>
      </c>
      <c r="AP1146" s="65">
        <f t="shared" si="370"/>
        <v>-0.11111111111111427</v>
      </c>
      <c r="AQ1146" s="67">
        <f t="shared" si="371"/>
        <v>9437.6111111111004</v>
      </c>
      <c r="AR1146" s="57"/>
      <c r="AS1146" s="57"/>
      <c r="AU1146" s="57">
        <v>1142</v>
      </c>
      <c r="AV1146" s="66">
        <v>80.599999999999994</v>
      </c>
      <c r="AW1146" s="66">
        <v>0</v>
      </c>
      <c r="AX1146" s="65">
        <f t="shared" si="361"/>
        <v>22.388888888888886</v>
      </c>
      <c r="AY1146" s="65">
        <f t="shared" si="372"/>
        <v>-0.11111111111111427</v>
      </c>
      <c r="AZ1146" s="67">
        <f t="shared" si="373"/>
        <v>9437.6111111111004</v>
      </c>
      <c r="BA1146" s="57"/>
      <c r="BB1146" s="57"/>
      <c r="BD1146" s="57">
        <v>1142</v>
      </c>
      <c r="BE1146" s="66">
        <v>16.399999999999999</v>
      </c>
      <c r="BF1146" s="66">
        <v>0</v>
      </c>
      <c r="BG1146" s="65">
        <f t="shared" si="362"/>
        <v>4.5555555555555554</v>
      </c>
      <c r="BH1146" s="65">
        <f t="shared" si="374"/>
        <v>0.36111111111111072</v>
      </c>
      <c r="BI1146" s="67">
        <f t="shared" si="375"/>
        <v>9232.0833333333376</v>
      </c>
      <c r="BJ1146" s="57"/>
      <c r="BK1146" s="57"/>
      <c r="BM1146" s="57">
        <v>1142</v>
      </c>
      <c r="BN1146" s="57">
        <v>16.399999999999999</v>
      </c>
      <c r="BO1146" s="66">
        <v>0</v>
      </c>
      <c r="BP1146" s="65">
        <f t="shared" si="363"/>
        <v>4.5555555555555554</v>
      </c>
      <c r="BQ1146" s="65">
        <f t="shared" si="376"/>
        <v>0.36111111111111072</v>
      </c>
      <c r="BR1146" s="67">
        <f t="shared" si="377"/>
        <v>9287.777777777781</v>
      </c>
      <c r="BS1146" s="57"/>
      <c r="BT1146" s="57"/>
    </row>
    <row r="1147" spans="1:72" x14ac:dyDescent="0.25">
      <c r="A1147" s="31">
        <v>1147</v>
      </c>
      <c r="B1147" s="56">
        <v>1144</v>
      </c>
      <c r="C1147" s="71">
        <v>22.5</v>
      </c>
      <c r="D1147" s="71">
        <v>0</v>
      </c>
      <c r="E1147" s="71">
        <v>6.25</v>
      </c>
      <c r="F1147" s="71">
        <v>0.94444444444444375</v>
      </c>
      <c r="G1147" s="71">
        <v>9298.4861111111131</v>
      </c>
      <c r="K1147" s="57">
        <v>1143</v>
      </c>
      <c r="L1147" s="66">
        <v>31.8</v>
      </c>
      <c r="M1147" s="66">
        <v>0</v>
      </c>
      <c r="N1147" s="65">
        <f t="shared" si="357"/>
        <v>8.8333333333333339</v>
      </c>
      <c r="O1147" s="65">
        <f t="shared" si="364"/>
        <v>-0.97222222222222143</v>
      </c>
      <c r="P1147" s="67">
        <f t="shared" si="365"/>
        <v>6607.0277777777728</v>
      </c>
      <c r="Q1147" s="57"/>
      <c r="R1147" s="57"/>
      <c r="T1147" s="57">
        <v>1143</v>
      </c>
      <c r="U1147" s="66">
        <v>16.399999999999999</v>
      </c>
      <c r="V1147" s="66">
        <v>0</v>
      </c>
      <c r="W1147" s="65">
        <f t="shared" si="358"/>
        <v>4.5555555555555554</v>
      </c>
      <c r="X1147" s="65">
        <f t="shared" si="366"/>
        <v>0.52777777777777768</v>
      </c>
      <c r="Y1147" s="67">
        <f t="shared" si="367"/>
        <v>8331.7222222222244</v>
      </c>
      <c r="Z1147" s="57"/>
      <c r="AA1147" s="57"/>
      <c r="AC1147" s="57">
        <v>1143</v>
      </c>
      <c r="AD1147" s="66">
        <v>17.5</v>
      </c>
      <c r="AE1147" s="66">
        <v>0</v>
      </c>
      <c r="AF1147" s="65">
        <f t="shared" si="359"/>
        <v>4.8611111111111107</v>
      </c>
      <c r="AG1147" s="65">
        <f t="shared" si="368"/>
        <v>0.19444444444444375</v>
      </c>
      <c r="AH1147" s="67">
        <f t="shared" si="369"/>
        <v>7996.6527777777683</v>
      </c>
      <c r="AI1147" s="57"/>
      <c r="AJ1147" s="57"/>
      <c r="AL1147" s="57">
        <v>1143</v>
      </c>
      <c r="AM1147" s="66">
        <v>80</v>
      </c>
      <c r="AN1147" s="66">
        <v>0</v>
      </c>
      <c r="AO1147" s="65">
        <f t="shared" si="360"/>
        <v>22.222222222222221</v>
      </c>
      <c r="AP1147" s="65">
        <f t="shared" si="370"/>
        <v>-0.1666666666666643</v>
      </c>
      <c r="AQ1147" s="67">
        <f t="shared" si="371"/>
        <v>9459.9166666666551</v>
      </c>
      <c r="AR1147" s="57"/>
      <c r="AS1147" s="57"/>
      <c r="AU1147" s="57">
        <v>1143</v>
      </c>
      <c r="AV1147" s="66">
        <v>80</v>
      </c>
      <c r="AW1147" s="66">
        <v>0</v>
      </c>
      <c r="AX1147" s="65">
        <f t="shared" si="361"/>
        <v>22.222222222222221</v>
      </c>
      <c r="AY1147" s="65">
        <f t="shared" si="372"/>
        <v>-0.1666666666666643</v>
      </c>
      <c r="AZ1147" s="67">
        <f t="shared" si="373"/>
        <v>9459.9166666666551</v>
      </c>
      <c r="BA1147" s="57"/>
      <c r="BB1147" s="57"/>
      <c r="BD1147" s="57">
        <v>1143</v>
      </c>
      <c r="BE1147" s="66">
        <v>19.100000000000001</v>
      </c>
      <c r="BF1147" s="66">
        <v>0</v>
      </c>
      <c r="BG1147" s="65">
        <f t="shared" si="362"/>
        <v>5.3055555555555562</v>
      </c>
      <c r="BH1147" s="65">
        <f t="shared" si="374"/>
        <v>0.75000000000000089</v>
      </c>
      <c r="BI1147" s="67">
        <f t="shared" si="375"/>
        <v>9237.0138888888923</v>
      </c>
      <c r="BJ1147" s="57"/>
      <c r="BK1147" s="57"/>
      <c r="BM1147" s="57">
        <v>1143</v>
      </c>
      <c r="BN1147" s="57">
        <v>19.100000000000001</v>
      </c>
      <c r="BO1147" s="66">
        <v>0</v>
      </c>
      <c r="BP1147" s="65">
        <f t="shared" si="363"/>
        <v>5.3055555555555562</v>
      </c>
      <c r="BQ1147" s="65">
        <f t="shared" si="376"/>
        <v>0.75000000000000089</v>
      </c>
      <c r="BR1147" s="67">
        <f t="shared" si="377"/>
        <v>9292.7083333333358</v>
      </c>
      <c r="BS1147" s="57"/>
      <c r="BT1147" s="57"/>
    </row>
    <row r="1148" spans="1:72" x14ac:dyDescent="0.25">
      <c r="A1148" s="31">
        <v>1148</v>
      </c>
      <c r="B1148" s="56">
        <v>1145</v>
      </c>
      <c r="C1148" s="71">
        <v>24.4</v>
      </c>
      <c r="D1148" s="71">
        <v>0</v>
      </c>
      <c r="E1148" s="71">
        <v>6.7777777777777768</v>
      </c>
      <c r="F1148" s="71">
        <v>0.52777777777777679</v>
      </c>
      <c r="G1148" s="71">
        <v>9305.0000000000018</v>
      </c>
      <c r="K1148" s="57">
        <v>1144</v>
      </c>
      <c r="L1148" s="66">
        <v>28.7</v>
      </c>
      <c r="M1148" s="66">
        <v>0</v>
      </c>
      <c r="N1148" s="65">
        <f t="shared" si="357"/>
        <v>7.9722222222222214</v>
      </c>
      <c r="O1148" s="65">
        <f t="shared" si="364"/>
        <v>-0.86111111111111249</v>
      </c>
      <c r="P1148" s="67">
        <f t="shared" si="365"/>
        <v>6615.4305555555502</v>
      </c>
      <c r="Q1148" s="57"/>
      <c r="R1148" s="57"/>
      <c r="T1148" s="57">
        <v>1144</v>
      </c>
      <c r="U1148" s="66">
        <v>18</v>
      </c>
      <c r="V1148" s="66">
        <v>0</v>
      </c>
      <c r="W1148" s="65">
        <f t="shared" si="358"/>
        <v>5</v>
      </c>
      <c r="X1148" s="65">
        <f t="shared" si="366"/>
        <v>0.44444444444444464</v>
      </c>
      <c r="Y1148" s="67">
        <f t="shared" si="367"/>
        <v>8336.5000000000018</v>
      </c>
      <c r="Z1148" s="57"/>
      <c r="AA1148" s="57"/>
      <c r="AC1148" s="57">
        <v>1144</v>
      </c>
      <c r="AD1148" s="66">
        <v>18.8</v>
      </c>
      <c r="AE1148" s="66">
        <v>0</v>
      </c>
      <c r="AF1148" s="65">
        <f t="shared" si="359"/>
        <v>5.2222222222222223</v>
      </c>
      <c r="AG1148" s="65">
        <f t="shared" si="368"/>
        <v>0.3611111111111116</v>
      </c>
      <c r="AH1148" s="67">
        <f t="shared" si="369"/>
        <v>8001.6944444444352</v>
      </c>
      <c r="AI1148" s="57"/>
      <c r="AJ1148" s="57"/>
      <c r="AL1148" s="57">
        <v>1144</v>
      </c>
      <c r="AM1148" s="66">
        <v>79.099999999999994</v>
      </c>
      <c r="AN1148" s="66">
        <v>0</v>
      </c>
      <c r="AO1148" s="65">
        <f t="shared" si="360"/>
        <v>21.972222222222221</v>
      </c>
      <c r="AP1148" s="65">
        <f t="shared" si="370"/>
        <v>-0.25</v>
      </c>
      <c r="AQ1148" s="67">
        <f t="shared" si="371"/>
        <v>9482.0138888888778</v>
      </c>
      <c r="AR1148" s="57"/>
      <c r="AS1148" s="57"/>
      <c r="AU1148" s="57">
        <v>1144</v>
      </c>
      <c r="AV1148" s="66">
        <v>79.099999999999994</v>
      </c>
      <c r="AW1148" s="66">
        <v>0</v>
      </c>
      <c r="AX1148" s="65">
        <f t="shared" si="361"/>
        <v>21.972222222222221</v>
      </c>
      <c r="AY1148" s="65">
        <f t="shared" si="372"/>
        <v>-0.25</v>
      </c>
      <c r="AZ1148" s="67">
        <f t="shared" si="373"/>
        <v>9482.0138888888778</v>
      </c>
      <c r="BA1148" s="57"/>
      <c r="BB1148" s="57"/>
      <c r="BD1148" s="57">
        <v>1144</v>
      </c>
      <c r="BE1148" s="66">
        <v>22.5</v>
      </c>
      <c r="BF1148" s="66">
        <v>0</v>
      </c>
      <c r="BG1148" s="65">
        <f t="shared" si="362"/>
        <v>6.25</v>
      </c>
      <c r="BH1148" s="65">
        <f t="shared" si="374"/>
        <v>0.94444444444444375</v>
      </c>
      <c r="BI1148" s="67">
        <f t="shared" si="375"/>
        <v>9242.7916666666697</v>
      </c>
      <c r="BJ1148" s="57"/>
      <c r="BK1148" s="57"/>
      <c r="BM1148" s="57">
        <v>1144</v>
      </c>
      <c r="BN1148" s="57">
        <v>22.5</v>
      </c>
      <c r="BO1148" s="66">
        <v>0</v>
      </c>
      <c r="BP1148" s="65">
        <f t="shared" si="363"/>
        <v>6.25</v>
      </c>
      <c r="BQ1148" s="65">
        <f t="shared" si="376"/>
        <v>0.94444444444444375</v>
      </c>
      <c r="BR1148" s="67">
        <f t="shared" si="377"/>
        <v>9298.4861111111131</v>
      </c>
      <c r="BS1148" s="57"/>
      <c r="BT1148" s="57"/>
    </row>
    <row r="1149" spans="1:72" x14ac:dyDescent="0.25">
      <c r="A1149" s="31">
        <v>1149</v>
      </c>
      <c r="B1149" s="56">
        <v>1146</v>
      </c>
      <c r="C1149" s="71">
        <v>24.8</v>
      </c>
      <c r="D1149" s="71">
        <v>0</v>
      </c>
      <c r="E1149" s="71">
        <v>6.8888888888888893</v>
      </c>
      <c r="F1149" s="71">
        <v>0.11111111111111249</v>
      </c>
      <c r="G1149" s="71">
        <v>9311.8333333333358</v>
      </c>
      <c r="K1149" s="57">
        <v>1145</v>
      </c>
      <c r="L1149" s="66">
        <v>25.8</v>
      </c>
      <c r="M1149" s="66">
        <v>0</v>
      </c>
      <c r="N1149" s="65">
        <f t="shared" si="357"/>
        <v>7.166666666666667</v>
      </c>
      <c r="O1149" s="65">
        <f t="shared" si="364"/>
        <v>-0.80555555555555447</v>
      </c>
      <c r="P1149" s="67">
        <f t="shared" si="365"/>
        <v>6622.9999999999945</v>
      </c>
      <c r="Q1149" s="57"/>
      <c r="R1149" s="57"/>
      <c r="T1149" s="57">
        <v>1145</v>
      </c>
      <c r="U1149" s="66">
        <v>20</v>
      </c>
      <c r="V1149" s="66">
        <v>0</v>
      </c>
      <c r="W1149" s="65">
        <f t="shared" si="358"/>
        <v>5.5555555555555554</v>
      </c>
      <c r="X1149" s="65">
        <f t="shared" si="366"/>
        <v>0.55555555555555536</v>
      </c>
      <c r="Y1149" s="67">
        <f t="shared" si="367"/>
        <v>8341.7777777777792</v>
      </c>
      <c r="Z1149" s="57"/>
      <c r="AA1149" s="57"/>
      <c r="AC1149" s="57">
        <v>1145</v>
      </c>
      <c r="AD1149" s="66">
        <v>20.3</v>
      </c>
      <c r="AE1149" s="66">
        <v>0</v>
      </c>
      <c r="AF1149" s="65">
        <f t="shared" si="359"/>
        <v>5.6388888888888893</v>
      </c>
      <c r="AG1149" s="65">
        <f t="shared" si="368"/>
        <v>0.41666666666666696</v>
      </c>
      <c r="AH1149" s="67">
        <f t="shared" si="369"/>
        <v>8007.1249999999909</v>
      </c>
      <c r="AI1149" s="57"/>
      <c r="AJ1149" s="57"/>
      <c r="AL1149" s="57">
        <v>1145</v>
      </c>
      <c r="AM1149" s="66">
        <v>78</v>
      </c>
      <c r="AN1149" s="66">
        <v>0</v>
      </c>
      <c r="AO1149" s="65">
        <f t="shared" si="360"/>
        <v>21.666666666666668</v>
      </c>
      <c r="AP1149" s="65">
        <f t="shared" si="370"/>
        <v>-0.30555555555555358</v>
      </c>
      <c r="AQ1149" s="67">
        <f t="shared" si="371"/>
        <v>9503.833333333323</v>
      </c>
      <c r="AR1149" s="57"/>
      <c r="AS1149" s="57"/>
      <c r="AU1149" s="57">
        <v>1145</v>
      </c>
      <c r="AV1149" s="66">
        <v>78</v>
      </c>
      <c r="AW1149" s="66">
        <v>0</v>
      </c>
      <c r="AX1149" s="65">
        <f t="shared" si="361"/>
        <v>21.666666666666668</v>
      </c>
      <c r="AY1149" s="65">
        <f t="shared" si="372"/>
        <v>-0.30555555555555358</v>
      </c>
      <c r="AZ1149" s="67">
        <f t="shared" si="373"/>
        <v>9503.833333333323</v>
      </c>
      <c r="BA1149" s="57"/>
      <c r="BB1149" s="57"/>
      <c r="BD1149" s="57">
        <v>1145</v>
      </c>
      <c r="BE1149" s="66">
        <v>24.4</v>
      </c>
      <c r="BF1149" s="66">
        <v>0</v>
      </c>
      <c r="BG1149" s="65">
        <f t="shared" si="362"/>
        <v>6.7777777777777768</v>
      </c>
      <c r="BH1149" s="65">
        <f t="shared" si="374"/>
        <v>0.52777777777777679</v>
      </c>
      <c r="BI1149" s="67">
        <f t="shared" si="375"/>
        <v>9249.3055555555584</v>
      </c>
      <c r="BJ1149" s="57"/>
      <c r="BK1149" s="57"/>
      <c r="BM1149" s="57">
        <v>1145</v>
      </c>
      <c r="BN1149" s="57">
        <v>24.4</v>
      </c>
      <c r="BO1149" s="66">
        <v>0</v>
      </c>
      <c r="BP1149" s="65">
        <f t="shared" si="363"/>
        <v>6.7777777777777768</v>
      </c>
      <c r="BQ1149" s="65">
        <f t="shared" si="376"/>
        <v>0.52777777777777679</v>
      </c>
      <c r="BR1149" s="67">
        <f t="shared" si="377"/>
        <v>9305.0000000000018</v>
      </c>
      <c r="BS1149" s="57"/>
      <c r="BT1149" s="57"/>
    </row>
    <row r="1150" spans="1:72" x14ac:dyDescent="0.25">
      <c r="A1150" s="31">
        <v>1150</v>
      </c>
      <c r="B1150" s="56">
        <v>1147</v>
      </c>
      <c r="C1150" s="71">
        <v>22.7</v>
      </c>
      <c r="D1150" s="71">
        <v>0</v>
      </c>
      <c r="E1150" s="71">
        <v>6.3055555555555554</v>
      </c>
      <c r="F1150" s="71">
        <v>-0.58333333333333393</v>
      </c>
      <c r="G1150" s="71">
        <v>9318.4305555555584</v>
      </c>
      <c r="K1150" s="57">
        <v>1146</v>
      </c>
      <c r="L1150" s="66">
        <v>22.9</v>
      </c>
      <c r="M1150" s="66">
        <v>0</v>
      </c>
      <c r="N1150" s="65">
        <f t="shared" si="357"/>
        <v>6.3611111111111107</v>
      </c>
      <c r="O1150" s="65">
        <f t="shared" si="364"/>
        <v>-0.80555555555555625</v>
      </c>
      <c r="P1150" s="67">
        <f t="shared" si="365"/>
        <v>6629.7638888888832</v>
      </c>
      <c r="Q1150" s="57"/>
      <c r="R1150" s="57"/>
      <c r="T1150" s="57">
        <v>1146</v>
      </c>
      <c r="U1150" s="66">
        <v>21.5</v>
      </c>
      <c r="V1150" s="66">
        <v>0</v>
      </c>
      <c r="W1150" s="65">
        <f t="shared" si="358"/>
        <v>5.9722222222222223</v>
      </c>
      <c r="X1150" s="65">
        <f t="shared" si="366"/>
        <v>0.41666666666666696</v>
      </c>
      <c r="Y1150" s="67">
        <f t="shared" si="367"/>
        <v>8347.5416666666679</v>
      </c>
      <c r="Z1150" s="57"/>
      <c r="AA1150" s="57"/>
      <c r="AC1150" s="57">
        <v>1146</v>
      </c>
      <c r="AD1150" s="66">
        <v>22</v>
      </c>
      <c r="AE1150" s="66">
        <v>0</v>
      </c>
      <c r="AF1150" s="65">
        <f t="shared" si="359"/>
        <v>6.1111111111111107</v>
      </c>
      <c r="AG1150" s="65">
        <f t="shared" si="368"/>
        <v>0.47222222222222143</v>
      </c>
      <c r="AH1150" s="67">
        <f t="shared" si="369"/>
        <v>8012.9999999999909</v>
      </c>
      <c r="AI1150" s="57"/>
      <c r="AJ1150" s="57"/>
      <c r="AL1150" s="57">
        <v>1146</v>
      </c>
      <c r="AM1150" s="66">
        <v>76.8</v>
      </c>
      <c r="AN1150" s="66">
        <v>0</v>
      </c>
      <c r="AO1150" s="65">
        <f t="shared" si="360"/>
        <v>21.333333333333332</v>
      </c>
      <c r="AP1150" s="65">
        <f t="shared" si="370"/>
        <v>-0.3333333333333357</v>
      </c>
      <c r="AQ1150" s="67">
        <f t="shared" si="371"/>
        <v>9525.333333333323</v>
      </c>
      <c r="AR1150" s="57"/>
      <c r="AS1150" s="57"/>
      <c r="AU1150" s="57">
        <v>1146</v>
      </c>
      <c r="AV1150" s="66">
        <v>76.8</v>
      </c>
      <c r="AW1150" s="66">
        <v>0</v>
      </c>
      <c r="AX1150" s="65">
        <f t="shared" si="361"/>
        <v>21.333333333333332</v>
      </c>
      <c r="AY1150" s="65">
        <f t="shared" si="372"/>
        <v>-0.3333333333333357</v>
      </c>
      <c r="AZ1150" s="67">
        <f t="shared" si="373"/>
        <v>9525.333333333323</v>
      </c>
      <c r="BA1150" s="57"/>
      <c r="BB1150" s="57"/>
      <c r="BD1150" s="57">
        <v>1146</v>
      </c>
      <c r="BE1150" s="66">
        <v>24.8</v>
      </c>
      <c r="BF1150" s="66">
        <v>0</v>
      </c>
      <c r="BG1150" s="65">
        <f t="shared" si="362"/>
        <v>6.8888888888888893</v>
      </c>
      <c r="BH1150" s="65">
        <f t="shared" si="374"/>
        <v>0.11111111111111249</v>
      </c>
      <c r="BI1150" s="67">
        <f t="shared" si="375"/>
        <v>9256.1388888888923</v>
      </c>
      <c r="BJ1150" s="57"/>
      <c r="BK1150" s="57"/>
      <c r="BM1150" s="57">
        <v>1146</v>
      </c>
      <c r="BN1150" s="57">
        <v>24.8</v>
      </c>
      <c r="BO1150" s="66">
        <v>0</v>
      </c>
      <c r="BP1150" s="65">
        <f t="shared" si="363"/>
        <v>6.8888888888888893</v>
      </c>
      <c r="BQ1150" s="65">
        <f t="shared" si="376"/>
        <v>0.11111111111111249</v>
      </c>
      <c r="BR1150" s="67">
        <f t="shared" si="377"/>
        <v>9311.8333333333358</v>
      </c>
      <c r="BS1150" s="57"/>
      <c r="BT1150" s="57"/>
    </row>
    <row r="1151" spans="1:72" x14ac:dyDescent="0.25">
      <c r="A1151" s="31">
        <v>1151</v>
      </c>
      <c r="B1151" s="56">
        <v>1148</v>
      </c>
      <c r="C1151" s="71">
        <v>17.399999999999999</v>
      </c>
      <c r="D1151" s="71">
        <v>0</v>
      </c>
      <c r="E1151" s="71">
        <v>4.833333333333333</v>
      </c>
      <c r="F1151" s="71">
        <v>-1.4722222222222223</v>
      </c>
      <c r="G1151" s="71">
        <v>9324.0000000000036</v>
      </c>
      <c r="K1151" s="57">
        <v>1147</v>
      </c>
      <c r="L1151" s="66">
        <v>20.2</v>
      </c>
      <c r="M1151" s="66">
        <v>0</v>
      </c>
      <c r="N1151" s="65">
        <f t="shared" si="357"/>
        <v>5.6111111111111107</v>
      </c>
      <c r="O1151" s="65">
        <f t="shared" si="364"/>
        <v>-0.75</v>
      </c>
      <c r="P1151" s="67">
        <f t="shared" si="365"/>
        <v>6635.7499999999945</v>
      </c>
      <c r="Q1151" s="57"/>
      <c r="R1151" s="57"/>
      <c r="T1151" s="57">
        <v>1147</v>
      </c>
      <c r="U1151" s="66">
        <v>23.5</v>
      </c>
      <c r="V1151" s="66">
        <v>0</v>
      </c>
      <c r="W1151" s="65">
        <f t="shared" si="358"/>
        <v>6.5277777777777777</v>
      </c>
      <c r="X1151" s="65">
        <f t="shared" si="366"/>
        <v>0.55555555555555536</v>
      </c>
      <c r="Y1151" s="67">
        <f t="shared" si="367"/>
        <v>8353.7916666666679</v>
      </c>
      <c r="Z1151" s="57"/>
      <c r="AA1151" s="57"/>
      <c r="AC1151" s="57">
        <v>1147</v>
      </c>
      <c r="AD1151" s="66">
        <v>23.6</v>
      </c>
      <c r="AE1151" s="66">
        <v>0</v>
      </c>
      <c r="AF1151" s="65">
        <f t="shared" si="359"/>
        <v>6.5555555555555554</v>
      </c>
      <c r="AG1151" s="65">
        <f t="shared" si="368"/>
        <v>0.44444444444444464</v>
      </c>
      <c r="AH1151" s="67">
        <f t="shared" si="369"/>
        <v>8019.3333333333239</v>
      </c>
      <c r="AI1151" s="57"/>
      <c r="AJ1151" s="57"/>
      <c r="AL1151" s="57">
        <v>1147</v>
      </c>
      <c r="AM1151" s="66">
        <v>75.5</v>
      </c>
      <c r="AN1151" s="66">
        <v>0</v>
      </c>
      <c r="AO1151" s="65">
        <f t="shared" si="360"/>
        <v>20.972222222222221</v>
      </c>
      <c r="AP1151" s="65">
        <f t="shared" si="370"/>
        <v>-0.36111111111111072</v>
      </c>
      <c r="AQ1151" s="67">
        <f t="shared" si="371"/>
        <v>9546.4861111111004</v>
      </c>
      <c r="AR1151" s="57"/>
      <c r="AS1151" s="57"/>
      <c r="AU1151" s="57">
        <v>1147</v>
      </c>
      <c r="AV1151" s="66">
        <v>75.5</v>
      </c>
      <c r="AW1151" s="66">
        <v>0</v>
      </c>
      <c r="AX1151" s="65">
        <f t="shared" si="361"/>
        <v>20.972222222222221</v>
      </c>
      <c r="AY1151" s="65">
        <f t="shared" si="372"/>
        <v>-0.36111111111111072</v>
      </c>
      <c r="AZ1151" s="67">
        <f t="shared" si="373"/>
        <v>9546.4861111111004</v>
      </c>
      <c r="BA1151" s="57"/>
      <c r="BB1151" s="57"/>
      <c r="BD1151" s="57">
        <v>1147</v>
      </c>
      <c r="BE1151" s="66">
        <v>22.7</v>
      </c>
      <c r="BF1151" s="66">
        <v>0</v>
      </c>
      <c r="BG1151" s="65">
        <f t="shared" si="362"/>
        <v>6.3055555555555554</v>
      </c>
      <c r="BH1151" s="65">
        <f t="shared" si="374"/>
        <v>-0.58333333333333393</v>
      </c>
      <c r="BI1151" s="67">
        <f t="shared" si="375"/>
        <v>9262.736111111115</v>
      </c>
      <c r="BJ1151" s="57"/>
      <c r="BK1151" s="57"/>
      <c r="BM1151" s="57">
        <v>1147</v>
      </c>
      <c r="BN1151" s="57">
        <v>22.7</v>
      </c>
      <c r="BO1151" s="66">
        <v>0</v>
      </c>
      <c r="BP1151" s="65">
        <f t="shared" si="363"/>
        <v>6.3055555555555554</v>
      </c>
      <c r="BQ1151" s="65">
        <f t="shared" si="376"/>
        <v>-0.58333333333333393</v>
      </c>
      <c r="BR1151" s="67">
        <f t="shared" si="377"/>
        <v>9318.4305555555584</v>
      </c>
      <c r="BS1151" s="57"/>
      <c r="BT1151" s="57"/>
    </row>
    <row r="1152" spans="1:72" x14ac:dyDescent="0.25">
      <c r="A1152" s="31">
        <v>1152</v>
      </c>
      <c r="B1152" s="56">
        <v>1149</v>
      </c>
      <c r="C1152" s="71">
        <v>13.8</v>
      </c>
      <c r="D1152" s="71">
        <v>0</v>
      </c>
      <c r="E1152" s="71">
        <v>3.8333333333333335</v>
      </c>
      <c r="F1152" s="71">
        <v>-0.99999999999999956</v>
      </c>
      <c r="G1152" s="71">
        <v>9328.3333333333376</v>
      </c>
      <c r="K1152" s="57">
        <v>1148</v>
      </c>
      <c r="L1152" s="66">
        <v>17.3</v>
      </c>
      <c r="M1152" s="66">
        <v>0</v>
      </c>
      <c r="N1152" s="65">
        <f t="shared" si="357"/>
        <v>4.8055555555555554</v>
      </c>
      <c r="O1152" s="65">
        <f t="shared" si="364"/>
        <v>-0.80555555555555536</v>
      </c>
      <c r="P1152" s="67">
        <f t="shared" si="365"/>
        <v>6640.9583333333276</v>
      </c>
      <c r="Q1152" s="57"/>
      <c r="R1152" s="57"/>
      <c r="T1152" s="57">
        <v>1148</v>
      </c>
      <c r="U1152" s="66">
        <v>25</v>
      </c>
      <c r="V1152" s="66">
        <v>0</v>
      </c>
      <c r="W1152" s="65">
        <f t="shared" si="358"/>
        <v>6.9444444444444446</v>
      </c>
      <c r="X1152" s="65">
        <f t="shared" si="366"/>
        <v>0.41666666666666696</v>
      </c>
      <c r="Y1152" s="67">
        <f t="shared" si="367"/>
        <v>8360.5277777777792</v>
      </c>
      <c r="Z1152" s="57"/>
      <c r="AA1152" s="57"/>
      <c r="AC1152" s="57">
        <v>1148</v>
      </c>
      <c r="AD1152" s="66">
        <v>24.8</v>
      </c>
      <c r="AE1152" s="66">
        <v>0</v>
      </c>
      <c r="AF1152" s="65">
        <f t="shared" si="359"/>
        <v>6.8888888888888893</v>
      </c>
      <c r="AG1152" s="65">
        <f t="shared" si="368"/>
        <v>0.33333333333333393</v>
      </c>
      <c r="AH1152" s="67">
        <f t="shared" si="369"/>
        <v>8026.0555555555466</v>
      </c>
      <c r="AI1152" s="57"/>
      <c r="AJ1152" s="57"/>
      <c r="AL1152" s="57">
        <v>1148</v>
      </c>
      <c r="AM1152" s="66">
        <v>74.099999999999994</v>
      </c>
      <c r="AN1152" s="66">
        <v>0</v>
      </c>
      <c r="AO1152" s="65">
        <f t="shared" si="360"/>
        <v>20.583333333333332</v>
      </c>
      <c r="AP1152" s="65">
        <f t="shared" si="370"/>
        <v>-0.38888888888888928</v>
      </c>
      <c r="AQ1152" s="67">
        <f t="shared" si="371"/>
        <v>9567.2638888888778</v>
      </c>
      <c r="AR1152" s="57"/>
      <c r="AS1152" s="57"/>
      <c r="AU1152" s="57">
        <v>1148</v>
      </c>
      <c r="AV1152" s="66">
        <v>74.099999999999994</v>
      </c>
      <c r="AW1152" s="66">
        <v>0</v>
      </c>
      <c r="AX1152" s="65">
        <f t="shared" si="361"/>
        <v>20.583333333333332</v>
      </c>
      <c r="AY1152" s="65">
        <f t="shared" si="372"/>
        <v>-0.38888888888888928</v>
      </c>
      <c r="AZ1152" s="67">
        <f t="shared" si="373"/>
        <v>9567.2638888888778</v>
      </c>
      <c r="BA1152" s="57"/>
      <c r="BB1152" s="57"/>
      <c r="BD1152" s="57">
        <v>1148</v>
      </c>
      <c r="BE1152" s="66">
        <v>17.399999999999999</v>
      </c>
      <c r="BF1152" s="66">
        <v>0</v>
      </c>
      <c r="BG1152" s="65">
        <f t="shared" si="362"/>
        <v>4.833333333333333</v>
      </c>
      <c r="BH1152" s="65">
        <f t="shared" si="374"/>
        <v>-1.4722222222222223</v>
      </c>
      <c r="BI1152" s="67">
        <f t="shared" si="375"/>
        <v>9268.3055555555602</v>
      </c>
      <c r="BJ1152" s="57"/>
      <c r="BK1152" s="57"/>
      <c r="BM1152" s="57">
        <v>1148</v>
      </c>
      <c r="BN1152" s="57">
        <v>17.399999999999999</v>
      </c>
      <c r="BO1152" s="66">
        <v>0</v>
      </c>
      <c r="BP1152" s="65">
        <f t="shared" si="363"/>
        <v>4.833333333333333</v>
      </c>
      <c r="BQ1152" s="65">
        <f t="shared" si="376"/>
        <v>-1.4722222222222223</v>
      </c>
      <c r="BR1152" s="67">
        <f t="shared" si="377"/>
        <v>9324.0000000000036</v>
      </c>
      <c r="BS1152" s="57"/>
      <c r="BT1152" s="57"/>
    </row>
    <row r="1153" spans="1:72" x14ac:dyDescent="0.25">
      <c r="A1153" s="31">
        <v>1153</v>
      </c>
      <c r="B1153" s="56">
        <v>1150</v>
      </c>
      <c r="C1153" s="71">
        <v>12</v>
      </c>
      <c r="D1153" s="71">
        <v>0</v>
      </c>
      <c r="E1153" s="71">
        <v>3.333333333333333</v>
      </c>
      <c r="F1153" s="71">
        <v>-0.50000000000000044</v>
      </c>
      <c r="G1153" s="71">
        <v>9331.9166666666715</v>
      </c>
      <c r="K1153" s="57">
        <v>1149</v>
      </c>
      <c r="L1153" s="66">
        <v>15</v>
      </c>
      <c r="M1153" s="66">
        <v>0</v>
      </c>
      <c r="N1153" s="65">
        <f t="shared" si="357"/>
        <v>4.166666666666667</v>
      </c>
      <c r="O1153" s="65">
        <f t="shared" si="364"/>
        <v>-0.6388888888888884</v>
      </c>
      <c r="P1153" s="67">
        <f t="shared" si="365"/>
        <v>6645.4444444444389</v>
      </c>
      <c r="Q1153" s="57"/>
      <c r="R1153" s="57"/>
      <c r="T1153" s="57">
        <v>1149</v>
      </c>
      <c r="U1153" s="66">
        <v>26.8</v>
      </c>
      <c r="V1153" s="66">
        <v>0</v>
      </c>
      <c r="W1153" s="65">
        <f t="shared" si="358"/>
        <v>7.4444444444444446</v>
      </c>
      <c r="X1153" s="65">
        <f t="shared" si="366"/>
        <v>0.5</v>
      </c>
      <c r="Y1153" s="67">
        <f t="shared" si="367"/>
        <v>8367.7222222222244</v>
      </c>
      <c r="Z1153" s="57"/>
      <c r="AA1153" s="57"/>
      <c r="AC1153" s="57">
        <v>1149</v>
      </c>
      <c r="AD1153" s="66">
        <v>25.6</v>
      </c>
      <c r="AE1153" s="66">
        <v>0</v>
      </c>
      <c r="AF1153" s="65">
        <f t="shared" si="359"/>
        <v>7.1111111111111116</v>
      </c>
      <c r="AG1153" s="65">
        <f t="shared" si="368"/>
        <v>0.22222222222222232</v>
      </c>
      <c r="AH1153" s="67">
        <f t="shared" si="369"/>
        <v>8033.0555555555466</v>
      </c>
      <c r="AI1153" s="57"/>
      <c r="AJ1153" s="57"/>
      <c r="AL1153" s="57">
        <v>1149</v>
      </c>
      <c r="AM1153" s="66">
        <v>72.900000000000006</v>
      </c>
      <c r="AN1153" s="66">
        <v>0</v>
      </c>
      <c r="AO1153" s="65">
        <f t="shared" si="360"/>
        <v>20.25</v>
      </c>
      <c r="AP1153" s="65">
        <f t="shared" si="370"/>
        <v>-0.33333333333333215</v>
      </c>
      <c r="AQ1153" s="67">
        <f t="shared" si="371"/>
        <v>9587.6805555555438</v>
      </c>
      <c r="AR1153" s="57"/>
      <c r="AS1153" s="57"/>
      <c r="AU1153" s="57">
        <v>1149</v>
      </c>
      <c r="AV1153" s="66">
        <v>72.900000000000006</v>
      </c>
      <c r="AW1153" s="66">
        <v>0</v>
      </c>
      <c r="AX1153" s="65">
        <f t="shared" si="361"/>
        <v>20.25</v>
      </c>
      <c r="AY1153" s="65">
        <f t="shared" si="372"/>
        <v>-0.33333333333333215</v>
      </c>
      <c r="AZ1153" s="67">
        <f t="shared" si="373"/>
        <v>9587.6805555555438</v>
      </c>
      <c r="BA1153" s="57"/>
      <c r="BB1153" s="57"/>
      <c r="BD1153" s="57">
        <v>1149</v>
      </c>
      <c r="BE1153" s="66">
        <v>13.8</v>
      </c>
      <c r="BF1153" s="66">
        <v>0</v>
      </c>
      <c r="BG1153" s="65">
        <f t="shared" si="362"/>
        <v>3.8333333333333335</v>
      </c>
      <c r="BH1153" s="65">
        <f t="shared" si="374"/>
        <v>-0.99999999999999956</v>
      </c>
      <c r="BI1153" s="67">
        <f t="shared" si="375"/>
        <v>9272.6388888888941</v>
      </c>
      <c r="BJ1153" s="57"/>
      <c r="BK1153" s="57"/>
      <c r="BM1153" s="57">
        <v>1149</v>
      </c>
      <c r="BN1153" s="57">
        <v>13.8</v>
      </c>
      <c r="BO1153" s="66">
        <v>0</v>
      </c>
      <c r="BP1153" s="65">
        <f t="shared" si="363"/>
        <v>3.8333333333333335</v>
      </c>
      <c r="BQ1153" s="65">
        <f t="shared" si="376"/>
        <v>-0.99999999999999956</v>
      </c>
      <c r="BR1153" s="67">
        <f t="shared" si="377"/>
        <v>9328.3333333333376</v>
      </c>
      <c r="BS1153" s="57"/>
      <c r="BT1153" s="57"/>
    </row>
    <row r="1154" spans="1:72" x14ac:dyDescent="0.25">
      <c r="A1154" s="31">
        <v>1154</v>
      </c>
      <c r="B1154" s="56">
        <v>1151</v>
      </c>
      <c r="C1154" s="71">
        <v>12</v>
      </c>
      <c r="D1154" s="71">
        <v>0</v>
      </c>
      <c r="E1154" s="71">
        <v>3.333333333333333</v>
      </c>
      <c r="F1154" s="71">
        <v>0</v>
      </c>
      <c r="G1154" s="71">
        <v>9335.2500000000055</v>
      </c>
      <c r="K1154" s="57">
        <v>1150</v>
      </c>
      <c r="L1154" s="66">
        <v>12.3</v>
      </c>
      <c r="M1154" s="66">
        <v>0</v>
      </c>
      <c r="N1154" s="65">
        <f t="shared" si="357"/>
        <v>3.416666666666667</v>
      </c>
      <c r="O1154" s="65">
        <f t="shared" si="364"/>
        <v>-0.75</v>
      </c>
      <c r="P1154" s="67">
        <f t="shared" si="365"/>
        <v>6649.2361111111059</v>
      </c>
      <c r="Q1154" s="57"/>
      <c r="R1154" s="57"/>
      <c r="T1154" s="57">
        <v>1150</v>
      </c>
      <c r="U1154" s="66">
        <v>28.2</v>
      </c>
      <c r="V1154" s="66">
        <v>0</v>
      </c>
      <c r="W1154" s="65">
        <f t="shared" si="358"/>
        <v>7.833333333333333</v>
      </c>
      <c r="X1154" s="65">
        <f t="shared" si="366"/>
        <v>0.3888888888888884</v>
      </c>
      <c r="Y1154" s="67">
        <f t="shared" si="367"/>
        <v>8375.3611111111131</v>
      </c>
      <c r="Z1154" s="57"/>
      <c r="AA1154" s="57"/>
      <c r="AC1154" s="57">
        <v>1150</v>
      </c>
      <c r="AD1154" s="66">
        <v>26.3</v>
      </c>
      <c r="AE1154" s="66">
        <v>0</v>
      </c>
      <c r="AF1154" s="65">
        <f t="shared" si="359"/>
        <v>7.3055555555555554</v>
      </c>
      <c r="AG1154" s="65">
        <f t="shared" si="368"/>
        <v>0.19444444444444375</v>
      </c>
      <c r="AH1154" s="67">
        <f t="shared" si="369"/>
        <v>8040.2638888888796</v>
      </c>
      <c r="AI1154" s="57"/>
      <c r="AJ1154" s="57"/>
      <c r="AL1154" s="57">
        <v>1150</v>
      </c>
      <c r="AM1154" s="66">
        <v>71.900000000000006</v>
      </c>
      <c r="AN1154" s="66">
        <v>0</v>
      </c>
      <c r="AO1154" s="65">
        <f t="shared" si="360"/>
        <v>19.972222222222225</v>
      </c>
      <c r="AP1154" s="65">
        <f t="shared" si="370"/>
        <v>-0.27777777777777501</v>
      </c>
      <c r="AQ1154" s="67">
        <f t="shared" si="371"/>
        <v>9607.7916666666551</v>
      </c>
      <c r="AR1154" s="57"/>
      <c r="AS1154" s="57"/>
      <c r="AU1154" s="57">
        <v>1150</v>
      </c>
      <c r="AV1154" s="66">
        <v>71.900000000000006</v>
      </c>
      <c r="AW1154" s="66">
        <v>0</v>
      </c>
      <c r="AX1154" s="65">
        <f t="shared" si="361"/>
        <v>19.972222222222225</v>
      </c>
      <c r="AY1154" s="65">
        <f t="shared" si="372"/>
        <v>-0.27777777777777501</v>
      </c>
      <c r="AZ1154" s="67">
        <f t="shared" si="373"/>
        <v>9607.7916666666551</v>
      </c>
      <c r="BA1154" s="57"/>
      <c r="BB1154" s="57"/>
      <c r="BD1154" s="57">
        <v>1150</v>
      </c>
      <c r="BE1154" s="66">
        <v>12</v>
      </c>
      <c r="BF1154" s="66">
        <v>0</v>
      </c>
      <c r="BG1154" s="65">
        <f t="shared" si="362"/>
        <v>3.333333333333333</v>
      </c>
      <c r="BH1154" s="65">
        <f t="shared" si="374"/>
        <v>-0.50000000000000044</v>
      </c>
      <c r="BI1154" s="67">
        <f t="shared" si="375"/>
        <v>9276.2222222222281</v>
      </c>
      <c r="BJ1154" s="57"/>
      <c r="BK1154" s="57"/>
      <c r="BM1154" s="57">
        <v>1150</v>
      </c>
      <c r="BN1154" s="57">
        <v>12</v>
      </c>
      <c r="BO1154" s="66">
        <v>0</v>
      </c>
      <c r="BP1154" s="65">
        <f t="shared" si="363"/>
        <v>3.333333333333333</v>
      </c>
      <c r="BQ1154" s="65">
        <f t="shared" si="376"/>
        <v>-0.50000000000000044</v>
      </c>
      <c r="BR1154" s="67">
        <f t="shared" si="377"/>
        <v>9331.9166666666715</v>
      </c>
      <c r="BS1154" s="57"/>
      <c r="BT1154" s="57"/>
    </row>
    <row r="1155" spans="1:72" x14ac:dyDescent="0.25">
      <c r="A1155" s="31">
        <v>1155</v>
      </c>
      <c r="B1155" s="56">
        <v>1152</v>
      </c>
      <c r="C1155" s="71">
        <v>12</v>
      </c>
      <c r="D1155" s="71">
        <v>0</v>
      </c>
      <c r="E1155" s="71">
        <v>3.333333333333333</v>
      </c>
      <c r="F1155" s="71">
        <v>0</v>
      </c>
      <c r="G1155" s="71">
        <v>9338.5833333333394</v>
      </c>
      <c r="K1155" s="57">
        <v>1151</v>
      </c>
      <c r="L1155" s="66">
        <v>10.3</v>
      </c>
      <c r="M1155" s="66">
        <v>0</v>
      </c>
      <c r="N1155" s="65">
        <f t="shared" si="357"/>
        <v>2.8611111111111112</v>
      </c>
      <c r="O1155" s="65">
        <f t="shared" si="364"/>
        <v>-0.5555555555555558</v>
      </c>
      <c r="P1155" s="67">
        <f t="shared" si="365"/>
        <v>6652.3749999999945</v>
      </c>
      <c r="Q1155" s="57"/>
      <c r="R1155" s="57"/>
      <c r="T1155" s="57">
        <v>1151</v>
      </c>
      <c r="U1155" s="66">
        <v>30</v>
      </c>
      <c r="V1155" s="66">
        <v>0</v>
      </c>
      <c r="W1155" s="65">
        <f t="shared" si="358"/>
        <v>8.3333333333333339</v>
      </c>
      <c r="X1155" s="65">
        <f t="shared" si="366"/>
        <v>0.50000000000000089</v>
      </c>
      <c r="Y1155" s="67">
        <f t="shared" si="367"/>
        <v>8383.4444444444471</v>
      </c>
      <c r="Z1155" s="57"/>
      <c r="AA1155" s="57"/>
      <c r="AC1155" s="57">
        <v>1151</v>
      </c>
      <c r="AD1155" s="66">
        <v>27.2</v>
      </c>
      <c r="AE1155" s="66">
        <v>0</v>
      </c>
      <c r="AF1155" s="65">
        <f t="shared" si="359"/>
        <v>7.5555555555555554</v>
      </c>
      <c r="AG1155" s="65">
        <f t="shared" si="368"/>
        <v>0.25</v>
      </c>
      <c r="AH1155" s="67">
        <f t="shared" si="369"/>
        <v>8047.6944444444352</v>
      </c>
      <c r="AI1155" s="57"/>
      <c r="AJ1155" s="57"/>
      <c r="AL1155" s="57">
        <v>1151</v>
      </c>
      <c r="AM1155" s="66">
        <v>71.2</v>
      </c>
      <c r="AN1155" s="66">
        <v>0</v>
      </c>
      <c r="AO1155" s="65">
        <f t="shared" si="360"/>
        <v>19.777777777777779</v>
      </c>
      <c r="AP1155" s="65">
        <f t="shared" si="370"/>
        <v>-0.19444444444444642</v>
      </c>
      <c r="AQ1155" s="67">
        <f t="shared" si="371"/>
        <v>9627.6666666666551</v>
      </c>
      <c r="AR1155" s="57"/>
      <c r="AS1155" s="57"/>
      <c r="AU1155" s="57">
        <v>1151</v>
      </c>
      <c r="AV1155" s="66">
        <v>71.2</v>
      </c>
      <c r="AW1155" s="66">
        <v>0</v>
      </c>
      <c r="AX1155" s="65">
        <f t="shared" si="361"/>
        <v>19.777777777777779</v>
      </c>
      <c r="AY1155" s="65">
        <f t="shared" si="372"/>
        <v>-0.19444444444444642</v>
      </c>
      <c r="AZ1155" s="67">
        <f t="shared" si="373"/>
        <v>9627.6666666666551</v>
      </c>
      <c r="BA1155" s="57"/>
      <c r="BB1155" s="57"/>
      <c r="BD1155" s="57">
        <v>1151</v>
      </c>
      <c r="BE1155" s="66">
        <v>12</v>
      </c>
      <c r="BF1155" s="66">
        <v>0</v>
      </c>
      <c r="BG1155" s="65">
        <f t="shared" si="362"/>
        <v>3.333333333333333</v>
      </c>
      <c r="BH1155" s="65">
        <f t="shared" si="374"/>
        <v>0</v>
      </c>
      <c r="BI1155" s="67">
        <f t="shared" si="375"/>
        <v>9279.555555555562</v>
      </c>
      <c r="BJ1155" s="57"/>
      <c r="BK1155" s="57"/>
      <c r="BM1155" s="57">
        <v>1151</v>
      </c>
      <c r="BN1155" s="57">
        <v>12</v>
      </c>
      <c r="BO1155" s="66">
        <v>0</v>
      </c>
      <c r="BP1155" s="65">
        <f t="shared" si="363"/>
        <v>3.333333333333333</v>
      </c>
      <c r="BQ1155" s="65">
        <f t="shared" si="376"/>
        <v>0</v>
      </c>
      <c r="BR1155" s="67">
        <f t="shared" si="377"/>
        <v>9335.2500000000055</v>
      </c>
      <c r="BS1155" s="57"/>
      <c r="BT1155" s="57"/>
    </row>
    <row r="1156" spans="1:72" x14ac:dyDescent="0.25">
      <c r="A1156" s="31">
        <v>1156</v>
      </c>
      <c r="B1156" s="56">
        <v>1153</v>
      </c>
      <c r="C1156" s="71">
        <v>13.9</v>
      </c>
      <c r="D1156" s="71">
        <v>0</v>
      </c>
      <c r="E1156" s="71">
        <v>3.8611111111111112</v>
      </c>
      <c r="F1156" s="71">
        <v>0.52777777777777812</v>
      </c>
      <c r="G1156" s="71">
        <v>9342.180555555562</v>
      </c>
      <c r="K1156" s="57">
        <v>1152</v>
      </c>
      <c r="L1156" s="66">
        <v>7.8</v>
      </c>
      <c r="M1156" s="66">
        <v>0</v>
      </c>
      <c r="N1156" s="65">
        <f t="shared" si="357"/>
        <v>2.1666666666666665</v>
      </c>
      <c r="O1156" s="65">
        <f t="shared" si="364"/>
        <v>-0.69444444444444464</v>
      </c>
      <c r="P1156" s="67">
        <f t="shared" si="365"/>
        <v>6654.8888888888832</v>
      </c>
      <c r="Q1156" s="57"/>
      <c r="R1156" s="57"/>
      <c r="T1156" s="57">
        <v>1152</v>
      </c>
      <c r="U1156" s="66">
        <v>31.4</v>
      </c>
      <c r="V1156" s="66">
        <v>0</v>
      </c>
      <c r="W1156" s="65">
        <f t="shared" si="358"/>
        <v>8.7222222222222214</v>
      </c>
      <c r="X1156" s="65">
        <f t="shared" si="366"/>
        <v>0.38888888888888751</v>
      </c>
      <c r="Y1156" s="67">
        <f t="shared" si="367"/>
        <v>8391.9722222222244</v>
      </c>
      <c r="Z1156" s="57"/>
      <c r="AA1156" s="57"/>
      <c r="AC1156" s="57">
        <v>1152</v>
      </c>
      <c r="AD1156" s="66">
        <v>28.3</v>
      </c>
      <c r="AE1156" s="66">
        <v>0</v>
      </c>
      <c r="AF1156" s="65">
        <f t="shared" si="359"/>
        <v>7.8611111111111107</v>
      </c>
      <c r="AG1156" s="65">
        <f t="shared" si="368"/>
        <v>0.30555555555555536</v>
      </c>
      <c r="AH1156" s="67">
        <f t="shared" si="369"/>
        <v>8055.4027777777683</v>
      </c>
      <c r="AI1156" s="57"/>
      <c r="AJ1156" s="57"/>
      <c r="AL1156" s="57">
        <v>1152</v>
      </c>
      <c r="AM1156" s="66">
        <v>70.900000000000006</v>
      </c>
      <c r="AN1156" s="66">
        <v>0</v>
      </c>
      <c r="AO1156" s="65">
        <f t="shared" si="360"/>
        <v>19.694444444444446</v>
      </c>
      <c r="AP1156" s="65">
        <f t="shared" si="370"/>
        <v>-8.3333333333332149E-2</v>
      </c>
      <c r="AQ1156" s="67">
        <f t="shared" si="371"/>
        <v>9647.4027777777665</v>
      </c>
      <c r="AR1156" s="57"/>
      <c r="AS1156" s="57"/>
      <c r="AU1156" s="57">
        <v>1152</v>
      </c>
      <c r="AV1156" s="66">
        <v>70.900000000000006</v>
      </c>
      <c r="AW1156" s="66">
        <v>0</v>
      </c>
      <c r="AX1156" s="65">
        <f t="shared" si="361"/>
        <v>19.694444444444446</v>
      </c>
      <c r="AY1156" s="65">
        <f t="shared" si="372"/>
        <v>-8.3333333333332149E-2</v>
      </c>
      <c r="AZ1156" s="67">
        <f t="shared" si="373"/>
        <v>9647.4027777777665</v>
      </c>
      <c r="BA1156" s="57"/>
      <c r="BB1156" s="57"/>
      <c r="BD1156" s="57">
        <v>1152</v>
      </c>
      <c r="BE1156" s="66">
        <v>12</v>
      </c>
      <c r="BF1156" s="66">
        <v>0</v>
      </c>
      <c r="BG1156" s="65">
        <f t="shared" si="362"/>
        <v>3.333333333333333</v>
      </c>
      <c r="BH1156" s="65">
        <f t="shared" si="374"/>
        <v>0</v>
      </c>
      <c r="BI1156" s="67">
        <f t="shared" si="375"/>
        <v>9282.888888888896</v>
      </c>
      <c r="BJ1156" s="57"/>
      <c r="BK1156" s="57"/>
      <c r="BM1156" s="57">
        <v>1152</v>
      </c>
      <c r="BN1156" s="57">
        <v>12</v>
      </c>
      <c r="BO1156" s="66">
        <v>0</v>
      </c>
      <c r="BP1156" s="65">
        <f t="shared" si="363"/>
        <v>3.333333333333333</v>
      </c>
      <c r="BQ1156" s="65">
        <f t="shared" si="376"/>
        <v>0</v>
      </c>
      <c r="BR1156" s="67">
        <f t="shared" si="377"/>
        <v>9338.5833333333394</v>
      </c>
      <c r="BS1156" s="57"/>
      <c r="BT1156" s="57"/>
    </row>
    <row r="1157" spans="1:72" x14ac:dyDescent="0.25">
      <c r="A1157" s="31">
        <v>1157</v>
      </c>
      <c r="B1157" s="56">
        <v>1154</v>
      </c>
      <c r="C1157" s="71">
        <v>17.7</v>
      </c>
      <c r="D1157" s="71">
        <v>0</v>
      </c>
      <c r="E1157" s="71">
        <v>4.9166666666666661</v>
      </c>
      <c r="F1157" s="71">
        <v>1.0555555555555549</v>
      </c>
      <c r="G1157" s="71">
        <v>9346.5694444444507</v>
      </c>
      <c r="K1157" s="57">
        <v>1153</v>
      </c>
      <c r="L1157" s="66">
        <v>6.5</v>
      </c>
      <c r="M1157" s="66">
        <v>0</v>
      </c>
      <c r="N1157" s="65">
        <f t="shared" ref="N1157:N1220" si="378">L1157/3.6</f>
        <v>1.8055555555555556</v>
      </c>
      <c r="O1157" s="65">
        <f t="shared" si="364"/>
        <v>-0.36111111111111094</v>
      </c>
      <c r="P1157" s="67">
        <f t="shared" si="365"/>
        <v>6656.8749999999945</v>
      </c>
      <c r="Q1157" s="57"/>
      <c r="R1157" s="57"/>
      <c r="T1157" s="57">
        <v>1153</v>
      </c>
      <c r="U1157" s="66">
        <v>32.5</v>
      </c>
      <c r="V1157" s="66">
        <v>0</v>
      </c>
      <c r="W1157" s="65">
        <f t="shared" ref="W1157:W1220" si="379">U1157/3.6</f>
        <v>9.0277777777777768</v>
      </c>
      <c r="X1157" s="65">
        <f t="shared" si="366"/>
        <v>0.30555555555555536</v>
      </c>
      <c r="Y1157" s="67">
        <f t="shared" si="367"/>
        <v>8400.8472222222244</v>
      </c>
      <c r="Z1157" s="57"/>
      <c r="AA1157" s="57"/>
      <c r="AC1157" s="57">
        <v>1153</v>
      </c>
      <c r="AD1157" s="66">
        <v>29.6</v>
      </c>
      <c r="AE1157" s="66">
        <v>0</v>
      </c>
      <c r="AF1157" s="65">
        <f t="shared" ref="AF1157:AF1220" si="380">AD1157/3.6</f>
        <v>8.2222222222222232</v>
      </c>
      <c r="AG1157" s="65">
        <f t="shared" si="368"/>
        <v>0.36111111111111249</v>
      </c>
      <c r="AH1157" s="67">
        <f t="shared" si="369"/>
        <v>8063.4444444444352</v>
      </c>
      <c r="AI1157" s="57"/>
      <c r="AJ1157" s="57"/>
      <c r="AL1157" s="57">
        <v>1153</v>
      </c>
      <c r="AM1157" s="66">
        <v>71</v>
      </c>
      <c r="AN1157" s="66">
        <v>0</v>
      </c>
      <c r="AO1157" s="65">
        <f t="shared" ref="AO1157:AO1220" si="381">AM1157/3.6</f>
        <v>19.722222222222221</v>
      </c>
      <c r="AP1157" s="65">
        <f t="shared" si="370"/>
        <v>2.7777777777775015E-2</v>
      </c>
      <c r="AQ1157" s="67">
        <f t="shared" si="371"/>
        <v>9667.1111111111004</v>
      </c>
      <c r="AR1157" s="57"/>
      <c r="AS1157" s="57"/>
      <c r="AU1157" s="57">
        <v>1153</v>
      </c>
      <c r="AV1157" s="66">
        <v>71</v>
      </c>
      <c r="AW1157" s="66">
        <v>0</v>
      </c>
      <c r="AX1157" s="65">
        <f t="shared" ref="AX1157:AX1220" si="382">AV1157/3.6</f>
        <v>19.722222222222221</v>
      </c>
      <c r="AY1157" s="65">
        <f t="shared" si="372"/>
        <v>2.7777777777775015E-2</v>
      </c>
      <c r="AZ1157" s="67">
        <f t="shared" si="373"/>
        <v>9667.1111111111004</v>
      </c>
      <c r="BA1157" s="57"/>
      <c r="BB1157" s="57"/>
      <c r="BD1157" s="57">
        <v>1153</v>
      </c>
      <c r="BE1157" s="66">
        <v>13.9</v>
      </c>
      <c r="BF1157" s="66">
        <v>0</v>
      </c>
      <c r="BG1157" s="65">
        <f t="shared" ref="BG1157:BG1220" si="383">BE1157/3.6</f>
        <v>3.8611111111111112</v>
      </c>
      <c r="BH1157" s="65">
        <f t="shared" si="374"/>
        <v>0.52777777777777812</v>
      </c>
      <c r="BI1157" s="67">
        <f t="shared" si="375"/>
        <v>9286.4861111111186</v>
      </c>
      <c r="BJ1157" s="57"/>
      <c r="BK1157" s="57"/>
      <c r="BM1157" s="57">
        <v>1153</v>
      </c>
      <c r="BN1157" s="57">
        <v>13.9</v>
      </c>
      <c r="BO1157" s="66">
        <v>0</v>
      </c>
      <c r="BP1157" s="65">
        <f t="shared" ref="BP1157:BP1220" si="384">BN1157/3.6</f>
        <v>3.8611111111111112</v>
      </c>
      <c r="BQ1157" s="65">
        <f t="shared" si="376"/>
        <v>0.52777777777777812</v>
      </c>
      <c r="BR1157" s="67">
        <f t="shared" si="377"/>
        <v>9342.180555555562</v>
      </c>
      <c r="BS1157" s="57"/>
      <c r="BT1157" s="57"/>
    </row>
    <row r="1158" spans="1:72" x14ac:dyDescent="0.25">
      <c r="A1158" s="31">
        <v>1158</v>
      </c>
      <c r="B1158" s="56">
        <v>1155</v>
      </c>
      <c r="C1158" s="71">
        <v>22.8</v>
      </c>
      <c r="D1158" s="71">
        <v>0</v>
      </c>
      <c r="E1158" s="71">
        <v>6.333333333333333</v>
      </c>
      <c r="F1158" s="71">
        <v>1.416666666666667</v>
      </c>
      <c r="G1158" s="71">
        <v>9352.1944444444507</v>
      </c>
      <c r="K1158" s="57">
        <v>1154</v>
      </c>
      <c r="L1158" s="66">
        <v>4.4000000000000004</v>
      </c>
      <c r="M1158" s="66">
        <v>0</v>
      </c>
      <c r="N1158" s="65">
        <f t="shared" si="378"/>
        <v>1.2222222222222223</v>
      </c>
      <c r="O1158" s="65">
        <f t="shared" ref="O1158:O1221" si="385">N1158-N1157</f>
        <v>-0.58333333333333326</v>
      </c>
      <c r="P1158" s="67">
        <f t="shared" ref="P1158:P1221" si="386">N1157+(O1158/2)+P1157</f>
        <v>6658.3888888888832</v>
      </c>
      <c r="Q1158" s="57"/>
      <c r="R1158" s="57"/>
      <c r="T1158" s="57">
        <v>1154</v>
      </c>
      <c r="U1158" s="66">
        <v>33.200000000000003</v>
      </c>
      <c r="V1158" s="66">
        <v>0</v>
      </c>
      <c r="W1158" s="65">
        <f t="shared" si="379"/>
        <v>9.2222222222222232</v>
      </c>
      <c r="X1158" s="65">
        <f t="shared" ref="X1158:X1221" si="387">W1158-W1157</f>
        <v>0.19444444444444642</v>
      </c>
      <c r="Y1158" s="67">
        <f t="shared" ref="Y1158:Y1221" si="388">W1157+(X1158/2)+Y1157</f>
        <v>8409.9722222222244</v>
      </c>
      <c r="Z1158" s="57"/>
      <c r="AA1158" s="57"/>
      <c r="AC1158" s="57">
        <v>1154</v>
      </c>
      <c r="AD1158" s="66">
        <v>30.9</v>
      </c>
      <c r="AE1158" s="66">
        <v>0</v>
      </c>
      <c r="AF1158" s="65">
        <f t="shared" si="380"/>
        <v>8.5833333333333321</v>
      </c>
      <c r="AG1158" s="65">
        <f t="shared" ref="AG1158:AG1221" si="389">AF1158-AF1157</f>
        <v>0.36111111111110894</v>
      </c>
      <c r="AH1158" s="67">
        <f t="shared" ref="AH1158:AH1221" si="390">AF1157+(AG1158/2)+AH1157</f>
        <v>8071.8472222222126</v>
      </c>
      <c r="AI1158" s="57"/>
      <c r="AJ1158" s="57"/>
      <c r="AL1158" s="57">
        <v>1154</v>
      </c>
      <c r="AM1158" s="66">
        <v>71.5</v>
      </c>
      <c r="AN1158" s="66">
        <v>0</v>
      </c>
      <c r="AO1158" s="65">
        <f t="shared" si="381"/>
        <v>19.861111111111111</v>
      </c>
      <c r="AP1158" s="65">
        <f t="shared" ref="AP1158:AP1221" si="391">AO1158-AO1157</f>
        <v>0.13888888888888928</v>
      </c>
      <c r="AQ1158" s="67">
        <f t="shared" ref="AQ1158:AQ1221" si="392">AO1157+(AP1158/2)+AQ1157</f>
        <v>9686.9027777777665</v>
      </c>
      <c r="AR1158" s="57"/>
      <c r="AS1158" s="57"/>
      <c r="AU1158" s="57">
        <v>1154</v>
      </c>
      <c r="AV1158" s="66">
        <v>71.5</v>
      </c>
      <c r="AW1158" s="66">
        <v>0</v>
      </c>
      <c r="AX1158" s="65">
        <f t="shared" si="382"/>
        <v>19.861111111111111</v>
      </c>
      <c r="AY1158" s="65">
        <f t="shared" ref="AY1158:AY1221" si="393">AX1158-AX1157</f>
        <v>0.13888888888888928</v>
      </c>
      <c r="AZ1158" s="67">
        <f t="shared" ref="AZ1158:AZ1221" si="394">AX1157+(AY1158/2)+AZ1157</f>
        <v>9686.9027777777665</v>
      </c>
      <c r="BA1158" s="57"/>
      <c r="BB1158" s="57"/>
      <c r="BD1158" s="57">
        <v>1154</v>
      </c>
      <c r="BE1158" s="66">
        <v>17.7</v>
      </c>
      <c r="BF1158" s="66">
        <v>0</v>
      </c>
      <c r="BG1158" s="65">
        <f t="shared" si="383"/>
        <v>4.9166666666666661</v>
      </c>
      <c r="BH1158" s="65">
        <f t="shared" ref="BH1158:BH1221" si="395">BG1158-BG1157</f>
        <v>1.0555555555555549</v>
      </c>
      <c r="BI1158" s="67">
        <f t="shared" ref="BI1158:BI1221" si="396">BG1157+(BH1158/2)+BI1157</f>
        <v>9290.8750000000073</v>
      </c>
      <c r="BJ1158" s="57"/>
      <c r="BK1158" s="57"/>
      <c r="BM1158" s="57">
        <v>1154</v>
      </c>
      <c r="BN1158" s="57">
        <v>17.7</v>
      </c>
      <c r="BO1158" s="66">
        <v>0</v>
      </c>
      <c r="BP1158" s="65">
        <f t="shared" si="384"/>
        <v>4.9166666666666661</v>
      </c>
      <c r="BQ1158" s="65">
        <f t="shared" ref="BQ1158:BQ1221" si="397">BP1158-BP1157</f>
        <v>1.0555555555555549</v>
      </c>
      <c r="BR1158" s="67">
        <f t="shared" ref="BR1158:BR1221" si="398">BP1157+(BQ1158/2)+BR1157</f>
        <v>9346.5694444444507</v>
      </c>
      <c r="BS1158" s="57"/>
      <c r="BT1158" s="57"/>
    </row>
    <row r="1159" spans="1:72" x14ac:dyDescent="0.25">
      <c r="A1159" s="31">
        <v>1159</v>
      </c>
      <c r="B1159" s="56">
        <v>1156</v>
      </c>
      <c r="C1159" s="71">
        <v>27.3</v>
      </c>
      <c r="D1159" s="71">
        <v>0</v>
      </c>
      <c r="E1159" s="71">
        <v>7.583333333333333</v>
      </c>
      <c r="F1159" s="71">
        <v>1.25</v>
      </c>
      <c r="G1159" s="71">
        <v>9359.1527777777846</v>
      </c>
      <c r="K1159" s="57">
        <v>1155</v>
      </c>
      <c r="L1159" s="66">
        <v>3.2</v>
      </c>
      <c r="M1159" s="66">
        <v>0</v>
      </c>
      <c r="N1159" s="65">
        <f t="shared" si="378"/>
        <v>0.88888888888888895</v>
      </c>
      <c r="O1159" s="65">
        <f t="shared" si="385"/>
        <v>-0.33333333333333337</v>
      </c>
      <c r="P1159" s="67">
        <f t="shared" si="386"/>
        <v>6659.4444444444389</v>
      </c>
      <c r="Q1159" s="57"/>
      <c r="R1159" s="57"/>
      <c r="T1159" s="57">
        <v>1155</v>
      </c>
      <c r="U1159" s="66">
        <v>33.4</v>
      </c>
      <c r="V1159" s="66">
        <v>0</v>
      </c>
      <c r="W1159" s="65">
        <f t="shared" si="379"/>
        <v>9.2777777777777768</v>
      </c>
      <c r="X1159" s="65">
        <f t="shared" si="387"/>
        <v>5.5555555555553582E-2</v>
      </c>
      <c r="Y1159" s="67">
        <f t="shared" si="388"/>
        <v>8419.2222222222244</v>
      </c>
      <c r="Z1159" s="57"/>
      <c r="AA1159" s="57"/>
      <c r="AC1159" s="57">
        <v>1155</v>
      </c>
      <c r="AD1159" s="66">
        <v>32.200000000000003</v>
      </c>
      <c r="AE1159" s="66">
        <v>0</v>
      </c>
      <c r="AF1159" s="65">
        <f t="shared" si="380"/>
        <v>8.9444444444444446</v>
      </c>
      <c r="AG1159" s="65">
        <f t="shared" si="389"/>
        <v>0.36111111111111249</v>
      </c>
      <c r="AH1159" s="67">
        <f t="shared" si="390"/>
        <v>8080.6111111111013</v>
      </c>
      <c r="AI1159" s="57"/>
      <c r="AJ1159" s="57"/>
      <c r="AL1159" s="57">
        <v>1155</v>
      </c>
      <c r="AM1159" s="66">
        <v>72.3</v>
      </c>
      <c r="AN1159" s="66">
        <v>0</v>
      </c>
      <c r="AO1159" s="65">
        <f t="shared" si="381"/>
        <v>20.083333333333332</v>
      </c>
      <c r="AP1159" s="65">
        <f t="shared" si="391"/>
        <v>0.22222222222222143</v>
      </c>
      <c r="AQ1159" s="67">
        <f t="shared" si="392"/>
        <v>9706.8749999999891</v>
      </c>
      <c r="AR1159" s="57"/>
      <c r="AS1159" s="57"/>
      <c r="AU1159" s="57">
        <v>1155</v>
      </c>
      <c r="AV1159" s="66">
        <v>72.3</v>
      </c>
      <c r="AW1159" s="66">
        <v>0</v>
      </c>
      <c r="AX1159" s="65">
        <f t="shared" si="382"/>
        <v>20.083333333333332</v>
      </c>
      <c r="AY1159" s="65">
        <f t="shared" si="393"/>
        <v>0.22222222222222143</v>
      </c>
      <c r="AZ1159" s="67">
        <f t="shared" si="394"/>
        <v>9706.8749999999891</v>
      </c>
      <c r="BA1159" s="57"/>
      <c r="BB1159" s="57"/>
      <c r="BD1159" s="57">
        <v>1155</v>
      </c>
      <c r="BE1159" s="66">
        <v>22.8</v>
      </c>
      <c r="BF1159" s="66">
        <v>0</v>
      </c>
      <c r="BG1159" s="65">
        <f t="shared" si="383"/>
        <v>6.333333333333333</v>
      </c>
      <c r="BH1159" s="65">
        <f t="shared" si="395"/>
        <v>1.416666666666667</v>
      </c>
      <c r="BI1159" s="67">
        <f t="shared" si="396"/>
        <v>9296.5000000000073</v>
      </c>
      <c r="BJ1159" s="57"/>
      <c r="BK1159" s="57"/>
      <c r="BM1159" s="57">
        <v>1155</v>
      </c>
      <c r="BN1159" s="57">
        <v>22.8</v>
      </c>
      <c r="BO1159" s="66">
        <v>0</v>
      </c>
      <c r="BP1159" s="65">
        <f t="shared" si="384"/>
        <v>6.333333333333333</v>
      </c>
      <c r="BQ1159" s="65">
        <f t="shared" si="397"/>
        <v>1.416666666666667</v>
      </c>
      <c r="BR1159" s="67">
        <f t="shared" si="398"/>
        <v>9352.1944444444507</v>
      </c>
      <c r="BS1159" s="57"/>
      <c r="BT1159" s="57"/>
    </row>
    <row r="1160" spans="1:72" x14ac:dyDescent="0.25">
      <c r="A1160" s="31">
        <v>1160</v>
      </c>
      <c r="B1160" s="56">
        <v>1157</v>
      </c>
      <c r="C1160" s="71">
        <v>31.2</v>
      </c>
      <c r="D1160" s="71">
        <v>0</v>
      </c>
      <c r="E1160" s="71">
        <v>8.6666666666666661</v>
      </c>
      <c r="F1160" s="71">
        <v>1.083333333333333</v>
      </c>
      <c r="G1160" s="71">
        <v>9367.2777777777846</v>
      </c>
      <c r="K1160" s="57">
        <v>1156</v>
      </c>
      <c r="L1160" s="66">
        <v>1.2</v>
      </c>
      <c r="M1160" s="66">
        <v>0</v>
      </c>
      <c r="N1160" s="65">
        <f t="shared" si="378"/>
        <v>0.33333333333333331</v>
      </c>
      <c r="O1160" s="65">
        <f t="shared" si="385"/>
        <v>-0.55555555555555558</v>
      </c>
      <c r="P1160" s="67">
        <f t="shared" si="386"/>
        <v>6660.0555555555502</v>
      </c>
      <c r="Q1160" s="57"/>
      <c r="R1160" s="57"/>
      <c r="T1160" s="57">
        <v>1156</v>
      </c>
      <c r="U1160" s="66">
        <v>33.700000000000003</v>
      </c>
      <c r="V1160" s="66">
        <v>0</v>
      </c>
      <c r="W1160" s="65">
        <f t="shared" si="379"/>
        <v>9.3611111111111125</v>
      </c>
      <c r="X1160" s="65">
        <f t="shared" si="387"/>
        <v>8.3333333333335702E-2</v>
      </c>
      <c r="Y1160" s="67">
        <f t="shared" si="388"/>
        <v>8428.5416666666697</v>
      </c>
      <c r="Z1160" s="57"/>
      <c r="AA1160" s="57"/>
      <c r="AC1160" s="57">
        <v>1156</v>
      </c>
      <c r="AD1160" s="66">
        <v>33.4</v>
      </c>
      <c r="AE1160" s="66">
        <v>0</v>
      </c>
      <c r="AF1160" s="65">
        <f t="shared" si="380"/>
        <v>9.2777777777777768</v>
      </c>
      <c r="AG1160" s="65">
        <f t="shared" si="389"/>
        <v>0.33333333333333215</v>
      </c>
      <c r="AH1160" s="67">
        <f t="shared" si="390"/>
        <v>8089.7222222222126</v>
      </c>
      <c r="AI1160" s="57"/>
      <c r="AJ1160" s="57"/>
      <c r="AL1160" s="57">
        <v>1156</v>
      </c>
      <c r="AM1160" s="66">
        <v>73.2</v>
      </c>
      <c r="AN1160" s="66">
        <v>0</v>
      </c>
      <c r="AO1160" s="65">
        <f t="shared" si="381"/>
        <v>20.333333333333332</v>
      </c>
      <c r="AP1160" s="65">
        <f t="shared" si="391"/>
        <v>0.25</v>
      </c>
      <c r="AQ1160" s="67">
        <f t="shared" si="392"/>
        <v>9727.083333333323</v>
      </c>
      <c r="AR1160" s="57"/>
      <c r="AS1160" s="57"/>
      <c r="AU1160" s="57">
        <v>1156</v>
      </c>
      <c r="AV1160" s="66">
        <v>73.2</v>
      </c>
      <c r="AW1160" s="66">
        <v>0</v>
      </c>
      <c r="AX1160" s="65">
        <f t="shared" si="382"/>
        <v>20.333333333333332</v>
      </c>
      <c r="AY1160" s="65">
        <f t="shared" si="393"/>
        <v>0.25</v>
      </c>
      <c r="AZ1160" s="67">
        <f t="shared" si="394"/>
        <v>9727.083333333323</v>
      </c>
      <c r="BA1160" s="57"/>
      <c r="BB1160" s="57"/>
      <c r="BD1160" s="57">
        <v>1156</v>
      </c>
      <c r="BE1160" s="66">
        <v>27.3</v>
      </c>
      <c r="BF1160" s="66">
        <v>0</v>
      </c>
      <c r="BG1160" s="65">
        <f t="shared" si="383"/>
        <v>7.583333333333333</v>
      </c>
      <c r="BH1160" s="65">
        <f t="shared" si="395"/>
        <v>1.25</v>
      </c>
      <c r="BI1160" s="67">
        <f t="shared" si="396"/>
        <v>9303.4583333333412</v>
      </c>
      <c r="BJ1160" s="57"/>
      <c r="BK1160" s="57"/>
      <c r="BM1160" s="57">
        <v>1156</v>
      </c>
      <c r="BN1160" s="57">
        <v>27.3</v>
      </c>
      <c r="BO1160" s="66">
        <v>0</v>
      </c>
      <c r="BP1160" s="65">
        <f t="shared" si="384"/>
        <v>7.583333333333333</v>
      </c>
      <c r="BQ1160" s="65">
        <f t="shared" si="397"/>
        <v>1.25</v>
      </c>
      <c r="BR1160" s="67">
        <f t="shared" si="398"/>
        <v>9359.1527777777846</v>
      </c>
      <c r="BS1160" s="57"/>
      <c r="BT1160" s="57"/>
    </row>
    <row r="1161" spans="1:72" x14ac:dyDescent="0.25">
      <c r="A1161" s="31">
        <v>1161</v>
      </c>
      <c r="B1161" s="56">
        <v>1158</v>
      </c>
      <c r="C1161" s="71">
        <v>35.200000000000003</v>
      </c>
      <c r="D1161" s="71">
        <v>0</v>
      </c>
      <c r="E1161" s="71">
        <v>9.7777777777777786</v>
      </c>
      <c r="F1161" s="71">
        <v>1.1111111111111125</v>
      </c>
      <c r="G1161" s="71">
        <v>9376.5000000000073</v>
      </c>
      <c r="K1161" s="57">
        <v>1157</v>
      </c>
      <c r="L1161" s="66">
        <v>0</v>
      </c>
      <c r="M1161" s="66">
        <v>0</v>
      </c>
      <c r="N1161" s="65">
        <f t="shared" si="378"/>
        <v>0</v>
      </c>
      <c r="O1161" s="65">
        <f t="shared" si="385"/>
        <v>-0.33333333333333331</v>
      </c>
      <c r="P1161" s="67">
        <f t="shared" si="386"/>
        <v>6660.2222222222172</v>
      </c>
      <c r="Q1161" s="57"/>
      <c r="R1161" s="57"/>
      <c r="T1161" s="57">
        <v>1157</v>
      </c>
      <c r="U1161" s="66">
        <v>33.9</v>
      </c>
      <c r="V1161" s="66">
        <v>0</v>
      </c>
      <c r="W1161" s="65">
        <f t="shared" si="379"/>
        <v>9.4166666666666661</v>
      </c>
      <c r="X1161" s="65">
        <f t="shared" si="387"/>
        <v>5.5555555555553582E-2</v>
      </c>
      <c r="Y1161" s="67">
        <f t="shared" si="388"/>
        <v>8437.9305555555584</v>
      </c>
      <c r="Z1161" s="57"/>
      <c r="AA1161" s="57"/>
      <c r="AC1161" s="57">
        <v>1157</v>
      </c>
      <c r="AD1161" s="66">
        <v>35.1</v>
      </c>
      <c r="AE1161" s="66">
        <v>0</v>
      </c>
      <c r="AF1161" s="65">
        <f t="shared" si="380"/>
        <v>9.75</v>
      </c>
      <c r="AG1161" s="65">
        <f t="shared" si="389"/>
        <v>0.47222222222222321</v>
      </c>
      <c r="AH1161" s="67">
        <f t="shared" si="390"/>
        <v>8099.2361111111013</v>
      </c>
      <c r="AI1161" s="57"/>
      <c r="AJ1161" s="57"/>
      <c r="AL1161" s="57">
        <v>1157</v>
      </c>
      <c r="AM1161" s="66">
        <v>74.099999999999994</v>
      </c>
      <c r="AN1161" s="66">
        <v>0</v>
      </c>
      <c r="AO1161" s="65">
        <f t="shared" si="381"/>
        <v>20.583333333333332</v>
      </c>
      <c r="AP1161" s="65">
        <f t="shared" si="391"/>
        <v>0.25</v>
      </c>
      <c r="AQ1161" s="67">
        <f t="shared" si="392"/>
        <v>9747.541666666657</v>
      </c>
      <c r="AR1161" s="57"/>
      <c r="AS1161" s="57"/>
      <c r="AU1161" s="57">
        <v>1157</v>
      </c>
      <c r="AV1161" s="66">
        <v>74.099999999999994</v>
      </c>
      <c r="AW1161" s="66">
        <v>0</v>
      </c>
      <c r="AX1161" s="65">
        <f t="shared" si="382"/>
        <v>20.583333333333332</v>
      </c>
      <c r="AY1161" s="65">
        <f t="shared" si="393"/>
        <v>0.25</v>
      </c>
      <c r="AZ1161" s="67">
        <f t="shared" si="394"/>
        <v>9747.541666666657</v>
      </c>
      <c r="BA1161" s="57"/>
      <c r="BB1161" s="57"/>
      <c r="BD1161" s="57">
        <v>1157</v>
      </c>
      <c r="BE1161" s="66">
        <v>31.2</v>
      </c>
      <c r="BF1161" s="66">
        <v>0</v>
      </c>
      <c r="BG1161" s="65">
        <f t="shared" si="383"/>
        <v>8.6666666666666661</v>
      </c>
      <c r="BH1161" s="65">
        <f t="shared" si="395"/>
        <v>1.083333333333333</v>
      </c>
      <c r="BI1161" s="67">
        <f t="shared" si="396"/>
        <v>9311.5833333333412</v>
      </c>
      <c r="BJ1161" s="57"/>
      <c r="BK1161" s="57"/>
      <c r="BM1161" s="57">
        <v>1157</v>
      </c>
      <c r="BN1161" s="57">
        <v>31.2</v>
      </c>
      <c r="BO1161" s="66">
        <v>0</v>
      </c>
      <c r="BP1161" s="65">
        <f t="shared" si="384"/>
        <v>8.6666666666666661</v>
      </c>
      <c r="BQ1161" s="65">
        <f t="shared" si="397"/>
        <v>1.083333333333333</v>
      </c>
      <c r="BR1161" s="67">
        <f t="shared" si="398"/>
        <v>9367.2777777777846</v>
      </c>
      <c r="BS1161" s="57"/>
      <c r="BT1161" s="57"/>
    </row>
    <row r="1162" spans="1:72" x14ac:dyDescent="0.25">
      <c r="A1162" s="31">
        <v>1162</v>
      </c>
      <c r="B1162" s="56">
        <v>1159</v>
      </c>
      <c r="C1162" s="71">
        <v>39.4</v>
      </c>
      <c r="D1162" s="71">
        <v>0</v>
      </c>
      <c r="E1162" s="71">
        <v>10.944444444444445</v>
      </c>
      <c r="F1162" s="71">
        <v>1.1666666666666661</v>
      </c>
      <c r="G1162" s="71">
        <v>9386.8611111111186</v>
      </c>
      <c r="K1162" s="57">
        <v>1158</v>
      </c>
      <c r="L1162" s="66">
        <v>0</v>
      </c>
      <c r="M1162" s="66">
        <v>0</v>
      </c>
      <c r="N1162" s="65">
        <f t="shared" si="378"/>
        <v>0</v>
      </c>
      <c r="O1162" s="65">
        <f t="shared" si="385"/>
        <v>0</v>
      </c>
      <c r="P1162" s="67">
        <f t="shared" si="386"/>
        <v>6660.2222222222172</v>
      </c>
      <c r="Q1162" s="57"/>
      <c r="R1162" s="57"/>
      <c r="T1162" s="57">
        <v>1158</v>
      </c>
      <c r="U1162" s="66">
        <v>34.200000000000003</v>
      </c>
      <c r="V1162" s="66">
        <v>0</v>
      </c>
      <c r="W1162" s="65">
        <f t="shared" si="379"/>
        <v>9.5</v>
      </c>
      <c r="X1162" s="65">
        <f t="shared" si="387"/>
        <v>8.3333333333333925E-2</v>
      </c>
      <c r="Y1162" s="67">
        <f t="shared" si="388"/>
        <v>8447.3888888888923</v>
      </c>
      <c r="Z1162" s="57"/>
      <c r="AA1162" s="57"/>
      <c r="AC1162" s="57">
        <v>1158</v>
      </c>
      <c r="AD1162" s="66">
        <v>37.200000000000003</v>
      </c>
      <c r="AE1162" s="66">
        <v>0</v>
      </c>
      <c r="AF1162" s="65">
        <f t="shared" si="380"/>
        <v>10.333333333333334</v>
      </c>
      <c r="AG1162" s="65">
        <f t="shared" si="389"/>
        <v>0.58333333333333393</v>
      </c>
      <c r="AH1162" s="67">
        <f t="shared" si="390"/>
        <v>8109.2777777777683</v>
      </c>
      <c r="AI1162" s="57"/>
      <c r="AJ1162" s="57"/>
      <c r="AL1162" s="57">
        <v>1158</v>
      </c>
      <c r="AM1162" s="66">
        <v>74.900000000000006</v>
      </c>
      <c r="AN1162" s="66">
        <v>0</v>
      </c>
      <c r="AO1162" s="65">
        <f t="shared" si="381"/>
        <v>20.805555555555557</v>
      </c>
      <c r="AP1162" s="65">
        <f t="shared" si="391"/>
        <v>0.22222222222222499</v>
      </c>
      <c r="AQ1162" s="67">
        <f t="shared" si="392"/>
        <v>9768.2361111111022</v>
      </c>
      <c r="AR1162" s="57"/>
      <c r="AS1162" s="57"/>
      <c r="AU1162" s="57">
        <v>1158</v>
      </c>
      <c r="AV1162" s="66">
        <v>74.900000000000006</v>
      </c>
      <c r="AW1162" s="66">
        <v>0</v>
      </c>
      <c r="AX1162" s="65">
        <f t="shared" si="382"/>
        <v>20.805555555555557</v>
      </c>
      <c r="AY1162" s="65">
        <f t="shared" si="393"/>
        <v>0.22222222222222499</v>
      </c>
      <c r="AZ1162" s="67">
        <f t="shared" si="394"/>
        <v>9768.2361111111022</v>
      </c>
      <c r="BA1162" s="57"/>
      <c r="BB1162" s="57"/>
      <c r="BD1162" s="57">
        <v>1158</v>
      </c>
      <c r="BE1162" s="66">
        <v>35.200000000000003</v>
      </c>
      <c r="BF1162" s="66">
        <v>0</v>
      </c>
      <c r="BG1162" s="65">
        <f t="shared" si="383"/>
        <v>9.7777777777777786</v>
      </c>
      <c r="BH1162" s="65">
        <f t="shared" si="395"/>
        <v>1.1111111111111125</v>
      </c>
      <c r="BI1162" s="67">
        <f t="shared" si="396"/>
        <v>9320.8055555555638</v>
      </c>
      <c r="BJ1162" s="57"/>
      <c r="BK1162" s="57"/>
      <c r="BM1162" s="57">
        <v>1158</v>
      </c>
      <c r="BN1162" s="57">
        <v>35.200000000000003</v>
      </c>
      <c r="BO1162" s="66">
        <v>0</v>
      </c>
      <c r="BP1162" s="65">
        <f t="shared" si="384"/>
        <v>9.7777777777777786</v>
      </c>
      <c r="BQ1162" s="65">
        <f t="shared" si="397"/>
        <v>1.1111111111111125</v>
      </c>
      <c r="BR1162" s="67">
        <f t="shared" si="398"/>
        <v>9376.5000000000073</v>
      </c>
      <c r="BS1162" s="57"/>
      <c r="BT1162" s="57"/>
    </row>
    <row r="1163" spans="1:72" x14ac:dyDescent="0.25">
      <c r="A1163" s="31">
        <v>1163</v>
      </c>
      <c r="B1163" s="56">
        <v>1160</v>
      </c>
      <c r="C1163" s="71">
        <v>42.5</v>
      </c>
      <c r="D1163" s="71">
        <v>0</v>
      </c>
      <c r="E1163" s="71">
        <v>11.805555555555555</v>
      </c>
      <c r="F1163" s="71">
        <v>0.86111111111111072</v>
      </c>
      <c r="G1163" s="71">
        <v>9398.2361111111186</v>
      </c>
      <c r="K1163" s="57">
        <v>1159</v>
      </c>
      <c r="L1163" s="66">
        <v>0</v>
      </c>
      <c r="M1163" s="66">
        <v>0</v>
      </c>
      <c r="N1163" s="65">
        <f t="shared" si="378"/>
        <v>0</v>
      </c>
      <c r="O1163" s="65">
        <f t="shared" si="385"/>
        <v>0</v>
      </c>
      <c r="P1163" s="67">
        <f t="shared" si="386"/>
        <v>6660.2222222222172</v>
      </c>
      <c r="Q1163" s="57"/>
      <c r="R1163" s="57"/>
      <c r="T1163" s="57">
        <v>1159</v>
      </c>
      <c r="U1163" s="66">
        <v>34.4</v>
      </c>
      <c r="V1163" s="66">
        <v>0</v>
      </c>
      <c r="W1163" s="65">
        <f t="shared" si="379"/>
        <v>9.5555555555555554</v>
      </c>
      <c r="X1163" s="65">
        <f t="shared" si="387"/>
        <v>5.5555555555555358E-2</v>
      </c>
      <c r="Y1163" s="67">
        <f t="shared" si="388"/>
        <v>8456.9166666666697</v>
      </c>
      <c r="Z1163" s="57"/>
      <c r="AA1163" s="57"/>
      <c r="AC1163" s="57">
        <v>1159</v>
      </c>
      <c r="AD1163" s="66">
        <v>38.700000000000003</v>
      </c>
      <c r="AE1163" s="66">
        <v>0</v>
      </c>
      <c r="AF1163" s="65">
        <f t="shared" si="380"/>
        <v>10.75</v>
      </c>
      <c r="AG1163" s="65">
        <f t="shared" si="389"/>
        <v>0.41666666666666607</v>
      </c>
      <c r="AH1163" s="67">
        <f t="shared" si="390"/>
        <v>8119.8194444444352</v>
      </c>
      <c r="AI1163" s="57"/>
      <c r="AJ1163" s="57"/>
      <c r="AL1163" s="57">
        <v>1159</v>
      </c>
      <c r="AM1163" s="66">
        <v>75.400000000000006</v>
      </c>
      <c r="AN1163" s="66">
        <v>0</v>
      </c>
      <c r="AO1163" s="65">
        <f t="shared" si="381"/>
        <v>20.944444444444446</v>
      </c>
      <c r="AP1163" s="65">
        <f t="shared" si="391"/>
        <v>0.13888888888888928</v>
      </c>
      <c r="AQ1163" s="67">
        <f t="shared" si="392"/>
        <v>9789.1111111111022</v>
      </c>
      <c r="AR1163" s="57"/>
      <c r="AS1163" s="57"/>
      <c r="AU1163" s="57">
        <v>1159</v>
      </c>
      <c r="AV1163" s="66">
        <v>75.400000000000006</v>
      </c>
      <c r="AW1163" s="66">
        <v>0</v>
      </c>
      <c r="AX1163" s="65">
        <f t="shared" si="382"/>
        <v>20.944444444444446</v>
      </c>
      <c r="AY1163" s="65">
        <f t="shared" si="393"/>
        <v>0.13888888888888928</v>
      </c>
      <c r="AZ1163" s="67">
        <f t="shared" si="394"/>
        <v>9789.1111111111022</v>
      </c>
      <c r="BA1163" s="57"/>
      <c r="BB1163" s="57"/>
      <c r="BD1163" s="57">
        <v>1159</v>
      </c>
      <c r="BE1163" s="66">
        <v>39.4</v>
      </c>
      <c r="BF1163" s="66">
        <v>0</v>
      </c>
      <c r="BG1163" s="65">
        <f t="shared" si="383"/>
        <v>10.944444444444445</v>
      </c>
      <c r="BH1163" s="65">
        <f t="shared" si="395"/>
        <v>1.1666666666666661</v>
      </c>
      <c r="BI1163" s="67">
        <f t="shared" si="396"/>
        <v>9331.1666666666752</v>
      </c>
      <c r="BJ1163" s="57"/>
      <c r="BK1163" s="57"/>
      <c r="BM1163" s="57">
        <v>1159</v>
      </c>
      <c r="BN1163" s="57">
        <v>39.4</v>
      </c>
      <c r="BO1163" s="66">
        <v>0</v>
      </c>
      <c r="BP1163" s="65">
        <f t="shared" si="384"/>
        <v>10.944444444444445</v>
      </c>
      <c r="BQ1163" s="65">
        <f t="shared" si="397"/>
        <v>1.1666666666666661</v>
      </c>
      <c r="BR1163" s="67">
        <f t="shared" si="398"/>
        <v>9386.8611111111186</v>
      </c>
      <c r="BS1163" s="57"/>
      <c r="BT1163" s="57"/>
    </row>
    <row r="1164" spans="1:72" x14ac:dyDescent="0.25">
      <c r="A1164" s="31">
        <v>1164</v>
      </c>
      <c r="B1164" s="56">
        <v>1161</v>
      </c>
      <c r="C1164" s="71">
        <v>45.4</v>
      </c>
      <c r="D1164" s="71">
        <v>0</v>
      </c>
      <c r="E1164" s="71">
        <v>12.611111111111111</v>
      </c>
      <c r="F1164" s="71">
        <v>0.80555555555555536</v>
      </c>
      <c r="G1164" s="71">
        <v>9410.4444444444525</v>
      </c>
      <c r="K1164" s="57">
        <v>1160</v>
      </c>
      <c r="L1164" s="66">
        <v>0</v>
      </c>
      <c r="M1164" s="66">
        <v>0</v>
      </c>
      <c r="N1164" s="65">
        <f t="shared" si="378"/>
        <v>0</v>
      </c>
      <c r="O1164" s="65">
        <f t="shared" si="385"/>
        <v>0</v>
      </c>
      <c r="P1164" s="67">
        <f t="shared" si="386"/>
        <v>6660.2222222222172</v>
      </c>
      <c r="Q1164" s="57"/>
      <c r="R1164" s="57"/>
      <c r="T1164" s="57">
        <v>1160</v>
      </c>
      <c r="U1164" s="66">
        <v>34.700000000000003</v>
      </c>
      <c r="V1164" s="66">
        <v>0</v>
      </c>
      <c r="W1164" s="65">
        <f t="shared" si="379"/>
        <v>9.6388888888888893</v>
      </c>
      <c r="X1164" s="65">
        <f t="shared" si="387"/>
        <v>8.3333333333333925E-2</v>
      </c>
      <c r="Y1164" s="67">
        <f t="shared" si="388"/>
        <v>8466.5138888888923</v>
      </c>
      <c r="Z1164" s="57"/>
      <c r="AA1164" s="57"/>
      <c r="AC1164" s="57">
        <v>1160</v>
      </c>
      <c r="AD1164" s="66">
        <v>39</v>
      </c>
      <c r="AE1164" s="66">
        <v>0</v>
      </c>
      <c r="AF1164" s="65">
        <f t="shared" si="380"/>
        <v>10.833333333333334</v>
      </c>
      <c r="AG1164" s="65">
        <f t="shared" si="389"/>
        <v>8.3333333333333925E-2</v>
      </c>
      <c r="AH1164" s="67">
        <f t="shared" si="390"/>
        <v>8130.6111111111022</v>
      </c>
      <c r="AI1164" s="57"/>
      <c r="AJ1164" s="57"/>
      <c r="AL1164" s="57">
        <v>1160</v>
      </c>
      <c r="AM1164" s="66">
        <v>75.5</v>
      </c>
      <c r="AN1164" s="66">
        <v>0</v>
      </c>
      <c r="AO1164" s="65">
        <f t="shared" si="381"/>
        <v>20.972222222222221</v>
      </c>
      <c r="AP1164" s="65">
        <f t="shared" si="391"/>
        <v>2.7777777777775015E-2</v>
      </c>
      <c r="AQ1164" s="67">
        <f t="shared" si="392"/>
        <v>9810.0694444444362</v>
      </c>
      <c r="AR1164" s="57"/>
      <c r="AS1164" s="57"/>
      <c r="AU1164" s="57">
        <v>1160</v>
      </c>
      <c r="AV1164" s="66">
        <v>75.5</v>
      </c>
      <c r="AW1164" s="66">
        <v>0</v>
      </c>
      <c r="AX1164" s="65">
        <f t="shared" si="382"/>
        <v>20.972222222222221</v>
      </c>
      <c r="AY1164" s="65">
        <f t="shared" si="393"/>
        <v>2.7777777777775015E-2</v>
      </c>
      <c r="AZ1164" s="67">
        <f t="shared" si="394"/>
        <v>9810.0694444444362</v>
      </c>
      <c r="BA1164" s="57"/>
      <c r="BB1164" s="57"/>
      <c r="BD1164" s="57">
        <v>1160</v>
      </c>
      <c r="BE1164" s="66">
        <v>42.5</v>
      </c>
      <c r="BF1164" s="66">
        <v>0</v>
      </c>
      <c r="BG1164" s="65">
        <f t="shared" si="383"/>
        <v>11.805555555555555</v>
      </c>
      <c r="BH1164" s="65">
        <f t="shared" si="395"/>
        <v>0.86111111111111072</v>
      </c>
      <c r="BI1164" s="67">
        <f t="shared" si="396"/>
        <v>9342.5416666666752</v>
      </c>
      <c r="BJ1164" s="57"/>
      <c r="BK1164" s="57"/>
      <c r="BM1164" s="57">
        <v>1160</v>
      </c>
      <c r="BN1164" s="57">
        <v>42.5</v>
      </c>
      <c r="BO1164" s="66">
        <v>0</v>
      </c>
      <c r="BP1164" s="65">
        <f t="shared" si="384"/>
        <v>11.805555555555555</v>
      </c>
      <c r="BQ1164" s="65">
        <f t="shared" si="397"/>
        <v>0.86111111111111072</v>
      </c>
      <c r="BR1164" s="67">
        <f t="shared" si="398"/>
        <v>9398.2361111111186</v>
      </c>
      <c r="BS1164" s="57"/>
      <c r="BT1164" s="57"/>
    </row>
    <row r="1165" spans="1:72" x14ac:dyDescent="0.25">
      <c r="A1165" s="31">
        <v>1165</v>
      </c>
      <c r="B1165" s="56">
        <v>1162</v>
      </c>
      <c r="C1165" s="71">
        <v>48.2</v>
      </c>
      <c r="D1165" s="71">
        <v>0</v>
      </c>
      <c r="E1165" s="71">
        <v>13.388888888888889</v>
      </c>
      <c r="F1165" s="71">
        <v>0.77777777777777857</v>
      </c>
      <c r="G1165" s="71">
        <v>9423.4444444444525</v>
      </c>
      <c r="K1165" s="57">
        <v>1161</v>
      </c>
      <c r="L1165" s="66">
        <v>0</v>
      </c>
      <c r="M1165" s="66">
        <v>0</v>
      </c>
      <c r="N1165" s="65">
        <f t="shared" si="378"/>
        <v>0</v>
      </c>
      <c r="O1165" s="65">
        <f t="shared" si="385"/>
        <v>0</v>
      </c>
      <c r="P1165" s="67">
        <f t="shared" si="386"/>
        <v>6660.2222222222172</v>
      </c>
      <c r="Q1165" s="57"/>
      <c r="R1165" s="57"/>
      <c r="T1165" s="57">
        <v>1161</v>
      </c>
      <c r="U1165" s="66">
        <v>34.9</v>
      </c>
      <c r="V1165" s="66">
        <v>0</v>
      </c>
      <c r="W1165" s="65">
        <f t="shared" si="379"/>
        <v>9.6944444444444446</v>
      </c>
      <c r="X1165" s="65">
        <f t="shared" si="387"/>
        <v>5.5555555555555358E-2</v>
      </c>
      <c r="Y1165" s="67">
        <f t="shared" si="388"/>
        <v>8476.1805555555584</v>
      </c>
      <c r="Z1165" s="57"/>
      <c r="AA1165" s="57"/>
      <c r="AC1165" s="57">
        <v>1161</v>
      </c>
      <c r="AD1165" s="66">
        <v>40.1</v>
      </c>
      <c r="AE1165" s="66">
        <v>0</v>
      </c>
      <c r="AF1165" s="65">
        <f t="shared" si="380"/>
        <v>11.138888888888889</v>
      </c>
      <c r="AG1165" s="65">
        <f t="shared" si="389"/>
        <v>0.30555555555555536</v>
      </c>
      <c r="AH1165" s="67">
        <f t="shared" si="390"/>
        <v>8141.5972222222135</v>
      </c>
      <c r="AI1165" s="57"/>
      <c r="AJ1165" s="57"/>
      <c r="AL1165" s="57">
        <v>1161</v>
      </c>
      <c r="AM1165" s="66">
        <v>75.2</v>
      </c>
      <c r="AN1165" s="66">
        <v>0</v>
      </c>
      <c r="AO1165" s="65">
        <f t="shared" si="381"/>
        <v>20.888888888888889</v>
      </c>
      <c r="AP1165" s="65">
        <f t="shared" si="391"/>
        <v>-8.3333333333332149E-2</v>
      </c>
      <c r="AQ1165" s="67">
        <f t="shared" si="392"/>
        <v>9830.9999999999909</v>
      </c>
      <c r="AR1165" s="57"/>
      <c r="AS1165" s="57"/>
      <c r="AU1165" s="57">
        <v>1161</v>
      </c>
      <c r="AV1165" s="66">
        <v>75.2</v>
      </c>
      <c r="AW1165" s="66">
        <v>0</v>
      </c>
      <c r="AX1165" s="65">
        <f t="shared" si="382"/>
        <v>20.888888888888889</v>
      </c>
      <c r="AY1165" s="65">
        <f t="shared" si="393"/>
        <v>-8.3333333333332149E-2</v>
      </c>
      <c r="AZ1165" s="67">
        <f t="shared" si="394"/>
        <v>9830.9999999999909</v>
      </c>
      <c r="BA1165" s="57"/>
      <c r="BB1165" s="57"/>
      <c r="BD1165" s="57">
        <v>1161</v>
      </c>
      <c r="BE1165" s="66">
        <v>45.4</v>
      </c>
      <c r="BF1165" s="66">
        <v>0</v>
      </c>
      <c r="BG1165" s="65">
        <f t="shared" si="383"/>
        <v>12.611111111111111</v>
      </c>
      <c r="BH1165" s="65">
        <f t="shared" si="395"/>
        <v>0.80555555555555536</v>
      </c>
      <c r="BI1165" s="67">
        <f t="shared" si="396"/>
        <v>9354.7500000000091</v>
      </c>
      <c r="BJ1165" s="57"/>
      <c r="BK1165" s="57"/>
      <c r="BM1165" s="57">
        <v>1161</v>
      </c>
      <c r="BN1165" s="57">
        <v>45.4</v>
      </c>
      <c r="BO1165" s="66">
        <v>0</v>
      </c>
      <c r="BP1165" s="65">
        <f t="shared" si="384"/>
        <v>12.611111111111111</v>
      </c>
      <c r="BQ1165" s="65">
        <f t="shared" si="397"/>
        <v>0.80555555555555536</v>
      </c>
      <c r="BR1165" s="67">
        <f t="shared" si="398"/>
        <v>9410.4444444444525</v>
      </c>
      <c r="BS1165" s="57"/>
      <c r="BT1165" s="57"/>
    </row>
    <row r="1166" spans="1:72" x14ac:dyDescent="0.25">
      <c r="A1166" s="31">
        <v>1166</v>
      </c>
      <c r="B1166" s="56">
        <v>1163</v>
      </c>
      <c r="C1166" s="71">
        <v>50.3</v>
      </c>
      <c r="D1166" s="71">
        <v>0</v>
      </c>
      <c r="E1166" s="71">
        <v>13.972222222222221</v>
      </c>
      <c r="F1166" s="71">
        <v>0.58333333333333215</v>
      </c>
      <c r="G1166" s="71">
        <v>9437.1250000000073</v>
      </c>
      <c r="K1166" s="57">
        <v>1162</v>
      </c>
      <c r="L1166" s="66">
        <v>0</v>
      </c>
      <c r="M1166" s="66">
        <v>0</v>
      </c>
      <c r="N1166" s="65">
        <f t="shared" si="378"/>
        <v>0</v>
      </c>
      <c r="O1166" s="65">
        <f t="shared" si="385"/>
        <v>0</v>
      </c>
      <c r="P1166" s="67">
        <f t="shared" si="386"/>
        <v>6660.2222222222172</v>
      </c>
      <c r="Q1166" s="57"/>
      <c r="R1166" s="57"/>
      <c r="T1166" s="57">
        <v>1162</v>
      </c>
      <c r="U1166" s="66">
        <v>35.200000000000003</v>
      </c>
      <c r="V1166" s="66">
        <v>0</v>
      </c>
      <c r="W1166" s="65">
        <f t="shared" si="379"/>
        <v>9.7777777777777786</v>
      </c>
      <c r="X1166" s="65">
        <f t="shared" si="387"/>
        <v>8.3333333333333925E-2</v>
      </c>
      <c r="Y1166" s="67">
        <f t="shared" si="388"/>
        <v>8485.9166666666697</v>
      </c>
      <c r="Z1166" s="57"/>
      <c r="AA1166" s="57"/>
      <c r="AC1166" s="57">
        <v>1162</v>
      </c>
      <c r="AD1166" s="66">
        <v>40.4</v>
      </c>
      <c r="AE1166" s="66">
        <v>0</v>
      </c>
      <c r="AF1166" s="65">
        <f t="shared" si="380"/>
        <v>11.222222222222221</v>
      </c>
      <c r="AG1166" s="65">
        <f t="shared" si="389"/>
        <v>8.3333333333332149E-2</v>
      </c>
      <c r="AH1166" s="67">
        <f t="shared" si="390"/>
        <v>8152.7777777777692</v>
      </c>
      <c r="AI1166" s="57"/>
      <c r="AJ1166" s="57"/>
      <c r="AL1166" s="57">
        <v>1162</v>
      </c>
      <c r="AM1166" s="66">
        <v>74.5</v>
      </c>
      <c r="AN1166" s="66">
        <v>0</v>
      </c>
      <c r="AO1166" s="65">
        <f t="shared" si="381"/>
        <v>20.694444444444443</v>
      </c>
      <c r="AP1166" s="65">
        <f t="shared" si="391"/>
        <v>-0.19444444444444642</v>
      </c>
      <c r="AQ1166" s="67">
        <f t="shared" si="392"/>
        <v>9851.791666666657</v>
      </c>
      <c r="AR1166" s="57"/>
      <c r="AS1166" s="57"/>
      <c r="AU1166" s="57">
        <v>1162</v>
      </c>
      <c r="AV1166" s="66">
        <v>74.5</v>
      </c>
      <c r="AW1166" s="66">
        <v>0</v>
      </c>
      <c r="AX1166" s="65">
        <f t="shared" si="382"/>
        <v>20.694444444444443</v>
      </c>
      <c r="AY1166" s="65">
        <f t="shared" si="393"/>
        <v>-0.19444444444444642</v>
      </c>
      <c r="AZ1166" s="67">
        <f t="shared" si="394"/>
        <v>9851.791666666657</v>
      </c>
      <c r="BA1166" s="57"/>
      <c r="BB1166" s="57"/>
      <c r="BD1166" s="57">
        <v>1162</v>
      </c>
      <c r="BE1166" s="66">
        <v>48.2</v>
      </c>
      <c r="BF1166" s="66">
        <v>0</v>
      </c>
      <c r="BG1166" s="65">
        <f t="shared" si="383"/>
        <v>13.388888888888889</v>
      </c>
      <c r="BH1166" s="65">
        <f t="shared" si="395"/>
        <v>0.77777777777777857</v>
      </c>
      <c r="BI1166" s="67">
        <f t="shared" si="396"/>
        <v>9367.7500000000091</v>
      </c>
      <c r="BJ1166" s="57"/>
      <c r="BK1166" s="57"/>
      <c r="BM1166" s="57">
        <v>1162</v>
      </c>
      <c r="BN1166" s="57">
        <v>48.2</v>
      </c>
      <c r="BO1166" s="66">
        <v>0</v>
      </c>
      <c r="BP1166" s="65">
        <f t="shared" si="384"/>
        <v>13.388888888888889</v>
      </c>
      <c r="BQ1166" s="65">
        <f t="shared" si="397"/>
        <v>0.77777777777777857</v>
      </c>
      <c r="BR1166" s="67">
        <f t="shared" si="398"/>
        <v>9423.4444444444525</v>
      </c>
      <c r="BS1166" s="57"/>
      <c r="BT1166" s="57"/>
    </row>
    <row r="1167" spans="1:72" x14ac:dyDescent="0.25">
      <c r="A1167" s="31">
        <v>1167</v>
      </c>
      <c r="B1167" s="56">
        <v>1164</v>
      </c>
      <c r="C1167" s="71">
        <v>52.6</v>
      </c>
      <c r="D1167" s="71">
        <v>0</v>
      </c>
      <c r="E1167" s="71">
        <v>14.611111111111111</v>
      </c>
      <c r="F1167" s="71">
        <v>0.63888888888888928</v>
      </c>
      <c r="G1167" s="71">
        <v>9451.4166666666733</v>
      </c>
      <c r="K1167" s="57">
        <v>1163</v>
      </c>
      <c r="L1167" s="66">
        <v>0</v>
      </c>
      <c r="M1167" s="66">
        <v>0</v>
      </c>
      <c r="N1167" s="65">
        <f t="shared" si="378"/>
        <v>0</v>
      </c>
      <c r="O1167" s="65">
        <f t="shared" si="385"/>
        <v>0</v>
      </c>
      <c r="P1167" s="67">
        <f t="shared" si="386"/>
        <v>6660.2222222222172</v>
      </c>
      <c r="Q1167" s="57"/>
      <c r="R1167" s="57"/>
      <c r="T1167" s="57">
        <v>1163</v>
      </c>
      <c r="U1167" s="66">
        <v>35.4</v>
      </c>
      <c r="V1167" s="66">
        <v>0</v>
      </c>
      <c r="W1167" s="65">
        <f t="shared" si="379"/>
        <v>9.8333333333333321</v>
      </c>
      <c r="X1167" s="65">
        <f t="shared" si="387"/>
        <v>5.5555555555553582E-2</v>
      </c>
      <c r="Y1167" s="67">
        <f t="shared" si="388"/>
        <v>8495.7222222222244</v>
      </c>
      <c r="Z1167" s="57"/>
      <c r="AA1167" s="57"/>
      <c r="AC1167" s="57">
        <v>1163</v>
      </c>
      <c r="AD1167" s="66">
        <v>39.700000000000003</v>
      </c>
      <c r="AE1167" s="66">
        <v>0</v>
      </c>
      <c r="AF1167" s="65">
        <f t="shared" si="380"/>
        <v>11.027777777777779</v>
      </c>
      <c r="AG1167" s="65">
        <f t="shared" si="389"/>
        <v>-0.19444444444444287</v>
      </c>
      <c r="AH1167" s="67">
        <f t="shared" si="390"/>
        <v>8163.9027777777692</v>
      </c>
      <c r="AI1167" s="57"/>
      <c r="AJ1167" s="57"/>
      <c r="AL1167" s="57">
        <v>1163</v>
      </c>
      <c r="AM1167" s="66">
        <v>73.3</v>
      </c>
      <c r="AN1167" s="66">
        <v>0</v>
      </c>
      <c r="AO1167" s="65">
        <f t="shared" si="381"/>
        <v>20.361111111111111</v>
      </c>
      <c r="AP1167" s="65">
        <f t="shared" si="391"/>
        <v>-0.33333333333333215</v>
      </c>
      <c r="AQ1167" s="67">
        <f t="shared" si="392"/>
        <v>9872.3194444444343</v>
      </c>
      <c r="AR1167" s="57"/>
      <c r="AS1167" s="57"/>
      <c r="AU1167" s="57">
        <v>1163</v>
      </c>
      <c r="AV1167" s="66">
        <v>73.3</v>
      </c>
      <c r="AW1167" s="66">
        <v>0</v>
      </c>
      <c r="AX1167" s="65">
        <f t="shared" si="382"/>
        <v>20.361111111111111</v>
      </c>
      <c r="AY1167" s="65">
        <f t="shared" si="393"/>
        <v>-0.33333333333333215</v>
      </c>
      <c r="AZ1167" s="67">
        <f t="shared" si="394"/>
        <v>9872.3194444444343</v>
      </c>
      <c r="BA1167" s="57"/>
      <c r="BB1167" s="57"/>
      <c r="BD1167" s="57">
        <v>1163</v>
      </c>
      <c r="BE1167" s="66">
        <v>50.3</v>
      </c>
      <c r="BF1167" s="66">
        <v>0</v>
      </c>
      <c r="BG1167" s="65">
        <f t="shared" si="383"/>
        <v>13.972222222222221</v>
      </c>
      <c r="BH1167" s="65">
        <f t="shared" si="395"/>
        <v>0.58333333333333215</v>
      </c>
      <c r="BI1167" s="67">
        <f t="shared" si="396"/>
        <v>9381.4305555555638</v>
      </c>
      <c r="BJ1167" s="57"/>
      <c r="BK1167" s="57"/>
      <c r="BM1167" s="57">
        <v>1163</v>
      </c>
      <c r="BN1167" s="57">
        <v>50.3</v>
      </c>
      <c r="BO1167" s="66">
        <v>0</v>
      </c>
      <c r="BP1167" s="65">
        <f t="shared" si="384"/>
        <v>13.972222222222221</v>
      </c>
      <c r="BQ1167" s="65">
        <f t="shared" si="397"/>
        <v>0.58333333333333215</v>
      </c>
      <c r="BR1167" s="67">
        <f t="shared" si="398"/>
        <v>9437.1250000000073</v>
      </c>
      <c r="BS1167" s="57"/>
      <c r="BT1167" s="57"/>
    </row>
    <row r="1168" spans="1:72" x14ac:dyDescent="0.25">
      <c r="A1168" s="31">
        <v>1168</v>
      </c>
      <c r="B1168" s="56">
        <v>1165</v>
      </c>
      <c r="C1168" s="71">
        <v>54.5</v>
      </c>
      <c r="D1168" s="71">
        <v>0</v>
      </c>
      <c r="E1168" s="71">
        <v>15.138888888888889</v>
      </c>
      <c r="F1168" s="71">
        <v>0.52777777777777857</v>
      </c>
      <c r="G1168" s="71">
        <v>9466.2916666666733</v>
      </c>
      <c r="K1168" s="57">
        <v>1164</v>
      </c>
      <c r="L1168" s="66">
        <v>0</v>
      </c>
      <c r="M1168" s="66">
        <v>0</v>
      </c>
      <c r="N1168" s="65">
        <f t="shared" si="378"/>
        <v>0</v>
      </c>
      <c r="O1168" s="65">
        <f t="shared" si="385"/>
        <v>0</v>
      </c>
      <c r="P1168" s="67">
        <f t="shared" si="386"/>
        <v>6660.2222222222172</v>
      </c>
      <c r="Q1168" s="57"/>
      <c r="R1168" s="57"/>
      <c r="T1168" s="57">
        <v>1164</v>
      </c>
      <c r="U1168" s="66">
        <v>35.700000000000003</v>
      </c>
      <c r="V1168" s="66">
        <v>0</v>
      </c>
      <c r="W1168" s="65">
        <f t="shared" si="379"/>
        <v>9.9166666666666679</v>
      </c>
      <c r="X1168" s="65">
        <f t="shared" si="387"/>
        <v>8.3333333333335702E-2</v>
      </c>
      <c r="Y1168" s="67">
        <f t="shared" si="388"/>
        <v>8505.5972222222244</v>
      </c>
      <c r="Z1168" s="57"/>
      <c r="AA1168" s="57"/>
      <c r="AC1168" s="57">
        <v>1164</v>
      </c>
      <c r="AD1168" s="66">
        <v>36.799999999999997</v>
      </c>
      <c r="AE1168" s="66">
        <v>0</v>
      </c>
      <c r="AF1168" s="65">
        <f t="shared" si="380"/>
        <v>10.222222222222221</v>
      </c>
      <c r="AG1168" s="65">
        <f t="shared" si="389"/>
        <v>-0.80555555555555713</v>
      </c>
      <c r="AH1168" s="67">
        <f t="shared" si="390"/>
        <v>8174.5277777777692</v>
      </c>
      <c r="AI1168" s="57"/>
      <c r="AJ1168" s="57"/>
      <c r="AL1168" s="57">
        <v>1164</v>
      </c>
      <c r="AM1168" s="66">
        <v>71.7</v>
      </c>
      <c r="AN1168" s="66">
        <v>0</v>
      </c>
      <c r="AO1168" s="65">
        <f t="shared" si="381"/>
        <v>19.916666666666668</v>
      </c>
      <c r="AP1168" s="65">
        <f t="shared" si="391"/>
        <v>-0.44444444444444287</v>
      </c>
      <c r="AQ1168" s="67">
        <f t="shared" si="392"/>
        <v>9892.458333333323</v>
      </c>
      <c r="AR1168" s="57"/>
      <c r="AS1168" s="57"/>
      <c r="AU1168" s="57">
        <v>1164</v>
      </c>
      <c r="AV1168" s="66">
        <v>71.7</v>
      </c>
      <c r="AW1168" s="66">
        <v>0</v>
      </c>
      <c r="AX1168" s="65">
        <f t="shared" si="382"/>
        <v>19.916666666666668</v>
      </c>
      <c r="AY1168" s="65">
        <f t="shared" si="393"/>
        <v>-0.44444444444444287</v>
      </c>
      <c r="AZ1168" s="67">
        <f t="shared" si="394"/>
        <v>9892.458333333323</v>
      </c>
      <c r="BA1168" s="57"/>
      <c r="BB1168" s="57"/>
      <c r="BD1168" s="57">
        <v>1164</v>
      </c>
      <c r="BE1168" s="66">
        <v>52.6</v>
      </c>
      <c r="BF1168" s="66">
        <v>0</v>
      </c>
      <c r="BG1168" s="65">
        <f t="shared" si="383"/>
        <v>14.611111111111111</v>
      </c>
      <c r="BH1168" s="65">
        <f t="shared" si="395"/>
        <v>0.63888888888888928</v>
      </c>
      <c r="BI1168" s="67">
        <f t="shared" si="396"/>
        <v>9395.7222222222299</v>
      </c>
      <c r="BJ1168" s="57"/>
      <c r="BK1168" s="57"/>
      <c r="BM1168" s="57">
        <v>1164</v>
      </c>
      <c r="BN1168" s="57">
        <v>52.6</v>
      </c>
      <c r="BO1168" s="66">
        <v>0</v>
      </c>
      <c r="BP1168" s="65">
        <f t="shared" si="384"/>
        <v>14.611111111111111</v>
      </c>
      <c r="BQ1168" s="65">
        <f t="shared" si="397"/>
        <v>0.63888888888888928</v>
      </c>
      <c r="BR1168" s="67">
        <f t="shared" si="398"/>
        <v>9451.4166666666733</v>
      </c>
      <c r="BS1168" s="57"/>
      <c r="BT1168" s="57"/>
    </row>
    <row r="1169" spans="1:72" x14ac:dyDescent="0.25">
      <c r="A1169" s="31">
        <v>1169</v>
      </c>
      <c r="B1169" s="56">
        <v>1166</v>
      </c>
      <c r="C1169" s="71">
        <v>56.6</v>
      </c>
      <c r="D1169" s="71">
        <v>0</v>
      </c>
      <c r="E1169" s="71">
        <v>15.722222222222221</v>
      </c>
      <c r="F1169" s="71">
        <v>0.58333333333333215</v>
      </c>
      <c r="G1169" s="71">
        <v>9481.7222222222281</v>
      </c>
      <c r="K1169" s="57">
        <v>1165</v>
      </c>
      <c r="L1169" s="66">
        <v>0</v>
      </c>
      <c r="M1169" s="66">
        <v>0</v>
      </c>
      <c r="N1169" s="65">
        <f t="shared" si="378"/>
        <v>0</v>
      </c>
      <c r="O1169" s="65">
        <f t="shared" si="385"/>
        <v>0</v>
      </c>
      <c r="P1169" s="67">
        <f t="shared" si="386"/>
        <v>6660.2222222222172</v>
      </c>
      <c r="Q1169" s="57"/>
      <c r="R1169" s="57"/>
      <c r="T1169" s="57">
        <v>1165</v>
      </c>
      <c r="U1169" s="66">
        <v>35.9</v>
      </c>
      <c r="V1169" s="66">
        <v>0</v>
      </c>
      <c r="W1169" s="65">
        <f t="shared" si="379"/>
        <v>9.9722222222222214</v>
      </c>
      <c r="X1169" s="65">
        <f t="shared" si="387"/>
        <v>5.5555555555553582E-2</v>
      </c>
      <c r="Y1169" s="67">
        <f t="shared" si="388"/>
        <v>8515.5416666666697</v>
      </c>
      <c r="Z1169" s="57"/>
      <c r="AA1169" s="57"/>
      <c r="AC1169" s="57">
        <v>1165</v>
      </c>
      <c r="AD1169" s="66">
        <v>35.1</v>
      </c>
      <c r="AE1169" s="66">
        <v>0</v>
      </c>
      <c r="AF1169" s="65">
        <f t="shared" si="380"/>
        <v>9.75</v>
      </c>
      <c r="AG1169" s="65">
        <f t="shared" si="389"/>
        <v>-0.47222222222222143</v>
      </c>
      <c r="AH1169" s="67">
        <f t="shared" si="390"/>
        <v>8184.5138888888805</v>
      </c>
      <c r="AI1169" s="57"/>
      <c r="AJ1169" s="57"/>
      <c r="AL1169" s="57">
        <v>1165</v>
      </c>
      <c r="AM1169" s="66">
        <v>69.900000000000006</v>
      </c>
      <c r="AN1169" s="66">
        <v>0</v>
      </c>
      <c r="AO1169" s="65">
        <f t="shared" si="381"/>
        <v>19.416666666666668</v>
      </c>
      <c r="AP1169" s="65">
        <f t="shared" si="391"/>
        <v>-0.5</v>
      </c>
      <c r="AQ1169" s="67">
        <f t="shared" si="392"/>
        <v>9912.1249999999891</v>
      </c>
      <c r="AR1169" s="57"/>
      <c r="AS1169" s="57"/>
      <c r="AU1169" s="57">
        <v>1165</v>
      </c>
      <c r="AV1169" s="66">
        <v>69.900000000000006</v>
      </c>
      <c r="AW1169" s="66">
        <v>0</v>
      </c>
      <c r="AX1169" s="65">
        <f t="shared" si="382"/>
        <v>19.416666666666668</v>
      </c>
      <c r="AY1169" s="65">
        <f t="shared" si="393"/>
        <v>-0.5</v>
      </c>
      <c r="AZ1169" s="67">
        <f t="shared" si="394"/>
        <v>9912.1249999999891</v>
      </c>
      <c r="BA1169" s="57"/>
      <c r="BB1169" s="57"/>
      <c r="BD1169" s="57">
        <v>1165</v>
      </c>
      <c r="BE1169" s="66">
        <v>54.5</v>
      </c>
      <c r="BF1169" s="66">
        <v>0</v>
      </c>
      <c r="BG1169" s="65">
        <f t="shared" si="383"/>
        <v>15.138888888888889</v>
      </c>
      <c r="BH1169" s="65">
        <f t="shared" si="395"/>
        <v>0.52777777777777857</v>
      </c>
      <c r="BI1169" s="67">
        <f t="shared" si="396"/>
        <v>9410.5972222222299</v>
      </c>
      <c r="BJ1169" s="57"/>
      <c r="BK1169" s="57"/>
      <c r="BM1169" s="57">
        <v>1165</v>
      </c>
      <c r="BN1169" s="57">
        <v>54.5</v>
      </c>
      <c r="BO1169" s="66">
        <v>0</v>
      </c>
      <c r="BP1169" s="65">
        <f t="shared" si="384"/>
        <v>15.138888888888889</v>
      </c>
      <c r="BQ1169" s="65">
        <f t="shared" si="397"/>
        <v>0.52777777777777857</v>
      </c>
      <c r="BR1169" s="67">
        <f t="shared" si="398"/>
        <v>9466.2916666666733</v>
      </c>
      <c r="BS1169" s="57"/>
      <c r="BT1169" s="57"/>
    </row>
    <row r="1170" spans="1:72" x14ac:dyDescent="0.25">
      <c r="A1170" s="31">
        <v>1170</v>
      </c>
      <c r="B1170" s="56">
        <v>1167</v>
      </c>
      <c r="C1170" s="71">
        <v>58.3</v>
      </c>
      <c r="D1170" s="71">
        <v>0</v>
      </c>
      <c r="E1170" s="71">
        <v>16.194444444444443</v>
      </c>
      <c r="F1170" s="71">
        <v>0.47222222222222143</v>
      </c>
      <c r="G1170" s="71">
        <v>9497.680555555562</v>
      </c>
      <c r="K1170" s="57">
        <v>1166</v>
      </c>
      <c r="L1170" s="66">
        <v>0</v>
      </c>
      <c r="M1170" s="66">
        <v>0</v>
      </c>
      <c r="N1170" s="65">
        <f t="shared" si="378"/>
        <v>0</v>
      </c>
      <c r="O1170" s="65">
        <f t="shared" si="385"/>
        <v>0</v>
      </c>
      <c r="P1170" s="67">
        <f t="shared" si="386"/>
        <v>6660.2222222222172</v>
      </c>
      <c r="Q1170" s="57"/>
      <c r="R1170" s="57"/>
      <c r="T1170" s="57">
        <v>1166</v>
      </c>
      <c r="U1170" s="66">
        <v>36.6</v>
      </c>
      <c r="V1170" s="66">
        <v>0</v>
      </c>
      <c r="W1170" s="65">
        <f t="shared" si="379"/>
        <v>10.166666666666666</v>
      </c>
      <c r="X1170" s="65">
        <f t="shared" si="387"/>
        <v>0.19444444444444464</v>
      </c>
      <c r="Y1170" s="67">
        <f t="shared" si="388"/>
        <v>8525.611111111115</v>
      </c>
      <c r="Z1170" s="57"/>
      <c r="AA1170" s="57"/>
      <c r="AC1170" s="57">
        <v>1166</v>
      </c>
      <c r="AD1170" s="66">
        <v>32.200000000000003</v>
      </c>
      <c r="AE1170" s="66">
        <v>0</v>
      </c>
      <c r="AF1170" s="65">
        <f t="shared" si="380"/>
        <v>8.9444444444444446</v>
      </c>
      <c r="AG1170" s="65">
        <f t="shared" si="389"/>
        <v>-0.80555555555555536</v>
      </c>
      <c r="AH1170" s="67">
        <f t="shared" si="390"/>
        <v>8193.8611111111022</v>
      </c>
      <c r="AI1170" s="57"/>
      <c r="AJ1170" s="57"/>
      <c r="AL1170" s="57">
        <v>1166</v>
      </c>
      <c r="AM1170" s="66">
        <v>67.900000000000006</v>
      </c>
      <c r="AN1170" s="66">
        <v>0</v>
      </c>
      <c r="AO1170" s="65">
        <f t="shared" si="381"/>
        <v>18.861111111111111</v>
      </c>
      <c r="AP1170" s="65">
        <f t="shared" si="391"/>
        <v>-0.55555555555555713</v>
      </c>
      <c r="AQ1170" s="67">
        <f t="shared" si="392"/>
        <v>9931.2638888888778</v>
      </c>
      <c r="AR1170" s="57"/>
      <c r="AS1170" s="57"/>
      <c r="AU1170" s="57">
        <v>1166</v>
      </c>
      <c r="AV1170" s="66">
        <v>67.900000000000006</v>
      </c>
      <c r="AW1170" s="66">
        <v>0</v>
      </c>
      <c r="AX1170" s="65">
        <f t="shared" si="382"/>
        <v>18.861111111111111</v>
      </c>
      <c r="AY1170" s="65">
        <f t="shared" si="393"/>
        <v>-0.55555555555555713</v>
      </c>
      <c r="AZ1170" s="67">
        <f t="shared" si="394"/>
        <v>9931.2638888888778</v>
      </c>
      <c r="BA1170" s="57"/>
      <c r="BB1170" s="57"/>
      <c r="BD1170" s="57">
        <v>1166</v>
      </c>
      <c r="BE1170" s="66">
        <v>56.6</v>
      </c>
      <c r="BF1170" s="66">
        <v>0</v>
      </c>
      <c r="BG1170" s="65">
        <f t="shared" si="383"/>
        <v>15.722222222222221</v>
      </c>
      <c r="BH1170" s="65">
        <f t="shared" si="395"/>
        <v>0.58333333333333215</v>
      </c>
      <c r="BI1170" s="67">
        <f t="shared" si="396"/>
        <v>9426.0277777777846</v>
      </c>
      <c r="BJ1170" s="57"/>
      <c r="BK1170" s="57"/>
      <c r="BM1170" s="57">
        <v>1166</v>
      </c>
      <c r="BN1170" s="57">
        <v>56.6</v>
      </c>
      <c r="BO1170" s="66">
        <v>0</v>
      </c>
      <c r="BP1170" s="65">
        <f t="shared" si="384"/>
        <v>15.722222222222221</v>
      </c>
      <c r="BQ1170" s="65">
        <f t="shared" si="397"/>
        <v>0.58333333333333215</v>
      </c>
      <c r="BR1170" s="67">
        <f t="shared" si="398"/>
        <v>9481.7222222222281</v>
      </c>
      <c r="BS1170" s="57"/>
      <c r="BT1170" s="57"/>
    </row>
    <row r="1171" spans="1:72" x14ac:dyDescent="0.25">
      <c r="A1171" s="31">
        <v>1171</v>
      </c>
      <c r="B1171" s="56">
        <v>1168</v>
      </c>
      <c r="C1171" s="71">
        <v>60</v>
      </c>
      <c r="D1171" s="71">
        <v>0</v>
      </c>
      <c r="E1171" s="71">
        <v>16.666666666666668</v>
      </c>
      <c r="F1171" s="71">
        <v>0.47222222222222499</v>
      </c>
      <c r="G1171" s="71">
        <v>9514.1111111111168</v>
      </c>
      <c r="K1171" s="57">
        <v>1167</v>
      </c>
      <c r="L1171" s="66">
        <v>0</v>
      </c>
      <c r="M1171" s="66">
        <v>0</v>
      </c>
      <c r="N1171" s="65">
        <f t="shared" si="378"/>
        <v>0</v>
      </c>
      <c r="O1171" s="65">
        <f t="shared" si="385"/>
        <v>0</v>
      </c>
      <c r="P1171" s="67">
        <f t="shared" si="386"/>
        <v>6660.2222222222172</v>
      </c>
      <c r="Q1171" s="57"/>
      <c r="R1171" s="57"/>
      <c r="T1171" s="57">
        <v>1167</v>
      </c>
      <c r="U1171" s="66">
        <v>37.5</v>
      </c>
      <c r="V1171" s="66">
        <v>0</v>
      </c>
      <c r="W1171" s="65">
        <f t="shared" si="379"/>
        <v>10.416666666666666</v>
      </c>
      <c r="X1171" s="65">
        <f t="shared" si="387"/>
        <v>0.25</v>
      </c>
      <c r="Y1171" s="67">
        <f t="shared" si="388"/>
        <v>8535.902777777781</v>
      </c>
      <c r="Z1171" s="57"/>
      <c r="AA1171" s="57"/>
      <c r="AC1171" s="57">
        <v>1167</v>
      </c>
      <c r="AD1171" s="66">
        <v>31.1</v>
      </c>
      <c r="AE1171" s="66">
        <v>0</v>
      </c>
      <c r="AF1171" s="65">
        <f t="shared" si="380"/>
        <v>8.6388888888888893</v>
      </c>
      <c r="AG1171" s="65">
        <f t="shared" si="389"/>
        <v>-0.30555555555555536</v>
      </c>
      <c r="AH1171" s="67">
        <f t="shared" si="390"/>
        <v>8202.6527777777683</v>
      </c>
      <c r="AI1171" s="57"/>
      <c r="AJ1171" s="57"/>
      <c r="AL1171" s="57">
        <v>1167</v>
      </c>
      <c r="AM1171" s="66">
        <v>65.7</v>
      </c>
      <c r="AN1171" s="66">
        <v>0</v>
      </c>
      <c r="AO1171" s="65">
        <f t="shared" si="381"/>
        <v>18.25</v>
      </c>
      <c r="AP1171" s="65">
        <f t="shared" si="391"/>
        <v>-0.61111111111111072</v>
      </c>
      <c r="AQ1171" s="67">
        <f t="shared" si="392"/>
        <v>9949.8194444444325</v>
      </c>
      <c r="AR1171" s="57"/>
      <c r="AS1171" s="57"/>
      <c r="AU1171" s="57">
        <v>1167</v>
      </c>
      <c r="AV1171" s="66">
        <v>65.7</v>
      </c>
      <c r="AW1171" s="66">
        <v>0</v>
      </c>
      <c r="AX1171" s="65">
        <f t="shared" si="382"/>
        <v>18.25</v>
      </c>
      <c r="AY1171" s="65">
        <f t="shared" si="393"/>
        <v>-0.61111111111111072</v>
      </c>
      <c r="AZ1171" s="67">
        <f t="shared" si="394"/>
        <v>9949.8194444444325</v>
      </c>
      <c r="BA1171" s="57"/>
      <c r="BB1171" s="57"/>
      <c r="BD1171" s="57">
        <v>1167</v>
      </c>
      <c r="BE1171" s="66">
        <v>58.3</v>
      </c>
      <c r="BF1171" s="66">
        <v>0</v>
      </c>
      <c r="BG1171" s="65">
        <f t="shared" si="383"/>
        <v>16.194444444444443</v>
      </c>
      <c r="BH1171" s="65">
        <f t="shared" si="395"/>
        <v>0.47222222222222143</v>
      </c>
      <c r="BI1171" s="67">
        <f t="shared" si="396"/>
        <v>9441.9861111111186</v>
      </c>
      <c r="BJ1171" s="57"/>
      <c r="BK1171" s="57"/>
      <c r="BM1171" s="57">
        <v>1167</v>
      </c>
      <c r="BN1171" s="57">
        <v>58.3</v>
      </c>
      <c r="BO1171" s="66">
        <v>0</v>
      </c>
      <c r="BP1171" s="65">
        <f t="shared" si="384"/>
        <v>16.194444444444443</v>
      </c>
      <c r="BQ1171" s="65">
        <f t="shared" si="397"/>
        <v>0.47222222222222143</v>
      </c>
      <c r="BR1171" s="67">
        <f t="shared" si="398"/>
        <v>9497.680555555562</v>
      </c>
      <c r="BS1171" s="57"/>
      <c r="BT1171" s="57"/>
    </row>
    <row r="1172" spans="1:72" x14ac:dyDescent="0.25">
      <c r="A1172" s="31">
        <v>1172</v>
      </c>
      <c r="B1172" s="56">
        <v>1169</v>
      </c>
      <c r="C1172" s="71">
        <v>61.5</v>
      </c>
      <c r="D1172" s="71">
        <v>0</v>
      </c>
      <c r="E1172" s="71">
        <v>17.083333333333332</v>
      </c>
      <c r="F1172" s="71">
        <v>0.4166666666666643</v>
      </c>
      <c r="G1172" s="71">
        <v>9530.9861111111168</v>
      </c>
      <c r="K1172" s="57">
        <v>1168</v>
      </c>
      <c r="L1172" s="66">
        <v>0</v>
      </c>
      <c r="M1172" s="66">
        <v>0</v>
      </c>
      <c r="N1172" s="65">
        <f t="shared" si="378"/>
        <v>0</v>
      </c>
      <c r="O1172" s="65">
        <f t="shared" si="385"/>
        <v>0</v>
      </c>
      <c r="P1172" s="67">
        <f t="shared" si="386"/>
        <v>6660.2222222222172</v>
      </c>
      <c r="Q1172" s="57"/>
      <c r="R1172" s="57"/>
      <c r="T1172" s="57">
        <v>1168</v>
      </c>
      <c r="U1172" s="66">
        <v>38.4</v>
      </c>
      <c r="V1172" s="66">
        <v>0</v>
      </c>
      <c r="W1172" s="65">
        <f t="shared" si="379"/>
        <v>10.666666666666666</v>
      </c>
      <c r="X1172" s="65">
        <f t="shared" si="387"/>
        <v>0.25</v>
      </c>
      <c r="Y1172" s="67">
        <f t="shared" si="388"/>
        <v>8546.4444444444471</v>
      </c>
      <c r="Z1172" s="57"/>
      <c r="AA1172" s="57"/>
      <c r="AC1172" s="57">
        <v>1168</v>
      </c>
      <c r="AD1172" s="66">
        <v>30.8</v>
      </c>
      <c r="AE1172" s="66">
        <v>0</v>
      </c>
      <c r="AF1172" s="65">
        <f t="shared" si="380"/>
        <v>8.5555555555555554</v>
      </c>
      <c r="AG1172" s="65">
        <f t="shared" si="389"/>
        <v>-8.3333333333333925E-2</v>
      </c>
      <c r="AH1172" s="67">
        <f t="shared" si="390"/>
        <v>8211.2499999999909</v>
      </c>
      <c r="AI1172" s="57"/>
      <c r="AJ1172" s="57"/>
      <c r="AL1172" s="57">
        <v>1168</v>
      </c>
      <c r="AM1172" s="66">
        <v>63.5</v>
      </c>
      <c r="AN1172" s="66">
        <v>0</v>
      </c>
      <c r="AO1172" s="65">
        <f t="shared" si="381"/>
        <v>17.638888888888889</v>
      </c>
      <c r="AP1172" s="65">
        <f t="shared" si="391"/>
        <v>-0.61111111111111072</v>
      </c>
      <c r="AQ1172" s="67">
        <f t="shared" si="392"/>
        <v>9967.7638888888778</v>
      </c>
      <c r="AR1172" s="57"/>
      <c r="AS1172" s="57"/>
      <c r="AU1172" s="57">
        <v>1168</v>
      </c>
      <c r="AV1172" s="66">
        <v>63.5</v>
      </c>
      <c r="AW1172" s="66">
        <v>0</v>
      </c>
      <c r="AX1172" s="65">
        <f t="shared" si="382"/>
        <v>17.638888888888889</v>
      </c>
      <c r="AY1172" s="65">
        <f t="shared" si="393"/>
        <v>-0.61111111111111072</v>
      </c>
      <c r="AZ1172" s="67">
        <f t="shared" si="394"/>
        <v>9967.7638888888778</v>
      </c>
      <c r="BA1172" s="57"/>
      <c r="BB1172" s="57"/>
      <c r="BD1172" s="57">
        <v>1168</v>
      </c>
      <c r="BE1172" s="66">
        <v>60</v>
      </c>
      <c r="BF1172" s="66">
        <v>0</v>
      </c>
      <c r="BG1172" s="65">
        <f t="shared" si="383"/>
        <v>16.666666666666668</v>
      </c>
      <c r="BH1172" s="65">
        <f t="shared" si="395"/>
        <v>0.47222222222222499</v>
      </c>
      <c r="BI1172" s="67">
        <f t="shared" si="396"/>
        <v>9458.4166666666733</v>
      </c>
      <c r="BJ1172" s="57"/>
      <c r="BK1172" s="57"/>
      <c r="BM1172" s="57">
        <v>1168</v>
      </c>
      <c r="BN1172" s="57">
        <v>60</v>
      </c>
      <c r="BO1172" s="66">
        <v>0</v>
      </c>
      <c r="BP1172" s="65">
        <f t="shared" si="384"/>
        <v>16.666666666666668</v>
      </c>
      <c r="BQ1172" s="65">
        <f t="shared" si="397"/>
        <v>0.47222222222222499</v>
      </c>
      <c r="BR1172" s="67">
        <f t="shared" si="398"/>
        <v>9514.1111111111168</v>
      </c>
      <c r="BS1172" s="57"/>
      <c r="BT1172" s="57"/>
    </row>
    <row r="1173" spans="1:72" x14ac:dyDescent="0.25">
      <c r="A1173" s="31">
        <v>1173</v>
      </c>
      <c r="B1173" s="56">
        <v>1170</v>
      </c>
      <c r="C1173" s="71">
        <v>63.1</v>
      </c>
      <c r="D1173" s="71">
        <v>0</v>
      </c>
      <c r="E1173" s="71">
        <v>17.527777777777779</v>
      </c>
      <c r="F1173" s="71">
        <v>0.44444444444444642</v>
      </c>
      <c r="G1173" s="71">
        <v>9548.2916666666715</v>
      </c>
      <c r="K1173" s="57">
        <v>1169</v>
      </c>
      <c r="L1173" s="66">
        <v>0</v>
      </c>
      <c r="M1173" s="66">
        <v>0</v>
      </c>
      <c r="N1173" s="65">
        <f t="shared" si="378"/>
        <v>0</v>
      </c>
      <c r="O1173" s="65">
        <f t="shared" si="385"/>
        <v>0</v>
      </c>
      <c r="P1173" s="67">
        <f t="shared" si="386"/>
        <v>6660.2222222222172</v>
      </c>
      <c r="Q1173" s="57"/>
      <c r="R1173" s="57"/>
      <c r="T1173" s="57">
        <v>1169</v>
      </c>
      <c r="U1173" s="66">
        <v>39.299999999999997</v>
      </c>
      <c r="V1173" s="66">
        <v>0</v>
      </c>
      <c r="W1173" s="65">
        <f t="shared" si="379"/>
        <v>10.916666666666666</v>
      </c>
      <c r="X1173" s="65">
        <f t="shared" si="387"/>
        <v>0.25</v>
      </c>
      <c r="Y1173" s="67">
        <f t="shared" si="388"/>
        <v>8557.2361111111131</v>
      </c>
      <c r="Z1173" s="57"/>
      <c r="AA1173" s="57"/>
      <c r="AC1173" s="57">
        <v>1169</v>
      </c>
      <c r="AD1173" s="66">
        <v>29.7</v>
      </c>
      <c r="AE1173" s="66">
        <v>0</v>
      </c>
      <c r="AF1173" s="65">
        <f t="shared" si="380"/>
        <v>8.25</v>
      </c>
      <c r="AG1173" s="65">
        <f t="shared" si="389"/>
        <v>-0.30555555555555536</v>
      </c>
      <c r="AH1173" s="67">
        <f t="shared" si="390"/>
        <v>8219.6527777777683</v>
      </c>
      <c r="AI1173" s="57"/>
      <c r="AJ1173" s="57"/>
      <c r="AL1173" s="57">
        <v>1169</v>
      </c>
      <c r="AM1173" s="66">
        <v>61.2</v>
      </c>
      <c r="AN1173" s="66">
        <v>0</v>
      </c>
      <c r="AO1173" s="65">
        <f t="shared" si="381"/>
        <v>17</v>
      </c>
      <c r="AP1173" s="65">
        <f t="shared" si="391"/>
        <v>-0.63888888888888928</v>
      </c>
      <c r="AQ1173" s="67">
        <f t="shared" si="392"/>
        <v>9985.083333333323</v>
      </c>
      <c r="AR1173" s="57"/>
      <c r="AS1173" s="57"/>
      <c r="AU1173" s="57">
        <v>1169</v>
      </c>
      <c r="AV1173" s="66">
        <v>61.2</v>
      </c>
      <c r="AW1173" s="66">
        <v>0</v>
      </c>
      <c r="AX1173" s="65">
        <f t="shared" si="382"/>
        <v>17</v>
      </c>
      <c r="AY1173" s="65">
        <f t="shared" si="393"/>
        <v>-0.63888888888888928</v>
      </c>
      <c r="AZ1173" s="67">
        <f t="shared" si="394"/>
        <v>9985.083333333323</v>
      </c>
      <c r="BA1173" s="57"/>
      <c r="BB1173" s="57"/>
      <c r="BD1173" s="57">
        <v>1169</v>
      </c>
      <c r="BE1173" s="66">
        <v>61.5</v>
      </c>
      <c r="BF1173" s="66">
        <v>0</v>
      </c>
      <c r="BG1173" s="65">
        <f t="shared" si="383"/>
        <v>17.083333333333332</v>
      </c>
      <c r="BH1173" s="65">
        <f t="shared" si="395"/>
        <v>0.4166666666666643</v>
      </c>
      <c r="BI1173" s="67">
        <f t="shared" si="396"/>
        <v>9475.2916666666733</v>
      </c>
      <c r="BJ1173" s="57"/>
      <c r="BK1173" s="57"/>
      <c r="BM1173" s="57">
        <v>1169</v>
      </c>
      <c r="BN1173" s="57">
        <v>61.5</v>
      </c>
      <c r="BO1173" s="66">
        <v>0</v>
      </c>
      <c r="BP1173" s="65">
        <f t="shared" si="384"/>
        <v>17.083333333333332</v>
      </c>
      <c r="BQ1173" s="65">
        <f t="shared" si="397"/>
        <v>0.4166666666666643</v>
      </c>
      <c r="BR1173" s="67">
        <f t="shared" si="398"/>
        <v>9530.9861111111168</v>
      </c>
      <c r="BS1173" s="57"/>
      <c r="BT1173" s="57"/>
    </row>
    <row r="1174" spans="1:72" x14ac:dyDescent="0.25">
      <c r="A1174" s="31">
        <v>1174</v>
      </c>
      <c r="B1174" s="56">
        <v>1171</v>
      </c>
      <c r="C1174" s="71">
        <v>64.3</v>
      </c>
      <c r="D1174" s="71">
        <v>0</v>
      </c>
      <c r="E1174" s="71">
        <v>17.861111111111111</v>
      </c>
      <c r="F1174" s="71">
        <v>0.33333333333333215</v>
      </c>
      <c r="G1174" s="71">
        <v>9565.9861111111168</v>
      </c>
      <c r="K1174" s="57">
        <v>1170</v>
      </c>
      <c r="L1174" s="66">
        <v>0</v>
      </c>
      <c r="M1174" s="66">
        <v>0</v>
      </c>
      <c r="N1174" s="65">
        <f t="shared" si="378"/>
        <v>0</v>
      </c>
      <c r="O1174" s="65">
        <f t="shared" si="385"/>
        <v>0</v>
      </c>
      <c r="P1174" s="67">
        <f t="shared" si="386"/>
        <v>6660.2222222222172</v>
      </c>
      <c r="Q1174" s="57"/>
      <c r="R1174" s="57"/>
      <c r="T1174" s="57">
        <v>1170</v>
      </c>
      <c r="U1174" s="66">
        <v>40</v>
      </c>
      <c r="V1174" s="66">
        <v>0</v>
      </c>
      <c r="W1174" s="65">
        <f t="shared" si="379"/>
        <v>11.111111111111111</v>
      </c>
      <c r="X1174" s="65">
        <f t="shared" si="387"/>
        <v>0.19444444444444464</v>
      </c>
      <c r="Y1174" s="67">
        <f t="shared" si="388"/>
        <v>8568.2500000000018</v>
      </c>
      <c r="Z1174" s="57"/>
      <c r="AA1174" s="57"/>
      <c r="AC1174" s="57">
        <v>1170</v>
      </c>
      <c r="AD1174" s="66">
        <v>29.4</v>
      </c>
      <c r="AE1174" s="66">
        <v>0</v>
      </c>
      <c r="AF1174" s="65">
        <f t="shared" si="380"/>
        <v>8.1666666666666661</v>
      </c>
      <c r="AG1174" s="65">
        <f t="shared" si="389"/>
        <v>-8.3333333333333925E-2</v>
      </c>
      <c r="AH1174" s="67">
        <f t="shared" si="390"/>
        <v>8227.8611111111022</v>
      </c>
      <c r="AI1174" s="57"/>
      <c r="AJ1174" s="57"/>
      <c r="AL1174" s="57">
        <v>1170</v>
      </c>
      <c r="AM1174" s="66">
        <v>59</v>
      </c>
      <c r="AN1174" s="66">
        <v>0</v>
      </c>
      <c r="AO1174" s="65">
        <f t="shared" si="381"/>
        <v>16.388888888888889</v>
      </c>
      <c r="AP1174" s="65">
        <f t="shared" si="391"/>
        <v>-0.61111111111111072</v>
      </c>
      <c r="AQ1174" s="67">
        <f t="shared" si="392"/>
        <v>10001.777777777768</v>
      </c>
      <c r="AR1174" s="57"/>
      <c r="AS1174" s="57"/>
      <c r="AU1174" s="57">
        <v>1170</v>
      </c>
      <c r="AV1174" s="66">
        <v>59</v>
      </c>
      <c r="AW1174" s="66">
        <v>0</v>
      </c>
      <c r="AX1174" s="65">
        <f t="shared" si="382"/>
        <v>16.388888888888889</v>
      </c>
      <c r="AY1174" s="65">
        <f t="shared" si="393"/>
        <v>-0.61111111111111072</v>
      </c>
      <c r="AZ1174" s="67">
        <f t="shared" si="394"/>
        <v>10001.777777777768</v>
      </c>
      <c r="BA1174" s="57"/>
      <c r="BB1174" s="57"/>
      <c r="BD1174" s="57">
        <v>1170</v>
      </c>
      <c r="BE1174" s="66">
        <v>63.1</v>
      </c>
      <c r="BF1174" s="66">
        <v>0</v>
      </c>
      <c r="BG1174" s="65">
        <f t="shared" si="383"/>
        <v>17.527777777777779</v>
      </c>
      <c r="BH1174" s="65">
        <f t="shared" si="395"/>
        <v>0.44444444444444642</v>
      </c>
      <c r="BI1174" s="67">
        <f t="shared" si="396"/>
        <v>9492.5972222222281</v>
      </c>
      <c r="BJ1174" s="57"/>
      <c r="BK1174" s="57"/>
      <c r="BM1174" s="57">
        <v>1170</v>
      </c>
      <c r="BN1174" s="57">
        <v>63.1</v>
      </c>
      <c r="BO1174" s="66">
        <v>0</v>
      </c>
      <c r="BP1174" s="65">
        <f t="shared" si="384"/>
        <v>17.527777777777779</v>
      </c>
      <c r="BQ1174" s="65">
        <f t="shared" si="397"/>
        <v>0.44444444444444642</v>
      </c>
      <c r="BR1174" s="67">
        <f t="shared" si="398"/>
        <v>9548.2916666666715</v>
      </c>
      <c r="BS1174" s="57"/>
      <c r="BT1174" s="57"/>
    </row>
    <row r="1175" spans="1:72" x14ac:dyDescent="0.25">
      <c r="A1175" s="31">
        <v>1175</v>
      </c>
      <c r="B1175" s="56">
        <v>1172</v>
      </c>
      <c r="C1175" s="71">
        <v>65.7</v>
      </c>
      <c r="D1175" s="71">
        <v>0</v>
      </c>
      <c r="E1175" s="71">
        <v>18.25</v>
      </c>
      <c r="F1175" s="71">
        <v>0.38888888888888928</v>
      </c>
      <c r="G1175" s="71">
        <v>9584.0416666666715</v>
      </c>
      <c r="K1175" s="57">
        <v>1171</v>
      </c>
      <c r="L1175" s="66">
        <v>0</v>
      </c>
      <c r="M1175" s="66">
        <v>0</v>
      </c>
      <c r="N1175" s="65">
        <f t="shared" si="378"/>
        <v>0</v>
      </c>
      <c r="O1175" s="65">
        <f t="shared" si="385"/>
        <v>0</v>
      </c>
      <c r="P1175" s="67">
        <f t="shared" si="386"/>
        <v>6660.2222222222172</v>
      </c>
      <c r="Q1175" s="57"/>
      <c r="R1175" s="57"/>
      <c r="T1175" s="57">
        <v>1171</v>
      </c>
      <c r="U1175" s="66">
        <v>40.6</v>
      </c>
      <c r="V1175" s="66">
        <v>0</v>
      </c>
      <c r="W1175" s="65">
        <f t="shared" si="379"/>
        <v>11.277777777777779</v>
      </c>
      <c r="X1175" s="65">
        <f t="shared" si="387"/>
        <v>0.16666666666666785</v>
      </c>
      <c r="Y1175" s="67">
        <f t="shared" si="388"/>
        <v>8579.4444444444471</v>
      </c>
      <c r="Z1175" s="57"/>
      <c r="AA1175" s="57"/>
      <c r="AC1175" s="57">
        <v>1171</v>
      </c>
      <c r="AD1175" s="66">
        <v>29</v>
      </c>
      <c r="AE1175" s="66">
        <v>0</v>
      </c>
      <c r="AF1175" s="65">
        <f t="shared" si="380"/>
        <v>8.0555555555555554</v>
      </c>
      <c r="AG1175" s="65">
        <f t="shared" si="389"/>
        <v>-0.11111111111111072</v>
      </c>
      <c r="AH1175" s="67">
        <f t="shared" si="390"/>
        <v>8235.9722222222135</v>
      </c>
      <c r="AI1175" s="57"/>
      <c r="AJ1175" s="57"/>
      <c r="AL1175" s="57">
        <v>1171</v>
      </c>
      <c r="AM1175" s="66">
        <v>56.8</v>
      </c>
      <c r="AN1175" s="66">
        <v>0</v>
      </c>
      <c r="AO1175" s="65">
        <f t="shared" si="381"/>
        <v>15.777777777777777</v>
      </c>
      <c r="AP1175" s="65">
        <f t="shared" si="391"/>
        <v>-0.61111111111111249</v>
      </c>
      <c r="AQ1175" s="67">
        <f t="shared" si="392"/>
        <v>10017.861111111102</v>
      </c>
      <c r="AR1175" s="57"/>
      <c r="AS1175" s="57"/>
      <c r="AU1175" s="57">
        <v>1171</v>
      </c>
      <c r="AV1175" s="66">
        <v>56.8</v>
      </c>
      <c r="AW1175" s="66">
        <v>0</v>
      </c>
      <c r="AX1175" s="65">
        <f t="shared" si="382"/>
        <v>15.777777777777777</v>
      </c>
      <c r="AY1175" s="65">
        <f t="shared" si="393"/>
        <v>-0.61111111111111249</v>
      </c>
      <c r="AZ1175" s="67">
        <f t="shared" si="394"/>
        <v>10017.861111111102</v>
      </c>
      <c r="BA1175" s="57"/>
      <c r="BB1175" s="57"/>
      <c r="BD1175" s="57">
        <v>1171</v>
      </c>
      <c r="BE1175" s="66">
        <v>64.3</v>
      </c>
      <c r="BF1175" s="66">
        <v>0</v>
      </c>
      <c r="BG1175" s="65">
        <f t="shared" si="383"/>
        <v>17.861111111111111</v>
      </c>
      <c r="BH1175" s="65">
        <f t="shared" si="395"/>
        <v>0.33333333333333215</v>
      </c>
      <c r="BI1175" s="67">
        <f t="shared" si="396"/>
        <v>9510.2916666666733</v>
      </c>
      <c r="BJ1175" s="57"/>
      <c r="BK1175" s="57"/>
      <c r="BM1175" s="57">
        <v>1171</v>
      </c>
      <c r="BN1175" s="57">
        <v>64.3</v>
      </c>
      <c r="BO1175" s="66">
        <v>0</v>
      </c>
      <c r="BP1175" s="65">
        <f t="shared" si="384"/>
        <v>17.861111111111111</v>
      </c>
      <c r="BQ1175" s="65">
        <f t="shared" si="397"/>
        <v>0.33333333333333215</v>
      </c>
      <c r="BR1175" s="67">
        <f t="shared" si="398"/>
        <v>9565.9861111111168</v>
      </c>
      <c r="BS1175" s="57"/>
      <c r="BT1175" s="57"/>
    </row>
    <row r="1176" spans="1:72" x14ac:dyDescent="0.25">
      <c r="A1176" s="31">
        <v>1176</v>
      </c>
      <c r="B1176" s="56">
        <v>1173</v>
      </c>
      <c r="C1176" s="71">
        <v>67.099999999999994</v>
      </c>
      <c r="D1176" s="71">
        <v>0</v>
      </c>
      <c r="E1176" s="71">
        <v>18.638888888888886</v>
      </c>
      <c r="F1176" s="71">
        <v>0.38888888888888573</v>
      </c>
      <c r="G1176" s="71">
        <v>9602.4861111111168</v>
      </c>
      <c r="K1176" s="57">
        <v>1172</v>
      </c>
      <c r="L1176" s="66">
        <v>0</v>
      </c>
      <c r="M1176" s="66">
        <v>0</v>
      </c>
      <c r="N1176" s="65">
        <f t="shared" si="378"/>
        <v>0</v>
      </c>
      <c r="O1176" s="65">
        <f t="shared" si="385"/>
        <v>0</v>
      </c>
      <c r="P1176" s="67">
        <f t="shared" si="386"/>
        <v>6660.2222222222172</v>
      </c>
      <c r="Q1176" s="57"/>
      <c r="R1176" s="57"/>
      <c r="T1176" s="57">
        <v>1172</v>
      </c>
      <c r="U1176" s="66">
        <v>41.1</v>
      </c>
      <c r="V1176" s="66">
        <v>0</v>
      </c>
      <c r="W1176" s="65">
        <f t="shared" si="379"/>
        <v>11.416666666666666</v>
      </c>
      <c r="X1176" s="65">
        <f t="shared" si="387"/>
        <v>0.13888888888888751</v>
      </c>
      <c r="Y1176" s="67">
        <f t="shared" si="388"/>
        <v>8590.7916666666697</v>
      </c>
      <c r="Z1176" s="57"/>
      <c r="AA1176" s="57"/>
      <c r="AC1176" s="57">
        <v>1172</v>
      </c>
      <c r="AD1176" s="66">
        <v>28.5</v>
      </c>
      <c r="AE1176" s="66">
        <v>0</v>
      </c>
      <c r="AF1176" s="65">
        <f t="shared" si="380"/>
        <v>7.9166666666666661</v>
      </c>
      <c r="AG1176" s="65">
        <f t="shared" si="389"/>
        <v>-0.13888888888888928</v>
      </c>
      <c r="AH1176" s="67">
        <f t="shared" si="390"/>
        <v>8243.9583333333248</v>
      </c>
      <c r="AI1176" s="57"/>
      <c r="AJ1176" s="57"/>
      <c r="AL1176" s="57">
        <v>1172</v>
      </c>
      <c r="AM1176" s="66">
        <v>54.7</v>
      </c>
      <c r="AN1176" s="66">
        <v>0</v>
      </c>
      <c r="AO1176" s="65">
        <f t="shared" si="381"/>
        <v>15.194444444444445</v>
      </c>
      <c r="AP1176" s="65">
        <f t="shared" si="391"/>
        <v>-0.58333333333333215</v>
      </c>
      <c r="AQ1176" s="67">
        <f t="shared" si="392"/>
        <v>10033.347222222214</v>
      </c>
      <c r="AR1176" s="57"/>
      <c r="AS1176" s="57"/>
      <c r="AU1176" s="57">
        <v>1172</v>
      </c>
      <c r="AV1176" s="66">
        <v>54.7</v>
      </c>
      <c r="AW1176" s="66">
        <v>0</v>
      </c>
      <c r="AX1176" s="65">
        <f t="shared" si="382"/>
        <v>15.194444444444445</v>
      </c>
      <c r="AY1176" s="65">
        <f t="shared" si="393"/>
        <v>-0.58333333333333215</v>
      </c>
      <c r="AZ1176" s="67">
        <f t="shared" si="394"/>
        <v>10033.347222222214</v>
      </c>
      <c r="BA1176" s="57"/>
      <c r="BB1176" s="57"/>
      <c r="BD1176" s="57">
        <v>1172</v>
      </c>
      <c r="BE1176" s="66">
        <v>65.7</v>
      </c>
      <c r="BF1176" s="66">
        <v>0</v>
      </c>
      <c r="BG1176" s="65">
        <f t="shared" si="383"/>
        <v>18.25</v>
      </c>
      <c r="BH1176" s="65">
        <f t="shared" si="395"/>
        <v>0.38888888888888928</v>
      </c>
      <c r="BI1176" s="67">
        <f t="shared" si="396"/>
        <v>9528.3472222222281</v>
      </c>
      <c r="BJ1176" s="57"/>
      <c r="BK1176" s="57"/>
      <c r="BM1176" s="57">
        <v>1172</v>
      </c>
      <c r="BN1176" s="57">
        <v>65.7</v>
      </c>
      <c r="BO1176" s="66">
        <v>0</v>
      </c>
      <c r="BP1176" s="65">
        <f t="shared" si="384"/>
        <v>18.25</v>
      </c>
      <c r="BQ1176" s="65">
        <f t="shared" si="397"/>
        <v>0.38888888888888928</v>
      </c>
      <c r="BR1176" s="67">
        <f t="shared" si="398"/>
        <v>9584.0416666666715</v>
      </c>
      <c r="BS1176" s="57"/>
      <c r="BT1176" s="57"/>
    </row>
    <row r="1177" spans="1:72" x14ac:dyDescent="0.25">
      <c r="A1177" s="31">
        <v>1177</v>
      </c>
      <c r="B1177" s="56">
        <v>1174</v>
      </c>
      <c r="C1177" s="71">
        <v>68.3</v>
      </c>
      <c r="D1177" s="71">
        <v>0</v>
      </c>
      <c r="E1177" s="71">
        <v>18.972222222222221</v>
      </c>
      <c r="F1177" s="71">
        <v>0.3333333333333357</v>
      </c>
      <c r="G1177" s="71">
        <v>9621.2916666666715</v>
      </c>
      <c r="K1177" s="57">
        <v>1173</v>
      </c>
      <c r="L1177" s="66">
        <v>0</v>
      </c>
      <c r="M1177" s="66">
        <v>0</v>
      </c>
      <c r="N1177" s="65">
        <f t="shared" si="378"/>
        <v>0</v>
      </c>
      <c r="O1177" s="65">
        <f t="shared" si="385"/>
        <v>0</v>
      </c>
      <c r="P1177" s="67">
        <f t="shared" si="386"/>
        <v>6660.2222222222172</v>
      </c>
      <c r="Q1177" s="57"/>
      <c r="R1177" s="57"/>
      <c r="T1177" s="57">
        <v>1173</v>
      </c>
      <c r="U1177" s="66">
        <v>41.4</v>
      </c>
      <c r="V1177" s="66">
        <v>0</v>
      </c>
      <c r="W1177" s="65">
        <f t="shared" si="379"/>
        <v>11.5</v>
      </c>
      <c r="X1177" s="65">
        <f t="shared" si="387"/>
        <v>8.3333333333333925E-2</v>
      </c>
      <c r="Y1177" s="67">
        <f t="shared" si="388"/>
        <v>8602.2500000000036</v>
      </c>
      <c r="Z1177" s="57"/>
      <c r="AA1177" s="57"/>
      <c r="AC1177" s="57">
        <v>1173</v>
      </c>
      <c r="AD1177" s="66">
        <v>26</v>
      </c>
      <c r="AE1177" s="66">
        <v>0</v>
      </c>
      <c r="AF1177" s="65">
        <f t="shared" si="380"/>
        <v>7.2222222222222223</v>
      </c>
      <c r="AG1177" s="65">
        <f t="shared" si="389"/>
        <v>-0.69444444444444375</v>
      </c>
      <c r="AH1177" s="67">
        <f t="shared" si="390"/>
        <v>8251.5277777777701</v>
      </c>
      <c r="AI1177" s="57"/>
      <c r="AJ1177" s="57"/>
      <c r="AL1177" s="57">
        <v>1173</v>
      </c>
      <c r="AM1177" s="66">
        <v>52.7</v>
      </c>
      <c r="AN1177" s="66">
        <v>0</v>
      </c>
      <c r="AO1177" s="65">
        <f t="shared" si="381"/>
        <v>14.638888888888889</v>
      </c>
      <c r="AP1177" s="65">
        <f t="shared" si="391"/>
        <v>-0.55555555555555536</v>
      </c>
      <c r="AQ1177" s="67">
        <f t="shared" si="392"/>
        <v>10048.26388888888</v>
      </c>
      <c r="AR1177" s="57"/>
      <c r="AS1177" s="57"/>
      <c r="AU1177" s="57">
        <v>1173</v>
      </c>
      <c r="AV1177" s="66">
        <v>52.7</v>
      </c>
      <c r="AW1177" s="66">
        <v>0</v>
      </c>
      <c r="AX1177" s="65">
        <f t="shared" si="382"/>
        <v>14.638888888888889</v>
      </c>
      <c r="AY1177" s="65">
        <f t="shared" si="393"/>
        <v>-0.55555555555555536</v>
      </c>
      <c r="AZ1177" s="67">
        <f t="shared" si="394"/>
        <v>10048.26388888888</v>
      </c>
      <c r="BA1177" s="57"/>
      <c r="BB1177" s="57"/>
      <c r="BD1177" s="57">
        <v>1173</v>
      </c>
      <c r="BE1177" s="66">
        <v>67.099999999999994</v>
      </c>
      <c r="BF1177" s="66">
        <v>0</v>
      </c>
      <c r="BG1177" s="65">
        <f t="shared" si="383"/>
        <v>18.638888888888886</v>
      </c>
      <c r="BH1177" s="65">
        <f t="shared" si="395"/>
        <v>0.38888888888888573</v>
      </c>
      <c r="BI1177" s="67">
        <f t="shared" si="396"/>
        <v>9546.7916666666733</v>
      </c>
      <c r="BJ1177" s="57"/>
      <c r="BK1177" s="57"/>
      <c r="BM1177" s="57">
        <v>1173</v>
      </c>
      <c r="BN1177" s="57">
        <v>67.099999999999994</v>
      </c>
      <c r="BO1177" s="66">
        <v>0</v>
      </c>
      <c r="BP1177" s="65">
        <f t="shared" si="384"/>
        <v>18.638888888888886</v>
      </c>
      <c r="BQ1177" s="65">
        <f t="shared" si="397"/>
        <v>0.38888888888888573</v>
      </c>
      <c r="BR1177" s="67">
        <f t="shared" si="398"/>
        <v>9602.4861111111168</v>
      </c>
      <c r="BS1177" s="57"/>
      <c r="BT1177" s="57"/>
    </row>
    <row r="1178" spans="1:72" x14ac:dyDescent="0.25">
      <c r="A1178" s="31">
        <v>1178</v>
      </c>
      <c r="B1178" s="56">
        <v>1175</v>
      </c>
      <c r="C1178" s="71">
        <v>69.7</v>
      </c>
      <c r="D1178" s="71">
        <v>0</v>
      </c>
      <c r="E1178" s="71">
        <v>19.361111111111111</v>
      </c>
      <c r="F1178" s="71">
        <v>0.38888888888888928</v>
      </c>
      <c r="G1178" s="71">
        <v>9640.4583333333376</v>
      </c>
      <c r="K1178" s="57">
        <v>1174</v>
      </c>
      <c r="L1178" s="66">
        <v>0</v>
      </c>
      <c r="M1178" s="66">
        <v>0</v>
      </c>
      <c r="N1178" s="65">
        <f t="shared" si="378"/>
        <v>0</v>
      </c>
      <c r="O1178" s="65">
        <f t="shared" si="385"/>
        <v>0</v>
      </c>
      <c r="P1178" s="67">
        <f t="shared" si="386"/>
        <v>6660.2222222222172</v>
      </c>
      <c r="Q1178" s="57"/>
      <c r="R1178" s="57"/>
      <c r="T1178" s="57">
        <v>1174</v>
      </c>
      <c r="U1178" s="66">
        <v>41.6</v>
      </c>
      <c r="V1178" s="66">
        <v>0</v>
      </c>
      <c r="W1178" s="65">
        <f t="shared" si="379"/>
        <v>11.555555555555555</v>
      </c>
      <c r="X1178" s="65">
        <f t="shared" si="387"/>
        <v>5.5555555555555358E-2</v>
      </c>
      <c r="Y1178" s="67">
        <f t="shared" si="388"/>
        <v>8613.777777777781</v>
      </c>
      <c r="Z1178" s="57"/>
      <c r="AA1178" s="57"/>
      <c r="AC1178" s="57">
        <v>1174</v>
      </c>
      <c r="AD1178" s="66">
        <v>23.4</v>
      </c>
      <c r="AE1178" s="66">
        <v>0</v>
      </c>
      <c r="AF1178" s="65">
        <f t="shared" si="380"/>
        <v>6.4999999999999991</v>
      </c>
      <c r="AG1178" s="65">
        <f t="shared" si="389"/>
        <v>-0.72222222222222321</v>
      </c>
      <c r="AH1178" s="67">
        <f t="shared" si="390"/>
        <v>8258.3888888888814</v>
      </c>
      <c r="AI1178" s="57"/>
      <c r="AJ1178" s="57"/>
      <c r="AL1178" s="57">
        <v>1174</v>
      </c>
      <c r="AM1178" s="66">
        <v>50.9</v>
      </c>
      <c r="AN1178" s="66">
        <v>0</v>
      </c>
      <c r="AO1178" s="65">
        <f t="shared" si="381"/>
        <v>14.138888888888888</v>
      </c>
      <c r="AP1178" s="65">
        <f t="shared" si="391"/>
        <v>-0.50000000000000178</v>
      </c>
      <c r="AQ1178" s="67">
        <f t="shared" si="392"/>
        <v>10062.652777777768</v>
      </c>
      <c r="AR1178" s="57"/>
      <c r="AS1178" s="57"/>
      <c r="AU1178" s="57">
        <v>1174</v>
      </c>
      <c r="AV1178" s="66">
        <v>50.9</v>
      </c>
      <c r="AW1178" s="66">
        <v>0</v>
      </c>
      <c r="AX1178" s="65">
        <f t="shared" si="382"/>
        <v>14.138888888888888</v>
      </c>
      <c r="AY1178" s="65">
        <f t="shared" si="393"/>
        <v>-0.50000000000000178</v>
      </c>
      <c r="AZ1178" s="67">
        <f t="shared" si="394"/>
        <v>10062.652777777768</v>
      </c>
      <c r="BA1178" s="57"/>
      <c r="BB1178" s="57"/>
      <c r="BD1178" s="57">
        <v>1174</v>
      </c>
      <c r="BE1178" s="66">
        <v>68.3</v>
      </c>
      <c r="BF1178" s="66">
        <v>0</v>
      </c>
      <c r="BG1178" s="65">
        <f t="shared" si="383"/>
        <v>18.972222222222221</v>
      </c>
      <c r="BH1178" s="65">
        <f t="shared" si="395"/>
        <v>0.3333333333333357</v>
      </c>
      <c r="BI1178" s="67">
        <f t="shared" si="396"/>
        <v>9565.5972222222281</v>
      </c>
      <c r="BJ1178" s="57"/>
      <c r="BK1178" s="57"/>
      <c r="BM1178" s="57">
        <v>1174</v>
      </c>
      <c r="BN1178" s="57">
        <v>68.3</v>
      </c>
      <c r="BO1178" s="66">
        <v>0</v>
      </c>
      <c r="BP1178" s="65">
        <f t="shared" si="384"/>
        <v>18.972222222222221</v>
      </c>
      <c r="BQ1178" s="65">
        <f t="shared" si="397"/>
        <v>0.3333333333333357</v>
      </c>
      <c r="BR1178" s="67">
        <f t="shared" si="398"/>
        <v>9621.2916666666715</v>
      </c>
      <c r="BS1178" s="57"/>
      <c r="BT1178" s="57"/>
    </row>
    <row r="1179" spans="1:72" x14ac:dyDescent="0.25">
      <c r="A1179" s="31">
        <v>1179</v>
      </c>
      <c r="B1179" s="56">
        <v>1176</v>
      </c>
      <c r="C1179" s="71">
        <v>70.599999999999994</v>
      </c>
      <c r="D1179" s="71">
        <v>0</v>
      </c>
      <c r="E1179" s="71">
        <v>19.611111111111111</v>
      </c>
      <c r="F1179" s="71">
        <v>0.25</v>
      </c>
      <c r="G1179" s="71">
        <v>9659.9444444444489</v>
      </c>
      <c r="K1179" s="57">
        <v>1175</v>
      </c>
      <c r="L1179" s="66">
        <v>0</v>
      </c>
      <c r="M1179" s="66">
        <v>0</v>
      </c>
      <c r="N1179" s="65">
        <f t="shared" si="378"/>
        <v>0</v>
      </c>
      <c r="O1179" s="65">
        <f t="shared" si="385"/>
        <v>0</v>
      </c>
      <c r="P1179" s="67">
        <f t="shared" si="386"/>
        <v>6660.2222222222172</v>
      </c>
      <c r="Q1179" s="57"/>
      <c r="R1179" s="57"/>
      <c r="T1179" s="57">
        <v>1175</v>
      </c>
      <c r="U1179" s="66">
        <v>41.8</v>
      </c>
      <c r="V1179" s="66">
        <v>0</v>
      </c>
      <c r="W1179" s="65">
        <f t="shared" si="379"/>
        <v>11.611111111111111</v>
      </c>
      <c r="X1179" s="65">
        <f t="shared" si="387"/>
        <v>5.5555555555555358E-2</v>
      </c>
      <c r="Y1179" s="67">
        <f t="shared" si="388"/>
        <v>8625.361111111115</v>
      </c>
      <c r="Z1179" s="57"/>
      <c r="AA1179" s="57"/>
      <c r="AC1179" s="57">
        <v>1175</v>
      </c>
      <c r="AD1179" s="66">
        <v>20.7</v>
      </c>
      <c r="AE1179" s="66">
        <v>0</v>
      </c>
      <c r="AF1179" s="65">
        <f t="shared" si="380"/>
        <v>5.75</v>
      </c>
      <c r="AG1179" s="65">
        <f t="shared" si="389"/>
        <v>-0.74999999999999911</v>
      </c>
      <c r="AH1179" s="67">
        <f t="shared" si="390"/>
        <v>8264.5138888888814</v>
      </c>
      <c r="AI1179" s="57"/>
      <c r="AJ1179" s="57"/>
      <c r="AL1179" s="57">
        <v>1175</v>
      </c>
      <c r="AM1179" s="66">
        <v>49.4</v>
      </c>
      <c r="AN1179" s="66">
        <v>0</v>
      </c>
      <c r="AO1179" s="65">
        <f t="shared" si="381"/>
        <v>13.722222222222221</v>
      </c>
      <c r="AP1179" s="65">
        <f t="shared" si="391"/>
        <v>-0.41666666666666607</v>
      </c>
      <c r="AQ1179" s="67">
        <f t="shared" si="392"/>
        <v>10076.583333333323</v>
      </c>
      <c r="AR1179" s="57"/>
      <c r="AS1179" s="57"/>
      <c r="AU1179" s="57">
        <v>1175</v>
      </c>
      <c r="AV1179" s="66">
        <v>49.4</v>
      </c>
      <c r="AW1179" s="66">
        <v>0</v>
      </c>
      <c r="AX1179" s="65">
        <f t="shared" si="382"/>
        <v>13.722222222222221</v>
      </c>
      <c r="AY1179" s="65">
        <f t="shared" si="393"/>
        <v>-0.41666666666666607</v>
      </c>
      <c r="AZ1179" s="67">
        <f t="shared" si="394"/>
        <v>10076.583333333323</v>
      </c>
      <c r="BA1179" s="57"/>
      <c r="BB1179" s="57"/>
      <c r="BD1179" s="57">
        <v>1175</v>
      </c>
      <c r="BE1179" s="66">
        <v>69.7</v>
      </c>
      <c r="BF1179" s="66">
        <v>0</v>
      </c>
      <c r="BG1179" s="65">
        <f t="shared" si="383"/>
        <v>19.361111111111111</v>
      </c>
      <c r="BH1179" s="65">
        <f t="shared" si="395"/>
        <v>0.38888888888888928</v>
      </c>
      <c r="BI1179" s="67">
        <f t="shared" si="396"/>
        <v>9584.7638888888941</v>
      </c>
      <c r="BJ1179" s="57"/>
      <c r="BK1179" s="57"/>
      <c r="BM1179" s="57">
        <v>1175</v>
      </c>
      <c r="BN1179" s="57">
        <v>69.7</v>
      </c>
      <c r="BO1179" s="66">
        <v>0</v>
      </c>
      <c r="BP1179" s="65">
        <f t="shared" si="384"/>
        <v>19.361111111111111</v>
      </c>
      <c r="BQ1179" s="65">
        <f t="shared" si="397"/>
        <v>0.38888888888888928</v>
      </c>
      <c r="BR1179" s="67">
        <f t="shared" si="398"/>
        <v>9640.4583333333376</v>
      </c>
      <c r="BS1179" s="57"/>
      <c r="BT1179" s="57"/>
    </row>
    <row r="1180" spans="1:72" x14ac:dyDescent="0.25">
      <c r="A1180" s="31">
        <v>1180</v>
      </c>
      <c r="B1180" s="56">
        <v>1177</v>
      </c>
      <c r="C1180" s="71">
        <v>71.599999999999994</v>
      </c>
      <c r="D1180" s="71">
        <v>0</v>
      </c>
      <c r="E1180" s="71">
        <v>19.888888888888886</v>
      </c>
      <c r="F1180" s="71">
        <v>0.27777777777777501</v>
      </c>
      <c r="G1180" s="71">
        <v>9679.6944444444489</v>
      </c>
      <c r="K1180" s="57">
        <v>1176</v>
      </c>
      <c r="L1180" s="66">
        <v>0</v>
      </c>
      <c r="M1180" s="66">
        <v>0</v>
      </c>
      <c r="N1180" s="65">
        <f t="shared" si="378"/>
        <v>0</v>
      </c>
      <c r="O1180" s="65">
        <f t="shared" si="385"/>
        <v>0</v>
      </c>
      <c r="P1180" s="67">
        <f t="shared" si="386"/>
        <v>6660.2222222222172</v>
      </c>
      <c r="Q1180" s="57"/>
      <c r="R1180" s="57"/>
      <c r="T1180" s="57">
        <v>1176</v>
      </c>
      <c r="U1180" s="66">
        <v>41.8</v>
      </c>
      <c r="V1180" s="66">
        <v>0</v>
      </c>
      <c r="W1180" s="65">
        <f t="shared" si="379"/>
        <v>11.611111111111111</v>
      </c>
      <c r="X1180" s="65">
        <f t="shared" si="387"/>
        <v>0</v>
      </c>
      <c r="Y1180" s="67">
        <f t="shared" si="388"/>
        <v>8636.9722222222263</v>
      </c>
      <c r="Z1180" s="57"/>
      <c r="AA1180" s="57"/>
      <c r="AC1180" s="57">
        <v>1176</v>
      </c>
      <c r="AD1180" s="66">
        <v>17.399999999999999</v>
      </c>
      <c r="AE1180" s="66">
        <v>0</v>
      </c>
      <c r="AF1180" s="65">
        <f t="shared" si="380"/>
        <v>4.833333333333333</v>
      </c>
      <c r="AG1180" s="65">
        <f t="shared" si="389"/>
        <v>-0.91666666666666696</v>
      </c>
      <c r="AH1180" s="67">
        <f t="shared" si="390"/>
        <v>8269.8055555555475</v>
      </c>
      <c r="AI1180" s="57"/>
      <c r="AJ1180" s="57"/>
      <c r="AL1180" s="57">
        <v>1176</v>
      </c>
      <c r="AM1180" s="66">
        <v>48.1</v>
      </c>
      <c r="AN1180" s="66">
        <v>0</v>
      </c>
      <c r="AO1180" s="65">
        <f t="shared" si="381"/>
        <v>13.361111111111111</v>
      </c>
      <c r="AP1180" s="65">
        <f t="shared" si="391"/>
        <v>-0.36111111111111072</v>
      </c>
      <c r="AQ1180" s="67">
        <f t="shared" si="392"/>
        <v>10090.124999999989</v>
      </c>
      <c r="AR1180" s="57"/>
      <c r="AS1180" s="57"/>
      <c r="AU1180" s="57">
        <v>1176</v>
      </c>
      <c r="AV1180" s="66">
        <v>48.1</v>
      </c>
      <c r="AW1180" s="66">
        <v>0</v>
      </c>
      <c r="AX1180" s="65">
        <f t="shared" si="382"/>
        <v>13.361111111111111</v>
      </c>
      <c r="AY1180" s="65">
        <f t="shared" si="393"/>
        <v>-0.36111111111111072</v>
      </c>
      <c r="AZ1180" s="67">
        <f t="shared" si="394"/>
        <v>10090.124999999989</v>
      </c>
      <c r="BA1180" s="57"/>
      <c r="BB1180" s="57"/>
      <c r="BD1180" s="57">
        <v>1176</v>
      </c>
      <c r="BE1180" s="66">
        <v>70.599999999999994</v>
      </c>
      <c r="BF1180" s="66">
        <v>0</v>
      </c>
      <c r="BG1180" s="65">
        <f t="shared" si="383"/>
        <v>19.611111111111111</v>
      </c>
      <c r="BH1180" s="65">
        <f t="shared" si="395"/>
        <v>0.25</v>
      </c>
      <c r="BI1180" s="67">
        <f t="shared" si="396"/>
        <v>9604.2500000000055</v>
      </c>
      <c r="BJ1180" s="57"/>
      <c r="BK1180" s="57"/>
      <c r="BM1180" s="57">
        <v>1176</v>
      </c>
      <c r="BN1180" s="57">
        <v>70.599999999999994</v>
      </c>
      <c r="BO1180" s="66">
        <v>0</v>
      </c>
      <c r="BP1180" s="65">
        <f t="shared" si="384"/>
        <v>19.611111111111111</v>
      </c>
      <c r="BQ1180" s="65">
        <f t="shared" si="397"/>
        <v>0.25</v>
      </c>
      <c r="BR1180" s="67">
        <f t="shared" si="398"/>
        <v>9659.9444444444489</v>
      </c>
      <c r="BS1180" s="57"/>
      <c r="BT1180" s="57"/>
    </row>
    <row r="1181" spans="1:72" x14ac:dyDescent="0.25">
      <c r="A1181" s="31">
        <v>1181</v>
      </c>
      <c r="B1181" s="56">
        <v>1178</v>
      </c>
      <c r="C1181" s="71">
        <v>72.599999999999994</v>
      </c>
      <c r="D1181" s="71">
        <v>0</v>
      </c>
      <c r="E1181" s="71">
        <v>20.166666666666664</v>
      </c>
      <c r="F1181" s="71">
        <v>0.27777777777777857</v>
      </c>
      <c r="G1181" s="71">
        <v>9699.7222222222263</v>
      </c>
      <c r="K1181" s="57">
        <v>1177</v>
      </c>
      <c r="L1181" s="66">
        <v>0</v>
      </c>
      <c r="M1181" s="66">
        <v>0</v>
      </c>
      <c r="N1181" s="65">
        <f t="shared" si="378"/>
        <v>0</v>
      </c>
      <c r="O1181" s="65">
        <f t="shared" si="385"/>
        <v>0</v>
      </c>
      <c r="P1181" s="67">
        <f t="shared" si="386"/>
        <v>6660.2222222222172</v>
      </c>
      <c r="Q1181" s="57"/>
      <c r="R1181" s="57"/>
      <c r="T1181" s="57">
        <v>1177</v>
      </c>
      <c r="U1181" s="66">
        <v>41.9</v>
      </c>
      <c r="V1181" s="66">
        <v>0</v>
      </c>
      <c r="W1181" s="65">
        <f t="shared" si="379"/>
        <v>11.638888888888888</v>
      </c>
      <c r="X1181" s="65">
        <f t="shared" si="387"/>
        <v>2.7777777777776791E-2</v>
      </c>
      <c r="Y1181" s="67">
        <f t="shared" si="388"/>
        <v>8648.5972222222263</v>
      </c>
      <c r="Z1181" s="57"/>
      <c r="AA1181" s="57"/>
      <c r="AC1181" s="57">
        <v>1177</v>
      </c>
      <c r="AD1181" s="66">
        <v>15.2</v>
      </c>
      <c r="AE1181" s="66">
        <v>0</v>
      </c>
      <c r="AF1181" s="65">
        <f t="shared" si="380"/>
        <v>4.2222222222222223</v>
      </c>
      <c r="AG1181" s="65">
        <f t="shared" si="389"/>
        <v>-0.61111111111111072</v>
      </c>
      <c r="AH1181" s="67">
        <f t="shared" si="390"/>
        <v>8274.3333333333248</v>
      </c>
      <c r="AI1181" s="57"/>
      <c r="AJ1181" s="57"/>
      <c r="AL1181" s="57">
        <v>1177</v>
      </c>
      <c r="AM1181" s="66">
        <v>47.1</v>
      </c>
      <c r="AN1181" s="66">
        <v>0</v>
      </c>
      <c r="AO1181" s="65">
        <f t="shared" si="381"/>
        <v>13.083333333333334</v>
      </c>
      <c r="AP1181" s="65">
        <f t="shared" si="391"/>
        <v>-0.27777777777777679</v>
      </c>
      <c r="AQ1181" s="67">
        <f t="shared" si="392"/>
        <v>10103.347222222212</v>
      </c>
      <c r="AR1181" s="57"/>
      <c r="AS1181" s="57"/>
      <c r="AU1181" s="57">
        <v>1177</v>
      </c>
      <c r="AV1181" s="66">
        <v>47.1</v>
      </c>
      <c r="AW1181" s="66">
        <v>0</v>
      </c>
      <c r="AX1181" s="65">
        <f t="shared" si="382"/>
        <v>13.083333333333334</v>
      </c>
      <c r="AY1181" s="65">
        <f t="shared" si="393"/>
        <v>-0.27777777777777679</v>
      </c>
      <c r="AZ1181" s="67">
        <f t="shared" si="394"/>
        <v>10103.347222222212</v>
      </c>
      <c r="BA1181" s="57"/>
      <c r="BB1181" s="57"/>
      <c r="BD1181" s="57">
        <v>1177</v>
      </c>
      <c r="BE1181" s="66">
        <v>71.599999999999994</v>
      </c>
      <c r="BF1181" s="66">
        <v>0</v>
      </c>
      <c r="BG1181" s="65">
        <f t="shared" si="383"/>
        <v>19.888888888888886</v>
      </c>
      <c r="BH1181" s="65">
        <f t="shared" si="395"/>
        <v>0.27777777777777501</v>
      </c>
      <c r="BI1181" s="67">
        <f t="shared" si="396"/>
        <v>9624.0000000000055</v>
      </c>
      <c r="BJ1181" s="57"/>
      <c r="BK1181" s="57"/>
      <c r="BM1181" s="57">
        <v>1177</v>
      </c>
      <c r="BN1181" s="57">
        <v>71.599999999999994</v>
      </c>
      <c r="BO1181" s="66">
        <v>0</v>
      </c>
      <c r="BP1181" s="65">
        <f t="shared" si="384"/>
        <v>19.888888888888886</v>
      </c>
      <c r="BQ1181" s="65">
        <f t="shared" si="397"/>
        <v>0.27777777777777501</v>
      </c>
      <c r="BR1181" s="67">
        <f t="shared" si="398"/>
        <v>9679.6944444444489</v>
      </c>
      <c r="BS1181" s="57"/>
      <c r="BT1181" s="57"/>
    </row>
    <row r="1182" spans="1:72" x14ac:dyDescent="0.25">
      <c r="A1182" s="31">
        <v>1182</v>
      </c>
      <c r="B1182" s="56">
        <v>1179</v>
      </c>
      <c r="C1182" s="71">
        <v>73.5</v>
      </c>
      <c r="D1182" s="71">
        <v>0</v>
      </c>
      <c r="E1182" s="71">
        <v>20.416666666666668</v>
      </c>
      <c r="F1182" s="71">
        <v>0.25000000000000355</v>
      </c>
      <c r="G1182" s="71">
        <v>9720.0138888888923</v>
      </c>
      <c r="K1182" s="57">
        <v>1178</v>
      </c>
      <c r="L1182" s="66">
        <v>0</v>
      </c>
      <c r="M1182" s="66">
        <v>0</v>
      </c>
      <c r="N1182" s="65">
        <f t="shared" si="378"/>
        <v>0</v>
      </c>
      <c r="O1182" s="65">
        <f t="shared" si="385"/>
        <v>0</v>
      </c>
      <c r="P1182" s="67">
        <f t="shared" si="386"/>
        <v>6660.2222222222172</v>
      </c>
      <c r="Q1182" s="57"/>
      <c r="R1182" s="57"/>
      <c r="T1182" s="57">
        <v>1178</v>
      </c>
      <c r="U1182" s="66">
        <v>41.9</v>
      </c>
      <c r="V1182" s="66">
        <v>0</v>
      </c>
      <c r="W1182" s="65">
        <f t="shared" si="379"/>
        <v>11.638888888888888</v>
      </c>
      <c r="X1182" s="65">
        <f t="shared" si="387"/>
        <v>0</v>
      </c>
      <c r="Y1182" s="67">
        <f t="shared" si="388"/>
        <v>8660.236111111115</v>
      </c>
      <c r="Z1182" s="57"/>
      <c r="AA1182" s="57"/>
      <c r="AC1182" s="57">
        <v>1178</v>
      </c>
      <c r="AD1182" s="66">
        <v>13.5</v>
      </c>
      <c r="AE1182" s="66">
        <v>0</v>
      </c>
      <c r="AF1182" s="65">
        <f t="shared" si="380"/>
        <v>3.75</v>
      </c>
      <c r="AG1182" s="65">
        <f t="shared" si="389"/>
        <v>-0.47222222222222232</v>
      </c>
      <c r="AH1182" s="67">
        <f t="shared" si="390"/>
        <v>8278.3194444444362</v>
      </c>
      <c r="AI1182" s="57"/>
      <c r="AJ1182" s="57"/>
      <c r="AL1182" s="57">
        <v>1178</v>
      </c>
      <c r="AM1182" s="66">
        <v>46.5</v>
      </c>
      <c r="AN1182" s="66">
        <v>0</v>
      </c>
      <c r="AO1182" s="65">
        <f t="shared" si="381"/>
        <v>12.916666666666666</v>
      </c>
      <c r="AP1182" s="65">
        <f t="shared" si="391"/>
        <v>-0.16666666666666785</v>
      </c>
      <c r="AQ1182" s="67">
        <f t="shared" si="392"/>
        <v>10116.347222222212</v>
      </c>
      <c r="AR1182" s="57"/>
      <c r="AS1182" s="57"/>
      <c r="AU1182" s="57">
        <v>1178</v>
      </c>
      <c r="AV1182" s="66">
        <v>46.5</v>
      </c>
      <c r="AW1182" s="66">
        <v>0</v>
      </c>
      <c r="AX1182" s="65">
        <f t="shared" si="382"/>
        <v>12.916666666666666</v>
      </c>
      <c r="AY1182" s="65">
        <f t="shared" si="393"/>
        <v>-0.16666666666666785</v>
      </c>
      <c r="AZ1182" s="67">
        <f t="shared" si="394"/>
        <v>10116.347222222212</v>
      </c>
      <c r="BA1182" s="57"/>
      <c r="BB1182" s="57"/>
      <c r="BD1182" s="57">
        <v>1178</v>
      </c>
      <c r="BE1182" s="66">
        <v>72.599999999999994</v>
      </c>
      <c r="BF1182" s="66">
        <v>0</v>
      </c>
      <c r="BG1182" s="65">
        <f t="shared" si="383"/>
        <v>20.166666666666664</v>
      </c>
      <c r="BH1182" s="65">
        <f t="shared" si="395"/>
        <v>0.27777777777777857</v>
      </c>
      <c r="BI1182" s="67">
        <f t="shared" si="396"/>
        <v>9644.0277777777828</v>
      </c>
      <c r="BJ1182" s="57"/>
      <c r="BK1182" s="57"/>
      <c r="BM1182" s="57">
        <v>1178</v>
      </c>
      <c r="BN1182" s="57">
        <v>72.599999999999994</v>
      </c>
      <c r="BO1182" s="66">
        <v>0</v>
      </c>
      <c r="BP1182" s="65">
        <f t="shared" si="384"/>
        <v>20.166666666666664</v>
      </c>
      <c r="BQ1182" s="65">
        <f t="shared" si="397"/>
        <v>0.27777777777777857</v>
      </c>
      <c r="BR1182" s="67">
        <f t="shared" si="398"/>
        <v>9699.7222222222263</v>
      </c>
      <c r="BS1182" s="57"/>
      <c r="BT1182" s="57"/>
    </row>
    <row r="1183" spans="1:72" x14ac:dyDescent="0.25">
      <c r="A1183" s="31">
        <v>1183</v>
      </c>
      <c r="B1183" s="56">
        <v>1180</v>
      </c>
      <c r="C1183" s="71">
        <v>74.2</v>
      </c>
      <c r="D1183" s="71">
        <v>0</v>
      </c>
      <c r="E1183" s="71">
        <v>20.611111111111111</v>
      </c>
      <c r="F1183" s="71">
        <v>0.19444444444444287</v>
      </c>
      <c r="G1183" s="71">
        <v>9740.527777777781</v>
      </c>
      <c r="K1183" s="57">
        <v>1179</v>
      </c>
      <c r="L1183" s="66">
        <v>0</v>
      </c>
      <c r="M1183" s="66">
        <v>0</v>
      </c>
      <c r="N1183" s="65">
        <f t="shared" si="378"/>
        <v>0</v>
      </c>
      <c r="O1183" s="65">
        <f t="shared" si="385"/>
        <v>0</v>
      </c>
      <c r="P1183" s="67">
        <f t="shared" si="386"/>
        <v>6660.2222222222172</v>
      </c>
      <c r="Q1183" s="57"/>
      <c r="R1183" s="57"/>
      <c r="T1183" s="57">
        <v>1179</v>
      </c>
      <c r="U1183" s="66">
        <v>42</v>
      </c>
      <c r="V1183" s="66">
        <v>0</v>
      </c>
      <c r="W1183" s="65">
        <f t="shared" si="379"/>
        <v>11.666666666666666</v>
      </c>
      <c r="X1183" s="65">
        <f t="shared" si="387"/>
        <v>2.7777777777778567E-2</v>
      </c>
      <c r="Y1183" s="67">
        <f t="shared" si="388"/>
        <v>8671.8888888888923</v>
      </c>
      <c r="Z1183" s="57"/>
      <c r="AA1183" s="57"/>
      <c r="AC1183" s="57">
        <v>1179</v>
      </c>
      <c r="AD1183" s="66">
        <v>13</v>
      </c>
      <c r="AE1183" s="66">
        <v>0</v>
      </c>
      <c r="AF1183" s="65">
        <f t="shared" si="380"/>
        <v>3.6111111111111112</v>
      </c>
      <c r="AG1183" s="65">
        <f t="shared" si="389"/>
        <v>-0.13888888888888884</v>
      </c>
      <c r="AH1183" s="67">
        <f t="shared" si="390"/>
        <v>8281.9999999999909</v>
      </c>
      <c r="AI1183" s="57"/>
      <c r="AJ1183" s="57"/>
      <c r="AL1183" s="57">
        <v>1179</v>
      </c>
      <c r="AM1183" s="66">
        <v>46.3</v>
      </c>
      <c r="AN1183" s="66">
        <v>0</v>
      </c>
      <c r="AO1183" s="65">
        <f t="shared" si="381"/>
        <v>12.861111111111111</v>
      </c>
      <c r="AP1183" s="65">
        <f t="shared" si="391"/>
        <v>-5.5555555555555358E-2</v>
      </c>
      <c r="AQ1183" s="67">
        <f t="shared" si="392"/>
        <v>10129.2361111111</v>
      </c>
      <c r="AR1183" s="57"/>
      <c r="AS1183" s="57"/>
      <c r="AU1183" s="57">
        <v>1179</v>
      </c>
      <c r="AV1183" s="66">
        <v>46.3</v>
      </c>
      <c r="AW1183" s="66">
        <v>0</v>
      </c>
      <c r="AX1183" s="65">
        <f t="shared" si="382"/>
        <v>12.861111111111111</v>
      </c>
      <c r="AY1183" s="65">
        <f t="shared" si="393"/>
        <v>-5.5555555555555358E-2</v>
      </c>
      <c r="AZ1183" s="67">
        <f t="shared" si="394"/>
        <v>10129.2361111111</v>
      </c>
      <c r="BA1183" s="57"/>
      <c r="BB1183" s="57"/>
      <c r="BD1183" s="57">
        <v>1179</v>
      </c>
      <c r="BE1183" s="66">
        <v>73.5</v>
      </c>
      <c r="BF1183" s="66">
        <v>0</v>
      </c>
      <c r="BG1183" s="65">
        <f t="shared" si="383"/>
        <v>20.416666666666668</v>
      </c>
      <c r="BH1183" s="65">
        <f t="shared" si="395"/>
        <v>0.25000000000000355</v>
      </c>
      <c r="BI1183" s="67">
        <f t="shared" si="396"/>
        <v>9664.3194444444489</v>
      </c>
      <c r="BJ1183" s="57"/>
      <c r="BK1183" s="57"/>
      <c r="BM1183" s="57">
        <v>1179</v>
      </c>
      <c r="BN1183" s="57">
        <v>73.5</v>
      </c>
      <c r="BO1183" s="66">
        <v>0</v>
      </c>
      <c r="BP1183" s="65">
        <f t="shared" si="384"/>
        <v>20.416666666666668</v>
      </c>
      <c r="BQ1183" s="65">
        <f t="shared" si="397"/>
        <v>0.25000000000000355</v>
      </c>
      <c r="BR1183" s="67">
        <f t="shared" si="398"/>
        <v>9720.0138888888923</v>
      </c>
      <c r="BS1183" s="57"/>
      <c r="BT1183" s="57"/>
    </row>
    <row r="1184" spans="1:72" x14ac:dyDescent="0.25">
      <c r="A1184" s="31">
        <v>1184</v>
      </c>
      <c r="B1184" s="56">
        <v>1181</v>
      </c>
      <c r="C1184" s="71">
        <v>74.900000000000006</v>
      </c>
      <c r="D1184" s="71">
        <v>0</v>
      </c>
      <c r="E1184" s="71">
        <v>20.805555555555557</v>
      </c>
      <c r="F1184" s="71">
        <v>0.19444444444444642</v>
      </c>
      <c r="G1184" s="71">
        <v>9761.236111111115</v>
      </c>
      <c r="K1184" s="57">
        <v>1180</v>
      </c>
      <c r="L1184" s="66">
        <v>0</v>
      </c>
      <c r="M1184" s="66">
        <v>0</v>
      </c>
      <c r="N1184" s="65">
        <f t="shared" si="378"/>
        <v>0</v>
      </c>
      <c r="O1184" s="65">
        <f t="shared" si="385"/>
        <v>0</v>
      </c>
      <c r="P1184" s="67">
        <f t="shared" si="386"/>
        <v>6660.2222222222172</v>
      </c>
      <c r="Q1184" s="57"/>
      <c r="R1184" s="57"/>
      <c r="T1184" s="57">
        <v>1180</v>
      </c>
      <c r="U1184" s="66">
        <v>42</v>
      </c>
      <c r="V1184" s="66">
        <v>0</v>
      </c>
      <c r="W1184" s="65">
        <f t="shared" si="379"/>
        <v>11.666666666666666</v>
      </c>
      <c r="X1184" s="65">
        <f t="shared" si="387"/>
        <v>0</v>
      </c>
      <c r="Y1184" s="67">
        <f t="shared" si="388"/>
        <v>8683.5555555555584</v>
      </c>
      <c r="Z1184" s="57"/>
      <c r="AA1184" s="57"/>
      <c r="AC1184" s="57">
        <v>1180</v>
      </c>
      <c r="AD1184" s="66">
        <v>12.4</v>
      </c>
      <c r="AE1184" s="66">
        <v>0</v>
      </c>
      <c r="AF1184" s="65">
        <f t="shared" si="380"/>
        <v>3.4444444444444446</v>
      </c>
      <c r="AG1184" s="65">
        <f t="shared" si="389"/>
        <v>-0.16666666666666652</v>
      </c>
      <c r="AH1184" s="67">
        <f t="shared" si="390"/>
        <v>8285.5277777777683</v>
      </c>
      <c r="AI1184" s="57"/>
      <c r="AJ1184" s="57"/>
      <c r="AL1184" s="57">
        <v>1180</v>
      </c>
      <c r="AM1184" s="66">
        <v>46.5</v>
      </c>
      <c r="AN1184" s="66">
        <v>0</v>
      </c>
      <c r="AO1184" s="65">
        <f t="shared" si="381"/>
        <v>12.916666666666666</v>
      </c>
      <c r="AP1184" s="65">
        <f t="shared" si="391"/>
        <v>5.5555555555555358E-2</v>
      </c>
      <c r="AQ1184" s="67">
        <f t="shared" si="392"/>
        <v>10142.124999999989</v>
      </c>
      <c r="AR1184" s="57"/>
      <c r="AS1184" s="57"/>
      <c r="AU1184" s="57">
        <v>1180</v>
      </c>
      <c r="AV1184" s="66">
        <v>46.5</v>
      </c>
      <c r="AW1184" s="66">
        <v>0</v>
      </c>
      <c r="AX1184" s="65">
        <f t="shared" si="382"/>
        <v>12.916666666666666</v>
      </c>
      <c r="AY1184" s="65">
        <f t="shared" si="393"/>
        <v>5.5555555555555358E-2</v>
      </c>
      <c r="AZ1184" s="67">
        <f t="shared" si="394"/>
        <v>10142.124999999989</v>
      </c>
      <c r="BA1184" s="57"/>
      <c r="BB1184" s="57"/>
      <c r="BD1184" s="57">
        <v>1180</v>
      </c>
      <c r="BE1184" s="66">
        <v>74.2</v>
      </c>
      <c r="BF1184" s="66">
        <v>0</v>
      </c>
      <c r="BG1184" s="65">
        <f t="shared" si="383"/>
        <v>20.611111111111111</v>
      </c>
      <c r="BH1184" s="65">
        <f t="shared" si="395"/>
        <v>0.19444444444444287</v>
      </c>
      <c r="BI1184" s="67">
        <f t="shared" si="396"/>
        <v>9684.8333333333376</v>
      </c>
      <c r="BJ1184" s="57"/>
      <c r="BK1184" s="57"/>
      <c r="BM1184" s="57">
        <v>1180</v>
      </c>
      <c r="BN1184" s="57">
        <v>74.2</v>
      </c>
      <c r="BO1184" s="66">
        <v>0</v>
      </c>
      <c r="BP1184" s="65">
        <f t="shared" si="384"/>
        <v>20.611111111111111</v>
      </c>
      <c r="BQ1184" s="65">
        <f t="shared" si="397"/>
        <v>0.19444444444444287</v>
      </c>
      <c r="BR1184" s="67">
        <f t="shared" si="398"/>
        <v>9740.527777777781</v>
      </c>
      <c r="BS1184" s="57"/>
      <c r="BT1184" s="57"/>
    </row>
    <row r="1185" spans="1:72" x14ac:dyDescent="0.25">
      <c r="A1185" s="31">
        <v>1185</v>
      </c>
      <c r="B1185" s="56">
        <v>1182</v>
      </c>
      <c r="C1185" s="71">
        <v>75.599999999999994</v>
      </c>
      <c r="D1185" s="71">
        <v>0</v>
      </c>
      <c r="E1185" s="71">
        <v>20.999999999999996</v>
      </c>
      <c r="F1185" s="71">
        <v>0.19444444444443931</v>
      </c>
      <c r="G1185" s="71">
        <v>9782.1388888888923</v>
      </c>
      <c r="K1185" s="57">
        <v>1181</v>
      </c>
      <c r="L1185" s="66">
        <v>0</v>
      </c>
      <c r="M1185" s="66">
        <v>0</v>
      </c>
      <c r="N1185" s="65">
        <f t="shared" si="378"/>
        <v>0</v>
      </c>
      <c r="O1185" s="65">
        <f t="shared" si="385"/>
        <v>0</v>
      </c>
      <c r="P1185" s="67">
        <f t="shared" si="386"/>
        <v>6660.2222222222172</v>
      </c>
      <c r="Q1185" s="57"/>
      <c r="R1185" s="57"/>
      <c r="T1185" s="57">
        <v>1181</v>
      </c>
      <c r="U1185" s="66">
        <v>42.2</v>
      </c>
      <c r="V1185" s="66">
        <v>0</v>
      </c>
      <c r="W1185" s="65">
        <f t="shared" si="379"/>
        <v>11.722222222222223</v>
      </c>
      <c r="X1185" s="65">
        <f t="shared" si="387"/>
        <v>5.5555555555557135E-2</v>
      </c>
      <c r="Y1185" s="67">
        <f t="shared" si="388"/>
        <v>8695.2500000000036</v>
      </c>
      <c r="Z1185" s="57"/>
      <c r="AA1185" s="57"/>
      <c r="AC1185" s="57">
        <v>1181</v>
      </c>
      <c r="AD1185" s="66">
        <v>12.3</v>
      </c>
      <c r="AE1185" s="66">
        <v>0</v>
      </c>
      <c r="AF1185" s="65">
        <f t="shared" si="380"/>
        <v>3.416666666666667</v>
      </c>
      <c r="AG1185" s="65">
        <f t="shared" si="389"/>
        <v>-2.7777777777777679E-2</v>
      </c>
      <c r="AH1185" s="67">
        <f t="shared" si="390"/>
        <v>8288.958333333323</v>
      </c>
      <c r="AI1185" s="57"/>
      <c r="AJ1185" s="57"/>
      <c r="AL1185" s="57">
        <v>1181</v>
      </c>
      <c r="AM1185" s="66">
        <v>47.2</v>
      </c>
      <c r="AN1185" s="66">
        <v>0</v>
      </c>
      <c r="AO1185" s="65">
        <f t="shared" si="381"/>
        <v>13.111111111111111</v>
      </c>
      <c r="AP1185" s="65">
        <f t="shared" si="391"/>
        <v>0.19444444444444464</v>
      </c>
      <c r="AQ1185" s="67">
        <f t="shared" si="392"/>
        <v>10155.138888888878</v>
      </c>
      <c r="AR1185" s="57"/>
      <c r="AS1185" s="57"/>
      <c r="AU1185" s="57">
        <v>1181</v>
      </c>
      <c r="AV1185" s="66">
        <v>47.2</v>
      </c>
      <c r="AW1185" s="66">
        <v>0</v>
      </c>
      <c r="AX1185" s="65">
        <f t="shared" si="382"/>
        <v>13.111111111111111</v>
      </c>
      <c r="AY1185" s="65">
        <f t="shared" si="393"/>
        <v>0.19444444444444464</v>
      </c>
      <c r="AZ1185" s="67">
        <f t="shared" si="394"/>
        <v>10155.138888888878</v>
      </c>
      <c r="BA1185" s="57"/>
      <c r="BB1185" s="57"/>
      <c r="BD1185" s="57">
        <v>1181</v>
      </c>
      <c r="BE1185" s="66">
        <v>74.900000000000006</v>
      </c>
      <c r="BF1185" s="66">
        <v>0</v>
      </c>
      <c r="BG1185" s="65">
        <f t="shared" si="383"/>
        <v>20.805555555555557</v>
      </c>
      <c r="BH1185" s="65">
        <f t="shared" si="395"/>
        <v>0.19444444444444642</v>
      </c>
      <c r="BI1185" s="67">
        <f t="shared" si="396"/>
        <v>9705.5416666666715</v>
      </c>
      <c r="BJ1185" s="57"/>
      <c r="BK1185" s="57"/>
      <c r="BM1185" s="57">
        <v>1181</v>
      </c>
      <c r="BN1185" s="57">
        <v>74.900000000000006</v>
      </c>
      <c r="BO1185" s="66">
        <v>0</v>
      </c>
      <c r="BP1185" s="65">
        <f t="shared" si="384"/>
        <v>20.805555555555557</v>
      </c>
      <c r="BQ1185" s="65">
        <f t="shared" si="397"/>
        <v>0.19444444444444642</v>
      </c>
      <c r="BR1185" s="67">
        <f t="shared" si="398"/>
        <v>9761.236111111115</v>
      </c>
      <c r="BS1185" s="57"/>
      <c r="BT1185" s="57"/>
    </row>
    <row r="1186" spans="1:72" x14ac:dyDescent="0.25">
      <c r="A1186" s="31">
        <v>1186</v>
      </c>
      <c r="B1186" s="56">
        <v>1183</v>
      </c>
      <c r="C1186" s="71">
        <v>76.3</v>
      </c>
      <c r="D1186" s="71">
        <v>0</v>
      </c>
      <c r="E1186" s="71">
        <v>21.194444444444443</v>
      </c>
      <c r="F1186" s="71">
        <v>0.19444444444444642</v>
      </c>
      <c r="G1186" s="71">
        <v>9803.236111111115</v>
      </c>
      <c r="K1186" s="57">
        <v>1182</v>
      </c>
      <c r="L1186" s="66">
        <v>0</v>
      </c>
      <c r="M1186" s="66">
        <v>0</v>
      </c>
      <c r="N1186" s="65">
        <f t="shared" si="378"/>
        <v>0</v>
      </c>
      <c r="O1186" s="65">
        <f t="shared" si="385"/>
        <v>0</v>
      </c>
      <c r="P1186" s="67">
        <f t="shared" si="386"/>
        <v>6660.2222222222172</v>
      </c>
      <c r="Q1186" s="57"/>
      <c r="R1186" s="57"/>
      <c r="T1186" s="57">
        <v>1182</v>
      </c>
      <c r="U1186" s="66">
        <v>42.3</v>
      </c>
      <c r="V1186" s="66">
        <v>0</v>
      </c>
      <c r="W1186" s="65">
        <f t="shared" si="379"/>
        <v>11.749999999999998</v>
      </c>
      <c r="X1186" s="65">
        <f t="shared" si="387"/>
        <v>2.7777777777775015E-2</v>
      </c>
      <c r="Y1186" s="67">
        <f t="shared" si="388"/>
        <v>8706.986111111115</v>
      </c>
      <c r="Z1186" s="57"/>
      <c r="AA1186" s="57"/>
      <c r="AC1186" s="57">
        <v>1182</v>
      </c>
      <c r="AD1186" s="66">
        <v>12.2</v>
      </c>
      <c r="AE1186" s="66">
        <v>0</v>
      </c>
      <c r="AF1186" s="65">
        <f t="shared" si="380"/>
        <v>3.3888888888888884</v>
      </c>
      <c r="AG1186" s="65">
        <f t="shared" si="389"/>
        <v>-2.7777777777778567E-2</v>
      </c>
      <c r="AH1186" s="67">
        <f t="shared" si="390"/>
        <v>8292.3611111111004</v>
      </c>
      <c r="AI1186" s="57"/>
      <c r="AJ1186" s="57"/>
      <c r="AL1186" s="57">
        <v>1182</v>
      </c>
      <c r="AM1186" s="66">
        <v>48.3</v>
      </c>
      <c r="AN1186" s="66">
        <v>0</v>
      </c>
      <c r="AO1186" s="65">
        <f t="shared" si="381"/>
        <v>13.416666666666666</v>
      </c>
      <c r="AP1186" s="65">
        <f t="shared" si="391"/>
        <v>0.30555555555555536</v>
      </c>
      <c r="AQ1186" s="67">
        <f t="shared" si="392"/>
        <v>10168.402777777766</v>
      </c>
      <c r="AR1186" s="57"/>
      <c r="AS1186" s="57"/>
      <c r="AU1186" s="57">
        <v>1182</v>
      </c>
      <c r="AV1186" s="66">
        <v>48.3</v>
      </c>
      <c r="AW1186" s="66">
        <v>0</v>
      </c>
      <c r="AX1186" s="65">
        <f t="shared" si="382"/>
        <v>13.416666666666666</v>
      </c>
      <c r="AY1186" s="65">
        <f t="shared" si="393"/>
        <v>0.30555555555555536</v>
      </c>
      <c r="AZ1186" s="67">
        <f t="shared" si="394"/>
        <v>10168.402777777766</v>
      </c>
      <c r="BA1186" s="57"/>
      <c r="BB1186" s="57"/>
      <c r="BD1186" s="57">
        <v>1182</v>
      </c>
      <c r="BE1186" s="66">
        <v>75.599999999999994</v>
      </c>
      <c r="BF1186" s="66">
        <v>0</v>
      </c>
      <c r="BG1186" s="65">
        <f t="shared" si="383"/>
        <v>20.999999999999996</v>
      </c>
      <c r="BH1186" s="65">
        <f t="shared" si="395"/>
        <v>0.19444444444443931</v>
      </c>
      <c r="BI1186" s="67">
        <f t="shared" si="396"/>
        <v>9726.4444444444489</v>
      </c>
      <c r="BJ1186" s="57"/>
      <c r="BK1186" s="57"/>
      <c r="BM1186" s="57">
        <v>1182</v>
      </c>
      <c r="BN1186" s="57">
        <v>75.599999999999994</v>
      </c>
      <c r="BO1186" s="66">
        <v>0</v>
      </c>
      <c r="BP1186" s="65">
        <f t="shared" si="384"/>
        <v>20.999999999999996</v>
      </c>
      <c r="BQ1186" s="65">
        <f t="shared" si="397"/>
        <v>0.19444444444443931</v>
      </c>
      <c r="BR1186" s="67">
        <f t="shared" si="398"/>
        <v>9782.1388888888923</v>
      </c>
      <c r="BS1186" s="57"/>
      <c r="BT1186" s="57"/>
    </row>
    <row r="1187" spans="1:72" x14ac:dyDescent="0.25">
      <c r="A1187" s="31">
        <v>1187</v>
      </c>
      <c r="B1187" s="56">
        <v>1184</v>
      </c>
      <c r="C1187" s="71">
        <v>77.099999999999994</v>
      </c>
      <c r="D1187" s="71">
        <v>0</v>
      </c>
      <c r="E1187" s="71">
        <v>21.416666666666664</v>
      </c>
      <c r="F1187" s="71">
        <v>0.22222222222222143</v>
      </c>
      <c r="G1187" s="71">
        <v>9824.5416666666697</v>
      </c>
      <c r="K1187" s="57">
        <v>1183</v>
      </c>
      <c r="L1187" s="66">
        <v>0</v>
      </c>
      <c r="M1187" s="66">
        <v>0</v>
      </c>
      <c r="N1187" s="65">
        <f t="shared" si="378"/>
        <v>0</v>
      </c>
      <c r="O1187" s="65">
        <f t="shared" si="385"/>
        <v>0</v>
      </c>
      <c r="P1187" s="67">
        <f t="shared" si="386"/>
        <v>6660.2222222222172</v>
      </c>
      <c r="Q1187" s="57"/>
      <c r="R1187" s="57"/>
      <c r="T1187" s="57">
        <v>1183</v>
      </c>
      <c r="U1187" s="66">
        <v>42.6</v>
      </c>
      <c r="V1187" s="66">
        <v>0</v>
      </c>
      <c r="W1187" s="65">
        <f t="shared" si="379"/>
        <v>11.833333333333334</v>
      </c>
      <c r="X1187" s="65">
        <f t="shared" si="387"/>
        <v>8.3333333333335702E-2</v>
      </c>
      <c r="Y1187" s="67">
        <f t="shared" si="388"/>
        <v>8718.777777777781</v>
      </c>
      <c r="Z1187" s="57"/>
      <c r="AA1187" s="57"/>
      <c r="AC1187" s="57">
        <v>1183</v>
      </c>
      <c r="AD1187" s="66">
        <v>12.3</v>
      </c>
      <c r="AE1187" s="66">
        <v>0</v>
      </c>
      <c r="AF1187" s="65">
        <f t="shared" si="380"/>
        <v>3.416666666666667</v>
      </c>
      <c r="AG1187" s="65">
        <f t="shared" si="389"/>
        <v>2.7777777777778567E-2</v>
      </c>
      <c r="AH1187" s="67">
        <f t="shared" si="390"/>
        <v>8295.7638888888778</v>
      </c>
      <c r="AI1187" s="57"/>
      <c r="AJ1187" s="57"/>
      <c r="AL1187" s="57">
        <v>1183</v>
      </c>
      <c r="AM1187" s="66">
        <v>49.7</v>
      </c>
      <c r="AN1187" s="66">
        <v>0</v>
      </c>
      <c r="AO1187" s="65">
        <f t="shared" si="381"/>
        <v>13.805555555555555</v>
      </c>
      <c r="AP1187" s="65">
        <f t="shared" si="391"/>
        <v>0.38888888888888928</v>
      </c>
      <c r="AQ1187" s="67">
        <f t="shared" si="392"/>
        <v>10182.013888888878</v>
      </c>
      <c r="AR1187" s="57"/>
      <c r="AS1187" s="57"/>
      <c r="AU1187" s="57">
        <v>1183</v>
      </c>
      <c r="AV1187" s="66">
        <v>49.7</v>
      </c>
      <c r="AW1187" s="66">
        <v>0</v>
      </c>
      <c r="AX1187" s="65">
        <f t="shared" si="382"/>
        <v>13.805555555555555</v>
      </c>
      <c r="AY1187" s="65">
        <f t="shared" si="393"/>
        <v>0.38888888888888928</v>
      </c>
      <c r="AZ1187" s="67">
        <f t="shared" si="394"/>
        <v>10182.013888888878</v>
      </c>
      <c r="BA1187" s="57"/>
      <c r="BB1187" s="57"/>
      <c r="BD1187" s="57">
        <v>1183</v>
      </c>
      <c r="BE1187" s="66">
        <v>76.3</v>
      </c>
      <c r="BF1187" s="66">
        <v>0</v>
      </c>
      <c r="BG1187" s="65">
        <f t="shared" si="383"/>
        <v>21.194444444444443</v>
      </c>
      <c r="BH1187" s="65">
        <f t="shared" si="395"/>
        <v>0.19444444444444642</v>
      </c>
      <c r="BI1187" s="67">
        <f t="shared" si="396"/>
        <v>9747.5416666666715</v>
      </c>
      <c r="BJ1187" s="57"/>
      <c r="BK1187" s="57"/>
      <c r="BM1187" s="57">
        <v>1183</v>
      </c>
      <c r="BN1187" s="57">
        <v>76.3</v>
      </c>
      <c r="BO1187" s="66">
        <v>0</v>
      </c>
      <c r="BP1187" s="65">
        <f t="shared" si="384"/>
        <v>21.194444444444443</v>
      </c>
      <c r="BQ1187" s="65">
        <f t="shared" si="397"/>
        <v>0.19444444444444642</v>
      </c>
      <c r="BR1187" s="67">
        <f t="shared" si="398"/>
        <v>9803.236111111115</v>
      </c>
      <c r="BS1187" s="57"/>
      <c r="BT1187" s="57"/>
    </row>
    <row r="1188" spans="1:72" x14ac:dyDescent="0.25">
      <c r="A1188" s="31">
        <v>1188</v>
      </c>
      <c r="B1188" s="56">
        <v>1185</v>
      </c>
      <c r="C1188" s="71">
        <v>77.900000000000006</v>
      </c>
      <c r="D1188" s="71">
        <v>0</v>
      </c>
      <c r="E1188" s="71">
        <v>21.638888888888889</v>
      </c>
      <c r="F1188" s="71">
        <v>0.22222222222222499</v>
      </c>
      <c r="G1188" s="71">
        <v>9846.0694444444471</v>
      </c>
      <c r="K1188" s="57">
        <v>1184</v>
      </c>
      <c r="L1188" s="66">
        <v>0</v>
      </c>
      <c r="M1188" s="66">
        <v>0</v>
      </c>
      <c r="N1188" s="65">
        <f t="shared" si="378"/>
        <v>0</v>
      </c>
      <c r="O1188" s="65">
        <f t="shared" si="385"/>
        <v>0</v>
      </c>
      <c r="P1188" s="67">
        <f t="shared" si="386"/>
        <v>6660.2222222222172</v>
      </c>
      <c r="Q1188" s="57"/>
      <c r="R1188" s="57"/>
      <c r="T1188" s="57">
        <v>1184</v>
      </c>
      <c r="U1188" s="66">
        <v>43</v>
      </c>
      <c r="V1188" s="66">
        <v>0</v>
      </c>
      <c r="W1188" s="65">
        <f t="shared" si="379"/>
        <v>11.944444444444445</v>
      </c>
      <c r="X1188" s="65">
        <f t="shared" si="387"/>
        <v>0.11111111111111072</v>
      </c>
      <c r="Y1188" s="67">
        <f t="shared" si="388"/>
        <v>8730.6666666666697</v>
      </c>
      <c r="Z1188" s="57"/>
      <c r="AA1188" s="57"/>
      <c r="AC1188" s="57">
        <v>1184</v>
      </c>
      <c r="AD1188" s="66">
        <v>12.4</v>
      </c>
      <c r="AE1188" s="66">
        <v>0</v>
      </c>
      <c r="AF1188" s="65">
        <f t="shared" si="380"/>
        <v>3.4444444444444446</v>
      </c>
      <c r="AG1188" s="65">
        <f t="shared" si="389"/>
        <v>2.7777777777777679E-2</v>
      </c>
      <c r="AH1188" s="67">
        <f t="shared" si="390"/>
        <v>8299.1944444444325</v>
      </c>
      <c r="AI1188" s="57"/>
      <c r="AJ1188" s="57"/>
      <c r="AL1188" s="57">
        <v>1184</v>
      </c>
      <c r="AM1188" s="66">
        <v>51.3</v>
      </c>
      <c r="AN1188" s="66">
        <v>0</v>
      </c>
      <c r="AO1188" s="65">
        <f t="shared" si="381"/>
        <v>14.249999999999998</v>
      </c>
      <c r="AP1188" s="65">
        <f t="shared" si="391"/>
        <v>0.44444444444444287</v>
      </c>
      <c r="AQ1188" s="67">
        <f t="shared" si="392"/>
        <v>10196.041666666655</v>
      </c>
      <c r="AR1188" s="57"/>
      <c r="AS1188" s="57"/>
      <c r="AU1188" s="57">
        <v>1184</v>
      </c>
      <c r="AV1188" s="66">
        <v>51.3</v>
      </c>
      <c r="AW1188" s="66">
        <v>0</v>
      </c>
      <c r="AX1188" s="65">
        <f t="shared" si="382"/>
        <v>14.249999999999998</v>
      </c>
      <c r="AY1188" s="65">
        <f t="shared" si="393"/>
        <v>0.44444444444444287</v>
      </c>
      <c r="AZ1188" s="67">
        <f t="shared" si="394"/>
        <v>10196.041666666655</v>
      </c>
      <c r="BA1188" s="57"/>
      <c r="BB1188" s="57"/>
      <c r="BD1188" s="57">
        <v>1184</v>
      </c>
      <c r="BE1188" s="66">
        <v>77.099999999999994</v>
      </c>
      <c r="BF1188" s="66">
        <v>0</v>
      </c>
      <c r="BG1188" s="65">
        <f t="shared" si="383"/>
        <v>21.416666666666664</v>
      </c>
      <c r="BH1188" s="65">
        <f t="shared" si="395"/>
        <v>0.22222222222222143</v>
      </c>
      <c r="BI1188" s="67">
        <f t="shared" si="396"/>
        <v>9768.8472222222263</v>
      </c>
      <c r="BJ1188" s="57"/>
      <c r="BK1188" s="57"/>
      <c r="BM1188" s="57">
        <v>1184</v>
      </c>
      <c r="BN1188" s="57">
        <v>77.099999999999994</v>
      </c>
      <c r="BO1188" s="66">
        <v>0</v>
      </c>
      <c r="BP1188" s="65">
        <f t="shared" si="384"/>
        <v>21.416666666666664</v>
      </c>
      <c r="BQ1188" s="65">
        <f t="shared" si="397"/>
        <v>0.22222222222222143</v>
      </c>
      <c r="BR1188" s="67">
        <f t="shared" si="398"/>
        <v>9824.5416666666697</v>
      </c>
      <c r="BS1188" s="57"/>
      <c r="BT1188" s="57"/>
    </row>
    <row r="1189" spans="1:72" x14ac:dyDescent="0.25">
      <c r="A1189" s="31">
        <v>1189</v>
      </c>
      <c r="B1189" s="56">
        <v>1186</v>
      </c>
      <c r="C1189" s="71">
        <v>78.5</v>
      </c>
      <c r="D1189" s="71">
        <v>0</v>
      </c>
      <c r="E1189" s="71">
        <v>21.805555555555554</v>
      </c>
      <c r="F1189" s="71">
        <v>0.1666666666666643</v>
      </c>
      <c r="G1189" s="71">
        <v>9867.7916666666697</v>
      </c>
      <c r="K1189" s="57">
        <v>1185</v>
      </c>
      <c r="L1189" s="66">
        <v>0</v>
      </c>
      <c r="M1189" s="66">
        <v>0</v>
      </c>
      <c r="N1189" s="65">
        <f t="shared" si="378"/>
        <v>0</v>
      </c>
      <c r="O1189" s="65">
        <f t="shared" si="385"/>
        <v>0</v>
      </c>
      <c r="P1189" s="67">
        <f t="shared" si="386"/>
        <v>6660.2222222222172</v>
      </c>
      <c r="Q1189" s="57"/>
      <c r="R1189" s="57"/>
      <c r="T1189" s="57">
        <v>1185</v>
      </c>
      <c r="U1189" s="66">
        <v>43.3</v>
      </c>
      <c r="V1189" s="66">
        <v>0</v>
      </c>
      <c r="W1189" s="65">
        <f t="shared" si="379"/>
        <v>12.027777777777777</v>
      </c>
      <c r="X1189" s="65">
        <f t="shared" si="387"/>
        <v>8.3333333333332149E-2</v>
      </c>
      <c r="Y1189" s="67">
        <f t="shared" si="388"/>
        <v>8742.652777777781</v>
      </c>
      <c r="Z1189" s="57"/>
      <c r="AA1189" s="57"/>
      <c r="AC1189" s="57">
        <v>1185</v>
      </c>
      <c r="AD1189" s="66">
        <v>12.5</v>
      </c>
      <c r="AE1189" s="66">
        <v>0</v>
      </c>
      <c r="AF1189" s="65">
        <f t="shared" si="380"/>
        <v>3.4722222222222223</v>
      </c>
      <c r="AG1189" s="65">
        <f t="shared" si="389"/>
        <v>2.7777777777777679E-2</v>
      </c>
      <c r="AH1189" s="67">
        <f t="shared" si="390"/>
        <v>8302.6527777777665</v>
      </c>
      <c r="AI1189" s="57"/>
      <c r="AJ1189" s="57"/>
      <c r="AL1189" s="57">
        <v>1185</v>
      </c>
      <c r="AM1189" s="66">
        <v>53</v>
      </c>
      <c r="AN1189" s="66">
        <v>0</v>
      </c>
      <c r="AO1189" s="65">
        <f t="shared" si="381"/>
        <v>14.722222222222221</v>
      </c>
      <c r="AP1189" s="65">
        <f t="shared" si="391"/>
        <v>0.47222222222222321</v>
      </c>
      <c r="AQ1189" s="67">
        <f t="shared" si="392"/>
        <v>10210.527777777766</v>
      </c>
      <c r="AR1189" s="57"/>
      <c r="AS1189" s="57"/>
      <c r="AU1189" s="57">
        <v>1185</v>
      </c>
      <c r="AV1189" s="66">
        <v>53</v>
      </c>
      <c r="AW1189" s="66">
        <v>0</v>
      </c>
      <c r="AX1189" s="65">
        <f t="shared" si="382"/>
        <v>14.722222222222221</v>
      </c>
      <c r="AY1189" s="65">
        <f t="shared" si="393"/>
        <v>0.47222222222222321</v>
      </c>
      <c r="AZ1189" s="67">
        <f t="shared" si="394"/>
        <v>10210.527777777766</v>
      </c>
      <c r="BA1189" s="57"/>
      <c r="BB1189" s="57"/>
      <c r="BD1189" s="57">
        <v>1185</v>
      </c>
      <c r="BE1189" s="66">
        <v>77.900000000000006</v>
      </c>
      <c r="BF1189" s="66">
        <v>0</v>
      </c>
      <c r="BG1189" s="65">
        <f t="shared" si="383"/>
        <v>21.638888888888889</v>
      </c>
      <c r="BH1189" s="65">
        <f t="shared" si="395"/>
        <v>0.22222222222222499</v>
      </c>
      <c r="BI1189" s="67">
        <f t="shared" si="396"/>
        <v>9790.3750000000036</v>
      </c>
      <c r="BJ1189" s="57"/>
      <c r="BK1189" s="57"/>
      <c r="BM1189" s="57">
        <v>1185</v>
      </c>
      <c r="BN1189" s="57">
        <v>77.900000000000006</v>
      </c>
      <c r="BO1189" s="66">
        <v>0</v>
      </c>
      <c r="BP1189" s="65">
        <f t="shared" si="384"/>
        <v>21.638888888888889</v>
      </c>
      <c r="BQ1189" s="65">
        <f t="shared" si="397"/>
        <v>0.22222222222222499</v>
      </c>
      <c r="BR1189" s="67">
        <f t="shared" si="398"/>
        <v>9846.0694444444471</v>
      </c>
      <c r="BS1189" s="57"/>
      <c r="BT1189" s="57"/>
    </row>
    <row r="1190" spans="1:72" x14ac:dyDescent="0.25">
      <c r="A1190" s="31">
        <v>1190</v>
      </c>
      <c r="B1190" s="56">
        <v>1187</v>
      </c>
      <c r="C1190" s="71">
        <v>79</v>
      </c>
      <c r="D1190" s="71">
        <v>0</v>
      </c>
      <c r="E1190" s="71">
        <v>21.944444444444443</v>
      </c>
      <c r="F1190" s="71">
        <v>0.13888888888888928</v>
      </c>
      <c r="G1190" s="71">
        <v>9889.6666666666697</v>
      </c>
      <c r="K1190" s="57">
        <v>1186</v>
      </c>
      <c r="L1190" s="66">
        <v>0</v>
      </c>
      <c r="M1190" s="66">
        <v>0</v>
      </c>
      <c r="N1190" s="65">
        <f t="shared" si="378"/>
        <v>0</v>
      </c>
      <c r="O1190" s="65">
        <f t="shared" si="385"/>
        <v>0</v>
      </c>
      <c r="P1190" s="67">
        <f t="shared" si="386"/>
        <v>6660.2222222222172</v>
      </c>
      <c r="Q1190" s="57"/>
      <c r="R1190" s="57"/>
      <c r="T1190" s="57">
        <v>1186</v>
      </c>
      <c r="U1190" s="66">
        <v>43.7</v>
      </c>
      <c r="V1190" s="66">
        <v>0</v>
      </c>
      <c r="W1190" s="65">
        <f t="shared" si="379"/>
        <v>12.138888888888889</v>
      </c>
      <c r="X1190" s="65">
        <f t="shared" si="387"/>
        <v>0.11111111111111249</v>
      </c>
      <c r="Y1190" s="67">
        <f t="shared" si="388"/>
        <v>8754.736111111115</v>
      </c>
      <c r="Z1190" s="57"/>
      <c r="AA1190" s="57"/>
      <c r="AC1190" s="57">
        <v>1186</v>
      </c>
      <c r="AD1190" s="66">
        <v>12.7</v>
      </c>
      <c r="AE1190" s="66">
        <v>0</v>
      </c>
      <c r="AF1190" s="65">
        <f t="shared" si="380"/>
        <v>3.5277777777777777</v>
      </c>
      <c r="AG1190" s="65">
        <f t="shared" si="389"/>
        <v>5.5555555555555358E-2</v>
      </c>
      <c r="AH1190" s="67">
        <f t="shared" si="390"/>
        <v>8306.1527777777665</v>
      </c>
      <c r="AI1190" s="57"/>
      <c r="AJ1190" s="57"/>
      <c r="AL1190" s="57">
        <v>1186</v>
      </c>
      <c r="AM1190" s="66">
        <v>54.9</v>
      </c>
      <c r="AN1190" s="66">
        <v>0</v>
      </c>
      <c r="AO1190" s="65">
        <f t="shared" si="381"/>
        <v>15.25</v>
      </c>
      <c r="AP1190" s="65">
        <f t="shared" si="391"/>
        <v>0.52777777777777857</v>
      </c>
      <c r="AQ1190" s="67">
        <f t="shared" si="392"/>
        <v>10225.513888888878</v>
      </c>
      <c r="AR1190" s="57"/>
      <c r="AS1190" s="57"/>
      <c r="AU1190" s="57">
        <v>1186</v>
      </c>
      <c r="AV1190" s="66">
        <v>54.9</v>
      </c>
      <c r="AW1190" s="66">
        <v>0</v>
      </c>
      <c r="AX1190" s="65">
        <f t="shared" si="382"/>
        <v>15.25</v>
      </c>
      <c r="AY1190" s="65">
        <f t="shared" si="393"/>
        <v>0.52777777777777857</v>
      </c>
      <c r="AZ1190" s="67">
        <f t="shared" si="394"/>
        <v>10225.513888888878</v>
      </c>
      <c r="BA1190" s="57"/>
      <c r="BB1190" s="57"/>
      <c r="BD1190" s="57">
        <v>1186</v>
      </c>
      <c r="BE1190" s="66">
        <v>78.5</v>
      </c>
      <c r="BF1190" s="66">
        <v>0</v>
      </c>
      <c r="BG1190" s="65">
        <f t="shared" si="383"/>
        <v>21.805555555555554</v>
      </c>
      <c r="BH1190" s="65">
        <f t="shared" si="395"/>
        <v>0.1666666666666643</v>
      </c>
      <c r="BI1190" s="67">
        <f t="shared" si="396"/>
        <v>9812.0972222222263</v>
      </c>
      <c r="BJ1190" s="57"/>
      <c r="BK1190" s="57"/>
      <c r="BM1190" s="57">
        <v>1186</v>
      </c>
      <c r="BN1190" s="57">
        <v>78.5</v>
      </c>
      <c r="BO1190" s="66">
        <v>0</v>
      </c>
      <c r="BP1190" s="65">
        <f t="shared" si="384"/>
        <v>21.805555555555554</v>
      </c>
      <c r="BQ1190" s="65">
        <f t="shared" si="397"/>
        <v>0.1666666666666643</v>
      </c>
      <c r="BR1190" s="67">
        <f t="shared" si="398"/>
        <v>9867.7916666666697</v>
      </c>
      <c r="BS1190" s="57"/>
      <c r="BT1190" s="57"/>
    </row>
    <row r="1191" spans="1:72" x14ac:dyDescent="0.25">
      <c r="A1191" s="31">
        <v>1191</v>
      </c>
      <c r="B1191" s="56">
        <v>1188</v>
      </c>
      <c r="C1191" s="71">
        <v>79.7</v>
      </c>
      <c r="D1191" s="71">
        <v>0</v>
      </c>
      <c r="E1191" s="71">
        <v>22.138888888888889</v>
      </c>
      <c r="F1191" s="71">
        <v>0.19444444444444642</v>
      </c>
      <c r="G1191" s="71">
        <v>9911.7083333333358</v>
      </c>
      <c r="K1191" s="57">
        <v>1187</v>
      </c>
      <c r="L1191" s="66">
        <v>0</v>
      </c>
      <c r="M1191" s="66">
        <v>0</v>
      </c>
      <c r="N1191" s="65">
        <f t="shared" si="378"/>
        <v>0</v>
      </c>
      <c r="O1191" s="65">
        <f t="shared" si="385"/>
        <v>0</v>
      </c>
      <c r="P1191" s="67">
        <f t="shared" si="386"/>
        <v>6660.2222222222172</v>
      </c>
      <c r="Q1191" s="57"/>
      <c r="R1191" s="57"/>
      <c r="T1191" s="57">
        <v>1187</v>
      </c>
      <c r="U1191" s="66">
        <v>44</v>
      </c>
      <c r="V1191" s="66">
        <v>0</v>
      </c>
      <c r="W1191" s="65">
        <f t="shared" si="379"/>
        <v>12.222222222222221</v>
      </c>
      <c r="X1191" s="65">
        <f t="shared" si="387"/>
        <v>8.3333333333332149E-2</v>
      </c>
      <c r="Y1191" s="67">
        <f t="shared" si="388"/>
        <v>8766.9166666666697</v>
      </c>
      <c r="Z1191" s="57"/>
      <c r="AA1191" s="57"/>
      <c r="AC1191" s="57">
        <v>1187</v>
      </c>
      <c r="AD1191" s="66">
        <v>12.8</v>
      </c>
      <c r="AE1191" s="66">
        <v>0</v>
      </c>
      <c r="AF1191" s="65">
        <f t="shared" si="380"/>
        <v>3.5555555555555558</v>
      </c>
      <c r="AG1191" s="65">
        <f t="shared" si="389"/>
        <v>2.7777777777778123E-2</v>
      </c>
      <c r="AH1191" s="67">
        <f t="shared" si="390"/>
        <v>8309.6944444444325</v>
      </c>
      <c r="AI1191" s="57"/>
      <c r="AJ1191" s="57"/>
      <c r="AL1191" s="57">
        <v>1187</v>
      </c>
      <c r="AM1191" s="66">
        <v>56.7</v>
      </c>
      <c r="AN1191" s="66">
        <v>0</v>
      </c>
      <c r="AO1191" s="65">
        <f t="shared" si="381"/>
        <v>15.75</v>
      </c>
      <c r="AP1191" s="65">
        <f t="shared" si="391"/>
        <v>0.5</v>
      </c>
      <c r="AQ1191" s="67">
        <f t="shared" si="392"/>
        <v>10241.013888888878</v>
      </c>
      <c r="AR1191" s="57"/>
      <c r="AS1191" s="57"/>
      <c r="AU1191" s="57">
        <v>1187</v>
      </c>
      <c r="AV1191" s="66">
        <v>56.7</v>
      </c>
      <c r="AW1191" s="66">
        <v>0</v>
      </c>
      <c r="AX1191" s="65">
        <f t="shared" si="382"/>
        <v>15.75</v>
      </c>
      <c r="AY1191" s="65">
        <f t="shared" si="393"/>
        <v>0.5</v>
      </c>
      <c r="AZ1191" s="67">
        <f t="shared" si="394"/>
        <v>10241.013888888878</v>
      </c>
      <c r="BA1191" s="57"/>
      <c r="BB1191" s="57"/>
      <c r="BD1191" s="57">
        <v>1187</v>
      </c>
      <c r="BE1191" s="66">
        <v>79</v>
      </c>
      <c r="BF1191" s="66">
        <v>0</v>
      </c>
      <c r="BG1191" s="65">
        <f t="shared" si="383"/>
        <v>21.944444444444443</v>
      </c>
      <c r="BH1191" s="65">
        <f t="shared" si="395"/>
        <v>0.13888888888888928</v>
      </c>
      <c r="BI1191" s="67">
        <f t="shared" si="396"/>
        <v>9833.9722222222263</v>
      </c>
      <c r="BJ1191" s="57"/>
      <c r="BK1191" s="57"/>
      <c r="BM1191" s="57">
        <v>1187</v>
      </c>
      <c r="BN1191" s="57">
        <v>79</v>
      </c>
      <c r="BO1191" s="66">
        <v>0</v>
      </c>
      <c r="BP1191" s="65">
        <f t="shared" si="384"/>
        <v>21.944444444444443</v>
      </c>
      <c r="BQ1191" s="65">
        <f t="shared" si="397"/>
        <v>0.13888888888888928</v>
      </c>
      <c r="BR1191" s="67">
        <f t="shared" si="398"/>
        <v>9889.6666666666697</v>
      </c>
      <c r="BS1191" s="57"/>
      <c r="BT1191" s="57"/>
    </row>
    <row r="1192" spans="1:72" x14ac:dyDescent="0.25">
      <c r="A1192" s="31">
        <v>1192</v>
      </c>
      <c r="B1192" s="56">
        <v>1189</v>
      </c>
      <c r="C1192" s="71">
        <v>80.3</v>
      </c>
      <c r="D1192" s="71">
        <v>0</v>
      </c>
      <c r="E1192" s="71">
        <v>22.305555555555554</v>
      </c>
      <c r="F1192" s="71">
        <v>0.1666666666666643</v>
      </c>
      <c r="G1192" s="71">
        <v>9933.9305555555584</v>
      </c>
      <c r="K1192" s="57">
        <v>1188</v>
      </c>
      <c r="L1192" s="66">
        <v>0</v>
      </c>
      <c r="M1192" s="66">
        <v>0</v>
      </c>
      <c r="N1192" s="65">
        <f t="shared" si="378"/>
        <v>0</v>
      </c>
      <c r="O1192" s="65">
        <f t="shared" si="385"/>
        <v>0</v>
      </c>
      <c r="P1192" s="67">
        <f t="shared" si="386"/>
        <v>6660.2222222222172</v>
      </c>
      <c r="Q1192" s="57"/>
      <c r="R1192" s="57"/>
      <c r="T1192" s="57">
        <v>1188</v>
      </c>
      <c r="U1192" s="66">
        <v>44.3</v>
      </c>
      <c r="V1192" s="66">
        <v>0</v>
      </c>
      <c r="W1192" s="65">
        <f t="shared" si="379"/>
        <v>12.305555555555554</v>
      </c>
      <c r="X1192" s="65">
        <f t="shared" si="387"/>
        <v>8.3333333333332149E-2</v>
      </c>
      <c r="Y1192" s="67">
        <f t="shared" si="388"/>
        <v>8779.1805555555584</v>
      </c>
      <c r="Z1192" s="57"/>
      <c r="AA1192" s="57"/>
      <c r="AC1192" s="57">
        <v>1188</v>
      </c>
      <c r="AD1192" s="66">
        <v>13.2</v>
      </c>
      <c r="AE1192" s="66">
        <v>0</v>
      </c>
      <c r="AF1192" s="65">
        <f t="shared" si="380"/>
        <v>3.6666666666666665</v>
      </c>
      <c r="AG1192" s="65">
        <f t="shared" si="389"/>
        <v>0.11111111111111072</v>
      </c>
      <c r="AH1192" s="67">
        <f t="shared" si="390"/>
        <v>8313.3055555555438</v>
      </c>
      <c r="AI1192" s="57"/>
      <c r="AJ1192" s="57"/>
      <c r="AL1192" s="57">
        <v>1188</v>
      </c>
      <c r="AM1192" s="66">
        <v>58.6</v>
      </c>
      <c r="AN1192" s="66">
        <v>0</v>
      </c>
      <c r="AO1192" s="65">
        <f t="shared" si="381"/>
        <v>16.277777777777779</v>
      </c>
      <c r="AP1192" s="65">
        <f t="shared" si="391"/>
        <v>0.52777777777777857</v>
      </c>
      <c r="AQ1192" s="67">
        <f t="shared" si="392"/>
        <v>10257.027777777766</v>
      </c>
      <c r="AR1192" s="57"/>
      <c r="AS1192" s="57"/>
      <c r="AU1192" s="57">
        <v>1188</v>
      </c>
      <c r="AV1192" s="66">
        <v>58.6</v>
      </c>
      <c r="AW1192" s="66">
        <v>0</v>
      </c>
      <c r="AX1192" s="65">
        <f t="shared" si="382"/>
        <v>16.277777777777779</v>
      </c>
      <c r="AY1192" s="65">
        <f t="shared" si="393"/>
        <v>0.52777777777777857</v>
      </c>
      <c r="AZ1192" s="67">
        <f t="shared" si="394"/>
        <v>10257.027777777766</v>
      </c>
      <c r="BA1192" s="57"/>
      <c r="BB1192" s="57"/>
      <c r="BD1192" s="57">
        <v>1188</v>
      </c>
      <c r="BE1192" s="66">
        <v>79.7</v>
      </c>
      <c r="BF1192" s="66">
        <v>0</v>
      </c>
      <c r="BG1192" s="65">
        <f t="shared" si="383"/>
        <v>22.138888888888889</v>
      </c>
      <c r="BH1192" s="65">
        <f t="shared" si="395"/>
        <v>0.19444444444444642</v>
      </c>
      <c r="BI1192" s="67">
        <f t="shared" si="396"/>
        <v>9856.0138888888923</v>
      </c>
      <c r="BJ1192" s="57"/>
      <c r="BK1192" s="57"/>
      <c r="BM1192" s="57">
        <v>1188</v>
      </c>
      <c r="BN1192" s="57">
        <v>79.7</v>
      </c>
      <c r="BO1192" s="66">
        <v>0</v>
      </c>
      <c r="BP1192" s="65">
        <f t="shared" si="384"/>
        <v>22.138888888888889</v>
      </c>
      <c r="BQ1192" s="65">
        <f t="shared" si="397"/>
        <v>0.19444444444444642</v>
      </c>
      <c r="BR1192" s="67">
        <f t="shared" si="398"/>
        <v>9911.7083333333358</v>
      </c>
      <c r="BS1192" s="57"/>
      <c r="BT1192" s="57"/>
    </row>
    <row r="1193" spans="1:72" x14ac:dyDescent="0.25">
      <c r="A1193" s="31">
        <v>1193</v>
      </c>
      <c r="B1193" s="56">
        <v>1190</v>
      </c>
      <c r="C1193" s="71">
        <v>81</v>
      </c>
      <c r="D1193" s="71">
        <v>0</v>
      </c>
      <c r="E1193" s="71">
        <v>22.5</v>
      </c>
      <c r="F1193" s="71">
        <v>0.19444444444444642</v>
      </c>
      <c r="G1193" s="71">
        <v>9956.3333333333358</v>
      </c>
      <c r="K1193" s="57">
        <v>1189</v>
      </c>
      <c r="L1193" s="66">
        <v>0</v>
      </c>
      <c r="M1193" s="66">
        <v>0</v>
      </c>
      <c r="N1193" s="65">
        <f t="shared" si="378"/>
        <v>0</v>
      </c>
      <c r="O1193" s="65">
        <f t="shared" si="385"/>
        <v>0</v>
      </c>
      <c r="P1193" s="67">
        <f t="shared" si="386"/>
        <v>6660.2222222222172</v>
      </c>
      <c r="Q1193" s="57"/>
      <c r="R1193" s="57"/>
      <c r="T1193" s="57">
        <v>1189</v>
      </c>
      <c r="U1193" s="66">
        <v>44.5</v>
      </c>
      <c r="V1193" s="66">
        <v>0</v>
      </c>
      <c r="W1193" s="65">
        <f t="shared" si="379"/>
        <v>12.361111111111111</v>
      </c>
      <c r="X1193" s="65">
        <f t="shared" si="387"/>
        <v>5.5555555555557135E-2</v>
      </c>
      <c r="Y1193" s="67">
        <f t="shared" si="388"/>
        <v>8791.5138888888923</v>
      </c>
      <c r="Z1193" s="57"/>
      <c r="AA1193" s="57"/>
      <c r="AC1193" s="57">
        <v>1189</v>
      </c>
      <c r="AD1193" s="66">
        <v>14.3</v>
      </c>
      <c r="AE1193" s="66">
        <v>0</v>
      </c>
      <c r="AF1193" s="65">
        <f t="shared" si="380"/>
        <v>3.9722222222222223</v>
      </c>
      <c r="AG1193" s="65">
        <f t="shared" si="389"/>
        <v>0.3055555555555558</v>
      </c>
      <c r="AH1193" s="67">
        <f t="shared" si="390"/>
        <v>8317.1249999999891</v>
      </c>
      <c r="AI1193" s="57"/>
      <c r="AJ1193" s="57"/>
      <c r="AL1193" s="57">
        <v>1189</v>
      </c>
      <c r="AM1193" s="66">
        <v>60.2</v>
      </c>
      <c r="AN1193" s="66">
        <v>0</v>
      </c>
      <c r="AO1193" s="65">
        <f t="shared" si="381"/>
        <v>16.722222222222221</v>
      </c>
      <c r="AP1193" s="65">
        <f t="shared" si="391"/>
        <v>0.44444444444444287</v>
      </c>
      <c r="AQ1193" s="67">
        <f t="shared" si="392"/>
        <v>10273.527777777766</v>
      </c>
      <c r="AR1193" s="57"/>
      <c r="AS1193" s="57"/>
      <c r="AU1193" s="57">
        <v>1189</v>
      </c>
      <c r="AV1193" s="66">
        <v>60.2</v>
      </c>
      <c r="AW1193" s="66">
        <v>0</v>
      </c>
      <c r="AX1193" s="65">
        <f t="shared" si="382"/>
        <v>16.722222222222221</v>
      </c>
      <c r="AY1193" s="65">
        <f t="shared" si="393"/>
        <v>0.44444444444444287</v>
      </c>
      <c r="AZ1193" s="67">
        <f t="shared" si="394"/>
        <v>10273.527777777766</v>
      </c>
      <c r="BA1193" s="57"/>
      <c r="BB1193" s="57"/>
      <c r="BD1193" s="57">
        <v>1189</v>
      </c>
      <c r="BE1193" s="66">
        <v>80.3</v>
      </c>
      <c r="BF1193" s="66">
        <v>0</v>
      </c>
      <c r="BG1193" s="65">
        <f t="shared" si="383"/>
        <v>22.305555555555554</v>
      </c>
      <c r="BH1193" s="65">
        <f t="shared" si="395"/>
        <v>0.1666666666666643</v>
      </c>
      <c r="BI1193" s="67">
        <f t="shared" si="396"/>
        <v>9878.236111111115</v>
      </c>
      <c r="BJ1193" s="57"/>
      <c r="BK1193" s="57"/>
      <c r="BM1193" s="57">
        <v>1189</v>
      </c>
      <c r="BN1193" s="57">
        <v>80.3</v>
      </c>
      <c r="BO1193" s="66">
        <v>0</v>
      </c>
      <c r="BP1193" s="65">
        <f t="shared" si="384"/>
        <v>22.305555555555554</v>
      </c>
      <c r="BQ1193" s="65">
        <f t="shared" si="397"/>
        <v>0.1666666666666643</v>
      </c>
      <c r="BR1193" s="67">
        <f t="shared" si="398"/>
        <v>9933.9305555555584</v>
      </c>
      <c r="BS1193" s="57"/>
      <c r="BT1193" s="57"/>
    </row>
    <row r="1194" spans="1:72" x14ac:dyDescent="0.25">
      <c r="A1194" s="31">
        <v>1194</v>
      </c>
      <c r="B1194" s="56">
        <v>1191</v>
      </c>
      <c r="C1194" s="71">
        <v>81.599999999999994</v>
      </c>
      <c r="D1194" s="71">
        <v>0</v>
      </c>
      <c r="E1194" s="71">
        <v>22.666666666666664</v>
      </c>
      <c r="F1194" s="71">
        <v>0.1666666666666643</v>
      </c>
      <c r="G1194" s="71">
        <v>9978.9166666666697</v>
      </c>
      <c r="K1194" s="57">
        <v>1190</v>
      </c>
      <c r="L1194" s="66">
        <v>0</v>
      </c>
      <c r="M1194" s="66">
        <v>0</v>
      </c>
      <c r="N1194" s="65">
        <f t="shared" si="378"/>
        <v>0</v>
      </c>
      <c r="O1194" s="65">
        <f t="shared" si="385"/>
        <v>0</v>
      </c>
      <c r="P1194" s="67">
        <f t="shared" si="386"/>
        <v>6660.2222222222172</v>
      </c>
      <c r="Q1194" s="57"/>
      <c r="R1194" s="57"/>
      <c r="T1194" s="57">
        <v>1190</v>
      </c>
      <c r="U1194" s="66">
        <v>44.6</v>
      </c>
      <c r="V1194" s="66">
        <v>0</v>
      </c>
      <c r="W1194" s="65">
        <f t="shared" si="379"/>
        <v>12.388888888888889</v>
      </c>
      <c r="X1194" s="65">
        <f t="shared" si="387"/>
        <v>2.7777777777778567E-2</v>
      </c>
      <c r="Y1194" s="67">
        <f t="shared" si="388"/>
        <v>8803.8888888888923</v>
      </c>
      <c r="Z1194" s="57"/>
      <c r="AA1194" s="57"/>
      <c r="AC1194" s="57">
        <v>1190</v>
      </c>
      <c r="AD1194" s="66">
        <v>16.5</v>
      </c>
      <c r="AE1194" s="66">
        <v>0</v>
      </c>
      <c r="AF1194" s="65">
        <f t="shared" si="380"/>
        <v>4.583333333333333</v>
      </c>
      <c r="AG1194" s="65">
        <f t="shared" si="389"/>
        <v>0.61111111111111072</v>
      </c>
      <c r="AH1194" s="67">
        <f t="shared" si="390"/>
        <v>8321.4027777777665</v>
      </c>
      <c r="AI1194" s="57"/>
      <c r="AJ1194" s="57"/>
      <c r="AL1194" s="57">
        <v>1190</v>
      </c>
      <c r="AM1194" s="66">
        <v>61.6</v>
      </c>
      <c r="AN1194" s="66">
        <v>0</v>
      </c>
      <c r="AO1194" s="65">
        <f t="shared" si="381"/>
        <v>17.111111111111111</v>
      </c>
      <c r="AP1194" s="65">
        <f t="shared" si="391"/>
        <v>0.38888888888888928</v>
      </c>
      <c r="AQ1194" s="67">
        <f t="shared" si="392"/>
        <v>10290.444444444433</v>
      </c>
      <c r="AR1194" s="57"/>
      <c r="AS1194" s="57"/>
      <c r="AU1194" s="57">
        <v>1190</v>
      </c>
      <c r="AV1194" s="66">
        <v>61.6</v>
      </c>
      <c r="AW1194" s="66">
        <v>0</v>
      </c>
      <c r="AX1194" s="65">
        <f t="shared" si="382"/>
        <v>17.111111111111111</v>
      </c>
      <c r="AY1194" s="65">
        <f t="shared" si="393"/>
        <v>0.38888888888888928</v>
      </c>
      <c r="AZ1194" s="67">
        <f t="shared" si="394"/>
        <v>10290.444444444433</v>
      </c>
      <c r="BA1194" s="57"/>
      <c r="BB1194" s="57"/>
      <c r="BD1194" s="57">
        <v>1190</v>
      </c>
      <c r="BE1194" s="66">
        <v>81</v>
      </c>
      <c r="BF1194" s="66">
        <v>0</v>
      </c>
      <c r="BG1194" s="65">
        <f t="shared" si="383"/>
        <v>22.5</v>
      </c>
      <c r="BH1194" s="65">
        <f t="shared" si="395"/>
        <v>0.19444444444444642</v>
      </c>
      <c r="BI1194" s="67">
        <f t="shared" si="396"/>
        <v>9900.6388888888923</v>
      </c>
      <c r="BJ1194" s="57"/>
      <c r="BK1194" s="57"/>
      <c r="BM1194" s="57">
        <v>1190</v>
      </c>
      <c r="BN1194" s="57">
        <v>81</v>
      </c>
      <c r="BO1194" s="66">
        <v>0</v>
      </c>
      <c r="BP1194" s="65">
        <f t="shared" si="384"/>
        <v>22.5</v>
      </c>
      <c r="BQ1194" s="65">
        <f t="shared" si="397"/>
        <v>0.19444444444444642</v>
      </c>
      <c r="BR1194" s="67">
        <f t="shared" si="398"/>
        <v>9956.3333333333358</v>
      </c>
      <c r="BS1194" s="57"/>
      <c r="BT1194" s="57"/>
    </row>
    <row r="1195" spans="1:72" x14ac:dyDescent="0.25">
      <c r="A1195" s="31">
        <v>1195</v>
      </c>
      <c r="B1195" s="56">
        <v>1192</v>
      </c>
      <c r="C1195" s="71">
        <v>82.4</v>
      </c>
      <c r="D1195" s="71">
        <v>0</v>
      </c>
      <c r="E1195" s="71">
        <v>22.888888888888889</v>
      </c>
      <c r="F1195" s="71">
        <v>0.22222222222222499</v>
      </c>
      <c r="G1195" s="71">
        <v>10001.694444444447</v>
      </c>
      <c r="K1195" s="57">
        <v>1191</v>
      </c>
      <c r="L1195" s="66">
        <v>0</v>
      </c>
      <c r="M1195" s="66">
        <v>0</v>
      </c>
      <c r="N1195" s="65">
        <f t="shared" si="378"/>
        <v>0</v>
      </c>
      <c r="O1195" s="65">
        <f t="shared" si="385"/>
        <v>0</v>
      </c>
      <c r="P1195" s="67">
        <f t="shared" si="386"/>
        <v>6660.2222222222172</v>
      </c>
      <c r="Q1195" s="57"/>
      <c r="R1195" s="57"/>
      <c r="T1195" s="57">
        <v>1191</v>
      </c>
      <c r="U1195" s="66">
        <v>44.6</v>
      </c>
      <c r="V1195" s="66">
        <v>0</v>
      </c>
      <c r="W1195" s="65">
        <f t="shared" si="379"/>
        <v>12.388888888888889</v>
      </c>
      <c r="X1195" s="65">
        <f t="shared" si="387"/>
        <v>0</v>
      </c>
      <c r="Y1195" s="67">
        <f t="shared" si="388"/>
        <v>8816.277777777781</v>
      </c>
      <c r="Z1195" s="57"/>
      <c r="AA1195" s="57"/>
      <c r="AC1195" s="57">
        <v>1191</v>
      </c>
      <c r="AD1195" s="66">
        <v>19.399999999999999</v>
      </c>
      <c r="AE1195" s="66">
        <v>0</v>
      </c>
      <c r="AF1195" s="65">
        <f t="shared" si="380"/>
        <v>5.3888888888888884</v>
      </c>
      <c r="AG1195" s="65">
        <f t="shared" si="389"/>
        <v>0.80555555555555536</v>
      </c>
      <c r="AH1195" s="67">
        <f t="shared" si="390"/>
        <v>8326.3888888888778</v>
      </c>
      <c r="AI1195" s="57"/>
      <c r="AJ1195" s="57"/>
      <c r="AL1195" s="57">
        <v>1191</v>
      </c>
      <c r="AM1195" s="66">
        <v>62.2</v>
      </c>
      <c r="AN1195" s="66">
        <v>0</v>
      </c>
      <c r="AO1195" s="65">
        <f t="shared" si="381"/>
        <v>17.277777777777779</v>
      </c>
      <c r="AP1195" s="65">
        <f t="shared" si="391"/>
        <v>0.16666666666666785</v>
      </c>
      <c r="AQ1195" s="67">
        <f t="shared" si="392"/>
        <v>10307.638888888878</v>
      </c>
      <c r="AR1195" s="57"/>
      <c r="AS1195" s="57"/>
      <c r="AU1195" s="57">
        <v>1191</v>
      </c>
      <c r="AV1195" s="66">
        <v>62.2</v>
      </c>
      <c r="AW1195" s="66">
        <v>0</v>
      </c>
      <c r="AX1195" s="65">
        <f t="shared" si="382"/>
        <v>17.277777777777779</v>
      </c>
      <c r="AY1195" s="65">
        <f t="shared" si="393"/>
        <v>0.16666666666666785</v>
      </c>
      <c r="AZ1195" s="67">
        <f t="shared" si="394"/>
        <v>10307.638888888878</v>
      </c>
      <c r="BA1195" s="57"/>
      <c r="BB1195" s="57"/>
      <c r="BD1195" s="57">
        <v>1191</v>
      </c>
      <c r="BE1195" s="66">
        <v>81.599999999999994</v>
      </c>
      <c r="BF1195" s="66">
        <v>0</v>
      </c>
      <c r="BG1195" s="65">
        <f t="shared" si="383"/>
        <v>22.666666666666664</v>
      </c>
      <c r="BH1195" s="65">
        <f t="shared" si="395"/>
        <v>0.1666666666666643</v>
      </c>
      <c r="BI1195" s="67">
        <f t="shared" si="396"/>
        <v>9923.2222222222263</v>
      </c>
      <c r="BJ1195" s="57"/>
      <c r="BK1195" s="57"/>
      <c r="BM1195" s="57">
        <v>1191</v>
      </c>
      <c r="BN1195" s="57">
        <v>81.599999999999994</v>
      </c>
      <c r="BO1195" s="66">
        <v>0</v>
      </c>
      <c r="BP1195" s="65">
        <f t="shared" si="384"/>
        <v>22.666666666666664</v>
      </c>
      <c r="BQ1195" s="65">
        <f t="shared" si="397"/>
        <v>0.1666666666666643</v>
      </c>
      <c r="BR1195" s="67">
        <f t="shared" si="398"/>
        <v>9978.9166666666697</v>
      </c>
      <c r="BS1195" s="57"/>
      <c r="BT1195" s="57"/>
    </row>
    <row r="1196" spans="1:72" x14ac:dyDescent="0.25">
      <c r="A1196" s="31">
        <v>1196</v>
      </c>
      <c r="B1196" s="56">
        <v>1193</v>
      </c>
      <c r="C1196" s="71">
        <v>82.9</v>
      </c>
      <c r="D1196" s="71">
        <v>0</v>
      </c>
      <c r="E1196" s="71">
        <v>23.027777777777779</v>
      </c>
      <c r="F1196" s="71">
        <v>0.13888888888888928</v>
      </c>
      <c r="G1196" s="71">
        <v>10024.652777777781</v>
      </c>
      <c r="K1196" s="57">
        <v>1192</v>
      </c>
      <c r="L1196" s="66">
        <v>0.2</v>
      </c>
      <c r="M1196" s="66">
        <v>0</v>
      </c>
      <c r="N1196" s="65">
        <f t="shared" si="378"/>
        <v>5.5555555555555559E-2</v>
      </c>
      <c r="O1196" s="65">
        <f t="shared" si="385"/>
        <v>5.5555555555555559E-2</v>
      </c>
      <c r="P1196" s="67">
        <f t="shared" si="386"/>
        <v>6660.2499999999945</v>
      </c>
      <c r="Q1196" s="57"/>
      <c r="R1196" s="57"/>
      <c r="T1196" s="57">
        <v>1192</v>
      </c>
      <c r="U1196" s="66">
        <v>44.5</v>
      </c>
      <c r="V1196" s="66">
        <v>0</v>
      </c>
      <c r="W1196" s="65">
        <f t="shared" si="379"/>
        <v>12.361111111111111</v>
      </c>
      <c r="X1196" s="65">
        <f t="shared" si="387"/>
        <v>-2.7777777777778567E-2</v>
      </c>
      <c r="Y1196" s="67">
        <f t="shared" si="388"/>
        <v>8828.652777777781</v>
      </c>
      <c r="Z1196" s="57"/>
      <c r="AA1196" s="57"/>
      <c r="AC1196" s="57">
        <v>1192</v>
      </c>
      <c r="AD1196" s="66">
        <v>21.7</v>
      </c>
      <c r="AE1196" s="66">
        <v>0</v>
      </c>
      <c r="AF1196" s="65">
        <f t="shared" si="380"/>
        <v>6.0277777777777777</v>
      </c>
      <c r="AG1196" s="65">
        <f t="shared" si="389"/>
        <v>0.63888888888888928</v>
      </c>
      <c r="AH1196" s="67">
        <f t="shared" si="390"/>
        <v>8332.0972222222117</v>
      </c>
      <c r="AI1196" s="57"/>
      <c r="AJ1196" s="57"/>
      <c r="AL1196" s="57">
        <v>1192</v>
      </c>
      <c r="AM1196" s="66">
        <v>62.5</v>
      </c>
      <c r="AN1196" s="66">
        <v>0</v>
      </c>
      <c r="AO1196" s="65">
        <f t="shared" si="381"/>
        <v>17.361111111111111</v>
      </c>
      <c r="AP1196" s="65">
        <f t="shared" si="391"/>
        <v>8.3333333333332149E-2</v>
      </c>
      <c r="AQ1196" s="67">
        <f t="shared" si="392"/>
        <v>10324.958333333323</v>
      </c>
      <c r="AR1196" s="57"/>
      <c r="AS1196" s="57"/>
      <c r="AU1196" s="57">
        <v>1192</v>
      </c>
      <c r="AV1196" s="66">
        <v>62.5</v>
      </c>
      <c r="AW1196" s="66">
        <v>0</v>
      </c>
      <c r="AX1196" s="65">
        <f t="shared" si="382"/>
        <v>17.361111111111111</v>
      </c>
      <c r="AY1196" s="65">
        <f t="shared" si="393"/>
        <v>8.3333333333332149E-2</v>
      </c>
      <c r="AZ1196" s="67">
        <f t="shared" si="394"/>
        <v>10324.958333333323</v>
      </c>
      <c r="BA1196" s="57"/>
      <c r="BB1196" s="57"/>
      <c r="BD1196" s="57">
        <v>1192</v>
      </c>
      <c r="BE1196" s="66">
        <v>82.4</v>
      </c>
      <c r="BF1196" s="66">
        <v>0</v>
      </c>
      <c r="BG1196" s="65">
        <f t="shared" si="383"/>
        <v>22.888888888888889</v>
      </c>
      <c r="BH1196" s="65">
        <f t="shared" si="395"/>
        <v>0.22222222222222499</v>
      </c>
      <c r="BI1196" s="67">
        <f t="shared" si="396"/>
        <v>9946.0000000000036</v>
      </c>
      <c r="BJ1196" s="57"/>
      <c r="BK1196" s="57"/>
      <c r="BM1196" s="57">
        <v>1192</v>
      </c>
      <c r="BN1196" s="57">
        <v>82.4</v>
      </c>
      <c r="BO1196" s="66">
        <v>0</v>
      </c>
      <c r="BP1196" s="65">
        <f t="shared" si="384"/>
        <v>22.888888888888889</v>
      </c>
      <c r="BQ1196" s="65">
        <f t="shared" si="397"/>
        <v>0.22222222222222499</v>
      </c>
      <c r="BR1196" s="67">
        <f t="shared" si="398"/>
        <v>10001.694444444447</v>
      </c>
      <c r="BS1196" s="57"/>
      <c r="BT1196" s="57"/>
    </row>
    <row r="1197" spans="1:72" x14ac:dyDescent="0.25">
      <c r="A1197" s="31">
        <v>1197</v>
      </c>
      <c r="B1197" s="56">
        <v>1194</v>
      </c>
      <c r="C1197" s="71">
        <v>83.4</v>
      </c>
      <c r="D1197" s="71">
        <v>0</v>
      </c>
      <c r="E1197" s="71">
        <v>23.166666666666668</v>
      </c>
      <c r="F1197" s="71">
        <v>0.13888888888888928</v>
      </c>
      <c r="G1197" s="71">
        <v>10047.750000000004</v>
      </c>
      <c r="K1197" s="57">
        <v>1193</v>
      </c>
      <c r="L1197" s="66">
        <v>3.1</v>
      </c>
      <c r="M1197" s="66">
        <v>0</v>
      </c>
      <c r="N1197" s="65">
        <f t="shared" si="378"/>
        <v>0.86111111111111116</v>
      </c>
      <c r="O1197" s="65">
        <f t="shared" si="385"/>
        <v>0.80555555555555558</v>
      </c>
      <c r="P1197" s="67">
        <f t="shared" si="386"/>
        <v>6660.7083333333276</v>
      </c>
      <c r="Q1197" s="57"/>
      <c r="R1197" s="57"/>
      <c r="T1197" s="57">
        <v>1193</v>
      </c>
      <c r="U1197" s="66">
        <v>44.4</v>
      </c>
      <c r="V1197" s="66">
        <v>0</v>
      </c>
      <c r="W1197" s="65">
        <f t="shared" si="379"/>
        <v>12.333333333333332</v>
      </c>
      <c r="X1197" s="65">
        <f t="shared" si="387"/>
        <v>-2.7777777777778567E-2</v>
      </c>
      <c r="Y1197" s="67">
        <f t="shared" si="388"/>
        <v>8841.0000000000036</v>
      </c>
      <c r="Z1197" s="57"/>
      <c r="AA1197" s="57"/>
      <c r="AC1197" s="57">
        <v>1193</v>
      </c>
      <c r="AD1197" s="66">
        <v>23.1</v>
      </c>
      <c r="AE1197" s="66">
        <v>0</v>
      </c>
      <c r="AF1197" s="65">
        <f t="shared" si="380"/>
        <v>6.416666666666667</v>
      </c>
      <c r="AG1197" s="65">
        <f t="shared" si="389"/>
        <v>0.38888888888888928</v>
      </c>
      <c r="AH1197" s="67">
        <f t="shared" si="390"/>
        <v>8338.3194444444343</v>
      </c>
      <c r="AI1197" s="57"/>
      <c r="AJ1197" s="57"/>
      <c r="AL1197" s="57">
        <v>1193</v>
      </c>
      <c r="AM1197" s="66">
        <v>62.8</v>
      </c>
      <c r="AN1197" s="66">
        <v>0</v>
      </c>
      <c r="AO1197" s="65">
        <f t="shared" si="381"/>
        <v>17.444444444444443</v>
      </c>
      <c r="AP1197" s="65">
        <f t="shared" si="391"/>
        <v>8.3333333333332149E-2</v>
      </c>
      <c r="AQ1197" s="67">
        <f t="shared" si="392"/>
        <v>10342.3611111111</v>
      </c>
      <c r="AR1197" s="57"/>
      <c r="AS1197" s="57"/>
      <c r="AU1197" s="57">
        <v>1193</v>
      </c>
      <c r="AV1197" s="66">
        <v>62.8</v>
      </c>
      <c r="AW1197" s="66">
        <v>0</v>
      </c>
      <c r="AX1197" s="65">
        <f t="shared" si="382"/>
        <v>17.444444444444443</v>
      </c>
      <c r="AY1197" s="65">
        <f t="shared" si="393"/>
        <v>8.3333333333332149E-2</v>
      </c>
      <c r="AZ1197" s="67">
        <f t="shared" si="394"/>
        <v>10342.3611111111</v>
      </c>
      <c r="BA1197" s="57"/>
      <c r="BB1197" s="57"/>
      <c r="BD1197" s="57">
        <v>1193</v>
      </c>
      <c r="BE1197" s="66">
        <v>82.9</v>
      </c>
      <c r="BF1197" s="66">
        <v>0</v>
      </c>
      <c r="BG1197" s="65">
        <f t="shared" si="383"/>
        <v>23.027777777777779</v>
      </c>
      <c r="BH1197" s="65">
        <f t="shared" si="395"/>
        <v>0.13888888888888928</v>
      </c>
      <c r="BI1197" s="67">
        <f t="shared" si="396"/>
        <v>9968.9583333333376</v>
      </c>
      <c r="BJ1197" s="57"/>
      <c r="BK1197" s="57"/>
      <c r="BM1197" s="57">
        <v>1193</v>
      </c>
      <c r="BN1197" s="57">
        <v>82.9</v>
      </c>
      <c r="BO1197" s="66">
        <v>0</v>
      </c>
      <c r="BP1197" s="65">
        <f t="shared" si="384"/>
        <v>23.027777777777779</v>
      </c>
      <c r="BQ1197" s="65">
        <f t="shared" si="397"/>
        <v>0.13888888888888928</v>
      </c>
      <c r="BR1197" s="67">
        <f t="shared" si="398"/>
        <v>10024.652777777781</v>
      </c>
      <c r="BS1197" s="57"/>
      <c r="BT1197" s="57"/>
    </row>
    <row r="1198" spans="1:72" x14ac:dyDescent="0.25">
      <c r="A1198" s="31">
        <v>1198</v>
      </c>
      <c r="B1198" s="56">
        <v>1195</v>
      </c>
      <c r="C1198" s="71">
        <v>83.8</v>
      </c>
      <c r="D1198" s="71">
        <v>0</v>
      </c>
      <c r="E1198" s="71">
        <v>23.277777777777775</v>
      </c>
      <c r="F1198" s="71">
        <v>0.11111111111110716</v>
      </c>
      <c r="G1198" s="71">
        <v>10070.972222222226</v>
      </c>
      <c r="K1198" s="57">
        <v>1194</v>
      </c>
      <c r="L1198" s="66">
        <v>5.7</v>
      </c>
      <c r="M1198" s="66">
        <v>0</v>
      </c>
      <c r="N1198" s="65">
        <f t="shared" si="378"/>
        <v>1.5833333333333333</v>
      </c>
      <c r="O1198" s="65">
        <f t="shared" si="385"/>
        <v>0.7222222222222221</v>
      </c>
      <c r="P1198" s="67">
        <f t="shared" si="386"/>
        <v>6661.9305555555502</v>
      </c>
      <c r="Q1198" s="57"/>
      <c r="R1198" s="57"/>
      <c r="T1198" s="57">
        <v>1194</v>
      </c>
      <c r="U1198" s="66">
        <v>44.3</v>
      </c>
      <c r="V1198" s="66">
        <v>0</v>
      </c>
      <c r="W1198" s="65">
        <f t="shared" si="379"/>
        <v>12.305555555555554</v>
      </c>
      <c r="X1198" s="65">
        <f t="shared" si="387"/>
        <v>-2.7777777777778567E-2</v>
      </c>
      <c r="Y1198" s="67">
        <f t="shared" si="388"/>
        <v>8853.3194444444489</v>
      </c>
      <c r="Z1198" s="57"/>
      <c r="AA1198" s="57"/>
      <c r="AC1198" s="57">
        <v>1194</v>
      </c>
      <c r="AD1198" s="66">
        <v>23.5</v>
      </c>
      <c r="AE1198" s="66">
        <v>0</v>
      </c>
      <c r="AF1198" s="65">
        <f t="shared" si="380"/>
        <v>6.5277777777777777</v>
      </c>
      <c r="AG1198" s="65">
        <f t="shared" si="389"/>
        <v>0.11111111111111072</v>
      </c>
      <c r="AH1198" s="67">
        <f t="shared" si="390"/>
        <v>8344.791666666657</v>
      </c>
      <c r="AI1198" s="57"/>
      <c r="AJ1198" s="57"/>
      <c r="AL1198" s="57">
        <v>1194</v>
      </c>
      <c r="AM1198" s="66">
        <v>62.9</v>
      </c>
      <c r="AN1198" s="66">
        <v>0</v>
      </c>
      <c r="AO1198" s="65">
        <f t="shared" si="381"/>
        <v>17.472222222222221</v>
      </c>
      <c r="AP1198" s="65">
        <f t="shared" si="391"/>
        <v>2.7777777777778567E-2</v>
      </c>
      <c r="AQ1198" s="67">
        <f t="shared" si="392"/>
        <v>10359.819444444434</v>
      </c>
      <c r="AR1198" s="57"/>
      <c r="AS1198" s="57"/>
      <c r="AU1198" s="57">
        <v>1194</v>
      </c>
      <c r="AV1198" s="66">
        <v>62.9</v>
      </c>
      <c r="AW1198" s="66">
        <v>0</v>
      </c>
      <c r="AX1198" s="65">
        <f t="shared" si="382"/>
        <v>17.472222222222221</v>
      </c>
      <c r="AY1198" s="65">
        <f t="shared" si="393"/>
        <v>2.7777777777778567E-2</v>
      </c>
      <c r="AZ1198" s="67">
        <f t="shared" si="394"/>
        <v>10359.819444444434</v>
      </c>
      <c r="BA1198" s="57"/>
      <c r="BB1198" s="57"/>
      <c r="BD1198" s="57">
        <v>1194</v>
      </c>
      <c r="BE1198" s="66">
        <v>83.4</v>
      </c>
      <c r="BF1198" s="66">
        <v>0</v>
      </c>
      <c r="BG1198" s="65">
        <f t="shared" si="383"/>
        <v>23.166666666666668</v>
      </c>
      <c r="BH1198" s="65">
        <f t="shared" si="395"/>
        <v>0.13888888888888928</v>
      </c>
      <c r="BI1198" s="67">
        <f t="shared" si="396"/>
        <v>9992.0555555555602</v>
      </c>
      <c r="BJ1198" s="57"/>
      <c r="BK1198" s="57"/>
      <c r="BM1198" s="57">
        <v>1194</v>
      </c>
      <c r="BN1198" s="57">
        <v>83.4</v>
      </c>
      <c r="BO1198" s="66">
        <v>0</v>
      </c>
      <c r="BP1198" s="65">
        <f t="shared" si="384"/>
        <v>23.166666666666668</v>
      </c>
      <c r="BQ1198" s="65">
        <f t="shared" si="397"/>
        <v>0.13888888888888928</v>
      </c>
      <c r="BR1198" s="67">
        <f t="shared" si="398"/>
        <v>10047.750000000004</v>
      </c>
      <c r="BS1198" s="57"/>
      <c r="BT1198" s="57"/>
    </row>
    <row r="1199" spans="1:72" x14ac:dyDescent="0.25">
      <c r="A1199" s="31">
        <v>1199</v>
      </c>
      <c r="B1199" s="56">
        <v>1196</v>
      </c>
      <c r="C1199" s="71">
        <v>84.2</v>
      </c>
      <c r="D1199" s="71">
        <v>0</v>
      </c>
      <c r="E1199" s="71">
        <v>23.388888888888889</v>
      </c>
      <c r="F1199" s="71">
        <v>0.11111111111111427</v>
      </c>
      <c r="G1199" s="71">
        <v>10094.30555555556</v>
      </c>
      <c r="K1199" s="57">
        <v>1195</v>
      </c>
      <c r="L1199" s="66">
        <v>8</v>
      </c>
      <c r="M1199" s="66">
        <v>0</v>
      </c>
      <c r="N1199" s="65">
        <f t="shared" si="378"/>
        <v>2.2222222222222223</v>
      </c>
      <c r="O1199" s="65">
        <f t="shared" si="385"/>
        <v>0.63888888888888906</v>
      </c>
      <c r="P1199" s="67">
        <f t="shared" si="386"/>
        <v>6663.8333333333276</v>
      </c>
      <c r="Q1199" s="57"/>
      <c r="R1199" s="57"/>
      <c r="T1199" s="57">
        <v>1195</v>
      </c>
      <c r="U1199" s="66">
        <v>44.2</v>
      </c>
      <c r="V1199" s="66">
        <v>0</v>
      </c>
      <c r="W1199" s="65">
        <f t="shared" si="379"/>
        <v>12.277777777777779</v>
      </c>
      <c r="X1199" s="65">
        <f t="shared" si="387"/>
        <v>-2.7777777777775015E-2</v>
      </c>
      <c r="Y1199" s="67">
        <f t="shared" si="388"/>
        <v>8865.611111111115</v>
      </c>
      <c r="Z1199" s="57"/>
      <c r="AA1199" s="57"/>
      <c r="AC1199" s="57">
        <v>1195</v>
      </c>
      <c r="AD1199" s="66">
        <v>24.2</v>
      </c>
      <c r="AE1199" s="66">
        <v>0</v>
      </c>
      <c r="AF1199" s="65">
        <f t="shared" si="380"/>
        <v>6.7222222222222214</v>
      </c>
      <c r="AG1199" s="65">
        <f t="shared" si="389"/>
        <v>0.19444444444444375</v>
      </c>
      <c r="AH1199" s="67">
        <f t="shared" si="390"/>
        <v>8351.416666666657</v>
      </c>
      <c r="AI1199" s="57"/>
      <c r="AJ1199" s="57"/>
      <c r="AL1199" s="57">
        <v>1195</v>
      </c>
      <c r="AM1199" s="66">
        <v>63</v>
      </c>
      <c r="AN1199" s="66">
        <v>0</v>
      </c>
      <c r="AO1199" s="65">
        <f t="shared" si="381"/>
        <v>17.5</v>
      </c>
      <c r="AP1199" s="65">
        <f t="shared" si="391"/>
        <v>2.7777777777778567E-2</v>
      </c>
      <c r="AQ1199" s="67">
        <f t="shared" si="392"/>
        <v>10377.305555555546</v>
      </c>
      <c r="AR1199" s="57"/>
      <c r="AS1199" s="57"/>
      <c r="AU1199" s="57">
        <v>1195</v>
      </c>
      <c r="AV1199" s="66">
        <v>63</v>
      </c>
      <c r="AW1199" s="66">
        <v>0</v>
      </c>
      <c r="AX1199" s="65">
        <f t="shared" si="382"/>
        <v>17.5</v>
      </c>
      <c r="AY1199" s="65">
        <f t="shared" si="393"/>
        <v>2.7777777777778567E-2</v>
      </c>
      <c r="AZ1199" s="67">
        <f t="shared" si="394"/>
        <v>10377.305555555546</v>
      </c>
      <c r="BA1199" s="57"/>
      <c r="BB1199" s="57"/>
      <c r="BD1199" s="57">
        <v>1195</v>
      </c>
      <c r="BE1199" s="66">
        <v>83.8</v>
      </c>
      <c r="BF1199" s="66">
        <v>0</v>
      </c>
      <c r="BG1199" s="65">
        <f t="shared" si="383"/>
        <v>23.277777777777775</v>
      </c>
      <c r="BH1199" s="65">
        <f t="shared" si="395"/>
        <v>0.11111111111110716</v>
      </c>
      <c r="BI1199" s="67">
        <f t="shared" si="396"/>
        <v>10015.277777777783</v>
      </c>
      <c r="BJ1199" s="57"/>
      <c r="BK1199" s="57"/>
      <c r="BM1199" s="57">
        <v>1195</v>
      </c>
      <c r="BN1199" s="57">
        <v>83.8</v>
      </c>
      <c r="BO1199" s="66">
        <v>0</v>
      </c>
      <c r="BP1199" s="65">
        <f t="shared" si="384"/>
        <v>23.277777777777775</v>
      </c>
      <c r="BQ1199" s="65">
        <f t="shared" si="397"/>
        <v>0.11111111111110716</v>
      </c>
      <c r="BR1199" s="67">
        <f t="shared" si="398"/>
        <v>10070.972222222226</v>
      </c>
      <c r="BS1199" s="57"/>
      <c r="BT1199" s="57"/>
    </row>
    <row r="1200" spans="1:72" x14ac:dyDescent="0.25">
      <c r="A1200" s="31">
        <v>1200</v>
      </c>
      <c r="B1200" s="56">
        <v>1197</v>
      </c>
      <c r="C1200" s="71">
        <v>84.7</v>
      </c>
      <c r="D1200" s="71">
        <v>0</v>
      </c>
      <c r="E1200" s="71">
        <v>23.527777777777779</v>
      </c>
      <c r="F1200" s="71">
        <v>0.13888888888888928</v>
      </c>
      <c r="G1200" s="71">
        <v>10117.763888888894</v>
      </c>
      <c r="K1200" s="57">
        <v>1196</v>
      </c>
      <c r="L1200" s="66">
        <v>10.1</v>
      </c>
      <c r="M1200" s="66">
        <v>0</v>
      </c>
      <c r="N1200" s="65">
        <f t="shared" si="378"/>
        <v>2.8055555555555554</v>
      </c>
      <c r="O1200" s="65">
        <f t="shared" si="385"/>
        <v>0.58333333333333304</v>
      </c>
      <c r="P1200" s="67">
        <f t="shared" si="386"/>
        <v>6666.3472222222163</v>
      </c>
      <c r="Q1200" s="57"/>
      <c r="R1200" s="57"/>
      <c r="T1200" s="57">
        <v>1196</v>
      </c>
      <c r="U1200" s="66">
        <v>44.1</v>
      </c>
      <c r="V1200" s="66">
        <v>0</v>
      </c>
      <c r="W1200" s="65">
        <f t="shared" si="379"/>
        <v>12.25</v>
      </c>
      <c r="X1200" s="65">
        <f t="shared" si="387"/>
        <v>-2.7777777777778567E-2</v>
      </c>
      <c r="Y1200" s="67">
        <f t="shared" si="388"/>
        <v>8877.8750000000036</v>
      </c>
      <c r="Z1200" s="57"/>
      <c r="AA1200" s="57"/>
      <c r="AC1200" s="57">
        <v>1196</v>
      </c>
      <c r="AD1200" s="66">
        <v>24.8</v>
      </c>
      <c r="AE1200" s="66">
        <v>0</v>
      </c>
      <c r="AF1200" s="65">
        <f t="shared" si="380"/>
        <v>6.8888888888888893</v>
      </c>
      <c r="AG1200" s="65">
        <f t="shared" si="389"/>
        <v>0.16666666666666785</v>
      </c>
      <c r="AH1200" s="67">
        <f t="shared" si="390"/>
        <v>8358.2222222222117</v>
      </c>
      <c r="AI1200" s="57"/>
      <c r="AJ1200" s="57"/>
      <c r="AL1200" s="57">
        <v>1196</v>
      </c>
      <c r="AM1200" s="66">
        <v>63</v>
      </c>
      <c r="AN1200" s="66">
        <v>0</v>
      </c>
      <c r="AO1200" s="65">
        <f t="shared" si="381"/>
        <v>17.5</v>
      </c>
      <c r="AP1200" s="65">
        <f t="shared" si="391"/>
        <v>0</v>
      </c>
      <c r="AQ1200" s="67">
        <f t="shared" si="392"/>
        <v>10394.805555555546</v>
      </c>
      <c r="AR1200" s="57"/>
      <c r="AS1200" s="57"/>
      <c r="AU1200" s="57">
        <v>1196</v>
      </c>
      <c r="AV1200" s="66">
        <v>63</v>
      </c>
      <c r="AW1200" s="66">
        <v>0</v>
      </c>
      <c r="AX1200" s="65">
        <f t="shared" si="382"/>
        <v>17.5</v>
      </c>
      <c r="AY1200" s="65">
        <f t="shared" si="393"/>
        <v>0</v>
      </c>
      <c r="AZ1200" s="67">
        <f t="shared" si="394"/>
        <v>10394.805555555546</v>
      </c>
      <c r="BA1200" s="57"/>
      <c r="BB1200" s="57"/>
      <c r="BD1200" s="57">
        <v>1196</v>
      </c>
      <c r="BE1200" s="66">
        <v>84.2</v>
      </c>
      <c r="BF1200" s="66">
        <v>0</v>
      </c>
      <c r="BG1200" s="65">
        <f t="shared" si="383"/>
        <v>23.388888888888889</v>
      </c>
      <c r="BH1200" s="65">
        <f t="shared" si="395"/>
        <v>0.11111111111111427</v>
      </c>
      <c r="BI1200" s="67">
        <f t="shared" si="396"/>
        <v>10038.611111111117</v>
      </c>
      <c r="BJ1200" s="57"/>
      <c r="BK1200" s="57"/>
      <c r="BM1200" s="57">
        <v>1196</v>
      </c>
      <c r="BN1200" s="57">
        <v>84.2</v>
      </c>
      <c r="BO1200" s="66">
        <v>0</v>
      </c>
      <c r="BP1200" s="65">
        <f t="shared" si="384"/>
        <v>23.388888888888889</v>
      </c>
      <c r="BQ1200" s="65">
        <f t="shared" si="397"/>
        <v>0.11111111111111427</v>
      </c>
      <c r="BR1200" s="67">
        <f t="shared" si="398"/>
        <v>10094.30555555556</v>
      </c>
      <c r="BS1200" s="57"/>
      <c r="BT1200" s="57"/>
    </row>
    <row r="1201" spans="1:72" x14ac:dyDescent="0.25">
      <c r="A1201" s="31">
        <v>1201</v>
      </c>
      <c r="B1201" s="56">
        <v>1198</v>
      </c>
      <c r="C1201" s="71">
        <v>85.2</v>
      </c>
      <c r="D1201" s="71">
        <v>0</v>
      </c>
      <c r="E1201" s="71">
        <v>23.666666666666668</v>
      </c>
      <c r="F1201" s="71">
        <v>0.13888888888888928</v>
      </c>
      <c r="G1201" s="71">
        <v>10141.361111111117</v>
      </c>
      <c r="K1201" s="57">
        <v>1197</v>
      </c>
      <c r="L1201" s="66">
        <v>12</v>
      </c>
      <c r="M1201" s="66">
        <v>0</v>
      </c>
      <c r="N1201" s="65">
        <f t="shared" si="378"/>
        <v>3.333333333333333</v>
      </c>
      <c r="O1201" s="65">
        <f t="shared" si="385"/>
        <v>0.52777777777777768</v>
      </c>
      <c r="P1201" s="67">
        <f t="shared" si="386"/>
        <v>6669.4166666666606</v>
      </c>
      <c r="Q1201" s="57"/>
      <c r="R1201" s="57"/>
      <c r="T1201" s="57">
        <v>1197</v>
      </c>
      <c r="U1201" s="66">
        <v>44</v>
      </c>
      <c r="V1201" s="66">
        <v>0</v>
      </c>
      <c r="W1201" s="65">
        <f t="shared" si="379"/>
        <v>12.222222222222221</v>
      </c>
      <c r="X1201" s="65">
        <f t="shared" si="387"/>
        <v>-2.7777777777778567E-2</v>
      </c>
      <c r="Y1201" s="67">
        <f t="shared" si="388"/>
        <v>8890.111111111115</v>
      </c>
      <c r="Z1201" s="57"/>
      <c r="AA1201" s="57"/>
      <c r="AC1201" s="57">
        <v>1197</v>
      </c>
      <c r="AD1201" s="66">
        <v>25.4</v>
      </c>
      <c r="AE1201" s="66">
        <v>0</v>
      </c>
      <c r="AF1201" s="65">
        <f t="shared" si="380"/>
        <v>7.0555555555555554</v>
      </c>
      <c r="AG1201" s="65">
        <f t="shared" si="389"/>
        <v>0.16666666666666607</v>
      </c>
      <c r="AH1201" s="67">
        <f t="shared" si="390"/>
        <v>8365.1944444444343</v>
      </c>
      <c r="AI1201" s="57"/>
      <c r="AJ1201" s="57"/>
      <c r="AL1201" s="57">
        <v>1197</v>
      </c>
      <c r="AM1201" s="66">
        <v>63.1</v>
      </c>
      <c r="AN1201" s="66">
        <v>0</v>
      </c>
      <c r="AO1201" s="65">
        <f t="shared" si="381"/>
        <v>17.527777777777779</v>
      </c>
      <c r="AP1201" s="65">
        <f t="shared" si="391"/>
        <v>2.7777777777778567E-2</v>
      </c>
      <c r="AQ1201" s="67">
        <f t="shared" si="392"/>
        <v>10412.319444444434</v>
      </c>
      <c r="AR1201" s="57"/>
      <c r="AS1201" s="57"/>
      <c r="AU1201" s="57">
        <v>1197</v>
      </c>
      <c r="AV1201" s="66">
        <v>63.1</v>
      </c>
      <c r="AW1201" s="66">
        <v>0</v>
      </c>
      <c r="AX1201" s="65">
        <f t="shared" si="382"/>
        <v>17.527777777777779</v>
      </c>
      <c r="AY1201" s="65">
        <f t="shared" si="393"/>
        <v>2.7777777777778567E-2</v>
      </c>
      <c r="AZ1201" s="67">
        <f t="shared" si="394"/>
        <v>10412.319444444434</v>
      </c>
      <c r="BA1201" s="57"/>
      <c r="BB1201" s="57"/>
      <c r="BD1201" s="57">
        <v>1197</v>
      </c>
      <c r="BE1201" s="66">
        <v>84.7</v>
      </c>
      <c r="BF1201" s="66">
        <v>0</v>
      </c>
      <c r="BG1201" s="65">
        <f t="shared" si="383"/>
        <v>23.527777777777779</v>
      </c>
      <c r="BH1201" s="65">
        <f t="shared" si="395"/>
        <v>0.13888888888888928</v>
      </c>
      <c r="BI1201" s="67">
        <f t="shared" si="396"/>
        <v>10062.069444444451</v>
      </c>
      <c r="BJ1201" s="57"/>
      <c r="BK1201" s="57"/>
      <c r="BM1201" s="57">
        <v>1197</v>
      </c>
      <c r="BN1201" s="57">
        <v>84.7</v>
      </c>
      <c r="BO1201" s="66">
        <v>0</v>
      </c>
      <c r="BP1201" s="65">
        <f t="shared" si="384"/>
        <v>23.527777777777779</v>
      </c>
      <c r="BQ1201" s="65">
        <f t="shared" si="397"/>
        <v>0.13888888888888928</v>
      </c>
      <c r="BR1201" s="67">
        <f t="shared" si="398"/>
        <v>10117.763888888894</v>
      </c>
      <c r="BS1201" s="57"/>
      <c r="BT1201" s="57"/>
    </row>
    <row r="1202" spans="1:72" x14ac:dyDescent="0.25">
      <c r="A1202" s="31">
        <v>1202</v>
      </c>
      <c r="B1202" s="56">
        <v>1199</v>
      </c>
      <c r="C1202" s="71">
        <v>85.6</v>
      </c>
      <c r="D1202" s="71">
        <v>0</v>
      </c>
      <c r="E1202" s="71">
        <v>23.777777777777775</v>
      </c>
      <c r="F1202" s="71">
        <v>0.11111111111110716</v>
      </c>
      <c r="G1202" s="71">
        <v>10165.083333333339</v>
      </c>
      <c r="K1202" s="57">
        <v>1198</v>
      </c>
      <c r="L1202" s="66">
        <v>13.8</v>
      </c>
      <c r="M1202" s="66">
        <v>0</v>
      </c>
      <c r="N1202" s="65">
        <f t="shared" si="378"/>
        <v>3.8333333333333335</v>
      </c>
      <c r="O1202" s="65">
        <f t="shared" si="385"/>
        <v>0.50000000000000044</v>
      </c>
      <c r="P1202" s="67">
        <f t="shared" si="386"/>
        <v>6672.9999999999936</v>
      </c>
      <c r="Q1202" s="57"/>
      <c r="R1202" s="57"/>
      <c r="T1202" s="57">
        <v>1198</v>
      </c>
      <c r="U1202" s="66">
        <v>43.9</v>
      </c>
      <c r="V1202" s="66">
        <v>0</v>
      </c>
      <c r="W1202" s="65">
        <f t="shared" si="379"/>
        <v>12.194444444444443</v>
      </c>
      <c r="X1202" s="65">
        <f t="shared" si="387"/>
        <v>-2.7777777777778567E-2</v>
      </c>
      <c r="Y1202" s="67">
        <f t="shared" si="388"/>
        <v>8902.3194444444489</v>
      </c>
      <c r="Z1202" s="57"/>
      <c r="AA1202" s="57"/>
      <c r="AC1202" s="57">
        <v>1198</v>
      </c>
      <c r="AD1202" s="66">
        <v>25.8</v>
      </c>
      <c r="AE1202" s="66">
        <v>0</v>
      </c>
      <c r="AF1202" s="65">
        <f t="shared" si="380"/>
        <v>7.166666666666667</v>
      </c>
      <c r="AG1202" s="65">
        <f t="shared" si="389"/>
        <v>0.1111111111111116</v>
      </c>
      <c r="AH1202" s="67">
        <f t="shared" si="390"/>
        <v>8372.3055555555457</v>
      </c>
      <c r="AI1202" s="57"/>
      <c r="AJ1202" s="57"/>
      <c r="AL1202" s="57">
        <v>1198</v>
      </c>
      <c r="AM1202" s="66">
        <v>63.2</v>
      </c>
      <c r="AN1202" s="66">
        <v>0</v>
      </c>
      <c r="AO1202" s="65">
        <f t="shared" si="381"/>
        <v>17.555555555555557</v>
      </c>
      <c r="AP1202" s="65">
        <f t="shared" si="391"/>
        <v>2.7777777777778567E-2</v>
      </c>
      <c r="AQ1202" s="67">
        <f t="shared" si="392"/>
        <v>10429.8611111111</v>
      </c>
      <c r="AR1202" s="57"/>
      <c r="AS1202" s="57"/>
      <c r="AU1202" s="57">
        <v>1198</v>
      </c>
      <c r="AV1202" s="66">
        <v>63.2</v>
      </c>
      <c r="AW1202" s="66">
        <v>0</v>
      </c>
      <c r="AX1202" s="65">
        <f t="shared" si="382"/>
        <v>17.555555555555557</v>
      </c>
      <c r="AY1202" s="65">
        <f t="shared" si="393"/>
        <v>2.7777777777778567E-2</v>
      </c>
      <c r="AZ1202" s="67">
        <f t="shared" si="394"/>
        <v>10429.8611111111</v>
      </c>
      <c r="BA1202" s="57"/>
      <c r="BB1202" s="57"/>
      <c r="BD1202" s="57">
        <v>1198</v>
      </c>
      <c r="BE1202" s="66">
        <v>85.2</v>
      </c>
      <c r="BF1202" s="66">
        <v>0</v>
      </c>
      <c r="BG1202" s="65">
        <f t="shared" si="383"/>
        <v>23.666666666666668</v>
      </c>
      <c r="BH1202" s="65">
        <f t="shared" si="395"/>
        <v>0.13888888888888928</v>
      </c>
      <c r="BI1202" s="67">
        <f t="shared" si="396"/>
        <v>10085.666666666673</v>
      </c>
      <c r="BJ1202" s="57"/>
      <c r="BK1202" s="57"/>
      <c r="BM1202" s="57">
        <v>1198</v>
      </c>
      <c r="BN1202" s="57">
        <v>85.2</v>
      </c>
      <c r="BO1202" s="66">
        <v>0</v>
      </c>
      <c r="BP1202" s="65">
        <f t="shared" si="384"/>
        <v>23.666666666666668</v>
      </c>
      <c r="BQ1202" s="65">
        <f t="shared" si="397"/>
        <v>0.13888888888888928</v>
      </c>
      <c r="BR1202" s="67">
        <f t="shared" si="398"/>
        <v>10141.361111111117</v>
      </c>
      <c r="BS1202" s="57"/>
      <c r="BT1202" s="57"/>
    </row>
    <row r="1203" spans="1:72" x14ac:dyDescent="0.25">
      <c r="A1203" s="31">
        <v>1203</v>
      </c>
      <c r="B1203" s="56">
        <v>1200</v>
      </c>
      <c r="C1203" s="71">
        <v>86.3</v>
      </c>
      <c r="D1203" s="71">
        <v>0</v>
      </c>
      <c r="E1203" s="71">
        <v>23.972222222222221</v>
      </c>
      <c r="F1203" s="71">
        <v>0.19444444444444642</v>
      </c>
      <c r="G1203" s="71">
        <v>10188.958333333339</v>
      </c>
      <c r="K1203" s="57">
        <v>1199</v>
      </c>
      <c r="L1203" s="66">
        <v>15.4</v>
      </c>
      <c r="M1203" s="66">
        <v>0</v>
      </c>
      <c r="N1203" s="65">
        <f t="shared" si="378"/>
        <v>4.2777777777777777</v>
      </c>
      <c r="O1203" s="65">
        <f t="shared" si="385"/>
        <v>0.4444444444444442</v>
      </c>
      <c r="P1203" s="67">
        <f t="shared" si="386"/>
        <v>6677.0555555555493</v>
      </c>
      <c r="Q1203" s="57"/>
      <c r="R1203" s="57"/>
      <c r="T1203" s="57">
        <v>1199</v>
      </c>
      <c r="U1203" s="66">
        <v>43.8</v>
      </c>
      <c r="V1203" s="66">
        <v>0</v>
      </c>
      <c r="W1203" s="65">
        <f t="shared" si="379"/>
        <v>12.166666666666666</v>
      </c>
      <c r="X1203" s="65">
        <f t="shared" si="387"/>
        <v>-2.7777777777776791E-2</v>
      </c>
      <c r="Y1203" s="67">
        <f t="shared" si="388"/>
        <v>8914.5000000000036</v>
      </c>
      <c r="Z1203" s="57"/>
      <c r="AA1203" s="57"/>
      <c r="AC1203" s="57">
        <v>1199</v>
      </c>
      <c r="AD1203" s="66">
        <v>26.5</v>
      </c>
      <c r="AE1203" s="66">
        <v>0</v>
      </c>
      <c r="AF1203" s="65">
        <f t="shared" si="380"/>
        <v>7.3611111111111107</v>
      </c>
      <c r="AG1203" s="65">
        <f t="shared" si="389"/>
        <v>0.19444444444444375</v>
      </c>
      <c r="AH1203" s="67">
        <f t="shared" si="390"/>
        <v>8379.5694444444343</v>
      </c>
      <c r="AI1203" s="57"/>
      <c r="AJ1203" s="57"/>
      <c r="AL1203" s="57">
        <v>1199</v>
      </c>
      <c r="AM1203" s="66">
        <v>63.3</v>
      </c>
      <c r="AN1203" s="66">
        <v>0</v>
      </c>
      <c r="AO1203" s="65">
        <f t="shared" si="381"/>
        <v>17.583333333333332</v>
      </c>
      <c r="AP1203" s="65">
        <f t="shared" si="391"/>
        <v>2.7777777777775015E-2</v>
      </c>
      <c r="AQ1203" s="67">
        <f t="shared" si="392"/>
        <v>10447.430555555546</v>
      </c>
      <c r="AR1203" s="57"/>
      <c r="AS1203" s="57"/>
      <c r="AU1203" s="57">
        <v>1199</v>
      </c>
      <c r="AV1203" s="66">
        <v>63.3</v>
      </c>
      <c r="AW1203" s="66">
        <v>0</v>
      </c>
      <c r="AX1203" s="65">
        <f t="shared" si="382"/>
        <v>17.583333333333332</v>
      </c>
      <c r="AY1203" s="65">
        <f t="shared" si="393"/>
        <v>2.7777777777775015E-2</v>
      </c>
      <c r="AZ1203" s="67">
        <f t="shared" si="394"/>
        <v>10447.430555555546</v>
      </c>
      <c r="BA1203" s="57"/>
      <c r="BB1203" s="57"/>
      <c r="BD1203" s="57">
        <v>1199</v>
      </c>
      <c r="BE1203" s="66">
        <v>85.6</v>
      </c>
      <c r="BF1203" s="66">
        <v>0</v>
      </c>
      <c r="BG1203" s="65">
        <f t="shared" si="383"/>
        <v>23.777777777777775</v>
      </c>
      <c r="BH1203" s="65">
        <f t="shared" si="395"/>
        <v>0.11111111111110716</v>
      </c>
      <c r="BI1203" s="67">
        <f t="shared" si="396"/>
        <v>10109.388888888896</v>
      </c>
      <c r="BJ1203" s="57"/>
      <c r="BK1203" s="57"/>
      <c r="BM1203" s="57">
        <v>1199</v>
      </c>
      <c r="BN1203" s="57">
        <v>85.6</v>
      </c>
      <c r="BO1203" s="66">
        <v>0</v>
      </c>
      <c r="BP1203" s="65">
        <f t="shared" si="384"/>
        <v>23.777777777777775</v>
      </c>
      <c r="BQ1203" s="65">
        <f t="shared" si="397"/>
        <v>0.11111111111110716</v>
      </c>
      <c r="BR1203" s="67">
        <f t="shared" si="398"/>
        <v>10165.083333333339</v>
      </c>
      <c r="BS1203" s="57"/>
      <c r="BT1203" s="57"/>
    </row>
    <row r="1204" spans="1:72" x14ac:dyDescent="0.25">
      <c r="A1204" s="31">
        <v>1204</v>
      </c>
      <c r="B1204" s="56">
        <v>1201</v>
      </c>
      <c r="C1204" s="71">
        <v>86.8</v>
      </c>
      <c r="D1204" s="71">
        <v>0</v>
      </c>
      <c r="E1204" s="71">
        <v>24.111111111111111</v>
      </c>
      <c r="F1204" s="71">
        <v>0.13888888888888928</v>
      </c>
      <c r="G1204" s="71">
        <v>10213.000000000005</v>
      </c>
      <c r="K1204" s="57">
        <v>1200</v>
      </c>
      <c r="L1204" s="66">
        <v>16.7</v>
      </c>
      <c r="M1204" s="66">
        <v>0</v>
      </c>
      <c r="N1204" s="65">
        <f t="shared" si="378"/>
        <v>4.6388888888888884</v>
      </c>
      <c r="O1204" s="65">
        <f t="shared" si="385"/>
        <v>0.36111111111111072</v>
      </c>
      <c r="P1204" s="67">
        <f t="shared" si="386"/>
        <v>6681.5138888888823</v>
      </c>
      <c r="Q1204" s="57"/>
      <c r="R1204" s="57"/>
      <c r="T1204" s="57">
        <v>1200</v>
      </c>
      <c r="U1204" s="66">
        <v>43.7</v>
      </c>
      <c r="V1204" s="66">
        <v>0</v>
      </c>
      <c r="W1204" s="65">
        <f t="shared" si="379"/>
        <v>12.138888888888889</v>
      </c>
      <c r="X1204" s="65">
        <f t="shared" si="387"/>
        <v>-2.7777777777776791E-2</v>
      </c>
      <c r="Y1204" s="67">
        <f t="shared" si="388"/>
        <v>8926.652777777781</v>
      </c>
      <c r="Z1204" s="57"/>
      <c r="AA1204" s="57"/>
      <c r="AC1204" s="57">
        <v>1200</v>
      </c>
      <c r="AD1204" s="66">
        <v>27.2</v>
      </c>
      <c r="AE1204" s="66">
        <v>0</v>
      </c>
      <c r="AF1204" s="65">
        <f t="shared" si="380"/>
        <v>7.5555555555555554</v>
      </c>
      <c r="AG1204" s="65">
        <f t="shared" si="389"/>
        <v>0.19444444444444464</v>
      </c>
      <c r="AH1204" s="67">
        <f t="shared" si="390"/>
        <v>8387.0277777777683</v>
      </c>
      <c r="AI1204" s="57"/>
      <c r="AJ1204" s="57"/>
      <c r="AL1204" s="57">
        <v>1200</v>
      </c>
      <c r="AM1204" s="66">
        <v>63.5</v>
      </c>
      <c r="AN1204" s="66">
        <v>0</v>
      </c>
      <c r="AO1204" s="65">
        <f t="shared" si="381"/>
        <v>17.638888888888889</v>
      </c>
      <c r="AP1204" s="65">
        <f t="shared" si="391"/>
        <v>5.5555555555557135E-2</v>
      </c>
      <c r="AQ1204" s="67">
        <f t="shared" si="392"/>
        <v>10465.041666666657</v>
      </c>
      <c r="AR1204" s="57"/>
      <c r="AS1204" s="57"/>
      <c r="AU1204" s="57">
        <v>1200</v>
      </c>
      <c r="AV1204" s="66">
        <v>63.5</v>
      </c>
      <c r="AW1204" s="66">
        <v>0</v>
      </c>
      <c r="AX1204" s="65">
        <f t="shared" si="382"/>
        <v>17.638888888888889</v>
      </c>
      <c r="AY1204" s="65">
        <f t="shared" si="393"/>
        <v>5.5555555555557135E-2</v>
      </c>
      <c r="AZ1204" s="67">
        <f t="shared" si="394"/>
        <v>10465.041666666657</v>
      </c>
      <c r="BA1204" s="57"/>
      <c r="BB1204" s="57"/>
      <c r="BD1204" s="57">
        <v>1200</v>
      </c>
      <c r="BE1204" s="66">
        <v>86.3</v>
      </c>
      <c r="BF1204" s="66">
        <v>0</v>
      </c>
      <c r="BG1204" s="65">
        <f t="shared" si="383"/>
        <v>23.972222222222221</v>
      </c>
      <c r="BH1204" s="65">
        <f t="shared" si="395"/>
        <v>0.19444444444444642</v>
      </c>
      <c r="BI1204" s="67">
        <f t="shared" si="396"/>
        <v>10133.263888888896</v>
      </c>
      <c r="BJ1204" s="57"/>
      <c r="BK1204" s="57"/>
      <c r="BM1204" s="57">
        <v>1200</v>
      </c>
      <c r="BN1204" s="57">
        <v>86.3</v>
      </c>
      <c r="BO1204" s="66">
        <v>0</v>
      </c>
      <c r="BP1204" s="65">
        <f t="shared" si="384"/>
        <v>23.972222222222221</v>
      </c>
      <c r="BQ1204" s="65">
        <f t="shared" si="397"/>
        <v>0.19444444444444642</v>
      </c>
      <c r="BR1204" s="67">
        <f t="shared" si="398"/>
        <v>10188.958333333339</v>
      </c>
      <c r="BS1204" s="57"/>
      <c r="BT1204" s="57"/>
    </row>
    <row r="1205" spans="1:72" x14ac:dyDescent="0.25">
      <c r="A1205" s="31">
        <v>1205</v>
      </c>
      <c r="B1205" s="56">
        <v>1202</v>
      </c>
      <c r="C1205" s="71">
        <v>87.4</v>
      </c>
      <c r="D1205" s="71">
        <v>0</v>
      </c>
      <c r="E1205" s="71">
        <v>24.277777777777779</v>
      </c>
      <c r="F1205" s="71">
        <v>0.16666666666666785</v>
      </c>
      <c r="G1205" s="71">
        <v>10237.194444444451</v>
      </c>
      <c r="K1205" s="57">
        <v>1201</v>
      </c>
      <c r="L1205" s="66">
        <v>17.7</v>
      </c>
      <c r="M1205" s="66">
        <v>0</v>
      </c>
      <c r="N1205" s="65">
        <f t="shared" si="378"/>
        <v>4.9166666666666661</v>
      </c>
      <c r="O1205" s="65">
        <f t="shared" si="385"/>
        <v>0.27777777777777768</v>
      </c>
      <c r="P1205" s="67">
        <f t="shared" si="386"/>
        <v>6686.2916666666597</v>
      </c>
      <c r="Q1205" s="57"/>
      <c r="R1205" s="57"/>
      <c r="T1205" s="57">
        <v>1201</v>
      </c>
      <c r="U1205" s="66">
        <v>43.6</v>
      </c>
      <c r="V1205" s="66">
        <v>0</v>
      </c>
      <c r="W1205" s="65">
        <f t="shared" si="379"/>
        <v>12.111111111111111</v>
      </c>
      <c r="X1205" s="65">
        <f t="shared" si="387"/>
        <v>-2.7777777777778567E-2</v>
      </c>
      <c r="Y1205" s="67">
        <f t="shared" si="388"/>
        <v>8938.777777777781</v>
      </c>
      <c r="Z1205" s="57"/>
      <c r="AA1205" s="57"/>
      <c r="AC1205" s="57">
        <v>1201</v>
      </c>
      <c r="AD1205" s="66">
        <v>28.3</v>
      </c>
      <c r="AE1205" s="66">
        <v>0</v>
      </c>
      <c r="AF1205" s="65">
        <f t="shared" si="380"/>
        <v>7.8611111111111107</v>
      </c>
      <c r="AG1205" s="65">
        <f t="shared" si="389"/>
        <v>0.30555555555555536</v>
      </c>
      <c r="AH1205" s="67">
        <f t="shared" si="390"/>
        <v>8394.7361111111022</v>
      </c>
      <c r="AI1205" s="57"/>
      <c r="AJ1205" s="57"/>
      <c r="AL1205" s="57">
        <v>1201</v>
      </c>
      <c r="AM1205" s="66">
        <v>63.7</v>
      </c>
      <c r="AN1205" s="66">
        <v>0</v>
      </c>
      <c r="AO1205" s="65">
        <f t="shared" si="381"/>
        <v>17.694444444444446</v>
      </c>
      <c r="AP1205" s="65">
        <f t="shared" si="391"/>
        <v>5.5555555555557135E-2</v>
      </c>
      <c r="AQ1205" s="67">
        <f t="shared" si="392"/>
        <v>10482.708333333323</v>
      </c>
      <c r="AR1205" s="57"/>
      <c r="AS1205" s="57"/>
      <c r="AU1205" s="57">
        <v>1201</v>
      </c>
      <c r="AV1205" s="66">
        <v>63.7</v>
      </c>
      <c r="AW1205" s="66">
        <v>0</v>
      </c>
      <c r="AX1205" s="65">
        <f t="shared" si="382"/>
        <v>17.694444444444446</v>
      </c>
      <c r="AY1205" s="65">
        <f t="shared" si="393"/>
        <v>5.5555555555557135E-2</v>
      </c>
      <c r="AZ1205" s="67">
        <f t="shared" si="394"/>
        <v>10482.708333333323</v>
      </c>
      <c r="BA1205" s="57"/>
      <c r="BB1205" s="57"/>
      <c r="BD1205" s="57">
        <v>1201</v>
      </c>
      <c r="BE1205" s="66">
        <v>86.8</v>
      </c>
      <c r="BF1205" s="66">
        <v>0</v>
      </c>
      <c r="BG1205" s="65">
        <f t="shared" si="383"/>
        <v>24.111111111111111</v>
      </c>
      <c r="BH1205" s="65">
        <f t="shared" si="395"/>
        <v>0.13888888888888928</v>
      </c>
      <c r="BI1205" s="67">
        <f t="shared" si="396"/>
        <v>10157.305555555562</v>
      </c>
      <c r="BJ1205" s="57"/>
      <c r="BK1205" s="57"/>
      <c r="BM1205" s="57">
        <v>1201</v>
      </c>
      <c r="BN1205" s="57">
        <v>86.8</v>
      </c>
      <c r="BO1205" s="66">
        <v>0</v>
      </c>
      <c r="BP1205" s="65">
        <f t="shared" si="384"/>
        <v>24.111111111111111</v>
      </c>
      <c r="BQ1205" s="65">
        <f t="shared" si="397"/>
        <v>0.13888888888888928</v>
      </c>
      <c r="BR1205" s="67">
        <f t="shared" si="398"/>
        <v>10213.000000000005</v>
      </c>
      <c r="BS1205" s="57"/>
      <c r="BT1205" s="57"/>
    </row>
    <row r="1206" spans="1:72" x14ac:dyDescent="0.25">
      <c r="A1206" s="31">
        <v>1206</v>
      </c>
      <c r="B1206" s="56">
        <v>1203</v>
      </c>
      <c r="C1206" s="71">
        <v>88</v>
      </c>
      <c r="D1206" s="71">
        <v>0</v>
      </c>
      <c r="E1206" s="71">
        <v>24.444444444444443</v>
      </c>
      <c r="F1206" s="71">
        <v>0.1666666666666643</v>
      </c>
      <c r="G1206" s="71">
        <v>10261.555555555562</v>
      </c>
      <c r="K1206" s="57">
        <v>1202</v>
      </c>
      <c r="L1206" s="66">
        <v>18.3</v>
      </c>
      <c r="M1206" s="66">
        <v>0</v>
      </c>
      <c r="N1206" s="65">
        <f t="shared" si="378"/>
        <v>5.083333333333333</v>
      </c>
      <c r="O1206" s="65">
        <f t="shared" si="385"/>
        <v>0.16666666666666696</v>
      </c>
      <c r="P1206" s="67">
        <f t="shared" si="386"/>
        <v>6691.2916666666597</v>
      </c>
      <c r="Q1206" s="57"/>
      <c r="R1206" s="57"/>
      <c r="T1206" s="57">
        <v>1202</v>
      </c>
      <c r="U1206" s="66">
        <v>43.5</v>
      </c>
      <c r="V1206" s="66">
        <v>0</v>
      </c>
      <c r="W1206" s="65">
        <f t="shared" si="379"/>
        <v>12.083333333333332</v>
      </c>
      <c r="X1206" s="65">
        <f t="shared" si="387"/>
        <v>-2.7777777777778567E-2</v>
      </c>
      <c r="Y1206" s="67">
        <f t="shared" si="388"/>
        <v>8950.8750000000036</v>
      </c>
      <c r="Z1206" s="57"/>
      <c r="AA1206" s="57"/>
      <c r="AC1206" s="57">
        <v>1202</v>
      </c>
      <c r="AD1206" s="66">
        <v>29.9</v>
      </c>
      <c r="AE1206" s="66">
        <v>0</v>
      </c>
      <c r="AF1206" s="65">
        <f t="shared" si="380"/>
        <v>8.3055555555555554</v>
      </c>
      <c r="AG1206" s="65">
        <f t="shared" si="389"/>
        <v>0.44444444444444464</v>
      </c>
      <c r="AH1206" s="67">
        <f t="shared" si="390"/>
        <v>8402.8194444444362</v>
      </c>
      <c r="AI1206" s="57"/>
      <c r="AJ1206" s="57"/>
      <c r="AL1206" s="57">
        <v>1202</v>
      </c>
      <c r="AM1206" s="66">
        <v>63.9</v>
      </c>
      <c r="AN1206" s="66">
        <v>0</v>
      </c>
      <c r="AO1206" s="65">
        <f t="shared" si="381"/>
        <v>17.75</v>
      </c>
      <c r="AP1206" s="65">
        <f t="shared" si="391"/>
        <v>5.5555555555553582E-2</v>
      </c>
      <c r="AQ1206" s="67">
        <f t="shared" si="392"/>
        <v>10500.430555555546</v>
      </c>
      <c r="AR1206" s="57"/>
      <c r="AS1206" s="57"/>
      <c r="AU1206" s="57">
        <v>1202</v>
      </c>
      <c r="AV1206" s="66">
        <v>63.9</v>
      </c>
      <c r="AW1206" s="66">
        <v>0</v>
      </c>
      <c r="AX1206" s="65">
        <f t="shared" si="382"/>
        <v>17.75</v>
      </c>
      <c r="AY1206" s="65">
        <f t="shared" si="393"/>
        <v>5.5555555555553582E-2</v>
      </c>
      <c r="AZ1206" s="67">
        <f t="shared" si="394"/>
        <v>10500.430555555546</v>
      </c>
      <c r="BA1206" s="57"/>
      <c r="BB1206" s="57"/>
      <c r="BD1206" s="57">
        <v>1202</v>
      </c>
      <c r="BE1206" s="66">
        <v>87.4</v>
      </c>
      <c r="BF1206" s="66">
        <v>0</v>
      </c>
      <c r="BG1206" s="65">
        <f t="shared" si="383"/>
        <v>24.277777777777779</v>
      </c>
      <c r="BH1206" s="65">
        <f t="shared" si="395"/>
        <v>0.16666666666666785</v>
      </c>
      <c r="BI1206" s="67">
        <f t="shared" si="396"/>
        <v>10181.500000000007</v>
      </c>
      <c r="BJ1206" s="57"/>
      <c r="BK1206" s="57"/>
      <c r="BM1206" s="57">
        <v>1202</v>
      </c>
      <c r="BN1206" s="57">
        <v>87.4</v>
      </c>
      <c r="BO1206" s="66">
        <v>0</v>
      </c>
      <c r="BP1206" s="65">
        <f t="shared" si="384"/>
        <v>24.277777777777779</v>
      </c>
      <c r="BQ1206" s="65">
        <f t="shared" si="397"/>
        <v>0.16666666666666785</v>
      </c>
      <c r="BR1206" s="67">
        <f t="shared" si="398"/>
        <v>10237.194444444451</v>
      </c>
      <c r="BS1206" s="57"/>
      <c r="BT1206" s="57"/>
    </row>
    <row r="1207" spans="1:72" x14ac:dyDescent="0.25">
      <c r="A1207" s="31">
        <v>1207</v>
      </c>
      <c r="B1207" s="56">
        <v>1204</v>
      </c>
      <c r="C1207" s="71">
        <v>88.3</v>
      </c>
      <c r="D1207" s="71">
        <v>0</v>
      </c>
      <c r="E1207" s="71">
        <v>24.527777777777775</v>
      </c>
      <c r="F1207" s="71">
        <v>8.3333333333332149E-2</v>
      </c>
      <c r="G1207" s="71">
        <v>10286.041666666673</v>
      </c>
      <c r="K1207" s="57">
        <v>1203</v>
      </c>
      <c r="L1207" s="66">
        <v>18.8</v>
      </c>
      <c r="M1207" s="66">
        <v>0</v>
      </c>
      <c r="N1207" s="65">
        <f t="shared" si="378"/>
        <v>5.2222222222222223</v>
      </c>
      <c r="O1207" s="65">
        <f t="shared" si="385"/>
        <v>0.13888888888888928</v>
      </c>
      <c r="P1207" s="67">
        <f t="shared" si="386"/>
        <v>6696.4444444444371</v>
      </c>
      <c r="Q1207" s="57"/>
      <c r="R1207" s="57"/>
      <c r="T1207" s="57">
        <v>1203</v>
      </c>
      <c r="U1207" s="66">
        <v>43.4</v>
      </c>
      <c r="V1207" s="66">
        <v>0</v>
      </c>
      <c r="W1207" s="65">
        <f t="shared" si="379"/>
        <v>12.055555555555555</v>
      </c>
      <c r="X1207" s="65">
        <f t="shared" si="387"/>
        <v>-2.7777777777776791E-2</v>
      </c>
      <c r="Y1207" s="67">
        <f t="shared" si="388"/>
        <v>8962.9444444444489</v>
      </c>
      <c r="Z1207" s="57"/>
      <c r="AA1207" s="57"/>
      <c r="AC1207" s="57">
        <v>1203</v>
      </c>
      <c r="AD1207" s="66">
        <v>32.4</v>
      </c>
      <c r="AE1207" s="66">
        <v>0</v>
      </c>
      <c r="AF1207" s="65">
        <f t="shared" si="380"/>
        <v>9</v>
      </c>
      <c r="AG1207" s="65">
        <f t="shared" si="389"/>
        <v>0.69444444444444464</v>
      </c>
      <c r="AH1207" s="67">
        <f t="shared" si="390"/>
        <v>8411.4722222222135</v>
      </c>
      <c r="AI1207" s="57"/>
      <c r="AJ1207" s="57"/>
      <c r="AL1207" s="57">
        <v>1203</v>
      </c>
      <c r="AM1207" s="66">
        <v>64.099999999999994</v>
      </c>
      <c r="AN1207" s="66">
        <v>0</v>
      </c>
      <c r="AO1207" s="65">
        <f t="shared" si="381"/>
        <v>17.805555555555554</v>
      </c>
      <c r="AP1207" s="65">
        <f t="shared" si="391"/>
        <v>5.5555555555553582E-2</v>
      </c>
      <c r="AQ1207" s="67">
        <f t="shared" si="392"/>
        <v>10518.208333333323</v>
      </c>
      <c r="AR1207" s="57"/>
      <c r="AS1207" s="57"/>
      <c r="AU1207" s="57">
        <v>1203</v>
      </c>
      <c r="AV1207" s="66">
        <v>64.099999999999994</v>
      </c>
      <c r="AW1207" s="66">
        <v>0</v>
      </c>
      <c r="AX1207" s="65">
        <f t="shared" si="382"/>
        <v>17.805555555555554</v>
      </c>
      <c r="AY1207" s="65">
        <f t="shared" si="393"/>
        <v>5.5555555555553582E-2</v>
      </c>
      <c r="AZ1207" s="67">
        <f t="shared" si="394"/>
        <v>10518.208333333323</v>
      </c>
      <c r="BA1207" s="57"/>
      <c r="BB1207" s="57"/>
      <c r="BD1207" s="57">
        <v>1203</v>
      </c>
      <c r="BE1207" s="66">
        <v>88</v>
      </c>
      <c r="BF1207" s="66">
        <v>0</v>
      </c>
      <c r="BG1207" s="65">
        <f t="shared" si="383"/>
        <v>24.444444444444443</v>
      </c>
      <c r="BH1207" s="65">
        <f t="shared" si="395"/>
        <v>0.1666666666666643</v>
      </c>
      <c r="BI1207" s="67">
        <f t="shared" si="396"/>
        <v>10205.861111111119</v>
      </c>
      <c r="BJ1207" s="57"/>
      <c r="BK1207" s="57"/>
      <c r="BM1207" s="57">
        <v>1203</v>
      </c>
      <c r="BN1207" s="57">
        <v>88</v>
      </c>
      <c r="BO1207" s="66">
        <v>0</v>
      </c>
      <c r="BP1207" s="65">
        <f t="shared" si="384"/>
        <v>24.444444444444443</v>
      </c>
      <c r="BQ1207" s="65">
        <f t="shared" si="397"/>
        <v>0.1666666666666643</v>
      </c>
      <c r="BR1207" s="67">
        <f t="shared" si="398"/>
        <v>10261.555555555562</v>
      </c>
      <c r="BS1207" s="57"/>
      <c r="BT1207" s="57"/>
    </row>
    <row r="1208" spans="1:72" x14ac:dyDescent="0.25">
      <c r="A1208" s="31">
        <v>1208</v>
      </c>
      <c r="B1208" s="56">
        <v>1205</v>
      </c>
      <c r="C1208" s="71">
        <v>88.7</v>
      </c>
      <c r="D1208" s="71">
        <v>0</v>
      </c>
      <c r="E1208" s="71">
        <v>24.638888888888889</v>
      </c>
      <c r="F1208" s="71">
        <v>0.11111111111111427</v>
      </c>
      <c r="G1208" s="71">
        <v>10310.625000000007</v>
      </c>
      <c r="K1208" s="57">
        <v>1204</v>
      </c>
      <c r="L1208" s="66">
        <v>18.899999999999999</v>
      </c>
      <c r="M1208" s="66">
        <v>0</v>
      </c>
      <c r="N1208" s="65">
        <f t="shared" si="378"/>
        <v>5.2499999999999991</v>
      </c>
      <c r="O1208" s="65">
        <f t="shared" si="385"/>
        <v>2.7777777777776791E-2</v>
      </c>
      <c r="P1208" s="67">
        <f t="shared" si="386"/>
        <v>6701.6805555555484</v>
      </c>
      <c r="Q1208" s="57"/>
      <c r="R1208" s="57"/>
      <c r="T1208" s="57">
        <v>1204</v>
      </c>
      <c r="U1208" s="66">
        <v>43.3</v>
      </c>
      <c r="V1208" s="66">
        <v>0</v>
      </c>
      <c r="W1208" s="65">
        <f t="shared" si="379"/>
        <v>12.027777777777777</v>
      </c>
      <c r="X1208" s="65">
        <f t="shared" si="387"/>
        <v>-2.7777777777778567E-2</v>
      </c>
      <c r="Y1208" s="67">
        <f t="shared" si="388"/>
        <v>8974.986111111115</v>
      </c>
      <c r="Z1208" s="57"/>
      <c r="AA1208" s="57"/>
      <c r="AC1208" s="57">
        <v>1204</v>
      </c>
      <c r="AD1208" s="66">
        <v>35.1</v>
      </c>
      <c r="AE1208" s="66">
        <v>0</v>
      </c>
      <c r="AF1208" s="65">
        <f t="shared" si="380"/>
        <v>9.75</v>
      </c>
      <c r="AG1208" s="65">
        <f t="shared" si="389"/>
        <v>0.75</v>
      </c>
      <c r="AH1208" s="67">
        <f t="shared" si="390"/>
        <v>8420.8472222222135</v>
      </c>
      <c r="AI1208" s="57"/>
      <c r="AJ1208" s="57"/>
      <c r="AL1208" s="57">
        <v>1204</v>
      </c>
      <c r="AM1208" s="66">
        <v>64.3</v>
      </c>
      <c r="AN1208" s="66">
        <v>0</v>
      </c>
      <c r="AO1208" s="65">
        <f t="shared" si="381"/>
        <v>17.861111111111111</v>
      </c>
      <c r="AP1208" s="65">
        <f t="shared" si="391"/>
        <v>5.5555555555557135E-2</v>
      </c>
      <c r="AQ1208" s="67">
        <f t="shared" si="392"/>
        <v>10536.041666666657</v>
      </c>
      <c r="AR1208" s="57"/>
      <c r="AS1208" s="57"/>
      <c r="AU1208" s="57">
        <v>1204</v>
      </c>
      <c r="AV1208" s="66">
        <v>64.3</v>
      </c>
      <c r="AW1208" s="66">
        <v>0</v>
      </c>
      <c r="AX1208" s="65">
        <f t="shared" si="382"/>
        <v>17.861111111111111</v>
      </c>
      <c r="AY1208" s="65">
        <f t="shared" si="393"/>
        <v>5.5555555555557135E-2</v>
      </c>
      <c r="AZ1208" s="67">
        <f t="shared" si="394"/>
        <v>10536.041666666657</v>
      </c>
      <c r="BA1208" s="57"/>
      <c r="BB1208" s="57"/>
      <c r="BD1208" s="57">
        <v>1204</v>
      </c>
      <c r="BE1208" s="66">
        <v>88.3</v>
      </c>
      <c r="BF1208" s="66">
        <v>0</v>
      </c>
      <c r="BG1208" s="65">
        <f t="shared" si="383"/>
        <v>24.527777777777775</v>
      </c>
      <c r="BH1208" s="65">
        <f t="shared" si="395"/>
        <v>8.3333333333332149E-2</v>
      </c>
      <c r="BI1208" s="67">
        <f t="shared" si="396"/>
        <v>10230.34722222223</v>
      </c>
      <c r="BJ1208" s="57"/>
      <c r="BK1208" s="57"/>
      <c r="BM1208" s="57">
        <v>1204</v>
      </c>
      <c r="BN1208" s="57">
        <v>88.3</v>
      </c>
      <c r="BO1208" s="66">
        <v>0</v>
      </c>
      <c r="BP1208" s="65">
        <f t="shared" si="384"/>
        <v>24.527777777777775</v>
      </c>
      <c r="BQ1208" s="65">
        <f t="shared" si="397"/>
        <v>8.3333333333332149E-2</v>
      </c>
      <c r="BR1208" s="67">
        <f t="shared" si="398"/>
        <v>10286.041666666673</v>
      </c>
      <c r="BS1208" s="57"/>
      <c r="BT1208" s="57"/>
    </row>
    <row r="1209" spans="1:72" x14ac:dyDescent="0.25">
      <c r="A1209" s="31">
        <v>1209</v>
      </c>
      <c r="B1209" s="56">
        <v>1206</v>
      </c>
      <c r="C1209" s="71">
        <v>89</v>
      </c>
      <c r="D1209" s="71">
        <v>0</v>
      </c>
      <c r="E1209" s="71">
        <v>24.722222222222221</v>
      </c>
      <c r="F1209" s="71">
        <v>8.3333333333332149E-2</v>
      </c>
      <c r="G1209" s="71">
        <v>10335.305555555562</v>
      </c>
      <c r="K1209" s="57">
        <v>1205</v>
      </c>
      <c r="L1209" s="66">
        <v>18.399999999999999</v>
      </c>
      <c r="M1209" s="66">
        <v>0</v>
      </c>
      <c r="N1209" s="65">
        <f t="shared" si="378"/>
        <v>5.1111111111111107</v>
      </c>
      <c r="O1209" s="65">
        <f t="shared" si="385"/>
        <v>-0.1388888888888884</v>
      </c>
      <c r="P1209" s="67">
        <f t="shared" si="386"/>
        <v>6706.861111111104</v>
      </c>
      <c r="Q1209" s="57"/>
      <c r="R1209" s="57"/>
      <c r="T1209" s="57">
        <v>1205</v>
      </c>
      <c r="U1209" s="66">
        <v>43.1</v>
      </c>
      <c r="V1209" s="66">
        <v>0</v>
      </c>
      <c r="W1209" s="65">
        <f t="shared" si="379"/>
        <v>11.972222222222223</v>
      </c>
      <c r="X1209" s="65">
        <f t="shared" si="387"/>
        <v>-5.5555555555553582E-2</v>
      </c>
      <c r="Y1209" s="67">
        <f t="shared" si="388"/>
        <v>8986.986111111115</v>
      </c>
      <c r="Z1209" s="57"/>
      <c r="AA1209" s="57"/>
      <c r="AC1209" s="57">
        <v>1205</v>
      </c>
      <c r="AD1209" s="66">
        <v>37.5</v>
      </c>
      <c r="AE1209" s="66">
        <v>0</v>
      </c>
      <c r="AF1209" s="65">
        <f t="shared" si="380"/>
        <v>10.416666666666666</v>
      </c>
      <c r="AG1209" s="65">
        <f t="shared" si="389"/>
        <v>0.66666666666666607</v>
      </c>
      <c r="AH1209" s="67">
        <f t="shared" si="390"/>
        <v>8430.9305555555475</v>
      </c>
      <c r="AI1209" s="57"/>
      <c r="AJ1209" s="57"/>
      <c r="AL1209" s="57">
        <v>1205</v>
      </c>
      <c r="AM1209" s="66">
        <v>66.099999999999994</v>
      </c>
      <c r="AN1209" s="66">
        <v>0</v>
      </c>
      <c r="AO1209" s="65">
        <f t="shared" si="381"/>
        <v>18.361111111111111</v>
      </c>
      <c r="AP1209" s="65">
        <f t="shared" si="391"/>
        <v>0.5</v>
      </c>
      <c r="AQ1209" s="67">
        <f t="shared" si="392"/>
        <v>10554.152777777768</v>
      </c>
      <c r="AR1209" s="57"/>
      <c r="AS1209" s="57"/>
      <c r="AU1209" s="57">
        <v>1205</v>
      </c>
      <c r="AV1209" s="66">
        <v>66.099999999999994</v>
      </c>
      <c r="AW1209" s="66">
        <v>0</v>
      </c>
      <c r="AX1209" s="65">
        <f t="shared" si="382"/>
        <v>18.361111111111111</v>
      </c>
      <c r="AY1209" s="65">
        <f t="shared" si="393"/>
        <v>0.5</v>
      </c>
      <c r="AZ1209" s="67">
        <f t="shared" si="394"/>
        <v>10554.152777777768</v>
      </c>
      <c r="BA1209" s="57"/>
      <c r="BB1209" s="57"/>
      <c r="BD1209" s="57">
        <v>1205</v>
      </c>
      <c r="BE1209" s="66">
        <v>88.7</v>
      </c>
      <c r="BF1209" s="66">
        <v>0</v>
      </c>
      <c r="BG1209" s="65">
        <f t="shared" si="383"/>
        <v>24.638888888888889</v>
      </c>
      <c r="BH1209" s="65">
        <f t="shared" si="395"/>
        <v>0.11111111111111427</v>
      </c>
      <c r="BI1209" s="67">
        <f t="shared" si="396"/>
        <v>10254.930555555564</v>
      </c>
      <c r="BJ1209" s="57"/>
      <c r="BK1209" s="57"/>
      <c r="BM1209" s="57">
        <v>1205</v>
      </c>
      <c r="BN1209" s="57">
        <v>88.7</v>
      </c>
      <c r="BO1209" s="66">
        <v>0</v>
      </c>
      <c r="BP1209" s="65">
        <f t="shared" si="384"/>
        <v>24.638888888888889</v>
      </c>
      <c r="BQ1209" s="65">
        <f t="shared" si="397"/>
        <v>0.11111111111111427</v>
      </c>
      <c r="BR1209" s="67">
        <f t="shared" si="398"/>
        <v>10310.625000000007</v>
      </c>
      <c r="BS1209" s="57"/>
      <c r="BT1209" s="57"/>
    </row>
    <row r="1210" spans="1:72" x14ac:dyDescent="0.25">
      <c r="A1210" s="31">
        <v>1210</v>
      </c>
      <c r="B1210" s="56">
        <v>1207</v>
      </c>
      <c r="C1210" s="71">
        <v>89.3</v>
      </c>
      <c r="D1210" s="71">
        <v>0</v>
      </c>
      <c r="E1210" s="71">
        <v>24.805555555555554</v>
      </c>
      <c r="F1210" s="71">
        <v>8.3333333333332149E-2</v>
      </c>
      <c r="G1210" s="71">
        <v>10360.069444444451</v>
      </c>
      <c r="K1210" s="57">
        <v>1206</v>
      </c>
      <c r="L1210" s="66">
        <v>16.899999999999999</v>
      </c>
      <c r="M1210" s="66">
        <v>0</v>
      </c>
      <c r="N1210" s="65">
        <f t="shared" si="378"/>
        <v>4.6944444444444438</v>
      </c>
      <c r="O1210" s="65">
        <f t="shared" si="385"/>
        <v>-0.41666666666666696</v>
      </c>
      <c r="P1210" s="67">
        <f t="shared" si="386"/>
        <v>6711.7638888888814</v>
      </c>
      <c r="Q1210" s="57"/>
      <c r="R1210" s="57"/>
      <c r="T1210" s="57">
        <v>1206</v>
      </c>
      <c r="U1210" s="66">
        <v>42.9</v>
      </c>
      <c r="V1210" s="66">
        <v>0</v>
      </c>
      <c r="W1210" s="65">
        <f t="shared" si="379"/>
        <v>11.916666666666666</v>
      </c>
      <c r="X1210" s="65">
        <f t="shared" si="387"/>
        <v>-5.5555555555557135E-2</v>
      </c>
      <c r="Y1210" s="67">
        <f t="shared" si="388"/>
        <v>8998.9305555555602</v>
      </c>
      <c r="Z1210" s="57"/>
      <c r="AA1210" s="57"/>
      <c r="AC1210" s="57">
        <v>1206</v>
      </c>
      <c r="AD1210" s="66">
        <v>39.200000000000003</v>
      </c>
      <c r="AE1210" s="66">
        <v>0</v>
      </c>
      <c r="AF1210" s="65">
        <f t="shared" si="380"/>
        <v>10.888888888888889</v>
      </c>
      <c r="AG1210" s="65">
        <f t="shared" si="389"/>
        <v>0.47222222222222321</v>
      </c>
      <c r="AH1210" s="67">
        <f t="shared" si="390"/>
        <v>8441.5833333333248</v>
      </c>
      <c r="AI1210" s="57"/>
      <c r="AJ1210" s="57"/>
      <c r="AL1210" s="57">
        <v>1206</v>
      </c>
      <c r="AM1210" s="66">
        <v>67.900000000000006</v>
      </c>
      <c r="AN1210" s="66">
        <v>0</v>
      </c>
      <c r="AO1210" s="65">
        <f t="shared" si="381"/>
        <v>18.861111111111111</v>
      </c>
      <c r="AP1210" s="65">
        <f t="shared" si="391"/>
        <v>0.5</v>
      </c>
      <c r="AQ1210" s="67">
        <f t="shared" si="392"/>
        <v>10572.76388888888</v>
      </c>
      <c r="AR1210" s="57"/>
      <c r="AS1210" s="57"/>
      <c r="AU1210" s="57">
        <v>1206</v>
      </c>
      <c r="AV1210" s="66">
        <v>67.900000000000006</v>
      </c>
      <c r="AW1210" s="66">
        <v>0</v>
      </c>
      <c r="AX1210" s="65">
        <f t="shared" si="382"/>
        <v>18.861111111111111</v>
      </c>
      <c r="AY1210" s="65">
        <f t="shared" si="393"/>
        <v>0.5</v>
      </c>
      <c r="AZ1210" s="67">
        <f t="shared" si="394"/>
        <v>10572.76388888888</v>
      </c>
      <c r="BA1210" s="57"/>
      <c r="BB1210" s="57"/>
      <c r="BD1210" s="57">
        <v>1206</v>
      </c>
      <c r="BE1210" s="66">
        <v>89</v>
      </c>
      <c r="BF1210" s="66">
        <v>0</v>
      </c>
      <c r="BG1210" s="65">
        <f t="shared" si="383"/>
        <v>24.722222222222221</v>
      </c>
      <c r="BH1210" s="65">
        <f t="shared" si="395"/>
        <v>8.3333333333332149E-2</v>
      </c>
      <c r="BI1210" s="67">
        <f t="shared" si="396"/>
        <v>10279.611111111119</v>
      </c>
      <c r="BJ1210" s="57"/>
      <c r="BK1210" s="57"/>
      <c r="BM1210" s="57">
        <v>1206</v>
      </c>
      <c r="BN1210" s="57">
        <v>89</v>
      </c>
      <c r="BO1210" s="66">
        <v>0</v>
      </c>
      <c r="BP1210" s="65">
        <f t="shared" si="384"/>
        <v>24.722222222222221</v>
      </c>
      <c r="BQ1210" s="65">
        <f t="shared" si="397"/>
        <v>8.3333333333332149E-2</v>
      </c>
      <c r="BR1210" s="67">
        <f t="shared" si="398"/>
        <v>10335.305555555562</v>
      </c>
      <c r="BS1210" s="57"/>
      <c r="BT1210" s="57"/>
    </row>
    <row r="1211" spans="1:72" x14ac:dyDescent="0.25">
      <c r="A1211" s="31">
        <v>1211</v>
      </c>
      <c r="B1211" s="56">
        <v>1208</v>
      </c>
      <c r="C1211" s="71">
        <v>89.8</v>
      </c>
      <c r="D1211" s="71">
        <v>0</v>
      </c>
      <c r="E1211" s="71">
        <v>24.944444444444443</v>
      </c>
      <c r="F1211" s="71">
        <v>0.13888888888888928</v>
      </c>
      <c r="G1211" s="71">
        <v>10384.944444444451</v>
      </c>
      <c r="K1211" s="57">
        <v>1207</v>
      </c>
      <c r="L1211" s="66">
        <v>14.3</v>
      </c>
      <c r="M1211" s="66">
        <v>0</v>
      </c>
      <c r="N1211" s="65">
        <f t="shared" si="378"/>
        <v>3.9722222222222223</v>
      </c>
      <c r="O1211" s="65">
        <f t="shared" si="385"/>
        <v>-0.72222222222222143</v>
      </c>
      <c r="P1211" s="67">
        <f t="shared" si="386"/>
        <v>6716.0972222222144</v>
      </c>
      <c r="Q1211" s="57"/>
      <c r="R1211" s="57"/>
      <c r="T1211" s="57">
        <v>1207</v>
      </c>
      <c r="U1211" s="66">
        <v>42.7</v>
      </c>
      <c r="V1211" s="66">
        <v>0</v>
      </c>
      <c r="W1211" s="65">
        <f t="shared" si="379"/>
        <v>11.861111111111112</v>
      </c>
      <c r="X1211" s="65">
        <f t="shared" si="387"/>
        <v>-5.5555555555553582E-2</v>
      </c>
      <c r="Y1211" s="67">
        <f t="shared" si="388"/>
        <v>9010.8194444444489</v>
      </c>
      <c r="Z1211" s="57"/>
      <c r="AA1211" s="57"/>
      <c r="AC1211" s="57">
        <v>1207</v>
      </c>
      <c r="AD1211" s="66">
        <v>40.5</v>
      </c>
      <c r="AE1211" s="66">
        <v>0</v>
      </c>
      <c r="AF1211" s="65">
        <f t="shared" si="380"/>
        <v>11.25</v>
      </c>
      <c r="AG1211" s="65">
        <f t="shared" si="389"/>
        <v>0.36111111111111072</v>
      </c>
      <c r="AH1211" s="67">
        <f t="shared" si="390"/>
        <v>8452.6527777777701</v>
      </c>
      <c r="AI1211" s="57"/>
      <c r="AJ1211" s="57"/>
      <c r="AL1211" s="57">
        <v>1207</v>
      </c>
      <c r="AM1211" s="66">
        <v>69.7</v>
      </c>
      <c r="AN1211" s="66">
        <v>0</v>
      </c>
      <c r="AO1211" s="65">
        <f t="shared" si="381"/>
        <v>19.361111111111111</v>
      </c>
      <c r="AP1211" s="65">
        <f t="shared" si="391"/>
        <v>0.5</v>
      </c>
      <c r="AQ1211" s="67">
        <f t="shared" si="392"/>
        <v>10591.874999999991</v>
      </c>
      <c r="AR1211" s="57"/>
      <c r="AS1211" s="57"/>
      <c r="AU1211" s="57">
        <v>1207</v>
      </c>
      <c r="AV1211" s="66">
        <v>69.7</v>
      </c>
      <c r="AW1211" s="66">
        <v>0</v>
      </c>
      <c r="AX1211" s="65">
        <f t="shared" si="382"/>
        <v>19.361111111111111</v>
      </c>
      <c r="AY1211" s="65">
        <f t="shared" si="393"/>
        <v>0.5</v>
      </c>
      <c r="AZ1211" s="67">
        <f t="shared" si="394"/>
        <v>10591.874999999991</v>
      </c>
      <c r="BA1211" s="57"/>
      <c r="BB1211" s="57"/>
      <c r="BD1211" s="57">
        <v>1207</v>
      </c>
      <c r="BE1211" s="66">
        <v>89.3</v>
      </c>
      <c r="BF1211" s="66">
        <v>0</v>
      </c>
      <c r="BG1211" s="65">
        <f t="shared" si="383"/>
        <v>24.805555555555554</v>
      </c>
      <c r="BH1211" s="65">
        <f t="shared" si="395"/>
        <v>8.3333333333332149E-2</v>
      </c>
      <c r="BI1211" s="67">
        <f t="shared" si="396"/>
        <v>10304.375000000007</v>
      </c>
      <c r="BJ1211" s="57"/>
      <c r="BK1211" s="57"/>
      <c r="BM1211" s="57">
        <v>1207</v>
      </c>
      <c r="BN1211" s="57">
        <v>89.3</v>
      </c>
      <c r="BO1211" s="66">
        <v>0</v>
      </c>
      <c r="BP1211" s="65">
        <f t="shared" si="384"/>
        <v>24.805555555555554</v>
      </c>
      <c r="BQ1211" s="65">
        <f t="shared" si="397"/>
        <v>8.3333333333332149E-2</v>
      </c>
      <c r="BR1211" s="67">
        <f t="shared" si="398"/>
        <v>10360.069444444451</v>
      </c>
      <c r="BS1211" s="57"/>
      <c r="BT1211" s="57"/>
    </row>
    <row r="1212" spans="1:72" x14ac:dyDescent="0.25">
      <c r="A1212" s="31">
        <v>1212</v>
      </c>
      <c r="B1212" s="56">
        <v>1209</v>
      </c>
      <c r="C1212" s="71">
        <v>90.2</v>
      </c>
      <c r="D1212" s="71">
        <v>0</v>
      </c>
      <c r="E1212" s="71">
        <v>25.055555555555557</v>
      </c>
      <c r="F1212" s="71">
        <v>0.11111111111111427</v>
      </c>
      <c r="G1212" s="71">
        <v>10409.944444444451</v>
      </c>
      <c r="K1212" s="57">
        <v>1208</v>
      </c>
      <c r="L1212" s="66">
        <v>10.8</v>
      </c>
      <c r="M1212" s="66">
        <v>0</v>
      </c>
      <c r="N1212" s="65">
        <f t="shared" si="378"/>
        <v>3</v>
      </c>
      <c r="O1212" s="65">
        <f t="shared" si="385"/>
        <v>-0.97222222222222232</v>
      </c>
      <c r="P1212" s="67">
        <f t="shared" si="386"/>
        <v>6719.5833333333258</v>
      </c>
      <c r="Q1212" s="57"/>
      <c r="R1212" s="57"/>
      <c r="T1212" s="57">
        <v>1208</v>
      </c>
      <c r="U1212" s="66">
        <v>42.5</v>
      </c>
      <c r="V1212" s="66">
        <v>0</v>
      </c>
      <c r="W1212" s="65">
        <f t="shared" si="379"/>
        <v>11.805555555555555</v>
      </c>
      <c r="X1212" s="65">
        <f t="shared" si="387"/>
        <v>-5.5555555555557135E-2</v>
      </c>
      <c r="Y1212" s="67">
        <f t="shared" si="388"/>
        <v>9022.6527777777828</v>
      </c>
      <c r="Z1212" s="57"/>
      <c r="AA1212" s="57"/>
      <c r="AC1212" s="57">
        <v>1208</v>
      </c>
      <c r="AD1212" s="66">
        <v>41.4</v>
      </c>
      <c r="AE1212" s="66">
        <v>0</v>
      </c>
      <c r="AF1212" s="65">
        <f t="shared" si="380"/>
        <v>11.5</v>
      </c>
      <c r="AG1212" s="65">
        <f t="shared" si="389"/>
        <v>0.25</v>
      </c>
      <c r="AH1212" s="67">
        <f t="shared" si="390"/>
        <v>8464.0277777777701</v>
      </c>
      <c r="AI1212" s="57"/>
      <c r="AJ1212" s="57"/>
      <c r="AL1212" s="57">
        <v>1208</v>
      </c>
      <c r="AM1212" s="66">
        <v>71.400000000000006</v>
      </c>
      <c r="AN1212" s="66">
        <v>0</v>
      </c>
      <c r="AO1212" s="65">
        <f t="shared" si="381"/>
        <v>19.833333333333336</v>
      </c>
      <c r="AP1212" s="65">
        <f t="shared" si="391"/>
        <v>0.47222222222222499</v>
      </c>
      <c r="AQ1212" s="67">
        <f t="shared" si="392"/>
        <v>10611.472222222214</v>
      </c>
      <c r="AR1212" s="57"/>
      <c r="AS1212" s="57"/>
      <c r="AU1212" s="57">
        <v>1208</v>
      </c>
      <c r="AV1212" s="66">
        <v>71.400000000000006</v>
      </c>
      <c r="AW1212" s="66">
        <v>0</v>
      </c>
      <c r="AX1212" s="65">
        <f t="shared" si="382"/>
        <v>19.833333333333336</v>
      </c>
      <c r="AY1212" s="65">
        <f t="shared" si="393"/>
        <v>0.47222222222222499</v>
      </c>
      <c r="AZ1212" s="67">
        <f t="shared" si="394"/>
        <v>10611.472222222214</v>
      </c>
      <c r="BA1212" s="57"/>
      <c r="BB1212" s="57"/>
      <c r="BD1212" s="57">
        <v>1208</v>
      </c>
      <c r="BE1212" s="66">
        <v>89.8</v>
      </c>
      <c r="BF1212" s="66">
        <v>0</v>
      </c>
      <c r="BG1212" s="65">
        <f t="shared" si="383"/>
        <v>24.944444444444443</v>
      </c>
      <c r="BH1212" s="65">
        <f t="shared" si="395"/>
        <v>0.13888888888888928</v>
      </c>
      <c r="BI1212" s="67">
        <f t="shared" si="396"/>
        <v>10329.250000000007</v>
      </c>
      <c r="BJ1212" s="57"/>
      <c r="BK1212" s="57"/>
      <c r="BM1212" s="57">
        <v>1208</v>
      </c>
      <c r="BN1212" s="57">
        <v>89.8</v>
      </c>
      <c r="BO1212" s="66">
        <v>0</v>
      </c>
      <c r="BP1212" s="65">
        <f t="shared" si="384"/>
        <v>24.944444444444443</v>
      </c>
      <c r="BQ1212" s="65">
        <f t="shared" si="397"/>
        <v>0.13888888888888928</v>
      </c>
      <c r="BR1212" s="67">
        <f t="shared" si="398"/>
        <v>10384.944444444451</v>
      </c>
      <c r="BS1212" s="57"/>
      <c r="BT1212" s="57"/>
    </row>
    <row r="1213" spans="1:72" x14ac:dyDescent="0.25">
      <c r="A1213" s="31">
        <v>1213</v>
      </c>
      <c r="B1213" s="56">
        <v>1210</v>
      </c>
      <c r="C1213" s="71">
        <v>90.6</v>
      </c>
      <c r="D1213" s="71">
        <v>0</v>
      </c>
      <c r="E1213" s="71">
        <v>25.166666666666664</v>
      </c>
      <c r="F1213" s="71">
        <v>0.11111111111110716</v>
      </c>
      <c r="G1213" s="71">
        <v>10435.055555555562</v>
      </c>
      <c r="K1213" s="57">
        <v>1209</v>
      </c>
      <c r="L1213" s="66">
        <v>7.1</v>
      </c>
      <c r="M1213" s="66">
        <v>0</v>
      </c>
      <c r="N1213" s="65">
        <f t="shared" si="378"/>
        <v>1.9722222222222221</v>
      </c>
      <c r="O1213" s="65">
        <f t="shared" si="385"/>
        <v>-1.0277777777777779</v>
      </c>
      <c r="P1213" s="67">
        <f t="shared" si="386"/>
        <v>6722.0694444444371</v>
      </c>
      <c r="Q1213" s="57"/>
      <c r="R1213" s="57"/>
      <c r="T1213" s="57">
        <v>1209</v>
      </c>
      <c r="U1213" s="66">
        <v>42.3</v>
      </c>
      <c r="V1213" s="66">
        <v>0</v>
      </c>
      <c r="W1213" s="65">
        <f t="shared" si="379"/>
        <v>11.749999999999998</v>
      </c>
      <c r="X1213" s="65">
        <f t="shared" si="387"/>
        <v>-5.5555555555557135E-2</v>
      </c>
      <c r="Y1213" s="67">
        <f t="shared" si="388"/>
        <v>9034.4305555555602</v>
      </c>
      <c r="Z1213" s="57"/>
      <c r="AA1213" s="57"/>
      <c r="AC1213" s="57">
        <v>1209</v>
      </c>
      <c r="AD1213" s="66">
        <v>42</v>
      </c>
      <c r="AE1213" s="66">
        <v>0</v>
      </c>
      <c r="AF1213" s="65">
        <f t="shared" si="380"/>
        <v>11.666666666666666</v>
      </c>
      <c r="AG1213" s="65">
        <f t="shared" si="389"/>
        <v>0.16666666666666607</v>
      </c>
      <c r="AH1213" s="67">
        <f t="shared" si="390"/>
        <v>8475.611111111104</v>
      </c>
      <c r="AI1213" s="57"/>
      <c r="AJ1213" s="57"/>
      <c r="AL1213" s="57">
        <v>1209</v>
      </c>
      <c r="AM1213" s="66">
        <v>73.099999999999994</v>
      </c>
      <c r="AN1213" s="66">
        <v>0</v>
      </c>
      <c r="AO1213" s="65">
        <f t="shared" si="381"/>
        <v>20.305555555555554</v>
      </c>
      <c r="AP1213" s="65">
        <f t="shared" si="391"/>
        <v>0.47222222222221788</v>
      </c>
      <c r="AQ1213" s="67">
        <f t="shared" si="392"/>
        <v>10631.541666666659</v>
      </c>
      <c r="AR1213" s="57"/>
      <c r="AS1213" s="57"/>
      <c r="AU1213" s="57">
        <v>1209</v>
      </c>
      <c r="AV1213" s="66">
        <v>73.099999999999994</v>
      </c>
      <c r="AW1213" s="66">
        <v>0</v>
      </c>
      <c r="AX1213" s="65">
        <f t="shared" si="382"/>
        <v>20.305555555555554</v>
      </c>
      <c r="AY1213" s="65">
        <f t="shared" si="393"/>
        <v>0.47222222222221788</v>
      </c>
      <c r="AZ1213" s="67">
        <f t="shared" si="394"/>
        <v>10631.541666666659</v>
      </c>
      <c r="BA1213" s="57"/>
      <c r="BB1213" s="57"/>
      <c r="BD1213" s="57">
        <v>1209</v>
      </c>
      <c r="BE1213" s="66">
        <v>90.2</v>
      </c>
      <c r="BF1213" s="66">
        <v>0</v>
      </c>
      <c r="BG1213" s="65">
        <f t="shared" si="383"/>
        <v>25.055555555555557</v>
      </c>
      <c r="BH1213" s="65">
        <f t="shared" si="395"/>
        <v>0.11111111111111427</v>
      </c>
      <c r="BI1213" s="67">
        <f t="shared" si="396"/>
        <v>10354.250000000007</v>
      </c>
      <c r="BJ1213" s="57"/>
      <c r="BK1213" s="57"/>
      <c r="BM1213" s="57">
        <v>1209</v>
      </c>
      <c r="BN1213" s="57">
        <v>90.2</v>
      </c>
      <c r="BO1213" s="66">
        <v>0</v>
      </c>
      <c r="BP1213" s="65">
        <f t="shared" si="384"/>
        <v>25.055555555555557</v>
      </c>
      <c r="BQ1213" s="65">
        <f t="shared" si="397"/>
        <v>0.11111111111111427</v>
      </c>
      <c r="BR1213" s="67">
        <f t="shared" si="398"/>
        <v>10409.944444444451</v>
      </c>
      <c r="BS1213" s="57"/>
      <c r="BT1213" s="57"/>
    </row>
    <row r="1214" spans="1:72" x14ac:dyDescent="0.25">
      <c r="A1214" s="31">
        <v>1214</v>
      </c>
      <c r="B1214" s="56">
        <v>1211</v>
      </c>
      <c r="C1214" s="71">
        <v>91</v>
      </c>
      <c r="D1214" s="71">
        <v>0</v>
      </c>
      <c r="E1214" s="71">
        <v>25.277777777777779</v>
      </c>
      <c r="F1214" s="71">
        <v>0.11111111111111427</v>
      </c>
      <c r="G1214" s="71">
        <v>10460.277777777785</v>
      </c>
      <c r="K1214" s="57">
        <v>1210</v>
      </c>
      <c r="L1214" s="66">
        <v>4</v>
      </c>
      <c r="M1214" s="66">
        <v>0</v>
      </c>
      <c r="N1214" s="65">
        <f t="shared" si="378"/>
        <v>1.1111111111111112</v>
      </c>
      <c r="O1214" s="65">
        <f t="shared" si="385"/>
        <v>-0.86111111111111094</v>
      </c>
      <c r="P1214" s="67">
        <f t="shared" si="386"/>
        <v>6723.611111111104</v>
      </c>
      <c r="Q1214" s="57"/>
      <c r="R1214" s="57"/>
      <c r="T1214" s="57">
        <v>1210</v>
      </c>
      <c r="U1214" s="66">
        <v>42.2</v>
      </c>
      <c r="V1214" s="66">
        <v>0</v>
      </c>
      <c r="W1214" s="65">
        <f t="shared" si="379"/>
        <v>11.722222222222223</v>
      </c>
      <c r="X1214" s="65">
        <f t="shared" si="387"/>
        <v>-2.7777777777775015E-2</v>
      </c>
      <c r="Y1214" s="67">
        <f t="shared" si="388"/>
        <v>9046.1666666666715</v>
      </c>
      <c r="Z1214" s="57"/>
      <c r="AA1214" s="57"/>
      <c r="AC1214" s="57">
        <v>1210</v>
      </c>
      <c r="AD1214" s="66">
        <v>42.5</v>
      </c>
      <c r="AE1214" s="66">
        <v>0</v>
      </c>
      <c r="AF1214" s="65">
        <f t="shared" si="380"/>
        <v>11.805555555555555</v>
      </c>
      <c r="AG1214" s="65">
        <f t="shared" si="389"/>
        <v>0.13888888888888928</v>
      </c>
      <c r="AH1214" s="67">
        <f t="shared" si="390"/>
        <v>8487.3472222222154</v>
      </c>
      <c r="AI1214" s="57"/>
      <c r="AJ1214" s="57"/>
      <c r="AL1214" s="57">
        <v>1210</v>
      </c>
      <c r="AM1214" s="66">
        <v>74.7</v>
      </c>
      <c r="AN1214" s="66">
        <v>0</v>
      </c>
      <c r="AO1214" s="65">
        <f t="shared" si="381"/>
        <v>20.75</v>
      </c>
      <c r="AP1214" s="65">
        <f t="shared" si="391"/>
        <v>0.44444444444444642</v>
      </c>
      <c r="AQ1214" s="67">
        <f t="shared" si="392"/>
        <v>10652.069444444436</v>
      </c>
      <c r="AR1214" s="57"/>
      <c r="AS1214" s="57"/>
      <c r="AU1214" s="57">
        <v>1210</v>
      </c>
      <c r="AV1214" s="66">
        <v>74.7</v>
      </c>
      <c r="AW1214" s="66">
        <v>0</v>
      </c>
      <c r="AX1214" s="65">
        <f t="shared" si="382"/>
        <v>20.75</v>
      </c>
      <c r="AY1214" s="65">
        <f t="shared" si="393"/>
        <v>0.44444444444444642</v>
      </c>
      <c r="AZ1214" s="67">
        <f t="shared" si="394"/>
        <v>10652.069444444436</v>
      </c>
      <c r="BA1214" s="57"/>
      <c r="BB1214" s="57"/>
      <c r="BD1214" s="57">
        <v>1210</v>
      </c>
      <c r="BE1214" s="66">
        <v>90.6</v>
      </c>
      <c r="BF1214" s="66">
        <v>0</v>
      </c>
      <c r="BG1214" s="65">
        <f t="shared" si="383"/>
        <v>25.166666666666664</v>
      </c>
      <c r="BH1214" s="65">
        <f t="shared" si="395"/>
        <v>0.11111111111110716</v>
      </c>
      <c r="BI1214" s="67">
        <f t="shared" si="396"/>
        <v>10379.361111111119</v>
      </c>
      <c r="BJ1214" s="57"/>
      <c r="BK1214" s="57"/>
      <c r="BM1214" s="57">
        <v>1210</v>
      </c>
      <c r="BN1214" s="57">
        <v>90.6</v>
      </c>
      <c r="BO1214" s="66">
        <v>0</v>
      </c>
      <c r="BP1214" s="65">
        <f t="shared" si="384"/>
        <v>25.166666666666664</v>
      </c>
      <c r="BQ1214" s="65">
        <f t="shared" si="397"/>
        <v>0.11111111111110716</v>
      </c>
      <c r="BR1214" s="67">
        <f t="shared" si="398"/>
        <v>10435.055555555562</v>
      </c>
      <c r="BS1214" s="57"/>
      <c r="BT1214" s="57"/>
    </row>
    <row r="1215" spans="1:72" x14ac:dyDescent="0.25">
      <c r="A1215" s="31">
        <v>1215</v>
      </c>
      <c r="B1215" s="56">
        <v>1212</v>
      </c>
      <c r="C1215" s="71">
        <v>91.3</v>
      </c>
      <c r="D1215" s="71">
        <v>0</v>
      </c>
      <c r="E1215" s="71">
        <v>25.361111111111111</v>
      </c>
      <c r="F1215" s="71">
        <v>8.3333333333332149E-2</v>
      </c>
      <c r="G1215" s="71">
        <v>10485.59722222223</v>
      </c>
      <c r="K1215" s="57">
        <v>1211</v>
      </c>
      <c r="L1215" s="66">
        <v>0</v>
      </c>
      <c r="M1215" s="66">
        <v>0</v>
      </c>
      <c r="N1215" s="65">
        <f t="shared" si="378"/>
        <v>0</v>
      </c>
      <c r="O1215" s="65">
        <f t="shared" si="385"/>
        <v>-1.1111111111111112</v>
      </c>
      <c r="P1215" s="67">
        <f t="shared" si="386"/>
        <v>6724.1666666666597</v>
      </c>
      <c r="Q1215" s="57"/>
      <c r="R1215" s="57"/>
      <c r="T1215" s="57">
        <v>1211</v>
      </c>
      <c r="U1215" s="66">
        <v>42.2</v>
      </c>
      <c r="V1215" s="66">
        <v>0</v>
      </c>
      <c r="W1215" s="65">
        <f t="shared" si="379"/>
        <v>11.722222222222223</v>
      </c>
      <c r="X1215" s="65">
        <f t="shared" si="387"/>
        <v>0</v>
      </c>
      <c r="Y1215" s="67">
        <f t="shared" si="388"/>
        <v>9057.8888888888941</v>
      </c>
      <c r="Z1215" s="57"/>
      <c r="AA1215" s="57"/>
      <c r="AC1215" s="57">
        <v>1211</v>
      </c>
      <c r="AD1215" s="66">
        <v>43.2</v>
      </c>
      <c r="AE1215" s="66">
        <v>0</v>
      </c>
      <c r="AF1215" s="65">
        <f t="shared" si="380"/>
        <v>12</v>
      </c>
      <c r="AG1215" s="65">
        <f t="shared" si="389"/>
        <v>0.19444444444444464</v>
      </c>
      <c r="AH1215" s="67">
        <f t="shared" si="390"/>
        <v>8499.2499999999927</v>
      </c>
      <c r="AI1215" s="57"/>
      <c r="AJ1215" s="57"/>
      <c r="AL1215" s="57">
        <v>1211</v>
      </c>
      <c r="AM1215" s="66">
        <v>76.2</v>
      </c>
      <c r="AN1215" s="66">
        <v>0</v>
      </c>
      <c r="AO1215" s="65">
        <f t="shared" si="381"/>
        <v>21.166666666666668</v>
      </c>
      <c r="AP1215" s="65">
        <f t="shared" si="391"/>
        <v>0.41666666666666785</v>
      </c>
      <c r="AQ1215" s="67">
        <f t="shared" si="392"/>
        <v>10673.02777777777</v>
      </c>
      <c r="AR1215" s="57"/>
      <c r="AS1215" s="57"/>
      <c r="AU1215" s="57">
        <v>1211</v>
      </c>
      <c r="AV1215" s="66">
        <v>76.2</v>
      </c>
      <c r="AW1215" s="66">
        <v>0</v>
      </c>
      <c r="AX1215" s="65">
        <f t="shared" si="382"/>
        <v>21.166666666666668</v>
      </c>
      <c r="AY1215" s="65">
        <f t="shared" si="393"/>
        <v>0.41666666666666785</v>
      </c>
      <c r="AZ1215" s="67">
        <f t="shared" si="394"/>
        <v>10673.02777777777</v>
      </c>
      <c r="BA1215" s="57"/>
      <c r="BB1215" s="57"/>
      <c r="BD1215" s="57">
        <v>1211</v>
      </c>
      <c r="BE1215" s="66">
        <v>91</v>
      </c>
      <c r="BF1215" s="66">
        <v>0</v>
      </c>
      <c r="BG1215" s="65">
        <f t="shared" si="383"/>
        <v>25.277777777777779</v>
      </c>
      <c r="BH1215" s="65">
        <f t="shared" si="395"/>
        <v>0.11111111111111427</v>
      </c>
      <c r="BI1215" s="67">
        <f t="shared" si="396"/>
        <v>10404.583333333341</v>
      </c>
      <c r="BJ1215" s="57"/>
      <c r="BK1215" s="57"/>
      <c r="BM1215" s="57">
        <v>1211</v>
      </c>
      <c r="BN1215" s="57">
        <v>91</v>
      </c>
      <c r="BO1215" s="66">
        <v>0</v>
      </c>
      <c r="BP1215" s="65">
        <f t="shared" si="384"/>
        <v>25.277777777777779</v>
      </c>
      <c r="BQ1215" s="65">
        <f t="shared" si="397"/>
        <v>0.11111111111111427</v>
      </c>
      <c r="BR1215" s="67">
        <f t="shared" si="398"/>
        <v>10460.277777777785</v>
      </c>
      <c r="BS1215" s="57"/>
      <c r="BT1215" s="57"/>
    </row>
    <row r="1216" spans="1:72" x14ac:dyDescent="0.25">
      <c r="A1216" s="31">
        <v>1216</v>
      </c>
      <c r="B1216" s="56">
        <v>1213</v>
      </c>
      <c r="C1216" s="71">
        <v>91.6</v>
      </c>
      <c r="D1216" s="71">
        <v>0</v>
      </c>
      <c r="E1216" s="71">
        <v>25.444444444444443</v>
      </c>
      <c r="F1216" s="71">
        <v>8.3333333333332149E-2</v>
      </c>
      <c r="G1216" s="71">
        <v>10511.000000000007</v>
      </c>
      <c r="K1216" s="57">
        <v>1212</v>
      </c>
      <c r="L1216" s="66">
        <v>0</v>
      </c>
      <c r="M1216" s="66">
        <v>0</v>
      </c>
      <c r="N1216" s="65">
        <f t="shared" si="378"/>
        <v>0</v>
      </c>
      <c r="O1216" s="65">
        <f t="shared" si="385"/>
        <v>0</v>
      </c>
      <c r="P1216" s="67">
        <f t="shared" si="386"/>
        <v>6724.1666666666597</v>
      </c>
      <c r="Q1216" s="57"/>
      <c r="R1216" s="57"/>
      <c r="T1216" s="57">
        <v>1212</v>
      </c>
      <c r="U1216" s="66">
        <v>42.2</v>
      </c>
      <c r="V1216" s="66">
        <v>0</v>
      </c>
      <c r="W1216" s="65">
        <f t="shared" si="379"/>
        <v>11.722222222222223</v>
      </c>
      <c r="X1216" s="65">
        <f t="shared" si="387"/>
        <v>0</v>
      </c>
      <c r="Y1216" s="67">
        <f t="shared" si="388"/>
        <v>9069.6111111111168</v>
      </c>
      <c r="Z1216" s="57"/>
      <c r="AA1216" s="57"/>
      <c r="AC1216" s="57">
        <v>1212</v>
      </c>
      <c r="AD1216" s="66">
        <v>44.4</v>
      </c>
      <c r="AE1216" s="66">
        <v>0</v>
      </c>
      <c r="AF1216" s="65">
        <f t="shared" si="380"/>
        <v>12.333333333333332</v>
      </c>
      <c r="AG1216" s="65">
        <f t="shared" si="389"/>
        <v>0.33333333333333215</v>
      </c>
      <c r="AH1216" s="67">
        <f t="shared" si="390"/>
        <v>8511.4166666666588</v>
      </c>
      <c r="AI1216" s="57"/>
      <c r="AJ1216" s="57"/>
      <c r="AL1216" s="57">
        <v>1212</v>
      </c>
      <c r="AM1216" s="66">
        <v>77.5</v>
      </c>
      <c r="AN1216" s="66">
        <v>0</v>
      </c>
      <c r="AO1216" s="65">
        <f t="shared" si="381"/>
        <v>21.527777777777779</v>
      </c>
      <c r="AP1216" s="65">
        <f t="shared" si="391"/>
        <v>0.36111111111111072</v>
      </c>
      <c r="AQ1216" s="67">
        <f t="shared" si="392"/>
        <v>10694.374999999993</v>
      </c>
      <c r="AR1216" s="57"/>
      <c r="AS1216" s="57"/>
      <c r="AU1216" s="57">
        <v>1212</v>
      </c>
      <c r="AV1216" s="66">
        <v>77.5</v>
      </c>
      <c r="AW1216" s="66">
        <v>0</v>
      </c>
      <c r="AX1216" s="65">
        <f t="shared" si="382"/>
        <v>21.527777777777779</v>
      </c>
      <c r="AY1216" s="65">
        <f t="shared" si="393"/>
        <v>0.36111111111111072</v>
      </c>
      <c r="AZ1216" s="67">
        <f t="shared" si="394"/>
        <v>10694.374999999993</v>
      </c>
      <c r="BA1216" s="57"/>
      <c r="BB1216" s="57"/>
      <c r="BD1216" s="57">
        <v>1212</v>
      </c>
      <c r="BE1216" s="66">
        <v>91.3</v>
      </c>
      <c r="BF1216" s="66">
        <v>0</v>
      </c>
      <c r="BG1216" s="65">
        <f t="shared" si="383"/>
        <v>25.361111111111111</v>
      </c>
      <c r="BH1216" s="65">
        <f t="shared" si="395"/>
        <v>8.3333333333332149E-2</v>
      </c>
      <c r="BI1216" s="67">
        <f t="shared" si="396"/>
        <v>10429.902777777786</v>
      </c>
      <c r="BJ1216" s="57"/>
      <c r="BK1216" s="57"/>
      <c r="BM1216" s="57">
        <v>1212</v>
      </c>
      <c r="BN1216" s="57">
        <v>91.3</v>
      </c>
      <c r="BO1216" s="66">
        <v>0</v>
      </c>
      <c r="BP1216" s="65">
        <f t="shared" si="384"/>
        <v>25.361111111111111</v>
      </c>
      <c r="BQ1216" s="65">
        <f t="shared" si="397"/>
        <v>8.3333333333332149E-2</v>
      </c>
      <c r="BR1216" s="67">
        <f t="shared" si="398"/>
        <v>10485.59722222223</v>
      </c>
      <c r="BS1216" s="57"/>
      <c r="BT1216" s="57"/>
    </row>
    <row r="1217" spans="1:72" x14ac:dyDescent="0.25">
      <c r="A1217" s="31">
        <v>1217</v>
      </c>
      <c r="B1217" s="56">
        <v>1214</v>
      </c>
      <c r="C1217" s="71">
        <v>91.9</v>
      </c>
      <c r="D1217" s="71">
        <v>0</v>
      </c>
      <c r="E1217" s="71">
        <v>25.527777777777779</v>
      </c>
      <c r="F1217" s="71">
        <v>8.3333333333335702E-2</v>
      </c>
      <c r="G1217" s="71">
        <v>10536.486111111119</v>
      </c>
      <c r="K1217" s="57">
        <v>1213</v>
      </c>
      <c r="L1217" s="66">
        <v>0</v>
      </c>
      <c r="M1217" s="66">
        <v>0</v>
      </c>
      <c r="N1217" s="65">
        <f t="shared" si="378"/>
        <v>0</v>
      </c>
      <c r="O1217" s="65">
        <f t="shared" si="385"/>
        <v>0</v>
      </c>
      <c r="P1217" s="67">
        <f t="shared" si="386"/>
        <v>6724.1666666666597</v>
      </c>
      <c r="Q1217" s="57"/>
      <c r="R1217" s="57"/>
      <c r="T1217" s="57">
        <v>1213</v>
      </c>
      <c r="U1217" s="66">
        <v>42.3</v>
      </c>
      <c r="V1217" s="66">
        <v>0</v>
      </c>
      <c r="W1217" s="65">
        <f t="shared" si="379"/>
        <v>11.749999999999998</v>
      </c>
      <c r="X1217" s="65">
        <f t="shared" si="387"/>
        <v>2.7777777777775015E-2</v>
      </c>
      <c r="Y1217" s="67">
        <f t="shared" si="388"/>
        <v>9081.3472222222281</v>
      </c>
      <c r="Z1217" s="57"/>
      <c r="AA1217" s="57"/>
      <c r="AC1217" s="57">
        <v>1213</v>
      </c>
      <c r="AD1217" s="66">
        <v>45.9</v>
      </c>
      <c r="AE1217" s="66">
        <v>0</v>
      </c>
      <c r="AF1217" s="65">
        <f t="shared" si="380"/>
        <v>12.75</v>
      </c>
      <c r="AG1217" s="65">
        <f t="shared" si="389"/>
        <v>0.41666666666666785</v>
      </c>
      <c r="AH1217" s="67">
        <f t="shared" si="390"/>
        <v>8523.9583333333248</v>
      </c>
      <c r="AI1217" s="57"/>
      <c r="AJ1217" s="57"/>
      <c r="AL1217" s="57">
        <v>1213</v>
      </c>
      <c r="AM1217" s="66">
        <v>78.599999999999994</v>
      </c>
      <c r="AN1217" s="66">
        <v>0</v>
      </c>
      <c r="AO1217" s="65">
        <f t="shared" si="381"/>
        <v>21.833333333333332</v>
      </c>
      <c r="AP1217" s="65">
        <f t="shared" si="391"/>
        <v>0.30555555555555358</v>
      </c>
      <c r="AQ1217" s="67">
        <f t="shared" si="392"/>
        <v>10716.055555555547</v>
      </c>
      <c r="AR1217" s="57"/>
      <c r="AS1217" s="57"/>
      <c r="AU1217" s="57">
        <v>1213</v>
      </c>
      <c r="AV1217" s="66">
        <v>78.599999999999994</v>
      </c>
      <c r="AW1217" s="66">
        <v>0</v>
      </c>
      <c r="AX1217" s="65">
        <f t="shared" si="382"/>
        <v>21.833333333333332</v>
      </c>
      <c r="AY1217" s="65">
        <f t="shared" si="393"/>
        <v>0.30555555555555358</v>
      </c>
      <c r="AZ1217" s="67">
        <f t="shared" si="394"/>
        <v>10716.055555555547</v>
      </c>
      <c r="BA1217" s="57"/>
      <c r="BB1217" s="57"/>
      <c r="BD1217" s="57">
        <v>1213</v>
      </c>
      <c r="BE1217" s="66">
        <v>91.6</v>
      </c>
      <c r="BF1217" s="66">
        <v>0</v>
      </c>
      <c r="BG1217" s="65">
        <f t="shared" si="383"/>
        <v>25.444444444444443</v>
      </c>
      <c r="BH1217" s="65">
        <f t="shared" si="395"/>
        <v>8.3333333333332149E-2</v>
      </c>
      <c r="BI1217" s="67">
        <f t="shared" si="396"/>
        <v>10455.305555555564</v>
      </c>
      <c r="BJ1217" s="57"/>
      <c r="BK1217" s="57"/>
      <c r="BM1217" s="57">
        <v>1213</v>
      </c>
      <c r="BN1217" s="57">
        <v>91.6</v>
      </c>
      <c r="BO1217" s="66">
        <v>0</v>
      </c>
      <c r="BP1217" s="65">
        <f t="shared" si="384"/>
        <v>25.444444444444443</v>
      </c>
      <c r="BQ1217" s="65">
        <f t="shared" si="397"/>
        <v>8.3333333333332149E-2</v>
      </c>
      <c r="BR1217" s="67">
        <f t="shared" si="398"/>
        <v>10511.000000000007</v>
      </c>
      <c r="BS1217" s="57"/>
      <c r="BT1217" s="57"/>
    </row>
    <row r="1218" spans="1:72" x14ac:dyDescent="0.25">
      <c r="A1218" s="31">
        <v>1218</v>
      </c>
      <c r="B1218" s="56">
        <v>1215</v>
      </c>
      <c r="C1218" s="71">
        <v>92.2</v>
      </c>
      <c r="D1218" s="71">
        <v>0</v>
      </c>
      <c r="E1218" s="71">
        <v>25.611111111111111</v>
      </c>
      <c r="F1218" s="71">
        <v>8.3333333333332149E-2</v>
      </c>
      <c r="G1218" s="71">
        <v>10562.055555555564</v>
      </c>
      <c r="K1218" s="57">
        <v>1214</v>
      </c>
      <c r="L1218" s="66">
        <v>0</v>
      </c>
      <c r="M1218" s="66">
        <v>0</v>
      </c>
      <c r="N1218" s="65">
        <f t="shared" si="378"/>
        <v>0</v>
      </c>
      <c r="O1218" s="65">
        <f t="shared" si="385"/>
        <v>0</v>
      </c>
      <c r="P1218" s="67">
        <f t="shared" si="386"/>
        <v>6724.1666666666597</v>
      </c>
      <c r="Q1218" s="57"/>
      <c r="R1218" s="57"/>
      <c r="T1218" s="57">
        <v>1214</v>
      </c>
      <c r="U1218" s="66">
        <v>42.4</v>
      </c>
      <c r="V1218" s="66">
        <v>0</v>
      </c>
      <c r="W1218" s="65">
        <f t="shared" si="379"/>
        <v>11.777777777777777</v>
      </c>
      <c r="X1218" s="65">
        <f t="shared" si="387"/>
        <v>2.7777777777778567E-2</v>
      </c>
      <c r="Y1218" s="67">
        <f t="shared" si="388"/>
        <v>9093.1111111111168</v>
      </c>
      <c r="Z1218" s="57"/>
      <c r="AA1218" s="57"/>
      <c r="AC1218" s="57">
        <v>1214</v>
      </c>
      <c r="AD1218" s="66">
        <v>47.6</v>
      </c>
      <c r="AE1218" s="66">
        <v>0</v>
      </c>
      <c r="AF1218" s="65">
        <f t="shared" si="380"/>
        <v>13.222222222222221</v>
      </c>
      <c r="AG1218" s="65">
        <f t="shared" si="389"/>
        <v>0.47222222222222143</v>
      </c>
      <c r="AH1218" s="67">
        <f t="shared" si="390"/>
        <v>8536.9444444444362</v>
      </c>
      <c r="AI1218" s="57"/>
      <c r="AJ1218" s="57"/>
      <c r="AL1218" s="57">
        <v>1214</v>
      </c>
      <c r="AM1218" s="66">
        <v>79.7</v>
      </c>
      <c r="AN1218" s="66">
        <v>0</v>
      </c>
      <c r="AO1218" s="65">
        <f t="shared" si="381"/>
        <v>22.138888888888889</v>
      </c>
      <c r="AP1218" s="65">
        <f t="shared" si="391"/>
        <v>0.30555555555555713</v>
      </c>
      <c r="AQ1218" s="67">
        <f t="shared" si="392"/>
        <v>10738.041666666659</v>
      </c>
      <c r="AR1218" s="57"/>
      <c r="AS1218" s="57"/>
      <c r="AU1218" s="57">
        <v>1214</v>
      </c>
      <c r="AV1218" s="66">
        <v>79.7</v>
      </c>
      <c r="AW1218" s="66">
        <v>0</v>
      </c>
      <c r="AX1218" s="65">
        <f t="shared" si="382"/>
        <v>22.138888888888889</v>
      </c>
      <c r="AY1218" s="65">
        <f t="shared" si="393"/>
        <v>0.30555555555555713</v>
      </c>
      <c r="AZ1218" s="67">
        <f t="shared" si="394"/>
        <v>10738.041666666659</v>
      </c>
      <c r="BA1218" s="57"/>
      <c r="BB1218" s="57"/>
      <c r="BD1218" s="57">
        <v>1214</v>
      </c>
      <c r="BE1218" s="66">
        <v>91.9</v>
      </c>
      <c r="BF1218" s="66">
        <v>0</v>
      </c>
      <c r="BG1218" s="65">
        <f t="shared" si="383"/>
        <v>25.527777777777779</v>
      </c>
      <c r="BH1218" s="65">
        <f t="shared" si="395"/>
        <v>8.3333333333335702E-2</v>
      </c>
      <c r="BI1218" s="67">
        <f t="shared" si="396"/>
        <v>10480.791666666675</v>
      </c>
      <c r="BJ1218" s="57"/>
      <c r="BK1218" s="57"/>
      <c r="BM1218" s="57">
        <v>1214</v>
      </c>
      <c r="BN1218" s="57">
        <v>91.9</v>
      </c>
      <c r="BO1218" s="66">
        <v>0</v>
      </c>
      <c r="BP1218" s="65">
        <f t="shared" si="384"/>
        <v>25.527777777777779</v>
      </c>
      <c r="BQ1218" s="65">
        <f t="shared" si="397"/>
        <v>8.3333333333335702E-2</v>
      </c>
      <c r="BR1218" s="67">
        <f t="shared" si="398"/>
        <v>10536.486111111119</v>
      </c>
      <c r="BS1218" s="57"/>
      <c r="BT1218" s="57"/>
    </row>
    <row r="1219" spans="1:72" x14ac:dyDescent="0.25">
      <c r="A1219" s="31">
        <v>1219</v>
      </c>
      <c r="B1219" s="56">
        <v>1216</v>
      </c>
      <c r="C1219" s="71">
        <v>92.8</v>
      </c>
      <c r="D1219" s="71">
        <v>0</v>
      </c>
      <c r="E1219" s="71">
        <v>25.777777777777775</v>
      </c>
      <c r="F1219" s="71">
        <v>0.1666666666666643</v>
      </c>
      <c r="G1219" s="71">
        <v>10587.750000000009</v>
      </c>
      <c r="K1219" s="57">
        <v>1215</v>
      </c>
      <c r="L1219" s="66">
        <v>1.5</v>
      </c>
      <c r="M1219" s="66">
        <v>0</v>
      </c>
      <c r="N1219" s="65">
        <f t="shared" si="378"/>
        <v>0.41666666666666663</v>
      </c>
      <c r="O1219" s="65">
        <f t="shared" si="385"/>
        <v>0.41666666666666663</v>
      </c>
      <c r="P1219" s="67">
        <f t="shared" si="386"/>
        <v>6724.3749999999927</v>
      </c>
      <c r="Q1219" s="57"/>
      <c r="R1219" s="57"/>
      <c r="T1219" s="57">
        <v>1215</v>
      </c>
      <c r="U1219" s="66">
        <v>42.5</v>
      </c>
      <c r="V1219" s="66">
        <v>0</v>
      </c>
      <c r="W1219" s="65">
        <f t="shared" si="379"/>
        <v>11.805555555555555</v>
      </c>
      <c r="X1219" s="65">
        <f t="shared" si="387"/>
        <v>2.7777777777778567E-2</v>
      </c>
      <c r="Y1219" s="67">
        <f t="shared" si="388"/>
        <v>9104.9027777777828</v>
      </c>
      <c r="Z1219" s="57"/>
      <c r="AA1219" s="57"/>
      <c r="AC1219" s="57">
        <v>1215</v>
      </c>
      <c r="AD1219" s="66">
        <v>49</v>
      </c>
      <c r="AE1219" s="66">
        <v>0</v>
      </c>
      <c r="AF1219" s="65">
        <f t="shared" si="380"/>
        <v>13.611111111111111</v>
      </c>
      <c r="AG1219" s="65">
        <f t="shared" si="389"/>
        <v>0.38888888888888928</v>
      </c>
      <c r="AH1219" s="67">
        <f t="shared" si="390"/>
        <v>8550.3611111111022</v>
      </c>
      <c r="AI1219" s="57"/>
      <c r="AJ1219" s="57"/>
      <c r="AL1219" s="57">
        <v>1215</v>
      </c>
      <c r="AM1219" s="66">
        <v>80.599999999999994</v>
      </c>
      <c r="AN1219" s="66">
        <v>0</v>
      </c>
      <c r="AO1219" s="65">
        <f t="shared" si="381"/>
        <v>22.388888888888886</v>
      </c>
      <c r="AP1219" s="65">
        <f t="shared" si="391"/>
        <v>0.24999999999999645</v>
      </c>
      <c r="AQ1219" s="67">
        <f t="shared" si="392"/>
        <v>10760.305555555547</v>
      </c>
      <c r="AR1219" s="57"/>
      <c r="AS1219" s="57"/>
      <c r="AU1219" s="57">
        <v>1215</v>
      </c>
      <c r="AV1219" s="66">
        <v>80.599999999999994</v>
      </c>
      <c r="AW1219" s="66">
        <v>0</v>
      </c>
      <c r="AX1219" s="65">
        <f t="shared" si="382"/>
        <v>22.388888888888886</v>
      </c>
      <c r="AY1219" s="65">
        <f t="shared" si="393"/>
        <v>0.24999999999999645</v>
      </c>
      <c r="AZ1219" s="67">
        <f t="shared" si="394"/>
        <v>10760.305555555547</v>
      </c>
      <c r="BA1219" s="57"/>
      <c r="BB1219" s="57"/>
      <c r="BD1219" s="57">
        <v>1215</v>
      </c>
      <c r="BE1219" s="66">
        <v>92.2</v>
      </c>
      <c r="BF1219" s="66">
        <v>0</v>
      </c>
      <c r="BG1219" s="65">
        <f t="shared" si="383"/>
        <v>25.611111111111111</v>
      </c>
      <c r="BH1219" s="65">
        <f t="shared" si="395"/>
        <v>8.3333333333332149E-2</v>
      </c>
      <c r="BI1219" s="67">
        <f t="shared" si="396"/>
        <v>10506.36111111112</v>
      </c>
      <c r="BJ1219" s="57"/>
      <c r="BK1219" s="57"/>
      <c r="BM1219" s="57">
        <v>1215</v>
      </c>
      <c r="BN1219" s="57">
        <v>92.2</v>
      </c>
      <c r="BO1219" s="66">
        <v>0</v>
      </c>
      <c r="BP1219" s="65">
        <f t="shared" si="384"/>
        <v>25.611111111111111</v>
      </c>
      <c r="BQ1219" s="65">
        <f t="shared" si="397"/>
        <v>8.3333333333332149E-2</v>
      </c>
      <c r="BR1219" s="67">
        <f t="shared" si="398"/>
        <v>10562.055555555564</v>
      </c>
      <c r="BS1219" s="57"/>
      <c r="BT1219" s="57"/>
    </row>
    <row r="1220" spans="1:72" x14ac:dyDescent="0.25">
      <c r="A1220" s="31">
        <v>1220</v>
      </c>
      <c r="B1220" s="56">
        <v>1217</v>
      </c>
      <c r="C1220" s="71">
        <v>93.1</v>
      </c>
      <c r="D1220" s="71">
        <v>0</v>
      </c>
      <c r="E1220" s="71">
        <v>25.861111111111107</v>
      </c>
      <c r="F1220" s="71">
        <v>8.3333333333332149E-2</v>
      </c>
      <c r="G1220" s="71">
        <v>10613.569444444454</v>
      </c>
      <c r="K1220" s="57">
        <v>1216</v>
      </c>
      <c r="L1220" s="66">
        <v>3.8</v>
      </c>
      <c r="M1220" s="66">
        <v>0</v>
      </c>
      <c r="N1220" s="65">
        <f t="shared" si="378"/>
        <v>1.0555555555555556</v>
      </c>
      <c r="O1220" s="65">
        <f t="shared" si="385"/>
        <v>0.63888888888888895</v>
      </c>
      <c r="P1220" s="67">
        <f t="shared" si="386"/>
        <v>6725.111111111104</v>
      </c>
      <c r="Q1220" s="57"/>
      <c r="R1220" s="57"/>
      <c r="T1220" s="57">
        <v>1216</v>
      </c>
      <c r="U1220" s="66">
        <v>42.7</v>
      </c>
      <c r="V1220" s="66">
        <v>0</v>
      </c>
      <c r="W1220" s="65">
        <f t="shared" si="379"/>
        <v>11.861111111111112</v>
      </c>
      <c r="X1220" s="65">
        <f t="shared" si="387"/>
        <v>5.5555555555557135E-2</v>
      </c>
      <c r="Y1220" s="67">
        <f t="shared" si="388"/>
        <v>9116.7361111111168</v>
      </c>
      <c r="Z1220" s="57"/>
      <c r="AA1220" s="57"/>
      <c r="AC1220" s="57">
        <v>1216</v>
      </c>
      <c r="AD1220" s="66">
        <v>50</v>
      </c>
      <c r="AE1220" s="66">
        <v>0</v>
      </c>
      <c r="AF1220" s="65">
        <f t="shared" si="380"/>
        <v>13.888888888888889</v>
      </c>
      <c r="AG1220" s="65">
        <f t="shared" si="389"/>
        <v>0.27777777777777857</v>
      </c>
      <c r="AH1220" s="67">
        <f t="shared" si="390"/>
        <v>8564.1111111111022</v>
      </c>
      <c r="AI1220" s="57"/>
      <c r="AJ1220" s="57"/>
      <c r="AL1220" s="57">
        <v>1216</v>
      </c>
      <c r="AM1220" s="66">
        <v>81.5</v>
      </c>
      <c r="AN1220" s="66">
        <v>0</v>
      </c>
      <c r="AO1220" s="65">
        <f t="shared" si="381"/>
        <v>22.638888888888889</v>
      </c>
      <c r="AP1220" s="65">
        <f t="shared" si="391"/>
        <v>0.25000000000000355</v>
      </c>
      <c r="AQ1220" s="67">
        <f t="shared" si="392"/>
        <v>10782.819444444436</v>
      </c>
      <c r="AR1220" s="57"/>
      <c r="AS1220" s="57"/>
      <c r="AU1220" s="57">
        <v>1216</v>
      </c>
      <c r="AV1220" s="66">
        <v>81.5</v>
      </c>
      <c r="AW1220" s="66">
        <v>0</v>
      </c>
      <c r="AX1220" s="65">
        <f t="shared" si="382"/>
        <v>22.638888888888889</v>
      </c>
      <c r="AY1220" s="65">
        <f t="shared" si="393"/>
        <v>0.25000000000000355</v>
      </c>
      <c r="AZ1220" s="67">
        <f t="shared" si="394"/>
        <v>10782.819444444436</v>
      </c>
      <c r="BA1220" s="57"/>
      <c r="BB1220" s="57"/>
      <c r="BD1220" s="57">
        <v>1216</v>
      </c>
      <c r="BE1220" s="66">
        <v>92.8</v>
      </c>
      <c r="BF1220" s="66">
        <v>0</v>
      </c>
      <c r="BG1220" s="65">
        <f t="shared" si="383"/>
        <v>25.777777777777775</v>
      </c>
      <c r="BH1220" s="65">
        <f t="shared" si="395"/>
        <v>0.1666666666666643</v>
      </c>
      <c r="BI1220" s="67">
        <f t="shared" si="396"/>
        <v>10532.055555555566</v>
      </c>
      <c r="BJ1220" s="57"/>
      <c r="BK1220" s="57"/>
      <c r="BM1220" s="57">
        <v>1216</v>
      </c>
      <c r="BN1220" s="57">
        <v>92.8</v>
      </c>
      <c r="BO1220" s="66">
        <v>0</v>
      </c>
      <c r="BP1220" s="65">
        <f t="shared" si="384"/>
        <v>25.777777777777775</v>
      </c>
      <c r="BQ1220" s="65">
        <f t="shared" si="397"/>
        <v>0.1666666666666643</v>
      </c>
      <c r="BR1220" s="67">
        <f t="shared" si="398"/>
        <v>10587.750000000009</v>
      </c>
      <c r="BS1220" s="57"/>
      <c r="BT1220" s="57"/>
    </row>
    <row r="1221" spans="1:72" x14ac:dyDescent="0.25">
      <c r="A1221" s="31">
        <v>1221</v>
      </c>
      <c r="B1221" s="56">
        <v>1218</v>
      </c>
      <c r="C1221" s="71">
        <v>93.3</v>
      </c>
      <c r="D1221" s="71">
        <v>0</v>
      </c>
      <c r="E1221" s="71">
        <v>25.916666666666664</v>
      </c>
      <c r="F1221" s="71">
        <v>5.5555555555557135E-2</v>
      </c>
      <c r="G1221" s="71">
        <v>10639.458333333343</v>
      </c>
      <c r="K1221" s="57">
        <v>1217</v>
      </c>
      <c r="L1221" s="66">
        <v>5.6</v>
      </c>
      <c r="M1221" s="66">
        <v>0</v>
      </c>
      <c r="N1221" s="65">
        <f t="shared" ref="N1221:N1284" si="399">L1221/3.6</f>
        <v>1.5555555555555554</v>
      </c>
      <c r="O1221" s="65">
        <f t="shared" si="385"/>
        <v>0.49999999999999978</v>
      </c>
      <c r="P1221" s="67">
        <f t="shared" si="386"/>
        <v>6726.4166666666597</v>
      </c>
      <c r="Q1221" s="57"/>
      <c r="R1221" s="57"/>
      <c r="T1221" s="57">
        <v>1217</v>
      </c>
      <c r="U1221" s="66">
        <v>42.9</v>
      </c>
      <c r="V1221" s="66">
        <v>0</v>
      </c>
      <c r="W1221" s="65">
        <f t="shared" ref="W1221:W1284" si="400">U1221/3.6</f>
        <v>11.916666666666666</v>
      </c>
      <c r="X1221" s="65">
        <f t="shared" si="387"/>
        <v>5.5555555555553582E-2</v>
      </c>
      <c r="Y1221" s="67">
        <f t="shared" si="388"/>
        <v>9128.6250000000055</v>
      </c>
      <c r="Z1221" s="57"/>
      <c r="AA1221" s="57"/>
      <c r="AC1221" s="57">
        <v>1217</v>
      </c>
      <c r="AD1221" s="66">
        <v>50.2</v>
      </c>
      <c r="AE1221" s="66">
        <v>0</v>
      </c>
      <c r="AF1221" s="65">
        <f t="shared" ref="AF1221:AF1284" si="401">AD1221/3.6</f>
        <v>13.944444444444445</v>
      </c>
      <c r="AG1221" s="65">
        <f t="shared" si="389"/>
        <v>5.5555555555555358E-2</v>
      </c>
      <c r="AH1221" s="67">
        <f t="shared" si="390"/>
        <v>8578.0277777777683</v>
      </c>
      <c r="AI1221" s="57"/>
      <c r="AJ1221" s="57"/>
      <c r="AL1221" s="57">
        <v>1217</v>
      </c>
      <c r="AM1221" s="66">
        <v>82.2</v>
      </c>
      <c r="AN1221" s="66">
        <v>0</v>
      </c>
      <c r="AO1221" s="65">
        <f t="shared" ref="AO1221:AO1284" si="402">AM1221/3.6</f>
        <v>22.833333333333332</v>
      </c>
      <c r="AP1221" s="65">
        <f t="shared" si="391"/>
        <v>0.19444444444444287</v>
      </c>
      <c r="AQ1221" s="67">
        <f t="shared" si="392"/>
        <v>10805.555555555547</v>
      </c>
      <c r="AR1221" s="57"/>
      <c r="AS1221" s="57"/>
      <c r="AU1221" s="57">
        <v>1217</v>
      </c>
      <c r="AV1221" s="66">
        <v>82.2</v>
      </c>
      <c r="AW1221" s="66">
        <v>0</v>
      </c>
      <c r="AX1221" s="65">
        <f t="shared" ref="AX1221:AX1284" si="403">AV1221/3.6</f>
        <v>22.833333333333332</v>
      </c>
      <c r="AY1221" s="65">
        <f t="shared" si="393"/>
        <v>0.19444444444444287</v>
      </c>
      <c r="AZ1221" s="67">
        <f t="shared" si="394"/>
        <v>10805.555555555547</v>
      </c>
      <c r="BA1221" s="57"/>
      <c r="BB1221" s="57"/>
      <c r="BD1221" s="57">
        <v>1217</v>
      </c>
      <c r="BE1221" s="66">
        <v>93.1</v>
      </c>
      <c r="BF1221" s="66">
        <v>0</v>
      </c>
      <c r="BG1221" s="65">
        <f t="shared" ref="BG1221:BG1284" si="404">BE1221/3.6</f>
        <v>25.861111111111107</v>
      </c>
      <c r="BH1221" s="65">
        <f t="shared" si="395"/>
        <v>8.3333333333332149E-2</v>
      </c>
      <c r="BI1221" s="67">
        <f t="shared" si="396"/>
        <v>10557.875000000011</v>
      </c>
      <c r="BJ1221" s="57"/>
      <c r="BK1221" s="57"/>
      <c r="BM1221" s="57">
        <v>1217</v>
      </c>
      <c r="BN1221" s="57">
        <v>93.1</v>
      </c>
      <c r="BO1221" s="66">
        <v>0</v>
      </c>
      <c r="BP1221" s="65">
        <f t="shared" ref="BP1221:BP1284" si="405">BN1221/3.6</f>
        <v>25.861111111111107</v>
      </c>
      <c r="BQ1221" s="65">
        <f t="shared" si="397"/>
        <v>8.3333333333332149E-2</v>
      </c>
      <c r="BR1221" s="67">
        <f t="shared" si="398"/>
        <v>10613.569444444454</v>
      </c>
      <c r="BS1221" s="57"/>
      <c r="BT1221" s="57"/>
    </row>
    <row r="1222" spans="1:72" x14ac:dyDescent="0.25">
      <c r="A1222" s="31">
        <v>1222</v>
      </c>
      <c r="B1222" s="56">
        <v>1219</v>
      </c>
      <c r="C1222" s="71">
        <v>93.5</v>
      </c>
      <c r="D1222" s="71">
        <v>0</v>
      </c>
      <c r="E1222" s="71">
        <v>25.972222222222221</v>
      </c>
      <c r="F1222" s="71">
        <v>5.5555555555557135E-2</v>
      </c>
      <c r="G1222" s="71">
        <v>10665.402777777788</v>
      </c>
      <c r="K1222" s="57">
        <v>1218</v>
      </c>
      <c r="L1222" s="66">
        <v>7.5</v>
      </c>
      <c r="M1222" s="66">
        <v>0</v>
      </c>
      <c r="N1222" s="65">
        <f t="shared" si="399"/>
        <v>2.0833333333333335</v>
      </c>
      <c r="O1222" s="65">
        <f t="shared" ref="O1222:O1285" si="406">N1222-N1221</f>
        <v>0.52777777777777812</v>
      </c>
      <c r="P1222" s="67">
        <f t="shared" ref="P1222:P1285" si="407">N1221+(O1222/2)+P1221</f>
        <v>6728.236111111104</v>
      </c>
      <c r="Q1222" s="57"/>
      <c r="R1222" s="57"/>
      <c r="T1222" s="57">
        <v>1218</v>
      </c>
      <c r="U1222" s="66">
        <v>43.1</v>
      </c>
      <c r="V1222" s="66">
        <v>0</v>
      </c>
      <c r="W1222" s="65">
        <f t="shared" si="400"/>
        <v>11.972222222222223</v>
      </c>
      <c r="X1222" s="65">
        <f t="shared" ref="X1222:X1285" si="408">W1222-W1221</f>
        <v>5.5555555555557135E-2</v>
      </c>
      <c r="Y1222" s="67">
        <f t="shared" ref="Y1222:Y1285" si="409">W1221+(X1222/2)+Y1221</f>
        <v>9140.5694444444507</v>
      </c>
      <c r="Z1222" s="57"/>
      <c r="AA1222" s="57"/>
      <c r="AC1222" s="57">
        <v>1218</v>
      </c>
      <c r="AD1222" s="66">
        <v>50.1</v>
      </c>
      <c r="AE1222" s="66">
        <v>0</v>
      </c>
      <c r="AF1222" s="65">
        <f t="shared" si="401"/>
        <v>13.916666666666666</v>
      </c>
      <c r="AG1222" s="65">
        <f t="shared" ref="AG1222:AG1285" si="410">AF1222-AF1221</f>
        <v>-2.7777777777778567E-2</v>
      </c>
      <c r="AH1222" s="67">
        <f t="shared" ref="AH1222:AH1285" si="411">AF1221+(AG1222/2)+AH1221</f>
        <v>8591.958333333323</v>
      </c>
      <c r="AI1222" s="57"/>
      <c r="AJ1222" s="57"/>
      <c r="AL1222" s="57">
        <v>1218</v>
      </c>
      <c r="AM1222" s="66">
        <v>83</v>
      </c>
      <c r="AN1222" s="66">
        <v>0</v>
      </c>
      <c r="AO1222" s="65">
        <f t="shared" si="402"/>
        <v>23.055555555555554</v>
      </c>
      <c r="AP1222" s="65">
        <f t="shared" ref="AP1222:AP1285" si="412">AO1222-AO1221</f>
        <v>0.22222222222222143</v>
      </c>
      <c r="AQ1222" s="67">
        <f t="shared" ref="AQ1222:AQ1285" si="413">AO1221+(AP1222/2)+AQ1221</f>
        <v>10828.499999999993</v>
      </c>
      <c r="AR1222" s="57"/>
      <c r="AS1222" s="57"/>
      <c r="AU1222" s="57">
        <v>1218</v>
      </c>
      <c r="AV1222" s="66">
        <v>83</v>
      </c>
      <c r="AW1222" s="66">
        <v>0</v>
      </c>
      <c r="AX1222" s="65">
        <f t="shared" si="403"/>
        <v>23.055555555555554</v>
      </c>
      <c r="AY1222" s="65">
        <f t="shared" ref="AY1222:AY1285" si="414">AX1222-AX1221</f>
        <v>0.22222222222222143</v>
      </c>
      <c r="AZ1222" s="67">
        <f t="shared" ref="AZ1222:AZ1285" si="415">AX1221+(AY1222/2)+AZ1221</f>
        <v>10828.499999999993</v>
      </c>
      <c r="BA1222" s="57"/>
      <c r="BB1222" s="57"/>
      <c r="BD1222" s="57">
        <v>1218</v>
      </c>
      <c r="BE1222" s="66">
        <v>93.3</v>
      </c>
      <c r="BF1222" s="66">
        <v>0</v>
      </c>
      <c r="BG1222" s="65">
        <f t="shared" si="404"/>
        <v>25.916666666666664</v>
      </c>
      <c r="BH1222" s="65">
        <f t="shared" ref="BH1222:BH1285" si="416">BG1222-BG1221</f>
        <v>5.5555555555557135E-2</v>
      </c>
      <c r="BI1222" s="67">
        <f t="shared" ref="BI1222:BI1285" si="417">BG1221+(BH1222/2)+BI1221</f>
        <v>10583.7638888889</v>
      </c>
      <c r="BJ1222" s="57"/>
      <c r="BK1222" s="57"/>
      <c r="BM1222" s="57">
        <v>1218</v>
      </c>
      <c r="BN1222" s="57">
        <v>93.3</v>
      </c>
      <c r="BO1222" s="66">
        <v>0</v>
      </c>
      <c r="BP1222" s="65">
        <f t="shared" si="405"/>
        <v>25.916666666666664</v>
      </c>
      <c r="BQ1222" s="65">
        <f t="shared" ref="BQ1222:BQ1285" si="418">BP1222-BP1221</f>
        <v>5.5555555555557135E-2</v>
      </c>
      <c r="BR1222" s="67">
        <f t="shared" ref="BR1222:BR1285" si="419">BP1221+(BQ1222/2)+BR1221</f>
        <v>10639.458333333343</v>
      </c>
      <c r="BS1222" s="57"/>
      <c r="BT1222" s="57"/>
    </row>
    <row r="1223" spans="1:72" x14ac:dyDescent="0.25">
      <c r="A1223" s="31">
        <v>1223</v>
      </c>
      <c r="B1223" s="56">
        <v>1220</v>
      </c>
      <c r="C1223" s="71">
        <v>93.7</v>
      </c>
      <c r="D1223" s="71">
        <v>0</v>
      </c>
      <c r="E1223" s="71">
        <v>26.027777777777779</v>
      </c>
      <c r="F1223" s="71">
        <v>5.5555555555557135E-2</v>
      </c>
      <c r="G1223" s="71">
        <v>10691.402777777788</v>
      </c>
      <c r="K1223" s="57">
        <v>1219</v>
      </c>
      <c r="L1223" s="66">
        <v>9.1999999999999993</v>
      </c>
      <c r="M1223" s="66">
        <v>0</v>
      </c>
      <c r="N1223" s="65">
        <f t="shared" si="399"/>
        <v>2.5555555555555554</v>
      </c>
      <c r="O1223" s="65">
        <f t="shared" si="406"/>
        <v>0.47222222222222188</v>
      </c>
      <c r="P1223" s="67">
        <f t="shared" si="407"/>
        <v>6730.5555555555484</v>
      </c>
      <c r="Q1223" s="57"/>
      <c r="R1223" s="57"/>
      <c r="T1223" s="57">
        <v>1219</v>
      </c>
      <c r="U1223" s="66">
        <v>43.2</v>
      </c>
      <c r="V1223" s="66">
        <v>0</v>
      </c>
      <c r="W1223" s="65">
        <f t="shared" si="400"/>
        <v>12</v>
      </c>
      <c r="X1223" s="65">
        <f t="shared" si="408"/>
        <v>2.7777777777776791E-2</v>
      </c>
      <c r="Y1223" s="67">
        <f t="shared" si="409"/>
        <v>9152.555555555562</v>
      </c>
      <c r="Z1223" s="57"/>
      <c r="AA1223" s="57"/>
      <c r="AC1223" s="57">
        <v>1219</v>
      </c>
      <c r="AD1223" s="66">
        <v>49.8</v>
      </c>
      <c r="AE1223" s="66">
        <v>0</v>
      </c>
      <c r="AF1223" s="65">
        <f t="shared" si="401"/>
        <v>13.833333333333332</v>
      </c>
      <c r="AG1223" s="65">
        <f t="shared" si="410"/>
        <v>-8.3333333333333925E-2</v>
      </c>
      <c r="AH1223" s="67">
        <f t="shared" si="411"/>
        <v>8605.833333333323</v>
      </c>
      <c r="AI1223" s="57"/>
      <c r="AJ1223" s="57"/>
      <c r="AL1223" s="57">
        <v>1219</v>
      </c>
      <c r="AM1223" s="66">
        <v>83.7</v>
      </c>
      <c r="AN1223" s="66">
        <v>0</v>
      </c>
      <c r="AO1223" s="65">
        <f t="shared" si="402"/>
        <v>23.25</v>
      </c>
      <c r="AP1223" s="65">
        <f t="shared" si="412"/>
        <v>0.19444444444444642</v>
      </c>
      <c r="AQ1223" s="67">
        <f t="shared" si="413"/>
        <v>10851.65277777777</v>
      </c>
      <c r="AR1223" s="57"/>
      <c r="AS1223" s="57"/>
      <c r="AU1223" s="57">
        <v>1219</v>
      </c>
      <c r="AV1223" s="66">
        <v>83.7</v>
      </c>
      <c r="AW1223" s="66">
        <v>0</v>
      </c>
      <c r="AX1223" s="65">
        <f t="shared" si="403"/>
        <v>23.25</v>
      </c>
      <c r="AY1223" s="65">
        <f t="shared" si="414"/>
        <v>0.19444444444444642</v>
      </c>
      <c r="AZ1223" s="67">
        <f t="shared" si="415"/>
        <v>10851.65277777777</v>
      </c>
      <c r="BA1223" s="57"/>
      <c r="BB1223" s="57"/>
      <c r="BD1223" s="57">
        <v>1219</v>
      </c>
      <c r="BE1223" s="66">
        <v>93.5</v>
      </c>
      <c r="BF1223" s="66">
        <v>0</v>
      </c>
      <c r="BG1223" s="65">
        <f t="shared" si="404"/>
        <v>25.972222222222221</v>
      </c>
      <c r="BH1223" s="65">
        <f t="shared" si="416"/>
        <v>5.5555555555557135E-2</v>
      </c>
      <c r="BI1223" s="67">
        <f t="shared" si="417"/>
        <v>10609.708333333345</v>
      </c>
      <c r="BJ1223" s="57"/>
      <c r="BK1223" s="57"/>
      <c r="BM1223" s="57">
        <v>1219</v>
      </c>
      <c r="BN1223" s="57">
        <v>93.5</v>
      </c>
      <c r="BO1223" s="66">
        <v>0</v>
      </c>
      <c r="BP1223" s="65">
        <f t="shared" si="405"/>
        <v>25.972222222222221</v>
      </c>
      <c r="BQ1223" s="65">
        <f t="shared" si="418"/>
        <v>5.5555555555557135E-2</v>
      </c>
      <c r="BR1223" s="67">
        <f t="shared" si="419"/>
        <v>10665.402777777788</v>
      </c>
      <c r="BS1223" s="57"/>
      <c r="BT1223" s="57"/>
    </row>
    <row r="1224" spans="1:72" x14ac:dyDescent="0.25">
      <c r="A1224" s="31">
        <v>1224</v>
      </c>
      <c r="B1224" s="56">
        <v>1221</v>
      </c>
      <c r="C1224" s="71">
        <v>93.9</v>
      </c>
      <c r="D1224" s="71">
        <v>0</v>
      </c>
      <c r="E1224" s="71">
        <v>26.083333333333336</v>
      </c>
      <c r="F1224" s="71">
        <v>5.5555555555557135E-2</v>
      </c>
      <c r="G1224" s="71">
        <v>10717.458333333343</v>
      </c>
      <c r="K1224" s="57">
        <v>1220</v>
      </c>
      <c r="L1224" s="66">
        <v>10.8</v>
      </c>
      <c r="M1224" s="66">
        <v>0</v>
      </c>
      <c r="N1224" s="65">
        <f t="shared" si="399"/>
        <v>3</v>
      </c>
      <c r="O1224" s="65">
        <f t="shared" si="406"/>
        <v>0.44444444444444464</v>
      </c>
      <c r="P1224" s="67">
        <f t="shared" si="407"/>
        <v>6733.3333333333258</v>
      </c>
      <c r="Q1224" s="57"/>
      <c r="R1224" s="57"/>
      <c r="T1224" s="57">
        <v>1220</v>
      </c>
      <c r="U1224" s="66">
        <v>43.3</v>
      </c>
      <c r="V1224" s="66">
        <v>0</v>
      </c>
      <c r="W1224" s="65">
        <f t="shared" si="400"/>
        <v>12.027777777777777</v>
      </c>
      <c r="X1224" s="65">
        <f t="shared" si="408"/>
        <v>2.7777777777776791E-2</v>
      </c>
      <c r="Y1224" s="67">
        <f t="shared" si="409"/>
        <v>9164.5694444444507</v>
      </c>
      <c r="Z1224" s="57"/>
      <c r="AA1224" s="57"/>
      <c r="AC1224" s="57">
        <v>1220</v>
      </c>
      <c r="AD1224" s="66">
        <v>49.4</v>
      </c>
      <c r="AE1224" s="66">
        <v>0</v>
      </c>
      <c r="AF1224" s="65">
        <f t="shared" si="401"/>
        <v>13.722222222222221</v>
      </c>
      <c r="AG1224" s="65">
        <f t="shared" si="410"/>
        <v>-0.11111111111111072</v>
      </c>
      <c r="AH1224" s="67">
        <f t="shared" si="411"/>
        <v>8619.6111111111004</v>
      </c>
      <c r="AI1224" s="57"/>
      <c r="AJ1224" s="57"/>
      <c r="AL1224" s="57">
        <v>1220</v>
      </c>
      <c r="AM1224" s="66">
        <v>84.4</v>
      </c>
      <c r="AN1224" s="66">
        <v>0</v>
      </c>
      <c r="AO1224" s="65">
        <f t="shared" si="402"/>
        <v>23.444444444444446</v>
      </c>
      <c r="AP1224" s="65">
        <f t="shared" si="412"/>
        <v>0.19444444444444642</v>
      </c>
      <c r="AQ1224" s="67">
        <f t="shared" si="413"/>
        <v>10874.999999999993</v>
      </c>
      <c r="AR1224" s="57"/>
      <c r="AS1224" s="57"/>
      <c r="AU1224" s="57">
        <v>1220</v>
      </c>
      <c r="AV1224" s="66">
        <v>84.4</v>
      </c>
      <c r="AW1224" s="66">
        <v>0</v>
      </c>
      <c r="AX1224" s="65">
        <f t="shared" si="403"/>
        <v>23.444444444444446</v>
      </c>
      <c r="AY1224" s="65">
        <f t="shared" si="414"/>
        <v>0.19444444444444642</v>
      </c>
      <c r="AZ1224" s="67">
        <f t="shared" si="415"/>
        <v>10874.999999999993</v>
      </c>
      <c r="BA1224" s="57"/>
      <c r="BB1224" s="57"/>
      <c r="BD1224" s="57">
        <v>1220</v>
      </c>
      <c r="BE1224" s="66">
        <v>93.7</v>
      </c>
      <c r="BF1224" s="66">
        <v>0</v>
      </c>
      <c r="BG1224" s="65">
        <f t="shared" si="404"/>
        <v>26.027777777777779</v>
      </c>
      <c r="BH1224" s="65">
        <f t="shared" si="416"/>
        <v>5.5555555555557135E-2</v>
      </c>
      <c r="BI1224" s="67">
        <f t="shared" si="417"/>
        <v>10635.708333333345</v>
      </c>
      <c r="BJ1224" s="57"/>
      <c r="BK1224" s="57"/>
      <c r="BM1224" s="57">
        <v>1220</v>
      </c>
      <c r="BN1224" s="57">
        <v>93.7</v>
      </c>
      <c r="BO1224" s="66">
        <v>0</v>
      </c>
      <c r="BP1224" s="65">
        <f t="shared" si="405"/>
        <v>26.027777777777779</v>
      </c>
      <c r="BQ1224" s="65">
        <f t="shared" si="418"/>
        <v>5.5555555555557135E-2</v>
      </c>
      <c r="BR1224" s="67">
        <f t="shared" si="419"/>
        <v>10691.402777777788</v>
      </c>
      <c r="BS1224" s="57"/>
      <c r="BT1224" s="57"/>
    </row>
    <row r="1225" spans="1:72" x14ac:dyDescent="0.25">
      <c r="A1225" s="31">
        <v>1225</v>
      </c>
      <c r="B1225" s="56">
        <v>1222</v>
      </c>
      <c r="C1225" s="71">
        <v>94</v>
      </c>
      <c r="D1225" s="71">
        <v>0</v>
      </c>
      <c r="E1225" s="71">
        <v>26.111111111111111</v>
      </c>
      <c r="F1225" s="71">
        <v>2.7777777777775015E-2</v>
      </c>
      <c r="G1225" s="71">
        <v>10743.555555555566</v>
      </c>
      <c r="K1225" s="57">
        <v>1221</v>
      </c>
      <c r="L1225" s="66">
        <v>12.4</v>
      </c>
      <c r="M1225" s="66">
        <v>0</v>
      </c>
      <c r="N1225" s="65">
        <f t="shared" si="399"/>
        <v>3.4444444444444446</v>
      </c>
      <c r="O1225" s="65">
        <f t="shared" si="406"/>
        <v>0.44444444444444464</v>
      </c>
      <c r="P1225" s="67">
        <f t="shared" si="407"/>
        <v>6736.5555555555484</v>
      </c>
      <c r="Q1225" s="57"/>
      <c r="R1225" s="57"/>
      <c r="T1225" s="57">
        <v>1221</v>
      </c>
      <c r="U1225" s="66">
        <v>43.4</v>
      </c>
      <c r="V1225" s="66">
        <v>0</v>
      </c>
      <c r="W1225" s="65">
        <f t="shared" si="400"/>
        <v>12.055555555555555</v>
      </c>
      <c r="X1225" s="65">
        <f t="shared" si="408"/>
        <v>2.7777777777778567E-2</v>
      </c>
      <c r="Y1225" s="67">
        <f t="shared" si="409"/>
        <v>9176.6111111111168</v>
      </c>
      <c r="Z1225" s="57"/>
      <c r="AA1225" s="57"/>
      <c r="AC1225" s="57">
        <v>1221</v>
      </c>
      <c r="AD1225" s="66">
        <v>48.9</v>
      </c>
      <c r="AE1225" s="66">
        <v>0</v>
      </c>
      <c r="AF1225" s="65">
        <f t="shared" si="401"/>
        <v>13.583333333333332</v>
      </c>
      <c r="AG1225" s="65">
        <f t="shared" si="410"/>
        <v>-0.13888888888888928</v>
      </c>
      <c r="AH1225" s="67">
        <f t="shared" si="411"/>
        <v>8633.2638888888778</v>
      </c>
      <c r="AI1225" s="57"/>
      <c r="AJ1225" s="57"/>
      <c r="AL1225" s="57">
        <v>1221</v>
      </c>
      <c r="AM1225" s="66">
        <v>84.9</v>
      </c>
      <c r="AN1225" s="66">
        <v>0</v>
      </c>
      <c r="AO1225" s="65">
        <f t="shared" si="402"/>
        <v>23.583333333333336</v>
      </c>
      <c r="AP1225" s="65">
        <f t="shared" si="412"/>
        <v>0.13888888888888928</v>
      </c>
      <c r="AQ1225" s="67">
        <f t="shared" si="413"/>
        <v>10898.513888888881</v>
      </c>
      <c r="AR1225" s="57"/>
      <c r="AS1225" s="57"/>
      <c r="AU1225" s="57">
        <v>1221</v>
      </c>
      <c r="AV1225" s="66">
        <v>84.9</v>
      </c>
      <c r="AW1225" s="66">
        <v>0</v>
      </c>
      <c r="AX1225" s="65">
        <f t="shared" si="403"/>
        <v>23.583333333333336</v>
      </c>
      <c r="AY1225" s="65">
        <f t="shared" si="414"/>
        <v>0.13888888888888928</v>
      </c>
      <c r="AZ1225" s="67">
        <f t="shared" si="415"/>
        <v>10898.513888888881</v>
      </c>
      <c r="BA1225" s="57"/>
      <c r="BB1225" s="57"/>
      <c r="BD1225" s="57">
        <v>1221</v>
      </c>
      <c r="BE1225" s="66">
        <v>93.9</v>
      </c>
      <c r="BF1225" s="66">
        <v>0</v>
      </c>
      <c r="BG1225" s="65">
        <f t="shared" si="404"/>
        <v>26.083333333333336</v>
      </c>
      <c r="BH1225" s="65">
        <f t="shared" si="416"/>
        <v>5.5555555555557135E-2</v>
      </c>
      <c r="BI1225" s="67">
        <f t="shared" si="417"/>
        <v>10661.7638888889</v>
      </c>
      <c r="BJ1225" s="57"/>
      <c r="BK1225" s="57"/>
      <c r="BM1225" s="57">
        <v>1221</v>
      </c>
      <c r="BN1225" s="57">
        <v>93.9</v>
      </c>
      <c r="BO1225" s="66">
        <v>0</v>
      </c>
      <c r="BP1225" s="65">
        <f t="shared" si="405"/>
        <v>26.083333333333336</v>
      </c>
      <c r="BQ1225" s="65">
        <f t="shared" si="418"/>
        <v>5.5555555555557135E-2</v>
      </c>
      <c r="BR1225" s="67">
        <f t="shared" si="419"/>
        <v>10717.458333333343</v>
      </c>
      <c r="BS1225" s="57"/>
      <c r="BT1225" s="57"/>
    </row>
    <row r="1226" spans="1:72" x14ac:dyDescent="0.25">
      <c r="A1226" s="31">
        <v>1226</v>
      </c>
      <c r="B1226" s="56">
        <v>1223</v>
      </c>
      <c r="C1226" s="71">
        <v>94.1</v>
      </c>
      <c r="D1226" s="71">
        <v>0</v>
      </c>
      <c r="E1226" s="71">
        <v>26.138888888888886</v>
      </c>
      <c r="F1226" s="71">
        <v>2.7777777777775015E-2</v>
      </c>
      <c r="G1226" s="71">
        <v>10769.680555555566</v>
      </c>
      <c r="K1226" s="57">
        <v>1222</v>
      </c>
      <c r="L1226" s="66">
        <v>13.8</v>
      </c>
      <c r="M1226" s="66">
        <v>0</v>
      </c>
      <c r="N1226" s="65">
        <f t="shared" si="399"/>
        <v>3.8333333333333335</v>
      </c>
      <c r="O1226" s="65">
        <f t="shared" si="406"/>
        <v>0.38888888888888884</v>
      </c>
      <c r="P1226" s="67">
        <f t="shared" si="407"/>
        <v>6740.1944444444371</v>
      </c>
      <c r="Q1226" s="57"/>
      <c r="R1226" s="57"/>
      <c r="T1226" s="57">
        <v>1222</v>
      </c>
      <c r="U1226" s="66">
        <v>43.4</v>
      </c>
      <c r="V1226" s="66">
        <v>0</v>
      </c>
      <c r="W1226" s="65">
        <f t="shared" si="400"/>
        <v>12.055555555555555</v>
      </c>
      <c r="X1226" s="65">
        <f t="shared" si="408"/>
        <v>0</v>
      </c>
      <c r="Y1226" s="67">
        <f t="shared" si="409"/>
        <v>9188.6666666666715</v>
      </c>
      <c r="Z1226" s="57"/>
      <c r="AA1226" s="57"/>
      <c r="AC1226" s="57">
        <v>1222</v>
      </c>
      <c r="AD1226" s="66">
        <v>48.5</v>
      </c>
      <c r="AE1226" s="66">
        <v>0</v>
      </c>
      <c r="AF1226" s="65">
        <f t="shared" si="401"/>
        <v>13.472222222222221</v>
      </c>
      <c r="AG1226" s="65">
        <f t="shared" si="410"/>
        <v>-0.11111111111111072</v>
      </c>
      <c r="AH1226" s="67">
        <f t="shared" si="411"/>
        <v>8646.7916666666551</v>
      </c>
      <c r="AI1226" s="57"/>
      <c r="AJ1226" s="57"/>
      <c r="AL1226" s="57">
        <v>1222</v>
      </c>
      <c r="AM1226" s="66">
        <v>85.1</v>
      </c>
      <c r="AN1226" s="66">
        <v>0</v>
      </c>
      <c r="AO1226" s="65">
        <f t="shared" si="402"/>
        <v>23.638888888888886</v>
      </c>
      <c r="AP1226" s="65">
        <f t="shared" si="412"/>
        <v>5.5555555555550029E-2</v>
      </c>
      <c r="AQ1226" s="67">
        <f t="shared" si="413"/>
        <v>10922.124999999993</v>
      </c>
      <c r="AR1226" s="57"/>
      <c r="AS1226" s="57"/>
      <c r="AU1226" s="57">
        <v>1222</v>
      </c>
      <c r="AV1226" s="66">
        <v>85.1</v>
      </c>
      <c r="AW1226" s="66">
        <v>0</v>
      </c>
      <c r="AX1226" s="65">
        <f t="shared" si="403"/>
        <v>23.638888888888886</v>
      </c>
      <c r="AY1226" s="65">
        <f t="shared" si="414"/>
        <v>5.5555555555550029E-2</v>
      </c>
      <c r="AZ1226" s="67">
        <f t="shared" si="415"/>
        <v>10922.124999999993</v>
      </c>
      <c r="BA1226" s="57"/>
      <c r="BB1226" s="57"/>
      <c r="BD1226" s="57">
        <v>1222</v>
      </c>
      <c r="BE1226" s="66">
        <v>94</v>
      </c>
      <c r="BF1226" s="66">
        <v>0</v>
      </c>
      <c r="BG1226" s="65">
        <f t="shared" si="404"/>
        <v>26.111111111111111</v>
      </c>
      <c r="BH1226" s="65">
        <f t="shared" si="416"/>
        <v>2.7777777777775015E-2</v>
      </c>
      <c r="BI1226" s="67">
        <f t="shared" si="417"/>
        <v>10687.861111111122</v>
      </c>
      <c r="BJ1226" s="57"/>
      <c r="BK1226" s="57"/>
      <c r="BM1226" s="57">
        <v>1222</v>
      </c>
      <c r="BN1226" s="57">
        <v>94</v>
      </c>
      <c r="BO1226" s="66">
        <v>0</v>
      </c>
      <c r="BP1226" s="65">
        <f t="shared" si="405"/>
        <v>26.111111111111111</v>
      </c>
      <c r="BQ1226" s="65">
        <f t="shared" si="418"/>
        <v>2.7777777777775015E-2</v>
      </c>
      <c r="BR1226" s="67">
        <f t="shared" si="419"/>
        <v>10743.555555555566</v>
      </c>
      <c r="BS1226" s="57"/>
      <c r="BT1226" s="57"/>
    </row>
    <row r="1227" spans="1:72" x14ac:dyDescent="0.25">
      <c r="A1227" s="31">
        <v>1227</v>
      </c>
      <c r="B1227" s="56">
        <v>1224</v>
      </c>
      <c r="C1227" s="71">
        <v>94.3</v>
      </c>
      <c r="D1227" s="71">
        <v>0</v>
      </c>
      <c r="E1227" s="71">
        <v>26.194444444444443</v>
      </c>
      <c r="F1227" s="71">
        <v>5.5555555555557135E-2</v>
      </c>
      <c r="G1227" s="71">
        <v>10795.847222222232</v>
      </c>
      <c r="K1227" s="57">
        <v>1223</v>
      </c>
      <c r="L1227" s="66">
        <v>15.2</v>
      </c>
      <c r="M1227" s="66">
        <v>0</v>
      </c>
      <c r="N1227" s="65">
        <f t="shared" si="399"/>
        <v>4.2222222222222223</v>
      </c>
      <c r="O1227" s="65">
        <f t="shared" si="406"/>
        <v>0.38888888888888884</v>
      </c>
      <c r="P1227" s="67">
        <f t="shared" si="407"/>
        <v>6744.2222222222144</v>
      </c>
      <c r="Q1227" s="57"/>
      <c r="R1227" s="57"/>
      <c r="T1227" s="57">
        <v>1223</v>
      </c>
      <c r="U1227" s="66">
        <v>43.2</v>
      </c>
      <c r="V1227" s="66">
        <v>0</v>
      </c>
      <c r="W1227" s="65">
        <f t="shared" si="400"/>
        <v>12</v>
      </c>
      <c r="X1227" s="65">
        <f t="shared" si="408"/>
        <v>-5.5555555555555358E-2</v>
      </c>
      <c r="Y1227" s="67">
        <f t="shared" si="409"/>
        <v>9200.6944444444489</v>
      </c>
      <c r="Z1227" s="57"/>
      <c r="AA1227" s="57"/>
      <c r="AC1227" s="57">
        <v>1223</v>
      </c>
      <c r="AD1227" s="66">
        <v>48.3</v>
      </c>
      <c r="AE1227" s="66">
        <v>0</v>
      </c>
      <c r="AF1227" s="65">
        <f t="shared" si="401"/>
        <v>13.416666666666666</v>
      </c>
      <c r="AG1227" s="65">
        <f t="shared" si="410"/>
        <v>-5.5555555555555358E-2</v>
      </c>
      <c r="AH1227" s="67">
        <f t="shared" si="411"/>
        <v>8660.2361111111004</v>
      </c>
      <c r="AI1227" s="57"/>
      <c r="AJ1227" s="57"/>
      <c r="AL1227" s="57">
        <v>1223</v>
      </c>
      <c r="AM1227" s="66">
        <v>85.2</v>
      </c>
      <c r="AN1227" s="66">
        <v>0</v>
      </c>
      <c r="AO1227" s="65">
        <f t="shared" si="402"/>
        <v>23.666666666666668</v>
      </c>
      <c r="AP1227" s="65">
        <f t="shared" si="412"/>
        <v>2.777777777778212E-2</v>
      </c>
      <c r="AQ1227" s="67">
        <f t="shared" si="413"/>
        <v>10945.77777777777</v>
      </c>
      <c r="AR1227" s="57"/>
      <c r="AS1227" s="57"/>
      <c r="AU1227" s="57">
        <v>1223</v>
      </c>
      <c r="AV1227" s="66">
        <v>85.2</v>
      </c>
      <c r="AW1227" s="66">
        <v>0</v>
      </c>
      <c r="AX1227" s="65">
        <f t="shared" si="403"/>
        <v>23.666666666666668</v>
      </c>
      <c r="AY1227" s="65">
        <f t="shared" si="414"/>
        <v>2.777777777778212E-2</v>
      </c>
      <c r="AZ1227" s="67">
        <f t="shared" si="415"/>
        <v>10945.77777777777</v>
      </c>
      <c r="BA1227" s="57"/>
      <c r="BB1227" s="57"/>
      <c r="BD1227" s="57">
        <v>1223</v>
      </c>
      <c r="BE1227" s="66">
        <v>94.1</v>
      </c>
      <c r="BF1227" s="66">
        <v>0</v>
      </c>
      <c r="BG1227" s="65">
        <f t="shared" si="404"/>
        <v>26.138888888888886</v>
      </c>
      <c r="BH1227" s="65">
        <f t="shared" si="416"/>
        <v>2.7777777777775015E-2</v>
      </c>
      <c r="BI1227" s="67">
        <f t="shared" si="417"/>
        <v>10713.986111111122</v>
      </c>
      <c r="BJ1227" s="57"/>
      <c r="BK1227" s="57"/>
      <c r="BM1227" s="57">
        <v>1223</v>
      </c>
      <c r="BN1227" s="57">
        <v>94.1</v>
      </c>
      <c r="BO1227" s="66">
        <v>0</v>
      </c>
      <c r="BP1227" s="65">
        <f t="shared" si="405"/>
        <v>26.138888888888886</v>
      </c>
      <c r="BQ1227" s="65">
        <f t="shared" si="418"/>
        <v>2.7777777777775015E-2</v>
      </c>
      <c r="BR1227" s="67">
        <f t="shared" si="419"/>
        <v>10769.680555555566</v>
      </c>
      <c r="BS1227" s="57"/>
      <c r="BT1227" s="57"/>
    </row>
    <row r="1228" spans="1:72" x14ac:dyDescent="0.25">
      <c r="A1228" s="31">
        <v>1228</v>
      </c>
      <c r="B1228" s="56">
        <v>1225</v>
      </c>
      <c r="C1228" s="71">
        <v>94.4</v>
      </c>
      <c r="D1228" s="71">
        <v>0</v>
      </c>
      <c r="E1228" s="71">
        <v>26.222222222222221</v>
      </c>
      <c r="F1228" s="71">
        <v>2.7777777777778567E-2</v>
      </c>
      <c r="G1228" s="71">
        <v>10822.055555555566</v>
      </c>
      <c r="K1228" s="57">
        <v>1224</v>
      </c>
      <c r="L1228" s="66">
        <v>16.3</v>
      </c>
      <c r="M1228" s="66">
        <v>0</v>
      </c>
      <c r="N1228" s="65">
        <f t="shared" si="399"/>
        <v>4.5277777777777777</v>
      </c>
      <c r="O1228" s="65">
        <f t="shared" si="406"/>
        <v>0.30555555555555536</v>
      </c>
      <c r="P1228" s="67">
        <f t="shared" si="407"/>
        <v>6748.5972222222144</v>
      </c>
      <c r="Q1228" s="57"/>
      <c r="R1228" s="57"/>
      <c r="T1228" s="57">
        <v>1224</v>
      </c>
      <c r="U1228" s="66">
        <v>42.9</v>
      </c>
      <c r="V1228" s="66">
        <v>0</v>
      </c>
      <c r="W1228" s="65">
        <f t="shared" si="400"/>
        <v>11.916666666666666</v>
      </c>
      <c r="X1228" s="65">
        <f t="shared" si="408"/>
        <v>-8.3333333333333925E-2</v>
      </c>
      <c r="Y1228" s="67">
        <f t="shared" si="409"/>
        <v>9212.6527777777828</v>
      </c>
      <c r="Z1228" s="57"/>
      <c r="AA1228" s="57"/>
      <c r="AC1228" s="57">
        <v>1224</v>
      </c>
      <c r="AD1228" s="66">
        <v>48.2</v>
      </c>
      <c r="AE1228" s="66">
        <v>0</v>
      </c>
      <c r="AF1228" s="65">
        <f t="shared" si="401"/>
        <v>13.388888888888889</v>
      </c>
      <c r="AG1228" s="65">
        <f t="shared" si="410"/>
        <v>-2.7777777777776791E-2</v>
      </c>
      <c r="AH1228" s="67">
        <f t="shared" si="411"/>
        <v>8673.6388888888778</v>
      </c>
      <c r="AI1228" s="57"/>
      <c r="AJ1228" s="57"/>
      <c r="AL1228" s="57">
        <v>1224</v>
      </c>
      <c r="AM1228" s="66">
        <v>84.9</v>
      </c>
      <c r="AN1228" s="66">
        <v>0</v>
      </c>
      <c r="AO1228" s="65">
        <f t="shared" si="402"/>
        <v>23.583333333333336</v>
      </c>
      <c r="AP1228" s="65">
        <f t="shared" si="412"/>
        <v>-8.3333333333332149E-2</v>
      </c>
      <c r="AQ1228" s="67">
        <f t="shared" si="413"/>
        <v>10969.40277777777</v>
      </c>
      <c r="AR1228" s="57"/>
      <c r="AS1228" s="57"/>
      <c r="AU1228" s="57">
        <v>1224</v>
      </c>
      <c r="AV1228" s="66">
        <v>84.9</v>
      </c>
      <c r="AW1228" s="66">
        <v>0</v>
      </c>
      <c r="AX1228" s="65">
        <f t="shared" si="403"/>
        <v>23.583333333333336</v>
      </c>
      <c r="AY1228" s="65">
        <f t="shared" si="414"/>
        <v>-8.3333333333332149E-2</v>
      </c>
      <c r="AZ1228" s="67">
        <f t="shared" si="415"/>
        <v>10969.40277777777</v>
      </c>
      <c r="BA1228" s="57"/>
      <c r="BB1228" s="57"/>
      <c r="BD1228" s="57">
        <v>1224</v>
      </c>
      <c r="BE1228" s="66">
        <v>94.3</v>
      </c>
      <c r="BF1228" s="66">
        <v>0</v>
      </c>
      <c r="BG1228" s="65">
        <f t="shared" si="404"/>
        <v>26.194444444444443</v>
      </c>
      <c r="BH1228" s="65">
        <f t="shared" si="416"/>
        <v>5.5555555555557135E-2</v>
      </c>
      <c r="BI1228" s="67">
        <f t="shared" si="417"/>
        <v>10740.152777777788</v>
      </c>
      <c r="BJ1228" s="57"/>
      <c r="BK1228" s="57"/>
      <c r="BM1228" s="57">
        <v>1224</v>
      </c>
      <c r="BN1228" s="57">
        <v>94.3</v>
      </c>
      <c r="BO1228" s="66">
        <v>0</v>
      </c>
      <c r="BP1228" s="65">
        <f t="shared" si="405"/>
        <v>26.194444444444443</v>
      </c>
      <c r="BQ1228" s="65">
        <f t="shared" si="418"/>
        <v>5.5555555555557135E-2</v>
      </c>
      <c r="BR1228" s="67">
        <f t="shared" si="419"/>
        <v>10795.847222222232</v>
      </c>
      <c r="BS1228" s="57"/>
      <c r="BT1228" s="57"/>
    </row>
    <row r="1229" spans="1:72" x14ac:dyDescent="0.25">
      <c r="A1229" s="31">
        <v>1229</v>
      </c>
      <c r="B1229" s="56">
        <v>1226</v>
      </c>
      <c r="C1229" s="71">
        <v>94.6</v>
      </c>
      <c r="D1229" s="71">
        <v>0</v>
      </c>
      <c r="E1229" s="71">
        <v>26.277777777777775</v>
      </c>
      <c r="F1229" s="71">
        <v>5.5555555555553582E-2</v>
      </c>
      <c r="G1229" s="71">
        <v>10848.305555555566</v>
      </c>
      <c r="K1229" s="57">
        <v>1225</v>
      </c>
      <c r="L1229" s="66">
        <v>17.3</v>
      </c>
      <c r="M1229" s="66">
        <v>0</v>
      </c>
      <c r="N1229" s="65">
        <f t="shared" si="399"/>
        <v>4.8055555555555554</v>
      </c>
      <c r="O1229" s="65">
        <f t="shared" si="406"/>
        <v>0.27777777777777768</v>
      </c>
      <c r="P1229" s="67">
        <f t="shared" si="407"/>
        <v>6753.2638888888814</v>
      </c>
      <c r="Q1229" s="57"/>
      <c r="R1229" s="57"/>
      <c r="T1229" s="57">
        <v>1225</v>
      </c>
      <c r="U1229" s="66">
        <v>42.6</v>
      </c>
      <c r="V1229" s="66">
        <v>0</v>
      </c>
      <c r="W1229" s="65">
        <f t="shared" si="400"/>
        <v>11.833333333333334</v>
      </c>
      <c r="X1229" s="65">
        <f t="shared" si="408"/>
        <v>-8.3333333333332149E-2</v>
      </c>
      <c r="Y1229" s="67">
        <f t="shared" si="409"/>
        <v>9224.5277777777828</v>
      </c>
      <c r="Z1229" s="57"/>
      <c r="AA1229" s="57"/>
      <c r="AC1229" s="57">
        <v>1225</v>
      </c>
      <c r="AD1229" s="66">
        <v>47.9</v>
      </c>
      <c r="AE1229" s="66">
        <v>0</v>
      </c>
      <c r="AF1229" s="65">
        <f t="shared" si="401"/>
        <v>13.305555555555555</v>
      </c>
      <c r="AG1229" s="65">
        <f t="shared" si="410"/>
        <v>-8.3333333333333925E-2</v>
      </c>
      <c r="AH1229" s="67">
        <f t="shared" si="411"/>
        <v>8686.9861111111004</v>
      </c>
      <c r="AI1229" s="57"/>
      <c r="AJ1229" s="57"/>
      <c r="AL1229" s="57">
        <v>1225</v>
      </c>
      <c r="AM1229" s="66">
        <v>84.4</v>
      </c>
      <c r="AN1229" s="66">
        <v>0</v>
      </c>
      <c r="AO1229" s="65">
        <f t="shared" si="402"/>
        <v>23.444444444444446</v>
      </c>
      <c r="AP1229" s="65">
        <f t="shared" si="412"/>
        <v>-0.13888888888888928</v>
      </c>
      <c r="AQ1229" s="67">
        <f t="shared" si="413"/>
        <v>10992.916666666659</v>
      </c>
      <c r="AR1229" s="57"/>
      <c r="AS1229" s="57"/>
      <c r="AU1229" s="57">
        <v>1225</v>
      </c>
      <c r="AV1229" s="66">
        <v>84.4</v>
      </c>
      <c r="AW1229" s="66">
        <v>0</v>
      </c>
      <c r="AX1229" s="65">
        <f t="shared" si="403"/>
        <v>23.444444444444446</v>
      </c>
      <c r="AY1229" s="65">
        <f t="shared" si="414"/>
        <v>-0.13888888888888928</v>
      </c>
      <c r="AZ1229" s="67">
        <f t="shared" si="415"/>
        <v>10992.916666666659</v>
      </c>
      <c r="BA1229" s="57"/>
      <c r="BB1229" s="57"/>
      <c r="BD1229" s="57">
        <v>1225</v>
      </c>
      <c r="BE1229" s="66">
        <v>94.4</v>
      </c>
      <c r="BF1229" s="66">
        <v>0</v>
      </c>
      <c r="BG1229" s="65">
        <f t="shared" si="404"/>
        <v>26.222222222222221</v>
      </c>
      <c r="BH1229" s="65">
        <f t="shared" si="416"/>
        <v>2.7777777777778567E-2</v>
      </c>
      <c r="BI1229" s="67">
        <f t="shared" si="417"/>
        <v>10766.361111111122</v>
      </c>
      <c r="BJ1229" s="57"/>
      <c r="BK1229" s="57"/>
      <c r="BM1229" s="57">
        <v>1225</v>
      </c>
      <c r="BN1229" s="57">
        <v>94.4</v>
      </c>
      <c r="BO1229" s="66">
        <v>0</v>
      </c>
      <c r="BP1229" s="65">
        <f t="shared" si="405"/>
        <v>26.222222222222221</v>
      </c>
      <c r="BQ1229" s="65">
        <f t="shared" si="418"/>
        <v>2.7777777777778567E-2</v>
      </c>
      <c r="BR1229" s="67">
        <f t="shared" si="419"/>
        <v>10822.055555555566</v>
      </c>
      <c r="BS1229" s="57"/>
      <c r="BT1229" s="57"/>
    </row>
    <row r="1230" spans="1:72" x14ac:dyDescent="0.25">
      <c r="A1230" s="31">
        <v>1230</v>
      </c>
      <c r="B1230" s="56">
        <v>1227</v>
      </c>
      <c r="C1230" s="71">
        <v>94.7</v>
      </c>
      <c r="D1230" s="71">
        <v>0</v>
      </c>
      <c r="E1230" s="71">
        <v>26.305555555555557</v>
      </c>
      <c r="F1230" s="71">
        <v>2.777777777778212E-2</v>
      </c>
      <c r="G1230" s="71">
        <v>10874.597222222232</v>
      </c>
      <c r="K1230" s="57">
        <v>1226</v>
      </c>
      <c r="L1230" s="66">
        <v>18</v>
      </c>
      <c r="M1230" s="66">
        <v>0</v>
      </c>
      <c r="N1230" s="65">
        <f t="shared" si="399"/>
        <v>5</v>
      </c>
      <c r="O1230" s="65">
        <f t="shared" si="406"/>
        <v>0.19444444444444464</v>
      </c>
      <c r="P1230" s="67">
        <f t="shared" si="407"/>
        <v>6758.1666666666588</v>
      </c>
      <c r="Q1230" s="57"/>
      <c r="R1230" s="57"/>
      <c r="T1230" s="57">
        <v>1226</v>
      </c>
      <c r="U1230" s="66">
        <v>42.2</v>
      </c>
      <c r="V1230" s="66">
        <v>0</v>
      </c>
      <c r="W1230" s="65">
        <f t="shared" si="400"/>
        <v>11.722222222222223</v>
      </c>
      <c r="X1230" s="65">
        <f t="shared" si="408"/>
        <v>-0.11111111111111072</v>
      </c>
      <c r="Y1230" s="67">
        <f t="shared" si="409"/>
        <v>9236.3055555555602</v>
      </c>
      <c r="Z1230" s="57"/>
      <c r="AA1230" s="57"/>
      <c r="AC1230" s="57">
        <v>1226</v>
      </c>
      <c r="AD1230" s="66">
        <v>47.1</v>
      </c>
      <c r="AE1230" s="66">
        <v>0</v>
      </c>
      <c r="AF1230" s="65">
        <f t="shared" si="401"/>
        <v>13.083333333333334</v>
      </c>
      <c r="AG1230" s="65">
        <f t="shared" si="410"/>
        <v>-0.22222222222222143</v>
      </c>
      <c r="AH1230" s="67">
        <f t="shared" si="411"/>
        <v>8700.1805555555457</v>
      </c>
      <c r="AI1230" s="57"/>
      <c r="AJ1230" s="57"/>
      <c r="AL1230" s="57">
        <v>1226</v>
      </c>
      <c r="AM1230" s="66">
        <v>83.6</v>
      </c>
      <c r="AN1230" s="66">
        <v>0</v>
      </c>
      <c r="AO1230" s="65">
        <f t="shared" si="402"/>
        <v>23.222222222222221</v>
      </c>
      <c r="AP1230" s="65">
        <f t="shared" si="412"/>
        <v>-0.22222222222222499</v>
      </c>
      <c r="AQ1230" s="67">
        <f t="shared" si="413"/>
        <v>11016.249999999993</v>
      </c>
      <c r="AR1230" s="57"/>
      <c r="AS1230" s="57"/>
      <c r="AU1230" s="57">
        <v>1226</v>
      </c>
      <c r="AV1230" s="66">
        <v>83.6</v>
      </c>
      <c r="AW1230" s="66">
        <v>0</v>
      </c>
      <c r="AX1230" s="65">
        <f t="shared" si="403"/>
        <v>23.222222222222221</v>
      </c>
      <c r="AY1230" s="65">
        <f t="shared" si="414"/>
        <v>-0.22222222222222499</v>
      </c>
      <c r="AZ1230" s="67">
        <f t="shared" si="415"/>
        <v>11016.249999999993</v>
      </c>
      <c r="BA1230" s="57"/>
      <c r="BB1230" s="57"/>
      <c r="BD1230" s="57">
        <v>1226</v>
      </c>
      <c r="BE1230" s="66">
        <v>94.6</v>
      </c>
      <c r="BF1230" s="66">
        <v>0</v>
      </c>
      <c r="BG1230" s="65">
        <f t="shared" si="404"/>
        <v>26.277777777777775</v>
      </c>
      <c r="BH1230" s="65">
        <f t="shared" si="416"/>
        <v>5.5555555555553582E-2</v>
      </c>
      <c r="BI1230" s="67">
        <f t="shared" si="417"/>
        <v>10792.611111111122</v>
      </c>
      <c r="BJ1230" s="57"/>
      <c r="BK1230" s="57"/>
      <c r="BM1230" s="57">
        <v>1226</v>
      </c>
      <c r="BN1230" s="57">
        <v>94.6</v>
      </c>
      <c r="BO1230" s="66">
        <v>0</v>
      </c>
      <c r="BP1230" s="65">
        <f t="shared" si="405"/>
        <v>26.277777777777775</v>
      </c>
      <c r="BQ1230" s="65">
        <f t="shared" si="418"/>
        <v>5.5555555555553582E-2</v>
      </c>
      <c r="BR1230" s="67">
        <f t="shared" si="419"/>
        <v>10848.305555555566</v>
      </c>
      <c r="BS1230" s="57"/>
      <c r="BT1230" s="57"/>
    </row>
    <row r="1231" spans="1:72" x14ac:dyDescent="0.25">
      <c r="A1231" s="31">
        <v>1231</v>
      </c>
      <c r="B1231" s="56">
        <v>1228</v>
      </c>
      <c r="C1231" s="71">
        <v>94.8</v>
      </c>
      <c r="D1231" s="71">
        <v>0</v>
      </c>
      <c r="E1231" s="71">
        <v>26.333333333333332</v>
      </c>
      <c r="F1231" s="71">
        <v>2.7777777777775015E-2</v>
      </c>
      <c r="G1231" s="71">
        <v>10900.916666666677</v>
      </c>
      <c r="K1231" s="57">
        <v>1227</v>
      </c>
      <c r="L1231" s="66">
        <v>18.8</v>
      </c>
      <c r="M1231" s="66">
        <v>0</v>
      </c>
      <c r="N1231" s="65">
        <f t="shared" si="399"/>
        <v>5.2222222222222223</v>
      </c>
      <c r="O1231" s="65">
        <f t="shared" si="406"/>
        <v>0.22222222222222232</v>
      </c>
      <c r="P1231" s="67">
        <f t="shared" si="407"/>
        <v>6763.2777777777701</v>
      </c>
      <c r="Q1231" s="57"/>
      <c r="R1231" s="57"/>
      <c r="T1231" s="57">
        <v>1227</v>
      </c>
      <c r="U1231" s="66">
        <v>41.9</v>
      </c>
      <c r="V1231" s="66">
        <v>0</v>
      </c>
      <c r="W1231" s="65">
        <f t="shared" si="400"/>
        <v>11.638888888888888</v>
      </c>
      <c r="X1231" s="65">
        <f t="shared" si="408"/>
        <v>-8.3333333333335702E-2</v>
      </c>
      <c r="Y1231" s="67">
        <f t="shared" si="409"/>
        <v>9247.986111111115</v>
      </c>
      <c r="Z1231" s="57"/>
      <c r="AA1231" s="57"/>
      <c r="AC1231" s="57">
        <v>1227</v>
      </c>
      <c r="AD1231" s="66">
        <v>45.5</v>
      </c>
      <c r="AE1231" s="66">
        <v>0</v>
      </c>
      <c r="AF1231" s="65">
        <f t="shared" si="401"/>
        <v>12.638888888888889</v>
      </c>
      <c r="AG1231" s="65">
        <f t="shared" si="410"/>
        <v>-0.44444444444444464</v>
      </c>
      <c r="AH1231" s="67">
        <f t="shared" si="411"/>
        <v>8713.041666666657</v>
      </c>
      <c r="AI1231" s="57"/>
      <c r="AJ1231" s="57"/>
      <c r="AL1231" s="57">
        <v>1227</v>
      </c>
      <c r="AM1231" s="66">
        <v>82.7</v>
      </c>
      <c r="AN1231" s="66">
        <v>0</v>
      </c>
      <c r="AO1231" s="65">
        <f t="shared" si="402"/>
        <v>22.972222222222221</v>
      </c>
      <c r="AP1231" s="65">
        <f t="shared" si="412"/>
        <v>-0.25</v>
      </c>
      <c r="AQ1231" s="67">
        <f t="shared" si="413"/>
        <v>11039.347222222215</v>
      </c>
      <c r="AR1231" s="57"/>
      <c r="AS1231" s="57"/>
      <c r="AU1231" s="57">
        <v>1227</v>
      </c>
      <c r="AV1231" s="66">
        <v>82.7</v>
      </c>
      <c r="AW1231" s="66">
        <v>0</v>
      </c>
      <c r="AX1231" s="65">
        <f t="shared" si="403"/>
        <v>22.972222222222221</v>
      </c>
      <c r="AY1231" s="65">
        <f t="shared" si="414"/>
        <v>-0.25</v>
      </c>
      <c r="AZ1231" s="67">
        <f t="shared" si="415"/>
        <v>11039.347222222215</v>
      </c>
      <c r="BA1231" s="57"/>
      <c r="BB1231" s="57"/>
      <c r="BD1231" s="57">
        <v>1227</v>
      </c>
      <c r="BE1231" s="66">
        <v>94.7</v>
      </c>
      <c r="BF1231" s="66">
        <v>0</v>
      </c>
      <c r="BG1231" s="65">
        <f t="shared" si="404"/>
        <v>26.305555555555557</v>
      </c>
      <c r="BH1231" s="65">
        <f t="shared" si="416"/>
        <v>2.777777777778212E-2</v>
      </c>
      <c r="BI1231" s="67">
        <f t="shared" si="417"/>
        <v>10818.902777777788</v>
      </c>
      <c r="BJ1231" s="57"/>
      <c r="BK1231" s="57"/>
      <c r="BM1231" s="57">
        <v>1227</v>
      </c>
      <c r="BN1231" s="57">
        <v>94.7</v>
      </c>
      <c r="BO1231" s="66">
        <v>0</v>
      </c>
      <c r="BP1231" s="65">
        <f t="shared" si="405"/>
        <v>26.305555555555557</v>
      </c>
      <c r="BQ1231" s="65">
        <f t="shared" si="418"/>
        <v>2.777777777778212E-2</v>
      </c>
      <c r="BR1231" s="67">
        <f t="shared" si="419"/>
        <v>10874.597222222232</v>
      </c>
      <c r="BS1231" s="57"/>
      <c r="BT1231" s="57"/>
    </row>
    <row r="1232" spans="1:72" x14ac:dyDescent="0.25">
      <c r="A1232" s="31">
        <v>1232</v>
      </c>
      <c r="B1232" s="56">
        <v>1229</v>
      </c>
      <c r="C1232" s="71">
        <v>95</v>
      </c>
      <c r="D1232" s="71">
        <v>0</v>
      </c>
      <c r="E1232" s="71">
        <v>26.388888888888889</v>
      </c>
      <c r="F1232" s="71">
        <v>5.5555555555557135E-2</v>
      </c>
      <c r="G1232" s="71">
        <v>10927.277777777788</v>
      </c>
      <c r="K1232" s="57">
        <v>1228</v>
      </c>
      <c r="L1232" s="66">
        <v>19.5</v>
      </c>
      <c r="M1232" s="66">
        <v>0</v>
      </c>
      <c r="N1232" s="65">
        <f t="shared" si="399"/>
        <v>5.416666666666667</v>
      </c>
      <c r="O1232" s="65">
        <f t="shared" si="406"/>
        <v>0.19444444444444464</v>
      </c>
      <c r="P1232" s="67">
        <f t="shared" si="407"/>
        <v>6768.5972222222144</v>
      </c>
      <c r="Q1232" s="57"/>
      <c r="R1232" s="57"/>
      <c r="T1232" s="57">
        <v>1228</v>
      </c>
      <c r="U1232" s="66">
        <v>41.5</v>
      </c>
      <c r="V1232" s="66">
        <v>0</v>
      </c>
      <c r="W1232" s="65">
        <f t="shared" si="400"/>
        <v>11.527777777777777</v>
      </c>
      <c r="X1232" s="65">
        <f t="shared" si="408"/>
        <v>-0.11111111111111072</v>
      </c>
      <c r="Y1232" s="67">
        <f t="shared" si="409"/>
        <v>9259.5694444444489</v>
      </c>
      <c r="Z1232" s="57"/>
      <c r="AA1232" s="57"/>
      <c r="AC1232" s="57">
        <v>1228</v>
      </c>
      <c r="AD1232" s="66">
        <v>43.2</v>
      </c>
      <c r="AE1232" s="66">
        <v>0</v>
      </c>
      <c r="AF1232" s="65">
        <f t="shared" si="401"/>
        <v>12</v>
      </c>
      <c r="AG1232" s="65">
        <f t="shared" si="410"/>
        <v>-0.63888888888888928</v>
      </c>
      <c r="AH1232" s="67">
        <f t="shared" si="411"/>
        <v>8725.3611111111022</v>
      </c>
      <c r="AI1232" s="57"/>
      <c r="AJ1232" s="57"/>
      <c r="AL1232" s="57">
        <v>1228</v>
      </c>
      <c r="AM1232" s="66">
        <v>81.5</v>
      </c>
      <c r="AN1232" s="66">
        <v>0</v>
      </c>
      <c r="AO1232" s="65">
        <f t="shared" si="402"/>
        <v>22.638888888888889</v>
      </c>
      <c r="AP1232" s="65">
        <f t="shared" si="412"/>
        <v>-0.33333333333333215</v>
      </c>
      <c r="AQ1232" s="67">
        <f t="shared" si="413"/>
        <v>11062.15277777777</v>
      </c>
      <c r="AR1232" s="57"/>
      <c r="AS1232" s="57"/>
      <c r="AU1232" s="57">
        <v>1228</v>
      </c>
      <c r="AV1232" s="66">
        <v>81.5</v>
      </c>
      <c r="AW1232" s="66">
        <v>0</v>
      </c>
      <c r="AX1232" s="65">
        <f t="shared" si="403"/>
        <v>22.638888888888889</v>
      </c>
      <c r="AY1232" s="65">
        <f t="shared" si="414"/>
        <v>-0.33333333333333215</v>
      </c>
      <c r="AZ1232" s="67">
        <f t="shared" si="415"/>
        <v>11062.15277777777</v>
      </c>
      <c r="BA1232" s="57"/>
      <c r="BB1232" s="57"/>
      <c r="BD1232" s="57">
        <v>1228</v>
      </c>
      <c r="BE1232" s="66">
        <v>94.8</v>
      </c>
      <c r="BF1232" s="66">
        <v>0</v>
      </c>
      <c r="BG1232" s="65">
        <f t="shared" si="404"/>
        <v>26.333333333333332</v>
      </c>
      <c r="BH1232" s="65">
        <f t="shared" si="416"/>
        <v>2.7777777777775015E-2</v>
      </c>
      <c r="BI1232" s="67">
        <f t="shared" si="417"/>
        <v>10845.222222222234</v>
      </c>
      <c r="BJ1232" s="57"/>
      <c r="BK1232" s="57"/>
      <c r="BM1232" s="57">
        <v>1228</v>
      </c>
      <c r="BN1232" s="57">
        <v>94.8</v>
      </c>
      <c r="BO1232" s="66">
        <v>0</v>
      </c>
      <c r="BP1232" s="65">
        <f t="shared" si="405"/>
        <v>26.333333333333332</v>
      </c>
      <c r="BQ1232" s="65">
        <f t="shared" si="418"/>
        <v>2.7777777777775015E-2</v>
      </c>
      <c r="BR1232" s="67">
        <f t="shared" si="419"/>
        <v>10900.916666666677</v>
      </c>
      <c r="BS1232" s="57"/>
      <c r="BT1232" s="57"/>
    </row>
    <row r="1233" spans="1:72" x14ac:dyDescent="0.25">
      <c r="A1233" s="31">
        <v>1233</v>
      </c>
      <c r="B1233" s="56">
        <v>1230</v>
      </c>
      <c r="C1233" s="71">
        <v>95.1</v>
      </c>
      <c r="D1233" s="71">
        <v>0</v>
      </c>
      <c r="E1233" s="71">
        <v>26.416666666666664</v>
      </c>
      <c r="F1233" s="71">
        <v>2.7777777777775015E-2</v>
      </c>
      <c r="G1233" s="71">
        <v>10953.680555555566</v>
      </c>
      <c r="K1233" s="57">
        <v>1229</v>
      </c>
      <c r="L1233" s="66">
        <v>20.2</v>
      </c>
      <c r="M1233" s="66">
        <v>0</v>
      </c>
      <c r="N1233" s="65">
        <f t="shared" si="399"/>
        <v>5.6111111111111107</v>
      </c>
      <c r="O1233" s="65">
        <f t="shared" si="406"/>
        <v>0.19444444444444375</v>
      </c>
      <c r="P1233" s="67">
        <f t="shared" si="407"/>
        <v>6774.1111111111031</v>
      </c>
      <c r="Q1233" s="57"/>
      <c r="R1233" s="57"/>
      <c r="T1233" s="57">
        <v>1229</v>
      </c>
      <c r="U1233" s="66">
        <v>41</v>
      </c>
      <c r="V1233" s="66">
        <v>0</v>
      </c>
      <c r="W1233" s="65">
        <f t="shared" si="400"/>
        <v>11.388888888888889</v>
      </c>
      <c r="X1233" s="65">
        <f t="shared" si="408"/>
        <v>-0.13888888888888751</v>
      </c>
      <c r="Y1233" s="67">
        <f t="shared" si="409"/>
        <v>9271.0277777777828</v>
      </c>
      <c r="Z1233" s="57"/>
      <c r="AA1233" s="57"/>
      <c r="AC1233" s="57">
        <v>1229</v>
      </c>
      <c r="AD1233" s="66">
        <v>40.6</v>
      </c>
      <c r="AE1233" s="66">
        <v>0</v>
      </c>
      <c r="AF1233" s="65">
        <f t="shared" si="401"/>
        <v>11.277777777777779</v>
      </c>
      <c r="AG1233" s="65">
        <f t="shared" si="410"/>
        <v>-0.72222222222222143</v>
      </c>
      <c r="AH1233" s="67">
        <f t="shared" si="411"/>
        <v>8736.9999999999909</v>
      </c>
      <c r="AI1233" s="57"/>
      <c r="AJ1233" s="57"/>
      <c r="AL1233" s="57">
        <v>1229</v>
      </c>
      <c r="AM1233" s="66">
        <v>80.099999999999994</v>
      </c>
      <c r="AN1233" s="66">
        <v>0</v>
      </c>
      <c r="AO1233" s="65">
        <f t="shared" si="402"/>
        <v>22.249999999999996</v>
      </c>
      <c r="AP1233" s="65">
        <f t="shared" si="412"/>
        <v>-0.38888888888889284</v>
      </c>
      <c r="AQ1233" s="67">
        <f t="shared" si="413"/>
        <v>11084.597222222215</v>
      </c>
      <c r="AR1233" s="57"/>
      <c r="AS1233" s="57"/>
      <c r="AU1233" s="57">
        <v>1229</v>
      </c>
      <c r="AV1233" s="66">
        <v>80.099999999999994</v>
      </c>
      <c r="AW1233" s="66">
        <v>0</v>
      </c>
      <c r="AX1233" s="65">
        <f t="shared" si="403"/>
        <v>22.249999999999996</v>
      </c>
      <c r="AY1233" s="65">
        <f t="shared" si="414"/>
        <v>-0.38888888888889284</v>
      </c>
      <c r="AZ1233" s="67">
        <f t="shared" si="415"/>
        <v>11084.597222222215</v>
      </c>
      <c r="BA1233" s="57"/>
      <c r="BB1233" s="57"/>
      <c r="BD1233" s="57">
        <v>1229</v>
      </c>
      <c r="BE1233" s="66">
        <v>95</v>
      </c>
      <c r="BF1233" s="66">
        <v>0</v>
      </c>
      <c r="BG1233" s="65">
        <f t="shared" si="404"/>
        <v>26.388888888888889</v>
      </c>
      <c r="BH1233" s="65">
        <f t="shared" si="416"/>
        <v>5.5555555555557135E-2</v>
      </c>
      <c r="BI1233" s="67">
        <f t="shared" si="417"/>
        <v>10871.583333333345</v>
      </c>
      <c r="BJ1233" s="57"/>
      <c r="BK1233" s="57"/>
      <c r="BM1233" s="57">
        <v>1229</v>
      </c>
      <c r="BN1233" s="57">
        <v>95</v>
      </c>
      <c r="BO1233" s="66">
        <v>0</v>
      </c>
      <c r="BP1233" s="65">
        <f t="shared" si="405"/>
        <v>26.388888888888889</v>
      </c>
      <c r="BQ1233" s="65">
        <f t="shared" si="418"/>
        <v>5.5555555555557135E-2</v>
      </c>
      <c r="BR1233" s="67">
        <f t="shared" si="419"/>
        <v>10927.277777777788</v>
      </c>
      <c r="BS1233" s="57"/>
      <c r="BT1233" s="57"/>
    </row>
    <row r="1234" spans="1:72" x14ac:dyDescent="0.25">
      <c r="A1234" s="31">
        <v>1234</v>
      </c>
      <c r="B1234" s="56">
        <v>1231</v>
      </c>
      <c r="C1234" s="71">
        <v>95.3</v>
      </c>
      <c r="D1234" s="71">
        <v>0</v>
      </c>
      <c r="E1234" s="71">
        <v>26.472222222222221</v>
      </c>
      <c r="F1234" s="71">
        <v>5.5555555555557135E-2</v>
      </c>
      <c r="G1234" s="71">
        <v>10980.125000000011</v>
      </c>
      <c r="K1234" s="57">
        <v>1230</v>
      </c>
      <c r="L1234" s="66">
        <v>20.9</v>
      </c>
      <c r="M1234" s="66">
        <v>0</v>
      </c>
      <c r="N1234" s="65">
        <f t="shared" si="399"/>
        <v>5.8055555555555554</v>
      </c>
      <c r="O1234" s="65">
        <f t="shared" si="406"/>
        <v>0.19444444444444464</v>
      </c>
      <c r="P1234" s="67">
        <f t="shared" si="407"/>
        <v>6779.8194444444362</v>
      </c>
      <c r="Q1234" s="57"/>
      <c r="R1234" s="57"/>
      <c r="T1234" s="57">
        <v>1230</v>
      </c>
      <c r="U1234" s="66">
        <v>40.5</v>
      </c>
      <c r="V1234" s="66">
        <v>0</v>
      </c>
      <c r="W1234" s="65">
        <f t="shared" si="400"/>
        <v>11.25</v>
      </c>
      <c r="X1234" s="65">
        <f t="shared" si="408"/>
        <v>-0.13888888888888928</v>
      </c>
      <c r="Y1234" s="67">
        <f t="shared" si="409"/>
        <v>9282.3472222222281</v>
      </c>
      <c r="Z1234" s="57"/>
      <c r="AA1234" s="57"/>
      <c r="AC1234" s="57">
        <v>1230</v>
      </c>
      <c r="AD1234" s="66">
        <v>38.5</v>
      </c>
      <c r="AE1234" s="66">
        <v>0</v>
      </c>
      <c r="AF1234" s="65">
        <f t="shared" si="401"/>
        <v>10.694444444444445</v>
      </c>
      <c r="AG1234" s="65">
        <f t="shared" si="410"/>
        <v>-0.58333333333333393</v>
      </c>
      <c r="AH1234" s="67">
        <f t="shared" si="411"/>
        <v>8747.9861111111022</v>
      </c>
      <c r="AI1234" s="57"/>
      <c r="AJ1234" s="57"/>
      <c r="AL1234" s="57">
        <v>1230</v>
      </c>
      <c r="AM1234" s="66">
        <v>78.7</v>
      </c>
      <c r="AN1234" s="66">
        <v>0</v>
      </c>
      <c r="AO1234" s="65">
        <f t="shared" si="402"/>
        <v>21.861111111111111</v>
      </c>
      <c r="AP1234" s="65">
        <f t="shared" si="412"/>
        <v>-0.38888888888888573</v>
      </c>
      <c r="AQ1234" s="67">
        <f t="shared" si="413"/>
        <v>11106.65277777777</v>
      </c>
      <c r="AR1234" s="57"/>
      <c r="AS1234" s="57"/>
      <c r="AU1234" s="57">
        <v>1230</v>
      </c>
      <c r="AV1234" s="66">
        <v>78.7</v>
      </c>
      <c r="AW1234" s="66">
        <v>0</v>
      </c>
      <c r="AX1234" s="65">
        <f t="shared" si="403"/>
        <v>21.861111111111111</v>
      </c>
      <c r="AY1234" s="65">
        <f t="shared" si="414"/>
        <v>-0.38888888888888573</v>
      </c>
      <c r="AZ1234" s="67">
        <f t="shared" si="415"/>
        <v>11106.65277777777</v>
      </c>
      <c r="BA1234" s="57"/>
      <c r="BB1234" s="57"/>
      <c r="BD1234" s="57">
        <v>1230</v>
      </c>
      <c r="BE1234" s="66">
        <v>95.1</v>
      </c>
      <c r="BF1234" s="66">
        <v>0</v>
      </c>
      <c r="BG1234" s="65">
        <f t="shared" si="404"/>
        <v>26.416666666666664</v>
      </c>
      <c r="BH1234" s="65">
        <f t="shared" si="416"/>
        <v>2.7777777777775015E-2</v>
      </c>
      <c r="BI1234" s="67">
        <f t="shared" si="417"/>
        <v>10897.986111111122</v>
      </c>
      <c r="BJ1234" s="57"/>
      <c r="BK1234" s="57"/>
      <c r="BM1234" s="57">
        <v>1230</v>
      </c>
      <c r="BN1234" s="57">
        <v>95.1</v>
      </c>
      <c r="BO1234" s="66">
        <v>0</v>
      </c>
      <c r="BP1234" s="65">
        <f t="shared" si="405"/>
        <v>26.416666666666664</v>
      </c>
      <c r="BQ1234" s="65">
        <f t="shared" si="418"/>
        <v>2.7777777777775015E-2</v>
      </c>
      <c r="BR1234" s="67">
        <f t="shared" si="419"/>
        <v>10953.680555555566</v>
      </c>
      <c r="BS1234" s="57"/>
      <c r="BT1234" s="57"/>
    </row>
    <row r="1235" spans="1:72" x14ac:dyDescent="0.25">
      <c r="A1235" s="31">
        <v>1235</v>
      </c>
      <c r="B1235" s="56">
        <v>1232</v>
      </c>
      <c r="C1235" s="71">
        <v>95.4</v>
      </c>
      <c r="D1235" s="71">
        <v>0</v>
      </c>
      <c r="E1235" s="71">
        <v>26.5</v>
      </c>
      <c r="F1235" s="71">
        <v>2.7777777777778567E-2</v>
      </c>
      <c r="G1235" s="71">
        <v>11006.611111111122</v>
      </c>
      <c r="K1235" s="57">
        <v>1231</v>
      </c>
      <c r="L1235" s="66">
        <v>21.7</v>
      </c>
      <c r="M1235" s="66">
        <v>0</v>
      </c>
      <c r="N1235" s="65">
        <f t="shared" si="399"/>
        <v>6.0277777777777777</v>
      </c>
      <c r="O1235" s="65">
        <f t="shared" si="406"/>
        <v>0.22222222222222232</v>
      </c>
      <c r="P1235" s="67">
        <f t="shared" si="407"/>
        <v>6785.7361111111031</v>
      </c>
      <c r="Q1235" s="57"/>
      <c r="R1235" s="57"/>
      <c r="T1235" s="57">
        <v>1231</v>
      </c>
      <c r="U1235" s="66">
        <v>39.9</v>
      </c>
      <c r="V1235" s="66">
        <v>0</v>
      </c>
      <c r="W1235" s="65">
        <f t="shared" si="400"/>
        <v>11.083333333333332</v>
      </c>
      <c r="X1235" s="65">
        <f t="shared" si="408"/>
        <v>-0.16666666666666785</v>
      </c>
      <c r="Y1235" s="67">
        <f t="shared" si="409"/>
        <v>9293.5138888888941</v>
      </c>
      <c r="Z1235" s="57"/>
      <c r="AA1235" s="57"/>
      <c r="AC1235" s="57">
        <v>1231</v>
      </c>
      <c r="AD1235" s="66">
        <v>36.9</v>
      </c>
      <c r="AE1235" s="66">
        <v>0</v>
      </c>
      <c r="AF1235" s="65">
        <f t="shared" si="401"/>
        <v>10.25</v>
      </c>
      <c r="AG1235" s="65">
        <f t="shared" si="410"/>
        <v>-0.44444444444444464</v>
      </c>
      <c r="AH1235" s="67">
        <f t="shared" si="411"/>
        <v>8758.4583333333248</v>
      </c>
      <c r="AI1235" s="57"/>
      <c r="AJ1235" s="57"/>
      <c r="AL1235" s="57">
        <v>1231</v>
      </c>
      <c r="AM1235" s="66">
        <v>77.400000000000006</v>
      </c>
      <c r="AN1235" s="66">
        <v>0</v>
      </c>
      <c r="AO1235" s="65">
        <f t="shared" si="402"/>
        <v>21.5</v>
      </c>
      <c r="AP1235" s="65">
        <f t="shared" si="412"/>
        <v>-0.36111111111111072</v>
      </c>
      <c r="AQ1235" s="67">
        <f t="shared" si="413"/>
        <v>11128.333333333325</v>
      </c>
      <c r="AR1235" s="57"/>
      <c r="AS1235" s="57"/>
      <c r="AU1235" s="57">
        <v>1231</v>
      </c>
      <c r="AV1235" s="66">
        <v>77.400000000000006</v>
      </c>
      <c r="AW1235" s="66">
        <v>0</v>
      </c>
      <c r="AX1235" s="65">
        <f t="shared" si="403"/>
        <v>21.5</v>
      </c>
      <c r="AY1235" s="65">
        <f t="shared" si="414"/>
        <v>-0.36111111111111072</v>
      </c>
      <c r="AZ1235" s="67">
        <f t="shared" si="415"/>
        <v>11128.333333333325</v>
      </c>
      <c r="BA1235" s="57"/>
      <c r="BB1235" s="57"/>
      <c r="BD1235" s="57">
        <v>1231</v>
      </c>
      <c r="BE1235" s="66">
        <v>95.3</v>
      </c>
      <c r="BF1235" s="66">
        <v>0</v>
      </c>
      <c r="BG1235" s="65">
        <f t="shared" si="404"/>
        <v>26.472222222222221</v>
      </c>
      <c r="BH1235" s="65">
        <f t="shared" si="416"/>
        <v>5.5555555555557135E-2</v>
      </c>
      <c r="BI1235" s="67">
        <f t="shared" si="417"/>
        <v>10924.430555555567</v>
      </c>
      <c r="BJ1235" s="57"/>
      <c r="BK1235" s="57"/>
      <c r="BM1235" s="57">
        <v>1231</v>
      </c>
      <c r="BN1235" s="57">
        <v>95.3</v>
      </c>
      <c r="BO1235" s="66">
        <v>0</v>
      </c>
      <c r="BP1235" s="65">
        <f t="shared" si="405"/>
        <v>26.472222222222221</v>
      </c>
      <c r="BQ1235" s="65">
        <f t="shared" si="418"/>
        <v>5.5555555555557135E-2</v>
      </c>
      <c r="BR1235" s="67">
        <f t="shared" si="419"/>
        <v>10980.125000000011</v>
      </c>
      <c r="BS1235" s="57"/>
      <c r="BT1235" s="57"/>
    </row>
    <row r="1236" spans="1:72" x14ac:dyDescent="0.25">
      <c r="A1236" s="31">
        <v>1236</v>
      </c>
      <c r="B1236" s="56">
        <v>1233</v>
      </c>
      <c r="C1236" s="71">
        <v>95.6</v>
      </c>
      <c r="D1236" s="71">
        <v>0</v>
      </c>
      <c r="E1236" s="71">
        <v>26.555555555555554</v>
      </c>
      <c r="F1236" s="71">
        <v>5.5555555555553582E-2</v>
      </c>
      <c r="G1236" s="71">
        <v>11033.1388888889</v>
      </c>
      <c r="K1236" s="57">
        <v>1232</v>
      </c>
      <c r="L1236" s="66">
        <v>22.4</v>
      </c>
      <c r="M1236" s="66">
        <v>0</v>
      </c>
      <c r="N1236" s="65">
        <f t="shared" si="399"/>
        <v>6.2222222222222214</v>
      </c>
      <c r="O1236" s="65">
        <f t="shared" si="406"/>
        <v>0.19444444444444375</v>
      </c>
      <c r="P1236" s="67">
        <f t="shared" si="407"/>
        <v>6791.8611111111031</v>
      </c>
      <c r="Q1236" s="57"/>
      <c r="R1236" s="57"/>
      <c r="T1236" s="57">
        <v>1232</v>
      </c>
      <c r="U1236" s="66">
        <v>39.299999999999997</v>
      </c>
      <c r="V1236" s="66">
        <v>0</v>
      </c>
      <c r="W1236" s="65">
        <f t="shared" si="400"/>
        <v>10.916666666666666</v>
      </c>
      <c r="X1236" s="65">
        <f t="shared" si="408"/>
        <v>-0.16666666666666607</v>
      </c>
      <c r="Y1236" s="67">
        <f t="shared" si="409"/>
        <v>9304.5138888888941</v>
      </c>
      <c r="Z1236" s="57"/>
      <c r="AA1236" s="57"/>
      <c r="AC1236" s="57">
        <v>1232</v>
      </c>
      <c r="AD1236" s="66">
        <v>35.9</v>
      </c>
      <c r="AE1236" s="66">
        <v>0</v>
      </c>
      <c r="AF1236" s="65">
        <f t="shared" si="401"/>
        <v>9.9722222222222214</v>
      </c>
      <c r="AG1236" s="65">
        <f t="shared" si="410"/>
        <v>-0.27777777777777857</v>
      </c>
      <c r="AH1236" s="67">
        <f t="shared" si="411"/>
        <v>8768.5694444444362</v>
      </c>
      <c r="AI1236" s="57"/>
      <c r="AJ1236" s="57"/>
      <c r="AL1236" s="57">
        <v>1232</v>
      </c>
      <c r="AM1236" s="66">
        <v>76.2</v>
      </c>
      <c r="AN1236" s="66">
        <v>0</v>
      </c>
      <c r="AO1236" s="65">
        <f t="shared" si="402"/>
        <v>21.166666666666668</v>
      </c>
      <c r="AP1236" s="65">
        <f t="shared" si="412"/>
        <v>-0.33333333333333215</v>
      </c>
      <c r="AQ1236" s="67">
        <f t="shared" si="413"/>
        <v>11149.666666666659</v>
      </c>
      <c r="AR1236" s="57"/>
      <c r="AS1236" s="57"/>
      <c r="AU1236" s="57">
        <v>1232</v>
      </c>
      <c r="AV1236" s="66">
        <v>76.2</v>
      </c>
      <c r="AW1236" s="66">
        <v>0</v>
      </c>
      <c r="AX1236" s="65">
        <f t="shared" si="403"/>
        <v>21.166666666666668</v>
      </c>
      <c r="AY1236" s="65">
        <f t="shared" si="414"/>
        <v>-0.33333333333333215</v>
      </c>
      <c r="AZ1236" s="67">
        <f t="shared" si="415"/>
        <v>11149.666666666659</v>
      </c>
      <c r="BA1236" s="57"/>
      <c r="BB1236" s="57"/>
      <c r="BD1236" s="57">
        <v>1232</v>
      </c>
      <c r="BE1236" s="66">
        <v>95.4</v>
      </c>
      <c r="BF1236" s="66">
        <v>0</v>
      </c>
      <c r="BG1236" s="65">
        <f t="shared" si="404"/>
        <v>26.5</v>
      </c>
      <c r="BH1236" s="65">
        <f t="shared" si="416"/>
        <v>2.7777777777778567E-2</v>
      </c>
      <c r="BI1236" s="67">
        <f t="shared" si="417"/>
        <v>10950.916666666679</v>
      </c>
      <c r="BJ1236" s="57"/>
      <c r="BK1236" s="57"/>
      <c r="BM1236" s="57">
        <v>1232</v>
      </c>
      <c r="BN1236" s="57">
        <v>95.4</v>
      </c>
      <c r="BO1236" s="66">
        <v>0</v>
      </c>
      <c r="BP1236" s="65">
        <f t="shared" si="405"/>
        <v>26.5</v>
      </c>
      <c r="BQ1236" s="65">
        <f t="shared" si="418"/>
        <v>2.7777777777778567E-2</v>
      </c>
      <c r="BR1236" s="67">
        <f t="shared" si="419"/>
        <v>11006.611111111122</v>
      </c>
      <c r="BS1236" s="57"/>
      <c r="BT1236" s="57"/>
    </row>
    <row r="1237" spans="1:72" x14ac:dyDescent="0.25">
      <c r="A1237" s="31">
        <v>1237</v>
      </c>
      <c r="B1237" s="56">
        <v>1234</v>
      </c>
      <c r="C1237" s="71">
        <v>95.7</v>
      </c>
      <c r="D1237" s="71">
        <v>0</v>
      </c>
      <c r="E1237" s="71">
        <v>26.583333333333332</v>
      </c>
      <c r="F1237" s="71">
        <v>2.7777777777778567E-2</v>
      </c>
      <c r="G1237" s="71">
        <v>11059.708333333345</v>
      </c>
      <c r="K1237" s="57">
        <v>1233</v>
      </c>
      <c r="L1237" s="66">
        <v>23.1</v>
      </c>
      <c r="M1237" s="66">
        <v>0</v>
      </c>
      <c r="N1237" s="65">
        <f t="shared" si="399"/>
        <v>6.416666666666667</v>
      </c>
      <c r="O1237" s="65">
        <f t="shared" si="406"/>
        <v>0.19444444444444553</v>
      </c>
      <c r="P1237" s="67">
        <f t="shared" si="407"/>
        <v>6798.1805555555475</v>
      </c>
      <c r="Q1237" s="57"/>
      <c r="R1237" s="57"/>
      <c r="T1237" s="57">
        <v>1233</v>
      </c>
      <c r="U1237" s="66">
        <v>38.700000000000003</v>
      </c>
      <c r="V1237" s="66">
        <v>0</v>
      </c>
      <c r="W1237" s="65">
        <f t="shared" si="400"/>
        <v>10.75</v>
      </c>
      <c r="X1237" s="65">
        <f t="shared" si="408"/>
        <v>-0.16666666666666607</v>
      </c>
      <c r="Y1237" s="67">
        <f t="shared" si="409"/>
        <v>9315.3472222222281</v>
      </c>
      <c r="Z1237" s="57"/>
      <c r="AA1237" s="57"/>
      <c r="AC1237" s="57">
        <v>1233</v>
      </c>
      <c r="AD1237" s="66">
        <v>35.299999999999997</v>
      </c>
      <c r="AE1237" s="66">
        <v>0</v>
      </c>
      <c r="AF1237" s="65">
        <f t="shared" si="401"/>
        <v>9.8055555555555554</v>
      </c>
      <c r="AG1237" s="65">
        <f t="shared" si="410"/>
        <v>-0.16666666666666607</v>
      </c>
      <c r="AH1237" s="67">
        <f t="shared" si="411"/>
        <v>8778.4583333333248</v>
      </c>
      <c r="AI1237" s="57"/>
      <c r="AJ1237" s="57"/>
      <c r="AL1237" s="57">
        <v>1233</v>
      </c>
      <c r="AM1237" s="66">
        <v>75.400000000000006</v>
      </c>
      <c r="AN1237" s="66">
        <v>0</v>
      </c>
      <c r="AO1237" s="65">
        <f t="shared" si="402"/>
        <v>20.944444444444446</v>
      </c>
      <c r="AP1237" s="65">
        <f t="shared" si="412"/>
        <v>-0.22222222222222143</v>
      </c>
      <c r="AQ1237" s="67">
        <f t="shared" si="413"/>
        <v>11170.722222222214</v>
      </c>
      <c r="AR1237" s="57"/>
      <c r="AS1237" s="57"/>
      <c r="AU1237" s="57">
        <v>1233</v>
      </c>
      <c r="AV1237" s="66">
        <v>75.400000000000006</v>
      </c>
      <c r="AW1237" s="66">
        <v>0</v>
      </c>
      <c r="AX1237" s="65">
        <f t="shared" si="403"/>
        <v>20.944444444444446</v>
      </c>
      <c r="AY1237" s="65">
        <f t="shared" si="414"/>
        <v>-0.22222222222222143</v>
      </c>
      <c r="AZ1237" s="67">
        <f t="shared" si="415"/>
        <v>11170.722222222214</v>
      </c>
      <c r="BA1237" s="57"/>
      <c r="BB1237" s="57"/>
      <c r="BD1237" s="57">
        <v>1233</v>
      </c>
      <c r="BE1237" s="66">
        <v>95.6</v>
      </c>
      <c r="BF1237" s="66">
        <v>0</v>
      </c>
      <c r="BG1237" s="65">
        <f t="shared" si="404"/>
        <v>26.555555555555554</v>
      </c>
      <c r="BH1237" s="65">
        <f t="shared" si="416"/>
        <v>5.5555555555553582E-2</v>
      </c>
      <c r="BI1237" s="67">
        <f t="shared" si="417"/>
        <v>10977.444444444456</v>
      </c>
      <c r="BJ1237" s="57"/>
      <c r="BK1237" s="57"/>
      <c r="BM1237" s="57">
        <v>1233</v>
      </c>
      <c r="BN1237" s="57">
        <v>95.6</v>
      </c>
      <c r="BO1237" s="66">
        <v>0</v>
      </c>
      <c r="BP1237" s="65">
        <f t="shared" si="405"/>
        <v>26.555555555555554</v>
      </c>
      <c r="BQ1237" s="65">
        <f t="shared" si="418"/>
        <v>5.5555555555553582E-2</v>
      </c>
      <c r="BR1237" s="67">
        <f t="shared" si="419"/>
        <v>11033.1388888889</v>
      </c>
      <c r="BS1237" s="57"/>
      <c r="BT1237" s="57"/>
    </row>
    <row r="1238" spans="1:72" x14ac:dyDescent="0.25">
      <c r="A1238" s="31">
        <v>1238</v>
      </c>
      <c r="B1238" s="56">
        <v>1235</v>
      </c>
      <c r="C1238" s="71">
        <v>95.8</v>
      </c>
      <c r="D1238" s="71">
        <v>0</v>
      </c>
      <c r="E1238" s="71">
        <v>26.611111111111111</v>
      </c>
      <c r="F1238" s="71">
        <v>2.7777777777778567E-2</v>
      </c>
      <c r="G1238" s="71">
        <v>11086.305555555567</v>
      </c>
      <c r="K1238" s="57">
        <v>1234</v>
      </c>
      <c r="L1238" s="66">
        <v>23.7</v>
      </c>
      <c r="M1238" s="66">
        <v>0</v>
      </c>
      <c r="N1238" s="65">
        <f t="shared" si="399"/>
        <v>6.583333333333333</v>
      </c>
      <c r="O1238" s="65">
        <f t="shared" si="406"/>
        <v>0.16666666666666607</v>
      </c>
      <c r="P1238" s="67">
        <f t="shared" si="407"/>
        <v>6804.6805555555475</v>
      </c>
      <c r="Q1238" s="57"/>
      <c r="R1238" s="57"/>
      <c r="T1238" s="57">
        <v>1234</v>
      </c>
      <c r="U1238" s="66">
        <v>38.1</v>
      </c>
      <c r="V1238" s="66">
        <v>0</v>
      </c>
      <c r="W1238" s="65">
        <f t="shared" si="400"/>
        <v>10.583333333333334</v>
      </c>
      <c r="X1238" s="65">
        <f t="shared" si="408"/>
        <v>-0.16666666666666607</v>
      </c>
      <c r="Y1238" s="67">
        <f t="shared" si="409"/>
        <v>9326.0138888888941</v>
      </c>
      <c r="Z1238" s="57"/>
      <c r="AA1238" s="57"/>
      <c r="AC1238" s="57">
        <v>1234</v>
      </c>
      <c r="AD1238" s="66">
        <v>34.799999999999997</v>
      </c>
      <c r="AE1238" s="66">
        <v>0</v>
      </c>
      <c r="AF1238" s="65">
        <f t="shared" si="401"/>
        <v>9.6666666666666661</v>
      </c>
      <c r="AG1238" s="65">
        <f t="shared" si="410"/>
        <v>-0.13888888888888928</v>
      </c>
      <c r="AH1238" s="67">
        <f t="shared" si="411"/>
        <v>8788.1944444444362</v>
      </c>
      <c r="AI1238" s="57"/>
      <c r="AJ1238" s="57"/>
      <c r="AL1238" s="57">
        <v>1234</v>
      </c>
      <c r="AM1238" s="66">
        <v>74.8</v>
      </c>
      <c r="AN1238" s="66">
        <v>0</v>
      </c>
      <c r="AO1238" s="65">
        <f t="shared" si="402"/>
        <v>20.777777777777775</v>
      </c>
      <c r="AP1238" s="65">
        <f t="shared" si="412"/>
        <v>-0.1666666666666714</v>
      </c>
      <c r="AQ1238" s="67">
        <f t="shared" si="413"/>
        <v>11191.583333333325</v>
      </c>
      <c r="AR1238" s="57"/>
      <c r="AS1238" s="57"/>
      <c r="AU1238" s="57">
        <v>1234</v>
      </c>
      <c r="AV1238" s="66">
        <v>74.8</v>
      </c>
      <c r="AW1238" s="66">
        <v>0</v>
      </c>
      <c r="AX1238" s="65">
        <f t="shared" si="403"/>
        <v>20.777777777777775</v>
      </c>
      <c r="AY1238" s="65">
        <f t="shared" si="414"/>
        <v>-0.1666666666666714</v>
      </c>
      <c r="AZ1238" s="67">
        <f t="shared" si="415"/>
        <v>11191.583333333325</v>
      </c>
      <c r="BA1238" s="57"/>
      <c r="BB1238" s="57"/>
      <c r="BD1238" s="57">
        <v>1234</v>
      </c>
      <c r="BE1238" s="66">
        <v>95.7</v>
      </c>
      <c r="BF1238" s="66">
        <v>0</v>
      </c>
      <c r="BG1238" s="65">
        <f t="shared" si="404"/>
        <v>26.583333333333332</v>
      </c>
      <c r="BH1238" s="65">
        <f t="shared" si="416"/>
        <v>2.7777777777778567E-2</v>
      </c>
      <c r="BI1238" s="67">
        <f t="shared" si="417"/>
        <v>11004.013888888901</v>
      </c>
      <c r="BJ1238" s="57"/>
      <c r="BK1238" s="57"/>
      <c r="BM1238" s="57">
        <v>1234</v>
      </c>
      <c r="BN1238" s="57">
        <v>95.7</v>
      </c>
      <c r="BO1238" s="66">
        <v>0</v>
      </c>
      <c r="BP1238" s="65">
        <f t="shared" si="405"/>
        <v>26.583333333333332</v>
      </c>
      <c r="BQ1238" s="65">
        <f t="shared" si="418"/>
        <v>2.7777777777778567E-2</v>
      </c>
      <c r="BR1238" s="67">
        <f t="shared" si="419"/>
        <v>11059.708333333345</v>
      </c>
      <c r="BS1238" s="57"/>
      <c r="BT1238" s="57"/>
    </row>
    <row r="1239" spans="1:72" x14ac:dyDescent="0.25">
      <c r="A1239" s="31">
        <v>1239</v>
      </c>
      <c r="B1239" s="56">
        <v>1236</v>
      </c>
      <c r="C1239" s="71">
        <v>96</v>
      </c>
      <c r="D1239" s="71">
        <v>0</v>
      </c>
      <c r="E1239" s="71">
        <v>26.666666666666664</v>
      </c>
      <c r="F1239" s="71">
        <v>5.5555555555553582E-2</v>
      </c>
      <c r="G1239" s="71">
        <v>11112.944444444456</v>
      </c>
      <c r="K1239" s="57">
        <v>1235</v>
      </c>
      <c r="L1239" s="66">
        <v>24.4</v>
      </c>
      <c r="M1239" s="66">
        <v>0</v>
      </c>
      <c r="N1239" s="65">
        <f t="shared" si="399"/>
        <v>6.7777777777777768</v>
      </c>
      <c r="O1239" s="65">
        <f t="shared" si="406"/>
        <v>0.19444444444444375</v>
      </c>
      <c r="P1239" s="67">
        <f t="shared" si="407"/>
        <v>6811.3611111111031</v>
      </c>
      <c r="Q1239" s="57"/>
      <c r="R1239" s="57"/>
      <c r="T1239" s="57">
        <v>1235</v>
      </c>
      <c r="U1239" s="66">
        <v>37.5</v>
      </c>
      <c r="V1239" s="66">
        <v>0</v>
      </c>
      <c r="W1239" s="65">
        <f t="shared" si="400"/>
        <v>10.416666666666666</v>
      </c>
      <c r="X1239" s="65">
        <f t="shared" si="408"/>
        <v>-0.16666666666666785</v>
      </c>
      <c r="Y1239" s="67">
        <f t="shared" si="409"/>
        <v>9336.5138888888941</v>
      </c>
      <c r="Z1239" s="57"/>
      <c r="AA1239" s="57"/>
      <c r="AC1239" s="57">
        <v>1235</v>
      </c>
      <c r="AD1239" s="66">
        <v>34.5</v>
      </c>
      <c r="AE1239" s="66">
        <v>0</v>
      </c>
      <c r="AF1239" s="65">
        <f t="shared" si="401"/>
        <v>9.5833333333333339</v>
      </c>
      <c r="AG1239" s="65">
        <f t="shared" si="410"/>
        <v>-8.3333333333332149E-2</v>
      </c>
      <c r="AH1239" s="67">
        <f t="shared" si="411"/>
        <v>8797.8194444444362</v>
      </c>
      <c r="AI1239" s="57"/>
      <c r="AJ1239" s="57"/>
      <c r="AL1239" s="57">
        <v>1235</v>
      </c>
      <c r="AM1239" s="66">
        <v>74.3</v>
      </c>
      <c r="AN1239" s="66">
        <v>0</v>
      </c>
      <c r="AO1239" s="65">
        <f t="shared" si="402"/>
        <v>20.638888888888889</v>
      </c>
      <c r="AP1239" s="65">
        <f t="shared" si="412"/>
        <v>-0.13888888888888573</v>
      </c>
      <c r="AQ1239" s="67">
        <f t="shared" si="413"/>
        <v>11212.291666666659</v>
      </c>
      <c r="AR1239" s="57"/>
      <c r="AS1239" s="57"/>
      <c r="AU1239" s="57">
        <v>1235</v>
      </c>
      <c r="AV1239" s="66">
        <v>74.3</v>
      </c>
      <c r="AW1239" s="66">
        <v>0</v>
      </c>
      <c r="AX1239" s="65">
        <f t="shared" si="403"/>
        <v>20.638888888888889</v>
      </c>
      <c r="AY1239" s="65">
        <f t="shared" si="414"/>
        <v>-0.13888888888888573</v>
      </c>
      <c r="AZ1239" s="67">
        <f t="shared" si="415"/>
        <v>11212.291666666659</v>
      </c>
      <c r="BA1239" s="57"/>
      <c r="BB1239" s="57"/>
      <c r="BD1239" s="57">
        <v>1235</v>
      </c>
      <c r="BE1239" s="66">
        <v>95.8</v>
      </c>
      <c r="BF1239" s="66">
        <v>0</v>
      </c>
      <c r="BG1239" s="65">
        <f t="shared" si="404"/>
        <v>26.611111111111111</v>
      </c>
      <c r="BH1239" s="65">
        <f t="shared" si="416"/>
        <v>2.7777777777778567E-2</v>
      </c>
      <c r="BI1239" s="67">
        <f t="shared" si="417"/>
        <v>11030.611111111124</v>
      </c>
      <c r="BJ1239" s="57"/>
      <c r="BK1239" s="57"/>
      <c r="BM1239" s="57">
        <v>1235</v>
      </c>
      <c r="BN1239" s="57">
        <v>95.8</v>
      </c>
      <c r="BO1239" s="66">
        <v>0</v>
      </c>
      <c r="BP1239" s="65">
        <f t="shared" si="405"/>
        <v>26.611111111111111</v>
      </c>
      <c r="BQ1239" s="65">
        <f t="shared" si="418"/>
        <v>2.7777777777778567E-2</v>
      </c>
      <c r="BR1239" s="67">
        <f t="shared" si="419"/>
        <v>11086.305555555567</v>
      </c>
      <c r="BS1239" s="57"/>
      <c r="BT1239" s="57"/>
    </row>
    <row r="1240" spans="1:72" x14ac:dyDescent="0.25">
      <c r="A1240" s="31">
        <v>1240</v>
      </c>
      <c r="B1240" s="56">
        <v>1237</v>
      </c>
      <c r="C1240" s="71">
        <v>96.1</v>
      </c>
      <c r="D1240" s="71">
        <v>0</v>
      </c>
      <c r="E1240" s="71">
        <v>26.694444444444443</v>
      </c>
      <c r="F1240" s="71">
        <v>2.7777777777778567E-2</v>
      </c>
      <c r="G1240" s="71">
        <v>11139.625000000011</v>
      </c>
      <c r="K1240" s="57">
        <v>1236</v>
      </c>
      <c r="L1240" s="66">
        <v>25.1</v>
      </c>
      <c r="M1240" s="66">
        <v>0</v>
      </c>
      <c r="N1240" s="65">
        <f t="shared" si="399"/>
        <v>6.9722222222222223</v>
      </c>
      <c r="O1240" s="65">
        <f t="shared" si="406"/>
        <v>0.19444444444444553</v>
      </c>
      <c r="P1240" s="67">
        <f t="shared" si="407"/>
        <v>6818.2361111111031</v>
      </c>
      <c r="Q1240" s="57"/>
      <c r="R1240" s="57"/>
      <c r="T1240" s="57">
        <v>1236</v>
      </c>
      <c r="U1240" s="66">
        <v>36.9</v>
      </c>
      <c r="V1240" s="66">
        <v>0</v>
      </c>
      <c r="W1240" s="65">
        <f t="shared" si="400"/>
        <v>10.25</v>
      </c>
      <c r="X1240" s="65">
        <f t="shared" si="408"/>
        <v>-0.16666666666666607</v>
      </c>
      <c r="Y1240" s="67">
        <f t="shared" si="409"/>
        <v>9346.8472222222281</v>
      </c>
      <c r="Z1240" s="57"/>
      <c r="AA1240" s="57"/>
      <c r="AC1240" s="57">
        <v>1236</v>
      </c>
      <c r="AD1240" s="66">
        <v>34.200000000000003</v>
      </c>
      <c r="AE1240" s="66">
        <v>0</v>
      </c>
      <c r="AF1240" s="65">
        <f t="shared" si="401"/>
        <v>9.5</v>
      </c>
      <c r="AG1240" s="65">
        <f t="shared" si="410"/>
        <v>-8.3333333333333925E-2</v>
      </c>
      <c r="AH1240" s="67">
        <f t="shared" si="411"/>
        <v>8807.3611111111022</v>
      </c>
      <c r="AI1240" s="57"/>
      <c r="AJ1240" s="57"/>
      <c r="AL1240" s="57">
        <v>1236</v>
      </c>
      <c r="AM1240" s="66">
        <v>73.8</v>
      </c>
      <c r="AN1240" s="66">
        <v>0</v>
      </c>
      <c r="AO1240" s="65">
        <f t="shared" si="402"/>
        <v>20.5</v>
      </c>
      <c r="AP1240" s="65">
        <f t="shared" si="412"/>
        <v>-0.13888888888888928</v>
      </c>
      <c r="AQ1240" s="67">
        <f t="shared" si="413"/>
        <v>11232.861111111104</v>
      </c>
      <c r="AR1240" s="57"/>
      <c r="AS1240" s="57"/>
      <c r="AU1240" s="57">
        <v>1236</v>
      </c>
      <c r="AV1240" s="66">
        <v>73.8</v>
      </c>
      <c r="AW1240" s="66">
        <v>0</v>
      </c>
      <c r="AX1240" s="65">
        <f t="shared" si="403"/>
        <v>20.5</v>
      </c>
      <c r="AY1240" s="65">
        <f t="shared" si="414"/>
        <v>-0.13888888888888928</v>
      </c>
      <c r="AZ1240" s="67">
        <f t="shared" si="415"/>
        <v>11232.861111111104</v>
      </c>
      <c r="BA1240" s="57"/>
      <c r="BB1240" s="57"/>
      <c r="BD1240" s="57">
        <v>1236</v>
      </c>
      <c r="BE1240" s="66">
        <v>96</v>
      </c>
      <c r="BF1240" s="66">
        <v>0</v>
      </c>
      <c r="BG1240" s="65">
        <f t="shared" si="404"/>
        <v>26.666666666666664</v>
      </c>
      <c r="BH1240" s="65">
        <f t="shared" si="416"/>
        <v>5.5555555555553582E-2</v>
      </c>
      <c r="BI1240" s="67">
        <f t="shared" si="417"/>
        <v>11057.250000000013</v>
      </c>
      <c r="BJ1240" s="57"/>
      <c r="BK1240" s="57"/>
      <c r="BM1240" s="57">
        <v>1236</v>
      </c>
      <c r="BN1240" s="57">
        <v>96</v>
      </c>
      <c r="BO1240" s="66">
        <v>0</v>
      </c>
      <c r="BP1240" s="65">
        <f t="shared" si="405"/>
        <v>26.666666666666664</v>
      </c>
      <c r="BQ1240" s="65">
        <f t="shared" si="418"/>
        <v>5.5555555555553582E-2</v>
      </c>
      <c r="BR1240" s="67">
        <f t="shared" si="419"/>
        <v>11112.944444444456</v>
      </c>
      <c r="BS1240" s="57"/>
      <c r="BT1240" s="57"/>
    </row>
    <row r="1241" spans="1:72" x14ac:dyDescent="0.25">
      <c r="A1241" s="31">
        <v>1241</v>
      </c>
      <c r="B1241" s="56">
        <v>1238</v>
      </c>
      <c r="C1241" s="71">
        <v>96.3</v>
      </c>
      <c r="D1241" s="71">
        <v>0</v>
      </c>
      <c r="E1241" s="71">
        <v>26.75</v>
      </c>
      <c r="F1241" s="71">
        <v>5.5555555555557135E-2</v>
      </c>
      <c r="G1241" s="71">
        <v>11166.347222222234</v>
      </c>
      <c r="K1241" s="57">
        <v>1237</v>
      </c>
      <c r="L1241" s="66">
        <v>25.4</v>
      </c>
      <c r="M1241" s="66">
        <v>0</v>
      </c>
      <c r="N1241" s="65">
        <f t="shared" si="399"/>
        <v>7.0555555555555554</v>
      </c>
      <c r="O1241" s="65">
        <f t="shared" si="406"/>
        <v>8.3333333333333037E-2</v>
      </c>
      <c r="P1241" s="67">
        <f t="shared" si="407"/>
        <v>6825.2499999999918</v>
      </c>
      <c r="Q1241" s="57"/>
      <c r="R1241" s="57"/>
      <c r="T1241" s="57">
        <v>1237</v>
      </c>
      <c r="U1241" s="66">
        <v>36.299999999999997</v>
      </c>
      <c r="V1241" s="66">
        <v>0</v>
      </c>
      <c r="W1241" s="65">
        <f t="shared" si="400"/>
        <v>10.083333333333332</v>
      </c>
      <c r="X1241" s="65">
        <f t="shared" si="408"/>
        <v>-0.16666666666666785</v>
      </c>
      <c r="Y1241" s="67">
        <f t="shared" si="409"/>
        <v>9357.0138888888941</v>
      </c>
      <c r="Z1241" s="57"/>
      <c r="AA1241" s="57"/>
      <c r="AC1241" s="57">
        <v>1237</v>
      </c>
      <c r="AD1241" s="66">
        <v>34</v>
      </c>
      <c r="AE1241" s="66">
        <v>0</v>
      </c>
      <c r="AF1241" s="65">
        <f t="shared" si="401"/>
        <v>9.4444444444444446</v>
      </c>
      <c r="AG1241" s="65">
        <f t="shared" si="410"/>
        <v>-5.5555555555555358E-2</v>
      </c>
      <c r="AH1241" s="67">
        <f t="shared" si="411"/>
        <v>8816.8333333333248</v>
      </c>
      <c r="AI1241" s="57"/>
      <c r="AJ1241" s="57"/>
      <c r="AL1241" s="57">
        <v>1237</v>
      </c>
      <c r="AM1241" s="66">
        <v>73.2</v>
      </c>
      <c r="AN1241" s="66">
        <v>0</v>
      </c>
      <c r="AO1241" s="65">
        <f t="shared" si="402"/>
        <v>20.333333333333332</v>
      </c>
      <c r="AP1241" s="65">
        <f t="shared" si="412"/>
        <v>-0.16666666666666785</v>
      </c>
      <c r="AQ1241" s="67">
        <f t="shared" si="413"/>
        <v>11253.27777777777</v>
      </c>
      <c r="AR1241" s="57"/>
      <c r="AS1241" s="57"/>
      <c r="AU1241" s="57">
        <v>1237</v>
      </c>
      <c r="AV1241" s="66">
        <v>73.2</v>
      </c>
      <c r="AW1241" s="66">
        <v>0</v>
      </c>
      <c r="AX1241" s="65">
        <f t="shared" si="403"/>
        <v>20.333333333333332</v>
      </c>
      <c r="AY1241" s="65">
        <f t="shared" si="414"/>
        <v>-0.16666666666666785</v>
      </c>
      <c r="AZ1241" s="67">
        <f t="shared" si="415"/>
        <v>11253.27777777777</v>
      </c>
      <c r="BA1241" s="57"/>
      <c r="BB1241" s="57"/>
      <c r="BD1241" s="57">
        <v>1237</v>
      </c>
      <c r="BE1241" s="66">
        <v>96.1</v>
      </c>
      <c r="BF1241" s="66">
        <v>0</v>
      </c>
      <c r="BG1241" s="65">
        <f t="shared" si="404"/>
        <v>26.694444444444443</v>
      </c>
      <c r="BH1241" s="65">
        <f t="shared" si="416"/>
        <v>2.7777777777778567E-2</v>
      </c>
      <c r="BI1241" s="67">
        <f t="shared" si="417"/>
        <v>11083.930555555567</v>
      </c>
      <c r="BJ1241" s="57"/>
      <c r="BK1241" s="57"/>
      <c r="BM1241" s="57">
        <v>1237</v>
      </c>
      <c r="BN1241" s="57">
        <v>96.1</v>
      </c>
      <c r="BO1241" s="66">
        <v>0</v>
      </c>
      <c r="BP1241" s="65">
        <f t="shared" si="405"/>
        <v>26.694444444444443</v>
      </c>
      <c r="BQ1241" s="65">
        <f t="shared" si="418"/>
        <v>2.7777777777778567E-2</v>
      </c>
      <c r="BR1241" s="67">
        <f t="shared" si="419"/>
        <v>11139.625000000011</v>
      </c>
      <c r="BS1241" s="57"/>
      <c r="BT1241" s="57"/>
    </row>
    <row r="1242" spans="1:72" x14ac:dyDescent="0.25">
      <c r="A1242" s="31">
        <v>1242</v>
      </c>
      <c r="B1242" s="56">
        <v>1239</v>
      </c>
      <c r="C1242" s="71">
        <v>96.4</v>
      </c>
      <c r="D1242" s="71">
        <v>0</v>
      </c>
      <c r="E1242" s="71">
        <v>26.777777777777779</v>
      </c>
      <c r="F1242" s="71">
        <v>2.7777777777778567E-2</v>
      </c>
      <c r="G1242" s="71">
        <v>11193.111111111122</v>
      </c>
      <c r="K1242" s="57">
        <v>1238</v>
      </c>
      <c r="L1242" s="66">
        <v>25.2</v>
      </c>
      <c r="M1242" s="66">
        <v>0</v>
      </c>
      <c r="N1242" s="65">
        <f t="shared" si="399"/>
        <v>7</v>
      </c>
      <c r="O1242" s="65">
        <f t="shared" si="406"/>
        <v>-5.5555555555555358E-2</v>
      </c>
      <c r="P1242" s="67">
        <f t="shared" si="407"/>
        <v>6832.2777777777692</v>
      </c>
      <c r="Q1242" s="57"/>
      <c r="R1242" s="57"/>
      <c r="T1242" s="57">
        <v>1238</v>
      </c>
      <c r="U1242" s="66">
        <v>35.700000000000003</v>
      </c>
      <c r="V1242" s="66">
        <v>0</v>
      </c>
      <c r="W1242" s="65">
        <f t="shared" si="400"/>
        <v>9.9166666666666679</v>
      </c>
      <c r="X1242" s="65">
        <f t="shared" si="408"/>
        <v>-0.1666666666666643</v>
      </c>
      <c r="Y1242" s="67">
        <f t="shared" si="409"/>
        <v>9367.0138888888941</v>
      </c>
      <c r="Z1242" s="57"/>
      <c r="AA1242" s="57"/>
      <c r="AC1242" s="57">
        <v>1238</v>
      </c>
      <c r="AD1242" s="66">
        <v>33.799999999999997</v>
      </c>
      <c r="AE1242" s="66">
        <v>0</v>
      </c>
      <c r="AF1242" s="65">
        <f t="shared" si="401"/>
        <v>9.3888888888888875</v>
      </c>
      <c r="AG1242" s="65">
        <f t="shared" si="410"/>
        <v>-5.5555555555557135E-2</v>
      </c>
      <c r="AH1242" s="67">
        <f t="shared" si="411"/>
        <v>8826.2499999999909</v>
      </c>
      <c r="AI1242" s="57"/>
      <c r="AJ1242" s="57"/>
      <c r="AL1242" s="57">
        <v>1238</v>
      </c>
      <c r="AM1242" s="66">
        <v>72.400000000000006</v>
      </c>
      <c r="AN1242" s="66">
        <v>0</v>
      </c>
      <c r="AO1242" s="65">
        <f t="shared" si="402"/>
        <v>20.111111111111111</v>
      </c>
      <c r="AP1242" s="65">
        <f t="shared" si="412"/>
        <v>-0.22222222222222143</v>
      </c>
      <c r="AQ1242" s="67">
        <f t="shared" si="413"/>
        <v>11273.499999999993</v>
      </c>
      <c r="AR1242" s="57"/>
      <c r="AS1242" s="57"/>
      <c r="AU1242" s="57">
        <v>1238</v>
      </c>
      <c r="AV1242" s="66">
        <v>72.400000000000006</v>
      </c>
      <c r="AW1242" s="66">
        <v>0</v>
      </c>
      <c r="AX1242" s="65">
        <f t="shared" si="403"/>
        <v>20.111111111111111</v>
      </c>
      <c r="AY1242" s="65">
        <f t="shared" si="414"/>
        <v>-0.22222222222222143</v>
      </c>
      <c r="AZ1242" s="67">
        <f t="shared" si="415"/>
        <v>11273.499999999993</v>
      </c>
      <c r="BA1242" s="57"/>
      <c r="BB1242" s="57"/>
      <c r="BD1242" s="57">
        <v>1238</v>
      </c>
      <c r="BE1242" s="66">
        <v>96.3</v>
      </c>
      <c r="BF1242" s="66">
        <v>0</v>
      </c>
      <c r="BG1242" s="65">
        <f t="shared" si="404"/>
        <v>26.75</v>
      </c>
      <c r="BH1242" s="65">
        <f t="shared" si="416"/>
        <v>5.5555555555557135E-2</v>
      </c>
      <c r="BI1242" s="67">
        <f t="shared" si="417"/>
        <v>11110.65277777779</v>
      </c>
      <c r="BJ1242" s="57"/>
      <c r="BK1242" s="57"/>
      <c r="BM1242" s="57">
        <v>1238</v>
      </c>
      <c r="BN1242" s="57">
        <v>96.3</v>
      </c>
      <c r="BO1242" s="66">
        <v>0</v>
      </c>
      <c r="BP1242" s="65">
        <f t="shared" si="405"/>
        <v>26.75</v>
      </c>
      <c r="BQ1242" s="65">
        <f t="shared" si="418"/>
        <v>5.5555555555557135E-2</v>
      </c>
      <c r="BR1242" s="67">
        <f t="shared" si="419"/>
        <v>11166.347222222234</v>
      </c>
      <c r="BS1242" s="57"/>
      <c r="BT1242" s="57"/>
    </row>
    <row r="1243" spans="1:72" x14ac:dyDescent="0.25">
      <c r="A1243" s="31">
        <v>1243</v>
      </c>
      <c r="B1243" s="56">
        <v>1240</v>
      </c>
      <c r="C1243" s="71">
        <v>96.6</v>
      </c>
      <c r="D1243" s="71">
        <v>0</v>
      </c>
      <c r="E1243" s="71">
        <v>26.833333333333332</v>
      </c>
      <c r="F1243" s="71">
        <v>5.5555555555553582E-2</v>
      </c>
      <c r="G1243" s="71">
        <v>11219.916666666677</v>
      </c>
      <c r="K1243" s="57">
        <v>1239</v>
      </c>
      <c r="L1243" s="66">
        <v>23.4</v>
      </c>
      <c r="M1243" s="66">
        <v>0</v>
      </c>
      <c r="N1243" s="65">
        <f t="shared" si="399"/>
        <v>6.4999999999999991</v>
      </c>
      <c r="O1243" s="65">
        <f t="shared" si="406"/>
        <v>-0.50000000000000089</v>
      </c>
      <c r="P1243" s="67">
        <f t="shared" si="407"/>
        <v>6839.0277777777692</v>
      </c>
      <c r="Q1243" s="57"/>
      <c r="R1243" s="57"/>
      <c r="T1243" s="57">
        <v>1239</v>
      </c>
      <c r="U1243" s="66">
        <v>35.1</v>
      </c>
      <c r="V1243" s="66">
        <v>0</v>
      </c>
      <c r="W1243" s="65">
        <f t="shared" si="400"/>
        <v>9.75</v>
      </c>
      <c r="X1243" s="65">
        <f t="shared" si="408"/>
        <v>-0.16666666666666785</v>
      </c>
      <c r="Y1243" s="67">
        <f t="shared" si="409"/>
        <v>9376.8472222222281</v>
      </c>
      <c r="Z1243" s="57"/>
      <c r="AA1243" s="57"/>
      <c r="AC1243" s="57">
        <v>1239</v>
      </c>
      <c r="AD1243" s="66">
        <v>33.6</v>
      </c>
      <c r="AE1243" s="66">
        <v>0</v>
      </c>
      <c r="AF1243" s="65">
        <f t="shared" si="401"/>
        <v>9.3333333333333339</v>
      </c>
      <c r="AG1243" s="65">
        <f t="shared" si="410"/>
        <v>-5.5555555555553582E-2</v>
      </c>
      <c r="AH1243" s="67">
        <f t="shared" si="411"/>
        <v>8835.6111111111022</v>
      </c>
      <c r="AI1243" s="57"/>
      <c r="AJ1243" s="57"/>
      <c r="AL1243" s="57">
        <v>1239</v>
      </c>
      <c r="AM1243" s="66">
        <v>71.599999999999994</v>
      </c>
      <c r="AN1243" s="66">
        <v>0</v>
      </c>
      <c r="AO1243" s="65">
        <f t="shared" si="402"/>
        <v>19.888888888888886</v>
      </c>
      <c r="AP1243" s="65">
        <f t="shared" si="412"/>
        <v>-0.22222222222222499</v>
      </c>
      <c r="AQ1243" s="67">
        <f t="shared" si="413"/>
        <v>11293.499999999993</v>
      </c>
      <c r="AR1243" s="57"/>
      <c r="AS1243" s="57"/>
      <c r="AU1243" s="57">
        <v>1239</v>
      </c>
      <c r="AV1243" s="66">
        <v>71.599999999999994</v>
      </c>
      <c r="AW1243" s="66">
        <v>0</v>
      </c>
      <c r="AX1243" s="65">
        <f t="shared" si="403"/>
        <v>19.888888888888886</v>
      </c>
      <c r="AY1243" s="65">
        <f t="shared" si="414"/>
        <v>-0.22222222222222499</v>
      </c>
      <c r="AZ1243" s="67">
        <f t="shared" si="415"/>
        <v>11293.499999999993</v>
      </c>
      <c r="BA1243" s="57"/>
      <c r="BB1243" s="57"/>
      <c r="BD1243" s="57">
        <v>1239</v>
      </c>
      <c r="BE1243" s="66">
        <v>96.4</v>
      </c>
      <c r="BF1243" s="66">
        <v>0</v>
      </c>
      <c r="BG1243" s="65">
        <f t="shared" si="404"/>
        <v>26.777777777777779</v>
      </c>
      <c r="BH1243" s="65">
        <f t="shared" si="416"/>
        <v>2.7777777777778567E-2</v>
      </c>
      <c r="BI1243" s="67">
        <f t="shared" si="417"/>
        <v>11137.416666666679</v>
      </c>
      <c r="BJ1243" s="57"/>
      <c r="BK1243" s="57"/>
      <c r="BM1243" s="57">
        <v>1239</v>
      </c>
      <c r="BN1243" s="57">
        <v>96.4</v>
      </c>
      <c r="BO1243" s="66">
        <v>0</v>
      </c>
      <c r="BP1243" s="65">
        <f t="shared" si="405"/>
        <v>26.777777777777779</v>
      </c>
      <c r="BQ1243" s="65">
        <f t="shared" si="418"/>
        <v>2.7777777777778567E-2</v>
      </c>
      <c r="BR1243" s="67">
        <f t="shared" si="419"/>
        <v>11193.111111111122</v>
      </c>
      <c r="BS1243" s="57"/>
      <c r="BT1243" s="57"/>
    </row>
    <row r="1244" spans="1:72" x14ac:dyDescent="0.25">
      <c r="A1244" s="31">
        <v>1244</v>
      </c>
      <c r="B1244" s="56">
        <v>1241</v>
      </c>
      <c r="C1244" s="71">
        <v>96.8</v>
      </c>
      <c r="D1244" s="71">
        <v>0</v>
      </c>
      <c r="E1244" s="71">
        <v>26.888888888888886</v>
      </c>
      <c r="F1244" s="71">
        <v>5.5555555555553582E-2</v>
      </c>
      <c r="G1244" s="71">
        <v>11246.777777777788</v>
      </c>
      <c r="K1244" s="57">
        <v>1240</v>
      </c>
      <c r="L1244" s="66">
        <v>21.8</v>
      </c>
      <c r="M1244" s="66">
        <v>0</v>
      </c>
      <c r="N1244" s="65">
        <f t="shared" si="399"/>
        <v>6.0555555555555554</v>
      </c>
      <c r="O1244" s="65">
        <f t="shared" si="406"/>
        <v>-0.44444444444444375</v>
      </c>
      <c r="P1244" s="67">
        <f t="shared" si="407"/>
        <v>6845.3055555555466</v>
      </c>
      <c r="Q1244" s="57"/>
      <c r="R1244" s="57"/>
      <c r="T1244" s="57">
        <v>1240</v>
      </c>
      <c r="U1244" s="66">
        <v>34.5</v>
      </c>
      <c r="V1244" s="66">
        <v>0</v>
      </c>
      <c r="W1244" s="65">
        <f t="shared" si="400"/>
        <v>9.5833333333333339</v>
      </c>
      <c r="X1244" s="65">
        <f t="shared" si="408"/>
        <v>-0.16666666666666607</v>
      </c>
      <c r="Y1244" s="67">
        <f t="shared" si="409"/>
        <v>9386.5138888888941</v>
      </c>
      <c r="Z1244" s="57"/>
      <c r="AA1244" s="57"/>
      <c r="AC1244" s="57">
        <v>1240</v>
      </c>
      <c r="AD1244" s="66">
        <v>33.5</v>
      </c>
      <c r="AE1244" s="66">
        <v>0</v>
      </c>
      <c r="AF1244" s="65">
        <f t="shared" si="401"/>
        <v>9.3055555555555554</v>
      </c>
      <c r="AG1244" s="65">
        <f t="shared" si="410"/>
        <v>-2.7777777777778567E-2</v>
      </c>
      <c r="AH1244" s="67">
        <f t="shared" si="411"/>
        <v>8844.9305555555475</v>
      </c>
      <c r="AI1244" s="57"/>
      <c r="AJ1244" s="57"/>
      <c r="AL1244" s="57">
        <v>1240</v>
      </c>
      <c r="AM1244" s="66">
        <v>70.8</v>
      </c>
      <c r="AN1244" s="66">
        <v>0</v>
      </c>
      <c r="AO1244" s="65">
        <f t="shared" si="402"/>
        <v>19.666666666666664</v>
      </c>
      <c r="AP1244" s="65">
        <f t="shared" si="412"/>
        <v>-0.22222222222222143</v>
      </c>
      <c r="AQ1244" s="67">
        <f t="shared" si="413"/>
        <v>11313.27777777777</v>
      </c>
      <c r="AR1244" s="57"/>
      <c r="AS1244" s="57"/>
      <c r="AU1244" s="57">
        <v>1240</v>
      </c>
      <c r="AV1244" s="66">
        <v>70.8</v>
      </c>
      <c r="AW1244" s="66">
        <v>0</v>
      </c>
      <c r="AX1244" s="65">
        <f t="shared" si="403"/>
        <v>19.666666666666664</v>
      </c>
      <c r="AY1244" s="65">
        <f t="shared" si="414"/>
        <v>-0.22222222222222143</v>
      </c>
      <c r="AZ1244" s="67">
        <f t="shared" si="415"/>
        <v>11313.27777777777</v>
      </c>
      <c r="BA1244" s="57"/>
      <c r="BB1244" s="57"/>
      <c r="BD1244" s="57">
        <v>1240</v>
      </c>
      <c r="BE1244" s="66">
        <v>96.6</v>
      </c>
      <c r="BF1244" s="66">
        <v>0</v>
      </c>
      <c r="BG1244" s="65">
        <f t="shared" si="404"/>
        <v>26.833333333333332</v>
      </c>
      <c r="BH1244" s="65">
        <f t="shared" si="416"/>
        <v>5.5555555555553582E-2</v>
      </c>
      <c r="BI1244" s="67">
        <f t="shared" si="417"/>
        <v>11164.222222222234</v>
      </c>
      <c r="BJ1244" s="57"/>
      <c r="BK1244" s="57"/>
      <c r="BM1244" s="57">
        <v>1240</v>
      </c>
      <c r="BN1244" s="57">
        <v>96.6</v>
      </c>
      <c r="BO1244" s="66">
        <v>0</v>
      </c>
      <c r="BP1244" s="65">
        <f t="shared" si="405"/>
        <v>26.833333333333332</v>
      </c>
      <c r="BQ1244" s="65">
        <f t="shared" si="418"/>
        <v>5.5555555555553582E-2</v>
      </c>
      <c r="BR1244" s="67">
        <f t="shared" si="419"/>
        <v>11219.916666666677</v>
      </c>
      <c r="BS1244" s="57"/>
      <c r="BT1244" s="57"/>
    </row>
    <row r="1245" spans="1:72" x14ac:dyDescent="0.25">
      <c r="A1245" s="31">
        <v>1245</v>
      </c>
      <c r="B1245" s="56">
        <v>1242</v>
      </c>
      <c r="C1245" s="71">
        <v>97</v>
      </c>
      <c r="D1245" s="71">
        <v>0</v>
      </c>
      <c r="E1245" s="71">
        <v>26.944444444444443</v>
      </c>
      <c r="F1245" s="71">
        <v>5.5555555555557135E-2</v>
      </c>
      <c r="G1245" s="71">
        <v>11273.694444444454</v>
      </c>
      <c r="K1245" s="57">
        <v>1241</v>
      </c>
      <c r="L1245" s="66">
        <v>19.7</v>
      </c>
      <c r="M1245" s="66">
        <v>0</v>
      </c>
      <c r="N1245" s="65">
        <f t="shared" si="399"/>
        <v>5.4722222222222223</v>
      </c>
      <c r="O1245" s="65">
        <f t="shared" si="406"/>
        <v>-0.58333333333333304</v>
      </c>
      <c r="P1245" s="67">
        <f t="shared" si="407"/>
        <v>6851.0694444444352</v>
      </c>
      <c r="Q1245" s="57"/>
      <c r="R1245" s="57"/>
      <c r="T1245" s="57">
        <v>1241</v>
      </c>
      <c r="U1245" s="66">
        <v>33.9</v>
      </c>
      <c r="V1245" s="66">
        <v>0</v>
      </c>
      <c r="W1245" s="65">
        <f t="shared" si="400"/>
        <v>9.4166666666666661</v>
      </c>
      <c r="X1245" s="65">
        <f t="shared" si="408"/>
        <v>-0.16666666666666785</v>
      </c>
      <c r="Y1245" s="67">
        <f t="shared" si="409"/>
        <v>9396.0138888888941</v>
      </c>
      <c r="Z1245" s="57"/>
      <c r="AA1245" s="57"/>
      <c r="AC1245" s="57">
        <v>1241</v>
      </c>
      <c r="AD1245" s="66">
        <v>33.5</v>
      </c>
      <c r="AE1245" s="66">
        <v>0</v>
      </c>
      <c r="AF1245" s="65">
        <f t="shared" si="401"/>
        <v>9.3055555555555554</v>
      </c>
      <c r="AG1245" s="65">
        <f t="shared" si="410"/>
        <v>0</v>
      </c>
      <c r="AH1245" s="67">
        <f t="shared" si="411"/>
        <v>8854.2361111111022</v>
      </c>
      <c r="AI1245" s="57"/>
      <c r="AJ1245" s="57"/>
      <c r="AL1245" s="57">
        <v>1241</v>
      </c>
      <c r="AM1245" s="66">
        <v>69.900000000000006</v>
      </c>
      <c r="AN1245" s="66">
        <v>0</v>
      </c>
      <c r="AO1245" s="65">
        <f t="shared" si="402"/>
        <v>19.416666666666668</v>
      </c>
      <c r="AP1245" s="65">
        <f t="shared" si="412"/>
        <v>-0.24999999999999645</v>
      </c>
      <c r="AQ1245" s="67">
        <f t="shared" si="413"/>
        <v>11332.819444444436</v>
      </c>
      <c r="AR1245" s="57"/>
      <c r="AS1245" s="57"/>
      <c r="AU1245" s="57">
        <v>1241</v>
      </c>
      <c r="AV1245" s="66">
        <v>69.900000000000006</v>
      </c>
      <c r="AW1245" s="66">
        <v>0</v>
      </c>
      <c r="AX1245" s="65">
        <f t="shared" si="403"/>
        <v>19.416666666666668</v>
      </c>
      <c r="AY1245" s="65">
        <f t="shared" si="414"/>
        <v>-0.24999999999999645</v>
      </c>
      <c r="AZ1245" s="67">
        <f t="shared" si="415"/>
        <v>11332.819444444436</v>
      </c>
      <c r="BA1245" s="57"/>
      <c r="BB1245" s="57"/>
      <c r="BD1245" s="57">
        <v>1241</v>
      </c>
      <c r="BE1245" s="66">
        <v>96.8</v>
      </c>
      <c r="BF1245" s="66">
        <v>0</v>
      </c>
      <c r="BG1245" s="65">
        <f t="shared" si="404"/>
        <v>26.888888888888886</v>
      </c>
      <c r="BH1245" s="65">
        <f t="shared" si="416"/>
        <v>5.5555555555553582E-2</v>
      </c>
      <c r="BI1245" s="67">
        <f t="shared" si="417"/>
        <v>11191.083333333345</v>
      </c>
      <c r="BJ1245" s="57"/>
      <c r="BK1245" s="57"/>
      <c r="BM1245" s="57">
        <v>1241</v>
      </c>
      <c r="BN1245" s="57">
        <v>96.8</v>
      </c>
      <c r="BO1245" s="66">
        <v>0</v>
      </c>
      <c r="BP1245" s="65">
        <f t="shared" si="405"/>
        <v>26.888888888888886</v>
      </c>
      <c r="BQ1245" s="65">
        <f t="shared" si="418"/>
        <v>5.5555555555553582E-2</v>
      </c>
      <c r="BR1245" s="67">
        <f t="shared" si="419"/>
        <v>11246.777777777788</v>
      </c>
      <c r="BS1245" s="57"/>
      <c r="BT1245" s="57"/>
    </row>
    <row r="1246" spans="1:72" x14ac:dyDescent="0.25">
      <c r="A1246" s="31">
        <v>1246</v>
      </c>
      <c r="B1246" s="56">
        <v>1243</v>
      </c>
      <c r="C1246" s="71">
        <v>97.2</v>
      </c>
      <c r="D1246" s="71">
        <v>0</v>
      </c>
      <c r="E1246" s="71">
        <v>27</v>
      </c>
      <c r="F1246" s="71">
        <v>5.5555555555557135E-2</v>
      </c>
      <c r="G1246" s="71">
        <v>11300.666666666677</v>
      </c>
      <c r="K1246" s="57">
        <v>1242</v>
      </c>
      <c r="L1246" s="66">
        <v>17.3</v>
      </c>
      <c r="M1246" s="66">
        <v>0</v>
      </c>
      <c r="N1246" s="65">
        <f t="shared" si="399"/>
        <v>4.8055555555555554</v>
      </c>
      <c r="O1246" s="65">
        <f t="shared" si="406"/>
        <v>-0.66666666666666696</v>
      </c>
      <c r="P1246" s="67">
        <f t="shared" si="407"/>
        <v>6856.2083333333239</v>
      </c>
      <c r="Q1246" s="57"/>
      <c r="R1246" s="57"/>
      <c r="T1246" s="57">
        <v>1242</v>
      </c>
      <c r="U1246" s="66">
        <v>33.6</v>
      </c>
      <c r="V1246" s="66">
        <v>0</v>
      </c>
      <c r="W1246" s="65">
        <f t="shared" si="400"/>
        <v>9.3333333333333339</v>
      </c>
      <c r="X1246" s="65">
        <f t="shared" si="408"/>
        <v>-8.3333333333332149E-2</v>
      </c>
      <c r="Y1246" s="67">
        <f t="shared" si="409"/>
        <v>9405.3888888888941</v>
      </c>
      <c r="Z1246" s="57"/>
      <c r="AA1246" s="57"/>
      <c r="AC1246" s="57">
        <v>1242</v>
      </c>
      <c r="AD1246" s="66">
        <v>33.4</v>
      </c>
      <c r="AE1246" s="66">
        <v>0</v>
      </c>
      <c r="AF1246" s="65">
        <f t="shared" si="401"/>
        <v>9.2777777777777768</v>
      </c>
      <c r="AG1246" s="65">
        <f t="shared" si="410"/>
        <v>-2.7777777777778567E-2</v>
      </c>
      <c r="AH1246" s="67">
        <f t="shared" si="411"/>
        <v>8863.5277777777683</v>
      </c>
      <c r="AI1246" s="57"/>
      <c r="AJ1246" s="57"/>
      <c r="AL1246" s="57">
        <v>1242</v>
      </c>
      <c r="AM1246" s="66">
        <v>67.900000000000006</v>
      </c>
      <c r="AN1246" s="66">
        <v>0</v>
      </c>
      <c r="AO1246" s="65">
        <f t="shared" si="402"/>
        <v>18.861111111111111</v>
      </c>
      <c r="AP1246" s="65">
        <f t="shared" si="412"/>
        <v>-0.55555555555555713</v>
      </c>
      <c r="AQ1246" s="67">
        <f t="shared" si="413"/>
        <v>11351.958333333325</v>
      </c>
      <c r="AR1246" s="57"/>
      <c r="AS1246" s="57"/>
      <c r="AU1246" s="57">
        <v>1242</v>
      </c>
      <c r="AV1246" s="66">
        <v>67.900000000000006</v>
      </c>
      <c r="AW1246" s="66">
        <v>0</v>
      </c>
      <c r="AX1246" s="65">
        <f t="shared" si="403"/>
        <v>18.861111111111111</v>
      </c>
      <c r="AY1246" s="65">
        <f t="shared" si="414"/>
        <v>-0.55555555555555713</v>
      </c>
      <c r="AZ1246" s="67">
        <f t="shared" si="415"/>
        <v>11351.958333333325</v>
      </c>
      <c r="BA1246" s="57"/>
      <c r="BB1246" s="57"/>
      <c r="BD1246" s="57">
        <v>1242</v>
      </c>
      <c r="BE1246" s="66">
        <v>97</v>
      </c>
      <c r="BF1246" s="66">
        <v>0</v>
      </c>
      <c r="BG1246" s="65">
        <f t="shared" si="404"/>
        <v>26.944444444444443</v>
      </c>
      <c r="BH1246" s="65">
        <f t="shared" si="416"/>
        <v>5.5555555555557135E-2</v>
      </c>
      <c r="BI1246" s="67">
        <f t="shared" si="417"/>
        <v>11218.000000000011</v>
      </c>
      <c r="BJ1246" s="57"/>
      <c r="BK1246" s="57"/>
      <c r="BM1246" s="57">
        <v>1242</v>
      </c>
      <c r="BN1246" s="57">
        <v>97</v>
      </c>
      <c r="BO1246" s="66">
        <v>0</v>
      </c>
      <c r="BP1246" s="65">
        <f t="shared" si="405"/>
        <v>26.944444444444443</v>
      </c>
      <c r="BQ1246" s="65">
        <f t="shared" si="418"/>
        <v>5.5555555555557135E-2</v>
      </c>
      <c r="BR1246" s="67">
        <f t="shared" si="419"/>
        <v>11273.694444444454</v>
      </c>
      <c r="BS1246" s="57"/>
      <c r="BT1246" s="57"/>
    </row>
    <row r="1247" spans="1:72" x14ac:dyDescent="0.25">
      <c r="A1247" s="31">
        <v>1247</v>
      </c>
      <c r="B1247" s="56">
        <v>1244</v>
      </c>
      <c r="C1247" s="71">
        <v>97.3</v>
      </c>
      <c r="D1247" s="71">
        <v>0</v>
      </c>
      <c r="E1247" s="71">
        <v>27.027777777777775</v>
      </c>
      <c r="F1247" s="71">
        <v>2.7777777777775015E-2</v>
      </c>
      <c r="G1247" s="71">
        <v>11327.680555555566</v>
      </c>
      <c r="K1247" s="57">
        <v>1243</v>
      </c>
      <c r="L1247" s="66">
        <v>14.7</v>
      </c>
      <c r="M1247" s="66">
        <v>0</v>
      </c>
      <c r="N1247" s="65">
        <f t="shared" si="399"/>
        <v>4.083333333333333</v>
      </c>
      <c r="O1247" s="65">
        <f t="shared" si="406"/>
        <v>-0.72222222222222232</v>
      </c>
      <c r="P1247" s="67">
        <f t="shared" si="407"/>
        <v>6860.6527777777683</v>
      </c>
      <c r="Q1247" s="57"/>
      <c r="R1247" s="57"/>
      <c r="T1247" s="57">
        <v>1243</v>
      </c>
      <c r="U1247" s="66">
        <v>33.5</v>
      </c>
      <c r="V1247" s="66">
        <v>0</v>
      </c>
      <c r="W1247" s="65">
        <f t="shared" si="400"/>
        <v>9.3055555555555554</v>
      </c>
      <c r="X1247" s="65">
        <f t="shared" si="408"/>
        <v>-2.7777777777778567E-2</v>
      </c>
      <c r="Y1247" s="67">
        <f t="shared" si="409"/>
        <v>9414.7083333333394</v>
      </c>
      <c r="Z1247" s="57"/>
      <c r="AA1247" s="57"/>
      <c r="AC1247" s="57">
        <v>1243</v>
      </c>
      <c r="AD1247" s="66">
        <v>33.299999999999997</v>
      </c>
      <c r="AE1247" s="66">
        <v>0</v>
      </c>
      <c r="AF1247" s="65">
        <f t="shared" si="401"/>
        <v>9.2499999999999982</v>
      </c>
      <c r="AG1247" s="65">
        <f t="shared" si="410"/>
        <v>-2.7777777777778567E-2</v>
      </c>
      <c r="AH1247" s="67">
        <f t="shared" si="411"/>
        <v>8872.791666666657</v>
      </c>
      <c r="AI1247" s="57"/>
      <c r="AJ1247" s="57"/>
      <c r="AL1247" s="57">
        <v>1243</v>
      </c>
      <c r="AM1247" s="66">
        <v>65.7</v>
      </c>
      <c r="AN1247" s="66">
        <v>0</v>
      </c>
      <c r="AO1247" s="65">
        <f t="shared" si="402"/>
        <v>18.25</v>
      </c>
      <c r="AP1247" s="65">
        <f t="shared" si="412"/>
        <v>-0.61111111111111072</v>
      </c>
      <c r="AQ1247" s="67">
        <f t="shared" si="413"/>
        <v>11370.51388888888</v>
      </c>
      <c r="AR1247" s="57"/>
      <c r="AS1247" s="57"/>
      <c r="AU1247" s="57">
        <v>1243</v>
      </c>
      <c r="AV1247" s="66">
        <v>65.7</v>
      </c>
      <c r="AW1247" s="66">
        <v>0</v>
      </c>
      <c r="AX1247" s="65">
        <f t="shared" si="403"/>
        <v>18.25</v>
      </c>
      <c r="AY1247" s="65">
        <f t="shared" si="414"/>
        <v>-0.61111111111111072</v>
      </c>
      <c r="AZ1247" s="67">
        <f t="shared" si="415"/>
        <v>11370.51388888888</v>
      </c>
      <c r="BA1247" s="57"/>
      <c r="BB1247" s="57"/>
      <c r="BD1247" s="57">
        <v>1243</v>
      </c>
      <c r="BE1247" s="66">
        <v>97.2</v>
      </c>
      <c r="BF1247" s="66">
        <v>0</v>
      </c>
      <c r="BG1247" s="65">
        <f t="shared" si="404"/>
        <v>27</v>
      </c>
      <c r="BH1247" s="65">
        <f t="shared" si="416"/>
        <v>5.5555555555557135E-2</v>
      </c>
      <c r="BI1247" s="67">
        <f t="shared" si="417"/>
        <v>11244.972222222234</v>
      </c>
      <c r="BJ1247" s="57"/>
      <c r="BK1247" s="57"/>
      <c r="BM1247" s="57">
        <v>1243</v>
      </c>
      <c r="BN1247" s="57">
        <v>97.2</v>
      </c>
      <c r="BO1247" s="66">
        <v>0</v>
      </c>
      <c r="BP1247" s="65">
        <f t="shared" si="405"/>
        <v>27</v>
      </c>
      <c r="BQ1247" s="65">
        <f t="shared" si="418"/>
        <v>5.5555555555557135E-2</v>
      </c>
      <c r="BR1247" s="67">
        <f t="shared" si="419"/>
        <v>11300.666666666677</v>
      </c>
      <c r="BS1247" s="57"/>
      <c r="BT1247" s="57"/>
    </row>
    <row r="1248" spans="1:72" x14ac:dyDescent="0.25">
      <c r="A1248" s="31">
        <v>1248</v>
      </c>
      <c r="B1248" s="56">
        <v>1245</v>
      </c>
      <c r="C1248" s="71">
        <v>97.4</v>
      </c>
      <c r="D1248" s="71">
        <v>0</v>
      </c>
      <c r="E1248" s="71">
        <v>27.055555555555557</v>
      </c>
      <c r="F1248" s="71">
        <v>2.777777777778212E-2</v>
      </c>
      <c r="G1248" s="71">
        <v>11354.722222222232</v>
      </c>
      <c r="K1248" s="57">
        <v>1244</v>
      </c>
      <c r="L1248" s="66">
        <v>12</v>
      </c>
      <c r="M1248" s="66">
        <v>0</v>
      </c>
      <c r="N1248" s="65">
        <f t="shared" si="399"/>
        <v>3.333333333333333</v>
      </c>
      <c r="O1248" s="65">
        <f t="shared" si="406"/>
        <v>-0.75</v>
      </c>
      <c r="P1248" s="67">
        <f t="shared" si="407"/>
        <v>6864.3611111111013</v>
      </c>
      <c r="Q1248" s="57"/>
      <c r="R1248" s="57"/>
      <c r="T1248" s="57">
        <v>1244</v>
      </c>
      <c r="U1248" s="66">
        <v>33.6</v>
      </c>
      <c r="V1248" s="66">
        <v>0</v>
      </c>
      <c r="W1248" s="65">
        <f t="shared" si="400"/>
        <v>9.3333333333333339</v>
      </c>
      <c r="X1248" s="65">
        <f t="shared" si="408"/>
        <v>2.7777777777778567E-2</v>
      </c>
      <c r="Y1248" s="67">
        <f t="shared" si="409"/>
        <v>9424.0277777777846</v>
      </c>
      <c r="Z1248" s="57"/>
      <c r="AA1248" s="57"/>
      <c r="AC1248" s="57">
        <v>1244</v>
      </c>
      <c r="AD1248" s="66">
        <v>33.299999999999997</v>
      </c>
      <c r="AE1248" s="66">
        <v>0</v>
      </c>
      <c r="AF1248" s="65">
        <f t="shared" si="401"/>
        <v>9.2499999999999982</v>
      </c>
      <c r="AG1248" s="65">
        <f t="shared" si="410"/>
        <v>0</v>
      </c>
      <c r="AH1248" s="67">
        <f t="shared" si="411"/>
        <v>8882.041666666657</v>
      </c>
      <c r="AI1248" s="57"/>
      <c r="AJ1248" s="57"/>
      <c r="AL1248" s="57">
        <v>1244</v>
      </c>
      <c r="AM1248" s="66">
        <v>63.5</v>
      </c>
      <c r="AN1248" s="66">
        <v>0</v>
      </c>
      <c r="AO1248" s="65">
        <f t="shared" si="402"/>
        <v>17.638888888888889</v>
      </c>
      <c r="AP1248" s="65">
        <f t="shared" si="412"/>
        <v>-0.61111111111111072</v>
      </c>
      <c r="AQ1248" s="67">
        <f t="shared" si="413"/>
        <v>11388.458333333325</v>
      </c>
      <c r="AR1248" s="57"/>
      <c r="AS1248" s="57"/>
      <c r="AU1248" s="57">
        <v>1244</v>
      </c>
      <c r="AV1248" s="66">
        <v>63.5</v>
      </c>
      <c r="AW1248" s="66">
        <v>0</v>
      </c>
      <c r="AX1248" s="65">
        <f t="shared" si="403"/>
        <v>17.638888888888889</v>
      </c>
      <c r="AY1248" s="65">
        <f t="shared" si="414"/>
        <v>-0.61111111111111072</v>
      </c>
      <c r="AZ1248" s="67">
        <f t="shared" si="415"/>
        <v>11388.458333333325</v>
      </c>
      <c r="BA1248" s="57"/>
      <c r="BB1248" s="57"/>
      <c r="BD1248" s="57">
        <v>1244</v>
      </c>
      <c r="BE1248" s="66">
        <v>97.3</v>
      </c>
      <c r="BF1248" s="66">
        <v>0</v>
      </c>
      <c r="BG1248" s="65">
        <f t="shared" si="404"/>
        <v>27.027777777777775</v>
      </c>
      <c r="BH1248" s="65">
        <f t="shared" si="416"/>
        <v>2.7777777777775015E-2</v>
      </c>
      <c r="BI1248" s="67">
        <f t="shared" si="417"/>
        <v>11271.986111111122</v>
      </c>
      <c r="BJ1248" s="57"/>
      <c r="BK1248" s="57"/>
      <c r="BM1248" s="57">
        <v>1244</v>
      </c>
      <c r="BN1248" s="57">
        <v>97.3</v>
      </c>
      <c r="BO1248" s="66">
        <v>0</v>
      </c>
      <c r="BP1248" s="65">
        <f t="shared" si="405"/>
        <v>27.027777777777775</v>
      </c>
      <c r="BQ1248" s="65">
        <f t="shared" si="418"/>
        <v>2.7777777777775015E-2</v>
      </c>
      <c r="BR1248" s="67">
        <f t="shared" si="419"/>
        <v>11327.680555555566</v>
      </c>
      <c r="BS1248" s="57"/>
      <c r="BT1248" s="57"/>
    </row>
    <row r="1249" spans="1:72" x14ac:dyDescent="0.25">
      <c r="A1249" s="31">
        <v>1249</v>
      </c>
      <c r="B1249" s="56">
        <v>1246</v>
      </c>
      <c r="C1249" s="71">
        <v>97.4</v>
      </c>
      <c r="D1249" s="71">
        <v>0</v>
      </c>
      <c r="E1249" s="71">
        <v>27.055555555555557</v>
      </c>
      <c r="F1249" s="71">
        <v>0</v>
      </c>
      <c r="G1249" s="71">
        <v>11381.777777777786</v>
      </c>
      <c r="K1249" s="57">
        <v>1245</v>
      </c>
      <c r="L1249" s="66">
        <v>9.4</v>
      </c>
      <c r="M1249" s="66">
        <v>0</v>
      </c>
      <c r="N1249" s="65">
        <f t="shared" si="399"/>
        <v>2.6111111111111112</v>
      </c>
      <c r="O1249" s="65">
        <f t="shared" si="406"/>
        <v>-0.72222222222222188</v>
      </c>
      <c r="P1249" s="67">
        <f t="shared" si="407"/>
        <v>6867.3333333333239</v>
      </c>
      <c r="Q1249" s="57"/>
      <c r="R1249" s="57"/>
      <c r="T1249" s="57">
        <v>1245</v>
      </c>
      <c r="U1249" s="66">
        <v>33.9</v>
      </c>
      <c r="V1249" s="66">
        <v>0</v>
      </c>
      <c r="W1249" s="65">
        <f t="shared" si="400"/>
        <v>9.4166666666666661</v>
      </c>
      <c r="X1249" s="65">
        <f t="shared" si="408"/>
        <v>8.3333333333332149E-2</v>
      </c>
      <c r="Y1249" s="67">
        <f t="shared" si="409"/>
        <v>9433.4027777777846</v>
      </c>
      <c r="Z1249" s="57"/>
      <c r="AA1249" s="57"/>
      <c r="AC1249" s="57">
        <v>1245</v>
      </c>
      <c r="AD1249" s="66">
        <v>33.200000000000003</v>
      </c>
      <c r="AE1249" s="66">
        <v>0</v>
      </c>
      <c r="AF1249" s="65">
        <f t="shared" si="401"/>
        <v>9.2222222222222232</v>
      </c>
      <c r="AG1249" s="65">
        <f t="shared" si="410"/>
        <v>-2.7777777777775015E-2</v>
      </c>
      <c r="AH1249" s="67">
        <f t="shared" si="411"/>
        <v>8891.2777777777683</v>
      </c>
      <c r="AI1249" s="57"/>
      <c r="AJ1249" s="57"/>
      <c r="AL1249" s="57">
        <v>1245</v>
      </c>
      <c r="AM1249" s="66">
        <v>61.2</v>
      </c>
      <c r="AN1249" s="66">
        <v>0</v>
      </c>
      <c r="AO1249" s="65">
        <f t="shared" si="402"/>
        <v>17</v>
      </c>
      <c r="AP1249" s="65">
        <f t="shared" si="412"/>
        <v>-0.63888888888888928</v>
      </c>
      <c r="AQ1249" s="67">
        <f t="shared" si="413"/>
        <v>11405.77777777777</v>
      </c>
      <c r="AR1249" s="57"/>
      <c r="AS1249" s="57"/>
      <c r="AU1249" s="57">
        <v>1245</v>
      </c>
      <c r="AV1249" s="66">
        <v>61.2</v>
      </c>
      <c r="AW1249" s="66">
        <v>0</v>
      </c>
      <c r="AX1249" s="65">
        <f t="shared" si="403"/>
        <v>17</v>
      </c>
      <c r="AY1249" s="65">
        <f t="shared" si="414"/>
        <v>-0.63888888888888928</v>
      </c>
      <c r="AZ1249" s="67">
        <f t="shared" si="415"/>
        <v>11405.77777777777</v>
      </c>
      <c r="BA1249" s="57"/>
      <c r="BB1249" s="57"/>
      <c r="BD1249" s="57">
        <v>1245</v>
      </c>
      <c r="BE1249" s="66">
        <v>97.4</v>
      </c>
      <c r="BF1249" s="66">
        <v>0</v>
      </c>
      <c r="BG1249" s="65">
        <f t="shared" si="404"/>
        <v>27.055555555555557</v>
      </c>
      <c r="BH1249" s="65">
        <f t="shared" si="416"/>
        <v>2.777777777778212E-2</v>
      </c>
      <c r="BI1249" s="67">
        <f t="shared" si="417"/>
        <v>11299.027777777788</v>
      </c>
      <c r="BJ1249" s="57"/>
      <c r="BK1249" s="57"/>
      <c r="BM1249" s="57">
        <v>1245</v>
      </c>
      <c r="BN1249" s="57">
        <v>97.4</v>
      </c>
      <c r="BO1249" s="66">
        <v>0</v>
      </c>
      <c r="BP1249" s="65">
        <f t="shared" si="405"/>
        <v>27.055555555555557</v>
      </c>
      <c r="BQ1249" s="65">
        <f t="shared" si="418"/>
        <v>2.777777777778212E-2</v>
      </c>
      <c r="BR1249" s="67">
        <f t="shared" si="419"/>
        <v>11354.722222222232</v>
      </c>
      <c r="BS1249" s="57"/>
      <c r="BT1249" s="57"/>
    </row>
    <row r="1250" spans="1:72" x14ac:dyDescent="0.25">
      <c r="A1250" s="31">
        <v>1250</v>
      </c>
      <c r="B1250" s="56">
        <v>1247</v>
      </c>
      <c r="C1250" s="71">
        <v>97.4</v>
      </c>
      <c r="D1250" s="71">
        <v>0</v>
      </c>
      <c r="E1250" s="71">
        <v>27.055555555555557</v>
      </c>
      <c r="F1250" s="71">
        <v>0</v>
      </c>
      <c r="G1250" s="71">
        <v>11408.833333333341</v>
      </c>
      <c r="K1250" s="57">
        <v>1246</v>
      </c>
      <c r="L1250" s="66">
        <v>5.6</v>
      </c>
      <c r="M1250" s="66">
        <v>0</v>
      </c>
      <c r="N1250" s="65">
        <f t="shared" si="399"/>
        <v>1.5555555555555554</v>
      </c>
      <c r="O1250" s="65">
        <f t="shared" si="406"/>
        <v>-1.0555555555555558</v>
      </c>
      <c r="P1250" s="67">
        <f t="shared" si="407"/>
        <v>6869.416666666657</v>
      </c>
      <c r="Q1250" s="57"/>
      <c r="R1250" s="57"/>
      <c r="T1250" s="57">
        <v>1246</v>
      </c>
      <c r="U1250" s="66">
        <v>34.299999999999997</v>
      </c>
      <c r="V1250" s="66">
        <v>0</v>
      </c>
      <c r="W1250" s="65">
        <f t="shared" si="400"/>
        <v>9.5277777777777768</v>
      </c>
      <c r="X1250" s="65">
        <f t="shared" si="408"/>
        <v>0.11111111111111072</v>
      </c>
      <c r="Y1250" s="67">
        <f t="shared" si="409"/>
        <v>9442.8750000000073</v>
      </c>
      <c r="Z1250" s="57"/>
      <c r="AA1250" s="57"/>
      <c r="AC1250" s="57">
        <v>1246</v>
      </c>
      <c r="AD1250" s="66">
        <v>33.1</v>
      </c>
      <c r="AE1250" s="66">
        <v>0</v>
      </c>
      <c r="AF1250" s="65">
        <f t="shared" si="401"/>
        <v>9.1944444444444446</v>
      </c>
      <c r="AG1250" s="65">
        <f t="shared" si="410"/>
        <v>-2.7777777777778567E-2</v>
      </c>
      <c r="AH1250" s="67">
        <f t="shared" si="411"/>
        <v>8900.4861111111022</v>
      </c>
      <c r="AI1250" s="57"/>
      <c r="AJ1250" s="57"/>
      <c r="AL1250" s="57">
        <v>1246</v>
      </c>
      <c r="AM1250" s="66">
        <v>59</v>
      </c>
      <c r="AN1250" s="66">
        <v>0</v>
      </c>
      <c r="AO1250" s="65">
        <f t="shared" si="402"/>
        <v>16.388888888888889</v>
      </c>
      <c r="AP1250" s="65">
        <f t="shared" si="412"/>
        <v>-0.61111111111111072</v>
      </c>
      <c r="AQ1250" s="67">
        <f t="shared" si="413"/>
        <v>11422.472222222215</v>
      </c>
      <c r="AR1250" s="57"/>
      <c r="AS1250" s="57"/>
      <c r="AU1250" s="57">
        <v>1246</v>
      </c>
      <c r="AV1250" s="66">
        <v>59</v>
      </c>
      <c r="AW1250" s="66">
        <v>0</v>
      </c>
      <c r="AX1250" s="65">
        <f t="shared" si="403"/>
        <v>16.388888888888889</v>
      </c>
      <c r="AY1250" s="65">
        <f t="shared" si="414"/>
        <v>-0.61111111111111072</v>
      </c>
      <c r="AZ1250" s="67">
        <f t="shared" si="415"/>
        <v>11422.472222222215</v>
      </c>
      <c r="BA1250" s="57"/>
      <c r="BB1250" s="57"/>
      <c r="BD1250" s="57">
        <v>1246</v>
      </c>
      <c r="BE1250" s="66">
        <v>97.4</v>
      </c>
      <c r="BF1250" s="66">
        <v>0</v>
      </c>
      <c r="BG1250" s="65">
        <f t="shared" si="404"/>
        <v>27.055555555555557</v>
      </c>
      <c r="BH1250" s="65">
        <f t="shared" si="416"/>
        <v>0</v>
      </c>
      <c r="BI1250" s="67">
        <f t="shared" si="417"/>
        <v>11326.083333333343</v>
      </c>
      <c r="BJ1250" s="57"/>
      <c r="BK1250" s="57"/>
      <c r="BM1250" s="57">
        <v>1246</v>
      </c>
      <c r="BN1250" s="57">
        <v>97.4</v>
      </c>
      <c r="BO1250" s="66">
        <v>0</v>
      </c>
      <c r="BP1250" s="65">
        <f t="shared" si="405"/>
        <v>27.055555555555557</v>
      </c>
      <c r="BQ1250" s="65">
        <f t="shared" si="418"/>
        <v>0</v>
      </c>
      <c r="BR1250" s="67">
        <f t="shared" si="419"/>
        <v>11381.777777777786</v>
      </c>
      <c r="BS1250" s="57"/>
      <c r="BT1250" s="57"/>
    </row>
    <row r="1251" spans="1:72" x14ac:dyDescent="0.25">
      <c r="A1251" s="31">
        <v>1251</v>
      </c>
      <c r="B1251" s="56">
        <v>1248</v>
      </c>
      <c r="C1251" s="71">
        <v>97.4</v>
      </c>
      <c r="D1251" s="71">
        <v>0</v>
      </c>
      <c r="E1251" s="71">
        <v>27.055555555555557</v>
      </c>
      <c r="F1251" s="71">
        <v>0</v>
      </c>
      <c r="G1251" s="71">
        <v>11435.888888888896</v>
      </c>
      <c r="K1251" s="57">
        <v>1247</v>
      </c>
      <c r="L1251" s="66">
        <v>3.1</v>
      </c>
      <c r="M1251" s="66">
        <v>0</v>
      </c>
      <c r="N1251" s="65">
        <f t="shared" si="399"/>
        <v>0.86111111111111116</v>
      </c>
      <c r="O1251" s="65">
        <f t="shared" si="406"/>
        <v>-0.6944444444444442</v>
      </c>
      <c r="P1251" s="67">
        <f t="shared" si="407"/>
        <v>6870.62499999999</v>
      </c>
      <c r="Q1251" s="57"/>
      <c r="R1251" s="57"/>
      <c r="T1251" s="57">
        <v>1247</v>
      </c>
      <c r="U1251" s="66">
        <v>34.700000000000003</v>
      </c>
      <c r="V1251" s="66">
        <v>0</v>
      </c>
      <c r="W1251" s="65">
        <f t="shared" si="400"/>
        <v>9.6388888888888893</v>
      </c>
      <c r="X1251" s="65">
        <f t="shared" si="408"/>
        <v>0.11111111111111249</v>
      </c>
      <c r="Y1251" s="67">
        <f t="shared" si="409"/>
        <v>9452.4583333333412</v>
      </c>
      <c r="Z1251" s="57"/>
      <c r="AA1251" s="57"/>
      <c r="AC1251" s="57">
        <v>1247</v>
      </c>
      <c r="AD1251" s="66">
        <v>33</v>
      </c>
      <c r="AE1251" s="66">
        <v>0</v>
      </c>
      <c r="AF1251" s="65">
        <f t="shared" si="401"/>
        <v>9.1666666666666661</v>
      </c>
      <c r="AG1251" s="65">
        <f t="shared" si="410"/>
        <v>-2.7777777777778567E-2</v>
      </c>
      <c r="AH1251" s="67">
        <f t="shared" si="411"/>
        <v>8909.666666666657</v>
      </c>
      <c r="AI1251" s="57"/>
      <c r="AJ1251" s="57"/>
      <c r="AL1251" s="57">
        <v>1247</v>
      </c>
      <c r="AM1251" s="66">
        <v>56.8</v>
      </c>
      <c r="AN1251" s="66">
        <v>0</v>
      </c>
      <c r="AO1251" s="65">
        <f t="shared" si="402"/>
        <v>15.777777777777777</v>
      </c>
      <c r="AP1251" s="65">
        <f t="shared" si="412"/>
        <v>-0.61111111111111249</v>
      </c>
      <c r="AQ1251" s="67">
        <f t="shared" si="413"/>
        <v>11438.555555555549</v>
      </c>
      <c r="AR1251" s="57"/>
      <c r="AS1251" s="57"/>
      <c r="AU1251" s="57">
        <v>1247</v>
      </c>
      <c r="AV1251" s="66">
        <v>56.8</v>
      </c>
      <c r="AW1251" s="66">
        <v>0</v>
      </c>
      <c r="AX1251" s="65">
        <f t="shared" si="403"/>
        <v>15.777777777777777</v>
      </c>
      <c r="AY1251" s="65">
        <f t="shared" si="414"/>
        <v>-0.61111111111111249</v>
      </c>
      <c r="AZ1251" s="67">
        <f t="shared" si="415"/>
        <v>11438.555555555549</v>
      </c>
      <c r="BA1251" s="57"/>
      <c r="BB1251" s="57"/>
      <c r="BD1251" s="57">
        <v>1247</v>
      </c>
      <c r="BE1251" s="66">
        <v>97.4</v>
      </c>
      <c r="BF1251" s="66">
        <v>0</v>
      </c>
      <c r="BG1251" s="65">
        <f t="shared" si="404"/>
        <v>27.055555555555557</v>
      </c>
      <c r="BH1251" s="65">
        <f t="shared" si="416"/>
        <v>0</v>
      </c>
      <c r="BI1251" s="67">
        <f t="shared" si="417"/>
        <v>11353.138888888898</v>
      </c>
      <c r="BJ1251" s="57"/>
      <c r="BK1251" s="57"/>
      <c r="BM1251" s="57">
        <v>1247</v>
      </c>
      <c r="BN1251" s="57">
        <v>97.4</v>
      </c>
      <c r="BO1251" s="66">
        <v>0</v>
      </c>
      <c r="BP1251" s="65">
        <f t="shared" si="405"/>
        <v>27.055555555555557</v>
      </c>
      <c r="BQ1251" s="65">
        <f t="shared" si="418"/>
        <v>0</v>
      </c>
      <c r="BR1251" s="67">
        <f t="shared" si="419"/>
        <v>11408.833333333341</v>
      </c>
      <c r="BS1251" s="57"/>
      <c r="BT1251" s="57"/>
    </row>
    <row r="1252" spans="1:72" x14ac:dyDescent="0.25">
      <c r="A1252" s="31">
        <v>1252</v>
      </c>
      <c r="B1252" s="56">
        <v>1249</v>
      </c>
      <c r="C1252" s="71">
        <v>97.3</v>
      </c>
      <c r="D1252" s="71">
        <v>0</v>
      </c>
      <c r="E1252" s="71">
        <v>27.027777777777775</v>
      </c>
      <c r="F1252" s="71">
        <v>-2.777777777778212E-2</v>
      </c>
      <c r="G1252" s="71">
        <v>11462.930555555562</v>
      </c>
      <c r="K1252" s="57">
        <v>1248</v>
      </c>
      <c r="L1252" s="66">
        <v>0</v>
      </c>
      <c r="M1252" s="66">
        <v>0</v>
      </c>
      <c r="N1252" s="65">
        <f t="shared" si="399"/>
        <v>0</v>
      </c>
      <c r="O1252" s="65">
        <f t="shared" si="406"/>
        <v>-0.86111111111111116</v>
      </c>
      <c r="P1252" s="67">
        <f t="shared" si="407"/>
        <v>6871.0555555555457</v>
      </c>
      <c r="Q1252" s="57"/>
      <c r="R1252" s="57"/>
      <c r="T1252" s="57">
        <v>1248</v>
      </c>
      <c r="U1252" s="66">
        <v>35.1</v>
      </c>
      <c r="V1252" s="66">
        <v>0</v>
      </c>
      <c r="W1252" s="65">
        <f t="shared" si="400"/>
        <v>9.75</v>
      </c>
      <c r="X1252" s="65">
        <f t="shared" si="408"/>
        <v>0.11111111111111072</v>
      </c>
      <c r="Y1252" s="67">
        <f t="shared" si="409"/>
        <v>9462.1527777777865</v>
      </c>
      <c r="Z1252" s="57"/>
      <c r="AA1252" s="57"/>
      <c r="AC1252" s="57">
        <v>1248</v>
      </c>
      <c r="AD1252" s="66">
        <v>32.9</v>
      </c>
      <c r="AE1252" s="66">
        <v>0</v>
      </c>
      <c r="AF1252" s="65">
        <f t="shared" si="401"/>
        <v>9.1388888888888875</v>
      </c>
      <c r="AG1252" s="65">
        <f t="shared" si="410"/>
        <v>-2.7777777777778567E-2</v>
      </c>
      <c r="AH1252" s="67">
        <f t="shared" si="411"/>
        <v>8918.8194444444343</v>
      </c>
      <c r="AI1252" s="57"/>
      <c r="AJ1252" s="57"/>
      <c r="AL1252" s="57">
        <v>1248</v>
      </c>
      <c r="AM1252" s="66">
        <v>54.7</v>
      </c>
      <c r="AN1252" s="66">
        <v>0</v>
      </c>
      <c r="AO1252" s="65">
        <f t="shared" si="402"/>
        <v>15.194444444444445</v>
      </c>
      <c r="AP1252" s="65">
        <f t="shared" si="412"/>
        <v>-0.58333333333333215</v>
      </c>
      <c r="AQ1252" s="67">
        <f t="shared" si="413"/>
        <v>11454.041666666661</v>
      </c>
      <c r="AR1252" s="57"/>
      <c r="AS1252" s="57"/>
      <c r="AU1252" s="57">
        <v>1248</v>
      </c>
      <c r="AV1252" s="66">
        <v>54.7</v>
      </c>
      <c r="AW1252" s="66">
        <v>0</v>
      </c>
      <c r="AX1252" s="65">
        <f t="shared" si="403"/>
        <v>15.194444444444445</v>
      </c>
      <c r="AY1252" s="65">
        <f t="shared" si="414"/>
        <v>-0.58333333333333215</v>
      </c>
      <c r="AZ1252" s="67">
        <f t="shared" si="415"/>
        <v>11454.041666666661</v>
      </c>
      <c r="BA1252" s="57"/>
      <c r="BB1252" s="57"/>
      <c r="BD1252" s="57">
        <v>1248</v>
      </c>
      <c r="BE1252" s="66">
        <v>97.4</v>
      </c>
      <c r="BF1252" s="66">
        <v>0</v>
      </c>
      <c r="BG1252" s="65">
        <f t="shared" si="404"/>
        <v>27.055555555555557</v>
      </c>
      <c r="BH1252" s="65">
        <f t="shared" si="416"/>
        <v>0</v>
      </c>
      <c r="BI1252" s="67">
        <f t="shared" si="417"/>
        <v>11380.194444444453</v>
      </c>
      <c r="BJ1252" s="57"/>
      <c r="BK1252" s="57"/>
      <c r="BM1252" s="57">
        <v>1248</v>
      </c>
      <c r="BN1252" s="57">
        <v>97.4</v>
      </c>
      <c r="BO1252" s="66">
        <v>0</v>
      </c>
      <c r="BP1252" s="65">
        <f t="shared" si="405"/>
        <v>27.055555555555557</v>
      </c>
      <c r="BQ1252" s="65">
        <f t="shared" si="418"/>
        <v>0</v>
      </c>
      <c r="BR1252" s="67">
        <f t="shared" si="419"/>
        <v>11435.888888888896</v>
      </c>
      <c r="BS1252" s="57"/>
      <c r="BT1252" s="57"/>
    </row>
    <row r="1253" spans="1:72" x14ac:dyDescent="0.25">
      <c r="A1253" s="31">
        <v>1253</v>
      </c>
      <c r="B1253" s="56">
        <v>1250</v>
      </c>
      <c r="C1253" s="71">
        <v>97.3</v>
      </c>
      <c r="D1253" s="71">
        <v>0</v>
      </c>
      <c r="E1253" s="71">
        <v>27.027777777777775</v>
      </c>
      <c r="F1253" s="71">
        <v>0</v>
      </c>
      <c r="G1253" s="71">
        <v>11489.958333333339</v>
      </c>
      <c r="K1253" s="57">
        <v>1249</v>
      </c>
      <c r="L1253" s="66">
        <v>0</v>
      </c>
      <c r="M1253" s="66">
        <v>0</v>
      </c>
      <c r="N1253" s="65">
        <f t="shared" si="399"/>
        <v>0</v>
      </c>
      <c r="O1253" s="65">
        <f t="shared" si="406"/>
        <v>0</v>
      </c>
      <c r="P1253" s="67">
        <f t="shared" si="407"/>
        <v>6871.0555555555457</v>
      </c>
      <c r="Q1253" s="57"/>
      <c r="R1253" s="57"/>
      <c r="T1253" s="57">
        <v>1249</v>
      </c>
      <c r="U1253" s="66">
        <v>35.5</v>
      </c>
      <c r="V1253" s="66">
        <v>0</v>
      </c>
      <c r="W1253" s="65">
        <f t="shared" si="400"/>
        <v>9.8611111111111107</v>
      </c>
      <c r="X1253" s="65">
        <f t="shared" si="408"/>
        <v>0.11111111111111072</v>
      </c>
      <c r="Y1253" s="67">
        <f t="shared" si="409"/>
        <v>9471.9583333333412</v>
      </c>
      <c r="Z1253" s="57"/>
      <c r="AA1253" s="57"/>
      <c r="AC1253" s="57">
        <v>1249</v>
      </c>
      <c r="AD1253" s="66">
        <v>32.799999999999997</v>
      </c>
      <c r="AE1253" s="66">
        <v>0</v>
      </c>
      <c r="AF1253" s="65">
        <f t="shared" si="401"/>
        <v>9.1111111111111107</v>
      </c>
      <c r="AG1253" s="65">
        <f t="shared" si="410"/>
        <v>-2.7777777777776791E-2</v>
      </c>
      <c r="AH1253" s="67">
        <f t="shared" si="411"/>
        <v>8927.9444444444343</v>
      </c>
      <c r="AI1253" s="57"/>
      <c r="AJ1253" s="57"/>
      <c r="AL1253" s="57">
        <v>1249</v>
      </c>
      <c r="AM1253" s="66">
        <v>52.7</v>
      </c>
      <c r="AN1253" s="66">
        <v>0</v>
      </c>
      <c r="AO1253" s="65">
        <f t="shared" si="402"/>
        <v>14.638888888888889</v>
      </c>
      <c r="AP1253" s="65">
        <f t="shared" si="412"/>
        <v>-0.55555555555555536</v>
      </c>
      <c r="AQ1253" s="67">
        <f t="shared" si="413"/>
        <v>11468.958333333327</v>
      </c>
      <c r="AR1253" s="57"/>
      <c r="AS1253" s="57"/>
      <c r="AU1253" s="57">
        <v>1249</v>
      </c>
      <c r="AV1253" s="66">
        <v>52.7</v>
      </c>
      <c r="AW1253" s="66">
        <v>0</v>
      </c>
      <c r="AX1253" s="65">
        <f t="shared" si="403"/>
        <v>14.638888888888889</v>
      </c>
      <c r="AY1253" s="65">
        <f t="shared" si="414"/>
        <v>-0.55555555555555536</v>
      </c>
      <c r="AZ1253" s="67">
        <f t="shared" si="415"/>
        <v>11468.958333333327</v>
      </c>
      <c r="BA1253" s="57"/>
      <c r="BB1253" s="57"/>
      <c r="BD1253" s="57">
        <v>1249</v>
      </c>
      <c r="BE1253" s="66">
        <v>97.3</v>
      </c>
      <c r="BF1253" s="66">
        <v>0</v>
      </c>
      <c r="BG1253" s="65">
        <f t="shared" si="404"/>
        <v>27.027777777777775</v>
      </c>
      <c r="BH1253" s="65">
        <f t="shared" si="416"/>
        <v>-2.777777777778212E-2</v>
      </c>
      <c r="BI1253" s="67">
        <f t="shared" si="417"/>
        <v>11407.236111111119</v>
      </c>
      <c r="BJ1253" s="57"/>
      <c r="BK1253" s="57"/>
      <c r="BM1253" s="57">
        <v>1249</v>
      </c>
      <c r="BN1253" s="57">
        <v>97.3</v>
      </c>
      <c r="BO1253" s="66">
        <v>0</v>
      </c>
      <c r="BP1253" s="65">
        <f t="shared" si="405"/>
        <v>27.027777777777775</v>
      </c>
      <c r="BQ1253" s="65">
        <f t="shared" si="418"/>
        <v>-2.777777777778212E-2</v>
      </c>
      <c r="BR1253" s="67">
        <f t="shared" si="419"/>
        <v>11462.930555555562</v>
      </c>
      <c r="BS1253" s="57"/>
      <c r="BT1253" s="57"/>
    </row>
    <row r="1254" spans="1:72" x14ac:dyDescent="0.25">
      <c r="A1254" s="31">
        <v>1254</v>
      </c>
      <c r="B1254" s="56">
        <v>1251</v>
      </c>
      <c r="C1254" s="71">
        <v>97.3</v>
      </c>
      <c r="D1254" s="71">
        <v>0</v>
      </c>
      <c r="E1254" s="71">
        <v>27.027777777777775</v>
      </c>
      <c r="F1254" s="71">
        <v>0</v>
      </c>
      <c r="G1254" s="71">
        <v>11516.986111111117</v>
      </c>
      <c r="K1254" s="57">
        <v>1250</v>
      </c>
      <c r="L1254" s="66">
        <v>0</v>
      </c>
      <c r="M1254" s="66">
        <v>0</v>
      </c>
      <c r="N1254" s="65">
        <f t="shared" si="399"/>
        <v>0</v>
      </c>
      <c r="O1254" s="65">
        <f t="shared" si="406"/>
        <v>0</v>
      </c>
      <c r="P1254" s="67">
        <f t="shared" si="407"/>
        <v>6871.0555555555457</v>
      </c>
      <c r="Q1254" s="57"/>
      <c r="R1254" s="57"/>
      <c r="T1254" s="57">
        <v>1250</v>
      </c>
      <c r="U1254" s="66">
        <v>35.9</v>
      </c>
      <c r="V1254" s="66">
        <v>0</v>
      </c>
      <c r="W1254" s="65">
        <f t="shared" si="400"/>
        <v>9.9722222222222214</v>
      </c>
      <c r="X1254" s="65">
        <f t="shared" si="408"/>
        <v>0.11111111111111072</v>
      </c>
      <c r="Y1254" s="67">
        <f t="shared" si="409"/>
        <v>9481.8750000000073</v>
      </c>
      <c r="Z1254" s="57"/>
      <c r="AA1254" s="57"/>
      <c r="AC1254" s="57">
        <v>1250</v>
      </c>
      <c r="AD1254" s="66">
        <v>32.700000000000003</v>
      </c>
      <c r="AE1254" s="66">
        <v>0</v>
      </c>
      <c r="AF1254" s="65">
        <f t="shared" si="401"/>
        <v>9.0833333333333339</v>
      </c>
      <c r="AG1254" s="65">
        <f t="shared" si="410"/>
        <v>-2.7777777777776791E-2</v>
      </c>
      <c r="AH1254" s="67">
        <f t="shared" si="411"/>
        <v>8937.041666666657</v>
      </c>
      <c r="AI1254" s="57"/>
      <c r="AJ1254" s="57"/>
      <c r="AL1254" s="57">
        <v>1250</v>
      </c>
      <c r="AM1254" s="66">
        <v>50.9</v>
      </c>
      <c r="AN1254" s="66">
        <v>0</v>
      </c>
      <c r="AO1254" s="65">
        <f t="shared" si="402"/>
        <v>14.138888888888888</v>
      </c>
      <c r="AP1254" s="65">
        <f t="shared" si="412"/>
        <v>-0.50000000000000178</v>
      </c>
      <c r="AQ1254" s="67">
        <f t="shared" si="413"/>
        <v>11483.347222222215</v>
      </c>
      <c r="AR1254" s="57"/>
      <c r="AS1254" s="57"/>
      <c r="AU1254" s="57">
        <v>1250</v>
      </c>
      <c r="AV1254" s="66">
        <v>50.9</v>
      </c>
      <c r="AW1254" s="66">
        <v>0</v>
      </c>
      <c r="AX1254" s="65">
        <f t="shared" si="403"/>
        <v>14.138888888888888</v>
      </c>
      <c r="AY1254" s="65">
        <f t="shared" si="414"/>
        <v>-0.50000000000000178</v>
      </c>
      <c r="AZ1254" s="67">
        <f t="shared" si="415"/>
        <v>11483.347222222215</v>
      </c>
      <c r="BA1254" s="57"/>
      <c r="BB1254" s="57"/>
      <c r="BD1254" s="57">
        <v>1250</v>
      </c>
      <c r="BE1254" s="66">
        <v>97.3</v>
      </c>
      <c r="BF1254" s="66">
        <v>0</v>
      </c>
      <c r="BG1254" s="65">
        <f t="shared" si="404"/>
        <v>27.027777777777775</v>
      </c>
      <c r="BH1254" s="65">
        <f t="shared" si="416"/>
        <v>0</v>
      </c>
      <c r="BI1254" s="67">
        <f t="shared" si="417"/>
        <v>11434.263888888896</v>
      </c>
      <c r="BJ1254" s="57"/>
      <c r="BK1254" s="57"/>
      <c r="BM1254" s="57">
        <v>1250</v>
      </c>
      <c r="BN1254" s="57">
        <v>97.3</v>
      </c>
      <c r="BO1254" s="66">
        <v>0</v>
      </c>
      <c r="BP1254" s="65">
        <f t="shared" si="405"/>
        <v>27.027777777777775</v>
      </c>
      <c r="BQ1254" s="65">
        <f t="shared" si="418"/>
        <v>0</v>
      </c>
      <c r="BR1254" s="67">
        <f t="shared" si="419"/>
        <v>11489.958333333339</v>
      </c>
      <c r="BS1254" s="57"/>
      <c r="BT1254" s="57"/>
    </row>
    <row r="1255" spans="1:72" x14ac:dyDescent="0.25">
      <c r="A1255" s="31">
        <v>1255</v>
      </c>
      <c r="B1255" s="56">
        <v>1252</v>
      </c>
      <c r="C1255" s="71">
        <v>97.3</v>
      </c>
      <c r="D1255" s="71">
        <v>0</v>
      </c>
      <c r="E1255" s="71">
        <v>27.027777777777775</v>
      </c>
      <c r="F1255" s="71">
        <v>0</v>
      </c>
      <c r="G1255" s="71">
        <v>11544.013888888894</v>
      </c>
      <c r="K1255" s="57">
        <v>1251</v>
      </c>
      <c r="L1255" s="66">
        <v>0</v>
      </c>
      <c r="M1255" s="66">
        <v>0</v>
      </c>
      <c r="N1255" s="65">
        <f t="shared" si="399"/>
        <v>0</v>
      </c>
      <c r="O1255" s="65">
        <f t="shared" si="406"/>
        <v>0</v>
      </c>
      <c r="P1255" s="67">
        <f t="shared" si="407"/>
        <v>6871.0555555555457</v>
      </c>
      <c r="Q1255" s="57"/>
      <c r="R1255" s="57"/>
      <c r="T1255" s="57">
        <v>1251</v>
      </c>
      <c r="U1255" s="66">
        <v>36.4</v>
      </c>
      <c r="V1255" s="66">
        <v>0</v>
      </c>
      <c r="W1255" s="65">
        <f t="shared" si="400"/>
        <v>10.111111111111111</v>
      </c>
      <c r="X1255" s="65">
        <f t="shared" si="408"/>
        <v>0.13888888888888928</v>
      </c>
      <c r="Y1255" s="67">
        <f t="shared" si="409"/>
        <v>9491.9166666666733</v>
      </c>
      <c r="Z1255" s="57"/>
      <c r="AA1255" s="57"/>
      <c r="AC1255" s="57">
        <v>1251</v>
      </c>
      <c r="AD1255" s="66">
        <v>32.5</v>
      </c>
      <c r="AE1255" s="66">
        <v>0</v>
      </c>
      <c r="AF1255" s="65">
        <f t="shared" si="401"/>
        <v>9.0277777777777768</v>
      </c>
      <c r="AG1255" s="65">
        <f t="shared" si="410"/>
        <v>-5.5555555555557135E-2</v>
      </c>
      <c r="AH1255" s="67">
        <f t="shared" si="411"/>
        <v>8946.0972222222117</v>
      </c>
      <c r="AI1255" s="57"/>
      <c r="AJ1255" s="57"/>
      <c r="AL1255" s="57">
        <v>1251</v>
      </c>
      <c r="AM1255" s="66">
        <v>49.4</v>
      </c>
      <c r="AN1255" s="66">
        <v>0</v>
      </c>
      <c r="AO1255" s="65">
        <f t="shared" si="402"/>
        <v>13.722222222222221</v>
      </c>
      <c r="AP1255" s="65">
        <f t="shared" si="412"/>
        <v>-0.41666666666666607</v>
      </c>
      <c r="AQ1255" s="67">
        <f t="shared" si="413"/>
        <v>11497.27777777777</v>
      </c>
      <c r="AR1255" s="57"/>
      <c r="AS1255" s="57"/>
      <c r="AU1255" s="57">
        <v>1251</v>
      </c>
      <c r="AV1255" s="66">
        <v>49.4</v>
      </c>
      <c r="AW1255" s="66">
        <v>0</v>
      </c>
      <c r="AX1255" s="65">
        <f t="shared" si="403"/>
        <v>13.722222222222221</v>
      </c>
      <c r="AY1255" s="65">
        <f t="shared" si="414"/>
        <v>-0.41666666666666607</v>
      </c>
      <c r="AZ1255" s="67">
        <f t="shared" si="415"/>
        <v>11497.27777777777</v>
      </c>
      <c r="BA1255" s="57"/>
      <c r="BB1255" s="57"/>
      <c r="BD1255" s="57">
        <v>1251</v>
      </c>
      <c r="BE1255" s="66">
        <v>97.3</v>
      </c>
      <c r="BF1255" s="66">
        <v>0</v>
      </c>
      <c r="BG1255" s="65">
        <f t="shared" si="404"/>
        <v>27.027777777777775</v>
      </c>
      <c r="BH1255" s="65">
        <f t="shared" si="416"/>
        <v>0</v>
      </c>
      <c r="BI1255" s="67">
        <f t="shared" si="417"/>
        <v>11461.291666666673</v>
      </c>
      <c r="BJ1255" s="57"/>
      <c r="BK1255" s="57"/>
      <c r="BM1255" s="57">
        <v>1251</v>
      </c>
      <c r="BN1255" s="57">
        <v>97.3</v>
      </c>
      <c r="BO1255" s="66">
        <v>0</v>
      </c>
      <c r="BP1255" s="65">
        <f t="shared" si="405"/>
        <v>27.027777777777775</v>
      </c>
      <c r="BQ1255" s="65">
        <f t="shared" si="418"/>
        <v>0</v>
      </c>
      <c r="BR1255" s="67">
        <f t="shared" si="419"/>
        <v>11516.986111111117</v>
      </c>
      <c r="BS1255" s="57"/>
      <c r="BT1255" s="57"/>
    </row>
    <row r="1256" spans="1:72" x14ac:dyDescent="0.25">
      <c r="A1256" s="31">
        <v>1256</v>
      </c>
      <c r="B1256" s="56">
        <v>1253</v>
      </c>
      <c r="C1256" s="71">
        <v>97.2</v>
      </c>
      <c r="D1256" s="71">
        <v>0</v>
      </c>
      <c r="E1256" s="71">
        <v>27</v>
      </c>
      <c r="F1256" s="71">
        <v>-2.7777777777775015E-2</v>
      </c>
      <c r="G1256" s="71">
        <v>11571.027777777783</v>
      </c>
      <c r="K1256" s="57">
        <v>1252</v>
      </c>
      <c r="L1256" s="66">
        <v>0</v>
      </c>
      <c r="M1256" s="66">
        <v>0</v>
      </c>
      <c r="N1256" s="65">
        <f t="shared" si="399"/>
        <v>0</v>
      </c>
      <c r="O1256" s="65">
        <f t="shared" si="406"/>
        <v>0</v>
      </c>
      <c r="P1256" s="67">
        <f t="shared" si="407"/>
        <v>6871.0555555555457</v>
      </c>
      <c r="Q1256" s="57"/>
      <c r="R1256" s="57"/>
      <c r="T1256" s="57">
        <v>1252</v>
      </c>
      <c r="U1256" s="66">
        <v>36.9</v>
      </c>
      <c r="V1256" s="66">
        <v>0</v>
      </c>
      <c r="W1256" s="65">
        <f t="shared" si="400"/>
        <v>10.25</v>
      </c>
      <c r="X1256" s="65">
        <f t="shared" si="408"/>
        <v>0.13888888888888928</v>
      </c>
      <c r="Y1256" s="67">
        <f t="shared" si="409"/>
        <v>9502.0972222222281</v>
      </c>
      <c r="Z1256" s="57"/>
      <c r="AA1256" s="57"/>
      <c r="AC1256" s="57">
        <v>1252</v>
      </c>
      <c r="AD1256" s="66">
        <v>32.299999999999997</v>
      </c>
      <c r="AE1256" s="66">
        <v>0</v>
      </c>
      <c r="AF1256" s="65">
        <f t="shared" si="401"/>
        <v>8.9722222222222214</v>
      </c>
      <c r="AG1256" s="65">
        <f t="shared" si="410"/>
        <v>-5.5555555555555358E-2</v>
      </c>
      <c r="AH1256" s="67">
        <f t="shared" si="411"/>
        <v>8955.0972222222117</v>
      </c>
      <c r="AI1256" s="57"/>
      <c r="AJ1256" s="57"/>
      <c r="AL1256" s="57">
        <v>1252</v>
      </c>
      <c r="AM1256" s="66">
        <v>48.1</v>
      </c>
      <c r="AN1256" s="66">
        <v>0</v>
      </c>
      <c r="AO1256" s="65">
        <f t="shared" si="402"/>
        <v>13.361111111111111</v>
      </c>
      <c r="AP1256" s="65">
        <f t="shared" si="412"/>
        <v>-0.36111111111111072</v>
      </c>
      <c r="AQ1256" s="67">
        <f t="shared" si="413"/>
        <v>11510.819444444436</v>
      </c>
      <c r="AR1256" s="57"/>
      <c r="AS1256" s="57"/>
      <c r="AU1256" s="57">
        <v>1252</v>
      </c>
      <c r="AV1256" s="66">
        <v>48.1</v>
      </c>
      <c r="AW1256" s="66">
        <v>0</v>
      </c>
      <c r="AX1256" s="65">
        <f t="shared" si="403"/>
        <v>13.361111111111111</v>
      </c>
      <c r="AY1256" s="65">
        <f t="shared" si="414"/>
        <v>-0.36111111111111072</v>
      </c>
      <c r="AZ1256" s="67">
        <f t="shared" si="415"/>
        <v>11510.819444444436</v>
      </c>
      <c r="BA1256" s="57"/>
      <c r="BB1256" s="57"/>
      <c r="BD1256" s="57">
        <v>1252</v>
      </c>
      <c r="BE1256" s="66">
        <v>97.3</v>
      </c>
      <c r="BF1256" s="66">
        <v>0</v>
      </c>
      <c r="BG1256" s="65">
        <f t="shared" si="404"/>
        <v>27.027777777777775</v>
      </c>
      <c r="BH1256" s="65">
        <f t="shared" si="416"/>
        <v>0</v>
      </c>
      <c r="BI1256" s="67">
        <f t="shared" si="417"/>
        <v>11488.319444444451</v>
      </c>
      <c r="BJ1256" s="57"/>
      <c r="BK1256" s="57"/>
      <c r="BM1256" s="57">
        <v>1252</v>
      </c>
      <c r="BN1256" s="57">
        <v>97.3</v>
      </c>
      <c r="BO1256" s="66">
        <v>0</v>
      </c>
      <c r="BP1256" s="65">
        <f t="shared" si="405"/>
        <v>27.027777777777775</v>
      </c>
      <c r="BQ1256" s="65">
        <f t="shared" si="418"/>
        <v>0</v>
      </c>
      <c r="BR1256" s="67">
        <f t="shared" si="419"/>
        <v>11544.013888888894</v>
      </c>
      <c r="BS1256" s="57"/>
      <c r="BT1256" s="57"/>
    </row>
    <row r="1257" spans="1:72" x14ac:dyDescent="0.25">
      <c r="A1257" s="31">
        <v>1257</v>
      </c>
      <c r="B1257" s="56">
        <v>1254</v>
      </c>
      <c r="C1257" s="71">
        <v>97.1</v>
      </c>
      <c r="D1257" s="71">
        <v>0</v>
      </c>
      <c r="E1257" s="71">
        <v>26.972222222222221</v>
      </c>
      <c r="F1257" s="71">
        <v>-2.7777777777778567E-2</v>
      </c>
      <c r="G1257" s="71">
        <v>11598.013888888894</v>
      </c>
      <c r="K1257" s="57">
        <v>1253</v>
      </c>
      <c r="L1257" s="66">
        <v>0</v>
      </c>
      <c r="M1257" s="66">
        <v>0</v>
      </c>
      <c r="N1257" s="65">
        <f t="shared" si="399"/>
        <v>0</v>
      </c>
      <c r="O1257" s="65">
        <f t="shared" si="406"/>
        <v>0</v>
      </c>
      <c r="P1257" s="67">
        <f t="shared" si="407"/>
        <v>6871.0555555555457</v>
      </c>
      <c r="Q1257" s="57"/>
      <c r="R1257" s="57"/>
      <c r="T1257" s="57">
        <v>1253</v>
      </c>
      <c r="U1257" s="66">
        <v>37.4</v>
      </c>
      <c r="V1257" s="66">
        <v>0</v>
      </c>
      <c r="W1257" s="65">
        <f t="shared" si="400"/>
        <v>10.388888888888888</v>
      </c>
      <c r="X1257" s="65">
        <f t="shared" si="408"/>
        <v>0.13888888888888751</v>
      </c>
      <c r="Y1257" s="67">
        <f t="shared" si="409"/>
        <v>9512.4166666666733</v>
      </c>
      <c r="Z1257" s="57"/>
      <c r="AA1257" s="57"/>
      <c r="AC1257" s="57">
        <v>1253</v>
      </c>
      <c r="AD1257" s="66">
        <v>31.8</v>
      </c>
      <c r="AE1257" s="66">
        <v>0</v>
      </c>
      <c r="AF1257" s="65">
        <f t="shared" si="401"/>
        <v>8.8333333333333339</v>
      </c>
      <c r="AG1257" s="65">
        <f t="shared" si="410"/>
        <v>-0.13888888888888751</v>
      </c>
      <c r="AH1257" s="67">
        <f t="shared" si="411"/>
        <v>8963.9999999999891</v>
      </c>
      <c r="AI1257" s="57"/>
      <c r="AJ1257" s="57"/>
      <c r="AL1257" s="57">
        <v>1253</v>
      </c>
      <c r="AM1257" s="66">
        <v>47.1</v>
      </c>
      <c r="AN1257" s="66">
        <v>0</v>
      </c>
      <c r="AO1257" s="65">
        <f t="shared" si="402"/>
        <v>13.083333333333334</v>
      </c>
      <c r="AP1257" s="65">
        <f t="shared" si="412"/>
        <v>-0.27777777777777679</v>
      </c>
      <c r="AQ1257" s="67">
        <f t="shared" si="413"/>
        <v>11524.041666666659</v>
      </c>
      <c r="AR1257" s="57"/>
      <c r="AS1257" s="57"/>
      <c r="AU1257" s="57">
        <v>1253</v>
      </c>
      <c r="AV1257" s="66">
        <v>47.1</v>
      </c>
      <c r="AW1257" s="66">
        <v>0</v>
      </c>
      <c r="AX1257" s="65">
        <f t="shared" si="403"/>
        <v>13.083333333333334</v>
      </c>
      <c r="AY1257" s="65">
        <f t="shared" si="414"/>
        <v>-0.27777777777777679</v>
      </c>
      <c r="AZ1257" s="67">
        <f t="shared" si="415"/>
        <v>11524.041666666659</v>
      </c>
      <c r="BA1257" s="57"/>
      <c r="BB1257" s="57"/>
      <c r="BD1257" s="57">
        <v>1253</v>
      </c>
      <c r="BE1257" s="66">
        <v>97.2</v>
      </c>
      <c r="BF1257" s="66">
        <v>0</v>
      </c>
      <c r="BG1257" s="65">
        <f t="shared" si="404"/>
        <v>27</v>
      </c>
      <c r="BH1257" s="65">
        <f t="shared" si="416"/>
        <v>-2.7777777777775015E-2</v>
      </c>
      <c r="BI1257" s="67">
        <f t="shared" si="417"/>
        <v>11515.333333333339</v>
      </c>
      <c r="BJ1257" s="57"/>
      <c r="BK1257" s="57"/>
      <c r="BM1257" s="57">
        <v>1253</v>
      </c>
      <c r="BN1257" s="57">
        <v>97.2</v>
      </c>
      <c r="BO1257" s="66">
        <v>0</v>
      </c>
      <c r="BP1257" s="65">
        <f t="shared" si="405"/>
        <v>27</v>
      </c>
      <c r="BQ1257" s="65">
        <f t="shared" si="418"/>
        <v>-2.7777777777775015E-2</v>
      </c>
      <c r="BR1257" s="67">
        <f t="shared" si="419"/>
        <v>11571.027777777783</v>
      </c>
      <c r="BS1257" s="57"/>
      <c r="BT1257" s="57"/>
    </row>
    <row r="1258" spans="1:72" x14ac:dyDescent="0.25">
      <c r="A1258" s="31">
        <v>1258</v>
      </c>
      <c r="B1258" s="56">
        <v>1255</v>
      </c>
      <c r="C1258" s="71">
        <v>97</v>
      </c>
      <c r="D1258" s="71">
        <v>0</v>
      </c>
      <c r="E1258" s="71">
        <v>26.944444444444443</v>
      </c>
      <c r="F1258" s="71">
        <v>-2.7777777777778567E-2</v>
      </c>
      <c r="G1258" s="71">
        <v>11624.972222222228</v>
      </c>
      <c r="K1258" s="57">
        <v>1254</v>
      </c>
      <c r="L1258" s="66">
        <v>0</v>
      </c>
      <c r="M1258" s="66">
        <v>0</v>
      </c>
      <c r="N1258" s="65">
        <f t="shared" si="399"/>
        <v>0</v>
      </c>
      <c r="O1258" s="65">
        <f t="shared" si="406"/>
        <v>0</v>
      </c>
      <c r="P1258" s="67">
        <f t="shared" si="407"/>
        <v>6871.0555555555457</v>
      </c>
      <c r="Q1258" s="57"/>
      <c r="R1258" s="57"/>
      <c r="T1258" s="57">
        <v>1254</v>
      </c>
      <c r="U1258" s="66">
        <v>37.9</v>
      </c>
      <c r="V1258" s="66">
        <v>0</v>
      </c>
      <c r="W1258" s="65">
        <f t="shared" si="400"/>
        <v>10.527777777777777</v>
      </c>
      <c r="X1258" s="65">
        <f t="shared" si="408"/>
        <v>0.13888888888888928</v>
      </c>
      <c r="Y1258" s="67">
        <f t="shared" si="409"/>
        <v>9522.8750000000073</v>
      </c>
      <c r="Z1258" s="57"/>
      <c r="AA1258" s="57"/>
      <c r="AC1258" s="57">
        <v>1254</v>
      </c>
      <c r="AD1258" s="66">
        <v>31.4</v>
      </c>
      <c r="AE1258" s="66">
        <v>0</v>
      </c>
      <c r="AF1258" s="65">
        <f t="shared" si="401"/>
        <v>8.7222222222222214</v>
      </c>
      <c r="AG1258" s="65">
        <f t="shared" si="410"/>
        <v>-0.11111111111111249</v>
      </c>
      <c r="AH1258" s="67">
        <f t="shared" si="411"/>
        <v>8972.7777777777665</v>
      </c>
      <c r="AI1258" s="57"/>
      <c r="AJ1258" s="57"/>
      <c r="AL1258" s="57">
        <v>1254</v>
      </c>
      <c r="AM1258" s="66">
        <v>46.5</v>
      </c>
      <c r="AN1258" s="66">
        <v>0</v>
      </c>
      <c r="AO1258" s="65">
        <f t="shared" si="402"/>
        <v>12.916666666666666</v>
      </c>
      <c r="AP1258" s="65">
        <f t="shared" si="412"/>
        <v>-0.16666666666666785</v>
      </c>
      <c r="AQ1258" s="67">
        <f t="shared" si="413"/>
        <v>11537.041666666659</v>
      </c>
      <c r="AR1258" s="57"/>
      <c r="AS1258" s="57"/>
      <c r="AU1258" s="57">
        <v>1254</v>
      </c>
      <c r="AV1258" s="66">
        <v>46.5</v>
      </c>
      <c r="AW1258" s="66">
        <v>0</v>
      </c>
      <c r="AX1258" s="65">
        <f t="shared" si="403"/>
        <v>12.916666666666666</v>
      </c>
      <c r="AY1258" s="65">
        <f t="shared" si="414"/>
        <v>-0.16666666666666785</v>
      </c>
      <c r="AZ1258" s="67">
        <f t="shared" si="415"/>
        <v>11537.041666666659</v>
      </c>
      <c r="BA1258" s="57"/>
      <c r="BB1258" s="57"/>
      <c r="BD1258" s="57">
        <v>1254</v>
      </c>
      <c r="BE1258" s="66">
        <v>97.1</v>
      </c>
      <c r="BF1258" s="66">
        <v>0</v>
      </c>
      <c r="BG1258" s="65">
        <f t="shared" si="404"/>
        <v>26.972222222222221</v>
      </c>
      <c r="BH1258" s="65">
        <f t="shared" si="416"/>
        <v>-2.7777777777778567E-2</v>
      </c>
      <c r="BI1258" s="67">
        <f t="shared" si="417"/>
        <v>11542.319444444451</v>
      </c>
      <c r="BJ1258" s="57"/>
      <c r="BK1258" s="57"/>
      <c r="BM1258" s="57">
        <v>1254</v>
      </c>
      <c r="BN1258" s="57">
        <v>97.1</v>
      </c>
      <c r="BO1258" s="66">
        <v>0</v>
      </c>
      <c r="BP1258" s="65">
        <f t="shared" si="405"/>
        <v>26.972222222222221</v>
      </c>
      <c r="BQ1258" s="65">
        <f t="shared" si="418"/>
        <v>-2.7777777777778567E-2</v>
      </c>
      <c r="BR1258" s="67">
        <f t="shared" si="419"/>
        <v>11598.013888888894</v>
      </c>
      <c r="BS1258" s="57"/>
      <c r="BT1258" s="57"/>
    </row>
    <row r="1259" spans="1:72" x14ac:dyDescent="0.25">
      <c r="A1259" s="31">
        <v>1259</v>
      </c>
      <c r="B1259" s="56">
        <v>1256</v>
      </c>
      <c r="C1259" s="71">
        <v>96.9</v>
      </c>
      <c r="D1259" s="71">
        <v>0</v>
      </c>
      <c r="E1259" s="71">
        <v>26.916666666666668</v>
      </c>
      <c r="F1259" s="71">
        <v>-2.7777777777775015E-2</v>
      </c>
      <c r="G1259" s="71">
        <v>11651.902777777783</v>
      </c>
      <c r="K1259" s="57">
        <v>1255</v>
      </c>
      <c r="L1259" s="66">
        <v>0</v>
      </c>
      <c r="M1259" s="66">
        <v>0</v>
      </c>
      <c r="N1259" s="65">
        <f t="shared" si="399"/>
        <v>0</v>
      </c>
      <c r="O1259" s="65">
        <f t="shared" si="406"/>
        <v>0</v>
      </c>
      <c r="P1259" s="67">
        <f t="shared" si="407"/>
        <v>6871.0555555555457</v>
      </c>
      <c r="Q1259" s="57"/>
      <c r="R1259" s="57"/>
      <c r="T1259" s="57">
        <v>1255</v>
      </c>
      <c r="U1259" s="66">
        <v>38.299999999999997</v>
      </c>
      <c r="V1259" s="66">
        <v>0</v>
      </c>
      <c r="W1259" s="65">
        <f t="shared" si="400"/>
        <v>10.638888888888888</v>
      </c>
      <c r="X1259" s="65">
        <f t="shared" si="408"/>
        <v>0.11111111111111072</v>
      </c>
      <c r="Y1259" s="67">
        <f t="shared" si="409"/>
        <v>9533.4583333333412</v>
      </c>
      <c r="Z1259" s="57"/>
      <c r="AA1259" s="57"/>
      <c r="AC1259" s="57">
        <v>1255</v>
      </c>
      <c r="AD1259" s="66">
        <v>30.9</v>
      </c>
      <c r="AE1259" s="66">
        <v>0</v>
      </c>
      <c r="AF1259" s="65">
        <f t="shared" si="401"/>
        <v>8.5833333333333321</v>
      </c>
      <c r="AG1259" s="65">
        <f t="shared" si="410"/>
        <v>-0.13888888888888928</v>
      </c>
      <c r="AH1259" s="67">
        <f t="shared" si="411"/>
        <v>8981.4305555555438</v>
      </c>
      <c r="AI1259" s="57"/>
      <c r="AJ1259" s="57"/>
      <c r="AL1259" s="57">
        <v>1255</v>
      </c>
      <c r="AM1259" s="66">
        <v>46.3</v>
      </c>
      <c r="AN1259" s="66">
        <v>0</v>
      </c>
      <c r="AO1259" s="65">
        <f t="shared" si="402"/>
        <v>12.861111111111111</v>
      </c>
      <c r="AP1259" s="65">
        <f t="shared" si="412"/>
        <v>-5.5555555555555358E-2</v>
      </c>
      <c r="AQ1259" s="67">
        <f t="shared" si="413"/>
        <v>11549.930555555547</v>
      </c>
      <c r="AR1259" s="57"/>
      <c r="AS1259" s="57"/>
      <c r="AU1259" s="57">
        <v>1255</v>
      </c>
      <c r="AV1259" s="66">
        <v>46.3</v>
      </c>
      <c r="AW1259" s="66">
        <v>0</v>
      </c>
      <c r="AX1259" s="65">
        <f t="shared" si="403"/>
        <v>12.861111111111111</v>
      </c>
      <c r="AY1259" s="65">
        <f t="shared" si="414"/>
        <v>-5.5555555555555358E-2</v>
      </c>
      <c r="AZ1259" s="67">
        <f t="shared" si="415"/>
        <v>11549.930555555547</v>
      </c>
      <c r="BA1259" s="57"/>
      <c r="BB1259" s="57"/>
      <c r="BD1259" s="57">
        <v>1255</v>
      </c>
      <c r="BE1259" s="66">
        <v>97</v>
      </c>
      <c r="BF1259" s="66">
        <v>0</v>
      </c>
      <c r="BG1259" s="65">
        <f t="shared" si="404"/>
        <v>26.944444444444443</v>
      </c>
      <c r="BH1259" s="65">
        <f t="shared" si="416"/>
        <v>-2.7777777777778567E-2</v>
      </c>
      <c r="BI1259" s="67">
        <f t="shared" si="417"/>
        <v>11569.277777777785</v>
      </c>
      <c r="BJ1259" s="57"/>
      <c r="BK1259" s="57"/>
      <c r="BM1259" s="57">
        <v>1255</v>
      </c>
      <c r="BN1259" s="57">
        <v>97</v>
      </c>
      <c r="BO1259" s="66">
        <v>0</v>
      </c>
      <c r="BP1259" s="65">
        <f t="shared" si="405"/>
        <v>26.944444444444443</v>
      </c>
      <c r="BQ1259" s="65">
        <f t="shared" si="418"/>
        <v>-2.7777777777778567E-2</v>
      </c>
      <c r="BR1259" s="67">
        <f t="shared" si="419"/>
        <v>11624.972222222228</v>
      </c>
      <c r="BS1259" s="57"/>
      <c r="BT1259" s="57"/>
    </row>
    <row r="1260" spans="1:72" x14ac:dyDescent="0.25">
      <c r="A1260" s="31">
        <v>1260</v>
      </c>
      <c r="B1260" s="56">
        <v>1257</v>
      </c>
      <c r="C1260" s="71">
        <v>96.7</v>
      </c>
      <c r="D1260" s="71">
        <v>0</v>
      </c>
      <c r="E1260" s="71">
        <v>26.861111111111111</v>
      </c>
      <c r="F1260" s="71">
        <v>-5.5555555555557135E-2</v>
      </c>
      <c r="G1260" s="71">
        <v>11678.791666666672</v>
      </c>
      <c r="K1260" s="57">
        <v>1256</v>
      </c>
      <c r="L1260" s="66">
        <v>0</v>
      </c>
      <c r="M1260" s="66">
        <v>0</v>
      </c>
      <c r="N1260" s="65">
        <f t="shared" si="399"/>
        <v>0</v>
      </c>
      <c r="O1260" s="65">
        <f t="shared" si="406"/>
        <v>0</v>
      </c>
      <c r="P1260" s="67">
        <f t="shared" si="407"/>
        <v>6871.0555555555457</v>
      </c>
      <c r="Q1260" s="57"/>
      <c r="R1260" s="57"/>
      <c r="T1260" s="57">
        <v>1256</v>
      </c>
      <c r="U1260" s="66">
        <v>38.700000000000003</v>
      </c>
      <c r="V1260" s="66">
        <v>0</v>
      </c>
      <c r="W1260" s="65">
        <f t="shared" si="400"/>
        <v>10.75</v>
      </c>
      <c r="X1260" s="65">
        <f t="shared" si="408"/>
        <v>0.11111111111111249</v>
      </c>
      <c r="Y1260" s="67">
        <f t="shared" si="409"/>
        <v>9544.1527777777865</v>
      </c>
      <c r="Z1260" s="57"/>
      <c r="AA1260" s="57"/>
      <c r="AC1260" s="57">
        <v>1256</v>
      </c>
      <c r="AD1260" s="66">
        <v>30.6</v>
      </c>
      <c r="AE1260" s="66">
        <v>0</v>
      </c>
      <c r="AF1260" s="65">
        <f t="shared" si="401"/>
        <v>8.5</v>
      </c>
      <c r="AG1260" s="65">
        <f t="shared" si="410"/>
        <v>-8.3333333333332149E-2</v>
      </c>
      <c r="AH1260" s="67">
        <f t="shared" si="411"/>
        <v>8989.9722222222099</v>
      </c>
      <c r="AI1260" s="57"/>
      <c r="AJ1260" s="57"/>
      <c r="AL1260" s="57">
        <v>1256</v>
      </c>
      <c r="AM1260" s="66">
        <v>45.1</v>
      </c>
      <c r="AN1260" s="66">
        <v>0</v>
      </c>
      <c r="AO1260" s="65">
        <f t="shared" si="402"/>
        <v>12.527777777777779</v>
      </c>
      <c r="AP1260" s="65">
        <f t="shared" si="412"/>
        <v>-0.33333333333333215</v>
      </c>
      <c r="AQ1260" s="67">
        <f t="shared" si="413"/>
        <v>11562.624999999993</v>
      </c>
      <c r="AR1260" s="57"/>
      <c r="AS1260" s="57"/>
      <c r="AU1260" s="57">
        <v>1256</v>
      </c>
      <c r="AV1260" s="66">
        <v>45.1</v>
      </c>
      <c r="AW1260" s="66">
        <v>0</v>
      </c>
      <c r="AX1260" s="65">
        <f t="shared" si="403"/>
        <v>12.527777777777779</v>
      </c>
      <c r="AY1260" s="65">
        <f t="shared" si="414"/>
        <v>-0.33333333333333215</v>
      </c>
      <c r="AZ1260" s="67">
        <f t="shared" si="415"/>
        <v>11562.624999999993</v>
      </c>
      <c r="BA1260" s="57"/>
      <c r="BB1260" s="57"/>
      <c r="BD1260" s="57">
        <v>1256</v>
      </c>
      <c r="BE1260" s="66">
        <v>96.9</v>
      </c>
      <c r="BF1260" s="66">
        <v>0</v>
      </c>
      <c r="BG1260" s="65">
        <f t="shared" si="404"/>
        <v>26.916666666666668</v>
      </c>
      <c r="BH1260" s="65">
        <f t="shared" si="416"/>
        <v>-2.7777777777775015E-2</v>
      </c>
      <c r="BI1260" s="67">
        <f t="shared" si="417"/>
        <v>11596.208333333339</v>
      </c>
      <c r="BJ1260" s="57"/>
      <c r="BK1260" s="57"/>
      <c r="BM1260" s="57">
        <v>1256</v>
      </c>
      <c r="BN1260" s="57">
        <v>96.9</v>
      </c>
      <c r="BO1260" s="66">
        <v>0</v>
      </c>
      <c r="BP1260" s="65">
        <f t="shared" si="405"/>
        <v>26.916666666666668</v>
      </c>
      <c r="BQ1260" s="65">
        <f t="shared" si="418"/>
        <v>-2.7777777777775015E-2</v>
      </c>
      <c r="BR1260" s="67">
        <f t="shared" si="419"/>
        <v>11651.902777777783</v>
      </c>
      <c r="BS1260" s="57"/>
      <c r="BT1260" s="57"/>
    </row>
    <row r="1261" spans="1:72" x14ac:dyDescent="0.25">
      <c r="A1261" s="31">
        <v>1261</v>
      </c>
      <c r="B1261" s="56">
        <v>1258</v>
      </c>
      <c r="C1261" s="71">
        <v>96.4</v>
      </c>
      <c r="D1261" s="71">
        <v>0</v>
      </c>
      <c r="E1261" s="71">
        <v>26.777777777777779</v>
      </c>
      <c r="F1261" s="71">
        <v>-8.3333333333332149E-2</v>
      </c>
      <c r="G1261" s="71">
        <v>11705.611111111117</v>
      </c>
      <c r="K1261" s="57">
        <v>1257</v>
      </c>
      <c r="L1261" s="66">
        <v>0</v>
      </c>
      <c r="M1261" s="66">
        <v>0</v>
      </c>
      <c r="N1261" s="65">
        <f t="shared" si="399"/>
        <v>0</v>
      </c>
      <c r="O1261" s="65">
        <f t="shared" si="406"/>
        <v>0</v>
      </c>
      <c r="P1261" s="67">
        <f t="shared" si="407"/>
        <v>6871.0555555555457</v>
      </c>
      <c r="Q1261" s="57"/>
      <c r="R1261" s="57"/>
      <c r="T1261" s="57">
        <v>1257</v>
      </c>
      <c r="U1261" s="66">
        <v>39.1</v>
      </c>
      <c r="V1261" s="66">
        <v>0</v>
      </c>
      <c r="W1261" s="65">
        <f t="shared" si="400"/>
        <v>10.861111111111111</v>
      </c>
      <c r="X1261" s="65">
        <f t="shared" si="408"/>
        <v>0.11111111111111072</v>
      </c>
      <c r="Y1261" s="67">
        <f t="shared" si="409"/>
        <v>9554.9583333333412</v>
      </c>
      <c r="Z1261" s="57"/>
      <c r="AA1261" s="57"/>
      <c r="AC1261" s="57">
        <v>1257</v>
      </c>
      <c r="AD1261" s="66">
        <v>30.6</v>
      </c>
      <c r="AE1261" s="66">
        <v>0</v>
      </c>
      <c r="AF1261" s="65">
        <f t="shared" si="401"/>
        <v>8.5</v>
      </c>
      <c r="AG1261" s="65">
        <f t="shared" si="410"/>
        <v>0</v>
      </c>
      <c r="AH1261" s="67">
        <f t="shared" si="411"/>
        <v>8998.4722222222099</v>
      </c>
      <c r="AI1261" s="57"/>
      <c r="AJ1261" s="57"/>
      <c r="AL1261" s="57">
        <v>1257</v>
      </c>
      <c r="AM1261" s="66">
        <v>43</v>
      </c>
      <c r="AN1261" s="66">
        <v>0</v>
      </c>
      <c r="AO1261" s="65">
        <f t="shared" si="402"/>
        <v>11.944444444444445</v>
      </c>
      <c r="AP1261" s="65">
        <f t="shared" si="412"/>
        <v>-0.58333333333333393</v>
      </c>
      <c r="AQ1261" s="67">
        <f t="shared" si="413"/>
        <v>11574.861111111104</v>
      </c>
      <c r="AR1261" s="57"/>
      <c r="AS1261" s="57"/>
      <c r="AU1261" s="57">
        <v>1257</v>
      </c>
      <c r="AV1261" s="66">
        <v>43</v>
      </c>
      <c r="AW1261" s="66">
        <v>0</v>
      </c>
      <c r="AX1261" s="65">
        <f t="shared" si="403"/>
        <v>11.944444444444445</v>
      </c>
      <c r="AY1261" s="65">
        <f t="shared" si="414"/>
        <v>-0.58333333333333393</v>
      </c>
      <c r="AZ1261" s="67">
        <f t="shared" si="415"/>
        <v>11574.861111111104</v>
      </c>
      <c r="BA1261" s="57"/>
      <c r="BB1261" s="57"/>
      <c r="BD1261" s="57">
        <v>1257</v>
      </c>
      <c r="BE1261" s="66">
        <v>96.7</v>
      </c>
      <c r="BF1261" s="66">
        <v>0</v>
      </c>
      <c r="BG1261" s="65">
        <f t="shared" si="404"/>
        <v>26.861111111111111</v>
      </c>
      <c r="BH1261" s="65">
        <f t="shared" si="416"/>
        <v>-5.5555555555557135E-2</v>
      </c>
      <c r="BI1261" s="67">
        <f t="shared" si="417"/>
        <v>11623.097222222228</v>
      </c>
      <c r="BJ1261" s="57"/>
      <c r="BK1261" s="57"/>
      <c r="BM1261" s="57">
        <v>1257</v>
      </c>
      <c r="BN1261" s="57">
        <v>96.7</v>
      </c>
      <c r="BO1261" s="66">
        <v>0</v>
      </c>
      <c r="BP1261" s="65">
        <f t="shared" si="405"/>
        <v>26.861111111111111</v>
      </c>
      <c r="BQ1261" s="65">
        <f t="shared" si="418"/>
        <v>-5.5555555555557135E-2</v>
      </c>
      <c r="BR1261" s="67">
        <f t="shared" si="419"/>
        <v>11678.791666666672</v>
      </c>
      <c r="BS1261" s="57"/>
      <c r="BT1261" s="57"/>
    </row>
    <row r="1262" spans="1:72" x14ac:dyDescent="0.25">
      <c r="A1262" s="31">
        <v>1262</v>
      </c>
      <c r="B1262" s="56">
        <v>1259</v>
      </c>
      <c r="C1262" s="71">
        <v>96.1</v>
      </c>
      <c r="D1262" s="71">
        <v>0</v>
      </c>
      <c r="E1262" s="71">
        <v>26.694444444444443</v>
      </c>
      <c r="F1262" s="71">
        <v>-8.3333333333335702E-2</v>
      </c>
      <c r="G1262" s="71">
        <v>11732.347222222228</v>
      </c>
      <c r="K1262" s="57">
        <v>1258</v>
      </c>
      <c r="L1262" s="66">
        <v>0</v>
      </c>
      <c r="M1262" s="66">
        <v>0</v>
      </c>
      <c r="N1262" s="65">
        <f t="shared" si="399"/>
        <v>0</v>
      </c>
      <c r="O1262" s="65">
        <f t="shared" si="406"/>
        <v>0</v>
      </c>
      <c r="P1262" s="67">
        <f t="shared" si="407"/>
        <v>6871.0555555555457</v>
      </c>
      <c r="Q1262" s="57"/>
      <c r="R1262" s="57"/>
      <c r="T1262" s="57">
        <v>1258</v>
      </c>
      <c r="U1262" s="66">
        <v>39.299999999999997</v>
      </c>
      <c r="V1262" s="66">
        <v>0</v>
      </c>
      <c r="W1262" s="65">
        <f t="shared" si="400"/>
        <v>10.916666666666666</v>
      </c>
      <c r="X1262" s="65">
        <f t="shared" si="408"/>
        <v>5.5555555555555358E-2</v>
      </c>
      <c r="Y1262" s="67">
        <f t="shared" si="409"/>
        <v>9565.8472222222299</v>
      </c>
      <c r="Z1262" s="57"/>
      <c r="AA1262" s="57"/>
      <c r="AC1262" s="57">
        <v>1258</v>
      </c>
      <c r="AD1262" s="66">
        <v>30.7</v>
      </c>
      <c r="AE1262" s="66">
        <v>0</v>
      </c>
      <c r="AF1262" s="65">
        <f t="shared" si="401"/>
        <v>8.5277777777777768</v>
      </c>
      <c r="AG1262" s="65">
        <f t="shared" si="410"/>
        <v>2.7777777777776791E-2</v>
      </c>
      <c r="AH1262" s="67">
        <f t="shared" si="411"/>
        <v>9006.9861111110986</v>
      </c>
      <c r="AI1262" s="57"/>
      <c r="AJ1262" s="57"/>
      <c r="AL1262" s="57">
        <v>1258</v>
      </c>
      <c r="AM1262" s="66">
        <v>40.6</v>
      </c>
      <c r="AN1262" s="66">
        <v>0</v>
      </c>
      <c r="AO1262" s="65">
        <f t="shared" si="402"/>
        <v>11.277777777777779</v>
      </c>
      <c r="AP1262" s="65">
        <f t="shared" si="412"/>
        <v>-0.66666666666666607</v>
      </c>
      <c r="AQ1262" s="67">
        <f t="shared" si="413"/>
        <v>11586.472222222215</v>
      </c>
      <c r="AR1262" s="57"/>
      <c r="AS1262" s="57"/>
      <c r="AU1262" s="57">
        <v>1258</v>
      </c>
      <c r="AV1262" s="66">
        <v>40.6</v>
      </c>
      <c r="AW1262" s="66">
        <v>0</v>
      </c>
      <c r="AX1262" s="65">
        <f t="shared" si="403"/>
        <v>11.277777777777779</v>
      </c>
      <c r="AY1262" s="65">
        <f t="shared" si="414"/>
        <v>-0.66666666666666607</v>
      </c>
      <c r="AZ1262" s="67">
        <f t="shared" si="415"/>
        <v>11586.472222222215</v>
      </c>
      <c r="BA1262" s="57"/>
      <c r="BB1262" s="57"/>
      <c r="BD1262" s="57">
        <v>1258</v>
      </c>
      <c r="BE1262" s="66">
        <v>96.4</v>
      </c>
      <c r="BF1262" s="66">
        <v>0</v>
      </c>
      <c r="BG1262" s="65">
        <f t="shared" si="404"/>
        <v>26.777777777777779</v>
      </c>
      <c r="BH1262" s="65">
        <f t="shared" si="416"/>
        <v>-8.3333333333332149E-2</v>
      </c>
      <c r="BI1262" s="67">
        <f t="shared" si="417"/>
        <v>11649.916666666673</v>
      </c>
      <c r="BJ1262" s="57"/>
      <c r="BK1262" s="57"/>
      <c r="BM1262" s="57">
        <v>1258</v>
      </c>
      <c r="BN1262" s="57">
        <v>96.4</v>
      </c>
      <c r="BO1262" s="66">
        <v>0</v>
      </c>
      <c r="BP1262" s="65">
        <f t="shared" si="405"/>
        <v>26.777777777777779</v>
      </c>
      <c r="BQ1262" s="65">
        <f t="shared" si="418"/>
        <v>-8.3333333333332149E-2</v>
      </c>
      <c r="BR1262" s="67">
        <f t="shared" si="419"/>
        <v>11705.611111111117</v>
      </c>
      <c r="BS1262" s="57"/>
      <c r="BT1262" s="57"/>
    </row>
    <row r="1263" spans="1:72" x14ac:dyDescent="0.25">
      <c r="A1263" s="31">
        <v>1263</v>
      </c>
      <c r="B1263" s="56">
        <v>1260</v>
      </c>
      <c r="C1263" s="71">
        <v>95.7</v>
      </c>
      <c r="D1263" s="71">
        <v>0</v>
      </c>
      <c r="E1263" s="71">
        <v>26.583333333333332</v>
      </c>
      <c r="F1263" s="71">
        <v>-0.11111111111111072</v>
      </c>
      <c r="G1263" s="71">
        <v>11758.986111111117</v>
      </c>
      <c r="K1263" s="57">
        <v>1259</v>
      </c>
      <c r="L1263" s="66">
        <v>0</v>
      </c>
      <c r="M1263" s="66">
        <v>0</v>
      </c>
      <c r="N1263" s="65">
        <f t="shared" si="399"/>
        <v>0</v>
      </c>
      <c r="O1263" s="65">
        <f t="shared" si="406"/>
        <v>0</v>
      </c>
      <c r="P1263" s="67">
        <f t="shared" si="407"/>
        <v>6871.0555555555457</v>
      </c>
      <c r="Q1263" s="57"/>
      <c r="R1263" s="57"/>
      <c r="T1263" s="57">
        <v>1259</v>
      </c>
      <c r="U1263" s="66">
        <v>39.5</v>
      </c>
      <c r="V1263" s="66">
        <v>0</v>
      </c>
      <c r="W1263" s="65">
        <f t="shared" si="400"/>
        <v>10.972222222222221</v>
      </c>
      <c r="X1263" s="65">
        <f t="shared" si="408"/>
        <v>5.5555555555555358E-2</v>
      </c>
      <c r="Y1263" s="67">
        <f t="shared" si="409"/>
        <v>9576.7916666666752</v>
      </c>
      <c r="Z1263" s="57"/>
      <c r="AA1263" s="57"/>
      <c r="AC1263" s="57">
        <v>1259</v>
      </c>
      <c r="AD1263" s="66">
        <v>32</v>
      </c>
      <c r="AE1263" s="66">
        <v>0</v>
      </c>
      <c r="AF1263" s="65">
        <f t="shared" si="401"/>
        <v>8.8888888888888893</v>
      </c>
      <c r="AG1263" s="65">
        <f t="shared" si="410"/>
        <v>0.36111111111111249</v>
      </c>
      <c r="AH1263" s="67">
        <f t="shared" si="411"/>
        <v>9015.6944444444325</v>
      </c>
      <c r="AI1263" s="57"/>
      <c r="AJ1263" s="57"/>
      <c r="AL1263" s="57">
        <v>1259</v>
      </c>
      <c r="AM1263" s="66">
        <v>38.1</v>
      </c>
      <c r="AN1263" s="66">
        <v>0</v>
      </c>
      <c r="AO1263" s="65">
        <f t="shared" si="402"/>
        <v>10.583333333333334</v>
      </c>
      <c r="AP1263" s="65">
        <f t="shared" si="412"/>
        <v>-0.69444444444444464</v>
      </c>
      <c r="AQ1263" s="67">
        <f t="shared" si="413"/>
        <v>11597.40277777777</v>
      </c>
      <c r="AR1263" s="57"/>
      <c r="AS1263" s="57"/>
      <c r="AU1263" s="57">
        <v>1259</v>
      </c>
      <c r="AV1263" s="66">
        <v>38.1</v>
      </c>
      <c r="AW1263" s="66">
        <v>0</v>
      </c>
      <c r="AX1263" s="65">
        <f t="shared" si="403"/>
        <v>10.583333333333334</v>
      </c>
      <c r="AY1263" s="65">
        <f t="shared" si="414"/>
        <v>-0.69444444444444464</v>
      </c>
      <c r="AZ1263" s="67">
        <f t="shared" si="415"/>
        <v>11597.40277777777</v>
      </c>
      <c r="BA1263" s="57"/>
      <c r="BB1263" s="57"/>
      <c r="BD1263" s="57">
        <v>1259</v>
      </c>
      <c r="BE1263" s="66">
        <v>96.1</v>
      </c>
      <c r="BF1263" s="66">
        <v>0</v>
      </c>
      <c r="BG1263" s="65">
        <f t="shared" si="404"/>
        <v>26.694444444444443</v>
      </c>
      <c r="BH1263" s="65">
        <f t="shared" si="416"/>
        <v>-8.3333333333335702E-2</v>
      </c>
      <c r="BI1263" s="67">
        <f t="shared" si="417"/>
        <v>11676.652777777785</v>
      </c>
      <c r="BJ1263" s="57"/>
      <c r="BK1263" s="57"/>
      <c r="BM1263" s="57">
        <v>1259</v>
      </c>
      <c r="BN1263" s="57">
        <v>96.1</v>
      </c>
      <c r="BO1263" s="66">
        <v>0</v>
      </c>
      <c r="BP1263" s="65">
        <f t="shared" si="405"/>
        <v>26.694444444444443</v>
      </c>
      <c r="BQ1263" s="65">
        <f t="shared" si="418"/>
        <v>-8.3333333333335702E-2</v>
      </c>
      <c r="BR1263" s="67">
        <f t="shared" si="419"/>
        <v>11732.347222222228</v>
      </c>
      <c r="BS1263" s="57"/>
      <c r="BT1263" s="57"/>
    </row>
    <row r="1264" spans="1:72" x14ac:dyDescent="0.25">
      <c r="A1264" s="31">
        <v>1264</v>
      </c>
      <c r="B1264" s="56">
        <v>1261</v>
      </c>
      <c r="C1264" s="71">
        <v>95.5</v>
      </c>
      <c r="D1264" s="71">
        <v>0</v>
      </c>
      <c r="E1264" s="71">
        <v>26.527777777777779</v>
      </c>
      <c r="F1264" s="71">
        <v>-5.5555555555553582E-2</v>
      </c>
      <c r="G1264" s="71">
        <v>11785.541666666672</v>
      </c>
      <c r="K1264" s="57">
        <v>1260</v>
      </c>
      <c r="L1264" s="66">
        <v>0</v>
      </c>
      <c r="M1264" s="66">
        <v>0</v>
      </c>
      <c r="N1264" s="65">
        <f t="shared" si="399"/>
        <v>0</v>
      </c>
      <c r="O1264" s="65">
        <f t="shared" si="406"/>
        <v>0</v>
      </c>
      <c r="P1264" s="67">
        <f t="shared" si="407"/>
        <v>6871.0555555555457</v>
      </c>
      <c r="Q1264" s="57"/>
      <c r="R1264" s="57"/>
      <c r="T1264" s="57">
        <v>1260</v>
      </c>
      <c r="U1264" s="66">
        <v>39.700000000000003</v>
      </c>
      <c r="V1264" s="66">
        <v>0</v>
      </c>
      <c r="W1264" s="65">
        <f t="shared" si="400"/>
        <v>11.027777777777779</v>
      </c>
      <c r="X1264" s="65">
        <f t="shared" si="408"/>
        <v>5.5555555555557135E-2</v>
      </c>
      <c r="Y1264" s="67">
        <f t="shared" si="409"/>
        <v>9587.7916666666752</v>
      </c>
      <c r="Z1264" s="57"/>
      <c r="AA1264" s="57"/>
      <c r="AC1264" s="57">
        <v>1260</v>
      </c>
      <c r="AD1264" s="66">
        <v>33.5</v>
      </c>
      <c r="AE1264" s="66">
        <v>0</v>
      </c>
      <c r="AF1264" s="65">
        <f t="shared" si="401"/>
        <v>9.3055555555555554</v>
      </c>
      <c r="AG1264" s="65">
        <f t="shared" si="410"/>
        <v>0.41666666666666607</v>
      </c>
      <c r="AH1264" s="67">
        <f t="shared" si="411"/>
        <v>9024.7916666666551</v>
      </c>
      <c r="AI1264" s="57"/>
      <c r="AJ1264" s="57"/>
      <c r="AL1264" s="57">
        <v>1260</v>
      </c>
      <c r="AM1264" s="66">
        <v>35.4</v>
      </c>
      <c r="AN1264" s="66">
        <v>0</v>
      </c>
      <c r="AO1264" s="65">
        <f t="shared" si="402"/>
        <v>9.8333333333333321</v>
      </c>
      <c r="AP1264" s="65">
        <f t="shared" si="412"/>
        <v>-0.75000000000000178</v>
      </c>
      <c r="AQ1264" s="67">
        <f t="shared" si="413"/>
        <v>11607.611111111104</v>
      </c>
      <c r="AR1264" s="57"/>
      <c r="AS1264" s="57"/>
      <c r="AU1264" s="57">
        <v>1260</v>
      </c>
      <c r="AV1264" s="66">
        <v>35.4</v>
      </c>
      <c r="AW1264" s="66">
        <v>0</v>
      </c>
      <c r="AX1264" s="65">
        <f t="shared" si="403"/>
        <v>9.8333333333333321</v>
      </c>
      <c r="AY1264" s="65">
        <f t="shared" si="414"/>
        <v>-0.75000000000000178</v>
      </c>
      <c r="AZ1264" s="67">
        <f t="shared" si="415"/>
        <v>11607.611111111104</v>
      </c>
      <c r="BA1264" s="57"/>
      <c r="BB1264" s="57"/>
      <c r="BD1264" s="57">
        <v>1260</v>
      </c>
      <c r="BE1264" s="66">
        <v>95.7</v>
      </c>
      <c r="BF1264" s="66">
        <v>0</v>
      </c>
      <c r="BG1264" s="65">
        <f t="shared" si="404"/>
        <v>26.583333333333332</v>
      </c>
      <c r="BH1264" s="65">
        <f t="shared" si="416"/>
        <v>-0.11111111111111072</v>
      </c>
      <c r="BI1264" s="67">
        <f t="shared" si="417"/>
        <v>11703.291666666673</v>
      </c>
      <c r="BJ1264" s="57"/>
      <c r="BK1264" s="57"/>
      <c r="BM1264" s="57">
        <v>1260</v>
      </c>
      <c r="BN1264" s="57">
        <v>95.7</v>
      </c>
      <c r="BO1264" s="66">
        <v>0</v>
      </c>
      <c r="BP1264" s="65">
        <f t="shared" si="405"/>
        <v>26.583333333333332</v>
      </c>
      <c r="BQ1264" s="65">
        <f t="shared" si="418"/>
        <v>-0.11111111111111072</v>
      </c>
      <c r="BR1264" s="67">
        <f t="shared" si="419"/>
        <v>11758.986111111117</v>
      </c>
      <c r="BS1264" s="57"/>
      <c r="BT1264" s="57"/>
    </row>
    <row r="1265" spans="1:72" x14ac:dyDescent="0.25">
      <c r="A1265" s="31">
        <v>1265</v>
      </c>
      <c r="B1265" s="56">
        <v>1262</v>
      </c>
      <c r="C1265" s="71">
        <v>95.3</v>
      </c>
      <c r="D1265" s="71">
        <v>0</v>
      </c>
      <c r="E1265" s="71">
        <v>26.472222222222221</v>
      </c>
      <c r="F1265" s="71">
        <v>-5.5555555555557135E-2</v>
      </c>
      <c r="G1265" s="71">
        <v>11812.041666666672</v>
      </c>
      <c r="K1265" s="57">
        <v>1261</v>
      </c>
      <c r="L1265" s="66">
        <v>0</v>
      </c>
      <c r="M1265" s="66">
        <v>0</v>
      </c>
      <c r="N1265" s="65">
        <f t="shared" si="399"/>
        <v>0</v>
      </c>
      <c r="O1265" s="65">
        <f t="shared" si="406"/>
        <v>0</v>
      </c>
      <c r="P1265" s="67">
        <f t="shared" si="407"/>
        <v>6871.0555555555457</v>
      </c>
      <c r="Q1265" s="57"/>
      <c r="R1265" s="57"/>
      <c r="T1265" s="57">
        <v>1261</v>
      </c>
      <c r="U1265" s="66">
        <v>39.9</v>
      </c>
      <c r="V1265" s="66">
        <v>0</v>
      </c>
      <c r="W1265" s="65">
        <f t="shared" si="400"/>
        <v>11.083333333333332</v>
      </c>
      <c r="X1265" s="65">
        <f t="shared" si="408"/>
        <v>5.5555555555553582E-2</v>
      </c>
      <c r="Y1265" s="67">
        <f t="shared" si="409"/>
        <v>9598.8472222222299</v>
      </c>
      <c r="Z1265" s="57"/>
      <c r="AA1265" s="57"/>
      <c r="AC1265" s="57">
        <v>1261</v>
      </c>
      <c r="AD1265" s="66">
        <v>35.799999999999997</v>
      </c>
      <c r="AE1265" s="66">
        <v>0</v>
      </c>
      <c r="AF1265" s="65">
        <f t="shared" si="401"/>
        <v>9.9444444444444429</v>
      </c>
      <c r="AG1265" s="65">
        <f t="shared" si="410"/>
        <v>0.63888888888888751</v>
      </c>
      <c r="AH1265" s="67">
        <f t="shared" si="411"/>
        <v>9034.4166666666551</v>
      </c>
      <c r="AI1265" s="57"/>
      <c r="AJ1265" s="57"/>
      <c r="AL1265" s="57">
        <v>1261</v>
      </c>
      <c r="AM1265" s="66">
        <v>32.700000000000003</v>
      </c>
      <c r="AN1265" s="66">
        <v>0</v>
      </c>
      <c r="AO1265" s="65">
        <f t="shared" si="402"/>
        <v>9.0833333333333339</v>
      </c>
      <c r="AP1265" s="65">
        <f t="shared" si="412"/>
        <v>-0.74999999999999822</v>
      </c>
      <c r="AQ1265" s="67">
        <f t="shared" si="413"/>
        <v>11617.069444444438</v>
      </c>
      <c r="AR1265" s="57"/>
      <c r="AS1265" s="57"/>
      <c r="AU1265" s="57">
        <v>1261</v>
      </c>
      <c r="AV1265" s="66">
        <v>32.700000000000003</v>
      </c>
      <c r="AW1265" s="66">
        <v>0</v>
      </c>
      <c r="AX1265" s="65">
        <f t="shared" si="403"/>
        <v>9.0833333333333339</v>
      </c>
      <c r="AY1265" s="65">
        <f t="shared" si="414"/>
        <v>-0.74999999999999822</v>
      </c>
      <c r="AZ1265" s="67">
        <f t="shared" si="415"/>
        <v>11617.069444444438</v>
      </c>
      <c r="BA1265" s="57"/>
      <c r="BB1265" s="57"/>
      <c r="BD1265" s="57">
        <v>1261</v>
      </c>
      <c r="BE1265" s="66">
        <v>95.5</v>
      </c>
      <c r="BF1265" s="66">
        <v>0</v>
      </c>
      <c r="BG1265" s="65">
        <f t="shared" si="404"/>
        <v>26.527777777777779</v>
      </c>
      <c r="BH1265" s="65">
        <f t="shared" si="416"/>
        <v>-5.5555555555553582E-2</v>
      </c>
      <c r="BI1265" s="67">
        <f t="shared" si="417"/>
        <v>11729.847222222228</v>
      </c>
      <c r="BJ1265" s="57"/>
      <c r="BK1265" s="57"/>
      <c r="BM1265" s="57">
        <v>1261</v>
      </c>
      <c r="BN1265" s="57">
        <v>95.5</v>
      </c>
      <c r="BO1265" s="66">
        <v>0</v>
      </c>
      <c r="BP1265" s="65">
        <f t="shared" si="405"/>
        <v>26.527777777777779</v>
      </c>
      <c r="BQ1265" s="65">
        <f t="shared" si="418"/>
        <v>-5.5555555555553582E-2</v>
      </c>
      <c r="BR1265" s="67">
        <f t="shared" si="419"/>
        <v>11785.541666666672</v>
      </c>
      <c r="BS1265" s="57"/>
      <c r="BT1265" s="57"/>
    </row>
    <row r="1266" spans="1:72" x14ac:dyDescent="0.25">
      <c r="A1266" s="31">
        <v>1266</v>
      </c>
      <c r="B1266" s="56">
        <v>1263</v>
      </c>
      <c r="C1266" s="71">
        <v>95.2</v>
      </c>
      <c r="D1266" s="71">
        <v>0</v>
      </c>
      <c r="E1266" s="71">
        <v>26.444444444444443</v>
      </c>
      <c r="F1266" s="71">
        <v>-2.7777777777778567E-2</v>
      </c>
      <c r="G1266" s="71">
        <v>11838.500000000005</v>
      </c>
      <c r="K1266" s="57">
        <v>1262</v>
      </c>
      <c r="L1266" s="66">
        <v>0</v>
      </c>
      <c r="M1266" s="66">
        <v>0</v>
      </c>
      <c r="N1266" s="65">
        <f t="shared" si="399"/>
        <v>0</v>
      </c>
      <c r="O1266" s="65">
        <f t="shared" si="406"/>
        <v>0</v>
      </c>
      <c r="P1266" s="67">
        <f t="shared" si="407"/>
        <v>6871.0555555555457</v>
      </c>
      <c r="Q1266" s="57"/>
      <c r="R1266" s="57"/>
      <c r="T1266" s="57">
        <v>1262</v>
      </c>
      <c r="U1266" s="66">
        <v>40</v>
      </c>
      <c r="V1266" s="66">
        <v>0</v>
      </c>
      <c r="W1266" s="65">
        <f t="shared" si="400"/>
        <v>11.111111111111111</v>
      </c>
      <c r="X1266" s="65">
        <f t="shared" si="408"/>
        <v>2.7777777777778567E-2</v>
      </c>
      <c r="Y1266" s="67">
        <f t="shared" si="409"/>
        <v>9609.9444444444525</v>
      </c>
      <c r="Z1266" s="57"/>
      <c r="AA1266" s="57"/>
      <c r="AC1266" s="57">
        <v>1262</v>
      </c>
      <c r="AD1266" s="66">
        <v>37.6</v>
      </c>
      <c r="AE1266" s="66">
        <v>0</v>
      </c>
      <c r="AF1266" s="65">
        <f t="shared" si="401"/>
        <v>10.444444444444445</v>
      </c>
      <c r="AG1266" s="65">
        <f t="shared" si="410"/>
        <v>0.50000000000000178</v>
      </c>
      <c r="AH1266" s="67">
        <f t="shared" si="411"/>
        <v>9044.6111111111004</v>
      </c>
      <c r="AI1266" s="57"/>
      <c r="AJ1266" s="57"/>
      <c r="AL1266" s="57">
        <v>1262</v>
      </c>
      <c r="AM1266" s="66">
        <v>30</v>
      </c>
      <c r="AN1266" s="66">
        <v>0</v>
      </c>
      <c r="AO1266" s="65">
        <f t="shared" si="402"/>
        <v>8.3333333333333339</v>
      </c>
      <c r="AP1266" s="65">
        <f t="shared" si="412"/>
        <v>-0.75</v>
      </c>
      <c r="AQ1266" s="67">
        <f t="shared" si="413"/>
        <v>11625.777777777772</v>
      </c>
      <c r="AR1266" s="57"/>
      <c r="AS1266" s="57"/>
      <c r="AU1266" s="57">
        <v>1262</v>
      </c>
      <c r="AV1266" s="66">
        <v>30</v>
      </c>
      <c r="AW1266" s="66">
        <v>0</v>
      </c>
      <c r="AX1266" s="65">
        <f t="shared" si="403"/>
        <v>8.3333333333333339</v>
      </c>
      <c r="AY1266" s="65">
        <f t="shared" si="414"/>
        <v>-0.75</v>
      </c>
      <c r="AZ1266" s="67">
        <f t="shared" si="415"/>
        <v>11625.777777777772</v>
      </c>
      <c r="BA1266" s="57"/>
      <c r="BB1266" s="57"/>
      <c r="BD1266" s="57">
        <v>1262</v>
      </c>
      <c r="BE1266" s="66">
        <v>95.3</v>
      </c>
      <c r="BF1266" s="66">
        <v>0</v>
      </c>
      <c r="BG1266" s="65">
        <f t="shared" si="404"/>
        <v>26.472222222222221</v>
      </c>
      <c r="BH1266" s="65">
        <f t="shared" si="416"/>
        <v>-5.5555555555557135E-2</v>
      </c>
      <c r="BI1266" s="67">
        <f t="shared" si="417"/>
        <v>11756.347222222228</v>
      </c>
      <c r="BJ1266" s="57"/>
      <c r="BK1266" s="57"/>
      <c r="BM1266" s="57">
        <v>1262</v>
      </c>
      <c r="BN1266" s="57">
        <v>95.3</v>
      </c>
      <c r="BO1266" s="66">
        <v>0</v>
      </c>
      <c r="BP1266" s="65">
        <f t="shared" si="405"/>
        <v>26.472222222222221</v>
      </c>
      <c r="BQ1266" s="65">
        <f t="shared" si="418"/>
        <v>-5.5555555555557135E-2</v>
      </c>
      <c r="BR1266" s="67">
        <f t="shared" si="419"/>
        <v>11812.041666666672</v>
      </c>
      <c r="BS1266" s="57"/>
      <c r="BT1266" s="57"/>
    </row>
    <row r="1267" spans="1:72" x14ac:dyDescent="0.25">
      <c r="A1267" s="31">
        <v>1267</v>
      </c>
      <c r="B1267" s="56">
        <v>1264</v>
      </c>
      <c r="C1267" s="71">
        <v>95</v>
      </c>
      <c r="D1267" s="71">
        <v>0</v>
      </c>
      <c r="E1267" s="71">
        <v>26.388888888888889</v>
      </c>
      <c r="F1267" s="71">
        <v>-5.5555555555553582E-2</v>
      </c>
      <c r="G1267" s="71">
        <v>11864.916666666672</v>
      </c>
      <c r="K1267" s="57">
        <v>1263</v>
      </c>
      <c r="L1267" s="66">
        <v>0</v>
      </c>
      <c r="M1267" s="66">
        <v>0</v>
      </c>
      <c r="N1267" s="65">
        <f t="shared" si="399"/>
        <v>0</v>
      </c>
      <c r="O1267" s="65">
        <f t="shared" si="406"/>
        <v>0</v>
      </c>
      <c r="P1267" s="67">
        <f t="shared" si="407"/>
        <v>6871.0555555555457</v>
      </c>
      <c r="Q1267" s="57"/>
      <c r="R1267" s="57"/>
      <c r="T1267" s="57">
        <v>1263</v>
      </c>
      <c r="U1267" s="66">
        <v>40.1</v>
      </c>
      <c r="V1267" s="66">
        <v>0</v>
      </c>
      <c r="W1267" s="65">
        <f t="shared" si="400"/>
        <v>11.138888888888889</v>
      </c>
      <c r="X1267" s="65">
        <f t="shared" si="408"/>
        <v>2.7777777777778567E-2</v>
      </c>
      <c r="Y1267" s="67">
        <f t="shared" si="409"/>
        <v>9621.0694444444525</v>
      </c>
      <c r="Z1267" s="57"/>
      <c r="AA1267" s="57"/>
      <c r="AC1267" s="57">
        <v>1263</v>
      </c>
      <c r="AD1267" s="66">
        <v>38.799999999999997</v>
      </c>
      <c r="AE1267" s="66">
        <v>0</v>
      </c>
      <c r="AF1267" s="65">
        <f t="shared" si="401"/>
        <v>10.777777777777777</v>
      </c>
      <c r="AG1267" s="65">
        <f t="shared" si="410"/>
        <v>0.33333333333333215</v>
      </c>
      <c r="AH1267" s="67">
        <f t="shared" si="411"/>
        <v>9055.2222222222117</v>
      </c>
      <c r="AI1267" s="57"/>
      <c r="AJ1267" s="57"/>
      <c r="AL1267" s="57">
        <v>1263</v>
      </c>
      <c r="AM1267" s="66">
        <v>29.9</v>
      </c>
      <c r="AN1267" s="66">
        <v>0</v>
      </c>
      <c r="AO1267" s="65">
        <f t="shared" si="402"/>
        <v>8.3055555555555554</v>
      </c>
      <c r="AP1267" s="65">
        <f t="shared" si="412"/>
        <v>-2.7777777777778567E-2</v>
      </c>
      <c r="AQ1267" s="67">
        <f t="shared" si="413"/>
        <v>11634.097222222217</v>
      </c>
      <c r="AR1267" s="57"/>
      <c r="AS1267" s="57"/>
      <c r="AU1267" s="57">
        <v>1263</v>
      </c>
      <c r="AV1267" s="66">
        <v>29.9</v>
      </c>
      <c r="AW1267" s="66">
        <v>0</v>
      </c>
      <c r="AX1267" s="65">
        <f t="shared" si="403"/>
        <v>8.3055555555555554</v>
      </c>
      <c r="AY1267" s="65">
        <f t="shared" si="414"/>
        <v>-2.7777777777778567E-2</v>
      </c>
      <c r="AZ1267" s="67">
        <f t="shared" si="415"/>
        <v>11634.097222222217</v>
      </c>
      <c r="BA1267" s="57"/>
      <c r="BB1267" s="57"/>
      <c r="BD1267" s="57">
        <v>1263</v>
      </c>
      <c r="BE1267" s="66">
        <v>95.2</v>
      </c>
      <c r="BF1267" s="66">
        <v>0</v>
      </c>
      <c r="BG1267" s="65">
        <f t="shared" si="404"/>
        <v>26.444444444444443</v>
      </c>
      <c r="BH1267" s="65">
        <f t="shared" si="416"/>
        <v>-2.7777777777778567E-2</v>
      </c>
      <c r="BI1267" s="67">
        <f t="shared" si="417"/>
        <v>11782.805555555562</v>
      </c>
      <c r="BJ1267" s="57"/>
      <c r="BK1267" s="57"/>
      <c r="BM1267" s="57">
        <v>1263</v>
      </c>
      <c r="BN1267" s="57">
        <v>95.2</v>
      </c>
      <c r="BO1267" s="66">
        <v>0</v>
      </c>
      <c r="BP1267" s="65">
        <f t="shared" si="405"/>
        <v>26.444444444444443</v>
      </c>
      <c r="BQ1267" s="65">
        <f t="shared" si="418"/>
        <v>-2.7777777777778567E-2</v>
      </c>
      <c r="BR1267" s="67">
        <f t="shared" si="419"/>
        <v>11838.500000000005</v>
      </c>
      <c r="BS1267" s="57"/>
      <c r="BT1267" s="57"/>
    </row>
    <row r="1268" spans="1:72" x14ac:dyDescent="0.25">
      <c r="A1268" s="31">
        <v>1268</v>
      </c>
      <c r="B1268" s="56">
        <v>1265</v>
      </c>
      <c r="C1268" s="71">
        <v>94.9</v>
      </c>
      <c r="D1268" s="71">
        <v>0</v>
      </c>
      <c r="E1268" s="71">
        <v>26.361111111111111</v>
      </c>
      <c r="F1268" s="71">
        <v>-2.7777777777778567E-2</v>
      </c>
      <c r="G1268" s="71">
        <v>11891.291666666672</v>
      </c>
      <c r="K1268" s="57">
        <v>1264</v>
      </c>
      <c r="L1268" s="66">
        <v>0</v>
      </c>
      <c r="M1268" s="66">
        <v>0</v>
      </c>
      <c r="N1268" s="65">
        <f t="shared" si="399"/>
        <v>0</v>
      </c>
      <c r="O1268" s="65">
        <f t="shared" si="406"/>
        <v>0</v>
      </c>
      <c r="P1268" s="67">
        <f t="shared" si="407"/>
        <v>6871.0555555555457</v>
      </c>
      <c r="Q1268" s="57"/>
      <c r="R1268" s="57"/>
      <c r="T1268" s="57">
        <v>1264</v>
      </c>
      <c r="U1268" s="66">
        <v>40.200000000000003</v>
      </c>
      <c r="V1268" s="66">
        <v>0</v>
      </c>
      <c r="W1268" s="65">
        <f t="shared" si="400"/>
        <v>11.166666666666668</v>
      </c>
      <c r="X1268" s="65">
        <f t="shared" si="408"/>
        <v>2.7777777777778567E-2</v>
      </c>
      <c r="Y1268" s="67">
        <f t="shared" si="409"/>
        <v>9632.2222222222299</v>
      </c>
      <c r="Z1268" s="57"/>
      <c r="AA1268" s="57"/>
      <c r="AC1268" s="57">
        <v>1264</v>
      </c>
      <c r="AD1268" s="66">
        <v>39.6</v>
      </c>
      <c r="AE1268" s="66">
        <v>0</v>
      </c>
      <c r="AF1268" s="65">
        <f t="shared" si="401"/>
        <v>11</v>
      </c>
      <c r="AG1268" s="65">
        <f t="shared" si="410"/>
        <v>0.22222222222222321</v>
      </c>
      <c r="AH1268" s="67">
        <f t="shared" si="411"/>
        <v>9066.1111111111004</v>
      </c>
      <c r="AI1268" s="57"/>
      <c r="AJ1268" s="57"/>
      <c r="AL1268" s="57">
        <v>1264</v>
      </c>
      <c r="AM1268" s="66">
        <v>30</v>
      </c>
      <c r="AN1268" s="66">
        <v>0</v>
      </c>
      <c r="AO1268" s="65">
        <f t="shared" si="402"/>
        <v>8.3333333333333339</v>
      </c>
      <c r="AP1268" s="65">
        <f t="shared" si="412"/>
        <v>2.7777777777778567E-2</v>
      </c>
      <c r="AQ1268" s="67">
        <f t="shared" si="413"/>
        <v>11642.416666666662</v>
      </c>
      <c r="AR1268" s="57"/>
      <c r="AS1268" s="57"/>
      <c r="AU1268" s="57">
        <v>1264</v>
      </c>
      <c r="AV1268" s="66">
        <v>30</v>
      </c>
      <c r="AW1268" s="66">
        <v>0</v>
      </c>
      <c r="AX1268" s="65">
        <f t="shared" si="403"/>
        <v>8.3333333333333339</v>
      </c>
      <c r="AY1268" s="65">
        <f t="shared" si="414"/>
        <v>2.7777777777778567E-2</v>
      </c>
      <c r="AZ1268" s="67">
        <f t="shared" si="415"/>
        <v>11642.416666666662</v>
      </c>
      <c r="BA1268" s="57"/>
      <c r="BB1268" s="57"/>
      <c r="BD1268" s="57">
        <v>1264</v>
      </c>
      <c r="BE1268" s="66">
        <v>95</v>
      </c>
      <c r="BF1268" s="66">
        <v>0</v>
      </c>
      <c r="BG1268" s="65">
        <f t="shared" si="404"/>
        <v>26.388888888888889</v>
      </c>
      <c r="BH1268" s="65">
        <f t="shared" si="416"/>
        <v>-5.5555555555553582E-2</v>
      </c>
      <c r="BI1268" s="67">
        <f t="shared" si="417"/>
        <v>11809.222222222228</v>
      </c>
      <c r="BJ1268" s="57"/>
      <c r="BK1268" s="57"/>
      <c r="BM1268" s="57">
        <v>1264</v>
      </c>
      <c r="BN1268" s="57">
        <v>95</v>
      </c>
      <c r="BO1268" s="66">
        <v>0</v>
      </c>
      <c r="BP1268" s="65">
        <f t="shared" si="405"/>
        <v>26.388888888888889</v>
      </c>
      <c r="BQ1268" s="65">
        <f t="shared" si="418"/>
        <v>-5.5555555555553582E-2</v>
      </c>
      <c r="BR1268" s="67">
        <f t="shared" si="419"/>
        <v>11864.916666666672</v>
      </c>
      <c r="BS1268" s="57"/>
      <c r="BT1268" s="57"/>
    </row>
    <row r="1269" spans="1:72" x14ac:dyDescent="0.25">
      <c r="A1269" s="31">
        <v>1269</v>
      </c>
      <c r="B1269" s="56">
        <v>1266</v>
      </c>
      <c r="C1269" s="71">
        <v>94.7</v>
      </c>
      <c r="D1269" s="71">
        <v>0</v>
      </c>
      <c r="E1269" s="71">
        <v>26.305555555555557</v>
      </c>
      <c r="F1269" s="71">
        <v>-5.5555555555553582E-2</v>
      </c>
      <c r="G1269" s="71">
        <v>11917.625000000005</v>
      </c>
      <c r="K1269" s="57">
        <v>1265</v>
      </c>
      <c r="L1269" s="66">
        <v>0</v>
      </c>
      <c r="M1269" s="66">
        <v>0</v>
      </c>
      <c r="N1269" s="65">
        <f t="shared" si="399"/>
        <v>0</v>
      </c>
      <c r="O1269" s="65">
        <f t="shared" si="406"/>
        <v>0</v>
      </c>
      <c r="P1269" s="67">
        <f t="shared" si="407"/>
        <v>6871.0555555555457</v>
      </c>
      <c r="Q1269" s="57"/>
      <c r="R1269" s="57"/>
      <c r="T1269" s="57">
        <v>1265</v>
      </c>
      <c r="U1269" s="66">
        <v>40.299999999999997</v>
      </c>
      <c r="V1269" s="66">
        <v>0</v>
      </c>
      <c r="W1269" s="65">
        <f t="shared" si="400"/>
        <v>11.194444444444443</v>
      </c>
      <c r="X1269" s="65">
        <f t="shared" si="408"/>
        <v>2.7777777777775015E-2</v>
      </c>
      <c r="Y1269" s="67">
        <f t="shared" si="409"/>
        <v>9643.4027777777846</v>
      </c>
      <c r="Z1269" s="57"/>
      <c r="AA1269" s="57"/>
      <c r="AC1269" s="57">
        <v>1265</v>
      </c>
      <c r="AD1269" s="66">
        <v>40.1</v>
      </c>
      <c r="AE1269" s="66">
        <v>0</v>
      </c>
      <c r="AF1269" s="65">
        <f t="shared" si="401"/>
        <v>11.138888888888889</v>
      </c>
      <c r="AG1269" s="65">
        <f t="shared" si="410"/>
        <v>0.13888888888888928</v>
      </c>
      <c r="AH1269" s="67">
        <f t="shared" si="411"/>
        <v>9077.1805555555457</v>
      </c>
      <c r="AI1269" s="57"/>
      <c r="AJ1269" s="57"/>
      <c r="AL1269" s="57">
        <v>1265</v>
      </c>
      <c r="AM1269" s="66">
        <v>30.2</v>
      </c>
      <c r="AN1269" s="66">
        <v>0</v>
      </c>
      <c r="AO1269" s="65">
        <f t="shared" si="402"/>
        <v>8.3888888888888893</v>
      </c>
      <c r="AP1269" s="65">
        <f t="shared" si="412"/>
        <v>5.5555555555555358E-2</v>
      </c>
      <c r="AQ1269" s="67">
        <f t="shared" si="413"/>
        <v>11650.777777777774</v>
      </c>
      <c r="AR1269" s="57"/>
      <c r="AS1269" s="57"/>
      <c r="AU1269" s="57">
        <v>1265</v>
      </c>
      <c r="AV1269" s="66">
        <v>30.2</v>
      </c>
      <c r="AW1269" s="66">
        <v>0</v>
      </c>
      <c r="AX1269" s="65">
        <f t="shared" si="403"/>
        <v>8.3888888888888893</v>
      </c>
      <c r="AY1269" s="65">
        <f t="shared" si="414"/>
        <v>5.5555555555555358E-2</v>
      </c>
      <c r="AZ1269" s="67">
        <f t="shared" si="415"/>
        <v>11650.777777777774</v>
      </c>
      <c r="BA1269" s="57"/>
      <c r="BB1269" s="57"/>
      <c r="BD1269" s="57">
        <v>1265</v>
      </c>
      <c r="BE1269" s="66">
        <v>94.9</v>
      </c>
      <c r="BF1269" s="66">
        <v>0</v>
      </c>
      <c r="BG1269" s="65">
        <f t="shared" si="404"/>
        <v>26.361111111111111</v>
      </c>
      <c r="BH1269" s="65">
        <f t="shared" si="416"/>
        <v>-2.7777777777778567E-2</v>
      </c>
      <c r="BI1269" s="67">
        <f t="shared" si="417"/>
        <v>11835.597222222228</v>
      </c>
      <c r="BJ1269" s="57"/>
      <c r="BK1269" s="57"/>
      <c r="BM1269" s="57">
        <v>1265</v>
      </c>
      <c r="BN1269" s="57">
        <v>94.9</v>
      </c>
      <c r="BO1269" s="66">
        <v>0</v>
      </c>
      <c r="BP1269" s="65">
        <f t="shared" si="405"/>
        <v>26.361111111111111</v>
      </c>
      <c r="BQ1269" s="65">
        <f t="shared" si="418"/>
        <v>-2.7777777777778567E-2</v>
      </c>
      <c r="BR1269" s="67">
        <f t="shared" si="419"/>
        <v>11891.291666666672</v>
      </c>
      <c r="BS1269" s="57"/>
      <c r="BT1269" s="57"/>
    </row>
    <row r="1270" spans="1:72" x14ac:dyDescent="0.25">
      <c r="A1270" s="31">
        <v>1270</v>
      </c>
      <c r="B1270" s="56">
        <v>1267</v>
      </c>
      <c r="C1270" s="71">
        <v>94.5</v>
      </c>
      <c r="D1270" s="71">
        <v>0</v>
      </c>
      <c r="E1270" s="71">
        <v>26.25</v>
      </c>
      <c r="F1270" s="71">
        <v>-5.5555555555557135E-2</v>
      </c>
      <c r="G1270" s="71">
        <v>11943.902777777783</v>
      </c>
      <c r="K1270" s="57">
        <v>1266</v>
      </c>
      <c r="L1270" s="66">
        <v>0</v>
      </c>
      <c r="M1270" s="66">
        <v>0</v>
      </c>
      <c r="N1270" s="65">
        <f t="shared" si="399"/>
        <v>0</v>
      </c>
      <c r="O1270" s="65">
        <f t="shared" si="406"/>
        <v>0</v>
      </c>
      <c r="P1270" s="67">
        <f t="shared" si="407"/>
        <v>6871.0555555555457</v>
      </c>
      <c r="Q1270" s="57"/>
      <c r="R1270" s="57"/>
      <c r="T1270" s="57">
        <v>1266</v>
      </c>
      <c r="U1270" s="66">
        <v>40.4</v>
      </c>
      <c r="V1270" s="66">
        <v>0</v>
      </c>
      <c r="W1270" s="65">
        <f t="shared" si="400"/>
        <v>11.222222222222221</v>
      </c>
      <c r="X1270" s="65">
        <f t="shared" si="408"/>
        <v>2.7777777777778567E-2</v>
      </c>
      <c r="Y1270" s="67">
        <f t="shared" si="409"/>
        <v>9654.6111111111186</v>
      </c>
      <c r="Z1270" s="57"/>
      <c r="AA1270" s="57"/>
      <c r="AC1270" s="57">
        <v>1266</v>
      </c>
      <c r="AD1270" s="66">
        <v>40.9</v>
      </c>
      <c r="AE1270" s="66">
        <v>0</v>
      </c>
      <c r="AF1270" s="65">
        <f t="shared" si="401"/>
        <v>11.361111111111111</v>
      </c>
      <c r="AG1270" s="65">
        <f t="shared" si="410"/>
        <v>0.22222222222222143</v>
      </c>
      <c r="AH1270" s="67">
        <f t="shared" si="411"/>
        <v>9088.4305555555457</v>
      </c>
      <c r="AI1270" s="57"/>
      <c r="AJ1270" s="57"/>
      <c r="AL1270" s="57">
        <v>1266</v>
      </c>
      <c r="AM1270" s="66">
        <v>30.4</v>
      </c>
      <c r="AN1270" s="66">
        <v>0</v>
      </c>
      <c r="AO1270" s="65">
        <f t="shared" si="402"/>
        <v>8.4444444444444446</v>
      </c>
      <c r="AP1270" s="65">
        <f t="shared" si="412"/>
        <v>5.5555555555555358E-2</v>
      </c>
      <c r="AQ1270" s="67">
        <f t="shared" si="413"/>
        <v>11659.19444444444</v>
      </c>
      <c r="AR1270" s="57"/>
      <c r="AS1270" s="57"/>
      <c r="AU1270" s="57">
        <v>1266</v>
      </c>
      <c r="AV1270" s="66">
        <v>30.4</v>
      </c>
      <c r="AW1270" s="66">
        <v>0</v>
      </c>
      <c r="AX1270" s="65">
        <f t="shared" si="403"/>
        <v>8.4444444444444446</v>
      </c>
      <c r="AY1270" s="65">
        <f t="shared" si="414"/>
        <v>5.5555555555555358E-2</v>
      </c>
      <c r="AZ1270" s="67">
        <f t="shared" si="415"/>
        <v>11659.19444444444</v>
      </c>
      <c r="BA1270" s="57"/>
      <c r="BB1270" s="57"/>
      <c r="BD1270" s="57">
        <v>1266</v>
      </c>
      <c r="BE1270" s="66">
        <v>94.7</v>
      </c>
      <c r="BF1270" s="66">
        <v>0</v>
      </c>
      <c r="BG1270" s="65">
        <f t="shared" si="404"/>
        <v>26.305555555555557</v>
      </c>
      <c r="BH1270" s="65">
        <f t="shared" si="416"/>
        <v>-5.5555555555553582E-2</v>
      </c>
      <c r="BI1270" s="67">
        <f t="shared" si="417"/>
        <v>11861.930555555562</v>
      </c>
      <c r="BJ1270" s="57"/>
      <c r="BK1270" s="57"/>
      <c r="BM1270" s="57">
        <v>1266</v>
      </c>
      <c r="BN1270" s="57">
        <v>94.7</v>
      </c>
      <c r="BO1270" s="66">
        <v>0</v>
      </c>
      <c r="BP1270" s="65">
        <f t="shared" si="405"/>
        <v>26.305555555555557</v>
      </c>
      <c r="BQ1270" s="65">
        <f t="shared" si="418"/>
        <v>-5.5555555555553582E-2</v>
      </c>
      <c r="BR1270" s="67">
        <f t="shared" si="419"/>
        <v>11917.625000000005</v>
      </c>
      <c r="BS1270" s="57"/>
      <c r="BT1270" s="57"/>
    </row>
    <row r="1271" spans="1:72" x14ac:dyDescent="0.25">
      <c r="A1271" s="31">
        <v>1271</v>
      </c>
      <c r="B1271" s="56">
        <v>1268</v>
      </c>
      <c r="C1271" s="71">
        <v>94.4</v>
      </c>
      <c r="D1271" s="71">
        <v>0</v>
      </c>
      <c r="E1271" s="71">
        <v>26.222222222222221</v>
      </c>
      <c r="F1271" s="71">
        <v>-2.7777777777778567E-2</v>
      </c>
      <c r="G1271" s="71">
        <v>11970.138888888894</v>
      </c>
      <c r="K1271" s="57">
        <v>1267</v>
      </c>
      <c r="L1271" s="66">
        <v>0</v>
      </c>
      <c r="M1271" s="66">
        <v>0</v>
      </c>
      <c r="N1271" s="65">
        <f t="shared" si="399"/>
        <v>0</v>
      </c>
      <c r="O1271" s="65">
        <f t="shared" si="406"/>
        <v>0</v>
      </c>
      <c r="P1271" s="67">
        <f t="shared" si="407"/>
        <v>6871.0555555555457</v>
      </c>
      <c r="Q1271" s="57"/>
      <c r="R1271" s="57"/>
      <c r="T1271" s="57">
        <v>1267</v>
      </c>
      <c r="U1271" s="66">
        <v>40.5</v>
      </c>
      <c r="V1271" s="66">
        <v>0</v>
      </c>
      <c r="W1271" s="65">
        <f t="shared" si="400"/>
        <v>11.25</v>
      </c>
      <c r="X1271" s="65">
        <f t="shared" si="408"/>
        <v>2.7777777777778567E-2</v>
      </c>
      <c r="Y1271" s="67">
        <f t="shared" si="409"/>
        <v>9665.8472222222299</v>
      </c>
      <c r="Z1271" s="57"/>
      <c r="AA1271" s="57"/>
      <c r="AC1271" s="57">
        <v>1267</v>
      </c>
      <c r="AD1271" s="66">
        <v>41.8</v>
      </c>
      <c r="AE1271" s="66">
        <v>0</v>
      </c>
      <c r="AF1271" s="65">
        <f t="shared" si="401"/>
        <v>11.611111111111111</v>
      </c>
      <c r="AG1271" s="65">
        <f t="shared" si="410"/>
        <v>0.25</v>
      </c>
      <c r="AH1271" s="67">
        <f t="shared" si="411"/>
        <v>9099.916666666657</v>
      </c>
      <c r="AI1271" s="57"/>
      <c r="AJ1271" s="57"/>
      <c r="AL1271" s="57">
        <v>1267</v>
      </c>
      <c r="AM1271" s="66">
        <v>30.6</v>
      </c>
      <c r="AN1271" s="66">
        <v>0</v>
      </c>
      <c r="AO1271" s="65">
        <f t="shared" si="402"/>
        <v>8.5</v>
      </c>
      <c r="AP1271" s="65">
        <f t="shared" si="412"/>
        <v>5.5555555555555358E-2</v>
      </c>
      <c r="AQ1271" s="67">
        <f t="shared" si="413"/>
        <v>11667.666666666662</v>
      </c>
      <c r="AR1271" s="57"/>
      <c r="AS1271" s="57"/>
      <c r="AU1271" s="57">
        <v>1267</v>
      </c>
      <c r="AV1271" s="66">
        <v>30.6</v>
      </c>
      <c r="AW1271" s="66">
        <v>0</v>
      </c>
      <c r="AX1271" s="65">
        <f t="shared" si="403"/>
        <v>8.5</v>
      </c>
      <c r="AY1271" s="65">
        <f t="shared" si="414"/>
        <v>5.5555555555555358E-2</v>
      </c>
      <c r="AZ1271" s="67">
        <f t="shared" si="415"/>
        <v>11667.666666666662</v>
      </c>
      <c r="BA1271" s="57"/>
      <c r="BB1271" s="57"/>
      <c r="BD1271" s="57">
        <v>1267</v>
      </c>
      <c r="BE1271" s="66">
        <v>94.5</v>
      </c>
      <c r="BF1271" s="66">
        <v>0</v>
      </c>
      <c r="BG1271" s="65">
        <f t="shared" si="404"/>
        <v>26.25</v>
      </c>
      <c r="BH1271" s="65">
        <f t="shared" si="416"/>
        <v>-5.5555555555557135E-2</v>
      </c>
      <c r="BI1271" s="67">
        <f t="shared" si="417"/>
        <v>11888.208333333339</v>
      </c>
      <c r="BJ1271" s="57"/>
      <c r="BK1271" s="57"/>
      <c r="BM1271" s="57">
        <v>1267</v>
      </c>
      <c r="BN1271" s="57">
        <v>94.5</v>
      </c>
      <c r="BO1271" s="66">
        <v>0</v>
      </c>
      <c r="BP1271" s="65">
        <f t="shared" si="405"/>
        <v>26.25</v>
      </c>
      <c r="BQ1271" s="65">
        <f t="shared" si="418"/>
        <v>-5.5555555555557135E-2</v>
      </c>
      <c r="BR1271" s="67">
        <f t="shared" si="419"/>
        <v>11943.902777777783</v>
      </c>
      <c r="BS1271" s="57"/>
      <c r="BT1271" s="57"/>
    </row>
    <row r="1272" spans="1:72" x14ac:dyDescent="0.25">
      <c r="A1272" s="31">
        <v>1272</v>
      </c>
      <c r="B1272" s="56">
        <v>1269</v>
      </c>
      <c r="C1272" s="71">
        <v>94.4</v>
      </c>
      <c r="D1272" s="71">
        <v>0</v>
      </c>
      <c r="E1272" s="71">
        <v>26.222222222222221</v>
      </c>
      <c r="F1272" s="71">
        <v>0</v>
      </c>
      <c r="G1272" s="71">
        <v>11996.361111111117</v>
      </c>
      <c r="K1272" s="57">
        <v>1268</v>
      </c>
      <c r="L1272" s="66">
        <v>0</v>
      </c>
      <c r="M1272" s="66">
        <v>0</v>
      </c>
      <c r="N1272" s="65">
        <f t="shared" si="399"/>
        <v>0</v>
      </c>
      <c r="O1272" s="65">
        <f t="shared" si="406"/>
        <v>0</v>
      </c>
      <c r="P1272" s="67">
        <f t="shared" si="407"/>
        <v>6871.0555555555457</v>
      </c>
      <c r="Q1272" s="57"/>
      <c r="R1272" s="57"/>
      <c r="T1272" s="57">
        <v>1268</v>
      </c>
      <c r="U1272" s="66">
        <v>40.5</v>
      </c>
      <c r="V1272" s="66">
        <v>0</v>
      </c>
      <c r="W1272" s="65">
        <f t="shared" si="400"/>
        <v>11.25</v>
      </c>
      <c r="X1272" s="65">
        <f t="shared" si="408"/>
        <v>0</v>
      </c>
      <c r="Y1272" s="67">
        <f t="shared" si="409"/>
        <v>9677.0972222222299</v>
      </c>
      <c r="Z1272" s="57"/>
      <c r="AA1272" s="57"/>
      <c r="AC1272" s="57">
        <v>1268</v>
      </c>
      <c r="AD1272" s="66">
        <v>43.3</v>
      </c>
      <c r="AE1272" s="66">
        <v>0</v>
      </c>
      <c r="AF1272" s="65">
        <f t="shared" si="401"/>
        <v>12.027777777777777</v>
      </c>
      <c r="AG1272" s="65">
        <f t="shared" si="410"/>
        <v>0.41666666666666607</v>
      </c>
      <c r="AH1272" s="67">
        <f t="shared" si="411"/>
        <v>9111.7361111111022</v>
      </c>
      <c r="AI1272" s="57"/>
      <c r="AJ1272" s="57"/>
      <c r="AL1272" s="57">
        <v>1268</v>
      </c>
      <c r="AM1272" s="66">
        <v>31.6</v>
      </c>
      <c r="AN1272" s="66">
        <v>0</v>
      </c>
      <c r="AO1272" s="65">
        <f t="shared" si="402"/>
        <v>8.7777777777777786</v>
      </c>
      <c r="AP1272" s="65">
        <f t="shared" si="412"/>
        <v>0.27777777777777857</v>
      </c>
      <c r="AQ1272" s="67">
        <f t="shared" si="413"/>
        <v>11676.305555555551</v>
      </c>
      <c r="AR1272" s="57"/>
      <c r="AS1272" s="57"/>
      <c r="AU1272" s="57">
        <v>1268</v>
      </c>
      <c r="AV1272" s="66">
        <v>31.6</v>
      </c>
      <c r="AW1272" s="66">
        <v>0</v>
      </c>
      <c r="AX1272" s="65">
        <f t="shared" si="403"/>
        <v>8.7777777777777786</v>
      </c>
      <c r="AY1272" s="65">
        <f t="shared" si="414"/>
        <v>0.27777777777777857</v>
      </c>
      <c r="AZ1272" s="67">
        <f t="shared" si="415"/>
        <v>11676.305555555551</v>
      </c>
      <c r="BA1272" s="57"/>
      <c r="BB1272" s="57"/>
      <c r="BD1272" s="57">
        <v>1268</v>
      </c>
      <c r="BE1272" s="66">
        <v>94.4</v>
      </c>
      <c r="BF1272" s="66">
        <v>0</v>
      </c>
      <c r="BG1272" s="65">
        <f t="shared" si="404"/>
        <v>26.222222222222221</v>
      </c>
      <c r="BH1272" s="65">
        <f t="shared" si="416"/>
        <v>-2.7777777777778567E-2</v>
      </c>
      <c r="BI1272" s="67">
        <f t="shared" si="417"/>
        <v>11914.444444444451</v>
      </c>
      <c r="BJ1272" s="57"/>
      <c r="BK1272" s="57"/>
      <c r="BM1272" s="57">
        <v>1268</v>
      </c>
      <c r="BN1272" s="57">
        <v>94.4</v>
      </c>
      <c r="BO1272" s="66">
        <v>0</v>
      </c>
      <c r="BP1272" s="65">
        <f t="shared" si="405"/>
        <v>26.222222222222221</v>
      </c>
      <c r="BQ1272" s="65">
        <f t="shared" si="418"/>
        <v>-2.7777777777778567E-2</v>
      </c>
      <c r="BR1272" s="67">
        <f t="shared" si="419"/>
        <v>11970.138888888894</v>
      </c>
      <c r="BS1272" s="57"/>
      <c r="BT1272" s="57"/>
    </row>
    <row r="1273" spans="1:72" x14ac:dyDescent="0.25">
      <c r="A1273" s="31">
        <v>1273</v>
      </c>
      <c r="B1273" s="56">
        <v>1270</v>
      </c>
      <c r="C1273" s="71">
        <v>94.3</v>
      </c>
      <c r="D1273" s="71">
        <v>0</v>
      </c>
      <c r="E1273" s="71">
        <v>26.194444444444443</v>
      </c>
      <c r="F1273" s="71">
        <v>-2.7777777777778567E-2</v>
      </c>
      <c r="G1273" s="71">
        <v>12022.569444444451</v>
      </c>
      <c r="K1273" s="57">
        <v>1269</v>
      </c>
      <c r="L1273" s="66">
        <v>0</v>
      </c>
      <c r="M1273" s="66">
        <v>0</v>
      </c>
      <c r="N1273" s="65">
        <f t="shared" si="399"/>
        <v>0</v>
      </c>
      <c r="O1273" s="65">
        <f t="shared" si="406"/>
        <v>0</v>
      </c>
      <c r="P1273" s="67">
        <f t="shared" si="407"/>
        <v>6871.0555555555457</v>
      </c>
      <c r="Q1273" s="57"/>
      <c r="R1273" s="57"/>
      <c r="T1273" s="57">
        <v>1269</v>
      </c>
      <c r="U1273" s="66">
        <v>40.4</v>
      </c>
      <c r="V1273" s="66">
        <v>0</v>
      </c>
      <c r="W1273" s="65">
        <f t="shared" si="400"/>
        <v>11.222222222222221</v>
      </c>
      <c r="X1273" s="65">
        <f t="shared" si="408"/>
        <v>-2.7777777777778567E-2</v>
      </c>
      <c r="Y1273" s="67">
        <f t="shared" si="409"/>
        <v>9688.3333333333412</v>
      </c>
      <c r="Z1273" s="57"/>
      <c r="AA1273" s="57"/>
      <c r="AC1273" s="57">
        <v>1269</v>
      </c>
      <c r="AD1273" s="66">
        <v>44.7</v>
      </c>
      <c r="AE1273" s="66">
        <v>0</v>
      </c>
      <c r="AF1273" s="65">
        <f t="shared" si="401"/>
        <v>12.416666666666668</v>
      </c>
      <c r="AG1273" s="65">
        <f t="shared" si="410"/>
        <v>0.38888888888889106</v>
      </c>
      <c r="AH1273" s="67">
        <f t="shared" si="411"/>
        <v>9123.9583333333248</v>
      </c>
      <c r="AI1273" s="57"/>
      <c r="AJ1273" s="57"/>
      <c r="AL1273" s="57">
        <v>1269</v>
      </c>
      <c r="AM1273" s="66">
        <v>33</v>
      </c>
      <c r="AN1273" s="66">
        <v>0</v>
      </c>
      <c r="AO1273" s="65">
        <f t="shared" si="402"/>
        <v>9.1666666666666661</v>
      </c>
      <c r="AP1273" s="65">
        <f t="shared" si="412"/>
        <v>0.38888888888888751</v>
      </c>
      <c r="AQ1273" s="67">
        <f t="shared" si="413"/>
        <v>11685.277777777774</v>
      </c>
      <c r="AR1273" s="57"/>
      <c r="AS1273" s="57"/>
      <c r="AU1273" s="57">
        <v>1269</v>
      </c>
      <c r="AV1273" s="66">
        <v>33</v>
      </c>
      <c r="AW1273" s="66">
        <v>0</v>
      </c>
      <c r="AX1273" s="65">
        <f t="shared" si="403"/>
        <v>9.1666666666666661</v>
      </c>
      <c r="AY1273" s="65">
        <f t="shared" si="414"/>
        <v>0.38888888888888751</v>
      </c>
      <c r="AZ1273" s="67">
        <f t="shared" si="415"/>
        <v>11685.277777777774</v>
      </c>
      <c r="BA1273" s="57"/>
      <c r="BB1273" s="57"/>
      <c r="BD1273" s="57">
        <v>1269</v>
      </c>
      <c r="BE1273" s="66">
        <v>94.4</v>
      </c>
      <c r="BF1273" s="66">
        <v>0</v>
      </c>
      <c r="BG1273" s="65">
        <f t="shared" si="404"/>
        <v>26.222222222222221</v>
      </c>
      <c r="BH1273" s="65">
        <f t="shared" si="416"/>
        <v>0</v>
      </c>
      <c r="BI1273" s="67">
        <f t="shared" si="417"/>
        <v>11940.666666666673</v>
      </c>
      <c r="BJ1273" s="57"/>
      <c r="BK1273" s="57"/>
      <c r="BM1273" s="57">
        <v>1269</v>
      </c>
      <c r="BN1273" s="57">
        <v>94.4</v>
      </c>
      <c r="BO1273" s="66">
        <v>0</v>
      </c>
      <c r="BP1273" s="65">
        <f t="shared" si="405"/>
        <v>26.222222222222221</v>
      </c>
      <c r="BQ1273" s="65">
        <f t="shared" si="418"/>
        <v>0</v>
      </c>
      <c r="BR1273" s="67">
        <f t="shared" si="419"/>
        <v>11996.361111111117</v>
      </c>
      <c r="BS1273" s="57"/>
      <c r="BT1273" s="57"/>
    </row>
    <row r="1274" spans="1:72" x14ac:dyDescent="0.25">
      <c r="A1274" s="31">
        <v>1274</v>
      </c>
      <c r="B1274" s="56">
        <v>1271</v>
      </c>
      <c r="C1274" s="71">
        <v>94.3</v>
      </c>
      <c r="D1274" s="71">
        <v>0</v>
      </c>
      <c r="E1274" s="71">
        <v>26.194444444444443</v>
      </c>
      <c r="F1274" s="71">
        <v>0</v>
      </c>
      <c r="G1274" s="71">
        <v>12048.763888888896</v>
      </c>
      <c r="K1274" s="57">
        <v>1270</v>
      </c>
      <c r="L1274" s="66">
        <v>0</v>
      </c>
      <c r="M1274" s="66">
        <v>0</v>
      </c>
      <c r="N1274" s="65">
        <f t="shared" si="399"/>
        <v>0</v>
      </c>
      <c r="O1274" s="65">
        <f t="shared" si="406"/>
        <v>0</v>
      </c>
      <c r="P1274" s="67">
        <f t="shared" si="407"/>
        <v>6871.0555555555457</v>
      </c>
      <c r="Q1274" s="57"/>
      <c r="R1274" s="57"/>
      <c r="T1274" s="57">
        <v>1270</v>
      </c>
      <c r="U1274" s="66">
        <v>40.299999999999997</v>
      </c>
      <c r="V1274" s="66">
        <v>0</v>
      </c>
      <c r="W1274" s="65">
        <f t="shared" si="400"/>
        <v>11.194444444444443</v>
      </c>
      <c r="X1274" s="65">
        <f t="shared" si="408"/>
        <v>-2.7777777777778567E-2</v>
      </c>
      <c r="Y1274" s="67">
        <f t="shared" si="409"/>
        <v>9699.5416666666752</v>
      </c>
      <c r="Z1274" s="57"/>
      <c r="AA1274" s="57"/>
      <c r="AC1274" s="57">
        <v>1270</v>
      </c>
      <c r="AD1274" s="66">
        <v>46.4</v>
      </c>
      <c r="AE1274" s="66">
        <v>0</v>
      </c>
      <c r="AF1274" s="65">
        <f t="shared" si="401"/>
        <v>12.888888888888888</v>
      </c>
      <c r="AG1274" s="65">
        <f t="shared" si="410"/>
        <v>0.47222222222221966</v>
      </c>
      <c r="AH1274" s="67">
        <f t="shared" si="411"/>
        <v>9136.6111111111022</v>
      </c>
      <c r="AI1274" s="57"/>
      <c r="AJ1274" s="57"/>
      <c r="AL1274" s="57">
        <v>1270</v>
      </c>
      <c r="AM1274" s="66">
        <v>33.9</v>
      </c>
      <c r="AN1274" s="66">
        <v>0</v>
      </c>
      <c r="AO1274" s="65">
        <f t="shared" si="402"/>
        <v>9.4166666666666661</v>
      </c>
      <c r="AP1274" s="65">
        <f t="shared" si="412"/>
        <v>0.25</v>
      </c>
      <c r="AQ1274" s="67">
        <f t="shared" si="413"/>
        <v>11694.56944444444</v>
      </c>
      <c r="AR1274" s="57"/>
      <c r="AS1274" s="57"/>
      <c r="AU1274" s="57">
        <v>1270</v>
      </c>
      <c r="AV1274" s="66">
        <v>33.9</v>
      </c>
      <c r="AW1274" s="66">
        <v>0</v>
      </c>
      <c r="AX1274" s="65">
        <f t="shared" si="403"/>
        <v>9.4166666666666661</v>
      </c>
      <c r="AY1274" s="65">
        <f t="shared" si="414"/>
        <v>0.25</v>
      </c>
      <c r="AZ1274" s="67">
        <f t="shared" si="415"/>
        <v>11694.56944444444</v>
      </c>
      <c r="BA1274" s="57"/>
      <c r="BB1274" s="57"/>
      <c r="BD1274" s="57">
        <v>1270</v>
      </c>
      <c r="BE1274" s="66">
        <v>94.3</v>
      </c>
      <c r="BF1274" s="66">
        <v>0</v>
      </c>
      <c r="BG1274" s="65">
        <f t="shared" si="404"/>
        <v>26.194444444444443</v>
      </c>
      <c r="BH1274" s="65">
        <f t="shared" si="416"/>
        <v>-2.7777777777778567E-2</v>
      </c>
      <c r="BI1274" s="67">
        <f t="shared" si="417"/>
        <v>11966.875000000007</v>
      </c>
      <c r="BJ1274" s="57"/>
      <c r="BK1274" s="57"/>
      <c r="BM1274" s="57">
        <v>1270</v>
      </c>
      <c r="BN1274" s="57">
        <v>94.3</v>
      </c>
      <c r="BO1274" s="66">
        <v>0</v>
      </c>
      <c r="BP1274" s="65">
        <f t="shared" si="405"/>
        <v>26.194444444444443</v>
      </c>
      <c r="BQ1274" s="65">
        <f t="shared" si="418"/>
        <v>-2.7777777777778567E-2</v>
      </c>
      <c r="BR1274" s="67">
        <f t="shared" si="419"/>
        <v>12022.569444444451</v>
      </c>
      <c r="BS1274" s="57"/>
      <c r="BT1274" s="57"/>
    </row>
    <row r="1275" spans="1:72" x14ac:dyDescent="0.25">
      <c r="A1275" s="31">
        <v>1275</v>
      </c>
      <c r="B1275" s="56">
        <v>1272</v>
      </c>
      <c r="C1275" s="71">
        <v>94.1</v>
      </c>
      <c r="D1275" s="71">
        <v>0</v>
      </c>
      <c r="E1275" s="71">
        <v>26.138888888888886</v>
      </c>
      <c r="F1275" s="71">
        <v>-5.5555555555557135E-2</v>
      </c>
      <c r="G1275" s="71">
        <v>12074.930555555562</v>
      </c>
      <c r="K1275" s="57">
        <v>1271</v>
      </c>
      <c r="L1275" s="66">
        <v>0</v>
      </c>
      <c r="M1275" s="66">
        <v>0</v>
      </c>
      <c r="N1275" s="65">
        <f t="shared" si="399"/>
        <v>0</v>
      </c>
      <c r="O1275" s="65">
        <f t="shared" si="406"/>
        <v>0</v>
      </c>
      <c r="P1275" s="67">
        <f t="shared" si="407"/>
        <v>6871.0555555555457</v>
      </c>
      <c r="Q1275" s="57"/>
      <c r="R1275" s="57"/>
      <c r="T1275" s="57">
        <v>1271</v>
      </c>
      <c r="U1275" s="66">
        <v>40.200000000000003</v>
      </c>
      <c r="V1275" s="66">
        <v>0</v>
      </c>
      <c r="W1275" s="65">
        <f t="shared" si="400"/>
        <v>11.166666666666668</v>
      </c>
      <c r="X1275" s="65">
        <f t="shared" si="408"/>
        <v>-2.7777777777775015E-2</v>
      </c>
      <c r="Y1275" s="67">
        <f t="shared" si="409"/>
        <v>9710.7222222222299</v>
      </c>
      <c r="Z1275" s="57"/>
      <c r="AA1275" s="57"/>
      <c r="AC1275" s="57">
        <v>1271</v>
      </c>
      <c r="AD1275" s="66">
        <v>47.9</v>
      </c>
      <c r="AE1275" s="66">
        <v>0</v>
      </c>
      <c r="AF1275" s="65">
        <f t="shared" si="401"/>
        <v>13.305555555555555</v>
      </c>
      <c r="AG1275" s="65">
        <f t="shared" si="410"/>
        <v>0.41666666666666785</v>
      </c>
      <c r="AH1275" s="67">
        <f t="shared" si="411"/>
        <v>9149.7083333333248</v>
      </c>
      <c r="AI1275" s="57"/>
      <c r="AJ1275" s="57"/>
      <c r="AL1275" s="57">
        <v>1271</v>
      </c>
      <c r="AM1275" s="66">
        <v>34.799999999999997</v>
      </c>
      <c r="AN1275" s="66">
        <v>0</v>
      </c>
      <c r="AO1275" s="65">
        <f t="shared" si="402"/>
        <v>9.6666666666666661</v>
      </c>
      <c r="AP1275" s="65">
        <f t="shared" si="412"/>
        <v>0.25</v>
      </c>
      <c r="AQ1275" s="67">
        <f t="shared" si="413"/>
        <v>11704.111111111106</v>
      </c>
      <c r="AR1275" s="57"/>
      <c r="AS1275" s="57"/>
      <c r="AU1275" s="57">
        <v>1271</v>
      </c>
      <c r="AV1275" s="66">
        <v>34.799999999999997</v>
      </c>
      <c r="AW1275" s="66">
        <v>0</v>
      </c>
      <c r="AX1275" s="65">
        <f t="shared" si="403"/>
        <v>9.6666666666666661</v>
      </c>
      <c r="AY1275" s="65">
        <f t="shared" si="414"/>
        <v>0.25</v>
      </c>
      <c r="AZ1275" s="67">
        <f t="shared" si="415"/>
        <v>11704.111111111106</v>
      </c>
      <c r="BA1275" s="57"/>
      <c r="BB1275" s="57"/>
      <c r="BD1275" s="57">
        <v>1271</v>
      </c>
      <c r="BE1275" s="66">
        <v>94.3</v>
      </c>
      <c r="BF1275" s="66">
        <v>0</v>
      </c>
      <c r="BG1275" s="65">
        <f t="shared" si="404"/>
        <v>26.194444444444443</v>
      </c>
      <c r="BH1275" s="65">
        <f t="shared" si="416"/>
        <v>0</v>
      </c>
      <c r="BI1275" s="67">
        <f t="shared" si="417"/>
        <v>11993.069444444453</v>
      </c>
      <c r="BJ1275" s="57"/>
      <c r="BK1275" s="57"/>
      <c r="BM1275" s="57">
        <v>1271</v>
      </c>
      <c r="BN1275" s="57">
        <v>94.3</v>
      </c>
      <c r="BO1275" s="66">
        <v>0</v>
      </c>
      <c r="BP1275" s="65">
        <f t="shared" si="405"/>
        <v>26.194444444444443</v>
      </c>
      <c r="BQ1275" s="65">
        <f t="shared" si="418"/>
        <v>0</v>
      </c>
      <c r="BR1275" s="67">
        <f t="shared" si="419"/>
        <v>12048.763888888896</v>
      </c>
      <c r="BS1275" s="57"/>
      <c r="BT1275" s="57"/>
    </row>
    <row r="1276" spans="1:72" x14ac:dyDescent="0.25">
      <c r="A1276" s="31">
        <v>1276</v>
      </c>
      <c r="B1276" s="56">
        <v>1273</v>
      </c>
      <c r="C1276" s="71">
        <v>93.9</v>
      </c>
      <c r="D1276" s="71">
        <v>0</v>
      </c>
      <c r="E1276" s="71">
        <v>26.083333333333336</v>
      </c>
      <c r="F1276" s="71">
        <v>-5.5555555555550029E-2</v>
      </c>
      <c r="G1276" s="71">
        <v>12101.041666666673</v>
      </c>
      <c r="K1276" s="57">
        <v>1272</v>
      </c>
      <c r="L1276" s="66">
        <v>0</v>
      </c>
      <c r="M1276" s="66">
        <v>0</v>
      </c>
      <c r="N1276" s="65">
        <f t="shared" si="399"/>
        <v>0</v>
      </c>
      <c r="O1276" s="65">
        <f t="shared" si="406"/>
        <v>0</v>
      </c>
      <c r="P1276" s="67">
        <f t="shared" si="407"/>
        <v>6871.0555555555457</v>
      </c>
      <c r="Q1276" s="57"/>
      <c r="R1276" s="57"/>
      <c r="T1276" s="57">
        <v>1272</v>
      </c>
      <c r="U1276" s="66">
        <v>40.1</v>
      </c>
      <c r="V1276" s="66">
        <v>0</v>
      </c>
      <c r="W1276" s="65">
        <f t="shared" si="400"/>
        <v>11.138888888888889</v>
      </c>
      <c r="X1276" s="65">
        <f t="shared" si="408"/>
        <v>-2.7777777777778567E-2</v>
      </c>
      <c r="Y1276" s="67">
        <f t="shared" si="409"/>
        <v>9721.8750000000073</v>
      </c>
      <c r="Z1276" s="57"/>
      <c r="AA1276" s="57"/>
      <c r="AC1276" s="57">
        <v>1272</v>
      </c>
      <c r="AD1276" s="66">
        <v>49.6</v>
      </c>
      <c r="AE1276" s="66">
        <v>0</v>
      </c>
      <c r="AF1276" s="65">
        <f t="shared" si="401"/>
        <v>13.777777777777779</v>
      </c>
      <c r="AG1276" s="65">
        <f t="shared" si="410"/>
        <v>0.47222222222222321</v>
      </c>
      <c r="AH1276" s="67">
        <f t="shared" si="411"/>
        <v>9163.2499999999909</v>
      </c>
      <c r="AI1276" s="57"/>
      <c r="AJ1276" s="57"/>
      <c r="AL1276" s="57">
        <v>1272</v>
      </c>
      <c r="AM1276" s="66">
        <v>35.700000000000003</v>
      </c>
      <c r="AN1276" s="66">
        <v>0</v>
      </c>
      <c r="AO1276" s="65">
        <f t="shared" si="402"/>
        <v>9.9166666666666679</v>
      </c>
      <c r="AP1276" s="65">
        <f t="shared" si="412"/>
        <v>0.25000000000000178</v>
      </c>
      <c r="AQ1276" s="67">
        <f t="shared" si="413"/>
        <v>11713.902777777772</v>
      </c>
      <c r="AR1276" s="57"/>
      <c r="AS1276" s="57"/>
      <c r="AU1276" s="57">
        <v>1272</v>
      </c>
      <c r="AV1276" s="66">
        <v>35.700000000000003</v>
      </c>
      <c r="AW1276" s="66">
        <v>0</v>
      </c>
      <c r="AX1276" s="65">
        <f t="shared" si="403"/>
        <v>9.9166666666666679</v>
      </c>
      <c r="AY1276" s="65">
        <f t="shared" si="414"/>
        <v>0.25000000000000178</v>
      </c>
      <c r="AZ1276" s="67">
        <f t="shared" si="415"/>
        <v>11713.902777777772</v>
      </c>
      <c r="BA1276" s="57"/>
      <c r="BB1276" s="57"/>
      <c r="BD1276" s="57">
        <v>1272</v>
      </c>
      <c r="BE1276" s="66">
        <v>94.1</v>
      </c>
      <c r="BF1276" s="66">
        <v>0</v>
      </c>
      <c r="BG1276" s="65">
        <f t="shared" si="404"/>
        <v>26.138888888888886</v>
      </c>
      <c r="BH1276" s="65">
        <f t="shared" si="416"/>
        <v>-5.5555555555557135E-2</v>
      </c>
      <c r="BI1276" s="67">
        <f t="shared" si="417"/>
        <v>12019.236111111119</v>
      </c>
      <c r="BJ1276" s="57"/>
      <c r="BK1276" s="57"/>
      <c r="BM1276" s="57">
        <v>1272</v>
      </c>
      <c r="BN1276" s="57">
        <v>94.1</v>
      </c>
      <c r="BO1276" s="66">
        <v>0</v>
      </c>
      <c r="BP1276" s="65">
        <f t="shared" si="405"/>
        <v>26.138888888888886</v>
      </c>
      <c r="BQ1276" s="65">
        <f t="shared" si="418"/>
        <v>-5.5555555555557135E-2</v>
      </c>
      <c r="BR1276" s="67">
        <f t="shared" si="419"/>
        <v>12074.930555555562</v>
      </c>
      <c r="BS1276" s="57"/>
      <c r="BT1276" s="57"/>
    </row>
    <row r="1277" spans="1:72" x14ac:dyDescent="0.25">
      <c r="A1277" s="31">
        <v>1277</v>
      </c>
      <c r="B1277" s="56">
        <v>1274</v>
      </c>
      <c r="C1277" s="71">
        <v>93.4</v>
      </c>
      <c r="D1277" s="71">
        <v>0</v>
      </c>
      <c r="E1277" s="71">
        <v>25.944444444444446</v>
      </c>
      <c r="F1277" s="71">
        <v>-0.13888888888888928</v>
      </c>
      <c r="G1277" s="71">
        <v>12127.055555555562</v>
      </c>
      <c r="K1277" s="57">
        <v>1273</v>
      </c>
      <c r="L1277" s="66">
        <v>0</v>
      </c>
      <c r="M1277" s="66">
        <v>0</v>
      </c>
      <c r="N1277" s="65">
        <f t="shared" si="399"/>
        <v>0</v>
      </c>
      <c r="O1277" s="65">
        <f t="shared" si="406"/>
        <v>0</v>
      </c>
      <c r="P1277" s="67">
        <f t="shared" si="407"/>
        <v>6871.0555555555457</v>
      </c>
      <c r="Q1277" s="57"/>
      <c r="R1277" s="57"/>
      <c r="T1277" s="57">
        <v>1273</v>
      </c>
      <c r="U1277" s="66">
        <v>39.700000000000003</v>
      </c>
      <c r="V1277" s="66">
        <v>0</v>
      </c>
      <c r="W1277" s="65">
        <f t="shared" si="400"/>
        <v>11.027777777777779</v>
      </c>
      <c r="X1277" s="65">
        <f t="shared" si="408"/>
        <v>-0.11111111111111072</v>
      </c>
      <c r="Y1277" s="67">
        <f t="shared" si="409"/>
        <v>9732.9583333333412</v>
      </c>
      <c r="Z1277" s="57"/>
      <c r="AA1277" s="57"/>
      <c r="AC1277" s="57">
        <v>1273</v>
      </c>
      <c r="AD1277" s="66">
        <v>49.6</v>
      </c>
      <c r="AE1277" s="66">
        <v>0</v>
      </c>
      <c r="AF1277" s="65">
        <f t="shared" si="401"/>
        <v>13.777777777777779</v>
      </c>
      <c r="AG1277" s="65">
        <f t="shared" si="410"/>
        <v>0</v>
      </c>
      <c r="AH1277" s="67">
        <f t="shared" si="411"/>
        <v>9177.0277777777683</v>
      </c>
      <c r="AI1277" s="57"/>
      <c r="AJ1277" s="57"/>
      <c r="AL1277" s="57">
        <v>1273</v>
      </c>
      <c r="AM1277" s="66">
        <v>36.6</v>
      </c>
      <c r="AN1277" s="66">
        <v>0</v>
      </c>
      <c r="AO1277" s="65">
        <f t="shared" si="402"/>
        <v>10.166666666666666</v>
      </c>
      <c r="AP1277" s="65">
        <f t="shared" si="412"/>
        <v>0.24999999999999822</v>
      </c>
      <c r="AQ1277" s="67">
        <f t="shared" si="413"/>
        <v>11723.944444444438</v>
      </c>
      <c r="AR1277" s="57"/>
      <c r="AS1277" s="57"/>
      <c r="AU1277" s="57">
        <v>1273</v>
      </c>
      <c r="AV1277" s="66">
        <v>36.6</v>
      </c>
      <c r="AW1277" s="66">
        <v>0</v>
      </c>
      <c r="AX1277" s="65">
        <f t="shared" si="403"/>
        <v>10.166666666666666</v>
      </c>
      <c r="AY1277" s="65">
        <f t="shared" si="414"/>
        <v>0.24999999999999822</v>
      </c>
      <c r="AZ1277" s="67">
        <f t="shared" si="415"/>
        <v>11723.944444444438</v>
      </c>
      <c r="BA1277" s="57"/>
      <c r="BB1277" s="57"/>
      <c r="BD1277" s="57">
        <v>1273</v>
      </c>
      <c r="BE1277" s="66">
        <v>93.9</v>
      </c>
      <c r="BF1277" s="66">
        <v>0</v>
      </c>
      <c r="BG1277" s="65">
        <f t="shared" si="404"/>
        <v>26.083333333333336</v>
      </c>
      <c r="BH1277" s="65">
        <f t="shared" si="416"/>
        <v>-5.5555555555550029E-2</v>
      </c>
      <c r="BI1277" s="67">
        <f t="shared" si="417"/>
        <v>12045.34722222223</v>
      </c>
      <c r="BJ1277" s="57"/>
      <c r="BK1277" s="57"/>
      <c r="BM1277" s="57">
        <v>1273</v>
      </c>
      <c r="BN1277" s="57">
        <v>93.9</v>
      </c>
      <c r="BO1277" s="66">
        <v>0</v>
      </c>
      <c r="BP1277" s="65">
        <f t="shared" si="405"/>
        <v>26.083333333333336</v>
      </c>
      <c r="BQ1277" s="65">
        <f t="shared" si="418"/>
        <v>-5.5555555555550029E-2</v>
      </c>
      <c r="BR1277" s="67">
        <f t="shared" si="419"/>
        <v>12101.041666666673</v>
      </c>
      <c r="BS1277" s="57"/>
      <c r="BT1277" s="57"/>
    </row>
    <row r="1278" spans="1:72" x14ac:dyDescent="0.25">
      <c r="A1278" s="31">
        <v>1278</v>
      </c>
      <c r="B1278" s="56">
        <v>1275</v>
      </c>
      <c r="C1278" s="71">
        <v>92.8</v>
      </c>
      <c r="D1278" s="71">
        <v>0</v>
      </c>
      <c r="E1278" s="71">
        <v>25.777777777777775</v>
      </c>
      <c r="F1278" s="71">
        <v>-0.1666666666666714</v>
      </c>
      <c r="G1278" s="71">
        <v>12152.916666666673</v>
      </c>
      <c r="K1278" s="57">
        <v>1274</v>
      </c>
      <c r="L1278" s="66">
        <v>0</v>
      </c>
      <c r="M1278" s="66">
        <v>0</v>
      </c>
      <c r="N1278" s="65">
        <f t="shared" si="399"/>
        <v>0</v>
      </c>
      <c r="O1278" s="65">
        <f t="shared" si="406"/>
        <v>0</v>
      </c>
      <c r="P1278" s="67">
        <f t="shared" si="407"/>
        <v>6871.0555555555457</v>
      </c>
      <c r="Q1278" s="57"/>
      <c r="R1278" s="57"/>
      <c r="T1278" s="57">
        <v>1274</v>
      </c>
      <c r="U1278" s="66">
        <v>38.799999999999997</v>
      </c>
      <c r="V1278" s="66">
        <v>0</v>
      </c>
      <c r="W1278" s="65">
        <f t="shared" si="400"/>
        <v>10.777777777777777</v>
      </c>
      <c r="X1278" s="65">
        <f t="shared" si="408"/>
        <v>-0.25000000000000178</v>
      </c>
      <c r="Y1278" s="67">
        <f t="shared" si="409"/>
        <v>9743.8611111111186</v>
      </c>
      <c r="Z1278" s="57"/>
      <c r="AA1278" s="57"/>
      <c r="AC1278" s="57">
        <v>1274</v>
      </c>
      <c r="AD1278" s="66">
        <v>48.8</v>
      </c>
      <c r="AE1278" s="66">
        <v>0</v>
      </c>
      <c r="AF1278" s="65">
        <f t="shared" si="401"/>
        <v>13.555555555555554</v>
      </c>
      <c r="AG1278" s="65">
        <f t="shared" si="410"/>
        <v>-0.22222222222222499</v>
      </c>
      <c r="AH1278" s="67">
        <f t="shared" si="411"/>
        <v>9190.6944444444343</v>
      </c>
      <c r="AI1278" s="57"/>
      <c r="AJ1278" s="57"/>
      <c r="AL1278" s="57">
        <v>1274</v>
      </c>
      <c r="AM1278" s="66">
        <v>37.5</v>
      </c>
      <c r="AN1278" s="66">
        <v>0</v>
      </c>
      <c r="AO1278" s="65">
        <f t="shared" si="402"/>
        <v>10.416666666666666</v>
      </c>
      <c r="AP1278" s="65">
        <f t="shared" si="412"/>
        <v>0.25</v>
      </c>
      <c r="AQ1278" s="67">
        <f t="shared" si="413"/>
        <v>11734.236111111104</v>
      </c>
      <c r="AR1278" s="57"/>
      <c r="AS1278" s="57"/>
      <c r="AU1278" s="57">
        <v>1274</v>
      </c>
      <c r="AV1278" s="66">
        <v>37.5</v>
      </c>
      <c r="AW1278" s="66">
        <v>0</v>
      </c>
      <c r="AX1278" s="65">
        <f t="shared" si="403"/>
        <v>10.416666666666666</v>
      </c>
      <c r="AY1278" s="65">
        <f t="shared" si="414"/>
        <v>0.25</v>
      </c>
      <c r="AZ1278" s="67">
        <f t="shared" si="415"/>
        <v>11734.236111111104</v>
      </c>
      <c r="BA1278" s="57"/>
      <c r="BB1278" s="57"/>
      <c r="BD1278" s="57">
        <v>1274</v>
      </c>
      <c r="BE1278" s="66">
        <v>93.4</v>
      </c>
      <c r="BF1278" s="66">
        <v>0</v>
      </c>
      <c r="BG1278" s="65">
        <f t="shared" si="404"/>
        <v>25.944444444444446</v>
      </c>
      <c r="BH1278" s="65">
        <f t="shared" si="416"/>
        <v>-0.13888888888888928</v>
      </c>
      <c r="BI1278" s="67">
        <f t="shared" si="417"/>
        <v>12071.361111111119</v>
      </c>
      <c r="BJ1278" s="57"/>
      <c r="BK1278" s="57"/>
      <c r="BM1278" s="57">
        <v>1274</v>
      </c>
      <c r="BN1278" s="57">
        <v>93.4</v>
      </c>
      <c r="BO1278" s="66">
        <v>0</v>
      </c>
      <c r="BP1278" s="65">
        <f t="shared" si="405"/>
        <v>25.944444444444446</v>
      </c>
      <c r="BQ1278" s="65">
        <f t="shared" si="418"/>
        <v>-0.13888888888888928</v>
      </c>
      <c r="BR1278" s="67">
        <f t="shared" si="419"/>
        <v>12127.055555555562</v>
      </c>
      <c r="BS1278" s="57"/>
      <c r="BT1278" s="57"/>
    </row>
    <row r="1279" spans="1:72" x14ac:dyDescent="0.25">
      <c r="A1279" s="31">
        <v>1279</v>
      </c>
      <c r="B1279" s="56">
        <v>1276</v>
      </c>
      <c r="C1279" s="71">
        <v>92</v>
      </c>
      <c r="D1279" s="71">
        <v>0</v>
      </c>
      <c r="E1279" s="71">
        <v>25.555555555555554</v>
      </c>
      <c r="F1279" s="71">
        <v>-0.22222222222222143</v>
      </c>
      <c r="G1279" s="71">
        <v>12178.583333333339</v>
      </c>
      <c r="K1279" s="57">
        <v>1275</v>
      </c>
      <c r="L1279" s="66">
        <v>0</v>
      </c>
      <c r="M1279" s="66">
        <v>0</v>
      </c>
      <c r="N1279" s="65">
        <f t="shared" si="399"/>
        <v>0</v>
      </c>
      <c r="O1279" s="65">
        <f t="shared" si="406"/>
        <v>0</v>
      </c>
      <c r="P1279" s="67">
        <f t="shared" si="407"/>
        <v>6871.0555555555457</v>
      </c>
      <c r="Q1279" s="57"/>
      <c r="R1279" s="57"/>
      <c r="T1279" s="57">
        <v>1275</v>
      </c>
      <c r="U1279" s="66">
        <v>37.4</v>
      </c>
      <c r="V1279" s="66">
        <v>0</v>
      </c>
      <c r="W1279" s="65">
        <f t="shared" si="400"/>
        <v>10.388888888888888</v>
      </c>
      <c r="X1279" s="65">
        <f t="shared" si="408"/>
        <v>-0.38888888888888928</v>
      </c>
      <c r="Y1279" s="67">
        <f t="shared" si="409"/>
        <v>9754.4444444444525</v>
      </c>
      <c r="Z1279" s="57"/>
      <c r="AA1279" s="57"/>
      <c r="AC1279" s="57">
        <v>1275</v>
      </c>
      <c r="AD1279" s="66">
        <v>48</v>
      </c>
      <c r="AE1279" s="66">
        <v>0</v>
      </c>
      <c r="AF1279" s="65">
        <f t="shared" si="401"/>
        <v>13.333333333333332</v>
      </c>
      <c r="AG1279" s="65">
        <f t="shared" si="410"/>
        <v>-0.22222222222222143</v>
      </c>
      <c r="AH1279" s="67">
        <f t="shared" si="411"/>
        <v>9204.1388888888796</v>
      </c>
      <c r="AI1279" s="57"/>
      <c r="AJ1279" s="57"/>
      <c r="AL1279" s="57">
        <v>1275</v>
      </c>
      <c r="AM1279" s="66">
        <v>38.4</v>
      </c>
      <c r="AN1279" s="66">
        <v>0</v>
      </c>
      <c r="AO1279" s="65">
        <f t="shared" si="402"/>
        <v>10.666666666666666</v>
      </c>
      <c r="AP1279" s="65">
        <f t="shared" si="412"/>
        <v>0.25</v>
      </c>
      <c r="AQ1279" s="67">
        <f t="shared" si="413"/>
        <v>11744.77777777777</v>
      </c>
      <c r="AR1279" s="57"/>
      <c r="AS1279" s="57"/>
      <c r="AU1279" s="57">
        <v>1275</v>
      </c>
      <c r="AV1279" s="66">
        <v>38.4</v>
      </c>
      <c r="AW1279" s="66">
        <v>0</v>
      </c>
      <c r="AX1279" s="65">
        <f t="shared" si="403"/>
        <v>10.666666666666666</v>
      </c>
      <c r="AY1279" s="65">
        <f t="shared" si="414"/>
        <v>0.25</v>
      </c>
      <c r="AZ1279" s="67">
        <f t="shared" si="415"/>
        <v>11744.77777777777</v>
      </c>
      <c r="BA1279" s="57"/>
      <c r="BB1279" s="57"/>
      <c r="BD1279" s="57">
        <v>1275</v>
      </c>
      <c r="BE1279" s="66">
        <v>92.8</v>
      </c>
      <c r="BF1279" s="66">
        <v>0</v>
      </c>
      <c r="BG1279" s="65">
        <f t="shared" si="404"/>
        <v>25.777777777777775</v>
      </c>
      <c r="BH1279" s="65">
        <f t="shared" si="416"/>
        <v>-0.1666666666666714</v>
      </c>
      <c r="BI1279" s="67">
        <f t="shared" si="417"/>
        <v>12097.22222222223</v>
      </c>
      <c r="BJ1279" s="57"/>
      <c r="BK1279" s="57"/>
      <c r="BM1279" s="57">
        <v>1275</v>
      </c>
      <c r="BN1279" s="57">
        <v>92.8</v>
      </c>
      <c r="BO1279" s="66">
        <v>0</v>
      </c>
      <c r="BP1279" s="65">
        <f t="shared" si="405"/>
        <v>25.777777777777775</v>
      </c>
      <c r="BQ1279" s="65">
        <f t="shared" si="418"/>
        <v>-0.1666666666666714</v>
      </c>
      <c r="BR1279" s="67">
        <f t="shared" si="419"/>
        <v>12152.916666666673</v>
      </c>
      <c r="BS1279" s="57"/>
      <c r="BT1279" s="57"/>
    </row>
    <row r="1280" spans="1:72" x14ac:dyDescent="0.25">
      <c r="A1280" s="31">
        <v>1280</v>
      </c>
      <c r="B1280" s="56">
        <v>1277</v>
      </c>
      <c r="C1280" s="71">
        <v>91.3</v>
      </c>
      <c r="D1280" s="71">
        <v>0</v>
      </c>
      <c r="E1280" s="71">
        <v>25.361111111111111</v>
      </c>
      <c r="F1280" s="71">
        <v>-0.19444444444444287</v>
      </c>
      <c r="G1280" s="71">
        <v>12204.041666666673</v>
      </c>
      <c r="K1280" s="57">
        <v>1276</v>
      </c>
      <c r="L1280" s="66">
        <v>0</v>
      </c>
      <c r="M1280" s="66">
        <v>0</v>
      </c>
      <c r="N1280" s="65">
        <f t="shared" si="399"/>
        <v>0</v>
      </c>
      <c r="O1280" s="65">
        <f t="shared" si="406"/>
        <v>0</v>
      </c>
      <c r="P1280" s="67">
        <f t="shared" si="407"/>
        <v>6871.0555555555457</v>
      </c>
      <c r="Q1280" s="57"/>
      <c r="R1280" s="57"/>
      <c r="T1280" s="57">
        <v>1276</v>
      </c>
      <c r="U1280" s="66">
        <v>35.6</v>
      </c>
      <c r="V1280" s="66">
        <v>0</v>
      </c>
      <c r="W1280" s="65">
        <f t="shared" si="400"/>
        <v>9.8888888888888893</v>
      </c>
      <c r="X1280" s="65">
        <f t="shared" si="408"/>
        <v>-0.49999999999999822</v>
      </c>
      <c r="Y1280" s="67">
        <f t="shared" si="409"/>
        <v>9764.5833333333412</v>
      </c>
      <c r="Z1280" s="57"/>
      <c r="AA1280" s="57"/>
      <c r="AC1280" s="57">
        <v>1276</v>
      </c>
      <c r="AD1280" s="66">
        <v>47.5</v>
      </c>
      <c r="AE1280" s="66">
        <v>0</v>
      </c>
      <c r="AF1280" s="65">
        <f t="shared" si="401"/>
        <v>13.194444444444445</v>
      </c>
      <c r="AG1280" s="65">
        <f t="shared" si="410"/>
        <v>-0.13888888888888751</v>
      </c>
      <c r="AH1280" s="67">
        <f t="shared" si="411"/>
        <v>9217.4027777777683</v>
      </c>
      <c r="AI1280" s="57"/>
      <c r="AJ1280" s="57"/>
      <c r="AL1280" s="57">
        <v>1276</v>
      </c>
      <c r="AM1280" s="66">
        <v>39.299999999999997</v>
      </c>
      <c r="AN1280" s="66">
        <v>0</v>
      </c>
      <c r="AO1280" s="65">
        <f t="shared" si="402"/>
        <v>10.916666666666666</v>
      </c>
      <c r="AP1280" s="65">
        <f t="shared" si="412"/>
        <v>0.25</v>
      </c>
      <c r="AQ1280" s="67">
        <f t="shared" si="413"/>
        <v>11755.569444444436</v>
      </c>
      <c r="AR1280" s="57"/>
      <c r="AS1280" s="57"/>
      <c r="AU1280" s="57">
        <v>1276</v>
      </c>
      <c r="AV1280" s="66">
        <v>39.299999999999997</v>
      </c>
      <c r="AW1280" s="66">
        <v>0</v>
      </c>
      <c r="AX1280" s="65">
        <f t="shared" si="403"/>
        <v>10.916666666666666</v>
      </c>
      <c r="AY1280" s="65">
        <f t="shared" si="414"/>
        <v>0.25</v>
      </c>
      <c r="AZ1280" s="67">
        <f t="shared" si="415"/>
        <v>11755.569444444436</v>
      </c>
      <c r="BA1280" s="57"/>
      <c r="BB1280" s="57"/>
      <c r="BD1280" s="57">
        <v>1276</v>
      </c>
      <c r="BE1280" s="66">
        <v>92</v>
      </c>
      <c r="BF1280" s="66">
        <v>0</v>
      </c>
      <c r="BG1280" s="65">
        <f t="shared" si="404"/>
        <v>25.555555555555554</v>
      </c>
      <c r="BH1280" s="65">
        <f t="shared" si="416"/>
        <v>-0.22222222222222143</v>
      </c>
      <c r="BI1280" s="67">
        <f t="shared" si="417"/>
        <v>12122.888888888896</v>
      </c>
      <c r="BJ1280" s="57"/>
      <c r="BK1280" s="57"/>
      <c r="BM1280" s="57">
        <v>1276</v>
      </c>
      <c r="BN1280" s="57">
        <v>92</v>
      </c>
      <c r="BO1280" s="66">
        <v>0</v>
      </c>
      <c r="BP1280" s="65">
        <f t="shared" si="405"/>
        <v>25.555555555555554</v>
      </c>
      <c r="BQ1280" s="65">
        <f t="shared" si="418"/>
        <v>-0.22222222222222143</v>
      </c>
      <c r="BR1280" s="67">
        <f t="shared" si="419"/>
        <v>12178.583333333339</v>
      </c>
      <c r="BS1280" s="57"/>
      <c r="BT1280" s="57"/>
    </row>
    <row r="1281" spans="1:72" x14ac:dyDescent="0.25">
      <c r="A1281" s="31">
        <v>1281</v>
      </c>
      <c r="B1281" s="56">
        <v>1278</v>
      </c>
      <c r="C1281" s="71">
        <v>90.6</v>
      </c>
      <c r="D1281" s="71">
        <v>0</v>
      </c>
      <c r="E1281" s="71">
        <v>25.166666666666664</v>
      </c>
      <c r="F1281" s="71">
        <v>-0.19444444444444642</v>
      </c>
      <c r="G1281" s="71">
        <v>12229.305555555562</v>
      </c>
      <c r="K1281" s="57">
        <v>1277</v>
      </c>
      <c r="L1281" s="66">
        <v>0</v>
      </c>
      <c r="M1281" s="66">
        <v>0</v>
      </c>
      <c r="N1281" s="65">
        <f t="shared" si="399"/>
        <v>0</v>
      </c>
      <c r="O1281" s="65">
        <f t="shared" si="406"/>
        <v>0</v>
      </c>
      <c r="P1281" s="67">
        <f t="shared" si="407"/>
        <v>6871.0555555555457</v>
      </c>
      <c r="Q1281" s="57"/>
      <c r="R1281" s="57"/>
      <c r="T1281" s="57">
        <v>1277</v>
      </c>
      <c r="U1281" s="66">
        <v>33.4</v>
      </c>
      <c r="V1281" s="66">
        <v>0</v>
      </c>
      <c r="W1281" s="65">
        <f t="shared" si="400"/>
        <v>9.2777777777777768</v>
      </c>
      <c r="X1281" s="65">
        <f t="shared" si="408"/>
        <v>-0.61111111111111249</v>
      </c>
      <c r="Y1281" s="67">
        <f t="shared" si="409"/>
        <v>9774.1666666666752</v>
      </c>
      <c r="Z1281" s="57"/>
      <c r="AA1281" s="57"/>
      <c r="AC1281" s="57">
        <v>1277</v>
      </c>
      <c r="AD1281" s="66">
        <v>47.1</v>
      </c>
      <c r="AE1281" s="66">
        <v>0</v>
      </c>
      <c r="AF1281" s="65">
        <f t="shared" si="401"/>
        <v>13.083333333333334</v>
      </c>
      <c r="AG1281" s="65">
        <f t="shared" si="410"/>
        <v>-0.11111111111111072</v>
      </c>
      <c r="AH1281" s="67">
        <f t="shared" si="411"/>
        <v>9230.541666666657</v>
      </c>
      <c r="AI1281" s="57"/>
      <c r="AJ1281" s="57"/>
      <c r="AL1281" s="57">
        <v>1277</v>
      </c>
      <c r="AM1281" s="66">
        <v>40.200000000000003</v>
      </c>
      <c r="AN1281" s="66">
        <v>0</v>
      </c>
      <c r="AO1281" s="65">
        <f t="shared" si="402"/>
        <v>11.166666666666668</v>
      </c>
      <c r="AP1281" s="65">
        <f t="shared" si="412"/>
        <v>0.25000000000000178</v>
      </c>
      <c r="AQ1281" s="67">
        <f t="shared" si="413"/>
        <v>11766.611111111102</v>
      </c>
      <c r="AR1281" s="57"/>
      <c r="AS1281" s="57"/>
      <c r="AU1281" s="57">
        <v>1277</v>
      </c>
      <c r="AV1281" s="66">
        <v>40.200000000000003</v>
      </c>
      <c r="AW1281" s="66">
        <v>0</v>
      </c>
      <c r="AX1281" s="65">
        <f t="shared" si="403"/>
        <v>11.166666666666668</v>
      </c>
      <c r="AY1281" s="65">
        <f t="shared" si="414"/>
        <v>0.25000000000000178</v>
      </c>
      <c r="AZ1281" s="67">
        <f t="shared" si="415"/>
        <v>11766.611111111102</v>
      </c>
      <c r="BA1281" s="57"/>
      <c r="BB1281" s="57"/>
      <c r="BD1281" s="57">
        <v>1277</v>
      </c>
      <c r="BE1281" s="66">
        <v>91.3</v>
      </c>
      <c r="BF1281" s="66">
        <v>0</v>
      </c>
      <c r="BG1281" s="65">
        <f t="shared" si="404"/>
        <v>25.361111111111111</v>
      </c>
      <c r="BH1281" s="65">
        <f t="shared" si="416"/>
        <v>-0.19444444444444287</v>
      </c>
      <c r="BI1281" s="67">
        <f t="shared" si="417"/>
        <v>12148.34722222223</v>
      </c>
      <c r="BJ1281" s="57"/>
      <c r="BK1281" s="57"/>
      <c r="BM1281" s="57">
        <v>1277</v>
      </c>
      <c r="BN1281" s="57">
        <v>91.3</v>
      </c>
      <c r="BO1281" s="66">
        <v>0</v>
      </c>
      <c r="BP1281" s="65">
        <f t="shared" si="405"/>
        <v>25.361111111111111</v>
      </c>
      <c r="BQ1281" s="65">
        <f t="shared" si="418"/>
        <v>-0.19444444444444287</v>
      </c>
      <c r="BR1281" s="67">
        <f t="shared" si="419"/>
        <v>12204.041666666673</v>
      </c>
      <c r="BS1281" s="57"/>
      <c r="BT1281" s="57"/>
    </row>
    <row r="1282" spans="1:72" x14ac:dyDescent="0.25">
      <c r="A1282" s="31">
        <v>1282</v>
      </c>
      <c r="B1282" s="56">
        <v>1279</v>
      </c>
      <c r="C1282" s="71">
        <v>90</v>
      </c>
      <c r="D1282" s="71">
        <v>0</v>
      </c>
      <c r="E1282" s="71">
        <v>25</v>
      </c>
      <c r="F1282" s="71">
        <v>-0.1666666666666643</v>
      </c>
      <c r="G1282" s="71">
        <v>12254.388888888896</v>
      </c>
      <c r="K1282" s="57">
        <v>1278</v>
      </c>
      <c r="L1282" s="66">
        <v>0</v>
      </c>
      <c r="M1282" s="66">
        <v>0</v>
      </c>
      <c r="N1282" s="65">
        <f t="shared" si="399"/>
        <v>0</v>
      </c>
      <c r="O1282" s="65">
        <f t="shared" si="406"/>
        <v>0</v>
      </c>
      <c r="P1282" s="67">
        <f t="shared" si="407"/>
        <v>6871.0555555555457</v>
      </c>
      <c r="Q1282" s="57"/>
      <c r="R1282" s="57"/>
      <c r="T1282" s="57">
        <v>1278</v>
      </c>
      <c r="U1282" s="66">
        <v>31.2</v>
      </c>
      <c r="V1282" s="66">
        <v>0</v>
      </c>
      <c r="W1282" s="65">
        <f t="shared" si="400"/>
        <v>8.6666666666666661</v>
      </c>
      <c r="X1282" s="65">
        <f t="shared" si="408"/>
        <v>-0.61111111111111072</v>
      </c>
      <c r="Y1282" s="67">
        <f t="shared" si="409"/>
        <v>9783.1388888888978</v>
      </c>
      <c r="Z1282" s="57"/>
      <c r="AA1282" s="57"/>
      <c r="AC1282" s="57">
        <v>1278</v>
      </c>
      <c r="AD1282" s="66">
        <v>46.9</v>
      </c>
      <c r="AE1282" s="66">
        <v>0</v>
      </c>
      <c r="AF1282" s="65">
        <f t="shared" si="401"/>
        <v>13.027777777777777</v>
      </c>
      <c r="AG1282" s="65">
        <f t="shared" si="410"/>
        <v>-5.5555555555557135E-2</v>
      </c>
      <c r="AH1282" s="67">
        <f t="shared" si="411"/>
        <v>9243.5972222222117</v>
      </c>
      <c r="AI1282" s="57"/>
      <c r="AJ1282" s="57"/>
      <c r="AL1282" s="57">
        <v>1278</v>
      </c>
      <c r="AM1282" s="66">
        <v>40.799999999999997</v>
      </c>
      <c r="AN1282" s="66">
        <v>0</v>
      </c>
      <c r="AO1282" s="65">
        <f t="shared" si="402"/>
        <v>11.333333333333332</v>
      </c>
      <c r="AP1282" s="65">
        <f t="shared" si="412"/>
        <v>0.1666666666666643</v>
      </c>
      <c r="AQ1282" s="67">
        <f t="shared" si="413"/>
        <v>11777.861111111102</v>
      </c>
      <c r="AR1282" s="57"/>
      <c r="AS1282" s="57"/>
      <c r="AU1282" s="57">
        <v>1278</v>
      </c>
      <c r="AV1282" s="66">
        <v>40.799999999999997</v>
      </c>
      <c r="AW1282" s="66">
        <v>0</v>
      </c>
      <c r="AX1282" s="65">
        <f t="shared" si="403"/>
        <v>11.333333333333332</v>
      </c>
      <c r="AY1282" s="65">
        <f t="shared" si="414"/>
        <v>0.1666666666666643</v>
      </c>
      <c r="AZ1282" s="67">
        <f t="shared" si="415"/>
        <v>11777.861111111102</v>
      </c>
      <c r="BA1282" s="57"/>
      <c r="BB1282" s="57"/>
      <c r="BD1282" s="57">
        <v>1278</v>
      </c>
      <c r="BE1282" s="66">
        <v>90.6</v>
      </c>
      <c r="BF1282" s="66">
        <v>0</v>
      </c>
      <c r="BG1282" s="65">
        <f t="shared" si="404"/>
        <v>25.166666666666664</v>
      </c>
      <c r="BH1282" s="65">
        <f t="shared" si="416"/>
        <v>-0.19444444444444642</v>
      </c>
      <c r="BI1282" s="67">
        <f t="shared" si="417"/>
        <v>12173.611111111119</v>
      </c>
      <c r="BJ1282" s="57"/>
      <c r="BK1282" s="57"/>
      <c r="BM1282" s="57">
        <v>1278</v>
      </c>
      <c r="BN1282" s="57">
        <v>90.6</v>
      </c>
      <c r="BO1282" s="66">
        <v>0</v>
      </c>
      <c r="BP1282" s="65">
        <f t="shared" si="405"/>
        <v>25.166666666666664</v>
      </c>
      <c r="BQ1282" s="65">
        <f t="shared" si="418"/>
        <v>-0.19444444444444642</v>
      </c>
      <c r="BR1282" s="67">
        <f t="shared" si="419"/>
        <v>12229.305555555562</v>
      </c>
      <c r="BS1282" s="57"/>
      <c r="BT1282" s="57"/>
    </row>
    <row r="1283" spans="1:72" x14ac:dyDescent="0.25">
      <c r="A1283" s="31">
        <v>1283</v>
      </c>
      <c r="B1283" s="56">
        <v>1280</v>
      </c>
      <c r="C1283" s="71">
        <v>89.3</v>
      </c>
      <c r="D1283" s="71">
        <v>0</v>
      </c>
      <c r="E1283" s="71">
        <v>24.805555555555554</v>
      </c>
      <c r="F1283" s="71">
        <v>-0.19444444444444642</v>
      </c>
      <c r="G1283" s="71">
        <v>12279.291666666673</v>
      </c>
      <c r="K1283" s="57">
        <v>1279</v>
      </c>
      <c r="L1283" s="66">
        <v>0</v>
      </c>
      <c r="M1283" s="66">
        <v>0</v>
      </c>
      <c r="N1283" s="65">
        <f t="shared" si="399"/>
        <v>0</v>
      </c>
      <c r="O1283" s="65">
        <f t="shared" si="406"/>
        <v>0</v>
      </c>
      <c r="P1283" s="67">
        <f t="shared" si="407"/>
        <v>6871.0555555555457</v>
      </c>
      <c r="Q1283" s="57"/>
      <c r="R1283" s="57"/>
      <c r="T1283" s="57">
        <v>1279</v>
      </c>
      <c r="U1283" s="66">
        <v>29.1</v>
      </c>
      <c r="V1283" s="66">
        <v>0</v>
      </c>
      <c r="W1283" s="65">
        <f t="shared" si="400"/>
        <v>8.0833333333333339</v>
      </c>
      <c r="X1283" s="65">
        <f t="shared" si="408"/>
        <v>-0.58333333333333215</v>
      </c>
      <c r="Y1283" s="67">
        <f t="shared" si="409"/>
        <v>9791.5138888888978</v>
      </c>
      <c r="Z1283" s="57"/>
      <c r="AA1283" s="57"/>
      <c r="AC1283" s="57">
        <v>1279</v>
      </c>
      <c r="AD1283" s="66">
        <v>45.8</v>
      </c>
      <c r="AE1283" s="66">
        <v>0</v>
      </c>
      <c r="AF1283" s="65">
        <f t="shared" si="401"/>
        <v>12.722222222222221</v>
      </c>
      <c r="AG1283" s="65">
        <f t="shared" si="410"/>
        <v>-0.30555555555555536</v>
      </c>
      <c r="AH1283" s="67">
        <f t="shared" si="411"/>
        <v>9256.4722222222117</v>
      </c>
      <c r="AI1283" s="57"/>
      <c r="AJ1283" s="57"/>
      <c r="AL1283" s="57">
        <v>1279</v>
      </c>
      <c r="AM1283" s="66">
        <v>41.7</v>
      </c>
      <c r="AN1283" s="66">
        <v>0</v>
      </c>
      <c r="AO1283" s="65">
        <f t="shared" si="402"/>
        <v>11.583333333333334</v>
      </c>
      <c r="AP1283" s="65">
        <f t="shared" si="412"/>
        <v>0.25000000000000178</v>
      </c>
      <c r="AQ1283" s="67">
        <f t="shared" si="413"/>
        <v>11789.319444444436</v>
      </c>
      <c r="AR1283" s="57"/>
      <c r="AS1283" s="57"/>
      <c r="AU1283" s="57">
        <v>1279</v>
      </c>
      <c r="AV1283" s="66">
        <v>41.7</v>
      </c>
      <c r="AW1283" s="66">
        <v>0</v>
      </c>
      <c r="AX1283" s="65">
        <f t="shared" si="403"/>
        <v>11.583333333333334</v>
      </c>
      <c r="AY1283" s="65">
        <f t="shared" si="414"/>
        <v>0.25000000000000178</v>
      </c>
      <c r="AZ1283" s="67">
        <f t="shared" si="415"/>
        <v>11789.319444444436</v>
      </c>
      <c r="BA1283" s="57"/>
      <c r="BB1283" s="57"/>
      <c r="BD1283" s="57">
        <v>1279</v>
      </c>
      <c r="BE1283" s="66">
        <v>90</v>
      </c>
      <c r="BF1283" s="66">
        <v>0</v>
      </c>
      <c r="BG1283" s="65">
        <f t="shared" si="404"/>
        <v>25</v>
      </c>
      <c r="BH1283" s="65">
        <f t="shared" si="416"/>
        <v>-0.1666666666666643</v>
      </c>
      <c r="BI1283" s="67">
        <f t="shared" si="417"/>
        <v>12198.694444444453</v>
      </c>
      <c r="BJ1283" s="57"/>
      <c r="BK1283" s="57"/>
      <c r="BM1283" s="57">
        <v>1279</v>
      </c>
      <c r="BN1283" s="57">
        <v>90</v>
      </c>
      <c r="BO1283" s="66">
        <v>0</v>
      </c>
      <c r="BP1283" s="65">
        <f t="shared" si="405"/>
        <v>25</v>
      </c>
      <c r="BQ1283" s="65">
        <f t="shared" si="418"/>
        <v>-0.1666666666666643</v>
      </c>
      <c r="BR1283" s="67">
        <f t="shared" si="419"/>
        <v>12254.388888888896</v>
      </c>
      <c r="BS1283" s="57"/>
      <c r="BT1283" s="57"/>
    </row>
    <row r="1284" spans="1:72" x14ac:dyDescent="0.25">
      <c r="A1284" s="31">
        <v>1284</v>
      </c>
      <c r="B1284" s="56">
        <v>1281</v>
      </c>
      <c r="C1284" s="71">
        <v>88.7</v>
      </c>
      <c r="D1284" s="71">
        <v>0</v>
      </c>
      <c r="E1284" s="71">
        <v>24.638888888888889</v>
      </c>
      <c r="F1284" s="71">
        <v>-0.1666666666666643</v>
      </c>
      <c r="G1284" s="71">
        <v>12304.013888888896</v>
      </c>
      <c r="K1284" s="57">
        <v>1280</v>
      </c>
      <c r="L1284" s="66">
        <v>0</v>
      </c>
      <c r="M1284" s="66">
        <v>0</v>
      </c>
      <c r="N1284" s="65">
        <f t="shared" si="399"/>
        <v>0</v>
      </c>
      <c r="O1284" s="65">
        <f t="shared" si="406"/>
        <v>0</v>
      </c>
      <c r="P1284" s="67">
        <f t="shared" si="407"/>
        <v>6871.0555555555457</v>
      </c>
      <c r="Q1284" s="57"/>
      <c r="R1284" s="57"/>
      <c r="T1284" s="57">
        <v>1280</v>
      </c>
      <c r="U1284" s="66">
        <v>27.6</v>
      </c>
      <c r="V1284" s="66">
        <v>0</v>
      </c>
      <c r="W1284" s="65">
        <f t="shared" si="400"/>
        <v>7.666666666666667</v>
      </c>
      <c r="X1284" s="65">
        <f t="shared" si="408"/>
        <v>-0.41666666666666696</v>
      </c>
      <c r="Y1284" s="67">
        <f t="shared" si="409"/>
        <v>9799.3888888888978</v>
      </c>
      <c r="Z1284" s="57"/>
      <c r="AA1284" s="57"/>
      <c r="AC1284" s="57">
        <v>1280</v>
      </c>
      <c r="AD1284" s="66">
        <v>45.8</v>
      </c>
      <c r="AE1284" s="66">
        <v>0</v>
      </c>
      <c r="AF1284" s="65">
        <f t="shared" si="401"/>
        <v>12.722222222222221</v>
      </c>
      <c r="AG1284" s="65">
        <f t="shared" si="410"/>
        <v>0</v>
      </c>
      <c r="AH1284" s="67">
        <f t="shared" si="411"/>
        <v>9269.1944444444343</v>
      </c>
      <c r="AI1284" s="57"/>
      <c r="AJ1284" s="57"/>
      <c r="AL1284" s="57">
        <v>1280</v>
      </c>
      <c r="AM1284" s="66">
        <v>42.4</v>
      </c>
      <c r="AN1284" s="66">
        <v>0</v>
      </c>
      <c r="AO1284" s="65">
        <f t="shared" si="402"/>
        <v>11.777777777777777</v>
      </c>
      <c r="AP1284" s="65">
        <f t="shared" si="412"/>
        <v>0.19444444444444287</v>
      </c>
      <c r="AQ1284" s="67">
        <f t="shared" si="413"/>
        <v>11800.999999999991</v>
      </c>
      <c r="AR1284" s="57"/>
      <c r="AS1284" s="57"/>
      <c r="AU1284" s="57">
        <v>1280</v>
      </c>
      <c r="AV1284" s="66">
        <v>42.4</v>
      </c>
      <c r="AW1284" s="66">
        <v>0</v>
      </c>
      <c r="AX1284" s="65">
        <f t="shared" si="403"/>
        <v>11.777777777777777</v>
      </c>
      <c r="AY1284" s="65">
        <f t="shared" si="414"/>
        <v>0.19444444444444287</v>
      </c>
      <c r="AZ1284" s="67">
        <f t="shared" si="415"/>
        <v>11800.999999999991</v>
      </c>
      <c r="BA1284" s="57"/>
      <c r="BB1284" s="57"/>
      <c r="BD1284" s="57">
        <v>1280</v>
      </c>
      <c r="BE1284" s="66">
        <v>89.3</v>
      </c>
      <c r="BF1284" s="66">
        <v>0</v>
      </c>
      <c r="BG1284" s="65">
        <f t="shared" si="404"/>
        <v>24.805555555555554</v>
      </c>
      <c r="BH1284" s="65">
        <f t="shared" si="416"/>
        <v>-0.19444444444444642</v>
      </c>
      <c r="BI1284" s="67">
        <f t="shared" si="417"/>
        <v>12223.59722222223</v>
      </c>
      <c r="BJ1284" s="57"/>
      <c r="BK1284" s="57"/>
      <c r="BM1284" s="57">
        <v>1280</v>
      </c>
      <c r="BN1284" s="57">
        <v>89.3</v>
      </c>
      <c r="BO1284" s="66">
        <v>0</v>
      </c>
      <c r="BP1284" s="65">
        <f t="shared" si="405"/>
        <v>24.805555555555554</v>
      </c>
      <c r="BQ1284" s="65">
        <f t="shared" si="418"/>
        <v>-0.19444444444444642</v>
      </c>
      <c r="BR1284" s="67">
        <f t="shared" si="419"/>
        <v>12279.291666666673</v>
      </c>
      <c r="BS1284" s="57"/>
      <c r="BT1284" s="57"/>
    </row>
    <row r="1285" spans="1:72" x14ac:dyDescent="0.25">
      <c r="A1285" s="31">
        <v>1285</v>
      </c>
      <c r="B1285" s="56">
        <v>1282</v>
      </c>
      <c r="C1285" s="71">
        <v>88.1</v>
      </c>
      <c r="D1285" s="71">
        <v>0</v>
      </c>
      <c r="E1285" s="71">
        <v>24.472222222222221</v>
      </c>
      <c r="F1285" s="71">
        <v>-0.16666666666666785</v>
      </c>
      <c r="G1285" s="71">
        <v>12328.569444444451</v>
      </c>
      <c r="K1285" s="57">
        <v>1281</v>
      </c>
      <c r="L1285" s="66">
        <v>0</v>
      </c>
      <c r="M1285" s="66">
        <v>0</v>
      </c>
      <c r="N1285" s="65">
        <f t="shared" ref="N1285:N1348" si="420">L1285/3.6</f>
        <v>0</v>
      </c>
      <c r="O1285" s="65">
        <f t="shared" si="406"/>
        <v>0</v>
      </c>
      <c r="P1285" s="67">
        <f t="shared" si="407"/>
        <v>6871.0555555555457</v>
      </c>
      <c r="Q1285" s="57"/>
      <c r="R1285" s="57"/>
      <c r="T1285" s="57">
        <v>1281</v>
      </c>
      <c r="U1285" s="66">
        <v>26.6</v>
      </c>
      <c r="V1285" s="66">
        <v>0</v>
      </c>
      <c r="W1285" s="65">
        <f t="shared" ref="W1285:W1348" si="421">U1285/3.6</f>
        <v>7.3888888888888893</v>
      </c>
      <c r="X1285" s="65">
        <f t="shared" si="408"/>
        <v>-0.27777777777777768</v>
      </c>
      <c r="Y1285" s="67">
        <f t="shared" si="409"/>
        <v>9806.9166666666752</v>
      </c>
      <c r="Z1285" s="57"/>
      <c r="AA1285" s="57"/>
      <c r="AC1285" s="57">
        <v>1281</v>
      </c>
      <c r="AD1285" s="66">
        <v>45.8</v>
      </c>
      <c r="AE1285" s="66">
        <v>0</v>
      </c>
      <c r="AF1285" s="65">
        <f t="shared" ref="AF1285:AF1348" si="422">AD1285/3.6</f>
        <v>12.722222222222221</v>
      </c>
      <c r="AG1285" s="65">
        <f t="shared" si="410"/>
        <v>0</v>
      </c>
      <c r="AH1285" s="67">
        <f t="shared" si="411"/>
        <v>9281.916666666657</v>
      </c>
      <c r="AI1285" s="57"/>
      <c r="AJ1285" s="57"/>
      <c r="AL1285" s="57">
        <v>1281</v>
      </c>
      <c r="AM1285" s="66">
        <v>43.1</v>
      </c>
      <c r="AN1285" s="66">
        <v>0</v>
      </c>
      <c r="AO1285" s="65">
        <f t="shared" ref="AO1285:AO1348" si="423">AM1285/3.6</f>
        <v>11.972222222222223</v>
      </c>
      <c r="AP1285" s="65">
        <f t="shared" si="412"/>
        <v>0.19444444444444642</v>
      </c>
      <c r="AQ1285" s="67">
        <f t="shared" si="413"/>
        <v>11812.874999999991</v>
      </c>
      <c r="AR1285" s="57"/>
      <c r="AS1285" s="57"/>
      <c r="AU1285" s="57">
        <v>1281</v>
      </c>
      <c r="AV1285" s="66">
        <v>43.1</v>
      </c>
      <c r="AW1285" s="66">
        <v>0</v>
      </c>
      <c r="AX1285" s="65">
        <f t="shared" ref="AX1285:AX1348" si="424">AV1285/3.6</f>
        <v>11.972222222222223</v>
      </c>
      <c r="AY1285" s="65">
        <f t="shared" si="414"/>
        <v>0.19444444444444642</v>
      </c>
      <c r="AZ1285" s="67">
        <f t="shared" si="415"/>
        <v>11812.874999999991</v>
      </c>
      <c r="BA1285" s="57"/>
      <c r="BB1285" s="57"/>
      <c r="BD1285" s="57">
        <v>1281</v>
      </c>
      <c r="BE1285" s="66">
        <v>88.7</v>
      </c>
      <c r="BF1285" s="66">
        <v>0</v>
      </c>
      <c r="BG1285" s="65">
        <f t="shared" ref="BG1285:BG1348" si="425">BE1285/3.6</f>
        <v>24.638888888888889</v>
      </c>
      <c r="BH1285" s="65">
        <f t="shared" si="416"/>
        <v>-0.1666666666666643</v>
      </c>
      <c r="BI1285" s="67">
        <f t="shared" si="417"/>
        <v>12248.319444444453</v>
      </c>
      <c r="BJ1285" s="57"/>
      <c r="BK1285" s="57"/>
      <c r="BM1285" s="57">
        <v>1281</v>
      </c>
      <c r="BN1285" s="57">
        <v>88.7</v>
      </c>
      <c r="BO1285" s="66">
        <v>0</v>
      </c>
      <c r="BP1285" s="65">
        <f t="shared" ref="BP1285:BP1348" si="426">BN1285/3.6</f>
        <v>24.638888888888889</v>
      </c>
      <c r="BQ1285" s="65">
        <f t="shared" si="418"/>
        <v>-0.1666666666666643</v>
      </c>
      <c r="BR1285" s="67">
        <f t="shared" si="419"/>
        <v>12304.013888888896</v>
      </c>
      <c r="BS1285" s="57"/>
      <c r="BT1285" s="57"/>
    </row>
    <row r="1286" spans="1:72" x14ac:dyDescent="0.25">
      <c r="A1286" s="31">
        <v>1286</v>
      </c>
      <c r="B1286" s="56">
        <v>1283</v>
      </c>
      <c r="C1286" s="71">
        <v>87.4</v>
      </c>
      <c r="D1286" s="71">
        <v>0</v>
      </c>
      <c r="E1286" s="71">
        <v>24.277777777777779</v>
      </c>
      <c r="F1286" s="71">
        <v>-0.19444444444444287</v>
      </c>
      <c r="G1286" s="71">
        <v>12352.944444444451</v>
      </c>
      <c r="K1286" s="57">
        <v>1282</v>
      </c>
      <c r="L1286" s="66">
        <v>0</v>
      </c>
      <c r="M1286" s="66">
        <v>0</v>
      </c>
      <c r="N1286" s="65">
        <f t="shared" si="420"/>
        <v>0</v>
      </c>
      <c r="O1286" s="65">
        <f t="shared" ref="O1286:O1349" si="427">N1286-N1285</f>
        <v>0</v>
      </c>
      <c r="P1286" s="67">
        <f t="shared" ref="P1286:P1349" si="428">N1285+(O1286/2)+P1285</f>
        <v>6871.0555555555457</v>
      </c>
      <c r="Q1286" s="57"/>
      <c r="R1286" s="57"/>
      <c r="T1286" s="57">
        <v>1282</v>
      </c>
      <c r="U1286" s="66">
        <v>26.2</v>
      </c>
      <c r="V1286" s="66">
        <v>0</v>
      </c>
      <c r="W1286" s="65">
        <f t="shared" si="421"/>
        <v>7.2777777777777777</v>
      </c>
      <c r="X1286" s="65">
        <f t="shared" ref="X1286:X1349" si="429">W1286-W1285</f>
        <v>-0.1111111111111116</v>
      </c>
      <c r="Y1286" s="67">
        <f t="shared" ref="Y1286:Y1349" si="430">W1285+(X1286/2)+Y1285</f>
        <v>9814.2500000000091</v>
      </c>
      <c r="Z1286" s="57"/>
      <c r="AA1286" s="57"/>
      <c r="AC1286" s="57">
        <v>1282</v>
      </c>
      <c r="AD1286" s="66">
        <v>45.9</v>
      </c>
      <c r="AE1286" s="66">
        <v>0</v>
      </c>
      <c r="AF1286" s="65">
        <f t="shared" si="422"/>
        <v>12.75</v>
      </c>
      <c r="AG1286" s="65">
        <f t="shared" ref="AG1286:AG1349" si="431">AF1286-AF1285</f>
        <v>2.7777777777778567E-2</v>
      </c>
      <c r="AH1286" s="67">
        <f t="shared" ref="AH1286:AH1349" si="432">AF1285+(AG1286/2)+AH1285</f>
        <v>9294.6527777777683</v>
      </c>
      <c r="AI1286" s="57"/>
      <c r="AJ1286" s="57"/>
      <c r="AL1286" s="57">
        <v>1282</v>
      </c>
      <c r="AM1286" s="66">
        <v>43.6</v>
      </c>
      <c r="AN1286" s="66">
        <v>0</v>
      </c>
      <c r="AO1286" s="65">
        <f t="shared" si="423"/>
        <v>12.111111111111111</v>
      </c>
      <c r="AP1286" s="65">
        <f t="shared" ref="AP1286:AP1349" si="433">AO1286-AO1285</f>
        <v>0.13888888888888751</v>
      </c>
      <c r="AQ1286" s="67">
        <f t="shared" ref="AQ1286:AQ1349" si="434">AO1285+(AP1286/2)+AQ1285</f>
        <v>11824.916666666657</v>
      </c>
      <c r="AR1286" s="57"/>
      <c r="AS1286" s="57"/>
      <c r="AU1286" s="57">
        <v>1282</v>
      </c>
      <c r="AV1286" s="66">
        <v>43.6</v>
      </c>
      <c r="AW1286" s="66">
        <v>0</v>
      </c>
      <c r="AX1286" s="65">
        <f t="shared" si="424"/>
        <v>12.111111111111111</v>
      </c>
      <c r="AY1286" s="65">
        <f t="shared" ref="AY1286:AY1349" si="435">AX1286-AX1285</f>
        <v>0.13888888888888751</v>
      </c>
      <c r="AZ1286" s="67">
        <f t="shared" ref="AZ1286:AZ1349" si="436">AX1285+(AY1286/2)+AZ1285</f>
        <v>11824.916666666657</v>
      </c>
      <c r="BA1286" s="57"/>
      <c r="BB1286" s="57"/>
      <c r="BD1286" s="57">
        <v>1282</v>
      </c>
      <c r="BE1286" s="66">
        <v>88.1</v>
      </c>
      <c r="BF1286" s="66">
        <v>0</v>
      </c>
      <c r="BG1286" s="65">
        <f t="shared" si="425"/>
        <v>24.472222222222221</v>
      </c>
      <c r="BH1286" s="65">
        <f t="shared" ref="BH1286:BH1349" si="437">BG1286-BG1285</f>
        <v>-0.16666666666666785</v>
      </c>
      <c r="BI1286" s="67">
        <f t="shared" ref="BI1286:BI1349" si="438">BG1285+(BH1286/2)+BI1285</f>
        <v>12272.875000000007</v>
      </c>
      <c r="BJ1286" s="57"/>
      <c r="BK1286" s="57"/>
      <c r="BM1286" s="57">
        <v>1282</v>
      </c>
      <c r="BN1286" s="57">
        <v>88.1</v>
      </c>
      <c r="BO1286" s="66">
        <v>0</v>
      </c>
      <c r="BP1286" s="65">
        <f t="shared" si="426"/>
        <v>24.472222222222221</v>
      </c>
      <c r="BQ1286" s="65">
        <f t="shared" ref="BQ1286:BQ1349" si="439">BP1286-BP1285</f>
        <v>-0.16666666666666785</v>
      </c>
      <c r="BR1286" s="67">
        <f t="shared" ref="BR1286:BR1349" si="440">BP1285+(BQ1286/2)+BR1285</f>
        <v>12328.569444444451</v>
      </c>
      <c r="BS1286" s="57"/>
      <c r="BT1286" s="57"/>
    </row>
    <row r="1287" spans="1:72" x14ac:dyDescent="0.25">
      <c r="A1287" s="31">
        <v>1287</v>
      </c>
      <c r="B1287" s="56">
        <v>1284</v>
      </c>
      <c r="C1287" s="71">
        <v>86.7</v>
      </c>
      <c r="D1287" s="71">
        <v>0</v>
      </c>
      <c r="E1287" s="71">
        <v>24.083333333333332</v>
      </c>
      <c r="F1287" s="71">
        <v>-0.19444444444444642</v>
      </c>
      <c r="G1287" s="71">
        <v>12377.125000000005</v>
      </c>
      <c r="K1287" s="57">
        <v>1283</v>
      </c>
      <c r="L1287" s="66">
        <v>0</v>
      </c>
      <c r="M1287" s="66">
        <v>0</v>
      </c>
      <c r="N1287" s="65">
        <f t="shared" si="420"/>
        <v>0</v>
      </c>
      <c r="O1287" s="65">
        <f t="shared" si="427"/>
        <v>0</v>
      </c>
      <c r="P1287" s="67">
        <f t="shared" si="428"/>
        <v>6871.0555555555457</v>
      </c>
      <c r="Q1287" s="57"/>
      <c r="R1287" s="57"/>
      <c r="T1287" s="57">
        <v>1283</v>
      </c>
      <c r="U1287" s="66">
        <v>26.3</v>
      </c>
      <c r="V1287" s="66">
        <v>0</v>
      </c>
      <c r="W1287" s="65">
        <f t="shared" si="421"/>
        <v>7.3055555555555554</v>
      </c>
      <c r="X1287" s="65">
        <f t="shared" si="429"/>
        <v>2.7777777777777679E-2</v>
      </c>
      <c r="Y1287" s="67">
        <f t="shared" si="430"/>
        <v>9821.5416666666752</v>
      </c>
      <c r="Z1287" s="57"/>
      <c r="AA1287" s="57"/>
      <c r="AC1287" s="57">
        <v>1283</v>
      </c>
      <c r="AD1287" s="66">
        <v>46.2</v>
      </c>
      <c r="AE1287" s="66">
        <v>0</v>
      </c>
      <c r="AF1287" s="65">
        <f t="shared" si="422"/>
        <v>12.833333333333334</v>
      </c>
      <c r="AG1287" s="65">
        <f t="shared" si="431"/>
        <v>8.3333333333333925E-2</v>
      </c>
      <c r="AH1287" s="67">
        <f t="shared" si="432"/>
        <v>9307.4444444444343</v>
      </c>
      <c r="AI1287" s="57"/>
      <c r="AJ1287" s="57"/>
      <c r="AL1287" s="57">
        <v>1283</v>
      </c>
      <c r="AM1287" s="66">
        <v>44.2</v>
      </c>
      <c r="AN1287" s="66">
        <v>0</v>
      </c>
      <c r="AO1287" s="65">
        <f t="shared" si="423"/>
        <v>12.277777777777779</v>
      </c>
      <c r="AP1287" s="65">
        <f t="shared" si="433"/>
        <v>0.16666666666666785</v>
      </c>
      <c r="AQ1287" s="67">
        <f t="shared" si="434"/>
        <v>11837.111111111102</v>
      </c>
      <c r="AR1287" s="57"/>
      <c r="AS1287" s="57"/>
      <c r="AU1287" s="57">
        <v>1283</v>
      </c>
      <c r="AV1287" s="66">
        <v>44.2</v>
      </c>
      <c r="AW1287" s="66">
        <v>0</v>
      </c>
      <c r="AX1287" s="65">
        <f t="shared" si="424"/>
        <v>12.277777777777779</v>
      </c>
      <c r="AY1287" s="65">
        <f t="shared" si="435"/>
        <v>0.16666666666666785</v>
      </c>
      <c r="AZ1287" s="67">
        <f t="shared" si="436"/>
        <v>11837.111111111102</v>
      </c>
      <c r="BA1287" s="57"/>
      <c r="BB1287" s="57"/>
      <c r="BD1287" s="57">
        <v>1283</v>
      </c>
      <c r="BE1287" s="66">
        <v>87.4</v>
      </c>
      <c r="BF1287" s="66">
        <v>0</v>
      </c>
      <c r="BG1287" s="65">
        <f t="shared" si="425"/>
        <v>24.277777777777779</v>
      </c>
      <c r="BH1287" s="65">
        <f t="shared" si="437"/>
        <v>-0.19444444444444287</v>
      </c>
      <c r="BI1287" s="67">
        <f t="shared" si="438"/>
        <v>12297.250000000007</v>
      </c>
      <c r="BJ1287" s="57"/>
      <c r="BK1287" s="57"/>
      <c r="BM1287" s="57">
        <v>1283</v>
      </c>
      <c r="BN1287" s="57">
        <v>87.4</v>
      </c>
      <c r="BO1287" s="66">
        <v>0</v>
      </c>
      <c r="BP1287" s="65">
        <f t="shared" si="426"/>
        <v>24.277777777777779</v>
      </c>
      <c r="BQ1287" s="65">
        <f t="shared" si="439"/>
        <v>-0.19444444444444287</v>
      </c>
      <c r="BR1287" s="67">
        <f t="shared" si="440"/>
        <v>12352.944444444451</v>
      </c>
      <c r="BS1287" s="57"/>
      <c r="BT1287" s="57"/>
    </row>
    <row r="1288" spans="1:72" x14ac:dyDescent="0.25">
      <c r="A1288" s="31">
        <v>1288</v>
      </c>
      <c r="B1288" s="56">
        <v>1285</v>
      </c>
      <c r="C1288" s="71">
        <v>86</v>
      </c>
      <c r="D1288" s="71">
        <v>0</v>
      </c>
      <c r="E1288" s="71">
        <v>23.888888888888889</v>
      </c>
      <c r="F1288" s="71">
        <v>-0.19444444444444287</v>
      </c>
      <c r="G1288" s="71">
        <v>12401.111111111117</v>
      </c>
      <c r="K1288" s="57">
        <v>1284</v>
      </c>
      <c r="L1288" s="66">
        <v>0</v>
      </c>
      <c r="M1288" s="66">
        <v>0</v>
      </c>
      <c r="N1288" s="65">
        <f t="shared" si="420"/>
        <v>0</v>
      </c>
      <c r="O1288" s="65">
        <f t="shared" si="427"/>
        <v>0</v>
      </c>
      <c r="P1288" s="67">
        <f t="shared" si="428"/>
        <v>6871.0555555555457</v>
      </c>
      <c r="Q1288" s="57"/>
      <c r="R1288" s="57"/>
      <c r="T1288" s="57">
        <v>1284</v>
      </c>
      <c r="U1288" s="66">
        <v>26.7</v>
      </c>
      <c r="V1288" s="66">
        <v>0</v>
      </c>
      <c r="W1288" s="65">
        <f t="shared" si="421"/>
        <v>7.4166666666666661</v>
      </c>
      <c r="X1288" s="65">
        <f t="shared" si="429"/>
        <v>0.11111111111111072</v>
      </c>
      <c r="Y1288" s="67">
        <f t="shared" si="430"/>
        <v>9828.9027777777865</v>
      </c>
      <c r="Z1288" s="57"/>
      <c r="AA1288" s="57"/>
      <c r="AC1288" s="57">
        <v>1284</v>
      </c>
      <c r="AD1288" s="66">
        <v>46.4</v>
      </c>
      <c r="AE1288" s="66">
        <v>0</v>
      </c>
      <c r="AF1288" s="65">
        <f t="shared" si="422"/>
        <v>12.888888888888888</v>
      </c>
      <c r="AG1288" s="65">
        <f t="shared" si="431"/>
        <v>5.5555555555553582E-2</v>
      </c>
      <c r="AH1288" s="67">
        <f t="shared" si="432"/>
        <v>9320.3055555555457</v>
      </c>
      <c r="AI1288" s="57"/>
      <c r="AJ1288" s="57"/>
      <c r="AL1288" s="57">
        <v>1284</v>
      </c>
      <c r="AM1288" s="66">
        <v>44.8</v>
      </c>
      <c r="AN1288" s="66">
        <v>0</v>
      </c>
      <c r="AO1288" s="65">
        <f t="shared" si="423"/>
        <v>12.444444444444443</v>
      </c>
      <c r="AP1288" s="65">
        <f t="shared" si="433"/>
        <v>0.1666666666666643</v>
      </c>
      <c r="AQ1288" s="67">
        <f t="shared" si="434"/>
        <v>11849.472222222214</v>
      </c>
      <c r="AR1288" s="57"/>
      <c r="AS1288" s="57"/>
      <c r="AU1288" s="57">
        <v>1284</v>
      </c>
      <c r="AV1288" s="66">
        <v>44.8</v>
      </c>
      <c r="AW1288" s="66">
        <v>0</v>
      </c>
      <c r="AX1288" s="65">
        <f t="shared" si="424"/>
        <v>12.444444444444443</v>
      </c>
      <c r="AY1288" s="65">
        <f t="shared" si="435"/>
        <v>0.1666666666666643</v>
      </c>
      <c r="AZ1288" s="67">
        <f t="shared" si="436"/>
        <v>11849.472222222214</v>
      </c>
      <c r="BA1288" s="57"/>
      <c r="BB1288" s="57"/>
      <c r="BD1288" s="57">
        <v>1284</v>
      </c>
      <c r="BE1288" s="66">
        <v>86.7</v>
      </c>
      <c r="BF1288" s="66">
        <v>0</v>
      </c>
      <c r="BG1288" s="65">
        <f t="shared" si="425"/>
        <v>24.083333333333332</v>
      </c>
      <c r="BH1288" s="65">
        <f t="shared" si="437"/>
        <v>-0.19444444444444642</v>
      </c>
      <c r="BI1288" s="67">
        <f t="shared" si="438"/>
        <v>12321.430555555562</v>
      </c>
      <c r="BJ1288" s="57"/>
      <c r="BK1288" s="57"/>
      <c r="BM1288" s="57">
        <v>1284</v>
      </c>
      <c r="BN1288" s="57">
        <v>86.7</v>
      </c>
      <c r="BO1288" s="66">
        <v>0</v>
      </c>
      <c r="BP1288" s="65">
        <f t="shared" si="426"/>
        <v>24.083333333333332</v>
      </c>
      <c r="BQ1288" s="65">
        <f t="shared" si="439"/>
        <v>-0.19444444444444642</v>
      </c>
      <c r="BR1288" s="67">
        <f t="shared" si="440"/>
        <v>12377.125000000005</v>
      </c>
      <c r="BS1288" s="57"/>
      <c r="BT1288" s="57"/>
    </row>
    <row r="1289" spans="1:72" x14ac:dyDescent="0.25">
      <c r="A1289" s="31">
        <v>1289</v>
      </c>
      <c r="B1289" s="56">
        <v>1286</v>
      </c>
      <c r="C1289" s="71">
        <v>85.3</v>
      </c>
      <c r="D1289" s="71">
        <v>0</v>
      </c>
      <c r="E1289" s="71">
        <v>23.694444444444443</v>
      </c>
      <c r="F1289" s="71">
        <v>-0.19444444444444642</v>
      </c>
      <c r="G1289" s="71">
        <v>12424.902777777783</v>
      </c>
      <c r="K1289" s="57">
        <v>1285</v>
      </c>
      <c r="L1289" s="66">
        <v>0</v>
      </c>
      <c r="M1289" s="66">
        <v>0</v>
      </c>
      <c r="N1289" s="65">
        <f t="shared" si="420"/>
        <v>0</v>
      </c>
      <c r="O1289" s="65">
        <f t="shared" si="427"/>
        <v>0</v>
      </c>
      <c r="P1289" s="67">
        <f t="shared" si="428"/>
        <v>6871.0555555555457</v>
      </c>
      <c r="Q1289" s="57"/>
      <c r="R1289" s="57"/>
      <c r="T1289" s="57">
        <v>1285</v>
      </c>
      <c r="U1289" s="66">
        <v>27.5</v>
      </c>
      <c r="V1289" s="66">
        <v>0</v>
      </c>
      <c r="W1289" s="65">
        <f t="shared" si="421"/>
        <v>7.6388888888888884</v>
      </c>
      <c r="X1289" s="65">
        <f t="shared" si="429"/>
        <v>0.22222222222222232</v>
      </c>
      <c r="Y1289" s="67">
        <f t="shared" si="430"/>
        <v>9836.4305555555638</v>
      </c>
      <c r="Z1289" s="57"/>
      <c r="AA1289" s="57"/>
      <c r="AC1289" s="57">
        <v>1285</v>
      </c>
      <c r="AD1289" s="66">
        <v>46.6</v>
      </c>
      <c r="AE1289" s="66">
        <v>0</v>
      </c>
      <c r="AF1289" s="65">
        <f t="shared" si="422"/>
        <v>12.944444444444445</v>
      </c>
      <c r="AG1289" s="65">
        <f t="shared" si="431"/>
        <v>5.5555555555557135E-2</v>
      </c>
      <c r="AH1289" s="67">
        <f t="shared" si="432"/>
        <v>9333.2222222222117</v>
      </c>
      <c r="AI1289" s="57"/>
      <c r="AJ1289" s="57"/>
      <c r="AL1289" s="57">
        <v>1285</v>
      </c>
      <c r="AM1289" s="66">
        <v>45.5</v>
      </c>
      <c r="AN1289" s="66">
        <v>0</v>
      </c>
      <c r="AO1289" s="65">
        <f t="shared" si="423"/>
        <v>12.638888888888889</v>
      </c>
      <c r="AP1289" s="65">
        <f t="shared" si="433"/>
        <v>0.19444444444444642</v>
      </c>
      <c r="AQ1289" s="67">
        <f t="shared" si="434"/>
        <v>11862.01388888888</v>
      </c>
      <c r="AR1289" s="57"/>
      <c r="AS1289" s="57"/>
      <c r="AU1289" s="57">
        <v>1285</v>
      </c>
      <c r="AV1289" s="66">
        <v>45.5</v>
      </c>
      <c r="AW1289" s="66">
        <v>0</v>
      </c>
      <c r="AX1289" s="65">
        <f t="shared" si="424"/>
        <v>12.638888888888889</v>
      </c>
      <c r="AY1289" s="65">
        <f t="shared" si="435"/>
        <v>0.19444444444444642</v>
      </c>
      <c r="AZ1289" s="67">
        <f t="shared" si="436"/>
        <v>11862.01388888888</v>
      </c>
      <c r="BA1289" s="57"/>
      <c r="BB1289" s="57"/>
      <c r="BD1289" s="57">
        <v>1285</v>
      </c>
      <c r="BE1289" s="66">
        <v>86</v>
      </c>
      <c r="BF1289" s="66">
        <v>0</v>
      </c>
      <c r="BG1289" s="65">
        <f t="shared" si="425"/>
        <v>23.888888888888889</v>
      </c>
      <c r="BH1289" s="65">
        <f t="shared" si="437"/>
        <v>-0.19444444444444287</v>
      </c>
      <c r="BI1289" s="67">
        <f t="shared" si="438"/>
        <v>12345.416666666673</v>
      </c>
      <c r="BJ1289" s="57"/>
      <c r="BK1289" s="57"/>
      <c r="BM1289" s="57">
        <v>1285</v>
      </c>
      <c r="BN1289" s="57">
        <v>86</v>
      </c>
      <c r="BO1289" s="66">
        <v>0</v>
      </c>
      <c r="BP1289" s="65">
        <f t="shared" si="426"/>
        <v>23.888888888888889</v>
      </c>
      <c r="BQ1289" s="65">
        <f t="shared" si="439"/>
        <v>-0.19444444444444287</v>
      </c>
      <c r="BR1289" s="67">
        <f t="shared" si="440"/>
        <v>12401.111111111117</v>
      </c>
      <c r="BS1289" s="57"/>
      <c r="BT1289" s="57"/>
    </row>
    <row r="1290" spans="1:72" x14ac:dyDescent="0.25">
      <c r="A1290" s="31">
        <v>1290</v>
      </c>
      <c r="B1290" s="56">
        <v>1287</v>
      </c>
      <c r="C1290" s="71">
        <v>84.7</v>
      </c>
      <c r="D1290" s="71">
        <v>0</v>
      </c>
      <c r="E1290" s="71">
        <v>23.527777777777779</v>
      </c>
      <c r="F1290" s="71">
        <v>-0.1666666666666643</v>
      </c>
      <c r="G1290" s="71">
        <v>12448.513888888894</v>
      </c>
      <c r="K1290" s="57">
        <v>1286</v>
      </c>
      <c r="L1290" s="66">
        <v>0</v>
      </c>
      <c r="M1290" s="66">
        <v>0</v>
      </c>
      <c r="N1290" s="65">
        <f t="shared" si="420"/>
        <v>0</v>
      </c>
      <c r="O1290" s="65">
        <f t="shared" si="427"/>
        <v>0</v>
      </c>
      <c r="P1290" s="67">
        <f t="shared" si="428"/>
        <v>6871.0555555555457</v>
      </c>
      <c r="Q1290" s="57"/>
      <c r="R1290" s="57"/>
      <c r="T1290" s="57">
        <v>1286</v>
      </c>
      <c r="U1290" s="66">
        <v>28.4</v>
      </c>
      <c r="V1290" s="66">
        <v>0</v>
      </c>
      <c r="W1290" s="65">
        <f t="shared" si="421"/>
        <v>7.8888888888888884</v>
      </c>
      <c r="X1290" s="65">
        <f t="shared" si="429"/>
        <v>0.25</v>
      </c>
      <c r="Y1290" s="67">
        <f t="shared" si="430"/>
        <v>9844.1944444444525</v>
      </c>
      <c r="Z1290" s="57"/>
      <c r="AA1290" s="57"/>
      <c r="AC1290" s="57">
        <v>1286</v>
      </c>
      <c r="AD1290" s="66">
        <v>46.8</v>
      </c>
      <c r="AE1290" s="66">
        <v>0</v>
      </c>
      <c r="AF1290" s="65">
        <f t="shared" si="422"/>
        <v>12.999999999999998</v>
      </c>
      <c r="AG1290" s="65">
        <f t="shared" si="431"/>
        <v>5.5555555555553582E-2</v>
      </c>
      <c r="AH1290" s="67">
        <f t="shared" si="432"/>
        <v>9346.1944444444343</v>
      </c>
      <c r="AI1290" s="57"/>
      <c r="AJ1290" s="57"/>
      <c r="AL1290" s="57">
        <v>1286</v>
      </c>
      <c r="AM1290" s="66">
        <v>46.3</v>
      </c>
      <c r="AN1290" s="66">
        <v>0</v>
      </c>
      <c r="AO1290" s="65">
        <f t="shared" si="423"/>
        <v>12.861111111111111</v>
      </c>
      <c r="AP1290" s="65">
        <f t="shared" si="433"/>
        <v>0.22222222222222143</v>
      </c>
      <c r="AQ1290" s="67">
        <f t="shared" si="434"/>
        <v>11874.76388888888</v>
      </c>
      <c r="AR1290" s="57"/>
      <c r="AS1290" s="57"/>
      <c r="AU1290" s="57">
        <v>1286</v>
      </c>
      <c r="AV1290" s="66">
        <v>46.3</v>
      </c>
      <c r="AW1290" s="66">
        <v>0</v>
      </c>
      <c r="AX1290" s="65">
        <f t="shared" si="424"/>
        <v>12.861111111111111</v>
      </c>
      <c r="AY1290" s="65">
        <f t="shared" si="435"/>
        <v>0.22222222222222143</v>
      </c>
      <c r="AZ1290" s="67">
        <f t="shared" si="436"/>
        <v>11874.76388888888</v>
      </c>
      <c r="BA1290" s="57"/>
      <c r="BB1290" s="57"/>
      <c r="BD1290" s="57">
        <v>1286</v>
      </c>
      <c r="BE1290" s="66">
        <v>85.3</v>
      </c>
      <c r="BF1290" s="66">
        <v>0</v>
      </c>
      <c r="BG1290" s="65">
        <f t="shared" si="425"/>
        <v>23.694444444444443</v>
      </c>
      <c r="BH1290" s="65">
        <f t="shared" si="437"/>
        <v>-0.19444444444444642</v>
      </c>
      <c r="BI1290" s="67">
        <f t="shared" si="438"/>
        <v>12369.208333333339</v>
      </c>
      <c r="BJ1290" s="57"/>
      <c r="BK1290" s="57"/>
      <c r="BM1290" s="57">
        <v>1286</v>
      </c>
      <c r="BN1290" s="57">
        <v>85.3</v>
      </c>
      <c r="BO1290" s="66">
        <v>0</v>
      </c>
      <c r="BP1290" s="65">
        <f t="shared" si="426"/>
        <v>23.694444444444443</v>
      </c>
      <c r="BQ1290" s="65">
        <f t="shared" si="439"/>
        <v>-0.19444444444444642</v>
      </c>
      <c r="BR1290" s="67">
        <f t="shared" si="440"/>
        <v>12424.902777777783</v>
      </c>
      <c r="BS1290" s="57"/>
      <c r="BT1290" s="57"/>
    </row>
    <row r="1291" spans="1:72" x14ac:dyDescent="0.25">
      <c r="A1291" s="31">
        <v>1291</v>
      </c>
      <c r="B1291" s="56">
        <v>1288</v>
      </c>
      <c r="C1291" s="71">
        <v>84.1</v>
      </c>
      <c r="D1291" s="71">
        <v>0</v>
      </c>
      <c r="E1291" s="71">
        <v>23.361111111111111</v>
      </c>
      <c r="F1291" s="71">
        <v>-0.16666666666666785</v>
      </c>
      <c r="G1291" s="71">
        <v>12471.958333333339</v>
      </c>
      <c r="K1291" s="57">
        <v>1287</v>
      </c>
      <c r="L1291" s="66">
        <v>0</v>
      </c>
      <c r="M1291" s="66">
        <v>0</v>
      </c>
      <c r="N1291" s="65">
        <f t="shared" si="420"/>
        <v>0</v>
      </c>
      <c r="O1291" s="65">
        <f t="shared" si="427"/>
        <v>0</v>
      </c>
      <c r="P1291" s="67">
        <f t="shared" si="428"/>
        <v>6871.0555555555457</v>
      </c>
      <c r="Q1291" s="57"/>
      <c r="R1291" s="57"/>
      <c r="T1291" s="57">
        <v>1287</v>
      </c>
      <c r="U1291" s="66">
        <v>29.4</v>
      </c>
      <c r="V1291" s="66">
        <v>0</v>
      </c>
      <c r="W1291" s="65">
        <f t="shared" si="421"/>
        <v>8.1666666666666661</v>
      </c>
      <c r="X1291" s="65">
        <f t="shared" si="429"/>
        <v>0.27777777777777768</v>
      </c>
      <c r="Y1291" s="67">
        <f t="shared" si="430"/>
        <v>9852.2222222222299</v>
      </c>
      <c r="Z1291" s="57"/>
      <c r="AA1291" s="57"/>
      <c r="AC1291" s="57">
        <v>1287</v>
      </c>
      <c r="AD1291" s="66">
        <v>47</v>
      </c>
      <c r="AE1291" s="66">
        <v>0</v>
      </c>
      <c r="AF1291" s="65">
        <f t="shared" si="422"/>
        <v>13.055555555555555</v>
      </c>
      <c r="AG1291" s="65">
        <f t="shared" si="431"/>
        <v>5.5555555555557135E-2</v>
      </c>
      <c r="AH1291" s="67">
        <f t="shared" si="432"/>
        <v>9359.2222222222117</v>
      </c>
      <c r="AI1291" s="57"/>
      <c r="AJ1291" s="57"/>
      <c r="AL1291" s="57">
        <v>1287</v>
      </c>
      <c r="AM1291" s="66">
        <v>47.2</v>
      </c>
      <c r="AN1291" s="66">
        <v>0</v>
      </c>
      <c r="AO1291" s="65">
        <f t="shared" si="423"/>
        <v>13.111111111111111</v>
      </c>
      <c r="AP1291" s="65">
        <f t="shared" si="433"/>
        <v>0.25</v>
      </c>
      <c r="AQ1291" s="67">
        <f t="shared" si="434"/>
        <v>11887.749999999991</v>
      </c>
      <c r="AR1291" s="57"/>
      <c r="AS1291" s="57"/>
      <c r="AU1291" s="57">
        <v>1287</v>
      </c>
      <c r="AV1291" s="66">
        <v>47.2</v>
      </c>
      <c r="AW1291" s="66">
        <v>0</v>
      </c>
      <c r="AX1291" s="65">
        <f t="shared" si="424"/>
        <v>13.111111111111111</v>
      </c>
      <c r="AY1291" s="65">
        <f t="shared" si="435"/>
        <v>0.25</v>
      </c>
      <c r="AZ1291" s="67">
        <f t="shared" si="436"/>
        <v>11887.749999999991</v>
      </c>
      <c r="BA1291" s="57"/>
      <c r="BB1291" s="57"/>
      <c r="BD1291" s="57">
        <v>1287</v>
      </c>
      <c r="BE1291" s="66">
        <v>84.7</v>
      </c>
      <c r="BF1291" s="66">
        <v>0</v>
      </c>
      <c r="BG1291" s="65">
        <f t="shared" si="425"/>
        <v>23.527777777777779</v>
      </c>
      <c r="BH1291" s="65">
        <f t="shared" si="437"/>
        <v>-0.1666666666666643</v>
      </c>
      <c r="BI1291" s="67">
        <f t="shared" si="438"/>
        <v>12392.819444444451</v>
      </c>
      <c r="BJ1291" s="57"/>
      <c r="BK1291" s="57"/>
      <c r="BM1291" s="57">
        <v>1287</v>
      </c>
      <c r="BN1291" s="57">
        <v>84.7</v>
      </c>
      <c r="BO1291" s="66">
        <v>0</v>
      </c>
      <c r="BP1291" s="65">
        <f t="shared" si="426"/>
        <v>23.527777777777779</v>
      </c>
      <c r="BQ1291" s="65">
        <f t="shared" si="439"/>
        <v>-0.1666666666666643</v>
      </c>
      <c r="BR1291" s="67">
        <f t="shared" si="440"/>
        <v>12448.513888888894</v>
      </c>
      <c r="BS1291" s="57"/>
      <c r="BT1291" s="57"/>
    </row>
    <row r="1292" spans="1:72" x14ac:dyDescent="0.25">
      <c r="A1292" s="31">
        <v>1292</v>
      </c>
      <c r="B1292" s="56">
        <v>1289</v>
      </c>
      <c r="C1292" s="71">
        <v>83.5</v>
      </c>
      <c r="D1292" s="71">
        <v>0</v>
      </c>
      <c r="E1292" s="71">
        <v>23.194444444444443</v>
      </c>
      <c r="F1292" s="71">
        <v>-0.16666666666666785</v>
      </c>
      <c r="G1292" s="71">
        <v>12495.236111111117</v>
      </c>
      <c r="K1292" s="57">
        <v>1288</v>
      </c>
      <c r="L1292" s="66">
        <v>0.7</v>
      </c>
      <c r="M1292" s="66">
        <v>0</v>
      </c>
      <c r="N1292" s="65">
        <f t="shared" si="420"/>
        <v>0.19444444444444442</v>
      </c>
      <c r="O1292" s="65">
        <f t="shared" si="427"/>
        <v>0.19444444444444442</v>
      </c>
      <c r="P1292" s="67">
        <f t="shared" si="428"/>
        <v>6871.1527777777683</v>
      </c>
      <c r="Q1292" s="57"/>
      <c r="R1292" s="57"/>
      <c r="T1292" s="57">
        <v>1288</v>
      </c>
      <c r="U1292" s="66">
        <v>30.4</v>
      </c>
      <c r="V1292" s="66">
        <v>0</v>
      </c>
      <c r="W1292" s="65">
        <f t="shared" si="421"/>
        <v>8.4444444444444446</v>
      </c>
      <c r="X1292" s="65">
        <f t="shared" si="429"/>
        <v>0.27777777777777857</v>
      </c>
      <c r="Y1292" s="67">
        <f t="shared" si="430"/>
        <v>9860.5277777777846</v>
      </c>
      <c r="Z1292" s="57"/>
      <c r="AA1292" s="57"/>
      <c r="AC1292" s="57">
        <v>1288</v>
      </c>
      <c r="AD1292" s="66">
        <v>47.3</v>
      </c>
      <c r="AE1292" s="66">
        <v>0</v>
      </c>
      <c r="AF1292" s="65">
        <f t="shared" si="422"/>
        <v>13.138888888888888</v>
      </c>
      <c r="AG1292" s="65">
        <f t="shared" si="431"/>
        <v>8.3333333333332149E-2</v>
      </c>
      <c r="AH1292" s="67">
        <f t="shared" si="432"/>
        <v>9372.3194444444343</v>
      </c>
      <c r="AI1292" s="57"/>
      <c r="AJ1292" s="57"/>
      <c r="AL1292" s="57">
        <v>1288</v>
      </c>
      <c r="AM1292" s="66">
        <v>48.1</v>
      </c>
      <c r="AN1292" s="66">
        <v>0</v>
      </c>
      <c r="AO1292" s="65">
        <f t="shared" si="423"/>
        <v>13.361111111111111</v>
      </c>
      <c r="AP1292" s="65">
        <f t="shared" si="433"/>
        <v>0.25</v>
      </c>
      <c r="AQ1292" s="67">
        <f t="shared" si="434"/>
        <v>11900.986111111102</v>
      </c>
      <c r="AR1292" s="57"/>
      <c r="AS1292" s="57"/>
      <c r="AU1292" s="57">
        <v>1288</v>
      </c>
      <c r="AV1292" s="66">
        <v>48.1</v>
      </c>
      <c r="AW1292" s="66">
        <v>0</v>
      </c>
      <c r="AX1292" s="65">
        <f t="shared" si="424"/>
        <v>13.361111111111111</v>
      </c>
      <c r="AY1292" s="65">
        <f t="shared" si="435"/>
        <v>0.25</v>
      </c>
      <c r="AZ1292" s="67">
        <f t="shared" si="436"/>
        <v>11900.986111111102</v>
      </c>
      <c r="BA1292" s="57"/>
      <c r="BB1292" s="57"/>
      <c r="BD1292" s="57">
        <v>1288</v>
      </c>
      <c r="BE1292" s="66">
        <v>84.1</v>
      </c>
      <c r="BF1292" s="66">
        <v>0</v>
      </c>
      <c r="BG1292" s="65">
        <f t="shared" si="425"/>
        <v>23.361111111111111</v>
      </c>
      <c r="BH1292" s="65">
        <f t="shared" si="437"/>
        <v>-0.16666666666666785</v>
      </c>
      <c r="BI1292" s="67">
        <f t="shared" si="438"/>
        <v>12416.263888888896</v>
      </c>
      <c r="BJ1292" s="57"/>
      <c r="BK1292" s="57"/>
      <c r="BM1292" s="57">
        <v>1288</v>
      </c>
      <c r="BN1292" s="57">
        <v>84.1</v>
      </c>
      <c r="BO1292" s="66">
        <v>0</v>
      </c>
      <c r="BP1292" s="65">
        <f t="shared" si="426"/>
        <v>23.361111111111111</v>
      </c>
      <c r="BQ1292" s="65">
        <f t="shared" si="439"/>
        <v>-0.16666666666666785</v>
      </c>
      <c r="BR1292" s="67">
        <f t="shared" si="440"/>
        <v>12471.958333333339</v>
      </c>
      <c r="BS1292" s="57"/>
      <c r="BT1292" s="57"/>
    </row>
    <row r="1293" spans="1:72" x14ac:dyDescent="0.25">
      <c r="A1293" s="31">
        <v>1293</v>
      </c>
      <c r="B1293" s="56">
        <v>1290</v>
      </c>
      <c r="C1293" s="71">
        <v>82.9</v>
      </c>
      <c r="D1293" s="71">
        <v>0</v>
      </c>
      <c r="E1293" s="71">
        <v>23.027777777777779</v>
      </c>
      <c r="F1293" s="71">
        <v>-0.1666666666666643</v>
      </c>
      <c r="G1293" s="71">
        <v>12518.347222222228</v>
      </c>
      <c r="K1293" s="57">
        <v>1289</v>
      </c>
      <c r="L1293" s="66">
        <v>1.1000000000000001</v>
      </c>
      <c r="M1293" s="66">
        <v>0</v>
      </c>
      <c r="N1293" s="65">
        <f t="shared" si="420"/>
        <v>0.30555555555555558</v>
      </c>
      <c r="O1293" s="65">
        <f t="shared" si="427"/>
        <v>0.11111111111111116</v>
      </c>
      <c r="P1293" s="67">
        <f t="shared" si="428"/>
        <v>6871.4027777777683</v>
      </c>
      <c r="Q1293" s="57"/>
      <c r="R1293" s="57"/>
      <c r="T1293" s="57">
        <v>1289</v>
      </c>
      <c r="U1293" s="66">
        <v>31.2</v>
      </c>
      <c r="V1293" s="66">
        <v>0</v>
      </c>
      <c r="W1293" s="65">
        <f t="shared" si="421"/>
        <v>8.6666666666666661</v>
      </c>
      <c r="X1293" s="65">
        <f t="shared" si="429"/>
        <v>0.22222222222222143</v>
      </c>
      <c r="Y1293" s="67">
        <f t="shared" si="430"/>
        <v>9869.0833333333394</v>
      </c>
      <c r="Z1293" s="57"/>
      <c r="AA1293" s="57"/>
      <c r="AC1293" s="57">
        <v>1289</v>
      </c>
      <c r="AD1293" s="66">
        <v>47.5</v>
      </c>
      <c r="AE1293" s="66">
        <v>0</v>
      </c>
      <c r="AF1293" s="65">
        <f t="shared" si="422"/>
        <v>13.194444444444445</v>
      </c>
      <c r="AG1293" s="65">
        <f t="shared" si="431"/>
        <v>5.5555555555557135E-2</v>
      </c>
      <c r="AH1293" s="67">
        <f t="shared" si="432"/>
        <v>9385.4861111111004</v>
      </c>
      <c r="AI1293" s="57"/>
      <c r="AJ1293" s="57"/>
      <c r="AL1293" s="57">
        <v>1289</v>
      </c>
      <c r="AM1293" s="66">
        <v>49.1</v>
      </c>
      <c r="AN1293" s="66">
        <v>0</v>
      </c>
      <c r="AO1293" s="65">
        <f t="shared" si="423"/>
        <v>13.638888888888889</v>
      </c>
      <c r="AP1293" s="65">
        <f t="shared" si="433"/>
        <v>0.27777777777777857</v>
      </c>
      <c r="AQ1293" s="67">
        <f t="shared" si="434"/>
        <v>11914.486111111102</v>
      </c>
      <c r="AR1293" s="57"/>
      <c r="AS1293" s="57"/>
      <c r="AU1293" s="57">
        <v>1289</v>
      </c>
      <c r="AV1293" s="66">
        <v>49.1</v>
      </c>
      <c r="AW1293" s="66">
        <v>0</v>
      </c>
      <c r="AX1293" s="65">
        <f t="shared" si="424"/>
        <v>13.638888888888889</v>
      </c>
      <c r="AY1293" s="65">
        <f t="shared" si="435"/>
        <v>0.27777777777777857</v>
      </c>
      <c r="AZ1293" s="67">
        <f t="shared" si="436"/>
        <v>11914.486111111102</v>
      </c>
      <c r="BA1293" s="57"/>
      <c r="BB1293" s="57"/>
      <c r="BD1293" s="57">
        <v>1289</v>
      </c>
      <c r="BE1293" s="66">
        <v>83.5</v>
      </c>
      <c r="BF1293" s="66">
        <v>0</v>
      </c>
      <c r="BG1293" s="65">
        <f t="shared" si="425"/>
        <v>23.194444444444443</v>
      </c>
      <c r="BH1293" s="65">
        <f t="shared" si="437"/>
        <v>-0.16666666666666785</v>
      </c>
      <c r="BI1293" s="67">
        <f t="shared" si="438"/>
        <v>12439.541666666673</v>
      </c>
      <c r="BJ1293" s="57"/>
      <c r="BK1293" s="57"/>
      <c r="BM1293" s="57">
        <v>1289</v>
      </c>
      <c r="BN1293" s="57">
        <v>83.5</v>
      </c>
      <c r="BO1293" s="66">
        <v>0</v>
      </c>
      <c r="BP1293" s="65">
        <f t="shared" si="426"/>
        <v>23.194444444444443</v>
      </c>
      <c r="BQ1293" s="65">
        <f t="shared" si="439"/>
        <v>-0.16666666666666785</v>
      </c>
      <c r="BR1293" s="67">
        <f t="shared" si="440"/>
        <v>12495.236111111117</v>
      </c>
      <c r="BS1293" s="57"/>
      <c r="BT1293" s="57"/>
    </row>
    <row r="1294" spans="1:72" x14ac:dyDescent="0.25">
      <c r="A1294" s="31">
        <v>1294</v>
      </c>
      <c r="B1294" s="56">
        <v>1291</v>
      </c>
      <c r="C1294" s="71">
        <v>82.3</v>
      </c>
      <c r="D1294" s="71">
        <v>0</v>
      </c>
      <c r="E1294" s="71">
        <v>22.861111111111111</v>
      </c>
      <c r="F1294" s="71">
        <v>-0.16666666666666785</v>
      </c>
      <c r="G1294" s="71">
        <v>12541.291666666673</v>
      </c>
      <c r="K1294" s="57">
        <v>1290</v>
      </c>
      <c r="L1294" s="66">
        <v>1.9</v>
      </c>
      <c r="M1294" s="66">
        <v>0</v>
      </c>
      <c r="N1294" s="65">
        <f t="shared" si="420"/>
        <v>0.52777777777777779</v>
      </c>
      <c r="O1294" s="65">
        <f t="shared" si="427"/>
        <v>0.22222222222222221</v>
      </c>
      <c r="P1294" s="67">
        <f t="shared" si="428"/>
        <v>6871.8194444444352</v>
      </c>
      <c r="Q1294" s="57"/>
      <c r="R1294" s="57"/>
      <c r="T1294" s="57">
        <v>1290</v>
      </c>
      <c r="U1294" s="66">
        <v>31.9</v>
      </c>
      <c r="V1294" s="66">
        <v>0</v>
      </c>
      <c r="W1294" s="65">
        <f t="shared" si="421"/>
        <v>8.8611111111111107</v>
      </c>
      <c r="X1294" s="65">
        <f t="shared" si="429"/>
        <v>0.19444444444444464</v>
      </c>
      <c r="Y1294" s="67">
        <f t="shared" si="430"/>
        <v>9877.8472222222281</v>
      </c>
      <c r="Z1294" s="57"/>
      <c r="AA1294" s="57"/>
      <c r="AC1294" s="57">
        <v>1290</v>
      </c>
      <c r="AD1294" s="66">
        <v>47.9</v>
      </c>
      <c r="AE1294" s="66">
        <v>0</v>
      </c>
      <c r="AF1294" s="65">
        <f t="shared" si="422"/>
        <v>13.305555555555555</v>
      </c>
      <c r="AG1294" s="65">
        <f t="shared" si="431"/>
        <v>0.11111111111111072</v>
      </c>
      <c r="AH1294" s="67">
        <f t="shared" si="432"/>
        <v>9398.7361111111004</v>
      </c>
      <c r="AI1294" s="57"/>
      <c r="AJ1294" s="57"/>
      <c r="AL1294" s="57">
        <v>1290</v>
      </c>
      <c r="AM1294" s="66">
        <v>50</v>
      </c>
      <c r="AN1294" s="66">
        <v>0</v>
      </c>
      <c r="AO1294" s="65">
        <f t="shared" si="423"/>
        <v>13.888888888888889</v>
      </c>
      <c r="AP1294" s="65">
        <f t="shared" si="433"/>
        <v>0.25</v>
      </c>
      <c r="AQ1294" s="67">
        <f t="shared" si="434"/>
        <v>11928.249999999991</v>
      </c>
      <c r="AR1294" s="57"/>
      <c r="AS1294" s="57"/>
      <c r="AU1294" s="57">
        <v>1290</v>
      </c>
      <c r="AV1294" s="66">
        <v>50</v>
      </c>
      <c r="AW1294" s="66">
        <v>0</v>
      </c>
      <c r="AX1294" s="65">
        <f t="shared" si="424"/>
        <v>13.888888888888889</v>
      </c>
      <c r="AY1294" s="65">
        <f t="shared" si="435"/>
        <v>0.25</v>
      </c>
      <c r="AZ1294" s="67">
        <f t="shared" si="436"/>
        <v>11928.249999999991</v>
      </c>
      <c r="BA1294" s="57"/>
      <c r="BB1294" s="57"/>
      <c r="BD1294" s="57">
        <v>1290</v>
      </c>
      <c r="BE1294" s="66">
        <v>82.9</v>
      </c>
      <c r="BF1294" s="66">
        <v>0</v>
      </c>
      <c r="BG1294" s="65">
        <f t="shared" si="425"/>
        <v>23.027777777777779</v>
      </c>
      <c r="BH1294" s="65">
        <f t="shared" si="437"/>
        <v>-0.1666666666666643</v>
      </c>
      <c r="BI1294" s="67">
        <f t="shared" si="438"/>
        <v>12462.652777777785</v>
      </c>
      <c r="BJ1294" s="57"/>
      <c r="BK1294" s="57"/>
      <c r="BM1294" s="57">
        <v>1290</v>
      </c>
      <c r="BN1294" s="57">
        <v>82.9</v>
      </c>
      <c r="BO1294" s="66">
        <v>0</v>
      </c>
      <c r="BP1294" s="65">
        <f t="shared" si="426"/>
        <v>23.027777777777779</v>
      </c>
      <c r="BQ1294" s="65">
        <f t="shared" si="439"/>
        <v>-0.1666666666666643</v>
      </c>
      <c r="BR1294" s="67">
        <f t="shared" si="440"/>
        <v>12518.347222222228</v>
      </c>
      <c r="BS1294" s="57"/>
      <c r="BT1294" s="57"/>
    </row>
    <row r="1295" spans="1:72" x14ac:dyDescent="0.25">
      <c r="A1295" s="31">
        <v>1295</v>
      </c>
      <c r="B1295" s="56">
        <v>1292</v>
      </c>
      <c r="C1295" s="71">
        <v>81.7</v>
      </c>
      <c r="D1295" s="71">
        <v>0</v>
      </c>
      <c r="E1295" s="71">
        <v>22.694444444444446</v>
      </c>
      <c r="F1295" s="71">
        <v>-0.1666666666666643</v>
      </c>
      <c r="G1295" s="71">
        <v>12564.069444444451</v>
      </c>
      <c r="K1295" s="57">
        <v>1291</v>
      </c>
      <c r="L1295" s="66">
        <v>2.5</v>
      </c>
      <c r="M1295" s="66">
        <v>0</v>
      </c>
      <c r="N1295" s="65">
        <f t="shared" si="420"/>
        <v>0.69444444444444442</v>
      </c>
      <c r="O1295" s="65">
        <f t="shared" si="427"/>
        <v>0.16666666666666663</v>
      </c>
      <c r="P1295" s="67">
        <f t="shared" si="428"/>
        <v>6872.4305555555466</v>
      </c>
      <c r="Q1295" s="57"/>
      <c r="R1295" s="57"/>
      <c r="T1295" s="57">
        <v>1291</v>
      </c>
      <c r="U1295" s="66">
        <v>32.5</v>
      </c>
      <c r="V1295" s="66">
        <v>0</v>
      </c>
      <c r="W1295" s="65">
        <f t="shared" si="421"/>
        <v>9.0277777777777768</v>
      </c>
      <c r="X1295" s="65">
        <f t="shared" si="429"/>
        <v>0.16666666666666607</v>
      </c>
      <c r="Y1295" s="67">
        <f t="shared" si="430"/>
        <v>9886.7916666666733</v>
      </c>
      <c r="Z1295" s="57"/>
      <c r="AA1295" s="57"/>
      <c r="AC1295" s="57">
        <v>1291</v>
      </c>
      <c r="AD1295" s="66">
        <v>48.3</v>
      </c>
      <c r="AE1295" s="66">
        <v>0</v>
      </c>
      <c r="AF1295" s="65">
        <f t="shared" si="422"/>
        <v>13.416666666666666</v>
      </c>
      <c r="AG1295" s="65">
        <f t="shared" si="431"/>
        <v>0.11111111111111072</v>
      </c>
      <c r="AH1295" s="67">
        <f t="shared" si="432"/>
        <v>9412.0972222222117</v>
      </c>
      <c r="AI1295" s="57"/>
      <c r="AJ1295" s="57"/>
      <c r="AL1295" s="57">
        <v>1291</v>
      </c>
      <c r="AM1295" s="66">
        <v>51</v>
      </c>
      <c r="AN1295" s="66">
        <v>0</v>
      </c>
      <c r="AO1295" s="65">
        <f t="shared" si="423"/>
        <v>14.166666666666666</v>
      </c>
      <c r="AP1295" s="65">
        <f t="shared" si="433"/>
        <v>0.27777777777777679</v>
      </c>
      <c r="AQ1295" s="67">
        <f t="shared" si="434"/>
        <v>11942.277777777768</v>
      </c>
      <c r="AR1295" s="57"/>
      <c r="AS1295" s="57"/>
      <c r="AU1295" s="57">
        <v>1291</v>
      </c>
      <c r="AV1295" s="66">
        <v>51</v>
      </c>
      <c r="AW1295" s="66">
        <v>0</v>
      </c>
      <c r="AX1295" s="65">
        <f t="shared" si="424"/>
        <v>14.166666666666666</v>
      </c>
      <c r="AY1295" s="65">
        <f t="shared" si="435"/>
        <v>0.27777777777777679</v>
      </c>
      <c r="AZ1295" s="67">
        <f t="shared" si="436"/>
        <v>11942.277777777768</v>
      </c>
      <c r="BA1295" s="57"/>
      <c r="BB1295" s="57"/>
      <c r="BD1295" s="57">
        <v>1291</v>
      </c>
      <c r="BE1295" s="66">
        <v>82.3</v>
      </c>
      <c r="BF1295" s="66">
        <v>0</v>
      </c>
      <c r="BG1295" s="65">
        <f t="shared" si="425"/>
        <v>22.861111111111111</v>
      </c>
      <c r="BH1295" s="65">
        <f t="shared" si="437"/>
        <v>-0.16666666666666785</v>
      </c>
      <c r="BI1295" s="67">
        <f t="shared" si="438"/>
        <v>12485.59722222223</v>
      </c>
      <c r="BJ1295" s="57"/>
      <c r="BK1295" s="57"/>
      <c r="BM1295" s="57">
        <v>1291</v>
      </c>
      <c r="BN1295" s="57">
        <v>82.3</v>
      </c>
      <c r="BO1295" s="66">
        <v>0</v>
      </c>
      <c r="BP1295" s="65">
        <f t="shared" si="426"/>
        <v>22.861111111111111</v>
      </c>
      <c r="BQ1295" s="65">
        <f t="shared" si="439"/>
        <v>-0.16666666666666785</v>
      </c>
      <c r="BR1295" s="67">
        <f t="shared" si="440"/>
        <v>12541.291666666673</v>
      </c>
      <c r="BS1295" s="57"/>
      <c r="BT1295" s="57"/>
    </row>
    <row r="1296" spans="1:72" x14ac:dyDescent="0.25">
      <c r="A1296" s="31">
        <v>1296</v>
      </c>
      <c r="B1296" s="56">
        <v>1293</v>
      </c>
      <c r="C1296" s="71">
        <v>81.099999999999994</v>
      </c>
      <c r="D1296" s="71">
        <v>0</v>
      </c>
      <c r="E1296" s="71">
        <v>22.527777777777775</v>
      </c>
      <c r="F1296" s="71">
        <v>-0.1666666666666714</v>
      </c>
      <c r="G1296" s="71">
        <v>12586.680555555562</v>
      </c>
      <c r="K1296" s="57">
        <v>1292</v>
      </c>
      <c r="L1296" s="66">
        <v>3.5</v>
      </c>
      <c r="M1296" s="66">
        <v>0</v>
      </c>
      <c r="N1296" s="65">
        <f t="shared" si="420"/>
        <v>0.97222222222222221</v>
      </c>
      <c r="O1296" s="65">
        <f t="shared" si="427"/>
        <v>0.27777777777777779</v>
      </c>
      <c r="P1296" s="67">
        <f t="shared" si="428"/>
        <v>6873.2638888888796</v>
      </c>
      <c r="Q1296" s="57"/>
      <c r="R1296" s="57"/>
      <c r="T1296" s="57">
        <v>1292</v>
      </c>
      <c r="U1296" s="66">
        <v>33</v>
      </c>
      <c r="V1296" s="66">
        <v>0</v>
      </c>
      <c r="W1296" s="65">
        <f t="shared" si="421"/>
        <v>9.1666666666666661</v>
      </c>
      <c r="X1296" s="65">
        <f t="shared" si="429"/>
        <v>0.13888888888888928</v>
      </c>
      <c r="Y1296" s="67">
        <f t="shared" si="430"/>
        <v>9895.888888888896</v>
      </c>
      <c r="Z1296" s="57"/>
      <c r="AA1296" s="57"/>
      <c r="AC1296" s="57">
        <v>1292</v>
      </c>
      <c r="AD1296" s="66">
        <v>48.3</v>
      </c>
      <c r="AE1296" s="66">
        <v>0</v>
      </c>
      <c r="AF1296" s="65">
        <f t="shared" si="422"/>
        <v>13.416666666666666</v>
      </c>
      <c r="AG1296" s="65">
        <f t="shared" si="431"/>
        <v>0</v>
      </c>
      <c r="AH1296" s="67">
        <f t="shared" si="432"/>
        <v>9425.5138888888778</v>
      </c>
      <c r="AI1296" s="57"/>
      <c r="AJ1296" s="57"/>
      <c r="AL1296" s="57">
        <v>1292</v>
      </c>
      <c r="AM1296" s="66">
        <v>51.9</v>
      </c>
      <c r="AN1296" s="66">
        <v>0</v>
      </c>
      <c r="AO1296" s="65">
        <f t="shared" si="423"/>
        <v>14.416666666666666</v>
      </c>
      <c r="AP1296" s="65">
        <f t="shared" si="433"/>
        <v>0.25</v>
      </c>
      <c r="AQ1296" s="67">
        <f t="shared" si="434"/>
        <v>11956.569444444434</v>
      </c>
      <c r="AR1296" s="57"/>
      <c r="AS1296" s="57"/>
      <c r="AU1296" s="57">
        <v>1292</v>
      </c>
      <c r="AV1296" s="66">
        <v>51.9</v>
      </c>
      <c r="AW1296" s="66">
        <v>0</v>
      </c>
      <c r="AX1296" s="65">
        <f t="shared" si="424"/>
        <v>14.416666666666666</v>
      </c>
      <c r="AY1296" s="65">
        <f t="shared" si="435"/>
        <v>0.25</v>
      </c>
      <c r="AZ1296" s="67">
        <f t="shared" si="436"/>
        <v>11956.569444444434</v>
      </c>
      <c r="BA1296" s="57"/>
      <c r="BB1296" s="57"/>
      <c r="BD1296" s="57">
        <v>1292</v>
      </c>
      <c r="BE1296" s="66">
        <v>81.7</v>
      </c>
      <c r="BF1296" s="66">
        <v>0</v>
      </c>
      <c r="BG1296" s="65">
        <f t="shared" si="425"/>
        <v>22.694444444444446</v>
      </c>
      <c r="BH1296" s="65">
        <f t="shared" si="437"/>
        <v>-0.1666666666666643</v>
      </c>
      <c r="BI1296" s="67">
        <f t="shared" si="438"/>
        <v>12508.375000000007</v>
      </c>
      <c r="BJ1296" s="57"/>
      <c r="BK1296" s="57"/>
      <c r="BM1296" s="57">
        <v>1292</v>
      </c>
      <c r="BN1296" s="57">
        <v>81.7</v>
      </c>
      <c r="BO1296" s="66">
        <v>0</v>
      </c>
      <c r="BP1296" s="65">
        <f t="shared" si="426"/>
        <v>22.694444444444446</v>
      </c>
      <c r="BQ1296" s="65">
        <f t="shared" si="439"/>
        <v>-0.1666666666666643</v>
      </c>
      <c r="BR1296" s="67">
        <f t="shared" si="440"/>
        <v>12564.069444444451</v>
      </c>
      <c r="BS1296" s="57"/>
      <c r="BT1296" s="57"/>
    </row>
    <row r="1297" spans="1:72" x14ac:dyDescent="0.25">
      <c r="A1297" s="31">
        <v>1297</v>
      </c>
      <c r="B1297" s="56">
        <v>1294</v>
      </c>
      <c r="C1297" s="71">
        <v>80.5</v>
      </c>
      <c r="D1297" s="71">
        <v>0</v>
      </c>
      <c r="E1297" s="71">
        <v>22.361111111111111</v>
      </c>
      <c r="F1297" s="71">
        <v>-0.1666666666666643</v>
      </c>
      <c r="G1297" s="71">
        <v>12609.125000000007</v>
      </c>
      <c r="K1297" s="57">
        <v>1293</v>
      </c>
      <c r="L1297" s="66">
        <v>4.7</v>
      </c>
      <c r="M1297" s="66">
        <v>0</v>
      </c>
      <c r="N1297" s="65">
        <f t="shared" si="420"/>
        <v>1.3055555555555556</v>
      </c>
      <c r="O1297" s="65">
        <f t="shared" si="427"/>
        <v>0.33333333333333337</v>
      </c>
      <c r="P1297" s="67">
        <f t="shared" si="428"/>
        <v>6874.4027777777683</v>
      </c>
      <c r="Q1297" s="57"/>
      <c r="R1297" s="57"/>
      <c r="T1297" s="57">
        <v>1293</v>
      </c>
      <c r="U1297" s="66">
        <v>33.4</v>
      </c>
      <c r="V1297" s="66">
        <v>0</v>
      </c>
      <c r="W1297" s="65">
        <f t="shared" si="421"/>
        <v>9.2777777777777768</v>
      </c>
      <c r="X1297" s="65">
        <f t="shared" si="429"/>
        <v>0.11111111111111072</v>
      </c>
      <c r="Y1297" s="67">
        <f t="shared" si="430"/>
        <v>9905.1111111111186</v>
      </c>
      <c r="Z1297" s="57"/>
      <c r="AA1297" s="57"/>
      <c r="AC1297" s="57">
        <v>1293</v>
      </c>
      <c r="AD1297" s="66">
        <v>48.2</v>
      </c>
      <c r="AE1297" s="66">
        <v>0</v>
      </c>
      <c r="AF1297" s="65">
        <f t="shared" si="422"/>
        <v>13.388888888888889</v>
      </c>
      <c r="AG1297" s="65">
        <f t="shared" si="431"/>
        <v>-2.7777777777776791E-2</v>
      </c>
      <c r="AH1297" s="67">
        <f t="shared" si="432"/>
        <v>9438.9166666666551</v>
      </c>
      <c r="AI1297" s="57"/>
      <c r="AJ1297" s="57"/>
      <c r="AL1297" s="57">
        <v>1293</v>
      </c>
      <c r="AM1297" s="66">
        <v>52.7</v>
      </c>
      <c r="AN1297" s="66">
        <v>0</v>
      </c>
      <c r="AO1297" s="65">
        <f t="shared" si="423"/>
        <v>14.638888888888889</v>
      </c>
      <c r="AP1297" s="65">
        <f t="shared" si="433"/>
        <v>0.22222222222222321</v>
      </c>
      <c r="AQ1297" s="67">
        <f t="shared" si="434"/>
        <v>11971.097222222212</v>
      </c>
      <c r="AR1297" s="57"/>
      <c r="AS1297" s="57"/>
      <c r="AU1297" s="57">
        <v>1293</v>
      </c>
      <c r="AV1297" s="66">
        <v>52.7</v>
      </c>
      <c r="AW1297" s="66">
        <v>0</v>
      </c>
      <c r="AX1297" s="65">
        <f t="shared" si="424"/>
        <v>14.638888888888889</v>
      </c>
      <c r="AY1297" s="65">
        <f t="shared" si="435"/>
        <v>0.22222222222222321</v>
      </c>
      <c r="AZ1297" s="67">
        <f t="shared" si="436"/>
        <v>11971.097222222212</v>
      </c>
      <c r="BA1297" s="57"/>
      <c r="BB1297" s="57"/>
      <c r="BD1297" s="57">
        <v>1293</v>
      </c>
      <c r="BE1297" s="66">
        <v>81.099999999999994</v>
      </c>
      <c r="BF1297" s="66">
        <v>0</v>
      </c>
      <c r="BG1297" s="65">
        <f t="shared" si="425"/>
        <v>22.527777777777775</v>
      </c>
      <c r="BH1297" s="65">
        <f t="shared" si="437"/>
        <v>-0.1666666666666714</v>
      </c>
      <c r="BI1297" s="67">
        <f t="shared" si="438"/>
        <v>12530.986111111119</v>
      </c>
      <c r="BJ1297" s="57"/>
      <c r="BK1297" s="57"/>
      <c r="BM1297" s="57">
        <v>1293</v>
      </c>
      <c r="BN1297" s="57">
        <v>81.099999999999994</v>
      </c>
      <c r="BO1297" s="66">
        <v>0</v>
      </c>
      <c r="BP1297" s="65">
        <f t="shared" si="426"/>
        <v>22.527777777777775</v>
      </c>
      <c r="BQ1297" s="65">
        <f t="shared" si="439"/>
        <v>-0.1666666666666714</v>
      </c>
      <c r="BR1297" s="67">
        <f t="shared" si="440"/>
        <v>12586.680555555562</v>
      </c>
      <c r="BS1297" s="57"/>
      <c r="BT1297" s="57"/>
    </row>
    <row r="1298" spans="1:72" x14ac:dyDescent="0.25">
      <c r="A1298" s="31">
        <v>1298</v>
      </c>
      <c r="B1298" s="56">
        <v>1295</v>
      </c>
      <c r="C1298" s="71">
        <v>79.900000000000006</v>
      </c>
      <c r="D1298" s="71">
        <v>0</v>
      </c>
      <c r="E1298" s="71">
        <v>22.194444444444446</v>
      </c>
      <c r="F1298" s="71">
        <v>-0.1666666666666643</v>
      </c>
      <c r="G1298" s="71">
        <v>12631.402777777785</v>
      </c>
      <c r="K1298" s="57">
        <v>1294</v>
      </c>
      <c r="L1298" s="66">
        <v>6.1</v>
      </c>
      <c r="M1298" s="66">
        <v>0</v>
      </c>
      <c r="N1298" s="65">
        <f t="shared" si="420"/>
        <v>1.6944444444444442</v>
      </c>
      <c r="O1298" s="65">
        <f t="shared" si="427"/>
        <v>0.38888888888888862</v>
      </c>
      <c r="P1298" s="67">
        <f t="shared" si="428"/>
        <v>6875.9027777777683</v>
      </c>
      <c r="Q1298" s="57"/>
      <c r="R1298" s="57"/>
      <c r="T1298" s="57">
        <v>1294</v>
      </c>
      <c r="U1298" s="66">
        <v>33.799999999999997</v>
      </c>
      <c r="V1298" s="66">
        <v>0</v>
      </c>
      <c r="W1298" s="65">
        <f t="shared" si="421"/>
        <v>9.3888888888888875</v>
      </c>
      <c r="X1298" s="65">
        <f t="shared" si="429"/>
        <v>0.11111111111111072</v>
      </c>
      <c r="Y1298" s="67">
        <f t="shared" si="430"/>
        <v>9914.4444444444525</v>
      </c>
      <c r="Z1298" s="57"/>
      <c r="AA1298" s="57"/>
      <c r="AC1298" s="57">
        <v>1294</v>
      </c>
      <c r="AD1298" s="66">
        <v>48</v>
      </c>
      <c r="AE1298" s="66">
        <v>0</v>
      </c>
      <c r="AF1298" s="65">
        <f t="shared" si="422"/>
        <v>13.333333333333332</v>
      </c>
      <c r="AG1298" s="65">
        <f t="shared" si="431"/>
        <v>-5.5555555555557135E-2</v>
      </c>
      <c r="AH1298" s="67">
        <f t="shared" si="432"/>
        <v>9452.2777777777665</v>
      </c>
      <c r="AI1298" s="57"/>
      <c r="AJ1298" s="57"/>
      <c r="AL1298" s="57">
        <v>1294</v>
      </c>
      <c r="AM1298" s="66">
        <v>53.7</v>
      </c>
      <c r="AN1298" s="66">
        <v>0</v>
      </c>
      <c r="AO1298" s="65">
        <f t="shared" si="423"/>
        <v>14.916666666666668</v>
      </c>
      <c r="AP1298" s="65">
        <f t="shared" si="433"/>
        <v>0.27777777777777857</v>
      </c>
      <c r="AQ1298" s="67">
        <f t="shared" si="434"/>
        <v>11985.874999999989</v>
      </c>
      <c r="AR1298" s="57"/>
      <c r="AS1298" s="57"/>
      <c r="AU1298" s="57">
        <v>1294</v>
      </c>
      <c r="AV1298" s="66">
        <v>53.7</v>
      </c>
      <c r="AW1298" s="66">
        <v>0</v>
      </c>
      <c r="AX1298" s="65">
        <f t="shared" si="424"/>
        <v>14.916666666666668</v>
      </c>
      <c r="AY1298" s="65">
        <f t="shared" si="435"/>
        <v>0.27777777777777857</v>
      </c>
      <c r="AZ1298" s="67">
        <f t="shared" si="436"/>
        <v>11985.874999999989</v>
      </c>
      <c r="BA1298" s="57"/>
      <c r="BB1298" s="57"/>
      <c r="BD1298" s="57">
        <v>1294</v>
      </c>
      <c r="BE1298" s="66">
        <v>80.5</v>
      </c>
      <c r="BF1298" s="66">
        <v>0</v>
      </c>
      <c r="BG1298" s="65">
        <f t="shared" si="425"/>
        <v>22.361111111111111</v>
      </c>
      <c r="BH1298" s="65">
        <f t="shared" si="437"/>
        <v>-0.1666666666666643</v>
      </c>
      <c r="BI1298" s="67">
        <f t="shared" si="438"/>
        <v>12553.430555555564</v>
      </c>
      <c r="BJ1298" s="57"/>
      <c r="BK1298" s="57"/>
      <c r="BM1298" s="57">
        <v>1294</v>
      </c>
      <c r="BN1298" s="57">
        <v>80.5</v>
      </c>
      <c r="BO1298" s="66">
        <v>0</v>
      </c>
      <c r="BP1298" s="65">
        <f t="shared" si="426"/>
        <v>22.361111111111111</v>
      </c>
      <c r="BQ1298" s="65">
        <f t="shared" si="439"/>
        <v>-0.1666666666666643</v>
      </c>
      <c r="BR1298" s="67">
        <f t="shared" si="440"/>
        <v>12609.125000000007</v>
      </c>
      <c r="BS1298" s="57"/>
      <c r="BT1298" s="57"/>
    </row>
    <row r="1299" spans="1:72" x14ac:dyDescent="0.25">
      <c r="A1299" s="31">
        <v>1299</v>
      </c>
      <c r="B1299" s="56">
        <v>1296</v>
      </c>
      <c r="C1299" s="71">
        <v>79.400000000000006</v>
      </c>
      <c r="D1299" s="71">
        <v>0</v>
      </c>
      <c r="E1299" s="71">
        <v>22.055555555555557</v>
      </c>
      <c r="F1299" s="71">
        <v>-0.13888888888888928</v>
      </c>
      <c r="G1299" s="71">
        <v>12653.527777777785</v>
      </c>
      <c r="K1299" s="57">
        <v>1295</v>
      </c>
      <c r="L1299" s="66">
        <v>7.5</v>
      </c>
      <c r="M1299" s="66">
        <v>0</v>
      </c>
      <c r="N1299" s="65">
        <f t="shared" si="420"/>
        <v>2.0833333333333335</v>
      </c>
      <c r="O1299" s="65">
        <f t="shared" si="427"/>
        <v>0.38888888888888928</v>
      </c>
      <c r="P1299" s="67">
        <f t="shared" si="428"/>
        <v>6877.791666666657</v>
      </c>
      <c r="Q1299" s="57"/>
      <c r="R1299" s="57"/>
      <c r="T1299" s="57">
        <v>1295</v>
      </c>
      <c r="U1299" s="66">
        <v>34.1</v>
      </c>
      <c r="V1299" s="66">
        <v>0</v>
      </c>
      <c r="W1299" s="65">
        <f t="shared" si="421"/>
        <v>9.4722222222222232</v>
      </c>
      <c r="X1299" s="65">
        <f t="shared" si="429"/>
        <v>8.3333333333335702E-2</v>
      </c>
      <c r="Y1299" s="67">
        <f t="shared" si="430"/>
        <v>9923.8750000000073</v>
      </c>
      <c r="Z1299" s="57"/>
      <c r="AA1299" s="57"/>
      <c r="AC1299" s="57">
        <v>1295</v>
      </c>
      <c r="AD1299" s="66">
        <v>47.7</v>
      </c>
      <c r="AE1299" s="66">
        <v>0</v>
      </c>
      <c r="AF1299" s="65">
        <f t="shared" si="422"/>
        <v>13.25</v>
      </c>
      <c r="AG1299" s="65">
        <f t="shared" si="431"/>
        <v>-8.3333333333332149E-2</v>
      </c>
      <c r="AH1299" s="67">
        <f t="shared" si="432"/>
        <v>9465.5694444444325</v>
      </c>
      <c r="AI1299" s="57"/>
      <c r="AJ1299" s="57"/>
      <c r="AL1299" s="57">
        <v>1295</v>
      </c>
      <c r="AM1299" s="66">
        <v>55</v>
      </c>
      <c r="AN1299" s="66">
        <v>0</v>
      </c>
      <c r="AO1299" s="65">
        <f t="shared" si="423"/>
        <v>15.277777777777777</v>
      </c>
      <c r="AP1299" s="65">
        <f t="shared" si="433"/>
        <v>0.36111111111110894</v>
      </c>
      <c r="AQ1299" s="67">
        <f t="shared" si="434"/>
        <v>12000.972222222212</v>
      </c>
      <c r="AR1299" s="57"/>
      <c r="AS1299" s="57"/>
      <c r="AU1299" s="57">
        <v>1295</v>
      </c>
      <c r="AV1299" s="66">
        <v>55</v>
      </c>
      <c r="AW1299" s="66">
        <v>0</v>
      </c>
      <c r="AX1299" s="65">
        <f t="shared" si="424"/>
        <v>15.277777777777777</v>
      </c>
      <c r="AY1299" s="65">
        <f t="shared" si="435"/>
        <v>0.36111111111110894</v>
      </c>
      <c r="AZ1299" s="67">
        <f t="shared" si="436"/>
        <v>12000.972222222212</v>
      </c>
      <c r="BA1299" s="57"/>
      <c r="BB1299" s="57"/>
      <c r="BD1299" s="57">
        <v>1295</v>
      </c>
      <c r="BE1299" s="66">
        <v>79.900000000000006</v>
      </c>
      <c r="BF1299" s="66">
        <v>0</v>
      </c>
      <c r="BG1299" s="65">
        <f t="shared" si="425"/>
        <v>22.194444444444446</v>
      </c>
      <c r="BH1299" s="65">
        <f t="shared" si="437"/>
        <v>-0.1666666666666643</v>
      </c>
      <c r="BI1299" s="67">
        <f t="shared" si="438"/>
        <v>12575.708333333341</v>
      </c>
      <c r="BJ1299" s="57"/>
      <c r="BK1299" s="57"/>
      <c r="BM1299" s="57">
        <v>1295</v>
      </c>
      <c r="BN1299" s="57">
        <v>79.900000000000006</v>
      </c>
      <c r="BO1299" s="66">
        <v>0</v>
      </c>
      <c r="BP1299" s="65">
        <f t="shared" si="426"/>
        <v>22.194444444444446</v>
      </c>
      <c r="BQ1299" s="65">
        <f t="shared" si="439"/>
        <v>-0.1666666666666643</v>
      </c>
      <c r="BR1299" s="67">
        <f t="shared" si="440"/>
        <v>12631.402777777785</v>
      </c>
      <c r="BS1299" s="57"/>
      <c r="BT1299" s="57"/>
    </row>
    <row r="1300" spans="1:72" x14ac:dyDescent="0.25">
      <c r="A1300" s="31">
        <v>1300</v>
      </c>
      <c r="B1300" s="56">
        <v>1297</v>
      </c>
      <c r="C1300" s="71">
        <v>79.099999999999994</v>
      </c>
      <c r="D1300" s="71">
        <v>0</v>
      </c>
      <c r="E1300" s="71">
        <v>21.972222222222221</v>
      </c>
      <c r="F1300" s="71">
        <v>-8.3333333333335702E-2</v>
      </c>
      <c r="G1300" s="71">
        <v>12675.541666666673</v>
      </c>
      <c r="K1300" s="57">
        <v>1296</v>
      </c>
      <c r="L1300" s="66">
        <v>9.4</v>
      </c>
      <c r="M1300" s="66">
        <v>0</v>
      </c>
      <c r="N1300" s="65">
        <f t="shared" si="420"/>
        <v>2.6111111111111112</v>
      </c>
      <c r="O1300" s="65">
        <f t="shared" si="427"/>
        <v>0.52777777777777768</v>
      </c>
      <c r="P1300" s="67">
        <f t="shared" si="428"/>
        <v>6880.1388888888796</v>
      </c>
      <c r="Q1300" s="57"/>
      <c r="R1300" s="57"/>
      <c r="T1300" s="57">
        <v>1296</v>
      </c>
      <c r="U1300" s="66">
        <v>34.299999999999997</v>
      </c>
      <c r="V1300" s="66">
        <v>0</v>
      </c>
      <c r="W1300" s="65">
        <f t="shared" si="421"/>
        <v>9.5277777777777768</v>
      </c>
      <c r="X1300" s="65">
        <f t="shared" si="429"/>
        <v>5.5555555555553582E-2</v>
      </c>
      <c r="Y1300" s="67">
        <f t="shared" si="430"/>
        <v>9933.3750000000073</v>
      </c>
      <c r="Z1300" s="57"/>
      <c r="AA1300" s="57"/>
      <c r="AC1300" s="57">
        <v>1296</v>
      </c>
      <c r="AD1300" s="66">
        <v>47.2</v>
      </c>
      <c r="AE1300" s="66">
        <v>0</v>
      </c>
      <c r="AF1300" s="65">
        <f t="shared" si="422"/>
        <v>13.111111111111111</v>
      </c>
      <c r="AG1300" s="65">
        <f t="shared" si="431"/>
        <v>-0.13888888888888928</v>
      </c>
      <c r="AH1300" s="67">
        <f t="shared" si="432"/>
        <v>9478.7499999999873</v>
      </c>
      <c r="AI1300" s="57"/>
      <c r="AJ1300" s="57"/>
      <c r="AL1300" s="57">
        <v>1296</v>
      </c>
      <c r="AM1300" s="66">
        <v>56.8</v>
      </c>
      <c r="AN1300" s="66">
        <v>0</v>
      </c>
      <c r="AO1300" s="65">
        <f t="shared" si="423"/>
        <v>15.777777777777777</v>
      </c>
      <c r="AP1300" s="65">
        <f t="shared" si="433"/>
        <v>0.5</v>
      </c>
      <c r="AQ1300" s="67">
        <f t="shared" si="434"/>
        <v>12016.499999999989</v>
      </c>
      <c r="AR1300" s="57"/>
      <c r="AS1300" s="57"/>
      <c r="AU1300" s="57">
        <v>1296</v>
      </c>
      <c r="AV1300" s="66">
        <v>56.8</v>
      </c>
      <c r="AW1300" s="66">
        <v>0</v>
      </c>
      <c r="AX1300" s="65">
        <f t="shared" si="424"/>
        <v>15.777777777777777</v>
      </c>
      <c r="AY1300" s="65">
        <f t="shared" si="435"/>
        <v>0.5</v>
      </c>
      <c r="AZ1300" s="67">
        <f t="shared" si="436"/>
        <v>12016.499999999989</v>
      </c>
      <c r="BA1300" s="57"/>
      <c r="BB1300" s="57"/>
      <c r="BD1300" s="57">
        <v>1296</v>
      </c>
      <c r="BE1300" s="66">
        <v>79.400000000000006</v>
      </c>
      <c r="BF1300" s="66">
        <v>0</v>
      </c>
      <c r="BG1300" s="65">
        <f t="shared" si="425"/>
        <v>22.055555555555557</v>
      </c>
      <c r="BH1300" s="65">
        <f t="shared" si="437"/>
        <v>-0.13888888888888928</v>
      </c>
      <c r="BI1300" s="67">
        <f t="shared" si="438"/>
        <v>12597.833333333341</v>
      </c>
      <c r="BJ1300" s="57"/>
      <c r="BK1300" s="57"/>
      <c r="BM1300" s="57">
        <v>1296</v>
      </c>
      <c r="BN1300" s="57">
        <v>79.400000000000006</v>
      </c>
      <c r="BO1300" s="66">
        <v>0</v>
      </c>
      <c r="BP1300" s="65">
        <f t="shared" si="426"/>
        <v>22.055555555555557</v>
      </c>
      <c r="BQ1300" s="65">
        <f t="shared" si="439"/>
        <v>-0.13888888888888928</v>
      </c>
      <c r="BR1300" s="67">
        <f t="shared" si="440"/>
        <v>12653.527777777785</v>
      </c>
      <c r="BS1300" s="57"/>
      <c r="BT1300" s="57"/>
    </row>
    <row r="1301" spans="1:72" x14ac:dyDescent="0.25">
      <c r="A1301" s="31">
        <v>1301</v>
      </c>
      <c r="B1301" s="56">
        <v>1298</v>
      </c>
      <c r="C1301" s="71">
        <v>78.8</v>
      </c>
      <c r="D1301" s="71">
        <v>0</v>
      </c>
      <c r="E1301" s="71">
        <v>21.888888888888889</v>
      </c>
      <c r="F1301" s="71">
        <v>-8.3333333333332149E-2</v>
      </c>
      <c r="G1301" s="71">
        <v>12697.472222222228</v>
      </c>
      <c r="K1301" s="57">
        <v>1297</v>
      </c>
      <c r="L1301" s="66">
        <v>11</v>
      </c>
      <c r="M1301" s="66">
        <v>0</v>
      </c>
      <c r="N1301" s="65">
        <f t="shared" si="420"/>
        <v>3.0555555555555554</v>
      </c>
      <c r="O1301" s="65">
        <f t="shared" si="427"/>
        <v>0.4444444444444442</v>
      </c>
      <c r="P1301" s="67">
        <f t="shared" si="428"/>
        <v>6882.9722222222126</v>
      </c>
      <c r="Q1301" s="57"/>
      <c r="R1301" s="57"/>
      <c r="T1301" s="57">
        <v>1297</v>
      </c>
      <c r="U1301" s="66">
        <v>34.299999999999997</v>
      </c>
      <c r="V1301" s="66">
        <v>0</v>
      </c>
      <c r="W1301" s="65">
        <f t="shared" si="421"/>
        <v>9.5277777777777768</v>
      </c>
      <c r="X1301" s="65">
        <f t="shared" si="429"/>
        <v>0</v>
      </c>
      <c r="Y1301" s="67">
        <f t="shared" si="430"/>
        <v>9942.9027777777846</v>
      </c>
      <c r="Z1301" s="57"/>
      <c r="AA1301" s="57"/>
      <c r="AC1301" s="57">
        <v>1297</v>
      </c>
      <c r="AD1301" s="66">
        <v>46.5</v>
      </c>
      <c r="AE1301" s="66">
        <v>0</v>
      </c>
      <c r="AF1301" s="65">
        <f t="shared" si="422"/>
        <v>12.916666666666666</v>
      </c>
      <c r="AG1301" s="65">
        <f t="shared" si="431"/>
        <v>-0.19444444444444464</v>
      </c>
      <c r="AH1301" s="67">
        <f t="shared" si="432"/>
        <v>9491.763888888876</v>
      </c>
      <c r="AI1301" s="57"/>
      <c r="AJ1301" s="57"/>
      <c r="AL1301" s="57">
        <v>1297</v>
      </c>
      <c r="AM1301" s="66">
        <v>58.8</v>
      </c>
      <c r="AN1301" s="66">
        <v>0</v>
      </c>
      <c r="AO1301" s="65">
        <f t="shared" si="423"/>
        <v>16.333333333333332</v>
      </c>
      <c r="AP1301" s="65">
        <f t="shared" si="433"/>
        <v>0.55555555555555536</v>
      </c>
      <c r="AQ1301" s="67">
        <f t="shared" si="434"/>
        <v>12032.555555555544</v>
      </c>
      <c r="AR1301" s="57"/>
      <c r="AS1301" s="57"/>
      <c r="AU1301" s="57">
        <v>1297</v>
      </c>
      <c r="AV1301" s="66">
        <v>58.8</v>
      </c>
      <c r="AW1301" s="66">
        <v>0</v>
      </c>
      <c r="AX1301" s="65">
        <f t="shared" si="424"/>
        <v>16.333333333333332</v>
      </c>
      <c r="AY1301" s="65">
        <f t="shared" si="435"/>
        <v>0.55555555555555536</v>
      </c>
      <c r="AZ1301" s="67">
        <f t="shared" si="436"/>
        <v>12032.555555555544</v>
      </c>
      <c r="BA1301" s="57"/>
      <c r="BB1301" s="57"/>
      <c r="BD1301" s="57">
        <v>1297</v>
      </c>
      <c r="BE1301" s="66">
        <v>79.099999999999994</v>
      </c>
      <c r="BF1301" s="66">
        <v>0</v>
      </c>
      <c r="BG1301" s="65">
        <f t="shared" si="425"/>
        <v>21.972222222222221</v>
      </c>
      <c r="BH1301" s="65">
        <f t="shared" si="437"/>
        <v>-8.3333333333335702E-2</v>
      </c>
      <c r="BI1301" s="67">
        <f t="shared" si="438"/>
        <v>12619.84722222223</v>
      </c>
      <c r="BJ1301" s="57"/>
      <c r="BK1301" s="57"/>
      <c r="BM1301" s="57">
        <v>1297</v>
      </c>
      <c r="BN1301" s="57">
        <v>79.099999999999994</v>
      </c>
      <c r="BO1301" s="66">
        <v>0</v>
      </c>
      <c r="BP1301" s="65">
        <f t="shared" si="426"/>
        <v>21.972222222222221</v>
      </c>
      <c r="BQ1301" s="65">
        <f t="shared" si="439"/>
        <v>-8.3333333333335702E-2</v>
      </c>
      <c r="BR1301" s="67">
        <f t="shared" si="440"/>
        <v>12675.541666666673</v>
      </c>
      <c r="BS1301" s="57"/>
      <c r="BT1301" s="57"/>
    </row>
    <row r="1302" spans="1:72" x14ac:dyDescent="0.25">
      <c r="A1302" s="31">
        <v>1302</v>
      </c>
      <c r="B1302" s="56">
        <v>1299</v>
      </c>
      <c r="C1302" s="71">
        <v>78.5</v>
      </c>
      <c r="D1302" s="71">
        <v>0</v>
      </c>
      <c r="E1302" s="71">
        <v>21.805555555555554</v>
      </c>
      <c r="F1302" s="71">
        <v>-8.3333333333335702E-2</v>
      </c>
      <c r="G1302" s="71">
        <v>12719.319444444451</v>
      </c>
      <c r="K1302" s="57">
        <v>1298</v>
      </c>
      <c r="L1302" s="66">
        <v>12.9</v>
      </c>
      <c r="M1302" s="66">
        <v>0</v>
      </c>
      <c r="N1302" s="65">
        <f t="shared" si="420"/>
        <v>3.5833333333333335</v>
      </c>
      <c r="O1302" s="65">
        <f t="shared" si="427"/>
        <v>0.52777777777777812</v>
      </c>
      <c r="P1302" s="67">
        <f t="shared" si="428"/>
        <v>6886.291666666657</v>
      </c>
      <c r="Q1302" s="57"/>
      <c r="R1302" s="57"/>
      <c r="T1302" s="57">
        <v>1298</v>
      </c>
      <c r="U1302" s="66">
        <v>33.9</v>
      </c>
      <c r="V1302" s="66">
        <v>0</v>
      </c>
      <c r="W1302" s="65">
        <f t="shared" si="421"/>
        <v>9.4166666666666661</v>
      </c>
      <c r="X1302" s="65">
        <f t="shared" si="429"/>
        <v>-0.11111111111111072</v>
      </c>
      <c r="Y1302" s="67">
        <f t="shared" si="430"/>
        <v>9952.3750000000073</v>
      </c>
      <c r="Z1302" s="57"/>
      <c r="AA1302" s="57"/>
      <c r="AC1302" s="57">
        <v>1298</v>
      </c>
      <c r="AD1302" s="66">
        <v>45.2</v>
      </c>
      <c r="AE1302" s="66">
        <v>0</v>
      </c>
      <c r="AF1302" s="65">
        <f t="shared" si="422"/>
        <v>12.555555555555555</v>
      </c>
      <c r="AG1302" s="65">
        <f t="shared" si="431"/>
        <v>-0.36111111111111072</v>
      </c>
      <c r="AH1302" s="67">
        <f t="shared" si="432"/>
        <v>9504.4999999999873</v>
      </c>
      <c r="AI1302" s="57"/>
      <c r="AJ1302" s="57"/>
      <c r="AL1302" s="57">
        <v>1298</v>
      </c>
      <c r="AM1302" s="66">
        <v>60.9</v>
      </c>
      <c r="AN1302" s="66">
        <v>0</v>
      </c>
      <c r="AO1302" s="65">
        <f t="shared" si="423"/>
        <v>16.916666666666664</v>
      </c>
      <c r="AP1302" s="65">
        <f t="shared" si="433"/>
        <v>0.58333333333333215</v>
      </c>
      <c r="AQ1302" s="67">
        <f t="shared" si="434"/>
        <v>12049.180555555544</v>
      </c>
      <c r="AR1302" s="57"/>
      <c r="AS1302" s="57"/>
      <c r="AU1302" s="57">
        <v>1298</v>
      </c>
      <c r="AV1302" s="66">
        <v>60.9</v>
      </c>
      <c r="AW1302" s="66">
        <v>0</v>
      </c>
      <c r="AX1302" s="65">
        <f t="shared" si="424"/>
        <v>16.916666666666664</v>
      </c>
      <c r="AY1302" s="65">
        <f t="shared" si="435"/>
        <v>0.58333333333333215</v>
      </c>
      <c r="AZ1302" s="67">
        <f t="shared" si="436"/>
        <v>12049.180555555544</v>
      </c>
      <c r="BA1302" s="57"/>
      <c r="BB1302" s="57"/>
      <c r="BD1302" s="57">
        <v>1298</v>
      </c>
      <c r="BE1302" s="66">
        <v>78.8</v>
      </c>
      <c r="BF1302" s="66">
        <v>0</v>
      </c>
      <c r="BG1302" s="65">
        <f t="shared" si="425"/>
        <v>21.888888888888889</v>
      </c>
      <c r="BH1302" s="65">
        <f t="shared" si="437"/>
        <v>-8.3333333333332149E-2</v>
      </c>
      <c r="BI1302" s="67">
        <f t="shared" si="438"/>
        <v>12641.777777777785</v>
      </c>
      <c r="BJ1302" s="57"/>
      <c r="BK1302" s="57"/>
      <c r="BM1302" s="57">
        <v>1298</v>
      </c>
      <c r="BN1302" s="57">
        <v>78.8</v>
      </c>
      <c r="BO1302" s="66">
        <v>0</v>
      </c>
      <c r="BP1302" s="65">
        <f t="shared" si="426"/>
        <v>21.888888888888889</v>
      </c>
      <c r="BQ1302" s="65">
        <f t="shared" si="439"/>
        <v>-8.3333333333332149E-2</v>
      </c>
      <c r="BR1302" s="67">
        <f t="shared" si="440"/>
        <v>12697.472222222228</v>
      </c>
      <c r="BS1302" s="57"/>
      <c r="BT1302" s="57"/>
    </row>
    <row r="1303" spans="1:72" x14ac:dyDescent="0.25">
      <c r="A1303" s="31">
        <v>1303</v>
      </c>
      <c r="B1303" s="56">
        <v>1300</v>
      </c>
      <c r="C1303" s="71">
        <v>78.2</v>
      </c>
      <c r="D1303" s="71">
        <v>0</v>
      </c>
      <c r="E1303" s="71">
        <v>21.722222222222221</v>
      </c>
      <c r="F1303" s="71">
        <v>-8.3333333333332149E-2</v>
      </c>
      <c r="G1303" s="71">
        <v>12741.083333333339</v>
      </c>
      <c r="K1303" s="57">
        <v>1299</v>
      </c>
      <c r="L1303" s="66">
        <v>14.5</v>
      </c>
      <c r="M1303" s="66">
        <v>0</v>
      </c>
      <c r="N1303" s="65">
        <f t="shared" si="420"/>
        <v>4.0277777777777777</v>
      </c>
      <c r="O1303" s="65">
        <f t="shared" si="427"/>
        <v>0.4444444444444442</v>
      </c>
      <c r="P1303" s="67">
        <f t="shared" si="428"/>
        <v>6890.0972222222126</v>
      </c>
      <c r="Q1303" s="57"/>
      <c r="R1303" s="57"/>
      <c r="T1303" s="57">
        <v>1299</v>
      </c>
      <c r="U1303" s="66">
        <v>33.299999999999997</v>
      </c>
      <c r="V1303" s="66">
        <v>0</v>
      </c>
      <c r="W1303" s="65">
        <f t="shared" si="421"/>
        <v>9.2499999999999982</v>
      </c>
      <c r="X1303" s="65">
        <f t="shared" si="429"/>
        <v>-0.16666666666666785</v>
      </c>
      <c r="Y1303" s="67">
        <f t="shared" si="430"/>
        <v>9961.7083333333412</v>
      </c>
      <c r="Z1303" s="57"/>
      <c r="AA1303" s="57"/>
      <c r="AC1303" s="57">
        <v>1299</v>
      </c>
      <c r="AD1303" s="66">
        <v>43.7</v>
      </c>
      <c r="AE1303" s="66">
        <v>0</v>
      </c>
      <c r="AF1303" s="65">
        <f t="shared" si="422"/>
        <v>12.138888888888889</v>
      </c>
      <c r="AG1303" s="65">
        <f t="shared" si="431"/>
        <v>-0.41666666666666607</v>
      </c>
      <c r="AH1303" s="67">
        <f t="shared" si="432"/>
        <v>9516.8472222222099</v>
      </c>
      <c r="AI1303" s="57"/>
      <c r="AJ1303" s="57"/>
      <c r="AL1303" s="57">
        <v>1299</v>
      </c>
      <c r="AM1303" s="66">
        <v>63</v>
      </c>
      <c r="AN1303" s="66">
        <v>0</v>
      </c>
      <c r="AO1303" s="65">
        <f t="shared" si="423"/>
        <v>17.5</v>
      </c>
      <c r="AP1303" s="65">
        <f t="shared" si="433"/>
        <v>0.5833333333333357</v>
      </c>
      <c r="AQ1303" s="67">
        <f t="shared" si="434"/>
        <v>12066.388888888878</v>
      </c>
      <c r="AR1303" s="57"/>
      <c r="AS1303" s="57"/>
      <c r="AU1303" s="57">
        <v>1299</v>
      </c>
      <c r="AV1303" s="66">
        <v>63</v>
      </c>
      <c r="AW1303" s="66">
        <v>0</v>
      </c>
      <c r="AX1303" s="65">
        <f t="shared" si="424"/>
        <v>17.5</v>
      </c>
      <c r="AY1303" s="65">
        <f t="shared" si="435"/>
        <v>0.5833333333333357</v>
      </c>
      <c r="AZ1303" s="67">
        <f t="shared" si="436"/>
        <v>12066.388888888878</v>
      </c>
      <c r="BA1303" s="57"/>
      <c r="BB1303" s="57"/>
      <c r="BD1303" s="57">
        <v>1299</v>
      </c>
      <c r="BE1303" s="66">
        <v>78.5</v>
      </c>
      <c r="BF1303" s="66">
        <v>0</v>
      </c>
      <c r="BG1303" s="65">
        <f t="shared" si="425"/>
        <v>21.805555555555554</v>
      </c>
      <c r="BH1303" s="65">
        <f t="shared" si="437"/>
        <v>-8.3333333333335702E-2</v>
      </c>
      <c r="BI1303" s="67">
        <f t="shared" si="438"/>
        <v>12663.625000000007</v>
      </c>
      <c r="BJ1303" s="57"/>
      <c r="BK1303" s="57"/>
      <c r="BM1303" s="57">
        <v>1299</v>
      </c>
      <c r="BN1303" s="57">
        <v>78.5</v>
      </c>
      <c r="BO1303" s="66">
        <v>0</v>
      </c>
      <c r="BP1303" s="65">
        <f t="shared" si="426"/>
        <v>21.805555555555554</v>
      </c>
      <c r="BQ1303" s="65">
        <f t="shared" si="439"/>
        <v>-8.3333333333335702E-2</v>
      </c>
      <c r="BR1303" s="67">
        <f t="shared" si="440"/>
        <v>12719.319444444451</v>
      </c>
      <c r="BS1303" s="57"/>
      <c r="BT1303" s="57"/>
    </row>
    <row r="1304" spans="1:72" x14ac:dyDescent="0.25">
      <c r="A1304" s="31">
        <v>1304</v>
      </c>
      <c r="B1304" s="56">
        <v>1301</v>
      </c>
      <c r="C1304" s="71">
        <v>77.900000000000006</v>
      </c>
      <c r="D1304" s="71">
        <v>0</v>
      </c>
      <c r="E1304" s="71">
        <v>21.638888888888889</v>
      </c>
      <c r="F1304" s="71">
        <v>-8.3333333333332149E-2</v>
      </c>
      <c r="G1304" s="71">
        <v>12762.763888888894</v>
      </c>
      <c r="K1304" s="57">
        <v>1300</v>
      </c>
      <c r="L1304" s="66">
        <v>16.399999999999999</v>
      </c>
      <c r="M1304" s="66">
        <v>0</v>
      </c>
      <c r="N1304" s="65">
        <f t="shared" si="420"/>
        <v>4.5555555555555554</v>
      </c>
      <c r="O1304" s="65">
        <f t="shared" si="427"/>
        <v>0.52777777777777768</v>
      </c>
      <c r="P1304" s="67">
        <f t="shared" si="428"/>
        <v>6894.3888888888796</v>
      </c>
      <c r="Q1304" s="57"/>
      <c r="R1304" s="57"/>
      <c r="T1304" s="57">
        <v>1300</v>
      </c>
      <c r="U1304" s="66">
        <v>32.6</v>
      </c>
      <c r="V1304" s="66">
        <v>0</v>
      </c>
      <c r="W1304" s="65">
        <f t="shared" si="421"/>
        <v>9.0555555555555554</v>
      </c>
      <c r="X1304" s="65">
        <f t="shared" si="429"/>
        <v>-0.19444444444444287</v>
      </c>
      <c r="Y1304" s="67">
        <f t="shared" si="430"/>
        <v>9970.8611111111186</v>
      </c>
      <c r="Z1304" s="57"/>
      <c r="AA1304" s="57"/>
      <c r="AC1304" s="57">
        <v>1300</v>
      </c>
      <c r="AD1304" s="66">
        <v>42</v>
      </c>
      <c r="AE1304" s="66">
        <v>0</v>
      </c>
      <c r="AF1304" s="65">
        <f t="shared" si="422"/>
        <v>11.666666666666666</v>
      </c>
      <c r="AG1304" s="65">
        <f t="shared" si="431"/>
        <v>-0.47222222222222321</v>
      </c>
      <c r="AH1304" s="67">
        <f t="shared" si="432"/>
        <v>9528.7499999999873</v>
      </c>
      <c r="AI1304" s="57"/>
      <c r="AJ1304" s="57"/>
      <c r="AL1304" s="57">
        <v>1300</v>
      </c>
      <c r="AM1304" s="66">
        <v>65</v>
      </c>
      <c r="AN1304" s="66">
        <v>0</v>
      </c>
      <c r="AO1304" s="65">
        <f t="shared" si="423"/>
        <v>18.055555555555554</v>
      </c>
      <c r="AP1304" s="65">
        <f t="shared" si="433"/>
        <v>0.55555555555555358</v>
      </c>
      <c r="AQ1304" s="67">
        <f t="shared" si="434"/>
        <v>12084.166666666655</v>
      </c>
      <c r="AR1304" s="57"/>
      <c r="AS1304" s="57"/>
      <c r="AU1304" s="57">
        <v>1300</v>
      </c>
      <c r="AV1304" s="66">
        <v>65</v>
      </c>
      <c r="AW1304" s="66">
        <v>0</v>
      </c>
      <c r="AX1304" s="65">
        <f t="shared" si="424"/>
        <v>18.055555555555554</v>
      </c>
      <c r="AY1304" s="65">
        <f t="shared" si="435"/>
        <v>0.55555555555555358</v>
      </c>
      <c r="AZ1304" s="67">
        <f t="shared" si="436"/>
        <v>12084.166666666655</v>
      </c>
      <c r="BA1304" s="57"/>
      <c r="BB1304" s="57"/>
      <c r="BD1304" s="57">
        <v>1300</v>
      </c>
      <c r="BE1304" s="66">
        <v>78.2</v>
      </c>
      <c r="BF1304" s="66">
        <v>0</v>
      </c>
      <c r="BG1304" s="65">
        <f t="shared" si="425"/>
        <v>21.722222222222221</v>
      </c>
      <c r="BH1304" s="65">
        <f t="shared" si="437"/>
        <v>-8.3333333333332149E-2</v>
      </c>
      <c r="BI1304" s="67">
        <f t="shared" si="438"/>
        <v>12685.388888888896</v>
      </c>
      <c r="BJ1304" s="57"/>
      <c r="BK1304" s="57"/>
      <c r="BM1304" s="57">
        <v>1300</v>
      </c>
      <c r="BN1304" s="57">
        <v>78.2</v>
      </c>
      <c r="BO1304" s="66">
        <v>0</v>
      </c>
      <c r="BP1304" s="65">
        <f t="shared" si="426"/>
        <v>21.722222222222221</v>
      </c>
      <c r="BQ1304" s="65">
        <f t="shared" si="439"/>
        <v>-8.3333333333332149E-2</v>
      </c>
      <c r="BR1304" s="67">
        <f t="shared" si="440"/>
        <v>12741.083333333339</v>
      </c>
      <c r="BS1304" s="57"/>
      <c r="BT1304" s="57"/>
    </row>
    <row r="1305" spans="1:72" x14ac:dyDescent="0.25">
      <c r="A1305" s="31">
        <v>1305</v>
      </c>
      <c r="B1305" s="56">
        <v>1302</v>
      </c>
      <c r="C1305" s="71">
        <v>77.599999999999994</v>
      </c>
      <c r="D1305" s="71">
        <v>0</v>
      </c>
      <c r="E1305" s="71">
        <v>21.555555555555554</v>
      </c>
      <c r="F1305" s="71">
        <v>-8.3333333333335702E-2</v>
      </c>
      <c r="G1305" s="71">
        <v>12784.361111111117</v>
      </c>
      <c r="K1305" s="57">
        <v>1301</v>
      </c>
      <c r="L1305" s="66">
        <v>18</v>
      </c>
      <c r="M1305" s="66">
        <v>0</v>
      </c>
      <c r="N1305" s="65">
        <f t="shared" si="420"/>
        <v>5</v>
      </c>
      <c r="O1305" s="65">
        <f t="shared" si="427"/>
        <v>0.44444444444444464</v>
      </c>
      <c r="P1305" s="67">
        <f t="shared" si="428"/>
        <v>6899.166666666657</v>
      </c>
      <c r="Q1305" s="57"/>
      <c r="R1305" s="57"/>
      <c r="T1305" s="57">
        <v>1301</v>
      </c>
      <c r="U1305" s="66">
        <v>31.8</v>
      </c>
      <c r="V1305" s="66">
        <v>0</v>
      </c>
      <c r="W1305" s="65">
        <f t="shared" si="421"/>
        <v>8.8333333333333339</v>
      </c>
      <c r="X1305" s="65">
        <f t="shared" si="429"/>
        <v>-0.22222222222222143</v>
      </c>
      <c r="Y1305" s="67">
        <f t="shared" si="430"/>
        <v>9979.8055555555638</v>
      </c>
      <c r="Z1305" s="57"/>
      <c r="AA1305" s="57"/>
      <c r="AC1305" s="57">
        <v>1301</v>
      </c>
      <c r="AD1305" s="66">
        <v>40.4</v>
      </c>
      <c r="AE1305" s="66">
        <v>0</v>
      </c>
      <c r="AF1305" s="65">
        <f t="shared" si="422"/>
        <v>11.222222222222221</v>
      </c>
      <c r="AG1305" s="65">
        <f t="shared" si="431"/>
        <v>-0.44444444444444464</v>
      </c>
      <c r="AH1305" s="67">
        <f t="shared" si="432"/>
        <v>9540.1944444444325</v>
      </c>
      <c r="AI1305" s="57"/>
      <c r="AJ1305" s="57"/>
      <c r="AL1305" s="57">
        <v>1301</v>
      </c>
      <c r="AM1305" s="66">
        <v>66.900000000000006</v>
      </c>
      <c r="AN1305" s="66">
        <v>0</v>
      </c>
      <c r="AO1305" s="65">
        <f t="shared" si="423"/>
        <v>18.583333333333336</v>
      </c>
      <c r="AP1305" s="65">
        <f t="shared" si="433"/>
        <v>0.52777777777778212</v>
      </c>
      <c r="AQ1305" s="67">
        <f t="shared" si="434"/>
        <v>12102.4861111111</v>
      </c>
      <c r="AR1305" s="57"/>
      <c r="AS1305" s="57"/>
      <c r="AU1305" s="57">
        <v>1301</v>
      </c>
      <c r="AV1305" s="66">
        <v>66.900000000000006</v>
      </c>
      <c r="AW1305" s="66">
        <v>0</v>
      </c>
      <c r="AX1305" s="65">
        <f t="shared" si="424"/>
        <v>18.583333333333336</v>
      </c>
      <c r="AY1305" s="65">
        <f t="shared" si="435"/>
        <v>0.52777777777778212</v>
      </c>
      <c r="AZ1305" s="67">
        <f t="shared" si="436"/>
        <v>12102.4861111111</v>
      </c>
      <c r="BA1305" s="57"/>
      <c r="BB1305" s="57"/>
      <c r="BD1305" s="57">
        <v>1301</v>
      </c>
      <c r="BE1305" s="66">
        <v>77.900000000000006</v>
      </c>
      <c r="BF1305" s="66">
        <v>0</v>
      </c>
      <c r="BG1305" s="65">
        <f t="shared" si="425"/>
        <v>21.638888888888889</v>
      </c>
      <c r="BH1305" s="65">
        <f t="shared" si="437"/>
        <v>-8.3333333333332149E-2</v>
      </c>
      <c r="BI1305" s="67">
        <f t="shared" si="438"/>
        <v>12707.069444444451</v>
      </c>
      <c r="BJ1305" s="57"/>
      <c r="BK1305" s="57"/>
      <c r="BM1305" s="57">
        <v>1301</v>
      </c>
      <c r="BN1305" s="57">
        <v>77.900000000000006</v>
      </c>
      <c r="BO1305" s="66">
        <v>0</v>
      </c>
      <c r="BP1305" s="65">
        <f t="shared" si="426"/>
        <v>21.638888888888889</v>
      </c>
      <c r="BQ1305" s="65">
        <f t="shared" si="439"/>
        <v>-8.3333333333332149E-2</v>
      </c>
      <c r="BR1305" s="67">
        <f t="shared" si="440"/>
        <v>12762.763888888894</v>
      </c>
      <c r="BS1305" s="57"/>
      <c r="BT1305" s="57"/>
    </row>
    <row r="1306" spans="1:72" x14ac:dyDescent="0.25">
      <c r="A1306" s="31">
        <v>1306</v>
      </c>
      <c r="B1306" s="56">
        <v>1303</v>
      </c>
      <c r="C1306" s="71">
        <v>77.3</v>
      </c>
      <c r="D1306" s="71">
        <v>0</v>
      </c>
      <c r="E1306" s="71">
        <v>21.472222222222221</v>
      </c>
      <c r="F1306" s="71">
        <v>-8.3333333333332149E-2</v>
      </c>
      <c r="G1306" s="71">
        <v>12805.875000000005</v>
      </c>
      <c r="K1306" s="57">
        <v>1302</v>
      </c>
      <c r="L1306" s="66">
        <v>20</v>
      </c>
      <c r="M1306" s="66">
        <v>0</v>
      </c>
      <c r="N1306" s="65">
        <f t="shared" si="420"/>
        <v>5.5555555555555554</v>
      </c>
      <c r="O1306" s="65">
        <f t="shared" si="427"/>
        <v>0.55555555555555536</v>
      </c>
      <c r="P1306" s="67">
        <f t="shared" si="428"/>
        <v>6904.4444444444343</v>
      </c>
      <c r="Q1306" s="57"/>
      <c r="R1306" s="57"/>
      <c r="T1306" s="57">
        <v>1302</v>
      </c>
      <c r="U1306" s="66">
        <v>30.7</v>
      </c>
      <c r="V1306" s="66">
        <v>0</v>
      </c>
      <c r="W1306" s="65">
        <f t="shared" si="421"/>
        <v>8.5277777777777768</v>
      </c>
      <c r="X1306" s="65">
        <f t="shared" si="429"/>
        <v>-0.30555555555555713</v>
      </c>
      <c r="Y1306" s="67">
        <f t="shared" si="430"/>
        <v>9988.4861111111186</v>
      </c>
      <c r="Z1306" s="57"/>
      <c r="AA1306" s="57"/>
      <c r="AC1306" s="57">
        <v>1302</v>
      </c>
      <c r="AD1306" s="66">
        <v>39</v>
      </c>
      <c r="AE1306" s="66">
        <v>0</v>
      </c>
      <c r="AF1306" s="65">
        <f t="shared" si="422"/>
        <v>10.833333333333334</v>
      </c>
      <c r="AG1306" s="65">
        <f t="shared" si="431"/>
        <v>-0.38888888888888751</v>
      </c>
      <c r="AH1306" s="67">
        <f t="shared" si="432"/>
        <v>9551.2222222222099</v>
      </c>
      <c r="AI1306" s="57"/>
      <c r="AJ1306" s="57"/>
      <c r="AL1306" s="57">
        <v>1302</v>
      </c>
      <c r="AM1306" s="66">
        <v>68.599999999999994</v>
      </c>
      <c r="AN1306" s="66">
        <v>0</v>
      </c>
      <c r="AO1306" s="65">
        <f t="shared" si="423"/>
        <v>19.055555555555554</v>
      </c>
      <c r="AP1306" s="65">
        <f t="shared" si="433"/>
        <v>0.47222222222221788</v>
      </c>
      <c r="AQ1306" s="67">
        <f t="shared" si="434"/>
        <v>12121.305555555546</v>
      </c>
      <c r="AR1306" s="57"/>
      <c r="AS1306" s="57"/>
      <c r="AU1306" s="57">
        <v>1302</v>
      </c>
      <c r="AV1306" s="66">
        <v>68.599999999999994</v>
      </c>
      <c r="AW1306" s="66">
        <v>0</v>
      </c>
      <c r="AX1306" s="65">
        <f t="shared" si="424"/>
        <v>19.055555555555554</v>
      </c>
      <c r="AY1306" s="65">
        <f t="shared" si="435"/>
        <v>0.47222222222221788</v>
      </c>
      <c r="AZ1306" s="67">
        <f t="shared" si="436"/>
        <v>12121.305555555546</v>
      </c>
      <c r="BA1306" s="57"/>
      <c r="BB1306" s="57"/>
      <c r="BD1306" s="57">
        <v>1302</v>
      </c>
      <c r="BE1306" s="66">
        <v>77.599999999999994</v>
      </c>
      <c r="BF1306" s="66">
        <v>0</v>
      </c>
      <c r="BG1306" s="65">
        <f t="shared" si="425"/>
        <v>21.555555555555554</v>
      </c>
      <c r="BH1306" s="65">
        <f t="shared" si="437"/>
        <v>-8.3333333333335702E-2</v>
      </c>
      <c r="BI1306" s="67">
        <f t="shared" si="438"/>
        <v>12728.666666666673</v>
      </c>
      <c r="BJ1306" s="57"/>
      <c r="BK1306" s="57"/>
      <c r="BM1306" s="57">
        <v>1302</v>
      </c>
      <c r="BN1306" s="57">
        <v>77.599999999999994</v>
      </c>
      <c r="BO1306" s="66">
        <v>0</v>
      </c>
      <c r="BP1306" s="65">
        <f t="shared" si="426"/>
        <v>21.555555555555554</v>
      </c>
      <c r="BQ1306" s="65">
        <f t="shared" si="439"/>
        <v>-8.3333333333335702E-2</v>
      </c>
      <c r="BR1306" s="67">
        <f t="shared" si="440"/>
        <v>12784.361111111117</v>
      </c>
      <c r="BS1306" s="57"/>
      <c r="BT1306" s="57"/>
    </row>
    <row r="1307" spans="1:72" x14ac:dyDescent="0.25">
      <c r="A1307" s="31">
        <v>1307</v>
      </c>
      <c r="B1307" s="56">
        <v>1304</v>
      </c>
      <c r="C1307" s="71">
        <v>77</v>
      </c>
      <c r="D1307" s="71">
        <v>0</v>
      </c>
      <c r="E1307" s="71">
        <v>21.388888888888889</v>
      </c>
      <c r="F1307" s="71">
        <v>-8.3333333333332149E-2</v>
      </c>
      <c r="G1307" s="71">
        <v>12827.30555555556</v>
      </c>
      <c r="K1307" s="57">
        <v>1303</v>
      </c>
      <c r="L1307" s="66">
        <v>21.5</v>
      </c>
      <c r="M1307" s="66">
        <v>0</v>
      </c>
      <c r="N1307" s="65">
        <f t="shared" si="420"/>
        <v>5.9722222222222223</v>
      </c>
      <c r="O1307" s="65">
        <f t="shared" si="427"/>
        <v>0.41666666666666696</v>
      </c>
      <c r="P1307" s="67">
        <f t="shared" si="428"/>
        <v>6910.208333333323</v>
      </c>
      <c r="Q1307" s="57"/>
      <c r="R1307" s="57"/>
      <c r="T1307" s="57">
        <v>1303</v>
      </c>
      <c r="U1307" s="66">
        <v>29.6</v>
      </c>
      <c r="V1307" s="66">
        <v>0</v>
      </c>
      <c r="W1307" s="65">
        <f t="shared" si="421"/>
        <v>8.2222222222222232</v>
      </c>
      <c r="X1307" s="65">
        <f t="shared" si="429"/>
        <v>-0.30555555555555358</v>
      </c>
      <c r="Y1307" s="67">
        <f t="shared" si="430"/>
        <v>9996.8611111111186</v>
      </c>
      <c r="Z1307" s="57"/>
      <c r="AA1307" s="57"/>
      <c r="AC1307" s="57">
        <v>1303</v>
      </c>
      <c r="AD1307" s="66">
        <v>37.700000000000003</v>
      </c>
      <c r="AE1307" s="66">
        <v>0</v>
      </c>
      <c r="AF1307" s="65">
        <f t="shared" si="422"/>
        <v>10.472222222222223</v>
      </c>
      <c r="AG1307" s="65">
        <f t="shared" si="431"/>
        <v>-0.36111111111111072</v>
      </c>
      <c r="AH1307" s="67">
        <f t="shared" si="432"/>
        <v>9561.8749999999873</v>
      </c>
      <c r="AI1307" s="57"/>
      <c r="AJ1307" s="57"/>
      <c r="AL1307" s="57">
        <v>1303</v>
      </c>
      <c r="AM1307" s="66">
        <v>70.099999999999994</v>
      </c>
      <c r="AN1307" s="66">
        <v>0</v>
      </c>
      <c r="AO1307" s="65">
        <f t="shared" si="423"/>
        <v>19.472222222222221</v>
      </c>
      <c r="AP1307" s="65">
        <f t="shared" si="433"/>
        <v>0.41666666666666785</v>
      </c>
      <c r="AQ1307" s="67">
        <f t="shared" si="434"/>
        <v>12140.569444444434</v>
      </c>
      <c r="AR1307" s="57"/>
      <c r="AS1307" s="57"/>
      <c r="AU1307" s="57">
        <v>1303</v>
      </c>
      <c r="AV1307" s="66">
        <v>70.099999999999994</v>
      </c>
      <c r="AW1307" s="66">
        <v>0</v>
      </c>
      <c r="AX1307" s="65">
        <f t="shared" si="424"/>
        <v>19.472222222222221</v>
      </c>
      <c r="AY1307" s="65">
        <f t="shared" si="435"/>
        <v>0.41666666666666785</v>
      </c>
      <c r="AZ1307" s="67">
        <f t="shared" si="436"/>
        <v>12140.569444444434</v>
      </c>
      <c r="BA1307" s="57"/>
      <c r="BB1307" s="57"/>
      <c r="BD1307" s="57">
        <v>1303</v>
      </c>
      <c r="BE1307" s="66">
        <v>77.3</v>
      </c>
      <c r="BF1307" s="66">
        <v>0</v>
      </c>
      <c r="BG1307" s="65">
        <f t="shared" si="425"/>
        <v>21.472222222222221</v>
      </c>
      <c r="BH1307" s="65">
        <f t="shared" si="437"/>
        <v>-8.3333333333332149E-2</v>
      </c>
      <c r="BI1307" s="67">
        <f t="shared" si="438"/>
        <v>12750.180555555562</v>
      </c>
      <c r="BJ1307" s="57"/>
      <c r="BK1307" s="57"/>
      <c r="BM1307" s="57">
        <v>1303</v>
      </c>
      <c r="BN1307" s="57">
        <v>77.3</v>
      </c>
      <c r="BO1307" s="66">
        <v>0</v>
      </c>
      <c r="BP1307" s="65">
        <f t="shared" si="426"/>
        <v>21.472222222222221</v>
      </c>
      <c r="BQ1307" s="65">
        <f t="shared" si="439"/>
        <v>-8.3333333333332149E-2</v>
      </c>
      <c r="BR1307" s="67">
        <f t="shared" si="440"/>
        <v>12805.875000000005</v>
      </c>
      <c r="BS1307" s="57"/>
      <c r="BT1307" s="57"/>
    </row>
    <row r="1308" spans="1:72" x14ac:dyDescent="0.25">
      <c r="A1308" s="31">
        <v>1308</v>
      </c>
      <c r="B1308" s="56">
        <v>1305</v>
      </c>
      <c r="C1308" s="71">
        <v>76.7</v>
      </c>
      <c r="D1308" s="71">
        <v>0</v>
      </c>
      <c r="E1308" s="71">
        <v>21.305555555555557</v>
      </c>
      <c r="F1308" s="71">
        <v>-8.3333333333332149E-2</v>
      </c>
      <c r="G1308" s="71">
        <v>12848.652777777783</v>
      </c>
      <c r="K1308" s="57">
        <v>1304</v>
      </c>
      <c r="L1308" s="66">
        <v>23.5</v>
      </c>
      <c r="M1308" s="66">
        <v>0</v>
      </c>
      <c r="N1308" s="65">
        <f t="shared" si="420"/>
        <v>6.5277777777777777</v>
      </c>
      <c r="O1308" s="65">
        <f t="shared" si="427"/>
        <v>0.55555555555555536</v>
      </c>
      <c r="P1308" s="67">
        <f t="shared" si="428"/>
        <v>6916.458333333323</v>
      </c>
      <c r="Q1308" s="57"/>
      <c r="R1308" s="57"/>
      <c r="T1308" s="57">
        <v>1304</v>
      </c>
      <c r="U1308" s="66">
        <v>28.6</v>
      </c>
      <c r="V1308" s="66">
        <v>0</v>
      </c>
      <c r="W1308" s="65">
        <f t="shared" si="421"/>
        <v>7.9444444444444446</v>
      </c>
      <c r="X1308" s="65">
        <f t="shared" si="429"/>
        <v>-0.27777777777777857</v>
      </c>
      <c r="Y1308" s="67">
        <f t="shared" si="430"/>
        <v>10004.944444444453</v>
      </c>
      <c r="Z1308" s="57"/>
      <c r="AA1308" s="57"/>
      <c r="AC1308" s="57">
        <v>1304</v>
      </c>
      <c r="AD1308" s="66">
        <v>36.4</v>
      </c>
      <c r="AE1308" s="66">
        <v>0</v>
      </c>
      <c r="AF1308" s="65">
        <f t="shared" si="422"/>
        <v>10.111111111111111</v>
      </c>
      <c r="AG1308" s="65">
        <f t="shared" si="431"/>
        <v>-0.36111111111111249</v>
      </c>
      <c r="AH1308" s="67">
        <f t="shared" si="432"/>
        <v>9572.1666666666533</v>
      </c>
      <c r="AI1308" s="57"/>
      <c r="AJ1308" s="57"/>
      <c r="AL1308" s="57">
        <v>1304</v>
      </c>
      <c r="AM1308" s="66">
        <v>71</v>
      </c>
      <c r="AN1308" s="66">
        <v>0</v>
      </c>
      <c r="AO1308" s="65">
        <f t="shared" si="423"/>
        <v>19.722222222222221</v>
      </c>
      <c r="AP1308" s="65">
        <f t="shared" si="433"/>
        <v>0.25</v>
      </c>
      <c r="AQ1308" s="67">
        <f t="shared" si="434"/>
        <v>12160.166666666657</v>
      </c>
      <c r="AR1308" s="57"/>
      <c r="AS1308" s="57"/>
      <c r="AU1308" s="57">
        <v>1304</v>
      </c>
      <c r="AV1308" s="66">
        <v>71</v>
      </c>
      <c r="AW1308" s="66">
        <v>0</v>
      </c>
      <c r="AX1308" s="65">
        <f t="shared" si="424"/>
        <v>19.722222222222221</v>
      </c>
      <c r="AY1308" s="65">
        <f t="shared" si="435"/>
        <v>0.25</v>
      </c>
      <c r="AZ1308" s="67">
        <f t="shared" si="436"/>
        <v>12160.166666666657</v>
      </c>
      <c r="BA1308" s="57"/>
      <c r="BB1308" s="57"/>
      <c r="BD1308" s="57">
        <v>1304</v>
      </c>
      <c r="BE1308" s="66">
        <v>77</v>
      </c>
      <c r="BF1308" s="66">
        <v>0</v>
      </c>
      <c r="BG1308" s="65">
        <f t="shared" si="425"/>
        <v>21.388888888888889</v>
      </c>
      <c r="BH1308" s="65">
        <f t="shared" si="437"/>
        <v>-8.3333333333332149E-2</v>
      </c>
      <c r="BI1308" s="67">
        <f t="shared" si="438"/>
        <v>12771.611111111117</v>
      </c>
      <c r="BJ1308" s="57"/>
      <c r="BK1308" s="57"/>
      <c r="BM1308" s="57">
        <v>1304</v>
      </c>
      <c r="BN1308" s="57">
        <v>77</v>
      </c>
      <c r="BO1308" s="66">
        <v>0</v>
      </c>
      <c r="BP1308" s="65">
        <f t="shared" si="426"/>
        <v>21.388888888888889</v>
      </c>
      <c r="BQ1308" s="65">
        <f t="shared" si="439"/>
        <v>-8.3333333333332149E-2</v>
      </c>
      <c r="BR1308" s="67">
        <f t="shared" si="440"/>
        <v>12827.30555555556</v>
      </c>
      <c r="BS1308" s="57"/>
      <c r="BT1308" s="57"/>
    </row>
    <row r="1309" spans="1:72" x14ac:dyDescent="0.25">
      <c r="A1309" s="31">
        <v>1309</v>
      </c>
      <c r="B1309" s="56">
        <v>1306</v>
      </c>
      <c r="C1309" s="71">
        <v>76</v>
      </c>
      <c r="D1309" s="71">
        <v>0</v>
      </c>
      <c r="E1309" s="71">
        <v>21.111111111111111</v>
      </c>
      <c r="F1309" s="71">
        <v>-0.19444444444444642</v>
      </c>
      <c r="G1309" s="71">
        <v>12869.861111111117</v>
      </c>
      <c r="K1309" s="57">
        <v>1305</v>
      </c>
      <c r="L1309" s="66">
        <v>25</v>
      </c>
      <c r="M1309" s="66">
        <v>0</v>
      </c>
      <c r="N1309" s="65">
        <f t="shared" si="420"/>
        <v>6.9444444444444446</v>
      </c>
      <c r="O1309" s="65">
        <f t="shared" si="427"/>
        <v>0.41666666666666696</v>
      </c>
      <c r="P1309" s="67">
        <f t="shared" si="428"/>
        <v>6923.1944444444343</v>
      </c>
      <c r="Q1309" s="57"/>
      <c r="R1309" s="57"/>
      <c r="T1309" s="57">
        <v>1305</v>
      </c>
      <c r="U1309" s="66">
        <v>27.8</v>
      </c>
      <c r="V1309" s="66">
        <v>0</v>
      </c>
      <c r="W1309" s="65">
        <f t="shared" si="421"/>
        <v>7.7222222222222223</v>
      </c>
      <c r="X1309" s="65">
        <f t="shared" si="429"/>
        <v>-0.22222222222222232</v>
      </c>
      <c r="Y1309" s="67">
        <f t="shared" si="430"/>
        <v>10012.777777777786</v>
      </c>
      <c r="Z1309" s="57"/>
      <c r="AA1309" s="57"/>
      <c r="AC1309" s="57">
        <v>1305</v>
      </c>
      <c r="AD1309" s="66">
        <v>35.200000000000003</v>
      </c>
      <c r="AE1309" s="66">
        <v>0</v>
      </c>
      <c r="AF1309" s="65">
        <f t="shared" si="422"/>
        <v>9.7777777777777786</v>
      </c>
      <c r="AG1309" s="65">
        <f t="shared" si="431"/>
        <v>-0.33333333333333215</v>
      </c>
      <c r="AH1309" s="67">
        <f t="shared" si="432"/>
        <v>9582.1111111110986</v>
      </c>
      <c r="AI1309" s="57"/>
      <c r="AJ1309" s="57"/>
      <c r="AL1309" s="57">
        <v>1305</v>
      </c>
      <c r="AM1309" s="66">
        <v>71.8</v>
      </c>
      <c r="AN1309" s="66">
        <v>0</v>
      </c>
      <c r="AO1309" s="65">
        <f t="shared" si="423"/>
        <v>19.944444444444443</v>
      </c>
      <c r="AP1309" s="65">
        <f t="shared" si="433"/>
        <v>0.22222222222222143</v>
      </c>
      <c r="AQ1309" s="67">
        <f t="shared" si="434"/>
        <v>12179.999999999991</v>
      </c>
      <c r="AR1309" s="57"/>
      <c r="AS1309" s="57"/>
      <c r="AU1309" s="57">
        <v>1305</v>
      </c>
      <c r="AV1309" s="66">
        <v>71.8</v>
      </c>
      <c r="AW1309" s="66">
        <v>0</v>
      </c>
      <c r="AX1309" s="65">
        <f t="shared" si="424"/>
        <v>19.944444444444443</v>
      </c>
      <c r="AY1309" s="65">
        <f t="shared" si="435"/>
        <v>0.22222222222222143</v>
      </c>
      <c r="AZ1309" s="67">
        <f t="shared" si="436"/>
        <v>12179.999999999991</v>
      </c>
      <c r="BA1309" s="57"/>
      <c r="BB1309" s="57"/>
      <c r="BD1309" s="57">
        <v>1305</v>
      </c>
      <c r="BE1309" s="66">
        <v>76.7</v>
      </c>
      <c r="BF1309" s="66">
        <v>0</v>
      </c>
      <c r="BG1309" s="65">
        <f t="shared" si="425"/>
        <v>21.305555555555557</v>
      </c>
      <c r="BH1309" s="65">
        <f t="shared" si="437"/>
        <v>-8.3333333333332149E-2</v>
      </c>
      <c r="BI1309" s="67">
        <f t="shared" si="438"/>
        <v>12792.958333333339</v>
      </c>
      <c r="BJ1309" s="57"/>
      <c r="BK1309" s="57"/>
      <c r="BM1309" s="57">
        <v>1305</v>
      </c>
      <c r="BN1309" s="57">
        <v>76.7</v>
      </c>
      <c r="BO1309" s="66">
        <v>0</v>
      </c>
      <c r="BP1309" s="65">
        <f t="shared" si="426"/>
        <v>21.305555555555557</v>
      </c>
      <c r="BQ1309" s="65">
        <f t="shared" si="439"/>
        <v>-8.3333333333332149E-2</v>
      </c>
      <c r="BR1309" s="67">
        <f t="shared" si="440"/>
        <v>12848.652777777783</v>
      </c>
      <c r="BS1309" s="57"/>
      <c r="BT1309" s="57"/>
    </row>
    <row r="1310" spans="1:72" x14ac:dyDescent="0.25">
      <c r="A1310" s="31">
        <v>1310</v>
      </c>
      <c r="B1310" s="56">
        <v>1307</v>
      </c>
      <c r="C1310" s="71">
        <v>76</v>
      </c>
      <c r="D1310" s="71">
        <v>0</v>
      </c>
      <c r="E1310" s="71">
        <v>21.111111111111111</v>
      </c>
      <c r="F1310" s="71">
        <v>0</v>
      </c>
      <c r="G1310" s="71">
        <v>12890.972222222228</v>
      </c>
      <c r="K1310" s="57">
        <v>1306</v>
      </c>
      <c r="L1310" s="66">
        <v>26.8</v>
      </c>
      <c r="M1310" s="66">
        <v>0</v>
      </c>
      <c r="N1310" s="65">
        <f t="shared" si="420"/>
        <v>7.4444444444444446</v>
      </c>
      <c r="O1310" s="65">
        <f t="shared" si="427"/>
        <v>0.5</v>
      </c>
      <c r="P1310" s="67">
        <f t="shared" si="428"/>
        <v>6930.3888888888787</v>
      </c>
      <c r="Q1310" s="57"/>
      <c r="R1310" s="57"/>
      <c r="T1310" s="57">
        <v>1306</v>
      </c>
      <c r="U1310" s="66">
        <v>27</v>
      </c>
      <c r="V1310" s="66">
        <v>0</v>
      </c>
      <c r="W1310" s="65">
        <f t="shared" si="421"/>
        <v>7.5</v>
      </c>
      <c r="X1310" s="65">
        <f t="shared" si="429"/>
        <v>-0.22222222222222232</v>
      </c>
      <c r="Y1310" s="67">
        <f t="shared" si="430"/>
        <v>10020.388888888898</v>
      </c>
      <c r="Z1310" s="57"/>
      <c r="AA1310" s="57"/>
      <c r="AC1310" s="57">
        <v>1306</v>
      </c>
      <c r="AD1310" s="66">
        <v>34.299999999999997</v>
      </c>
      <c r="AE1310" s="66">
        <v>0</v>
      </c>
      <c r="AF1310" s="65">
        <f t="shared" si="422"/>
        <v>9.5277777777777768</v>
      </c>
      <c r="AG1310" s="65">
        <f t="shared" si="431"/>
        <v>-0.25000000000000178</v>
      </c>
      <c r="AH1310" s="67">
        <f t="shared" si="432"/>
        <v>9591.763888888876</v>
      </c>
      <c r="AI1310" s="57"/>
      <c r="AJ1310" s="57"/>
      <c r="AL1310" s="57">
        <v>1306</v>
      </c>
      <c r="AM1310" s="66">
        <v>72.8</v>
      </c>
      <c r="AN1310" s="66">
        <v>0</v>
      </c>
      <c r="AO1310" s="65">
        <f t="shared" si="423"/>
        <v>20.222222222222221</v>
      </c>
      <c r="AP1310" s="65">
        <f t="shared" si="433"/>
        <v>0.27777777777777857</v>
      </c>
      <c r="AQ1310" s="67">
        <f t="shared" si="434"/>
        <v>12200.083333333325</v>
      </c>
      <c r="AR1310" s="57"/>
      <c r="AS1310" s="57"/>
      <c r="AU1310" s="57">
        <v>1306</v>
      </c>
      <c r="AV1310" s="66">
        <v>72.8</v>
      </c>
      <c r="AW1310" s="66">
        <v>0</v>
      </c>
      <c r="AX1310" s="65">
        <f t="shared" si="424"/>
        <v>20.222222222222221</v>
      </c>
      <c r="AY1310" s="65">
        <f t="shared" si="435"/>
        <v>0.27777777777777857</v>
      </c>
      <c r="AZ1310" s="67">
        <f t="shared" si="436"/>
        <v>12200.083333333325</v>
      </c>
      <c r="BA1310" s="57"/>
      <c r="BB1310" s="57"/>
      <c r="BD1310" s="57">
        <v>1306</v>
      </c>
      <c r="BE1310" s="66">
        <v>76</v>
      </c>
      <c r="BF1310" s="66">
        <v>0</v>
      </c>
      <c r="BG1310" s="65">
        <f t="shared" si="425"/>
        <v>21.111111111111111</v>
      </c>
      <c r="BH1310" s="65">
        <f t="shared" si="437"/>
        <v>-0.19444444444444642</v>
      </c>
      <c r="BI1310" s="67">
        <f t="shared" si="438"/>
        <v>12814.166666666673</v>
      </c>
      <c r="BJ1310" s="57"/>
      <c r="BK1310" s="57"/>
      <c r="BM1310" s="57">
        <v>1306</v>
      </c>
      <c r="BN1310" s="57">
        <v>76</v>
      </c>
      <c r="BO1310" s="66">
        <v>0</v>
      </c>
      <c r="BP1310" s="65">
        <f t="shared" si="426"/>
        <v>21.111111111111111</v>
      </c>
      <c r="BQ1310" s="65">
        <f t="shared" si="439"/>
        <v>-0.19444444444444642</v>
      </c>
      <c r="BR1310" s="67">
        <f t="shared" si="440"/>
        <v>12869.861111111117</v>
      </c>
      <c r="BS1310" s="57"/>
      <c r="BT1310" s="57"/>
    </row>
    <row r="1311" spans="1:72" x14ac:dyDescent="0.25">
      <c r="A1311" s="31">
        <v>1311</v>
      </c>
      <c r="B1311" s="56">
        <v>1308</v>
      </c>
      <c r="C1311" s="71">
        <v>76</v>
      </c>
      <c r="D1311" s="71">
        <v>0</v>
      </c>
      <c r="E1311" s="71">
        <v>21.111111111111111</v>
      </c>
      <c r="F1311" s="71">
        <v>0</v>
      </c>
      <c r="G1311" s="71">
        <v>12912.083333333339</v>
      </c>
      <c r="K1311" s="57">
        <v>1307</v>
      </c>
      <c r="L1311" s="66">
        <v>28.2</v>
      </c>
      <c r="M1311" s="66">
        <v>0</v>
      </c>
      <c r="N1311" s="65">
        <f t="shared" si="420"/>
        <v>7.833333333333333</v>
      </c>
      <c r="O1311" s="65">
        <f t="shared" si="427"/>
        <v>0.3888888888888884</v>
      </c>
      <c r="P1311" s="67">
        <f t="shared" si="428"/>
        <v>6938.0277777777674</v>
      </c>
      <c r="Q1311" s="57"/>
      <c r="R1311" s="57"/>
      <c r="T1311" s="57">
        <v>1307</v>
      </c>
      <c r="U1311" s="66">
        <v>26.4</v>
      </c>
      <c r="V1311" s="66">
        <v>0</v>
      </c>
      <c r="W1311" s="65">
        <f t="shared" si="421"/>
        <v>7.333333333333333</v>
      </c>
      <c r="X1311" s="65">
        <f t="shared" si="429"/>
        <v>-0.16666666666666696</v>
      </c>
      <c r="Y1311" s="67">
        <f t="shared" si="430"/>
        <v>10027.805555555564</v>
      </c>
      <c r="Z1311" s="57"/>
      <c r="AA1311" s="57"/>
      <c r="AC1311" s="57">
        <v>1307</v>
      </c>
      <c r="AD1311" s="66">
        <v>33.799999999999997</v>
      </c>
      <c r="AE1311" s="66">
        <v>0</v>
      </c>
      <c r="AF1311" s="65">
        <f t="shared" si="422"/>
        <v>9.3888888888888875</v>
      </c>
      <c r="AG1311" s="65">
        <f t="shared" si="431"/>
        <v>-0.13888888888888928</v>
      </c>
      <c r="AH1311" s="67">
        <f t="shared" si="432"/>
        <v>9601.2222222222099</v>
      </c>
      <c r="AI1311" s="57"/>
      <c r="AJ1311" s="57"/>
      <c r="AL1311" s="57">
        <v>1307</v>
      </c>
      <c r="AM1311" s="66">
        <v>72.900000000000006</v>
      </c>
      <c r="AN1311" s="66">
        <v>0</v>
      </c>
      <c r="AO1311" s="65">
        <f t="shared" si="423"/>
        <v>20.25</v>
      </c>
      <c r="AP1311" s="65">
        <f t="shared" si="433"/>
        <v>2.7777777777778567E-2</v>
      </c>
      <c r="AQ1311" s="67">
        <f t="shared" si="434"/>
        <v>12220.319444444436</v>
      </c>
      <c r="AR1311" s="57"/>
      <c r="AS1311" s="57"/>
      <c r="AU1311" s="57">
        <v>1307</v>
      </c>
      <c r="AV1311" s="66">
        <v>72.900000000000006</v>
      </c>
      <c r="AW1311" s="66">
        <v>0</v>
      </c>
      <c r="AX1311" s="65">
        <f t="shared" si="424"/>
        <v>20.25</v>
      </c>
      <c r="AY1311" s="65">
        <f t="shared" si="435"/>
        <v>2.7777777777778567E-2</v>
      </c>
      <c r="AZ1311" s="67">
        <f t="shared" si="436"/>
        <v>12220.319444444436</v>
      </c>
      <c r="BA1311" s="57"/>
      <c r="BB1311" s="57"/>
      <c r="BD1311" s="57">
        <v>1307</v>
      </c>
      <c r="BE1311" s="66">
        <v>76</v>
      </c>
      <c r="BF1311" s="66">
        <v>0</v>
      </c>
      <c r="BG1311" s="65">
        <f t="shared" si="425"/>
        <v>21.111111111111111</v>
      </c>
      <c r="BH1311" s="65">
        <f t="shared" si="437"/>
        <v>0</v>
      </c>
      <c r="BI1311" s="67">
        <f t="shared" si="438"/>
        <v>12835.277777777785</v>
      </c>
      <c r="BJ1311" s="57"/>
      <c r="BK1311" s="57"/>
      <c r="BM1311" s="57">
        <v>1307</v>
      </c>
      <c r="BN1311" s="57">
        <v>76</v>
      </c>
      <c r="BO1311" s="66">
        <v>0</v>
      </c>
      <c r="BP1311" s="65">
        <f t="shared" si="426"/>
        <v>21.111111111111111</v>
      </c>
      <c r="BQ1311" s="65">
        <f t="shared" si="439"/>
        <v>0</v>
      </c>
      <c r="BR1311" s="67">
        <f t="shared" si="440"/>
        <v>12890.972222222228</v>
      </c>
      <c r="BS1311" s="57"/>
      <c r="BT1311" s="57"/>
    </row>
    <row r="1312" spans="1:72" x14ac:dyDescent="0.25">
      <c r="A1312" s="31">
        <v>1312</v>
      </c>
      <c r="B1312" s="56">
        <v>1309</v>
      </c>
      <c r="C1312" s="71">
        <v>75.900000000000006</v>
      </c>
      <c r="D1312" s="71">
        <v>0</v>
      </c>
      <c r="E1312" s="71">
        <v>21.083333333333336</v>
      </c>
      <c r="F1312" s="71">
        <v>-2.7777777777775015E-2</v>
      </c>
      <c r="G1312" s="71">
        <v>12933.180555555562</v>
      </c>
      <c r="K1312" s="57">
        <v>1308</v>
      </c>
      <c r="L1312" s="66">
        <v>30</v>
      </c>
      <c r="M1312" s="66">
        <v>0</v>
      </c>
      <c r="N1312" s="65">
        <f t="shared" si="420"/>
        <v>8.3333333333333339</v>
      </c>
      <c r="O1312" s="65">
        <f t="shared" si="427"/>
        <v>0.50000000000000089</v>
      </c>
      <c r="P1312" s="67">
        <f t="shared" si="428"/>
        <v>6946.1111111111004</v>
      </c>
      <c r="Q1312" s="57"/>
      <c r="R1312" s="57"/>
      <c r="T1312" s="57">
        <v>1308</v>
      </c>
      <c r="U1312" s="66">
        <v>25.8</v>
      </c>
      <c r="V1312" s="66">
        <v>0</v>
      </c>
      <c r="W1312" s="65">
        <f t="shared" si="421"/>
        <v>7.166666666666667</v>
      </c>
      <c r="X1312" s="65">
        <f t="shared" si="429"/>
        <v>-0.16666666666666607</v>
      </c>
      <c r="Y1312" s="67">
        <f t="shared" si="430"/>
        <v>10035.055555555564</v>
      </c>
      <c r="Z1312" s="57"/>
      <c r="AA1312" s="57"/>
      <c r="AC1312" s="57">
        <v>1308</v>
      </c>
      <c r="AD1312" s="66">
        <v>33.299999999999997</v>
      </c>
      <c r="AE1312" s="66">
        <v>0</v>
      </c>
      <c r="AF1312" s="65">
        <f t="shared" si="422"/>
        <v>9.2499999999999982</v>
      </c>
      <c r="AG1312" s="65">
        <f t="shared" si="431"/>
        <v>-0.13888888888888928</v>
      </c>
      <c r="AH1312" s="67">
        <f t="shared" si="432"/>
        <v>9610.5416666666551</v>
      </c>
      <c r="AI1312" s="57"/>
      <c r="AJ1312" s="57"/>
      <c r="AL1312" s="57">
        <v>1308</v>
      </c>
      <c r="AM1312" s="66">
        <v>73</v>
      </c>
      <c r="AN1312" s="66">
        <v>0</v>
      </c>
      <c r="AO1312" s="65">
        <f t="shared" si="423"/>
        <v>20.277777777777779</v>
      </c>
      <c r="AP1312" s="65">
        <f t="shared" si="433"/>
        <v>2.7777777777778567E-2</v>
      </c>
      <c r="AQ1312" s="67">
        <f t="shared" si="434"/>
        <v>12240.583333333325</v>
      </c>
      <c r="AR1312" s="57"/>
      <c r="AS1312" s="57"/>
      <c r="AU1312" s="57">
        <v>1308</v>
      </c>
      <c r="AV1312" s="66">
        <v>73</v>
      </c>
      <c r="AW1312" s="66">
        <v>0</v>
      </c>
      <c r="AX1312" s="65">
        <f t="shared" si="424"/>
        <v>20.277777777777779</v>
      </c>
      <c r="AY1312" s="65">
        <f t="shared" si="435"/>
        <v>2.7777777777778567E-2</v>
      </c>
      <c r="AZ1312" s="67">
        <f t="shared" si="436"/>
        <v>12240.583333333325</v>
      </c>
      <c r="BA1312" s="57"/>
      <c r="BB1312" s="57"/>
      <c r="BD1312" s="57">
        <v>1308</v>
      </c>
      <c r="BE1312" s="66">
        <v>76</v>
      </c>
      <c r="BF1312" s="66">
        <v>0</v>
      </c>
      <c r="BG1312" s="65">
        <f t="shared" si="425"/>
        <v>21.111111111111111</v>
      </c>
      <c r="BH1312" s="65">
        <f t="shared" si="437"/>
        <v>0</v>
      </c>
      <c r="BI1312" s="67">
        <f t="shared" si="438"/>
        <v>12856.388888888896</v>
      </c>
      <c r="BJ1312" s="57"/>
      <c r="BK1312" s="57"/>
      <c r="BM1312" s="57">
        <v>1308</v>
      </c>
      <c r="BN1312" s="57">
        <v>76</v>
      </c>
      <c r="BO1312" s="66">
        <v>0</v>
      </c>
      <c r="BP1312" s="65">
        <f t="shared" si="426"/>
        <v>21.111111111111111</v>
      </c>
      <c r="BQ1312" s="65">
        <f t="shared" si="439"/>
        <v>0</v>
      </c>
      <c r="BR1312" s="67">
        <f t="shared" si="440"/>
        <v>12912.083333333339</v>
      </c>
      <c r="BS1312" s="57"/>
      <c r="BT1312" s="57"/>
    </row>
    <row r="1313" spans="1:72" x14ac:dyDescent="0.25">
      <c r="A1313" s="31">
        <v>1313</v>
      </c>
      <c r="B1313" s="56">
        <v>1310</v>
      </c>
      <c r="C1313" s="71">
        <v>75.900000000000006</v>
      </c>
      <c r="D1313" s="71">
        <v>0</v>
      </c>
      <c r="E1313" s="71">
        <v>21.083333333333336</v>
      </c>
      <c r="F1313" s="71">
        <v>0</v>
      </c>
      <c r="G1313" s="71">
        <v>12954.263888888896</v>
      </c>
      <c r="K1313" s="57">
        <v>1309</v>
      </c>
      <c r="L1313" s="66">
        <v>31.4</v>
      </c>
      <c r="M1313" s="66">
        <v>0</v>
      </c>
      <c r="N1313" s="65">
        <f t="shared" si="420"/>
        <v>8.7222222222222214</v>
      </c>
      <c r="O1313" s="65">
        <f t="shared" si="427"/>
        <v>0.38888888888888751</v>
      </c>
      <c r="P1313" s="67">
        <f t="shared" si="428"/>
        <v>6954.6388888888778</v>
      </c>
      <c r="Q1313" s="57"/>
      <c r="R1313" s="57"/>
      <c r="T1313" s="57">
        <v>1309</v>
      </c>
      <c r="U1313" s="66">
        <v>25.3</v>
      </c>
      <c r="V1313" s="66">
        <v>0</v>
      </c>
      <c r="W1313" s="65">
        <f t="shared" si="421"/>
        <v>7.0277777777777777</v>
      </c>
      <c r="X1313" s="65">
        <f t="shared" si="429"/>
        <v>-0.13888888888888928</v>
      </c>
      <c r="Y1313" s="67">
        <f t="shared" si="430"/>
        <v>10042.152777777786</v>
      </c>
      <c r="Z1313" s="57"/>
      <c r="AA1313" s="57"/>
      <c r="AC1313" s="57">
        <v>1309</v>
      </c>
      <c r="AD1313" s="66">
        <v>32.5</v>
      </c>
      <c r="AE1313" s="66">
        <v>0</v>
      </c>
      <c r="AF1313" s="65">
        <f t="shared" si="422"/>
        <v>9.0277777777777768</v>
      </c>
      <c r="AG1313" s="65">
        <f t="shared" si="431"/>
        <v>-0.22222222222222143</v>
      </c>
      <c r="AH1313" s="67">
        <f t="shared" si="432"/>
        <v>9619.6805555555438</v>
      </c>
      <c r="AI1313" s="57"/>
      <c r="AJ1313" s="57"/>
      <c r="AL1313" s="57">
        <v>1309</v>
      </c>
      <c r="AM1313" s="66">
        <v>72.3</v>
      </c>
      <c r="AN1313" s="66">
        <v>0</v>
      </c>
      <c r="AO1313" s="65">
        <f t="shared" si="423"/>
        <v>20.083333333333332</v>
      </c>
      <c r="AP1313" s="65">
        <f t="shared" si="433"/>
        <v>-0.19444444444444642</v>
      </c>
      <c r="AQ1313" s="67">
        <f t="shared" si="434"/>
        <v>12260.76388888888</v>
      </c>
      <c r="AR1313" s="57"/>
      <c r="AS1313" s="57"/>
      <c r="AU1313" s="57">
        <v>1309</v>
      </c>
      <c r="AV1313" s="66">
        <v>72.3</v>
      </c>
      <c r="AW1313" s="66">
        <v>0</v>
      </c>
      <c r="AX1313" s="65">
        <f t="shared" si="424"/>
        <v>20.083333333333332</v>
      </c>
      <c r="AY1313" s="65">
        <f t="shared" si="435"/>
        <v>-0.19444444444444642</v>
      </c>
      <c r="AZ1313" s="67">
        <f t="shared" si="436"/>
        <v>12260.76388888888</v>
      </c>
      <c r="BA1313" s="57"/>
      <c r="BB1313" s="57"/>
      <c r="BD1313" s="57">
        <v>1309</v>
      </c>
      <c r="BE1313" s="66">
        <v>75.900000000000006</v>
      </c>
      <c r="BF1313" s="66">
        <v>0</v>
      </c>
      <c r="BG1313" s="65">
        <f t="shared" si="425"/>
        <v>21.083333333333336</v>
      </c>
      <c r="BH1313" s="65">
        <f t="shared" si="437"/>
        <v>-2.7777777777775015E-2</v>
      </c>
      <c r="BI1313" s="67">
        <f t="shared" si="438"/>
        <v>12877.486111111119</v>
      </c>
      <c r="BJ1313" s="57"/>
      <c r="BK1313" s="57"/>
      <c r="BM1313" s="57">
        <v>1309</v>
      </c>
      <c r="BN1313" s="57">
        <v>75.900000000000006</v>
      </c>
      <c r="BO1313" s="66">
        <v>0</v>
      </c>
      <c r="BP1313" s="65">
        <f t="shared" si="426"/>
        <v>21.083333333333336</v>
      </c>
      <c r="BQ1313" s="65">
        <f t="shared" si="439"/>
        <v>-2.7777777777775015E-2</v>
      </c>
      <c r="BR1313" s="67">
        <f t="shared" si="440"/>
        <v>12933.180555555562</v>
      </c>
      <c r="BS1313" s="57"/>
      <c r="BT1313" s="57"/>
    </row>
    <row r="1314" spans="1:72" x14ac:dyDescent="0.25">
      <c r="A1314" s="31">
        <v>1314</v>
      </c>
      <c r="B1314" s="56">
        <v>1311</v>
      </c>
      <c r="C1314" s="71">
        <v>75.8</v>
      </c>
      <c r="D1314" s="71">
        <v>0</v>
      </c>
      <c r="E1314" s="71">
        <v>21.055555555555554</v>
      </c>
      <c r="F1314" s="71">
        <v>-2.777777777778212E-2</v>
      </c>
      <c r="G1314" s="71">
        <v>12975.333333333341</v>
      </c>
      <c r="K1314" s="57">
        <v>1310</v>
      </c>
      <c r="L1314" s="66">
        <v>32.5</v>
      </c>
      <c r="M1314" s="66">
        <v>0</v>
      </c>
      <c r="N1314" s="65">
        <f t="shared" si="420"/>
        <v>9.0277777777777768</v>
      </c>
      <c r="O1314" s="65">
        <f t="shared" si="427"/>
        <v>0.30555555555555536</v>
      </c>
      <c r="P1314" s="67">
        <f t="shared" si="428"/>
        <v>6963.5138888888778</v>
      </c>
      <c r="Q1314" s="57"/>
      <c r="R1314" s="57"/>
      <c r="T1314" s="57">
        <v>1310</v>
      </c>
      <c r="U1314" s="66">
        <v>24.9</v>
      </c>
      <c r="V1314" s="66">
        <v>0</v>
      </c>
      <c r="W1314" s="65">
        <f t="shared" si="421"/>
        <v>6.9166666666666661</v>
      </c>
      <c r="X1314" s="65">
        <f t="shared" si="429"/>
        <v>-0.1111111111111116</v>
      </c>
      <c r="Y1314" s="67">
        <f t="shared" si="430"/>
        <v>10049.125000000009</v>
      </c>
      <c r="Z1314" s="57"/>
      <c r="AA1314" s="57"/>
      <c r="AC1314" s="57">
        <v>1310</v>
      </c>
      <c r="AD1314" s="66">
        <v>30.9</v>
      </c>
      <c r="AE1314" s="66">
        <v>0</v>
      </c>
      <c r="AF1314" s="65">
        <f t="shared" si="422"/>
        <v>8.5833333333333321</v>
      </c>
      <c r="AG1314" s="65">
        <f t="shared" si="431"/>
        <v>-0.44444444444444464</v>
      </c>
      <c r="AH1314" s="67">
        <f t="shared" si="432"/>
        <v>9628.4861111110986</v>
      </c>
      <c r="AI1314" s="57"/>
      <c r="AJ1314" s="57"/>
      <c r="AL1314" s="57">
        <v>1310</v>
      </c>
      <c r="AM1314" s="66">
        <v>71.900000000000006</v>
      </c>
      <c r="AN1314" s="66">
        <v>0</v>
      </c>
      <c r="AO1314" s="65">
        <f t="shared" si="423"/>
        <v>19.972222222222225</v>
      </c>
      <c r="AP1314" s="65">
        <f t="shared" si="433"/>
        <v>-0.11111111111110716</v>
      </c>
      <c r="AQ1314" s="67">
        <f t="shared" si="434"/>
        <v>12280.791666666657</v>
      </c>
      <c r="AR1314" s="57"/>
      <c r="AS1314" s="57"/>
      <c r="AU1314" s="57">
        <v>1310</v>
      </c>
      <c r="AV1314" s="66">
        <v>71.900000000000006</v>
      </c>
      <c r="AW1314" s="66">
        <v>0</v>
      </c>
      <c r="AX1314" s="65">
        <f t="shared" si="424"/>
        <v>19.972222222222225</v>
      </c>
      <c r="AY1314" s="65">
        <f t="shared" si="435"/>
        <v>-0.11111111111110716</v>
      </c>
      <c r="AZ1314" s="67">
        <f t="shared" si="436"/>
        <v>12280.791666666657</v>
      </c>
      <c r="BA1314" s="57"/>
      <c r="BB1314" s="57"/>
      <c r="BD1314" s="57">
        <v>1310</v>
      </c>
      <c r="BE1314" s="66">
        <v>76</v>
      </c>
      <c r="BF1314" s="66">
        <v>0</v>
      </c>
      <c r="BG1314" s="65">
        <f t="shared" si="425"/>
        <v>21.111111111111111</v>
      </c>
      <c r="BH1314" s="65">
        <f t="shared" si="437"/>
        <v>2.7777777777775015E-2</v>
      </c>
      <c r="BI1314" s="67">
        <f t="shared" si="438"/>
        <v>12898.583333333341</v>
      </c>
      <c r="BJ1314" s="57"/>
      <c r="BK1314" s="57"/>
      <c r="BM1314" s="57">
        <v>1310</v>
      </c>
      <c r="BN1314" s="57">
        <v>75.900000000000006</v>
      </c>
      <c r="BO1314" s="66">
        <v>0</v>
      </c>
      <c r="BP1314" s="65">
        <f t="shared" si="426"/>
        <v>21.083333333333336</v>
      </c>
      <c r="BQ1314" s="65">
        <f t="shared" si="439"/>
        <v>0</v>
      </c>
      <c r="BR1314" s="67">
        <f t="shared" si="440"/>
        <v>12954.263888888896</v>
      </c>
      <c r="BS1314" s="57"/>
      <c r="BT1314" s="57"/>
    </row>
    <row r="1315" spans="1:72" x14ac:dyDescent="0.25">
      <c r="A1315" s="31">
        <v>1315</v>
      </c>
      <c r="B1315" s="56">
        <v>1312</v>
      </c>
      <c r="C1315" s="71">
        <v>75.7</v>
      </c>
      <c r="D1315" s="71">
        <v>0</v>
      </c>
      <c r="E1315" s="71">
        <v>21.027777777777779</v>
      </c>
      <c r="F1315" s="71">
        <v>-2.7777777777775015E-2</v>
      </c>
      <c r="G1315" s="71">
        <v>12996.375000000007</v>
      </c>
      <c r="K1315" s="57">
        <v>1311</v>
      </c>
      <c r="L1315" s="66">
        <v>33.200000000000003</v>
      </c>
      <c r="M1315" s="66">
        <v>0</v>
      </c>
      <c r="N1315" s="65">
        <f t="shared" si="420"/>
        <v>9.2222222222222232</v>
      </c>
      <c r="O1315" s="65">
        <f t="shared" si="427"/>
        <v>0.19444444444444642</v>
      </c>
      <c r="P1315" s="67">
        <f t="shared" si="428"/>
        <v>6972.6388888888778</v>
      </c>
      <c r="Q1315" s="57"/>
      <c r="R1315" s="57"/>
      <c r="T1315" s="57">
        <v>1311</v>
      </c>
      <c r="U1315" s="66">
        <v>24.5</v>
      </c>
      <c r="V1315" s="66">
        <v>0</v>
      </c>
      <c r="W1315" s="65">
        <f t="shared" si="421"/>
        <v>6.8055555555555554</v>
      </c>
      <c r="X1315" s="65">
        <f t="shared" si="429"/>
        <v>-0.11111111111111072</v>
      </c>
      <c r="Y1315" s="67">
        <f t="shared" si="430"/>
        <v>10055.98611111112</v>
      </c>
      <c r="Z1315" s="57"/>
      <c r="AA1315" s="57"/>
      <c r="AC1315" s="57">
        <v>1311</v>
      </c>
      <c r="AD1315" s="66">
        <v>28.6</v>
      </c>
      <c r="AE1315" s="66">
        <v>0</v>
      </c>
      <c r="AF1315" s="65">
        <f t="shared" si="422"/>
        <v>7.9444444444444446</v>
      </c>
      <c r="AG1315" s="65">
        <f t="shared" si="431"/>
        <v>-0.63888888888888751</v>
      </c>
      <c r="AH1315" s="67">
        <f t="shared" si="432"/>
        <v>9636.7499999999873</v>
      </c>
      <c r="AI1315" s="57"/>
      <c r="AJ1315" s="57"/>
      <c r="AL1315" s="57">
        <v>1311</v>
      </c>
      <c r="AM1315" s="66">
        <v>71.3</v>
      </c>
      <c r="AN1315" s="66">
        <v>0</v>
      </c>
      <c r="AO1315" s="65">
        <f t="shared" si="423"/>
        <v>19.805555555555554</v>
      </c>
      <c r="AP1315" s="65">
        <f t="shared" si="433"/>
        <v>-0.1666666666666714</v>
      </c>
      <c r="AQ1315" s="67">
        <f t="shared" si="434"/>
        <v>12300.680555555546</v>
      </c>
      <c r="AR1315" s="57"/>
      <c r="AS1315" s="57"/>
      <c r="AU1315" s="57">
        <v>1311</v>
      </c>
      <c r="AV1315" s="66">
        <v>71.3</v>
      </c>
      <c r="AW1315" s="66">
        <v>0</v>
      </c>
      <c r="AX1315" s="65">
        <f t="shared" si="424"/>
        <v>19.805555555555554</v>
      </c>
      <c r="AY1315" s="65">
        <f t="shared" si="435"/>
        <v>-0.1666666666666714</v>
      </c>
      <c r="AZ1315" s="67">
        <f t="shared" si="436"/>
        <v>12300.680555555546</v>
      </c>
      <c r="BA1315" s="57"/>
      <c r="BB1315" s="57"/>
      <c r="BD1315" s="57">
        <v>1311</v>
      </c>
      <c r="BE1315" s="66">
        <v>76</v>
      </c>
      <c r="BF1315" s="66">
        <v>0</v>
      </c>
      <c r="BG1315" s="65">
        <f t="shared" si="425"/>
        <v>21.111111111111111</v>
      </c>
      <c r="BH1315" s="65">
        <f t="shared" si="437"/>
        <v>0</v>
      </c>
      <c r="BI1315" s="67">
        <f t="shared" si="438"/>
        <v>12919.694444444453</v>
      </c>
      <c r="BJ1315" s="57"/>
      <c r="BK1315" s="57"/>
      <c r="BM1315" s="57">
        <v>1311</v>
      </c>
      <c r="BN1315" s="57">
        <v>75.8</v>
      </c>
      <c r="BO1315" s="66">
        <v>0</v>
      </c>
      <c r="BP1315" s="65">
        <f t="shared" si="426"/>
        <v>21.055555555555554</v>
      </c>
      <c r="BQ1315" s="65">
        <f t="shared" si="439"/>
        <v>-2.777777777778212E-2</v>
      </c>
      <c r="BR1315" s="67">
        <f t="shared" si="440"/>
        <v>12975.333333333341</v>
      </c>
      <c r="BS1315" s="57"/>
      <c r="BT1315" s="57"/>
    </row>
    <row r="1316" spans="1:72" x14ac:dyDescent="0.25">
      <c r="A1316" s="31">
        <v>1316</v>
      </c>
      <c r="B1316" s="56">
        <v>1313</v>
      </c>
      <c r="C1316" s="71">
        <v>75.5</v>
      </c>
      <c r="D1316" s="71">
        <v>0</v>
      </c>
      <c r="E1316" s="71">
        <v>20.972222222222221</v>
      </c>
      <c r="F1316" s="71">
        <v>-5.5555555555557135E-2</v>
      </c>
      <c r="G1316" s="71">
        <v>13017.375000000007</v>
      </c>
      <c r="K1316" s="57">
        <v>1312</v>
      </c>
      <c r="L1316" s="66">
        <v>33.4</v>
      </c>
      <c r="M1316" s="66">
        <v>0</v>
      </c>
      <c r="N1316" s="65">
        <f t="shared" si="420"/>
        <v>9.2777777777777768</v>
      </c>
      <c r="O1316" s="65">
        <f t="shared" si="427"/>
        <v>5.5555555555553582E-2</v>
      </c>
      <c r="P1316" s="67">
        <f t="shared" si="428"/>
        <v>6981.8888888888778</v>
      </c>
      <c r="Q1316" s="57"/>
      <c r="R1316" s="57"/>
      <c r="T1316" s="57">
        <v>1312</v>
      </c>
      <c r="U1316" s="66">
        <v>24.2</v>
      </c>
      <c r="V1316" s="66">
        <v>0</v>
      </c>
      <c r="W1316" s="65">
        <f t="shared" si="421"/>
        <v>6.7222222222222214</v>
      </c>
      <c r="X1316" s="65">
        <f t="shared" si="429"/>
        <v>-8.3333333333333925E-2</v>
      </c>
      <c r="Y1316" s="67">
        <f t="shared" si="430"/>
        <v>10062.750000000009</v>
      </c>
      <c r="Z1316" s="57"/>
      <c r="AA1316" s="57"/>
      <c r="AC1316" s="57">
        <v>1312</v>
      </c>
      <c r="AD1316" s="66">
        <v>25.9</v>
      </c>
      <c r="AE1316" s="66">
        <v>0</v>
      </c>
      <c r="AF1316" s="65">
        <f t="shared" si="422"/>
        <v>7.1944444444444438</v>
      </c>
      <c r="AG1316" s="65">
        <f t="shared" si="431"/>
        <v>-0.75000000000000089</v>
      </c>
      <c r="AH1316" s="67">
        <f t="shared" si="432"/>
        <v>9644.3194444444325</v>
      </c>
      <c r="AI1316" s="57"/>
      <c r="AJ1316" s="57"/>
      <c r="AL1316" s="57">
        <v>1312</v>
      </c>
      <c r="AM1316" s="66">
        <v>70.900000000000006</v>
      </c>
      <c r="AN1316" s="66">
        <v>0</v>
      </c>
      <c r="AO1316" s="65">
        <f t="shared" si="423"/>
        <v>19.694444444444446</v>
      </c>
      <c r="AP1316" s="65">
        <f t="shared" si="433"/>
        <v>-0.11111111111110716</v>
      </c>
      <c r="AQ1316" s="67">
        <f t="shared" si="434"/>
        <v>12320.430555555546</v>
      </c>
      <c r="AR1316" s="57"/>
      <c r="AS1316" s="57"/>
      <c r="AU1316" s="57">
        <v>1312</v>
      </c>
      <c r="AV1316" s="66">
        <v>70.900000000000006</v>
      </c>
      <c r="AW1316" s="66">
        <v>0</v>
      </c>
      <c r="AX1316" s="65">
        <f t="shared" si="424"/>
        <v>19.694444444444446</v>
      </c>
      <c r="AY1316" s="65">
        <f t="shared" si="435"/>
        <v>-0.11111111111110716</v>
      </c>
      <c r="AZ1316" s="67">
        <f t="shared" si="436"/>
        <v>12320.430555555546</v>
      </c>
      <c r="BA1316" s="57"/>
      <c r="BB1316" s="57"/>
      <c r="BD1316" s="57">
        <v>1312</v>
      </c>
      <c r="BE1316" s="66">
        <v>76.099999999999994</v>
      </c>
      <c r="BF1316" s="66">
        <v>0</v>
      </c>
      <c r="BG1316" s="65">
        <f t="shared" si="425"/>
        <v>21.138888888888886</v>
      </c>
      <c r="BH1316" s="65">
        <f t="shared" si="437"/>
        <v>2.7777777777775015E-2</v>
      </c>
      <c r="BI1316" s="67">
        <f t="shared" si="438"/>
        <v>12940.819444444453</v>
      </c>
      <c r="BJ1316" s="57"/>
      <c r="BK1316" s="57"/>
      <c r="BM1316" s="57">
        <v>1312</v>
      </c>
      <c r="BN1316" s="57">
        <v>75.7</v>
      </c>
      <c r="BO1316" s="66">
        <v>0</v>
      </c>
      <c r="BP1316" s="65">
        <f t="shared" si="426"/>
        <v>21.027777777777779</v>
      </c>
      <c r="BQ1316" s="65">
        <f t="shared" si="439"/>
        <v>-2.7777777777775015E-2</v>
      </c>
      <c r="BR1316" s="67">
        <f t="shared" si="440"/>
        <v>12996.375000000007</v>
      </c>
      <c r="BS1316" s="57"/>
      <c r="BT1316" s="57"/>
    </row>
    <row r="1317" spans="1:72" x14ac:dyDescent="0.25">
      <c r="A1317" s="31">
        <v>1317</v>
      </c>
      <c r="B1317" s="56">
        <v>1314</v>
      </c>
      <c r="C1317" s="71">
        <v>75.2</v>
      </c>
      <c r="D1317" s="71">
        <v>0</v>
      </c>
      <c r="E1317" s="71">
        <v>20.888888888888889</v>
      </c>
      <c r="F1317" s="71">
        <v>-8.3333333333332149E-2</v>
      </c>
      <c r="G1317" s="71">
        <v>13038.305555555562</v>
      </c>
      <c r="K1317" s="57">
        <v>1313</v>
      </c>
      <c r="L1317" s="66">
        <v>33.700000000000003</v>
      </c>
      <c r="M1317" s="66">
        <v>0</v>
      </c>
      <c r="N1317" s="65">
        <f t="shared" si="420"/>
        <v>9.3611111111111125</v>
      </c>
      <c r="O1317" s="65">
        <f t="shared" si="427"/>
        <v>8.3333333333335702E-2</v>
      </c>
      <c r="P1317" s="67">
        <f t="shared" si="428"/>
        <v>6991.2083333333221</v>
      </c>
      <c r="Q1317" s="57"/>
      <c r="R1317" s="57"/>
      <c r="T1317" s="57">
        <v>1313</v>
      </c>
      <c r="U1317" s="66">
        <v>24</v>
      </c>
      <c r="V1317" s="66">
        <v>0</v>
      </c>
      <c r="W1317" s="65">
        <f t="shared" si="421"/>
        <v>6.6666666666666661</v>
      </c>
      <c r="X1317" s="65">
        <f t="shared" si="429"/>
        <v>-5.5555555555555358E-2</v>
      </c>
      <c r="Y1317" s="67">
        <f t="shared" si="430"/>
        <v>10069.444444444454</v>
      </c>
      <c r="Z1317" s="57"/>
      <c r="AA1317" s="57"/>
      <c r="AC1317" s="57">
        <v>1313</v>
      </c>
      <c r="AD1317" s="66">
        <v>23.1</v>
      </c>
      <c r="AE1317" s="66">
        <v>0</v>
      </c>
      <c r="AF1317" s="65">
        <f t="shared" si="422"/>
        <v>6.416666666666667</v>
      </c>
      <c r="AG1317" s="65">
        <f t="shared" si="431"/>
        <v>-0.77777777777777679</v>
      </c>
      <c r="AH1317" s="67">
        <f t="shared" si="432"/>
        <v>9651.1249999999873</v>
      </c>
      <c r="AI1317" s="57"/>
      <c r="AJ1317" s="57"/>
      <c r="AL1317" s="57">
        <v>1313</v>
      </c>
      <c r="AM1317" s="66">
        <v>70.5</v>
      </c>
      <c r="AN1317" s="66">
        <v>0</v>
      </c>
      <c r="AO1317" s="65">
        <f t="shared" si="423"/>
        <v>19.583333333333332</v>
      </c>
      <c r="AP1317" s="65">
        <f t="shared" si="433"/>
        <v>-0.11111111111111427</v>
      </c>
      <c r="AQ1317" s="67">
        <f t="shared" si="434"/>
        <v>12340.069444444434</v>
      </c>
      <c r="AR1317" s="57"/>
      <c r="AS1317" s="57"/>
      <c r="AU1317" s="57">
        <v>1313</v>
      </c>
      <c r="AV1317" s="66">
        <v>70.5</v>
      </c>
      <c r="AW1317" s="66">
        <v>0</v>
      </c>
      <c r="AX1317" s="65">
        <f t="shared" si="424"/>
        <v>19.583333333333332</v>
      </c>
      <c r="AY1317" s="65">
        <f t="shared" si="435"/>
        <v>-0.11111111111111427</v>
      </c>
      <c r="AZ1317" s="67">
        <f t="shared" si="436"/>
        <v>12340.069444444434</v>
      </c>
      <c r="BA1317" s="57"/>
      <c r="BB1317" s="57"/>
      <c r="BD1317" s="57">
        <v>1313</v>
      </c>
      <c r="BE1317" s="66">
        <v>76.3</v>
      </c>
      <c r="BF1317" s="66">
        <v>0</v>
      </c>
      <c r="BG1317" s="65">
        <f t="shared" si="425"/>
        <v>21.194444444444443</v>
      </c>
      <c r="BH1317" s="65">
        <f t="shared" si="437"/>
        <v>5.5555555555557135E-2</v>
      </c>
      <c r="BI1317" s="67">
        <f t="shared" si="438"/>
        <v>12961.986111111119</v>
      </c>
      <c r="BJ1317" s="57"/>
      <c r="BK1317" s="57"/>
      <c r="BM1317" s="57">
        <v>1313</v>
      </c>
      <c r="BN1317" s="57">
        <v>75.5</v>
      </c>
      <c r="BO1317" s="66">
        <v>0</v>
      </c>
      <c r="BP1317" s="65">
        <f t="shared" si="426"/>
        <v>20.972222222222221</v>
      </c>
      <c r="BQ1317" s="65">
        <f t="shared" si="439"/>
        <v>-5.5555555555557135E-2</v>
      </c>
      <c r="BR1317" s="67">
        <f t="shared" si="440"/>
        <v>13017.375000000007</v>
      </c>
      <c r="BS1317" s="57"/>
      <c r="BT1317" s="57"/>
    </row>
    <row r="1318" spans="1:72" x14ac:dyDescent="0.25">
      <c r="A1318" s="31">
        <v>1318</v>
      </c>
      <c r="B1318" s="56">
        <v>1315</v>
      </c>
      <c r="C1318" s="71">
        <v>75</v>
      </c>
      <c r="D1318" s="71">
        <v>0</v>
      </c>
      <c r="E1318" s="71">
        <v>20.833333333333332</v>
      </c>
      <c r="F1318" s="71">
        <v>-5.5555555555557135E-2</v>
      </c>
      <c r="G1318" s="71">
        <v>13059.166666666673</v>
      </c>
      <c r="K1318" s="57">
        <v>1314</v>
      </c>
      <c r="L1318" s="66">
        <v>33.9</v>
      </c>
      <c r="M1318" s="66">
        <v>0</v>
      </c>
      <c r="N1318" s="65">
        <f t="shared" si="420"/>
        <v>9.4166666666666661</v>
      </c>
      <c r="O1318" s="65">
        <f t="shared" si="427"/>
        <v>5.5555555555553582E-2</v>
      </c>
      <c r="P1318" s="67">
        <f t="shared" si="428"/>
        <v>7000.5972222222108</v>
      </c>
      <c r="Q1318" s="57"/>
      <c r="R1318" s="57"/>
      <c r="T1318" s="57">
        <v>1314</v>
      </c>
      <c r="U1318" s="66">
        <v>23.8</v>
      </c>
      <c r="V1318" s="66">
        <v>0</v>
      </c>
      <c r="W1318" s="65">
        <f t="shared" si="421"/>
        <v>6.6111111111111107</v>
      </c>
      <c r="X1318" s="65">
        <f t="shared" si="429"/>
        <v>-5.5555555555555358E-2</v>
      </c>
      <c r="Y1318" s="67">
        <f t="shared" si="430"/>
        <v>10076.083333333343</v>
      </c>
      <c r="Z1318" s="57"/>
      <c r="AA1318" s="57"/>
      <c r="AC1318" s="57">
        <v>1314</v>
      </c>
      <c r="AD1318" s="66">
        <v>20.100000000000001</v>
      </c>
      <c r="AE1318" s="66">
        <v>0</v>
      </c>
      <c r="AF1318" s="65">
        <f t="shared" si="422"/>
        <v>5.5833333333333339</v>
      </c>
      <c r="AG1318" s="65">
        <f t="shared" si="431"/>
        <v>-0.83333333333333304</v>
      </c>
      <c r="AH1318" s="67">
        <f t="shared" si="432"/>
        <v>9657.1249999999873</v>
      </c>
      <c r="AI1318" s="57"/>
      <c r="AJ1318" s="57"/>
      <c r="AL1318" s="57">
        <v>1314</v>
      </c>
      <c r="AM1318" s="66">
        <v>70</v>
      </c>
      <c r="AN1318" s="66">
        <v>0</v>
      </c>
      <c r="AO1318" s="65">
        <f t="shared" si="423"/>
        <v>19.444444444444443</v>
      </c>
      <c r="AP1318" s="65">
        <f t="shared" si="433"/>
        <v>-0.13888888888888928</v>
      </c>
      <c r="AQ1318" s="67">
        <f t="shared" si="434"/>
        <v>12359.583333333323</v>
      </c>
      <c r="AR1318" s="57"/>
      <c r="AS1318" s="57"/>
      <c r="AU1318" s="57">
        <v>1314</v>
      </c>
      <c r="AV1318" s="66">
        <v>70</v>
      </c>
      <c r="AW1318" s="66">
        <v>0</v>
      </c>
      <c r="AX1318" s="65">
        <f t="shared" si="424"/>
        <v>19.444444444444443</v>
      </c>
      <c r="AY1318" s="65">
        <f t="shared" si="435"/>
        <v>-0.13888888888888928</v>
      </c>
      <c r="AZ1318" s="67">
        <f t="shared" si="436"/>
        <v>12359.583333333323</v>
      </c>
      <c r="BA1318" s="57"/>
      <c r="BB1318" s="57"/>
      <c r="BD1318" s="57">
        <v>1314</v>
      </c>
      <c r="BE1318" s="66">
        <v>76.5</v>
      </c>
      <c r="BF1318" s="66">
        <v>0</v>
      </c>
      <c r="BG1318" s="65">
        <f t="shared" si="425"/>
        <v>21.25</v>
      </c>
      <c r="BH1318" s="65">
        <f t="shared" si="437"/>
        <v>5.5555555555557135E-2</v>
      </c>
      <c r="BI1318" s="67">
        <f t="shared" si="438"/>
        <v>12983.208333333341</v>
      </c>
      <c r="BJ1318" s="57"/>
      <c r="BK1318" s="57"/>
      <c r="BM1318" s="57">
        <v>1314</v>
      </c>
      <c r="BN1318" s="57">
        <v>75.2</v>
      </c>
      <c r="BO1318" s="66">
        <v>0</v>
      </c>
      <c r="BP1318" s="65">
        <f t="shared" si="426"/>
        <v>20.888888888888889</v>
      </c>
      <c r="BQ1318" s="65">
        <f t="shared" si="439"/>
        <v>-8.3333333333332149E-2</v>
      </c>
      <c r="BR1318" s="67">
        <f t="shared" si="440"/>
        <v>13038.305555555562</v>
      </c>
      <c r="BS1318" s="57"/>
      <c r="BT1318" s="57"/>
    </row>
    <row r="1319" spans="1:72" x14ac:dyDescent="0.25">
      <c r="A1319" s="31">
        <v>1319</v>
      </c>
      <c r="B1319" s="56">
        <v>1316</v>
      </c>
      <c r="C1319" s="71">
        <v>74.7</v>
      </c>
      <c r="D1319" s="71">
        <v>0</v>
      </c>
      <c r="E1319" s="71">
        <v>20.75</v>
      </c>
      <c r="F1319" s="71">
        <v>-8.3333333333332149E-2</v>
      </c>
      <c r="G1319" s="71">
        <v>13079.958333333339</v>
      </c>
      <c r="K1319" s="57">
        <v>1315</v>
      </c>
      <c r="L1319" s="66">
        <v>34.200000000000003</v>
      </c>
      <c r="M1319" s="66">
        <v>0</v>
      </c>
      <c r="N1319" s="65">
        <f t="shared" si="420"/>
        <v>9.5</v>
      </c>
      <c r="O1319" s="65">
        <f t="shared" si="427"/>
        <v>8.3333333333333925E-2</v>
      </c>
      <c r="P1319" s="67">
        <f t="shared" si="428"/>
        <v>7010.0555555555438</v>
      </c>
      <c r="Q1319" s="57"/>
      <c r="R1319" s="57"/>
      <c r="T1319" s="57">
        <v>1315</v>
      </c>
      <c r="U1319" s="66">
        <v>23.6</v>
      </c>
      <c r="V1319" s="66">
        <v>0</v>
      </c>
      <c r="W1319" s="65">
        <f t="shared" si="421"/>
        <v>6.5555555555555554</v>
      </c>
      <c r="X1319" s="65">
        <f t="shared" si="429"/>
        <v>-5.5555555555555358E-2</v>
      </c>
      <c r="Y1319" s="67">
        <f t="shared" si="430"/>
        <v>10082.666666666677</v>
      </c>
      <c r="Z1319" s="57"/>
      <c r="AA1319" s="57"/>
      <c r="AC1319" s="57">
        <v>1315</v>
      </c>
      <c r="AD1319" s="66">
        <v>17.3</v>
      </c>
      <c r="AE1319" s="66">
        <v>0</v>
      </c>
      <c r="AF1319" s="65">
        <f t="shared" si="422"/>
        <v>4.8055555555555554</v>
      </c>
      <c r="AG1319" s="65">
        <f t="shared" si="431"/>
        <v>-0.77777777777777857</v>
      </c>
      <c r="AH1319" s="67">
        <f t="shared" si="432"/>
        <v>9662.3194444444325</v>
      </c>
      <c r="AI1319" s="57"/>
      <c r="AJ1319" s="57"/>
      <c r="AL1319" s="57">
        <v>1315</v>
      </c>
      <c r="AM1319" s="66">
        <v>69.599999999999994</v>
      </c>
      <c r="AN1319" s="66">
        <v>0</v>
      </c>
      <c r="AO1319" s="65">
        <f t="shared" si="423"/>
        <v>19.333333333333332</v>
      </c>
      <c r="AP1319" s="65">
        <f t="shared" si="433"/>
        <v>-0.11111111111111072</v>
      </c>
      <c r="AQ1319" s="67">
        <f t="shared" si="434"/>
        <v>12378.972222222212</v>
      </c>
      <c r="AR1319" s="57"/>
      <c r="AS1319" s="57"/>
      <c r="AU1319" s="57">
        <v>1315</v>
      </c>
      <c r="AV1319" s="66">
        <v>69.599999999999994</v>
      </c>
      <c r="AW1319" s="66">
        <v>0</v>
      </c>
      <c r="AX1319" s="65">
        <f t="shared" si="424"/>
        <v>19.333333333333332</v>
      </c>
      <c r="AY1319" s="65">
        <f t="shared" si="435"/>
        <v>-0.11111111111111072</v>
      </c>
      <c r="AZ1319" s="67">
        <f t="shared" si="436"/>
        <v>12378.972222222212</v>
      </c>
      <c r="BA1319" s="57"/>
      <c r="BB1319" s="57"/>
      <c r="BD1319" s="57">
        <v>1315</v>
      </c>
      <c r="BE1319" s="66">
        <v>76.599999999999994</v>
      </c>
      <c r="BF1319" s="66">
        <v>0</v>
      </c>
      <c r="BG1319" s="65">
        <f t="shared" si="425"/>
        <v>21.277777777777775</v>
      </c>
      <c r="BH1319" s="65">
        <f t="shared" si="437"/>
        <v>2.7777777777775015E-2</v>
      </c>
      <c r="BI1319" s="67">
        <f t="shared" si="438"/>
        <v>13004.47222222223</v>
      </c>
      <c r="BJ1319" s="57"/>
      <c r="BK1319" s="57"/>
      <c r="BM1319" s="57">
        <v>1315</v>
      </c>
      <c r="BN1319" s="57">
        <v>75</v>
      </c>
      <c r="BO1319" s="66">
        <v>0</v>
      </c>
      <c r="BP1319" s="65">
        <f t="shared" si="426"/>
        <v>20.833333333333332</v>
      </c>
      <c r="BQ1319" s="65">
        <f t="shared" si="439"/>
        <v>-5.5555555555557135E-2</v>
      </c>
      <c r="BR1319" s="67">
        <f t="shared" si="440"/>
        <v>13059.166666666673</v>
      </c>
      <c r="BS1319" s="57"/>
      <c r="BT1319" s="57"/>
    </row>
    <row r="1320" spans="1:72" x14ac:dyDescent="0.25">
      <c r="A1320" s="31">
        <v>1320</v>
      </c>
      <c r="B1320" s="56">
        <v>1317</v>
      </c>
      <c r="C1320" s="71">
        <v>74.099999999999994</v>
      </c>
      <c r="D1320" s="71">
        <v>0</v>
      </c>
      <c r="E1320" s="71">
        <v>20.583333333333332</v>
      </c>
      <c r="F1320" s="71">
        <v>-0.16666666666666785</v>
      </c>
      <c r="G1320" s="71">
        <v>13100.625000000005</v>
      </c>
      <c r="K1320" s="57">
        <v>1316</v>
      </c>
      <c r="L1320" s="66">
        <v>34.4</v>
      </c>
      <c r="M1320" s="66">
        <v>0</v>
      </c>
      <c r="N1320" s="65">
        <f t="shared" si="420"/>
        <v>9.5555555555555554</v>
      </c>
      <c r="O1320" s="65">
        <f t="shared" si="427"/>
        <v>5.5555555555555358E-2</v>
      </c>
      <c r="P1320" s="67">
        <f t="shared" si="428"/>
        <v>7019.5833333333212</v>
      </c>
      <c r="Q1320" s="57"/>
      <c r="R1320" s="57"/>
      <c r="T1320" s="57">
        <v>1316</v>
      </c>
      <c r="U1320" s="66">
        <v>23.5</v>
      </c>
      <c r="V1320" s="66">
        <v>0</v>
      </c>
      <c r="W1320" s="65">
        <f t="shared" si="421"/>
        <v>6.5277777777777777</v>
      </c>
      <c r="X1320" s="65">
        <f t="shared" si="429"/>
        <v>-2.7777777777777679E-2</v>
      </c>
      <c r="Y1320" s="67">
        <f t="shared" si="430"/>
        <v>10089.208333333343</v>
      </c>
      <c r="Z1320" s="57"/>
      <c r="AA1320" s="57"/>
      <c r="AC1320" s="57">
        <v>1316</v>
      </c>
      <c r="AD1320" s="66">
        <v>15.1</v>
      </c>
      <c r="AE1320" s="66">
        <v>0</v>
      </c>
      <c r="AF1320" s="65">
        <f t="shared" si="422"/>
        <v>4.1944444444444446</v>
      </c>
      <c r="AG1320" s="65">
        <f t="shared" si="431"/>
        <v>-0.61111111111111072</v>
      </c>
      <c r="AH1320" s="67">
        <f t="shared" si="432"/>
        <v>9666.8194444444325</v>
      </c>
      <c r="AI1320" s="57"/>
      <c r="AJ1320" s="57"/>
      <c r="AL1320" s="57">
        <v>1316</v>
      </c>
      <c r="AM1320" s="66">
        <v>69.2</v>
      </c>
      <c r="AN1320" s="66">
        <v>0</v>
      </c>
      <c r="AO1320" s="65">
        <f t="shared" si="423"/>
        <v>19.222222222222221</v>
      </c>
      <c r="AP1320" s="65">
        <f t="shared" si="433"/>
        <v>-0.11111111111111072</v>
      </c>
      <c r="AQ1320" s="67">
        <f t="shared" si="434"/>
        <v>12398.249999999989</v>
      </c>
      <c r="AR1320" s="57"/>
      <c r="AS1320" s="57"/>
      <c r="AU1320" s="57">
        <v>1316</v>
      </c>
      <c r="AV1320" s="66">
        <v>69.2</v>
      </c>
      <c r="AW1320" s="66">
        <v>0</v>
      </c>
      <c r="AX1320" s="65">
        <f t="shared" si="424"/>
        <v>19.222222222222221</v>
      </c>
      <c r="AY1320" s="65">
        <f t="shared" si="435"/>
        <v>-0.11111111111111072</v>
      </c>
      <c r="AZ1320" s="67">
        <f t="shared" si="436"/>
        <v>12398.249999999989</v>
      </c>
      <c r="BA1320" s="57"/>
      <c r="BB1320" s="57"/>
      <c r="BD1320" s="57">
        <v>1316</v>
      </c>
      <c r="BE1320" s="66">
        <v>76.8</v>
      </c>
      <c r="BF1320" s="66">
        <v>0</v>
      </c>
      <c r="BG1320" s="65">
        <f t="shared" si="425"/>
        <v>21.333333333333332</v>
      </c>
      <c r="BH1320" s="65">
        <f t="shared" si="437"/>
        <v>5.5555555555557135E-2</v>
      </c>
      <c r="BI1320" s="67">
        <f t="shared" si="438"/>
        <v>13025.777777777785</v>
      </c>
      <c r="BJ1320" s="57"/>
      <c r="BK1320" s="57"/>
      <c r="BM1320" s="57">
        <v>1316</v>
      </c>
      <c r="BN1320" s="57">
        <v>74.7</v>
      </c>
      <c r="BO1320" s="66">
        <v>0</v>
      </c>
      <c r="BP1320" s="65">
        <f t="shared" si="426"/>
        <v>20.75</v>
      </c>
      <c r="BQ1320" s="65">
        <f t="shared" si="439"/>
        <v>-8.3333333333332149E-2</v>
      </c>
      <c r="BR1320" s="67">
        <f t="shared" si="440"/>
        <v>13079.958333333339</v>
      </c>
      <c r="BS1320" s="57"/>
      <c r="BT1320" s="57"/>
    </row>
    <row r="1321" spans="1:72" x14ac:dyDescent="0.25">
      <c r="A1321" s="31">
        <v>1321</v>
      </c>
      <c r="B1321" s="56">
        <v>1318</v>
      </c>
      <c r="C1321" s="71">
        <v>73.7</v>
      </c>
      <c r="D1321" s="71">
        <v>0</v>
      </c>
      <c r="E1321" s="71">
        <v>20.472222222222221</v>
      </c>
      <c r="F1321" s="71">
        <v>-0.11111111111111072</v>
      </c>
      <c r="G1321" s="71">
        <v>13121.152777777783</v>
      </c>
      <c r="K1321" s="57">
        <v>1317</v>
      </c>
      <c r="L1321" s="66">
        <v>34.700000000000003</v>
      </c>
      <c r="M1321" s="66">
        <v>0</v>
      </c>
      <c r="N1321" s="65">
        <f t="shared" si="420"/>
        <v>9.6388888888888893</v>
      </c>
      <c r="O1321" s="65">
        <f t="shared" si="427"/>
        <v>8.3333333333333925E-2</v>
      </c>
      <c r="P1321" s="67">
        <f t="shared" si="428"/>
        <v>7029.1805555555438</v>
      </c>
      <c r="Q1321" s="57"/>
      <c r="R1321" s="57"/>
      <c r="T1321" s="57">
        <v>1317</v>
      </c>
      <c r="U1321" s="66">
        <v>23.4</v>
      </c>
      <c r="V1321" s="66">
        <v>0</v>
      </c>
      <c r="W1321" s="65">
        <f t="shared" si="421"/>
        <v>6.4999999999999991</v>
      </c>
      <c r="X1321" s="65">
        <f t="shared" si="429"/>
        <v>-2.7777777777778567E-2</v>
      </c>
      <c r="Y1321" s="67">
        <f t="shared" si="430"/>
        <v>10095.722222222232</v>
      </c>
      <c r="Z1321" s="57"/>
      <c r="AA1321" s="57"/>
      <c r="AC1321" s="57">
        <v>1317</v>
      </c>
      <c r="AD1321" s="66">
        <v>13.7</v>
      </c>
      <c r="AE1321" s="66">
        <v>0</v>
      </c>
      <c r="AF1321" s="65">
        <f t="shared" si="422"/>
        <v>3.8055555555555554</v>
      </c>
      <c r="AG1321" s="65">
        <f t="shared" si="431"/>
        <v>-0.38888888888888928</v>
      </c>
      <c r="AH1321" s="67">
        <f t="shared" si="432"/>
        <v>9670.8194444444325</v>
      </c>
      <c r="AI1321" s="57"/>
      <c r="AJ1321" s="57"/>
      <c r="AL1321" s="57">
        <v>1317</v>
      </c>
      <c r="AM1321" s="66">
        <v>68.8</v>
      </c>
      <c r="AN1321" s="66">
        <v>0</v>
      </c>
      <c r="AO1321" s="65">
        <f t="shared" si="423"/>
        <v>19.111111111111111</v>
      </c>
      <c r="AP1321" s="65">
        <f t="shared" si="433"/>
        <v>-0.11111111111111072</v>
      </c>
      <c r="AQ1321" s="67">
        <f t="shared" si="434"/>
        <v>12417.416666666655</v>
      </c>
      <c r="AR1321" s="57"/>
      <c r="AS1321" s="57"/>
      <c r="AU1321" s="57">
        <v>1317</v>
      </c>
      <c r="AV1321" s="66">
        <v>68.8</v>
      </c>
      <c r="AW1321" s="66">
        <v>0</v>
      </c>
      <c r="AX1321" s="65">
        <f t="shared" si="424"/>
        <v>19.111111111111111</v>
      </c>
      <c r="AY1321" s="65">
        <f t="shared" si="435"/>
        <v>-0.11111111111111072</v>
      </c>
      <c r="AZ1321" s="67">
        <f t="shared" si="436"/>
        <v>12417.416666666655</v>
      </c>
      <c r="BA1321" s="57"/>
      <c r="BB1321" s="57"/>
      <c r="BD1321" s="57">
        <v>1317</v>
      </c>
      <c r="BE1321" s="66">
        <v>77.099999999999994</v>
      </c>
      <c r="BF1321" s="66">
        <v>0</v>
      </c>
      <c r="BG1321" s="65">
        <f t="shared" si="425"/>
        <v>21.416666666666664</v>
      </c>
      <c r="BH1321" s="65">
        <f t="shared" si="437"/>
        <v>8.3333333333332149E-2</v>
      </c>
      <c r="BI1321" s="67">
        <f t="shared" si="438"/>
        <v>13047.152777777785</v>
      </c>
      <c r="BJ1321" s="57"/>
      <c r="BK1321" s="57"/>
      <c r="BM1321" s="57">
        <v>1317</v>
      </c>
      <c r="BN1321" s="57">
        <v>74.099999999999994</v>
      </c>
      <c r="BO1321" s="66">
        <v>0</v>
      </c>
      <c r="BP1321" s="65">
        <f t="shared" si="426"/>
        <v>20.583333333333332</v>
      </c>
      <c r="BQ1321" s="65">
        <f t="shared" si="439"/>
        <v>-0.16666666666666785</v>
      </c>
      <c r="BR1321" s="67">
        <f t="shared" si="440"/>
        <v>13100.625000000005</v>
      </c>
      <c r="BS1321" s="57"/>
      <c r="BT1321" s="57"/>
    </row>
    <row r="1322" spans="1:72" x14ac:dyDescent="0.25">
      <c r="A1322" s="31">
        <v>1322</v>
      </c>
      <c r="B1322" s="56">
        <v>1319</v>
      </c>
      <c r="C1322" s="71">
        <v>73.3</v>
      </c>
      <c r="D1322" s="71">
        <v>0</v>
      </c>
      <c r="E1322" s="71">
        <v>20.361111111111111</v>
      </c>
      <c r="F1322" s="71">
        <v>-0.11111111111111072</v>
      </c>
      <c r="G1322" s="71">
        <v>13141.569444444449</v>
      </c>
      <c r="K1322" s="57">
        <v>1318</v>
      </c>
      <c r="L1322" s="66">
        <v>34.9</v>
      </c>
      <c r="M1322" s="66">
        <v>0</v>
      </c>
      <c r="N1322" s="65">
        <f t="shared" si="420"/>
        <v>9.6944444444444446</v>
      </c>
      <c r="O1322" s="65">
        <f t="shared" si="427"/>
        <v>5.5555555555555358E-2</v>
      </c>
      <c r="P1322" s="67">
        <f t="shared" si="428"/>
        <v>7038.8472222222108</v>
      </c>
      <c r="Q1322" s="57"/>
      <c r="R1322" s="57"/>
      <c r="T1322" s="57">
        <v>1318</v>
      </c>
      <c r="U1322" s="66">
        <v>23.3</v>
      </c>
      <c r="V1322" s="66">
        <v>0</v>
      </c>
      <c r="W1322" s="65">
        <f t="shared" si="421"/>
        <v>6.4722222222222223</v>
      </c>
      <c r="X1322" s="65">
        <f t="shared" si="429"/>
        <v>-2.7777777777776791E-2</v>
      </c>
      <c r="Y1322" s="67">
        <f t="shared" si="430"/>
        <v>10102.208333333343</v>
      </c>
      <c r="Z1322" s="57"/>
      <c r="AA1322" s="57"/>
      <c r="AC1322" s="57">
        <v>1318</v>
      </c>
      <c r="AD1322" s="66">
        <v>13.4</v>
      </c>
      <c r="AE1322" s="66">
        <v>0</v>
      </c>
      <c r="AF1322" s="65">
        <f t="shared" si="422"/>
        <v>3.7222222222222223</v>
      </c>
      <c r="AG1322" s="65">
        <f t="shared" si="431"/>
        <v>-8.3333333333333037E-2</v>
      </c>
      <c r="AH1322" s="67">
        <f t="shared" si="432"/>
        <v>9674.5833333333212</v>
      </c>
      <c r="AI1322" s="57"/>
      <c r="AJ1322" s="57"/>
      <c r="AL1322" s="57">
        <v>1318</v>
      </c>
      <c r="AM1322" s="66">
        <v>68.400000000000006</v>
      </c>
      <c r="AN1322" s="66">
        <v>0</v>
      </c>
      <c r="AO1322" s="65">
        <f t="shared" si="423"/>
        <v>19</v>
      </c>
      <c r="AP1322" s="65">
        <f t="shared" si="433"/>
        <v>-0.11111111111111072</v>
      </c>
      <c r="AQ1322" s="67">
        <f t="shared" si="434"/>
        <v>12436.47222222221</v>
      </c>
      <c r="AR1322" s="57"/>
      <c r="AS1322" s="57"/>
      <c r="AU1322" s="57">
        <v>1318</v>
      </c>
      <c r="AV1322" s="66">
        <v>68.400000000000006</v>
      </c>
      <c r="AW1322" s="66">
        <v>0</v>
      </c>
      <c r="AX1322" s="65">
        <f t="shared" si="424"/>
        <v>19</v>
      </c>
      <c r="AY1322" s="65">
        <f t="shared" si="435"/>
        <v>-0.11111111111111072</v>
      </c>
      <c r="AZ1322" s="67">
        <f t="shared" si="436"/>
        <v>12436.47222222221</v>
      </c>
      <c r="BA1322" s="57"/>
      <c r="BB1322" s="57"/>
      <c r="BD1322" s="57">
        <v>1318</v>
      </c>
      <c r="BE1322" s="66">
        <v>77.099999999999994</v>
      </c>
      <c r="BF1322" s="66">
        <v>0</v>
      </c>
      <c r="BG1322" s="65">
        <f t="shared" si="425"/>
        <v>21.416666666666664</v>
      </c>
      <c r="BH1322" s="65">
        <f t="shared" si="437"/>
        <v>0</v>
      </c>
      <c r="BI1322" s="67">
        <f t="shared" si="438"/>
        <v>13068.569444444451</v>
      </c>
      <c r="BJ1322" s="57"/>
      <c r="BK1322" s="57"/>
      <c r="BM1322" s="57">
        <v>1318</v>
      </c>
      <c r="BN1322" s="57">
        <v>73.7</v>
      </c>
      <c r="BO1322" s="66">
        <v>0</v>
      </c>
      <c r="BP1322" s="65">
        <f t="shared" si="426"/>
        <v>20.472222222222221</v>
      </c>
      <c r="BQ1322" s="65">
        <f t="shared" si="439"/>
        <v>-0.11111111111111072</v>
      </c>
      <c r="BR1322" s="67">
        <f t="shared" si="440"/>
        <v>13121.152777777783</v>
      </c>
      <c r="BS1322" s="57"/>
      <c r="BT1322" s="57"/>
    </row>
    <row r="1323" spans="1:72" x14ac:dyDescent="0.25">
      <c r="A1323" s="31">
        <v>1323</v>
      </c>
      <c r="B1323" s="56">
        <v>1320</v>
      </c>
      <c r="C1323" s="71">
        <v>73.5</v>
      </c>
      <c r="D1323" s="71">
        <v>0</v>
      </c>
      <c r="E1323" s="71">
        <v>20.416666666666668</v>
      </c>
      <c r="F1323" s="71">
        <v>5.5555555555557135E-2</v>
      </c>
      <c r="G1323" s="71">
        <v>13161.958333333338</v>
      </c>
      <c r="K1323" s="57">
        <v>1319</v>
      </c>
      <c r="L1323" s="66">
        <v>35.200000000000003</v>
      </c>
      <c r="M1323" s="66">
        <v>0</v>
      </c>
      <c r="N1323" s="65">
        <f t="shared" si="420"/>
        <v>9.7777777777777786</v>
      </c>
      <c r="O1323" s="65">
        <f t="shared" si="427"/>
        <v>8.3333333333333925E-2</v>
      </c>
      <c r="P1323" s="67">
        <f t="shared" si="428"/>
        <v>7048.5833333333221</v>
      </c>
      <c r="Q1323" s="57"/>
      <c r="R1323" s="57"/>
      <c r="T1323" s="57">
        <v>1319</v>
      </c>
      <c r="U1323" s="66">
        <v>23.3</v>
      </c>
      <c r="V1323" s="66">
        <v>0</v>
      </c>
      <c r="W1323" s="65">
        <f t="shared" si="421"/>
        <v>6.4722222222222223</v>
      </c>
      <c r="X1323" s="65">
        <f t="shared" si="429"/>
        <v>0</v>
      </c>
      <c r="Y1323" s="67">
        <f t="shared" si="430"/>
        <v>10108.680555555566</v>
      </c>
      <c r="Z1323" s="57"/>
      <c r="AA1323" s="57"/>
      <c r="AC1323" s="57">
        <v>1319</v>
      </c>
      <c r="AD1323" s="66">
        <v>13.9</v>
      </c>
      <c r="AE1323" s="66">
        <v>0</v>
      </c>
      <c r="AF1323" s="65">
        <f t="shared" si="422"/>
        <v>3.8611111111111112</v>
      </c>
      <c r="AG1323" s="65">
        <f t="shared" si="431"/>
        <v>0.13888888888888884</v>
      </c>
      <c r="AH1323" s="67">
        <f t="shared" si="432"/>
        <v>9678.3749999999873</v>
      </c>
      <c r="AI1323" s="57"/>
      <c r="AJ1323" s="57"/>
      <c r="AL1323" s="57">
        <v>1319</v>
      </c>
      <c r="AM1323" s="66">
        <v>67.900000000000006</v>
      </c>
      <c r="AN1323" s="66">
        <v>0</v>
      </c>
      <c r="AO1323" s="65">
        <f t="shared" si="423"/>
        <v>18.861111111111111</v>
      </c>
      <c r="AP1323" s="65">
        <f t="shared" si="433"/>
        <v>-0.13888888888888928</v>
      </c>
      <c r="AQ1323" s="67">
        <f t="shared" si="434"/>
        <v>12455.402777777765</v>
      </c>
      <c r="AR1323" s="57"/>
      <c r="AS1323" s="57"/>
      <c r="AU1323" s="57">
        <v>1319</v>
      </c>
      <c r="AV1323" s="66">
        <v>67.900000000000006</v>
      </c>
      <c r="AW1323" s="66">
        <v>0</v>
      </c>
      <c r="AX1323" s="65">
        <f t="shared" si="424"/>
        <v>18.861111111111111</v>
      </c>
      <c r="AY1323" s="65">
        <f t="shared" si="435"/>
        <v>-0.13888888888888928</v>
      </c>
      <c r="AZ1323" s="67">
        <f t="shared" si="436"/>
        <v>12455.402777777765</v>
      </c>
      <c r="BA1323" s="57"/>
      <c r="BB1323" s="57"/>
      <c r="BD1323" s="57">
        <v>1319</v>
      </c>
      <c r="BE1323" s="66">
        <v>77.2</v>
      </c>
      <c r="BF1323" s="66">
        <v>0</v>
      </c>
      <c r="BG1323" s="65">
        <f t="shared" si="425"/>
        <v>21.444444444444446</v>
      </c>
      <c r="BH1323" s="65">
        <f t="shared" si="437"/>
        <v>2.777777777778212E-2</v>
      </c>
      <c r="BI1323" s="67">
        <f t="shared" si="438"/>
        <v>13090.000000000005</v>
      </c>
      <c r="BJ1323" s="57"/>
      <c r="BK1323" s="57"/>
      <c r="BM1323" s="57">
        <v>1319</v>
      </c>
      <c r="BN1323" s="57">
        <v>73.3</v>
      </c>
      <c r="BO1323" s="66">
        <v>0</v>
      </c>
      <c r="BP1323" s="65">
        <f t="shared" si="426"/>
        <v>20.361111111111111</v>
      </c>
      <c r="BQ1323" s="65">
        <f t="shared" si="439"/>
        <v>-0.11111111111111072</v>
      </c>
      <c r="BR1323" s="67">
        <f t="shared" si="440"/>
        <v>13141.569444444449</v>
      </c>
      <c r="BS1323" s="57"/>
      <c r="BT1323" s="57"/>
    </row>
    <row r="1324" spans="1:72" x14ac:dyDescent="0.25">
      <c r="A1324" s="31">
        <v>1324</v>
      </c>
      <c r="B1324" s="56">
        <v>1321</v>
      </c>
      <c r="C1324" s="71">
        <v>74</v>
      </c>
      <c r="D1324" s="71">
        <v>0</v>
      </c>
      <c r="E1324" s="71">
        <v>20.555555555555554</v>
      </c>
      <c r="F1324" s="71">
        <v>0.13888888888888573</v>
      </c>
      <c r="G1324" s="71">
        <v>13182.444444444449</v>
      </c>
      <c r="K1324" s="57">
        <v>1320</v>
      </c>
      <c r="L1324" s="66">
        <v>35.4</v>
      </c>
      <c r="M1324" s="66">
        <v>0</v>
      </c>
      <c r="N1324" s="65">
        <f t="shared" si="420"/>
        <v>9.8333333333333321</v>
      </c>
      <c r="O1324" s="65">
        <f t="shared" si="427"/>
        <v>5.5555555555553582E-2</v>
      </c>
      <c r="P1324" s="67">
        <f t="shared" si="428"/>
        <v>7058.3888888888778</v>
      </c>
      <c r="Q1324" s="57"/>
      <c r="R1324" s="57"/>
      <c r="T1324" s="57">
        <v>1320</v>
      </c>
      <c r="U1324" s="66">
        <v>23.2</v>
      </c>
      <c r="V1324" s="66">
        <v>0</v>
      </c>
      <c r="W1324" s="65">
        <f t="shared" si="421"/>
        <v>6.4444444444444438</v>
      </c>
      <c r="X1324" s="65">
        <f t="shared" si="429"/>
        <v>-2.7777777777778567E-2</v>
      </c>
      <c r="Y1324" s="67">
        <f t="shared" si="430"/>
        <v>10115.1388888889</v>
      </c>
      <c r="Z1324" s="57"/>
      <c r="AA1324" s="57"/>
      <c r="AC1324" s="57">
        <v>1320</v>
      </c>
      <c r="AD1324" s="66">
        <v>15</v>
      </c>
      <c r="AE1324" s="66">
        <v>0</v>
      </c>
      <c r="AF1324" s="65">
        <f t="shared" si="422"/>
        <v>4.166666666666667</v>
      </c>
      <c r="AG1324" s="65">
        <f t="shared" si="431"/>
        <v>0.3055555555555558</v>
      </c>
      <c r="AH1324" s="67">
        <f t="shared" si="432"/>
        <v>9682.388888888876</v>
      </c>
      <c r="AI1324" s="57"/>
      <c r="AJ1324" s="57"/>
      <c r="AL1324" s="57">
        <v>1320</v>
      </c>
      <c r="AM1324" s="66">
        <v>67.5</v>
      </c>
      <c r="AN1324" s="66">
        <v>0</v>
      </c>
      <c r="AO1324" s="65">
        <f t="shared" si="423"/>
        <v>18.75</v>
      </c>
      <c r="AP1324" s="65">
        <f t="shared" si="433"/>
        <v>-0.11111111111111072</v>
      </c>
      <c r="AQ1324" s="67">
        <f t="shared" si="434"/>
        <v>12474.208333333319</v>
      </c>
      <c r="AR1324" s="57"/>
      <c r="AS1324" s="57"/>
      <c r="AU1324" s="57">
        <v>1320</v>
      </c>
      <c r="AV1324" s="66">
        <v>67.5</v>
      </c>
      <c r="AW1324" s="66">
        <v>0</v>
      </c>
      <c r="AX1324" s="65">
        <f t="shared" si="424"/>
        <v>18.75</v>
      </c>
      <c r="AY1324" s="65">
        <f t="shared" si="435"/>
        <v>-0.11111111111111072</v>
      </c>
      <c r="AZ1324" s="67">
        <f t="shared" si="436"/>
        <v>12474.208333333319</v>
      </c>
      <c r="BA1324" s="57"/>
      <c r="BB1324" s="57"/>
      <c r="BD1324" s="57">
        <v>1320</v>
      </c>
      <c r="BE1324" s="66">
        <v>77.2</v>
      </c>
      <c r="BF1324" s="66">
        <v>0</v>
      </c>
      <c r="BG1324" s="65">
        <f t="shared" si="425"/>
        <v>21.444444444444446</v>
      </c>
      <c r="BH1324" s="65">
        <f t="shared" si="437"/>
        <v>0</v>
      </c>
      <c r="BI1324" s="67">
        <f t="shared" si="438"/>
        <v>13111.444444444451</v>
      </c>
      <c r="BJ1324" s="57"/>
      <c r="BK1324" s="57"/>
      <c r="BM1324" s="57">
        <v>1320</v>
      </c>
      <c r="BN1324" s="57">
        <v>73.5</v>
      </c>
      <c r="BO1324" s="66">
        <v>0</v>
      </c>
      <c r="BP1324" s="65">
        <f t="shared" si="426"/>
        <v>20.416666666666668</v>
      </c>
      <c r="BQ1324" s="65">
        <f t="shared" si="439"/>
        <v>5.5555555555557135E-2</v>
      </c>
      <c r="BR1324" s="67">
        <f t="shared" si="440"/>
        <v>13161.958333333338</v>
      </c>
      <c r="BS1324" s="57"/>
      <c r="BT1324" s="57"/>
    </row>
    <row r="1325" spans="1:72" x14ac:dyDescent="0.25">
      <c r="A1325" s="31">
        <v>1325</v>
      </c>
      <c r="B1325" s="56">
        <v>1322</v>
      </c>
      <c r="C1325" s="71">
        <v>74.900000000000006</v>
      </c>
      <c r="D1325" s="71">
        <v>0</v>
      </c>
      <c r="E1325" s="71">
        <v>20.805555555555557</v>
      </c>
      <c r="F1325" s="71">
        <v>0.25000000000000355</v>
      </c>
      <c r="G1325" s="71">
        <v>13203.125000000004</v>
      </c>
      <c r="K1325" s="57">
        <v>1321</v>
      </c>
      <c r="L1325" s="66">
        <v>35.700000000000003</v>
      </c>
      <c r="M1325" s="66">
        <v>0</v>
      </c>
      <c r="N1325" s="65">
        <f t="shared" si="420"/>
        <v>9.9166666666666679</v>
      </c>
      <c r="O1325" s="65">
        <f t="shared" si="427"/>
        <v>8.3333333333335702E-2</v>
      </c>
      <c r="P1325" s="67">
        <f t="shared" si="428"/>
        <v>7068.2638888888778</v>
      </c>
      <c r="Q1325" s="57"/>
      <c r="R1325" s="57"/>
      <c r="T1325" s="57">
        <v>1321</v>
      </c>
      <c r="U1325" s="66">
        <v>23.1</v>
      </c>
      <c r="V1325" s="66">
        <v>0</v>
      </c>
      <c r="W1325" s="65">
        <f t="shared" si="421"/>
        <v>6.416666666666667</v>
      </c>
      <c r="X1325" s="65">
        <f t="shared" si="429"/>
        <v>-2.7777777777776791E-2</v>
      </c>
      <c r="Y1325" s="67">
        <f t="shared" si="430"/>
        <v>10121.569444444454</v>
      </c>
      <c r="Z1325" s="57"/>
      <c r="AA1325" s="57"/>
      <c r="AC1325" s="57">
        <v>1321</v>
      </c>
      <c r="AD1325" s="66">
        <v>16.3</v>
      </c>
      <c r="AE1325" s="66">
        <v>0</v>
      </c>
      <c r="AF1325" s="65">
        <f t="shared" si="422"/>
        <v>4.5277777777777777</v>
      </c>
      <c r="AG1325" s="65">
        <f t="shared" si="431"/>
        <v>0.36111111111111072</v>
      </c>
      <c r="AH1325" s="67">
        <f t="shared" si="432"/>
        <v>9686.7361111110986</v>
      </c>
      <c r="AI1325" s="57"/>
      <c r="AJ1325" s="57"/>
      <c r="AL1325" s="57">
        <v>1321</v>
      </c>
      <c r="AM1325" s="66">
        <v>67.2</v>
      </c>
      <c r="AN1325" s="66">
        <v>0</v>
      </c>
      <c r="AO1325" s="65">
        <f t="shared" si="423"/>
        <v>18.666666666666668</v>
      </c>
      <c r="AP1325" s="65">
        <f t="shared" si="433"/>
        <v>-8.3333333333332149E-2</v>
      </c>
      <c r="AQ1325" s="67">
        <f t="shared" si="434"/>
        <v>12492.916666666653</v>
      </c>
      <c r="AR1325" s="57"/>
      <c r="AS1325" s="57"/>
      <c r="AU1325" s="57">
        <v>1321</v>
      </c>
      <c r="AV1325" s="66">
        <v>67.2</v>
      </c>
      <c r="AW1325" s="66">
        <v>0</v>
      </c>
      <c r="AX1325" s="65">
        <f t="shared" si="424"/>
        <v>18.666666666666668</v>
      </c>
      <c r="AY1325" s="65">
        <f t="shared" si="435"/>
        <v>-8.3333333333332149E-2</v>
      </c>
      <c r="AZ1325" s="67">
        <f t="shared" si="436"/>
        <v>12492.916666666653</v>
      </c>
      <c r="BA1325" s="57"/>
      <c r="BB1325" s="57"/>
      <c r="BD1325" s="57">
        <v>1321</v>
      </c>
      <c r="BE1325" s="66">
        <v>77.599999999999994</v>
      </c>
      <c r="BF1325" s="66">
        <v>0</v>
      </c>
      <c r="BG1325" s="65">
        <f t="shared" si="425"/>
        <v>21.555555555555554</v>
      </c>
      <c r="BH1325" s="65">
        <f t="shared" si="437"/>
        <v>0.11111111111110716</v>
      </c>
      <c r="BI1325" s="67">
        <f t="shared" si="438"/>
        <v>13132.944444444451</v>
      </c>
      <c r="BJ1325" s="57"/>
      <c r="BK1325" s="57"/>
      <c r="BM1325" s="57">
        <v>1321</v>
      </c>
      <c r="BN1325" s="57">
        <v>74</v>
      </c>
      <c r="BO1325" s="66">
        <v>0</v>
      </c>
      <c r="BP1325" s="65">
        <f t="shared" si="426"/>
        <v>20.555555555555554</v>
      </c>
      <c r="BQ1325" s="65">
        <f t="shared" si="439"/>
        <v>0.13888888888888573</v>
      </c>
      <c r="BR1325" s="67">
        <f t="shared" si="440"/>
        <v>13182.444444444449</v>
      </c>
      <c r="BS1325" s="57"/>
      <c r="BT1325" s="57"/>
    </row>
    <row r="1326" spans="1:72" x14ac:dyDescent="0.25">
      <c r="A1326" s="31">
        <v>1326</v>
      </c>
      <c r="B1326" s="56">
        <v>1323</v>
      </c>
      <c r="C1326" s="71">
        <v>76.099999999999994</v>
      </c>
      <c r="D1326" s="71">
        <v>0</v>
      </c>
      <c r="E1326" s="71">
        <v>21.138888888888886</v>
      </c>
      <c r="F1326" s="71">
        <v>0.3333333333333286</v>
      </c>
      <c r="G1326" s="71">
        <v>13224.097222222226</v>
      </c>
      <c r="K1326" s="57">
        <v>1322</v>
      </c>
      <c r="L1326" s="66">
        <v>35.9</v>
      </c>
      <c r="M1326" s="66">
        <v>0</v>
      </c>
      <c r="N1326" s="65">
        <f t="shared" si="420"/>
        <v>9.9722222222222214</v>
      </c>
      <c r="O1326" s="65">
        <f t="shared" si="427"/>
        <v>5.5555555555553582E-2</v>
      </c>
      <c r="P1326" s="67">
        <f t="shared" si="428"/>
        <v>7078.2083333333221</v>
      </c>
      <c r="Q1326" s="57"/>
      <c r="R1326" s="57"/>
      <c r="T1326" s="57">
        <v>1322</v>
      </c>
      <c r="U1326" s="66">
        <v>23</v>
      </c>
      <c r="V1326" s="66">
        <v>0</v>
      </c>
      <c r="W1326" s="65">
        <f t="shared" si="421"/>
        <v>6.3888888888888884</v>
      </c>
      <c r="X1326" s="65">
        <f t="shared" si="429"/>
        <v>-2.7777777777778567E-2</v>
      </c>
      <c r="Y1326" s="67">
        <f t="shared" si="430"/>
        <v>10127.972222222232</v>
      </c>
      <c r="Z1326" s="57"/>
      <c r="AA1326" s="57"/>
      <c r="AC1326" s="57">
        <v>1322</v>
      </c>
      <c r="AD1326" s="66">
        <v>17.399999999999999</v>
      </c>
      <c r="AE1326" s="66">
        <v>0</v>
      </c>
      <c r="AF1326" s="65">
        <f t="shared" si="422"/>
        <v>4.833333333333333</v>
      </c>
      <c r="AG1326" s="65">
        <f t="shared" si="431"/>
        <v>0.30555555555555536</v>
      </c>
      <c r="AH1326" s="67">
        <f t="shared" si="432"/>
        <v>9691.4166666666533</v>
      </c>
      <c r="AI1326" s="57"/>
      <c r="AJ1326" s="57"/>
      <c r="AL1326" s="57">
        <v>1322</v>
      </c>
      <c r="AM1326" s="66">
        <v>66.8</v>
      </c>
      <c r="AN1326" s="66">
        <v>0</v>
      </c>
      <c r="AO1326" s="65">
        <f t="shared" si="423"/>
        <v>18.555555555555554</v>
      </c>
      <c r="AP1326" s="65">
        <f t="shared" si="433"/>
        <v>-0.11111111111111427</v>
      </c>
      <c r="AQ1326" s="67">
        <f t="shared" si="434"/>
        <v>12511.527777777765</v>
      </c>
      <c r="AR1326" s="57"/>
      <c r="AS1326" s="57"/>
      <c r="AU1326" s="57">
        <v>1322</v>
      </c>
      <c r="AV1326" s="66">
        <v>66.8</v>
      </c>
      <c r="AW1326" s="66">
        <v>0</v>
      </c>
      <c r="AX1326" s="65">
        <f t="shared" si="424"/>
        <v>18.555555555555554</v>
      </c>
      <c r="AY1326" s="65">
        <f t="shared" si="435"/>
        <v>-0.11111111111111427</v>
      </c>
      <c r="AZ1326" s="67">
        <f t="shared" si="436"/>
        <v>12511.527777777765</v>
      </c>
      <c r="BA1326" s="57"/>
      <c r="BB1326" s="57"/>
      <c r="BD1326" s="57">
        <v>1322</v>
      </c>
      <c r="BE1326" s="66">
        <v>78</v>
      </c>
      <c r="BF1326" s="66">
        <v>0</v>
      </c>
      <c r="BG1326" s="65">
        <f t="shared" si="425"/>
        <v>21.666666666666668</v>
      </c>
      <c r="BH1326" s="65">
        <f t="shared" si="437"/>
        <v>0.11111111111111427</v>
      </c>
      <c r="BI1326" s="67">
        <f t="shared" si="438"/>
        <v>13154.555555555562</v>
      </c>
      <c r="BJ1326" s="57"/>
      <c r="BK1326" s="57"/>
      <c r="BM1326" s="57">
        <v>1322</v>
      </c>
      <c r="BN1326" s="57">
        <v>74.900000000000006</v>
      </c>
      <c r="BO1326" s="66">
        <v>0</v>
      </c>
      <c r="BP1326" s="65">
        <f t="shared" si="426"/>
        <v>20.805555555555557</v>
      </c>
      <c r="BQ1326" s="65">
        <f t="shared" si="439"/>
        <v>0.25000000000000355</v>
      </c>
      <c r="BR1326" s="67">
        <f t="shared" si="440"/>
        <v>13203.125000000004</v>
      </c>
      <c r="BS1326" s="57"/>
      <c r="BT1326" s="57"/>
    </row>
    <row r="1327" spans="1:72" x14ac:dyDescent="0.25">
      <c r="A1327" s="31">
        <v>1327</v>
      </c>
      <c r="B1327" s="56">
        <v>1324</v>
      </c>
      <c r="C1327" s="71">
        <v>77.7</v>
      </c>
      <c r="D1327" s="71">
        <v>0</v>
      </c>
      <c r="E1327" s="71">
        <v>21.583333333333332</v>
      </c>
      <c r="F1327" s="71">
        <v>0.44444444444444642</v>
      </c>
      <c r="G1327" s="71">
        <v>13245.458333333338</v>
      </c>
      <c r="K1327" s="57">
        <v>1323</v>
      </c>
      <c r="L1327" s="66">
        <v>36.6</v>
      </c>
      <c r="M1327" s="66">
        <v>0</v>
      </c>
      <c r="N1327" s="65">
        <f t="shared" si="420"/>
        <v>10.166666666666666</v>
      </c>
      <c r="O1327" s="65">
        <f t="shared" si="427"/>
        <v>0.19444444444444464</v>
      </c>
      <c r="P1327" s="67">
        <f t="shared" si="428"/>
        <v>7088.2777777777665</v>
      </c>
      <c r="Q1327" s="57"/>
      <c r="R1327" s="57"/>
      <c r="T1327" s="57">
        <v>1323</v>
      </c>
      <c r="U1327" s="66">
        <v>22.8</v>
      </c>
      <c r="V1327" s="66">
        <v>0</v>
      </c>
      <c r="W1327" s="65">
        <f t="shared" si="421"/>
        <v>6.333333333333333</v>
      </c>
      <c r="X1327" s="65">
        <f t="shared" si="429"/>
        <v>-5.5555555555555358E-2</v>
      </c>
      <c r="Y1327" s="67">
        <f t="shared" si="430"/>
        <v>10134.333333333343</v>
      </c>
      <c r="Z1327" s="57"/>
      <c r="AA1327" s="57"/>
      <c r="AC1327" s="57">
        <v>1323</v>
      </c>
      <c r="AD1327" s="66">
        <v>18.2</v>
      </c>
      <c r="AE1327" s="66">
        <v>0</v>
      </c>
      <c r="AF1327" s="65">
        <f t="shared" si="422"/>
        <v>5.0555555555555554</v>
      </c>
      <c r="AG1327" s="65">
        <f t="shared" si="431"/>
        <v>0.22222222222222232</v>
      </c>
      <c r="AH1327" s="67">
        <f t="shared" si="432"/>
        <v>9696.3611111110986</v>
      </c>
      <c r="AI1327" s="57"/>
      <c r="AJ1327" s="57"/>
      <c r="AL1327" s="57">
        <v>1323</v>
      </c>
      <c r="AM1327" s="66">
        <v>65.599999999999994</v>
      </c>
      <c r="AN1327" s="66">
        <v>0</v>
      </c>
      <c r="AO1327" s="65">
        <f t="shared" si="423"/>
        <v>18.222222222222221</v>
      </c>
      <c r="AP1327" s="65">
        <f t="shared" si="433"/>
        <v>-0.33333333333333215</v>
      </c>
      <c r="AQ1327" s="67">
        <f t="shared" si="434"/>
        <v>12529.916666666653</v>
      </c>
      <c r="AR1327" s="57"/>
      <c r="AS1327" s="57"/>
      <c r="AU1327" s="57">
        <v>1323</v>
      </c>
      <c r="AV1327" s="66">
        <v>65.599999999999994</v>
      </c>
      <c r="AW1327" s="66">
        <v>0</v>
      </c>
      <c r="AX1327" s="65">
        <f t="shared" si="424"/>
        <v>18.222222222222221</v>
      </c>
      <c r="AY1327" s="65">
        <f t="shared" si="435"/>
        <v>-0.33333333333333215</v>
      </c>
      <c r="AZ1327" s="67">
        <f t="shared" si="436"/>
        <v>12529.916666666653</v>
      </c>
      <c r="BA1327" s="57"/>
      <c r="BB1327" s="57"/>
      <c r="BD1327" s="57">
        <v>1323</v>
      </c>
      <c r="BE1327" s="66">
        <v>78.400000000000006</v>
      </c>
      <c r="BF1327" s="66">
        <v>0</v>
      </c>
      <c r="BG1327" s="65">
        <f t="shared" si="425"/>
        <v>21.777777777777779</v>
      </c>
      <c r="BH1327" s="65">
        <f t="shared" si="437"/>
        <v>0.11111111111111072</v>
      </c>
      <c r="BI1327" s="67">
        <f t="shared" si="438"/>
        <v>13176.277777777785</v>
      </c>
      <c r="BJ1327" s="57"/>
      <c r="BK1327" s="57"/>
      <c r="BM1327" s="57">
        <v>1323</v>
      </c>
      <c r="BN1327" s="57">
        <v>76.099999999999994</v>
      </c>
      <c r="BO1327" s="66">
        <v>0</v>
      </c>
      <c r="BP1327" s="65">
        <f t="shared" si="426"/>
        <v>21.138888888888886</v>
      </c>
      <c r="BQ1327" s="65">
        <f t="shared" si="439"/>
        <v>0.3333333333333286</v>
      </c>
      <c r="BR1327" s="67">
        <f t="shared" si="440"/>
        <v>13224.097222222226</v>
      </c>
      <c r="BS1327" s="57"/>
      <c r="BT1327" s="57"/>
    </row>
    <row r="1328" spans="1:72" x14ac:dyDescent="0.25">
      <c r="A1328" s="31">
        <v>1328</v>
      </c>
      <c r="B1328" s="56">
        <v>1325</v>
      </c>
      <c r="C1328" s="71">
        <v>79.2</v>
      </c>
      <c r="D1328" s="71">
        <v>0</v>
      </c>
      <c r="E1328" s="71">
        <v>22</v>
      </c>
      <c r="F1328" s="71">
        <v>0.41666666666666785</v>
      </c>
      <c r="G1328" s="71">
        <v>13267.250000000004</v>
      </c>
      <c r="K1328" s="57">
        <v>1324</v>
      </c>
      <c r="L1328" s="66">
        <v>37.5</v>
      </c>
      <c r="M1328" s="66">
        <v>0</v>
      </c>
      <c r="N1328" s="65">
        <f t="shared" si="420"/>
        <v>10.416666666666666</v>
      </c>
      <c r="O1328" s="65">
        <f t="shared" si="427"/>
        <v>0.25</v>
      </c>
      <c r="P1328" s="67">
        <f t="shared" si="428"/>
        <v>7098.5694444444334</v>
      </c>
      <c r="Q1328" s="57"/>
      <c r="R1328" s="57"/>
      <c r="T1328" s="57">
        <v>1324</v>
      </c>
      <c r="U1328" s="66">
        <v>22.5</v>
      </c>
      <c r="V1328" s="66">
        <v>0</v>
      </c>
      <c r="W1328" s="65">
        <f t="shared" si="421"/>
        <v>6.25</v>
      </c>
      <c r="X1328" s="65">
        <f t="shared" si="429"/>
        <v>-8.3333333333333037E-2</v>
      </c>
      <c r="Y1328" s="67">
        <f t="shared" si="430"/>
        <v>10140.625000000009</v>
      </c>
      <c r="Z1328" s="57"/>
      <c r="AA1328" s="57"/>
      <c r="AC1328" s="57">
        <v>1324</v>
      </c>
      <c r="AD1328" s="66">
        <v>18.600000000000001</v>
      </c>
      <c r="AE1328" s="66">
        <v>0</v>
      </c>
      <c r="AF1328" s="65">
        <f t="shared" si="422"/>
        <v>5.166666666666667</v>
      </c>
      <c r="AG1328" s="65">
        <f t="shared" si="431"/>
        <v>0.1111111111111116</v>
      </c>
      <c r="AH1328" s="67">
        <f t="shared" si="432"/>
        <v>9701.4722222222099</v>
      </c>
      <c r="AI1328" s="57"/>
      <c r="AJ1328" s="57"/>
      <c r="AL1328" s="57">
        <v>1324</v>
      </c>
      <c r="AM1328" s="66">
        <v>63.3</v>
      </c>
      <c r="AN1328" s="66">
        <v>0</v>
      </c>
      <c r="AO1328" s="65">
        <f t="shared" si="423"/>
        <v>17.583333333333332</v>
      </c>
      <c r="AP1328" s="65">
        <f t="shared" si="433"/>
        <v>-0.63888888888888928</v>
      </c>
      <c r="AQ1328" s="67">
        <f t="shared" si="434"/>
        <v>12547.819444444431</v>
      </c>
      <c r="AR1328" s="57"/>
      <c r="AS1328" s="57"/>
      <c r="AU1328" s="57">
        <v>1324</v>
      </c>
      <c r="AV1328" s="66">
        <v>63.3</v>
      </c>
      <c r="AW1328" s="66">
        <v>0</v>
      </c>
      <c r="AX1328" s="65">
        <f t="shared" si="424"/>
        <v>17.583333333333332</v>
      </c>
      <c r="AY1328" s="65">
        <f t="shared" si="435"/>
        <v>-0.63888888888888928</v>
      </c>
      <c r="AZ1328" s="67">
        <f t="shared" si="436"/>
        <v>12547.819444444431</v>
      </c>
      <c r="BA1328" s="57"/>
      <c r="BB1328" s="57"/>
      <c r="BD1328" s="57">
        <v>1324</v>
      </c>
      <c r="BE1328" s="66">
        <v>78.8</v>
      </c>
      <c r="BF1328" s="66">
        <v>0</v>
      </c>
      <c r="BG1328" s="65">
        <f t="shared" si="425"/>
        <v>21.888888888888889</v>
      </c>
      <c r="BH1328" s="65">
        <f t="shared" si="437"/>
        <v>0.11111111111111072</v>
      </c>
      <c r="BI1328" s="67">
        <f t="shared" si="438"/>
        <v>13198.111111111119</v>
      </c>
      <c r="BJ1328" s="57"/>
      <c r="BK1328" s="57"/>
      <c r="BM1328" s="57">
        <v>1324</v>
      </c>
      <c r="BN1328" s="57">
        <v>77.7</v>
      </c>
      <c r="BO1328" s="66">
        <v>0</v>
      </c>
      <c r="BP1328" s="65">
        <f t="shared" si="426"/>
        <v>21.583333333333332</v>
      </c>
      <c r="BQ1328" s="65">
        <f t="shared" si="439"/>
        <v>0.44444444444444642</v>
      </c>
      <c r="BR1328" s="67">
        <f t="shared" si="440"/>
        <v>13245.458333333338</v>
      </c>
      <c r="BS1328" s="57"/>
      <c r="BT1328" s="57"/>
    </row>
    <row r="1329" spans="1:72" x14ac:dyDescent="0.25">
      <c r="A1329" s="31">
        <v>1329</v>
      </c>
      <c r="B1329" s="56">
        <v>1326</v>
      </c>
      <c r="C1329" s="71">
        <v>80.3</v>
      </c>
      <c r="D1329" s="71">
        <v>0</v>
      </c>
      <c r="E1329" s="71">
        <v>22.305555555555554</v>
      </c>
      <c r="F1329" s="71">
        <v>0.30555555555555358</v>
      </c>
      <c r="G1329" s="71">
        <v>13289.402777777781</v>
      </c>
      <c r="K1329" s="57">
        <v>1325</v>
      </c>
      <c r="L1329" s="66">
        <v>38.4</v>
      </c>
      <c r="M1329" s="66">
        <v>0</v>
      </c>
      <c r="N1329" s="65">
        <f t="shared" si="420"/>
        <v>10.666666666666666</v>
      </c>
      <c r="O1329" s="65">
        <f t="shared" si="427"/>
        <v>0.25</v>
      </c>
      <c r="P1329" s="67">
        <f t="shared" si="428"/>
        <v>7109.1111111111004</v>
      </c>
      <c r="Q1329" s="57"/>
      <c r="R1329" s="57"/>
      <c r="T1329" s="57">
        <v>1325</v>
      </c>
      <c r="U1329" s="66">
        <v>22.1</v>
      </c>
      <c r="V1329" s="66">
        <v>0</v>
      </c>
      <c r="W1329" s="65">
        <f t="shared" si="421"/>
        <v>6.1388888888888893</v>
      </c>
      <c r="X1329" s="65">
        <f t="shared" si="429"/>
        <v>-0.11111111111111072</v>
      </c>
      <c r="Y1329" s="67">
        <f t="shared" si="430"/>
        <v>10146.819444444454</v>
      </c>
      <c r="Z1329" s="57"/>
      <c r="AA1329" s="57"/>
      <c r="AC1329" s="57">
        <v>1325</v>
      </c>
      <c r="AD1329" s="66">
        <v>19</v>
      </c>
      <c r="AE1329" s="66">
        <v>0</v>
      </c>
      <c r="AF1329" s="65">
        <f t="shared" si="422"/>
        <v>5.2777777777777777</v>
      </c>
      <c r="AG1329" s="65">
        <f t="shared" si="431"/>
        <v>0.11111111111111072</v>
      </c>
      <c r="AH1329" s="67">
        <f t="shared" si="432"/>
        <v>9706.6944444444325</v>
      </c>
      <c r="AI1329" s="57"/>
      <c r="AJ1329" s="57"/>
      <c r="AL1329" s="57">
        <v>1325</v>
      </c>
      <c r="AM1329" s="66">
        <v>60.2</v>
      </c>
      <c r="AN1329" s="66">
        <v>0</v>
      </c>
      <c r="AO1329" s="65">
        <f t="shared" si="423"/>
        <v>16.722222222222221</v>
      </c>
      <c r="AP1329" s="65">
        <f t="shared" si="433"/>
        <v>-0.86111111111111072</v>
      </c>
      <c r="AQ1329" s="67">
        <f t="shared" si="434"/>
        <v>12564.972222222208</v>
      </c>
      <c r="AR1329" s="57"/>
      <c r="AS1329" s="57"/>
      <c r="AU1329" s="57">
        <v>1325</v>
      </c>
      <c r="AV1329" s="66">
        <v>60.2</v>
      </c>
      <c r="AW1329" s="66">
        <v>0</v>
      </c>
      <c r="AX1329" s="65">
        <f t="shared" si="424"/>
        <v>16.722222222222221</v>
      </c>
      <c r="AY1329" s="65">
        <f t="shared" si="435"/>
        <v>-0.86111111111111072</v>
      </c>
      <c r="AZ1329" s="67">
        <f t="shared" si="436"/>
        <v>12564.972222222208</v>
      </c>
      <c r="BA1329" s="57"/>
      <c r="BB1329" s="57"/>
      <c r="BD1329" s="57">
        <v>1325</v>
      </c>
      <c r="BE1329" s="66">
        <v>79.2</v>
      </c>
      <c r="BF1329" s="66">
        <v>0</v>
      </c>
      <c r="BG1329" s="65">
        <f t="shared" si="425"/>
        <v>22</v>
      </c>
      <c r="BH1329" s="65">
        <f t="shared" si="437"/>
        <v>0.11111111111111072</v>
      </c>
      <c r="BI1329" s="67">
        <f t="shared" si="438"/>
        <v>13220.055555555564</v>
      </c>
      <c r="BJ1329" s="57"/>
      <c r="BK1329" s="57"/>
      <c r="BM1329" s="57">
        <v>1325</v>
      </c>
      <c r="BN1329" s="57">
        <v>79.2</v>
      </c>
      <c r="BO1329" s="66">
        <v>0</v>
      </c>
      <c r="BP1329" s="65">
        <f t="shared" si="426"/>
        <v>22</v>
      </c>
      <c r="BQ1329" s="65">
        <f t="shared" si="439"/>
        <v>0.41666666666666785</v>
      </c>
      <c r="BR1329" s="67">
        <f t="shared" si="440"/>
        <v>13267.250000000004</v>
      </c>
      <c r="BS1329" s="57"/>
      <c r="BT1329" s="57"/>
    </row>
    <row r="1330" spans="1:72" x14ac:dyDescent="0.25">
      <c r="A1330" s="31">
        <v>1330</v>
      </c>
      <c r="B1330" s="56">
        <v>1327</v>
      </c>
      <c r="C1330" s="71">
        <v>80.8</v>
      </c>
      <c r="D1330" s="71">
        <v>0</v>
      </c>
      <c r="E1330" s="71">
        <v>22.444444444444443</v>
      </c>
      <c r="F1330" s="71">
        <v>0.13888888888888928</v>
      </c>
      <c r="G1330" s="71">
        <v>13311.777777777781</v>
      </c>
      <c r="K1330" s="57">
        <v>1326</v>
      </c>
      <c r="L1330" s="66">
        <v>39.299999999999997</v>
      </c>
      <c r="M1330" s="66">
        <v>0</v>
      </c>
      <c r="N1330" s="65">
        <f t="shared" si="420"/>
        <v>10.916666666666666</v>
      </c>
      <c r="O1330" s="65">
        <f t="shared" si="427"/>
        <v>0.25</v>
      </c>
      <c r="P1330" s="67">
        <f t="shared" si="428"/>
        <v>7119.9027777777674</v>
      </c>
      <c r="Q1330" s="57"/>
      <c r="R1330" s="57"/>
      <c r="T1330" s="57">
        <v>1326</v>
      </c>
      <c r="U1330" s="66">
        <v>21.7</v>
      </c>
      <c r="V1330" s="66">
        <v>0</v>
      </c>
      <c r="W1330" s="65">
        <f t="shared" si="421"/>
        <v>6.0277777777777777</v>
      </c>
      <c r="X1330" s="65">
        <f t="shared" si="429"/>
        <v>-0.1111111111111116</v>
      </c>
      <c r="Y1330" s="67">
        <f t="shared" si="430"/>
        <v>10152.902777777788</v>
      </c>
      <c r="Z1330" s="57"/>
      <c r="AA1330" s="57"/>
      <c r="AC1330" s="57">
        <v>1326</v>
      </c>
      <c r="AD1330" s="66">
        <v>19.399999999999999</v>
      </c>
      <c r="AE1330" s="66">
        <v>0</v>
      </c>
      <c r="AF1330" s="65">
        <f t="shared" si="422"/>
        <v>5.3888888888888884</v>
      </c>
      <c r="AG1330" s="65">
        <f t="shared" si="431"/>
        <v>0.11111111111111072</v>
      </c>
      <c r="AH1330" s="67">
        <f t="shared" si="432"/>
        <v>9712.0277777777665</v>
      </c>
      <c r="AI1330" s="57"/>
      <c r="AJ1330" s="57"/>
      <c r="AL1330" s="57">
        <v>1326</v>
      </c>
      <c r="AM1330" s="66">
        <v>56.2</v>
      </c>
      <c r="AN1330" s="66">
        <v>0</v>
      </c>
      <c r="AO1330" s="65">
        <f t="shared" si="423"/>
        <v>15.611111111111111</v>
      </c>
      <c r="AP1330" s="65">
        <f t="shared" si="433"/>
        <v>-1.1111111111111107</v>
      </c>
      <c r="AQ1330" s="67">
        <f t="shared" si="434"/>
        <v>12581.138888888874</v>
      </c>
      <c r="AR1330" s="57"/>
      <c r="AS1330" s="57"/>
      <c r="AU1330" s="57">
        <v>1326</v>
      </c>
      <c r="AV1330" s="66">
        <v>56.2</v>
      </c>
      <c r="AW1330" s="66">
        <v>0</v>
      </c>
      <c r="AX1330" s="65">
        <f t="shared" si="424"/>
        <v>15.611111111111111</v>
      </c>
      <c r="AY1330" s="65">
        <f t="shared" si="435"/>
        <v>-1.1111111111111107</v>
      </c>
      <c r="AZ1330" s="67">
        <f t="shared" si="436"/>
        <v>12581.138888888874</v>
      </c>
      <c r="BA1330" s="57"/>
      <c r="BB1330" s="57"/>
      <c r="BD1330" s="57">
        <v>1326</v>
      </c>
      <c r="BE1330" s="66">
        <v>80.3</v>
      </c>
      <c r="BF1330" s="66">
        <v>0</v>
      </c>
      <c r="BG1330" s="65">
        <f t="shared" si="425"/>
        <v>22.305555555555554</v>
      </c>
      <c r="BH1330" s="65">
        <f t="shared" si="437"/>
        <v>0.30555555555555358</v>
      </c>
      <c r="BI1330" s="67">
        <f t="shared" si="438"/>
        <v>13242.208333333341</v>
      </c>
      <c r="BJ1330" s="57"/>
      <c r="BK1330" s="57"/>
      <c r="BM1330" s="57">
        <v>1326</v>
      </c>
      <c r="BN1330" s="57">
        <v>80.3</v>
      </c>
      <c r="BO1330" s="66">
        <v>0</v>
      </c>
      <c r="BP1330" s="65">
        <f t="shared" si="426"/>
        <v>22.305555555555554</v>
      </c>
      <c r="BQ1330" s="65">
        <f t="shared" si="439"/>
        <v>0.30555555555555358</v>
      </c>
      <c r="BR1330" s="67">
        <f t="shared" si="440"/>
        <v>13289.402777777781</v>
      </c>
      <c r="BS1330" s="57"/>
      <c r="BT1330" s="57"/>
    </row>
    <row r="1331" spans="1:72" x14ac:dyDescent="0.25">
      <c r="A1331" s="31">
        <v>1331</v>
      </c>
      <c r="B1331" s="56">
        <v>1328</v>
      </c>
      <c r="C1331" s="71">
        <v>81</v>
      </c>
      <c r="D1331" s="71">
        <v>0</v>
      </c>
      <c r="E1331" s="71">
        <v>22.5</v>
      </c>
      <c r="F1331" s="71">
        <v>5.5555555555557135E-2</v>
      </c>
      <c r="G1331" s="71">
        <v>13334.250000000004</v>
      </c>
      <c r="K1331" s="57">
        <v>1327</v>
      </c>
      <c r="L1331" s="66">
        <v>40</v>
      </c>
      <c r="M1331" s="66">
        <v>0</v>
      </c>
      <c r="N1331" s="65">
        <f t="shared" si="420"/>
        <v>11.111111111111111</v>
      </c>
      <c r="O1331" s="65">
        <f t="shared" si="427"/>
        <v>0.19444444444444464</v>
      </c>
      <c r="P1331" s="67">
        <f t="shared" si="428"/>
        <v>7130.9166666666561</v>
      </c>
      <c r="Q1331" s="57"/>
      <c r="R1331" s="57"/>
      <c r="T1331" s="57">
        <v>1327</v>
      </c>
      <c r="U1331" s="66">
        <v>21.1</v>
      </c>
      <c r="V1331" s="66">
        <v>0</v>
      </c>
      <c r="W1331" s="65">
        <f t="shared" si="421"/>
        <v>5.8611111111111116</v>
      </c>
      <c r="X1331" s="65">
        <f t="shared" si="429"/>
        <v>-0.16666666666666607</v>
      </c>
      <c r="Y1331" s="67">
        <f t="shared" si="430"/>
        <v>10158.847222222234</v>
      </c>
      <c r="Z1331" s="57"/>
      <c r="AA1331" s="57"/>
      <c r="AC1331" s="57">
        <v>1327</v>
      </c>
      <c r="AD1331" s="66">
        <v>19.8</v>
      </c>
      <c r="AE1331" s="66">
        <v>0</v>
      </c>
      <c r="AF1331" s="65">
        <f t="shared" si="422"/>
        <v>5.5</v>
      </c>
      <c r="AG1331" s="65">
        <f t="shared" si="431"/>
        <v>0.1111111111111116</v>
      </c>
      <c r="AH1331" s="67">
        <f t="shared" si="432"/>
        <v>9717.4722222222117</v>
      </c>
      <c r="AI1331" s="57"/>
      <c r="AJ1331" s="57"/>
      <c r="AL1331" s="57">
        <v>1327</v>
      </c>
      <c r="AM1331" s="66">
        <v>52.2</v>
      </c>
      <c r="AN1331" s="66">
        <v>0</v>
      </c>
      <c r="AO1331" s="65">
        <f t="shared" si="423"/>
        <v>14.5</v>
      </c>
      <c r="AP1331" s="65">
        <f t="shared" si="433"/>
        <v>-1.1111111111111107</v>
      </c>
      <c r="AQ1331" s="67">
        <f t="shared" si="434"/>
        <v>12596.194444444429</v>
      </c>
      <c r="AR1331" s="57"/>
      <c r="AS1331" s="57"/>
      <c r="AU1331" s="57">
        <v>1327</v>
      </c>
      <c r="AV1331" s="66">
        <v>52.2</v>
      </c>
      <c r="AW1331" s="66">
        <v>0</v>
      </c>
      <c r="AX1331" s="65">
        <f t="shared" si="424"/>
        <v>14.5</v>
      </c>
      <c r="AY1331" s="65">
        <f t="shared" si="435"/>
        <v>-1.1111111111111107</v>
      </c>
      <c r="AZ1331" s="67">
        <f t="shared" si="436"/>
        <v>12596.194444444429</v>
      </c>
      <c r="BA1331" s="57"/>
      <c r="BB1331" s="57"/>
      <c r="BD1331" s="57">
        <v>1327</v>
      </c>
      <c r="BE1331" s="66">
        <v>80.8</v>
      </c>
      <c r="BF1331" s="66">
        <v>0</v>
      </c>
      <c r="BG1331" s="65">
        <f t="shared" si="425"/>
        <v>22.444444444444443</v>
      </c>
      <c r="BH1331" s="65">
        <f t="shared" si="437"/>
        <v>0.13888888888888928</v>
      </c>
      <c r="BI1331" s="67">
        <f t="shared" si="438"/>
        <v>13264.583333333341</v>
      </c>
      <c r="BJ1331" s="57"/>
      <c r="BK1331" s="57"/>
      <c r="BM1331" s="57">
        <v>1327</v>
      </c>
      <c r="BN1331" s="57">
        <v>80.8</v>
      </c>
      <c r="BO1331" s="66">
        <v>0</v>
      </c>
      <c r="BP1331" s="65">
        <f t="shared" si="426"/>
        <v>22.444444444444443</v>
      </c>
      <c r="BQ1331" s="65">
        <f t="shared" si="439"/>
        <v>0.13888888888888928</v>
      </c>
      <c r="BR1331" s="67">
        <f t="shared" si="440"/>
        <v>13311.777777777781</v>
      </c>
      <c r="BS1331" s="57"/>
      <c r="BT1331" s="57"/>
    </row>
    <row r="1332" spans="1:72" x14ac:dyDescent="0.25">
      <c r="A1332" s="31">
        <v>1332</v>
      </c>
      <c r="B1332" s="56">
        <v>1329</v>
      </c>
      <c r="C1332" s="71">
        <v>81</v>
      </c>
      <c r="D1332" s="71">
        <v>0</v>
      </c>
      <c r="E1332" s="71">
        <v>22.5</v>
      </c>
      <c r="F1332" s="71">
        <v>0</v>
      </c>
      <c r="G1332" s="71">
        <v>13356.750000000004</v>
      </c>
      <c r="K1332" s="57">
        <v>1328</v>
      </c>
      <c r="L1332" s="66">
        <v>40.6</v>
      </c>
      <c r="M1332" s="66">
        <v>0</v>
      </c>
      <c r="N1332" s="65">
        <f t="shared" si="420"/>
        <v>11.277777777777779</v>
      </c>
      <c r="O1332" s="65">
        <f t="shared" si="427"/>
        <v>0.16666666666666785</v>
      </c>
      <c r="P1332" s="67">
        <f t="shared" si="428"/>
        <v>7142.1111111111004</v>
      </c>
      <c r="Q1332" s="57"/>
      <c r="R1332" s="57"/>
      <c r="T1332" s="57">
        <v>1328</v>
      </c>
      <c r="U1332" s="66">
        <v>20.399999999999999</v>
      </c>
      <c r="V1332" s="66">
        <v>0</v>
      </c>
      <c r="W1332" s="65">
        <f t="shared" si="421"/>
        <v>5.6666666666666661</v>
      </c>
      <c r="X1332" s="65">
        <f t="shared" si="429"/>
        <v>-0.19444444444444553</v>
      </c>
      <c r="Y1332" s="67">
        <f t="shared" si="430"/>
        <v>10164.611111111122</v>
      </c>
      <c r="Z1332" s="57"/>
      <c r="AA1332" s="57"/>
      <c r="AC1332" s="57">
        <v>1328</v>
      </c>
      <c r="AD1332" s="66">
        <v>20.100000000000001</v>
      </c>
      <c r="AE1332" s="66">
        <v>0</v>
      </c>
      <c r="AF1332" s="65">
        <f t="shared" si="422"/>
        <v>5.5833333333333339</v>
      </c>
      <c r="AG1332" s="65">
        <f t="shared" si="431"/>
        <v>8.3333333333333925E-2</v>
      </c>
      <c r="AH1332" s="67">
        <f t="shared" si="432"/>
        <v>9723.0138888888778</v>
      </c>
      <c r="AI1332" s="57"/>
      <c r="AJ1332" s="57"/>
      <c r="AL1332" s="57">
        <v>1328</v>
      </c>
      <c r="AM1332" s="66">
        <v>48.4</v>
      </c>
      <c r="AN1332" s="66">
        <v>0</v>
      </c>
      <c r="AO1332" s="65">
        <f t="shared" si="423"/>
        <v>13.444444444444443</v>
      </c>
      <c r="AP1332" s="65">
        <f t="shared" si="433"/>
        <v>-1.0555555555555571</v>
      </c>
      <c r="AQ1332" s="67">
        <f t="shared" si="434"/>
        <v>12610.166666666652</v>
      </c>
      <c r="AR1332" s="57"/>
      <c r="AS1332" s="57"/>
      <c r="AU1332" s="57">
        <v>1328</v>
      </c>
      <c r="AV1332" s="66">
        <v>48.4</v>
      </c>
      <c r="AW1332" s="66">
        <v>0</v>
      </c>
      <c r="AX1332" s="65">
        <f t="shared" si="424"/>
        <v>13.444444444444443</v>
      </c>
      <c r="AY1332" s="65">
        <f t="shared" si="435"/>
        <v>-1.0555555555555571</v>
      </c>
      <c r="AZ1332" s="67">
        <f t="shared" si="436"/>
        <v>12610.166666666652</v>
      </c>
      <c r="BA1332" s="57"/>
      <c r="BB1332" s="57"/>
      <c r="BD1332" s="57">
        <v>1328</v>
      </c>
      <c r="BE1332" s="66">
        <v>81</v>
      </c>
      <c r="BF1332" s="66">
        <v>0</v>
      </c>
      <c r="BG1332" s="65">
        <f t="shared" si="425"/>
        <v>22.5</v>
      </c>
      <c r="BH1332" s="65">
        <f t="shared" si="437"/>
        <v>5.5555555555557135E-2</v>
      </c>
      <c r="BI1332" s="67">
        <f t="shared" si="438"/>
        <v>13287.055555555564</v>
      </c>
      <c r="BJ1332" s="57"/>
      <c r="BK1332" s="57"/>
      <c r="BM1332" s="57">
        <v>1328</v>
      </c>
      <c r="BN1332" s="57">
        <v>81</v>
      </c>
      <c r="BO1332" s="66">
        <v>0</v>
      </c>
      <c r="BP1332" s="65">
        <f t="shared" si="426"/>
        <v>22.5</v>
      </c>
      <c r="BQ1332" s="65">
        <f t="shared" si="439"/>
        <v>5.5555555555557135E-2</v>
      </c>
      <c r="BR1332" s="67">
        <f t="shared" si="440"/>
        <v>13334.250000000004</v>
      </c>
      <c r="BS1332" s="57"/>
      <c r="BT1332" s="57"/>
    </row>
    <row r="1333" spans="1:72" x14ac:dyDescent="0.25">
      <c r="A1333" s="31">
        <v>1333</v>
      </c>
      <c r="B1333" s="56">
        <v>1330</v>
      </c>
      <c r="C1333" s="71">
        <v>81</v>
      </c>
      <c r="D1333" s="71">
        <v>0</v>
      </c>
      <c r="E1333" s="71">
        <v>22.5</v>
      </c>
      <c r="F1333" s="71">
        <v>0</v>
      </c>
      <c r="G1333" s="71">
        <v>13379.250000000004</v>
      </c>
      <c r="K1333" s="57">
        <v>1329</v>
      </c>
      <c r="L1333" s="66">
        <v>41.1</v>
      </c>
      <c r="M1333" s="66">
        <v>0</v>
      </c>
      <c r="N1333" s="65">
        <f t="shared" si="420"/>
        <v>11.416666666666666</v>
      </c>
      <c r="O1333" s="65">
        <f t="shared" si="427"/>
        <v>0.13888888888888751</v>
      </c>
      <c r="P1333" s="67">
        <f t="shared" si="428"/>
        <v>7153.458333333323</v>
      </c>
      <c r="Q1333" s="57"/>
      <c r="R1333" s="57"/>
      <c r="T1333" s="57">
        <v>1329</v>
      </c>
      <c r="U1333" s="66">
        <v>19.5</v>
      </c>
      <c r="V1333" s="66">
        <v>0</v>
      </c>
      <c r="W1333" s="65">
        <f t="shared" si="421"/>
        <v>5.416666666666667</v>
      </c>
      <c r="X1333" s="65">
        <f t="shared" si="429"/>
        <v>-0.24999999999999911</v>
      </c>
      <c r="Y1333" s="67">
        <f t="shared" si="430"/>
        <v>10170.152777777788</v>
      </c>
      <c r="Z1333" s="57"/>
      <c r="AA1333" s="57"/>
      <c r="AC1333" s="57">
        <v>1329</v>
      </c>
      <c r="AD1333" s="66">
        <v>20.5</v>
      </c>
      <c r="AE1333" s="66">
        <v>0</v>
      </c>
      <c r="AF1333" s="65">
        <f t="shared" si="422"/>
        <v>5.6944444444444446</v>
      </c>
      <c r="AG1333" s="65">
        <f t="shared" si="431"/>
        <v>0.11111111111111072</v>
      </c>
      <c r="AH1333" s="67">
        <f t="shared" si="432"/>
        <v>9728.6527777777665</v>
      </c>
      <c r="AI1333" s="57"/>
      <c r="AJ1333" s="57"/>
      <c r="AL1333" s="57">
        <v>1329</v>
      </c>
      <c r="AM1333" s="66">
        <v>45</v>
      </c>
      <c r="AN1333" s="66">
        <v>0</v>
      </c>
      <c r="AO1333" s="65">
        <f t="shared" si="423"/>
        <v>12.5</v>
      </c>
      <c r="AP1333" s="65">
        <f t="shared" si="433"/>
        <v>-0.94444444444444287</v>
      </c>
      <c r="AQ1333" s="67">
        <f t="shared" si="434"/>
        <v>12623.138888888874</v>
      </c>
      <c r="AR1333" s="57"/>
      <c r="AS1333" s="57"/>
      <c r="AU1333" s="57">
        <v>1329</v>
      </c>
      <c r="AV1333" s="66">
        <v>45</v>
      </c>
      <c r="AW1333" s="66">
        <v>0</v>
      </c>
      <c r="AX1333" s="65">
        <f t="shared" si="424"/>
        <v>12.5</v>
      </c>
      <c r="AY1333" s="65">
        <f t="shared" si="435"/>
        <v>-0.94444444444444287</v>
      </c>
      <c r="AZ1333" s="67">
        <f t="shared" si="436"/>
        <v>12623.138888888874</v>
      </c>
      <c r="BA1333" s="57"/>
      <c r="BB1333" s="57"/>
      <c r="BD1333" s="57">
        <v>1329</v>
      </c>
      <c r="BE1333" s="66">
        <v>81</v>
      </c>
      <c r="BF1333" s="66">
        <v>0</v>
      </c>
      <c r="BG1333" s="65">
        <f t="shared" si="425"/>
        <v>22.5</v>
      </c>
      <c r="BH1333" s="65">
        <f t="shared" si="437"/>
        <v>0</v>
      </c>
      <c r="BI1333" s="67">
        <f t="shared" si="438"/>
        <v>13309.555555555564</v>
      </c>
      <c r="BJ1333" s="57"/>
      <c r="BK1333" s="57"/>
      <c r="BM1333" s="57">
        <v>1329</v>
      </c>
      <c r="BN1333" s="57">
        <v>81</v>
      </c>
      <c r="BO1333" s="66">
        <v>0</v>
      </c>
      <c r="BP1333" s="65">
        <f t="shared" si="426"/>
        <v>22.5</v>
      </c>
      <c r="BQ1333" s="65">
        <f t="shared" si="439"/>
        <v>0</v>
      </c>
      <c r="BR1333" s="67">
        <f t="shared" si="440"/>
        <v>13356.750000000004</v>
      </c>
      <c r="BS1333" s="57"/>
      <c r="BT1333" s="57"/>
    </row>
    <row r="1334" spans="1:72" x14ac:dyDescent="0.25">
      <c r="A1334" s="31">
        <v>1334</v>
      </c>
      <c r="B1334" s="56">
        <v>1331</v>
      </c>
      <c r="C1334" s="71">
        <v>81</v>
      </c>
      <c r="D1334" s="71">
        <v>0</v>
      </c>
      <c r="E1334" s="71">
        <v>22.5</v>
      </c>
      <c r="F1334" s="71">
        <v>0</v>
      </c>
      <c r="G1334" s="71">
        <v>13401.750000000004</v>
      </c>
      <c r="K1334" s="57">
        <v>1330</v>
      </c>
      <c r="L1334" s="66">
        <v>41.4</v>
      </c>
      <c r="M1334" s="66">
        <v>0</v>
      </c>
      <c r="N1334" s="65">
        <f t="shared" si="420"/>
        <v>11.5</v>
      </c>
      <c r="O1334" s="65">
        <f t="shared" si="427"/>
        <v>8.3333333333333925E-2</v>
      </c>
      <c r="P1334" s="67">
        <f t="shared" si="428"/>
        <v>7164.9166666666561</v>
      </c>
      <c r="Q1334" s="57"/>
      <c r="R1334" s="57"/>
      <c r="T1334" s="57">
        <v>1330</v>
      </c>
      <c r="U1334" s="66">
        <v>18.5</v>
      </c>
      <c r="V1334" s="66">
        <v>0</v>
      </c>
      <c r="W1334" s="65">
        <f t="shared" si="421"/>
        <v>5.1388888888888884</v>
      </c>
      <c r="X1334" s="65">
        <f t="shared" si="429"/>
        <v>-0.27777777777777857</v>
      </c>
      <c r="Y1334" s="67">
        <f t="shared" si="430"/>
        <v>10175.430555555566</v>
      </c>
      <c r="Z1334" s="57"/>
      <c r="AA1334" s="57"/>
      <c r="AC1334" s="57">
        <v>1330</v>
      </c>
      <c r="AD1334" s="66">
        <v>20.2</v>
      </c>
      <c r="AE1334" s="66">
        <v>0</v>
      </c>
      <c r="AF1334" s="65">
        <f t="shared" si="422"/>
        <v>5.6111111111111107</v>
      </c>
      <c r="AG1334" s="65">
        <f t="shared" si="431"/>
        <v>-8.3333333333333925E-2</v>
      </c>
      <c r="AH1334" s="67">
        <f t="shared" si="432"/>
        <v>9734.3055555555438</v>
      </c>
      <c r="AI1334" s="57"/>
      <c r="AJ1334" s="57"/>
      <c r="AL1334" s="57">
        <v>1330</v>
      </c>
      <c r="AM1334" s="66">
        <v>41.6</v>
      </c>
      <c r="AN1334" s="66">
        <v>0</v>
      </c>
      <c r="AO1334" s="65">
        <f t="shared" si="423"/>
        <v>11.555555555555555</v>
      </c>
      <c r="AP1334" s="65">
        <f t="shared" si="433"/>
        <v>-0.94444444444444464</v>
      </c>
      <c r="AQ1334" s="67">
        <f t="shared" si="434"/>
        <v>12635.166666666652</v>
      </c>
      <c r="AR1334" s="57"/>
      <c r="AS1334" s="57"/>
      <c r="AU1334" s="57">
        <v>1330</v>
      </c>
      <c r="AV1334" s="66">
        <v>41.6</v>
      </c>
      <c r="AW1334" s="66">
        <v>0</v>
      </c>
      <c r="AX1334" s="65">
        <f t="shared" si="424"/>
        <v>11.555555555555555</v>
      </c>
      <c r="AY1334" s="65">
        <f t="shared" si="435"/>
        <v>-0.94444444444444464</v>
      </c>
      <c r="AZ1334" s="67">
        <f t="shared" si="436"/>
        <v>12635.166666666652</v>
      </c>
      <c r="BA1334" s="57"/>
      <c r="BB1334" s="57"/>
      <c r="BD1334" s="57">
        <v>1330</v>
      </c>
      <c r="BE1334" s="66">
        <v>81</v>
      </c>
      <c r="BF1334" s="66">
        <v>0</v>
      </c>
      <c r="BG1334" s="65">
        <f t="shared" si="425"/>
        <v>22.5</v>
      </c>
      <c r="BH1334" s="65">
        <f t="shared" si="437"/>
        <v>0</v>
      </c>
      <c r="BI1334" s="67">
        <f t="shared" si="438"/>
        <v>13332.055555555564</v>
      </c>
      <c r="BJ1334" s="57"/>
      <c r="BK1334" s="57"/>
      <c r="BM1334" s="57">
        <v>1330</v>
      </c>
      <c r="BN1334" s="57">
        <v>81</v>
      </c>
      <c r="BO1334" s="66">
        <v>0</v>
      </c>
      <c r="BP1334" s="65">
        <f t="shared" si="426"/>
        <v>22.5</v>
      </c>
      <c r="BQ1334" s="65">
        <f t="shared" si="439"/>
        <v>0</v>
      </c>
      <c r="BR1334" s="67">
        <f t="shared" si="440"/>
        <v>13379.250000000004</v>
      </c>
      <c r="BS1334" s="57"/>
      <c r="BT1334" s="57"/>
    </row>
    <row r="1335" spans="1:72" x14ac:dyDescent="0.25">
      <c r="A1335" s="31">
        <v>1335</v>
      </c>
      <c r="B1335" s="56">
        <v>1332</v>
      </c>
      <c r="C1335" s="71">
        <v>81</v>
      </c>
      <c r="D1335" s="71">
        <v>0</v>
      </c>
      <c r="E1335" s="71">
        <v>22.5</v>
      </c>
      <c r="F1335" s="71">
        <v>0</v>
      </c>
      <c r="G1335" s="71">
        <v>13424.250000000004</v>
      </c>
      <c r="K1335" s="57">
        <v>1331</v>
      </c>
      <c r="L1335" s="66">
        <v>41.6</v>
      </c>
      <c r="M1335" s="66">
        <v>0</v>
      </c>
      <c r="N1335" s="65">
        <f t="shared" si="420"/>
        <v>11.555555555555555</v>
      </c>
      <c r="O1335" s="65">
        <f t="shared" si="427"/>
        <v>5.5555555555555358E-2</v>
      </c>
      <c r="P1335" s="67">
        <f t="shared" si="428"/>
        <v>7176.4444444444334</v>
      </c>
      <c r="Q1335" s="57"/>
      <c r="R1335" s="57"/>
      <c r="T1335" s="57">
        <v>1331</v>
      </c>
      <c r="U1335" s="66">
        <v>17.600000000000001</v>
      </c>
      <c r="V1335" s="66">
        <v>0</v>
      </c>
      <c r="W1335" s="65">
        <f t="shared" si="421"/>
        <v>4.8888888888888893</v>
      </c>
      <c r="X1335" s="65">
        <f t="shared" si="429"/>
        <v>-0.24999999999999911</v>
      </c>
      <c r="Y1335" s="67">
        <f t="shared" si="430"/>
        <v>10180.444444444454</v>
      </c>
      <c r="Z1335" s="57"/>
      <c r="AA1335" s="57"/>
      <c r="AC1335" s="57">
        <v>1331</v>
      </c>
      <c r="AD1335" s="66">
        <v>18.600000000000001</v>
      </c>
      <c r="AE1335" s="66">
        <v>0</v>
      </c>
      <c r="AF1335" s="65">
        <f t="shared" si="422"/>
        <v>5.166666666666667</v>
      </c>
      <c r="AG1335" s="65">
        <f t="shared" si="431"/>
        <v>-0.44444444444444375</v>
      </c>
      <c r="AH1335" s="67">
        <f t="shared" si="432"/>
        <v>9739.6944444444325</v>
      </c>
      <c r="AI1335" s="57"/>
      <c r="AJ1335" s="57"/>
      <c r="AL1335" s="57">
        <v>1331</v>
      </c>
      <c r="AM1335" s="66">
        <v>38.6</v>
      </c>
      <c r="AN1335" s="66">
        <v>0</v>
      </c>
      <c r="AO1335" s="65">
        <f t="shared" si="423"/>
        <v>10.722222222222223</v>
      </c>
      <c r="AP1335" s="65">
        <f t="shared" si="433"/>
        <v>-0.83333333333333215</v>
      </c>
      <c r="AQ1335" s="67">
        <f t="shared" si="434"/>
        <v>12646.30555555554</v>
      </c>
      <c r="AR1335" s="57"/>
      <c r="AS1335" s="57"/>
      <c r="AU1335" s="57">
        <v>1331</v>
      </c>
      <c r="AV1335" s="66">
        <v>38.6</v>
      </c>
      <c r="AW1335" s="66">
        <v>0</v>
      </c>
      <c r="AX1335" s="65">
        <f t="shared" si="424"/>
        <v>10.722222222222223</v>
      </c>
      <c r="AY1335" s="65">
        <f t="shared" si="435"/>
        <v>-0.83333333333333215</v>
      </c>
      <c r="AZ1335" s="67">
        <f t="shared" si="436"/>
        <v>12646.30555555554</v>
      </c>
      <c r="BA1335" s="57"/>
      <c r="BB1335" s="57"/>
      <c r="BD1335" s="57">
        <v>1331</v>
      </c>
      <c r="BE1335" s="66">
        <v>81</v>
      </c>
      <c r="BF1335" s="66">
        <v>0</v>
      </c>
      <c r="BG1335" s="65">
        <f t="shared" si="425"/>
        <v>22.5</v>
      </c>
      <c r="BH1335" s="65">
        <f t="shared" si="437"/>
        <v>0</v>
      </c>
      <c r="BI1335" s="67">
        <f t="shared" si="438"/>
        <v>13354.555555555564</v>
      </c>
      <c r="BJ1335" s="57"/>
      <c r="BK1335" s="57"/>
      <c r="BM1335" s="57">
        <v>1331</v>
      </c>
      <c r="BN1335" s="57">
        <v>81</v>
      </c>
      <c r="BO1335" s="66">
        <v>0</v>
      </c>
      <c r="BP1335" s="65">
        <f t="shared" si="426"/>
        <v>22.5</v>
      </c>
      <c r="BQ1335" s="65">
        <f t="shared" si="439"/>
        <v>0</v>
      </c>
      <c r="BR1335" s="67">
        <f t="shared" si="440"/>
        <v>13401.750000000004</v>
      </c>
      <c r="BS1335" s="57"/>
      <c r="BT1335" s="57"/>
    </row>
    <row r="1336" spans="1:72" x14ac:dyDescent="0.25">
      <c r="A1336" s="31">
        <v>1336</v>
      </c>
      <c r="B1336" s="56">
        <v>1333</v>
      </c>
      <c r="C1336" s="71">
        <v>80.900000000000006</v>
      </c>
      <c r="D1336" s="71">
        <v>0</v>
      </c>
      <c r="E1336" s="71">
        <v>22.472222222222225</v>
      </c>
      <c r="F1336" s="71">
        <v>-2.7777777777775015E-2</v>
      </c>
      <c r="G1336" s="71">
        <v>13446.736111111115</v>
      </c>
      <c r="K1336" s="57">
        <v>1332</v>
      </c>
      <c r="L1336" s="66">
        <v>41.8</v>
      </c>
      <c r="M1336" s="66">
        <v>0</v>
      </c>
      <c r="N1336" s="65">
        <f t="shared" si="420"/>
        <v>11.611111111111111</v>
      </c>
      <c r="O1336" s="65">
        <f t="shared" si="427"/>
        <v>5.5555555555555358E-2</v>
      </c>
      <c r="P1336" s="67">
        <f t="shared" si="428"/>
        <v>7188.0277777777665</v>
      </c>
      <c r="Q1336" s="57"/>
      <c r="R1336" s="57"/>
      <c r="T1336" s="57">
        <v>1332</v>
      </c>
      <c r="U1336" s="66">
        <v>16.600000000000001</v>
      </c>
      <c r="V1336" s="66">
        <v>0</v>
      </c>
      <c r="W1336" s="65">
        <f t="shared" si="421"/>
        <v>4.6111111111111116</v>
      </c>
      <c r="X1336" s="65">
        <f t="shared" si="429"/>
        <v>-0.27777777777777768</v>
      </c>
      <c r="Y1336" s="67">
        <f t="shared" si="430"/>
        <v>10185.194444444454</v>
      </c>
      <c r="Z1336" s="57"/>
      <c r="AA1336" s="57"/>
      <c r="AC1336" s="57">
        <v>1332</v>
      </c>
      <c r="AD1336" s="66">
        <v>16.5</v>
      </c>
      <c r="AE1336" s="66">
        <v>0</v>
      </c>
      <c r="AF1336" s="65">
        <f t="shared" si="422"/>
        <v>4.583333333333333</v>
      </c>
      <c r="AG1336" s="65">
        <f t="shared" si="431"/>
        <v>-0.58333333333333393</v>
      </c>
      <c r="AH1336" s="67">
        <f t="shared" si="432"/>
        <v>9744.5694444444325</v>
      </c>
      <c r="AI1336" s="57"/>
      <c r="AJ1336" s="57"/>
      <c r="AL1336" s="57">
        <v>1332</v>
      </c>
      <c r="AM1336" s="66">
        <v>36.4</v>
      </c>
      <c r="AN1336" s="66">
        <v>0</v>
      </c>
      <c r="AO1336" s="65">
        <f t="shared" si="423"/>
        <v>10.111111111111111</v>
      </c>
      <c r="AP1336" s="65">
        <f t="shared" si="433"/>
        <v>-0.61111111111111249</v>
      </c>
      <c r="AQ1336" s="67">
        <f t="shared" si="434"/>
        <v>12656.722222222206</v>
      </c>
      <c r="AR1336" s="57"/>
      <c r="AS1336" s="57"/>
      <c r="AU1336" s="57">
        <v>1332</v>
      </c>
      <c r="AV1336" s="66">
        <v>36.4</v>
      </c>
      <c r="AW1336" s="66">
        <v>0</v>
      </c>
      <c r="AX1336" s="65">
        <f t="shared" si="424"/>
        <v>10.111111111111111</v>
      </c>
      <c r="AY1336" s="65">
        <f t="shared" si="435"/>
        <v>-0.61111111111111249</v>
      </c>
      <c r="AZ1336" s="67">
        <f t="shared" si="436"/>
        <v>12656.722222222206</v>
      </c>
      <c r="BA1336" s="57"/>
      <c r="BB1336" s="57"/>
      <c r="BD1336" s="57">
        <v>1332</v>
      </c>
      <c r="BE1336" s="66">
        <v>81</v>
      </c>
      <c r="BF1336" s="66">
        <v>0</v>
      </c>
      <c r="BG1336" s="65">
        <f t="shared" si="425"/>
        <v>22.5</v>
      </c>
      <c r="BH1336" s="65">
        <f t="shared" si="437"/>
        <v>0</v>
      </c>
      <c r="BI1336" s="67">
        <f t="shared" si="438"/>
        <v>13377.055555555564</v>
      </c>
      <c r="BJ1336" s="57"/>
      <c r="BK1336" s="57"/>
      <c r="BM1336" s="57">
        <v>1332</v>
      </c>
      <c r="BN1336" s="57">
        <v>81</v>
      </c>
      <c r="BO1336" s="66">
        <v>0</v>
      </c>
      <c r="BP1336" s="65">
        <f t="shared" si="426"/>
        <v>22.5</v>
      </c>
      <c r="BQ1336" s="65">
        <f t="shared" si="439"/>
        <v>0</v>
      </c>
      <c r="BR1336" s="67">
        <f t="shared" si="440"/>
        <v>13424.250000000004</v>
      </c>
      <c r="BS1336" s="57"/>
      <c r="BT1336" s="57"/>
    </row>
    <row r="1337" spans="1:72" x14ac:dyDescent="0.25">
      <c r="A1337" s="31">
        <v>1337</v>
      </c>
      <c r="B1337" s="56">
        <v>1334</v>
      </c>
      <c r="C1337" s="71">
        <v>80.599999999999994</v>
      </c>
      <c r="D1337" s="71">
        <v>0</v>
      </c>
      <c r="E1337" s="71">
        <v>22.388888888888886</v>
      </c>
      <c r="F1337" s="71">
        <v>-8.3333333333339255E-2</v>
      </c>
      <c r="G1337" s="71">
        <v>13469.16666666667</v>
      </c>
      <c r="K1337" s="57">
        <v>1333</v>
      </c>
      <c r="L1337" s="66">
        <v>41.8</v>
      </c>
      <c r="M1337" s="66">
        <v>0</v>
      </c>
      <c r="N1337" s="65">
        <f t="shared" si="420"/>
        <v>11.611111111111111</v>
      </c>
      <c r="O1337" s="65">
        <f t="shared" si="427"/>
        <v>0</v>
      </c>
      <c r="P1337" s="67">
        <f t="shared" si="428"/>
        <v>7199.6388888888778</v>
      </c>
      <c r="Q1337" s="57"/>
      <c r="R1337" s="57"/>
      <c r="T1337" s="57">
        <v>1333</v>
      </c>
      <c r="U1337" s="66">
        <v>15.7</v>
      </c>
      <c r="V1337" s="66">
        <v>0</v>
      </c>
      <c r="W1337" s="65">
        <f t="shared" si="421"/>
        <v>4.3611111111111107</v>
      </c>
      <c r="X1337" s="65">
        <f t="shared" si="429"/>
        <v>-0.25000000000000089</v>
      </c>
      <c r="Y1337" s="67">
        <f t="shared" si="430"/>
        <v>10189.680555555566</v>
      </c>
      <c r="Z1337" s="57"/>
      <c r="AA1337" s="57"/>
      <c r="AC1337" s="57">
        <v>1333</v>
      </c>
      <c r="AD1337" s="66">
        <v>14.4</v>
      </c>
      <c r="AE1337" s="66">
        <v>0</v>
      </c>
      <c r="AF1337" s="65">
        <f t="shared" si="422"/>
        <v>4</v>
      </c>
      <c r="AG1337" s="65">
        <f t="shared" si="431"/>
        <v>-0.58333333333333304</v>
      </c>
      <c r="AH1337" s="67">
        <f t="shared" si="432"/>
        <v>9748.8611111110986</v>
      </c>
      <c r="AI1337" s="57"/>
      <c r="AJ1337" s="57"/>
      <c r="AL1337" s="57">
        <v>1333</v>
      </c>
      <c r="AM1337" s="66">
        <v>34.799999999999997</v>
      </c>
      <c r="AN1337" s="66">
        <v>0</v>
      </c>
      <c r="AO1337" s="65">
        <f t="shared" si="423"/>
        <v>9.6666666666666661</v>
      </c>
      <c r="AP1337" s="65">
        <f t="shared" si="433"/>
        <v>-0.44444444444444464</v>
      </c>
      <c r="AQ1337" s="67">
        <f t="shared" si="434"/>
        <v>12666.611111111095</v>
      </c>
      <c r="AR1337" s="57"/>
      <c r="AS1337" s="57"/>
      <c r="AU1337" s="57">
        <v>1333</v>
      </c>
      <c r="AV1337" s="66">
        <v>34.799999999999997</v>
      </c>
      <c r="AW1337" s="66">
        <v>0</v>
      </c>
      <c r="AX1337" s="65">
        <f t="shared" si="424"/>
        <v>9.6666666666666661</v>
      </c>
      <c r="AY1337" s="65">
        <f t="shared" si="435"/>
        <v>-0.44444444444444464</v>
      </c>
      <c r="AZ1337" s="67">
        <f t="shared" si="436"/>
        <v>12666.611111111095</v>
      </c>
      <c r="BA1337" s="57"/>
      <c r="BB1337" s="57"/>
      <c r="BD1337" s="57">
        <v>1333</v>
      </c>
      <c r="BE1337" s="66">
        <v>80.900000000000006</v>
      </c>
      <c r="BF1337" s="66">
        <v>0</v>
      </c>
      <c r="BG1337" s="65">
        <f t="shared" si="425"/>
        <v>22.472222222222225</v>
      </c>
      <c r="BH1337" s="65">
        <f t="shared" si="437"/>
        <v>-2.7777777777775015E-2</v>
      </c>
      <c r="BI1337" s="67">
        <f t="shared" si="438"/>
        <v>13399.541666666675</v>
      </c>
      <c r="BJ1337" s="57"/>
      <c r="BK1337" s="57"/>
      <c r="BM1337" s="57">
        <v>1333</v>
      </c>
      <c r="BN1337" s="57">
        <v>80.900000000000006</v>
      </c>
      <c r="BO1337" s="66">
        <v>0</v>
      </c>
      <c r="BP1337" s="65">
        <f t="shared" si="426"/>
        <v>22.472222222222225</v>
      </c>
      <c r="BQ1337" s="65">
        <f t="shared" si="439"/>
        <v>-2.7777777777775015E-2</v>
      </c>
      <c r="BR1337" s="67">
        <f t="shared" si="440"/>
        <v>13446.736111111115</v>
      </c>
      <c r="BS1337" s="57"/>
      <c r="BT1337" s="57"/>
    </row>
    <row r="1338" spans="1:72" x14ac:dyDescent="0.25">
      <c r="A1338" s="31">
        <v>1338</v>
      </c>
      <c r="B1338" s="56">
        <v>1335</v>
      </c>
      <c r="C1338" s="71">
        <v>80.3</v>
      </c>
      <c r="D1338" s="71">
        <v>0</v>
      </c>
      <c r="E1338" s="71">
        <v>22.305555555555554</v>
      </c>
      <c r="F1338" s="71">
        <v>-8.3333333333332149E-2</v>
      </c>
      <c r="G1338" s="71">
        <v>13491.513888888892</v>
      </c>
      <c r="K1338" s="57">
        <v>1334</v>
      </c>
      <c r="L1338" s="66">
        <v>41.9</v>
      </c>
      <c r="M1338" s="66">
        <v>0</v>
      </c>
      <c r="N1338" s="65">
        <f t="shared" si="420"/>
        <v>11.638888888888888</v>
      </c>
      <c r="O1338" s="65">
        <f t="shared" si="427"/>
        <v>2.7777777777776791E-2</v>
      </c>
      <c r="P1338" s="67">
        <f t="shared" si="428"/>
        <v>7211.2638888888778</v>
      </c>
      <c r="Q1338" s="57"/>
      <c r="R1338" s="57"/>
      <c r="T1338" s="57">
        <v>1334</v>
      </c>
      <c r="U1338" s="66">
        <v>14.9</v>
      </c>
      <c r="V1338" s="66">
        <v>0</v>
      </c>
      <c r="W1338" s="65">
        <f t="shared" si="421"/>
        <v>4.1388888888888893</v>
      </c>
      <c r="X1338" s="65">
        <f t="shared" si="429"/>
        <v>-0.22222222222222143</v>
      </c>
      <c r="Y1338" s="67">
        <f t="shared" si="430"/>
        <v>10193.930555555566</v>
      </c>
      <c r="Z1338" s="57"/>
      <c r="AA1338" s="57"/>
      <c r="AC1338" s="57">
        <v>1334</v>
      </c>
      <c r="AD1338" s="66">
        <v>13.4</v>
      </c>
      <c r="AE1338" s="66">
        <v>0</v>
      </c>
      <c r="AF1338" s="65">
        <f t="shared" si="422"/>
        <v>3.7222222222222223</v>
      </c>
      <c r="AG1338" s="65">
        <f t="shared" si="431"/>
        <v>-0.27777777777777768</v>
      </c>
      <c r="AH1338" s="67">
        <f t="shared" si="432"/>
        <v>9752.7222222222099</v>
      </c>
      <c r="AI1338" s="57"/>
      <c r="AJ1338" s="57"/>
      <c r="AL1338" s="57">
        <v>1334</v>
      </c>
      <c r="AM1338" s="66">
        <v>34.200000000000003</v>
      </c>
      <c r="AN1338" s="66">
        <v>0</v>
      </c>
      <c r="AO1338" s="65">
        <f t="shared" si="423"/>
        <v>9.5</v>
      </c>
      <c r="AP1338" s="65">
        <f t="shared" si="433"/>
        <v>-0.16666666666666607</v>
      </c>
      <c r="AQ1338" s="67">
        <f t="shared" si="434"/>
        <v>12676.194444444429</v>
      </c>
      <c r="AR1338" s="57"/>
      <c r="AS1338" s="57"/>
      <c r="AU1338" s="57">
        <v>1334</v>
      </c>
      <c r="AV1338" s="66">
        <v>34.200000000000003</v>
      </c>
      <c r="AW1338" s="66">
        <v>0</v>
      </c>
      <c r="AX1338" s="65">
        <f t="shared" si="424"/>
        <v>9.5</v>
      </c>
      <c r="AY1338" s="65">
        <f t="shared" si="435"/>
        <v>-0.16666666666666607</v>
      </c>
      <c r="AZ1338" s="67">
        <f t="shared" si="436"/>
        <v>12676.194444444429</v>
      </c>
      <c r="BA1338" s="57"/>
      <c r="BB1338" s="57"/>
      <c r="BD1338" s="57">
        <v>1334</v>
      </c>
      <c r="BE1338" s="66">
        <v>80.599999999999994</v>
      </c>
      <c r="BF1338" s="66">
        <v>0</v>
      </c>
      <c r="BG1338" s="65">
        <f t="shared" si="425"/>
        <v>22.388888888888886</v>
      </c>
      <c r="BH1338" s="65">
        <f t="shared" si="437"/>
        <v>-8.3333333333339255E-2</v>
      </c>
      <c r="BI1338" s="67">
        <f t="shared" si="438"/>
        <v>13421.97222222223</v>
      </c>
      <c r="BJ1338" s="57"/>
      <c r="BK1338" s="57"/>
      <c r="BM1338" s="57">
        <v>1334</v>
      </c>
      <c r="BN1338" s="57">
        <v>80.599999999999994</v>
      </c>
      <c r="BO1338" s="66">
        <v>0</v>
      </c>
      <c r="BP1338" s="65">
        <f t="shared" si="426"/>
        <v>22.388888888888886</v>
      </c>
      <c r="BQ1338" s="65">
        <f t="shared" si="439"/>
        <v>-8.3333333333339255E-2</v>
      </c>
      <c r="BR1338" s="67">
        <f t="shared" si="440"/>
        <v>13469.16666666667</v>
      </c>
      <c r="BS1338" s="57"/>
      <c r="BT1338" s="57"/>
    </row>
    <row r="1339" spans="1:72" x14ac:dyDescent="0.25">
      <c r="A1339" s="31">
        <v>1339</v>
      </c>
      <c r="B1339" s="56">
        <v>1336</v>
      </c>
      <c r="C1339" s="71">
        <v>80</v>
      </c>
      <c r="D1339" s="71">
        <v>0</v>
      </c>
      <c r="E1339" s="71">
        <v>22.222222222222221</v>
      </c>
      <c r="F1339" s="71">
        <v>-8.3333333333332149E-2</v>
      </c>
      <c r="G1339" s="71">
        <v>13513.777777777781</v>
      </c>
      <c r="K1339" s="57">
        <v>1335</v>
      </c>
      <c r="L1339" s="66">
        <v>41.9</v>
      </c>
      <c r="M1339" s="66">
        <v>0</v>
      </c>
      <c r="N1339" s="65">
        <f t="shared" si="420"/>
        <v>11.638888888888888</v>
      </c>
      <c r="O1339" s="65">
        <f t="shared" si="427"/>
        <v>0</v>
      </c>
      <c r="P1339" s="67">
        <f t="shared" si="428"/>
        <v>7222.9027777777665</v>
      </c>
      <c r="Q1339" s="57"/>
      <c r="R1339" s="57"/>
      <c r="T1339" s="57">
        <v>1335</v>
      </c>
      <c r="U1339" s="66">
        <v>14.3</v>
      </c>
      <c r="V1339" s="66">
        <v>0</v>
      </c>
      <c r="W1339" s="65">
        <f t="shared" si="421"/>
        <v>3.9722222222222223</v>
      </c>
      <c r="X1339" s="65">
        <f t="shared" si="429"/>
        <v>-0.16666666666666696</v>
      </c>
      <c r="Y1339" s="67">
        <f t="shared" si="430"/>
        <v>10197.98611111112</v>
      </c>
      <c r="Z1339" s="57"/>
      <c r="AA1339" s="57"/>
      <c r="AC1339" s="57">
        <v>1335</v>
      </c>
      <c r="AD1339" s="66">
        <v>12.9</v>
      </c>
      <c r="AE1339" s="66">
        <v>0</v>
      </c>
      <c r="AF1339" s="65">
        <f t="shared" si="422"/>
        <v>3.5833333333333335</v>
      </c>
      <c r="AG1339" s="65">
        <f t="shared" si="431"/>
        <v>-0.13888888888888884</v>
      </c>
      <c r="AH1339" s="67">
        <f t="shared" si="432"/>
        <v>9756.3749999999873</v>
      </c>
      <c r="AI1339" s="57"/>
      <c r="AJ1339" s="57"/>
      <c r="AL1339" s="57">
        <v>1335</v>
      </c>
      <c r="AM1339" s="66">
        <v>34.700000000000003</v>
      </c>
      <c r="AN1339" s="66">
        <v>0</v>
      </c>
      <c r="AO1339" s="65">
        <f t="shared" si="423"/>
        <v>9.6388888888888893</v>
      </c>
      <c r="AP1339" s="65">
        <f t="shared" si="433"/>
        <v>0.13888888888888928</v>
      </c>
      <c r="AQ1339" s="67">
        <f t="shared" si="434"/>
        <v>12685.763888888874</v>
      </c>
      <c r="AR1339" s="57"/>
      <c r="AS1339" s="57"/>
      <c r="AU1339" s="57">
        <v>1335</v>
      </c>
      <c r="AV1339" s="66">
        <v>34.700000000000003</v>
      </c>
      <c r="AW1339" s="66">
        <v>0</v>
      </c>
      <c r="AX1339" s="65">
        <f t="shared" si="424"/>
        <v>9.6388888888888893</v>
      </c>
      <c r="AY1339" s="65">
        <f t="shared" si="435"/>
        <v>0.13888888888888928</v>
      </c>
      <c r="AZ1339" s="67">
        <f t="shared" si="436"/>
        <v>12685.763888888874</v>
      </c>
      <c r="BA1339" s="57"/>
      <c r="BB1339" s="57"/>
      <c r="BD1339" s="57">
        <v>1335</v>
      </c>
      <c r="BE1339" s="66">
        <v>80.3</v>
      </c>
      <c r="BF1339" s="66">
        <v>0</v>
      </c>
      <c r="BG1339" s="65">
        <f t="shared" si="425"/>
        <v>22.305555555555554</v>
      </c>
      <c r="BH1339" s="65">
        <f t="shared" si="437"/>
        <v>-8.3333333333332149E-2</v>
      </c>
      <c r="BI1339" s="67">
        <f t="shared" si="438"/>
        <v>13444.319444444453</v>
      </c>
      <c r="BJ1339" s="57"/>
      <c r="BK1339" s="57"/>
      <c r="BM1339" s="57">
        <v>1335</v>
      </c>
      <c r="BN1339" s="57">
        <v>80.3</v>
      </c>
      <c r="BO1339" s="66">
        <v>0</v>
      </c>
      <c r="BP1339" s="65">
        <f t="shared" si="426"/>
        <v>22.305555555555554</v>
      </c>
      <c r="BQ1339" s="65">
        <f t="shared" si="439"/>
        <v>-8.3333333333332149E-2</v>
      </c>
      <c r="BR1339" s="67">
        <f t="shared" si="440"/>
        <v>13491.513888888892</v>
      </c>
      <c r="BS1339" s="57"/>
      <c r="BT1339" s="57"/>
    </row>
    <row r="1340" spans="1:72" x14ac:dyDescent="0.25">
      <c r="A1340" s="31">
        <v>1340</v>
      </c>
      <c r="B1340" s="56">
        <v>1337</v>
      </c>
      <c r="C1340" s="71">
        <v>79.900000000000006</v>
      </c>
      <c r="D1340" s="71">
        <v>0</v>
      </c>
      <c r="E1340" s="71">
        <v>22.194444444444446</v>
      </c>
      <c r="F1340" s="71">
        <v>-2.7777777777775015E-2</v>
      </c>
      <c r="G1340" s="71">
        <v>13535.986111111115</v>
      </c>
      <c r="K1340" s="57">
        <v>1336</v>
      </c>
      <c r="L1340" s="66">
        <v>42</v>
      </c>
      <c r="M1340" s="66">
        <v>0</v>
      </c>
      <c r="N1340" s="65">
        <f t="shared" si="420"/>
        <v>11.666666666666666</v>
      </c>
      <c r="O1340" s="65">
        <f t="shared" si="427"/>
        <v>2.7777777777778567E-2</v>
      </c>
      <c r="P1340" s="67">
        <f t="shared" si="428"/>
        <v>7234.5555555555438</v>
      </c>
      <c r="Q1340" s="57"/>
      <c r="R1340" s="57"/>
      <c r="T1340" s="57">
        <v>1336</v>
      </c>
      <c r="U1340" s="66">
        <v>14.1</v>
      </c>
      <c r="V1340" s="66">
        <v>0</v>
      </c>
      <c r="W1340" s="65">
        <f t="shared" si="421"/>
        <v>3.9166666666666665</v>
      </c>
      <c r="X1340" s="65">
        <f t="shared" si="429"/>
        <v>-5.5555555555555802E-2</v>
      </c>
      <c r="Y1340" s="67">
        <f t="shared" si="430"/>
        <v>10201.930555555566</v>
      </c>
      <c r="Z1340" s="57"/>
      <c r="AA1340" s="57"/>
      <c r="AC1340" s="57">
        <v>1336</v>
      </c>
      <c r="AD1340" s="66">
        <v>12.7</v>
      </c>
      <c r="AE1340" s="66">
        <v>0</v>
      </c>
      <c r="AF1340" s="65">
        <f t="shared" si="422"/>
        <v>3.5277777777777777</v>
      </c>
      <c r="AG1340" s="65">
        <f t="shared" si="431"/>
        <v>-5.5555555555555802E-2</v>
      </c>
      <c r="AH1340" s="67">
        <f t="shared" si="432"/>
        <v>9759.930555555542</v>
      </c>
      <c r="AI1340" s="57"/>
      <c r="AJ1340" s="57"/>
      <c r="AL1340" s="57">
        <v>1336</v>
      </c>
      <c r="AM1340" s="66">
        <v>36.299999999999997</v>
      </c>
      <c r="AN1340" s="66">
        <v>0</v>
      </c>
      <c r="AO1340" s="65">
        <f t="shared" si="423"/>
        <v>10.083333333333332</v>
      </c>
      <c r="AP1340" s="65">
        <f t="shared" si="433"/>
        <v>0.44444444444444287</v>
      </c>
      <c r="AQ1340" s="67">
        <f t="shared" si="434"/>
        <v>12695.624999999985</v>
      </c>
      <c r="AR1340" s="57"/>
      <c r="AS1340" s="57"/>
      <c r="AU1340" s="57">
        <v>1336</v>
      </c>
      <c r="AV1340" s="66">
        <v>36.299999999999997</v>
      </c>
      <c r="AW1340" s="66">
        <v>0</v>
      </c>
      <c r="AX1340" s="65">
        <f t="shared" si="424"/>
        <v>10.083333333333332</v>
      </c>
      <c r="AY1340" s="65">
        <f t="shared" si="435"/>
        <v>0.44444444444444287</v>
      </c>
      <c r="AZ1340" s="67">
        <f t="shared" si="436"/>
        <v>12695.624999999985</v>
      </c>
      <c r="BA1340" s="57"/>
      <c r="BB1340" s="57"/>
      <c r="BD1340" s="57">
        <v>1336</v>
      </c>
      <c r="BE1340" s="66">
        <v>80</v>
      </c>
      <c r="BF1340" s="66">
        <v>0</v>
      </c>
      <c r="BG1340" s="65">
        <f t="shared" si="425"/>
        <v>22.222222222222221</v>
      </c>
      <c r="BH1340" s="65">
        <f t="shared" si="437"/>
        <v>-8.3333333333332149E-2</v>
      </c>
      <c r="BI1340" s="67">
        <f t="shared" si="438"/>
        <v>13466.583333333341</v>
      </c>
      <c r="BJ1340" s="57"/>
      <c r="BK1340" s="57"/>
      <c r="BM1340" s="57">
        <v>1336</v>
      </c>
      <c r="BN1340" s="57">
        <v>80</v>
      </c>
      <c r="BO1340" s="66">
        <v>0</v>
      </c>
      <c r="BP1340" s="65">
        <f t="shared" si="426"/>
        <v>22.222222222222221</v>
      </c>
      <c r="BQ1340" s="65">
        <f t="shared" si="439"/>
        <v>-8.3333333333332149E-2</v>
      </c>
      <c r="BR1340" s="67">
        <f t="shared" si="440"/>
        <v>13513.777777777781</v>
      </c>
      <c r="BS1340" s="57"/>
      <c r="BT1340" s="57"/>
    </row>
    <row r="1341" spans="1:72" x14ac:dyDescent="0.25">
      <c r="A1341" s="31">
        <v>1341</v>
      </c>
      <c r="B1341" s="56">
        <v>1338</v>
      </c>
      <c r="C1341" s="71">
        <v>79.8</v>
      </c>
      <c r="D1341" s="71">
        <v>0</v>
      </c>
      <c r="E1341" s="71">
        <v>22.166666666666664</v>
      </c>
      <c r="F1341" s="71">
        <v>-2.777777777778212E-2</v>
      </c>
      <c r="G1341" s="71">
        <v>13558.16666666667</v>
      </c>
      <c r="K1341" s="57">
        <v>1337</v>
      </c>
      <c r="L1341" s="66">
        <v>42</v>
      </c>
      <c r="M1341" s="66">
        <v>0</v>
      </c>
      <c r="N1341" s="65">
        <f t="shared" si="420"/>
        <v>11.666666666666666</v>
      </c>
      <c r="O1341" s="65">
        <f t="shared" si="427"/>
        <v>0</v>
      </c>
      <c r="P1341" s="67">
        <f t="shared" si="428"/>
        <v>7246.2222222222108</v>
      </c>
      <c r="Q1341" s="57"/>
      <c r="R1341" s="57"/>
      <c r="T1341" s="57">
        <v>1337</v>
      </c>
      <c r="U1341" s="66">
        <v>14</v>
      </c>
      <c r="V1341" s="66">
        <v>0</v>
      </c>
      <c r="W1341" s="65">
        <f t="shared" si="421"/>
        <v>3.8888888888888888</v>
      </c>
      <c r="X1341" s="65">
        <f t="shared" si="429"/>
        <v>-2.7777777777777679E-2</v>
      </c>
      <c r="Y1341" s="67">
        <f t="shared" si="430"/>
        <v>10205.833333333343</v>
      </c>
      <c r="Z1341" s="57"/>
      <c r="AA1341" s="57"/>
      <c r="AC1341" s="57">
        <v>1337</v>
      </c>
      <c r="AD1341" s="66">
        <v>12.4</v>
      </c>
      <c r="AE1341" s="66">
        <v>0</v>
      </c>
      <c r="AF1341" s="65">
        <f t="shared" si="422"/>
        <v>3.4444444444444446</v>
      </c>
      <c r="AG1341" s="65">
        <f t="shared" si="431"/>
        <v>-8.3333333333333037E-2</v>
      </c>
      <c r="AH1341" s="67">
        <f t="shared" si="432"/>
        <v>9763.4166666666533</v>
      </c>
      <c r="AI1341" s="57"/>
      <c r="AJ1341" s="57"/>
      <c r="AL1341" s="57">
        <v>1337</v>
      </c>
      <c r="AM1341" s="66">
        <v>38.5</v>
      </c>
      <c r="AN1341" s="66">
        <v>0</v>
      </c>
      <c r="AO1341" s="65">
        <f t="shared" si="423"/>
        <v>10.694444444444445</v>
      </c>
      <c r="AP1341" s="65">
        <f t="shared" si="433"/>
        <v>0.61111111111111249</v>
      </c>
      <c r="AQ1341" s="67">
        <f t="shared" si="434"/>
        <v>12706.013888888874</v>
      </c>
      <c r="AR1341" s="57"/>
      <c r="AS1341" s="57"/>
      <c r="AU1341" s="57">
        <v>1337</v>
      </c>
      <c r="AV1341" s="66">
        <v>38.5</v>
      </c>
      <c r="AW1341" s="66">
        <v>0</v>
      </c>
      <c r="AX1341" s="65">
        <f t="shared" si="424"/>
        <v>10.694444444444445</v>
      </c>
      <c r="AY1341" s="65">
        <f t="shared" si="435"/>
        <v>0.61111111111111249</v>
      </c>
      <c r="AZ1341" s="67">
        <f t="shared" si="436"/>
        <v>12706.013888888874</v>
      </c>
      <c r="BA1341" s="57"/>
      <c r="BB1341" s="57"/>
      <c r="BD1341" s="57">
        <v>1337</v>
      </c>
      <c r="BE1341" s="66">
        <v>79.900000000000006</v>
      </c>
      <c r="BF1341" s="66">
        <v>0</v>
      </c>
      <c r="BG1341" s="65">
        <f t="shared" si="425"/>
        <v>22.194444444444446</v>
      </c>
      <c r="BH1341" s="65">
        <f t="shared" si="437"/>
        <v>-2.7777777777775015E-2</v>
      </c>
      <c r="BI1341" s="67">
        <f t="shared" si="438"/>
        <v>13488.791666666675</v>
      </c>
      <c r="BJ1341" s="57"/>
      <c r="BK1341" s="57"/>
      <c r="BM1341" s="57">
        <v>1337</v>
      </c>
      <c r="BN1341" s="57">
        <v>79.900000000000006</v>
      </c>
      <c r="BO1341" s="66">
        <v>0</v>
      </c>
      <c r="BP1341" s="65">
        <f t="shared" si="426"/>
        <v>22.194444444444446</v>
      </c>
      <c r="BQ1341" s="65">
        <f t="shared" si="439"/>
        <v>-2.7777777777775015E-2</v>
      </c>
      <c r="BR1341" s="67">
        <f t="shared" si="440"/>
        <v>13535.986111111115</v>
      </c>
      <c r="BS1341" s="57"/>
      <c r="BT1341" s="57"/>
    </row>
    <row r="1342" spans="1:72" x14ac:dyDescent="0.25">
      <c r="A1342" s="31">
        <v>1342</v>
      </c>
      <c r="B1342" s="56">
        <v>1339</v>
      </c>
      <c r="C1342" s="71">
        <v>79.8</v>
      </c>
      <c r="D1342" s="71">
        <v>0</v>
      </c>
      <c r="E1342" s="71">
        <v>22.166666666666664</v>
      </c>
      <c r="F1342" s="71">
        <v>0</v>
      </c>
      <c r="G1342" s="71">
        <v>13580.333333333336</v>
      </c>
      <c r="K1342" s="57">
        <v>1338</v>
      </c>
      <c r="L1342" s="66">
        <v>42.2</v>
      </c>
      <c r="M1342" s="66">
        <v>0</v>
      </c>
      <c r="N1342" s="65">
        <f t="shared" si="420"/>
        <v>11.722222222222223</v>
      </c>
      <c r="O1342" s="65">
        <f t="shared" si="427"/>
        <v>5.5555555555557135E-2</v>
      </c>
      <c r="P1342" s="67">
        <f t="shared" si="428"/>
        <v>7257.9166666666551</v>
      </c>
      <c r="Q1342" s="57"/>
      <c r="R1342" s="57"/>
      <c r="T1342" s="57">
        <v>1338</v>
      </c>
      <c r="U1342" s="66">
        <v>13.9</v>
      </c>
      <c r="V1342" s="66">
        <v>0</v>
      </c>
      <c r="W1342" s="65">
        <f t="shared" si="421"/>
        <v>3.8611111111111112</v>
      </c>
      <c r="X1342" s="65">
        <f t="shared" si="429"/>
        <v>-2.7777777777777679E-2</v>
      </c>
      <c r="Y1342" s="67">
        <f t="shared" si="430"/>
        <v>10209.708333333343</v>
      </c>
      <c r="Z1342" s="57"/>
      <c r="AA1342" s="57"/>
      <c r="AC1342" s="57">
        <v>1338</v>
      </c>
      <c r="AD1342" s="66">
        <v>12.4</v>
      </c>
      <c r="AE1342" s="66">
        <v>0</v>
      </c>
      <c r="AF1342" s="65">
        <f t="shared" si="422"/>
        <v>3.4444444444444446</v>
      </c>
      <c r="AG1342" s="65">
        <f t="shared" si="431"/>
        <v>0</v>
      </c>
      <c r="AH1342" s="67">
        <f t="shared" si="432"/>
        <v>9766.8611111110986</v>
      </c>
      <c r="AI1342" s="57"/>
      <c r="AJ1342" s="57"/>
      <c r="AL1342" s="57">
        <v>1338</v>
      </c>
      <c r="AM1342" s="66">
        <v>41</v>
      </c>
      <c r="AN1342" s="66">
        <v>0</v>
      </c>
      <c r="AO1342" s="65">
        <f t="shared" si="423"/>
        <v>11.388888888888889</v>
      </c>
      <c r="AP1342" s="65">
        <f t="shared" si="433"/>
        <v>0.69444444444444464</v>
      </c>
      <c r="AQ1342" s="67">
        <f t="shared" si="434"/>
        <v>12717.05555555554</v>
      </c>
      <c r="AR1342" s="57"/>
      <c r="AS1342" s="57"/>
      <c r="AU1342" s="57">
        <v>1338</v>
      </c>
      <c r="AV1342" s="66">
        <v>41</v>
      </c>
      <c r="AW1342" s="66">
        <v>0</v>
      </c>
      <c r="AX1342" s="65">
        <f t="shared" si="424"/>
        <v>11.388888888888889</v>
      </c>
      <c r="AY1342" s="65">
        <f t="shared" si="435"/>
        <v>0.69444444444444464</v>
      </c>
      <c r="AZ1342" s="67">
        <f t="shared" si="436"/>
        <v>12717.05555555554</v>
      </c>
      <c r="BA1342" s="57"/>
      <c r="BB1342" s="57"/>
      <c r="BD1342" s="57">
        <v>1338</v>
      </c>
      <c r="BE1342" s="66">
        <v>79.8</v>
      </c>
      <c r="BF1342" s="66">
        <v>0</v>
      </c>
      <c r="BG1342" s="65">
        <f t="shared" si="425"/>
        <v>22.166666666666664</v>
      </c>
      <c r="BH1342" s="65">
        <f t="shared" si="437"/>
        <v>-2.777777777778212E-2</v>
      </c>
      <c r="BI1342" s="67">
        <f t="shared" si="438"/>
        <v>13510.97222222223</v>
      </c>
      <c r="BJ1342" s="57"/>
      <c r="BK1342" s="57"/>
      <c r="BM1342" s="57">
        <v>1338</v>
      </c>
      <c r="BN1342" s="57">
        <v>79.8</v>
      </c>
      <c r="BO1342" s="66">
        <v>0</v>
      </c>
      <c r="BP1342" s="65">
        <f t="shared" si="426"/>
        <v>22.166666666666664</v>
      </c>
      <c r="BQ1342" s="65">
        <f t="shared" si="439"/>
        <v>-2.777777777778212E-2</v>
      </c>
      <c r="BR1342" s="67">
        <f t="shared" si="440"/>
        <v>13558.16666666667</v>
      </c>
      <c r="BS1342" s="57"/>
      <c r="BT1342" s="57"/>
    </row>
    <row r="1343" spans="1:72" x14ac:dyDescent="0.25">
      <c r="A1343" s="31">
        <v>1343</v>
      </c>
      <c r="B1343" s="56">
        <v>1340</v>
      </c>
      <c r="C1343" s="71">
        <v>79.8</v>
      </c>
      <c r="D1343" s="71">
        <v>0</v>
      </c>
      <c r="E1343" s="71">
        <v>22.166666666666664</v>
      </c>
      <c r="F1343" s="71">
        <v>0</v>
      </c>
      <c r="G1343" s="71">
        <v>13602.500000000002</v>
      </c>
      <c r="K1343" s="57">
        <v>1339</v>
      </c>
      <c r="L1343" s="66">
        <v>42.3</v>
      </c>
      <c r="M1343" s="66">
        <v>0</v>
      </c>
      <c r="N1343" s="65">
        <f t="shared" si="420"/>
        <v>11.749999999999998</v>
      </c>
      <c r="O1343" s="65">
        <f t="shared" si="427"/>
        <v>2.7777777777775015E-2</v>
      </c>
      <c r="P1343" s="67">
        <f t="shared" si="428"/>
        <v>7269.6527777777665</v>
      </c>
      <c r="Q1343" s="57"/>
      <c r="R1343" s="57"/>
      <c r="T1343" s="57">
        <v>1339</v>
      </c>
      <c r="U1343" s="66">
        <v>13.8</v>
      </c>
      <c r="V1343" s="66">
        <v>0</v>
      </c>
      <c r="W1343" s="65">
        <f t="shared" si="421"/>
        <v>3.8333333333333335</v>
      </c>
      <c r="X1343" s="65">
        <f t="shared" si="429"/>
        <v>-2.7777777777777679E-2</v>
      </c>
      <c r="Y1343" s="67">
        <f t="shared" si="430"/>
        <v>10213.555555555566</v>
      </c>
      <c r="Z1343" s="57"/>
      <c r="AA1343" s="57"/>
      <c r="AC1343" s="57">
        <v>1339</v>
      </c>
      <c r="AD1343" s="66">
        <v>12.8</v>
      </c>
      <c r="AE1343" s="66">
        <v>0</v>
      </c>
      <c r="AF1343" s="65">
        <f t="shared" si="422"/>
        <v>3.5555555555555558</v>
      </c>
      <c r="AG1343" s="65">
        <f t="shared" si="431"/>
        <v>0.11111111111111116</v>
      </c>
      <c r="AH1343" s="67">
        <f t="shared" si="432"/>
        <v>9770.3611111110986</v>
      </c>
      <c r="AI1343" s="57"/>
      <c r="AJ1343" s="57"/>
      <c r="AL1343" s="57">
        <v>1339</v>
      </c>
      <c r="AM1343" s="66">
        <v>43.7</v>
      </c>
      <c r="AN1343" s="66">
        <v>0</v>
      </c>
      <c r="AO1343" s="65">
        <f t="shared" si="423"/>
        <v>12.138888888888889</v>
      </c>
      <c r="AP1343" s="65">
        <f t="shared" si="433"/>
        <v>0.75</v>
      </c>
      <c r="AQ1343" s="67">
        <f t="shared" si="434"/>
        <v>12728.819444444429</v>
      </c>
      <c r="AR1343" s="57"/>
      <c r="AS1343" s="57"/>
      <c r="AU1343" s="57">
        <v>1339</v>
      </c>
      <c r="AV1343" s="66">
        <v>43.7</v>
      </c>
      <c r="AW1343" s="66">
        <v>0</v>
      </c>
      <c r="AX1343" s="65">
        <f t="shared" si="424"/>
        <v>12.138888888888889</v>
      </c>
      <c r="AY1343" s="65">
        <f t="shared" si="435"/>
        <v>0.75</v>
      </c>
      <c r="AZ1343" s="67">
        <f t="shared" si="436"/>
        <v>12728.819444444429</v>
      </c>
      <c r="BA1343" s="57"/>
      <c r="BB1343" s="57"/>
      <c r="BD1343" s="57">
        <v>1339</v>
      </c>
      <c r="BE1343" s="66">
        <v>79.8</v>
      </c>
      <c r="BF1343" s="66">
        <v>0</v>
      </c>
      <c r="BG1343" s="65">
        <f t="shared" si="425"/>
        <v>22.166666666666664</v>
      </c>
      <c r="BH1343" s="65">
        <f t="shared" si="437"/>
        <v>0</v>
      </c>
      <c r="BI1343" s="67">
        <f t="shared" si="438"/>
        <v>13533.138888888896</v>
      </c>
      <c r="BJ1343" s="57"/>
      <c r="BK1343" s="57"/>
      <c r="BM1343" s="57">
        <v>1339</v>
      </c>
      <c r="BN1343" s="57">
        <v>79.8</v>
      </c>
      <c r="BO1343" s="66">
        <v>0</v>
      </c>
      <c r="BP1343" s="65">
        <f t="shared" si="426"/>
        <v>22.166666666666664</v>
      </c>
      <c r="BQ1343" s="65">
        <f t="shared" si="439"/>
        <v>0</v>
      </c>
      <c r="BR1343" s="67">
        <f t="shared" si="440"/>
        <v>13580.333333333336</v>
      </c>
      <c r="BS1343" s="57"/>
      <c r="BT1343" s="57"/>
    </row>
    <row r="1344" spans="1:72" x14ac:dyDescent="0.25">
      <c r="A1344" s="31">
        <v>1344</v>
      </c>
      <c r="B1344" s="56">
        <v>1341</v>
      </c>
      <c r="C1344" s="71">
        <v>79.900000000000006</v>
      </c>
      <c r="D1344" s="71">
        <v>0</v>
      </c>
      <c r="E1344" s="71">
        <v>22.194444444444446</v>
      </c>
      <c r="F1344" s="71">
        <v>2.777777777778212E-2</v>
      </c>
      <c r="G1344" s="71">
        <v>13624.680555555557</v>
      </c>
      <c r="K1344" s="57">
        <v>1340</v>
      </c>
      <c r="L1344" s="66">
        <v>42.6</v>
      </c>
      <c r="M1344" s="66">
        <v>0</v>
      </c>
      <c r="N1344" s="65">
        <f t="shared" si="420"/>
        <v>11.833333333333334</v>
      </c>
      <c r="O1344" s="65">
        <f t="shared" si="427"/>
        <v>8.3333333333335702E-2</v>
      </c>
      <c r="P1344" s="67">
        <f t="shared" si="428"/>
        <v>7281.4444444444334</v>
      </c>
      <c r="Q1344" s="57"/>
      <c r="R1344" s="57"/>
      <c r="T1344" s="57">
        <v>1340</v>
      </c>
      <c r="U1344" s="66">
        <v>13.7</v>
      </c>
      <c r="V1344" s="66">
        <v>0</v>
      </c>
      <c r="W1344" s="65">
        <f t="shared" si="421"/>
        <v>3.8055555555555554</v>
      </c>
      <c r="X1344" s="65">
        <f t="shared" si="429"/>
        <v>-2.7777777777778123E-2</v>
      </c>
      <c r="Y1344" s="67">
        <f t="shared" si="430"/>
        <v>10217.375000000011</v>
      </c>
      <c r="Z1344" s="57"/>
      <c r="AA1344" s="57"/>
      <c r="AC1344" s="57">
        <v>1340</v>
      </c>
      <c r="AD1344" s="66">
        <v>14.1</v>
      </c>
      <c r="AE1344" s="66">
        <v>0</v>
      </c>
      <c r="AF1344" s="65">
        <f t="shared" si="422"/>
        <v>3.9166666666666665</v>
      </c>
      <c r="AG1344" s="65">
        <f t="shared" si="431"/>
        <v>0.36111111111111072</v>
      </c>
      <c r="AH1344" s="67">
        <f t="shared" si="432"/>
        <v>9774.0972222222099</v>
      </c>
      <c r="AI1344" s="57"/>
      <c r="AJ1344" s="57"/>
      <c r="AL1344" s="57">
        <v>1340</v>
      </c>
      <c r="AM1344" s="66">
        <v>46.5</v>
      </c>
      <c r="AN1344" s="66">
        <v>0</v>
      </c>
      <c r="AO1344" s="65">
        <f t="shared" si="423"/>
        <v>12.916666666666666</v>
      </c>
      <c r="AP1344" s="65">
        <f t="shared" si="433"/>
        <v>0.77777777777777679</v>
      </c>
      <c r="AQ1344" s="67">
        <f t="shared" si="434"/>
        <v>12741.347222222206</v>
      </c>
      <c r="AR1344" s="57"/>
      <c r="AS1344" s="57"/>
      <c r="AU1344" s="57">
        <v>1340</v>
      </c>
      <c r="AV1344" s="66">
        <v>46.5</v>
      </c>
      <c r="AW1344" s="66">
        <v>0</v>
      </c>
      <c r="AX1344" s="65">
        <f t="shared" si="424"/>
        <v>12.916666666666666</v>
      </c>
      <c r="AY1344" s="65">
        <f t="shared" si="435"/>
        <v>0.77777777777777679</v>
      </c>
      <c r="AZ1344" s="67">
        <f t="shared" si="436"/>
        <v>12741.347222222206</v>
      </c>
      <c r="BA1344" s="57"/>
      <c r="BB1344" s="57"/>
      <c r="BD1344" s="57">
        <v>1340</v>
      </c>
      <c r="BE1344" s="66">
        <v>79.8</v>
      </c>
      <c r="BF1344" s="66">
        <v>0</v>
      </c>
      <c r="BG1344" s="65">
        <f t="shared" si="425"/>
        <v>22.166666666666664</v>
      </c>
      <c r="BH1344" s="65">
        <f t="shared" si="437"/>
        <v>0</v>
      </c>
      <c r="BI1344" s="67">
        <f t="shared" si="438"/>
        <v>13555.305555555562</v>
      </c>
      <c r="BJ1344" s="57"/>
      <c r="BK1344" s="57"/>
      <c r="BM1344" s="57">
        <v>1340</v>
      </c>
      <c r="BN1344" s="57">
        <v>79.8</v>
      </c>
      <c r="BO1344" s="66">
        <v>0</v>
      </c>
      <c r="BP1344" s="65">
        <f t="shared" si="426"/>
        <v>22.166666666666664</v>
      </c>
      <c r="BQ1344" s="65">
        <f t="shared" si="439"/>
        <v>0</v>
      </c>
      <c r="BR1344" s="67">
        <f t="shared" si="440"/>
        <v>13602.500000000002</v>
      </c>
      <c r="BS1344" s="57"/>
      <c r="BT1344" s="57"/>
    </row>
    <row r="1345" spans="1:72" x14ac:dyDescent="0.25">
      <c r="A1345" s="31">
        <v>1345</v>
      </c>
      <c r="B1345" s="56">
        <v>1342</v>
      </c>
      <c r="C1345" s="71">
        <v>80</v>
      </c>
      <c r="D1345" s="71">
        <v>0</v>
      </c>
      <c r="E1345" s="71">
        <v>22.222222222222221</v>
      </c>
      <c r="F1345" s="71">
        <v>2.7777777777775015E-2</v>
      </c>
      <c r="G1345" s="71">
        <v>13646.888888888891</v>
      </c>
      <c r="K1345" s="57">
        <v>1341</v>
      </c>
      <c r="L1345" s="66">
        <v>43</v>
      </c>
      <c r="M1345" s="66">
        <v>0</v>
      </c>
      <c r="N1345" s="65">
        <f t="shared" si="420"/>
        <v>11.944444444444445</v>
      </c>
      <c r="O1345" s="65">
        <f t="shared" si="427"/>
        <v>0.11111111111111072</v>
      </c>
      <c r="P1345" s="67">
        <f t="shared" si="428"/>
        <v>7293.3333333333221</v>
      </c>
      <c r="Q1345" s="57"/>
      <c r="R1345" s="57"/>
      <c r="T1345" s="57">
        <v>1341</v>
      </c>
      <c r="U1345" s="66">
        <v>13.6</v>
      </c>
      <c r="V1345" s="66">
        <v>0</v>
      </c>
      <c r="W1345" s="65">
        <f t="shared" si="421"/>
        <v>3.7777777777777777</v>
      </c>
      <c r="X1345" s="65">
        <f t="shared" si="429"/>
        <v>-2.7777777777777679E-2</v>
      </c>
      <c r="Y1345" s="67">
        <f t="shared" si="430"/>
        <v>10221.166666666677</v>
      </c>
      <c r="Z1345" s="57"/>
      <c r="AA1345" s="57"/>
      <c r="AC1345" s="57">
        <v>1341</v>
      </c>
      <c r="AD1345" s="66">
        <v>16.2</v>
      </c>
      <c r="AE1345" s="66">
        <v>0</v>
      </c>
      <c r="AF1345" s="65">
        <f t="shared" si="422"/>
        <v>4.5</v>
      </c>
      <c r="AG1345" s="65">
        <f t="shared" si="431"/>
        <v>0.58333333333333348</v>
      </c>
      <c r="AH1345" s="67">
        <f t="shared" si="432"/>
        <v>9778.3055555555438</v>
      </c>
      <c r="AI1345" s="57"/>
      <c r="AJ1345" s="57"/>
      <c r="AL1345" s="57">
        <v>1341</v>
      </c>
      <c r="AM1345" s="66">
        <v>49.1</v>
      </c>
      <c r="AN1345" s="66">
        <v>0</v>
      </c>
      <c r="AO1345" s="65">
        <f t="shared" si="423"/>
        <v>13.638888888888889</v>
      </c>
      <c r="AP1345" s="65">
        <f t="shared" si="433"/>
        <v>0.72222222222222321</v>
      </c>
      <c r="AQ1345" s="67">
        <f t="shared" si="434"/>
        <v>12754.624999999984</v>
      </c>
      <c r="AR1345" s="57"/>
      <c r="AS1345" s="57"/>
      <c r="AU1345" s="57">
        <v>1341</v>
      </c>
      <c r="AV1345" s="66">
        <v>49.1</v>
      </c>
      <c r="AW1345" s="66">
        <v>0</v>
      </c>
      <c r="AX1345" s="65">
        <f t="shared" si="424"/>
        <v>13.638888888888889</v>
      </c>
      <c r="AY1345" s="65">
        <f t="shared" si="435"/>
        <v>0.72222222222222321</v>
      </c>
      <c r="AZ1345" s="67">
        <f t="shared" si="436"/>
        <v>12754.624999999984</v>
      </c>
      <c r="BA1345" s="57"/>
      <c r="BB1345" s="57"/>
      <c r="BD1345" s="57">
        <v>1341</v>
      </c>
      <c r="BE1345" s="66">
        <v>79.900000000000006</v>
      </c>
      <c r="BF1345" s="66">
        <v>0</v>
      </c>
      <c r="BG1345" s="65">
        <f t="shared" si="425"/>
        <v>22.194444444444446</v>
      </c>
      <c r="BH1345" s="65">
        <f t="shared" si="437"/>
        <v>2.777777777778212E-2</v>
      </c>
      <c r="BI1345" s="67">
        <f t="shared" si="438"/>
        <v>13577.486111111117</v>
      </c>
      <c r="BJ1345" s="57"/>
      <c r="BK1345" s="57"/>
      <c r="BM1345" s="57">
        <v>1341</v>
      </c>
      <c r="BN1345" s="57">
        <v>79.900000000000006</v>
      </c>
      <c r="BO1345" s="66">
        <v>0</v>
      </c>
      <c r="BP1345" s="65">
        <f t="shared" si="426"/>
        <v>22.194444444444446</v>
      </c>
      <c r="BQ1345" s="65">
        <f t="shared" si="439"/>
        <v>2.777777777778212E-2</v>
      </c>
      <c r="BR1345" s="67">
        <f t="shared" si="440"/>
        <v>13624.680555555557</v>
      </c>
      <c r="BS1345" s="57"/>
      <c r="BT1345" s="57"/>
    </row>
    <row r="1346" spans="1:72" x14ac:dyDescent="0.25">
      <c r="A1346" s="31">
        <v>1346</v>
      </c>
      <c r="B1346" s="56">
        <v>1343</v>
      </c>
      <c r="C1346" s="71">
        <v>80.400000000000006</v>
      </c>
      <c r="D1346" s="71">
        <v>0</v>
      </c>
      <c r="E1346" s="71">
        <v>22.333333333333336</v>
      </c>
      <c r="F1346" s="71">
        <v>0.11111111111111427</v>
      </c>
      <c r="G1346" s="71">
        <v>13669.166666666668</v>
      </c>
      <c r="K1346" s="57">
        <v>1342</v>
      </c>
      <c r="L1346" s="66">
        <v>43.3</v>
      </c>
      <c r="M1346" s="66">
        <v>0</v>
      </c>
      <c r="N1346" s="65">
        <f t="shared" si="420"/>
        <v>12.027777777777777</v>
      </c>
      <c r="O1346" s="65">
        <f t="shared" si="427"/>
        <v>8.3333333333332149E-2</v>
      </c>
      <c r="P1346" s="67">
        <f t="shared" si="428"/>
        <v>7305.3194444444334</v>
      </c>
      <c r="Q1346" s="57"/>
      <c r="R1346" s="57"/>
      <c r="T1346" s="57">
        <v>1342</v>
      </c>
      <c r="U1346" s="66">
        <v>13.5</v>
      </c>
      <c r="V1346" s="66">
        <v>0</v>
      </c>
      <c r="W1346" s="65">
        <f t="shared" si="421"/>
        <v>3.75</v>
      </c>
      <c r="X1346" s="65">
        <f t="shared" si="429"/>
        <v>-2.7777777777777679E-2</v>
      </c>
      <c r="Y1346" s="67">
        <f t="shared" si="430"/>
        <v>10224.930555555566</v>
      </c>
      <c r="Z1346" s="57"/>
      <c r="AA1346" s="57"/>
      <c r="AC1346" s="57">
        <v>1342</v>
      </c>
      <c r="AD1346" s="66">
        <v>18.8</v>
      </c>
      <c r="AE1346" s="66">
        <v>0</v>
      </c>
      <c r="AF1346" s="65">
        <f t="shared" si="422"/>
        <v>5.2222222222222223</v>
      </c>
      <c r="AG1346" s="65">
        <f t="shared" si="431"/>
        <v>0.72222222222222232</v>
      </c>
      <c r="AH1346" s="67">
        <f t="shared" si="432"/>
        <v>9783.1666666666551</v>
      </c>
      <c r="AI1346" s="57"/>
      <c r="AJ1346" s="57"/>
      <c r="AL1346" s="57">
        <v>1342</v>
      </c>
      <c r="AM1346" s="66">
        <v>51.6</v>
      </c>
      <c r="AN1346" s="66">
        <v>0</v>
      </c>
      <c r="AO1346" s="65">
        <f t="shared" si="423"/>
        <v>14.333333333333334</v>
      </c>
      <c r="AP1346" s="65">
        <f t="shared" si="433"/>
        <v>0.69444444444444464</v>
      </c>
      <c r="AQ1346" s="67">
        <f t="shared" si="434"/>
        <v>12768.611111111095</v>
      </c>
      <c r="AR1346" s="57"/>
      <c r="AS1346" s="57"/>
      <c r="AU1346" s="57">
        <v>1342</v>
      </c>
      <c r="AV1346" s="66">
        <v>51.6</v>
      </c>
      <c r="AW1346" s="66">
        <v>0</v>
      </c>
      <c r="AX1346" s="65">
        <f t="shared" si="424"/>
        <v>14.333333333333334</v>
      </c>
      <c r="AY1346" s="65">
        <f t="shared" si="435"/>
        <v>0.69444444444444464</v>
      </c>
      <c r="AZ1346" s="67">
        <f t="shared" si="436"/>
        <v>12768.611111111095</v>
      </c>
      <c r="BA1346" s="57"/>
      <c r="BB1346" s="57"/>
      <c r="BD1346" s="57">
        <v>1342</v>
      </c>
      <c r="BE1346" s="66">
        <v>80</v>
      </c>
      <c r="BF1346" s="66">
        <v>0</v>
      </c>
      <c r="BG1346" s="65">
        <f t="shared" si="425"/>
        <v>22.222222222222221</v>
      </c>
      <c r="BH1346" s="65">
        <f t="shared" si="437"/>
        <v>2.7777777777775015E-2</v>
      </c>
      <c r="BI1346" s="67">
        <f t="shared" si="438"/>
        <v>13599.694444444451</v>
      </c>
      <c r="BJ1346" s="57"/>
      <c r="BK1346" s="57"/>
      <c r="BM1346" s="57">
        <v>1342</v>
      </c>
      <c r="BN1346" s="57">
        <v>80</v>
      </c>
      <c r="BO1346" s="66">
        <v>0</v>
      </c>
      <c r="BP1346" s="65">
        <f t="shared" si="426"/>
        <v>22.222222222222221</v>
      </c>
      <c r="BQ1346" s="65">
        <f t="shared" si="439"/>
        <v>2.7777777777775015E-2</v>
      </c>
      <c r="BR1346" s="67">
        <f t="shared" si="440"/>
        <v>13646.888888888891</v>
      </c>
      <c r="BS1346" s="57"/>
      <c r="BT1346" s="57"/>
    </row>
    <row r="1347" spans="1:72" x14ac:dyDescent="0.25">
      <c r="A1347" s="31">
        <v>1347</v>
      </c>
      <c r="B1347" s="56">
        <v>1344</v>
      </c>
      <c r="C1347" s="71">
        <v>80.8</v>
      </c>
      <c r="D1347" s="71">
        <v>0</v>
      </c>
      <c r="E1347" s="71">
        <v>22.444444444444443</v>
      </c>
      <c r="F1347" s="71">
        <v>0.11111111111110716</v>
      </c>
      <c r="G1347" s="71">
        <v>13691.555555555557</v>
      </c>
      <c r="K1347" s="57">
        <v>1343</v>
      </c>
      <c r="L1347" s="66">
        <v>43.7</v>
      </c>
      <c r="M1347" s="66">
        <v>0</v>
      </c>
      <c r="N1347" s="65">
        <f t="shared" si="420"/>
        <v>12.138888888888889</v>
      </c>
      <c r="O1347" s="65">
        <f t="shared" si="427"/>
        <v>0.11111111111111249</v>
      </c>
      <c r="P1347" s="67">
        <f t="shared" si="428"/>
        <v>7317.4027777777665</v>
      </c>
      <c r="Q1347" s="57"/>
      <c r="R1347" s="57"/>
      <c r="T1347" s="57">
        <v>1343</v>
      </c>
      <c r="U1347" s="66">
        <v>13.4</v>
      </c>
      <c r="V1347" s="66">
        <v>0</v>
      </c>
      <c r="W1347" s="65">
        <f t="shared" si="421"/>
        <v>3.7222222222222223</v>
      </c>
      <c r="X1347" s="65">
        <f t="shared" si="429"/>
        <v>-2.7777777777777679E-2</v>
      </c>
      <c r="Y1347" s="67">
        <f t="shared" si="430"/>
        <v>10228.666666666677</v>
      </c>
      <c r="Z1347" s="57"/>
      <c r="AA1347" s="57"/>
      <c r="AC1347" s="57">
        <v>1343</v>
      </c>
      <c r="AD1347" s="66">
        <v>21.9</v>
      </c>
      <c r="AE1347" s="66">
        <v>0</v>
      </c>
      <c r="AF1347" s="65">
        <f t="shared" si="422"/>
        <v>6.083333333333333</v>
      </c>
      <c r="AG1347" s="65">
        <f t="shared" si="431"/>
        <v>0.86111111111111072</v>
      </c>
      <c r="AH1347" s="67">
        <f t="shared" si="432"/>
        <v>9788.8194444444325</v>
      </c>
      <c r="AI1347" s="57"/>
      <c r="AJ1347" s="57"/>
      <c r="AL1347" s="57">
        <v>1343</v>
      </c>
      <c r="AM1347" s="66">
        <v>53.9</v>
      </c>
      <c r="AN1347" s="66">
        <v>0</v>
      </c>
      <c r="AO1347" s="65">
        <f t="shared" si="423"/>
        <v>14.972222222222221</v>
      </c>
      <c r="AP1347" s="65">
        <f t="shared" si="433"/>
        <v>0.63888888888888751</v>
      </c>
      <c r="AQ1347" s="67">
        <f t="shared" si="434"/>
        <v>12783.263888888872</v>
      </c>
      <c r="AR1347" s="57"/>
      <c r="AS1347" s="57"/>
      <c r="AU1347" s="57">
        <v>1343</v>
      </c>
      <c r="AV1347" s="66">
        <v>53.9</v>
      </c>
      <c r="AW1347" s="66">
        <v>0</v>
      </c>
      <c r="AX1347" s="65">
        <f t="shared" si="424"/>
        <v>14.972222222222221</v>
      </c>
      <c r="AY1347" s="65">
        <f t="shared" si="435"/>
        <v>0.63888888888888751</v>
      </c>
      <c r="AZ1347" s="67">
        <f t="shared" si="436"/>
        <v>12783.263888888872</v>
      </c>
      <c r="BA1347" s="57"/>
      <c r="BB1347" s="57"/>
      <c r="BD1347" s="57">
        <v>1343</v>
      </c>
      <c r="BE1347" s="66">
        <v>80.400000000000006</v>
      </c>
      <c r="BF1347" s="66">
        <v>0</v>
      </c>
      <c r="BG1347" s="65">
        <f t="shared" si="425"/>
        <v>22.333333333333336</v>
      </c>
      <c r="BH1347" s="65">
        <f t="shared" si="437"/>
        <v>0.11111111111111427</v>
      </c>
      <c r="BI1347" s="67">
        <f t="shared" si="438"/>
        <v>13621.972222222228</v>
      </c>
      <c r="BJ1347" s="57"/>
      <c r="BK1347" s="57"/>
      <c r="BM1347" s="57">
        <v>1343</v>
      </c>
      <c r="BN1347" s="57">
        <v>80.400000000000006</v>
      </c>
      <c r="BO1347" s="66">
        <v>0</v>
      </c>
      <c r="BP1347" s="65">
        <f t="shared" si="426"/>
        <v>22.333333333333336</v>
      </c>
      <c r="BQ1347" s="65">
        <f t="shared" si="439"/>
        <v>0.11111111111111427</v>
      </c>
      <c r="BR1347" s="67">
        <f t="shared" si="440"/>
        <v>13669.166666666668</v>
      </c>
      <c r="BS1347" s="57"/>
      <c r="BT1347" s="57"/>
    </row>
    <row r="1348" spans="1:72" x14ac:dyDescent="0.25">
      <c r="A1348" s="31">
        <v>1348</v>
      </c>
      <c r="B1348" s="56">
        <v>1345</v>
      </c>
      <c r="C1348" s="71">
        <v>81.2</v>
      </c>
      <c r="D1348" s="71">
        <v>0</v>
      </c>
      <c r="E1348" s="71">
        <v>22.555555555555557</v>
      </c>
      <c r="F1348" s="71">
        <v>0.11111111111111427</v>
      </c>
      <c r="G1348" s="71">
        <v>13714.055555555557</v>
      </c>
      <c r="K1348" s="57">
        <v>1344</v>
      </c>
      <c r="L1348" s="66">
        <v>44</v>
      </c>
      <c r="M1348" s="66">
        <v>0</v>
      </c>
      <c r="N1348" s="65">
        <f t="shared" si="420"/>
        <v>12.222222222222221</v>
      </c>
      <c r="O1348" s="65">
        <f t="shared" si="427"/>
        <v>8.3333333333332149E-2</v>
      </c>
      <c r="P1348" s="67">
        <f t="shared" si="428"/>
        <v>7329.5833333333221</v>
      </c>
      <c r="Q1348" s="57"/>
      <c r="R1348" s="57"/>
      <c r="T1348" s="57">
        <v>1344</v>
      </c>
      <c r="U1348" s="66">
        <v>13.3</v>
      </c>
      <c r="V1348" s="66">
        <v>0</v>
      </c>
      <c r="W1348" s="65">
        <f t="shared" si="421"/>
        <v>3.6944444444444446</v>
      </c>
      <c r="X1348" s="65">
        <f t="shared" si="429"/>
        <v>-2.7777777777777679E-2</v>
      </c>
      <c r="Y1348" s="67">
        <f t="shared" si="430"/>
        <v>10232.375000000011</v>
      </c>
      <c r="Z1348" s="57"/>
      <c r="AA1348" s="57"/>
      <c r="AC1348" s="57">
        <v>1344</v>
      </c>
      <c r="AD1348" s="66">
        <v>25</v>
      </c>
      <c r="AE1348" s="66">
        <v>0</v>
      </c>
      <c r="AF1348" s="65">
        <f t="shared" si="422"/>
        <v>6.9444444444444446</v>
      </c>
      <c r="AG1348" s="65">
        <f t="shared" si="431"/>
        <v>0.8611111111111116</v>
      </c>
      <c r="AH1348" s="67">
        <f t="shared" si="432"/>
        <v>9795.3333333333212</v>
      </c>
      <c r="AI1348" s="57"/>
      <c r="AJ1348" s="57"/>
      <c r="AL1348" s="57">
        <v>1344</v>
      </c>
      <c r="AM1348" s="66">
        <v>56</v>
      </c>
      <c r="AN1348" s="66">
        <v>0</v>
      </c>
      <c r="AO1348" s="65">
        <f t="shared" si="423"/>
        <v>15.555555555555555</v>
      </c>
      <c r="AP1348" s="65">
        <f t="shared" si="433"/>
        <v>0.58333333333333393</v>
      </c>
      <c r="AQ1348" s="67">
        <f t="shared" si="434"/>
        <v>12798.527777777761</v>
      </c>
      <c r="AR1348" s="57"/>
      <c r="AS1348" s="57"/>
      <c r="AU1348" s="57">
        <v>1344</v>
      </c>
      <c r="AV1348" s="66">
        <v>56</v>
      </c>
      <c r="AW1348" s="66">
        <v>0</v>
      </c>
      <c r="AX1348" s="65">
        <f t="shared" si="424"/>
        <v>15.555555555555555</v>
      </c>
      <c r="AY1348" s="65">
        <f t="shared" si="435"/>
        <v>0.58333333333333393</v>
      </c>
      <c r="AZ1348" s="67">
        <f t="shared" si="436"/>
        <v>12798.527777777761</v>
      </c>
      <c r="BA1348" s="57"/>
      <c r="BB1348" s="57"/>
      <c r="BD1348" s="57">
        <v>1344</v>
      </c>
      <c r="BE1348" s="66">
        <v>80.8</v>
      </c>
      <c r="BF1348" s="66">
        <v>0</v>
      </c>
      <c r="BG1348" s="65">
        <f t="shared" si="425"/>
        <v>22.444444444444443</v>
      </c>
      <c r="BH1348" s="65">
        <f t="shared" si="437"/>
        <v>0.11111111111110716</v>
      </c>
      <c r="BI1348" s="67">
        <f t="shared" si="438"/>
        <v>13644.361111111117</v>
      </c>
      <c r="BJ1348" s="57"/>
      <c r="BK1348" s="57"/>
      <c r="BM1348" s="57">
        <v>1344</v>
      </c>
      <c r="BN1348" s="57">
        <v>80.8</v>
      </c>
      <c r="BO1348" s="66">
        <v>0</v>
      </c>
      <c r="BP1348" s="65">
        <f t="shared" si="426"/>
        <v>22.444444444444443</v>
      </c>
      <c r="BQ1348" s="65">
        <f t="shared" si="439"/>
        <v>0.11111111111110716</v>
      </c>
      <c r="BR1348" s="67">
        <f t="shared" si="440"/>
        <v>13691.555555555557</v>
      </c>
      <c r="BS1348" s="57"/>
      <c r="BT1348" s="57"/>
    </row>
    <row r="1349" spans="1:72" x14ac:dyDescent="0.25">
      <c r="A1349" s="31">
        <v>1349</v>
      </c>
      <c r="B1349" s="56">
        <v>1346</v>
      </c>
      <c r="C1349" s="71">
        <v>81.5</v>
      </c>
      <c r="D1349" s="71">
        <v>0</v>
      </c>
      <c r="E1349" s="71">
        <v>22.638888888888889</v>
      </c>
      <c r="F1349" s="71">
        <v>8.3333333333332149E-2</v>
      </c>
      <c r="G1349" s="71">
        <v>13736.652777777779</v>
      </c>
      <c r="K1349" s="57">
        <v>1345</v>
      </c>
      <c r="L1349" s="66">
        <v>44.3</v>
      </c>
      <c r="M1349" s="66">
        <v>0</v>
      </c>
      <c r="N1349" s="65">
        <f t="shared" ref="N1349:N1412" si="441">L1349/3.6</f>
        <v>12.305555555555554</v>
      </c>
      <c r="O1349" s="65">
        <f t="shared" si="427"/>
        <v>8.3333333333332149E-2</v>
      </c>
      <c r="P1349" s="67">
        <f t="shared" si="428"/>
        <v>7341.8472222222108</v>
      </c>
      <c r="Q1349" s="57"/>
      <c r="R1349" s="57"/>
      <c r="T1349" s="57">
        <v>1345</v>
      </c>
      <c r="U1349" s="66">
        <v>13.2</v>
      </c>
      <c r="V1349" s="66">
        <v>0</v>
      </c>
      <c r="W1349" s="65">
        <f t="shared" ref="W1349:W1412" si="442">U1349/3.6</f>
        <v>3.6666666666666665</v>
      </c>
      <c r="X1349" s="65">
        <f t="shared" si="429"/>
        <v>-2.7777777777778123E-2</v>
      </c>
      <c r="Y1349" s="67">
        <f t="shared" si="430"/>
        <v>10236.055555555566</v>
      </c>
      <c r="Z1349" s="57"/>
      <c r="AA1349" s="57"/>
      <c r="AC1349" s="57">
        <v>1345</v>
      </c>
      <c r="AD1349" s="66">
        <v>28.4</v>
      </c>
      <c r="AE1349" s="66">
        <v>0</v>
      </c>
      <c r="AF1349" s="65">
        <f t="shared" ref="AF1349:AF1412" si="443">AD1349/3.6</f>
        <v>7.8888888888888884</v>
      </c>
      <c r="AG1349" s="65">
        <f t="shared" si="431"/>
        <v>0.94444444444444375</v>
      </c>
      <c r="AH1349" s="67">
        <f t="shared" si="432"/>
        <v>9802.7499999999873</v>
      </c>
      <c r="AI1349" s="57"/>
      <c r="AJ1349" s="57"/>
      <c r="AL1349" s="57">
        <v>1345</v>
      </c>
      <c r="AM1349" s="66">
        <v>57.9</v>
      </c>
      <c r="AN1349" s="66">
        <v>0</v>
      </c>
      <c r="AO1349" s="65">
        <f t="shared" ref="AO1349:AO1412" si="444">AM1349/3.6</f>
        <v>16.083333333333332</v>
      </c>
      <c r="AP1349" s="65">
        <f t="shared" si="433"/>
        <v>0.52777777777777679</v>
      </c>
      <c r="AQ1349" s="67">
        <f t="shared" si="434"/>
        <v>12814.347222222206</v>
      </c>
      <c r="AR1349" s="57"/>
      <c r="AS1349" s="57"/>
      <c r="AU1349" s="57">
        <v>1345</v>
      </c>
      <c r="AV1349" s="66">
        <v>57.9</v>
      </c>
      <c r="AW1349" s="66">
        <v>0</v>
      </c>
      <c r="AX1349" s="65">
        <f t="shared" ref="AX1349:AX1412" si="445">AV1349/3.6</f>
        <v>16.083333333333332</v>
      </c>
      <c r="AY1349" s="65">
        <f t="shared" si="435"/>
        <v>0.52777777777777679</v>
      </c>
      <c r="AZ1349" s="67">
        <f t="shared" si="436"/>
        <v>12814.347222222206</v>
      </c>
      <c r="BA1349" s="57"/>
      <c r="BB1349" s="57"/>
      <c r="BD1349" s="57">
        <v>1345</v>
      </c>
      <c r="BE1349" s="66">
        <v>81.2</v>
      </c>
      <c r="BF1349" s="66">
        <v>0</v>
      </c>
      <c r="BG1349" s="65">
        <f t="shared" ref="BG1349:BG1412" si="446">BE1349/3.6</f>
        <v>22.555555555555557</v>
      </c>
      <c r="BH1349" s="65">
        <f t="shared" si="437"/>
        <v>0.11111111111111427</v>
      </c>
      <c r="BI1349" s="67">
        <f t="shared" si="438"/>
        <v>13666.861111111117</v>
      </c>
      <c r="BJ1349" s="57"/>
      <c r="BK1349" s="57"/>
      <c r="BM1349" s="57">
        <v>1345</v>
      </c>
      <c r="BN1349" s="57">
        <v>81.2</v>
      </c>
      <c r="BO1349" s="66">
        <v>0</v>
      </c>
      <c r="BP1349" s="65">
        <f t="shared" ref="BP1349:BP1412" si="447">BN1349/3.6</f>
        <v>22.555555555555557</v>
      </c>
      <c r="BQ1349" s="65">
        <f t="shared" si="439"/>
        <v>0.11111111111111427</v>
      </c>
      <c r="BR1349" s="67">
        <f t="shared" si="440"/>
        <v>13714.055555555557</v>
      </c>
      <c r="BS1349" s="57"/>
      <c r="BT1349" s="57"/>
    </row>
    <row r="1350" spans="1:72" x14ac:dyDescent="0.25">
      <c r="A1350" s="31">
        <v>1350</v>
      </c>
      <c r="B1350" s="56">
        <v>1347</v>
      </c>
      <c r="C1350" s="71">
        <v>81.599999999999994</v>
      </c>
      <c r="D1350" s="71">
        <v>0</v>
      </c>
      <c r="E1350" s="71">
        <v>22.666666666666664</v>
      </c>
      <c r="F1350" s="71">
        <v>2.7777777777775015E-2</v>
      </c>
      <c r="G1350" s="71">
        <v>13759.305555555557</v>
      </c>
      <c r="K1350" s="57">
        <v>1346</v>
      </c>
      <c r="L1350" s="66">
        <v>44.5</v>
      </c>
      <c r="M1350" s="66">
        <v>0</v>
      </c>
      <c r="N1350" s="65">
        <f t="shared" si="441"/>
        <v>12.361111111111111</v>
      </c>
      <c r="O1350" s="65">
        <f t="shared" ref="O1350:O1413" si="448">N1350-N1349</f>
        <v>5.5555555555557135E-2</v>
      </c>
      <c r="P1350" s="67">
        <f t="shared" ref="P1350:P1413" si="449">N1349+(O1350/2)+P1349</f>
        <v>7354.1805555555438</v>
      </c>
      <c r="Q1350" s="57"/>
      <c r="R1350" s="57"/>
      <c r="T1350" s="57">
        <v>1346</v>
      </c>
      <c r="U1350" s="66">
        <v>13.2</v>
      </c>
      <c r="V1350" s="66">
        <v>0</v>
      </c>
      <c r="W1350" s="65">
        <f t="shared" si="442"/>
        <v>3.6666666666666665</v>
      </c>
      <c r="X1350" s="65">
        <f t="shared" ref="X1350:X1413" si="450">W1350-W1349</f>
        <v>0</v>
      </c>
      <c r="Y1350" s="67">
        <f t="shared" ref="Y1350:Y1413" si="451">W1349+(X1350/2)+Y1349</f>
        <v>10239.722222222232</v>
      </c>
      <c r="Z1350" s="57"/>
      <c r="AA1350" s="57"/>
      <c r="AC1350" s="57">
        <v>1346</v>
      </c>
      <c r="AD1350" s="66">
        <v>31.3</v>
      </c>
      <c r="AE1350" s="66">
        <v>0</v>
      </c>
      <c r="AF1350" s="65">
        <f t="shared" si="443"/>
        <v>8.6944444444444446</v>
      </c>
      <c r="AG1350" s="65">
        <f t="shared" ref="AG1350:AG1413" si="452">AF1350-AF1349</f>
        <v>0.80555555555555625</v>
      </c>
      <c r="AH1350" s="67">
        <f t="shared" ref="AH1350:AH1413" si="453">AF1349+(AG1350/2)+AH1349</f>
        <v>9811.0416666666533</v>
      </c>
      <c r="AI1350" s="57"/>
      <c r="AJ1350" s="57"/>
      <c r="AL1350" s="57">
        <v>1346</v>
      </c>
      <c r="AM1350" s="66">
        <v>59.7</v>
      </c>
      <c r="AN1350" s="66">
        <v>0</v>
      </c>
      <c r="AO1350" s="65">
        <f t="shared" si="444"/>
        <v>16.583333333333332</v>
      </c>
      <c r="AP1350" s="65">
        <f t="shared" ref="AP1350:AP1413" si="454">AO1350-AO1349</f>
        <v>0.5</v>
      </c>
      <c r="AQ1350" s="67">
        <f t="shared" ref="AQ1350:AQ1413" si="455">AO1349+(AP1350/2)+AQ1349</f>
        <v>12830.68055555554</v>
      </c>
      <c r="AR1350" s="57"/>
      <c r="AS1350" s="57"/>
      <c r="AU1350" s="57">
        <v>1346</v>
      </c>
      <c r="AV1350" s="66">
        <v>59.7</v>
      </c>
      <c r="AW1350" s="66">
        <v>0</v>
      </c>
      <c r="AX1350" s="65">
        <f t="shared" si="445"/>
        <v>16.583333333333332</v>
      </c>
      <c r="AY1350" s="65">
        <f t="shared" ref="AY1350:AY1413" si="456">AX1350-AX1349</f>
        <v>0.5</v>
      </c>
      <c r="AZ1350" s="67">
        <f t="shared" ref="AZ1350:AZ1413" si="457">AX1349+(AY1350/2)+AZ1349</f>
        <v>12830.68055555554</v>
      </c>
      <c r="BA1350" s="57"/>
      <c r="BB1350" s="57"/>
      <c r="BD1350" s="57">
        <v>1346</v>
      </c>
      <c r="BE1350" s="66">
        <v>81.5</v>
      </c>
      <c r="BF1350" s="66">
        <v>0</v>
      </c>
      <c r="BG1350" s="65">
        <f t="shared" si="446"/>
        <v>22.638888888888889</v>
      </c>
      <c r="BH1350" s="65">
        <f t="shared" ref="BH1350:BH1413" si="458">BG1350-BG1349</f>
        <v>8.3333333333332149E-2</v>
      </c>
      <c r="BI1350" s="67">
        <f t="shared" ref="BI1350:BI1413" si="459">BG1349+(BH1350/2)+BI1349</f>
        <v>13689.458333333339</v>
      </c>
      <c r="BJ1350" s="57"/>
      <c r="BK1350" s="57"/>
      <c r="BM1350" s="57">
        <v>1346</v>
      </c>
      <c r="BN1350" s="57">
        <v>81.5</v>
      </c>
      <c r="BO1350" s="66">
        <v>0</v>
      </c>
      <c r="BP1350" s="65">
        <f t="shared" si="447"/>
        <v>22.638888888888889</v>
      </c>
      <c r="BQ1350" s="65">
        <f t="shared" ref="BQ1350:BQ1413" si="460">BP1350-BP1349</f>
        <v>8.3333333333332149E-2</v>
      </c>
      <c r="BR1350" s="67">
        <f t="shared" ref="BR1350:BR1413" si="461">BP1349+(BQ1350/2)+BR1349</f>
        <v>13736.652777777779</v>
      </c>
      <c r="BS1350" s="57"/>
      <c r="BT1350" s="57"/>
    </row>
    <row r="1351" spans="1:72" x14ac:dyDescent="0.25">
      <c r="A1351" s="31">
        <v>1351</v>
      </c>
      <c r="B1351" s="56">
        <v>1348</v>
      </c>
      <c r="C1351" s="71">
        <v>81.599999999999994</v>
      </c>
      <c r="D1351" s="71">
        <v>0</v>
      </c>
      <c r="E1351" s="71">
        <v>22.666666666666664</v>
      </c>
      <c r="F1351" s="71">
        <v>0</v>
      </c>
      <c r="G1351" s="71">
        <v>13781.972222222223</v>
      </c>
      <c r="K1351" s="57">
        <v>1347</v>
      </c>
      <c r="L1351" s="66">
        <v>44.6</v>
      </c>
      <c r="M1351" s="66">
        <v>0</v>
      </c>
      <c r="N1351" s="65">
        <f t="shared" si="441"/>
        <v>12.388888888888889</v>
      </c>
      <c r="O1351" s="65">
        <f t="shared" si="448"/>
        <v>2.7777777777778567E-2</v>
      </c>
      <c r="P1351" s="67">
        <f t="shared" si="449"/>
        <v>7366.5555555555438</v>
      </c>
      <c r="Q1351" s="57"/>
      <c r="R1351" s="57"/>
      <c r="T1351" s="57">
        <v>1347</v>
      </c>
      <c r="U1351" s="66">
        <v>13.2</v>
      </c>
      <c r="V1351" s="66">
        <v>0</v>
      </c>
      <c r="W1351" s="65">
        <f t="shared" si="442"/>
        <v>3.6666666666666665</v>
      </c>
      <c r="X1351" s="65">
        <f t="shared" si="450"/>
        <v>0</v>
      </c>
      <c r="Y1351" s="67">
        <f t="shared" si="451"/>
        <v>10243.388888888898</v>
      </c>
      <c r="Z1351" s="57"/>
      <c r="AA1351" s="57"/>
      <c r="AC1351" s="57">
        <v>1347</v>
      </c>
      <c r="AD1351" s="66">
        <v>34</v>
      </c>
      <c r="AE1351" s="66">
        <v>0</v>
      </c>
      <c r="AF1351" s="65">
        <f t="shared" si="443"/>
        <v>9.4444444444444446</v>
      </c>
      <c r="AG1351" s="65">
        <f t="shared" si="452"/>
        <v>0.75</v>
      </c>
      <c r="AH1351" s="67">
        <f t="shared" si="453"/>
        <v>9820.1111111110986</v>
      </c>
      <c r="AI1351" s="57"/>
      <c r="AJ1351" s="57"/>
      <c r="AL1351" s="57">
        <v>1347</v>
      </c>
      <c r="AM1351" s="66">
        <v>61.2</v>
      </c>
      <c r="AN1351" s="66">
        <v>0</v>
      </c>
      <c r="AO1351" s="65">
        <f t="shared" si="444"/>
        <v>17</v>
      </c>
      <c r="AP1351" s="65">
        <f t="shared" si="454"/>
        <v>0.41666666666666785</v>
      </c>
      <c r="AQ1351" s="67">
        <f t="shared" si="455"/>
        <v>12847.472222222206</v>
      </c>
      <c r="AR1351" s="57"/>
      <c r="AS1351" s="57"/>
      <c r="AU1351" s="57">
        <v>1347</v>
      </c>
      <c r="AV1351" s="66">
        <v>61.2</v>
      </c>
      <c r="AW1351" s="66">
        <v>0</v>
      </c>
      <c r="AX1351" s="65">
        <f t="shared" si="445"/>
        <v>17</v>
      </c>
      <c r="AY1351" s="65">
        <f t="shared" si="456"/>
        <v>0.41666666666666785</v>
      </c>
      <c r="AZ1351" s="67">
        <f t="shared" si="457"/>
        <v>12847.472222222206</v>
      </c>
      <c r="BA1351" s="57"/>
      <c r="BB1351" s="57"/>
      <c r="BD1351" s="57">
        <v>1347</v>
      </c>
      <c r="BE1351" s="66">
        <v>81.599999999999994</v>
      </c>
      <c r="BF1351" s="66">
        <v>0</v>
      </c>
      <c r="BG1351" s="65">
        <f t="shared" si="446"/>
        <v>22.666666666666664</v>
      </c>
      <c r="BH1351" s="65">
        <f t="shared" si="458"/>
        <v>2.7777777777775015E-2</v>
      </c>
      <c r="BI1351" s="67">
        <f t="shared" si="459"/>
        <v>13712.111111111117</v>
      </c>
      <c r="BJ1351" s="57"/>
      <c r="BK1351" s="57"/>
      <c r="BM1351" s="57">
        <v>1347</v>
      </c>
      <c r="BN1351" s="57">
        <v>81.599999999999994</v>
      </c>
      <c r="BO1351" s="66">
        <v>0</v>
      </c>
      <c r="BP1351" s="65">
        <f t="shared" si="447"/>
        <v>22.666666666666664</v>
      </c>
      <c r="BQ1351" s="65">
        <f t="shared" si="460"/>
        <v>2.7777777777775015E-2</v>
      </c>
      <c r="BR1351" s="67">
        <f t="shared" si="461"/>
        <v>13759.305555555557</v>
      </c>
      <c r="BS1351" s="57"/>
      <c r="BT1351" s="57"/>
    </row>
    <row r="1352" spans="1:72" x14ac:dyDescent="0.25">
      <c r="A1352" s="31">
        <v>1352</v>
      </c>
      <c r="B1352" s="56">
        <v>1349</v>
      </c>
      <c r="C1352" s="71">
        <v>81.400000000000006</v>
      </c>
      <c r="D1352" s="71">
        <v>0</v>
      </c>
      <c r="E1352" s="71">
        <v>22.611111111111111</v>
      </c>
      <c r="F1352" s="71">
        <v>-5.5555555555553582E-2</v>
      </c>
      <c r="G1352" s="71">
        <v>13804.611111111111</v>
      </c>
      <c r="K1352" s="57">
        <v>1348</v>
      </c>
      <c r="L1352" s="66">
        <v>44.6</v>
      </c>
      <c r="M1352" s="66">
        <v>0</v>
      </c>
      <c r="N1352" s="65">
        <f t="shared" si="441"/>
        <v>12.388888888888889</v>
      </c>
      <c r="O1352" s="65">
        <f t="shared" si="448"/>
        <v>0</v>
      </c>
      <c r="P1352" s="67">
        <f t="shared" si="449"/>
        <v>7378.9444444444325</v>
      </c>
      <c r="Q1352" s="57"/>
      <c r="R1352" s="57"/>
      <c r="T1352" s="57">
        <v>1348</v>
      </c>
      <c r="U1352" s="66">
        <v>13.4</v>
      </c>
      <c r="V1352" s="66">
        <v>0</v>
      </c>
      <c r="W1352" s="65">
        <f t="shared" si="442"/>
        <v>3.7222222222222223</v>
      </c>
      <c r="X1352" s="65">
        <f t="shared" si="450"/>
        <v>5.5555555555555802E-2</v>
      </c>
      <c r="Y1352" s="67">
        <f t="shared" si="451"/>
        <v>10247.083333333343</v>
      </c>
      <c r="Z1352" s="57"/>
      <c r="AA1352" s="57"/>
      <c r="AC1352" s="57">
        <v>1348</v>
      </c>
      <c r="AD1352" s="66">
        <v>34.6</v>
      </c>
      <c r="AE1352" s="66">
        <v>0</v>
      </c>
      <c r="AF1352" s="65">
        <f t="shared" si="443"/>
        <v>9.6111111111111107</v>
      </c>
      <c r="AG1352" s="65">
        <f t="shared" si="452"/>
        <v>0.16666666666666607</v>
      </c>
      <c r="AH1352" s="67">
        <f t="shared" si="453"/>
        <v>9829.638888888876</v>
      </c>
      <c r="AI1352" s="57"/>
      <c r="AJ1352" s="57"/>
      <c r="AL1352" s="57">
        <v>1348</v>
      </c>
      <c r="AM1352" s="66">
        <v>62.5</v>
      </c>
      <c r="AN1352" s="66">
        <v>0</v>
      </c>
      <c r="AO1352" s="65">
        <f t="shared" si="444"/>
        <v>17.361111111111111</v>
      </c>
      <c r="AP1352" s="65">
        <f t="shared" si="454"/>
        <v>0.36111111111111072</v>
      </c>
      <c r="AQ1352" s="67">
        <f t="shared" si="455"/>
        <v>12864.652777777761</v>
      </c>
      <c r="AR1352" s="57"/>
      <c r="AS1352" s="57"/>
      <c r="AU1352" s="57">
        <v>1348</v>
      </c>
      <c r="AV1352" s="66">
        <v>62.5</v>
      </c>
      <c r="AW1352" s="66">
        <v>0</v>
      </c>
      <c r="AX1352" s="65">
        <f t="shared" si="445"/>
        <v>17.361111111111111</v>
      </c>
      <c r="AY1352" s="65">
        <f t="shared" si="456"/>
        <v>0.36111111111111072</v>
      </c>
      <c r="AZ1352" s="67">
        <f t="shared" si="457"/>
        <v>12864.652777777761</v>
      </c>
      <c r="BA1352" s="57"/>
      <c r="BB1352" s="57"/>
      <c r="BD1352" s="57">
        <v>1348</v>
      </c>
      <c r="BE1352" s="66">
        <v>81.599999999999994</v>
      </c>
      <c r="BF1352" s="66">
        <v>0</v>
      </c>
      <c r="BG1352" s="65">
        <f t="shared" si="446"/>
        <v>22.666666666666664</v>
      </c>
      <c r="BH1352" s="65">
        <f t="shared" si="458"/>
        <v>0</v>
      </c>
      <c r="BI1352" s="67">
        <f t="shared" si="459"/>
        <v>13734.777777777783</v>
      </c>
      <c r="BJ1352" s="57"/>
      <c r="BK1352" s="57"/>
      <c r="BM1352" s="57">
        <v>1348</v>
      </c>
      <c r="BN1352" s="57">
        <v>81.599999999999994</v>
      </c>
      <c r="BO1352" s="66">
        <v>0</v>
      </c>
      <c r="BP1352" s="65">
        <f t="shared" si="447"/>
        <v>22.666666666666664</v>
      </c>
      <c r="BQ1352" s="65">
        <f t="shared" si="460"/>
        <v>0</v>
      </c>
      <c r="BR1352" s="67">
        <f t="shared" si="461"/>
        <v>13781.972222222223</v>
      </c>
      <c r="BS1352" s="57"/>
      <c r="BT1352" s="57"/>
    </row>
    <row r="1353" spans="1:72" x14ac:dyDescent="0.25">
      <c r="A1353" s="31">
        <v>1353</v>
      </c>
      <c r="B1353" s="56">
        <v>1350</v>
      </c>
      <c r="C1353" s="71">
        <v>80.7</v>
      </c>
      <c r="D1353" s="71">
        <v>0</v>
      </c>
      <c r="E1353" s="71">
        <v>22.416666666666668</v>
      </c>
      <c r="F1353" s="71">
        <v>-0.19444444444444287</v>
      </c>
      <c r="G1353" s="71">
        <v>13827.125</v>
      </c>
      <c r="K1353" s="57">
        <v>1349</v>
      </c>
      <c r="L1353" s="66">
        <v>44.5</v>
      </c>
      <c r="M1353" s="66">
        <v>0</v>
      </c>
      <c r="N1353" s="65">
        <f t="shared" si="441"/>
        <v>12.361111111111111</v>
      </c>
      <c r="O1353" s="65">
        <f t="shared" si="448"/>
        <v>-2.7777777777778567E-2</v>
      </c>
      <c r="P1353" s="67">
        <f t="shared" si="449"/>
        <v>7391.3194444444325</v>
      </c>
      <c r="Q1353" s="57"/>
      <c r="R1353" s="57"/>
      <c r="T1353" s="57">
        <v>1349</v>
      </c>
      <c r="U1353" s="66">
        <v>13.5</v>
      </c>
      <c r="V1353" s="66">
        <v>0</v>
      </c>
      <c r="W1353" s="65">
        <f t="shared" si="442"/>
        <v>3.75</v>
      </c>
      <c r="X1353" s="65">
        <f t="shared" si="450"/>
        <v>2.7777777777777679E-2</v>
      </c>
      <c r="Y1353" s="67">
        <f t="shared" si="451"/>
        <v>10250.819444444454</v>
      </c>
      <c r="Z1353" s="57"/>
      <c r="AA1353" s="57"/>
      <c r="AC1353" s="57">
        <v>1349</v>
      </c>
      <c r="AD1353" s="66">
        <v>33.9</v>
      </c>
      <c r="AE1353" s="66">
        <v>0</v>
      </c>
      <c r="AF1353" s="65">
        <f t="shared" si="443"/>
        <v>9.4166666666666661</v>
      </c>
      <c r="AG1353" s="65">
        <f t="shared" si="452"/>
        <v>-0.19444444444444464</v>
      </c>
      <c r="AH1353" s="67">
        <f t="shared" si="453"/>
        <v>9839.1527777777646</v>
      </c>
      <c r="AI1353" s="57"/>
      <c r="AJ1353" s="57"/>
      <c r="AL1353" s="57">
        <v>1349</v>
      </c>
      <c r="AM1353" s="66">
        <v>63.5</v>
      </c>
      <c r="AN1353" s="66">
        <v>0</v>
      </c>
      <c r="AO1353" s="65">
        <f t="shared" si="444"/>
        <v>17.638888888888889</v>
      </c>
      <c r="AP1353" s="65">
        <f t="shared" si="454"/>
        <v>0.27777777777777857</v>
      </c>
      <c r="AQ1353" s="67">
        <f t="shared" si="455"/>
        <v>12882.152777777761</v>
      </c>
      <c r="AR1353" s="57"/>
      <c r="AS1353" s="57"/>
      <c r="AU1353" s="57">
        <v>1349</v>
      </c>
      <c r="AV1353" s="66">
        <v>63.5</v>
      </c>
      <c r="AW1353" s="66">
        <v>0</v>
      </c>
      <c r="AX1353" s="65">
        <f t="shared" si="445"/>
        <v>17.638888888888889</v>
      </c>
      <c r="AY1353" s="65">
        <f t="shared" si="456"/>
        <v>0.27777777777777857</v>
      </c>
      <c r="AZ1353" s="67">
        <f t="shared" si="457"/>
        <v>12882.152777777761</v>
      </c>
      <c r="BA1353" s="57"/>
      <c r="BB1353" s="57"/>
      <c r="BD1353" s="57">
        <v>1349</v>
      </c>
      <c r="BE1353" s="66">
        <v>81.400000000000006</v>
      </c>
      <c r="BF1353" s="66">
        <v>0</v>
      </c>
      <c r="BG1353" s="65">
        <f t="shared" si="446"/>
        <v>22.611111111111111</v>
      </c>
      <c r="BH1353" s="65">
        <f t="shared" si="458"/>
        <v>-5.5555555555553582E-2</v>
      </c>
      <c r="BI1353" s="67">
        <f t="shared" si="459"/>
        <v>13757.416666666672</v>
      </c>
      <c r="BJ1353" s="57"/>
      <c r="BK1353" s="57"/>
      <c r="BM1353" s="57">
        <v>1349</v>
      </c>
      <c r="BN1353" s="57">
        <v>81.400000000000006</v>
      </c>
      <c r="BO1353" s="66">
        <v>0</v>
      </c>
      <c r="BP1353" s="65">
        <f t="shared" si="447"/>
        <v>22.611111111111111</v>
      </c>
      <c r="BQ1353" s="65">
        <f t="shared" si="460"/>
        <v>-5.5555555555553582E-2</v>
      </c>
      <c r="BR1353" s="67">
        <f t="shared" si="461"/>
        <v>13804.611111111111</v>
      </c>
      <c r="BS1353" s="57"/>
      <c r="BT1353" s="57"/>
    </row>
    <row r="1354" spans="1:72" x14ac:dyDescent="0.25">
      <c r="A1354" s="31">
        <v>1354</v>
      </c>
      <c r="B1354" s="56">
        <v>1351</v>
      </c>
      <c r="C1354" s="71">
        <v>79.599999999999994</v>
      </c>
      <c r="D1354" s="71">
        <v>0</v>
      </c>
      <c r="E1354" s="71">
        <v>22.111111111111111</v>
      </c>
      <c r="F1354" s="71">
        <v>-0.30555555555555713</v>
      </c>
      <c r="G1354" s="71">
        <v>13849.388888888889</v>
      </c>
      <c r="K1354" s="57">
        <v>1350</v>
      </c>
      <c r="L1354" s="66">
        <v>44.4</v>
      </c>
      <c r="M1354" s="66">
        <v>0</v>
      </c>
      <c r="N1354" s="65">
        <f t="shared" si="441"/>
        <v>12.333333333333332</v>
      </c>
      <c r="O1354" s="65">
        <f t="shared" si="448"/>
        <v>-2.7777777777778567E-2</v>
      </c>
      <c r="P1354" s="67">
        <f t="shared" si="449"/>
        <v>7403.6666666666551</v>
      </c>
      <c r="Q1354" s="57"/>
      <c r="R1354" s="57"/>
      <c r="T1354" s="57">
        <v>1350</v>
      </c>
      <c r="U1354" s="66">
        <v>13.7</v>
      </c>
      <c r="V1354" s="66">
        <v>0</v>
      </c>
      <c r="W1354" s="65">
        <f t="shared" si="442"/>
        <v>3.8055555555555554</v>
      </c>
      <c r="X1354" s="65">
        <f t="shared" si="450"/>
        <v>5.5555555555555358E-2</v>
      </c>
      <c r="Y1354" s="67">
        <f t="shared" si="451"/>
        <v>10254.597222222232</v>
      </c>
      <c r="Z1354" s="57"/>
      <c r="AA1354" s="57"/>
      <c r="AC1354" s="57">
        <v>1350</v>
      </c>
      <c r="AD1354" s="66">
        <v>31.9</v>
      </c>
      <c r="AE1354" s="66">
        <v>0</v>
      </c>
      <c r="AF1354" s="65">
        <f t="shared" si="443"/>
        <v>8.8611111111111107</v>
      </c>
      <c r="AG1354" s="65">
        <f t="shared" si="452"/>
        <v>-0.55555555555555536</v>
      </c>
      <c r="AH1354" s="67">
        <f t="shared" si="453"/>
        <v>9848.2916666666533</v>
      </c>
      <c r="AI1354" s="57"/>
      <c r="AJ1354" s="57"/>
      <c r="AL1354" s="57">
        <v>1350</v>
      </c>
      <c r="AM1354" s="66">
        <v>64.3</v>
      </c>
      <c r="AN1354" s="66">
        <v>0</v>
      </c>
      <c r="AO1354" s="65">
        <f t="shared" si="444"/>
        <v>17.861111111111111</v>
      </c>
      <c r="AP1354" s="65">
        <f t="shared" si="454"/>
        <v>0.22222222222222143</v>
      </c>
      <c r="AQ1354" s="67">
        <f t="shared" si="455"/>
        <v>12899.902777777761</v>
      </c>
      <c r="AR1354" s="57"/>
      <c r="AS1354" s="57"/>
      <c r="AU1354" s="57">
        <v>1350</v>
      </c>
      <c r="AV1354" s="66">
        <v>64.3</v>
      </c>
      <c r="AW1354" s="66">
        <v>0</v>
      </c>
      <c r="AX1354" s="65">
        <f t="shared" si="445"/>
        <v>17.861111111111111</v>
      </c>
      <c r="AY1354" s="65">
        <f t="shared" si="456"/>
        <v>0.22222222222222143</v>
      </c>
      <c r="AZ1354" s="67">
        <f t="shared" si="457"/>
        <v>12899.902777777761</v>
      </c>
      <c r="BA1354" s="57"/>
      <c r="BB1354" s="57"/>
      <c r="BD1354" s="57">
        <v>1350</v>
      </c>
      <c r="BE1354" s="66">
        <v>80.7</v>
      </c>
      <c r="BF1354" s="66">
        <v>0</v>
      </c>
      <c r="BG1354" s="65">
        <f t="shared" si="446"/>
        <v>22.416666666666668</v>
      </c>
      <c r="BH1354" s="65">
        <f t="shared" si="458"/>
        <v>-0.19444444444444287</v>
      </c>
      <c r="BI1354" s="67">
        <f t="shared" si="459"/>
        <v>13779.93055555556</v>
      </c>
      <c r="BJ1354" s="57"/>
      <c r="BK1354" s="57"/>
      <c r="BM1354" s="57">
        <v>1350</v>
      </c>
      <c r="BN1354" s="57">
        <v>80.7</v>
      </c>
      <c r="BO1354" s="66">
        <v>0</v>
      </c>
      <c r="BP1354" s="65">
        <f t="shared" si="447"/>
        <v>22.416666666666668</v>
      </c>
      <c r="BQ1354" s="65">
        <f t="shared" si="460"/>
        <v>-0.19444444444444287</v>
      </c>
      <c r="BR1354" s="67">
        <f t="shared" si="461"/>
        <v>13827.125</v>
      </c>
      <c r="BS1354" s="57"/>
      <c r="BT1354" s="57"/>
    </row>
    <row r="1355" spans="1:72" x14ac:dyDescent="0.25">
      <c r="A1355" s="31">
        <v>1355</v>
      </c>
      <c r="B1355" s="56">
        <v>1352</v>
      </c>
      <c r="C1355" s="71">
        <v>78.2</v>
      </c>
      <c r="D1355" s="71">
        <v>0</v>
      </c>
      <c r="E1355" s="71">
        <v>21.722222222222221</v>
      </c>
      <c r="F1355" s="71">
        <v>-0.38888888888888928</v>
      </c>
      <c r="G1355" s="71">
        <v>13871.305555555555</v>
      </c>
      <c r="K1355" s="57">
        <v>1351</v>
      </c>
      <c r="L1355" s="66">
        <v>44.3</v>
      </c>
      <c r="M1355" s="66">
        <v>0</v>
      </c>
      <c r="N1355" s="65">
        <f t="shared" si="441"/>
        <v>12.305555555555554</v>
      </c>
      <c r="O1355" s="65">
        <f t="shared" si="448"/>
        <v>-2.7777777777778567E-2</v>
      </c>
      <c r="P1355" s="67">
        <f t="shared" si="449"/>
        <v>7415.9861111110995</v>
      </c>
      <c r="Q1355" s="57"/>
      <c r="R1355" s="57"/>
      <c r="T1355" s="57">
        <v>1351</v>
      </c>
      <c r="U1355" s="66">
        <v>13.8</v>
      </c>
      <c r="V1355" s="66">
        <v>0</v>
      </c>
      <c r="W1355" s="65">
        <f t="shared" si="442"/>
        <v>3.8333333333333335</v>
      </c>
      <c r="X1355" s="65">
        <f t="shared" si="450"/>
        <v>2.7777777777778123E-2</v>
      </c>
      <c r="Y1355" s="67">
        <f t="shared" si="451"/>
        <v>10258.416666666677</v>
      </c>
      <c r="Z1355" s="57"/>
      <c r="AA1355" s="57"/>
      <c r="AC1355" s="57">
        <v>1351</v>
      </c>
      <c r="AD1355" s="66">
        <v>30</v>
      </c>
      <c r="AE1355" s="66">
        <v>0</v>
      </c>
      <c r="AF1355" s="65">
        <f t="shared" si="443"/>
        <v>8.3333333333333339</v>
      </c>
      <c r="AG1355" s="65">
        <f t="shared" si="452"/>
        <v>-0.52777777777777679</v>
      </c>
      <c r="AH1355" s="67">
        <f t="shared" si="453"/>
        <v>9856.888888888876</v>
      </c>
      <c r="AI1355" s="57"/>
      <c r="AJ1355" s="57"/>
      <c r="AL1355" s="57">
        <v>1351</v>
      </c>
      <c r="AM1355" s="66">
        <v>65.3</v>
      </c>
      <c r="AN1355" s="66">
        <v>0</v>
      </c>
      <c r="AO1355" s="65">
        <f t="shared" si="444"/>
        <v>18.138888888888889</v>
      </c>
      <c r="AP1355" s="65">
        <f t="shared" si="454"/>
        <v>0.27777777777777857</v>
      </c>
      <c r="AQ1355" s="67">
        <f t="shared" si="455"/>
        <v>12917.902777777761</v>
      </c>
      <c r="AR1355" s="57"/>
      <c r="AS1355" s="57"/>
      <c r="AU1355" s="57">
        <v>1351</v>
      </c>
      <c r="AV1355" s="66">
        <v>65.3</v>
      </c>
      <c r="AW1355" s="66">
        <v>0</v>
      </c>
      <c r="AX1355" s="65">
        <f t="shared" si="445"/>
        <v>18.138888888888889</v>
      </c>
      <c r="AY1355" s="65">
        <f t="shared" si="456"/>
        <v>0.27777777777777857</v>
      </c>
      <c r="AZ1355" s="67">
        <f t="shared" si="457"/>
        <v>12917.902777777761</v>
      </c>
      <c r="BA1355" s="57"/>
      <c r="BB1355" s="57"/>
      <c r="BD1355" s="57">
        <v>1351</v>
      </c>
      <c r="BE1355" s="66">
        <v>79.599999999999994</v>
      </c>
      <c r="BF1355" s="66">
        <v>0</v>
      </c>
      <c r="BG1355" s="65">
        <f t="shared" si="446"/>
        <v>22.111111111111111</v>
      </c>
      <c r="BH1355" s="65">
        <f t="shared" si="458"/>
        <v>-0.30555555555555713</v>
      </c>
      <c r="BI1355" s="67">
        <f t="shared" si="459"/>
        <v>13802.194444444449</v>
      </c>
      <c r="BJ1355" s="57"/>
      <c r="BK1355" s="57"/>
      <c r="BM1355" s="57">
        <v>1351</v>
      </c>
      <c r="BN1355" s="57">
        <v>79.599999999999994</v>
      </c>
      <c r="BO1355" s="66">
        <v>0</v>
      </c>
      <c r="BP1355" s="65">
        <f t="shared" si="447"/>
        <v>22.111111111111111</v>
      </c>
      <c r="BQ1355" s="65">
        <f t="shared" si="460"/>
        <v>-0.30555555555555713</v>
      </c>
      <c r="BR1355" s="67">
        <f t="shared" si="461"/>
        <v>13849.388888888889</v>
      </c>
      <c r="BS1355" s="57"/>
      <c r="BT1355" s="57"/>
    </row>
    <row r="1356" spans="1:72" x14ac:dyDescent="0.25">
      <c r="A1356" s="31">
        <v>1356</v>
      </c>
      <c r="B1356" s="56">
        <v>1353</v>
      </c>
      <c r="C1356" s="71">
        <v>76.8</v>
      </c>
      <c r="D1356" s="71">
        <v>0</v>
      </c>
      <c r="E1356" s="71">
        <v>21.333333333333332</v>
      </c>
      <c r="F1356" s="71">
        <v>-0.38888888888888928</v>
      </c>
      <c r="G1356" s="71">
        <v>13892.833333333332</v>
      </c>
      <c r="K1356" s="57">
        <v>1352</v>
      </c>
      <c r="L1356" s="66">
        <v>44.2</v>
      </c>
      <c r="M1356" s="66">
        <v>0</v>
      </c>
      <c r="N1356" s="65">
        <f t="shared" si="441"/>
        <v>12.277777777777779</v>
      </c>
      <c r="O1356" s="65">
        <f t="shared" si="448"/>
        <v>-2.7777777777775015E-2</v>
      </c>
      <c r="P1356" s="67">
        <f t="shared" si="449"/>
        <v>7428.2777777777665</v>
      </c>
      <c r="Q1356" s="57"/>
      <c r="R1356" s="57"/>
      <c r="T1356" s="57">
        <v>1352</v>
      </c>
      <c r="U1356" s="66">
        <v>14</v>
      </c>
      <c r="V1356" s="66">
        <v>0</v>
      </c>
      <c r="W1356" s="65">
        <f t="shared" si="442"/>
        <v>3.8888888888888888</v>
      </c>
      <c r="X1356" s="65">
        <f t="shared" si="450"/>
        <v>5.5555555555555358E-2</v>
      </c>
      <c r="Y1356" s="67">
        <f t="shared" si="451"/>
        <v>10262.277777777788</v>
      </c>
      <c r="Z1356" s="57"/>
      <c r="AA1356" s="57"/>
      <c r="AC1356" s="57">
        <v>1352</v>
      </c>
      <c r="AD1356" s="66">
        <v>29</v>
      </c>
      <c r="AE1356" s="66">
        <v>0</v>
      </c>
      <c r="AF1356" s="65">
        <f t="shared" si="443"/>
        <v>8.0555555555555554</v>
      </c>
      <c r="AG1356" s="65">
        <f t="shared" si="452"/>
        <v>-0.27777777777777857</v>
      </c>
      <c r="AH1356" s="67">
        <f t="shared" si="453"/>
        <v>9865.0833333333212</v>
      </c>
      <c r="AI1356" s="57"/>
      <c r="AJ1356" s="57"/>
      <c r="AL1356" s="57">
        <v>1352</v>
      </c>
      <c r="AM1356" s="66">
        <v>66.3</v>
      </c>
      <c r="AN1356" s="66">
        <v>0</v>
      </c>
      <c r="AO1356" s="65">
        <f t="shared" si="444"/>
        <v>18.416666666666664</v>
      </c>
      <c r="AP1356" s="65">
        <f t="shared" si="454"/>
        <v>0.27777777777777501</v>
      </c>
      <c r="AQ1356" s="67">
        <f t="shared" si="455"/>
        <v>12936.180555555538</v>
      </c>
      <c r="AR1356" s="57"/>
      <c r="AS1356" s="57"/>
      <c r="AU1356" s="57">
        <v>1352</v>
      </c>
      <c r="AV1356" s="66">
        <v>66.3</v>
      </c>
      <c r="AW1356" s="66">
        <v>0</v>
      </c>
      <c r="AX1356" s="65">
        <f t="shared" si="445"/>
        <v>18.416666666666664</v>
      </c>
      <c r="AY1356" s="65">
        <f t="shared" si="456"/>
        <v>0.27777777777777501</v>
      </c>
      <c r="AZ1356" s="67">
        <f t="shared" si="457"/>
        <v>12936.180555555538</v>
      </c>
      <c r="BA1356" s="57"/>
      <c r="BB1356" s="57"/>
      <c r="BD1356" s="57">
        <v>1352</v>
      </c>
      <c r="BE1356" s="66">
        <v>78.2</v>
      </c>
      <c r="BF1356" s="66">
        <v>0</v>
      </c>
      <c r="BG1356" s="65">
        <f t="shared" si="446"/>
        <v>21.722222222222221</v>
      </c>
      <c r="BH1356" s="65">
        <f t="shared" si="458"/>
        <v>-0.38888888888888928</v>
      </c>
      <c r="BI1356" s="67">
        <f t="shared" si="459"/>
        <v>13824.111111111115</v>
      </c>
      <c r="BJ1356" s="57"/>
      <c r="BK1356" s="57"/>
      <c r="BM1356" s="57">
        <v>1352</v>
      </c>
      <c r="BN1356" s="57">
        <v>78.2</v>
      </c>
      <c r="BO1356" s="66">
        <v>0</v>
      </c>
      <c r="BP1356" s="65">
        <f t="shared" si="447"/>
        <v>21.722222222222221</v>
      </c>
      <c r="BQ1356" s="65">
        <f t="shared" si="460"/>
        <v>-0.38888888888888928</v>
      </c>
      <c r="BR1356" s="67">
        <f t="shared" si="461"/>
        <v>13871.305555555555</v>
      </c>
      <c r="BS1356" s="57"/>
      <c r="BT1356" s="57"/>
    </row>
    <row r="1357" spans="1:72" x14ac:dyDescent="0.25">
      <c r="A1357" s="31">
        <v>1357</v>
      </c>
      <c r="B1357" s="56">
        <v>1354</v>
      </c>
      <c r="C1357" s="71">
        <v>75.3</v>
      </c>
      <c r="D1357" s="71">
        <v>0</v>
      </c>
      <c r="E1357" s="71">
        <v>20.916666666666664</v>
      </c>
      <c r="F1357" s="71">
        <v>-0.41666666666666785</v>
      </c>
      <c r="G1357" s="71">
        <v>13913.958333333332</v>
      </c>
      <c r="K1357" s="57">
        <v>1353</v>
      </c>
      <c r="L1357" s="66">
        <v>44.1</v>
      </c>
      <c r="M1357" s="66">
        <v>0</v>
      </c>
      <c r="N1357" s="65">
        <f t="shared" si="441"/>
        <v>12.25</v>
      </c>
      <c r="O1357" s="65">
        <f t="shared" si="448"/>
        <v>-2.7777777777778567E-2</v>
      </c>
      <c r="P1357" s="67">
        <f t="shared" si="449"/>
        <v>7440.5416666666551</v>
      </c>
      <c r="Q1357" s="57"/>
      <c r="R1357" s="57"/>
      <c r="T1357" s="57">
        <v>1353</v>
      </c>
      <c r="U1357" s="66">
        <v>14.1</v>
      </c>
      <c r="V1357" s="66">
        <v>0</v>
      </c>
      <c r="W1357" s="65">
        <f t="shared" si="442"/>
        <v>3.9166666666666665</v>
      </c>
      <c r="X1357" s="65">
        <f t="shared" si="450"/>
        <v>2.7777777777777679E-2</v>
      </c>
      <c r="Y1357" s="67">
        <f t="shared" si="451"/>
        <v>10266.180555555566</v>
      </c>
      <c r="Z1357" s="57"/>
      <c r="AA1357" s="57"/>
      <c r="AC1357" s="57">
        <v>1353</v>
      </c>
      <c r="AD1357" s="66">
        <v>27.9</v>
      </c>
      <c r="AE1357" s="66">
        <v>0</v>
      </c>
      <c r="AF1357" s="65">
        <f t="shared" si="443"/>
        <v>7.7499999999999991</v>
      </c>
      <c r="AG1357" s="65">
        <f t="shared" si="452"/>
        <v>-0.30555555555555625</v>
      </c>
      <c r="AH1357" s="67">
        <f t="shared" si="453"/>
        <v>9872.9861111110986</v>
      </c>
      <c r="AI1357" s="57"/>
      <c r="AJ1357" s="57"/>
      <c r="AL1357" s="57">
        <v>1353</v>
      </c>
      <c r="AM1357" s="66">
        <v>67.3</v>
      </c>
      <c r="AN1357" s="66">
        <v>0</v>
      </c>
      <c r="AO1357" s="65">
        <f t="shared" si="444"/>
        <v>18.694444444444443</v>
      </c>
      <c r="AP1357" s="65">
        <f t="shared" si="454"/>
        <v>0.27777777777777857</v>
      </c>
      <c r="AQ1357" s="67">
        <f t="shared" si="455"/>
        <v>12954.736111111093</v>
      </c>
      <c r="AR1357" s="57"/>
      <c r="AS1357" s="57"/>
      <c r="AU1357" s="57">
        <v>1353</v>
      </c>
      <c r="AV1357" s="66">
        <v>67.3</v>
      </c>
      <c r="AW1357" s="66">
        <v>0</v>
      </c>
      <c r="AX1357" s="65">
        <f t="shared" si="445"/>
        <v>18.694444444444443</v>
      </c>
      <c r="AY1357" s="65">
        <f t="shared" si="456"/>
        <v>0.27777777777777857</v>
      </c>
      <c r="AZ1357" s="67">
        <f t="shared" si="457"/>
        <v>12954.736111111093</v>
      </c>
      <c r="BA1357" s="57"/>
      <c r="BB1357" s="57"/>
      <c r="BD1357" s="57">
        <v>1353</v>
      </c>
      <c r="BE1357" s="66">
        <v>76.8</v>
      </c>
      <c r="BF1357" s="66">
        <v>0</v>
      </c>
      <c r="BG1357" s="65">
        <f t="shared" si="446"/>
        <v>21.333333333333332</v>
      </c>
      <c r="BH1357" s="65">
        <f t="shared" si="458"/>
        <v>-0.38888888888888928</v>
      </c>
      <c r="BI1357" s="67">
        <f t="shared" si="459"/>
        <v>13845.638888888892</v>
      </c>
      <c r="BJ1357" s="57"/>
      <c r="BK1357" s="57"/>
      <c r="BM1357" s="57">
        <v>1353</v>
      </c>
      <c r="BN1357" s="57">
        <v>76.8</v>
      </c>
      <c r="BO1357" s="66">
        <v>0</v>
      </c>
      <c r="BP1357" s="65">
        <f t="shared" si="447"/>
        <v>21.333333333333332</v>
      </c>
      <c r="BQ1357" s="65">
        <f t="shared" si="460"/>
        <v>-0.38888888888888928</v>
      </c>
      <c r="BR1357" s="67">
        <f t="shared" si="461"/>
        <v>13892.833333333332</v>
      </c>
      <c r="BS1357" s="57"/>
      <c r="BT1357" s="57"/>
    </row>
    <row r="1358" spans="1:72" x14ac:dyDescent="0.25">
      <c r="A1358" s="31">
        <v>1358</v>
      </c>
      <c r="B1358" s="56">
        <v>1355</v>
      </c>
      <c r="C1358" s="71">
        <v>73.8</v>
      </c>
      <c r="D1358" s="71">
        <v>0</v>
      </c>
      <c r="E1358" s="71">
        <v>20.5</v>
      </c>
      <c r="F1358" s="71">
        <v>-0.4166666666666643</v>
      </c>
      <c r="G1358" s="71">
        <v>13934.666666666666</v>
      </c>
      <c r="K1358" s="57">
        <v>1354</v>
      </c>
      <c r="L1358" s="66">
        <v>44</v>
      </c>
      <c r="M1358" s="66">
        <v>0</v>
      </c>
      <c r="N1358" s="65">
        <f t="shared" si="441"/>
        <v>12.222222222222221</v>
      </c>
      <c r="O1358" s="65">
        <f t="shared" si="448"/>
        <v>-2.7777777777778567E-2</v>
      </c>
      <c r="P1358" s="67">
        <f t="shared" si="449"/>
        <v>7452.7777777777665</v>
      </c>
      <c r="Q1358" s="57"/>
      <c r="R1358" s="57"/>
      <c r="T1358" s="57">
        <v>1354</v>
      </c>
      <c r="U1358" s="66">
        <v>14.3</v>
      </c>
      <c r="V1358" s="66">
        <v>0</v>
      </c>
      <c r="W1358" s="65">
        <f t="shared" si="442"/>
        <v>3.9722222222222223</v>
      </c>
      <c r="X1358" s="65">
        <f t="shared" si="450"/>
        <v>5.5555555555555802E-2</v>
      </c>
      <c r="Y1358" s="67">
        <f t="shared" si="451"/>
        <v>10270.125000000011</v>
      </c>
      <c r="Z1358" s="57"/>
      <c r="AA1358" s="57"/>
      <c r="AC1358" s="57">
        <v>1354</v>
      </c>
      <c r="AD1358" s="66">
        <v>27.1</v>
      </c>
      <c r="AE1358" s="66">
        <v>0</v>
      </c>
      <c r="AF1358" s="65">
        <f t="shared" si="443"/>
        <v>7.5277777777777777</v>
      </c>
      <c r="AG1358" s="65">
        <f t="shared" si="452"/>
        <v>-0.22222222222222143</v>
      </c>
      <c r="AH1358" s="67">
        <f t="shared" si="453"/>
        <v>9880.6249999999873</v>
      </c>
      <c r="AI1358" s="57"/>
      <c r="AJ1358" s="57"/>
      <c r="AL1358" s="57">
        <v>1354</v>
      </c>
      <c r="AM1358" s="66">
        <v>68.3</v>
      </c>
      <c r="AN1358" s="66">
        <v>0</v>
      </c>
      <c r="AO1358" s="65">
        <f t="shared" si="444"/>
        <v>18.972222222222221</v>
      </c>
      <c r="AP1358" s="65">
        <f t="shared" si="454"/>
        <v>0.27777777777777857</v>
      </c>
      <c r="AQ1358" s="67">
        <f t="shared" si="455"/>
        <v>12973.569444444427</v>
      </c>
      <c r="AR1358" s="57"/>
      <c r="AS1358" s="57"/>
      <c r="AU1358" s="57">
        <v>1354</v>
      </c>
      <c r="AV1358" s="66">
        <v>68.3</v>
      </c>
      <c r="AW1358" s="66">
        <v>0</v>
      </c>
      <c r="AX1358" s="65">
        <f t="shared" si="445"/>
        <v>18.972222222222221</v>
      </c>
      <c r="AY1358" s="65">
        <f t="shared" si="456"/>
        <v>0.27777777777777857</v>
      </c>
      <c r="AZ1358" s="67">
        <f t="shared" si="457"/>
        <v>12973.569444444427</v>
      </c>
      <c r="BA1358" s="57"/>
      <c r="BB1358" s="57"/>
      <c r="BD1358" s="57">
        <v>1354</v>
      </c>
      <c r="BE1358" s="66">
        <v>75.3</v>
      </c>
      <c r="BF1358" s="66">
        <v>0</v>
      </c>
      <c r="BG1358" s="65">
        <f t="shared" si="446"/>
        <v>20.916666666666664</v>
      </c>
      <c r="BH1358" s="65">
        <f t="shared" si="458"/>
        <v>-0.41666666666666785</v>
      </c>
      <c r="BI1358" s="67">
        <f t="shared" si="459"/>
        <v>13866.763888888892</v>
      </c>
      <c r="BJ1358" s="57"/>
      <c r="BK1358" s="57"/>
      <c r="BM1358" s="57">
        <v>1354</v>
      </c>
      <c r="BN1358" s="57">
        <v>75.3</v>
      </c>
      <c r="BO1358" s="66">
        <v>0</v>
      </c>
      <c r="BP1358" s="65">
        <f t="shared" si="447"/>
        <v>20.916666666666664</v>
      </c>
      <c r="BQ1358" s="65">
        <f t="shared" si="460"/>
        <v>-0.41666666666666785</v>
      </c>
      <c r="BR1358" s="67">
        <f t="shared" si="461"/>
        <v>13913.958333333332</v>
      </c>
      <c r="BS1358" s="57"/>
      <c r="BT1358" s="57"/>
    </row>
    <row r="1359" spans="1:72" x14ac:dyDescent="0.25">
      <c r="A1359" s="31">
        <v>1359</v>
      </c>
      <c r="B1359" s="56">
        <v>1356</v>
      </c>
      <c r="C1359" s="71">
        <v>72.099999999999994</v>
      </c>
      <c r="D1359" s="71">
        <v>0</v>
      </c>
      <c r="E1359" s="71">
        <v>20.027777777777775</v>
      </c>
      <c r="F1359" s="71">
        <v>-0.47222222222222499</v>
      </c>
      <c r="G1359" s="71">
        <v>13954.930555555555</v>
      </c>
      <c r="K1359" s="57">
        <v>1355</v>
      </c>
      <c r="L1359" s="66">
        <v>43.9</v>
      </c>
      <c r="M1359" s="66">
        <v>0</v>
      </c>
      <c r="N1359" s="65">
        <f t="shared" si="441"/>
        <v>12.194444444444443</v>
      </c>
      <c r="O1359" s="65">
        <f t="shared" si="448"/>
        <v>-2.7777777777778567E-2</v>
      </c>
      <c r="P1359" s="67">
        <f t="shared" si="449"/>
        <v>7464.9861111110995</v>
      </c>
      <c r="Q1359" s="57"/>
      <c r="R1359" s="57"/>
      <c r="T1359" s="57">
        <v>1355</v>
      </c>
      <c r="U1359" s="66">
        <v>14.4</v>
      </c>
      <c r="V1359" s="66">
        <v>0</v>
      </c>
      <c r="W1359" s="65">
        <f t="shared" si="442"/>
        <v>4</v>
      </c>
      <c r="X1359" s="65">
        <f t="shared" si="450"/>
        <v>2.7777777777777679E-2</v>
      </c>
      <c r="Y1359" s="67">
        <f t="shared" si="451"/>
        <v>10274.111111111122</v>
      </c>
      <c r="Z1359" s="57"/>
      <c r="AA1359" s="57"/>
      <c r="AC1359" s="57">
        <v>1355</v>
      </c>
      <c r="AD1359" s="66">
        <v>26.4</v>
      </c>
      <c r="AE1359" s="66">
        <v>0</v>
      </c>
      <c r="AF1359" s="65">
        <f t="shared" si="443"/>
        <v>7.333333333333333</v>
      </c>
      <c r="AG1359" s="65">
        <f t="shared" si="452"/>
        <v>-0.19444444444444464</v>
      </c>
      <c r="AH1359" s="67">
        <f t="shared" si="453"/>
        <v>9888.055555555542</v>
      </c>
      <c r="AI1359" s="57"/>
      <c r="AJ1359" s="57"/>
      <c r="AL1359" s="57">
        <v>1355</v>
      </c>
      <c r="AM1359" s="66">
        <v>69.3</v>
      </c>
      <c r="AN1359" s="66">
        <v>0</v>
      </c>
      <c r="AO1359" s="65">
        <f t="shared" si="444"/>
        <v>19.25</v>
      </c>
      <c r="AP1359" s="65">
        <f t="shared" si="454"/>
        <v>0.27777777777777857</v>
      </c>
      <c r="AQ1359" s="67">
        <f t="shared" si="455"/>
        <v>12992.680555555538</v>
      </c>
      <c r="AR1359" s="57"/>
      <c r="AS1359" s="57"/>
      <c r="AU1359" s="57">
        <v>1355</v>
      </c>
      <c r="AV1359" s="66">
        <v>69.3</v>
      </c>
      <c r="AW1359" s="66">
        <v>0</v>
      </c>
      <c r="AX1359" s="65">
        <f t="shared" si="445"/>
        <v>19.25</v>
      </c>
      <c r="AY1359" s="65">
        <f t="shared" si="456"/>
        <v>0.27777777777777857</v>
      </c>
      <c r="AZ1359" s="67">
        <f t="shared" si="457"/>
        <v>12992.680555555538</v>
      </c>
      <c r="BA1359" s="57"/>
      <c r="BB1359" s="57"/>
      <c r="BD1359" s="57">
        <v>1355</v>
      </c>
      <c r="BE1359" s="66">
        <v>73.8</v>
      </c>
      <c r="BF1359" s="66">
        <v>0</v>
      </c>
      <c r="BG1359" s="65">
        <f t="shared" si="446"/>
        <v>20.5</v>
      </c>
      <c r="BH1359" s="65">
        <f t="shared" si="458"/>
        <v>-0.4166666666666643</v>
      </c>
      <c r="BI1359" s="67">
        <f t="shared" si="459"/>
        <v>13887.472222222226</v>
      </c>
      <c r="BJ1359" s="57"/>
      <c r="BK1359" s="57"/>
      <c r="BM1359" s="57">
        <v>1355</v>
      </c>
      <c r="BN1359" s="57">
        <v>73.8</v>
      </c>
      <c r="BO1359" s="66">
        <v>0</v>
      </c>
      <c r="BP1359" s="65">
        <f t="shared" si="447"/>
        <v>20.5</v>
      </c>
      <c r="BQ1359" s="65">
        <f t="shared" si="460"/>
        <v>-0.4166666666666643</v>
      </c>
      <c r="BR1359" s="67">
        <f t="shared" si="461"/>
        <v>13934.666666666666</v>
      </c>
      <c r="BS1359" s="57"/>
      <c r="BT1359" s="57"/>
    </row>
    <row r="1360" spans="1:72" x14ac:dyDescent="0.25">
      <c r="A1360" s="31">
        <v>1360</v>
      </c>
      <c r="B1360" s="56">
        <v>1357</v>
      </c>
      <c r="C1360" s="71">
        <v>70.2</v>
      </c>
      <c r="D1360" s="71">
        <v>0</v>
      </c>
      <c r="E1360" s="71">
        <v>19.5</v>
      </c>
      <c r="F1360" s="71">
        <v>-0.52777777777777501</v>
      </c>
      <c r="G1360" s="71">
        <v>13974.694444444443</v>
      </c>
      <c r="K1360" s="57">
        <v>1356</v>
      </c>
      <c r="L1360" s="66">
        <v>43.8</v>
      </c>
      <c r="M1360" s="66">
        <v>0</v>
      </c>
      <c r="N1360" s="65">
        <f t="shared" si="441"/>
        <v>12.166666666666666</v>
      </c>
      <c r="O1360" s="65">
        <f t="shared" si="448"/>
        <v>-2.7777777777776791E-2</v>
      </c>
      <c r="P1360" s="67">
        <f t="shared" si="449"/>
        <v>7477.1666666666551</v>
      </c>
      <c r="Q1360" s="57"/>
      <c r="R1360" s="57"/>
      <c r="T1360" s="57">
        <v>1356</v>
      </c>
      <c r="U1360" s="66">
        <v>14.4</v>
      </c>
      <c r="V1360" s="66">
        <v>0</v>
      </c>
      <c r="W1360" s="65">
        <f t="shared" si="442"/>
        <v>4</v>
      </c>
      <c r="X1360" s="65">
        <f t="shared" si="450"/>
        <v>0</v>
      </c>
      <c r="Y1360" s="67">
        <f t="shared" si="451"/>
        <v>10278.111111111122</v>
      </c>
      <c r="Z1360" s="57"/>
      <c r="AA1360" s="57"/>
      <c r="AC1360" s="57">
        <v>1356</v>
      </c>
      <c r="AD1360" s="66">
        <v>25.9</v>
      </c>
      <c r="AE1360" s="66">
        <v>0</v>
      </c>
      <c r="AF1360" s="65">
        <f t="shared" si="443"/>
        <v>7.1944444444444438</v>
      </c>
      <c r="AG1360" s="65">
        <f t="shared" si="452"/>
        <v>-0.13888888888888928</v>
      </c>
      <c r="AH1360" s="67">
        <f t="shared" si="453"/>
        <v>9895.3194444444307</v>
      </c>
      <c r="AI1360" s="57"/>
      <c r="AJ1360" s="57"/>
      <c r="AL1360" s="57">
        <v>1356</v>
      </c>
      <c r="AM1360" s="66">
        <v>70.3</v>
      </c>
      <c r="AN1360" s="66">
        <v>0</v>
      </c>
      <c r="AO1360" s="65">
        <f t="shared" si="444"/>
        <v>19.527777777777775</v>
      </c>
      <c r="AP1360" s="65">
        <f t="shared" si="454"/>
        <v>0.27777777777777501</v>
      </c>
      <c r="AQ1360" s="67">
        <f t="shared" si="455"/>
        <v>13012.069444444427</v>
      </c>
      <c r="AR1360" s="57"/>
      <c r="AS1360" s="57"/>
      <c r="AU1360" s="57">
        <v>1356</v>
      </c>
      <c r="AV1360" s="66">
        <v>70.3</v>
      </c>
      <c r="AW1360" s="66">
        <v>0</v>
      </c>
      <c r="AX1360" s="65">
        <f t="shared" si="445"/>
        <v>19.527777777777775</v>
      </c>
      <c r="AY1360" s="65">
        <f t="shared" si="456"/>
        <v>0.27777777777777501</v>
      </c>
      <c r="AZ1360" s="67">
        <f t="shared" si="457"/>
        <v>13012.069444444427</v>
      </c>
      <c r="BA1360" s="57"/>
      <c r="BB1360" s="57"/>
      <c r="BD1360" s="57">
        <v>1356</v>
      </c>
      <c r="BE1360" s="66">
        <v>72.099999999999994</v>
      </c>
      <c r="BF1360" s="66">
        <v>0</v>
      </c>
      <c r="BG1360" s="65">
        <f t="shared" si="446"/>
        <v>20.027777777777775</v>
      </c>
      <c r="BH1360" s="65">
        <f t="shared" si="458"/>
        <v>-0.47222222222222499</v>
      </c>
      <c r="BI1360" s="67">
        <f t="shared" si="459"/>
        <v>13907.736111111115</v>
      </c>
      <c r="BJ1360" s="57"/>
      <c r="BK1360" s="57"/>
      <c r="BM1360" s="57">
        <v>1356</v>
      </c>
      <c r="BN1360" s="57">
        <v>72.099999999999994</v>
      </c>
      <c r="BO1360" s="66">
        <v>0</v>
      </c>
      <c r="BP1360" s="65">
        <f t="shared" si="447"/>
        <v>20.027777777777775</v>
      </c>
      <c r="BQ1360" s="65">
        <f t="shared" si="460"/>
        <v>-0.47222222222222499</v>
      </c>
      <c r="BR1360" s="67">
        <f t="shared" si="461"/>
        <v>13954.930555555555</v>
      </c>
      <c r="BS1360" s="57"/>
      <c r="BT1360" s="57"/>
    </row>
    <row r="1361" spans="1:72" x14ac:dyDescent="0.25">
      <c r="A1361" s="31">
        <v>1361</v>
      </c>
      <c r="B1361" s="56">
        <v>1358</v>
      </c>
      <c r="C1361" s="71">
        <v>68.2</v>
      </c>
      <c r="D1361" s="71">
        <v>0</v>
      </c>
      <c r="E1361" s="71">
        <v>18.944444444444446</v>
      </c>
      <c r="F1361" s="71">
        <v>-0.55555555555555358</v>
      </c>
      <c r="G1361" s="71">
        <v>13993.916666666666</v>
      </c>
      <c r="K1361" s="57">
        <v>1357</v>
      </c>
      <c r="L1361" s="66">
        <v>43.7</v>
      </c>
      <c r="M1361" s="66">
        <v>0</v>
      </c>
      <c r="N1361" s="65">
        <f t="shared" si="441"/>
        <v>12.138888888888889</v>
      </c>
      <c r="O1361" s="65">
        <f t="shared" si="448"/>
        <v>-2.7777777777776791E-2</v>
      </c>
      <c r="P1361" s="67">
        <f t="shared" si="449"/>
        <v>7489.3194444444325</v>
      </c>
      <c r="Q1361" s="57"/>
      <c r="R1361" s="57"/>
      <c r="T1361" s="57">
        <v>1357</v>
      </c>
      <c r="U1361" s="66">
        <v>14.4</v>
      </c>
      <c r="V1361" s="66">
        <v>0</v>
      </c>
      <c r="W1361" s="65">
        <f t="shared" si="442"/>
        <v>4</v>
      </c>
      <c r="X1361" s="65">
        <f t="shared" si="450"/>
        <v>0</v>
      </c>
      <c r="Y1361" s="67">
        <f t="shared" si="451"/>
        <v>10282.111111111122</v>
      </c>
      <c r="Z1361" s="57"/>
      <c r="AA1361" s="57"/>
      <c r="AC1361" s="57">
        <v>1357</v>
      </c>
      <c r="AD1361" s="66">
        <v>25.5</v>
      </c>
      <c r="AE1361" s="66">
        <v>0</v>
      </c>
      <c r="AF1361" s="65">
        <f t="shared" si="443"/>
        <v>7.083333333333333</v>
      </c>
      <c r="AG1361" s="65">
        <f t="shared" si="452"/>
        <v>-0.11111111111111072</v>
      </c>
      <c r="AH1361" s="67">
        <f t="shared" si="453"/>
        <v>9902.4583333333194</v>
      </c>
      <c r="AI1361" s="57"/>
      <c r="AJ1361" s="57"/>
      <c r="AL1361" s="57">
        <v>1357</v>
      </c>
      <c r="AM1361" s="66">
        <v>70.8</v>
      </c>
      <c r="AN1361" s="66">
        <v>0</v>
      </c>
      <c r="AO1361" s="65">
        <f t="shared" si="444"/>
        <v>19.666666666666664</v>
      </c>
      <c r="AP1361" s="65">
        <f t="shared" si="454"/>
        <v>0.13888888888888928</v>
      </c>
      <c r="AQ1361" s="67">
        <f t="shared" si="455"/>
        <v>13031.66666666665</v>
      </c>
      <c r="AR1361" s="57"/>
      <c r="AS1361" s="57"/>
      <c r="AU1361" s="57">
        <v>1357</v>
      </c>
      <c r="AV1361" s="66">
        <v>70.8</v>
      </c>
      <c r="AW1361" s="66">
        <v>0</v>
      </c>
      <c r="AX1361" s="65">
        <f t="shared" si="445"/>
        <v>19.666666666666664</v>
      </c>
      <c r="AY1361" s="65">
        <f t="shared" si="456"/>
        <v>0.13888888888888928</v>
      </c>
      <c r="AZ1361" s="67">
        <f t="shared" si="457"/>
        <v>13031.66666666665</v>
      </c>
      <c r="BA1361" s="57"/>
      <c r="BB1361" s="57"/>
      <c r="BD1361" s="57">
        <v>1357</v>
      </c>
      <c r="BE1361" s="66">
        <v>70.2</v>
      </c>
      <c r="BF1361" s="66">
        <v>0</v>
      </c>
      <c r="BG1361" s="65">
        <f t="shared" si="446"/>
        <v>19.5</v>
      </c>
      <c r="BH1361" s="65">
        <f t="shared" si="458"/>
        <v>-0.52777777777777501</v>
      </c>
      <c r="BI1361" s="67">
        <f t="shared" si="459"/>
        <v>13927.500000000004</v>
      </c>
      <c r="BJ1361" s="57"/>
      <c r="BK1361" s="57"/>
      <c r="BM1361" s="57">
        <v>1357</v>
      </c>
      <c r="BN1361" s="57">
        <v>70.2</v>
      </c>
      <c r="BO1361" s="66">
        <v>0</v>
      </c>
      <c r="BP1361" s="65">
        <f t="shared" si="447"/>
        <v>19.5</v>
      </c>
      <c r="BQ1361" s="65">
        <f t="shared" si="460"/>
        <v>-0.52777777777777501</v>
      </c>
      <c r="BR1361" s="67">
        <f t="shared" si="461"/>
        <v>13974.694444444443</v>
      </c>
      <c r="BS1361" s="57"/>
      <c r="BT1361" s="57"/>
    </row>
    <row r="1362" spans="1:72" x14ac:dyDescent="0.25">
      <c r="A1362" s="31">
        <v>1362</v>
      </c>
      <c r="B1362" s="56">
        <v>1359</v>
      </c>
      <c r="C1362" s="71">
        <v>66.099999999999994</v>
      </c>
      <c r="D1362" s="71">
        <v>0</v>
      </c>
      <c r="E1362" s="71">
        <v>18.361111111111111</v>
      </c>
      <c r="F1362" s="71">
        <v>-0.5833333333333357</v>
      </c>
      <c r="G1362" s="71">
        <v>14012.569444444443</v>
      </c>
      <c r="K1362" s="57">
        <v>1358</v>
      </c>
      <c r="L1362" s="66">
        <v>43.6</v>
      </c>
      <c r="M1362" s="66">
        <v>0</v>
      </c>
      <c r="N1362" s="65">
        <f t="shared" si="441"/>
        <v>12.111111111111111</v>
      </c>
      <c r="O1362" s="65">
        <f t="shared" si="448"/>
        <v>-2.7777777777778567E-2</v>
      </c>
      <c r="P1362" s="67">
        <f t="shared" si="449"/>
        <v>7501.4444444444325</v>
      </c>
      <c r="Q1362" s="57"/>
      <c r="R1362" s="57"/>
      <c r="T1362" s="57">
        <v>1358</v>
      </c>
      <c r="U1362" s="66">
        <v>14.3</v>
      </c>
      <c r="V1362" s="66">
        <v>0</v>
      </c>
      <c r="W1362" s="65">
        <f t="shared" si="442"/>
        <v>3.9722222222222223</v>
      </c>
      <c r="X1362" s="65">
        <f t="shared" si="450"/>
        <v>-2.7777777777777679E-2</v>
      </c>
      <c r="Y1362" s="67">
        <f t="shared" si="451"/>
        <v>10286.097222222234</v>
      </c>
      <c r="Z1362" s="57"/>
      <c r="AA1362" s="57"/>
      <c r="AC1362" s="57">
        <v>1358</v>
      </c>
      <c r="AD1362" s="66">
        <v>25</v>
      </c>
      <c r="AE1362" s="66">
        <v>0</v>
      </c>
      <c r="AF1362" s="65">
        <f t="shared" si="443"/>
        <v>6.9444444444444446</v>
      </c>
      <c r="AG1362" s="65">
        <f t="shared" si="452"/>
        <v>-0.1388888888888884</v>
      </c>
      <c r="AH1362" s="67">
        <f t="shared" si="453"/>
        <v>9909.4722222222081</v>
      </c>
      <c r="AI1362" s="57"/>
      <c r="AJ1362" s="57"/>
      <c r="AL1362" s="57">
        <v>1358</v>
      </c>
      <c r="AM1362" s="66">
        <v>70.8</v>
      </c>
      <c r="AN1362" s="66">
        <v>0</v>
      </c>
      <c r="AO1362" s="65">
        <f t="shared" si="444"/>
        <v>19.666666666666664</v>
      </c>
      <c r="AP1362" s="65">
        <f t="shared" si="454"/>
        <v>0</v>
      </c>
      <c r="AQ1362" s="67">
        <f t="shared" si="455"/>
        <v>13051.333333333316</v>
      </c>
      <c r="AR1362" s="57"/>
      <c r="AS1362" s="57"/>
      <c r="AU1362" s="57">
        <v>1358</v>
      </c>
      <c r="AV1362" s="66">
        <v>70.8</v>
      </c>
      <c r="AW1362" s="66">
        <v>0</v>
      </c>
      <c r="AX1362" s="65">
        <f t="shared" si="445"/>
        <v>19.666666666666664</v>
      </c>
      <c r="AY1362" s="65">
        <f t="shared" si="456"/>
        <v>0</v>
      </c>
      <c r="AZ1362" s="67">
        <f t="shared" si="457"/>
        <v>13051.333333333316</v>
      </c>
      <c r="BA1362" s="57"/>
      <c r="BB1362" s="57"/>
      <c r="BD1362" s="57">
        <v>1358</v>
      </c>
      <c r="BE1362" s="66">
        <v>68.2</v>
      </c>
      <c r="BF1362" s="66">
        <v>0</v>
      </c>
      <c r="BG1362" s="65">
        <f t="shared" si="446"/>
        <v>18.944444444444446</v>
      </c>
      <c r="BH1362" s="65">
        <f t="shared" si="458"/>
        <v>-0.55555555555555358</v>
      </c>
      <c r="BI1362" s="67">
        <f t="shared" si="459"/>
        <v>13946.722222222226</v>
      </c>
      <c r="BJ1362" s="57"/>
      <c r="BK1362" s="57"/>
      <c r="BM1362" s="57">
        <v>1358</v>
      </c>
      <c r="BN1362" s="57">
        <v>68.2</v>
      </c>
      <c r="BO1362" s="66">
        <v>0</v>
      </c>
      <c r="BP1362" s="65">
        <f t="shared" si="447"/>
        <v>18.944444444444446</v>
      </c>
      <c r="BQ1362" s="65">
        <f t="shared" si="460"/>
        <v>-0.55555555555555358</v>
      </c>
      <c r="BR1362" s="67">
        <f t="shared" si="461"/>
        <v>13993.916666666666</v>
      </c>
      <c r="BS1362" s="57"/>
      <c r="BT1362" s="57"/>
    </row>
    <row r="1363" spans="1:72" x14ac:dyDescent="0.25">
      <c r="A1363" s="31">
        <v>1363</v>
      </c>
      <c r="B1363" s="56">
        <v>1360</v>
      </c>
      <c r="C1363" s="71">
        <v>63.8</v>
      </c>
      <c r="D1363" s="71">
        <v>0</v>
      </c>
      <c r="E1363" s="71">
        <v>17.722222222222221</v>
      </c>
      <c r="F1363" s="71">
        <v>-0.63888888888888928</v>
      </c>
      <c r="G1363" s="71">
        <v>14030.611111111109</v>
      </c>
      <c r="K1363" s="57">
        <v>1359</v>
      </c>
      <c r="L1363" s="66">
        <v>43.5</v>
      </c>
      <c r="M1363" s="66">
        <v>0</v>
      </c>
      <c r="N1363" s="65">
        <f t="shared" si="441"/>
        <v>12.083333333333332</v>
      </c>
      <c r="O1363" s="65">
        <f t="shared" si="448"/>
        <v>-2.7777777777778567E-2</v>
      </c>
      <c r="P1363" s="67">
        <f t="shared" si="449"/>
        <v>7513.5416666666551</v>
      </c>
      <c r="Q1363" s="57"/>
      <c r="R1363" s="57"/>
      <c r="T1363" s="57">
        <v>1359</v>
      </c>
      <c r="U1363" s="66">
        <v>14.3</v>
      </c>
      <c r="V1363" s="66">
        <v>0</v>
      </c>
      <c r="W1363" s="65">
        <f t="shared" si="442"/>
        <v>3.9722222222222223</v>
      </c>
      <c r="X1363" s="65">
        <f t="shared" si="450"/>
        <v>0</v>
      </c>
      <c r="Y1363" s="67">
        <f t="shared" si="451"/>
        <v>10290.069444444456</v>
      </c>
      <c r="Z1363" s="57"/>
      <c r="AA1363" s="57"/>
      <c r="AC1363" s="57">
        <v>1359</v>
      </c>
      <c r="AD1363" s="66">
        <v>24.6</v>
      </c>
      <c r="AE1363" s="66">
        <v>0</v>
      </c>
      <c r="AF1363" s="65">
        <f t="shared" si="443"/>
        <v>6.8333333333333339</v>
      </c>
      <c r="AG1363" s="65">
        <f t="shared" si="452"/>
        <v>-0.11111111111111072</v>
      </c>
      <c r="AH1363" s="67">
        <f t="shared" si="453"/>
        <v>9916.3611111110968</v>
      </c>
      <c r="AI1363" s="57"/>
      <c r="AJ1363" s="57"/>
      <c r="AL1363" s="57">
        <v>1359</v>
      </c>
      <c r="AM1363" s="66">
        <v>70.8</v>
      </c>
      <c r="AN1363" s="66">
        <v>0</v>
      </c>
      <c r="AO1363" s="65">
        <f t="shared" si="444"/>
        <v>19.666666666666664</v>
      </c>
      <c r="AP1363" s="65">
        <f t="shared" si="454"/>
        <v>0</v>
      </c>
      <c r="AQ1363" s="67">
        <f t="shared" si="455"/>
        <v>13070.999999999982</v>
      </c>
      <c r="AR1363" s="57"/>
      <c r="AS1363" s="57"/>
      <c r="AU1363" s="57">
        <v>1359</v>
      </c>
      <c r="AV1363" s="66">
        <v>70.8</v>
      </c>
      <c r="AW1363" s="66">
        <v>0</v>
      </c>
      <c r="AX1363" s="65">
        <f t="shared" si="445"/>
        <v>19.666666666666664</v>
      </c>
      <c r="AY1363" s="65">
        <f t="shared" si="456"/>
        <v>0</v>
      </c>
      <c r="AZ1363" s="67">
        <f t="shared" si="457"/>
        <v>13070.999999999982</v>
      </c>
      <c r="BA1363" s="57"/>
      <c r="BB1363" s="57"/>
      <c r="BD1363" s="57">
        <v>1359</v>
      </c>
      <c r="BE1363" s="66">
        <v>66.099999999999994</v>
      </c>
      <c r="BF1363" s="66">
        <v>0</v>
      </c>
      <c r="BG1363" s="65">
        <f t="shared" si="446"/>
        <v>18.361111111111111</v>
      </c>
      <c r="BH1363" s="65">
        <f t="shared" si="458"/>
        <v>-0.5833333333333357</v>
      </c>
      <c r="BI1363" s="67">
        <f t="shared" si="459"/>
        <v>13965.375000000004</v>
      </c>
      <c r="BJ1363" s="57"/>
      <c r="BK1363" s="57"/>
      <c r="BM1363" s="57">
        <v>1359</v>
      </c>
      <c r="BN1363" s="57">
        <v>66.099999999999994</v>
      </c>
      <c r="BO1363" s="66">
        <v>0</v>
      </c>
      <c r="BP1363" s="65">
        <f t="shared" si="447"/>
        <v>18.361111111111111</v>
      </c>
      <c r="BQ1363" s="65">
        <f t="shared" si="460"/>
        <v>-0.5833333333333357</v>
      </c>
      <c r="BR1363" s="67">
        <f t="shared" si="461"/>
        <v>14012.569444444443</v>
      </c>
      <c r="BS1363" s="57"/>
      <c r="BT1363" s="57"/>
    </row>
    <row r="1364" spans="1:72" x14ac:dyDescent="0.25">
      <c r="A1364" s="31">
        <v>1364</v>
      </c>
      <c r="B1364" s="56">
        <v>1361</v>
      </c>
      <c r="C1364" s="71">
        <v>61.6</v>
      </c>
      <c r="D1364" s="71">
        <v>0</v>
      </c>
      <c r="E1364" s="71">
        <v>17.111111111111111</v>
      </c>
      <c r="F1364" s="71">
        <v>-0.61111111111111072</v>
      </c>
      <c r="G1364" s="71">
        <v>14048.027777777776</v>
      </c>
      <c r="K1364" s="57">
        <v>1360</v>
      </c>
      <c r="L1364" s="66">
        <v>43.4</v>
      </c>
      <c r="M1364" s="66">
        <v>0</v>
      </c>
      <c r="N1364" s="65">
        <f t="shared" si="441"/>
        <v>12.055555555555555</v>
      </c>
      <c r="O1364" s="65">
        <f t="shared" si="448"/>
        <v>-2.7777777777776791E-2</v>
      </c>
      <c r="P1364" s="67">
        <f t="shared" si="449"/>
        <v>7525.6111111110995</v>
      </c>
      <c r="Q1364" s="57"/>
      <c r="R1364" s="57"/>
      <c r="T1364" s="57">
        <v>1360</v>
      </c>
      <c r="U1364" s="66">
        <v>14</v>
      </c>
      <c r="V1364" s="66">
        <v>0</v>
      </c>
      <c r="W1364" s="65">
        <f t="shared" si="442"/>
        <v>3.8888888888888888</v>
      </c>
      <c r="X1364" s="65">
        <f t="shared" si="450"/>
        <v>-8.3333333333333481E-2</v>
      </c>
      <c r="Y1364" s="67">
        <f t="shared" si="451"/>
        <v>10294.000000000011</v>
      </c>
      <c r="Z1364" s="57"/>
      <c r="AA1364" s="57"/>
      <c r="AC1364" s="57">
        <v>1360</v>
      </c>
      <c r="AD1364" s="66">
        <v>23.9</v>
      </c>
      <c r="AE1364" s="66">
        <v>0</v>
      </c>
      <c r="AF1364" s="65">
        <f t="shared" si="443"/>
        <v>6.6388888888888884</v>
      </c>
      <c r="AG1364" s="65">
        <f t="shared" si="452"/>
        <v>-0.19444444444444553</v>
      </c>
      <c r="AH1364" s="67">
        <f t="shared" si="453"/>
        <v>9923.0972222222081</v>
      </c>
      <c r="AI1364" s="57"/>
      <c r="AJ1364" s="57"/>
      <c r="AL1364" s="57">
        <v>1360</v>
      </c>
      <c r="AM1364" s="66">
        <v>70.900000000000006</v>
      </c>
      <c r="AN1364" s="66">
        <v>0</v>
      </c>
      <c r="AO1364" s="65">
        <f t="shared" si="444"/>
        <v>19.694444444444446</v>
      </c>
      <c r="AP1364" s="65">
        <f t="shared" si="454"/>
        <v>2.777777777778212E-2</v>
      </c>
      <c r="AQ1364" s="67">
        <f t="shared" si="455"/>
        <v>13090.680555555537</v>
      </c>
      <c r="AR1364" s="57"/>
      <c r="AS1364" s="57"/>
      <c r="AU1364" s="57">
        <v>1360</v>
      </c>
      <c r="AV1364" s="66">
        <v>70.900000000000006</v>
      </c>
      <c r="AW1364" s="66">
        <v>0</v>
      </c>
      <c r="AX1364" s="65">
        <f t="shared" si="445"/>
        <v>19.694444444444446</v>
      </c>
      <c r="AY1364" s="65">
        <f t="shared" si="456"/>
        <v>2.777777777778212E-2</v>
      </c>
      <c r="AZ1364" s="67">
        <f t="shared" si="457"/>
        <v>13090.680555555537</v>
      </c>
      <c r="BA1364" s="57"/>
      <c r="BB1364" s="57"/>
      <c r="BD1364" s="57">
        <v>1360</v>
      </c>
      <c r="BE1364" s="66">
        <v>63.8</v>
      </c>
      <c r="BF1364" s="66">
        <v>0</v>
      </c>
      <c r="BG1364" s="65">
        <f t="shared" si="446"/>
        <v>17.722222222222221</v>
      </c>
      <c r="BH1364" s="65">
        <f t="shared" si="458"/>
        <v>-0.63888888888888928</v>
      </c>
      <c r="BI1364" s="67">
        <f t="shared" si="459"/>
        <v>13983.41666666667</v>
      </c>
      <c r="BJ1364" s="57"/>
      <c r="BK1364" s="57"/>
      <c r="BM1364" s="57">
        <v>1360</v>
      </c>
      <c r="BN1364" s="57">
        <v>63.8</v>
      </c>
      <c r="BO1364" s="66">
        <v>0</v>
      </c>
      <c r="BP1364" s="65">
        <f t="shared" si="447"/>
        <v>17.722222222222221</v>
      </c>
      <c r="BQ1364" s="65">
        <f t="shared" si="460"/>
        <v>-0.63888888888888928</v>
      </c>
      <c r="BR1364" s="67">
        <f t="shared" si="461"/>
        <v>14030.611111111109</v>
      </c>
      <c r="BS1364" s="57"/>
      <c r="BT1364" s="57"/>
    </row>
    <row r="1365" spans="1:72" x14ac:dyDescent="0.25">
      <c r="A1365" s="31">
        <v>1365</v>
      </c>
      <c r="B1365" s="56">
        <v>1362</v>
      </c>
      <c r="C1365" s="71">
        <v>60.2</v>
      </c>
      <c r="D1365" s="71">
        <v>0</v>
      </c>
      <c r="E1365" s="71">
        <v>16.722222222222221</v>
      </c>
      <c r="F1365" s="71">
        <v>-0.38888888888888928</v>
      </c>
      <c r="G1365" s="71">
        <v>14064.944444444442</v>
      </c>
      <c r="K1365" s="57">
        <v>1361</v>
      </c>
      <c r="L1365" s="66">
        <v>43.3</v>
      </c>
      <c r="M1365" s="66">
        <v>0</v>
      </c>
      <c r="N1365" s="65">
        <f t="shared" si="441"/>
        <v>12.027777777777777</v>
      </c>
      <c r="O1365" s="65">
        <f t="shared" si="448"/>
        <v>-2.7777777777778567E-2</v>
      </c>
      <c r="P1365" s="67">
        <f t="shared" si="449"/>
        <v>7537.6527777777665</v>
      </c>
      <c r="Q1365" s="57"/>
      <c r="R1365" s="57"/>
      <c r="T1365" s="57">
        <v>1361</v>
      </c>
      <c r="U1365" s="66">
        <v>13</v>
      </c>
      <c r="V1365" s="66">
        <v>0</v>
      </c>
      <c r="W1365" s="65">
        <f t="shared" si="442"/>
        <v>3.6111111111111112</v>
      </c>
      <c r="X1365" s="65">
        <f t="shared" si="450"/>
        <v>-0.27777777777777768</v>
      </c>
      <c r="Y1365" s="67">
        <f t="shared" si="451"/>
        <v>10297.750000000011</v>
      </c>
      <c r="Z1365" s="57"/>
      <c r="AA1365" s="57"/>
      <c r="AC1365" s="57">
        <v>1361</v>
      </c>
      <c r="AD1365" s="66">
        <v>23</v>
      </c>
      <c r="AE1365" s="66">
        <v>0</v>
      </c>
      <c r="AF1365" s="65">
        <f t="shared" si="443"/>
        <v>6.3888888888888884</v>
      </c>
      <c r="AG1365" s="65">
        <f t="shared" si="452"/>
        <v>-0.25</v>
      </c>
      <c r="AH1365" s="67">
        <f t="shared" si="453"/>
        <v>9929.6111111110968</v>
      </c>
      <c r="AI1365" s="57"/>
      <c r="AJ1365" s="57"/>
      <c r="AL1365" s="57">
        <v>1361</v>
      </c>
      <c r="AM1365" s="66">
        <v>70.900000000000006</v>
      </c>
      <c r="AN1365" s="66">
        <v>0</v>
      </c>
      <c r="AO1365" s="65">
        <f t="shared" si="444"/>
        <v>19.694444444444446</v>
      </c>
      <c r="AP1365" s="65">
        <f t="shared" si="454"/>
        <v>0</v>
      </c>
      <c r="AQ1365" s="67">
        <f t="shared" si="455"/>
        <v>13110.374999999982</v>
      </c>
      <c r="AR1365" s="57"/>
      <c r="AS1365" s="57"/>
      <c r="AU1365" s="57">
        <v>1361</v>
      </c>
      <c r="AV1365" s="66">
        <v>70.900000000000006</v>
      </c>
      <c r="AW1365" s="66">
        <v>0</v>
      </c>
      <c r="AX1365" s="65">
        <f t="shared" si="445"/>
        <v>19.694444444444446</v>
      </c>
      <c r="AY1365" s="65">
        <f t="shared" si="456"/>
        <v>0</v>
      </c>
      <c r="AZ1365" s="67">
        <f t="shared" si="457"/>
        <v>13110.374999999982</v>
      </c>
      <c r="BA1365" s="57"/>
      <c r="BB1365" s="57"/>
      <c r="BD1365" s="57">
        <v>1361</v>
      </c>
      <c r="BE1365" s="66">
        <v>61.6</v>
      </c>
      <c r="BF1365" s="66">
        <v>0</v>
      </c>
      <c r="BG1365" s="65">
        <f t="shared" si="446"/>
        <v>17.111111111111111</v>
      </c>
      <c r="BH1365" s="65">
        <f t="shared" si="458"/>
        <v>-0.61111111111111072</v>
      </c>
      <c r="BI1365" s="67">
        <f t="shared" si="459"/>
        <v>14000.833333333336</v>
      </c>
      <c r="BJ1365" s="57"/>
      <c r="BK1365" s="57"/>
      <c r="BM1365" s="57">
        <v>1361</v>
      </c>
      <c r="BN1365" s="57">
        <v>61.6</v>
      </c>
      <c r="BO1365" s="66">
        <v>0</v>
      </c>
      <c r="BP1365" s="65">
        <f t="shared" si="447"/>
        <v>17.111111111111111</v>
      </c>
      <c r="BQ1365" s="65">
        <f t="shared" si="460"/>
        <v>-0.61111111111111072</v>
      </c>
      <c r="BR1365" s="67">
        <f t="shared" si="461"/>
        <v>14048.027777777776</v>
      </c>
      <c r="BS1365" s="57"/>
      <c r="BT1365" s="57"/>
    </row>
    <row r="1366" spans="1:72" x14ac:dyDescent="0.25">
      <c r="A1366" s="31">
        <v>1366</v>
      </c>
      <c r="B1366" s="56">
        <v>1363</v>
      </c>
      <c r="C1366" s="71">
        <v>59.8</v>
      </c>
      <c r="D1366" s="71">
        <v>0</v>
      </c>
      <c r="E1366" s="71">
        <v>16.611111111111111</v>
      </c>
      <c r="F1366" s="71">
        <v>-0.11111111111111072</v>
      </c>
      <c r="G1366" s="71">
        <v>14081.611111111108</v>
      </c>
      <c r="K1366" s="57">
        <v>1362</v>
      </c>
      <c r="L1366" s="66">
        <v>43.1</v>
      </c>
      <c r="M1366" s="66">
        <v>0</v>
      </c>
      <c r="N1366" s="65">
        <f t="shared" si="441"/>
        <v>11.972222222222223</v>
      </c>
      <c r="O1366" s="65">
        <f t="shared" si="448"/>
        <v>-5.5555555555553582E-2</v>
      </c>
      <c r="P1366" s="67">
        <f t="shared" si="449"/>
        <v>7549.6527777777665</v>
      </c>
      <c r="Q1366" s="57"/>
      <c r="R1366" s="57"/>
      <c r="T1366" s="57">
        <v>1362</v>
      </c>
      <c r="U1366" s="66">
        <v>11.4</v>
      </c>
      <c r="V1366" s="66">
        <v>0</v>
      </c>
      <c r="W1366" s="65">
        <f t="shared" si="442"/>
        <v>3.1666666666666665</v>
      </c>
      <c r="X1366" s="65">
        <f t="shared" si="450"/>
        <v>-0.44444444444444464</v>
      </c>
      <c r="Y1366" s="67">
        <f t="shared" si="451"/>
        <v>10301.1388888889</v>
      </c>
      <c r="Z1366" s="57"/>
      <c r="AA1366" s="57"/>
      <c r="AC1366" s="57">
        <v>1362</v>
      </c>
      <c r="AD1366" s="66">
        <v>21.8</v>
      </c>
      <c r="AE1366" s="66">
        <v>0</v>
      </c>
      <c r="AF1366" s="65">
        <f t="shared" si="443"/>
        <v>6.0555555555555554</v>
      </c>
      <c r="AG1366" s="65">
        <f t="shared" si="452"/>
        <v>-0.33333333333333304</v>
      </c>
      <c r="AH1366" s="67">
        <f t="shared" si="453"/>
        <v>9935.8333333333194</v>
      </c>
      <c r="AI1366" s="57"/>
      <c r="AJ1366" s="57"/>
      <c r="AL1366" s="57">
        <v>1362</v>
      </c>
      <c r="AM1366" s="66">
        <v>70.900000000000006</v>
      </c>
      <c r="AN1366" s="66">
        <v>0</v>
      </c>
      <c r="AO1366" s="65">
        <f t="shared" si="444"/>
        <v>19.694444444444446</v>
      </c>
      <c r="AP1366" s="65">
        <f t="shared" si="454"/>
        <v>0</v>
      </c>
      <c r="AQ1366" s="67">
        <f t="shared" si="455"/>
        <v>13130.069444444427</v>
      </c>
      <c r="AR1366" s="57"/>
      <c r="AS1366" s="57"/>
      <c r="AU1366" s="57">
        <v>1362</v>
      </c>
      <c r="AV1366" s="66">
        <v>70.900000000000006</v>
      </c>
      <c r="AW1366" s="66">
        <v>0</v>
      </c>
      <c r="AX1366" s="65">
        <f t="shared" si="445"/>
        <v>19.694444444444446</v>
      </c>
      <c r="AY1366" s="65">
        <f t="shared" si="456"/>
        <v>0</v>
      </c>
      <c r="AZ1366" s="67">
        <f t="shared" si="457"/>
        <v>13130.069444444427</v>
      </c>
      <c r="BA1366" s="57"/>
      <c r="BB1366" s="57"/>
      <c r="BD1366" s="57">
        <v>1362</v>
      </c>
      <c r="BE1366" s="66">
        <v>60.2</v>
      </c>
      <c r="BF1366" s="66">
        <v>0</v>
      </c>
      <c r="BG1366" s="65">
        <f t="shared" si="446"/>
        <v>16.722222222222221</v>
      </c>
      <c r="BH1366" s="65">
        <f t="shared" si="458"/>
        <v>-0.38888888888888928</v>
      </c>
      <c r="BI1366" s="67">
        <f t="shared" si="459"/>
        <v>14017.750000000002</v>
      </c>
      <c r="BJ1366" s="57"/>
      <c r="BK1366" s="57"/>
      <c r="BM1366" s="57">
        <v>1362</v>
      </c>
      <c r="BN1366" s="57">
        <v>60.2</v>
      </c>
      <c r="BO1366" s="66">
        <v>0</v>
      </c>
      <c r="BP1366" s="65">
        <f t="shared" si="447"/>
        <v>16.722222222222221</v>
      </c>
      <c r="BQ1366" s="65">
        <f t="shared" si="460"/>
        <v>-0.38888888888888928</v>
      </c>
      <c r="BR1366" s="67">
        <f t="shared" si="461"/>
        <v>14064.944444444442</v>
      </c>
      <c r="BS1366" s="57"/>
      <c r="BT1366" s="57"/>
    </row>
    <row r="1367" spans="1:72" x14ac:dyDescent="0.25">
      <c r="A1367" s="31">
        <v>1367</v>
      </c>
      <c r="B1367" s="56">
        <v>1364</v>
      </c>
      <c r="C1367" s="71">
        <v>60.4</v>
      </c>
      <c r="D1367" s="71">
        <v>0</v>
      </c>
      <c r="E1367" s="71">
        <v>16.777777777777779</v>
      </c>
      <c r="F1367" s="71">
        <v>0.16666666666666785</v>
      </c>
      <c r="G1367" s="71">
        <v>14098.305555555553</v>
      </c>
      <c r="K1367" s="57">
        <v>1363</v>
      </c>
      <c r="L1367" s="66">
        <v>42.9</v>
      </c>
      <c r="M1367" s="66">
        <v>0</v>
      </c>
      <c r="N1367" s="65">
        <f t="shared" si="441"/>
        <v>11.916666666666666</v>
      </c>
      <c r="O1367" s="65">
        <f t="shared" si="448"/>
        <v>-5.5555555555557135E-2</v>
      </c>
      <c r="P1367" s="67">
        <f t="shared" si="449"/>
        <v>7561.5972222222108</v>
      </c>
      <c r="Q1367" s="57"/>
      <c r="R1367" s="57"/>
      <c r="T1367" s="57">
        <v>1363</v>
      </c>
      <c r="U1367" s="66">
        <v>10.199999999999999</v>
      </c>
      <c r="V1367" s="66">
        <v>0</v>
      </c>
      <c r="W1367" s="65">
        <f t="shared" si="442"/>
        <v>2.833333333333333</v>
      </c>
      <c r="X1367" s="65">
        <f t="shared" si="450"/>
        <v>-0.33333333333333348</v>
      </c>
      <c r="Y1367" s="67">
        <f t="shared" si="451"/>
        <v>10304.1388888889</v>
      </c>
      <c r="Z1367" s="57"/>
      <c r="AA1367" s="57"/>
      <c r="AC1367" s="57">
        <v>1363</v>
      </c>
      <c r="AD1367" s="66">
        <v>20.7</v>
      </c>
      <c r="AE1367" s="66">
        <v>0</v>
      </c>
      <c r="AF1367" s="65">
        <f t="shared" si="443"/>
        <v>5.75</v>
      </c>
      <c r="AG1367" s="65">
        <f t="shared" si="452"/>
        <v>-0.30555555555555536</v>
      </c>
      <c r="AH1367" s="67">
        <f t="shared" si="453"/>
        <v>9941.7361111110968</v>
      </c>
      <c r="AI1367" s="57"/>
      <c r="AJ1367" s="57"/>
      <c r="AL1367" s="57">
        <v>1363</v>
      </c>
      <c r="AM1367" s="66">
        <v>70.900000000000006</v>
      </c>
      <c r="AN1367" s="66">
        <v>0</v>
      </c>
      <c r="AO1367" s="65">
        <f t="shared" si="444"/>
        <v>19.694444444444446</v>
      </c>
      <c r="AP1367" s="65">
        <f t="shared" si="454"/>
        <v>0</v>
      </c>
      <c r="AQ1367" s="67">
        <f t="shared" si="455"/>
        <v>13149.763888888872</v>
      </c>
      <c r="AR1367" s="57"/>
      <c r="AS1367" s="57"/>
      <c r="AU1367" s="57">
        <v>1363</v>
      </c>
      <c r="AV1367" s="66">
        <v>70.900000000000006</v>
      </c>
      <c r="AW1367" s="66">
        <v>0</v>
      </c>
      <c r="AX1367" s="65">
        <f t="shared" si="445"/>
        <v>19.694444444444446</v>
      </c>
      <c r="AY1367" s="65">
        <f t="shared" si="456"/>
        <v>0</v>
      </c>
      <c r="AZ1367" s="67">
        <f t="shared" si="457"/>
        <v>13149.763888888872</v>
      </c>
      <c r="BA1367" s="57"/>
      <c r="BB1367" s="57"/>
      <c r="BD1367" s="57">
        <v>1363</v>
      </c>
      <c r="BE1367" s="66">
        <v>59.8</v>
      </c>
      <c r="BF1367" s="66">
        <v>0</v>
      </c>
      <c r="BG1367" s="65">
        <f t="shared" si="446"/>
        <v>16.611111111111111</v>
      </c>
      <c r="BH1367" s="65">
        <f t="shared" si="458"/>
        <v>-0.11111111111111072</v>
      </c>
      <c r="BI1367" s="67">
        <f t="shared" si="459"/>
        <v>14034.416666666668</v>
      </c>
      <c r="BJ1367" s="57"/>
      <c r="BK1367" s="57"/>
      <c r="BM1367" s="57">
        <v>1363</v>
      </c>
      <c r="BN1367" s="57">
        <v>59.8</v>
      </c>
      <c r="BO1367" s="66">
        <v>0</v>
      </c>
      <c r="BP1367" s="65">
        <f t="shared" si="447"/>
        <v>16.611111111111111</v>
      </c>
      <c r="BQ1367" s="65">
        <f t="shared" si="460"/>
        <v>-0.11111111111111072</v>
      </c>
      <c r="BR1367" s="67">
        <f t="shared" si="461"/>
        <v>14081.611111111108</v>
      </c>
      <c r="BS1367" s="57"/>
      <c r="BT1367" s="57"/>
    </row>
    <row r="1368" spans="1:72" x14ac:dyDescent="0.25">
      <c r="A1368" s="31">
        <v>1368</v>
      </c>
      <c r="B1368" s="56">
        <v>1365</v>
      </c>
      <c r="C1368" s="71">
        <v>61.8</v>
      </c>
      <c r="D1368" s="71">
        <v>0</v>
      </c>
      <c r="E1368" s="71">
        <v>17.166666666666664</v>
      </c>
      <c r="F1368" s="71">
        <v>0.38888888888888573</v>
      </c>
      <c r="G1368" s="71">
        <v>14115.277777777776</v>
      </c>
      <c r="K1368" s="57">
        <v>1364</v>
      </c>
      <c r="L1368" s="66">
        <v>42.7</v>
      </c>
      <c r="M1368" s="66">
        <v>0</v>
      </c>
      <c r="N1368" s="65">
        <f t="shared" si="441"/>
        <v>11.861111111111112</v>
      </c>
      <c r="O1368" s="65">
        <f t="shared" si="448"/>
        <v>-5.5555555555553582E-2</v>
      </c>
      <c r="P1368" s="67">
        <f t="shared" si="449"/>
        <v>7573.4861111110995</v>
      </c>
      <c r="Q1368" s="57"/>
      <c r="R1368" s="57"/>
      <c r="T1368" s="57">
        <v>1364</v>
      </c>
      <c r="U1368" s="66">
        <v>8</v>
      </c>
      <c r="V1368" s="66">
        <v>0</v>
      </c>
      <c r="W1368" s="65">
        <f t="shared" si="442"/>
        <v>2.2222222222222223</v>
      </c>
      <c r="X1368" s="65">
        <f t="shared" si="450"/>
        <v>-0.61111111111111072</v>
      </c>
      <c r="Y1368" s="67">
        <f t="shared" si="451"/>
        <v>10306.666666666677</v>
      </c>
      <c r="Z1368" s="57"/>
      <c r="AA1368" s="57"/>
      <c r="AC1368" s="57">
        <v>1364</v>
      </c>
      <c r="AD1368" s="66">
        <v>19.600000000000001</v>
      </c>
      <c r="AE1368" s="66">
        <v>0</v>
      </c>
      <c r="AF1368" s="65">
        <f t="shared" si="443"/>
        <v>5.4444444444444446</v>
      </c>
      <c r="AG1368" s="65">
        <f t="shared" si="452"/>
        <v>-0.30555555555555536</v>
      </c>
      <c r="AH1368" s="67">
        <f t="shared" si="453"/>
        <v>9947.3333333333194</v>
      </c>
      <c r="AI1368" s="57"/>
      <c r="AJ1368" s="57"/>
      <c r="AL1368" s="57">
        <v>1364</v>
      </c>
      <c r="AM1368" s="66">
        <v>71</v>
      </c>
      <c r="AN1368" s="66">
        <v>0</v>
      </c>
      <c r="AO1368" s="65">
        <f t="shared" si="444"/>
        <v>19.722222222222221</v>
      </c>
      <c r="AP1368" s="65">
        <f t="shared" si="454"/>
        <v>2.7777777777775015E-2</v>
      </c>
      <c r="AQ1368" s="67">
        <f t="shared" si="455"/>
        <v>13169.472222222206</v>
      </c>
      <c r="AR1368" s="57"/>
      <c r="AS1368" s="57"/>
      <c r="AU1368" s="57">
        <v>1364</v>
      </c>
      <c r="AV1368" s="66">
        <v>71</v>
      </c>
      <c r="AW1368" s="66">
        <v>0</v>
      </c>
      <c r="AX1368" s="65">
        <f t="shared" si="445"/>
        <v>19.722222222222221</v>
      </c>
      <c r="AY1368" s="65">
        <f t="shared" si="456"/>
        <v>2.7777777777775015E-2</v>
      </c>
      <c r="AZ1368" s="67">
        <f t="shared" si="457"/>
        <v>13169.472222222206</v>
      </c>
      <c r="BA1368" s="57"/>
      <c r="BB1368" s="57"/>
      <c r="BD1368" s="57">
        <v>1364</v>
      </c>
      <c r="BE1368" s="66">
        <v>60.4</v>
      </c>
      <c r="BF1368" s="66">
        <v>0</v>
      </c>
      <c r="BG1368" s="65">
        <f t="shared" si="446"/>
        <v>16.777777777777779</v>
      </c>
      <c r="BH1368" s="65">
        <f t="shared" si="458"/>
        <v>0.16666666666666785</v>
      </c>
      <c r="BI1368" s="67">
        <f t="shared" si="459"/>
        <v>14051.111111111113</v>
      </c>
      <c r="BJ1368" s="57"/>
      <c r="BK1368" s="57"/>
      <c r="BM1368" s="57">
        <v>1364</v>
      </c>
      <c r="BN1368" s="57">
        <v>60.4</v>
      </c>
      <c r="BO1368" s="66">
        <v>0</v>
      </c>
      <c r="BP1368" s="65">
        <f t="shared" si="447"/>
        <v>16.777777777777779</v>
      </c>
      <c r="BQ1368" s="65">
        <f t="shared" si="460"/>
        <v>0.16666666666666785</v>
      </c>
      <c r="BR1368" s="67">
        <f t="shared" si="461"/>
        <v>14098.305555555553</v>
      </c>
      <c r="BS1368" s="57"/>
      <c r="BT1368" s="57"/>
    </row>
    <row r="1369" spans="1:72" x14ac:dyDescent="0.25">
      <c r="A1369" s="31">
        <v>1369</v>
      </c>
      <c r="B1369" s="56">
        <v>1366</v>
      </c>
      <c r="C1369" s="71">
        <v>62.6</v>
      </c>
      <c r="D1369" s="71">
        <v>0</v>
      </c>
      <c r="E1369" s="71">
        <v>17.388888888888889</v>
      </c>
      <c r="F1369" s="71">
        <v>0.22222222222222499</v>
      </c>
      <c r="G1369" s="71">
        <v>14132.555555555553</v>
      </c>
      <c r="K1369" s="57">
        <v>1365</v>
      </c>
      <c r="L1369" s="66">
        <v>42.5</v>
      </c>
      <c r="M1369" s="66">
        <v>0</v>
      </c>
      <c r="N1369" s="65">
        <f t="shared" si="441"/>
        <v>11.805555555555555</v>
      </c>
      <c r="O1369" s="65">
        <f t="shared" si="448"/>
        <v>-5.5555555555557135E-2</v>
      </c>
      <c r="P1369" s="67">
        <f t="shared" si="449"/>
        <v>7585.3194444444325</v>
      </c>
      <c r="Q1369" s="57"/>
      <c r="R1369" s="57"/>
      <c r="T1369" s="57">
        <v>1365</v>
      </c>
      <c r="U1369" s="66">
        <v>7</v>
      </c>
      <c r="V1369" s="66">
        <v>0</v>
      </c>
      <c r="W1369" s="65">
        <f t="shared" si="442"/>
        <v>1.9444444444444444</v>
      </c>
      <c r="X1369" s="65">
        <f t="shared" si="450"/>
        <v>-0.2777777777777779</v>
      </c>
      <c r="Y1369" s="67">
        <f t="shared" si="451"/>
        <v>10308.750000000011</v>
      </c>
      <c r="Z1369" s="57"/>
      <c r="AA1369" s="57"/>
      <c r="AC1369" s="57">
        <v>1365</v>
      </c>
      <c r="AD1369" s="66">
        <v>18.7</v>
      </c>
      <c r="AE1369" s="66">
        <v>0</v>
      </c>
      <c r="AF1369" s="65">
        <f t="shared" si="443"/>
        <v>5.1944444444444438</v>
      </c>
      <c r="AG1369" s="65">
        <f t="shared" si="452"/>
        <v>-0.25000000000000089</v>
      </c>
      <c r="AH1369" s="67">
        <f t="shared" si="453"/>
        <v>9952.6527777777646</v>
      </c>
      <c r="AI1369" s="57"/>
      <c r="AJ1369" s="57"/>
      <c r="AL1369" s="57">
        <v>1365</v>
      </c>
      <c r="AM1369" s="66">
        <v>71</v>
      </c>
      <c r="AN1369" s="66">
        <v>0</v>
      </c>
      <c r="AO1369" s="65">
        <f t="shared" si="444"/>
        <v>19.722222222222221</v>
      </c>
      <c r="AP1369" s="65">
        <f t="shared" si="454"/>
        <v>0</v>
      </c>
      <c r="AQ1369" s="67">
        <f t="shared" si="455"/>
        <v>13189.194444444429</v>
      </c>
      <c r="AR1369" s="57"/>
      <c r="AS1369" s="57"/>
      <c r="AU1369" s="57">
        <v>1365</v>
      </c>
      <c r="AV1369" s="66">
        <v>71</v>
      </c>
      <c r="AW1369" s="66">
        <v>0</v>
      </c>
      <c r="AX1369" s="65">
        <f t="shared" si="445"/>
        <v>19.722222222222221</v>
      </c>
      <c r="AY1369" s="65">
        <f t="shared" si="456"/>
        <v>0</v>
      </c>
      <c r="AZ1369" s="67">
        <f t="shared" si="457"/>
        <v>13189.194444444429</v>
      </c>
      <c r="BA1369" s="57"/>
      <c r="BB1369" s="57"/>
      <c r="BD1369" s="57">
        <v>1365</v>
      </c>
      <c r="BE1369" s="66">
        <v>61.8</v>
      </c>
      <c r="BF1369" s="66">
        <v>0</v>
      </c>
      <c r="BG1369" s="65">
        <f t="shared" si="446"/>
        <v>17.166666666666664</v>
      </c>
      <c r="BH1369" s="65">
        <f t="shared" si="458"/>
        <v>0.38888888888888573</v>
      </c>
      <c r="BI1369" s="67">
        <f t="shared" si="459"/>
        <v>14068.083333333336</v>
      </c>
      <c r="BJ1369" s="57"/>
      <c r="BK1369" s="57"/>
      <c r="BM1369" s="57">
        <v>1365</v>
      </c>
      <c r="BN1369" s="57">
        <v>61.8</v>
      </c>
      <c r="BO1369" s="66">
        <v>0</v>
      </c>
      <c r="BP1369" s="65">
        <f t="shared" si="447"/>
        <v>17.166666666666664</v>
      </c>
      <c r="BQ1369" s="65">
        <f t="shared" si="460"/>
        <v>0.38888888888888573</v>
      </c>
      <c r="BR1369" s="67">
        <f t="shared" si="461"/>
        <v>14115.277777777776</v>
      </c>
      <c r="BS1369" s="57"/>
      <c r="BT1369" s="57"/>
    </row>
    <row r="1370" spans="1:72" x14ac:dyDescent="0.25">
      <c r="A1370" s="31">
        <v>1370</v>
      </c>
      <c r="B1370" s="56">
        <v>1367</v>
      </c>
      <c r="C1370" s="71">
        <v>62.7</v>
      </c>
      <c r="D1370" s="71">
        <v>0</v>
      </c>
      <c r="E1370" s="71">
        <v>17.416666666666668</v>
      </c>
      <c r="F1370" s="71">
        <v>2.7777777777778567E-2</v>
      </c>
      <c r="G1370" s="71">
        <v>14149.95833333333</v>
      </c>
      <c r="K1370" s="57">
        <v>1366</v>
      </c>
      <c r="L1370" s="66">
        <v>42.3</v>
      </c>
      <c r="M1370" s="66">
        <v>0</v>
      </c>
      <c r="N1370" s="65">
        <f t="shared" si="441"/>
        <v>11.749999999999998</v>
      </c>
      <c r="O1370" s="65">
        <f t="shared" si="448"/>
        <v>-5.5555555555557135E-2</v>
      </c>
      <c r="P1370" s="67">
        <f t="shared" si="449"/>
        <v>7597.0972222222099</v>
      </c>
      <c r="Q1370" s="57"/>
      <c r="R1370" s="57"/>
      <c r="T1370" s="57">
        <v>1366</v>
      </c>
      <c r="U1370" s="66">
        <v>6</v>
      </c>
      <c r="V1370" s="66">
        <v>0</v>
      </c>
      <c r="W1370" s="65">
        <f t="shared" si="442"/>
        <v>1.6666666666666665</v>
      </c>
      <c r="X1370" s="65">
        <f t="shared" si="450"/>
        <v>-0.2777777777777779</v>
      </c>
      <c r="Y1370" s="67">
        <f t="shared" si="451"/>
        <v>10310.555555555566</v>
      </c>
      <c r="Z1370" s="57"/>
      <c r="AA1370" s="57"/>
      <c r="AC1370" s="57">
        <v>1366</v>
      </c>
      <c r="AD1370" s="66">
        <v>18.100000000000001</v>
      </c>
      <c r="AE1370" s="66">
        <v>0</v>
      </c>
      <c r="AF1370" s="65">
        <f t="shared" si="443"/>
        <v>5.0277777777777777</v>
      </c>
      <c r="AG1370" s="65">
        <f t="shared" si="452"/>
        <v>-0.16666666666666607</v>
      </c>
      <c r="AH1370" s="67">
        <f t="shared" si="453"/>
        <v>9957.763888888876</v>
      </c>
      <c r="AI1370" s="57"/>
      <c r="AJ1370" s="57"/>
      <c r="AL1370" s="57">
        <v>1366</v>
      </c>
      <c r="AM1370" s="66">
        <v>71.099999999999994</v>
      </c>
      <c r="AN1370" s="66">
        <v>0</v>
      </c>
      <c r="AO1370" s="65">
        <f t="shared" si="444"/>
        <v>19.749999999999996</v>
      </c>
      <c r="AP1370" s="65">
        <f t="shared" si="454"/>
        <v>2.7777777777775015E-2</v>
      </c>
      <c r="AQ1370" s="67">
        <f t="shared" si="455"/>
        <v>13208.93055555554</v>
      </c>
      <c r="AR1370" s="57"/>
      <c r="AS1370" s="57"/>
      <c r="AU1370" s="57">
        <v>1366</v>
      </c>
      <c r="AV1370" s="66">
        <v>71.099999999999994</v>
      </c>
      <c r="AW1370" s="66">
        <v>0</v>
      </c>
      <c r="AX1370" s="65">
        <f t="shared" si="445"/>
        <v>19.749999999999996</v>
      </c>
      <c r="AY1370" s="65">
        <f t="shared" si="456"/>
        <v>2.7777777777775015E-2</v>
      </c>
      <c r="AZ1370" s="67">
        <f t="shared" si="457"/>
        <v>13208.93055555554</v>
      </c>
      <c r="BA1370" s="57"/>
      <c r="BB1370" s="57"/>
      <c r="BD1370" s="57">
        <v>1366</v>
      </c>
      <c r="BE1370" s="66">
        <v>62.6</v>
      </c>
      <c r="BF1370" s="66">
        <v>0</v>
      </c>
      <c r="BG1370" s="65">
        <f t="shared" si="446"/>
        <v>17.388888888888889</v>
      </c>
      <c r="BH1370" s="65">
        <f t="shared" si="458"/>
        <v>0.22222222222222499</v>
      </c>
      <c r="BI1370" s="67">
        <f t="shared" si="459"/>
        <v>14085.361111111113</v>
      </c>
      <c r="BJ1370" s="57"/>
      <c r="BK1370" s="57"/>
      <c r="BM1370" s="57">
        <v>1366</v>
      </c>
      <c r="BN1370" s="57">
        <v>62.6</v>
      </c>
      <c r="BO1370" s="66">
        <v>0</v>
      </c>
      <c r="BP1370" s="65">
        <f t="shared" si="447"/>
        <v>17.388888888888889</v>
      </c>
      <c r="BQ1370" s="65">
        <f t="shared" si="460"/>
        <v>0.22222222222222499</v>
      </c>
      <c r="BR1370" s="67">
        <f t="shared" si="461"/>
        <v>14132.555555555553</v>
      </c>
      <c r="BS1370" s="57"/>
      <c r="BT1370" s="57"/>
    </row>
    <row r="1371" spans="1:72" x14ac:dyDescent="0.25">
      <c r="A1371" s="31">
        <v>1371</v>
      </c>
      <c r="B1371" s="56">
        <v>1368</v>
      </c>
      <c r="C1371" s="71">
        <v>61.9</v>
      </c>
      <c r="D1371" s="71">
        <v>0</v>
      </c>
      <c r="E1371" s="71">
        <v>17.194444444444443</v>
      </c>
      <c r="F1371" s="71">
        <v>-0.22222222222222499</v>
      </c>
      <c r="G1371" s="71">
        <v>14167.263888888885</v>
      </c>
      <c r="K1371" s="57">
        <v>1367</v>
      </c>
      <c r="L1371" s="66">
        <v>42.2</v>
      </c>
      <c r="M1371" s="66">
        <v>0</v>
      </c>
      <c r="N1371" s="65">
        <f t="shared" si="441"/>
        <v>11.722222222222223</v>
      </c>
      <c r="O1371" s="65">
        <f t="shared" si="448"/>
        <v>-2.7777777777775015E-2</v>
      </c>
      <c r="P1371" s="67">
        <f t="shared" si="449"/>
        <v>7608.8333333333212</v>
      </c>
      <c r="Q1371" s="57"/>
      <c r="R1371" s="57"/>
      <c r="T1371" s="57">
        <v>1367</v>
      </c>
      <c r="U1371" s="66">
        <v>5.5</v>
      </c>
      <c r="V1371" s="66">
        <v>0</v>
      </c>
      <c r="W1371" s="65">
        <f t="shared" si="442"/>
        <v>1.5277777777777777</v>
      </c>
      <c r="X1371" s="65">
        <f t="shared" si="450"/>
        <v>-0.13888888888888884</v>
      </c>
      <c r="Y1371" s="67">
        <f t="shared" si="451"/>
        <v>10312.152777777788</v>
      </c>
      <c r="Z1371" s="57"/>
      <c r="AA1371" s="57"/>
      <c r="AC1371" s="57">
        <v>1367</v>
      </c>
      <c r="AD1371" s="66">
        <v>17.5</v>
      </c>
      <c r="AE1371" s="66">
        <v>0</v>
      </c>
      <c r="AF1371" s="65">
        <f t="shared" si="443"/>
        <v>4.8611111111111107</v>
      </c>
      <c r="AG1371" s="65">
        <f t="shared" si="452"/>
        <v>-0.16666666666666696</v>
      </c>
      <c r="AH1371" s="67">
        <f t="shared" si="453"/>
        <v>9962.7083333333212</v>
      </c>
      <c r="AI1371" s="57"/>
      <c r="AJ1371" s="57"/>
      <c r="AL1371" s="57">
        <v>1367</v>
      </c>
      <c r="AM1371" s="66">
        <v>71.2</v>
      </c>
      <c r="AN1371" s="66">
        <v>0</v>
      </c>
      <c r="AO1371" s="65">
        <f t="shared" si="444"/>
        <v>19.777777777777779</v>
      </c>
      <c r="AP1371" s="65">
        <f t="shared" si="454"/>
        <v>2.777777777778212E-2</v>
      </c>
      <c r="AQ1371" s="67">
        <f t="shared" si="455"/>
        <v>13228.694444444429</v>
      </c>
      <c r="AR1371" s="57"/>
      <c r="AS1371" s="57"/>
      <c r="AU1371" s="57">
        <v>1367</v>
      </c>
      <c r="AV1371" s="66">
        <v>71.2</v>
      </c>
      <c r="AW1371" s="66">
        <v>0</v>
      </c>
      <c r="AX1371" s="65">
        <f t="shared" si="445"/>
        <v>19.777777777777779</v>
      </c>
      <c r="AY1371" s="65">
        <f t="shared" si="456"/>
        <v>2.777777777778212E-2</v>
      </c>
      <c r="AZ1371" s="67">
        <f t="shared" si="457"/>
        <v>13228.694444444429</v>
      </c>
      <c r="BA1371" s="57"/>
      <c r="BB1371" s="57"/>
      <c r="BD1371" s="57">
        <v>1367</v>
      </c>
      <c r="BE1371" s="66">
        <v>62.7</v>
      </c>
      <c r="BF1371" s="66">
        <v>0</v>
      </c>
      <c r="BG1371" s="65">
        <f t="shared" si="446"/>
        <v>17.416666666666668</v>
      </c>
      <c r="BH1371" s="65">
        <f t="shared" si="458"/>
        <v>2.7777777777778567E-2</v>
      </c>
      <c r="BI1371" s="67">
        <f t="shared" si="459"/>
        <v>14102.763888888891</v>
      </c>
      <c r="BJ1371" s="57"/>
      <c r="BK1371" s="57"/>
      <c r="BM1371" s="57">
        <v>1367</v>
      </c>
      <c r="BN1371" s="57">
        <v>62.7</v>
      </c>
      <c r="BO1371" s="66">
        <v>0</v>
      </c>
      <c r="BP1371" s="65">
        <f t="shared" si="447"/>
        <v>17.416666666666668</v>
      </c>
      <c r="BQ1371" s="65">
        <f t="shared" si="460"/>
        <v>2.7777777777778567E-2</v>
      </c>
      <c r="BR1371" s="67">
        <f t="shared" si="461"/>
        <v>14149.95833333333</v>
      </c>
      <c r="BS1371" s="57"/>
      <c r="BT1371" s="57"/>
    </row>
    <row r="1372" spans="1:72" x14ac:dyDescent="0.25">
      <c r="A1372" s="31">
        <v>1372</v>
      </c>
      <c r="B1372" s="56">
        <v>1369</v>
      </c>
      <c r="C1372" s="71">
        <v>60</v>
      </c>
      <c r="D1372" s="71">
        <v>0</v>
      </c>
      <c r="E1372" s="71">
        <v>16.666666666666668</v>
      </c>
      <c r="F1372" s="71">
        <v>-0.52777777777777501</v>
      </c>
      <c r="G1372" s="71">
        <v>14184.19444444444</v>
      </c>
      <c r="K1372" s="57">
        <v>1368</v>
      </c>
      <c r="L1372" s="66">
        <v>42.2</v>
      </c>
      <c r="M1372" s="66">
        <v>0</v>
      </c>
      <c r="N1372" s="65">
        <f t="shared" si="441"/>
        <v>11.722222222222223</v>
      </c>
      <c r="O1372" s="65">
        <f t="shared" si="448"/>
        <v>0</v>
      </c>
      <c r="P1372" s="67">
        <f t="shared" si="449"/>
        <v>7620.5555555555438</v>
      </c>
      <c r="Q1372" s="57"/>
      <c r="R1372" s="57"/>
      <c r="T1372" s="57">
        <v>1368</v>
      </c>
      <c r="U1372" s="66">
        <v>5</v>
      </c>
      <c r="V1372" s="66">
        <v>0</v>
      </c>
      <c r="W1372" s="65">
        <f t="shared" si="442"/>
        <v>1.3888888888888888</v>
      </c>
      <c r="X1372" s="65">
        <f t="shared" si="450"/>
        <v>-0.13888888888888884</v>
      </c>
      <c r="Y1372" s="67">
        <f t="shared" si="451"/>
        <v>10313.611111111122</v>
      </c>
      <c r="Z1372" s="57"/>
      <c r="AA1372" s="57"/>
      <c r="AC1372" s="57">
        <v>1368</v>
      </c>
      <c r="AD1372" s="66">
        <v>16.7</v>
      </c>
      <c r="AE1372" s="66">
        <v>0</v>
      </c>
      <c r="AF1372" s="65">
        <f t="shared" si="443"/>
        <v>4.6388888888888884</v>
      </c>
      <c r="AG1372" s="65">
        <f t="shared" si="452"/>
        <v>-0.22222222222222232</v>
      </c>
      <c r="AH1372" s="67">
        <f t="shared" si="453"/>
        <v>9967.4583333333212</v>
      </c>
      <c r="AI1372" s="57"/>
      <c r="AJ1372" s="57"/>
      <c r="AL1372" s="57">
        <v>1368</v>
      </c>
      <c r="AM1372" s="66">
        <v>71.3</v>
      </c>
      <c r="AN1372" s="66">
        <v>0</v>
      </c>
      <c r="AO1372" s="65">
        <f t="shared" si="444"/>
        <v>19.805555555555554</v>
      </c>
      <c r="AP1372" s="65">
        <f t="shared" si="454"/>
        <v>2.7777777777775015E-2</v>
      </c>
      <c r="AQ1372" s="67">
        <f t="shared" si="455"/>
        <v>13248.486111111095</v>
      </c>
      <c r="AR1372" s="57"/>
      <c r="AS1372" s="57"/>
      <c r="AU1372" s="57">
        <v>1368</v>
      </c>
      <c r="AV1372" s="66">
        <v>71.3</v>
      </c>
      <c r="AW1372" s="66">
        <v>0</v>
      </c>
      <c r="AX1372" s="65">
        <f t="shared" si="445"/>
        <v>19.805555555555554</v>
      </c>
      <c r="AY1372" s="65">
        <f t="shared" si="456"/>
        <v>2.7777777777775015E-2</v>
      </c>
      <c r="AZ1372" s="67">
        <f t="shared" si="457"/>
        <v>13248.486111111095</v>
      </c>
      <c r="BA1372" s="57"/>
      <c r="BB1372" s="57"/>
      <c r="BD1372" s="57">
        <v>1368</v>
      </c>
      <c r="BE1372" s="66">
        <v>61.9</v>
      </c>
      <c r="BF1372" s="66">
        <v>0</v>
      </c>
      <c r="BG1372" s="65">
        <f t="shared" si="446"/>
        <v>17.194444444444443</v>
      </c>
      <c r="BH1372" s="65">
        <f t="shared" si="458"/>
        <v>-0.22222222222222499</v>
      </c>
      <c r="BI1372" s="67">
        <f t="shared" si="459"/>
        <v>14120.069444444445</v>
      </c>
      <c r="BJ1372" s="57"/>
      <c r="BK1372" s="57"/>
      <c r="BM1372" s="57">
        <v>1368</v>
      </c>
      <c r="BN1372" s="57">
        <v>61.9</v>
      </c>
      <c r="BO1372" s="66">
        <v>0</v>
      </c>
      <c r="BP1372" s="65">
        <f t="shared" si="447"/>
        <v>17.194444444444443</v>
      </c>
      <c r="BQ1372" s="65">
        <f t="shared" si="460"/>
        <v>-0.22222222222222499</v>
      </c>
      <c r="BR1372" s="67">
        <f t="shared" si="461"/>
        <v>14167.263888888885</v>
      </c>
      <c r="BS1372" s="57"/>
      <c r="BT1372" s="57"/>
    </row>
    <row r="1373" spans="1:72" x14ac:dyDescent="0.25">
      <c r="A1373" s="31">
        <v>1373</v>
      </c>
      <c r="B1373" s="56">
        <v>1370</v>
      </c>
      <c r="C1373" s="71">
        <v>58.4</v>
      </c>
      <c r="D1373" s="71">
        <v>0</v>
      </c>
      <c r="E1373" s="71">
        <v>16.222222222222221</v>
      </c>
      <c r="F1373" s="71">
        <v>-0.44444444444444642</v>
      </c>
      <c r="G1373" s="71">
        <v>14200.638888888885</v>
      </c>
      <c r="K1373" s="57">
        <v>1369</v>
      </c>
      <c r="L1373" s="66">
        <v>42.2</v>
      </c>
      <c r="M1373" s="66">
        <v>0</v>
      </c>
      <c r="N1373" s="65">
        <f t="shared" si="441"/>
        <v>11.722222222222223</v>
      </c>
      <c r="O1373" s="65">
        <f t="shared" si="448"/>
        <v>0</v>
      </c>
      <c r="P1373" s="67">
        <f t="shared" si="449"/>
        <v>7632.2777777777665</v>
      </c>
      <c r="Q1373" s="57"/>
      <c r="R1373" s="57"/>
      <c r="T1373" s="57">
        <v>1369</v>
      </c>
      <c r="U1373" s="66">
        <v>4.5</v>
      </c>
      <c r="V1373" s="66">
        <v>0</v>
      </c>
      <c r="W1373" s="65">
        <f t="shared" si="442"/>
        <v>1.25</v>
      </c>
      <c r="X1373" s="65">
        <f t="shared" si="450"/>
        <v>-0.13888888888888884</v>
      </c>
      <c r="Y1373" s="67">
        <f t="shared" si="451"/>
        <v>10314.930555555567</v>
      </c>
      <c r="Z1373" s="57"/>
      <c r="AA1373" s="57"/>
      <c r="AC1373" s="57">
        <v>1369</v>
      </c>
      <c r="AD1373" s="66">
        <v>15.4</v>
      </c>
      <c r="AE1373" s="66">
        <v>0</v>
      </c>
      <c r="AF1373" s="65">
        <f t="shared" si="443"/>
        <v>4.2777777777777777</v>
      </c>
      <c r="AG1373" s="65">
        <f t="shared" si="452"/>
        <v>-0.36111111111111072</v>
      </c>
      <c r="AH1373" s="67">
        <f t="shared" si="453"/>
        <v>9971.9166666666551</v>
      </c>
      <c r="AI1373" s="57"/>
      <c r="AJ1373" s="57"/>
      <c r="AL1373" s="57">
        <v>1369</v>
      </c>
      <c r="AM1373" s="66">
        <v>71.400000000000006</v>
      </c>
      <c r="AN1373" s="66">
        <v>0</v>
      </c>
      <c r="AO1373" s="65">
        <f t="shared" si="444"/>
        <v>19.833333333333336</v>
      </c>
      <c r="AP1373" s="65">
        <f t="shared" si="454"/>
        <v>2.777777777778212E-2</v>
      </c>
      <c r="AQ1373" s="67">
        <f t="shared" si="455"/>
        <v>13268.30555555554</v>
      </c>
      <c r="AR1373" s="57"/>
      <c r="AS1373" s="57"/>
      <c r="AU1373" s="57">
        <v>1369</v>
      </c>
      <c r="AV1373" s="66">
        <v>71.400000000000006</v>
      </c>
      <c r="AW1373" s="66">
        <v>0</v>
      </c>
      <c r="AX1373" s="65">
        <f t="shared" si="445"/>
        <v>19.833333333333336</v>
      </c>
      <c r="AY1373" s="65">
        <f t="shared" si="456"/>
        <v>2.777777777778212E-2</v>
      </c>
      <c r="AZ1373" s="67">
        <f t="shared" si="457"/>
        <v>13268.30555555554</v>
      </c>
      <c r="BA1373" s="57"/>
      <c r="BB1373" s="57"/>
      <c r="BD1373" s="57">
        <v>1369</v>
      </c>
      <c r="BE1373" s="66">
        <v>60</v>
      </c>
      <c r="BF1373" s="66">
        <v>0</v>
      </c>
      <c r="BG1373" s="65">
        <f t="shared" si="446"/>
        <v>16.666666666666668</v>
      </c>
      <c r="BH1373" s="65">
        <f t="shared" si="458"/>
        <v>-0.52777777777777501</v>
      </c>
      <c r="BI1373" s="67">
        <f t="shared" si="459"/>
        <v>14137</v>
      </c>
      <c r="BJ1373" s="57"/>
      <c r="BK1373" s="57"/>
      <c r="BM1373" s="57">
        <v>1369</v>
      </c>
      <c r="BN1373" s="57">
        <v>60</v>
      </c>
      <c r="BO1373" s="66">
        <v>0</v>
      </c>
      <c r="BP1373" s="65">
        <f t="shared" si="447"/>
        <v>16.666666666666668</v>
      </c>
      <c r="BQ1373" s="65">
        <f t="shared" si="460"/>
        <v>-0.52777777777777501</v>
      </c>
      <c r="BR1373" s="67">
        <f t="shared" si="461"/>
        <v>14184.19444444444</v>
      </c>
      <c r="BS1373" s="57"/>
      <c r="BT1373" s="57"/>
    </row>
    <row r="1374" spans="1:72" x14ac:dyDescent="0.25">
      <c r="A1374" s="31">
        <v>1374</v>
      </c>
      <c r="B1374" s="56">
        <v>1371</v>
      </c>
      <c r="C1374" s="71">
        <v>57.8</v>
      </c>
      <c r="D1374" s="71">
        <v>0</v>
      </c>
      <c r="E1374" s="71">
        <v>16.055555555555554</v>
      </c>
      <c r="F1374" s="71">
        <v>-0.16666666666666785</v>
      </c>
      <c r="G1374" s="71">
        <v>14216.777777777774</v>
      </c>
      <c r="K1374" s="57">
        <v>1370</v>
      </c>
      <c r="L1374" s="66">
        <v>42.3</v>
      </c>
      <c r="M1374" s="66">
        <v>0</v>
      </c>
      <c r="N1374" s="65">
        <f t="shared" si="441"/>
        <v>11.749999999999998</v>
      </c>
      <c r="O1374" s="65">
        <f t="shared" si="448"/>
        <v>2.7777777777775015E-2</v>
      </c>
      <c r="P1374" s="67">
        <f t="shared" si="449"/>
        <v>7644.0138888888778</v>
      </c>
      <c r="Q1374" s="57"/>
      <c r="R1374" s="57"/>
      <c r="T1374" s="57">
        <v>1370</v>
      </c>
      <c r="U1374" s="66">
        <v>4</v>
      </c>
      <c r="V1374" s="66">
        <v>0</v>
      </c>
      <c r="W1374" s="65">
        <f t="shared" si="442"/>
        <v>1.1111111111111112</v>
      </c>
      <c r="X1374" s="65">
        <f t="shared" si="450"/>
        <v>-0.13888888888888884</v>
      </c>
      <c r="Y1374" s="67">
        <f t="shared" si="451"/>
        <v>10316.111111111122</v>
      </c>
      <c r="Z1374" s="57"/>
      <c r="AA1374" s="57"/>
      <c r="AC1374" s="57">
        <v>1370</v>
      </c>
      <c r="AD1374" s="66">
        <v>13.6</v>
      </c>
      <c r="AE1374" s="66">
        <v>0</v>
      </c>
      <c r="AF1374" s="65">
        <f t="shared" si="443"/>
        <v>3.7777777777777777</v>
      </c>
      <c r="AG1374" s="65">
        <f t="shared" si="452"/>
        <v>-0.5</v>
      </c>
      <c r="AH1374" s="67">
        <f t="shared" si="453"/>
        <v>9975.9444444444325</v>
      </c>
      <c r="AI1374" s="57"/>
      <c r="AJ1374" s="57"/>
      <c r="AL1374" s="57">
        <v>1370</v>
      </c>
      <c r="AM1374" s="66">
        <v>71.5</v>
      </c>
      <c r="AN1374" s="66">
        <v>0</v>
      </c>
      <c r="AO1374" s="65">
        <f t="shared" si="444"/>
        <v>19.861111111111111</v>
      </c>
      <c r="AP1374" s="65">
        <f t="shared" si="454"/>
        <v>2.7777777777775015E-2</v>
      </c>
      <c r="AQ1374" s="67">
        <f t="shared" si="455"/>
        <v>13288.152777777763</v>
      </c>
      <c r="AR1374" s="57"/>
      <c r="AS1374" s="57"/>
      <c r="AU1374" s="57">
        <v>1370</v>
      </c>
      <c r="AV1374" s="66">
        <v>71.5</v>
      </c>
      <c r="AW1374" s="66">
        <v>0</v>
      </c>
      <c r="AX1374" s="65">
        <f t="shared" si="445"/>
        <v>19.861111111111111</v>
      </c>
      <c r="AY1374" s="65">
        <f t="shared" si="456"/>
        <v>2.7777777777775015E-2</v>
      </c>
      <c r="AZ1374" s="67">
        <f t="shared" si="457"/>
        <v>13288.152777777763</v>
      </c>
      <c r="BA1374" s="57"/>
      <c r="BB1374" s="57"/>
      <c r="BD1374" s="57">
        <v>1370</v>
      </c>
      <c r="BE1374" s="66">
        <v>58.4</v>
      </c>
      <c r="BF1374" s="66">
        <v>0</v>
      </c>
      <c r="BG1374" s="65">
        <f t="shared" si="446"/>
        <v>16.222222222222221</v>
      </c>
      <c r="BH1374" s="65">
        <f t="shared" si="458"/>
        <v>-0.44444444444444642</v>
      </c>
      <c r="BI1374" s="67">
        <f t="shared" si="459"/>
        <v>14153.444444444445</v>
      </c>
      <c r="BJ1374" s="57"/>
      <c r="BK1374" s="57"/>
      <c r="BM1374" s="57">
        <v>1370</v>
      </c>
      <c r="BN1374" s="57">
        <v>58.4</v>
      </c>
      <c r="BO1374" s="66">
        <v>0</v>
      </c>
      <c r="BP1374" s="65">
        <f t="shared" si="447"/>
        <v>16.222222222222221</v>
      </c>
      <c r="BQ1374" s="65">
        <f t="shared" si="460"/>
        <v>-0.44444444444444642</v>
      </c>
      <c r="BR1374" s="67">
        <f t="shared" si="461"/>
        <v>14200.638888888885</v>
      </c>
      <c r="BS1374" s="57"/>
      <c r="BT1374" s="57"/>
    </row>
    <row r="1375" spans="1:72" x14ac:dyDescent="0.25">
      <c r="A1375" s="31">
        <v>1375</v>
      </c>
      <c r="B1375" s="56">
        <v>1372</v>
      </c>
      <c r="C1375" s="71">
        <v>57.8</v>
      </c>
      <c r="D1375" s="71">
        <v>0</v>
      </c>
      <c r="E1375" s="71">
        <v>16.055555555555554</v>
      </c>
      <c r="F1375" s="71">
        <v>0</v>
      </c>
      <c r="G1375" s="71">
        <v>14232.833333333328</v>
      </c>
      <c r="K1375" s="57">
        <v>1371</v>
      </c>
      <c r="L1375" s="66">
        <v>42.4</v>
      </c>
      <c r="M1375" s="66">
        <v>0</v>
      </c>
      <c r="N1375" s="65">
        <f t="shared" si="441"/>
        <v>11.777777777777777</v>
      </c>
      <c r="O1375" s="65">
        <f t="shared" si="448"/>
        <v>2.7777777777778567E-2</v>
      </c>
      <c r="P1375" s="67">
        <f t="shared" si="449"/>
        <v>7655.7777777777665</v>
      </c>
      <c r="Q1375" s="57"/>
      <c r="R1375" s="57"/>
      <c r="T1375" s="57">
        <v>1371</v>
      </c>
      <c r="U1375" s="66">
        <v>3.5</v>
      </c>
      <c r="V1375" s="66">
        <v>0</v>
      </c>
      <c r="W1375" s="65">
        <f t="shared" si="442"/>
        <v>0.97222222222222221</v>
      </c>
      <c r="X1375" s="65">
        <f t="shared" si="450"/>
        <v>-0.13888888888888895</v>
      </c>
      <c r="Y1375" s="67">
        <f t="shared" si="451"/>
        <v>10317.152777777788</v>
      </c>
      <c r="Z1375" s="57"/>
      <c r="AA1375" s="57"/>
      <c r="AC1375" s="57">
        <v>1371</v>
      </c>
      <c r="AD1375" s="66">
        <v>11.2</v>
      </c>
      <c r="AE1375" s="66">
        <v>0</v>
      </c>
      <c r="AF1375" s="65">
        <f t="shared" si="443"/>
        <v>3.1111111111111107</v>
      </c>
      <c r="AG1375" s="65">
        <f t="shared" si="452"/>
        <v>-0.66666666666666696</v>
      </c>
      <c r="AH1375" s="67">
        <f t="shared" si="453"/>
        <v>9979.3888888888778</v>
      </c>
      <c r="AI1375" s="57"/>
      <c r="AJ1375" s="57"/>
      <c r="AL1375" s="57">
        <v>1371</v>
      </c>
      <c r="AM1375" s="66">
        <v>71.7</v>
      </c>
      <c r="AN1375" s="66">
        <v>0</v>
      </c>
      <c r="AO1375" s="65">
        <f t="shared" si="444"/>
        <v>19.916666666666668</v>
      </c>
      <c r="AP1375" s="65">
        <f t="shared" si="454"/>
        <v>5.5555555555557135E-2</v>
      </c>
      <c r="AQ1375" s="67">
        <f t="shared" si="455"/>
        <v>13308.041666666652</v>
      </c>
      <c r="AR1375" s="57"/>
      <c r="AS1375" s="57"/>
      <c r="AU1375" s="57">
        <v>1371</v>
      </c>
      <c r="AV1375" s="66">
        <v>71.7</v>
      </c>
      <c r="AW1375" s="66">
        <v>0</v>
      </c>
      <c r="AX1375" s="65">
        <f t="shared" si="445"/>
        <v>19.916666666666668</v>
      </c>
      <c r="AY1375" s="65">
        <f t="shared" si="456"/>
        <v>5.5555555555557135E-2</v>
      </c>
      <c r="AZ1375" s="67">
        <f t="shared" si="457"/>
        <v>13308.041666666652</v>
      </c>
      <c r="BA1375" s="57"/>
      <c r="BB1375" s="57"/>
      <c r="BD1375" s="57">
        <v>1371</v>
      </c>
      <c r="BE1375" s="66">
        <v>57.8</v>
      </c>
      <c r="BF1375" s="66">
        <v>0</v>
      </c>
      <c r="BG1375" s="65">
        <f t="shared" si="446"/>
        <v>16.055555555555554</v>
      </c>
      <c r="BH1375" s="65">
        <f t="shared" si="458"/>
        <v>-0.16666666666666785</v>
      </c>
      <c r="BI1375" s="67">
        <f t="shared" si="459"/>
        <v>14169.583333333334</v>
      </c>
      <c r="BJ1375" s="57"/>
      <c r="BK1375" s="57"/>
      <c r="BM1375" s="57">
        <v>1371</v>
      </c>
      <c r="BN1375" s="57">
        <v>57.8</v>
      </c>
      <c r="BO1375" s="66">
        <v>0</v>
      </c>
      <c r="BP1375" s="65">
        <f t="shared" si="447"/>
        <v>16.055555555555554</v>
      </c>
      <c r="BQ1375" s="65">
        <f t="shared" si="460"/>
        <v>-0.16666666666666785</v>
      </c>
      <c r="BR1375" s="67">
        <f t="shared" si="461"/>
        <v>14216.777777777774</v>
      </c>
      <c r="BS1375" s="57"/>
      <c r="BT1375" s="57"/>
    </row>
    <row r="1376" spans="1:72" x14ac:dyDescent="0.25">
      <c r="A1376" s="31">
        <v>1376</v>
      </c>
      <c r="B1376" s="56">
        <v>1373</v>
      </c>
      <c r="C1376" s="71">
        <v>57.8</v>
      </c>
      <c r="D1376" s="71">
        <v>0</v>
      </c>
      <c r="E1376" s="71">
        <v>16.055555555555554</v>
      </c>
      <c r="F1376" s="71">
        <v>0</v>
      </c>
      <c r="G1376" s="71">
        <v>14248.888888888883</v>
      </c>
      <c r="K1376" s="57">
        <v>1372</v>
      </c>
      <c r="L1376" s="66">
        <v>42.5</v>
      </c>
      <c r="M1376" s="66">
        <v>0</v>
      </c>
      <c r="N1376" s="65">
        <f t="shared" si="441"/>
        <v>11.805555555555555</v>
      </c>
      <c r="O1376" s="65">
        <f t="shared" si="448"/>
        <v>2.7777777777778567E-2</v>
      </c>
      <c r="P1376" s="67">
        <f t="shared" si="449"/>
        <v>7667.5694444444334</v>
      </c>
      <c r="Q1376" s="57"/>
      <c r="R1376" s="57"/>
      <c r="T1376" s="57">
        <v>1372</v>
      </c>
      <c r="U1376" s="66">
        <v>3</v>
      </c>
      <c r="V1376" s="66">
        <v>0</v>
      </c>
      <c r="W1376" s="65">
        <f t="shared" si="442"/>
        <v>0.83333333333333326</v>
      </c>
      <c r="X1376" s="65">
        <f t="shared" si="450"/>
        <v>-0.13888888888888895</v>
      </c>
      <c r="Y1376" s="67">
        <f t="shared" si="451"/>
        <v>10318.055555555566</v>
      </c>
      <c r="Z1376" s="57"/>
      <c r="AA1376" s="57"/>
      <c r="AC1376" s="57">
        <v>1372</v>
      </c>
      <c r="AD1376" s="66">
        <v>8.6</v>
      </c>
      <c r="AE1376" s="66">
        <v>0</v>
      </c>
      <c r="AF1376" s="65">
        <f t="shared" si="443"/>
        <v>2.3888888888888888</v>
      </c>
      <c r="AG1376" s="65">
        <f t="shared" si="452"/>
        <v>-0.72222222222222188</v>
      </c>
      <c r="AH1376" s="67">
        <f t="shared" si="453"/>
        <v>9982.1388888888778</v>
      </c>
      <c r="AI1376" s="57"/>
      <c r="AJ1376" s="57"/>
      <c r="AL1376" s="57">
        <v>1372</v>
      </c>
      <c r="AM1376" s="66">
        <v>71.8</v>
      </c>
      <c r="AN1376" s="66">
        <v>0</v>
      </c>
      <c r="AO1376" s="65">
        <f t="shared" si="444"/>
        <v>19.944444444444443</v>
      </c>
      <c r="AP1376" s="65">
        <f t="shared" si="454"/>
        <v>2.7777777777775015E-2</v>
      </c>
      <c r="AQ1376" s="67">
        <f t="shared" si="455"/>
        <v>13327.972222222206</v>
      </c>
      <c r="AR1376" s="57"/>
      <c r="AS1376" s="57"/>
      <c r="AU1376" s="57">
        <v>1372</v>
      </c>
      <c r="AV1376" s="66">
        <v>71.8</v>
      </c>
      <c r="AW1376" s="66">
        <v>0</v>
      </c>
      <c r="AX1376" s="65">
        <f t="shared" si="445"/>
        <v>19.944444444444443</v>
      </c>
      <c r="AY1376" s="65">
        <f t="shared" si="456"/>
        <v>2.7777777777775015E-2</v>
      </c>
      <c r="AZ1376" s="67">
        <f t="shared" si="457"/>
        <v>13327.972222222206</v>
      </c>
      <c r="BA1376" s="57"/>
      <c r="BB1376" s="57"/>
      <c r="BD1376" s="57">
        <v>1372</v>
      </c>
      <c r="BE1376" s="66">
        <v>57.8</v>
      </c>
      <c r="BF1376" s="66">
        <v>0</v>
      </c>
      <c r="BG1376" s="65">
        <f t="shared" si="446"/>
        <v>16.055555555555554</v>
      </c>
      <c r="BH1376" s="65">
        <f t="shared" si="458"/>
        <v>0</v>
      </c>
      <c r="BI1376" s="67">
        <f t="shared" si="459"/>
        <v>14185.638888888889</v>
      </c>
      <c r="BJ1376" s="57"/>
      <c r="BK1376" s="57"/>
      <c r="BM1376" s="57">
        <v>1372</v>
      </c>
      <c r="BN1376" s="57">
        <v>57.8</v>
      </c>
      <c r="BO1376" s="66">
        <v>0</v>
      </c>
      <c r="BP1376" s="65">
        <f t="shared" si="447"/>
        <v>16.055555555555554</v>
      </c>
      <c r="BQ1376" s="65">
        <f t="shared" si="460"/>
        <v>0</v>
      </c>
      <c r="BR1376" s="67">
        <f t="shared" si="461"/>
        <v>14232.833333333328</v>
      </c>
      <c r="BS1376" s="57"/>
      <c r="BT1376" s="57"/>
    </row>
    <row r="1377" spans="1:72" x14ac:dyDescent="0.25">
      <c r="A1377" s="31">
        <v>1377</v>
      </c>
      <c r="B1377" s="56">
        <v>1374</v>
      </c>
      <c r="C1377" s="71">
        <v>57.3</v>
      </c>
      <c r="D1377" s="71">
        <v>0</v>
      </c>
      <c r="E1377" s="71">
        <v>15.916666666666666</v>
      </c>
      <c r="F1377" s="71">
        <v>-0.13888888888888751</v>
      </c>
      <c r="G1377" s="71">
        <v>14264.874999999995</v>
      </c>
      <c r="K1377" s="57">
        <v>1373</v>
      </c>
      <c r="L1377" s="66">
        <v>42.7</v>
      </c>
      <c r="M1377" s="66">
        <v>0</v>
      </c>
      <c r="N1377" s="65">
        <f t="shared" si="441"/>
        <v>11.861111111111112</v>
      </c>
      <c r="O1377" s="65">
        <f t="shared" si="448"/>
        <v>5.5555555555557135E-2</v>
      </c>
      <c r="P1377" s="67">
        <f t="shared" si="449"/>
        <v>7679.4027777777665</v>
      </c>
      <c r="Q1377" s="57"/>
      <c r="R1377" s="57"/>
      <c r="T1377" s="57">
        <v>1373</v>
      </c>
      <c r="U1377" s="66">
        <v>2.5</v>
      </c>
      <c r="V1377" s="66">
        <v>0</v>
      </c>
      <c r="W1377" s="65">
        <f t="shared" si="442"/>
        <v>0.69444444444444442</v>
      </c>
      <c r="X1377" s="65">
        <f t="shared" si="450"/>
        <v>-0.13888888888888884</v>
      </c>
      <c r="Y1377" s="67">
        <f t="shared" si="451"/>
        <v>10318.819444444454</v>
      </c>
      <c r="Z1377" s="57"/>
      <c r="AA1377" s="57"/>
      <c r="AC1377" s="57">
        <v>1373</v>
      </c>
      <c r="AD1377" s="66">
        <v>6</v>
      </c>
      <c r="AE1377" s="66">
        <v>0</v>
      </c>
      <c r="AF1377" s="65">
        <f t="shared" si="443"/>
        <v>1.6666666666666665</v>
      </c>
      <c r="AG1377" s="65">
        <f t="shared" si="452"/>
        <v>-0.72222222222222232</v>
      </c>
      <c r="AH1377" s="67">
        <f t="shared" si="453"/>
        <v>9984.1666666666551</v>
      </c>
      <c r="AI1377" s="57"/>
      <c r="AJ1377" s="57"/>
      <c r="AL1377" s="57">
        <v>1373</v>
      </c>
      <c r="AM1377" s="66">
        <v>71.900000000000006</v>
      </c>
      <c r="AN1377" s="66">
        <v>0</v>
      </c>
      <c r="AO1377" s="65">
        <f t="shared" si="444"/>
        <v>19.972222222222225</v>
      </c>
      <c r="AP1377" s="65">
        <f t="shared" si="454"/>
        <v>2.777777777778212E-2</v>
      </c>
      <c r="AQ1377" s="67">
        <f t="shared" si="455"/>
        <v>13347.93055555554</v>
      </c>
      <c r="AR1377" s="57"/>
      <c r="AS1377" s="57"/>
      <c r="AU1377" s="57">
        <v>1373</v>
      </c>
      <c r="AV1377" s="66">
        <v>71.900000000000006</v>
      </c>
      <c r="AW1377" s="66">
        <v>0</v>
      </c>
      <c r="AX1377" s="65">
        <f t="shared" si="445"/>
        <v>19.972222222222225</v>
      </c>
      <c r="AY1377" s="65">
        <f t="shared" si="456"/>
        <v>2.777777777778212E-2</v>
      </c>
      <c r="AZ1377" s="67">
        <f t="shared" si="457"/>
        <v>13347.93055555554</v>
      </c>
      <c r="BA1377" s="57"/>
      <c r="BB1377" s="57"/>
      <c r="BD1377" s="57">
        <v>1373</v>
      </c>
      <c r="BE1377" s="66">
        <v>57.8</v>
      </c>
      <c r="BF1377" s="66">
        <v>0</v>
      </c>
      <c r="BG1377" s="65">
        <f t="shared" si="446"/>
        <v>16.055555555555554</v>
      </c>
      <c r="BH1377" s="65">
        <f t="shared" si="458"/>
        <v>0</v>
      </c>
      <c r="BI1377" s="67">
        <f t="shared" si="459"/>
        <v>14201.694444444443</v>
      </c>
      <c r="BJ1377" s="57"/>
      <c r="BK1377" s="57"/>
      <c r="BM1377" s="57">
        <v>1373</v>
      </c>
      <c r="BN1377" s="57">
        <v>57.8</v>
      </c>
      <c r="BO1377" s="66">
        <v>0</v>
      </c>
      <c r="BP1377" s="65">
        <f t="shared" si="447"/>
        <v>16.055555555555554</v>
      </c>
      <c r="BQ1377" s="65">
        <f t="shared" si="460"/>
        <v>0</v>
      </c>
      <c r="BR1377" s="67">
        <f t="shared" si="461"/>
        <v>14248.888888888883</v>
      </c>
      <c r="BS1377" s="57"/>
      <c r="BT1377" s="57"/>
    </row>
    <row r="1378" spans="1:72" x14ac:dyDescent="0.25">
      <c r="A1378" s="31">
        <v>1378</v>
      </c>
      <c r="B1378" s="56">
        <v>1375</v>
      </c>
      <c r="C1378" s="71">
        <v>56.2</v>
      </c>
      <c r="D1378" s="71">
        <v>0</v>
      </c>
      <c r="E1378" s="71">
        <v>15.611111111111111</v>
      </c>
      <c r="F1378" s="71">
        <v>-0.30555555555555536</v>
      </c>
      <c r="G1378" s="71">
        <v>14280.638888888883</v>
      </c>
      <c r="K1378" s="57">
        <v>1374</v>
      </c>
      <c r="L1378" s="66">
        <v>42.9</v>
      </c>
      <c r="M1378" s="66">
        <v>0</v>
      </c>
      <c r="N1378" s="65">
        <f t="shared" si="441"/>
        <v>11.916666666666666</v>
      </c>
      <c r="O1378" s="65">
        <f t="shared" si="448"/>
        <v>5.5555555555553582E-2</v>
      </c>
      <c r="P1378" s="67">
        <f t="shared" si="449"/>
        <v>7691.2916666666551</v>
      </c>
      <c r="Q1378" s="57"/>
      <c r="R1378" s="57"/>
      <c r="T1378" s="57">
        <v>1374</v>
      </c>
      <c r="U1378" s="66">
        <v>2</v>
      </c>
      <c r="V1378" s="66">
        <v>0</v>
      </c>
      <c r="W1378" s="65">
        <f t="shared" si="442"/>
        <v>0.55555555555555558</v>
      </c>
      <c r="X1378" s="65">
        <f t="shared" si="450"/>
        <v>-0.13888888888888884</v>
      </c>
      <c r="Y1378" s="67">
        <f t="shared" si="451"/>
        <v>10319.444444444454</v>
      </c>
      <c r="Z1378" s="57"/>
      <c r="AA1378" s="57"/>
      <c r="AC1378" s="57">
        <v>1374</v>
      </c>
      <c r="AD1378" s="66">
        <v>3.1</v>
      </c>
      <c r="AE1378" s="66">
        <v>0</v>
      </c>
      <c r="AF1378" s="65">
        <f t="shared" si="443"/>
        <v>0.86111111111111116</v>
      </c>
      <c r="AG1378" s="65">
        <f t="shared" si="452"/>
        <v>-0.80555555555555536</v>
      </c>
      <c r="AH1378" s="67">
        <f t="shared" si="453"/>
        <v>9985.4305555555438</v>
      </c>
      <c r="AI1378" s="57"/>
      <c r="AJ1378" s="57"/>
      <c r="AL1378" s="57">
        <v>1374</v>
      </c>
      <c r="AM1378" s="66">
        <v>71.900000000000006</v>
      </c>
      <c r="AN1378" s="66">
        <v>0</v>
      </c>
      <c r="AO1378" s="65">
        <f t="shared" si="444"/>
        <v>19.972222222222225</v>
      </c>
      <c r="AP1378" s="65">
        <f t="shared" si="454"/>
        <v>0</v>
      </c>
      <c r="AQ1378" s="67">
        <f t="shared" si="455"/>
        <v>13367.902777777763</v>
      </c>
      <c r="AR1378" s="57"/>
      <c r="AS1378" s="57"/>
      <c r="AU1378" s="57">
        <v>1374</v>
      </c>
      <c r="AV1378" s="66">
        <v>71.900000000000006</v>
      </c>
      <c r="AW1378" s="66">
        <v>0</v>
      </c>
      <c r="AX1378" s="65">
        <f t="shared" si="445"/>
        <v>19.972222222222225</v>
      </c>
      <c r="AY1378" s="65">
        <f t="shared" si="456"/>
        <v>0</v>
      </c>
      <c r="AZ1378" s="67">
        <f t="shared" si="457"/>
        <v>13367.902777777763</v>
      </c>
      <c r="BA1378" s="57"/>
      <c r="BB1378" s="57"/>
      <c r="BD1378" s="57">
        <v>1374</v>
      </c>
      <c r="BE1378" s="66">
        <v>57.3</v>
      </c>
      <c r="BF1378" s="66">
        <v>0</v>
      </c>
      <c r="BG1378" s="65">
        <f t="shared" si="446"/>
        <v>15.916666666666666</v>
      </c>
      <c r="BH1378" s="65">
        <f t="shared" si="458"/>
        <v>-0.13888888888888751</v>
      </c>
      <c r="BI1378" s="67">
        <f t="shared" si="459"/>
        <v>14217.680555555555</v>
      </c>
      <c r="BJ1378" s="57"/>
      <c r="BK1378" s="57"/>
      <c r="BM1378" s="57">
        <v>1374</v>
      </c>
      <c r="BN1378" s="57">
        <v>57.3</v>
      </c>
      <c r="BO1378" s="66">
        <v>0</v>
      </c>
      <c r="BP1378" s="65">
        <f t="shared" si="447"/>
        <v>15.916666666666666</v>
      </c>
      <c r="BQ1378" s="65">
        <f t="shared" si="460"/>
        <v>-0.13888888888888751</v>
      </c>
      <c r="BR1378" s="67">
        <f t="shared" si="461"/>
        <v>14264.874999999995</v>
      </c>
      <c r="BS1378" s="57"/>
      <c r="BT1378" s="57"/>
    </row>
    <row r="1379" spans="1:72" x14ac:dyDescent="0.25">
      <c r="A1379" s="31">
        <v>1379</v>
      </c>
      <c r="B1379" s="56">
        <v>1376</v>
      </c>
      <c r="C1379" s="71">
        <v>54.3</v>
      </c>
      <c r="D1379" s="71">
        <v>0</v>
      </c>
      <c r="E1379" s="71">
        <v>15.083333333333332</v>
      </c>
      <c r="F1379" s="71">
        <v>-0.52777777777777857</v>
      </c>
      <c r="G1379" s="71">
        <v>14295.986111111106</v>
      </c>
      <c r="K1379" s="57">
        <v>1375</v>
      </c>
      <c r="L1379" s="66">
        <v>43.1</v>
      </c>
      <c r="M1379" s="66">
        <v>0</v>
      </c>
      <c r="N1379" s="65">
        <f t="shared" si="441"/>
        <v>11.972222222222223</v>
      </c>
      <c r="O1379" s="65">
        <f t="shared" si="448"/>
        <v>5.5555555555557135E-2</v>
      </c>
      <c r="P1379" s="67">
        <f t="shared" si="449"/>
        <v>7703.2361111110995</v>
      </c>
      <c r="Q1379" s="57"/>
      <c r="R1379" s="57"/>
      <c r="T1379" s="57">
        <v>1375</v>
      </c>
      <c r="U1379" s="66">
        <v>1.5</v>
      </c>
      <c r="V1379" s="66">
        <v>0</v>
      </c>
      <c r="W1379" s="65">
        <f t="shared" si="442"/>
        <v>0.41666666666666663</v>
      </c>
      <c r="X1379" s="65">
        <f t="shared" si="450"/>
        <v>-0.13888888888888895</v>
      </c>
      <c r="Y1379" s="67">
        <f t="shared" si="451"/>
        <v>10319.930555555566</v>
      </c>
      <c r="Z1379" s="57"/>
      <c r="AA1379" s="57"/>
      <c r="AC1379" s="57">
        <v>1375</v>
      </c>
      <c r="AD1379" s="66">
        <v>1.2</v>
      </c>
      <c r="AE1379" s="66">
        <v>0</v>
      </c>
      <c r="AF1379" s="65">
        <f t="shared" si="443"/>
        <v>0.33333333333333331</v>
      </c>
      <c r="AG1379" s="65">
        <f t="shared" si="452"/>
        <v>-0.5277777777777779</v>
      </c>
      <c r="AH1379" s="67">
        <f t="shared" si="453"/>
        <v>9986.0277777777665</v>
      </c>
      <c r="AI1379" s="57"/>
      <c r="AJ1379" s="57"/>
      <c r="AL1379" s="57">
        <v>1375</v>
      </c>
      <c r="AM1379" s="66">
        <v>71.900000000000006</v>
      </c>
      <c r="AN1379" s="66">
        <v>0</v>
      </c>
      <c r="AO1379" s="65">
        <f t="shared" si="444"/>
        <v>19.972222222222225</v>
      </c>
      <c r="AP1379" s="65">
        <f t="shared" si="454"/>
        <v>0</v>
      </c>
      <c r="AQ1379" s="67">
        <f t="shared" si="455"/>
        <v>13387.874999999985</v>
      </c>
      <c r="AR1379" s="57"/>
      <c r="AS1379" s="57"/>
      <c r="AU1379" s="57">
        <v>1375</v>
      </c>
      <c r="AV1379" s="66">
        <v>71.900000000000006</v>
      </c>
      <c r="AW1379" s="66">
        <v>0</v>
      </c>
      <c r="AX1379" s="65">
        <f t="shared" si="445"/>
        <v>19.972222222222225</v>
      </c>
      <c r="AY1379" s="65">
        <f t="shared" si="456"/>
        <v>0</v>
      </c>
      <c r="AZ1379" s="67">
        <f t="shared" si="457"/>
        <v>13387.874999999985</v>
      </c>
      <c r="BA1379" s="57"/>
      <c r="BB1379" s="57"/>
      <c r="BD1379" s="57">
        <v>1375</v>
      </c>
      <c r="BE1379" s="66">
        <v>56.2</v>
      </c>
      <c r="BF1379" s="66">
        <v>0</v>
      </c>
      <c r="BG1379" s="65">
        <f t="shared" si="446"/>
        <v>15.611111111111111</v>
      </c>
      <c r="BH1379" s="65">
        <f t="shared" si="458"/>
        <v>-0.30555555555555536</v>
      </c>
      <c r="BI1379" s="67">
        <f t="shared" si="459"/>
        <v>14233.444444444443</v>
      </c>
      <c r="BJ1379" s="57"/>
      <c r="BK1379" s="57"/>
      <c r="BM1379" s="57">
        <v>1375</v>
      </c>
      <c r="BN1379" s="57">
        <v>56.2</v>
      </c>
      <c r="BO1379" s="66">
        <v>0</v>
      </c>
      <c r="BP1379" s="65">
        <f t="shared" si="447"/>
        <v>15.611111111111111</v>
      </c>
      <c r="BQ1379" s="65">
        <f t="shared" si="460"/>
        <v>-0.30555555555555536</v>
      </c>
      <c r="BR1379" s="67">
        <f t="shared" si="461"/>
        <v>14280.638888888883</v>
      </c>
      <c r="BS1379" s="57"/>
      <c r="BT1379" s="57"/>
    </row>
    <row r="1380" spans="1:72" x14ac:dyDescent="0.25">
      <c r="A1380" s="31">
        <v>1380</v>
      </c>
      <c r="B1380" s="56">
        <v>1377</v>
      </c>
      <c r="C1380" s="71">
        <v>50.8</v>
      </c>
      <c r="D1380" s="71">
        <v>0</v>
      </c>
      <c r="E1380" s="71">
        <v>14.111111111111111</v>
      </c>
      <c r="F1380" s="71">
        <v>-0.97222222222222143</v>
      </c>
      <c r="G1380" s="71">
        <v>14310.583333333328</v>
      </c>
      <c r="K1380" s="57">
        <v>1376</v>
      </c>
      <c r="L1380" s="66">
        <v>43.2</v>
      </c>
      <c r="M1380" s="66">
        <v>0</v>
      </c>
      <c r="N1380" s="65">
        <f t="shared" si="441"/>
        <v>12</v>
      </c>
      <c r="O1380" s="65">
        <f t="shared" si="448"/>
        <v>2.7777777777776791E-2</v>
      </c>
      <c r="P1380" s="67">
        <f t="shared" si="449"/>
        <v>7715.2222222222108</v>
      </c>
      <c r="Q1380" s="57"/>
      <c r="R1380" s="57"/>
      <c r="T1380" s="57">
        <v>1376</v>
      </c>
      <c r="U1380" s="66">
        <v>1</v>
      </c>
      <c r="V1380" s="66">
        <v>0</v>
      </c>
      <c r="W1380" s="65">
        <f t="shared" si="442"/>
        <v>0.27777777777777779</v>
      </c>
      <c r="X1380" s="65">
        <f t="shared" si="450"/>
        <v>-0.13888888888888884</v>
      </c>
      <c r="Y1380" s="67">
        <f t="shared" si="451"/>
        <v>10320.277777777788</v>
      </c>
      <c r="Z1380" s="57"/>
      <c r="AA1380" s="57"/>
      <c r="AC1380" s="57">
        <v>1376</v>
      </c>
      <c r="AD1380" s="66">
        <v>0</v>
      </c>
      <c r="AE1380" s="66">
        <v>0</v>
      </c>
      <c r="AF1380" s="65">
        <f t="shared" si="443"/>
        <v>0</v>
      </c>
      <c r="AG1380" s="65">
        <f t="shared" si="452"/>
        <v>-0.33333333333333331</v>
      </c>
      <c r="AH1380" s="67">
        <f t="shared" si="453"/>
        <v>9986.1944444444325</v>
      </c>
      <c r="AI1380" s="57"/>
      <c r="AJ1380" s="57"/>
      <c r="AL1380" s="57">
        <v>1376</v>
      </c>
      <c r="AM1380" s="66">
        <v>71.900000000000006</v>
      </c>
      <c r="AN1380" s="66">
        <v>0</v>
      </c>
      <c r="AO1380" s="65">
        <f t="shared" si="444"/>
        <v>19.972222222222225</v>
      </c>
      <c r="AP1380" s="65">
        <f t="shared" si="454"/>
        <v>0</v>
      </c>
      <c r="AQ1380" s="67">
        <f t="shared" si="455"/>
        <v>13407.847222222208</v>
      </c>
      <c r="AR1380" s="57"/>
      <c r="AS1380" s="57"/>
      <c r="AU1380" s="57">
        <v>1376</v>
      </c>
      <c r="AV1380" s="66">
        <v>71.900000000000006</v>
      </c>
      <c r="AW1380" s="66">
        <v>0</v>
      </c>
      <c r="AX1380" s="65">
        <f t="shared" si="445"/>
        <v>19.972222222222225</v>
      </c>
      <c r="AY1380" s="65">
        <f t="shared" si="456"/>
        <v>0</v>
      </c>
      <c r="AZ1380" s="67">
        <f t="shared" si="457"/>
        <v>13407.847222222208</v>
      </c>
      <c r="BA1380" s="57"/>
      <c r="BB1380" s="57"/>
      <c r="BD1380" s="57">
        <v>1376</v>
      </c>
      <c r="BE1380" s="66">
        <v>54.3</v>
      </c>
      <c r="BF1380" s="66">
        <v>0</v>
      </c>
      <c r="BG1380" s="65">
        <f t="shared" si="446"/>
        <v>15.083333333333332</v>
      </c>
      <c r="BH1380" s="65">
        <f t="shared" si="458"/>
        <v>-0.52777777777777857</v>
      </c>
      <c r="BI1380" s="67">
        <f t="shared" si="459"/>
        <v>14248.791666666666</v>
      </c>
      <c r="BJ1380" s="57"/>
      <c r="BK1380" s="57"/>
      <c r="BM1380" s="57">
        <v>1376</v>
      </c>
      <c r="BN1380" s="57">
        <v>54.3</v>
      </c>
      <c r="BO1380" s="66">
        <v>0</v>
      </c>
      <c r="BP1380" s="65">
        <f t="shared" si="447"/>
        <v>15.083333333333332</v>
      </c>
      <c r="BQ1380" s="65">
        <f t="shared" si="460"/>
        <v>-0.52777777777777857</v>
      </c>
      <c r="BR1380" s="67">
        <f t="shared" si="461"/>
        <v>14295.986111111106</v>
      </c>
      <c r="BS1380" s="57"/>
      <c r="BT1380" s="57"/>
    </row>
    <row r="1381" spans="1:72" x14ac:dyDescent="0.25">
      <c r="A1381" s="31">
        <v>1381</v>
      </c>
      <c r="B1381" s="56">
        <v>1378</v>
      </c>
      <c r="C1381" s="71">
        <v>45.5</v>
      </c>
      <c r="D1381" s="71">
        <v>0</v>
      </c>
      <c r="E1381" s="71">
        <v>12.638888888888889</v>
      </c>
      <c r="F1381" s="71">
        <v>-1.4722222222222214</v>
      </c>
      <c r="G1381" s="71">
        <v>14323.958333333328</v>
      </c>
      <c r="K1381" s="57">
        <v>1377</v>
      </c>
      <c r="L1381" s="66">
        <v>43.3</v>
      </c>
      <c r="M1381" s="66">
        <v>0</v>
      </c>
      <c r="N1381" s="65">
        <f t="shared" si="441"/>
        <v>12.027777777777777</v>
      </c>
      <c r="O1381" s="65">
        <f t="shared" si="448"/>
        <v>2.7777777777776791E-2</v>
      </c>
      <c r="P1381" s="67">
        <f t="shared" si="449"/>
        <v>7727.2361111110995</v>
      </c>
      <c r="Q1381" s="57"/>
      <c r="R1381" s="57"/>
      <c r="T1381" s="57">
        <v>1377</v>
      </c>
      <c r="U1381" s="66">
        <v>0.5</v>
      </c>
      <c r="V1381" s="66">
        <v>0</v>
      </c>
      <c r="W1381" s="65">
        <f t="shared" si="442"/>
        <v>0.1388888888888889</v>
      </c>
      <c r="X1381" s="65">
        <f t="shared" si="450"/>
        <v>-0.1388888888888889</v>
      </c>
      <c r="Y1381" s="67">
        <f t="shared" si="451"/>
        <v>10320.486111111122</v>
      </c>
      <c r="Z1381" s="57"/>
      <c r="AA1381" s="57"/>
      <c r="AC1381" s="57">
        <v>1377</v>
      </c>
      <c r="AD1381" s="66">
        <v>0</v>
      </c>
      <c r="AE1381" s="66">
        <v>0</v>
      </c>
      <c r="AF1381" s="65">
        <f t="shared" si="443"/>
        <v>0</v>
      </c>
      <c r="AG1381" s="65">
        <f t="shared" si="452"/>
        <v>0</v>
      </c>
      <c r="AH1381" s="67">
        <f t="shared" si="453"/>
        <v>9986.1944444444325</v>
      </c>
      <c r="AI1381" s="57"/>
      <c r="AJ1381" s="57"/>
      <c r="AL1381" s="57">
        <v>1377</v>
      </c>
      <c r="AM1381" s="66">
        <v>71.900000000000006</v>
      </c>
      <c r="AN1381" s="66">
        <v>0</v>
      </c>
      <c r="AO1381" s="65">
        <f t="shared" si="444"/>
        <v>19.972222222222225</v>
      </c>
      <c r="AP1381" s="65">
        <f t="shared" si="454"/>
        <v>0</v>
      </c>
      <c r="AQ1381" s="67">
        <f t="shared" si="455"/>
        <v>13427.819444444431</v>
      </c>
      <c r="AR1381" s="57"/>
      <c r="AS1381" s="57"/>
      <c r="AU1381" s="57">
        <v>1377</v>
      </c>
      <c r="AV1381" s="66">
        <v>71.900000000000006</v>
      </c>
      <c r="AW1381" s="66">
        <v>0</v>
      </c>
      <c r="AX1381" s="65">
        <f t="shared" si="445"/>
        <v>19.972222222222225</v>
      </c>
      <c r="AY1381" s="65">
        <f t="shared" si="456"/>
        <v>0</v>
      </c>
      <c r="AZ1381" s="67">
        <f t="shared" si="457"/>
        <v>13427.819444444431</v>
      </c>
      <c r="BA1381" s="57"/>
      <c r="BB1381" s="57"/>
      <c r="BD1381" s="57">
        <v>1377</v>
      </c>
      <c r="BE1381" s="66">
        <v>50.8</v>
      </c>
      <c r="BF1381" s="66">
        <v>0</v>
      </c>
      <c r="BG1381" s="65">
        <f t="shared" si="446"/>
        <v>14.111111111111111</v>
      </c>
      <c r="BH1381" s="65">
        <f t="shared" si="458"/>
        <v>-0.97222222222222143</v>
      </c>
      <c r="BI1381" s="67">
        <f t="shared" si="459"/>
        <v>14263.388888888889</v>
      </c>
      <c r="BJ1381" s="57"/>
      <c r="BK1381" s="57"/>
      <c r="BM1381" s="57">
        <v>1377</v>
      </c>
      <c r="BN1381" s="57">
        <v>50.8</v>
      </c>
      <c r="BO1381" s="66">
        <v>0</v>
      </c>
      <c r="BP1381" s="65">
        <f t="shared" si="447"/>
        <v>14.111111111111111</v>
      </c>
      <c r="BQ1381" s="65">
        <f t="shared" si="460"/>
        <v>-0.97222222222222143</v>
      </c>
      <c r="BR1381" s="67">
        <f t="shared" si="461"/>
        <v>14310.583333333328</v>
      </c>
      <c r="BS1381" s="57"/>
      <c r="BT1381" s="57"/>
    </row>
    <row r="1382" spans="1:72" x14ac:dyDescent="0.25">
      <c r="A1382" s="31">
        <v>1382</v>
      </c>
      <c r="B1382" s="56">
        <v>1379</v>
      </c>
      <c r="C1382" s="71">
        <v>40.200000000000003</v>
      </c>
      <c r="D1382" s="71">
        <v>0</v>
      </c>
      <c r="E1382" s="71">
        <v>11.166666666666668</v>
      </c>
      <c r="F1382" s="71">
        <v>-1.4722222222222214</v>
      </c>
      <c r="G1382" s="71">
        <v>14335.861111111106</v>
      </c>
      <c r="K1382" s="57">
        <v>1378</v>
      </c>
      <c r="L1382" s="66">
        <v>43.4</v>
      </c>
      <c r="M1382" s="66">
        <v>0</v>
      </c>
      <c r="N1382" s="65">
        <f t="shared" si="441"/>
        <v>12.055555555555555</v>
      </c>
      <c r="O1382" s="65">
        <f t="shared" si="448"/>
        <v>2.7777777777778567E-2</v>
      </c>
      <c r="P1382" s="67">
        <f t="shared" si="449"/>
        <v>7739.2777777777665</v>
      </c>
      <c r="Q1382" s="57"/>
      <c r="R1382" s="57"/>
      <c r="T1382" s="57">
        <v>1378</v>
      </c>
      <c r="U1382" s="66">
        <v>0</v>
      </c>
      <c r="V1382" s="66">
        <v>0</v>
      </c>
      <c r="W1382" s="65">
        <f t="shared" si="442"/>
        <v>0</v>
      </c>
      <c r="X1382" s="65">
        <f t="shared" si="450"/>
        <v>-0.1388888888888889</v>
      </c>
      <c r="Y1382" s="67">
        <f t="shared" si="451"/>
        <v>10320.555555555567</v>
      </c>
      <c r="Z1382" s="57"/>
      <c r="AA1382" s="57"/>
      <c r="AC1382" s="57">
        <v>1378</v>
      </c>
      <c r="AD1382" s="66">
        <v>0</v>
      </c>
      <c r="AE1382" s="66">
        <v>0</v>
      </c>
      <c r="AF1382" s="65">
        <f t="shared" si="443"/>
        <v>0</v>
      </c>
      <c r="AG1382" s="65">
        <f t="shared" si="452"/>
        <v>0</v>
      </c>
      <c r="AH1382" s="67">
        <f t="shared" si="453"/>
        <v>9986.1944444444325</v>
      </c>
      <c r="AI1382" s="57"/>
      <c r="AJ1382" s="57"/>
      <c r="AL1382" s="57">
        <v>1378</v>
      </c>
      <c r="AM1382" s="66">
        <v>71.900000000000006</v>
      </c>
      <c r="AN1382" s="66">
        <v>0</v>
      </c>
      <c r="AO1382" s="65">
        <f t="shared" si="444"/>
        <v>19.972222222222225</v>
      </c>
      <c r="AP1382" s="65">
        <f t="shared" si="454"/>
        <v>0</v>
      </c>
      <c r="AQ1382" s="67">
        <f t="shared" si="455"/>
        <v>13447.791666666653</v>
      </c>
      <c r="AR1382" s="57"/>
      <c r="AS1382" s="57"/>
      <c r="AU1382" s="57">
        <v>1378</v>
      </c>
      <c r="AV1382" s="66">
        <v>71.900000000000006</v>
      </c>
      <c r="AW1382" s="66">
        <v>0</v>
      </c>
      <c r="AX1382" s="65">
        <f t="shared" si="445"/>
        <v>19.972222222222225</v>
      </c>
      <c r="AY1382" s="65">
        <f t="shared" si="456"/>
        <v>0</v>
      </c>
      <c r="AZ1382" s="67">
        <f t="shared" si="457"/>
        <v>13447.791666666653</v>
      </c>
      <c r="BA1382" s="57"/>
      <c r="BB1382" s="57"/>
      <c r="BD1382" s="57">
        <v>1378</v>
      </c>
      <c r="BE1382" s="66">
        <v>45.5</v>
      </c>
      <c r="BF1382" s="66">
        <v>0</v>
      </c>
      <c r="BG1382" s="65">
        <f t="shared" si="446"/>
        <v>12.638888888888889</v>
      </c>
      <c r="BH1382" s="65">
        <f t="shared" si="458"/>
        <v>-1.4722222222222214</v>
      </c>
      <c r="BI1382" s="67">
        <f t="shared" si="459"/>
        <v>14276.763888888889</v>
      </c>
      <c r="BJ1382" s="57"/>
      <c r="BK1382" s="57"/>
      <c r="BM1382" s="57">
        <v>1378</v>
      </c>
      <c r="BN1382" s="57">
        <v>45.5</v>
      </c>
      <c r="BO1382" s="66">
        <v>0</v>
      </c>
      <c r="BP1382" s="65">
        <f t="shared" si="447"/>
        <v>12.638888888888889</v>
      </c>
      <c r="BQ1382" s="65">
        <f t="shared" si="460"/>
        <v>-1.4722222222222214</v>
      </c>
      <c r="BR1382" s="67">
        <f t="shared" si="461"/>
        <v>14323.958333333328</v>
      </c>
      <c r="BS1382" s="57"/>
      <c r="BT1382" s="57"/>
    </row>
    <row r="1383" spans="1:72" x14ac:dyDescent="0.25">
      <c r="A1383" s="31">
        <v>1383</v>
      </c>
      <c r="B1383" s="56">
        <v>1380</v>
      </c>
      <c r="C1383" s="71">
        <v>34.9</v>
      </c>
      <c r="D1383" s="71">
        <v>0</v>
      </c>
      <c r="E1383" s="71">
        <v>9.6944444444444446</v>
      </c>
      <c r="F1383" s="71">
        <v>-1.4722222222222232</v>
      </c>
      <c r="G1383" s="71">
        <v>14346.291666666661</v>
      </c>
      <c r="K1383" s="57">
        <v>1379</v>
      </c>
      <c r="L1383" s="66">
        <v>43.4</v>
      </c>
      <c r="M1383" s="66">
        <v>0</v>
      </c>
      <c r="N1383" s="65">
        <f t="shared" si="441"/>
        <v>12.055555555555555</v>
      </c>
      <c r="O1383" s="65">
        <f t="shared" si="448"/>
        <v>0</v>
      </c>
      <c r="P1383" s="67">
        <f t="shared" si="449"/>
        <v>7751.3333333333221</v>
      </c>
      <c r="Q1383" s="57"/>
      <c r="R1383" s="57"/>
      <c r="T1383" s="57">
        <v>1379</v>
      </c>
      <c r="U1383" s="66">
        <v>0</v>
      </c>
      <c r="V1383" s="66">
        <v>0</v>
      </c>
      <c r="W1383" s="65">
        <f t="shared" si="442"/>
        <v>0</v>
      </c>
      <c r="X1383" s="65">
        <f t="shared" si="450"/>
        <v>0</v>
      </c>
      <c r="Y1383" s="67">
        <f t="shared" si="451"/>
        <v>10320.555555555567</v>
      </c>
      <c r="Z1383" s="57"/>
      <c r="AA1383" s="57"/>
      <c r="AC1383" s="57">
        <v>1379</v>
      </c>
      <c r="AD1383" s="66">
        <v>0</v>
      </c>
      <c r="AE1383" s="66">
        <v>0</v>
      </c>
      <c r="AF1383" s="65">
        <f t="shared" si="443"/>
        <v>0</v>
      </c>
      <c r="AG1383" s="65">
        <f t="shared" si="452"/>
        <v>0</v>
      </c>
      <c r="AH1383" s="67">
        <f t="shared" si="453"/>
        <v>9986.1944444444325</v>
      </c>
      <c r="AI1383" s="57"/>
      <c r="AJ1383" s="57"/>
      <c r="AL1383" s="57">
        <v>1379</v>
      </c>
      <c r="AM1383" s="66">
        <v>71.900000000000006</v>
      </c>
      <c r="AN1383" s="66">
        <v>0</v>
      </c>
      <c r="AO1383" s="65">
        <f t="shared" si="444"/>
        <v>19.972222222222225</v>
      </c>
      <c r="AP1383" s="65">
        <f t="shared" si="454"/>
        <v>0</v>
      </c>
      <c r="AQ1383" s="67">
        <f t="shared" si="455"/>
        <v>13467.763888888876</v>
      </c>
      <c r="AR1383" s="57"/>
      <c r="AS1383" s="57"/>
      <c r="AU1383" s="57">
        <v>1379</v>
      </c>
      <c r="AV1383" s="66">
        <v>71.900000000000006</v>
      </c>
      <c r="AW1383" s="66">
        <v>0</v>
      </c>
      <c r="AX1383" s="65">
        <f t="shared" si="445"/>
        <v>19.972222222222225</v>
      </c>
      <c r="AY1383" s="65">
        <f t="shared" si="456"/>
        <v>0</v>
      </c>
      <c r="AZ1383" s="67">
        <f t="shared" si="457"/>
        <v>13467.763888888876</v>
      </c>
      <c r="BA1383" s="57"/>
      <c r="BB1383" s="57"/>
      <c r="BD1383" s="57">
        <v>1379</v>
      </c>
      <c r="BE1383" s="66">
        <v>40.200000000000003</v>
      </c>
      <c r="BF1383" s="66">
        <v>0</v>
      </c>
      <c r="BG1383" s="65">
        <f t="shared" si="446"/>
        <v>11.166666666666668</v>
      </c>
      <c r="BH1383" s="65">
        <f t="shared" si="458"/>
        <v>-1.4722222222222214</v>
      </c>
      <c r="BI1383" s="67">
        <f t="shared" si="459"/>
        <v>14288.666666666666</v>
      </c>
      <c r="BJ1383" s="57"/>
      <c r="BK1383" s="57"/>
      <c r="BM1383" s="57">
        <v>1379</v>
      </c>
      <c r="BN1383" s="57">
        <v>40.200000000000003</v>
      </c>
      <c r="BO1383" s="66">
        <v>0</v>
      </c>
      <c r="BP1383" s="65">
        <f t="shared" si="447"/>
        <v>11.166666666666668</v>
      </c>
      <c r="BQ1383" s="65">
        <f t="shared" si="460"/>
        <v>-1.4722222222222214</v>
      </c>
      <c r="BR1383" s="67">
        <f t="shared" si="461"/>
        <v>14335.861111111106</v>
      </c>
      <c r="BS1383" s="57"/>
      <c r="BT1383" s="57"/>
    </row>
    <row r="1384" spans="1:72" x14ac:dyDescent="0.25">
      <c r="A1384" s="31">
        <v>1384</v>
      </c>
      <c r="B1384" s="56">
        <v>1381</v>
      </c>
      <c r="C1384" s="71">
        <v>29.6</v>
      </c>
      <c r="D1384" s="71">
        <v>0</v>
      </c>
      <c r="E1384" s="71">
        <v>8.2222222222222232</v>
      </c>
      <c r="F1384" s="71">
        <v>-1.4722222222222214</v>
      </c>
      <c r="G1384" s="71">
        <v>14355.249999999995</v>
      </c>
      <c r="K1384" s="57">
        <v>1380</v>
      </c>
      <c r="L1384" s="66">
        <v>43.2</v>
      </c>
      <c r="M1384" s="66">
        <v>0</v>
      </c>
      <c r="N1384" s="65">
        <f t="shared" si="441"/>
        <v>12</v>
      </c>
      <c r="O1384" s="65">
        <f t="shared" si="448"/>
        <v>-5.5555555555555358E-2</v>
      </c>
      <c r="P1384" s="67">
        <f t="shared" si="449"/>
        <v>7763.3611111110995</v>
      </c>
      <c r="Q1384" s="57"/>
      <c r="R1384" s="57"/>
      <c r="T1384" s="57">
        <v>1380</v>
      </c>
      <c r="U1384" s="66">
        <v>0</v>
      </c>
      <c r="V1384" s="66">
        <v>0</v>
      </c>
      <c r="W1384" s="65">
        <f t="shared" si="442"/>
        <v>0</v>
      </c>
      <c r="X1384" s="65">
        <f t="shared" si="450"/>
        <v>0</v>
      </c>
      <c r="Y1384" s="67">
        <f t="shared" si="451"/>
        <v>10320.555555555567</v>
      </c>
      <c r="Z1384" s="57"/>
      <c r="AA1384" s="57"/>
      <c r="AC1384" s="57">
        <v>1380</v>
      </c>
      <c r="AD1384" s="66">
        <v>0</v>
      </c>
      <c r="AE1384" s="66">
        <v>0</v>
      </c>
      <c r="AF1384" s="65">
        <f t="shared" si="443"/>
        <v>0</v>
      </c>
      <c r="AG1384" s="65">
        <f t="shared" si="452"/>
        <v>0</v>
      </c>
      <c r="AH1384" s="67">
        <f t="shared" si="453"/>
        <v>9986.1944444444325</v>
      </c>
      <c r="AI1384" s="57"/>
      <c r="AJ1384" s="57"/>
      <c r="AL1384" s="57">
        <v>1380</v>
      </c>
      <c r="AM1384" s="66">
        <v>72</v>
      </c>
      <c r="AN1384" s="66">
        <v>0</v>
      </c>
      <c r="AO1384" s="65">
        <f t="shared" si="444"/>
        <v>20</v>
      </c>
      <c r="AP1384" s="65">
        <f t="shared" si="454"/>
        <v>2.7777777777775015E-2</v>
      </c>
      <c r="AQ1384" s="67">
        <f t="shared" si="455"/>
        <v>13487.749999999987</v>
      </c>
      <c r="AR1384" s="57"/>
      <c r="AS1384" s="57"/>
      <c r="AU1384" s="57">
        <v>1380</v>
      </c>
      <c r="AV1384" s="66">
        <v>72</v>
      </c>
      <c r="AW1384" s="66">
        <v>0</v>
      </c>
      <c r="AX1384" s="65">
        <f t="shared" si="445"/>
        <v>20</v>
      </c>
      <c r="AY1384" s="65">
        <f t="shared" si="456"/>
        <v>2.7777777777775015E-2</v>
      </c>
      <c r="AZ1384" s="67">
        <f t="shared" si="457"/>
        <v>13487.749999999987</v>
      </c>
      <c r="BA1384" s="57"/>
      <c r="BB1384" s="57"/>
      <c r="BD1384" s="57">
        <v>1380</v>
      </c>
      <c r="BE1384" s="66">
        <v>34.9</v>
      </c>
      <c r="BF1384" s="66">
        <v>0</v>
      </c>
      <c r="BG1384" s="65">
        <f t="shared" si="446"/>
        <v>9.6944444444444446</v>
      </c>
      <c r="BH1384" s="65">
        <f t="shared" si="458"/>
        <v>-1.4722222222222232</v>
      </c>
      <c r="BI1384" s="67">
        <f t="shared" si="459"/>
        <v>14299.097222222221</v>
      </c>
      <c r="BJ1384" s="57"/>
      <c r="BK1384" s="57"/>
      <c r="BM1384" s="57">
        <v>1380</v>
      </c>
      <c r="BN1384" s="57">
        <v>34.9</v>
      </c>
      <c r="BO1384" s="66">
        <v>0</v>
      </c>
      <c r="BP1384" s="65">
        <f t="shared" si="447"/>
        <v>9.6944444444444446</v>
      </c>
      <c r="BQ1384" s="65">
        <f t="shared" si="460"/>
        <v>-1.4722222222222232</v>
      </c>
      <c r="BR1384" s="67">
        <f t="shared" si="461"/>
        <v>14346.291666666661</v>
      </c>
      <c r="BS1384" s="57"/>
      <c r="BT1384" s="57"/>
    </row>
    <row r="1385" spans="1:72" x14ac:dyDescent="0.25">
      <c r="A1385" s="31">
        <v>1385</v>
      </c>
      <c r="B1385" s="56">
        <v>1382</v>
      </c>
      <c r="C1385" s="71">
        <v>27.3</v>
      </c>
      <c r="D1385" s="71">
        <v>0</v>
      </c>
      <c r="E1385" s="71">
        <v>7.583333333333333</v>
      </c>
      <c r="F1385" s="71">
        <v>-0.63888888888889017</v>
      </c>
      <c r="G1385" s="71">
        <v>14363.152777777772</v>
      </c>
      <c r="K1385" s="57">
        <v>1381</v>
      </c>
      <c r="L1385" s="66">
        <v>42.9</v>
      </c>
      <c r="M1385" s="66">
        <v>0</v>
      </c>
      <c r="N1385" s="65">
        <f t="shared" si="441"/>
        <v>11.916666666666666</v>
      </c>
      <c r="O1385" s="65">
        <f t="shared" si="448"/>
        <v>-8.3333333333333925E-2</v>
      </c>
      <c r="P1385" s="67">
        <f t="shared" si="449"/>
        <v>7775.3194444444325</v>
      </c>
      <c r="Q1385" s="57"/>
      <c r="R1385" s="57"/>
      <c r="T1385" s="57">
        <v>1381</v>
      </c>
      <c r="U1385" s="66">
        <v>0</v>
      </c>
      <c r="V1385" s="66">
        <v>0</v>
      </c>
      <c r="W1385" s="65">
        <f t="shared" si="442"/>
        <v>0</v>
      </c>
      <c r="X1385" s="65">
        <f t="shared" si="450"/>
        <v>0</v>
      </c>
      <c r="Y1385" s="67">
        <f t="shared" si="451"/>
        <v>10320.555555555567</v>
      </c>
      <c r="Z1385" s="57"/>
      <c r="AA1385" s="57"/>
      <c r="AC1385" s="57">
        <v>1381</v>
      </c>
      <c r="AD1385" s="66">
        <v>0</v>
      </c>
      <c r="AE1385" s="66">
        <v>0</v>
      </c>
      <c r="AF1385" s="65">
        <f t="shared" si="443"/>
        <v>0</v>
      </c>
      <c r="AG1385" s="65">
        <f t="shared" si="452"/>
        <v>0</v>
      </c>
      <c r="AH1385" s="67">
        <f t="shared" si="453"/>
        <v>9986.1944444444325</v>
      </c>
      <c r="AI1385" s="57"/>
      <c r="AJ1385" s="57"/>
      <c r="AL1385" s="57">
        <v>1381</v>
      </c>
      <c r="AM1385" s="66">
        <v>72.099999999999994</v>
      </c>
      <c r="AN1385" s="66">
        <v>0</v>
      </c>
      <c r="AO1385" s="65">
        <f t="shared" si="444"/>
        <v>20.027777777777775</v>
      </c>
      <c r="AP1385" s="65">
        <f t="shared" si="454"/>
        <v>2.7777777777775015E-2</v>
      </c>
      <c r="AQ1385" s="67">
        <f t="shared" si="455"/>
        <v>13507.763888888876</v>
      </c>
      <c r="AR1385" s="57"/>
      <c r="AS1385" s="57"/>
      <c r="AU1385" s="57">
        <v>1381</v>
      </c>
      <c r="AV1385" s="66">
        <v>72.099999999999994</v>
      </c>
      <c r="AW1385" s="66">
        <v>0</v>
      </c>
      <c r="AX1385" s="65">
        <f t="shared" si="445"/>
        <v>20.027777777777775</v>
      </c>
      <c r="AY1385" s="65">
        <f t="shared" si="456"/>
        <v>2.7777777777775015E-2</v>
      </c>
      <c r="AZ1385" s="67">
        <f t="shared" si="457"/>
        <v>13507.763888888876</v>
      </c>
      <c r="BA1385" s="57"/>
      <c r="BB1385" s="57"/>
      <c r="BD1385" s="57">
        <v>1381</v>
      </c>
      <c r="BE1385" s="66">
        <v>29.6</v>
      </c>
      <c r="BF1385" s="66">
        <v>0</v>
      </c>
      <c r="BG1385" s="65">
        <f t="shared" si="446"/>
        <v>8.2222222222222232</v>
      </c>
      <c r="BH1385" s="65">
        <f t="shared" si="458"/>
        <v>-1.4722222222222214</v>
      </c>
      <c r="BI1385" s="67">
        <f t="shared" si="459"/>
        <v>14308.055555555555</v>
      </c>
      <c r="BJ1385" s="57"/>
      <c r="BK1385" s="57"/>
      <c r="BM1385" s="57">
        <v>1381</v>
      </c>
      <c r="BN1385" s="57">
        <v>29.6</v>
      </c>
      <c r="BO1385" s="66">
        <v>0</v>
      </c>
      <c r="BP1385" s="65">
        <f t="shared" si="447"/>
        <v>8.2222222222222232</v>
      </c>
      <c r="BQ1385" s="65">
        <f t="shared" si="460"/>
        <v>-1.4722222222222214</v>
      </c>
      <c r="BR1385" s="67">
        <f t="shared" si="461"/>
        <v>14355.249999999995</v>
      </c>
      <c r="BS1385" s="57"/>
      <c r="BT1385" s="57"/>
    </row>
    <row r="1386" spans="1:72" x14ac:dyDescent="0.25">
      <c r="A1386" s="31">
        <v>1386</v>
      </c>
      <c r="B1386" s="56">
        <v>1383</v>
      </c>
      <c r="C1386" s="71">
        <v>29.3</v>
      </c>
      <c r="D1386" s="71">
        <v>0</v>
      </c>
      <c r="E1386" s="71">
        <v>8.1388888888888893</v>
      </c>
      <c r="F1386" s="71">
        <v>0.55555555555555625</v>
      </c>
      <c r="G1386" s="71">
        <v>14371.013888888883</v>
      </c>
      <c r="K1386" s="57">
        <v>1382</v>
      </c>
      <c r="L1386" s="66">
        <v>42.6</v>
      </c>
      <c r="M1386" s="66">
        <v>0</v>
      </c>
      <c r="N1386" s="65">
        <f t="shared" si="441"/>
        <v>11.833333333333334</v>
      </c>
      <c r="O1386" s="65">
        <f t="shared" si="448"/>
        <v>-8.3333333333332149E-2</v>
      </c>
      <c r="P1386" s="67">
        <f t="shared" si="449"/>
        <v>7787.1944444444325</v>
      </c>
      <c r="Q1386" s="57"/>
      <c r="R1386" s="57"/>
      <c r="T1386" s="57">
        <v>1382</v>
      </c>
      <c r="U1386" s="66">
        <v>0</v>
      </c>
      <c r="V1386" s="66">
        <v>0</v>
      </c>
      <c r="W1386" s="65">
        <f t="shared" si="442"/>
        <v>0</v>
      </c>
      <c r="X1386" s="65">
        <f t="shared" si="450"/>
        <v>0</v>
      </c>
      <c r="Y1386" s="67">
        <f t="shared" si="451"/>
        <v>10320.555555555567</v>
      </c>
      <c r="Z1386" s="57"/>
      <c r="AA1386" s="57"/>
      <c r="AC1386" s="57">
        <v>1382</v>
      </c>
      <c r="AD1386" s="66">
        <v>0</v>
      </c>
      <c r="AE1386" s="66">
        <v>0</v>
      </c>
      <c r="AF1386" s="65">
        <f t="shared" si="443"/>
        <v>0</v>
      </c>
      <c r="AG1386" s="65">
        <f t="shared" si="452"/>
        <v>0</v>
      </c>
      <c r="AH1386" s="67">
        <f t="shared" si="453"/>
        <v>9986.1944444444325</v>
      </c>
      <c r="AI1386" s="57"/>
      <c r="AJ1386" s="57"/>
      <c r="AL1386" s="57">
        <v>1382</v>
      </c>
      <c r="AM1386" s="66">
        <v>72.400000000000006</v>
      </c>
      <c r="AN1386" s="66">
        <v>0</v>
      </c>
      <c r="AO1386" s="65">
        <f t="shared" si="444"/>
        <v>20.111111111111111</v>
      </c>
      <c r="AP1386" s="65">
        <f t="shared" si="454"/>
        <v>8.3333333333335702E-2</v>
      </c>
      <c r="AQ1386" s="67">
        <f t="shared" si="455"/>
        <v>13527.833333333321</v>
      </c>
      <c r="AR1386" s="57"/>
      <c r="AS1386" s="57"/>
      <c r="AU1386" s="57">
        <v>1382</v>
      </c>
      <c r="AV1386" s="66">
        <v>72.400000000000006</v>
      </c>
      <c r="AW1386" s="66">
        <v>0</v>
      </c>
      <c r="AX1386" s="65">
        <f t="shared" si="445"/>
        <v>20.111111111111111</v>
      </c>
      <c r="AY1386" s="65">
        <f t="shared" si="456"/>
        <v>8.3333333333335702E-2</v>
      </c>
      <c r="AZ1386" s="67">
        <f t="shared" si="457"/>
        <v>13527.833333333321</v>
      </c>
      <c r="BA1386" s="57"/>
      <c r="BB1386" s="57"/>
      <c r="BD1386" s="57">
        <v>1382</v>
      </c>
      <c r="BE1386" s="66">
        <v>28.7</v>
      </c>
      <c r="BF1386" s="66">
        <v>0</v>
      </c>
      <c r="BG1386" s="65">
        <f t="shared" si="446"/>
        <v>7.9722222222222214</v>
      </c>
      <c r="BH1386" s="65">
        <f t="shared" si="458"/>
        <v>-0.25000000000000178</v>
      </c>
      <c r="BI1386" s="67">
        <f t="shared" si="459"/>
        <v>14316.152777777777</v>
      </c>
      <c r="BJ1386" s="57"/>
      <c r="BK1386" s="57"/>
      <c r="BM1386" s="57">
        <v>1382</v>
      </c>
      <c r="BN1386" s="57">
        <v>27.3</v>
      </c>
      <c r="BO1386" s="66">
        <v>0</v>
      </c>
      <c r="BP1386" s="65">
        <f t="shared" si="447"/>
        <v>7.583333333333333</v>
      </c>
      <c r="BQ1386" s="65">
        <f t="shared" si="460"/>
        <v>-0.63888888888889017</v>
      </c>
      <c r="BR1386" s="67">
        <f t="shared" si="461"/>
        <v>14363.152777777772</v>
      </c>
      <c r="BS1386" s="57"/>
      <c r="BT1386" s="57"/>
    </row>
    <row r="1387" spans="1:72" x14ac:dyDescent="0.25">
      <c r="A1387" s="31">
        <v>1387</v>
      </c>
      <c r="B1387" s="56">
        <v>1384</v>
      </c>
      <c r="C1387" s="71">
        <v>32.9</v>
      </c>
      <c r="D1387" s="71">
        <v>0</v>
      </c>
      <c r="E1387" s="71">
        <v>9.1388888888888875</v>
      </c>
      <c r="F1387" s="71">
        <v>0.99999999999999822</v>
      </c>
      <c r="G1387" s="71">
        <v>14379.652777777772</v>
      </c>
      <c r="K1387" s="57">
        <v>1383</v>
      </c>
      <c r="L1387" s="66">
        <v>42.2</v>
      </c>
      <c r="M1387" s="66">
        <v>0</v>
      </c>
      <c r="N1387" s="65">
        <f t="shared" si="441"/>
        <v>11.722222222222223</v>
      </c>
      <c r="O1387" s="65">
        <f t="shared" si="448"/>
        <v>-0.11111111111111072</v>
      </c>
      <c r="P1387" s="67">
        <f t="shared" si="449"/>
        <v>7798.9722222222099</v>
      </c>
      <c r="Q1387" s="57"/>
      <c r="R1387" s="57"/>
      <c r="T1387" s="57">
        <v>1383</v>
      </c>
      <c r="U1387" s="66">
        <v>0</v>
      </c>
      <c r="V1387" s="66">
        <v>0</v>
      </c>
      <c r="W1387" s="65">
        <f t="shared" si="442"/>
        <v>0</v>
      </c>
      <c r="X1387" s="65">
        <f t="shared" si="450"/>
        <v>0</v>
      </c>
      <c r="Y1387" s="67">
        <f t="shared" si="451"/>
        <v>10320.555555555567</v>
      </c>
      <c r="Z1387" s="57"/>
      <c r="AA1387" s="57"/>
      <c r="AC1387" s="57">
        <v>1383</v>
      </c>
      <c r="AD1387" s="66">
        <v>1.4</v>
      </c>
      <c r="AE1387" s="66">
        <v>0</v>
      </c>
      <c r="AF1387" s="65">
        <f t="shared" si="443"/>
        <v>0.38888888888888884</v>
      </c>
      <c r="AG1387" s="65">
        <f t="shared" si="452"/>
        <v>0.38888888888888884</v>
      </c>
      <c r="AH1387" s="67">
        <f t="shared" si="453"/>
        <v>9986.3888888888778</v>
      </c>
      <c r="AI1387" s="57"/>
      <c r="AJ1387" s="57"/>
      <c r="AL1387" s="57">
        <v>1383</v>
      </c>
      <c r="AM1387" s="66">
        <v>72.7</v>
      </c>
      <c r="AN1387" s="66">
        <v>0</v>
      </c>
      <c r="AO1387" s="65">
        <f t="shared" si="444"/>
        <v>20.194444444444446</v>
      </c>
      <c r="AP1387" s="65">
        <f t="shared" si="454"/>
        <v>8.3333333333335702E-2</v>
      </c>
      <c r="AQ1387" s="67">
        <f t="shared" si="455"/>
        <v>13547.986111111099</v>
      </c>
      <c r="AR1387" s="57"/>
      <c r="AS1387" s="57"/>
      <c r="AU1387" s="57">
        <v>1383</v>
      </c>
      <c r="AV1387" s="66">
        <v>72.7</v>
      </c>
      <c r="AW1387" s="66">
        <v>0</v>
      </c>
      <c r="AX1387" s="65">
        <f t="shared" si="445"/>
        <v>20.194444444444446</v>
      </c>
      <c r="AY1387" s="65">
        <f t="shared" si="456"/>
        <v>8.3333333333335702E-2</v>
      </c>
      <c r="AZ1387" s="67">
        <f t="shared" si="457"/>
        <v>13547.986111111099</v>
      </c>
      <c r="BA1387" s="57"/>
      <c r="BB1387" s="57"/>
      <c r="BD1387" s="57">
        <v>1383</v>
      </c>
      <c r="BE1387" s="66">
        <v>29.3</v>
      </c>
      <c r="BF1387" s="66">
        <v>0</v>
      </c>
      <c r="BG1387" s="65">
        <f t="shared" si="446"/>
        <v>8.1388888888888893</v>
      </c>
      <c r="BH1387" s="65">
        <f t="shared" si="458"/>
        <v>0.16666666666666785</v>
      </c>
      <c r="BI1387" s="67">
        <f t="shared" si="459"/>
        <v>14324.208333333332</v>
      </c>
      <c r="BJ1387" s="57"/>
      <c r="BK1387" s="57"/>
      <c r="BM1387" s="57">
        <v>1383</v>
      </c>
      <c r="BN1387" s="57">
        <v>29.3</v>
      </c>
      <c r="BO1387" s="66">
        <v>0</v>
      </c>
      <c r="BP1387" s="65">
        <f t="shared" si="447"/>
        <v>8.1388888888888893</v>
      </c>
      <c r="BQ1387" s="65">
        <f t="shared" si="460"/>
        <v>0.55555555555555625</v>
      </c>
      <c r="BR1387" s="67">
        <f t="shared" si="461"/>
        <v>14371.013888888883</v>
      </c>
      <c r="BS1387" s="57"/>
      <c r="BT1387" s="57"/>
    </row>
    <row r="1388" spans="1:72" x14ac:dyDescent="0.25">
      <c r="A1388" s="31">
        <v>1388</v>
      </c>
      <c r="B1388" s="56">
        <v>1385</v>
      </c>
      <c r="C1388" s="71">
        <v>35.6</v>
      </c>
      <c r="D1388" s="71">
        <v>0</v>
      </c>
      <c r="E1388" s="71">
        <v>9.8888888888888893</v>
      </c>
      <c r="F1388" s="71">
        <v>0.75000000000000178</v>
      </c>
      <c r="G1388" s="71">
        <v>14389.166666666661</v>
      </c>
      <c r="K1388" s="57">
        <v>1384</v>
      </c>
      <c r="L1388" s="66">
        <v>41.9</v>
      </c>
      <c r="M1388" s="66">
        <v>0</v>
      </c>
      <c r="N1388" s="65">
        <f t="shared" si="441"/>
        <v>11.638888888888888</v>
      </c>
      <c r="O1388" s="65">
        <f t="shared" si="448"/>
        <v>-8.3333333333335702E-2</v>
      </c>
      <c r="P1388" s="67">
        <f t="shared" si="449"/>
        <v>7810.6527777777656</v>
      </c>
      <c r="Q1388" s="57"/>
      <c r="R1388" s="57"/>
      <c r="T1388" s="57">
        <v>1384</v>
      </c>
      <c r="U1388" s="66">
        <v>2.2000000000000002</v>
      </c>
      <c r="V1388" s="66">
        <v>0</v>
      </c>
      <c r="W1388" s="65">
        <f t="shared" si="442"/>
        <v>0.61111111111111116</v>
      </c>
      <c r="X1388" s="65">
        <f t="shared" si="450"/>
        <v>0.61111111111111116</v>
      </c>
      <c r="Y1388" s="67">
        <f t="shared" si="451"/>
        <v>10320.861111111122</v>
      </c>
      <c r="Z1388" s="57"/>
      <c r="AA1388" s="57"/>
      <c r="AC1388" s="57">
        <v>1384</v>
      </c>
      <c r="AD1388" s="66">
        <v>3.2</v>
      </c>
      <c r="AE1388" s="66">
        <v>0</v>
      </c>
      <c r="AF1388" s="65">
        <f t="shared" si="443"/>
        <v>0.88888888888888895</v>
      </c>
      <c r="AG1388" s="65">
        <f t="shared" si="452"/>
        <v>0.50000000000000011</v>
      </c>
      <c r="AH1388" s="67">
        <f t="shared" si="453"/>
        <v>9987.0277777777665</v>
      </c>
      <c r="AI1388" s="57"/>
      <c r="AJ1388" s="57"/>
      <c r="AL1388" s="57">
        <v>1384</v>
      </c>
      <c r="AM1388" s="66">
        <v>73.099999999999994</v>
      </c>
      <c r="AN1388" s="66">
        <v>0</v>
      </c>
      <c r="AO1388" s="65">
        <f t="shared" si="444"/>
        <v>20.305555555555554</v>
      </c>
      <c r="AP1388" s="65">
        <f t="shared" si="454"/>
        <v>0.11111111111110716</v>
      </c>
      <c r="AQ1388" s="67">
        <f t="shared" si="455"/>
        <v>13568.236111111099</v>
      </c>
      <c r="AR1388" s="57"/>
      <c r="AS1388" s="57"/>
      <c r="AU1388" s="57">
        <v>1384</v>
      </c>
      <c r="AV1388" s="66">
        <v>73.099999999999994</v>
      </c>
      <c r="AW1388" s="66">
        <v>0</v>
      </c>
      <c r="AX1388" s="65">
        <f t="shared" si="445"/>
        <v>20.305555555555554</v>
      </c>
      <c r="AY1388" s="65">
        <f t="shared" si="456"/>
        <v>0.11111111111110716</v>
      </c>
      <c r="AZ1388" s="67">
        <f t="shared" si="457"/>
        <v>13568.236111111099</v>
      </c>
      <c r="BA1388" s="57"/>
      <c r="BB1388" s="57"/>
      <c r="BD1388" s="57">
        <v>1384</v>
      </c>
      <c r="BE1388" s="66">
        <v>30.5</v>
      </c>
      <c r="BF1388" s="66">
        <v>0</v>
      </c>
      <c r="BG1388" s="65">
        <f t="shared" si="446"/>
        <v>8.4722222222222214</v>
      </c>
      <c r="BH1388" s="65">
        <f t="shared" si="458"/>
        <v>0.33333333333333215</v>
      </c>
      <c r="BI1388" s="67">
        <f t="shared" si="459"/>
        <v>14332.513888888887</v>
      </c>
      <c r="BJ1388" s="57"/>
      <c r="BK1388" s="57"/>
      <c r="BM1388" s="57">
        <v>1384</v>
      </c>
      <c r="BN1388" s="57">
        <v>32.9</v>
      </c>
      <c r="BO1388" s="66">
        <v>0</v>
      </c>
      <c r="BP1388" s="65">
        <f t="shared" si="447"/>
        <v>9.1388888888888875</v>
      </c>
      <c r="BQ1388" s="65">
        <f t="shared" si="460"/>
        <v>0.99999999999999822</v>
      </c>
      <c r="BR1388" s="67">
        <f t="shared" si="461"/>
        <v>14379.652777777772</v>
      </c>
      <c r="BS1388" s="57"/>
      <c r="BT1388" s="57"/>
    </row>
    <row r="1389" spans="1:72" x14ac:dyDescent="0.25">
      <c r="A1389" s="31">
        <v>1389</v>
      </c>
      <c r="B1389" s="56">
        <v>1386</v>
      </c>
      <c r="C1389" s="71">
        <v>36.700000000000003</v>
      </c>
      <c r="D1389" s="71">
        <v>0</v>
      </c>
      <c r="E1389" s="71">
        <v>10.194444444444445</v>
      </c>
      <c r="F1389" s="71">
        <v>0.30555555555555536</v>
      </c>
      <c r="G1389" s="71">
        <v>14399.208333333327</v>
      </c>
      <c r="K1389" s="57">
        <v>1385</v>
      </c>
      <c r="L1389" s="66">
        <v>41.5</v>
      </c>
      <c r="M1389" s="66">
        <v>0</v>
      </c>
      <c r="N1389" s="65">
        <f t="shared" si="441"/>
        <v>11.527777777777777</v>
      </c>
      <c r="O1389" s="65">
        <f t="shared" si="448"/>
        <v>-0.11111111111111072</v>
      </c>
      <c r="P1389" s="67">
        <f t="shared" si="449"/>
        <v>7822.2361111110986</v>
      </c>
      <c r="Q1389" s="57"/>
      <c r="R1389" s="57"/>
      <c r="T1389" s="57">
        <v>1385</v>
      </c>
      <c r="U1389" s="66">
        <v>4.5</v>
      </c>
      <c r="V1389" s="66">
        <v>0</v>
      </c>
      <c r="W1389" s="65">
        <f t="shared" si="442"/>
        <v>1.25</v>
      </c>
      <c r="X1389" s="65">
        <f t="shared" si="450"/>
        <v>0.63888888888888884</v>
      </c>
      <c r="Y1389" s="67">
        <f t="shared" si="451"/>
        <v>10321.791666666677</v>
      </c>
      <c r="Z1389" s="57"/>
      <c r="AA1389" s="57"/>
      <c r="AC1389" s="57">
        <v>1385</v>
      </c>
      <c r="AD1389" s="66">
        <v>5.6</v>
      </c>
      <c r="AE1389" s="66">
        <v>0</v>
      </c>
      <c r="AF1389" s="65">
        <f t="shared" si="443"/>
        <v>1.5555555555555554</v>
      </c>
      <c r="AG1389" s="65">
        <f t="shared" si="452"/>
        <v>0.66666666666666641</v>
      </c>
      <c r="AH1389" s="67">
        <f t="shared" si="453"/>
        <v>9988.2499999999891</v>
      </c>
      <c r="AI1389" s="57"/>
      <c r="AJ1389" s="57"/>
      <c r="AL1389" s="57">
        <v>1385</v>
      </c>
      <c r="AM1389" s="66">
        <v>73.400000000000006</v>
      </c>
      <c r="AN1389" s="66">
        <v>0</v>
      </c>
      <c r="AO1389" s="65">
        <f t="shared" si="444"/>
        <v>20.388888888888889</v>
      </c>
      <c r="AP1389" s="65">
        <f t="shared" si="454"/>
        <v>8.3333333333335702E-2</v>
      </c>
      <c r="AQ1389" s="67">
        <f t="shared" si="455"/>
        <v>13588.583333333321</v>
      </c>
      <c r="AR1389" s="57"/>
      <c r="AS1389" s="57"/>
      <c r="AU1389" s="57">
        <v>1385</v>
      </c>
      <c r="AV1389" s="66">
        <v>73.400000000000006</v>
      </c>
      <c r="AW1389" s="66">
        <v>0</v>
      </c>
      <c r="AX1389" s="65">
        <f t="shared" si="445"/>
        <v>20.388888888888889</v>
      </c>
      <c r="AY1389" s="65">
        <f t="shared" si="456"/>
        <v>8.3333333333335702E-2</v>
      </c>
      <c r="AZ1389" s="67">
        <f t="shared" si="457"/>
        <v>13588.583333333321</v>
      </c>
      <c r="BA1389" s="57"/>
      <c r="BB1389" s="57"/>
      <c r="BD1389" s="57">
        <v>1385</v>
      </c>
      <c r="BE1389" s="66">
        <v>31.7</v>
      </c>
      <c r="BF1389" s="66">
        <v>0</v>
      </c>
      <c r="BG1389" s="65">
        <f t="shared" si="446"/>
        <v>8.8055555555555554</v>
      </c>
      <c r="BH1389" s="65">
        <f t="shared" si="458"/>
        <v>0.33333333333333393</v>
      </c>
      <c r="BI1389" s="67">
        <f t="shared" si="459"/>
        <v>14341.152777777776</v>
      </c>
      <c r="BJ1389" s="57"/>
      <c r="BK1389" s="57"/>
      <c r="BM1389" s="57">
        <v>1385</v>
      </c>
      <c r="BN1389" s="57">
        <v>35.6</v>
      </c>
      <c r="BO1389" s="66">
        <v>0</v>
      </c>
      <c r="BP1389" s="65">
        <f t="shared" si="447"/>
        <v>9.8888888888888893</v>
      </c>
      <c r="BQ1389" s="65">
        <f t="shared" si="460"/>
        <v>0.75000000000000178</v>
      </c>
      <c r="BR1389" s="67">
        <f t="shared" si="461"/>
        <v>14389.166666666661</v>
      </c>
      <c r="BS1389" s="57"/>
      <c r="BT1389" s="57"/>
    </row>
    <row r="1390" spans="1:72" x14ac:dyDescent="0.25">
      <c r="A1390" s="31">
        <v>1390</v>
      </c>
      <c r="B1390" s="56">
        <v>1387</v>
      </c>
      <c r="C1390" s="71">
        <v>37.6</v>
      </c>
      <c r="D1390" s="71">
        <v>0</v>
      </c>
      <c r="E1390" s="71">
        <v>10.444444444444445</v>
      </c>
      <c r="F1390" s="71">
        <v>0.25</v>
      </c>
      <c r="G1390" s="71">
        <v>14409.527777777772</v>
      </c>
      <c r="K1390" s="57">
        <v>1386</v>
      </c>
      <c r="L1390" s="66">
        <v>41</v>
      </c>
      <c r="M1390" s="66">
        <v>0</v>
      </c>
      <c r="N1390" s="65">
        <f t="shared" si="441"/>
        <v>11.388888888888889</v>
      </c>
      <c r="O1390" s="65">
        <f t="shared" si="448"/>
        <v>-0.13888888888888751</v>
      </c>
      <c r="P1390" s="67">
        <f t="shared" si="449"/>
        <v>7833.6944444444316</v>
      </c>
      <c r="Q1390" s="57"/>
      <c r="R1390" s="57"/>
      <c r="T1390" s="57">
        <v>1386</v>
      </c>
      <c r="U1390" s="66">
        <v>6.6</v>
      </c>
      <c r="V1390" s="66">
        <v>0</v>
      </c>
      <c r="W1390" s="65">
        <f t="shared" si="442"/>
        <v>1.8333333333333333</v>
      </c>
      <c r="X1390" s="65">
        <f t="shared" si="450"/>
        <v>0.58333333333333326</v>
      </c>
      <c r="Y1390" s="67">
        <f t="shared" si="451"/>
        <v>10323.333333333343</v>
      </c>
      <c r="Z1390" s="57"/>
      <c r="AA1390" s="57"/>
      <c r="AC1390" s="57">
        <v>1386</v>
      </c>
      <c r="AD1390" s="66">
        <v>8.1</v>
      </c>
      <c r="AE1390" s="66">
        <v>0</v>
      </c>
      <c r="AF1390" s="65">
        <f t="shared" si="443"/>
        <v>2.25</v>
      </c>
      <c r="AG1390" s="65">
        <f t="shared" si="452"/>
        <v>0.69444444444444464</v>
      </c>
      <c r="AH1390" s="67">
        <f t="shared" si="453"/>
        <v>9990.1527777777665</v>
      </c>
      <c r="AI1390" s="57"/>
      <c r="AJ1390" s="57"/>
      <c r="AL1390" s="57">
        <v>1386</v>
      </c>
      <c r="AM1390" s="66">
        <v>73.8</v>
      </c>
      <c r="AN1390" s="66">
        <v>0</v>
      </c>
      <c r="AO1390" s="65">
        <f t="shared" si="444"/>
        <v>20.5</v>
      </c>
      <c r="AP1390" s="65">
        <f t="shared" si="454"/>
        <v>0.11111111111111072</v>
      </c>
      <c r="AQ1390" s="67">
        <f t="shared" si="455"/>
        <v>13609.027777777766</v>
      </c>
      <c r="AR1390" s="57"/>
      <c r="AS1390" s="57"/>
      <c r="AU1390" s="57">
        <v>1386</v>
      </c>
      <c r="AV1390" s="66">
        <v>73.8</v>
      </c>
      <c r="AW1390" s="66">
        <v>0</v>
      </c>
      <c r="AX1390" s="65">
        <f t="shared" si="445"/>
        <v>20.5</v>
      </c>
      <c r="AY1390" s="65">
        <f t="shared" si="456"/>
        <v>0.11111111111111072</v>
      </c>
      <c r="AZ1390" s="67">
        <f t="shared" si="457"/>
        <v>13609.027777777766</v>
      </c>
      <c r="BA1390" s="57"/>
      <c r="BB1390" s="57"/>
      <c r="BD1390" s="57">
        <v>1386</v>
      </c>
      <c r="BE1390" s="66">
        <v>32.9</v>
      </c>
      <c r="BF1390" s="66">
        <v>0</v>
      </c>
      <c r="BG1390" s="65">
        <f t="shared" si="446"/>
        <v>9.1388888888888875</v>
      </c>
      <c r="BH1390" s="65">
        <f t="shared" si="458"/>
        <v>0.33333333333333215</v>
      </c>
      <c r="BI1390" s="67">
        <f t="shared" si="459"/>
        <v>14350.124999999998</v>
      </c>
      <c r="BJ1390" s="57"/>
      <c r="BK1390" s="57"/>
      <c r="BM1390" s="57">
        <v>1386</v>
      </c>
      <c r="BN1390" s="57">
        <v>36.700000000000003</v>
      </c>
      <c r="BO1390" s="66">
        <v>0</v>
      </c>
      <c r="BP1390" s="65">
        <f t="shared" si="447"/>
        <v>10.194444444444445</v>
      </c>
      <c r="BQ1390" s="65">
        <f t="shared" si="460"/>
        <v>0.30555555555555536</v>
      </c>
      <c r="BR1390" s="67">
        <f t="shared" si="461"/>
        <v>14399.208333333327</v>
      </c>
      <c r="BS1390" s="57"/>
      <c r="BT1390" s="57"/>
    </row>
    <row r="1391" spans="1:72" x14ac:dyDescent="0.25">
      <c r="A1391" s="31">
        <v>1391</v>
      </c>
      <c r="B1391" s="56">
        <v>1388</v>
      </c>
      <c r="C1391" s="71">
        <v>39.4</v>
      </c>
      <c r="D1391" s="71">
        <v>0</v>
      </c>
      <c r="E1391" s="71">
        <v>10.944444444444445</v>
      </c>
      <c r="F1391" s="71">
        <v>0.5</v>
      </c>
      <c r="G1391" s="71">
        <v>14420.222222222217</v>
      </c>
      <c r="K1391" s="57">
        <v>1387</v>
      </c>
      <c r="L1391" s="66">
        <v>40.5</v>
      </c>
      <c r="M1391" s="66">
        <v>0</v>
      </c>
      <c r="N1391" s="65">
        <f t="shared" si="441"/>
        <v>11.25</v>
      </c>
      <c r="O1391" s="65">
        <f t="shared" si="448"/>
        <v>-0.13888888888888928</v>
      </c>
      <c r="P1391" s="67">
        <f t="shared" si="449"/>
        <v>7845.013888888876</v>
      </c>
      <c r="Q1391" s="57"/>
      <c r="R1391" s="57"/>
      <c r="T1391" s="57">
        <v>1387</v>
      </c>
      <c r="U1391" s="66">
        <v>8.6</v>
      </c>
      <c r="V1391" s="66">
        <v>0</v>
      </c>
      <c r="W1391" s="65">
        <f t="shared" si="442"/>
        <v>2.3888888888888888</v>
      </c>
      <c r="X1391" s="65">
        <f t="shared" si="450"/>
        <v>0.55555555555555558</v>
      </c>
      <c r="Y1391" s="67">
        <f t="shared" si="451"/>
        <v>10325.444444444454</v>
      </c>
      <c r="Z1391" s="57"/>
      <c r="AA1391" s="57"/>
      <c r="AC1391" s="57">
        <v>1387</v>
      </c>
      <c r="AD1391" s="66">
        <v>10.3</v>
      </c>
      <c r="AE1391" s="66">
        <v>0</v>
      </c>
      <c r="AF1391" s="65">
        <f t="shared" si="443"/>
        <v>2.8611111111111112</v>
      </c>
      <c r="AG1391" s="65">
        <f t="shared" si="452"/>
        <v>0.61111111111111116</v>
      </c>
      <c r="AH1391" s="67">
        <f t="shared" si="453"/>
        <v>9992.7083333333212</v>
      </c>
      <c r="AI1391" s="57"/>
      <c r="AJ1391" s="57"/>
      <c r="AL1391" s="57">
        <v>1387</v>
      </c>
      <c r="AM1391" s="66">
        <v>74</v>
      </c>
      <c r="AN1391" s="66">
        <v>0</v>
      </c>
      <c r="AO1391" s="65">
        <f t="shared" si="444"/>
        <v>20.555555555555554</v>
      </c>
      <c r="AP1391" s="65">
        <f t="shared" si="454"/>
        <v>5.5555555555553582E-2</v>
      </c>
      <c r="AQ1391" s="67">
        <f t="shared" si="455"/>
        <v>13629.555555555544</v>
      </c>
      <c r="AR1391" s="57"/>
      <c r="AS1391" s="57"/>
      <c r="AU1391" s="57">
        <v>1387</v>
      </c>
      <c r="AV1391" s="66">
        <v>74</v>
      </c>
      <c r="AW1391" s="66">
        <v>0</v>
      </c>
      <c r="AX1391" s="65">
        <f t="shared" si="445"/>
        <v>20.555555555555554</v>
      </c>
      <c r="AY1391" s="65">
        <f t="shared" si="456"/>
        <v>5.5555555555553582E-2</v>
      </c>
      <c r="AZ1391" s="67">
        <f t="shared" si="457"/>
        <v>13629.555555555544</v>
      </c>
      <c r="BA1391" s="57"/>
      <c r="BB1391" s="57"/>
      <c r="BD1391" s="57">
        <v>1387</v>
      </c>
      <c r="BE1391" s="66">
        <v>35</v>
      </c>
      <c r="BF1391" s="66">
        <v>0</v>
      </c>
      <c r="BG1391" s="65">
        <f t="shared" si="446"/>
        <v>9.7222222222222214</v>
      </c>
      <c r="BH1391" s="65">
        <f t="shared" si="458"/>
        <v>0.58333333333333393</v>
      </c>
      <c r="BI1391" s="67">
        <f t="shared" si="459"/>
        <v>14359.555555555553</v>
      </c>
      <c r="BJ1391" s="57"/>
      <c r="BK1391" s="57"/>
      <c r="BM1391" s="57">
        <v>1387</v>
      </c>
      <c r="BN1391" s="57">
        <v>37.6</v>
      </c>
      <c r="BO1391" s="66">
        <v>0</v>
      </c>
      <c r="BP1391" s="65">
        <f t="shared" si="447"/>
        <v>10.444444444444445</v>
      </c>
      <c r="BQ1391" s="65">
        <f t="shared" si="460"/>
        <v>0.25</v>
      </c>
      <c r="BR1391" s="67">
        <f t="shared" si="461"/>
        <v>14409.527777777772</v>
      </c>
      <c r="BS1391" s="57"/>
      <c r="BT1391" s="57"/>
    </row>
    <row r="1392" spans="1:72" x14ac:dyDescent="0.25">
      <c r="A1392" s="31">
        <v>1392</v>
      </c>
      <c r="B1392" s="56">
        <v>1389</v>
      </c>
      <c r="C1392" s="71">
        <v>42.5</v>
      </c>
      <c r="D1392" s="71">
        <v>0</v>
      </c>
      <c r="E1392" s="71">
        <v>11.805555555555555</v>
      </c>
      <c r="F1392" s="71">
        <v>0.86111111111111072</v>
      </c>
      <c r="G1392" s="71">
        <v>14431.597222222217</v>
      </c>
      <c r="K1392" s="57">
        <v>1388</v>
      </c>
      <c r="L1392" s="66">
        <v>39.9</v>
      </c>
      <c r="M1392" s="66">
        <v>0</v>
      </c>
      <c r="N1392" s="65">
        <f t="shared" si="441"/>
        <v>11.083333333333332</v>
      </c>
      <c r="O1392" s="65">
        <f t="shared" si="448"/>
        <v>-0.16666666666666785</v>
      </c>
      <c r="P1392" s="67">
        <f t="shared" si="449"/>
        <v>7856.1805555555429</v>
      </c>
      <c r="Q1392" s="57"/>
      <c r="R1392" s="57"/>
      <c r="T1392" s="57">
        <v>1388</v>
      </c>
      <c r="U1392" s="66">
        <v>10.6</v>
      </c>
      <c r="V1392" s="66">
        <v>0</v>
      </c>
      <c r="W1392" s="65">
        <f t="shared" si="442"/>
        <v>2.9444444444444442</v>
      </c>
      <c r="X1392" s="65">
        <f t="shared" si="450"/>
        <v>0.55555555555555536</v>
      </c>
      <c r="Y1392" s="67">
        <f t="shared" si="451"/>
        <v>10328.11111111112</v>
      </c>
      <c r="Z1392" s="57"/>
      <c r="AA1392" s="57"/>
      <c r="AC1392" s="57">
        <v>1388</v>
      </c>
      <c r="AD1392" s="66">
        <v>12.1</v>
      </c>
      <c r="AE1392" s="66">
        <v>0</v>
      </c>
      <c r="AF1392" s="65">
        <f t="shared" si="443"/>
        <v>3.3611111111111107</v>
      </c>
      <c r="AG1392" s="65">
        <f t="shared" si="452"/>
        <v>0.49999999999999956</v>
      </c>
      <c r="AH1392" s="67">
        <f t="shared" si="453"/>
        <v>9995.8194444444325</v>
      </c>
      <c r="AI1392" s="57"/>
      <c r="AJ1392" s="57"/>
      <c r="AL1392" s="57">
        <v>1388</v>
      </c>
      <c r="AM1392" s="66">
        <v>74.099999999999994</v>
      </c>
      <c r="AN1392" s="66">
        <v>0</v>
      </c>
      <c r="AO1392" s="65">
        <f t="shared" si="444"/>
        <v>20.583333333333332</v>
      </c>
      <c r="AP1392" s="65">
        <f t="shared" si="454"/>
        <v>2.7777777777778567E-2</v>
      </c>
      <c r="AQ1392" s="67">
        <f t="shared" si="455"/>
        <v>13650.124999999989</v>
      </c>
      <c r="AR1392" s="57"/>
      <c r="AS1392" s="57"/>
      <c r="AU1392" s="57">
        <v>1388</v>
      </c>
      <c r="AV1392" s="66">
        <v>74.099999999999994</v>
      </c>
      <c r="AW1392" s="66">
        <v>0</v>
      </c>
      <c r="AX1392" s="65">
        <f t="shared" si="445"/>
        <v>20.583333333333332</v>
      </c>
      <c r="AY1392" s="65">
        <f t="shared" si="456"/>
        <v>2.7777777777778567E-2</v>
      </c>
      <c r="AZ1392" s="67">
        <f t="shared" si="457"/>
        <v>13650.124999999989</v>
      </c>
      <c r="BA1392" s="57"/>
      <c r="BB1392" s="57"/>
      <c r="BD1392" s="57">
        <v>1388</v>
      </c>
      <c r="BE1392" s="66">
        <v>38</v>
      </c>
      <c r="BF1392" s="66">
        <v>0</v>
      </c>
      <c r="BG1392" s="65">
        <f t="shared" si="446"/>
        <v>10.555555555555555</v>
      </c>
      <c r="BH1392" s="65">
        <f t="shared" si="458"/>
        <v>0.83333333333333393</v>
      </c>
      <c r="BI1392" s="67">
        <f t="shared" si="459"/>
        <v>14369.694444444442</v>
      </c>
      <c r="BJ1392" s="57"/>
      <c r="BK1392" s="57"/>
      <c r="BM1392" s="57">
        <v>1388</v>
      </c>
      <c r="BN1392" s="57">
        <v>39.4</v>
      </c>
      <c r="BO1392" s="66">
        <v>0</v>
      </c>
      <c r="BP1392" s="65">
        <f t="shared" si="447"/>
        <v>10.944444444444445</v>
      </c>
      <c r="BQ1392" s="65">
        <f t="shared" si="460"/>
        <v>0.5</v>
      </c>
      <c r="BR1392" s="67">
        <f t="shared" si="461"/>
        <v>14420.222222222217</v>
      </c>
      <c r="BS1392" s="57"/>
      <c r="BT1392" s="57"/>
    </row>
    <row r="1393" spans="1:72" x14ac:dyDescent="0.25">
      <c r="A1393" s="31">
        <v>1393</v>
      </c>
      <c r="B1393" s="56">
        <v>1390</v>
      </c>
      <c r="C1393" s="71">
        <v>46.5</v>
      </c>
      <c r="D1393" s="71">
        <v>0</v>
      </c>
      <c r="E1393" s="71">
        <v>12.916666666666666</v>
      </c>
      <c r="F1393" s="71">
        <v>1.1111111111111107</v>
      </c>
      <c r="G1393" s="71">
        <v>14443.958333333328</v>
      </c>
      <c r="K1393" s="57">
        <v>1389</v>
      </c>
      <c r="L1393" s="66">
        <v>39.299999999999997</v>
      </c>
      <c r="M1393" s="66">
        <v>0</v>
      </c>
      <c r="N1393" s="65">
        <f t="shared" si="441"/>
        <v>10.916666666666666</v>
      </c>
      <c r="O1393" s="65">
        <f t="shared" si="448"/>
        <v>-0.16666666666666607</v>
      </c>
      <c r="P1393" s="67">
        <f t="shared" si="449"/>
        <v>7867.1805555555429</v>
      </c>
      <c r="Q1393" s="57"/>
      <c r="R1393" s="57"/>
      <c r="T1393" s="57">
        <v>1389</v>
      </c>
      <c r="U1393" s="66">
        <v>12.5</v>
      </c>
      <c r="V1393" s="66">
        <v>0</v>
      </c>
      <c r="W1393" s="65">
        <f t="shared" si="442"/>
        <v>3.4722222222222223</v>
      </c>
      <c r="X1393" s="65">
        <f t="shared" si="450"/>
        <v>0.52777777777777812</v>
      </c>
      <c r="Y1393" s="67">
        <f t="shared" si="451"/>
        <v>10331.319444444454</v>
      </c>
      <c r="Z1393" s="57"/>
      <c r="AA1393" s="57"/>
      <c r="AC1393" s="57">
        <v>1389</v>
      </c>
      <c r="AD1393" s="66">
        <v>12.6</v>
      </c>
      <c r="AE1393" s="66">
        <v>0</v>
      </c>
      <c r="AF1393" s="65">
        <f t="shared" si="443"/>
        <v>3.5</v>
      </c>
      <c r="AG1393" s="65">
        <f t="shared" si="452"/>
        <v>0.13888888888888928</v>
      </c>
      <c r="AH1393" s="67">
        <f t="shared" si="453"/>
        <v>9999.2499999999873</v>
      </c>
      <c r="AI1393" s="57"/>
      <c r="AJ1393" s="57"/>
      <c r="AL1393" s="57">
        <v>1389</v>
      </c>
      <c r="AM1393" s="66">
        <v>74</v>
      </c>
      <c r="AN1393" s="66">
        <v>0</v>
      </c>
      <c r="AO1393" s="65">
        <f t="shared" si="444"/>
        <v>20.555555555555554</v>
      </c>
      <c r="AP1393" s="65">
        <f t="shared" si="454"/>
        <v>-2.7777777777778567E-2</v>
      </c>
      <c r="AQ1393" s="67">
        <f t="shared" si="455"/>
        <v>13670.694444444434</v>
      </c>
      <c r="AR1393" s="57"/>
      <c r="AS1393" s="57"/>
      <c r="AU1393" s="57">
        <v>1389</v>
      </c>
      <c r="AV1393" s="66">
        <v>74</v>
      </c>
      <c r="AW1393" s="66">
        <v>0</v>
      </c>
      <c r="AX1393" s="65">
        <f t="shared" si="445"/>
        <v>20.555555555555554</v>
      </c>
      <c r="AY1393" s="65">
        <f t="shared" si="456"/>
        <v>-2.7777777777778567E-2</v>
      </c>
      <c r="AZ1393" s="67">
        <f t="shared" si="457"/>
        <v>13670.694444444434</v>
      </c>
      <c r="BA1393" s="57"/>
      <c r="BB1393" s="57"/>
      <c r="BD1393" s="57">
        <v>1389</v>
      </c>
      <c r="BE1393" s="66">
        <v>40.5</v>
      </c>
      <c r="BF1393" s="66">
        <v>0</v>
      </c>
      <c r="BG1393" s="65">
        <f t="shared" si="446"/>
        <v>11.25</v>
      </c>
      <c r="BH1393" s="65">
        <f t="shared" si="458"/>
        <v>0.69444444444444464</v>
      </c>
      <c r="BI1393" s="67">
        <f t="shared" si="459"/>
        <v>14380.597222222219</v>
      </c>
      <c r="BJ1393" s="57"/>
      <c r="BK1393" s="57"/>
      <c r="BM1393" s="57">
        <v>1389</v>
      </c>
      <c r="BN1393" s="57">
        <v>42.5</v>
      </c>
      <c r="BO1393" s="66">
        <v>0</v>
      </c>
      <c r="BP1393" s="65">
        <f t="shared" si="447"/>
        <v>11.805555555555555</v>
      </c>
      <c r="BQ1393" s="65">
        <f t="shared" si="460"/>
        <v>0.86111111111111072</v>
      </c>
      <c r="BR1393" s="67">
        <f t="shared" si="461"/>
        <v>14431.597222222217</v>
      </c>
      <c r="BS1393" s="57"/>
      <c r="BT1393" s="57"/>
    </row>
    <row r="1394" spans="1:72" x14ac:dyDescent="0.25">
      <c r="A1394" s="31">
        <v>1394</v>
      </c>
      <c r="B1394" s="56">
        <v>1391</v>
      </c>
      <c r="C1394" s="71">
        <v>50.2</v>
      </c>
      <c r="D1394" s="71">
        <v>0</v>
      </c>
      <c r="E1394" s="71">
        <v>13.944444444444445</v>
      </c>
      <c r="F1394" s="71">
        <v>1.0277777777777786</v>
      </c>
      <c r="G1394" s="71">
        <v>14457.388888888883</v>
      </c>
      <c r="K1394" s="57">
        <v>1390</v>
      </c>
      <c r="L1394" s="66">
        <v>38.700000000000003</v>
      </c>
      <c r="M1394" s="66">
        <v>0</v>
      </c>
      <c r="N1394" s="65">
        <f t="shared" si="441"/>
        <v>10.75</v>
      </c>
      <c r="O1394" s="65">
        <f t="shared" si="448"/>
        <v>-0.16666666666666607</v>
      </c>
      <c r="P1394" s="67">
        <f t="shared" si="449"/>
        <v>7878.013888888876</v>
      </c>
      <c r="Q1394" s="57"/>
      <c r="R1394" s="57"/>
      <c r="T1394" s="57">
        <v>1390</v>
      </c>
      <c r="U1394" s="66">
        <v>14.4</v>
      </c>
      <c r="V1394" s="66">
        <v>0</v>
      </c>
      <c r="W1394" s="65">
        <f t="shared" si="442"/>
        <v>4</v>
      </c>
      <c r="X1394" s="65">
        <f t="shared" si="450"/>
        <v>0.52777777777777768</v>
      </c>
      <c r="Y1394" s="67">
        <f t="shared" si="451"/>
        <v>10335.055555555566</v>
      </c>
      <c r="Z1394" s="57"/>
      <c r="AA1394" s="57"/>
      <c r="AC1394" s="57">
        <v>1390</v>
      </c>
      <c r="AD1394" s="66">
        <v>13.6</v>
      </c>
      <c r="AE1394" s="66">
        <v>0</v>
      </c>
      <c r="AF1394" s="65">
        <f t="shared" si="443"/>
        <v>3.7777777777777777</v>
      </c>
      <c r="AG1394" s="65">
        <f t="shared" si="452"/>
        <v>0.27777777777777768</v>
      </c>
      <c r="AH1394" s="67">
        <f t="shared" si="453"/>
        <v>10002.888888888876</v>
      </c>
      <c r="AI1394" s="57"/>
      <c r="AJ1394" s="57"/>
      <c r="AL1394" s="57">
        <v>1390</v>
      </c>
      <c r="AM1394" s="66">
        <v>73</v>
      </c>
      <c r="AN1394" s="66">
        <v>0</v>
      </c>
      <c r="AO1394" s="65">
        <f t="shared" si="444"/>
        <v>20.277777777777779</v>
      </c>
      <c r="AP1394" s="65">
        <f t="shared" si="454"/>
        <v>-0.27777777777777501</v>
      </c>
      <c r="AQ1394" s="67">
        <f t="shared" si="455"/>
        <v>13691.1111111111</v>
      </c>
      <c r="AR1394" s="57"/>
      <c r="AS1394" s="57"/>
      <c r="AU1394" s="57">
        <v>1390</v>
      </c>
      <c r="AV1394" s="66">
        <v>73</v>
      </c>
      <c r="AW1394" s="66">
        <v>0</v>
      </c>
      <c r="AX1394" s="65">
        <f t="shared" si="445"/>
        <v>20.277777777777779</v>
      </c>
      <c r="AY1394" s="65">
        <f t="shared" si="456"/>
        <v>-0.27777777777777501</v>
      </c>
      <c r="AZ1394" s="67">
        <f t="shared" si="457"/>
        <v>13691.1111111111</v>
      </c>
      <c r="BA1394" s="57"/>
      <c r="BB1394" s="57"/>
      <c r="BD1394" s="57">
        <v>1390</v>
      </c>
      <c r="BE1394" s="66">
        <v>42.7</v>
      </c>
      <c r="BF1394" s="66">
        <v>0</v>
      </c>
      <c r="BG1394" s="65">
        <f t="shared" si="446"/>
        <v>11.861111111111112</v>
      </c>
      <c r="BH1394" s="65">
        <f t="shared" si="458"/>
        <v>0.61111111111111249</v>
      </c>
      <c r="BI1394" s="67">
        <f t="shared" si="459"/>
        <v>14392.152777777774</v>
      </c>
      <c r="BJ1394" s="57"/>
      <c r="BK1394" s="57"/>
      <c r="BM1394" s="57">
        <v>1390</v>
      </c>
      <c r="BN1394" s="57">
        <v>46.5</v>
      </c>
      <c r="BO1394" s="66">
        <v>0</v>
      </c>
      <c r="BP1394" s="65">
        <f t="shared" si="447"/>
        <v>12.916666666666666</v>
      </c>
      <c r="BQ1394" s="65">
        <f t="shared" si="460"/>
        <v>1.1111111111111107</v>
      </c>
      <c r="BR1394" s="67">
        <f t="shared" si="461"/>
        <v>14443.958333333328</v>
      </c>
      <c r="BS1394" s="57"/>
      <c r="BT1394" s="57"/>
    </row>
    <row r="1395" spans="1:72" x14ac:dyDescent="0.25">
      <c r="A1395" s="31">
        <v>1395</v>
      </c>
      <c r="B1395" s="56">
        <v>1392</v>
      </c>
      <c r="C1395" s="71">
        <v>52.8</v>
      </c>
      <c r="D1395" s="71">
        <v>0</v>
      </c>
      <c r="E1395" s="71">
        <v>14.666666666666666</v>
      </c>
      <c r="F1395" s="71">
        <v>0.72222222222222143</v>
      </c>
      <c r="G1395" s="71">
        <v>14471.694444444438</v>
      </c>
      <c r="K1395" s="57">
        <v>1391</v>
      </c>
      <c r="L1395" s="66">
        <v>38.1</v>
      </c>
      <c r="M1395" s="66">
        <v>0</v>
      </c>
      <c r="N1395" s="65">
        <f t="shared" si="441"/>
        <v>10.583333333333334</v>
      </c>
      <c r="O1395" s="65">
        <f t="shared" si="448"/>
        <v>-0.16666666666666607</v>
      </c>
      <c r="P1395" s="67">
        <f t="shared" si="449"/>
        <v>7888.6805555555429</v>
      </c>
      <c r="Q1395" s="57"/>
      <c r="R1395" s="57"/>
      <c r="T1395" s="57">
        <v>1391</v>
      </c>
      <c r="U1395" s="66">
        <v>16.3</v>
      </c>
      <c r="V1395" s="66">
        <v>0</v>
      </c>
      <c r="W1395" s="65">
        <f t="shared" si="442"/>
        <v>4.5277777777777777</v>
      </c>
      <c r="X1395" s="65">
        <f t="shared" si="450"/>
        <v>0.52777777777777768</v>
      </c>
      <c r="Y1395" s="67">
        <f t="shared" si="451"/>
        <v>10339.319444444454</v>
      </c>
      <c r="Z1395" s="57"/>
      <c r="AA1395" s="57"/>
      <c r="AC1395" s="57">
        <v>1391</v>
      </c>
      <c r="AD1395" s="66">
        <v>14.5</v>
      </c>
      <c r="AE1395" s="66">
        <v>0</v>
      </c>
      <c r="AF1395" s="65">
        <f t="shared" si="443"/>
        <v>4.0277777777777777</v>
      </c>
      <c r="AG1395" s="65">
        <f t="shared" si="452"/>
        <v>0.25</v>
      </c>
      <c r="AH1395" s="67">
        <f t="shared" si="453"/>
        <v>10006.791666666653</v>
      </c>
      <c r="AI1395" s="57"/>
      <c r="AJ1395" s="57"/>
      <c r="AL1395" s="57">
        <v>1391</v>
      </c>
      <c r="AM1395" s="66">
        <v>72</v>
      </c>
      <c r="AN1395" s="66">
        <v>0</v>
      </c>
      <c r="AO1395" s="65">
        <f t="shared" si="444"/>
        <v>20</v>
      </c>
      <c r="AP1395" s="65">
        <f t="shared" si="454"/>
        <v>-0.27777777777777857</v>
      </c>
      <c r="AQ1395" s="67">
        <f t="shared" si="455"/>
        <v>13711.249999999989</v>
      </c>
      <c r="AR1395" s="57"/>
      <c r="AS1395" s="57"/>
      <c r="AU1395" s="57">
        <v>1391</v>
      </c>
      <c r="AV1395" s="66">
        <v>72</v>
      </c>
      <c r="AW1395" s="66">
        <v>0</v>
      </c>
      <c r="AX1395" s="65">
        <f t="shared" si="445"/>
        <v>20</v>
      </c>
      <c r="AY1395" s="65">
        <f t="shared" si="456"/>
        <v>-0.27777777777777857</v>
      </c>
      <c r="AZ1395" s="67">
        <f t="shared" si="457"/>
        <v>13711.249999999989</v>
      </c>
      <c r="BA1395" s="57"/>
      <c r="BB1395" s="57"/>
      <c r="BD1395" s="57">
        <v>1391</v>
      </c>
      <c r="BE1395" s="66">
        <v>45.8</v>
      </c>
      <c r="BF1395" s="66">
        <v>0</v>
      </c>
      <c r="BG1395" s="65">
        <f t="shared" si="446"/>
        <v>12.722222222222221</v>
      </c>
      <c r="BH1395" s="65">
        <f t="shared" si="458"/>
        <v>0.86111111111110894</v>
      </c>
      <c r="BI1395" s="67">
        <f t="shared" si="459"/>
        <v>14404.44444444444</v>
      </c>
      <c r="BJ1395" s="57"/>
      <c r="BK1395" s="57"/>
      <c r="BM1395" s="57">
        <v>1391</v>
      </c>
      <c r="BN1395" s="57">
        <v>50.2</v>
      </c>
      <c r="BO1395" s="66">
        <v>0</v>
      </c>
      <c r="BP1395" s="65">
        <f t="shared" si="447"/>
        <v>13.944444444444445</v>
      </c>
      <c r="BQ1395" s="65">
        <f t="shared" si="460"/>
        <v>1.0277777777777786</v>
      </c>
      <c r="BR1395" s="67">
        <f t="shared" si="461"/>
        <v>14457.388888888883</v>
      </c>
      <c r="BS1395" s="57"/>
      <c r="BT1395" s="57"/>
    </row>
    <row r="1396" spans="1:72" x14ac:dyDescent="0.25">
      <c r="A1396" s="31">
        <v>1396</v>
      </c>
      <c r="B1396" s="56">
        <v>1393</v>
      </c>
      <c r="C1396" s="71">
        <v>54.3</v>
      </c>
      <c r="D1396" s="71">
        <v>0</v>
      </c>
      <c r="E1396" s="71">
        <v>15.083333333333332</v>
      </c>
      <c r="F1396" s="71">
        <v>0.41666666666666607</v>
      </c>
      <c r="G1396" s="71">
        <v>14486.569444444438</v>
      </c>
      <c r="K1396" s="57">
        <v>1392</v>
      </c>
      <c r="L1396" s="66">
        <v>37.5</v>
      </c>
      <c r="M1396" s="66">
        <v>0</v>
      </c>
      <c r="N1396" s="65">
        <f t="shared" si="441"/>
        <v>10.416666666666666</v>
      </c>
      <c r="O1396" s="65">
        <f t="shared" si="448"/>
        <v>-0.16666666666666785</v>
      </c>
      <c r="P1396" s="67">
        <f t="shared" si="449"/>
        <v>7899.1805555555429</v>
      </c>
      <c r="Q1396" s="57"/>
      <c r="R1396" s="57"/>
      <c r="T1396" s="57">
        <v>1392</v>
      </c>
      <c r="U1396" s="66">
        <v>17.899999999999999</v>
      </c>
      <c r="V1396" s="66">
        <v>0</v>
      </c>
      <c r="W1396" s="65">
        <f t="shared" si="442"/>
        <v>4.9722222222222214</v>
      </c>
      <c r="X1396" s="65">
        <f t="shared" si="450"/>
        <v>0.44444444444444375</v>
      </c>
      <c r="Y1396" s="67">
        <f t="shared" si="451"/>
        <v>10344.069444444454</v>
      </c>
      <c r="Z1396" s="57"/>
      <c r="AA1396" s="57"/>
      <c r="AC1396" s="57">
        <v>1392</v>
      </c>
      <c r="AD1396" s="66">
        <v>15.6</v>
      </c>
      <c r="AE1396" s="66">
        <v>0</v>
      </c>
      <c r="AF1396" s="65">
        <f t="shared" si="443"/>
        <v>4.333333333333333</v>
      </c>
      <c r="AG1396" s="65">
        <f t="shared" si="452"/>
        <v>0.30555555555555536</v>
      </c>
      <c r="AH1396" s="67">
        <f t="shared" si="453"/>
        <v>10010.972222222208</v>
      </c>
      <c r="AI1396" s="57"/>
      <c r="AJ1396" s="57"/>
      <c r="AL1396" s="57">
        <v>1392</v>
      </c>
      <c r="AM1396" s="66">
        <v>71</v>
      </c>
      <c r="AN1396" s="66">
        <v>0</v>
      </c>
      <c r="AO1396" s="65">
        <f t="shared" si="444"/>
        <v>19.722222222222221</v>
      </c>
      <c r="AP1396" s="65">
        <f t="shared" si="454"/>
        <v>-0.27777777777777857</v>
      </c>
      <c r="AQ1396" s="67">
        <f t="shared" si="455"/>
        <v>13731.1111111111</v>
      </c>
      <c r="AR1396" s="57"/>
      <c r="AS1396" s="57"/>
      <c r="AU1396" s="57">
        <v>1392</v>
      </c>
      <c r="AV1396" s="66">
        <v>71</v>
      </c>
      <c r="AW1396" s="66">
        <v>0</v>
      </c>
      <c r="AX1396" s="65">
        <f t="shared" si="445"/>
        <v>19.722222222222221</v>
      </c>
      <c r="AY1396" s="65">
        <f t="shared" si="456"/>
        <v>-0.27777777777777857</v>
      </c>
      <c r="AZ1396" s="67">
        <f t="shared" si="457"/>
        <v>13731.1111111111</v>
      </c>
      <c r="BA1396" s="57"/>
      <c r="BB1396" s="57"/>
      <c r="BD1396" s="57">
        <v>1392</v>
      </c>
      <c r="BE1396" s="66">
        <v>47.5</v>
      </c>
      <c r="BF1396" s="66">
        <v>0</v>
      </c>
      <c r="BG1396" s="65">
        <f t="shared" si="446"/>
        <v>13.194444444444445</v>
      </c>
      <c r="BH1396" s="65">
        <f t="shared" si="458"/>
        <v>0.47222222222222321</v>
      </c>
      <c r="BI1396" s="67">
        <f t="shared" si="459"/>
        <v>14417.402777777774</v>
      </c>
      <c r="BJ1396" s="57"/>
      <c r="BK1396" s="57"/>
      <c r="BM1396" s="57">
        <v>1392</v>
      </c>
      <c r="BN1396" s="57">
        <v>52.8</v>
      </c>
      <c r="BO1396" s="66">
        <v>0</v>
      </c>
      <c r="BP1396" s="65">
        <f t="shared" si="447"/>
        <v>14.666666666666666</v>
      </c>
      <c r="BQ1396" s="65">
        <f t="shared" si="460"/>
        <v>0.72222222222222143</v>
      </c>
      <c r="BR1396" s="67">
        <f t="shared" si="461"/>
        <v>14471.694444444438</v>
      </c>
      <c r="BS1396" s="57"/>
      <c r="BT1396" s="57"/>
    </row>
    <row r="1397" spans="1:72" x14ac:dyDescent="0.25">
      <c r="A1397" s="31">
        <v>1397</v>
      </c>
      <c r="B1397" s="56">
        <v>1394</v>
      </c>
      <c r="C1397" s="71">
        <v>54.9</v>
      </c>
      <c r="D1397" s="71">
        <v>0</v>
      </c>
      <c r="E1397" s="71">
        <v>15.25</v>
      </c>
      <c r="F1397" s="71">
        <v>0.16666666666666785</v>
      </c>
      <c r="G1397" s="71">
        <v>14501.736111111104</v>
      </c>
      <c r="K1397" s="57">
        <v>1393</v>
      </c>
      <c r="L1397" s="66">
        <v>36.9</v>
      </c>
      <c r="M1397" s="66">
        <v>0</v>
      </c>
      <c r="N1397" s="65">
        <f t="shared" si="441"/>
        <v>10.25</v>
      </c>
      <c r="O1397" s="65">
        <f t="shared" si="448"/>
        <v>-0.16666666666666607</v>
      </c>
      <c r="P1397" s="67">
        <f t="shared" si="449"/>
        <v>7909.513888888876</v>
      </c>
      <c r="Q1397" s="57"/>
      <c r="R1397" s="57"/>
      <c r="T1397" s="57">
        <v>1393</v>
      </c>
      <c r="U1397" s="66">
        <v>19.100000000000001</v>
      </c>
      <c r="V1397" s="66">
        <v>0</v>
      </c>
      <c r="W1397" s="65">
        <f t="shared" si="442"/>
        <v>5.3055555555555562</v>
      </c>
      <c r="X1397" s="65">
        <f t="shared" si="450"/>
        <v>0.33333333333333481</v>
      </c>
      <c r="Y1397" s="67">
        <f t="shared" si="451"/>
        <v>10349.208333333343</v>
      </c>
      <c r="Z1397" s="57"/>
      <c r="AA1397" s="57"/>
      <c r="AC1397" s="57">
        <v>1393</v>
      </c>
      <c r="AD1397" s="66">
        <v>16.8</v>
      </c>
      <c r="AE1397" s="66">
        <v>0</v>
      </c>
      <c r="AF1397" s="65">
        <f t="shared" si="443"/>
        <v>4.666666666666667</v>
      </c>
      <c r="AG1397" s="65">
        <f t="shared" si="452"/>
        <v>0.33333333333333393</v>
      </c>
      <c r="AH1397" s="67">
        <f t="shared" si="453"/>
        <v>10015.472222222208</v>
      </c>
      <c r="AI1397" s="57"/>
      <c r="AJ1397" s="57"/>
      <c r="AL1397" s="57">
        <v>1393</v>
      </c>
      <c r="AM1397" s="66">
        <v>70</v>
      </c>
      <c r="AN1397" s="66">
        <v>0</v>
      </c>
      <c r="AO1397" s="65">
        <f t="shared" si="444"/>
        <v>19.444444444444443</v>
      </c>
      <c r="AP1397" s="65">
        <f t="shared" si="454"/>
        <v>-0.27777777777777857</v>
      </c>
      <c r="AQ1397" s="67">
        <f t="shared" si="455"/>
        <v>13750.694444444434</v>
      </c>
      <c r="AR1397" s="57"/>
      <c r="AS1397" s="57"/>
      <c r="AU1397" s="57">
        <v>1393</v>
      </c>
      <c r="AV1397" s="66">
        <v>70</v>
      </c>
      <c r="AW1397" s="66">
        <v>0</v>
      </c>
      <c r="AX1397" s="65">
        <f t="shared" si="445"/>
        <v>19.444444444444443</v>
      </c>
      <c r="AY1397" s="65">
        <f t="shared" si="456"/>
        <v>-0.27777777777777857</v>
      </c>
      <c r="AZ1397" s="67">
        <f t="shared" si="457"/>
        <v>13750.694444444434</v>
      </c>
      <c r="BA1397" s="57"/>
      <c r="BB1397" s="57"/>
      <c r="BD1397" s="57">
        <v>1393</v>
      </c>
      <c r="BE1397" s="66">
        <v>48.9</v>
      </c>
      <c r="BF1397" s="66">
        <v>0</v>
      </c>
      <c r="BG1397" s="65">
        <f t="shared" si="446"/>
        <v>13.583333333333332</v>
      </c>
      <c r="BH1397" s="65">
        <f t="shared" si="458"/>
        <v>0.38888888888888751</v>
      </c>
      <c r="BI1397" s="67">
        <f t="shared" si="459"/>
        <v>14430.791666666662</v>
      </c>
      <c r="BJ1397" s="57"/>
      <c r="BK1397" s="57"/>
      <c r="BM1397" s="57">
        <v>1393</v>
      </c>
      <c r="BN1397" s="57">
        <v>54.3</v>
      </c>
      <c r="BO1397" s="66">
        <v>0</v>
      </c>
      <c r="BP1397" s="65">
        <f t="shared" si="447"/>
        <v>15.083333333333332</v>
      </c>
      <c r="BQ1397" s="65">
        <f t="shared" si="460"/>
        <v>0.41666666666666607</v>
      </c>
      <c r="BR1397" s="67">
        <f t="shared" si="461"/>
        <v>14486.569444444438</v>
      </c>
      <c r="BS1397" s="57"/>
      <c r="BT1397" s="57"/>
    </row>
    <row r="1398" spans="1:72" x14ac:dyDescent="0.25">
      <c r="A1398" s="31">
        <v>1398</v>
      </c>
      <c r="B1398" s="56">
        <v>1395</v>
      </c>
      <c r="C1398" s="71">
        <v>54.9</v>
      </c>
      <c r="D1398" s="71">
        <v>0</v>
      </c>
      <c r="E1398" s="71">
        <v>15.25</v>
      </c>
      <c r="F1398" s="71">
        <v>0</v>
      </c>
      <c r="G1398" s="71">
        <v>14516.986111111104</v>
      </c>
      <c r="K1398" s="57">
        <v>1394</v>
      </c>
      <c r="L1398" s="66">
        <v>36.299999999999997</v>
      </c>
      <c r="M1398" s="66">
        <v>0</v>
      </c>
      <c r="N1398" s="65">
        <f t="shared" si="441"/>
        <v>10.083333333333332</v>
      </c>
      <c r="O1398" s="65">
        <f t="shared" si="448"/>
        <v>-0.16666666666666785</v>
      </c>
      <c r="P1398" s="67">
        <f t="shared" si="449"/>
        <v>7919.6805555555429</v>
      </c>
      <c r="Q1398" s="57"/>
      <c r="R1398" s="57"/>
      <c r="T1398" s="57">
        <v>1394</v>
      </c>
      <c r="U1398" s="66">
        <v>19.899999999999999</v>
      </c>
      <c r="V1398" s="66">
        <v>0</v>
      </c>
      <c r="W1398" s="65">
        <f t="shared" si="442"/>
        <v>5.5277777777777777</v>
      </c>
      <c r="X1398" s="65">
        <f t="shared" si="450"/>
        <v>0.22222222222222143</v>
      </c>
      <c r="Y1398" s="67">
        <f t="shared" si="451"/>
        <v>10354.625000000009</v>
      </c>
      <c r="Z1398" s="57"/>
      <c r="AA1398" s="57"/>
      <c r="AC1398" s="57">
        <v>1394</v>
      </c>
      <c r="AD1398" s="66">
        <v>18.2</v>
      </c>
      <c r="AE1398" s="66">
        <v>0</v>
      </c>
      <c r="AF1398" s="65">
        <f t="shared" si="443"/>
        <v>5.0555555555555554</v>
      </c>
      <c r="AG1398" s="65">
        <f t="shared" si="452"/>
        <v>0.3888888888888884</v>
      </c>
      <c r="AH1398" s="67">
        <f t="shared" si="453"/>
        <v>10020.333333333319</v>
      </c>
      <c r="AI1398" s="57"/>
      <c r="AJ1398" s="57"/>
      <c r="AL1398" s="57">
        <v>1394</v>
      </c>
      <c r="AM1398" s="66">
        <v>69</v>
      </c>
      <c r="AN1398" s="66">
        <v>0</v>
      </c>
      <c r="AO1398" s="65">
        <f t="shared" si="444"/>
        <v>19.166666666666668</v>
      </c>
      <c r="AP1398" s="65">
        <f t="shared" si="454"/>
        <v>-0.27777777777777501</v>
      </c>
      <c r="AQ1398" s="67">
        <f t="shared" si="455"/>
        <v>13769.999999999989</v>
      </c>
      <c r="AR1398" s="57"/>
      <c r="AS1398" s="57"/>
      <c r="AU1398" s="57">
        <v>1394</v>
      </c>
      <c r="AV1398" s="66">
        <v>69</v>
      </c>
      <c r="AW1398" s="66">
        <v>0</v>
      </c>
      <c r="AX1398" s="65">
        <f t="shared" si="445"/>
        <v>19.166666666666668</v>
      </c>
      <c r="AY1398" s="65">
        <f t="shared" si="456"/>
        <v>-0.27777777777777501</v>
      </c>
      <c r="AZ1398" s="67">
        <f t="shared" si="457"/>
        <v>13769.999999999989</v>
      </c>
      <c r="BA1398" s="57"/>
      <c r="BB1398" s="57"/>
      <c r="BD1398" s="57">
        <v>1394</v>
      </c>
      <c r="BE1398" s="66">
        <v>49.4</v>
      </c>
      <c r="BF1398" s="66">
        <v>0</v>
      </c>
      <c r="BG1398" s="65">
        <f t="shared" si="446"/>
        <v>13.722222222222221</v>
      </c>
      <c r="BH1398" s="65">
        <f t="shared" si="458"/>
        <v>0.13888888888888928</v>
      </c>
      <c r="BI1398" s="67">
        <f t="shared" si="459"/>
        <v>14444.44444444444</v>
      </c>
      <c r="BJ1398" s="57"/>
      <c r="BK1398" s="57"/>
      <c r="BM1398" s="57">
        <v>1394</v>
      </c>
      <c r="BN1398" s="57">
        <v>54.9</v>
      </c>
      <c r="BO1398" s="66">
        <v>0</v>
      </c>
      <c r="BP1398" s="65">
        <f t="shared" si="447"/>
        <v>15.25</v>
      </c>
      <c r="BQ1398" s="65">
        <f t="shared" si="460"/>
        <v>0.16666666666666785</v>
      </c>
      <c r="BR1398" s="67">
        <f t="shared" si="461"/>
        <v>14501.736111111104</v>
      </c>
      <c r="BS1398" s="57"/>
      <c r="BT1398" s="57"/>
    </row>
    <row r="1399" spans="1:72" x14ac:dyDescent="0.25">
      <c r="A1399" s="31">
        <v>1399</v>
      </c>
      <c r="B1399" s="56">
        <v>1396</v>
      </c>
      <c r="C1399" s="71">
        <v>54.7</v>
      </c>
      <c r="D1399" s="71">
        <v>0</v>
      </c>
      <c r="E1399" s="71">
        <v>15.194444444444445</v>
      </c>
      <c r="F1399" s="71">
        <v>-5.5555555555555358E-2</v>
      </c>
      <c r="G1399" s="71">
        <v>14532.208333333327</v>
      </c>
      <c r="K1399" s="57">
        <v>1395</v>
      </c>
      <c r="L1399" s="66">
        <v>35.700000000000003</v>
      </c>
      <c r="M1399" s="66">
        <v>0</v>
      </c>
      <c r="N1399" s="65">
        <f t="shared" si="441"/>
        <v>9.9166666666666679</v>
      </c>
      <c r="O1399" s="65">
        <f t="shared" si="448"/>
        <v>-0.1666666666666643</v>
      </c>
      <c r="P1399" s="67">
        <f t="shared" si="449"/>
        <v>7929.6805555555429</v>
      </c>
      <c r="Q1399" s="57"/>
      <c r="R1399" s="57"/>
      <c r="T1399" s="57">
        <v>1395</v>
      </c>
      <c r="U1399" s="66">
        <v>20.3</v>
      </c>
      <c r="V1399" s="66">
        <v>0</v>
      </c>
      <c r="W1399" s="65">
        <f t="shared" si="442"/>
        <v>5.6388888888888893</v>
      </c>
      <c r="X1399" s="65">
        <f t="shared" si="450"/>
        <v>0.1111111111111116</v>
      </c>
      <c r="Y1399" s="67">
        <f t="shared" si="451"/>
        <v>10360.208333333343</v>
      </c>
      <c r="Z1399" s="57"/>
      <c r="AA1399" s="57"/>
      <c r="AC1399" s="57">
        <v>1395</v>
      </c>
      <c r="AD1399" s="66">
        <v>19.600000000000001</v>
      </c>
      <c r="AE1399" s="66">
        <v>0</v>
      </c>
      <c r="AF1399" s="65">
        <f t="shared" si="443"/>
        <v>5.4444444444444446</v>
      </c>
      <c r="AG1399" s="65">
        <f t="shared" si="452"/>
        <v>0.38888888888888928</v>
      </c>
      <c r="AH1399" s="67">
        <f t="shared" si="453"/>
        <v>10025.583333333319</v>
      </c>
      <c r="AI1399" s="57"/>
      <c r="AJ1399" s="57"/>
      <c r="AL1399" s="57">
        <v>1395</v>
      </c>
      <c r="AM1399" s="66">
        <v>68</v>
      </c>
      <c r="AN1399" s="66">
        <v>0</v>
      </c>
      <c r="AO1399" s="65">
        <f t="shared" si="444"/>
        <v>18.888888888888889</v>
      </c>
      <c r="AP1399" s="65">
        <f t="shared" si="454"/>
        <v>-0.27777777777777857</v>
      </c>
      <c r="AQ1399" s="67">
        <f t="shared" si="455"/>
        <v>13789.027777777766</v>
      </c>
      <c r="AR1399" s="57"/>
      <c r="AS1399" s="57"/>
      <c r="AU1399" s="57">
        <v>1395</v>
      </c>
      <c r="AV1399" s="66">
        <v>68</v>
      </c>
      <c r="AW1399" s="66">
        <v>0</v>
      </c>
      <c r="AX1399" s="65">
        <f t="shared" si="445"/>
        <v>18.888888888888889</v>
      </c>
      <c r="AY1399" s="65">
        <f t="shared" si="456"/>
        <v>-0.27777777777777857</v>
      </c>
      <c r="AZ1399" s="67">
        <f t="shared" si="457"/>
        <v>13789.027777777766</v>
      </c>
      <c r="BA1399" s="57"/>
      <c r="BB1399" s="57"/>
      <c r="BD1399" s="57">
        <v>1395</v>
      </c>
      <c r="BE1399" s="66">
        <v>49.4</v>
      </c>
      <c r="BF1399" s="66">
        <v>0</v>
      </c>
      <c r="BG1399" s="65">
        <f t="shared" si="446"/>
        <v>13.722222222222221</v>
      </c>
      <c r="BH1399" s="65">
        <f t="shared" si="458"/>
        <v>0</v>
      </c>
      <c r="BI1399" s="67">
        <f t="shared" si="459"/>
        <v>14458.166666666662</v>
      </c>
      <c r="BJ1399" s="57"/>
      <c r="BK1399" s="57"/>
      <c r="BM1399" s="57">
        <v>1395</v>
      </c>
      <c r="BN1399" s="57">
        <v>54.9</v>
      </c>
      <c r="BO1399" s="66">
        <v>0</v>
      </c>
      <c r="BP1399" s="65">
        <f t="shared" si="447"/>
        <v>15.25</v>
      </c>
      <c r="BQ1399" s="65">
        <f t="shared" si="460"/>
        <v>0</v>
      </c>
      <c r="BR1399" s="67">
        <f t="shared" si="461"/>
        <v>14516.986111111104</v>
      </c>
      <c r="BS1399" s="57"/>
      <c r="BT1399" s="57"/>
    </row>
    <row r="1400" spans="1:72" x14ac:dyDescent="0.25">
      <c r="A1400" s="31">
        <v>1400</v>
      </c>
      <c r="B1400" s="56">
        <v>1397</v>
      </c>
      <c r="C1400" s="71">
        <v>54.1</v>
      </c>
      <c r="D1400" s="71">
        <v>0</v>
      </c>
      <c r="E1400" s="71">
        <v>15.027777777777779</v>
      </c>
      <c r="F1400" s="71">
        <v>-0.16666666666666607</v>
      </c>
      <c r="G1400" s="71">
        <v>14547.319444444438</v>
      </c>
      <c r="K1400" s="57">
        <v>1396</v>
      </c>
      <c r="L1400" s="66">
        <v>35.1</v>
      </c>
      <c r="M1400" s="66">
        <v>0</v>
      </c>
      <c r="N1400" s="65">
        <f t="shared" si="441"/>
        <v>9.75</v>
      </c>
      <c r="O1400" s="65">
        <f t="shared" si="448"/>
        <v>-0.16666666666666785</v>
      </c>
      <c r="P1400" s="67">
        <f t="shared" si="449"/>
        <v>7939.513888888876</v>
      </c>
      <c r="Q1400" s="57"/>
      <c r="R1400" s="57"/>
      <c r="T1400" s="57">
        <v>1396</v>
      </c>
      <c r="U1400" s="66">
        <v>20.5</v>
      </c>
      <c r="V1400" s="66">
        <v>0</v>
      </c>
      <c r="W1400" s="65">
        <f t="shared" si="442"/>
        <v>5.6944444444444446</v>
      </c>
      <c r="X1400" s="65">
        <f t="shared" si="450"/>
        <v>5.5555555555555358E-2</v>
      </c>
      <c r="Y1400" s="67">
        <f t="shared" si="451"/>
        <v>10365.875000000009</v>
      </c>
      <c r="Z1400" s="57"/>
      <c r="AA1400" s="57"/>
      <c r="AC1400" s="57">
        <v>1396</v>
      </c>
      <c r="AD1400" s="66">
        <v>20.9</v>
      </c>
      <c r="AE1400" s="66">
        <v>0</v>
      </c>
      <c r="AF1400" s="65">
        <f t="shared" si="443"/>
        <v>5.8055555555555554</v>
      </c>
      <c r="AG1400" s="65">
        <f t="shared" si="452"/>
        <v>0.36111111111111072</v>
      </c>
      <c r="AH1400" s="67">
        <f t="shared" si="453"/>
        <v>10031.208333333319</v>
      </c>
      <c r="AI1400" s="57"/>
      <c r="AJ1400" s="57"/>
      <c r="AL1400" s="57">
        <v>1396</v>
      </c>
      <c r="AM1400" s="66">
        <v>67.7</v>
      </c>
      <c r="AN1400" s="66">
        <v>0</v>
      </c>
      <c r="AO1400" s="65">
        <f t="shared" si="444"/>
        <v>18.805555555555557</v>
      </c>
      <c r="AP1400" s="65">
        <f t="shared" si="454"/>
        <v>-8.3333333333332149E-2</v>
      </c>
      <c r="AQ1400" s="67">
        <f t="shared" si="455"/>
        <v>13807.874999999989</v>
      </c>
      <c r="AR1400" s="57"/>
      <c r="AS1400" s="57"/>
      <c r="AU1400" s="57">
        <v>1396</v>
      </c>
      <c r="AV1400" s="66">
        <v>67.7</v>
      </c>
      <c r="AW1400" s="66">
        <v>0</v>
      </c>
      <c r="AX1400" s="65">
        <f t="shared" si="445"/>
        <v>18.805555555555557</v>
      </c>
      <c r="AY1400" s="65">
        <f t="shared" si="456"/>
        <v>-8.3333333333332149E-2</v>
      </c>
      <c r="AZ1400" s="67">
        <f t="shared" si="457"/>
        <v>13807.874999999989</v>
      </c>
      <c r="BA1400" s="57"/>
      <c r="BB1400" s="57"/>
      <c r="BD1400" s="57">
        <v>1396</v>
      </c>
      <c r="BE1400" s="66">
        <v>49.2</v>
      </c>
      <c r="BF1400" s="66">
        <v>0</v>
      </c>
      <c r="BG1400" s="65">
        <f t="shared" si="446"/>
        <v>13.666666666666668</v>
      </c>
      <c r="BH1400" s="65">
        <f t="shared" si="458"/>
        <v>-5.5555555555553582E-2</v>
      </c>
      <c r="BI1400" s="67">
        <f t="shared" si="459"/>
        <v>14471.861111111108</v>
      </c>
      <c r="BJ1400" s="57"/>
      <c r="BK1400" s="57"/>
      <c r="BM1400" s="57">
        <v>1396</v>
      </c>
      <c r="BN1400" s="57">
        <v>54.7</v>
      </c>
      <c r="BO1400" s="66">
        <v>0</v>
      </c>
      <c r="BP1400" s="65">
        <f t="shared" si="447"/>
        <v>15.194444444444445</v>
      </c>
      <c r="BQ1400" s="65">
        <f t="shared" si="460"/>
        <v>-5.5555555555555358E-2</v>
      </c>
      <c r="BR1400" s="67">
        <f t="shared" si="461"/>
        <v>14532.208333333327</v>
      </c>
      <c r="BS1400" s="57"/>
      <c r="BT1400" s="57"/>
    </row>
    <row r="1401" spans="1:72" x14ac:dyDescent="0.25">
      <c r="A1401" s="31">
        <v>1401</v>
      </c>
      <c r="B1401" s="56">
        <v>1398</v>
      </c>
      <c r="C1401" s="71">
        <v>53.2</v>
      </c>
      <c r="D1401" s="71">
        <v>0</v>
      </c>
      <c r="E1401" s="71">
        <v>14.777777777777779</v>
      </c>
      <c r="F1401" s="71">
        <v>-0.25</v>
      </c>
      <c r="G1401" s="71">
        <v>14562.222222222215</v>
      </c>
      <c r="K1401" s="57">
        <v>1397</v>
      </c>
      <c r="L1401" s="66">
        <v>34.5</v>
      </c>
      <c r="M1401" s="66">
        <v>0</v>
      </c>
      <c r="N1401" s="65">
        <f t="shared" si="441"/>
        <v>9.5833333333333339</v>
      </c>
      <c r="O1401" s="65">
        <f t="shared" si="448"/>
        <v>-0.16666666666666607</v>
      </c>
      <c r="P1401" s="67">
        <f t="shared" si="449"/>
        <v>7949.1805555555429</v>
      </c>
      <c r="Q1401" s="57"/>
      <c r="R1401" s="57"/>
      <c r="T1401" s="57">
        <v>1397</v>
      </c>
      <c r="U1401" s="66">
        <v>20.7</v>
      </c>
      <c r="V1401" s="66">
        <v>0</v>
      </c>
      <c r="W1401" s="65">
        <f t="shared" si="442"/>
        <v>5.75</v>
      </c>
      <c r="X1401" s="65">
        <f t="shared" si="450"/>
        <v>5.5555555555555358E-2</v>
      </c>
      <c r="Y1401" s="67">
        <f t="shared" si="451"/>
        <v>10371.597222222232</v>
      </c>
      <c r="Z1401" s="57"/>
      <c r="AA1401" s="57"/>
      <c r="AC1401" s="57">
        <v>1397</v>
      </c>
      <c r="AD1401" s="66">
        <v>22.3</v>
      </c>
      <c r="AE1401" s="66">
        <v>0</v>
      </c>
      <c r="AF1401" s="65">
        <f t="shared" si="443"/>
        <v>6.1944444444444446</v>
      </c>
      <c r="AG1401" s="65">
        <f t="shared" si="452"/>
        <v>0.38888888888888928</v>
      </c>
      <c r="AH1401" s="67">
        <f t="shared" si="453"/>
        <v>10037.208333333319</v>
      </c>
      <c r="AI1401" s="57"/>
      <c r="AJ1401" s="57"/>
      <c r="AL1401" s="57">
        <v>1397</v>
      </c>
      <c r="AM1401" s="66">
        <v>66.7</v>
      </c>
      <c r="AN1401" s="66">
        <v>0</v>
      </c>
      <c r="AO1401" s="65">
        <f t="shared" si="444"/>
        <v>18.527777777777779</v>
      </c>
      <c r="AP1401" s="65">
        <f t="shared" si="454"/>
        <v>-0.27777777777777857</v>
      </c>
      <c r="AQ1401" s="67">
        <f t="shared" si="455"/>
        <v>13826.541666666655</v>
      </c>
      <c r="AR1401" s="57"/>
      <c r="AS1401" s="57"/>
      <c r="AU1401" s="57">
        <v>1397</v>
      </c>
      <c r="AV1401" s="66">
        <v>66.7</v>
      </c>
      <c r="AW1401" s="66">
        <v>0</v>
      </c>
      <c r="AX1401" s="65">
        <f t="shared" si="445"/>
        <v>18.527777777777779</v>
      </c>
      <c r="AY1401" s="65">
        <f t="shared" si="456"/>
        <v>-0.27777777777777857</v>
      </c>
      <c r="AZ1401" s="67">
        <f t="shared" si="457"/>
        <v>13826.541666666655</v>
      </c>
      <c r="BA1401" s="57"/>
      <c r="BB1401" s="57"/>
      <c r="BD1401" s="57">
        <v>1397</v>
      </c>
      <c r="BE1401" s="66">
        <v>48.7</v>
      </c>
      <c r="BF1401" s="66">
        <v>0</v>
      </c>
      <c r="BG1401" s="65">
        <f t="shared" si="446"/>
        <v>13.527777777777779</v>
      </c>
      <c r="BH1401" s="65">
        <f t="shared" si="458"/>
        <v>-0.13888888888888928</v>
      </c>
      <c r="BI1401" s="67">
        <f t="shared" si="459"/>
        <v>14485.45833333333</v>
      </c>
      <c r="BJ1401" s="57"/>
      <c r="BK1401" s="57"/>
      <c r="BM1401" s="57">
        <v>1397</v>
      </c>
      <c r="BN1401" s="57">
        <v>54.1</v>
      </c>
      <c r="BO1401" s="66">
        <v>0</v>
      </c>
      <c r="BP1401" s="65">
        <f t="shared" si="447"/>
        <v>15.027777777777779</v>
      </c>
      <c r="BQ1401" s="65">
        <f t="shared" si="460"/>
        <v>-0.16666666666666607</v>
      </c>
      <c r="BR1401" s="67">
        <f t="shared" si="461"/>
        <v>14547.319444444438</v>
      </c>
      <c r="BS1401" s="57"/>
      <c r="BT1401" s="57"/>
    </row>
    <row r="1402" spans="1:72" x14ac:dyDescent="0.25">
      <c r="A1402" s="31">
        <v>1402</v>
      </c>
      <c r="B1402" s="56">
        <v>1399</v>
      </c>
      <c r="C1402" s="71">
        <v>52.1</v>
      </c>
      <c r="D1402" s="71">
        <v>0</v>
      </c>
      <c r="E1402" s="71">
        <v>14.472222222222221</v>
      </c>
      <c r="F1402" s="71">
        <v>-0.30555555555555713</v>
      </c>
      <c r="G1402" s="71">
        <v>14576.847222222215</v>
      </c>
      <c r="K1402" s="57">
        <v>1398</v>
      </c>
      <c r="L1402" s="66">
        <v>33.9</v>
      </c>
      <c r="M1402" s="66">
        <v>0</v>
      </c>
      <c r="N1402" s="65">
        <f t="shared" si="441"/>
        <v>9.4166666666666661</v>
      </c>
      <c r="O1402" s="65">
        <f t="shared" si="448"/>
        <v>-0.16666666666666785</v>
      </c>
      <c r="P1402" s="67">
        <f t="shared" si="449"/>
        <v>7958.6805555555429</v>
      </c>
      <c r="Q1402" s="57"/>
      <c r="R1402" s="57"/>
      <c r="T1402" s="57">
        <v>1398</v>
      </c>
      <c r="U1402" s="66">
        <v>21</v>
      </c>
      <c r="V1402" s="66">
        <v>0</v>
      </c>
      <c r="W1402" s="65">
        <f t="shared" si="442"/>
        <v>5.833333333333333</v>
      </c>
      <c r="X1402" s="65">
        <f t="shared" si="450"/>
        <v>8.3333333333333037E-2</v>
      </c>
      <c r="Y1402" s="67">
        <f t="shared" si="451"/>
        <v>10377.388888888898</v>
      </c>
      <c r="Z1402" s="57"/>
      <c r="AA1402" s="57"/>
      <c r="AC1402" s="57">
        <v>1398</v>
      </c>
      <c r="AD1402" s="66">
        <v>23.8</v>
      </c>
      <c r="AE1402" s="66">
        <v>0</v>
      </c>
      <c r="AF1402" s="65">
        <f t="shared" si="443"/>
        <v>6.6111111111111107</v>
      </c>
      <c r="AG1402" s="65">
        <f t="shared" si="452"/>
        <v>0.41666666666666607</v>
      </c>
      <c r="AH1402" s="67">
        <f t="shared" si="453"/>
        <v>10043.611111111097</v>
      </c>
      <c r="AI1402" s="57"/>
      <c r="AJ1402" s="57"/>
      <c r="AL1402" s="57">
        <v>1398</v>
      </c>
      <c r="AM1402" s="66">
        <v>66.599999999999994</v>
      </c>
      <c r="AN1402" s="66">
        <v>0</v>
      </c>
      <c r="AO1402" s="65">
        <f t="shared" si="444"/>
        <v>18.499999999999996</v>
      </c>
      <c r="AP1402" s="65">
        <f t="shared" si="454"/>
        <v>-2.777777777778212E-2</v>
      </c>
      <c r="AQ1402" s="67">
        <f t="shared" si="455"/>
        <v>13845.055555555544</v>
      </c>
      <c r="AR1402" s="57"/>
      <c r="AS1402" s="57"/>
      <c r="AU1402" s="57">
        <v>1398</v>
      </c>
      <c r="AV1402" s="66">
        <v>66.599999999999994</v>
      </c>
      <c r="AW1402" s="66">
        <v>0</v>
      </c>
      <c r="AX1402" s="65">
        <f t="shared" si="445"/>
        <v>18.499999999999996</v>
      </c>
      <c r="AY1402" s="65">
        <f t="shared" si="456"/>
        <v>-2.777777777778212E-2</v>
      </c>
      <c r="AZ1402" s="67">
        <f t="shared" si="457"/>
        <v>13845.055555555544</v>
      </c>
      <c r="BA1402" s="57"/>
      <c r="BB1402" s="57"/>
      <c r="BD1402" s="57">
        <v>1398</v>
      </c>
      <c r="BE1402" s="66">
        <v>47.9</v>
      </c>
      <c r="BF1402" s="66">
        <v>0</v>
      </c>
      <c r="BG1402" s="65">
        <f t="shared" si="446"/>
        <v>13.305555555555555</v>
      </c>
      <c r="BH1402" s="65">
        <f t="shared" si="458"/>
        <v>-0.22222222222222321</v>
      </c>
      <c r="BI1402" s="67">
        <f t="shared" si="459"/>
        <v>14498.874999999996</v>
      </c>
      <c r="BJ1402" s="57"/>
      <c r="BK1402" s="57"/>
      <c r="BM1402" s="57">
        <v>1398</v>
      </c>
      <c r="BN1402" s="57">
        <v>53.2</v>
      </c>
      <c r="BO1402" s="66">
        <v>0</v>
      </c>
      <c r="BP1402" s="65">
        <f t="shared" si="447"/>
        <v>14.777777777777779</v>
      </c>
      <c r="BQ1402" s="65">
        <f t="shared" si="460"/>
        <v>-0.25</v>
      </c>
      <c r="BR1402" s="67">
        <f t="shared" si="461"/>
        <v>14562.222222222215</v>
      </c>
      <c r="BS1402" s="57"/>
      <c r="BT1402" s="57"/>
    </row>
    <row r="1403" spans="1:72" x14ac:dyDescent="0.25">
      <c r="A1403" s="31">
        <v>1403</v>
      </c>
      <c r="B1403" s="56">
        <v>1400</v>
      </c>
      <c r="C1403" s="71">
        <v>50.7</v>
      </c>
      <c r="D1403" s="71">
        <v>0</v>
      </c>
      <c r="E1403" s="71">
        <v>14.083333333333334</v>
      </c>
      <c r="F1403" s="71">
        <v>-0.38888888888888751</v>
      </c>
      <c r="G1403" s="71">
        <v>14591.124999999993</v>
      </c>
      <c r="K1403" s="57">
        <v>1399</v>
      </c>
      <c r="L1403" s="66">
        <v>33.6</v>
      </c>
      <c r="M1403" s="66">
        <v>0</v>
      </c>
      <c r="N1403" s="65">
        <f t="shared" si="441"/>
        <v>9.3333333333333339</v>
      </c>
      <c r="O1403" s="65">
        <f t="shared" si="448"/>
        <v>-8.3333333333332149E-2</v>
      </c>
      <c r="P1403" s="67">
        <f t="shared" si="449"/>
        <v>7968.0555555555429</v>
      </c>
      <c r="Q1403" s="57"/>
      <c r="R1403" s="57"/>
      <c r="T1403" s="57">
        <v>1399</v>
      </c>
      <c r="U1403" s="66">
        <v>21.6</v>
      </c>
      <c r="V1403" s="66">
        <v>0</v>
      </c>
      <c r="W1403" s="65">
        <f t="shared" si="442"/>
        <v>6</v>
      </c>
      <c r="X1403" s="65">
        <f t="shared" si="450"/>
        <v>0.16666666666666696</v>
      </c>
      <c r="Y1403" s="67">
        <f t="shared" si="451"/>
        <v>10383.305555555564</v>
      </c>
      <c r="Z1403" s="57"/>
      <c r="AA1403" s="57"/>
      <c r="AC1403" s="57">
        <v>1399</v>
      </c>
      <c r="AD1403" s="66">
        <v>25.4</v>
      </c>
      <c r="AE1403" s="66">
        <v>0</v>
      </c>
      <c r="AF1403" s="65">
        <f t="shared" si="443"/>
        <v>7.0555555555555554</v>
      </c>
      <c r="AG1403" s="65">
        <f t="shared" si="452"/>
        <v>0.44444444444444464</v>
      </c>
      <c r="AH1403" s="67">
        <f t="shared" si="453"/>
        <v>10050.444444444431</v>
      </c>
      <c r="AI1403" s="57"/>
      <c r="AJ1403" s="57"/>
      <c r="AL1403" s="57">
        <v>1399</v>
      </c>
      <c r="AM1403" s="66">
        <v>66.7</v>
      </c>
      <c r="AN1403" s="66">
        <v>0</v>
      </c>
      <c r="AO1403" s="65">
        <f t="shared" si="444"/>
        <v>18.527777777777779</v>
      </c>
      <c r="AP1403" s="65">
        <f t="shared" si="454"/>
        <v>2.777777777778212E-2</v>
      </c>
      <c r="AQ1403" s="67">
        <f t="shared" si="455"/>
        <v>13863.569444444433</v>
      </c>
      <c r="AR1403" s="57"/>
      <c r="AS1403" s="57"/>
      <c r="AU1403" s="57">
        <v>1399</v>
      </c>
      <c r="AV1403" s="66">
        <v>66.7</v>
      </c>
      <c r="AW1403" s="66">
        <v>0</v>
      </c>
      <c r="AX1403" s="65">
        <f t="shared" si="445"/>
        <v>18.527777777777779</v>
      </c>
      <c r="AY1403" s="65">
        <f t="shared" si="456"/>
        <v>2.777777777778212E-2</v>
      </c>
      <c r="AZ1403" s="67">
        <f t="shared" si="457"/>
        <v>13863.569444444433</v>
      </c>
      <c r="BA1403" s="57"/>
      <c r="BB1403" s="57"/>
      <c r="BD1403" s="57">
        <v>1399</v>
      </c>
      <c r="BE1403" s="66">
        <v>46.9</v>
      </c>
      <c r="BF1403" s="66">
        <v>0</v>
      </c>
      <c r="BG1403" s="65">
        <f t="shared" si="446"/>
        <v>13.027777777777777</v>
      </c>
      <c r="BH1403" s="65">
        <f t="shared" si="458"/>
        <v>-0.27777777777777857</v>
      </c>
      <c r="BI1403" s="67">
        <f t="shared" si="459"/>
        <v>14512.041666666662</v>
      </c>
      <c r="BJ1403" s="57"/>
      <c r="BK1403" s="57"/>
      <c r="BM1403" s="57">
        <v>1399</v>
      </c>
      <c r="BN1403" s="57">
        <v>52.1</v>
      </c>
      <c r="BO1403" s="66">
        <v>0</v>
      </c>
      <c r="BP1403" s="65">
        <f t="shared" si="447"/>
        <v>14.472222222222221</v>
      </c>
      <c r="BQ1403" s="65">
        <f t="shared" si="460"/>
        <v>-0.30555555555555713</v>
      </c>
      <c r="BR1403" s="67">
        <f t="shared" si="461"/>
        <v>14576.847222222215</v>
      </c>
      <c r="BS1403" s="57"/>
      <c r="BT1403" s="57"/>
    </row>
    <row r="1404" spans="1:72" x14ac:dyDescent="0.25">
      <c r="A1404" s="31">
        <v>1404</v>
      </c>
      <c r="B1404" s="56">
        <v>1401</v>
      </c>
      <c r="C1404" s="71">
        <v>49.1</v>
      </c>
      <c r="D1404" s="71">
        <v>0</v>
      </c>
      <c r="E1404" s="71">
        <v>13.638888888888889</v>
      </c>
      <c r="F1404" s="71">
        <v>-0.44444444444444464</v>
      </c>
      <c r="G1404" s="71">
        <v>14604.986111111104</v>
      </c>
      <c r="K1404" s="57">
        <v>1400</v>
      </c>
      <c r="L1404" s="66">
        <v>33.5</v>
      </c>
      <c r="M1404" s="66">
        <v>0</v>
      </c>
      <c r="N1404" s="65">
        <f t="shared" si="441"/>
        <v>9.3055555555555554</v>
      </c>
      <c r="O1404" s="65">
        <f t="shared" si="448"/>
        <v>-2.7777777777778567E-2</v>
      </c>
      <c r="P1404" s="67">
        <f t="shared" si="449"/>
        <v>7977.3749999999873</v>
      </c>
      <c r="Q1404" s="57"/>
      <c r="R1404" s="57"/>
      <c r="T1404" s="57">
        <v>1400</v>
      </c>
      <c r="U1404" s="66">
        <v>22.6</v>
      </c>
      <c r="V1404" s="66">
        <v>0</v>
      </c>
      <c r="W1404" s="65">
        <f t="shared" si="442"/>
        <v>6.2777777777777777</v>
      </c>
      <c r="X1404" s="65">
        <f t="shared" si="450"/>
        <v>0.27777777777777768</v>
      </c>
      <c r="Y1404" s="67">
        <f t="shared" si="451"/>
        <v>10389.444444444453</v>
      </c>
      <c r="Z1404" s="57"/>
      <c r="AA1404" s="57"/>
      <c r="AC1404" s="57">
        <v>1400</v>
      </c>
      <c r="AD1404" s="66">
        <v>27</v>
      </c>
      <c r="AE1404" s="66">
        <v>0</v>
      </c>
      <c r="AF1404" s="65">
        <f t="shared" si="443"/>
        <v>7.5</v>
      </c>
      <c r="AG1404" s="65">
        <f t="shared" si="452"/>
        <v>0.44444444444444464</v>
      </c>
      <c r="AH1404" s="67">
        <f t="shared" si="453"/>
        <v>10057.722222222208</v>
      </c>
      <c r="AI1404" s="57"/>
      <c r="AJ1404" s="57"/>
      <c r="AL1404" s="57">
        <v>1400</v>
      </c>
      <c r="AM1404" s="66">
        <v>66.8</v>
      </c>
      <c r="AN1404" s="66">
        <v>0</v>
      </c>
      <c r="AO1404" s="65">
        <f t="shared" si="444"/>
        <v>18.555555555555554</v>
      </c>
      <c r="AP1404" s="65">
        <f t="shared" si="454"/>
        <v>2.7777777777775015E-2</v>
      </c>
      <c r="AQ1404" s="67">
        <f t="shared" si="455"/>
        <v>13882.111111111099</v>
      </c>
      <c r="AR1404" s="57"/>
      <c r="AS1404" s="57"/>
      <c r="AU1404" s="57">
        <v>1400</v>
      </c>
      <c r="AV1404" s="66">
        <v>66.8</v>
      </c>
      <c r="AW1404" s="66">
        <v>0</v>
      </c>
      <c r="AX1404" s="65">
        <f t="shared" si="445"/>
        <v>18.555555555555554</v>
      </c>
      <c r="AY1404" s="65">
        <f t="shared" si="456"/>
        <v>2.7777777777775015E-2</v>
      </c>
      <c r="AZ1404" s="67">
        <f t="shared" si="457"/>
        <v>13882.111111111099</v>
      </c>
      <c r="BA1404" s="57"/>
      <c r="BB1404" s="57"/>
      <c r="BD1404" s="57">
        <v>1400</v>
      </c>
      <c r="BE1404" s="66">
        <v>45.6</v>
      </c>
      <c r="BF1404" s="66">
        <v>0</v>
      </c>
      <c r="BG1404" s="65">
        <f t="shared" si="446"/>
        <v>12.666666666666666</v>
      </c>
      <c r="BH1404" s="65">
        <f t="shared" si="458"/>
        <v>-0.36111111111111072</v>
      </c>
      <c r="BI1404" s="67">
        <f t="shared" si="459"/>
        <v>14524.888888888885</v>
      </c>
      <c r="BJ1404" s="57"/>
      <c r="BK1404" s="57"/>
      <c r="BM1404" s="57">
        <v>1400</v>
      </c>
      <c r="BN1404" s="57">
        <v>50.7</v>
      </c>
      <c r="BO1404" s="66">
        <v>0</v>
      </c>
      <c r="BP1404" s="65">
        <f t="shared" si="447"/>
        <v>14.083333333333334</v>
      </c>
      <c r="BQ1404" s="65">
        <f t="shared" si="460"/>
        <v>-0.38888888888888751</v>
      </c>
      <c r="BR1404" s="67">
        <f t="shared" si="461"/>
        <v>14591.124999999993</v>
      </c>
      <c r="BS1404" s="57"/>
      <c r="BT1404" s="57"/>
    </row>
    <row r="1405" spans="1:72" x14ac:dyDescent="0.25">
      <c r="A1405" s="31">
        <v>1405</v>
      </c>
      <c r="B1405" s="56">
        <v>1402</v>
      </c>
      <c r="C1405" s="71">
        <v>47.4</v>
      </c>
      <c r="D1405" s="71">
        <v>0</v>
      </c>
      <c r="E1405" s="71">
        <v>13.166666666666666</v>
      </c>
      <c r="F1405" s="71">
        <v>-0.47222222222222321</v>
      </c>
      <c r="G1405" s="71">
        <v>14618.388888888881</v>
      </c>
      <c r="K1405" s="57">
        <v>1401</v>
      </c>
      <c r="L1405" s="66">
        <v>33.6</v>
      </c>
      <c r="M1405" s="66">
        <v>0</v>
      </c>
      <c r="N1405" s="65">
        <f t="shared" si="441"/>
        <v>9.3333333333333339</v>
      </c>
      <c r="O1405" s="65">
        <f t="shared" si="448"/>
        <v>2.7777777777778567E-2</v>
      </c>
      <c r="P1405" s="67">
        <f t="shared" si="449"/>
        <v>7986.6944444444316</v>
      </c>
      <c r="Q1405" s="57"/>
      <c r="R1405" s="57"/>
      <c r="T1405" s="57">
        <v>1401</v>
      </c>
      <c r="U1405" s="66">
        <v>23.7</v>
      </c>
      <c r="V1405" s="66">
        <v>0</v>
      </c>
      <c r="W1405" s="65">
        <f t="shared" si="442"/>
        <v>6.583333333333333</v>
      </c>
      <c r="X1405" s="65">
        <f t="shared" si="450"/>
        <v>0.30555555555555536</v>
      </c>
      <c r="Y1405" s="67">
        <f t="shared" si="451"/>
        <v>10395.875000000007</v>
      </c>
      <c r="Z1405" s="57"/>
      <c r="AA1405" s="57"/>
      <c r="AC1405" s="57">
        <v>1401</v>
      </c>
      <c r="AD1405" s="66">
        <v>28.6</v>
      </c>
      <c r="AE1405" s="66">
        <v>0</v>
      </c>
      <c r="AF1405" s="65">
        <f t="shared" si="443"/>
        <v>7.9444444444444446</v>
      </c>
      <c r="AG1405" s="65">
        <f t="shared" si="452"/>
        <v>0.44444444444444464</v>
      </c>
      <c r="AH1405" s="67">
        <f t="shared" si="453"/>
        <v>10065.444444444431</v>
      </c>
      <c r="AI1405" s="57"/>
      <c r="AJ1405" s="57"/>
      <c r="AL1405" s="57">
        <v>1401</v>
      </c>
      <c r="AM1405" s="66">
        <v>66.900000000000006</v>
      </c>
      <c r="AN1405" s="66">
        <v>0</v>
      </c>
      <c r="AO1405" s="65">
        <f t="shared" si="444"/>
        <v>18.583333333333336</v>
      </c>
      <c r="AP1405" s="65">
        <f t="shared" si="454"/>
        <v>2.777777777778212E-2</v>
      </c>
      <c r="AQ1405" s="67">
        <f t="shared" si="455"/>
        <v>13900.680555555544</v>
      </c>
      <c r="AR1405" s="57"/>
      <c r="AS1405" s="57"/>
      <c r="AU1405" s="57">
        <v>1401</v>
      </c>
      <c r="AV1405" s="66">
        <v>66.900000000000006</v>
      </c>
      <c r="AW1405" s="66">
        <v>0</v>
      </c>
      <c r="AX1405" s="65">
        <f t="shared" si="445"/>
        <v>18.583333333333336</v>
      </c>
      <c r="AY1405" s="65">
        <f t="shared" si="456"/>
        <v>2.777777777778212E-2</v>
      </c>
      <c r="AZ1405" s="67">
        <f t="shared" si="457"/>
        <v>13900.680555555544</v>
      </c>
      <c r="BA1405" s="57"/>
      <c r="BB1405" s="57"/>
      <c r="BD1405" s="57">
        <v>1401</v>
      </c>
      <c r="BE1405" s="66">
        <v>44.2</v>
      </c>
      <c r="BF1405" s="66">
        <v>0</v>
      </c>
      <c r="BG1405" s="65">
        <f t="shared" si="446"/>
        <v>12.277777777777779</v>
      </c>
      <c r="BH1405" s="65">
        <f t="shared" si="458"/>
        <v>-0.38888888888888751</v>
      </c>
      <c r="BI1405" s="67">
        <f t="shared" si="459"/>
        <v>14537.361111111108</v>
      </c>
      <c r="BJ1405" s="57"/>
      <c r="BK1405" s="57"/>
      <c r="BM1405" s="57">
        <v>1401</v>
      </c>
      <c r="BN1405" s="57">
        <v>49.1</v>
      </c>
      <c r="BO1405" s="66">
        <v>0</v>
      </c>
      <c r="BP1405" s="65">
        <f t="shared" si="447"/>
        <v>13.638888888888889</v>
      </c>
      <c r="BQ1405" s="65">
        <f t="shared" si="460"/>
        <v>-0.44444444444444464</v>
      </c>
      <c r="BR1405" s="67">
        <f t="shared" si="461"/>
        <v>14604.986111111104</v>
      </c>
      <c r="BS1405" s="57"/>
      <c r="BT1405" s="57"/>
    </row>
    <row r="1406" spans="1:72" x14ac:dyDescent="0.25">
      <c r="A1406" s="31">
        <v>1406</v>
      </c>
      <c r="B1406" s="56">
        <v>1403</v>
      </c>
      <c r="C1406" s="71">
        <v>45.2</v>
      </c>
      <c r="D1406" s="71">
        <v>0</v>
      </c>
      <c r="E1406" s="71">
        <v>12.555555555555555</v>
      </c>
      <c r="F1406" s="71">
        <v>-0.61111111111111072</v>
      </c>
      <c r="G1406" s="71">
        <v>14631.249999999993</v>
      </c>
      <c r="K1406" s="57">
        <v>1402</v>
      </c>
      <c r="L1406" s="66">
        <v>33.9</v>
      </c>
      <c r="M1406" s="66">
        <v>0</v>
      </c>
      <c r="N1406" s="65">
        <f t="shared" si="441"/>
        <v>9.4166666666666661</v>
      </c>
      <c r="O1406" s="65">
        <f t="shared" si="448"/>
        <v>8.3333333333332149E-2</v>
      </c>
      <c r="P1406" s="67">
        <f t="shared" si="449"/>
        <v>7996.0694444444316</v>
      </c>
      <c r="Q1406" s="57"/>
      <c r="R1406" s="57"/>
      <c r="T1406" s="57">
        <v>1402</v>
      </c>
      <c r="U1406" s="66">
        <v>24.8</v>
      </c>
      <c r="V1406" s="66">
        <v>0</v>
      </c>
      <c r="W1406" s="65">
        <f t="shared" si="442"/>
        <v>6.8888888888888893</v>
      </c>
      <c r="X1406" s="65">
        <f t="shared" si="450"/>
        <v>0.30555555555555625</v>
      </c>
      <c r="Y1406" s="67">
        <f t="shared" si="451"/>
        <v>10402.611111111119</v>
      </c>
      <c r="Z1406" s="57"/>
      <c r="AA1406" s="57"/>
      <c r="AC1406" s="57">
        <v>1402</v>
      </c>
      <c r="AD1406" s="66">
        <v>30.2</v>
      </c>
      <c r="AE1406" s="66">
        <v>0</v>
      </c>
      <c r="AF1406" s="65">
        <f t="shared" si="443"/>
        <v>8.3888888888888893</v>
      </c>
      <c r="AG1406" s="65">
        <f t="shared" si="452"/>
        <v>0.44444444444444464</v>
      </c>
      <c r="AH1406" s="67">
        <f t="shared" si="453"/>
        <v>10073.611111111097</v>
      </c>
      <c r="AI1406" s="57"/>
      <c r="AJ1406" s="57"/>
      <c r="AL1406" s="57">
        <v>1402</v>
      </c>
      <c r="AM1406" s="66">
        <v>66.900000000000006</v>
      </c>
      <c r="AN1406" s="66">
        <v>0</v>
      </c>
      <c r="AO1406" s="65">
        <f t="shared" si="444"/>
        <v>18.583333333333336</v>
      </c>
      <c r="AP1406" s="65">
        <f t="shared" si="454"/>
        <v>0</v>
      </c>
      <c r="AQ1406" s="67">
        <f t="shared" si="455"/>
        <v>13919.263888888878</v>
      </c>
      <c r="AR1406" s="57"/>
      <c r="AS1406" s="57"/>
      <c r="AU1406" s="57">
        <v>1402</v>
      </c>
      <c r="AV1406" s="66">
        <v>66.900000000000006</v>
      </c>
      <c r="AW1406" s="66">
        <v>0</v>
      </c>
      <c r="AX1406" s="65">
        <f t="shared" si="445"/>
        <v>18.583333333333336</v>
      </c>
      <c r="AY1406" s="65">
        <f t="shared" si="456"/>
        <v>0</v>
      </c>
      <c r="AZ1406" s="67">
        <f t="shared" si="457"/>
        <v>13919.263888888878</v>
      </c>
      <c r="BA1406" s="57"/>
      <c r="BB1406" s="57"/>
      <c r="BD1406" s="57">
        <v>1402</v>
      </c>
      <c r="BE1406" s="66">
        <v>42.7</v>
      </c>
      <c r="BF1406" s="66">
        <v>0</v>
      </c>
      <c r="BG1406" s="65">
        <f t="shared" si="446"/>
        <v>11.861111111111112</v>
      </c>
      <c r="BH1406" s="65">
        <f t="shared" si="458"/>
        <v>-0.41666666666666607</v>
      </c>
      <c r="BI1406" s="67">
        <f t="shared" si="459"/>
        <v>14549.430555555553</v>
      </c>
      <c r="BJ1406" s="57"/>
      <c r="BK1406" s="57"/>
      <c r="BM1406" s="57">
        <v>1402</v>
      </c>
      <c r="BN1406" s="57">
        <v>47.4</v>
      </c>
      <c r="BO1406" s="66">
        <v>0</v>
      </c>
      <c r="BP1406" s="65">
        <f t="shared" si="447"/>
        <v>13.166666666666666</v>
      </c>
      <c r="BQ1406" s="65">
        <f t="shared" si="460"/>
        <v>-0.47222222222222321</v>
      </c>
      <c r="BR1406" s="67">
        <f t="shared" si="461"/>
        <v>14618.388888888881</v>
      </c>
      <c r="BS1406" s="57"/>
      <c r="BT1406" s="57"/>
    </row>
    <row r="1407" spans="1:72" x14ac:dyDescent="0.25">
      <c r="A1407" s="31">
        <v>1407</v>
      </c>
      <c r="B1407" s="56">
        <v>1404</v>
      </c>
      <c r="C1407" s="71">
        <v>41.8</v>
      </c>
      <c r="D1407" s="71">
        <v>0</v>
      </c>
      <c r="E1407" s="71">
        <v>11.611111111111111</v>
      </c>
      <c r="F1407" s="71">
        <v>-0.94444444444444464</v>
      </c>
      <c r="G1407" s="71">
        <v>14643.333333333327</v>
      </c>
      <c r="K1407" s="57">
        <v>1403</v>
      </c>
      <c r="L1407" s="66">
        <v>34.299999999999997</v>
      </c>
      <c r="M1407" s="66">
        <v>0</v>
      </c>
      <c r="N1407" s="65">
        <f t="shared" si="441"/>
        <v>9.5277777777777768</v>
      </c>
      <c r="O1407" s="65">
        <f t="shared" si="448"/>
        <v>0.11111111111111072</v>
      </c>
      <c r="P1407" s="67">
        <f t="shared" si="449"/>
        <v>8005.5416666666542</v>
      </c>
      <c r="Q1407" s="57"/>
      <c r="R1407" s="57"/>
      <c r="T1407" s="57">
        <v>1403</v>
      </c>
      <c r="U1407" s="66">
        <v>25.7</v>
      </c>
      <c r="V1407" s="66">
        <v>0</v>
      </c>
      <c r="W1407" s="65">
        <f t="shared" si="442"/>
        <v>7.1388888888888884</v>
      </c>
      <c r="X1407" s="65">
        <f t="shared" si="450"/>
        <v>0.24999999999999911</v>
      </c>
      <c r="Y1407" s="67">
        <f t="shared" si="451"/>
        <v>10409.625000000007</v>
      </c>
      <c r="Z1407" s="57"/>
      <c r="AA1407" s="57"/>
      <c r="AC1407" s="57">
        <v>1403</v>
      </c>
      <c r="AD1407" s="66">
        <v>31.2</v>
      </c>
      <c r="AE1407" s="66">
        <v>0</v>
      </c>
      <c r="AF1407" s="65">
        <f t="shared" si="443"/>
        <v>8.6666666666666661</v>
      </c>
      <c r="AG1407" s="65">
        <f t="shared" si="452"/>
        <v>0.27777777777777679</v>
      </c>
      <c r="AH1407" s="67">
        <f t="shared" si="453"/>
        <v>10082.138888888874</v>
      </c>
      <c r="AI1407" s="57"/>
      <c r="AJ1407" s="57"/>
      <c r="AL1407" s="57">
        <v>1403</v>
      </c>
      <c r="AM1407" s="66">
        <v>66.900000000000006</v>
      </c>
      <c r="AN1407" s="66">
        <v>0</v>
      </c>
      <c r="AO1407" s="65">
        <f t="shared" si="444"/>
        <v>18.583333333333336</v>
      </c>
      <c r="AP1407" s="65">
        <f t="shared" si="454"/>
        <v>0</v>
      </c>
      <c r="AQ1407" s="67">
        <f t="shared" si="455"/>
        <v>13937.847222222212</v>
      </c>
      <c r="AR1407" s="57"/>
      <c r="AS1407" s="57"/>
      <c r="AU1407" s="57">
        <v>1403</v>
      </c>
      <c r="AV1407" s="66">
        <v>66.900000000000006</v>
      </c>
      <c r="AW1407" s="66">
        <v>0</v>
      </c>
      <c r="AX1407" s="65">
        <f t="shared" si="445"/>
        <v>18.583333333333336</v>
      </c>
      <c r="AY1407" s="65">
        <f t="shared" si="456"/>
        <v>0</v>
      </c>
      <c r="AZ1407" s="67">
        <f t="shared" si="457"/>
        <v>13937.847222222212</v>
      </c>
      <c r="BA1407" s="57"/>
      <c r="BB1407" s="57"/>
      <c r="BD1407" s="57">
        <v>1403</v>
      </c>
      <c r="BE1407" s="66">
        <v>40.700000000000003</v>
      </c>
      <c r="BF1407" s="66">
        <v>0</v>
      </c>
      <c r="BG1407" s="65">
        <f t="shared" si="446"/>
        <v>11.305555555555555</v>
      </c>
      <c r="BH1407" s="65">
        <f t="shared" si="458"/>
        <v>-0.55555555555555713</v>
      </c>
      <c r="BI1407" s="67">
        <f t="shared" si="459"/>
        <v>14561.013888888887</v>
      </c>
      <c r="BJ1407" s="57"/>
      <c r="BK1407" s="57"/>
      <c r="BM1407" s="57">
        <v>1403</v>
      </c>
      <c r="BN1407" s="57">
        <v>45.2</v>
      </c>
      <c r="BO1407" s="66">
        <v>0</v>
      </c>
      <c r="BP1407" s="65">
        <f t="shared" si="447"/>
        <v>12.555555555555555</v>
      </c>
      <c r="BQ1407" s="65">
        <f t="shared" si="460"/>
        <v>-0.61111111111111072</v>
      </c>
      <c r="BR1407" s="67">
        <f t="shared" si="461"/>
        <v>14631.249999999993</v>
      </c>
      <c r="BS1407" s="57"/>
      <c r="BT1407" s="57"/>
    </row>
    <row r="1408" spans="1:72" x14ac:dyDescent="0.25">
      <c r="A1408" s="31">
        <v>1408</v>
      </c>
      <c r="B1408" s="56">
        <v>1405</v>
      </c>
      <c r="C1408" s="71">
        <v>36.5</v>
      </c>
      <c r="D1408" s="71">
        <v>0</v>
      </c>
      <c r="E1408" s="71">
        <v>10.138888888888889</v>
      </c>
      <c r="F1408" s="71">
        <v>-1.4722222222222214</v>
      </c>
      <c r="G1408" s="71">
        <v>14654.208333333327</v>
      </c>
      <c r="K1408" s="57">
        <v>1404</v>
      </c>
      <c r="L1408" s="66">
        <v>34.700000000000003</v>
      </c>
      <c r="M1408" s="66">
        <v>0</v>
      </c>
      <c r="N1408" s="65">
        <f t="shared" si="441"/>
        <v>9.6388888888888893</v>
      </c>
      <c r="O1408" s="65">
        <f t="shared" si="448"/>
        <v>0.11111111111111249</v>
      </c>
      <c r="P1408" s="67">
        <f t="shared" si="449"/>
        <v>8015.1249999999873</v>
      </c>
      <c r="Q1408" s="57"/>
      <c r="R1408" s="57"/>
      <c r="T1408" s="57">
        <v>1404</v>
      </c>
      <c r="U1408" s="66">
        <v>26.2</v>
      </c>
      <c r="V1408" s="66">
        <v>0</v>
      </c>
      <c r="W1408" s="65">
        <f t="shared" si="442"/>
        <v>7.2777777777777777</v>
      </c>
      <c r="X1408" s="65">
        <f t="shared" si="450"/>
        <v>0.13888888888888928</v>
      </c>
      <c r="Y1408" s="67">
        <f t="shared" si="451"/>
        <v>10416.833333333341</v>
      </c>
      <c r="Z1408" s="57"/>
      <c r="AA1408" s="57"/>
      <c r="AC1408" s="57">
        <v>1404</v>
      </c>
      <c r="AD1408" s="66">
        <v>31.2</v>
      </c>
      <c r="AE1408" s="66">
        <v>0</v>
      </c>
      <c r="AF1408" s="65">
        <f t="shared" si="443"/>
        <v>8.6666666666666661</v>
      </c>
      <c r="AG1408" s="65">
        <f t="shared" si="452"/>
        <v>0</v>
      </c>
      <c r="AH1408" s="67">
        <f t="shared" si="453"/>
        <v>10090.80555555554</v>
      </c>
      <c r="AI1408" s="57"/>
      <c r="AJ1408" s="57"/>
      <c r="AL1408" s="57">
        <v>1404</v>
      </c>
      <c r="AM1408" s="66">
        <v>66.900000000000006</v>
      </c>
      <c r="AN1408" s="66">
        <v>0</v>
      </c>
      <c r="AO1408" s="65">
        <f t="shared" si="444"/>
        <v>18.583333333333336</v>
      </c>
      <c r="AP1408" s="65">
        <f t="shared" si="454"/>
        <v>0</v>
      </c>
      <c r="AQ1408" s="67">
        <f t="shared" si="455"/>
        <v>13956.430555555546</v>
      </c>
      <c r="AR1408" s="57"/>
      <c r="AS1408" s="57"/>
      <c r="AU1408" s="57">
        <v>1404</v>
      </c>
      <c r="AV1408" s="66">
        <v>66.900000000000006</v>
      </c>
      <c r="AW1408" s="66">
        <v>0</v>
      </c>
      <c r="AX1408" s="65">
        <f t="shared" si="445"/>
        <v>18.583333333333336</v>
      </c>
      <c r="AY1408" s="65">
        <f t="shared" si="456"/>
        <v>0</v>
      </c>
      <c r="AZ1408" s="67">
        <f t="shared" si="457"/>
        <v>13956.430555555546</v>
      </c>
      <c r="BA1408" s="57"/>
      <c r="BB1408" s="57"/>
      <c r="BD1408" s="57">
        <v>1404</v>
      </c>
      <c r="BE1408" s="66">
        <v>37.1</v>
      </c>
      <c r="BF1408" s="66">
        <v>0</v>
      </c>
      <c r="BG1408" s="65">
        <f t="shared" si="446"/>
        <v>10.305555555555555</v>
      </c>
      <c r="BH1408" s="65">
        <f t="shared" si="458"/>
        <v>-1</v>
      </c>
      <c r="BI1408" s="67">
        <f t="shared" si="459"/>
        <v>14571.819444444442</v>
      </c>
      <c r="BJ1408" s="57"/>
      <c r="BK1408" s="57"/>
      <c r="BM1408" s="57">
        <v>1404</v>
      </c>
      <c r="BN1408" s="57">
        <v>41.8</v>
      </c>
      <c r="BO1408" s="66">
        <v>0</v>
      </c>
      <c r="BP1408" s="65">
        <f t="shared" si="447"/>
        <v>11.611111111111111</v>
      </c>
      <c r="BQ1408" s="65">
        <f t="shared" si="460"/>
        <v>-0.94444444444444464</v>
      </c>
      <c r="BR1408" s="67">
        <f t="shared" si="461"/>
        <v>14643.333333333327</v>
      </c>
      <c r="BS1408" s="57"/>
      <c r="BT1408" s="57"/>
    </row>
    <row r="1409" spans="1:72" x14ac:dyDescent="0.25">
      <c r="A1409" s="31">
        <v>1409</v>
      </c>
      <c r="B1409" s="56">
        <v>1406</v>
      </c>
      <c r="C1409" s="71">
        <v>31.2</v>
      </c>
      <c r="D1409" s="71">
        <v>0</v>
      </c>
      <c r="E1409" s="71">
        <v>8.6666666666666661</v>
      </c>
      <c r="F1409" s="71">
        <v>-1.4722222222222232</v>
      </c>
      <c r="G1409" s="71">
        <v>14663.611111111104</v>
      </c>
      <c r="K1409" s="57">
        <v>1405</v>
      </c>
      <c r="L1409" s="66">
        <v>35.1</v>
      </c>
      <c r="M1409" s="66">
        <v>0</v>
      </c>
      <c r="N1409" s="65">
        <f t="shared" si="441"/>
        <v>9.75</v>
      </c>
      <c r="O1409" s="65">
        <f t="shared" si="448"/>
        <v>0.11111111111111072</v>
      </c>
      <c r="P1409" s="67">
        <f t="shared" si="449"/>
        <v>8024.8194444444316</v>
      </c>
      <c r="Q1409" s="57"/>
      <c r="R1409" s="57"/>
      <c r="T1409" s="57">
        <v>1405</v>
      </c>
      <c r="U1409" s="66">
        <v>26.4</v>
      </c>
      <c r="V1409" s="66">
        <v>0</v>
      </c>
      <c r="W1409" s="65">
        <f t="shared" si="442"/>
        <v>7.333333333333333</v>
      </c>
      <c r="X1409" s="65">
        <f t="shared" si="450"/>
        <v>5.5555555555555358E-2</v>
      </c>
      <c r="Y1409" s="67">
        <f t="shared" si="451"/>
        <v>10424.138888888896</v>
      </c>
      <c r="Z1409" s="57"/>
      <c r="AA1409" s="57"/>
      <c r="AC1409" s="57">
        <v>1405</v>
      </c>
      <c r="AD1409" s="66">
        <v>30.7</v>
      </c>
      <c r="AE1409" s="66">
        <v>0</v>
      </c>
      <c r="AF1409" s="65">
        <f t="shared" si="443"/>
        <v>8.5277777777777768</v>
      </c>
      <c r="AG1409" s="65">
        <f t="shared" si="452"/>
        <v>-0.13888888888888928</v>
      </c>
      <c r="AH1409" s="67">
        <f t="shared" si="453"/>
        <v>10099.402777777763</v>
      </c>
      <c r="AI1409" s="57"/>
      <c r="AJ1409" s="57"/>
      <c r="AL1409" s="57">
        <v>1405</v>
      </c>
      <c r="AM1409" s="66">
        <v>66.900000000000006</v>
      </c>
      <c r="AN1409" s="66">
        <v>0</v>
      </c>
      <c r="AO1409" s="65">
        <f t="shared" si="444"/>
        <v>18.583333333333336</v>
      </c>
      <c r="AP1409" s="65">
        <f t="shared" si="454"/>
        <v>0</v>
      </c>
      <c r="AQ1409" s="67">
        <f t="shared" si="455"/>
        <v>13975.01388888888</v>
      </c>
      <c r="AR1409" s="57"/>
      <c r="AS1409" s="57"/>
      <c r="AU1409" s="57">
        <v>1405</v>
      </c>
      <c r="AV1409" s="66">
        <v>66.900000000000006</v>
      </c>
      <c r="AW1409" s="66">
        <v>0</v>
      </c>
      <c r="AX1409" s="65">
        <f t="shared" si="445"/>
        <v>18.583333333333336</v>
      </c>
      <c r="AY1409" s="65">
        <f t="shared" si="456"/>
        <v>0</v>
      </c>
      <c r="AZ1409" s="67">
        <f t="shared" si="457"/>
        <v>13975.01388888888</v>
      </c>
      <c r="BA1409" s="57"/>
      <c r="BB1409" s="57"/>
      <c r="BD1409" s="57">
        <v>1405</v>
      </c>
      <c r="BE1409" s="66">
        <v>33.9</v>
      </c>
      <c r="BF1409" s="66">
        <v>0</v>
      </c>
      <c r="BG1409" s="65">
        <f t="shared" si="446"/>
        <v>9.4166666666666661</v>
      </c>
      <c r="BH1409" s="65">
        <f t="shared" si="458"/>
        <v>-0.88888888888888928</v>
      </c>
      <c r="BI1409" s="67">
        <f t="shared" si="459"/>
        <v>14581.680555555553</v>
      </c>
      <c r="BJ1409" s="57"/>
      <c r="BK1409" s="57"/>
      <c r="BM1409" s="57">
        <v>1405</v>
      </c>
      <c r="BN1409" s="57">
        <v>36.5</v>
      </c>
      <c r="BO1409" s="66">
        <v>0</v>
      </c>
      <c r="BP1409" s="65">
        <f t="shared" si="447"/>
        <v>10.138888888888889</v>
      </c>
      <c r="BQ1409" s="65">
        <f t="shared" si="460"/>
        <v>-1.4722222222222214</v>
      </c>
      <c r="BR1409" s="67">
        <f t="shared" si="461"/>
        <v>14654.208333333327</v>
      </c>
      <c r="BS1409" s="57"/>
      <c r="BT1409" s="57"/>
    </row>
    <row r="1410" spans="1:72" x14ac:dyDescent="0.25">
      <c r="A1410" s="31">
        <v>1410</v>
      </c>
      <c r="B1410" s="56">
        <v>1407</v>
      </c>
      <c r="C1410" s="71">
        <v>27.6</v>
      </c>
      <c r="D1410" s="71">
        <v>0</v>
      </c>
      <c r="E1410" s="71">
        <v>7.666666666666667</v>
      </c>
      <c r="F1410" s="71">
        <v>-0.99999999999999911</v>
      </c>
      <c r="G1410" s="71">
        <v>14671.77777777777</v>
      </c>
      <c r="K1410" s="57">
        <v>1406</v>
      </c>
      <c r="L1410" s="66">
        <v>35.5</v>
      </c>
      <c r="M1410" s="66">
        <v>0</v>
      </c>
      <c r="N1410" s="65">
        <f t="shared" si="441"/>
        <v>9.8611111111111107</v>
      </c>
      <c r="O1410" s="65">
        <f t="shared" si="448"/>
        <v>0.11111111111111072</v>
      </c>
      <c r="P1410" s="67">
        <f t="shared" si="449"/>
        <v>8034.6249999999873</v>
      </c>
      <c r="Q1410" s="57"/>
      <c r="R1410" s="57"/>
      <c r="T1410" s="57">
        <v>1406</v>
      </c>
      <c r="U1410" s="66">
        <v>26.4</v>
      </c>
      <c r="V1410" s="66">
        <v>0</v>
      </c>
      <c r="W1410" s="65">
        <f t="shared" si="442"/>
        <v>7.333333333333333</v>
      </c>
      <c r="X1410" s="65">
        <f t="shared" si="450"/>
        <v>0</v>
      </c>
      <c r="Y1410" s="67">
        <f t="shared" si="451"/>
        <v>10431.47222222223</v>
      </c>
      <c r="Z1410" s="57"/>
      <c r="AA1410" s="57"/>
      <c r="AC1410" s="57">
        <v>1406</v>
      </c>
      <c r="AD1410" s="66">
        <v>29.5</v>
      </c>
      <c r="AE1410" s="66">
        <v>0</v>
      </c>
      <c r="AF1410" s="65">
        <f t="shared" si="443"/>
        <v>8.1944444444444446</v>
      </c>
      <c r="AG1410" s="65">
        <f t="shared" si="452"/>
        <v>-0.33333333333333215</v>
      </c>
      <c r="AH1410" s="67">
        <f t="shared" si="453"/>
        <v>10107.763888888874</v>
      </c>
      <c r="AI1410" s="57"/>
      <c r="AJ1410" s="57"/>
      <c r="AL1410" s="57">
        <v>1406</v>
      </c>
      <c r="AM1410" s="66">
        <v>66.900000000000006</v>
      </c>
      <c r="AN1410" s="66">
        <v>0</v>
      </c>
      <c r="AO1410" s="65">
        <f t="shared" si="444"/>
        <v>18.583333333333336</v>
      </c>
      <c r="AP1410" s="65">
        <f t="shared" si="454"/>
        <v>0</v>
      </c>
      <c r="AQ1410" s="67">
        <f t="shared" si="455"/>
        <v>13993.597222222214</v>
      </c>
      <c r="AR1410" s="57"/>
      <c r="AS1410" s="57"/>
      <c r="AU1410" s="57">
        <v>1406</v>
      </c>
      <c r="AV1410" s="66">
        <v>66.900000000000006</v>
      </c>
      <c r="AW1410" s="66">
        <v>0</v>
      </c>
      <c r="AX1410" s="65">
        <f t="shared" si="445"/>
        <v>18.583333333333336</v>
      </c>
      <c r="AY1410" s="65">
        <f t="shared" si="456"/>
        <v>0</v>
      </c>
      <c r="AZ1410" s="67">
        <f t="shared" si="457"/>
        <v>13993.597222222214</v>
      </c>
      <c r="BA1410" s="57"/>
      <c r="BB1410" s="57"/>
      <c r="BD1410" s="57">
        <v>1406</v>
      </c>
      <c r="BE1410" s="66">
        <v>30.6</v>
      </c>
      <c r="BF1410" s="66">
        <v>0</v>
      </c>
      <c r="BG1410" s="65">
        <f t="shared" si="446"/>
        <v>8.5</v>
      </c>
      <c r="BH1410" s="65">
        <f t="shared" si="458"/>
        <v>-0.91666666666666607</v>
      </c>
      <c r="BI1410" s="67">
        <f t="shared" si="459"/>
        <v>14590.638888888887</v>
      </c>
      <c r="BJ1410" s="57"/>
      <c r="BK1410" s="57"/>
      <c r="BM1410" s="57">
        <v>1406</v>
      </c>
      <c r="BN1410" s="57">
        <v>31.2</v>
      </c>
      <c r="BO1410" s="66">
        <v>0</v>
      </c>
      <c r="BP1410" s="65">
        <f t="shared" si="447"/>
        <v>8.6666666666666661</v>
      </c>
      <c r="BQ1410" s="65">
        <f t="shared" si="460"/>
        <v>-1.4722222222222232</v>
      </c>
      <c r="BR1410" s="67">
        <f t="shared" si="461"/>
        <v>14663.611111111104</v>
      </c>
      <c r="BS1410" s="57"/>
      <c r="BT1410" s="57"/>
    </row>
    <row r="1411" spans="1:72" x14ac:dyDescent="0.25">
      <c r="A1411" s="31">
        <v>1411</v>
      </c>
      <c r="B1411" s="56">
        <v>1408</v>
      </c>
      <c r="C1411" s="71">
        <v>26.9</v>
      </c>
      <c r="D1411" s="71">
        <v>0</v>
      </c>
      <c r="E1411" s="71">
        <v>7.4722222222222214</v>
      </c>
      <c r="F1411" s="71">
        <v>-0.19444444444444553</v>
      </c>
      <c r="G1411" s="71">
        <v>14679.347222222215</v>
      </c>
      <c r="K1411" s="57">
        <v>1407</v>
      </c>
      <c r="L1411" s="66">
        <v>35.9</v>
      </c>
      <c r="M1411" s="66">
        <v>0</v>
      </c>
      <c r="N1411" s="65">
        <f t="shared" si="441"/>
        <v>9.9722222222222214</v>
      </c>
      <c r="O1411" s="65">
        <f t="shared" si="448"/>
        <v>0.11111111111111072</v>
      </c>
      <c r="P1411" s="67">
        <f t="shared" si="449"/>
        <v>8044.5416666666542</v>
      </c>
      <c r="Q1411" s="57"/>
      <c r="R1411" s="57"/>
      <c r="T1411" s="57">
        <v>1407</v>
      </c>
      <c r="U1411" s="66">
        <v>26.4</v>
      </c>
      <c r="V1411" s="66">
        <v>0</v>
      </c>
      <c r="W1411" s="65">
        <f t="shared" si="442"/>
        <v>7.333333333333333</v>
      </c>
      <c r="X1411" s="65">
        <f t="shared" si="450"/>
        <v>0</v>
      </c>
      <c r="Y1411" s="67">
        <f t="shared" si="451"/>
        <v>10438.805555555564</v>
      </c>
      <c r="Z1411" s="57"/>
      <c r="AA1411" s="57"/>
      <c r="AC1411" s="57">
        <v>1407</v>
      </c>
      <c r="AD1411" s="66">
        <v>28.6</v>
      </c>
      <c r="AE1411" s="66">
        <v>0</v>
      </c>
      <c r="AF1411" s="65">
        <f t="shared" si="443"/>
        <v>7.9444444444444446</v>
      </c>
      <c r="AG1411" s="65">
        <f t="shared" si="452"/>
        <v>-0.25</v>
      </c>
      <c r="AH1411" s="67">
        <f t="shared" si="453"/>
        <v>10115.833333333319</v>
      </c>
      <c r="AI1411" s="57"/>
      <c r="AJ1411" s="57"/>
      <c r="AL1411" s="57">
        <v>1407</v>
      </c>
      <c r="AM1411" s="66">
        <v>66.900000000000006</v>
      </c>
      <c r="AN1411" s="66">
        <v>0</v>
      </c>
      <c r="AO1411" s="65">
        <f t="shared" si="444"/>
        <v>18.583333333333336</v>
      </c>
      <c r="AP1411" s="65">
        <f t="shared" si="454"/>
        <v>0</v>
      </c>
      <c r="AQ1411" s="67">
        <f t="shared" si="455"/>
        <v>14012.180555555547</v>
      </c>
      <c r="AR1411" s="57"/>
      <c r="AS1411" s="57"/>
      <c r="AU1411" s="57">
        <v>1407</v>
      </c>
      <c r="AV1411" s="66">
        <v>66.900000000000006</v>
      </c>
      <c r="AW1411" s="66">
        <v>0</v>
      </c>
      <c r="AX1411" s="65">
        <f t="shared" si="445"/>
        <v>18.583333333333336</v>
      </c>
      <c r="AY1411" s="65">
        <f t="shared" si="456"/>
        <v>0</v>
      </c>
      <c r="AZ1411" s="67">
        <f t="shared" si="457"/>
        <v>14012.180555555547</v>
      </c>
      <c r="BA1411" s="57"/>
      <c r="BB1411" s="57"/>
      <c r="BD1411" s="57">
        <v>1407</v>
      </c>
      <c r="BE1411" s="66">
        <v>28.6</v>
      </c>
      <c r="BF1411" s="66">
        <v>0</v>
      </c>
      <c r="BG1411" s="65">
        <f t="shared" si="446"/>
        <v>7.9444444444444446</v>
      </c>
      <c r="BH1411" s="65">
        <f t="shared" si="458"/>
        <v>-0.55555555555555536</v>
      </c>
      <c r="BI1411" s="67">
        <f t="shared" si="459"/>
        <v>14598.861111111109</v>
      </c>
      <c r="BJ1411" s="57"/>
      <c r="BK1411" s="57"/>
      <c r="BM1411" s="57">
        <v>1407</v>
      </c>
      <c r="BN1411" s="57">
        <v>27.6</v>
      </c>
      <c r="BO1411" s="66">
        <v>0</v>
      </c>
      <c r="BP1411" s="65">
        <f t="shared" si="447"/>
        <v>7.666666666666667</v>
      </c>
      <c r="BQ1411" s="65">
        <f t="shared" si="460"/>
        <v>-0.99999999999999911</v>
      </c>
      <c r="BR1411" s="67">
        <f t="shared" si="461"/>
        <v>14671.77777777777</v>
      </c>
      <c r="BS1411" s="57"/>
      <c r="BT1411" s="57"/>
    </row>
    <row r="1412" spans="1:72" x14ac:dyDescent="0.25">
      <c r="A1412" s="31">
        <v>1412</v>
      </c>
      <c r="B1412" s="56">
        <v>1409</v>
      </c>
      <c r="C1412" s="71">
        <v>27.3</v>
      </c>
      <c r="D1412" s="71">
        <v>0</v>
      </c>
      <c r="E1412" s="71">
        <v>7.583333333333333</v>
      </c>
      <c r="F1412" s="71">
        <v>0.1111111111111116</v>
      </c>
      <c r="G1412" s="71">
        <v>14686.874999999993</v>
      </c>
      <c r="K1412" s="57">
        <v>1408</v>
      </c>
      <c r="L1412" s="66">
        <v>36.4</v>
      </c>
      <c r="M1412" s="66">
        <v>0</v>
      </c>
      <c r="N1412" s="65">
        <f t="shared" si="441"/>
        <v>10.111111111111111</v>
      </c>
      <c r="O1412" s="65">
        <f t="shared" si="448"/>
        <v>0.13888888888888928</v>
      </c>
      <c r="P1412" s="67">
        <f t="shared" si="449"/>
        <v>8054.5833333333212</v>
      </c>
      <c r="Q1412" s="57"/>
      <c r="R1412" s="57"/>
      <c r="T1412" s="57">
        <v>1408</v>
      </c>
      <c r="U1412" s="66">
        <v>26.5</v>
      </c>
      <c r="V1412" s="66">
        <v>0</v>
      </c>
      <c r="W1412" s="65">
        <f t="shared" si="442"/>
        <v>7.3611111111111107</v>
      </c>
      <c r="X1412" s="65">
        <f t="shared" si="450"/>
        <v>2.7777777777777679E-2</v>
      </c>
      <c r="Y1412" s="67">
        <f t="shared" si="451"/>
        <v>10446.152777777786</v>
      </c>
      <c r="Z1412" s="57"/>
      <c r="AA1412" s="57"/>
      <c r="AC1412" s="57">
        <v>1408</v>
      </c>
      <c r="AD1412" s="66">
        <v>27.7</v>
      </c>
      <c r="AE1412" s="66">
        <v>0</v>
      </c>
      <c r="AF1412" s="65">
        <f t="shared" si="443"/>
        <v>7.6944444444444438</v>
      </c>
      <c r="AG1412" s="65">
        <f t="shared" si="452"/>
        <v>-0.25000000000000089</v>
      </c>
      <c r="AH1412" s="67">
        <f t="shared" si="453"/>
        <v>10123.652777777765</v>
      </c>
      <c r="AI1412" s="57"/>
      <c r="AJ1412" s="57"/>
      <c r="AL1412" s="57">
        <v>1408</v>
      </c>
      <c r="AM1412" s="66">
        <v>67</v>
      </c>
      <c r="AN1412" s="66">
        <v>0</v>
      </c>
      <c r="AO1412" s="65">
        <f t="shared" si="444"/>
        <v>18.611111111111111</v>
      </c>
      <c r="AP1412" s="65">
        <f t="shared" si="454"/>
        <v>2.7777777777775015E-2</v>
      </c>
      <c r="AQ1412" s="67">
        <f t="shared" si="455"/>
        <v>14030.77777777777</v>
      </c>
      <c r="AR1412" s="57"/>
      <c r="AS1412" s="57"/>
      <c r="AU1412" s="57">
        <v>1408</v>
      </c>
      <c r="AV1412" s="66">
        <v>67</v>
      </c>
      <c r="AW1412" s="66">
        <v>0</v>
      </c>
      <c r="AX1412" s="65">
        <f t="shared" si="445"/>
        <v>18.611111111111111</v>
      </c>
      <c r="AY1412" s="65">
        <f t="shared" si="456"/>
        <v>2.7777777777775015E-2</v>
      </c>
      <c r="AZ1412" s="67">
        <f t="shared" si="457"/>
        <v>14030.77777777777</v>
      </c>
      <c r="BA1412" s="57"/>
      <c r="BB1412" s="57"/>
      <c r="BD1412" s="57">
        <v>1408</v>
      </c>
      <c r="BE1412" s="66">
        <v>27.3</v>
      </c>
      <c r="BF1412" s="66">
        <v>0</v>
      </c>
      <c r="BG1412" s="65">
        <f t="shared" si="446"/>
        <v>7.583333333333333</v>
      </c>
      <c r="BH1412" s="65">
        <f t="shared" si="458"/>
        <v>-0.3611111111111116</v>
      </c>
      <c r="BI1412" s="67">
        <f t="shared" si="459"/>
        <v>14606.624999999998</v>
      </c>
      <c r="BJ1412" s="57"/>
      <c r="BK1412" s="57"/>
      <c r="BM1412" s="57">
        <v>1408</v>
      </c>
      <c r="BN1412" s="57">
        <v>26.9</v>
      </c>
      <c r="BO1412" s="66">
        <v>0</v>
      </c>
      <c r="BP1412" s="65">
        <f t="shared" si="447"/>
        <v>7.4722222222222214</v>
      </c>
      <c r="BQ1412" s="65">
        <f t="shared" si="460"/>
        <v>-0.19444444444444553</v>
      </c>
      <c r="BR1412" s="67">
        <f t="shared" si="461"/>
        <v>14679.347222222215</v>
      </c>
      <c r="BS1412" s="57"/>
      <c r="BT1412" s="57"/>
    </row>
    <row r="1413" spans="1:72" x14ac:dyDescent="0.25">
      <c r="A1413" s="31">
        <v>1413</v>
      </c>
      <c r="B1413" s="56">
        <v>1410</v>
      </c>
      <c r="C1413" s="71">
        <v>27.5</v>
      </c>
      <c r="D1413" s="71">
        <v>0</v>
      </c>
      <c r="E1413" s="71">
        <v>7.6388888888888884</v>
      </c>
      <c r="F1413" s="71">
        <v>5.5555555555555358E-2</v>
      </c>
      <c r="G1413" s="71">
        <v>14694.486111111104</v>
      </c>
      <c r="K1413" s="57">
        <v>1409</v>
      </c>
      <c r="L1413" s="66">
        <v>36.9</v>
      </c>
      <c r="M1413" s="66">
        <v>0</v>
      </c>
      <c r="N1413" s="65">
        <f t="shared" ref="N1413:N1476" si="462">L1413/3.6</f>
        <v>10.25</v>
      </c>
      <c r="O1413" s="65">
        <f t="shared" si="448"/>
        <v>0.13888888888888928</v>
      </c>
      <c r="P1413" s="67">
        <f t="shared" si="449"/>
        <v>8064.7638888888769</v>
      </c>
      <c r="Q1413" s="57"/>
      <c r="R1413" s="57"/>
      <c r="T1413" s="57">
        <v>1409</v>
      </c>
      <c r="U1413" s="66">
        <v>26.6</v>
      </c>
      <c r="V1413" s="66">
        <v>0</v>
      </c>
      <c r="W1413" s="65">
        <f t="shared" ref="W1413:W1476" si="463">U1413/3.6</f>
        <v>7.3888888888888893</v>
      </c>
      <c r="X1413" s="65">
        <f t="shared" si="450"/>
        <v>2.7777777777778567E-2</v>
      </c>
      <c r="Y1413" s="67">
        <f t="shared" si="451"/>
        <v>10453.527777777786</v>
      </c>
      <c r="Z1413" s="57"/>
      <c r="AA1413" s="57"/>
      <c r="AC1413" s="57">
        <v>1409</v>
      </c>
      <c r="AD1413" s="66">
        <v>26.9</v>
      </c>
      <c r="AE1413" s="66">
        <v>0</v>
      </c>
      <c r="AF1413" s="65">
        <f t="shared" ref="AF1413:AF1476" si="464">AD1413/3.6</f>
        <v>7.4722222222222214</v>
      </c>
      <c r="AG1413" s="65">
        <f t="shared" si="452"/>
        <v>-0.22222222222222232</v>
      </c>
      <c r="AH1413" s="67">
        <f t="shared" si="453"/>
        <v>10131.236111111099</v>
      </c>
      <c r="AI1413" s="57"/>
      <c r="AJ1413" s="57"/>
      <c r="AL1413" s="57">
        <v>1409</v>
      </c>
      <c r="AM1413" s="66">
        <v>67.099999999999994</v>
      </c>
      <c r="AN1413" s="66">
        <v>0</v>
      </c>
      <c r="AO1413" s="65">
        <f t="shared" ref="AO1413:AO1476" si="465">AM1413/3.6</f>
        <v>18.638888888888886</v>
      </c>
      <c r="AP1413" s="65">
        <f t="shared" si="454"/>
        <v>2.7777777777775015E-2</v>
      </c>
      <c r="AQ1413" s="67">
        <f t="shared" si="455"/>
        <v>14049.40277777777</v>
      </c>
      <c r="AR1413" s="57"/>
      <c r="AS1413" s="57"/>
      <c r="AU1413" s="57">
        <v>1409</v>
      </c>
      <c r="AV1413" s="66">
        <v>67.099999999999994</v>
      </c>
      <c r="AW1413" s="66">
        <v>0</v>
      </c>
      <c r="AX1413" s="65">
        <f t="shared" ref="AX1413:AX1476" si="466">AV1413/3.6</f>
        <v>18.638888888888886</v>
      </c>
      <c r="AY1413" s="65">
        <f t="shared" si="456"/>
        <v>2.7777777777775015E-2</v>
      </c>
      <c r="AZ1413" s="67">
        <f t="shared" si="457"/>
        <v>14049.40277777777</v>
      </c>
      <c r="BA1413" s="57"/>
      <c r="BB1413" s="57"/>
      <c r="BD1413" s="57">
        <v>1409</v>
      </c>
      <c r="BE1413" s="66">
        <v>27.2</v>
      </c>
      <c r="BF1413" s="66">
        <v>0</v>
      </c>
      <c r="BG1413" s="65">
        <f t="shared" ref="BG1413:BG1476" si="467">BE1413/3.6</f>
        <v>7.5555555555555554</v>
      </c>
      <c r="BH1413" s="65">
        <f t="shared" si="458"/>
        <v>-2.7777777777777679E-2</v>
      </c>
      <c r="BI1413" s="67">
        <f t="shared" si="459"/>
        <v>14614.194444444443</v>
      </c>
      <c r="BJ1413" s="57"/>
      <c r="BK1413" s="57"/>
      <c r="BM1413" s="57">
        <v>1409</v>
      </c>
      <c r="BN1413" s="57">
        <v>27.3</v>
      </c>
      <c r="BO1413" s="66">
        <v>0</v>
      </c>
      <c r="BP1413" s="65">
        <f t="shared" ref="BP1413:BP1476" si="468">BN1413/3.6</f>
        <v>7.583333333333333</v>
      </c>
      <c r="BQ1413" s="65">
        <f t="shared" si="460"/>
        <v>0.1111111111111116</v>
      </c>
      <c r="BR1413" s="67">
        <f t="shared" si="461"/>
        <v>14686.874999999993</v>
      </c>
      <c r="BS1413" s="57"/>
      <c r="BT1413" s="57"/>
    </row>
    <row r="1414" spans="1:72" x14ac:dyDescent="0.25">
      <c r="A1414" s="31">
        <v>1414</v>
      </c>
      <c r="B1414" s="56">
        <v>1411</v>
      </c>
      <c r="C1414" s="71">
        <v>27.4</v>
      </c>
      <c r="D1414" s="71">
        <v>0</v>
      </c>
      <c r="E1414" s="71">
        <v>7.6111111111111107</v>
      </c>
      <c r="F1414" s="71">
        <v>-2.7777777777777679E-2</v>
      </c>
      <c r="G1414" s="71">
        <v>14702.111111111104</v>
      </c>
      <c r="K1414" s="57">
        <v>1410</v>
      </c>
      <c r="L1414" s="66">
        <v>37.4</v>
      </c>
      <c r="M1414" s="66">
        <v>0</v>
      </c>
      <c r="N1414" s="65">
        <f t="shared" si="462"/>
        <v>10.388888888888888</v>
      </c>
      <c r="O1414" s="65">
        <f t="shared" ref="O1414:O1477" si="469">N1414-N1413</f>
        <v>0.13888888888888751</v>
      </c>
      <c r="P1414" s="67">
        <f t="shared" ref="P1414:P1477" si="470">N1413+(O1414/2)+P1413</f>
        <v>8075.0833333333212</v>
      </c>
      <c r="Q1414" s="57"/>
      <c r="R1414" s="57"/>
      <c r="T1414" s="57">
        <v>1410</v>
      </c>
      <c r="U1414" s="66">
        <v>26.8</v>
      </c>
      <c r="V1414" s="66">
        <v>0</v>
      </c>
      <c r="W1414" s="65">
        <f t="shared" si="463"/>
        <v>7.4444444444444446</v>
      </c>
      <c r="X1414" s="65">
        <f t="shared" ref="X1414:X1477" si="471">W1414-W1413</f>
        <v>5.5555555555555358E-2</v>
      </c>
      <c r="Y1414" s="67">
        <f t="shared" ref="Y1414:Y1477" si="472">W1413+(X1414/2)+Y1413</f>
        <v>10460.944444444453</v>
      </c>
      <c r="Z1414" s="57"/>
      <c r="AA1414" s="57"/>
      <c r="AC1414" s="57">
        <v>1410</v>
      </c>
      <c r="AD1414" s="66">
        <v>26.1</v>
      </c>
      <c r="AE1414" s="66">
        <v>0</v>
      </c>
      <c r="AF1414" s="65">
        <f t="shared" si="464"/>
        <v>7.25</v>
      </c>
      <c r="AG1414" s="65">
        <f t="shared" ref="AG1414:AG1477" si="473">AF1414-AF1413</f>
        <v>-0.22222222222222143</v>
      </c>
      <c r="AH1414" s="67">
        <f t="shared" ref="AH1414:AH1477" si="474">AF1413+(AG1414/2)+AH1413</f>
        <v>10138.59722222221</v>
      </c>
      <c r="AI1414" s="57"/>
      <c r="AJ1414" s="57"/>
      <c r="AL1414" s="57">
        <v>1410</v>
      </c>
      <c r="AM1414" s="66">
        <v>67.3</v>
      </c>
      <c r="AN1414" s="66">
        <v>0</v>
      </c>
      <c r="AO1414" s="65">
        <f t="shared" si="465"/>
        <v>18.694444444444443</v>
      </c>
      <c r="AP1414" s="65">
        <f t="shared" ref="AP1414:AP1477" si="475">AO1414-AO1413</f>
        <v>5.5555555555557135E-2</v>
      </c>
      <c r="AQ1414" s="67">
        <f t="shared" ref="AQ1414:AQ1477" si="476">AO1413+(AP1414/2)+AQ1413</f>
        <v>14068.069444444436</v>
      </c>
      <c r="AR1414" s="57"/>
      <c r="AS1414" s="57"/>
      <c r="AU1414" s="57">
        <v>1410</v>
      </c>
      <c r="AV1414" s="66">
        <v>67.3</v>
      </c>
      <c r="AW1414" s="66">
        <v>0</v>
      </c>
      <c r="AX1414" s="65">
        <f t="shared" si="466"/>
        <v>18.694444444444443</v>
      </c>
      <c r="AY1414" s="65">
        <f t="shared" ref="AY1414:AY1477" si="477">AX1414-AX1413</f>
        <v>5.5555555555557135E-2</v>
      </c>
      <c r="AZ1414" s="67">
        <f t="shared" ref="AZ1414:AZ1477" si="478">AX1413+(AY1414/2)+AZ1413</f>
        <v>14068.069444444436</v>
      </c>
      <c r="BA1414" s="57"/>
      <c r="BB1414" s="57"/>
      <c r="BD1414" s="57">
        <v>1410</v>
      </c>
      <c r="BE1414" s="66">
        <v>27.5</v>
      </c>
      <c r="BF1414" s="66">
        <v>0</v>
      </c>
      <c r="BG1414" s="65">
        <f t="shared" si="467"/>
        <v>7.6388888888888884</v>
      </c>
      <c r="BH1414" s="65">
        <f t="shared" ref="BH1414:BH1477" si="479">BG1414-BG1413</f>
        <v>8.3333333333333037E-2</v>
      </c>
      <c r="BI1414" s="67">
        <f t="shared" ref="BI1414:BI1477" si="480">BG1413+(BH1414/2)+BI1413</f>
        <v>14621.791666666666</v>
      </c>
      <c r="BJ1414" s="57"/>
      <c r="BK1414" s="57"/>
      <c r="BM1414" s="57">
        <v>1410</v>
      </c>
      <c r="BN1414" s="57">
        <v>27.5</v>
      </c>
      <c r="BO1414" s="66">
        <v>0</v>
      </c>
      <c r="BP1414" s="65">
        <f t="shared" si="468"/>
        <v>7.6388888888888884</v>
      </c>
      <c r="BQ1414" s="65">
        <f t="shared" ref="BQ1414:BQ1477" si="481">BP1414-BP1413</f>
        <v>5.5555555555555358E-2</v>
      </c>
      <c r="BR1414" s="67">
        <f t="shared" ref="BR1414:BR1477" si="482">BP1413+(BQ1414/2)+BR1413</f>
        <v>14694.486111111104</v>
      </c>
      <c r="BS1414" s="57"/>
      <c r="BT1414" s="57"/>
    </row>
    <row r="1415" spans="1:72" x14ac:dyDescent="0.25">
      <c r="A1415" s="31">
        <v>1415</v>
      </c>
      <c r="B1415" s="56">
        <v>1412</v>
      </c>
      <c r="C1415" s="71">
        <v>27.1</v>
      </c>
      <c r="D1415" s="71">
        <v>0</v>
      </c>
      <c r="E1415" s="71">
        <v>7.5277777777777777</v>
      </c>
      <c r="F1415" s="71">
        <v>-8.3333333333333037E-2</v>
      </c>
      <c r="G1415" s="71">
        <v>14709.680555555549</v>
      </c>
      <c r="K1415" s="57">
        <v>1411</v>
      </c>
      <c r="L1415" s="66">
        <v>37.9</v>
      </c>
      <c r="M1415" s="66">
        <v>0</v>
      </c>
      <c r="N1415" s="65">
        <f t="shared" si="462"/>
        <v>10.527777777777777</v>
      </c>
      <c r="O1415" s="65">
        <f t="shared" si="469"/>
        <v>0.13888888888888928</v>
      </c>
      <c r="P1415" s="67">
        <f t="shared" si="470"/>
        <v>8085.5416666666542</v>
      </c>
      <c r="Q1415" s="57"/>
      <c r="R1415" s="57"/>
      <c r="T1415" s="57">
        <v>1411</v>
      </c>
      <c r="U1415" s="66">
        <v>26.9</v>
      </c>
      <c r="V1415" s="66">
        <v>0</v>
      </c>
      <c r="W1415" s="65">
        <f t="shared" si="463"/>
        <v>7.4722222222222214</v>
      </c>
      <c r="X1415" s="65">
        <f t="shared" si="471"/>
        <v>2.7777777777776791E-2</v>
      </c>
      <c r="Y1415" s="67">
        <f t="shared" si="472"/>
        <v>10468.402777777786</v>
      </c>
      <c r="Z1415" s="57"/>
      <c r="AA1415" s="57"/>
      <c r="AC1415" s="57">
        <v>1411</v>
      </c>
      <c r="AD1415" s="66">
        <v>25.4</v>
      </c>
      <c r="AE1415" s="66">
        <v>0</v>
      </c>
      <c r="AF1415" s="65">
        <f t="shared" si="464"/>
        <v>7.0555555555555554</v>
      </c>
      <c r="AG1415" s="65">
        <f t="shared" si="473"/>
        <v>-0.19444444444444464</v>
      </c>
      <c r="AH1415" s="67">
        <f t="shared" si="474"/>
        <v>10145.749999999987</v>
      </c>
      <c r="AI1415" s="57"/>
      <c r="AJ1415" s="57"/>
      <c r="AL1415" s="57">
        <v>1411</v>
      </c>
      <c r="AM1415" s="66">
        <v>67.5</v>
      </c>
      <c r="AN1415" s="66">
        <v>0</v>
      </c>
      <c r="AO1415" s="65">
        <f t="shared" si="465"/>
        <v>18.75</v>
      </c>
      <c r="AP1415" s="65">
        <f t="shared" si="475"/>
        <v>5.5555555555557135E-2</v>
      </c>
      <c r="AQ1415" s="67">
        <f t="shared" si="476"/>
        <v>14086.791666666659</v>
      </c>
      <c r="AR1415" s="57"/>
      <c r="AS1415" s="57"/>
      <c r="AU1415" s="57">
        <v>1411</v>
      </c>
      <c r="AV1415" s="66">
        <v>67.5</v>
      </c>
      <c r="AW1415" s="66">
        <v>0</v>
      </c>
      <c r="AX1415" s="65">
        <f t="shared" si="466"/>
        <v>18.75</v>
      </c>
      <c r="AY1415" s="65">
        <f t="shared" si="477"/>
        <v>5.5555555555557135E-2</v>
      </c>
      <c r="AZ1415" s="67">
        <f t="shared" si="478"/>
        <v>14086.791666666659</v>
      </c>
      <c r="BA1415" s="57"/>
      <c r="BB1415" s="57"/>
      <c r="BD1415" s="57">
        <v>1411</v>
      </c>
      <c r="BE1415" s="66">
        <v>27.4</v>
      </c>
      <c r="BF1415" s="66">
        <v>0</v>
      </c>
      <c r="BG1415" s="65">
        <f t="shared" si="467"/>
        <v>7.6111111111111107</v>
      </c>
      <c r="BH1415" s="65">
        <f t="shared" si="479"/>
        <v>-2.7777777777777679E-2</v>
      </c>
      <c r="BI1415" s="67">
        <f t="shared" si="480"/>
        <v>14629.416666666666</v>
      </c>
      <c r="BJ1415" s="57"/>
      <c r="BK1415" s="57"/>
      <c r="BM1415" s="57">
        <v>1411</v>
      </c>
      <c r="BN1415" s="57">
        <v>27.4</v>
      </c>
      <c r="BO1415" s="66">
        <v>0</v>
      </c>
      <c r="BP1415" s="65">
        <f t="shared" si="468"/>
        <v>7.6111111111111107</v>
      </c>
      <c r="BQ1415" s="65">
        <f t="shared" si="481"/>
        <v>-2.7777777777777679E-2</v>
      </c>
      <c r="BR1415" s="67">
        <f t="shared" si="482"/>
        <v>14702.111111111104</v>
      </c>
      <c r="BS1415" s="57"/>
      <c r="BT1415" s="57"/>
    </row>
    <row r="1416" spans="1:72" x14ac:dyDescent="0.25">
      <c r="A1416" s="31">
        <v>1416</v>
      </c>
      <c r="B1416" s="56">
        <v>1413</v>
      </c>
      <c r="C1416" s="71">
        <v>26.7</v>
      </c>
      <c r="D1416" s="71">
        <v>0</v>
      </c>
      <c r="E1416" s="71">
        <v>7.4166666666666661</v>
      </c>
      <c r="F1416" s="71">
        <v>-0.1111111111111116</v>
      </c>
      <c r="G1416" s="71">
        <v>14717.152777777772</v>
      </c>
      <c r="K1416" s="57">
        <v>1412</v>
      </c>
      <c r="L1416" s="66">
        <v>38.299999999999997</v>
      </c>
      <c r="M1416" s="66">
        <v>0</v>
      </c>
      <c r="N1416" s="65">
        <f t="shared" si="462"/>
        <v>10.638888888888888</v>
      </c>
      <c r="O1416" s="65">
        <f t="shared" si="469"/>
        <v>0.11111111111111072</v>
      </c>
      <c r="P1416" s="67">
        <f t="shared" si="470"/>
        <v>8096.1249999999873</v>
      </c>
      <c r="Q1416" s="57"/>
      <c r="R1416" s="57"/>
      <c r="T1416" s="57">
        <v>1412</v>
      </c>
      <c r="U1416" s="66">
        <v>27.2</v>
      </c>
      <c r="V1416" s="66">
        <v>0</v>
      </c>
      <c r="W1416" s="65">
        <f t="shared" si="463"/>
        <v>7.5555555555555554</v>
      </c>
      <c r="X1416" s="65">
        <f t="shared" si="471"/>
        <v>8.3333333333333925E-2</v>
      </c>
      <c r="Y1416" s="67">
        <f t="shared" si="472"/>
        <v>10475.916666666675</v>
      </c>
      <c r="Z1416" s="57"/>
      <c r="AA1416" s="57"/>
      <c r="AC1416" s="57">
        <v>1412</v>
      </c>
      <c r="AD1416" s="66">
        <v>24.6</v>
      </c>
      <c r="AE1416" s="66">
        <v>0</v>
      </c>
      <c r="AF1416" s="65">
        <f t="shared" si="464"/>
        <v>6.8333333333333339</v>
      </c>
      <c r="AG1416" s="65">
        <f t="shared" si="473"/>
        <v>-0.22222222222222143</v>
      </c>
      <c r="AH1416" s="67">
        <f t="shared" si="474"/>
        <v>10152.694444444433</v>
      </c>
      <c r="AI1416" s="57"/>
      <c r="AJ1416" s="57"/>
      <c r="AL1416" s="57">
        <v>1412</v>
      </c>
      <c r="AM1416" s="66">
        <v>67.8</v>
      </c>
      <c r="AN1416" s="66">
        <v>0</v>
      </c>
      <c r="AO1416" s="65">
        <f t="shared" si="465"/>
        <v>18.833333333333332</v>
      </c>
      <c r="AP1416" s="65">
        <f t="shared" si="475"/>
        <v>8.3333333333332149E-2</v>
      </c>
      <c r="AQ1416" s="67">
        <f t="shared" si="476"/>
        <v>14105.583333333325</v>
      </c>
      <c r="AR1416" s="57"/>
      <c r="AS1416" s="57"/>
      <c r="AU1416" s="57">
        <v>1412</v>
      </c>
      <c r="AV1416" s="66">
        <v>67.8</v>
      </c>
      <c r="AW1416" s="66">
        <v>0</v>
      </c>
      <c r="AX1416" s="65">
        <f t="shared" si="466"/>
        <v>18.833333333333332</v>
      </c>
      <c r="AY1416" s="65">
        <f t="shared" si="477"/>
        <v>8.3333333333332149E-2</v>
      </c>
      <c r="AZ1416" s="67">
        <f t="shared" si="478"/>
        <v>14105.583333333325</v>
      </c>
      <c r="BA1416" s="57"/>
      <c r="BB1416" s="57"/>
      <c r="BD1416" s="57">
        <v>1412</v>
      </c>
      <c r="BE1416" s="66">
        <v>27.1</v>
      </c>
      <c r="BF1416" s="66">
        <v>0</v>
      </c>
      <c r="BG1416" s="65">
        <f t="shared" si="467"/>
        <v>7.5277777777777777</v>
      </c>
      <c r="BH1416" s="65">
        <f t="shared" si="479"/>
        <v>-8.3333333333333037E-2</v>
      </c>
      <c r="BI1416" s="67">
        <f t="shared" si="480"/>
        <v>14636.986111111111</v>
      </c>
      <c r="BJ1416" s="57"/>
      <c r="BK1416" s="57"/>
      <c r="BM1416" s="57">
        <v>1412</v>
      </c>
      <c r="BN1416" s="57">
        <v>27.1</v>
      </c>
      <c r="BO1416" s="66">
        <v>0</v>
      </c>
      <c r="BP1416" s="65">
        <f t="shared" si="468"/>
        <v>7.5277777777777777</v>
      </c>
      <c r="BQ1416" s="65">
        <f t="shared" si="481"/>
        <v>-8.3333333333333037E-2</v>
      </c>
      <c r="BR1416" s="67">
        <f t="shared" si="482"/>
        <v>14709.680555555549</v>
      </c>
      <c r="BS1416" s="57"/>
      <c r="BT1416" s="57"/>
    </row>
    <row r="1417" spans="1:72" x14ac:dyDescent="0.25">
      <c r="A1417" s="31">
        <v>1417</v>
      </c>
      <c r="B1417" s="56">
        <v>1414</v>
      </c>
      <c r="C1417" s="71">
        <v>26.8</v>
      </c>
      <c r="D1417" s="71">
        <v>0</v>
      </c>
      <c r="E1417" s="71">
        <v>7.4444444444444446</v>
      </c>
      <c r="F1417" s="71">
        <v>2.7777777777778567E-2</v>
      </c>
      <c r="G1417" s="71">
        <v>14724.583333333327</v>
      </c>
      <c r="K1417" s="57">
        <v>1413</v>
      </c>
      <c r="L1417" s="66">
        <v>38.700000000000003</v>
      </c>
      <c r="M1417" s="66">
        <v>0</v>
      </c>
      <c r="N1417" s="65">
        <f t="shared" si="462"/>
        <v>10.75</v>
      </c>
      <c r="O1417" s="65">
        <f t="shared" si="469"/>
        <v>0.11111111111111249</v>
      </c>
      <c r="P1417" s="67">
        <f t="shared" si="470"/>
        <v>8106.8194444444316</v>
      </c>
      <c r="Q1417" s="57"/>
      <c r="R1417" s="57"/>
      <c r="T1417" s="57">
        <v>1413</v>
      </c>
      <c r="U1417" s="66">
        <v>27.5</v>
      </c>
      <c r="V1417" s="66">
        <v>0</v>
      </c>
      <c r="W1417" s="65">
        <f t="shared" si="463"/>
        <v>7.6388888888888884</v>
      </c>
      <c r="X1417" s="65">
        <f t="shared" si="471"/>
        <v>8.3333333333333037E-2</v>
      </c>
      <c r="Y1417" s="67">
        <f t="shared" si="472"/>
        <v>10483.513888888898</v>
      </c>
      <c r="Z1417" s="57"/>
      <c r="AA1417" s="57"/>
      <c r="AC1417" s="57">
        <v>1413</v>
      </c>
      <c r="AD1417" s="66">
        <v>23.6</v>
      </c>
      <c r="AE1417" s="66">
        <v>0</v>
      </c>
      <c r="AF1417" s="65">
        <f t="shared" si="464"/>
        <v>6.5555555555555554</v>
      </c>
      <c r="AG1417" s="65">
        <f t="shared" si="473"/>
        <v>-0.27777777777777857</v>
      </c>
      <c r="AH1417" s="67">
        <f t="shared" si="474"/>
        <v>10159.388888888878</v>
      </c>
      <c r="AI1417" s="57"/>
      <c r="AJ1417" s="57"/>
      <c r="AL1417" s="57">
        <v>1413</v>
      </c>
      <c r="AM1417" s="66">
        <v>68.2</v>
      </c>
      <c r="AN1417" s="66">
        <v>0</v>
      </c>
      <c r="AO1417" s="65">
        <f t="shared" si="465"/>
        <v>18.944444444444446</v>
      </c>
      <c r="AP1417" s="65">
        <f t="shared" si="475"/>
        <v>0.11111111111111427</v>
      </c>
      <c r="AQ1417" s="67">
        <f t="shared" si="476"/>
        <v>14124.472222222214</v>
      </c>
      <c r="AR1417" s="57"/>
      <c r="AS1417" s="57"/>
      <c r="AU1417" s="57">
        <v>1413</v>
      </c>
      <c r="AV1417" s="66">
        <v>68.2</v>
      </c>
      <c r="AW1417" s="66">
        <v>0</v>
      </c>
      <c r="AX1417" s="65">
        <f t="shared" si="466"/>
        <v>18.944444444444446</v>
      </c>
      <c r="AY1417" s="65">
        <f t="shared" si="477"/>
        <v>0.11111111111111427</v>
      </c>
      <c r="AZ1417" s="67">
        <f t="shared" si="478"/>
        <v>14124.472222222214</v>
      </c>
      <c r="BA1417" s="57"/>
      <c r="BB1417" s="57"/>
      <c r="BD1417" s="57">
        <v>1413</v>
      </c>
      <c r="BE1417" s="66">
        <v>26.7</v>
      </c>
      <c r="BF1417" s="66">
        <v>0</v>
      </c>
      <c r="BG1417" s="65">
        <f t="shared" si="467"/>
        <v>7.4166666666666661</v>
      </c>
      <c r="BH1417" s="65">
        <f t="shared" si="479"/>
        <v>-0.1111111111111116</v>
      </c>
      <c r="BI1417" s="67">
        <f t="shared" si="480"/>
        <v>14644.458333333334</v>
      </c>
      <c r="BJ1417" s="57"/>
      <c r="BK1417" s="57"/>
      <c r="BM1417" s="57">
        <v>1413</v>
      </c>
      <c r="BN1417" s="57">
        <v>26.7</v>
      </c>
      <c r="BO1417" s="66">
        <v>0</v>
      </c>
      <c r="BP1417" s="65">
        <f t="shared" si="468"/>
        <v>7.4166666666666661</v>
      </c>
      <c r="BQ1417" s="65">
        <f t="shared" si="481"/>
        <v>-0.1111111111111116</v>
      </c>
      <c r="BR1417" s="67">
        <f t="shared" si="482"/>
        <v>14717.152777777772</v>
      </c>
      <c r="BS1417" s="57"/>
      <c r="BT1417" s="57"/>
    </row>
    <row r="1418" spans="1:72" x14ac:dyDescent="0.25">
      <c r="A1418" s="31">
        <v>1418</v>
      </c>
      <c r="B1418" s="56">
        <v>1415</v>
      </c>
      <c r="C1418" s="71">
        <v>28.2</v>
      </c>
      <c r="D1418" s="71">
        <v>0</v>
      </c>
      <c r="E1418" s="71">
        <v>7.833333333333333</v>
      </c>
      <c r="F1418" s="71">
        <v>0.3888888888888884</v>
      </c>
      <c r="G1418" s="71">
        <v>14732.222222222215</v>
      </c>
      <c r="K1418" s="57">
        <v>1414</v>
      </c>
      <c r="L1418" s="66">
        <v>39.1</v>
      </c>
      <c r="M1418" s="66">
        <v>0</v>
      </c>
      <c r="N1418" s="65">
        <f t="shared" si="462"/>
        <v>10.861111111111111</v>
      </c>
      <c r="O1418" s="65">
        <f t="shared" si="469"/>
        <v>0.11111111111111072</v>
      </c>
      <c r="P1418" s="67">
        <f t="shared" si="470"/>
        <v>8117.6249999999873</v>
      </c>
      <c r="Q1418" s="57"/>
      <c r="R1418" s="57"/>
      <c r="T1418" s="57">
        <v>1414</v>
      </c>
      <c r="U1418" s="66">
        <v>28</v>
      </c>
      <c r="V1418" s="66">
        <v>0</v>
      </c>
      <c r="W1418" s="65">
        <f t="shared" si="463"/>
        <v>7.7777777777777777</v>
      </c>
      <c r="X1418" s="65">
        <f t="shared" si="471"/>
        <v>0.13888888888888928</v>
      </c>
      <c r="Y1418" s="67">
        <f t="shared" si="472"/>
        <v>10491.222222222232</v>
      </c>
      <c r="Z1418" s="57"/>
      <c r="AA1418" s="57"/>
      <c r="AC1418" s="57">
        <v>1414</v>
      </c>
      <c r="AD1418" s="66">
        <v>22.6</v>
      </c>
      <c r="AE1418" s="66">
        <v>0</v>
      </c>
      <c r="AF1418" s="65">
        <f t="shared" si="464"/>
        <v>6.2777777777777777</v>
      </c>
      <c r="AG1418" s="65">
        <f t="shared" si="473"/>
        <v>-0.27777777777777768</v>
      </c>
      <c r="AH1418" s="67">
        <f t="shared" si="474"/>
        <v>10165.805555555544</v>
      </c>
      <c r="AI1418" s="57"/>
      <c r="AJ1418" s="57"/>
      <c r="AL1418" s="57">
        <v>1414</v>
      </c>
      <c r="AM1418" s="66">
        <v>68.599999999999994</v>
      </c>
      <c r="AN1418" s="66">
        <v>0</v>
      </c>
      <c r="AO1418" s="65">
        <f t="shared" si="465"/>
        <v>19.055555555555554</v>
      </c>
      <c r="AP1418" s="65">
        <f t="shared" si="475"/>
        <v>0.11111111111110716</v>
      </c>
      <c r="AQ1418" s="67">
        <f t="shared" si="476"/>
        <v>14143.472222222214</v>
      </c>
      <c r="AR1418" s="57"/>
      <c r="AS1418" s="57"/>
      <c r="AU1418" s="57">
        <v>1414</v>
      </c>
      <c r="AV1418" s="66">
        <v>68.599999999999994</v>
      </c>
      <c r="AW1418" s="66">
        <v>0</v>
      </c>
      <c r="AX1418" s="65">
        <f t="shared" si="466"/>
        <v>19.055555555555554</v>
      </c>
      <c r="AY1418" s="65">
        <f t="shared" si="477"/>
        <v>0.11111111111110716</v>
      </c>
      <c r="AZ1418" s="67">
        <f t="shared" si="478"/>
        <v>14143.472222222214</v>
      </c>
      <c r="BA1418" s="57"/>
      <c r="BB1418" s="57"/>
      <c r="BD1418" s="57">
        <v>1414</v>
      </c>
      <c r="BE1418" s="66">
        <v>26.8</v>
      </c>
      <c r="BF1418" s="66">
        <v>0</v>
      </c>
      <c r="BG1418" s="65">
        <f t="shared" si="467"/>
        <v>7.4444444444444446</v>
      </c>
      <c r="BH1418" s="65">
        <f t="shared" si="479"/>
        <v>2.7777777777778567E-2</v>
      </c>
      <c r="BI1418" s="67">
        <f t="shared" si="480"/>
        <v>14651.888888888889</v>
      </c>
      <c r="BJ1418" s="57"/>
      <c r="BK1418" s="57"/>
      <c r="BM1418" s="57">
        <v>1414</v>
      </c>
      <c r="BN1418" s="57">
        <v>26.8</v>
      </c>
      <c r="BO1418" s="66">
        <v>0</v>
      </c>
      <c r="BP1418" s="65">
        <f t="shared" si="468"/>
        <v>7.4444444444444446</v>
      </c>
      <c r="BQ1418" s="65">
        <f t="shared" si="481"/>
        <v>2.7777777777778567E-2</v>
      </c>
      <c r="BR1418" s="67">
        <f t="shared" si="482"/>
        <v>14724.583333333327</v>
      </c>
      <c r="BS1418" s="57"/>
      <c r="BT1418" s="57"/>
    </row>
    <row r="1419" spans="1:72" x14ac:dyDescent="0.25">
      <c r="A1419" s="31">
        <v>1419</v>
      </c>
      <c r="B1419" s="56">
        <v>1416</v>
      </c>
      <c r="C1419" s="71">
        <v>31.1</v>
      </c>
      <c r="D1419" s="71">
        <v>0</v>
      </c>
      <c r="E1419" s="71">
        <v>8.6388888888888893</v>
      </c>
      <c r="F1419" s="71">
        <v>0.80555555555555625</v>
      </c>
      <c r="G1419" s="71">
        <v>14740.458333333327</v>
      </c>
      <c r="K1419" s="57">
        <v>1415</v>
      </c>
      <c r="L1419" s="66">
        <v>39.299999999999997</v>
      </c>
      <c r="M1419" s="66">
        <v>0</v>
      </c>
      <c r="N1419" s="65">
        <f t="shared" si="462"/>
        <v>10.916666666666666</v>
      </c>
      <c r="O1419" s="65">
        <f t="shared" si="469"/>
        <v>5.5555555555555358E-2</v>
      </c>
      <c r="P1419" s="67">
        <f t="shared" si="470"/>
        <v>8128.513888888876</v>
      </c>
      <c r="Q1419" s="57"/>
      <c r="R1419" s="57"/>
      <c r="T1419" s="57">
        <v>1415</v>
      </c>
      <c r="U1419" s="66">
        <v>28.8</v>
      </c>
      <c r="V1419" s="66">
        <v>0</v>
      </c>
      <c r="W1419" s="65">
        <f t="shared" si="463"/>
        <v>8</v>
      </c>
      <c r="X1419" s="65">
        <f t="shared" si="471"/>
        <v>0.22222222222222232</v>
      </c>
      <c r="Y1419" s="67">
        <f t="shared" si="472"/>
        <v>10499.11111111112</v>
      </c>
      <c r="Z1419" s="57"/>
      <c r="AA1419" s="57"/>
      <c r="AC1419" s="57">
        <v>1415</v>
      </c>
      <c r="AD1419" s="66">
        <v>21.7</v>
      </c>
      <c r="AE1419" s="66">
        <v>0</v>
      </c>
      <c r="AF1419" s="65">
        <f t="shared" si="464"/>
        <v>6.0277777777777777</v>
      </c>
      <c r="AG1419" s="65">
        <f t="shared" si="473"/>
        <v>-0.25</v>
      </c>
      <c r="AH1419" s="67">
        <f t="shared" si="474"/>
        <v>10171.958333333321</v>
      </c>
      <c r="AI1419" s="57"/>
      <c r="AJ1419" s="57"/>
      <c r="AL1419" s="57">
        <v>1415</v>
      </c>
      <c r="AM1419" s="66">
        <v>69</v>
      </c>
      <c r="AN1419" s="66">
        <v>0</v>
      </c>
      <c r="AO1419" s="65">
        <f t="shared" si="465"/>
        <v>19.166666666666668</v>
      </c>
      <c r="AP1419" s="65">
        <f t="shared" si="475"/>
        <v>0.11111111111111427</v>
      </c>
      <c r="AQ1419" s="67">
        <f t="shared" si="476"/>
        <v>14162.583333333325</v>
      </c>
      <c r="AR1419" s="57"/>
      <c r="AS1419" s="57"/>
      <c r="AU1419" s="57">
        <v>1415</v>
      </c>
      <c r="AV1419" s="66">
        <v>69</v>
      </c>
      <c r="AW1419" s="66">
        <v>0</v>
      </c>
      <c r="AX1419" s="65">
        <f t="shared" si="466"/>
        <v>19.166666666666668</v>
      </c>
      <c r="AY1419" s="65">
        <f t="shared" si="477"/>
        <v>0.11111111111111427</v>
      </c>
      <c r="AZ1419" s="67">
        <f t="shared" si="478"/>
        <v>14162.583333333325</v>
      </c>
      <c r="BA1419" s="57"/>
      <c r="BB1419" s="57"/>
      <c r="BD1419" s="57">
        <v>1415</v>
      </c>
      <c r="BE1419" s="66">
        <v>28.2</v>
      </c>
      <c r="BF1419" s="66">
        <v>0</v>
      </c>
      <c r="BG1419" s="65">
        <f t="shared" si="467"/>
        <v>7.833333333333333</v>
      </c>
      <c r="BH1419" s="65">
        <f t="shared" si="479"/>
        <v>0.3888888888888884</v>
      </c>
      <c r="BI1419" s="67">
        <f t="shared" si="480"/>
        <v>14659.527777777777</v>
      </c>
      <c r="BJ1419" s="57"/>
      <c r="BK1419" s="57"/>
      <c r="BM1419" s="57">
        <v>1415</v>
      </c>
      <c r="BN1419" s="57">
        <v>28.2</v>
      </c>
      <c r="BO1419" s="66">
        <v>0</v>
      </c>
      <c r="BP1419" s="65">
        <f t="shared" si="468"/>
        <v>7.833333333333333</v>
      </c>
      <c r="BQ1419" s="65">
        <f t="shared" si="481"/>
        <v>0.3888888888888884</v>
      </c>
      <c r="BR1419" s="67">
        <f t="shared" si="482"/>
        <v>14732.222222222215</v>
      </c>
      <c r="BS1419" s="57"/>
      <c r="BT1419" s="57"/>
    </row>
    <row r="1420" spans="1:72" x14ac:dyDescent="0.25">
      <c r="A1420" s="31">
        <v>1420</v>
      </c>
      <c r="B1420" s="56">
        <v>1417</v>
      </c>
      <c r="C1420" s="71">
        <v>34.799999999999997</v>
      </c>
      <c r="D1420" s="71">
        <v>0</v>
      </c>
      <c r="E1420" s="71">
        <v>9.6666666666666661</v>
      </c>
      <c r="F1420" s="71">
        <v>1.0277777777777768</v>
      </c>
      <c r="G1420" s="71">
        <v>14749.611111111104</v>
      </c>
      <c r="K1420" s="57">
        <v>1416</v>
      </c>
      <c r="L1420" s="66">
        <v>39.5</v>
      </c>
      <c r="M1420" s="66">
        <v>0</v>
      </c>
      <c r="N1420" s="65">
        <f t="shared" si="462"/>
        <v>10.972222222222221</v>
      </c>
      <c r="O1420" s="65">
        <f t="shared" si="469"/>
        <v>5.5555555555555358E-2</v>
      </c>
      <c r="P1420" s="67">
        <f t="shared" si="470"/>
        <v>8139.4583333333203</v>
      </c>
      <c r="Q1420" s="57"/>
      <c r="R1420" s="57"/>
      <c r="T1420" s="57">
        <v>1416</v>
      </c>
      <c r="U1420" s="66">
        <v>29.9</v>
      </c>
      <c r="V1420" s="66">
        <v>0</v>
      </c>
      <c r="W1420" s="65">
        <f t="shared" si="463"/>
        <v>8.3055555555555554</v>
      </c>
      <c r="X1420" s="65">
        <f t="shared" si="471"/>
        <v>0.30555555555555536</v>
      </c>
      <c r="Y1420" s="67">
        <f t="shared" si="472"/>
        <v>10507.263888888898</v>
      </c>
      <c r="Z1420" s="57"/>
      <c r="AA1420" s="57"/>
      <c r="AC1420" s="57">
        <v>1416</v>
      </c>
      <c r="AD1420" s="66">
        <v>20.7</v>
      </c>
      <c r="AE1420" s="66">
        <v>0</v>
      </c>
      <c r="AF1420" s="65">
        <f t="shared" si="464"/>
        <v>5.75</v>
      </c>
      <c r="AG1420" s="65">
        <f t="shared" si="473"/>
        <v>-0.27777777777777768</v>
      </c>
      <c r="AH1420" s="67">
        <f t="shared" si="474"/>
        <v>10177.84722222221</v>
      </c>
      <c r="AI1420" s="57"/>
      <c r="AJ1420" s="57"/>
      <c r="AL1420" s="57">
        <v>1416</v>
      </c>
      <c r="AM1420" s="66">
        <v>69.3</v>
      </c>
      <c r="AN1420" s="66">
        <v>0</v>
      </c>
      <c r="AO1420" s="65">
        <f t="shared" si="465"/>
        <v>19.25</v>
      </c>
      <c r="AP1420" s="65">
        <f t="shared" si="475"/>
        <v>8.3333333333332149E-2</v>
      </c>
      <c r="AQ1420" s="67">
        <f t="shared" si="476"/>
        <v>14181.791666666659</v>
      </c>
      <c r="AR1420" s="57"/>
      <c r="AS1420" s="57"/>
      <c r="AU1420" s="57">
        <v>1416</v>
      </c>
      <c r="AV1420" s="66">
        <v>69.3</v>
      </c>
      <c r="AW1420" s="66">
        <v>0</v>
      </c>
      <c r="AX1420" s="65">
        <f t="shared" si="466"/>
        <v>19.25</v>
      </c>
      <c r="AY1420" s="65">
        <f t="shared" si="477"/>
        <v>8.3333333333332149E-2</v>
      </c>
      <c r="AZ1420" s="67">
        <f t="shared" si="478"/>
        <v>14181.791666666659</v>
      </c>
      <c r="BA1420" s="57"/>
      <c r="BB1420" s="57"/>
      <c r="BD1420" s="57">
        <v>1416</v>
      </c>
      <c r="BE1420" s="66">
        <v>31.1</v>
      </c>
      <c r="BF1420" s="66">
        <v>0</v>
      </c>
      <c r="BG1420" s="65">
        <f t="shared" si="467"/>
        <v>8.6388888888888893</v>
      </c>
      <c r="BH1420" s="65">
        <f t="shared" si="479"/>
        <v>0.80555555555555625</v>
      </c>
      <c r="BI1420" s="67">
        <f t="shared" si="480"/>
        <v>14667.763888888889</v>
      </c>
      <c r="BJ1420" s="57"/>
      <c r="BK1420" s="57"/>
      <c r="BM1420" s="57">
        <v>1416</v>
      </c>
      <c r="BN1420" s="57">
        <v>31.1</v>
      </c>
      <c r="BO1420" s="66">
        <v>0</v>
      </c>
      <c r="BP1420" s="65">
        <f t="shared" si="468"/>
        <v>8.6388888888888893</v>
      </c>
      <c r="BQ1420" s="65">
        <f t="shared" si="481"/>
        <v>0.80555555555555625</v>
      </c>
      <c r="BR1420" s="67">
        <f t="shared" si="482"/>
        <v>14740.458333333327</v>
      </c>
      <c r="BS1420" s="57"/>
      <c r="BT1420" s="57"/>
    </row>
    <row r="1421" spans="1:72" x14ac:dyDescent="0.25">
      <c r="A1421" s="31">
        <v>1421</v>
      </c>
      <c r="B1421" s="56">
        <v>1418</v>
      </c>
      <c r="C1421" s="71">
        <v>38.4</v>
      </c>
      <c r="D1421" s="71">
        <v>0</v>
      </c>
      <c r="E1421" s="71">
        <v>10.666666666666666</v>
      </c>
      <c r="F1421" s="71">
        <v>1</v>
      </c>
      <c r="G1421" s="71">
        <v>14759.77777777777</v>
      </c>
      <c r="K1421" s="57">
        <v>1417</v>
      </c>
      <c r="L1421" s="66">
        <v>39.700000000000003</v>
      </c>
      <c r="M1421" s="66">
        <v>0</v>
      </c>
      <c r="N1421" s="65">
        <f t="shared" si="462"/>
        <v>11.027777777777779</v>
      </c>
      <c r="O1421" s="65">
        <f t="shared" si="469"/>
        <v>5.5555555555557135E-2</v>
      </c>
      <c r="P1421" s="67">
        <f t="shared" si="470"/>
        <v>8150.4583333333203</v>
      </c>
      <c r="Q1421" s="57"/>
      <c r="R1421" s="57"/>
      <c r="T1421" s="57">
        <v>1417</v>
      </c>
      <c r="U1421" s="66">
        <v>31</v>
      </c>
      <c r="V1421" s="66">
        <v>0</v>
      </c>
      <c r="W1421" s="65">
        <f t="shared" si="463"/>
        <v>8.6111111111111107</v>
      </c>
      <c r="X1421" s="65">
        <f t="shared" si="471"/>
        <v>0.30555555555555536</v>
      </c>
      <c r="Y1421" s="67">
        <f t="shared" si="472"/>
        <v>10515.722222222232</v>
      </c>
      <c r="Z1421" s="57"/>
      <c r="AA1421" s="57"/>
      <c r="AC1421" s="57">
        <v>1417</v>
      </c>
      <c r="AD1421" s="66">
        <v>19.8</v>
      </c>
      <c r="AE1421" s="66">
        <v>0</v>
      </c>
      <c r="AF1421" s="65">
        <f t="shared" si="464"/>
        <v>5.5</v>
      </c>
      <c r="AG1421" s="65">
        <f t="shared" si="473"/>
        <v>-0.25</v>
      </c>
      <c r="AH1421" s="67">
        <f t="shared" si="474"/>
        <v>10183.47222222221</v>
      </c>
      <c r="AI1421" s="57"/>
      <c r="AJ1421" s="57"/>
      <c r="AL1421" s="57">
        <v>1417</v>
      </c>
      <c r="AM1421" s="66">
        <v>69.3</v>
      </c>
      <c r="AN1421" s="66">
        <v>0</v>
      </c>
      <c r="AO1421" s="65">
        <f t="shared" si="465"/>
        <v>19.25</v>
      </c>
      <c r="AP1421" s="65">
        <f t="shared" si="475"/>
        <v>0</v>
      </c>
      <c r="AQ1421" s="67">
        <f t="shared" si="476"/>
        <v>14201.041666666659</v>
      </c>
      <c r="AR1421" s="57"/>
      <c r="AS1421" s="57"/>
      <c r="AU1421" s="57">
        <v>1417</v>
      </c>
      <c r="AV1421" s="66">
        <v>69.3</v>
      </c>
      <c r="AW1421" s="66">
        <v>0</v>
      </c>
      <c r="AX1421" s="65">
        <f t="shared" si="466"/>
        <v>19.25</v>
      </c>
      <c r="AY1421" s="65">
        <f t="shared" si="477"/>
        <v>0</v>
      </c>
      <c r="AZ1421" s="67">
        <f t="shared" si="478"/>
        <v>14201.041666666659</v>
      </c>
      <c r="BA1421" s="57"/>
      <c r="BB1421" s="57"/>
      <c r="BD1421" s="57">
        <v>1417</v>
      </c>
      <c r="BE1421" s="66">
        <v>34.799999999999997</v>
      </c>
      <c r="BF1421" s="66">
        <v>0</v>
      </c>
      <c r="BG1421" s="65">
        <f t="shared" si="467"/>
        <v>9.6666666666666661</v>
      </c>
      <c r="BH1421" s="65">
        <f t="shared" si="479"/>
        <v>1.0277777777777768</v>
      </c>
      <c r="BI1421" s="67">
        <f t="shared" si="480"/>
        <v>14676.916666666666</v>
      </c>
      <c r="BJ1421" s="57"/>
      <c r="BK1421" s="57"/>
      <c r="BM1421" s="57">
        <v>1417</v>
      </c>
      <c r="BN1421" s="57">
        <v>34.799999999999997</v>
      </c>
      <c r="BO1421" s="66">
        <v>0</v>
      </c>
      <c r="BP1421" s="65">
        <f t="shared" si="468"/>
        <v>9.6666666666666661</v>
      </c>
      <c r="BQ1421" s="65">
        <f t="shared" si="481"/>
        <v>1.0277777777777768</v>
      </c>
      <c r="BR1421" s="67">
        <f t="shared" si="482"/>
        <v>14749.611111111104</v>
      </c>
      <c r="BS1421" s="57"/>
      <c r="BT1421" s="57"/>
    </row>
    <row r="1422" spans="1:72" x14ac:dyDescent="0.25">
      <c r="A1422" s="31">
        <v>1422</v>
      </c>
      <c r="B1422" s="56">
        <v>1419</v>
      </c>
      <c r="C1422" s="71">
        <v>40.9</v>
      </c>
      <c r="D1422" s="71">
        <v>0</v>
      </c>
      <c r="E1422" s="71">
        <v>11.361111111111111</v>
      </c>
      <c r="F1422" s="71">
        <v>0.69444444444444464</v>
      </c>
      <c r="G1422" s="71">
        <v>14770.791666666659</v>
      </c>
      <c r="K1422" s="57">
        <v>1418</v>
      </c>
      <c r="L1422" s="66">
        <v>39.9</v>
      </c>
      <c r="M1422" s="66">
        <v>0</v>
      </c>
      <c r="N1422" s="65">
        <f t="shared" si="462"/>
        <v>11.083333333333332</v>
      </c>
      <c r="O1422" s="65">
        <f t="shared" si="469"/>
        <v>5.5555555555553582E-2</v>
      </c>
      <c r="P1422" s="67">
        <f t="shared" si="470"/>
        <v>8161.513888888876</v>
      </c>
      <c r="Q1422" s="57"/>
      <c r="R1422" s="57"/>
      <c r="T1422" s="57">
        <v>1418</v>
      </c>
      <c r="U1422" s="66">
        <v>31.9</v>
      </c>
      <c r="V1422" s="66">
        <v>0</v>
      </c>
      <c r="W1422" s="65">
        <f t="shared" si="463"/>
        <v>8.8611111111111107</v>
      </c>
      <c r="X1422" s="65">
        <f t="shared" si="471"/>
        <v>0.25</v>
      </c>
      <c r="Y1422" s="67">
        <f t="shared" si="472"/>
        <v>10524.458333333343</v>
      </c>
      <c r="Z1422" s="57"/>
      <c r="AA1422" s="57"/>
      <c r="AC1422" s="57">
        <v>1418</v>
      </c>
      <c r="AD1422" s="66">
        <v>18.8</v>
      </c>
      <c r="AE1422" s="66">
        <v>0</v>
      </c>
      <c r="AF1422" s="65">
        <f t="shared" si="464"/>
        <v>5.2222222222222223</v>
      </c>
      <c r="AG1422" s="65">
        <f t="shared" si="473"/>
        <v>-0.27777777777777768</v>
      </c>
      <c r="AH1422" s="67">
        <f t="shared" si="474"/>
        <v>10188.833333333321</v>
      </c>
      <c r="AI1422" s="57"/>
      <c r="AJ1422" s="57"/>
      <c r="AL1422" s="57">
        <v>1418</v>
      </c>
      <c r="AM1422" s="66">
        <v>69.2</v>
      </c>
      <c r="AN1422" s="66">
        <v>0</v>
      </c>
      <c r="AO1422" s="65">
        <f t="shared" si="465"/>
        <v>19.222222222222221</v>
      </c>
      <c r="AP1422" s="65">
        <f t="shared" si="475"/>
        <v>-2.7777777777778567E-2</v>
      </c>
      <c r="AQ1422" s="67">
        <f t="shared" si="476"/>
        <v>14220.27777777777</v>
      </c>
      <c r="AR1422" s="57"/>
      <c r="AS1422" s="57"/>
      <c r="AU1422" s="57">
        <v>1418</v>
      </c>
      <c r="AV1422" s="66">
        <v>69.2</v>
      </c>
      <c r="AW1422" s="66">
        <v>0</v>
      </c>
      <c r="AX1422" s="65">
        <f t="shared" si="466"/>
        <v>19.222222222222221</v>
      </c>
      <c r="AY1422" s="65">
        <f t="shared" si="477"/>
        <v>-2.7777777777778567E-2</v>
      </c>
      <c r="AZ1422" s="67">
        <f t="shared" si="478"/>
        <v>14220.27777777777</v>
      </c>
      <c r="BA1422" s="57"/>
      <c r="BB1422" s="57"/>
      <c r="BD1422" s="57">
        <v>1418</v>
      </c>
      <c r="BE1422" s="66">
        <v>38.4</v>
      </c>
      <c r="BF1422" s="66">
        <v>0</v>
      </c>
      <c r="BG1422" s="65">
        <f t="shared" si="467"/>
        <v>10.666666666666666</v>
      </c>
      <c r="BH1422" s="65">
        <f t="shared" si="479"/>
        <v>1</v>
      </c>
      <c r="BI1422" s="67">
        <f t="shared" si="480"/>
        <v>14687.083333333332</v>
      </c>
      <c r="BJ1422" s="57"/>
      <c r="BK1422" s="57"/>
      <c r="BM1422" s="57">
        <v>1418</v>
      </c>
      <c r="BN1422" s="57">
        <v>38.4</v>
      </c>
      <c r="BO1422" s="66">
        <v>0</v>
      </c>
      <c r="BP1422" s="65">
        <f t="shared" si="468"/>
        <v>10.666666666666666</v>
      </c>
      <c r="BQ1422" s="65">
        <f t="shared" si="481"/>
        <v>1</v>
      </c>
      <c r="BR1422" s="67">
        <f t="shared" si="482"/>
        <v>14759.77777777777</v>
      </c>
      <c r="BS1422" s="57"/>
      <c r="BT1422" s="57"/>
    </row>
    <row r="1423" spans="1:72" x14ac:dyDescent="0.25">
      <c r="A1423" s="31">
        <v>1423</v>
      </c>
      <c r="B1423" s="56">
        <v>1420</v>
      </c>
      <c r="C1423" s="71">
        <v>41.7</v>
      </c>
      <c r="D1423" s="71">
        <v>0</v>
      </c>
      <c r="E1423" s="71">
        <v>11.583333333333334</v>
      </c>
      <c r="F1423" s="71">
        <v>0.22222222222222321</v>
      </c>
      <c r="G1423" s="71">
        <v>14782.263888888881</v>
      </c>
      <c r="K1423" s="57">
        <v>1419</v>
      </c>
      <c r="L1423" s="66">
        <v>40</v>
      </c>
      <c r="M1423" s="66">
        <v>0</v>
      </c>
      <c r="N1423" s="65">
        <f t="shared" si="462"/>
        <v>11.111111111111111</v>
      </c>
      <c r="O1423" s="65">
        <f t="shared" si="469"/>
        <v>2.7777777777778567E-2</v>
      </c>
      <c r="P1423" s="67">
        <f t="shared" si="470"/>
        <v>8172.6111111110986</v>
      </c>
      <c r="Q1423" s="57"/>
      <c r="R1423" s="57"/>
      <c r="T1423" s="57">
        <v>1419</v>
      </c>
      <c r="U1423" s="66">
        <v>32.5</v>
      </c>
      <c r="V1423" s="66">
        <v>0</v>
      </c>
      <c r="W1423" s="65">
        <f t="shared" si="463"/>
        <v>9.0277777777777768</v>
      </c>
      <c r="X1423" s="65">
        <f t="shared" si="471"/>
        <v>0.16666666666666607</v>
      </c>
      <c r="Y1423" s="67">
        <f t="shared" si="472"/>
        <v>10533.402777777788</v>
      </c>
      <c r="Z1423" s="57"/>
      <c r="AA1423" s="57"/>
      <c r="AC1423" s="57">
        <v>1419</v>
      </c>
      <c r="AD1423" s="66">
        <v>17.7</v>
      </c>
      <c r="AE1423" s="66">
        <v>0</v>
      </c>
      <c r="AF1423" s="65">
        <f t="shared" si="464"/>
        <v>4.9166666666666661</v>
      </c>
      <c r="AG1423" s="65">
        <f t="shared" si="473"/>
        <v>-0.30555555555555625</v>
      </c>
      <c r="AH1423" s="67">
        <f t="shared" si="474"/>
        <v>10193.902777777766</v>
      </c>
      <c r="AI1423" s="57"/>
      <c r="AJ1423" s="57"/>
      <c r="AL1423" s="57">
        <v>1419</v>
      </c>
      <c r="AM1423" s="66">
        <v>68.8</v>
      </c>
      <c r="AN1423" s="66">
        <v>0</v>
      </c>
      <c r="AO1423" s="65">
        <f t="shared" si="465"/>
        <v>19.111111111111111</v>
      </c>
      <c r="AP1423" s="65">
        <f t="shared" si="475"/>
        <v>-0.11111111111111072</v>
      </c>
      <c r="AQ1423" s="67">
        <f t="shared" si="476"/>
        <v>14239.444444444436</v>
      </c>
      <c r="AR1423" s="57"/>
      <c r="AS1423" s="57"/>
      <c r="AU1423" s="57">
        <v>1419</v>
      </c>
      <c r="AV1423" s="66">
        <v>68.8</v>
      </c>
      <c r="AW1423" s="66">
        <v>0</v>
      </c>
      <c r="AX1423" s="65">
        <f t="shared" si="466"/>
        <v>19.111111111111111</v>
      </c>
      <c r="AY1423" s="65">
        <f t="shared" si="477"/>
        <v>-0.11111111111111072</v>
      </c>
      <c r="AZ1423" s="67">
        <f t="shared" si="478"/>
        <v>14239.444444444436</v>
      </c>
      <c r="BA1423" s="57"/>
      <c r="BB1423" s="57"/>
      <c r="BD1423" s="57">
        <v>1419</v>
      </c>
      <c r="BE1423" s="66">
        <v>40.9</v>
      </c>
      <c r="BF1423" s="66">
        <v>0</v>
      </c>
      <c r="BG1423" s="65">
        <f t="shared" si="467"/>
        <v>11.361111111111111</v>
      </c>
      <c r="BH1423" s="65">
        <f t="shared" si="479"/>
        <v>0.69444444444444464</v>
      </c>
      <c r="BI1423" s="67">
        <f t="shared" si="480"/>
        <v>14698.097222222221</v>
      </c>
      <c r="BJ1423" s="57"/>
      <c r="BK1423" s="57"/>
      <c r="BM1423" s="57">
        <v>1419</v>
      </c>
      <c r="BN1423" s="57">
        <v>40.9</v>
      </c>
      <c r="BO1423" s="66">
        <v>0</v>
      </c>
      <c r="BP1423" s="65">
        <f t="shared" si="468"/>
        <v>11.361111111111111</v>
      </c>
      <c r="BQ1423" s="65">
        <f t="shared" si="481"/>
        <v>0.69444444444444464</v>
      </c>
      <c r="BR1423" s="67">
        <f t="shared" si="482"/>
        <v>14770.791666666659</v>
      </c>
      <c r="BS1423" s="57"/>
      <c r="BT1423" s="57"/>
    </row>
    <row r="1424" spans="1:72" x14ac:dyDescent="0.25">
      <c r="A1424" s="31">
        <v>1424</v>
      </c>
      <c r="B1424" s="56">
        <v>1421</v>
      </c>
      <c r="C1424" s="71">
        <v>40.9</v>
      </c>
      <c r="D1424" s="71">
        <v>0</v>
      </c>
      <c r="E1424" s="71">
        <v>11.361111111111111</v>
      </c>
      <c r="F1424" s="71">
        <v>-0.22222222222222321</v>
      </c>
      <c r="G1424" s="71">
        <v>14793.736111111104</v>
      </c>
      <c r="K1424" s="57">
        <v>1420</v>
      </c>
      <c r="L1424" s="66">
        <v>40.1</v>
      </c>
      <c r="M1424" s="66">
        <v>0</v>
      </c>
      <c r="N1424" s="65">
        <f t="shared" si="462"/>
        <v>11.138888888888889</v>
      </c>
      <c r="O1424" s="65">
        <f t="shared" si="469"/>
        <v>2.7777777777778567E-2</v>
      </c>
      <c r="P1424" s="67">
        <f t="shared" si="470"/>
        <v>8183.7361111110986</v>
      </c>
      <c r="Q1424" s="57"/>
      <c r="R1424" s="57"/>
      <c r="T1424" s="57">
        <v>1420</v>
      </c>
      <c r="U1424" s="66">
        <v>32.6</v>
      </c>
      <c r="V1424" s="66">
        <v>0</v>
      </c>
      <c r="W1424" s="65">
        <f t="shared" si="463"/>
        <v>9.0555555555555554</v>
      </c>
      <c r="X1424" s="65">
        <f t="shared" si="471"/>
        <v>2.7777777777778567E-2</v>
      </c>
      <c r="Y1424" s="67">
        <f t="shared" si="472"/>
        <v>10542.444444444454</v>
      </c>
      <c r="Z1424" s="57"/>
      <c r="AA1424" s="57"/>
      <c r="AC1424" s="57">
        <v>1420</v>
      </c>
      <c r="AD1424" s="66">
        <v>16.600000000000001</v>
      </c>
      <c r="AE1424" s="66">
        <v>0</v>
      </c>
      <c r="AF1424" s="65">
        <f t="shared" si="464"/>
        <v>4.6111111111111116</v>
      </c>
      <c r="AG1424" s="65">
        <f t="shared" si="473"/>
        <v>-0.30555555555555447</v>
      </c>
      <c r="AH1424" s="67">
        <f t="shared" si="474"/>
        <v>10198.666666666655</v>
      </c>
      <c r="AI1424" s="57"/>
      <c r="AJ1424" s="57"/>
      <c r="AL1424" s="57">
        <v>1420</v>
      </c>
      <c r="AM1424" s="66">
        <v>68.2</v>
      </c>
      <c r="AN1424" s="66">
        <v>0</v>
      </c>
      <c r="AO1424" s="65">
        <f t="shared" si="465"/>
        <v>18.944444444444446</v>
      </c>
      <c r="AP1424" s="65">
        <f t="shared" si="475"/>
        <v>-0.1666666666666643</v>
      </c>
      <c r="AQ1424" s="67">
        <f t="shared" si="476"/>
        <v>14258.472222222214</v>
      </c>
      <c r="AR1424" s="57"/>
      <c r="AS1424" s="57"/>
      <c r="AU1424" s="57">
        <v>1420</v>
      </c>
      <c r="AV1424" s="66">
        <v>68.2</v>
      </c>
      <c r="AW1424" s="66">
        <v>0</v>
      </c>
      <c r="AX1424" s="65">
        <f t="shared" si="466"/>
        <v>18.944444444444446</v>
      </c>
      <c r="AY1424" s="65">
        <f t="shared" si="477"/>
        <v>-0.1666666666666643</v>
      </c>
      <c r="AZ1424" s="67">
        <f t="shared" si="478"/>
        <v>14258.472222222214</v>
      </c>
      <c r="BA1424" s="57"/>
      <c r="BB1424" s="57"/>
      <c r="BD1424" s="57">
        <v>1420</v>
      </c>
      <c r="BE1424" s="66">
        <v>41.7</v>
      </c>
      <c r="BF1424" s="66">
        <v>0</v>
      </c>
      <c r="BG1424" s="65">
        <f t="shared" si="467"/>
        <v>11.583333333333334</v>
      </c>
      <c r="BH1424" s="65">
        <f t="shared" si="479"/>
        <v>0.22222222222222321</v>
      </c>
      <c r="BI1424" s="67">
        <f t="shared" si="480"/>
        <v>14709.569444444443</v>
      </c>
      <c r="BJ1424" s="57"/>
      <c r="BK1424" s="57"/>
      <c r="BM1424" s="57">
        <v>1420</v>
      </c>
      <c r="BN1424" s="57">
        <v>41.7</v>
      </c>
      <c r="BO1424" s="66">
        <v>0</v>
      </c>
      <c r="BP1424" s="65">
        <f t="shared" si="468"/>
        <v>11.583333333333334</v>
      </c>
      <c r="BQ1424" s="65">
        <f t="shared" si="481"/>
        <v>0.22222222222222321</v>
      </c>
      <c r="BR1424" s="67">
        <f t="shared" si="482"/>
        <v>14782.263888888881</v>
      </c>
      <c r="BS1424" s="57"/>
      <c r="BT1424" s="57"/>
    </row>
    <row r="1425" spans="1:72" x14ac:dyDescent="0.25">
      <c r="A1425" s="31">
        <v>1425</v>
      </c>
      <c r="B1425" s="56">
        <v>1422</v>
      </c>
      <c r="C1425" s="71">
        <v>38.299999999999997</v>
      </c>
      <c r="D1425" s="71">
        <v>0</v>
      </c>
      <c r="E1425" s="71">
        <v>10.638888888888888</v>
      </c>
      <c r="F1425" s="71">
        <v>-0.72222222222222321</v>
      </c>
      <c r="G1425" s="71">
        <v>14804.736111111104</v>
      </c>
      <c r="K1425" s="57">
        <v>1421</v>
      </c>
      <c r="L1425" s="66">
        <v>40.200000000000003</v>
      </c>
      <c r="M1425" s="66">
        <v>0</v>
      </c>
      <c r="N1425" s="65">
        <f t="shared" si="462"/>
        <v>11.166666666666668</v>
      </c>
      <c r="O1425" s="65">
        <f t="shared" si="469"/>
        <v>2.7777777777778567E-2</v>
      </c>
      <c r="P1425" s="67">
        <f t="shared" si="470"/>
        <v>8194.888888888876</v>
      </c>
      <c r="Q1425" s="57"/>
      <c r="R1425" s="57"/>
      <c r="T1425" s="57">
        <v>1421</v>
      </c>
      <c r="U1425" s="66">
        <v>32.4</v>
      </c>
      <c r="V1425" s="66">
        <v>0</v>
      </c>
      <c r="W1425" s="65">
        <f t="shared" si="463"/>
        <v>9</v>
      </c>
      <c r="X1425" s="65">
        <f t="shared" si="471"/>
        <v>-5.5555555555555358E-2</v>
      </c>
      <c r="Y1425" s="67">
        <f t="shared" si="472"/>
        <v>10551.472222222232</v>
      </c>
      <c r="Z1425" s="57"/>
      <c r="AA1425" s="57"/>
      <c r="AC1425" s="57">
        <v>1421</v>
      </c>
      <c r="AD1425" s="66">
        <v>15.6</v>
      </c>
      <c r="AE1425" s="66">
        <v>0</v>
      </c>
      <c r="AF1425" s="65">
        <f t="shared" si="464"/>
        <v>4.333333333333333</v>
      </c>
      <c r="AG1425" s="65">
        <f t="shared" si="473"/>
        <v>-0.27777777777777857</v>
      </c>
      <c r="AH1425" s="67">
        <f t="shared" si="474"/>
        <v>10203.138888888878</v>
      </c>
      <c r="AI1425" s="57"/>
      <c r="AJ1425" s="57"/>
      <c r="AL1425" s="57">
        <v>1421</v>
      </c>
      <c r="AM1425" s="66">
        <v>67.599999999999994</v>
      </c>
      <c r="AN1425" s="66">
        <v>0</v>
      </c>
      <c r="AO1425" s="65">
        <f t="shared" si="465"/>
        <v>18.777777777777775</v>
      </c>
      <c r="AP1425" s="65">
        <f t="shared" si="475"/>
        <v>-0.1666666666666714</v>
      </c>
      <c r="AQ1425" s="67">
        <f t="shared" si="476"/>
        <v>14277.333333333325</v>
      </c>
      <c r="AR1425" s="57"/>
      <c r="AS1425" s="57"/>
      <c r="AU1425" s="57">
        <v>1421</v>
      </c>
      <c r="AV1425" s="66">
        <v>67.599999999999994</v>
      </c>
      <c r="AW1425" s="66">
        <v>0</v>
      </c>
      <c r="AX1425" s="65">
        <f t="shared" si="466"/>
        <v>18.777777777777775</v>
      </c>
      <c r="AY1425" s="65">
        <f t="shared" si="477"/>
        <v>-0.1666666666666714</v>
      </c>
      <c r="AZ1425" s="67">
        <f t="shared" si="478"/>
        <v>14277.333333333325</v>
      </c>
      <c r="BA1425" s="57"/>
      <c r="BB1425" s="57"/>
      <c r="BD1425" s="57">
        <v>1421</v>
      </c>
      <c r="BE1425" s="66">
        <v>40.9</v>
      </c>
      <c r="BF1425" s="66">
        <v>0</v>
      </c>
      <c r="BG1425" s="65">
        <f t="shared" si="467"/>
        <v>11.361111111111111</v>
      </c>
      <c r="BH1425" s="65">
        <f t="shared" si="479"/>
        <v>-0.22222222222222321</v>
      </c>
      <c r="BI1425" s="67">
        <f t="shared" si="480"/>
        <v>14721.041666666666</v>
      </c>
      <c r="BJ1425" s="57"/>
      <c r="BK1425" s="57"/>
      <c r="BM1425" s="57">
        <v>1421</v>
      </c>
      <c r="BN1425" s="57">
        <v>40.9</v>
      </c>
      <c r="BO1425" s="66">
        <v>0</v>
      </c>
      <c r="BP1425" s="65">
        <f t="shared" si="468"/>
        <v>11.361111111111111</v>
      </c>
      <c r="BQ1425" s="65">
        <f t="shared" si="481"/>
        <v>-0.22222222222222321</v>
      </c>
      <c r="BR1425" s="67">
        <f t="shared" si="482"/>
        <v>14793.736111111104</v>
      </c>
      <c r="BS1425" s="57"/>
      <c r="BT1425" s="57"/>
    </row>
    <row r="1426" spans="1:72" x14ac:dyDescent="0.25">
      <c r="A1426" s="31">
        <v>1426</v>
      </c>
      <c r="B1426" s="56">
        <v>1423</v>
      </c>
      <c r="C1426" s="71">
        <v>35.299999999999997</v>
      </c>
      <c r="D1426" s="71">
        <v>0</v>
      </c>
      <c r="E1426" s="71">
        <v>9.8055555555555554</v>
      </c>
      <c r="F1426" s="71">
        <v>-0.83333333333333215</v>
      </c>
      <c r="G1426" s="71">
        <v>14814.958333333327</v>
      </c>
      <c r="K1426" s="57">
        <v>1422</v>
      </c>
      <c r="L1426" s="66">
        <v>40.299999999999997</v>
      </c>
      <c r="M1426" s="66">
        <v>0</v>
      </c>
      <c r="N1426" s="65">
        <f t="shared" si="462"/>
        <v>11.194444444444443</v>
      </c>
      <c r="O1426" s="65">
        <f t="shared" si="469"/>
        <v>2.7777777777775015E-2</v>
      </c>
      <c r="P1426" s="67">
        <f t="shared" si="470"/>
        <v>8206.0694444444307</v>
      </c>
      <c r="Q1426" s="57"/>
      <c r="R1426" s="57"/>
      <c r="T1426" s="57">
        <v>1422</v>
      </c>
      <c r="U1426" s="66">
        <v>32</v>
      </c>
      <c r="V1426" s="66">
        <v>0</v>
      </c>
      <c r="W1426" s="65">
        <f t="shared" si="463"/>
        <v>8.8888888888888893</v>
      </c>
      <c r="X1426" s="65">
        <f t="shared" si="471"/>
        <v>-0.11111111111111072</v>
      </c>
      <c r="Y1426" s="67">
        <f t="shared" si="472"/>
        <v>10560.416666666677</v>
      </c>
      <c r="Z1426" s="57"/>
      <c r="AA1426" s="57"/>
      <c r="AC1426" s="57">
        <v>1422</v>
      </c>
      <c r="AD1426" s="66">
        <v>14.8</v>
      </c>
      <c r="AE1426" s="66">
        <v>0</v>
      </c>
      <c r="AF1426" s="65">
        <f t="shared" si="464"/>
        <v>4.1111111111111116</v>
      </c>
      <c r="AG1426" s="65">
        <f t="shared" si="473"/>
        <v>-0.22222222222222143</v>
      </c>
      <c r="AH1426" s="67">
        <f t="shared" si="474"/>
        <v>10207.3611111111</v>
      </c>
      <c r="AI1426" s="57"/>
      <c r="AJ1426" s="57"/>
      <c r="AL1426" s="57">
        <v>1422</v>
      </c>
      <c r="AM1426" s="66">
        <v>67.400000000000006</v>
      </c>
      <c r="AN1426" s="66">
        <v>0</v>
      </c>
      <c r="AO1426" s="65">
        <f t="shared" si="465"/>
        <v>18.722222222222225</v>
      </c>
      <c r="AP1426" s="65">
        <f t="shared" si="475"/>
        <v>-5.5555555555550029E-2</v>
      </c>
      <c r="AQ1426" s="67">
        <f t="shared" si="476"/>
        <v>14296.083333333325</v>
      </c>
      <c r="AR1426" s="57"/>
      <c r="AS1426" s="57"/>
      <c r="AU1426" s="57">
        <v>1422</v>
      </c>
      <c r="AV1426" s="66">
        <v>67.400000000000006</v>
      </c>
      <c r="AW1426" s="66">
        <v>0</v>
      </c>
      <c r="AX1426" s="65">
        <f t="shared" si="466"/>
        <v>18.722222222222225</v>
      </c>
      <c r="AY1426" s="65">
        <f t="shared" si="477"/>
        <v>-5.5555555555550029E-2</v>
      </c>
      <c r="AZ1426" s="67">
        <f t="shared" si="478"/>
        <v>14296.083333333325</v>
      </c>
      <c r="BA1426" s="57"/>
      <c r="BB1426" s="57"/>
      <c r="BD1426" s="57">
        <v>1422</v>
      </c>
      <c r="BE1426" s="66">
        <v>38.299999999999997</v>
      </c>
      <c r="BF1426" s="66">
        <v>0</v>
      </c>
      <c r="BG1426" s="65">
        <f t="shared" si="467"/>
        <v>10.638888888888888</v>
      </c>
      <c r="BH1426" s="65">
        <f t="shared" si="479"/>
        <v>-0.72222222222222321</v>
      </c>
      <c r="BI1426" s="67">
        <f t="shared" si="480"/>
        <v>14732.041666666666</v>
      </c>
      <c r="BJ1426" s="57"/>
      <c r="BK1426" s="57"/>
      <c r="BM1426" s="57">
        <v>1422</v>
      </c>
      <c r="BN1426" s="57">
        <v>38.299999999999997</v>
      </c>
      <c r="BO1426" s="66">
        <v>0</v>
      </c>
      <c r="BP1426" s="65">
        <f t="shared" si="468"/>
        <v>10.638888888888888</v>
      </c>
      <c r="BQ1426" s="65">
        <f t="shared" si="481"/>
        <v>-0.72222222222222321</v>
      </c>
      <c r="BR1426" s="67">
        <f t="shared" si="482"/>
        <v>14804.736111111104</v>
      </c>
      <c r="BS1426" s="57"/>
      <c r="BT1426" s="57"/>
    </row>
    <row r="1427" spans="1:72" x14ac:dyDescent="0.25">
      <c r="A1427" s="31">
        <v>1427</v>
      </c>
      <c r="B1427" s="56">
        <v>1424</v>
      </c>
      <c r="C1427" s="71">
        <v>34.299999999999997</v>
      </c>
      <c r="D1427" s="71">
        <v>0</v>
      </c>
      <c r="E1427" s="71">
        <v>9.5277777777777768</v>
      </c>
      <c r="F1427" s="71">
        <v>-0.27777777777777857</v>
      </c>
      <c r="G1427" s="71">
        <v>14824.624999999993</v>
      </c>
      <c r="K1427" s="57">
        <v>1423</v>
      </c>
      <c r="L1427" s="66">
        <v>40.4</v>
      </c>
      <c r="M1427" s="66">
        <v>0</v>
      </c>
      <c r="N1427" s="65">
        <f t="shared" si="462"/>
        <v>11.222222222222221</v>
      </c>
      <c r="O1427" s="65">
        <f t="shared" si="469"/>
        <v>2.7777777777778567E-2</v>
      </c>
      <c r="P1427" s="67">
        <f t="shared" si="470"/>
        <v>8217.2777777777646</v>
      </c>
      <c r="Q1427" s="57"/>
      <c r="R1427" s="57"/>
      <c r="T1427" s="57">
        <v>1423</v>
      </c>
      <c r="U1427" s="66">
        <v>31.3</v>
      </c>
      <c r="V1427" s="66">
        <v>0</v>
      </c>
      <c r="W1427" s="65">
        <f t="shared" si="463"/>
        <v>8.6944444444444446</v>
      </c>
      <c r="X1427" s="65">
        <f t="shared" si="471"/>
        <v>-0.19444444444444464</v>
      </c>
      <c r="Y1427" s="67">
        <f t="shared" si="472"/>
        <v>10569.208333333343</v>
      </c>
      <c r="Z1427" s="57"/>
      <c r="AA1427" s="57"/>
      <c r="AC1427" s="57">
        <v>1423</v>
      </c>
      <c r="AD1427" s="66">
        <v>14.3</v>
      </c>
      <c r="AE1427" s="66">
        <v>0</v>
      </c>
      <c r="AF1427" s="65">
        <f t="shared" si="464"/>
        <v>3.9722222222222223</v>
      </c>
      <c r="AG1427" s="65">
        <f t="shared" si="473"/>
        <v>-0.13888888888888928</v>
      </c>
      <c r="AH1427" s="67">
        <f t="shared" si="474"/>
        <v>10211.402777777766</v>
      </c>
      <c r="AI1427" s="57"/>
      <c r="AJ1427" s="57"/>
      <c r="AL1427" s="57">
        <v>1423</v>
      </c>
      <c r="AM1427" s="66">
        <v>67.2</v>
      </c>
      <c r="AN1427" s="66">
        <v>0</v>
      </c>
      <c r="AO1427" s="65">
        <f t="shared" si="465"/>
        <v>18.666666666666668</v>
      </c>
      <c r="AP1427" s="65">
        <f t="shared" si="475"/>
        <v>-5.5555555555557135E-2</v>
      </c>
      <c r="AQ1427" s="67">
        <f t="shared" si="476"/>
        <v>14314.77777777777</v>
      </c>
      <c r="AR1427" s="57"/>
      <c r="AS1427" s="57"/>
      <c r="AU1427" s="57">
        <v>1423</v>
      </c>
      <c r="AV1427" s="66">
        <v>67.2</v>
      </c>
      <c r="AW1427" s="66">
        <v>0</v>
      </c>
      <c r="AX1427" s="65">
        <f t="shared" si="466"/>
        <v>18.666666666666668</v>
      </c>
      <c r="AY1427" s="65">
        <f t="shared" si="477"/>
        <v>-5.5555555555557135E-2</v>
      </c>
      <c r="AZ1427" s="67">
        <f t="shared" si="478"/>
        <v>14314.77777777777</v>
      </c>
      <c r="BA1427" s="57"/>
      <c r="BB1427" s="57"/>
      <c r="BD1427" s="57">
        <v>1423</v>
      </c>
      <c r="BE1427" s="66">
        <v>35.299999999999997</v>
      </c>
      <c r="BF1427" s="66">
        <v>0</v>
      </c>
      <c r="BG1427" s="65">
        <f t="shared" si="467"/>
        <v>9.8055555555555554</v>
      </c>
      <c r="BH1427" s="65">
        <f t="shared" si="479"/>
        <v>-0.83333333333333215</v>
      </c>
      <c r="BI1427" s="67">
        <f t="shared" si="480"/>
        <v>14742.263888888889</v>
      </c>
      <c r="BJ1427" s="57"/>
      <c r="BK1427" s="57"/>
      <c r="BM1427" s="57">
        <v>1423</v>
      </c>
      <c r="BN1427" s="57">
        <v>35.299999999999997</v>
      </c>
      <c r="BO1427" s="66">
        <v>0</v>
      </c>
      <c r="BP1427" s="65">
        <f t="shared" si="468"/>
        <v>9.8055555555555554</v>
      </c>
      <c r="BQ1427" s="65">
        <f t="shared" si="481"/>
        <v>-0.83333333333333215</v>
      </c>
      <c r="BR1427" s="67">
        <f t="shared" si="482"/>
        <v>14814.958333333327</v>
      </c>
      <c r="BS1427" s="57"/>
      <c r="BT1427" s="57"/>
    </row>
    <row r="1428" spans="1:72" x14ac:dyDescent="0.25">
      <c r="A1428" s="31">
        <v>1428</v>
      </c>
      <c r="B1428" s="56">
        <v>1425</v>
      </c>
      <c r="C1428" s="71">
        <v>34.6</v>
      </c>
      <c r="D1428" s="71">
        <v>0</v>
      </c>
      <c r="E1428" s="71">
        <v>9.6111111111111107</v>
      </c>
      <c r="F1428" s="71">
        <v>8.3333333333333925E-2</v>
      </c>
      <c r="G1428" s="71">
        <v>14834.194444444438</v>
      </c>
      <c r="K1428" s="57">
        <v>1424</v>
      </c>
      <c r="L1428" s="66">
        <v>40.5</v>
      </c>
      <c r="M1428" s="66">
        <v>0</v>
      </c>
      <c r="N1428" s="65">
        <f t="shared" si="462"/>
        <v>11.25</v>
      </c>
      <c r="O1428" s="65">
        <f t="shared" si="469"/>
        <v>2.7777777777778567E-2</v>
      </c>
      <c r="P1428" s="67">
        <f t="shared" si="470"/>
        <v>8228.513888888876</v>
      </c>
      <c r="Q1428" s="57"/>
      <c r="R1428" s="57"/>
      <c r="T1428" s="57">
        <v>1424</v>
      </c>
      <c r="U1428" s="66">
        <v>30.3</v>
      </c>
      <c r="V1428" s="66">
        <v>0</v>
      </c>
      <c r="W1428" s="65">
        <f t="shared" si="463"/>
        <v>8.4166666666666661</v>
      </c>
      <c r="X1428" s="65">
        <f t="shared" si="471"/>
        <v>-0.27777777777777857</v>
      </c>
      <c r="Y1428" s="67">
        <f t="shared" si="472"/>
        <v>10577.763888888898</v>
      </c>
      <c r="Z1428" s="57"/>
      <c r="AA1428" s="57"/>
      <c r="AC1428" s="57">
        <v>1424</v>
      </c>
      <c r="AD1428" s="66">
        <v>13.8</v>
      </c>
      <c r="AE1428" s="66">
        <v>0</v>
      </c>
      <c r="AF1428" s="65">
        <f t="shared" si="464"/>
        <v>3.8333333333333335</v>
      </c>
      <c r="AG1428" s="65">
        <f t="shared" si="473"/>
        <v>-0.13888888888888884</v>
      </c>
      <c r="AH1428" s="67">
        <f t="shared" si="474"/>
        <v>10215.305555555544</v>
      </c>
      <c r="AI1428" s="57"/>
      <c r="AJ1428" s="57"/>
      <c r="AL1428" s="57">
        <v>1424</v>
      </c>
      <c r="AM1428" s="66">
        <v>66.900000000000006</v>
      </c>
      <c r="AN1428" s="66">
        <v>0</v>
      </c>
      <c r="AO1428" s="65">
        <f t="shared" si="465"/>
        <v>18.583333333333336</v>
      </c>
      <c r="AP1428" s="65">
        <f t="shared" si="475"/>
        <v>-8.3333333333332149E-2</v>
      </c>
      <c r="AQ1428" s="67">
        <f t="shared" si="476"/>
        <v>14333.40277777777</v>
      </c>
      <c r="AR1428" s="57"/>
      <c r="AS1428" s="57"/>
      <c r="AU1428" s="57">
        <v>1424</v>
      </c>
      <c r="AV1428" s="66">
        <v>66.900000000000006</v>
      </c>
      <c r="AW1428" s="66">
        <v>0</v>
      </c>
      <c r="AX1428" s="65">
        <f t="shared" si="466"/>
        <v>18.583333333333336</v>
      </c>
      <c r="AY1428" s="65">
        <f t="shared" si="477"/>
        <v>-8.3333333333332149E-2</v>
      </c>
      <c r="AZ1428" s="67">
        <f t="shared" si="478"/>
        <v>14333.40277777777</v>
      </c>
      <c r="BA1428" s="57"/>
      <c r="BB1428" s="57"/>
      <c r="BD1428" s="57">
        <v>1424</v>
      </c>
      <c r="BE1428" s="66">
        <v>34.299999999999997</v>
      </c>
      <c r="BF1428" s="66">
        <v>0</v>
      </c>
      <c r="BG1428" s="65">
        <f t="shared" si="467"/>
        <v>9.5277777777777768</v>
      </c>
      <c r="BH1428" s="65">
        <f t="shared" si="479"/>
        <v>-0.27777777777777857</v>
      </c>
      <c r="BI1428" s="67">
        <f t="shared" si="480"/>
        <v>14751.930555555555</v>
      </c>
      <c r="BJ1428" s="57"/>
      <c r="BK1428" s="57"/>
      <c r="BM1428" s="57">
        <v>1424</v>
      </c>
      <c r="BN1428" s="57">
        <v>34.299999999999997</v>
      </c>
      <c r="BO1428" s="66">
        <v>0</v>
      </c>
      <c r="BP1428" s="65">
        <f t="shared" si="468"/>
        <v>9.5277777777777768</v>
      </c>
      <c r="BQ1428" s="65">
        <f t="shared" si="481"/>
        <v>-0.27777777777777857</v>
      </c>
      <c r="BR1428" s="67">
        <f t="shared" si="482"/>
        <v>14824.624999999993</v>
      </c>
      <c r="BS1428" s="57"/>
      <c r="BT1428" s="57"/>
    </row>
    <row r="1429" spans="1:72" x14ac:dyDescent="0.25">
      <c r="A1429" s="31">
        <v>1429</v>
      </c>
      <c r="B1429" s="56">
        <v>1426</v>
      </c>
      <c r="C1429" s="71">
        <v>36.299999999999997</v>
      </c>
      <c r="D1429" s="71">
        <v>0</v>
      </c>
      <c r="E1429" s="71">
        <v>10.083333333333332</v>
      </c>
      <c r="F1429" s="71">
        <v>0.47222222222222143</v>
      </c>
      <c r="G1429" s="71">
        <v>14844.041666666661</v>
      </c>
      <c r="K1429" s="57">
        <v>1425</v>
      </c>
      <c r="L1429" s="66">
        <v>40.5</v>
      </c>
      <c r="M1429" s="66">
        <v>0</v>
      </c>
      <c r="N1429" s="65">
        <f t="shared" si="462"/>
        <v>11.25</v>
      </c>
      <c r="O1429" s="65">
        <f t="shared" si="469"/>
        <v>0</v>
      </c>
      <c r="P1429" s="67">
        <f t="shared" si="470"/>
        <v>8239.763888888876</v>
      </c>
      <c r="Q1429" s="57"/>
      <c r="R1429" s="57"/>
      <c r="T1429" s="57">
        <v>1425</v>
      </c>
      <c r="U1429" s="66">
        <v>28</v>
      </c>
      <c r="V1429" s="66">
        <v>0</v>
      </c>
      <c r="W1429" s="65">
        <f t="shared" si="463"/>
        <v>7.7777777777777777</v>
      </c>
      <c r="X1429" s="65">
        <f t="shared" si="471"/>
        <v>-0.6388888888888884</v>
      </c>
      <c r="Y1429" s="67">
        <f t="shared" si="472"/>
        <v>10585.86111111112</v>
      </c>
      <c r="Z1429" s="57"/>
      <c r="AA1429" s="57"/>
      <c r="AC1429" s="57">
        <v>1425</v>
      </c>
      <c r="AD1429" s="66">
        <v>13.4</v>
      </c>
      <c r="AE1429" s="66">
        <v>0</v>
      </c>
      <c r="AF1429" s="65">
        <f t="shared" si="464"/>
        <v>3.7222222222222223</v>
      </c>
      <c r="AG1429" s="65">
        <f t="shared" si="473"/>
        <v>-0.11111111111111116</v>
      </c>
      <c r="AH1429" s="67">
        <f t="shared" si="474"/>
        <v>10219.083333333321</v>
      </c>
      <c r="AI1429" s="57"/>
      <c r="AJ1429" s="57"/>
      <c r="AL1429" s="57">
        <v>1425</v>
      </c>
      <c r="AM1429" s="66">
        <v>66.3</v>
      </c>
      <c r="AN1429" s="66">
        <v>0</v>
      </c>
      <c r="AO1429" s="65">
        <f t="shared" si="465"/>
        <v>18.416666666666664</v>
      </c>
      <c r="AP1429" s="65">
        <f t="shared" si="475"/>
        <v>-0.1666666666666714</v>
      </c>
      <c r="AQ1429" s="67">
        <f t="shared" si="476"/>
        <v>14351.90277777777</v>
      </c>
      <c r="AR1429" s="57"/>
      <c r="AS1429" s="57"/>
      <c r="AU1429" s="57">
        <v>1425</v>
      </c>
      <c r="AV1429" s="66">
        <v>66.3</v>
      </c>
      <c r="AW1429" s="66">
        <v>0</v>
      </c>
      <c r="AX1429" s="65">
        <f t="shared" si="466"/>
        <v>18.416666666666664</v>
      </c>
      <c r="AY1429" s="65">
        <f t="shared" si="477"/>
        <v>-0.1666666666666714</v>
      </c>
      <c r="AZ1429" s="67">
        <f t="shared" si="478"/>
        <v>14351.90277777777</v>
      </c>
      <c r="BA1429" s="57"/>
      <c r="BB1429" s="57"/>
      <c r="BD1429" s="57">
        <v>1425</v>
      </c>
      <c r="BE1429" s="66">
        <v>34.6</v>
      </c>
      <c r="BF1429" s="66">
        <v>0</v>
      </c>
      <c r="BG1429" s="65">
        <f t="shared" si="467"/>
        <v>9.6111111111111107</v>
      </c>
      <c r="BH1429" s="65">
        <f t="shared" si="479"/>
        <v>8.3333333333333925E-2</v>
      </c>
      <c r="BI1429" s="67">
        <f t="shared" si="480"/>
        <v>14761.5</v>
      </c>
      <c r="BJ1429" s="57"/>
      <c r="BK1429" s="57"/>
      <c r="BM1429" s="57">
        <v>1425</v>
      </c>
      <c r="BN1429" s="57">
        <v>34.6</v>
      </c>
      <c r="BO1429" s="66">
        <v>0</v>
      </c>
      <c r="BP1429" s="65">
        <f t="shared" si="468"/>
        <v>9.6111111111111107</v>
      </c>
      <c r="BQ1429" s="65">
        <f t="shared" si="481"/>
        <v>8.3333333333333925E-2</v>
      </c>
      <c r="BR1429" s="67">
        <f t="shared" si="482"/>
        <v>14834.194444444438</v>
      </c>
      <c r="BS1429" s="57"/>
      <c r="BT1429" s="57"/>
    </row>
    <row r="1430" spans="1:72" x14ac:dyDescent="0.25">
      <c r="A1430" s="31">
        <v>1430</v>
      </c>
      <c r="B1430" s="56">
        <v>1427</v>
      </c>
      <c r="C1430" s="71">
        <v>39.5</v>
      </c>
      <c r="D1430" s="71">
        <v>0</v>
      </c>
      <c r="E1430" s="71">
        <v>10.972222222222221</v>
      </c>
      <c r="F1430" s="71">
        <v>0.88888888888888928</v>
      </c>
      <c r="G1430" s="71">
        <v>14854.569444444438</v>
      </c>
      <c r="K1430" s="57">
        <v>1426</v>
      </c>
      <c r="L1430" s="66">
        <v>40.4</v>
      </c>
      <c r="M1430" s="66">
        <v>0</v>
      </c>
      <c r="N1430" s="65">
        <f t="shared" si="462"/>
        <v>11.222222222222221</v>
      </c>
      <c r="O1430" s="65">
        <f t="shared" si="469"/>
        <v>-2.7777777777778567E-2</v>
      </c>
      <c r="P1430" s="67">
        <f t="shared" si="470"/>
        <v>8250.9999999999873</v>
      </c>
      <c r="Q1430" s="57"/>
      <c r="R1430" s="57"/>
      <c r="T1430" s="57">
        <v>1426</v>
      </c>
      <c r="U1430" s="66">
        <v>27</v>
      </c>
      <c r="V1430" s="66">
        <v>0</v>
      </c>
      <c r="W1430" s="65">
        <f t="shared" si="463"/>
        <v>7.5</v>
      </c>
      <c r="X1430" s="65">
        <f t="shared" si="471"/>
        <v>-0.27777777777777768</v>
      </c>
      <c r="Y1430" s="67">
        <f t="shared" si="472"/>
        <v>10593.500000000009</v>
      </c>
      <c r="Z1430" s="57"/>
      <c r="AA1430" s="57"/>
      <c r="AC1430" s="57">
        <v>1426</v>
      </c>
      <c r="AD1430" s="66">
        <v>13.1</v>
      </c>
      <c r="AE1430" s="66">
        <v>0</v>
      </c>
      <c r="AF1430" s="65">
        <f t="shared" si="464"/>
        <v>3.6388888888888888</v>
      </c>
      <c r="AG1430" s="65">
        <f t="shared" si="473"/>
        <v>-8.3333333333333481E-2</v>
      </c>
      <c r="AH1430" s="67">
        <f t="shared" si="474"/>
        <v>10222.763888888876</v>
      </c>
      <c r="AI1430" s="57"/>
      <c r="AJ1430" s="57"/>
      <c r="AL1430" s="57">
        <v>1426</v>
      </c>
      <c r="AM1430" s="66">
        <v>65.400000000000006</v>
      </c>
      <c r="AN1430" s="66">
        <v>0</v>
      </c>
      <c r="AO1430" s="65">
        <f t="shared" si="465"/>
        <v>18.166666666666668</v>
      </c>
      <c r="AP1430" s="65">
        <f t="shared" si="475"/>
        <v>-0.24999999999999645</v>
      </c>
      <c r="AQ1430" s="67">
        <f t="shared" si="476"/>
        <v>14370.194444444436</v>
      </c>
      <c r="AR1430" s="57"/>
      <c r="AS1430" s="57"/>
      <c r="AU1430" s="57">
        <v>1426</v>
      </c>
      <c r="AV1430" s="66">
        <v>65.400000000000006</v>
      </c>
      <c r="AW1430" s="66">
        <v>0</v>
      </c>
      <c r="AX1430" s="65">
        <f t="shared" si="466"/>
        <v>18.166666666666668</v>
      </c>
      <c r="AY1430" s="65">
        <f t="shared" si="477"/>
        <v>-0.24999999999999645</v>
      </c>
      <c r="AZ1430" s="67">
        <f t="shared" si="478"/>
        <v>14370.194444444436</v>
      </c>
      <c r="BA1430" s="57"/>
      <c r="BB1430" s="57"/>
      <c r="BD1430" s="57">
        <v>1426</v>
      </c>
      <c r="BE1430" s="66">
        <v>36.299999999999997</v>
      </c>
      <c r="BF1430" s="66">
        <v>0</v>
      </c>
      <c r="BG1430" s="65">
        <f t="shared" si="467"/>
        <v>10.083333333333332</v>
      </c>
      <c r="BH1430" s="65">
        <f t="shared" si="479"/>
        <v>0.47222222222222143</v>
      </c>
      <c r="BI1430" s="67">
        <f t="shared" si="480"/>
        <v>14771.347222222223</v>
      </c>
      <c r="BJ1430" s="57"/>
      <c r="BK1430" s="57"/>
      <c r="BM1430" s="57">
        <v>1426</v>
      </c>
      <c r="BN1430" s="57">
        <v>36.299999999999997</v>
      </c>
      <c r="BO1430" s="66">
        <v>0</v>
      </c>
      <c r="BP1430" s="65">
        <f t="shared" si="468"/>
        <v>10.083333333333332</v>
      </c>
      <c r="BQ1430" s="65">
        <f t="shared" si="481"/>
        <v>0.47222222222222143</v>
      </c>
      <c r="BR1430" s="67">
        <f t="shared" si="482"/>
        <v>14844.041666666661</v>
      </c>
      <c r="BS1430" s="57"/>
      <c r="BT1430" s="57"/>
    </row>
    <row r="1431" spans="1:72" x14ac:dyDescent="0.25">
      <c r="A1431" s="31">
        <v>1431</v>
      </c>
      <c r="B1431" s="56">
        <v>1428</v>
      </c>
      <c r="C1431" s="71">
        <v>41.8</v>
      </c>
      <c r="D1431" s="71">
        <v>0</v>
      </c>
      <c r="E1431" s="71">
        <v>11.611111111111111</v>
      </c>
      <c r="F1431" s="71">
        <v>0.63888888888888928</v>
      </c>
      <c r="G1431" s="71">
        <v>14865.861111111104</v>
      </c>
      <c r="K1431" s="57">
        <v>1427</v>
      </c>
      <c r="L1431" s="66">
        <v>40.299999999999997</v>
      </c>
      <c r="M1431" s="66">
        <v>0</v>
      </c>
      <c r="N1431" s="65">
        <f t="shared" si="462"/>
        <v>11.194444444444443</v>
      </c>
      <c r="O1431" s="65">
        <f t="shared" si="469"/>
        <v>-2.7777777777778567E-2</v>
      </c>
      <c r="P1431" s="67">
        <f t="shared" si="470"/>
        <v>8262.2083333333212</v>
      </c>
      <c r="Q1431" s="57"/>
      <c r="R1431" s="57"/>
      <c r="T1431" s="57">
        <v>1427</v>
      </c>
      <c r="U1431" s="66">
        <v>24</v>
      </c>
      <c r="V1431" s="66">
        <v>0</v>
      </c>
      <c r="W1431" s="65">
        <f t="shared" si="463"/>
        <v>6.6666666666666661</v>
      </c>
      <c r="X1431" s="65">
        <f t="shared" si="471"/>
        <v>-0.83333333333333393</v>
      </c>
      <c r="Y1431" s="67">
        <f t="shared" si="472"/>
        <v>10600.583333333343</v>
      </c>
      <c r="Z1431" s="57"/>
      <c r="AA1431" s="57"/>
      <c r="AC1431" s="57">
        <v>1427</v>
      </c>
      <c r="AD1431" s="66">
        <v>12.8</v>
      </c>
      <c r="AE1431" s="66">
        <v>0</v>
      </c>
      <c r="AF1431" s="65">
        <f t="shared" si="464"/>
        <v>3.5555555555555558</v>
      </c>
      <c r="AG1431" s="65">
        <f t="shared" si="473"/>
        <v>-8.3333333333333037E-2</v>
      </c>
      <c r="AH1431" s="67">
        <f t="shared" si="474"/>
        <v>10226.361111111099</v>
      </c>
      <c r="AI1431" s="57"/>
      <c r="AJ1431" s="57"/>
      <c r="AL1431" s="57">
        <v>1427</v>
      </c>
      <c r="AM1431" s="66">
        <v>64</v>
      </c>
      <c r="AN1431" s="66">
        <v>0</v>
      </c>
      <c r="AO1431" s="65">
        <f t="shared" si="465"/>
        <v>17.777777777777779</v>
      </c>
      <c r="AP1431" s="65">
        <f t="shared" si="475"/>
        <v>-0.38888888888888928</v>
      </c>
      <c r="AQ1431" s="67">
        <f t="shared" si="476"/>
        <v>14388.166666666659</v>
      </c>
      <c r="AR1431" s="57"/>
      <c r="AS1431" s="57"/>
      <c r="AU1431" s="57">
        <v>1427</v>
      </c>
      <c r="AV1431" s="66">
        <v>64</v>
      </c>
      <c r="AW1431" s="66">
        <v>0</v>
      </c>
      <c r="AX1431" s="65">
        <f t="shared" si="466"/>
        <v>17.777777777777779</v>
      </c>
      <c r="AY1431" s="65">
        <f t="shared" si="477"/>
        <v>-0.38888888888888928</v>
      </c>
      <c r="AZ1431" s="67">
        <f t="shared" si="478"/>
        <v>14388.166666666659</v>
      </c>
      <c r="BA1431" s="57"/>
      <c r="BB1431" s="57"/>
      <c r="BD1431" s="57">
        <v>1427</v>
      </c>
      <c r="BE1431" s="66">
        <v>39.5</v>
      </c>
      <c r="BF1431" s="66">
        <v>0</v>
      </c>
      <c r="BG1431" s="65">
        <f t="shared" si="467"/>
        <v>10.972222222222221</v>
      </c>
      <c r="BH1431" s="65">
        <f t="shared" si="479"/>
        <v>0.88888888888888928</v>
      </c>
      <c r="BI1431" s="67">
        <f t="shared" si="480"/>
        <v>14781.875</v>
      </c>
      <c r="BJ1431" s="57"/>
      <c r="BK1431" s="57"/>
      <c r="BM1431" s="57">
        <v>1427</v>
      </c>
      <c r="BN1431" s="57">
        <v>39.5</v>
      </c>
      <c r="BO1431" s="66">
        <v>0</v>
      </c>
      <c r="BP1431" s="65">
        <f t="shared" si="468"/>
        <v>10.972222222222221</v>
      </c>
      <c r="BQ1431" s="65">
        <f t="shared" si="481"/>
        <v>0.88888888888888928</v>
      </c>
      <c r="BR1431" s="67">
        <f t="shared" si="482"/>
        <v>14854.569444444438</v>
      </c>
      <c r="BS1431" s="57"/>
      <c r="BT1431" s="57"/>
    </row>
    <row r="1432" spans="1:72" x14ac:dyDescent="0.25">
      <c r="A1432" s="31">
        <v>1432</v>
      </c>
      <c r="B1432" s="56">
        <v>1429</v>
      </c>
      <c r="C1432" s="71">
        <v>42.5</v>
      </c>
      <c r="D1432" s="71">
        <v>0</v>
      </c>
      <c r="E1432" s="71">
        <v>11.805555555555555</v>
      </c>
      <c r="F1432" s="71">
        <v>0.19444444444444464</v>
      </c>
      <c r="G1432" s="71">
        <v>14877.569444444438</v>
      </c>
      <c r="K1432" s="57">
        <v>1428</v>
      </c>
      <c r="L1432" s="66">
        <v>40.200000000000003</v>
      </c>
      <c r="M1432" s="66">
        <v>0</v>
      </c>
      <c r="N1432" s="65">
        <f t="shared" si="462"/>
        <v>11.166666666666668</v>
      </c>
      <c r="O1432" s="65">
        <f t="shared" si="469"/>
        <v>-2.7777777777775015E-2</v>
      </c>
      <c r="P1432" s="67">
        <f t="shared" si="470"/>
        <v>8273.388888888876</v>
      </c>
      <c r="Q1432" s="57"/>
      <c r="R1432" s="57"/>
      <c r="T1432" s="57">
        <v>1428</v>
      </c>
      <c r="U1432" s="66">
        <v>22.5</v>
      </c>
      <c r="V1432" s="66">
        <v>0</v>
      </c>
      <c r="W1432" s="65">
        <f t="shared" si="463"/>
        <v>6.25</v>
      </c>
      <c r="X1432" s="65">
        <f t="shared" si="471"/>
        <v>-0.41666666666666607</v>
      </c>
      <c r="Y1432" s="67">
        <f t="shared" si="472"/>
        <v>10607.041666666677</v>
      </c>
      <c r="Z1432" s="57"/>
      <c r="AA1432" s="57"/>
      <c r="AC1432" s="57">
        <v>1428</v>
      </c>
      <c r="AD1432" s="66">
        <v>12.3</v>
      </c>
      <c r="AE1432" s="66">
        <v>0</v>
      </c>
      <c r="AF1432" s="65">
        <f t="shared" si="464"/>
        <v>3.416666666666667</v>
      </c>
      <c r="AG1432" s="65">
        <f t="shared" si="473"/>
        <v>-0.13888888888888884</v>
      </c>
      <c r="AH1432" s="67">
        <f t="shared" si="474"/>
        <v>10229.84722222221</v>
      </c>
      <c r="AI1432" s="57"/>
      <c r="AJ1432" s="57"/>
      <c r="AL1432" s="57">
        <v>1428</v>
      </c>
      <c r="AM1432" s="66">
        <v>62.4</v>
      </c>
      <c r="AN1432" s="66">
        <v>0</v>
      </c>
      <c r="AO1432" s="65">
        <f t="shared" si="465"/>
        <v>17.333333333333332</v>
      </c>
      <c r="AP1432" s="65">
        <f t="shared" si="475"/>
        <v>-0.44444444444444642</v>
      </c>
      <c r="AQ1432" s="67">
        <f t="shared" si="476"/>
        <v>14405.722222222214</v>
      </c>
      <c r="AR1432" s="57"/>
      <c r="AS1432" s="57"/>
      <c r="AU1432" s="57">
        <v>1428</v>
      </c>
      <c r="AV1432" s="66">
        <v>62.4</v>
      </c>
      <c r="AW1432" s="66">
        <v>0</v>
      </c>
      <c r="AX1432" s="65">
        <f t="shared" si="466"/>
        <v>17.333333333333332</v>
      </c>
      <c r="AY1432" s="65">
        <f t="shared" si="477"/>
        <v>-0.44444444444444642</v>
      </c>
      <c r="AZ1432" s="67">
        <f t="shared" si="478"/>
        <v>14405.722222222214</v>
      </c>
      <c r="BA1432" s="57"/>
      <c r="BB1432" s="57"/>
      <c r="BD1432" s="57">
        <v>1428</v>
      </c>
      <c r="BE1432" s="66">
        <v>41.8</v>
      </c>
      <c r="BF1432" s="66">
        <v>0</v>
      </c>
      <c r="BG1432" s="65">
        <f t="shared" si="467"/>
        <v>11.611111111111111</v>
      </c>
      <c r="BH1432" s="65">
        <f t="shared" si="479"/>
        <v>0.63888888888888928</v>
      </c>
      <c r="BI1432" s="67">
        <f t="shared" si="480"/>
        <v>14793.166666666666</v>
      </c>
      <c r="BJ1432" s="57"/>
      <c r="BK1432" s="57"/>
      <c r="BM1432" s="57">
        <v>1428</v>
      </c>
      <c r="BN1432" s="57">
        <v>41.8</v>
      </c>
      <c r="BO1432" s="66">
        <v>0</v>
      </c>
      <c r="BP1432" s="65">
        <f t="shared" si="468"/>
        <v>11.611111111111111</v>
      </c>
      <c r="BQ1432" s="65">
        <f t="shared" si="481"/>
        <v>0.63888888888888928</v>
      </c>
      <c r="BR1432" s="67">
        <f t="shared" si="482"/>
        <v>14865.861111111104</v>
      </c>
      <c r="BS1432" s="57"/>
      <c r="BT1432" s="57"/>
    </row>
    <row r="1433" spans="1:72" x14ac:dyDescent="0.25">
      <c r="A1433" s="31">
        <v>1433</v>
      </c>
      <c r="B1433" s="56">
        <v>1430</v>
      </c>
      <c r="C1433" s="71">
        <v>41.9</v>
      </c>
      <c r="D1433" s="71">
        <v>0</v>
      </c>
      <c r="E1433" s="71">
        <v>11.638888888888888</v>
      </c>
      <c r="F1433" s="71">
        <v>-0.16666666666666785</v>
      </c>
      <c r="G1433" s="71">
        <v>14889.291666666661</v>
      </c>
      <c r="K1433" s="57">
        <v>1429</v>
      </c>
      <c r="L1433" s="66">
        <v>40.1</v>
      </c>
      <c r="M1433" s="66">
        <v>0</v>
      </c>
      <c r="N1433" s="65">
        <f t="shared" si="462"/>
        <v>11.138888888888889</v>
      </c>
      <c r="O1433" s="65">
        <f t="shared" si="469"/>
        <v>-2.7777777777778567E-2</v>
      </c>
      <c r="P1433" s="67">
        <f t="shared" si="470"/>
        <v>8284.5416666666533</v>
      </c>
      <c r="Q1433" s="57"/>
      <c r="R1433" s="57"/>
      <c r="T1433" s="57">
        <v>1429</v>
      </c>
      <c r="U1433" s="66">
        <v>19</v>
      </c>
      <c r="V1433" s="66">
        <v>0</v>
      </c>
      <c r="W1433" s="65">
        <f t="shared" si="463"/>
        <v>5.2777777777777777</v>
      </c>
      <c r="X1433" s="65">
        <f t="shared" si="471"/>
        <v>-0.97222222222222232</v>
      </c>
      <c r="Y1433" s="67">
        <f t="shared" si="472"/>
        <v>10612.805555555566</v>
      </c>
      <c r="Z1433" s="57"/>
      <c r="AA1433" s="57"/>
      <c r="AC1433" s="57">
        <v>1429</v>
      </c>
      <c r="AD1433" s="66">
        <v>11.6</v>
      </c>
      <c r="AE1433" s="66">
        <v>0</v>
      </c>
      <c r="AF1433" s="65">
        <f t="shared" si="464"/>
        <v>3.2222222222222219</v>
      </c>
      <c r="AG1433" s="65">
        <f t="shared" si="473"/>
        <v>-0.19444444444444509</v>
      </c>
      <c r="AH1433" s="67">
        <f t="shared" si="474"/>
        <v>10233.166666666655</v>
      </c>
      <c r="AI1433" s="57"/>
      <c r="AJ1433" s="57"/>
      <c r="AL1433" s="57">
        <v>1429</v>
      </c>
      <c r="AM1433" s="66">
        <v>60.6</v>
      </c>
      <c r="AN1433" s="66">
        <v>0</v>
      </c>
      <c r="AO1433" s="65">
        <f t="shared" si="465"/>
        <v>16.833333333333332</v>
      </c>
      <c r="AP1433" s="65">
        <f t="shared" si="475"/>
        <v>-0.5</v>
      </c>
      <c r="AQ1433" s="67">
        <f t="shared" si="476"/>
        <v>14422.805555555547</v>
      </c>
      <c r="AR1433" s="57"/>
      <c r="AS1433" s="57"/>
      <c r="AU1433" s="57">
        <v>1429</v>
      </c>
      <c r="AV1433" s="66">
        <v>60.6</v>
      </c>
      <c r="AW1433" s="66">
        <v>0</v>
      </c>
      <c r="AX1433" s="65">
        <f t="shared" si="466"/>
        <v>16.833333333333332</v>
      </c>
      <c r="AY1433" s="65">
        <f t="shared" si="477"/>
        <v>-0.5</v>
      </c>
      <c r="AZ1433" s="67">
        <f t="shared" si="478"/>
        <v>14422.805555555547</v>
      </c>
      <c r="BA1433" s="57"/>
      <c r="BB1433" s="57"/>
      <c r="BD1433" s="57">
        <v>1429</v>
      </c>
      <c r="BE1433" s="66">
        <v>42.5</v>
      </c>
      <c r="BF1433" s="66">
        <v>0</v>
      </c>
      <c r="BG1433" s="65">
        <f t="shared" si="467"/>
        <v>11.805555555555555</v>
      </c>
      <c r="BH1433" s="65">
        <f t="shared" si="479"/>
        <v>0.19444444444444464</v>
      </c>
      <c r="BI1433" s="67">
        <f t="shared" si="480"/>
        <v>14804.875</v>
      </c>
      <c r="BJ1433" s="57"/>
      <c r="BK1433" s="57"/>
      <c r="BM1433" s="57">
        <v>1429</v>
      </c>
      <c r="BN1433" s="57">
        <v>42.5</v>
      </c>
      <c r="BO1433" s="66">
        <v>0</v>
      </c>
      <c r="BP1433" s="65">
        <f t="shared" si="468"/>
        <v>11.805555555555555</v>
      </c>
      <c r="BQ1433" s="65">
        <f t="shared" si="481"/>
        <v>0.19444444444444464</v>
      </c>
      <c r="BR1433" s="67">
        <f t="shared" si="482"/>
        <v>14877.569444444438</v>
      </c>
      <c r="BS1433" s="57"/>
      <c r="BT1433" s="57"/>
    </row>
    <row r="1434" spans="1:72" x14ac:dyDescent="0.25">
      <c r="A1434" s="31">
        <v>1434</v>
      </c>
      <c r="B1434" s="56">
        <v>1431</v>
      </c>
      <c r="C1434" s="71">
        <v>40.1</v>
      </c>
      <c r="D1434" s="71">
        <v>0</v>
      </c>
      <c r="E1434" s="71">
        <v>11.138888888888889</v>
      </c>
      <c r="F1434" s="71">
        <v>-0.49999999999999822</v>
      </c>
      <c r="G1434" s="71">
        <v>14900.680555555549</v>
      </c>
      <c r="K1434" s="57">
        <v>1430</v>
      </c>
      <c r="L1434" s="66">
        <v>39.700000000000003</v>
      </c>
      <c r="M1434" s="66">
        <v>0</v>
      </c>
      <c r="N1434" s="65">
        <f t="shared" si="462"/>
        <v>11.027777777777779</v>
      </c>
      <c r="O1434" s="65">
        <f t="shared" si="469"/>
        <v>-0.11111111111111072</v>
      </c>
      <c r="P1434" s="67">
        <f t="shared" si="470"/>
        <v>8295.6249999999873</v>
      </c>
      <c r="Q1434" s="57"/>
      <c r="R1434" s="57"/>
      <c r="T1434" s="57">
        <v>1430</v>
      </c>
      <c r="U1434" s="66">
        <v>17.5</v>
      </c>
      <c r="V1434" s="66">
        <v>0</v>
      </c>
      <c r="W1434" s="65">
        <f t="shared" si="463"/>
        <v>4.8611111111111107</v>
      </c>
      <c r="X1434" s="65">
        <f t="shared" si="471"/>
        <v>-0.41666666666666696</v>
      </c>
      <c r="Y1434" s="67">
        <f t="shared" si="472"/>
        <v>10617.875000000011</v>
      </c>
      <c r="Z1434" s="57"/>
      <c r="AA1434" s="57"/>
      <c r="AC1434" s="57">
        <v>1430</v>
      </c>
      <c r="AD1434" s="66">
        <v>10.5</v>
      </c>
      <c r="AE1434" s="66">
        <v>0</v>
      </c>
      <c r="AF1434" s="65">
        <f t="shared" si="464"/>
        <v>2.9166666666666665</v>
      </c>
      <c r="AG1434" s="65">
        <f t="shared" si="473"/>
        <v>-0.30555555555555536</v>
      </c>
      <c r="AH1434" s="67">
        <f t="shared" si="474"/>
        <v>10236.2361111111</v>
      </c>
      <c r="AI1434" s="57"/>
      <c r="AJ1434" s="57"/>
      <c r="AL1434" s="57">
        <v>1430</v>
      </c>
      <c r="AM1434" s="66">
        <v>58.6</v>
      </c>
      <c r="AN1434" s="66">
        <v>0</v>
      </c>
      <c r="AO1434" s="65">
        <f t="shared" si="465"/>
        <v>16.277777777777779</v>
      </c>
      <c r="AP1434" s="65">
        <f t="shared" si="475"/>
        <v>-0.55555555555555358</v>
      </c>
      <c r="AQ1434" s="67">
        <f t="shared" si="476"/>
        <v>14439.361111111102</v>
      </c>
      <c r="AR1434" s="57"/>
      <c r="AS1434" s="57"/>
      <c r="AU1434" s="57">
        <v>1430</v>
      </c>
      <c r="AV1434" s="66">
        <v>58.6</v>
      </c>
      <c r="AW1434" s="66">
        <v>0</v>
      </c>
      <c r="AX1434" s="65">
        <f t="shared" si="466"/>
        <v>16.277777777777779</v>
      </c>
      <c r="AY1434" s="65">
        <f t="shared" si="477"/>
        <v>-0.55555555555555358</v>
      </c>
      <c r="AZ1434" s="67">
        <f t="shared" si="478"/>
        <v>14439.361111111102</v>
      </c>
      <c r="BA1434" s="57"/>
      <c r="BB1434" s="57"/>
      <c r="BD1434" s="57">
        <v>1430</v>
      </c>
      <c r="BE1434" s="66">
        <v>41.9</v>
      </c>
      <c r="BF1434" s="66">
        <v>0</v>
      </c>
      <c r="BG1434" s="65">
        <f t="shared" si="467"/>
        <v>11.638888888888888</v>
      </c>
      <c r="BH1434" s="65">
        <f t="shared" si="479"/>
        <v>-0.16666666666666785</v>
      </c>
      <c r="BI1434" s="67">
        <f t="shared" si="480"/>
        <v>14816.597222222223</v>
      </c>
      <c r="BJ1434" s="57"/>
      <c r="BK1434" s="57"/>
      <c r="BM1434" s="57">
        <v>1430</v>
      </c>
      <c r="BN1434" s="57">
        <v>41.9</v>
      </c>
      <c r="BO1434" s="66">
        <v>0</v>
      </c>
      <c r="BP1434" s="65">
        <f t="shared" si="468"/>
        <v>11.638888888888888</v>
      </c>
      <c r="BQ1434" s="65">
        <f t="shared" si="481"/>
        <v>-0.16666666666666785</v>
      </c>
      <c r="BR1434" s="67">
        <f t="shared" si="482"/>
        <v>14889.291666666661</v>
      </c>
      <c r="BS1434" s="57"/>
      <c r="BT1434" s="57"/>
    </row>
    <row r="1435" spans="1:72" x14ac:dyDescent="0.25">
      <c r="A1435" s="31">
        <v>1435</v>
      </c>
      <c r="B1435" s="56">
        <v>1432</v>
      </c>
      <c r="C1435" s="71">
        <v>36.6</v>
      </c>
      <c r="D1435" s="71">
        <v>0</v>
      </c>
      <c r="E1435" s="71">
        <v>10.166666666666666</v>
      </c>
      <c r="F1435" s="71">
        <v>-0.97222222222222321</v>
      </c>
      <c r="G1435" s="71">
        <v>14911.333333333327</v>
      </c>
      <c r="K1435" s="57">
        <v>1431</v>
      </c>
      <c r="L1435" s="66">
        <v>38.799999999999997</v>
      </c>
      <c r="M1435" s="66">
        <v>0</v>
      </c>
      <c r="N1435" s="65">
        <f t="shared" si="462"/>
        <v>10.777777777777777</v>
      </c>
      <c r="O1435" s="65">
        <f t="shared" si="469"/>
        <v>-0.25000000000000178</v>
      </c>
      <c r="P1435" s="67">
        <f t="shared" si="470"/>
        <v>8306.5277777777646</v>
      </c>
      <c r="Q1435" s="57"/>
      <c r="R1435" s="57"/>
      <c r="T1435" s="57">
        <v>1431</v>
      </c>
      <c r="U1435" s="66">
        <v>14</v>
      </c>
      <c r="V1435" s="66">
        <v>0</v>
      </c>
      <c r="W1435" s="65">
        <f t="shared" si="463"/>
        <v>3.8888888888888888</v>
      </c>
      <c r="X1435" s="65">
        <f t="shared" si="471"/>
        <v>-0.97222222222222188</v>
      </c>
      <c r="Y1435" s="67">
        <f t="shared" si="472"/>
        <v>10622.250000000011</v>
      </c>
      <c r="Z1435" s="57"/>
      <c r="AA1435" s="57"/>
      <c r="AC1435" s="57">
        <v>1431</v>
      </c>
      <c r="AD1435" s="66">
        <v>9</v>
      </c>
      <c r="AE1435" s="66">
        <v>0</v>
      </c>
      <c r="AF1435" s="65">
        <f t="shared" si="464"/>
        <v>2.5</v>
      </c>
      <c r="AG1435" s="65">
        <f t="shared" si="473"/>
        <v>-0.41666666666666652</v>
      </c>
      <c r="AH1435" s="67">
        <f t="shared" si="474"/>
        <v>10238.944444444434</v>
      </c>
      <c r="AI1435" s="57"/>
      <c r="AJ1435" s="57"/>
      <c r="AL1435" s="57">
        <v>1431</v>
      </c>
      <c r="AM1435" s="66">
        <v>56.7</v>
      </c>
      <c r="AN1435" s="66">
        <v>0</v>
      </c>
      <c r="AO1435" s="65">
        <f t="shared" si="465"/>
        <v>15.75</v>
      </c>
      <c r="AP1435" s="65">
        <f t="shared" si="475"/>
        <v>-0.52777777777777857</v>
      </c>
      <c r="AQ1435" s="67">
        <f t="shared" si="476"/>
        <v>14455.374999999991</v>
      </c>
      <c r="AR1435" s="57"/>
      <c r="AS1435" s="57"/>
      <c r="AU1435" s="57">
        <v>1431</v>
      </c>
      <c r="AV1435" s="66">
        <v>56.7</v>
      </c>
      <c r="AW1435" s="66">
        <v>0</v>
      </c>
      <c r="AX1435" s="65">
        <f t="shared" si="466"/>
        <v>15.75</v>
      </c>
      <c r="AY1435" s="65">
        <f t="shared" si="477"/>
        <v>-0.52777777777777857</v>
      </c>
      <c r="AZ1435" s="67">
        <f t="shared" si="478"/>
        <v>14455.374999999991</v>
      </c>
      <c r="BA1435" s="57"/>
      <c r="BB1435" s="57"/>
      <c r="BD1435" s="57">
        <v>1431</v>
      </c>
      <c r="BE1435" s="66">
        <v>40.1</v>
      </c>
      <c r="BF1435" s="66">
        <v>0</v>
      </c>
      <c r="BG1435" s="65">
        <f t="shared" si="467"/>
        <v>11.138888888888889</v>
      </c>
      <c r="BH1435" s="65">
        <f t="shared" si="479"/>
        <v>-0.49999999999999822</v>
      </c>
      <c r="BI1435" s="67">
        <f t="shared" si="480"/>
        <v>14827.986111111111</v>
      </c>
      <c r="BJ1435" s="57"/>
      <c r="BK1435" s="57"/>
      <c r="BM1435" s="57">
        <v>1431</v>
      </c>
      <c r="BN1435" s="57">
        <v>40.1</v>
      </c>
      <c r="BO1435" s="66">
        <v>0</v>
      </c>
      <c r="BP1435" s="65">
        <f t="shared" si="468"/>
        <v>11.138888888888889</v>
      </c>
      <c r="BQ1435" s="65">
        <f t="shared" si="481"/>
        <v>-0.49999999999999822</v>
      </c>
      <c r="BR1435" s="67">
        <f t="shared" si="482"/>
        <v>14900.680555555549</v>
      </c>
      <c r="BS1435" s="57"/>
      <c r="BT1435" s="57"/>
    </row>
    <row r="1436" spans="1:72" x14ac:dyDescent="0.25">
      <c r="A1436" s="31">
        <v>1436</v>
      </c>
      <c r="B1436" s="56">
        <v>1433</v>
      </c>
      <c r="C1436" s="71">
        <v>31.3</v>
      </c>
      <c r="D1436" s="71">
        <v>0</v>
      </c>
      <c r="E1436" s="71">
        <v>8.6944444444444446</v>
      </c>
      <c r="F1436" s="71">
        <v>-1.4722222222222214</v>
      </c>
      <c r="G1436" s="71">
        <v>14920.763888888881</v>
      </c>
      <c r="K1436" s="57">
        <v>1432</v>
      </c>
      <c r="L1436" s="66">
        <v>37.4</v>
      </c>
      <c r="M1436" s="66">
        <v>0</v>
      </c>
      <c r="N1436" s="65">
        <f t="shared" si="462"/>
        <v>10.388888888888888</v>
      </c>
      <c r="O1436" s="65">
        <f t="shared" si="469"/>
        <v>-0.38888888888888928</v>
      </c>
      <c r="P1436" s="67">
        <f t="shared" si="470"/>
        <v>8317.1111111110986</v>
      </c>
      <c r="Q1436" s="57"/>
      <c r="R1436" s="57"/>
      <c r="T1436" s="57">
        <v>1432</v>
      </c>
      <c r="U1436" s="66">
        <v>12.5</v>
      </c>
      <c r="V1436" s="66">
        <v>0</v>
      </c>
      <c r="W1436" s="65">
        <f t="shared" si="463"/>
        <v>3.4722222222222223</v>
      </c>
      <c r="X1436" s="65">
        <f t="shared" si="471"/>
        <v>-0.41666666666666652</v>
      </c>
      <c r="Y1436" s="67">
        <f t="shared" si="472"/>
        <v>10625.930555555566</v>
      </c>
      <c r="Z1436" s="57"/>
      <c r="AA1436" s="57"/>
      <c r="AC1436" s="57">
        <v>1432</v>
      </c>
      <c r="AD1436" s="66">
        <v>7.2</v>
      </c>
      <c r="AE1436" s="66">
        <v>0</v>
      </c>
      <c r="AF1436" s="65">
        <f t="shared" si="464"/>
        <v>2</v>
      </c>
      <c r="AG1436" s="65">
        <f t="shared" si="473"/>
        <v>-0.5</v>
      </c>
      <c r="AH1436" s="67">
        <f t="shared" si="474"/>
        <v>10241.194444444434</v>
      </c>
      <c r="AI1436" s="57"/>
      <c r="AJ1436" s="57"/>
      <c r="AL1436" s="57">
        <v>1432</v>
      </c>
      <c r="AM1436" s="66">
        <v>54.8</v>
      </c>
      <c r="AN1436" s="66">
        <v>0</v>
      </c>
      <c r="AO1436" s="65">
        <f t="shared" si="465"/>
        <v>15.222222222222221</v>
      </c>
      <c r="AP1436" s="65">
        <f t="shared" si="475"/>
        <v>-0.52777777777777857</v>
      </c>
      <c r="AQ1436" s="67">
        <f t="shared" si="476"/>
        <v>14470.861111111102</v>
      </c>
      <c r="AR1436" s="57"/>
      <c r="AS1436" s="57"/>
      <c r="AU1436" s="57">
        <v>1432</v>
      </c>
      <c r="AV1436" s="66">
        <v>54.8</v>
      </c>
      <c r="AW1436" s="66">
        <v>0</v>
      </c>
      <c r="AX1436" s="65">
        <f t="shared" si="466"/>
        <v>15.222222222222221</v>
      </c>
      <c r="AY1436" s="65">
        <f t="shared" si="477"/>
        <v>-0.52777777777777857</v>
      </c>
      <c r="AZ1436" s="67">
        <f t="shared" si="478"/>
        <v>14470.861111111102</v>
      </c>
      <c r="BA1436" s="57"/>
      <c r="BB1436" s="57"/>
      <c r="BD1436" s="57">
        <v>1432</v>
      </c>
      <c r="BE1436" s="66">
        <v>36.6</v>
      </c>
      <c r="BF1436" s="66">
        <v>0</v>
      </c>
      <c r="BG1436" s="65">
        <f t="shared" si="467"/>
        <v>10.166666666666666</v>
      </c>
      <c r="BH1436" s="65">
        <f t="shared" si="479"/>
        <v>-0.97222222222222321</v>
      </c>
      <c r="BI1436" s="67">
        <f t="shared" si="480"/>
        <v>14838.638888888889</v>
      </c>
      <c r="BJ1436" s="57"/>
      <c r="BK1436" s="57"/>
      <c r="BM1436" s="57">
        <v>1432</v>
      </c>
      <c r="BN1436" s="57">
        <v>36.6</v>
      </c>
      <c r="BO1436" s="66">
        <v>0</v>
      </c>
      <c r="BP1436" s="65">
        <f t="shared" si="468"/>
        <v>10.166666666666666</v>
      </c>
      <c r="BQ1436" s="65">
        <f t="shared" si="481"/>
        <v>-0.97222222222222321</v>
      </c>
      <c r="BR1436" s="67">
        <f t="shared" si="482"/>
        <v>14911.333333333327</v>
      </c>
      <c r="BS1436" s="57"/>
      <c r="BT1436" s="57"/>
    </row>
    <row r="1437" spans="1:72" x14ac:dyDescent="0.25">
      <c r="A1437" s="31">
        <v>1437</v>
      </c>
      <c r="B1437" s="56">
        <v>1434</v>
      </c>
      <c r="C1437" s="71">
        <v>26</v>
      </c>
      <c r="D1437" s="71">
        <v>0</v>
      </c>
      <c r="E1437" s="71">
        <v>7.2222222222222223</v>
      </c>
      <c r="F1437" s="71">
        <v>-1.4722222222222223</v>
      </c>
      <c r="G1437" s="71">
        <v>14928.722222222215</v>
      </c>
      <c r="K1437" s="57">
        <v>1433</v>
      </c>
      <c r="L1437" s="66">
        <v>35.6</v>
      </c>
      <c r="M1437" s="66">
        <v>0</v>
      </c>
      <c r="N1437" s="65">
        <f t="shared" si="462"/>
        <v>9.8888888888888893</v>
      </c>
      <c r="O1437" s="65">
        <f t="shared" si="469"/>
        <v>-0.49999999999999822</v>
      </c>
      <c r="P1437" s="67">
        <f t="shared" si="470"/>
        <v>8327.2499999999873</v>
      </c>
      <c r="Q1437" s="57"/>
      <c r="R1437" s="57"/>
      <c r="T1437" s="57">
        <v>1433</v>
      </c>
      <c r="U1437" s="66">
        <v>9</v>
      </c>
      <c r="V1437" s="66">
        <v>0</v>
      </c>
      <c r="W1437" s="65">
        <f t="shared" si="463"/>
        <v>2.5</v>
      </c>
      <c r="X1437" s="65">
        <f t="shared" si="471"/>
        <v>-0.97222222222222232</v>
      </c>
      <c r="Y1437" s="67">
        <f t="shared" si="472"/>
        <v>10628.916666666677</v>
      </c>
      <c r="Z1437" s="57"/>
      <c r="AA1437" s="57"/>
      <c r="AC1437" s="57">
        <v>1433</v>
      </c>
      <c r="AD1437" s="66">
        <v>5.2</v>
      </c>
      <c r="AE1437" s="66">
        <v>0</v>
      </c>
      <c r="AF1437" s="65">
        <f t="shared" si="464"/>
        <v>1.4444444444444444</v>
      </c>
      <c r="AG1437" s="65">
        <f t="shared" si="473"/>
        <v>-0.55555555555555558</v>
      </c>
      <c r="AH1437" s="67">
        <f t="shared" si="474"/>
        <v>10242.916666666657</v>
      </c>
      <c r="AI1437" s="57"/>
      <c r="AJ1437" s="57"/>
      <c r="AL1437" s="57">
        <v>1433</v>
      </c>
      <c r="AM1437" s="66">
        <v>53</v>
      </c>
      <c r="AN1437" s="66">
        <v>0</v>
      </c>
      <c r="AO1437" s="65">
        <f t="shared" si="465"/>
        <v>14.722222222222221</v>
      </c>
      <c r="AP1437" s="65">
        <f t="shared" si="475"/>
        <v>-0.5</v>
      </c>
      <c r="AQ1437" s="67">
        <f t="shared" si="476"/>
        <v>14485.833333333325</v>
      </c>
      <c r="AR1437" s="57"/>
      <c r="AS1437" s="57"/>
      <c r="AU1437" s="57">
        <v>1433</v>
      </c>
      <c r="AV1437" s="66">
        <v>53</v>
      </c>
      <c r="AW1437" s="66">
        <v>0</v>
      </c>
      <c r="AX1437" s="65">
        <f t="shared" si="466"/>
        <v>14.722222222222221</v>
      </c>
      <c r="AY1437" s="65">
        <f t="shared" si="477"/>
        <v>-0.5</v>
      </c>
      <c r="AZ1437" s="67">
        <f t="shared" si="478"/>
        <v>14485.833333333325</v>
      </c>
      <c r="BA1437" s="57"/>
      <c r="BB1437" s="57"/>
      <c r="BD1437" s="57">
        <v>1433</v>
      </c>
      <c r="BE1437" s="66">
        <v>31.3</v>
      </c>
      <c r="BF1437" s="66">
        <v>0</v>
      </c>
      <c r="BG1437" s="65">
        <f t="shared" si="467"/>
        <v>8.6944444444444446</v>
      </c>
      <c r="BH1437" s="65">
        <f t="shared" si="479"/>
        <v>-1.4722222222222214</v>
      </c>
      <c r="BI1437" s="67">
        <f t="shared" si="480"/>
        <v>14848.069444444443</v>
      </c>
      <c r="BJ1437" s="57"/>
      <c r="BK1437" s="57"/>
      <c r="BM1437" s="57">
        <v>1433</v>
      </c>
      <c r="BN1437" s="57">
        <v>31.3</v>
      </c>
      <c r="BO1437" s="66">
        <v>0</v>
      </c>
      <c r="BP1437" s="65">
        <f t="shared" si="468"/>
        <v>8.6944444444444446</v>
      </c>
      <c r="BQ1437" s="65">
        <f t="shared" si="481"/>
        <v>-1.4722222222222214</v>
      </c>
      <c r="BR1437" s="67">
        <f t="shared" si="482"/>
        <v>14920.763888888881</v>
      </c>
      <c r="BS1437" s="57"/>
      <c r="BT1437" s="57"/>
    </row>
    <row r="1438" spans="1:72" x14ac:dyDescent="0.25">
      <c r="A1438" s="31">
        <v>1438</v>
      </c>
      <c r="B1438" s="56">
        <v>1435</v>
      </c>
      <c r="C1438" s="71">
        <v>20.6</v>
      </c>
      <c r="D1438" s="71">
        <v>0</v>
      </c>
      <c r="E1438" s="71">
        <v>5.7222222222222223</v>
      </c>
      <c r="F1438" s="71">
        <v>-1.5</v>
      </c>
      <c r="G1438" s="71">
        <v>14935.194444444438</v>
      </c>
      <c r="K1438" s="57">
        <v>1434</v>
      </c>
      <c r="L1438" s="66">
        <v>33.4</v>
      </c>
      <c r="M1438" s="66">
        <v>0</v>
      </c>
      <c r="N1438" s="65">
        <f t="shared" si="462"/>
        <v>9.2777777777777768</v>
      </c>
      <c r="O1438" s="65">
        <f t="shared" si="469"/>
        <v>-0.61111111111111249</v>
      </c>
      <c r="P1438" s="67">
        <f t="shared" si="470"/>
        <v>8336.8333333333212</v>
      </c>
      <c r="Q1438" s="57"/>
      <c r="R1438" s="57"/>
      <c r="T1438" s="57">
        <v>1434</v>
      </c>
      <c r="U1438" s="66">
        <v>7.5</v>
      </c>
      <c r="V1438" s="66">
        <v>0</v>
      </c>
      <c r="W1438" s="65">
        <f t="shared" si="463"/>
        <v>2.0833333333333335</v>
      </c>
      <c r="X1438" s="65">
        <f t="shared" si="471"/>
        <v>-0.41666666666666652</v>
      </c>
      <c r="Y1438" s="67">
        <f t="shared" si="472"/>
        <v>10631.208333333343</v>
      </c>
      <c r="Z1438" s="57"/>
      <c r="AA1438" s="57"/>
      <c r="AC1438" s="57">
        <v>1434</v>
      </c>
      <c r="AD1438" s="66">
        <v>2.9</v>
      </c>
      <c r="AE1438" s="66">
        <v>0</v>
      </c>
      <c r="AF1438" s="65">
        <f t="shared" si="464"/>
        <v>0.80555555555555547</v>
      </c>
      <c r="AG1438" s="65">
        <f t="shared" si="473"/>
        <v>-0.63888888888888895</v>
      </c>
      <c r="AH1438" s="67">
        <f t="shared" si="474"/>
        <v>10244.041666666657</v>
      </c>
      <c r="AI1438" s="57"/>
      <c r="AJ1438" s="57"/>
      <c r="AL1438" s="57">
        <v>1434</v>
      </c>
      <c r="AM1438" s="66">
        <v>51.3</v>
      </c>
      <c r="AN1438" s="66">
        <v>0</v>
      </c>
      <c r="AO1438" s="65">
        <f t="shared" si="465"/>
        <v>14.249999999999998</v>
      </c>
      <c r="AP1438" s="65">
        <f t="shared" si="475"/>
        <v>-0.47222222222222321</v>
      </c>
      <c r="AQ1438" s="67">
        <f t="shared" si="476"/>
        <v>14500.319444444436</v>
      </c>
      <c r="AR1438" s="57"/>
      <c r="AS1438" s="57"/>
      <c r="AU1438" s="57">
        <v>1434</v>
      </c>
      <c r="AV1438" s="66">
        <v>51.3</v>
      </c>
      <c r="AW1438" s="66">
        <v>0</v>
      </c>
      <c r="AX1438" s="65">
        <f t="shared" si="466"/>
        <v>14.249999999999998</v>
      </c>
      <c r="AY1438" s="65">
        <f t="shared" si="477"/>
        <v>-0.47222222222222321</v>
      </c>
      <c r="AZ1438" s="67">
        <f t="shared" si="478"/>
        <v>14500.319444444436</v>
      </c>
      <c r="BA1438" s="57"/>
      <c r="BB1438" s="57"/>
      <c r="BD1438" s="57">
        <v>1434</v>
      </c>
      <c r="BE1438" s="66">
        <v>26</v>
      </c>
      <c r="BF1438" s="66">
        <v>0</v>
      </c>
      <c r="BG1438" s="65">
        <f t="shared" si="467"/>
        <v>7.2222222222222223</v>
      </c>
      <c r="BH1438" s="65">
        <f t="shared" si="479"/>
        <v>-1.4722222222222223</v>
      </c>
      <c r="BI1438" s="67">
        <f t="shared" si="480"/>
        <v>14856.027777777777</v>
      </c>
      <c r="BJ1438" s="57"/>
      <c r="BK1438" s="57"/>
      <c r="BM1438" s="57">
        <v>1434</v>
      </c>
      <c r="BN1438" s="57">
        <v>26</v>
      </c>
      <c r="BO1438" s="66">
        <v>0</v>
      </c>
      <c r="BP1438" s="65">
        <f t="shared" si="468"/>
        <v>7.2222222222222223</v>
      </c>
      <c r="BQ1438" s="65">
        <f t="shared" si="481"/>
        <v>-1.4722222222222223</v>
      </c>
      <c r="BR1438" s="67">
        <f t="shared" si="482"/>
        <v>14928.722222222215</v>
      </c>
      <c r="BS1438" s="57"/>
      <c r="BT1438" s="57"/>
    </row>
    <row r="1439" spans="1:72" x14ac:dyDescent="0.25">
      <c r="A1439" s="31">
        <v>1439</v>
      </c>
      <c r="B1439" s="56">
        <v>1436</v>
      </c>
      <c r="C1439" s="71">
        <v>19.100000000000001</v>
      </c>
      <c r="D1439" s="71">
        <v>0</v>
      </c>
      <c r="E1439" s="71">
        <v>5.3055555555555562</v>
      </c>
      <c r="F1439" s="71">
        <v>-0.41666666666666607</v>
      </c>
      <c r="G1439" s="71">
        <v>14940.708333333327</v>
      </c>
      <c r="K1439" s="57">
        <v>1435</v>
      </c>
      <c r="L1439" s="66">
        <v>31.2</v>
      </c>
      <c r="M1439" s="66">
        <v>0</v>
      </c>
      <c r="N1439" s="65">
        <f t="shared" si="462"/>
        <v>8.6666666666666661</v>
      </c>
      <c r="O1439" s="65">
        <f t="shared" si="469"/>
        <v>-0.61111111111111072</v>
      </c>
      <c r="P1439" s="67">
        <f t="shared" si="470"/>
        <v>8345.8055555555438</v>
      </c>
      <c r="Q1439" s="57"/>
      <c r="R1439" s="57"/>
      <c r="T1439" s="57">
        <v>1435</v>
      </c>
      <c r="U1439" s="66">
        <v>4</v>
      </c>
      <c r="V1439" s="66">
        <v>0</v>
      </c>
      <c r="W1439" s="65">
        <f t="shared" si="463"/>
        <v>1.1111111111111112</v>
      </c>
      <c r="X1439" s="65">
        <f t="shared" si="471"/>
        <v>-0.97222222222222232</v>
      </c>
      <c r="Y1439" s="67">
        <f t="shared" si="472"/>
        <v>10632.805555555566</v>
      </c>
      <c r="Z1439" s="57"/>
      <c r="AA1439" s="57"/>
      <c r="AC1439" s="57">
        <v>1435</v>
      </c>
      <c r="AD1439" s="66">
        <v>1.2</v>
      </c>
      <c r="AE1439" s="66">
        <v>0</v>
      </c>
      <c r="AF1439" s="65">
        <f t="shared" si="464"/>
        <v>0.33333333333333331</v>
      </c>
      <c r="AG1439" s="65">
        <f t="shared" si="473"/>
        <v>-0.47222222222222215</v>
      </c>
      <c r="AH1439" s="67">
        <f t="shared" si="474"/>
        <v>10244.611111111102</v>
      </c>
      <c r="AI1439" s="57"/>
      <c r="AJ1439" s="57"/>
      <c r="AL1439" s="57">
        <v>1435</v>
      </c>
      <c r="AM1439" s="66">
        <v>49.6</v>
      </c>
      <c r="AN1439" s="66">
        <v>0</v>
      </c>
      <c r="AO1439" s="65">
        <f t="shared" si="465"/>
        <v>13.777777777777779</v>
      </c>
      <c r="AP1439" s="65">
        <f t="shared" si="475"/>
        <v>-0.47222222222221966</v>
      </c>
      <c r="AQ1439" s="67">
        <f t="shared" si="476"/>
        <v>14514.333333333325</v>
      </c>
      <c r="AR1439" s="57"/>
      <c r="AS1439" s="57"/>
      <c r="AU1439" s="57">
        <v>1435</v>
      </c>
      <c r="AV1439" s="66">
        <v>49.6</v>
      </c>
      <c r="AW1439" s="66">
        <v>0</v>
      </c>
      <c r="AX1439" s="65">
        <f t="shared" si="466"/>
        <v>13.777777777777779</v>
      </c>
      <c r="AY1439" s="65">
        <f t="shared" si="477"/>
        <v>-0.47222222222221966</v>
      </c>
      <c r="AZ1439" s="67">
        <f t="shared" si="478"/>
        <v>14514.333333333325</v>
      </c>
      <c r="BA1439" s="57"/>
      <c r="BB1439" s="57"/>
      <c r="BD1439" s="57">
        <v>1435</v>
      </c>
      <c r="BE1439" s="66">
        <v>20.6</v>
      </c>
      <c r="BF1439" s="66">
        <v>0</v>
      </c>
      <c r="BG1439" s="65">
        <f t="shared" si="467"/>
        <v>5.7222222222222223</v>
      </c>
      <c r="BH1439" s="65">
        <f t="shared" si="479"/>
        <v>-1.5</v>
      </c>
      <c r="BI1439" s="67">
        <f t="shared" si="480"/>
        <v>14862.5</v>
      </c>
      <c r="BJ1439" s="57"/>
      <c r="BK1439" s="57"/>
      <c r="BM1439" s="57">
        <v>1435</v>
      </c>
      <c r="BN1439" s="57">
        <v>20.6</v>
      </c>
      <c r="BO1439" s="66">
        <v>0</v>
      </c>
      <c r="BP1439" s="65">
        <f t="shared" si="468"/>
        <v>5.7222222222222223</v>
      </c>
      <c r="BQ1439" s="65">
        <f t="shared" si="481"/>
        <v>-1.5</v>
      </c>
      <c r="BR1439" s="67">
        <f t="shared" si="482"/>
        <v>14935.194444444438</v>
      </c>
      <c r="BS1439" s="57"/>
      <c r="BT1439" s="57"/>
    </row>
    <row r="1440" spans="1:72" x14ac:dyDescent="0.25">
      <c r="A1440" s="31">
        <v>1440</v>
      </c>
      <c r="B1440" s="56">
        <v>1437</v>
      </c>
      <c r="C1440" s="71">
        <v>19.7</v>
      </c>
      <c r="D1440" s="71">
        <v>0</v>
      </c>
      <c r="E1440" s="71">
        <v>5.4722222222222223</v>
      </c>
      <c r="F1440" s="71">
        <v>0.16666666666666607</v>
      </c>
      <c r="G1440" s="71">
        <v>14946.097222222215</v>
      </c>
      <c r="K1440" s="57">
        <v>1436</v>
      </c>
      <c r="L1440" s="66">
        <v>29.1</v>
      </c>
      <c r="M1440" s="66">
        <v>0</v>
      </c>
      <c r="N1440" s="65">
        <f t="shared" si="462"/>
        <v>8.0833333333333339</v>
      </c>
      <c r="O1440" s="65">
        <f t="shared" si="469"/>
        <v>-0.58333333333333215</v>
      </c>
      <c r="P1440" s="67">
        <f t="shared" si="470"/>
        <v>8354.1805555555438</v>
      </c>
      <c r="Q1440" s="57"/>
      <c r="R1440" s="57"/>
      <c r="T1440" s="57">
        <v>1436</v>
      </c>
      <c r="U1440" s="66">
        <v>2.9</v>
      </c>
      <c r="V1440" s="66">
        <v>0</v>
      </c>
      <c r="W1440" s="65">
        <f t="shared" si="463"/>
        <v>0.80555555555555547</v>
      </c>
      <c r="X1440" s="65">
        <f t="shared" si="471"/>
        <v>-0.30555555555555569</v>
      </c>
      <c r="Y1440" s="67">
        <f t="shared" si="472"/>
        <v>10633.7638888889</v>
      </c>
      <c r="Z1440" s="57"/>
      <c r="AA1440" s="57"/>
      <c r="AC1440" s="57">
        <v>1436</v>
      </c>
      <c r="AD1440" s="66">
        <v>0</v>
      </c>
      <c r="AE1440" s="66">
        <v>0</v>
      </c>
      <c r="AF1440" s="65">
        <f t="shared" si="464"/>
        <v>0</v>
      </c>
      <c r="AG1440" s="65">
        <f t="shared" si="473"/>
        <v>-0.33333333333333331</v>
      </c>
      <c r="AH1440" s="67">
        <f t="shared" si="474"/>
        <v>10244.777777777768</v>
      </c>
      <c r="AI1440" s="57"/>
      <c r="AJ1440" s="57"/>
      <c r="AL1440" s="57">
        <v>1436</v>
      </c>
      <c r="AM1440" s="66">
        <v>47.8</v>
      </c>
      <c r="AN1440" s="66">
        <v>0</v>
      </c>
      <c r="AO1440" s="65">
        <f t="shared" si="465"/>
        <v>13.277777777777777</v>
      </c>
      <c r="AP1440" s="65">
        <f t="shared" si="475"/>
        <v>-0.50000000000000178</v>
      </c>
      <c r="AQ1440" s="67">
        <f t="shared" si="476"/>
        <v>14527.861111111102</v>
      </c>
      <c r="AR1440" s="57"/>
      <c r="AS1440" s="57"/>
      <c r="AU1440" s="57">
        <v>1436</v>
      </c>
      <c r="AV1440" s="66">
        <v>47.8</v>
      </c>
      <c r="AW1440" s="66">
        <v>0</v>
      </c>
      <c r="AX1440" s="65">
        <f t="shared" si="466"/>
        <v>13.277777777777777</v>
      </c>
      <c r="AY1440" s="65">
        <f t="shared" si="477"/>
        <v>-0.50000000000000178</v>
      </c>
      <c r="AZ1440" s="67">
        <f t="shared" si="478"/>
        <v>14527.861111111102</v>
      </c>
      <c r="BA1440" s="57"/>
      <c r="BB1440" s="57"/>
      <c r="BD1440" s="57">
        <v>1436</v>
      </c>
      <c r="BE1440" s="66">
        <v>19.100000000000001</v>
      </c>
      <c r="BF1440" s="66">
        <v>0</v>
      </c>
      <c r="BG1440" s="65">
        <f t="shared" si="467"/>
        <v>5.3055555555555562</v>
      </c>
      <c r="BH1440" s="65">
        <f t="shared" si="479"/>
        <v>-0.41666666666666607</v>
      </c>
      <c r="BI1440" s="67">
        <f t="shared" si="480"/>
        <v>14868.013888888889</v>
      </c>
      <c r="BJ1440" s="57"/>
      <c r="BK1440" s="57"/>
      <c r="BM1440" s="57">
        <v>1436</v>
      </c>
      <c r="BN1440" s="57">
        <v>19.100000000000001</v>
      </c>
      <c r="BO1440" s="66">
        <v>0</v>
      </c>
      <c r="BP1440" s="65">
        <f t="shared" si="468"/>
        <v>5.3055555555555562</v>
      </c>
      <c r="BQ1440" s="65">
        <f t="shared" si="481"/>
        <v>-0.41666666666666607</v>
      </c>
      <c r="BR1440" s="67">
        <f t="shared" si="482"/>
        <v>14940.708333333327</v>
      </c>
      <c r="BS1440" s="57"/>
      <c r="BT1440" s="57"/>
    </row>
    <row r="1441" spans="1:72" x14ac:dyDescent="0.25">
      <c r="A1441" s="31">
        <v>1441</v>
      </c>
      <c r="B1441" s="56">
        <v>1438</v>
      </c>
      <c r="C1441" s="71">
        <v>21.1</v>
      </c>
      <c r="D1441" s="71">
        <v>0</v>
      </c>
      <c r="E1441" s="71">
        <v>5.8611111111111116</v>
      </c>
      <c r="F1441" s="71">
        <v>0.38888888888888928</v>
      </c>
      <c r="G1441" s="71">
        <v>14951.763888888881</v>
      </c>
      <c r="K1441" s="57">
        <v>1437</v>
      </c>
      <c r="L1441" s="66">
        <v>27.6</v>
      </c>
      <c r="M1441" s="66">
        <v>0</v>
      </c>
      <c r="N1441" s="65">
        <f t="shared" si="462"/>
        <v>7.666666666666667</v>
      </c>
      <c r="O1441" s="65">
        <f t="shared" si="469"/>
        <v>-0.41666666666666696</v>
      </c>
      <c r="P1441" s="67">
        <f t="shared" si="470"/>
        <v>8362.0555555555438</v>
      </c>
      <c r="Q1441" s="57"/>
      <c r="R1441" s="57"/>
      <c r="T1441" s="57">
        <v>1437</v>
      </c>
      <c r="U1441" s="66">
        <v>0</v>
      </c>
      <c r="V1441" s="66">
        <v>0</v>
      </c>
      <c r="W1441" s="65">
        <f t="shared" si="463"/>
        <v>0</v>
      </c>
      <c r="X1441" s="65">
        <f t="shared" si="471"/>
        <v>-0.80555555555555547</v>
      </c>
      <c r="Y1441" s="67">
        <f t="shared" si="472"/>
        <v>10634.166666666677</v>
      </c>
      <c r="Z1441" s="57"/>
      <c r="AA1441" s="57"/>
      <c r="AC1441" s="57">
        <v>1437</v>
      </c>
      <c r="AD1441" s="66">
        <v>0</v>
      </c>
      <c r="AE1441" s="66">
        <v>0</v>
      </c>
      <c r="AF1441" s="65">
        <f t="shared" si="464"/>
        <v>0</v>
      </c>
      <c r="AG1441" s="65">
        <f t="shared" si="473"/>
        <v>0</v>
      </c>
      <c r="AH1441" s="67">
        <f t="shared" si="474"/>
        <v>10244.777777777768</v>
      </c>
      <c r="AI1441" s="57"/>
      <c r="AJ1441" s="57"/>
      <c r="AL1441" s="57">
        <v>1437</v>
      </c>
      <c r="AM1441" s="66">
        <v>45.5</v>
      </c>
      <c r="AN1441" s="66">
        <v>0</v>
      </c>
      <c r="AO1441" s="65">
        <f t="shared" si="465"/>
        <v>12.638888888888889</v>
      </c>
      <c r="AP1441" s="65">
        <f t="shared" si="475"/>
        <v>-0.63888888888888751</v>
      </c>
      <c r="AQ1441" s="67">
        <f t="shared" si="476"/>
        <v>14540.819444444436</v>
      </c>
      <c r="AR1441" s="57"/>
      <c r="AS1441" s="57"/>
      <c r="AU1441" s="57">
        <v>1437</v>
      </c>
      <c r="AV1441" s="66">
        <v>45.5</v>
      </c>
      <c r="AW1441" s="66">
        <v>0</v>
      </c>
      <c r="AX1441" s="65">
        <f t="shared" si="466"/>
        <v>12.638888888888889</v>
      </c>
      <c r="AY1441" s="65">
        <f t="shared" si="477"/>
        <v>-0.63888888888888751</v>
      </c>
      <c r="AZ1441" s="67">
        <f t="shared" si="478"/>
        <v>14540.819444444436</v>
      </c>
      <c r="BA1441" s="57"/>
      <c r="BB1441" s="57"/>
      <c r="BD1441" s="57">
        <v>1437</v>
      </c>
      <c r="BE1441" s="66">
        <v>19.7</v>
      </c>
      <c r="BF1441" s="66">
        <v>0</v>
      </c>
      <c r="BG1441" s="65">
        <f t="shared" si="467"/>
        <v>5.4722222222222223</v>
      </c>
      <c r="BH1441" s="65">
        <f t="shared" si="479"/>
        <v>0.16666666666666607</v>
      </c>
      <c r="BI1441" s="67">
        <f t="shared" si="480"/>
        <v>14873.402777777777</v>
      </c>
      <c r="BJ1441" s="57"/>
      <c r="BK1441" s="57"/>
      <c r="BM1441" s="57">
        <v>1437</v>
      </c>
      <c r="BN1441" s="57">
        <v>19.7</v>
      </c>
      <c r="BO1441" s="66">
        <v>0</v>
      </c>
      <c r="BP1441" s="65">
        <f t="shared" si="468"/>
        <v>5.4722222222222223</v>
      </c>
      <c r="BQ1441" s="65">
        <f t="shared" si="481"/>
        <v>0.16666666666666607</v>
      </c>
      <c r="BR1441" s="67">
        <f t="shared" si="482"/>
        <v>14946.097222222215</v>
      </c>
      <c r="BS1441" s="57"/>
      <c r="BT1441" s="57"/>
    </row>
    <row r="1442" spans="1:72" x14ac:dyDescent="0.25">
      <c r="A1442" s="31">
        <v>1442</v>
      </c>
      <c r="B1442" s="56">
        <v>1439</v>
      </c>
      <c r="C1442" s="71">
        <v>22</v>
      </c>
      <c r="D1442" s="71">
        <v>0</v>
      </c>
      <c r="E1442" s="71">
        <v>6.1111111111111107</v>
      </c>
      <c r="F1442" s="71">
        <v>0.24999999999999911</v>
      </c>
      <c r="G1442" s="71">
        <v>14957.749999999993</v>
      </c>
      <c r="K1442" s="57">
        <v>1438</v>
      </c>
      <c r="L1442" s="66">
        <v>26.6</v>
      </c>
      <c r="M1442" s="66">
        <v>0</v>
      </c>
      <c r="N1442" s="65">
        <f t="shared" si="462"/>
        <v>7.3888888888888893</v>
      </c>
      <c r="O1442" s="65">
        <f t="shared" si="469"/>
        <v>-0.27777777777777768</v>
      </c>
      <c r="P1442" s="67">
        <f t="shared" si="470"/>
        <v>8369.5833333333212</v>
      </c>
      <c r="Q1442" s="57"/>
      <c r="R1442" s="57"/>
      <c r="T1442" s="57">
        <v>1438</v>
      </c>
      <c r="U1442" s="66">
        <v>0</v>
      </c>
      <c r="V1442" s="66">
        <v>0</v>
      </c>
      <c r="W1442" s="65">
        <f t="shared" si="463"/>
        <v>0</v>
      </c>
      <c r="X1442" s="65">
        <f t="shared" si="471"/>
        <v>0</v>
      </c>
      <c r="Y1442" s="67">
        <f t="shared" si="472"/>
        <v>10634.166666666677</v>
      </c>
      <c r="Z1442" s="57"/>
      <c r="AA1442" s="57"/>
      <c r="AC1442" s="57">
        <v>1438</v>
      </c>
      <c r="AD1442" s="66">
        <v>0</v>
      </c>
      <c r="AE1442" s="66">
        <v>0</v>
      </c>
      <c r="AF1442" s="65">
        <f t="shared" si="464"/>
        <v>0</v>
      </c>
      <c r="AG1442" s="65">
        <f t="shared" si="473"/>
        <v>0</v>
      </c>
      <c r="AH1442" s="67">
        <f t="shared" si="474"/>
        <v>10244.777777777768</v>
      </c>
      <c r="AI1442" s="57"/>
      <c r="AJ1442" s="57"/>
      <c r="AL1442" s="57">
        <v>1438</v>
      </c>
      <c r="AM1442" s="66">
        <v>42.8</v>
      </c>
      <c r="AN1442" s="66">
        <v>0</v>
      </c>
      <c r="AO1442" s="65">
        <f t="shared" si="465"/>
        <v>11.888888888888888</v>
      </c>
      <c r="AP1442" s="65">
        <f t="shared" si="475"/>
        <v>-0.75000000000000178</v>
      </c>
      <c r="AQ1442" s="67">
        <f t="shared" si="476"/>
        <v>14553.083333333325</v>
      </c>
      <c r="AR1442" s="57"/>
      <c r="AS1442" s="57"/>
      <c r="AU1442" s="57">
        <v>1438</v>
      </c>
      <c r="AV1442" s="66">
        <v>42.8</v>
      </c>
      <c r="AW1442" s="66">
        <v>0</v>
      </c>
      <c r="AX1442" s="65">
        <f t="shared" si="466"/>
        <v>11.888888888888888</v>
      </c>
      <c r="AY1442" s="65">
        <f t="shared" si="477"/>
        <v>-0.75000000000000178</v>
      </c>
      <c r="AZ1442" s="67">
        <f t="shared" si="478"/>
        <v>14553.083333333325</v>
      </c>
      <c r="BA1442" s="57"/>
      <c r="BB1442" s="57"/>
      <c r="BD1442" s="57">
        <v>1438</v>
      </c>
      <c r="BE1442" s="66">
        <v>21.1</v>
      </c>
      <c r="BF1442" s="66">
        <v>0</v>
      </c>
      <c r="BG1442" s="65">
        <f t="shared" si="467"/>
        <v>5.8611111111111116</v>
      </c>
      <c r="BH1442" s="65">
        <f t="shared" si="479"/>
        <v>0.38888888888888928</v>
      </c>
      <c r="BI1442" s="67">
        <f t="shared" si="480"/>
        <v>14879.069444444443</v>
      </c>
      <c r="BJ1442" s="57"/>
      <c r="BK1442" s="57"/>
      <c r="BM1442" s="57">
        <v>1438</v>
      </c>
      <c r="BN1442" s="57">
        <v>21.1</v>
      </c>
      <c r="BO1442" s="66">
        <v>0</v>
      </c>
      <c r="BP1442" s="65">
        <f t="shared" si="468"/>
        <v>5.8611111111111116</v>
      </c>
      <c r="BQ1442" s="65">
        <f t="shared" si="481"/>
        <v>0.38888888888888928</v>
      </c>
      <c r="BR1442" s="67">
        <f t="shared" si="482"/>
        <v>14951.763888888881</v>
      </c>
      <c r="BS1442" s="57"/>
      <c r="BT1442" s="57"/>
    </row>
    <row r="1443" spans="1:72" x14ac:dyDescent="0.25">
      <c r="A1443" s="31">
        <v>1443</v>
      </c>
      <c r="B1443" s="56">
        <v>1440</v>
      </c>
      <c r="C1443" s="71">
        <v>22.1</v>
      </c>
      <c r="D1443" s="71">
        <v>0</v>
      </c>
      <c r="E1443" s="71">
        <v>6.1388888888888893</v>
      </c>
      <c r="F1443" s="71">
        <v>2.7777777777778567E-2</v>
      </c>
      <c r="G1443" s="71">
        <v>14963.874999999993</v>
      </c>
      <c r="K1443" s="57">
        <v>1439</v>
      </c>
      <c r="L1443" s="66">
        <v>26.2</v>
      </c>
      <c r="M1443" s="66">
        <v>0</v>
      </c>
      <c r="N1443" s="65">
        <f t="shared" si="462"/>
        <v>7.2777777777777777</v>
      </c>
      <c r="O1443" s="65">
        <f t="shared" si="469"/>
        <v>-0.1111111111111116</v>
      </c>
      <c r="P1443" s="67">
        <f t="shared" si="470"/>
        <v>8376.9166666666551</v>
      </c>
      <c r="Q1443" s="57"/>
      <c r="R1443" s="57"/>
      <c r="T1443" s="57">
        <v>1439</v>
      </c>
      <c r="U1443" s="66">
        <v>0</v>
      </c>
      <c r="V1443" s="66">
        <v>0</v>
      </c>
      <c r="W1443" s="65">
        <f t="shared" si="463"/>
        <v>0</v>
      </c>
      <c r="X1443" s="65">
        <f t="shared" si="471"/>
        <v>0</v>
      </c>
      <c r="Y1443" s="67">
        <f t="shared" si="472"/>
        <v>10634.166666666677</v>
      </c>
      <c r="Z1443" s="57"/>
      <c r="AA1443" s="57"/>
      <c r="AC1443" s="57">
        <v>1439</v>
      </c>
      <c r="AD1443" s="66">
        <v>0</v>
      </c>
      <c r="AE1443" s="66">
        <v>0</v>
      </c>
      <c r="AF1443" s="65">
        <f t="shared" si="464"/>
        <v>0</v>
      </c>
      <c r="AG1443" s="65">
        <f t="shared" si="473"/>
        <v>0</v>
      </c>
      <c r="AH1443" s="67">
        <f t="shared" si="474"/>
        <v>10244.777777777768</v>
      </c>
      <c r="AI1443" s="57"/>
      <c r="AJ1443" s="57"/>
      <c r="AL1443" s="57">
        <v>1439</v>
      </c>
      <c r="AM1443" s="66">
        <v>39.799999999999997</v>
      </c>
      <c r="AN1443" s="66">
        <v>0</v>
      </c>
      <c r="AO1443" s="65">
        <f t="shared" si="465"/>
        <v>11.055555555555555</v>
      </c>
      <c r="AP1443" s="65">
        <f t="shared" si="475"/>
        <v>-0.83333333333333215</v>
      </c>
      <c r="AQ1443" s="67">
        <f t="shared" si="476"/>
        <v>14564.555555555547</v>
      </c>
      <c r="AR1443" s="57"/>
      <c r="AS1443" s="57"/>
      <c r="AU1443" s="57">
        <v>1439</v>
      </c>
      <c r="AV1443" s="66">
        <v>39.799999999999997</v>
      </c>
      <c r="AW1443" s="66">
        <v>0</v>
      </c>
      <c r="AX1443" s="65">
        <f t="shared" si="466"/>
        <v>11.055555555555555</v>
      </c>
      <c r="AY1443" s="65">
        <f t="shared" si="477"/>
        <v>-0.83333333333333215</v>
      </c>
      <c r="AZ1443" s="67">
        <f t="shared" si="478"/>
        <v>14564.555555555547</v>
      </c>
      <c r="BA1443" s="57"/>
      <c r="BB1443" s="57"/>
      <c r="BD1443" s="57">
        <v>1439</v>
      </c>
      <c r="BE1443" s="66">
        <v>22</v>
      </c>
      <c r="BF1443" s="66">
        <v>0</v>
      </c>
      <c r="BG1443" s="65">
        <f t="shared" si="467"/>
        <v>6.1111111111111107</v>
      </c>
      <c r="BH1443" s="65">
        <f t="shared" si="479"/>
        <v>0.24999999999999911</v>
      </c>
      <c r="BI1443" s="67">
        <f t="shared" si="480"/>
        <v>14885.055555555555</v>
      </c>
      <c r="BJ1443" s="57"/>
      <c r="BK1443" s="57"/>
      <c r="BM1443" s="57">
        <v>1439</v>
      </c>
      <c r="BN1443" s="57">
        <v>22</v>
      </c>
      <c r="BO1443" s="66">
        <v>0</v>
      </c>
      <c r="BP1443" s="65">
        <f t="shared" si="468"/>
        <v>6.1111111111111107</v>
      </c>
      <c r="BQ1443" s="65">
        <f t="shared" si="481"/>
        <v>0.24999999999999911</v>
      </c>
      <c r="BR1443" s="67">
        <f t="shared" si="482"/>
        <v>14957.749999999993</v>
      </c>
      <c r="BS1443" s="57"/>
      <c r="BT1443" s="57"/>
    </row>
    <row r="1444" spans="1:72" x14ac:dyDescent="0.25">
      <c r="A1444" s="31">
        <v>1444</v>
      </c>
      <c r="B1444" s="56">
        <v>1441</v>
      </c>
      <c r="C1444" s="71">
        <v>21.4</v>
      </c>
      <c r="D1444" s="71">
        <v>0</v>
      </c>
      <c r="E1444" s="71">
        <v>5.9444444444444438</v>
      </c>
      <c r="F1444" s="71">
        <v>-0.19444444444444553</v>
      </c>
      <c r="G1444" s="71">
        <v>14969.916666666659</v>
      </c>
      <c r="K1444" s="57">
        <v>1440</v>
      </c>
      <c r="L1444" s="66">
        <v>26.3</v>
      </c>
      <c r="M1444" s="66">
        <v>0</v>
      </c>
      <c r="N1444" s="65">
        <f t="shared" si="462"/>
        <v>7.3055555555555554</v>
      </c>
      <c r="O1444" s="65">
        <f t="shared" si="469"/>
        <v>2.7777777777777679E-2</v>
      </c>
      <c r="P1444" s="67">
        <f t="shared" si="470"/>
        <v>8384.2083333333212</v>
      </c>
      <c r="Q1444" s="57"/>
      <c r="R1444" s="57"/>
      <c r="T1444" s="57">
        <v>1440</v>
      </c>
      <c r="U1444" s="66">
        <v>0</v>
      </c>
      <c r="V1444" s="66">
        <v>0</v>
      </c>
      <c r="W1444" s="65">
        <f t="shared" si="463"/>
        <v>0</v>
      </c>
      <c r="X1444" s="65">
        <f t="shared" si="471"/>
        <v>0</v>
      </c>
      <c r="Y1444" s="67">
        <f t="shared" si="472"/>
        <v>10634.166666666677</v>
      </c>
      <c r="Z1444" s="57"/>
      <c r="AA1444" s="57"/>
      <c r="AC1444" s="57">
        <v>1440</v>
      </c>
      <c r="AD1444" s="66">
        <v>0</v>
      </c>
      <c r="AE1444" s="66">
        <v>0</v>
      </c>
      <c r="AF1444" s="65">
        <f t="shared" si="464"/>
        <v>0</v>
      </c>
      <c r="AG1444" s="65">
        <f t="shared" si="473"/>
        <v>0</v>
      </c>
      <c r="AH1444" s="67">
        <f t="shared" si="474"/>
        <v>10244.777777777768</v>
      </c>
      <c r="AI1444" s="57"/>
      <c r="AJ1444" s="57"/>
      <c r="AL1444" s="57">
        <v>1440</v>
      </c>
      <c r="AM1444" s="66">
        <v>36.5</v>
      </c>
      <c r="AN1444" s="66">
        <v>0</v>
      </c>
      <c r="AO1444" s="65">
        <f t="shared" si="465"/>
        <v>10.138888888888889</v>
      </c>
      <c r="AP1444" s="65">
        <f t="shared" si="475"/>
        <v>-0.91666666666666607</v>
      </c>
      <c r="AQ1444" s="67">
        <f t="shared" si="476"/>
        <v>14575.15277777777</v>
      </c>
      <c r="AR1444" s="57"/>
      <c r="AS1444" s="57"/>
      <c r="AU1444" s="57">
        <v>1440</v>
      </c>
      <c r="AV1444" s="66">
        <v>36.5</v>
      </c>
      <c r="AW1444" s="66">
        <v>0</v>
      </c>
      <c r="AX1444" s="65">
        <f t="shared" si="466"/>
        <v>10.138888888888889</v>
      </c>
      <c r="AY1444" s="65">
        <f t="shared" si="477"/>
        <v>-0.91666666666666607</v>
      </c>
      <c r="AZ1444" s="67">
        <f t="shared" si="478"/>
        <v>14575.15277777777</v>
      </c>
      <c r="BA1444" s="57"/>
      <c r="BB1444" s="57"/>
      <c r="BD1444" s="57">
        <v>1440</v>
      </c>
      <c r="BE1444" s="66">
        <v>22.1</v>
      </c>
      <c r="BF1444" s="66">
        <v>0</v>
      </c>
      <c r="BG1444" s="65">
        <f t="shared" si="467"/>
        <v>6.1388888888888893</v>
      </c>
      <c r="BH1444" s="65">
        <f t="shared" si="479"/>
        <v>2.7777777777778567E-2</v>
      </c>
      <c r="BI1444" s="67">
        <f t="shared" si="480"/>
        <v>14891.180555555555</v>
      </c>
      <c r="BJ1444" s="57"/>
      <c r="BK1444" s="57"/>
      <c r="BM1444" s="57">
        <v>1440</v>
      </c>
      <c r="BN1444" s="57">
        <v>22.1</v>
      </c>
      <c r="BO1444" s="66">
        <v>0</v>
      </c>
      <c r="BP1444" s="65">
        <f t="shared" si="468"/>
        <v>6.1388888888888893</v>
      </c>
      <c r="BQ1444" s="65">
        <f t="shared" si="481"/>
        <v>2.7777777777778567E-2</v>
      </c>
      <c r="BR1444" s="67">
        <f t="shared" si="482"/>
        <v>14963.874999999993</v>
      </c>
      <c r="BS1444" s="57"/>
      <c r="BT1444" s="57"/>
    </row>
    <row r="1445" spans="1:72" x14ac:dyDescent="0.25">
      <c r="A1445" s="31">
        <v>1445</v>
      </c>
      <c r="B1445" s="56">
        <v>1442</v>
      </c>
      <c r="C1445" s="71">
        <v>19.600000000000001</v>
      </c>
      <c r="D1445" s="71">
        <v>0</v>
      </c>
      <c r="E1445" s="71">
        <v>5.4444444444444446</v>
      </c>
      <c r="F1445" s="71">
        <v>-0.49999999999999911</v>
      </c>
      <c r="G1445" s="71">
        <v>14975.611111111104</v>
      </c>
      <c r="K1445" s="57">
        <v>1441</v>
      </c>
      <c r="L1445" s="66">
        <v>26.7</v>
      </c>
      <c r="M1445" s="66">
        <v>0</v>
      </c>
      <c r="N1445" s="65">
        <f t="shared" si="462"/>
        <v>7.4166666666666661</v>
      </c>
      <c r="O1445" s="65">
        <f t="shared" si="469"/>
        <v>0.11111111111111072</v>
      </c>
      <c r="P1445" s="67">
        <f t="shared" si="470"/>
        <v>8391.5694444444325</v>
      </c>
      <c r="Q1445" s="57"/>
      <c r="R1445" s="57"/>
      <c r="T1445" s="57">
        <v>1441</v>
      </c>
      <c r="U1445" s="66">
        <v>0</v>
      </c>
      <c r="V1445" s="66">
        <v>0</v>
      </c>
      <c r="W1445" s="65">
        <f t="shared" si="463"/>
        <v>0</v>
      </c>
      <c r="X1445" s="65">
        <f t="shared" si="471"/>
        <v>0</v>
      </c>
      <c r="Y1445" s="67">
        <f t="shared" si="472"/>
        <v>10634.166666666677</v>
      </c>
      <c r="Z1445" s="57"/>
      <c r="AA1445" s="57"/>
      <c r="AC1445" s="57">
        <v>1441</v>
      </c>
      <c r="AD1445" s="66">
        <v>0</v>
      </c>
      <c r="AE1445" s="66">
        <v>0</v>
      </c>
      <c r="AF1445" s="65">
        <f t="shared" si="464"/>
        <v>0</v>
      </c>
      <c r="AG1445" s="65">
        <f t="shared" si="473"/>
        <v>0</v>
      </c>
      <c r="AH1445" s="67">
        <f t="shared" si="474"/>
        <v>10244.777777777768</v>
      </c>
      <c r="AI1445" s="57"/>
      <c r="AJ1445" s="57"/>
      <c r="AL1445" s="57">
        <v>1441</v>
      </c>
      <c r="AM1445" s="66">
        <v>33</v>
      </c>
      <c r="AN1445" s="66">
        <v>0</v>
      </c>
      <c r="AO1445" s="65">
        <f t="shared" si="465"/>
        <v>9.1666666666666661</v>
      </c>
      <c r="AP1445" s="65">
        <f t="shared" si="475"/>
        <v>-0.97222222222222321</v>
      </c>
      <c r="AQ1445" s="67">
        <f t="shared" si="476"/>
        <v>14584.805555555547</v>
      </c>
      <c r="AR1445" s="57"/>
      <c r="AS1445" s="57"/>
      <c r="AU1445" s="57">
        <v>1441</v>
      </c>
      <c r="AV1445" s="66">
        <v>33</v>
      </c>
      <c r="AW1445" s="66">
        <v>0</v>
      </c>
      <c r="AX1445" s="65">
        <f t="shared" si="466"/>
        <v>9.1666666666666661</v>
      </c>
      <c r="AY1445" s="65">
        <f t="shared" si="477"/>
        <v>-0.97222222222222321</v>
      </c>
      <c r="AZ1445" s="67">
        <f t="shared" si="478"/>
        <v>14584.805555555547</v>
      </c>
      <c r="BA1445" s="57"/>
      <c r="BB1445" s="57"/>
      <c r="BD1445" s="57">
        <v>1441</v>
      </c>
      <c r="BE1445" s="66">
        <v>21.4</v>
      </c>
      <c r="BF1445" s="66">
        <v>0</v>
      </c>
      <c r="BG1445" s="65">
        <f t="shared" si="467"/>
        <v>5.9444444444444438</v>
      </c>
      <c r="BH1445" s="65">
        <f t="shared" si="479"/>
        <v>-0.19444444444444553</v>
      </c>
      <c r="BI1445" s="67">
        <f t="shared" si="480"/>
        <v>14897.222222222221</v>
      </c>
      <c r="BJ1445" s="57"/>
      <c r="BK1445" s="57"/>
      <c r="BM1445" s="57">
        <v>1441</v>
      </c>
      <c r="BN1445" s="57">
        <v>21.4</v>
      </c>
      <c r="BO1445" s="66">
        <v>0</v>
      </c>
      <c r="BP1445" s="65">
        <f t="shared" si="468"/>
        <v>5.9444444444444438</v>
      </c>
      <c r="BQ1445" s="65">
        <f t="shared" si="481"/>
        <v>-0.19444444444444553</v>
      </c>
      <c r="BR1445" s="67">
        <f t="shared" si="482"/>
        <v>14969.916666666659</v>
      </c>
      <c r="BS1445" s="57"/>
      <c r="BT1445" s="57"/>
    </row>
    <row r="1446" spans="1:72" x14ac:dyDescent="0.25">
      <c r="A1446" s="31">
        <v>1446</v>
      </c>
      <c r="B1446" s="56">
        <v>1443</v>
      </c>
      <c r="C1446" s="71">
        <v>18.3</v>
      </c>
      <c r="D1446" s="71">
        <v>0</v>
      </c>
      <c r="E1446" s="71">
        <v>5.083333333333333</v>
      </c>
      <c r="F1446" s="71">
        <v>-0.3611111111111116</v>
      </c>
      <c r="G1446" s="71">
        <v>14980.874999999993</v>
      </c>
      <c r="K1446" s="57">
        <v>1442</v>
      </c>
      <c r="L1446" s="66">
        <v>27.5</v>
      </c>
      <c r="M1446" s="66">
        <v>0</v>
      </c>
      <c r="N1446" s="65">
        <f t="shared" si="462"/>
        <v>7.6388888888888884</v>
      </c>
      <c r="O1446" s="65">
        <f t="shared" si="469"/>
        <v>0.22222222222222232</v>
      </c>
      <c r="P1446" s="67">
        <f t="shared" si="470"/>
        <v>8399.0972222222099</v>
      </c>
      <c r="Q1446" s="57"/>
      <c r="R1446" s="57"/>
      <c r="T1446" s="57">
        <v>1442</v>
      </c>
      <c r="U1446" s="66">
        <v>0</v>
      </c>
      <c r="V1446" s="66">
        <v>0</v>
      </c>
      <c r="W1446" s="65">
        <f t="shared" si="463"/>
        <v>0</v>
      </c>
      <c r="X1446" s="65">
        <f t="shared" si="471"/>
        <v>0</v>
      </c>
      <c r="Y1446" s="67">
        <f t="shared" si="472"/>
        <v>10634.166666666677</v>
      </c>
      <c r="Z1446" s="57"/>
      <c r="AA1446" s="57"/>
      <c r="AC1446" s="57">
        <v>1442</v>
      </c>
      <c r="AD1446" s="66">
        <v>0</v>
      </c>
      <c r="AE1446" s="66">
        <v>0</v>
      </c>
      <c r="AF1446" s="65">
        <f t="shared" si="464"/>
        <v>0</v>
      </c>
      <c r="AG1446" s="65">
        <f t="shared" si="473"/>
        <v>0</v>
      </c>
      <c r="AH1446" s="67">
        <f t="shared" si="474"/>
        <v>10244.777777777768</v>
      </c>
      <c r="AI1446" s="57"/>
      <c r="AJ1446" s="57"/>
      <c r="AL1446" s="57">
        <v>1442</v>
      </c>
      <c r="AM1446" s="66">
        <v>29.5</v>
      </c>
      <c r="AN1446" s="66">
        <v>0</v>
      </c>
      <c r="AO1446" s="65">
        <f t="shared" si="465"/>
        <v>8.1944444444444446</v>
      </c>
      <c r="AP1446" s="65">
        <f t="shared" si="475"/>
        <v>-0.97222222222222143</v>
      </c>
      <c r="AQ1446" s="67">
        <f t="shared" si="476"/>
        <v>14593.486111111102</v>
      </c>
      <c r="AR1446" s="57"/>
      <c r="AS1446" s="57"/>
      <c r="AU1446" s="57">
        <v>1442</v>
      </c>
      <c r="AV1446" s="66">
        <v>29.5</v>
      </c>
      <c r="AW1446" s="66">
        <v>0</v>
      </c>
      <c r="AX1446" s="65">
        <f t="shared" si="466"/>
        <v>8.1944444444444446</v>
      </c>
      <c r="AY1446" s="65">
        <f t="shared" si="477"/>
        <v>-0.97222222222222143</v>
      </c>
      <c r="AZ1446" s="67">
        <f t="shared" si="478"/>
        <v>14593.486111111102</v>
      </c>
      <c r="BA1446" s="57"/>
      <c r="BB1446" s="57"/>
      <c r="BD1446" s="57">
        <v>1442</v>
      </c>
      <c r="BE1446" s="66">
        <v>19.600000000000001</v>
      </c>
      <c r="BF1446" s="66">
        <v>0</v>
      </c>
      <c r="BG1446" s="65">
        <f t="shared" si="467"/>
        <v>5.4444444444444446</v>
      </c>
      <c r="BH1446" s="65">
        <f t="shared" si="479"/>
        <v>-0.49999999999999911</v>
      </c>
      <c r="BI1446" s="67">
        <f t="shared" si="480"/>
        <v>14902.916666666666</v>
      </c>
      <c r="BJ1446" s="57"/>
      <c r="BK1446" s="57"/>
      <c r="BM1446" s="57">
        <v>1442</v>
      </c>
      <c r="BN1446" s="57">
        <v>19.600000000000001</v>
      </c>
      <c r="BO1446" s="66">
        <v>0</v>
      </c>
      <c r="BP1446" s="65">
        <f t="shared" si="468"/>
        <v>5.4444444444444446</v>
      </c>
      <c r="BQ1446" s="65">
        <f t="shared" si="481"/>
        <v>-0.49999999999999911</v>
      </c>
      <c r="BR1446" s="67">
        <f t="shared" si="482"/>
        <v>14975.611111111104</v>
      </c>
      <c r="BS1446" s="57"/>
      <c r="BT1446" s="57"/>
    </row>
    <row r="1447" spans="1:72" x14ac:dyDescent="0.25">
      <c r="A1447" s="31">
        <v>1447</v>
      </c>
      <c r="B1447" s="56">
        <v>1444</v>
      </c>
      <c r="C1447" s="71">
        <v>18</v>
      </c>
      <c r="D1447" s="71">
        <v>0</v>
      </c>
      <c r="E1447" s="71">
        <v>5</v>
      </c>
      <c r="F1447" s="71">
        <v>-8.3333333333333037E-2</v>
      </c>
      <c r="G1447" s="71">
        <v>14985.916666666659</v>
      </c>
      <c r="K1447" s="57">
        <v>1443</v>
      </c>
      <c r="L1447" s="66">
        <v>28.4</v>
      </c>
      <c r="M1447" s="66">
        <v>0</v>
      </c>
      <c r="N1447" s="65">
        <f t="shared" si="462"/>
        <v>7.8888888888888884</v>
      </c>
      <c r="O1447" s="65">
        <f t="shared" si="469"/>
        <v>0.25</v>
      </c>
      <c r="P1447" s="67">
        <f t="shared" si="470"/>
        <v>8406.8611111110986</v>
      </c>
      <c r="Q1447" s="57"/>
      <c r="R1447" s="57"/>
      <c r="T1447" s="57">
        <v>1443</v>
      </c>
      <c r="U1447" s="66">
        <v>0</v>
      </c>
      <c r="V1447" s="66">
        <v>0</v>
      </c>
      <c r="W1447" s="65">
        <f t="shared" si="463"/>
        <v>0</v>
      </c>
      <c r="X1447" s="65">
        <f t="shared" si="471"/>
        <v>0</v>
      </c>
      <c r="Y1447" s="67">
        <f t="shared" si="472"/>
        <v>10634.166666666677</v>
      </c>
      <c r="Z1447" s="57"/>
      <c r="AA1447" s="57"/>
      <c r="AC1447" s="57">
        <v>1443</v>
      </c>
      <c r="AD1447" s="66">
        <v>0</v>
      </c>
      <c r="AE1447" s="66">
        <v>0</v>
      </c>
      <c r="AF1447" s="65">
        <f t="shared" si="464"/>
        <v>0</v>
      </c>
      <c r="AG1447" s="65">
        <f t="shared" si="473"/>
        <v>0</v>
      </c>
      <c r="AH1447" s="67">
        <f t="shared" si="474"/>
        <v>10244.777777777768</v>
      </c>
      <c r="AI1447" s="57"/>
      <c r="AJ1447" s="57"/>
      <c r="AL1447" s="57">
        <v>1443</v>
      </c>
      <c r="AM1447" s="66">
        <v>25.8</v>
      </c>
      <c r="AN1447" s="66">
        <v>0</v>
      </c>
      <c r="AO1447" s="65">
        <f t="shared" si="465"/>
        <v>7.166666666666667</v>
      </c>
      <c r="AP1447" s="65">
        <f t="shared" si="475"/>
        <v>-1.0277777777777777</v>
      </c>
      <c r="AQ1447" s="67">
        <f t="shared" si="476"/>
        <v>14601.166666666657</v>
      </c>
      <c r="AR1447" s="57"/>
      <c r="AS1447" s="57"/>
      <c r="AU1447" s="57">
        <v>1443</v>
      </c>
      <c r="AV1447" s="66">
        <v>25.8</v>
      </c>
      <c r="AW1447" s="66">
        <v>0</v>
      </c>
      <c r="AX1447" s="65">
        <f t="shared" si="466"/>
        <v>7.166666666666667</v>
      </c>
      <c r="AY1447" s="65">
        <f t="shared" si="477"/>
        <v>-1.0277777777777777</v>
      </c>
      <c r="AZ1447" s="67">
        <f t="shared" si="478"/>
        <v>14601.166666666657</v>
      </c>
      <c r="BA1447" s="57"/>
      <c r="BB1447" s="57"/>
      <c r="BD1447" s="57">
        <v>1443</v>
      </c>
      <c r="BE1447" s="66">
        <v>18.3</v>
      </c>
      <c r="BF1447" s="66">
        <v>0</v>
      </c>
      <c r="BG1447" s="65">
        <f t="shared" si="467"/>
        <v>5.083333333333333</v>
      </c>
      <c r="BH1447" s="65">
        <f t="shared" si="479"/>
        <v>-0.3611111111111116</v>
      </c>
      <c r="BI1447" s="67">
        <f t="shared" si="480"/>
        <v>14908.180555555555</v>
      </c>
      <c r="BJ1447" s="57"/>
      <c r="BK1447" s="57"/>
      <c r="BM1447" s="57">
        <v>1443</v>
      </c>
      <c r="BN1447" s="57">
        <v>18.3</v>
      </c>
      <c r="BO1447" s="66">
        <v>0</v>
      </c>
      <c r="BP1447" s="65">
        <f t="shared" si="468"/>
        <v>5.083333333333333</v>
      </c>
      <c r="BQ1447" s="65">
        <f t="shared" si="481"/>
        <v>-0.3611111111111116</v>
      </c>
      <c r="BR1447" s="67">
        <f t="shared" si="482"/>
        <v>14980.874999999993</v>
      </c>
      <c r="BS1447" s="57"/>
      <c r="BT1447" s="57"/>
    </row>
    <row r="1448" spans="1:72" x14ac:dyDescent="0.25">
      <c r="A1448" s="31">
        <v>1448</v>
      </c>
      <c r="B1448" s="56">
        <v>1445</v>
      </c>
      <c r="C1448" s="71">
        <v>18.3</v>
      </c>
      <c r="D1448" s="71">
        <v>0</v>
      </c>
      <c r="E1448" s="71">
        <v>5.083333333333333</v>
      </c>
      <c r="F1448" s="71">
        <v>8.3333333333333037E-2</v>
      </c>
      <c r="G1448" s="71">
        <v>14990.958333333325</v>
      </c>
      <c r="K1448" s="57">
        <v>1444</v>
      </c>
      <c r="L1448" s="66">
        <v>29.4</v>
      </c>
      <c r="M1448" s="66">
        <v>0</v>
      </c>
      <c r="N1448" s="65">
        <f t="shared" si="462"/>
        <v>8.1666666666666661</v>
      </c>
      <c r="O1448" s="65">
        <f t="shared" si="469"/>
        <v>0.27777777777777768</v>
      </c>
      <c r="P1448" s="67">
        <f t="shared" si="470"/>
        <v>8414.888888888876</v>
      </c>
      <c r="Q1448" s="57"/>
      <c r="R1448" s="57"/>
      <c r="T1448" s="57">
        <v>1444</v>
      </c>
      <c r="U1448" s="66">
        <v>0</v>
      </c>
      <c r="V1448" s="66">
        <v>0</v>
      </c>
      <c r="W1448" s="65">
        <f t="shared" si="463"/>
        <v>0</v>
      </c>
      <c r="X1448" s="65">
        <f t="shared" si="471"/>
        <v>0</v>
      </c>
      <c r="Y1448" s="67">
        <f t="shared" si="472"/>
        <v>10634.166666666677</v>
      </c>
      <c r="Z1448" s="57"/>
      <c r="AA1448" s="57"/>
      <c r="AC1448" s="57">
        <v>1444</v>
      </c>
      <c r="AD1448" s="66">
        <v>0</v>
      </c>
      <c r="AE1448" s="66">
        <v>0</v>
      </c>
      <c r="AF1448" s="65">
        <f t="shared" si="464"/>
        <v>0</v>
      </c>
      <c r="AG1448" s="65">
        <f t="shared" si="473"/>
        <v>0</v>
      </c>
      <c r="AH1448" s="67">
        <f t="shared" si="474"/>
        <v>10244.777777777768</v>
      </c>
      <c r="AI1448" s="57"/>
      <c r="AJ1448" s="57"/>
      <c r="AL1448" s="57">
        <v>1444</v>
      </c>
      <c r="AM1448" s="66">
        <v>22.1</v>
      </c>
      <c r="AN1448" s="66">
        <v>0</v>
      </c>
      <c r="AO1448" s="65">
        <f t="shared" si="465"/>
        <v>6.1388888888888893</v>
      </c>
      <c r="AP1448" s="65">
        <f t="shared" si="475"/>
        <v>-1.0277777777777777</v>
      </c>
      <c r="AQ1448" s="67">
        <f t="shared" si="476"/>
        <v>14607.819444444434</v>
      </c>
      <c r="AR1448" s="57"/>
      <c r="AS1448" s="57"/>
      <c r="AU1448" s="57">
        <v>1444</v>
      </c>
      <c r="AV1448" s="66">
        <v>22.1</v>
      </c>
      <c r="AW1448" s="66">
        <v>0</v>
      </c>
      <c r="AX1448" s="65">
        <f t="shared" si="466"/>
        <v>6.1388888888888893</v>
      </c>
      <c r="AY1448" s="65">
        <f t="shared" si="477"/>
        <v>-1.0277777777777777</v>
      </c>
      <c r="AZ1448" s="67">
        <f t="shared" si="478"/>
        <v>14607.819444444434</v>
      </c>
      <c r="BA1448" s="57"/>
      <c r="BB1448" s="57"/>
      <c r="BD1448" s="57">
        <v>1444</v>
      </c>
      <c r="BE1448" s="66">
        <v>18</v>
      </c>
      <c r="BF1448" s="66">
        <v>0</v>
      </c>
      <c r="BG1448" s="65">
        <f t="shared" si="467"/>
        <v>5</v>
      </c>
      <c r="BH1448" s="65">
        <f t="shared" si="479"/>
        <v>-8.3333333333333037E-2</v>
      </c>
      <c r="BI1448" s="67">
        <f t="shared" si="480"/>
        <v>14913.222222222221</v>
      </c>
      <c r="BJ1448" s="57"/>
      <c r="BK1448" s="57"/>
      <c r="BM1448" s="57">
        <v>1444</v>
      </c>
      <c r="BN1448" s="57">
        <v>18</v>
      </c>
      <c r="BO1448" s="66">
        <v>0</v>
      </c>
      <c r="BP1448" s="65">
        <f t="shared" si="468"/>
        <v>5</v>
      </c>
      <c r="BQ1448" s="65">
        <f t="shared" si="481"/>
        <v>-8.3333333333333037E-2</v>
      </c>
      <c r="BR1448" s="67">
        <f t="shared" si="482"/>
        <v>14985.916666666659</v>
      </c>
      <c r="BS1448" s="57"/>
      <c r="BT1448" s="57"/>
    </row>
    <row r="1449" spans="1:72" x14ac:dyDescent="0.25">
      <c r="A1449" s="31">
        <v>1449</v>
      </c>
      <c r="B1449" s="56">
        <v>1446</v>
      </c>
      <c r="C1449" s="71">
        <v>18.5</v>
      </c>
      <c r="D1449" s="71">
        <v>0</v>
      </c>
      <c r="E1449" s="71">
        <v>5.1388888888888884</v>
      </c>
      <c r="F1449" s="71">
        <v>5.5555555555555358E-2</v>
      </c>
      <c r="G1449" s="71">
        <v>14996.069444444436</v>
      </c>
      <c r="K1449" s="57">
        <v>1445</v>
      </c>
      <c r="L1449" s="66">
        <v>30.4</v>
      </c>
      <c r="M1449" s="66">
        <v>0</v>
      </c>
      <c r="N1449" s="65">
        <f t="shared" si="462"/>
        <v>8.4444444444444446</v>
      </c>
      <c r="O1449" s="65">
        <f t="shared" si="469"/>
        <v>0.27777777777777857</v>
      </c>
      <c r="P1449" s="67">
        <f t="shared" si="470"/>
        <v>8423.1944444444307</v>
      </c>
      <c r="Q1449" s="57"/>
      <c r="R1449" s="57"/>
      <c r="T1449" s="57">
        <v>1445</v>
      </c>
      <c r="U1449" s="66">
        <v>0</v>
      </c>
      <c r="V1449" s="66">
        <v>0</v>
      </c>
      <c r="W1449" s="65">
        <f t="shared" si="463"/>
        <v>0</v>
      </c>
      <c r="X1449" s="65">
        <f t="shared" si="471"/>
        <v>0</v>
      </c>
      <c r="Y1449" s="67">
        <f t="shared" si="472"/>
        <v>10634.166666666677</v>
      </c>
      <c r="Z1449" s="57"/>
      <c r="AA1449" s="57"/>
      <c r="AC1449" s="57">
        <v>1445</v>
      </c>
      <c r="AD1449" s="66">
        <v>0</v>
      </c>
      <c r="AE1449" s="66">
        <v>0</v>
      </c>
      <c r="AF1449" s="65">
        <f t="shared" si="464"/>
        <v>0</v>
      </c>
      <c r="AG1449" s="65">
        <f t="shared" si="473"/>
        <v>0</v>
      </c>
      <c r="AH1449" s="67">
        <f t="shared" si="474"/>
        <v>10244.777777777768</v>
      </c>
      <c r="AI1449" s="57"/>
      <c r="AJ1449" s="57"/>
      <c r="AL1449" s="57">
        <v>1445</v>
      </c>
      <c r="AM1449" s="66">
        <v>18.600000000000001</v>
      </c>
      <c r="AN1449" s="66">
        <v>0</v>
      </c>
      <c r="AO1449" s="65">
        <f t="shared" si="465"/>
        <v>5.166666666666667</v>
      </c>
      <c r="AP1449" s="65">
        <f t="shared" si="475"/>
        <v>-0.97222222222222232</v>
      </c>
      <c r="AQ1449" s="67">
        <f t="shared" si="476"/>
        <v>14613.472222222212</v>
      </c>
      <c r="AR1449" s="57"/>
      <c r="AS1449" s="57"/>
      <c r="AU1449" s="57">
        <v>1445</v>
      </c>
      <c r="AV1449" s="66">
        <v>18.600000000000001</v>
      </c>
      <c r="AW1449" s="66">
        <v>0</v>
      </c>
      <c r="AX1449" s="65">
        <f t="shared" si="466"/>
        <v>5.166666666666667</v>
      </c>
      <c r="AY1449" s="65">
        <f t="shared" si="477"/>
        <v>-0.97222222222222232</v>
      </c>
      <c r="AZ1449" s="67">
        <f t="shared" si="478"/>
        <v>14613.472222222212</v>
      </c>
      <c r="BA1449" s="57"/>
      <c r="BB1449" s="57"/>
      <c r="BD1449" s="57">
        <v>1445</v>
      </c>
      <c r="BE1449" s="66">
        <v>18.3</v>
      </c>
      <c r="BF1449" s="66">
        <v>0</v>
      </c>
      <c r="BG1449" s="65">
        <f t="shared" si="467"/>
        <v>5.083333333333333</v>
      </c>
      <c r="BH1449" s="65">
        <f t="shared" si="479"/>
        <v>8.3333333333333037E-2</v>
      </c>
      <c r="BI1449" s="67">
        <f t="shared" si="480"/>
        <v>14918.263888888887</v>
      </c>
      <c r="BJ1449" s="57"/>
      <c r="BK1449" s="57"/>
      <c r="BM1449" s="57">
        <v>1445</v>
      </c>
      <c r="BN1449" s="57">
        <v>18.3</v>
      </c>
      <c r="BO1449" s="66">
        <v>0</v>
      </c>
      <c r="BP1449" s="65">
        <f t="shared" si="468"/>
        <v>5.083333333333333</v>
      </c>
      <c r="BQ1449" s="65">
        <f t="shared" si="481"/>
        <v>8.3333333333333037E-2</v>
      </c>
      <c r="BR1449" s="67">
        <f t="shared" si="482"/>
        <v>14990.958333333325</v>
      </c>
      <c r="BS1449" s="57"/>
      <c r="BT1449" s="57"/>
    </row>
    <row r="1450" spans="1:72" x14ac:dyDescent="0.25">
      <c r="A1450" s="31">
        <v>1450</v>
      </c>
      <c r="B1450" s="56">
        <v>1447</v>
      </c>
      <c r="C1450" s="71">
        <v>17.899999999999999</v>
      </c>
      <c r="D1450" s="71">
        <v>0</v>
      </c>
      <c r="E1450" s="71">
        <v>4.9722222222222214</v>
      </c>
      <c r="F1450" s="71">
        <v>-0.16666666666666696</v>
      </c>
      <c r="G1450" s="71">
        <v>15001.124999999991</v>
      </c>
      <c r="K1450" s="57">
        <v>1446</v>
      </c>
      <c r="L1450" s="66">
        <v>31.2</v>
      </c>
      <c r="M1450" s="66">
        <v>0</v>
      </c>
      <c r="N1450" s="65">
        <f t="shared" si="462"/>
        <v>8.6666666666666661</v>
      </c>
      <c r="O1450" s="65">
        <f t="shared" si="469"/>
        <v>0.22222222222222143</v>
      </c>
      <c r="P1450" s="67">
        <f t="shared" si="470"/>
        <v>8431.7499999999854</v>
      </c>
      <c r="Q1450" s="57"/>
      <c r="R1450" s="57"/>
      <c r="T1450" s="57">
        <v>1446</v>
      </c>
      <c r="U1450" s="66">
        <v>0</v>
      </c>
      <c r="V1450" s="66">
        <v>0</v>
      </c>
      <c r="W1450" s="65">
        <f t="shared" si="463"/>
        <v>0</v>
      </c>
      <c r="X1450" s="65">
        <f t="shared" si="471"/>
        <v>0</v>
      </c>
      <c r="Y1450" s="67">
        <f t="shared" si="472"/>
        <v>10634.166666666677</v>
      </c>
      <c r="Z1450" s="57"/>
      <c r="AA1450" s="57"/>
      <c r="AC1450" s="57">
        <v>1446</v>
      </c>
      <c r="AD1450" s="66">
        <v>0</v>
      </c>
      <c r="AE1450" s="66">
        <v>0</v>
      </c>
      <c r="AF1450" s="65">
        <f t="shared" si="464"/>
        <v>0</v>
      </c>
      <c r="AG1450" s="65">
        <f t="shared" si="473"/>
        <v>0</v>
      </c>
      <c r="AH1450" s="67">
        <f t="shared" si="474"/>
        <v>10244.777777777768</v>
      </c>
      <c r="AI1450" s="57"/>
      <c r="AJ1450" s="57"/>
      <c r="AL1450" s="57">
        <v>1446</v>
      </c>
      <c r="AM1450" s="66">
        <v>15.3</v>
      </c>
      <c r="AN1450" s="66">
        <v>0</v>
      </c>
      <c r="AO1450" s="65">
        <f t="shared" si="465"/>
        <v>4.25</v>
      </c>
      <c r="AP1450" s="65">
        <f t="shared" si="475"/>
        <v>-0.91666666666666696</v>
      </c>
      <c r="AQ1450" s="67">
        <f t="shared" si="476"/>
        <v>14618.180555555546</v>
      </c>
      <c r="AR1450" s="57"/>
      <c r="AS1450" s="57"/>
      <c r="AU1450" s="57">
        <v>1446</v>
      </c>
      <c r="AV1450" s="66">
        <v>15.3</v>
      </c>
      <c r="AW1450" s="66">
        <v>0</v>
      </c>
      <c r="AX1450" s="65">
        <f t="shared" si="466"/>
        <v>4.25</v>
      </c>
      <c r="AY1450" s="65">
        <f t="shared" si="477"/>
        <v>-0.91666666666666696</v>
      </c>
      <c r="AZ1450" s="67">
        <f t="shared" si="478"/>
        <v>14618.180555555546</v>
      </c>
      <c r="BA1450" s="57"/>
      <c r="BB1450" s="57"/>
      <c r="BD1450" s="57">
        <v>1446</v>
      </c>
      <c r="BE1450" s="66">
        <v>18.5</v>
      </c>
      <c r="BF1450" s="66">
        <v>0</v>
      </c>
      <c r="BG1450" s="65">
        <f t="shared" si="467"/>
        <v>5.1388888888888884</v>
      </c>
      <c r="BH1450" s="65">
        <f t="shared" si="479"/>
        <v>5.5555555555555358E-2</v>
      </c>
      <c r="BI1450" s="67">
        <f t="shared" si="480"/>
        <v>14923.374999999998</v>
      </c>
      <c r="BJ1450" s="57"/>
      <c r="BK1450" s="57"/>
      <c r="BM1450" s="57">
        <v>1446</v>
      </c>
      <c r="BN1450" s="57">
        <v>18.5</v>
      </c>
      <c r="BO1450" s="66">
        <v>0</v>
      </c>
      <c r="BP1450" s="65">
        <f t="shared" si="468"/>
        <v>5.1388888888888884</v>
      </c>
      <c r="BQ1450" s="65">
        <f t="shared" si="481"/>
        <v>5.5555555555555358E-2</v>
      </c>
      <c r="BR1450" s="67">
        <f t="shared" si="482"/>
        <v>14996.069444444436</v>
      </c>
      <c r="BS1450" s="57"/>
      <c r="BT1450" s="57"/>
    </row>
    <row r="1451" spans="1:72" x14ac:dyDescent="0.25">
      <c r="A1451" s="31">
        <v>1451</v>
      </c>
      <c r="B1451" s="56">
        <v>1448</v>
      </c>
      <c r="C1451" s="71">
        <v>15</v>
      </c>
      <c r="D1451" s="71">
        <v>0</v>
      </c>
      <c r="E1451" s="71">
        <v>4.166666666666667</v>
      </c>
      <c r="F1451" s="71">
        <v>-0.80555555555555447</v>
      </c>
      <c r="G1451" s="71">
        <v>15005.694444444436</v>
      </c>
      <c r="K1451" s="57">
        <v>1447</v>
      </c>
      <c r="L1451" s="66">
        <v>31.9</v>
      </c>
      <c r="M1451" s="66">
        <v>0</v>
      </c>
      <c r="N1451" s="65">
        <f t="shared" si="462"/>
        <v>8.8611111111111107</v>
      </c>
      <c r="O1451" s="65">
        <f t="shared" si="469"/>
        <v>0.19444444444444464</v>
      </c>
      <c r="P1451" s="67">
        <f t="shared" si="470"/>
        <v>8440.5138888888741</v>
      </c>
      <c r="Q1451" s="57"/>
      <c r="R1451" s="57"/>
      <c r="T1451" s="57">
        <v>1447</v>
      </c>
      <c r="U1451" s="66">
        <v>0</v>
      </c>
      <c r="V1451" s="66">
        <v>0</v>
      </c>
      <c r="W1451" s="65">
        <f t="shared" si="463"/>
        <v>0</v>
      </c>
      <c r="X1451" s="65">
        <f t="shared" si="471"/>
        <v>0</v>
      </c>
      <c r="Y1451" s="67">
        <f t="shared" si="472"/>
        <v>10634.166666666677</v>
      </c>
      <c r="Z1451" s="57"/>
      <c r="AA1451" s="57"/>
      <c r="AC1451" s="57">
        <v>1447</v>
      </c>
      <c r="AD1451" s="66">
        <v>0</v>
      </c>
      <c r="AE1451" s="66">
        <v>0</v>
      </c>
      <c r="AF1451" s="65">
        <f t="shared" si="464"/>
        <v>0</v>
      </c>
      <c r="AG1451" s="65">
        <f t="shared" si="473"/>
        <v>0</v>
      </c>
      <c r="AH1451" s="67">
        <f t="shared" si="474"/>
        <v>10244.777777777768</v>
      </c>
      <c r="AI1451" s="57"/>
      <c r="AJ1451" s="57"/>
      <c r="AL1451" s="57">
        <v>1447</v>
      </c>
      <c r="AM1451" s="66">
        <v>12.4</v>
      </c>
      <c r="AN1451" s="66">
        <v>0</v>
      </c>
      <c r="AO1451" s="65">
        <f t="shared" si="465"/>
        <v>3.4444444444444446</v>
      </c>
      <c r="AP1451" s="65">
        <f t="shared" si="475"/>
        <v>-0.80555555555555536</v>
      </c>
      <c r="AQ1451" s="67">
        <f t="shared" si="476"/>
        <v>14622.027777777768</v>
      </c>
      <c r="AR1451" s="57"/>
      <c r="AS1451" s="57"/>
      <c r="AU1451" s="57">
        <v>1447</v>
      </c>
      <c r="AV1451" s="66">
        <v>12.4</v>
      </c>
      <c r="AW1451" s="66">
        <v>0</v>
      </c>
      <c r="AX1451" s="65">
        <f t="shared" si="466"/>
        <v>3.4444444444444446</v>
      </c>
      <c r="AY1451" s="65">
        <f t="shared" si="477"/>
        <v>-0.80555555555555536</v>
      </c>
      <c r="AZ1451" s="67">
        <f t="shared" si="478"/>
        <v>14622.027777777768</v>
      </c>
      <c r="BA1451" s="57"/>
      <c r="BB1451" s="57"/>
      <c r="BD1451" s="57">
        <v>1447</v>
      </c>
      <c r="BE1451" s="66">
        <v>17.899999999999999</v>
      </c>
      <c r="BF1451" s="66">
        <v>0</v>
      </c>
      <c r="BG1451" s="65">
        <f t="shared" si="467"/>
        <v>4.9722222222222214</v>
      </c>
      <c r="BH1451" s="65">
        <f t="shared" si="479"/>
        <v>-0.16666666666666696</v>
      </c>
      <c r="BI1451" s="67">
        <f t="shared" si="480"/>
        <v>14928.430555555553</v>
      </c>
      <c r="BJ1451" s="57"/>
      <c r="BK1451" s="57"/>
      <c r="BM1451" s="57">
        <v>1447</v>
      </c>
      <c r="BN1451" s="57">
        <v>17.899999999999999</v>
      </c>
      <c r="BO1451" s="66">
        <v>0</v>
      </c>
      <c r="BP1451" s="65">
        <f t="shared" si="468"/>
        <v>4.9722222222222214</v>
      </c>
      <c r="BQ1451" s="65">
        <f t="shared" si="481"/>
        <v>-0.16666666666666696</v>
      </c>
      <c r="BR1451" s="67">
        <f t="shared" si="482"/>
        <v>15001.124999999991</v>
      </c>
      <c r="BS1451" s="57"/>
      <c r="BT1451" s="57"/>
    </row>
    <row r="1452" spans="1:72" x14ac:dyDescent="0.25">
      <c r="A1452" s="31">
        <v>1452</v>
      </c>
      <c r="B1452" s="56">
        <v>1449</v>
      </c>
      <c r="C1452" s="71">
        <v>9.9</v>
      </c>
      <c r="D1452" s="71">
        <v>0</v>
      </c>
      <c r="E1452" s="71">
        <v>2.75</v>
      </c>
      <c r="F1452" s="71">
        <v>-1.416666666666667</v>
      </c>
      <c r="G1452" s="71">
        <v>15009.15277777777</v>
      </c>
      <c r="K1452" s="57">
        <v>1448</v>
      </c>
      <c r="L1452" s="66">
        <v>32.5</v>
      </c>
      <c r="M1452" s="66">
        <v>0</v>
      </c>
      <c r="N1452" s="65">
        <f t="shared" si="462"/>
        <v>9.0277777777777768</v>
      </c>
      <c r="O1452" s="65">
        <f t="shared" si="469"/>
        <v>0.16666666666666607</v>
      </c>
      <c r="P1452" s="67">
        <f t="shared" si="470"/>
        <v>8449.4583333333194</v>
      </c>
      <c r="Q1452" s="57"/>
      <c r="R1452" s="57"/>
      <c r="T1452" s="57">
        <v>1448</v>
      </c>
      <c r="U1452" s="66">
        <v>0</v>
      </c>
      <c r="V1452" s="66">
        <v>0</v>
      </c>
      <c r="W1452" s="65">
        <f t="shared" si="463"/>
        <v>0</v>
      </c>
      <c r="X1452" s="65">
        <f t="shared" si="471"/>
        <v>0</v>
      </c>
      <c r="Y1452" s="67">
        <f t="shared" si="472"/>
        <v>10634.166666666677</v>
      </c>
      <c r="Z1452" s="57"/>
      <c r="AA1452" s="57"/>
      <c r="AC1452" s="57">
        <v>1448</v>
      </c>
      <c r="AD1452" s="66">
        <v>0</v>
      </c>
      <c r="AE1452" s="66">
        <v>0</v>
      </c>
      <c r="AF1452" s="65">
        <f t="shared" si="464"/>
        <v>0</v>
      </c>
      <c r="AG1452" s="65">
        <f t="shared" si="473"/>
        <v>0</v>
      </c>
      <c r="AH1452" s="67">
        <f t="shared" si="474"/>
        <v>10244.777777777768</v>
      </c>
      <c r="AI1452" s="57"/>
      <c r="AJ1452" s="57"/>
      <c r="AL1452" s="57">
        <v>1448</v>
      </c>
      <c r="AM1452" s="66">
        <v>9.6</v>
      </c>
      <c r="AN1452" s="66">
        <v>0</v>
      </c>
      <c r="AO1452" s="65">
        <f t="shared" si="465"/>
        <v>2.6666666666666665</v>
      </c>
      <c r="AP1452" s="65">
        <f t="shared" si="475"/>
        <v>-0.77777777777777812</v>
      </c>
      <c r="AQ1452" s="67">
        <f t="shared" si="476"/>
        <v>14625.083333333323</v>
      </c>
      <c r="AR1452" s="57"/>
      <c r="AS1452" s="57"/>
      <c r="AU1452" s="57">
        <v>1448</v>
      </c>
      <c r="AV1452" s="66">
        <v>9.6</v>
      </c>
      <c r="AW1452" s="66">
        <v>0</v>
      </c>
      <c r="AX1452" s="65">
        <f t="shared" si="466"/>
        <v>2.6666666666666665</v>
      </c>
      <c r="AY1452" s="65">
        <f t="shared" si="477"/>
        <v>-0.77777777777777812</v>
      </c>
      <c r="AZ1452" s="67">
        <f t="shared" si="478"/>
        <v>14625.083333333323</v>
      </c>
      <c r="BA1452" s="57"/>
      <c r="BB1452" s="57"/>
      <c r="BD1452" s="57">
        <v>1448</v>
      </c>
      <c r="BE1452" s="66">
        <v>15</v>
      </c>
      <c r="BF1452" s="66">
        <v>0</v>
      </c>
      <c r="BG1452" s="65">
        <f t="shared" si="467"/>
        <v>4.166666666666667</v>
      </c>
      <c r="BH1452" s="65">
        <f t="shared" si="479"/>
        <v>-0.80555555555555447</v>
      </c>
      <c r="BI1452" s="67">
        <f t="shared" si="480"/>
        <v>14932.999999999998</v>
      </c>
      <c r="BJ1452" s="57"/>
      <c r="BK1452" s="57"/>
      <c r="BM1452" s="57">
        <v>1448</v>
      </c>
      <c r="BN1452" s="57">
        <v>15</v>
      </c>
      <c r="BO1452" s="66">
        <v>0</v>
      </c>
      <c r="BP1452" s="65">
        <f t="shared" si="468"/>
        <v>4.166666666666667</v>
      </c>
      <c r="BQ1452" s="65">
        <f t="shared" si="481"/>
        <v>-0.80555555555555447</v>
      </c>
      <c r="BR1452" s="67">
        <f t="shared" si="482"/>
        <v>15005.694444444436</v>
      </c>
      <c r="BS1452" s="57"/>
      <c r="BT1452" s="57"/>
    </row>
    <row r="1453" spans="1:72" x14ac:dyDescent="0.25">
      <c r="A1453" s="31">
        <v>1453</v>
      </c>
      <c r="B1453" s="56">
        <v>1450</v>
      </c>
      <c r="C1453" s="71">
        <v>4.5999999999999996</v>
      </c>
      <c r="D1453" s="71">
        <v>0</v>
      </c>
      <c r="E1453" s="71">
        <v>1.2777777777777777</v>
      </c>
      <c r="F1453" s="71">
        <v>-1.4722222222222223</v>
      </c>
      <c r="G1453" s="71">
        <v>15011.166666666659</v>
      </c>
      <c r="K1453" s="57">
        <v>1449</v>
      </c>
      <c r="L1453" s="66">
        <v>33</v>
      </c>
      <c r="M1453" s="66">
        <v>0</v>
      </c>
      <c r="N1453" s="65">
        <f t="shared" si="462"/>
        <v>9.1666666666666661</v>
      </c>
      <c r="O1453" s="65">
        <f t="shared" si="469"/>
        <v>0.13888888888888928</v>
      </c>
      <c r="P1453" s="67">
        <f t="shared" si="470"/>
        <v>8458.555555555542</v>
      </c>
      <c r="Q1453" s="57"/>
      <c r="R1453" s="57"/>
      <c r="T1453" s="57">
        <v>1449</v>
      </c>
      <c r="U1453" s="66">
        <v>0</v>
      </c>
      <c r="V1453" s="66">
        <v>0</v>
      </c>
      <c r="W1453" s="65">
        <f t="shared" si="463"/>
        <v>0</v>
      </c>
      <c r="X1453" s="65">
        <f t="shared" si="471"/>
        <v>0</v>
      </c>
      <c r="Y1453" s="67">
        <f t="shared" si="472"/>
        <v>10634.166666666677</v>
      </c>
      <c r="Z1453" s="57"/>
      <c r="AA1453" s="57"/>
      <c r="AC1453" s="57">
        <v>1449</v>
      </c>
      <c r="AD1453" s="66">
        <v>0</v>
      </c>
      <c r="AE1453" s="66">
        <v>0</v>
      </c>
      <c r="AF1453" s="65">
        <f t="shared" si="464"/>
        <v>0</v>
      </c>
      <c r="AG1453" s="65">
        <f t="shared" si="473"/>
        <v>0</v>
      </c>
      <c r="AH1453" s="67">
        <f t="shared" si="474"/>
        <v>10244.777777777768</v>
      </c>
      <c r="AI1453" s="57"/>
      <c r="AJ1453" s="57"/>
      <c r="AL1453" s="57">
        <v>1449</v>
      </c>
      <c r="AM1453" s="66">
        <v>6.6</v>
      </c>
      <c r="AN1453" s="66">
        <v>0</v>
      </c>
      <c r="AO1453" s="65">
        <f t="shared" si="465"/>
        <v>1.8333333333333333</v>
      </c>
      <c r="AP1453" s="65">
        <f t="shared" si="475"/>
        <v>-0.83333333333333326</v>
      </c>
      <c r="AQ1453" s="67">
        <f t="shared" si="476"/>
        <v>14627.333333333323</v>
      </c>
      <c r="AR1453" s="57"/>
      <c r="AS1453" s="57"/>
      <c r="AU1453" s="57">
        <v>1449</v>
      </c>
      <c r="AV1453" s="66">
        <v>6.6</v>
      </c>
      <c r="AW1453" s="66">
        <v>0</v>
      </c>
      <c r="AX1453" s="65">
        <f t="shared" si="466"/>
        <v>1.8333333333333333</v>
      </c>
      <c r="AY1453" s="65">
        <f t="shared" si="477"/>
        <v>-0.83333333333333326</v>
      </c>
      <c r="AZ1453" s="67">
        <f t="shared" si="478"/>
        <v>14627.333333333323</v>
      </c>
      <c r="BA1453" s="57"/>
      <c r="BB1453" s="57"/>
      <c r="BD1453" s="57">
        <v>1449</v>
      </c>
      <c r="BE1453" s="66">
        <v>9.9</v>
      </c>
      <c r="BF1453" s="66">
        <v>0</v>
      </c>
      <c r="BG1453" s="65">
        <f t="shared" si="467"/>
        <v>2.75</v>
      </c>
      <c r="BH1453" s="65">
        <f t="shared" si="479"/>
        <v>-1.416666666666667</v>
      </c>
      <c r="BI1453" s="67">
        <f t="shared" si="480"/>
        <v>14936.458333333332</v>
      </c>
      <c r="BJ1453" s="57"/>
      <c r="BK1453" s="57"/>
      <c r="BM1453" s="57">
        <v>1449</v>
      </c>
      <c r="BN1453" s="57">
        <v>9.9</v>
      </c>
      <c r="BO1453" s="66">
        <v>0</v>
      </c>
      <c r="BP1453" s="65">
        <f t="shared" si="468"/>
        <v>2.75</v>
      </c>
      <c r="BQ1453" s="65">
        <f t="shared" si="481"/>
        <v>-1.416666666666667</v>
      </c>
      <c r="BR1453" s="67">
        <f t="shared" si="482"/>
        <v>15009.15277777777</v>
      </c>
      <c r="BS1453" s="57"/>
      <c r="BT1453" s="57"/>
    </row>
    <row r="1454" spans="1:72" x14ac:dyDescent="0.25">
      <c r="A1454" s="31">
        <v>1454</v>
      </c>
      <c r="B1454" s="56">
        <v>1451</v>
      </c>
      <c r="C1454" s="71">
        <v>1.2</v>
      </c>
      <c r="D1454" s="71">
        <v>0</v>
      </c>
      <c r="E1454" s="71">
        <v>0.33333333333333331</v>
      </c>
      <c r="F1454" s="71">
        <v>-0.94444444444444442</v>
      </c>
      <c r="G1454" s="71">
        <v>15011.972222222214</v>
      </c>
      <c r="K1454" s="57">
        <v>1450</v>
      </c>
      <c r="L1454" s="66">
        <v>33.4</v>
      </c>
      <c r="M1454" s="66">
        <v>0</v>
      </c>
      <c r="N1454" s="65">
        <f t="shared" si="462"/>
        <v>9.2777777777777768</v>
      </c>
      <c r="O1454" s="65">
        <f t="shared" si="469"/>
        <v>0.11111111111111072</v>
      </c>
      <c r="P1454" s="67">
        <f t="shared" si="470"/>
        <v>8467.7777777777646</v>
      </c>
      <c r="Q1454" s="57"/>
      <c r="R1454" s="57"/>
      <c r="T1454" s="57">
        <v>1450</v>
      </c>
      <c r="U1454" s="66">
        <v>0</v>
      </c>
      <c r="V1454" s="66">
        <v>0</v>
      </c>
      <c r="W1454" s="65">
        <f t="shared" si="463"/>
        <v>0</v>
      </c>
      <c r="X1454" s="65">
        <f t="shared" si="471"/>
        <v>0</v>
      </c>
      <c r="Y1454" s="67">
        <f t="shared" si="472"/>
        <v>10634.166666666677</v>
      </c>
      <c r="Z1454" s="57"/>
      <c r="AA1454" s="57"/>
      <c r="AC1454" s="57">
        <v>1450</v>
      </c>
      <c r="AD1454" s="66">
        <v>0</v>
      </c>
      <c r="AE1454" s="66">
        <v>0</v>
      </c>
      <c r="AF1454" s="65">
        <f t="shared" si="464"/>
        <v>0</v>
      </c>
      <c r="AG1454" s="65">
        <f t="shared" si="473"/>
        <v>0</v>
      </c>
      <c r="AH1454" s="67">
        <f t="shared" si="474"/>
        <v>10244.777777777768</v>
      </c>
      <c r="AI1454" s="57"/>
      <c r="AJ1454" s="57"/>
      <c r="AL1454" s="57">
        <v>1450</v>
      </c>
      <c r="AM1454" s="66">
        <v>3.8</v>
      </c>
      <c r="AN1454" s="66">
        <v>0</v>
      </c>
      <c r="AO1454" s="65">
        <f t="shared" si="465"/>
        <v>1.0555555555555556</v>
      </c>
      <c r="AP1454" s="65">
        <f t="shared" si="475"/>
        <v>-0.77777777777777768</v>
      </c>
      <c r="AQ1454" s="67">
        <f t="shared" si="476"/>
        <v>14628.777777777768</v>
      </c>
      <c r="AR1454" s="57"/>
      <c r="AS1454" s="57"/>
      <c r="AU1454" s="57">
        <v>1450</v>
      </c>
      <c r="AV1454" s="66">
        <v>3.8</v>
      </c>
      <c r="AW1454" s="66">
        <v>0</v>
      </c>
      <c r="AX1454" s="65">
        <f t="shared" si="466"/>
        <v>1.0555555555555556</v>
      </c>
      <c r="AY1454" s="65">
        <f t="shared" si="477"/>
        <v>-0.77777777777777768</v>
      </c>
      <c r="AZ1454" s="67">
        <f t="shared" si="478"/>
        <v>14628.777777777768</v>
      </c>
      <c r="BA1454" s="57"/>
      <c r="BB1454" s="57"/>
      <c r="BD1454" s="57">
        <v>1450</v>
      </c>
      <c r="BE1454" s="66">
        <v>4.5999999999999996</v>
      </c>
      <c r="BF1454" s="66">
        <v>0</v>
      </c>
      <c r="BG1454" s="65">
        <f t="shared" si="467"/>
        <v>1.2777777777777777</v>
      </c>
      <c r="BH1454" s="65">
        <f t="shared" si="479"/>
        <v>-1.4722222222222223</v>
      </c>
      <c r="BI1454" s="67">
        <f t="shared" si="480"/>
        <v>14938.472222222221</v>
      </c>
      <c r="BJ1454" s="57"/>
      <c r="BK1454" s="57"/>
      <c r="BM1454" s="57">
        <v>1450</v>
      </c>
      <c r="BN1454" s="57">
        <v>4.5999999999999996</v>
      </c>
      <c r="BO1454" s="66">
        <v>0</v>
      </c>
      <c r="BP1454" s="65">
        <f t="shared" si="468"/>
        <v>1.2777777777777777</v>
      </c>
      <c r="BQ1454" s="65">
        <f t="shared" si="481"/>
        <v>-1.4722222222222223</v>
      </c>
      <c r="BR1454" s="67">
        <f t="shared" si="482"/>
        <v>15011.166666666659</v>
      </c>
      <c r="BS1454" s="57"/>
      <c r="BT1454" s="57"/>
    </row>
    <row r="1455" spans="1:72" x14ac:dyDescent="0.25">
      <c r="A1455" s="31">
        <v>1455</v>
      </c>
      <c r="B1455" s="56">
        <v>1452</v>
      </c>
      <c r="C1455" s="71">
        <v>0</v>
      </c>
      <c r="D1455" s="71">
        <v>0</v>
      </c>
      <c r="E1455" s="71">
        <v>0</v>
      </c>
      <c r="F1455" s="71">
        <v>-0.33333333333333331</v>
      </c>
      <c r="G1455" s="71">
        <v>15012.13888888888</v>
      </c>
      <c r="K1455" s="57">
        <v>1451</v>
      </c>
      <c r="L1455" s="66">
        <v>33.799999999999997</v>
      </c>
      <c r="M1455" s="66">
        <v>0</v>
      </c>
      <c r="N1455" s="65">
        <f t="shared" si="462"/>
        <v>9.3888888888888875</v>
      </c>
      <c r="O1455" s="65">
        <f t="shared" si="469"/>
        <v>0.11111111111111072</v>
      </c>
      <c r="P1455" s="67">
        <f t="shared" si="470"/>
        <v>8477.1111111110986</v>
      </c>
      <c r="Q1455" s="57"/>
      <c r="R1455" s="57"/>
      <c r="T1455" s="57">
        <v>1451</v>
      </c>
      <c r="U1455" s="66">
        <v>0</v>
      </c>
      <c r="V1455" s="66">
        <v>0</v>
      </c>
      <c r="W1455" s="65">
        <f t="shared" si="463"/>
        <v>0</v>
      </c>
      <c r="X1455" s="65">
        <f t="shared" si="471"/>
        <v>0</v>
      </c>
      <c r="Y1455" s="67">
        <f t="shared" si="472"/>
        <v>10634.166666666677</v>
      </c>
      <c r="Z1455" s="57"/>
      <c r="AA1455" s="57"/>
      <c r="AC1455" s="57">
        <v>1451</v>
      </c>
      <c r="AD1455" s="66">
        <v>0</v>
      </c>
      <c r="AE1455" s="66">
        <v>0</v>
      </c>
      <c r="AF1455" s="65">
        <f t="shared" si="464"/>
        <v>0</v>
      </c>
      <c r="AG1455" s="65">
        <f t="shared" si="473"/>
        <v>0</v>
      </c>
      <c r="AH1455" s="67">
        <f t="shared" si="474"/>
        <v>10244.777777777768</v>
      </c>
      <c r="AI1455" s="57"/>
      <c r="AJ1455" s="57"/>
      <c r="AL1455" s="57">
        <v>1451</v>
      </c>
      <c r="AM1455" s="66">
        <v>1.6</v>
      </c>
      <c r="AN1455" s="66">
        <v>0</v>
      </c>
      <c r="AO1455" s="65">
        <f t="shared" si="465"/>
        <v>0.44444444444444448</v>
      </c>
      <c r="AP1455" s="65">
        <f t="shared" si="475"/>
        <v>-0.61111111111111116</v>
      </c>
      <c r="AQ1455" s="67">
        <f t="shared" si="476"/>
        <v>14629.527777777768</v>
      </c>
      <c r="AR1455" s="57"/>
      <c r="AS1455" s="57"/>
      <c r="AU1455" s="57">
        <v>1451</v>
      </c>
      <c r="AV1455" s="66">
        <v>1.6</v>
      </c>
      <c r="AW1455" s="66">
        <v>0</v>
      </c>
      <c r="AX1455" s="65">
        <f t="shared" si="466"/>
        <v>0.44444444444444448</v>
      </c>
      <c r="AY1455" s="65">
        <f t="shared" si="477"/>
        <v>-0.61111111111111116</v>
      </c>
      <c r="AZ1455" s="67">
        <f t="shared" si="478"/>
        <v>14629.527777777768</v>
      </c>
      <c r="BA1455" s="57"/>
      <c r="BB1455" s="57"/>
      <c r="BD1455" s="57">
        <v>1451</v>
      </c>
      <c r="BE1455" s="66">
        <v>1.2</v>
      </c>
      <c r="BF1455" s="66">
        <v>0</v>
      </c>
      <c r="BG1455" s="65">
        <f t="shared" si="467"/>
        <v>0.33333333333333331</v>
      </c>
      <c r="BH1455" s="65">
        <f t="shared" si="479"/>
        <v>-0.94444444444444442</v>
      </c>
      <c r="BI1455" s="67">
        <f t="shared" si="480"/>
        <v>14939.277777777776</v>
      </c>
      <c r="BJ1455" s="57"/>
      <c r="BK1455" s="57"/>
      <c r="BM1455" s="57">
        <v>1451</v>
      </c>
      <c r="BN1455" s="57">
        <v>1.2</v>
      </c>
      <c r="BO1455" s="66">
        <v>0</v>
      </c>
      <c r="BP1455" s="65">
        <f t="shared" si="468"/>
        <v>0.33333333333333331</v>
      </c>
      <c r="BQ1455" s="65">
        <f t="shared" si="481"/>
        <v>-0.94444444444444442</v>
      </c>
      <c r="BR1455" s="67">
        <f t="shared" si="482"/>
        <v>15011.972222222214</v>
      </c>
      <c r="BS1455" s="57"/>
      <c r="BT1455" s="57"/>
    </row>
    <row r="1456" spans="1:72" x14ac:dyDescent="0.25">
      <c r="A1456" s="31">
        <v>1456</v>
      </c>
      <c r="B1456" s="56">
        <v>1453</v>
      </c>
      <c r="C1456" s="71">
        <v>0</v>
      </c>
      <c r="D1456" s="71">
        <v>0</v>
      </c>
      <c r="E1456" s="71">
        <v>0</v>
      </c>
      <c r="F1456" s="71">
        <v>0</v>
      </c>
      <c r="G1456" s="71">
        <v>15012.13888888888</v>
      </c>
      <c r="K1456" s="57">
        <v>1452</v>
      </c>
      <c r="L1456" s="66">
        <v>34.1</v>
      </c>
      <c r="M1456" s="66">
        <v>0</v>
      </c>
      <c r="N1456" s="65">
        <f t="shared" si="462"/>
        <v>9.4722222222222232</v>
      </c>
      <c r="O1456" s="65">
        <f t="shared" si="469"/>
        <v>8.3333333333335702E-2</v>
      </c>
      <c r="P1456" s="67">
        <f t="shared" si="470"/>
        <v>8486.5416666666533</v>
      </c>
      <c r="Q1456" s="57"/>
      <c r="R1456" s="57"/>
      <c r="T1456" s="57">
        <v>1452</v>
      </c>
      <c r="U1456" s="66">
        <v>0</v>
      </c>
      <c r="V1456" s="66">
        <v>0</v>
      </c>
      <c r="W1456" s="65">
        <f t="shared" si="463"/>
        <v>0</v>
      </c>
      <c r="X1456" s="65">
        <f t="shared" si="471"/>
        <v>0</v>
      </c>
      <c r="Y1456" s="67">
        <f t="shared" si="472"/>
        <v>10634.166666666677</v>
      </c>
      <c r="Z1456" s="57"/>
      <c r="AA1456" s="57"/>
      <c r="AC1456" s="57">
        <v>1452</v>
      </c>
      <c r="AD1456" s="66">
        <v>0</v>
      </c>
      <c r="AE1456" s="66">
        <v>0</v>
      </c>
      <c r="AF1456" s="65">
        <f t="shared" si="464"/>
        <v>0</v>
      </c>
      <c r="AG1456" s="65">
        <f t="shared" si="473"/>
        <v>0</v>
      </c>
      <c r="AH1456" s="67">
        <f t="shared" si="474"/>
        <v>10244.777777777768</v>
      </c>
      <c r="AI1456" s="57"/>
      <c r="AJ1456" s="57"/>
      <c r="AL1456" s="57">
        <v>1452</v>
      </c>
      <c r="AM1456" s="66">
        <v>0</v>
      </c>
      <c r="AN1456" s="66">
        <v>0</v>
      </c>
      <c r="AO1456" s="65">
        <f t="shared" si="465"/>
        <v>0</v>
      </c>
      <c r="AP1456" s="65">
        <f t="shared" si="475"/>
        <v>-0.44444444444444448</v>
      </c>
      <c r="AQ1456" s="67">
        <f t="shared" si="476"/>
        <v>14629.749999999991</v>
      </c>
      <c r="AR1456" s="57"/>
      <c r="AS1456" s="57"/>
      <c r="AU1456" s="57">
        <v>1452</v>
      </c>
      <c r="AV1456" s="66">
        <v>0</v>
      </c>
      <c r="AW1456" s="66">
        <v>0</v>
      </c>
      <c r="AX1456" s="65">
        <f t="shared" si="466"/>
        <v>0</v>
      </c>
      <c r="AY1456" s="65">
        <f t="shared" si="477"/>
        <v>-0.44444444444444448</v>
      </c>
      <c r="AZ1456" s="67">
        <f t="shared" si="478"/>
        <v>14629.749999999991</v>
      </c>
      <c r="BA1456" s="57"/>
      <c r="BB1456" s="57"/>
      <c r="BD1456" s="57">
        <v>1452</v>
      </c>
      <c r="BE1456" s="66">
        <v>0</v>
      </c>
      <c r="BF1456" s="66">
        <v>0</v>
      </c>
      <c r="BG1456" s="65">
        <f t="shared" si="467"/>
        <v>0</v>
      </c>
      <c r="BH1456" s="65">
        <f t="shared" si="479"/>
        <v>-0.33333333333333331</v>
      </c>
      <c r="BI1456" s="67">
        <f t="shared" si="480"/>
        <v>14939.444444444442</v>
      </c>
      <c r="BJ1456" s="57"/>
      <c r="BK1456" s="57"/>
      <c r="BM1456" s="57">
        <v>1452</v>
      </c>
      <c r="BN1456" s="57">
        <v>0</v>
      </c>
      <c r="BO1456" s="66">
        <v>0</v>
      </c>
      <c r="BP1456" s="65">
        <f t="shared" si="468"/>
        <v>0</v>
      </c>
      <c r="BQ1456" s="65">
        <f t="shared" si="481"/>
        <v>-0.33333333333333331</v>
      </c>
      <c r="BR1456" s="67">
        <f t="shared" si="482"/>
        <v>15012.13888888888</v>
      </c>
      <c r="BS1456" s="57"/>
      <c r="BT1456" s="57"/>
    </row>
    <row r="1457" spans="1:72" x14ac:dyDescent="0.25">
      <c r="A1457" s="31">
        <v>1457</v>
      </c>
      <c r="B1457" s="56">
        <v>1454</v>
      </c>
      <c r="C1457" s="71">
        <v>0</v>
      </c>
      <c r="D1457" s="71">
        <v>0</v>
      </c>
      <c r="E1457" s="71">
        <v>0</v>
      </c>
      <c r="F1457" s="71">
        <v>0</v>
      </c>
      <c r="G1457" s="71">
        <v>15012.13888888888</v>
      </c>
      <c r="K1457" s="57">
        <v>1453</v>
      </c>
      <c r="L1457" s="66">
        <v>34.299999999999997</v>
      </c>
      <c r="M1457" s="66">
        <v>0</v>
      </c>
      <c r="N1457" s="65">
        <f t="shared" si="462"/>
        <v>9.5277777777777768</v>
      </c>
      <c r="O1457" s="65">
        <f t="shared" si="469"/>
        <v>5.5555555555553582E-2</v>
      </c>
      <c r="P1457" s="67">
        <f t="shared" si="470"/>
        <v>8496.0416666666533</v>
      </c>
      <c r="Q1457" s="57"/>
      <c r="R1457" s="57"/>
      <c r="T1457" s="57">
        <v>1453</v>
      </c>
      <c r="U1457" s="66">
        <v>0</v>
      </c>
      <c r="V1457" s="66">
        <v>0</v>
      </c>
      <c r="W1457" s="65">
        <f t="shared" si="463"/>
        <v>0</v>
      </c>
      <c r="X1457" s="65">
        <f t="shared" si="471"/>
        <v>0</v>
      </c>
      <c r="Y1457" s="67">
        <f t="shared" si="472"/>
        <v>10634.166666666677</v>
      </c>
      <c r="Z1457" s="57"/>
      <c r="AA1457" s="57"/>
      <c r="AC1457" s="57">
        <v>1453</v>
      </c>
      <c r="AD1457" s="66">
        <v>0</v>
      </c>
      <c r="AE1457" s="66">
        <v>0</v>
      </c>
      <c r="AF1457" s="65">
        <f t="shared" si="464"/>
        <v>0</v>
      </c>
      <c r="AG1457" s="65">
        <f t="shared" si="473"/>
        <v>0</v>
      </c>
      <c r="AH1457" s="67">
        <f t="shared" si="474"/>
        <v>10244.777777777768</v>
      </c>
      <c r="AI1457" s="57"/>
      <c r="AJ1457" s="57"/>
      <c r="AL1457" s="57">
        <v>1453</v>
      </c>
      <c r="AM1457" s="66">
        <v>0</v>
      </c>
      <c r="AN1457" s="66">
        <v>0</v>
      </c>
      <c r="AO1457" s="65">
        <f t="shared" si="465"/>
        <v>0</v>
      </c>
      <c r="AP1457" s="65">
        <f t="shared" si="475"/>
        <v>0</v>
      </c>
      <c r="AQ1457" s="67">
        <f t="shared" si="476"/>
        <v>14629.749999999991</v>
      </c>
      <c r="AR1457" s="57"/>
      <c r="AS1457" s="57"/>
      <c r="AU1457" s="57">
        <v>1453</v>
      </c>
      <c r="AV1457" s="66">
        <v>0</v>
      </c>
      <c r="AW1457" s="66">
        <v>0</v>
      </c>
      <c r="AX1457" s="65">
        <f t="shared" si="466"/>
        <v>0</v>
      </c>
      <c r="AY1457" s="65">
        <f t="shared" si="477"/>
        <v>0</v>
      </c>
      <c r="AZ1457" s="67">
        <f t="shared" si="478"/>
        <v>14629.749999999991</v>
      </c>
      <c r="BA1457" s="57"/>
      <c r="BB1457" s="57"/>
      <c r="BD1457" s="57">
        <v>1453</v>
      </c>
      <c r="BE1457" s="66">
        <v>0</v>
      </c>
      <c r="BF1457" s="66">
        <v>0</v>
      </c>
      <c r="BG1457" s="65">
        <f t="shared" si="467"/>
        <v>0</v>
      </c>
      <c r="BH1457" s="65">
        <f t="shared" si="479"/>
        <v>0</v>
      </c>
      <c r="BI1457" s="67">
        <f t="shared" si="480"/>
        <v>14939.444444444442</v>
      </c>
      <c r="BJ1457" s="57"/>
      <c r="BK1457" s="57"/>
      <c r="BM1457" s="57">
        <v>1453</v>
      </c>
      <c r="BN1457" s="57">
        <v>0</v>
      </c>
      <c r="BO1457" s="66">
        <v>0</v>
      </c>
      <c r="BP1457" s="65">
        <f t="shared" si="468"/>
        <v>0</v>
      </c>
      <c r="BQ1457" s="65">
        <f t="shared" si="481"/>
        <v>0</v>
      </c>
      <c r="BR1457" s="67">
        <f t="shared" si="482"/>
        <v>15012.13888888888</v>
      </c>
      <c r="BS1457" s="57"/>
      <c r="BT1457" s="57"/>
    </row>
    <row r="1458" spans="1:72" x14ac:dyDescent="0.25">
      <c r="A1458" s="31">
        <v>1458</v>
      </c>
      <c r="B1458" s="56">
        <v>1455</v>
      </c>
      <c r="C1458" s="71">
        <v>0</v>
      </c>
      <c r="D1458" s="71">
        <v>0</v>
      </c>
      <c r="E1458" s="71">
        <v>0</v>
      </c>
      <c r="F1458" s="71">
        <v>0</v>
      </c>
      <c r="G1458" s="71">
        <v>15012.13888888888</v>
      </c>
      <c r="K1458" s="57">
        <v>1454</v>
      </c>
      <c r="L1458" s="66">
        <v>34.299999999999997</v>
      </c>
      <c r="M1458" s="66">
        <v>0</v>
      </c>
      <c r="N1458" s="65">
        <f t="shared" si="462"/>
        <v>9.5277777777777768</v>
      </c>
      <c r="O1458" s="65">
        <f t="shared" si="469"/>
        <v>0</v>
      </c>
      <c r="P1458" s="67">
        <f t="shared" si="470"/>
        <v>8505.5694444444307</v>
      </c>
      <c r="Q1458" s="57"/>
      <c r="R1458" s="57"/>
      <c r="T1458" s="57">
        <v>1454</v>
      </c>
      <c r="U1458" s="66">
        <v>0</v>
      </c>
      <c r="V1458" s="66">
        <v>0</v>
      </c>
      <c r="W1458" s="65">
        <f t="shared" si="463"/>
        <v>0</v>
      </c>
      <c r="X1458" s="65">
        <f t="shared" si="471"/>
        <v>0</v>
      </c>
      <c r="Y1458" s="67">
        <f t="shared" si="472"/>
        <v>10634.166666666677</v>
      </c>
      <c r="Z1458" s="57"/>
      <c r="AA1458" s="57"/>
      <c r="AC1458" s="57">
        <v>1454</v>
      </c>
      <c r="AD1458" s="66">
        <v>0</v>
      </c>
      <c r="AE1458" s="66">
        <v>0</v>
      </c>
      <c r="AF1458" s="65">
        <f t="shared" si="464"/>
        <v>0</v>
      </c>
      <c r="AG1458" s="65">
        <f t="shared" si="473"/>
        <v>0</v>
      </c>
      <c r="AH1458" s="67">
        <f t="shared" si="474"/>
        <v>10244.777777777768</v>
      </c>
      <c r="AI1458" s="57"/>
      <c r="AJ1458" s="57"/>
      <c r="AL1458" s="57">
        <v>1454</v>
      </c>
      <c r="AM1458" s="66">
        <v>0</v>
      </c>
      <c r="AN1458" s="66">
        <v>0</v>
      </c>
      <c r="AO1458" s="65">
        <f t="shared" si="465"/>
        <v>0</v>
      </c>
      <c r="AP1458" s="65">
        <f t="shared" si="475"/>
        <v>0</v>
      </c>
      <c r="AQ1458" s="67">
        <f t="shared" si="476"/>
        <v>14629.749999999991</v>
      </c>
      <c r="AR1458" s="57"/>
      <c r="AS1458" s="57"/>
      <c r="AU1458" s="57">
        <v>1454</v>
      </c>
      <c r="AV1458" s="66">
        <v>0</v>
      </c>
      <c r="AW1458" s="66">
        <v>0</v>
      </c>
      <c r="AX1458" s="65">
        <f t="shared" si="466"/>
        <v>0</v>
      </c>
      <c r="AY1458" s="65">
        <f t="shared" si="477"/>
        <v>0</v>
      </c>
      <c r="AZ1458" s="67">
        <f t="shared" si="478"/>
        <v>14629.749999999991</v>
      </c>
      <c r="BA1458" s="57"/>
      <c r="BB1458" s="57"/>
      <c r="BD1458" s="57">
        <v>1454</v>
      </c>
      <c r="BE1458" s="66">
        <v>0</v>
      </c>
      <c r="BF1458" s="66">
        <v>0</v>
      </c>
      <c r="BG1458" s="65">
        <f t="shared" si="467"/>
        <v>0</v>
      </c>
      <c r="BH1458" s="65">
        <f t="shared" si="479"/>
        <v>0</v>
      </c>
      <c r="BI1458" s="67">
        <f t="shared" si="480"/>
        <v>14939.444444444442</v>
      </c>
      <c r="BJ1458" s="57"/>
      <c r="BK1458" s="57"/>
      <c r="BM1458" s="57">
        <v>1454</v>
      </c>
      <c r="BN1458" s="57">
        <v>0</v>
      </c>
      <c r="BO1458" s="66">
        <v>0</v>
      </c>
      <c r="BP1458" s="65">
        <f t="shared" si="468"/>
        <v>0</v>
      </c>
      <c r="BQ1458" s="65">
        <f t="shared" si="481"/>
        <v>0</v>
      </c>
      <c r="BR1458" s="67">
        <f t="shared" si="482"/>
        <v>15012.13888888888</v>
      </c>
      <c r="BS1458" s="57"/>
      <c r="BT1458" s="57"/>
    </row>
    <row r="1459" spans="1:72" x14ac:dyDescent="0.25">
      <c r="A1459" s="31">
        <v>1459</v>
      </c>
      <c r="B1459" s="56">
        <v>1456</v>
      </c>
      <c r="C1459" s="71">
        <v>0</v>
      </c>
      <c r="D1459" s="71">
        <v>0</v>
      </c>
      <c r="E1459" s="71">
        <v>0</v>
      </c>
      <c r="F1459" s="71">
        <v>0</v>
      </c>
      <c r="G1459" s="71">
        <v>15012.13888888888</v>
      </c>
      <c r="K1459" s="57">
        <v>1455</v>
      </c>
      <c r="L1459" s="66">
        <v>33.9</v>
      </c>
      <c r="M1459" s="66">
        <v>0</v>
      </c>
      <c r="N1459" s="65">
        <f t="shared" si="462"/>
        <v>9.4166666666666661</v>
      </c>
      <c r="O1459" s="65">
        <f t="shared" si="469"/>
        <v>-0.11111111111111072</v>
      </c>
      <c r="P1459" s="67">
        <f t="shared" si="470"/>
        <v>8515.0416666666533</v>
      </c>
      <c r="Q1459" s="57"/>
      <c r="R1459" s="57"/>
      <c r="T1459" s="57">
        <v>1455</v>
      </c>
      <c r="U1459" s="66">
        <v>0</v>
      </c>
      <c r="V1459" s="66">
        <v>0</v>
      </c>
      <c r="W1459" s="65">
        <f t="shared" si="463"/>
        <v>0</v>
      </c>
      <c r="X1459" s="65">
        <f t="shared" si="471"/>
        <v>0</v>
      </c>
      <c r="Y1459" s="67">
        <f t="shared" si="472"/>
        <v>10634.166666666677</v>
      </c>
      <c r="Z1459" s="57"/>
      <c r="AA1459" s="57"/>
      <c r="AC1459" s="57">
        <v>1455</v>
      </c>
      <c r="AD1459" s="66">
        <v>0</v>
      </c>
      <c r="AE1459" s="66">
        <v>0</v>
      </c>
      <c r="AF1459" s="65">
        <f t="shared" si="464"/>
        <v>0</v>
      </c>
      <c r="AG1459" s="65">
        <f t="shared" si="473"/>
        <v>0</v>
      </c>
      <c r="AH1459" s="67">
        <f t="shared" si="474"/>
        <v>10244.777777777768</v>
      </c>
      <c r="AI1459" s="57"/>
      <c r="AJ1459" s="57"/>
      <c r="AL1459" s="57">
        <v>1455</v>
      </c>
      <c r="AM1459" s="66">
        <v>0</v>
      </c>
      <c r="AN1459" s="66">
        <v>0</v>
      </c>
      <c r="AO1459" s="65">
        <f t="shared" si="465"/>
        <v>0</v>
      </c>
      <c r="AP1459" s="65">
        <f t="shared" si="475"/>
        <v>0</v>
      </c>
      <c r="AQ1459" s="67">
        <f t="shared" si="476"/>
        <v>14629.749999999991</v>
      </c>
      <c r="AR1459" s="57"/>
      <c r="AS1459" s="57"/>
      <c r="AU1459" s="57">
        <v>1455</v>
      </c>
      <c r="AV1459" s="66">
        <v>0</v>
      </c>
      <c r="AW1459" s="66">
        <v>0</v>
      </c>
      <c r="AX1459" s="65">
        <f t="shared" si="466"/>
        <v>0</v>
      </c>
      <c r="AY1459" s="65">
        <f t="shared" si="477"/>
        <v>0</v>
      </c>
      <c r="AZ1459" s="67">
        <f t="shared" si="478"/>
        <v>14629.749999999991</v>
      </c>
      <c r="BA1459" s="57"/>
      <c r="BB1459" s="57"/>
      <c r="BD1459" s="57">
        <v>1455</v>
      </c>
      <c r="BE1459" s="66">
        <v>0</v>
      </c>
      <c r="BF1459" s="66">
        <v>0</v>
      </c>
      <c r="BG1459" s="65">
        <f t="shared" si="467"/>
        <v>0</v>
      </c>
      <c r="BH1459" s="65">
        <f t="shared" si="479"/>
        <v>0</v>
      </c>
      <c r="BI1459" s="67">
        <f t="shared" si="480"/>
        <v>14939.444444444442</v>
      </c>
      <c r="BJ1459" s="57"/>
      <c r="BK1459" s="57"/>
      <c r="BM1459" s="57">
        <v>1455</v>
      </c>
      <c r="BN1459" s="57">
        <v>0</v>
      </c>
      <c r="BO1459" s="66">
        <v>0</v>
      </c>
      <c r="BP1459" s="65">
        <f t="shared" si="468"/>
        <v>0</v>
      </c>
      <c r="BQ1459" s="65">
        <f t="shared" si="481"/>
        <v>0</v>
      </c>
      <c r="BR1459" s="67">
        <f t="shared" si="482"/>
        <v>15012.13888888888</v>
      </c>
      <c r="BS1459" s="57"/>
      <c r="BT1459" s="57"/>
    </row>
    <row r="1460" spans="1:72" x14ac:dyDescent="0.25">
      <c r="A1460" s="31">
        <v>1460</v>
      </c>
      <c r="B1460" s="56">
        <v>1457</v>
      </c>
      <c r="C1460" s="71">
        <v>0</v>
      </c>
      <c r="D1460" s="71">
        <v>0</v>
      </c>
      <c r="E1460" s="71">
        <v>0</v>
      </c>
      <c r="F1460" s="71">
        <v>0</v>
      </c>
      <c r="G1460" s="71">
        <v>15012.13888888888</v>
      </c>
      <c r="K1460" s="57">
        <v>1456</v>
      </c>
      <c r="L1460" s="66">
        <v>33.299999999999997</v>
      </c>
      <c r="M1460" s="66">
        <v>0</v>
      </c>
      <c r="N1460" s="65">
        <f t="shared" si="462"/>
        <v>9.2499999999999982</v>
      </c>
      <c r="O1460" s="65">
        <f t="shared" si="469"/>
        <v>-0.16666666666666785</v>
      </c>
      <c r="P1460" s="67">
        <f t="shared" si="470"/>
        <v>8524.3749999999873</v>
      </c>
      <c r="Q1460" s="57"/>
      <c r="R1460" s="57"/>
      <c r="T1460" s="57">
        <v>1456</v>
      </c>
      <c r="U1460" s="66">
        <v>0</v>
      </c>
      <c r="V1460" s="66">
        <v>0</v>
      </c>
      <c r="W1460" s="65">
        <f t="shared" si="463"/>
        <v>0</v>
      </c>
      <c r="X1460" s="65">
        <f t="shared" si="471"/>
        <v>0</v>
      </c>
      <c r="Y1460" s="67">
        <f t="shared" si="472"/>
        <v>10634.166666666677</v>
      </c>
      <c r="Z1460" s="57"/>
      <c r="AA1460" s="57"/>
      <c r="AC1460" s="57">
        <v>1456</v>
      </c>
      <c r="AD1460" s="66">
        <v>0</v>
      </c>
      <c r="AE1460" s="66">
        <v>0</v>
      </c>
      <c r="AF1460" s="65">
        <f t="shared" si="464"/>
        <v>0</v>
      </c>
      <c r="AG1460" s="65">
        <f t="shared" si="473"/>
        <v>0</v>
      </c>
      <c r="AH1460" s="67">
        <f t="shared" si="474"/>
        <v>10244.777777777768</v>
      </c>
      <c r="AI1460" s="57"/>
      <c r="AJ1460" s="57"/>
      <c r="AL1460" s="57">
        <v>1456</v>
      </c>
      <c r="AM1460" s="66">
        <v>0</v>
      </c>
      <c r="AN1460" s="66">
        <v>0</v>
      </c>
      <c r="AO1460" s="65">
        <f t="shared" si="465"/>
        <v>0</v>
      </c>
      <c r="AP1460" s="65">
        <f t="shared" si="475"/>
        <v>0</v>
      </c>
      <c r="AQ1460" s="67">
        <f t="shared" si="476"/>
        <v>14629.749999999991</v>
      </c>
      <c r="AR1460" s="57"/>
      <c r="AS1460" s="57"/>
      <c r="AU1460" s="57">
        <v>1456</v>
      </c>
      <c r="AV1460" s="66">
        <v>0</v>
      </c>
      <c r="AW1460" s="66">
        <v>0</v>
      </c>
      <c r="AX1460" s="65">
        <f t="shared" si="466"/>
        <v>0</v>
      </c>
      <c r="AY1460" s="65">
        <f t="shared" si="477"/>
        <v>0</v>
      </c>
      <c r="AZ1460" s="67">
        <f t="shared" si="478"/>
        <v>14629.749999999991</v>
      </c>
      <c r="BA1460" s="57"/>
      <c r="BB1460" s="57"/>
      <c r="BD1460" s="57">
        <v>1456</v>
      </c>
      <c r="BE1460" s="66">
        <v>0</v>
      </c>
      <c r="BF1460" s="66">
        <v>0</v>
      </c>
      <c r="BG1460" s="65">
        <f t="shared" si="467"/>
        <v>0</v>
      </c>
      <c r="BH1460" s="65">
        <f t="shared" si="479"/>
        <v>0</v>
      </c>
      <c r="BI1460" s="67">
        <f t="shared" si="480"/>
        <v>14939.444444444442</v>
      </c>
      <c r="BJ1460" s="57"/>
      <c r="BK1460" s="57"/>
      <c r="BM1460" s="57">
        <v>1456</v>
      </c>
      <c r="BN1460" s="57">
        <v>0</v>
      </c>
      <c r="BO1460" s="66">
        <v>0</v>
      </c>
      <c r="BP1460" s="65">
        <f t="shared" si="468"/>
        <v>0</v>
      </c>
      <c r="BQ1460" s="65">
        <f t="shared" si="481"/>
        <v>0</v>
      </c>
      <c r="BR1460" s="67">
        <f t="shared" si="482"/>
        <v>15012.13888888888</v>
      </c>
      <c r="BS1460" s="57"/>
      <c r="BT1460" s="57"/>
    </row>
    <row r="1461" spans="1:72" x14ac:dyDescent="0.25">
      <c r="A1461" s="31">
        <v>1461</v>
      </c>
      <c r="B1461" s="56">
        <v>1458</v>
      </c>
      <c r="C1461" s="71">
        <v>0</v>
      </c>
      <c r="D1461" s="71">
        <v>0</v>
      </c>
      <c r="E1461" s="71">
        <v>0</v>
      </c>
      <c r="F1461" s="71">
        <v>0</v>
      </c>
      <c r="G1461" s="71">
        <v>15012.13888888888</v>
      </c>
      <c r="K1461" s="57">
        <v>1457</v>
      </c>
      <c r="L1461" s="66">
        <v>32.6</v>
      </c>
      <c r="M1461" s="66">
        <v>0</v>
      </c>
      <c r="N1461" s="65">
        <f t="shared" si="462"/>
        <v>9.0555555555555554</v>
      </c>
      <c r="O1461" s="65">
        <f t="shared" si="469"/>
        <v>-0.19444444444444287</v>
      </c>
      <c r="P1461" s="67">
        <f t="shared" si="470"/>
        <v>8533.5277777777646</v>
      </c>
      <c r="Q1461" s="57"/>
      <c r="R1461" s="57"/>
      <c r="T1461" s="57">
        <v>1457</v>
      </c>
      <c r="U1461" s="66">
        <v>0</v>
      </c>
      <c r="V1461" s="66">
        <v>0</v>
      </c>
      <c r="W1461" s="65">
        <f t="shared" si="463"/>
        <v>0</v>
      </c>
      <c r="X1461" s="65">
        <f t="shared" si="471"/>
        <v>0</v>
      </c>
      <c r="Y1461" s="67">
        <f t="shared" si="472"/>
        <v>10634.166666666677</v>
      </c>
      <c r="Z1461" s="57"/>
      <c r="AA1461" s="57"/>
      <c r="AC1461" s="57">
        <v>1457</v>
      </c>
      <c r="AD1461" s="66">
        <v>0</v>
      </c>
      <c r="AE1461" s="66">
        <v>0</v>
      </c>
      <c r="AF1461" s="65">
        <f t="shared" si="464"/>
        <v>0</v>
      </c>
      <c r="AG1461" s="65">
        <f t="shared" si="473"/>
        <v>0</v>
      </c>
      <c r="AH1461" s="67">
        <f t="shared" si="474"/>
        <v>10244.777777777768</v>
      </c>
      <c r="AI1461" s="57"/>
      <c r="AJ1461" s="57"/>
      <c r="AL1461" s="57">
        <v>1457</v>
      </c>
      <c r="AM1461" s="66">
        <v>0</v>
      </c>
      <c r="AN1461" s="66">
        <v>0</v>
      </c>
      <c r="AO1461" s="65">
        <f t="shared" si="465"/>
        <v>0</v>
      </c>
      <c r="AP1461" s="65">
        <f t="shared" si="475"/>
        <v>0</v>
      </c>
      <c r="AQ1461" s="67">
        <f t="shared" si="476"/>
        <v>14629.749999999991</v>
      </c>
      <c r="AR1461" s="57"/>
      <c r="AS1461" s="57"/>
      <c r="AU1461" s="57">
        <v>1457</v>
      </c>
      <c r="AV1461" s="66">
        <v>0</v>
      </c>
      <c r="AW1461" s="66">
        <v>0</v>
      </c>
      <c r="AX1461" s="65">
        <f t="shared" si="466"/>
        <v>0</v>
      </c>
      <c r="AY1461" s="65">
        <f t="shared" si="477"/>
        <v>0</v>
      </c>
      <c r="AZ1461" s="67">
        <f t="shared" si="478"/>
        <v>14629.749999999991</v>
      </c>
      <c r="BA1461" s="57"/>
      <c r="BB1461" s="57"/>
      <c r="BD1461" s="57">
        <v>1457</v>
      </c>
      <c r="BE1461" s="66">
        <v>0</v>
      </c>
      <c r="BF1461" s="66">
        <v>0</v>
      </c>
      <c r="BG1461" s="65">
        <f t="shared" si="467"/>
        <v>0</v>
      </c>
      <c r="BH1461" s="65">
        <f t="shared" si="479"/>
        <v>0</v>
      </c>
      <c r="BI1461" s="67">
        <f t="shared" si="480"/>
        <v>14939.444444444442</v>
      </c>
      <c r="BJ1461" s="57"/>
      <c r="BK1461" s="57"/>
      <c r="BM1461" s="57">
        <v>1457</v>
      </c>
      <c r="BN1461" s="57">
        <v>0</v>
      </c>
      <c r="BO1461" s="66">
        <v>0</v>
      </c>
      <c r="BP1461" s="65">
        <f t="shared" si="468"/>
        <v>0</v>
      </c>
      <c r="BQ1461" s="65">
        <f t="shared" si="481"/>
        <v>0</v>
      </c>
      <c r="BR1461" s="67">
        <f t="shared" si="482"/>
        <v>15012.13888888888</v>
      </c>
      <c r="BS1461" s="57"/>
      <c r="BT1461" s="57"/>
    </row>
    <row r="1462" spans="1:72" x14ac:dyDescent="0.25">
      <c r="A1462" s="31">
        <v>1462</v>
      </c>
      <c r="B1462" s="56">
        <v>1459</v>
      </c>
      <c r="C1462" s="71">
        <v>0</v>
      </c>
      <c r="D1462" s="71">
        <v>0</v>
      </c>
      <c r="E1462" s="71">
        <v>0</v>
      </c>
      <c r="F1462" s="71">
        <v>0</v>
      </c>
      <c r="G1462" s="71">
        <v>15012.13888888888</v>
      </c>
      <c r="K1462" s="57">
        <v>1458</v>
      </c>
      <c r="L1462" s="66">
        <v>31.8</v>
      </c>
      <c r="M1462" s="66">
        <v>0</v>
      </c>
      <c r="N1462" s="65">
        <f t="shared" si="462"/>
        <v>8.8333333333333339</v>
      </c>
      <c r="O1462" s="65">
        <f t="shared" si="469"/>
        <v>-0.22222222222222143</v>
      </c>
      <c r="P1462" s="67">
        <f t="shared" si="470"/>
        <v>8542.4722222222099</v>
      </c>
      <c r="Q1462" s="57"/>
      <c r="R1462" s="57"/>
      <c r="T1462" s="57">
        <v>1458</v>
      </c>
      <c r="U1462" s="66">
        <v>0</v>
      </c>
      <c r="V1462" s="66">
        <v>0</v>
      </c>
      <c r="W1462" s="65">
        <f t="shared" si="463"/>
        <v>0</v>
      </c>
      <c r="X1462" s="65">
        <f t="shared" si="471"/>
        <v>0</v>
      </c>
      <c r="Y1462" s="67">
        <f t="shared" si="472"/>
        <v>10634.166666666677</v>
      </c>
      <c r="Z1462" s="57"/>
      <c r="AA1462" s="57"/>
      <c r="AC1462" s="57">
        <v>1458</v>
      </c>
      <c r="AD1462" s="66">
        <v>0</v>
      </c>
      <c r="AE1462" s="66">
        <v>0</v>
      </c>
      <c r="AF1462" s="65">
        <f t="shared" si="464"/>
        <v>0</v>
      </c>
      <c r="AG1462" s="65">
        <f t="shared" si="473"/>
        <v>0</v>
      </c>
      <c r="AH1462" s="67">
        <f t="shared" si="474"/>
        <v>10244.777777777768</v>
      </c>
      <c r="AI1462" s="57"/>
      <c r="AJ1462" s="57"/>
      <c r="AL1462" s="57">
        <v>1458</v>
      </c>
      <c r="AM1462" s="66">
        <v>0</v>
      </c>
      <c r="AN1462" s="66">
        <v>0</v>
      </c>
      <c r="AO1462" s="65">
        <f t="shared" si="465"/>
        <v>0</v>
      </c>
      <c r="AP1462" s="65">
        <f t="shared" si="475"/>
        <v>0</v>
      </c>
      <c r="AQ1462" s="67">
        <f t="shared" si="476"/>
        <v>14629.749999999991</v>
      </c>
      <c r="AR1462" s="57"/>
      <c r="AS1462" s="57"/>
      <c r="AU1462" s="57">
        <v>1458</v>
      </c>
      <c r="AV1462" s="66">
        <v>0</v>
      </c>
      <c r="AW1462" s="66">
        <v>0</v>
      </c>
      <c r="AX1462" s="65">
        <f t="shared" si="466"/>
        <v>0</v>
      </c>
      <c r="AY1462" s="65">
        <f t="shared" si="477"/>
        <v>0</v>
      </c>
      <c r="AZ1462" s="67">
        <f t="shared" si="478"/>
        <v>14629.749999999991</v>
      </c>
      <c r="BA1462" s="57"/>
      <c r="BB1462" s="57"/>
      <c r="BD1462" s="57">
        <v>1458</v>
      </c>
      <c r="BE1462" s="66">
        <v>0</v>
      </c>
      <c r="BF1462" s="66">
        <v>0</v>
      </c>
      <c r="BG1462" s="65">
        <f t="shared" si="467"/>
        <v>0</v>
      </c>
      <c r="BH1462" s="65">
        <f t="shared" si="479"/>
        <v>0</v>
      </c>
      <c r="BI1462" s="67">
        <f t="shared" si="480"/>
        <v>14939.444444444442</v>
      </c>
      <c r="BJ1462" s="57"/>
      <c r="BK1462" s="57"/>
      <c r="BM1462" s="57">
        <v>1458</v>
      </c>
      <c r="BN1462" s="57">
        <v>0</v>
      </c>
      <c r="BO1462" s="66">
        <v>0</v>
      </c>
      <c r="BP1462" s="65">
        <f t="shared" si="468"/>
        <v>0</v>
      </c>
      <c r="BQ1462" s="65">
        <f t="shared" si="481"/>
        <v>0</v>
      </c>
      <c r="BR1462" s="67">
        <f t="shared" si="482"/>
        <v>15012.13888888888</v>
      </c>
      <c r="BS1462" s="57"/>
      <c r="BT1462" s="57"/>
    </row>
    <row r="1463" spans="1:72" x14ac:dyDescent="0.25">
      <c r="A1463" s="31">
        <v>1463</v>
      </c>
      <c r="B1463" s="56">
        <v>1460</v>
      </c>
      <c r="C1463" s="71">
        <v>0</v>
      </c>
      <c r="D1463" s="71">
        <v>0</v>
      </c>
      <c r="E1463" s="71">
        <v>0</v>
      </c>
      <c r="F1463" s="71">
        <v>0</v>
      </c>
      <c r="G1463" s="71">
        <v>15012.13888888888</v>
      </c>
      <c r="K1463" s="57">
        <v>1459</v>
      </c>
      <c r="L1463" s="66">
        <v>30.7</v>
      </c>
      <c r="M1463" s="66">
        <v>0</v>
      </c>
      <c r="N1463" s="65">
        <f t="shared" si="462"/>
        <v>8.5277777777777768</v>
      </c>
      <c r="O1463" s="65">
        <f t="shared" si="469"/>
        <v>-0.30555555555555713</v>
      </c>
      <c r="P1463" s="67">
        <f t="shared" si="470"/>
        <v>8551.1527777777646</v>
      </c>
      <c r="Q1463" s="57"/>
      <c r="R1463" s="57"/>
      <c r="T1463" s="57">
        <v>1459</v>
      </c>
      <c r="U1463" s="66">
        <v>0</v>
      </c>
      <c r="V1463" s="66">
        <v>0</v>
      </c>
      <c r="W1463" s="65">
        <f t="shared" si="463"/>
        <v>0</v>
      </c>
      <c r="X1463" s="65">
        <f t="shared" si="471"/>
        <v>0</v>
      </c>
      <c r="Y1463" s="67">
        <f t="shared" si="472"/>
        <v>10634.166666666677</v>
      </c>
      <c r="Z1463" s="57"/>
      <c r="AA1463" s="57"/>
      <c r="AC1463" s="57">
        <v>1459</v>
      </c>
      <c r="AD1463" s="66">
        <v>0</v>
      </c>
      <c r="AE1463" s="66">
        <v>0</v>
      </c>
      <c r="AF1463" s="65">
        <f t="shared" si="464"/>
        <v>0</v>
      </c>
      <c r="AG1463" s="65">
        <f t="shared" si="473"/>
        <v>0</v>
      </c>
      <c r="AH1463" s="67">
        <f t="shared" si="474"/>
        <v>10244.777777777768</v>
      </c>
      <c r="AI1463" s="57"/>
      <c r="AJ1463" s="57"/>
      <c r="AL1463" s="57">
        <v>1459</v>
      </c>
      <c r="AM1463" s="66">
        <v>0</v>
      </c>
      <c r="AN1463" s="66">
        <v>0</v>
      </c>
      <c r="AO1463" s="65">
        <f t="shared" si="465"/>
        <v>0</v>
      </c>
      <c r="AP1463" s="65">
        <f t="shared" si="475"/>
        <v>0</v>
      </c>
      <c r="AQ1463" s="67">
        <f t="shared" si="476"/>
        <v>14629.749999999991</v>
      </c>
      <c r="AR1463" s="57"/>
      <c r="AS1463" s="57"/>
      <c r="AU1463" s="57">
        <v>1459</v>
      </c>
      <c r="AV1463" s="66">
        <v>0</v>
      </c>
      <c r="AW1463" s="66">
        <v>0</v>
      </c>
      <c r="AX1463" s="65">
        <f t="shared" si="466"/>
        <v>0</v>
      </c>
      <c r="AY1463" s="65">
        <f t="shared" si="477"/>
        <v>0</v>
      </c>
      <c r="AZ1463" s="67">
        <f t="shared" si="478"/>
        <v>14629.749999999991</v>
      </c>
      <c r="BA1463" s="57"/>
      <c r="BB1463" s="57"/>
      <c r="BD1463" s="57">
        <v>1459</v>
      </c>
      <c r="BE1463" s="66">
        <v>0</v>
      </c>
      <c r="BF1463" s="66">
        <v>0</v>
      </c>
      <c r="BG1463" s="65">
        <f t="shared" si="467"/>
        <v>0</v>
      </c>
      <c r="BH1463" s="65">
        <f t="shared" si="479"/>
        <v>0</v>
      </c>
      <c r="BI1463" s="67">
        <f t="shared" si="480"/>
        <v>14939.444444444442</v>
      </c>
      <c r="BJ1463" s="57"/>
      <c r="BK1463" s="57"/>
      <c r="BM1463" s="57">
        <v>1459</v>
      </c>
      <c r="BN1463" s="57">
        <v>0</v>
      </c>
      <c r="BO1463" s="66">
        <v>0</v>
      </c>
      <c r="BP1463" s="65">
        <f t="shared" si="468"/>
        <v>0</v>
      </c>
      <c r="BQ1463" s="65">
        <f t="shared" si="481"/>
        <v>0</v>
      </c>
      <c r="BR1463" s="67">
        <f t="shared" si="482"/>
        <v>15012.13888888888</v>
      </c>
      <c r="BS1463" s="57"/>
      <c r="BT1463" s="57"/>
    </row>
    <row r="1464" spans="1:72" x14ac:dyDescent="0.25">
      <c r="A1464" s="31">
        <v>1464</v>
      </c>
      <c r="B1464" s="56">
        <v>1461</v>
      </c>
      <c r="C1464" s="71">
        <v>0</v>
      </c>
      <c r="D1464" s="71">
        <v>0</v>
      </c>
      <c r="E1464" s="71">
        <v>0</v>
      </c>
      <c r="F1464" s="71">
        <v>0</v>
      </c>
      <c r="G1464" s="71">
        <v>15012.13888888888</v>
      </c>
      <c r="K1464" s="57">
        <v>1460</v>
      </c>
      <c r="L1464" s="66">
        <v>29.6</v>
      </c>
      <c r="M1464" s="66">
        <v>0</v>
      </c>
      <c r="N1464" s="65">
        <f t="shared" si="462"/>
        <v>8.2222222222222232</v>
      </c>
      <c r="O1464" s="65">
        <f t="shared" si="469"/>
        <v>-0.30555555555555358</v>
      </c>
      <c r="P1464" s="67">
        <f t="shared" si="470"/>
        <v>8559.5277777777646</v>
      </c>
      <c r="Q1464" s="57"/>
      <c r="R1464" s="57"/>
      <c r="T1464" s="57">
        <v>1460</v>
      </c>
      <c r="U1464" s="66">
        <v>0</v>
      </c>
      <c r="V1464" s="66">
        <v>0</v>
      </c>
      <c r="W1464" s="65">
        <f t="shared" si="463"/>
        <v>0</v>
      </c>
      <c r="X1464" s="65">
        <f t="shared" si="471"/>
        <v>0</v>
      </c>
      <c r="Y1464" s="67">
        <f t="shared" si="472"/>
        <v>10634.166666666677</v>
      </c>
      <c r="Z1464" s="57"/>
      <c r="AA1464" s="57"/>
      <c r="AC1464" s="57">
        <v>1460</v>
      </c>
      <c r="AD1464" s="66">
        <v>0</v>
      </c>
      <c r="AE1464" s="66">
        <v>0</v>
      </c>
      <c r="AF1464" s="65">
        <f t="shared" si="464"/>
        <v>0</v>
      </c>
      <c r="AG1464" s="65">
        <f t="shared" si="473"/>
        <v>0</v>
      </c>
      <c r="AH1464" s="67">
        <f t="shared" si="474"/>
        <v>10244.777777777768</v>
      </c>
      <c r="AI1464" s="57"/>
      <c r="AJ1464" s="57"/>
      <c r="AL1464" s="57">
        <v>1460</v>
      </c>
      <c r="AM1464" s="66">
        <v>0</v>
      </c>
      <c r="AN1464" s="66">
        <v>0</v>
      </c>
      <c r="AO1464" s="65">
        <f t="shared" si="465"/>
        <v>0</v>
      </c>
      <c r="AP1464" s="65">
        <f t="shared" si="475"/>
        <v>0</v>
      </c>
      <c r="AQ1464" s="67">
        <f t="shared" si="476"/>
        <v>14629.749999999991</v>
      </c>
      <c r="AR1464" s="57"/>
      <c r="AS1464" s="57"/>
      <c r="AU1464" s="57">
        <v>1460</v>
      </c>
      <c r="AV1464" s="66">
        <v>0</v>
      </c>
      <c r="AW1464" s="66">
        <v>0</v>
      </c>
      <c r="AX1464" s="65">
        <f t="shared" si="466"/>
        <v>0</v>
      </c>
      <c r="AY1464" s="65">
        <f t="shared" si="477"/>
        <v>0</v>
      </c>
      <c r="AZ1464" s="67">
        <f t="shared" si="478"/>
        <v>14629.749999999991</v>
      </c>
      <c r="BA1464" s="57"/>
      <c r="BB1464" s="57"/>
      <c r="BD1464" s="57">
        <v>1460</v>
      </c>
      <c r="BE1464" s="66">
        <v>0</v>
      </c>
      <c r="BF1464" s="66">
        <v>0</v>
      </c>
      <c r="BG1464" s="65">
        <f t="shared" si="467"/>
        <v>0</v>
      </c>
      <c r="BH1464" s="65">
        <f t="shared" si="479"/>
        <v>0</v>
      </c>
      <c r="BI1464" s="67">
        <f t="shared" si="480"/>
        <v>14939.444444444442</v>
      </c>
      <c r="BJ1464" s="57"/>
      <c r="BK1464" s="57"/>
      <c r="BM1464" s="57">
        <v>1460</v>
      </c>
      <c r="BN1464" s="57">
        <v>0</v>
      </c>
      <c r="BO1464" s="66">
        <v>0</v>
      </c>
      <c r="BP1464" s="65">
        <f t="shared" si="468"/>
        <v>0</v>
      </c>
      <c r="BQ1464" s="65">
        <f t="shared" si="481"/>
        <v>0</v>
      </c>
      <c r="BR1464" s="67">
        <f t="shared" si="482"/>
        <v>15012.13888888888</v>
      </c>
      <c r="BS1464" s="57"/>
      <c r="BT1464" s="57"/>
    </row>
    <row r="1465" spans="1:72" x14ac:dyDescent="0.25">
      <c r="A1465" s="31">
        <v>1465</v>
      </c>
      <c r="B1465" s="56">
        <v>1462</v>
      </c>
      <c r="C1465" s="71">
        <v>0</v>
      </c>
      <c r="D1465" s="71">
        <v>0</v>
      </c>
      <c r="E1465" s="71">
        <v>0</v>
      </c>
      <c r="F1465" s="71">
        <v>0</v>
      </c>
      <c r="G1465" s="71">
        <v>15012.13888888888</v>
      </c>
      <c r="K1465" s="57">
        <v>1461</v>
      </c>
      <c r="L1465" s="66">
        <v>28.6</v>
      </c>
      <c r="M1465" s="66">
        <v>0</v>
      </c>
      <c r="N1465" s="65">
        <f t="shared" si="462"/>
        <v>7.9444444444444446</v>
      </c>
      <c r="O1465" s="65">
        <f t="shared" si="469"/>
        <v>-0.27777777777777857</v>
      </c>
      <c r="P1465" s="67">
        <f t="shared" si="470"/>
        <v>8567.6111111110986</v>
      </c>
      <c r="Q1465" s="57"/>
      <c r="R1465" s="57"/>
      <c r="T1465" s="57">
        <v>1461</v>
      </c>
      <c r="U1465" s="66">
        <v>0</v>
      </c>
      <c r="V1465" s="66">
        <v>0</v>
      </c>
      <c r="W1465" s="65">
        <f t="shared" si="463"/>
        <v>0</v>
      </c>
      <c r="X1465" s="65">
        <f t="shared" si="471"/>
        <v>0</v>
      </c>
      <c r="Y1465" s="67">
        <f t="shared" si="472"/>
        <v>10634.166666666677</v>
      </c>
      <c r="Z1465" s="57"/>
      <c r="AA1465" s="57"/>
      <c r="AC1465" s="57">
        <v>1461</v>
      </c>
      <c r="AD1465" s="66">
        <v>0</v>
      </c>
      <c r="AE1465" s="66">
        <v>0</v>
      </c>
      <c r="AF1465" s="65">
        <f t="shared" si="464"/>
        <v>0</v>
      </c>
      <c r="AG1465" s="65">
        <f t="shared" si="473"/>
        <v>0</v>
      </c>
      <c r="AH1465" s="67">
        <f t="shared" si="474"/>
        <v>10244.777777777768</v>
      </c>
      <c r="AI1465" s="57"/>
      <c r="AJ1465" s="57"/>
      <c r="AL1465" s="57">
        <v>1461</v>
      </c>
      <c r="AM1465" s="66">
        <v>0</v>
      </c>
      <c r="AN1465" s="66">
        <v>0</v>
      </c>
      <c r="AO1465" s="65">
        <f t="shared" si="465"/>
        <v>0</v>
      </c>
      <c r="AP1465" s="65">
        <f t="shared" si="475"/>
        <v>0</v>
      </c>
      <c r="AQ1465" s="67">
        <f t="shared" si="476"/>
        <v>14629.749999999991</v>
      </c>
      <c r="AR1465" s="57"/>
      <c r="AS1465" s="57"/>
      <c r="AU1465" s="57">
        <v>1461</v>
      </c>
      <c r="AV1465" s="66">
        <v>0</v>
      </c>
      <c r="AW1465" s="66">
        <v>0</v>
      </c>
      <c r="AX1465" s="65">
        <f t="shared" si="466"/>
        <v>0</v>
      </c>
      <c r="AY1465" s="65">
        <f t="shared" si="477"/>
        <v>0</v>
      </c>
      <c r="AZ1465" s="67">
        <f t="shared" si="478"/>
        <v>14629.749999999991</v>
      </c>
      <c r="BA1465" s="57"/>
      <c r="BB1465" s="57"/>
      <c r="BD1465" s="57">
        <v>1461</v>
      </c>
      <c r="BE1465" s="66">
        <v>0</v>
      </c>
      <c r="BF1465" s="66">
        <v>0</v>
      </c>
      <c r="BG1465" s="65">
        <f t="shared" si="467"/>
        <v>0</v>
      </c>
      <c r="BH1465" s="65">
        <f t="shared" si="479"/>
        <v>0</v>
      </c>
      <c r="BI1465" s="67">
        <f t="shared" si="480"/>
        <v>14939.444444444442</v>
      </c>
      <c r="BJ1465" s="57"/>
      <c r="BK1465" s="57"/>
      <c r="BM1465" s="57">
        <v>1461</v>
      </c>
      <c r="BN1465" s="57">
        <v>0</v>
      </c>
      <c r="BO1465" s="66">
        <v>0</v>
      </c>
      <c r="BP1465" s="65">
        <f t="shared" si="468"/>
        <v>0</v>
      </c>
      <c r="BQ1465" s="65">
        <f t="shared" si="481"/>
        <v>0</v>
      </c>
      <c r="BR1465" s="67">
        <f t="shared" si="482"/>
        <v>15012.13888888888</v>
      </c>
      <c r="BS1465" s="57"/>
      <c r="BT1465" s="57"/>
    </row>
    <row r="1466" spans="1:72" x14ac:dyDescent="0.25">
      <c r="A1466" s="31">
        <v>1466</v>
      </c>
      <c r="B1466" s="56">
        <v>1463</v>
      </c>
      <c r="C1466" s="71">
        <v>0</v>
      </c>
      <c r="D1466" s="71">
        <v>0</v>
      </c>
      <c r="E1466" s="71">
        <v>0</v>
      </c>
      <c r="F1466" s="71">
        <v>0</v>
      </c>
      <c r="G1466" s="71">
        <v>15012.13888888888</v>
      </c>
      <c r="K1466" s="57">
        <v>1462</v>
      </c>
      <c r="L1466" s="66">
        <v>27.8</v>
      </c>
      <c r="M1466" s="66">
        <v>0</v>
      </c>
      <c r="N1466" s="65">
        <f t="shared" si="462"/>
        <v>7.7222222222222223</v>
      </c>
      <c r="O1466" s="65">
        <f t="shared" si="469"/>
        <v>-0.22222222222222232</v>
      </c>
      <c r="P1466" s="67">
        <f t="shared" si="470"/>
        <v>8575.4444444444325</v>
      </c>
      <c r="Q1466" s="57"/>
      <c r="R1466" s="57"/>
      <c r="T1466" s="57">
        <v>1462</v>
      </c>
      <c r="U1466" s="66">
        <v>0</v>
      </c>
      <c r="V1466" s="66">
        <v>0</v>
      </c>
      <c r="W1466" s="65">
        <f t="shared" si="463"/>
        <v>0</v>
      </c>
      <c r="X1466" s="65">
        <f t="shared" si="471"/>
        <v>0</v>
      </c>
      <c r="Y1466" s="67">
        <f t="shared" si="472"/>
        <v>10634.166666666677</v>
      </c>
      <c r="Z1466" s="57"/>
      <c r="AA1466" s="57"/>
      <c r="AC1466" s="57">
        <v>1462</v>
      </c>
      <c r="AD1466" s="66">
        <v>0</v>
      </c>
      <c r="AE1466" s="66">
        <v>0</v>
      </c>
      <c r="AF1466" s="65">
        <f t="shared" si="464"/>
        <v>0</v>
      </c>
      <c r="AG1466" s="65">
        <f t="shared" si="473"/>
        <v>0</v>
      </c>
      <c r="AH1466" s="67">
        <f t="shared" si="474"/>
        <v>10244.777777777768</v>
      </c>
      <c r="AI1466" s="57"/>
      <c r="AJ1466" s="57"/>
      <c r="AL1466" s="57">
        <v>1462</v>
      </c>
      <c r="AM1466" s="66">
        <v>0</v>
      </c>
      <c r="AN1466" s="66">
        <v>0</v>
      </c>
      <c r="AO1466" s="65">
        <f t="shared" si="465"/>
        <v>0</v>
      </c>
      <c r="AP1466" s="65">
        <f t="shared" si="475"/>
        <v>0</v>
      </c>
      <c r="AQ1466" s="67">
        <f t="shared" si="476"/>
        <v>14629.749999999991</v>
      </c>
      <c r="AR1466" s="57"/>
      <c r="AS1466" s="57"/>
      <c r="AU1466" s="57">
        <v>1462</v>
      </c>
      <c r="AV1466" s="66">
        <v>0</v>
      </c>
      <c r="AW1466" s="66">
        <v>0</v>
      </c>
      <c r="AX1466" s="65">
        <f t="shared" si="466"/>
        <v>0</v>
      </c>
      <c r="AY1466" s="65">
        <f t="shared" si="477"/>
        <v>0</v>
      </c>
      <c r="AZ1466" s="67">
        <f t="shared" si="478"/>
        <v>14629.749999999991</v>
      </c>
      <c r="BA1466" s="57"/>
      <c r="BB1466" s="57"/>
      <c r="BD1466" s="57">
        <v>1462</v>
      </c>
      <c r="BE1466" s="66">
        <v>0</v>
      </c>
      <c r="BF1466" s="66">
        <v>0</v>
      </c>
      <c r="BG1466" s="65">
        <f t="shared" si="467"/>
        <v>0</v>
      </c>
      <c r="BH1466" s="65">
        <f t="shared" si="479"/>
        <v>0</v>
      </c>
      <c r="BI1466" s="67">
        <f t="shared" si="480"/>
        <v>14939.444444444442</v>
      </c>
      <c r="BJ1466" s="57"/>
      <c r="BK1466" s="57"/>
      <c r="BM1466" s="57">
        <v>1462</v>
      </c>
      <c r="BN1466" s="57">
        <v>0</v>
      </c>
      <c r="BO1466" s="66">
        <v>0</v>
      </c>
      <c r="BP1466" s="65">
        <f t="shared" si="468"/>
        <v>0</v>
      </c>
      <c r="BQ1466" s="65">
        <f t="shared" si="481"/>
        <v>0</v>
      </c>
      <c r="BR1466" s="67">
        <f t="shared" si="482"/>
        <v>15012.13888888888</v>
      </c>
      <c r="BS1466" s="57"/>
      <c r="BT1466" s="57"/>
    </row>
    <row r="1467" spans="1:72" x14ac:dyDescent="0.25">
      <c r="A1467" s="31">
        <v>1467</v>
      </c>
      <c r="B1467" s="56">
        <v>1464</v>
      </c>
      <c r="C1467" s="71">
        <v>0</v>
      </c>
      <c r="D1467" s="71">
        <v>0</v>
      </c>
      <c r="E1467" s="71">
        <v>0</v>
      </c>
      <c r="F1467" s="71">
        <v>0</v>
      </c>
      <c r="G1467" s="71">
        <v>15012.13888888888</v>
      </c>
      <c r="K1467" s="57">
        <v>1463</v>
      </c>
      <c r="L1467" s="66">
        <v>27</v>
      </c>
      <c r="M1467" s="66">
        <v>0</v>
      </c>
      <c r="N1467" s="65">
        <f t="shared" si="462"/>
        <v>7.5</v>
      </c>
      <c r="O1467" s="65">
        <f t="shared" si="469"/>
        <v>-0.22222222222222232</v>
      </c>
      <c r="P1467" s="67">
        <f t="shared" si="470"/>
        <v>8583.0555555555438</v>
      </c>
      <c r="Q1467" s="57"/>
      <c r="R1467" s="57"/>
      <c r="T1467" s="57">
        <v>1463</v>
      </c>
      <c r="U1467" s="66">
        <v>0</v>
      </c>
      <c r="V1467" s="66">
        <v>0</v>
      </c>
      <c r="W1467" s="65">
        <f t="shared" si="463"/>
        <v>0</v>
      </c>
      <c r="X1467" s="65">
        <f t="shared" si="471"/>
        <v>0</v>
      </c>
      <c r="Y1467" s="67">
        <f t="shared" si="472"/>
        <v>10634.166666666677</v>
      </c>
      <c r="Z1467" s="57"/>
      <c r="AA1467" s="57"/>
      <c r="AC1467" s="57">
        <v>1463</v>
      </c>
      <c r="AD1467" s="66">
        <v>0</v>
      </c>
      <c r="AE1467" s="66">
        <v>0</v>
      </c>
      <c r="AF1467" s="65">
        <f t="shared" si="464"/>
        <v>0</v>
      </c>
      <c r="AG1467" s="65">
        <f t="shared" si="473"/>
        <v>0</v>
      </c>
      <c r="AH1467" s="67">
        <f t="shared" si="474"/>
        <v>10244.777777777768</v>
      </c>
      <c r="AI1467" s="57"/>
      <c r="AJ1467" s="57"/>
      <c r="AL1467" s="57">
        <v>1463</v>
      </c>
      <c r="AM1467" s="66">
        <v>0</v>
      </c>
      <c r="AN1467" s="66">
        <v>0</v>
      </c>
      <c r="AO1467" s="65">
        <f t="shared" si="465"/>
        <v>0</v>
      </c>
      <c r="AP1467" s="65">
        <f t="shared" si="475"/>
        <v>0</v>
      </c>
      <c r="AQ1467" s="67">
        <f t="shared" si="476"/>
        <v>14629.749999999991</v>
      </c>
      <c r="AR1467" s="57"/>
      <c r="AS1467" s="57"/>
      <c r="AU1467" s="57">
        <v>1463</v>
      </c>
      <c r="AV1467" s="66">
        <v>0</v>
      </c>
      <c r="AW1467" s="66">
        <v>0</v>
      </c>
      <c r="AX1467" s="65">
        <f t="shared" si="466"/>
        <v>0</v>
      </c>
      <c r="AY1467" s="65">
        <f t="shared" si="477"/>
        <v>0</v>
      </c>
      <c r="AZ1467" s="67">
        <f t="shared" si="478"/>
        <v>14629.749999999991</v>
      </c>
      <c r="BA1467" s="57"/>
      <c r="BB1467" s="57"/>
      <c r="BD1467" s="57">
        <v>1463</v>
      </c>
      <c r="BE1467" s="66">
        <v>0</v>
      </c>
      <c r="BF1467" s="66">
        <v>0</v>
      </c>
      <c r="BG1467" s="65">
        <f t="shared" si="467"/>
        <v>0</v>
      </c>
      <c r="BH1467" s="65">
        <f t="shared" si="479"/>
        <v>0</v>
      </c>
      <c r="BI1467" s="67">
        <f t="shared" si="480"/>
        <v>14939.444444444442</v>
      </c>
      <c r="BJ1467" s="57"/>
      <c r="BK1467" s="57"/>
      <c r="BM1467" s="57">
        <v>1463</v>
      </c>
      <c r="BN1467" s="57">
        <v>0</v>
      </c>
      <c r="BO1467" s="66">
        <v>0</v>
      </c>
      <c r="BP1467" s="65">
        <f t="shared" si="468"/>
        <v>0</v>
      </c>
      <c r="BQ1467" s="65">
        <f t="shared" si="481"/>
        <v>0</v>
      </c>
      <c r="BR1467" s="67">
        <f t="shared" si="482"/>
        <v>15012.13888888888</v>
      </c>
      <c r="BS1467" s="57"/>
      <c r="BT1467" s="57"/>
    </row>
    <row r="1468" spans="1:72" x14ac:dyDescent="0.25">
      <c r="A1468" s="31">
        <v>1468</v>
      </c>
      <c r="B1468" s="56">
        <v>1465</v>
      </c>
      <c r="C1468" s="71">
        <v>0</v>
      </c>
      <c r="D1468" s="71">
        <v>0</v>
      </c>
      <c r="E1468" s="71">
        <v>0</v>
      </c>
      <c r="F1468" s="71">
        <v>0</v>
      </c>
      <c r="G1468" s="71">
        <v>15012.13888888888</v>
      </c>
      <c r="K1468" s="57">
        <v>1464</v>
      </c>
      <c r="L1468" s="66">
        <v>26.4</v>
      </c>
      <c r="M1468" s="66">
        <v>0</v>
      </c>
      <c r="N1468" s="65">
        <f t="shared" si="462"/>
        <v>7.333333333333333</v>
      </c>
      <c r="O1468" s="65">
        <f t="shared" si="469"/>
        <v>-0.16666666666666696</v>
      </c>
      <c r="P1468" s="67">
        <f t="shared" si="470"/>
        <v>8590.4722222222099</v>
      </c>
      <c r="Q1468" s="57"/>
      <c r="R1468" s="57"/>
      <c r="T1468" s="57">
        <v>1464</v>
      </c>
      <c r="U1468" s="66">
        <v>0</v>
      </c>
      <c r="V1468" s="66">
        <v>0</v>
      </c>
      <c r="W1468" s="65">
        <f t="shared" si="463"/>
        <v>0</v>
      </c>
      <c r="X1468" s="65">
        <f t="shared" si="471"/>
        <v>0</v>
      </c>
      <c r="Y1468" s="67">
        <f t="shared" si="472"/>
        <v>10634.166666666677</v>
      </c>
      <c r="Z1468" s="57"/>
      <c r="AA1468" s="57"/>
      <c r="AC1468" s="57">
        <v>1464</v>
      </c>
      <c r="AD1468" s="66">
        <v>0</v>
      </c>
      <c r="AE1468" s="66">
        <v>0</v>
      </c>
      <c r="AF1468" s="65">
        <f t="shared" si="464"/>
        <v>0</v>
      </c>
      <c r="AG1468" s="65">
        <f t="shared" si="473"/>
        <v>0</v>
      </c>
      <c r="AH1468" s="67">
        <f t="shared" si="474"/>
        <v>10244.777777777768</v>
      </c>
      <c r="AI1468" s="57"/>
      <c r="AJ1468" s="57"/>
      <c r="AL1468" s="57">
        <v>1464</v>
      </c>
      <c r="AM1468" s="66">
        <v>0</v>
      </c>
      <c r="AN1468" s="66">
        <v>0</v>
      </c>
      <c r="AO1468" s="65">
        <f t="shared" si="465"/>
        <v>0</v>
      </c>
      <c r="AP1468" s="65">
        <f t="shared" si="475"/>
        <v>0</v>
      </c>
      <c r="AQ1468" s="67">
        <f t="shared" si="476"/>
        <v>14629.749999999991</v>
      </c>
      <c r="AR1468" s="57"/>
      <c r="AS1468" s="57"/>
      <c r="AU1468" s="57">
        <v>1464</v>
      </c>
      <c r="AV1468" s="66">
        <v>0</v>
      </c>
      <c r="AW1468" s="66">
        <v>0</v>
      </c>
      <c r="AX1468" s="65">
        <f t="shared" si="466"/>
        <v>0</v>
      </c>
      <c r="AY1468" s="65">
        <f t="shared" si="477"/>
        <v>0</v>
      </c>
      <c r="AZ1468" s="67">
        <f t="shared" si="478"/>
        <v>14629.749999999991</v>
      </c>
      <c r="BA1468" s="57"/>
      <c r="BB1468" s="57"/>
      <c r="BD1468" s="57">
        <v>1464</v>
      </c>
      <c r="BE1468" s="66">
        <v>0</v>
      </c>
      <c r="BF1468" s="66">
        <v>0</v>
      </c>
      <c r="BG1468" s="65">
        <f t="shared" si="467"/>
        <v>0</v>
      </c>
      <c r="BH1468" s="65">
        <f t="shared" si="479"/>
        <v>0</v>
      </c>
      <c r="BI1468" s="67">
        <f t="shared" si="480"/>
        <v>14939.444444444442</v>
      </c>
      <c r="BJ1468" s="57"/>
      <c r="BK1468" s="57"/>
      <c r="BM1468" s="57">
        <v>1464</v>
      </c>
      <c r="BN1468" s="57">
        <v>0</v>
      </c>
      <c r="BO1468" s="66">
        <v>0</v>
      </c>
      <c r="BP1468" s="65">
        <f t="shared" si="468"/>
        <v>0</v>
      </c>
      <c r="BQ1468" s="65">
        <f t="shared" si="481"/>
        <v>0</v>
      </c>
      <c r="BR1468" s="67">
        <f t="shared" si="482"/>
        <v>15012.13888888888</v>
      </c>
      <c r="BS1468" s="57"/>
      <c r="BT1468" s="57"/>
    </row>
    <row r="1469" spans="1:72" x14ac:dyDescent="0.25">
      <c r="A1469" s="31">
        <v>1469</v>
      </c>
      <c r="B1469" s="56">
        <v>1466</v>
      </c>
      <c r="C1469" s="71">
        <v>0</v>
      </c>
      <c r="D1469" s="71">
        <v>0</v>
      </c>
      <c r="E1469" s="71">
        <v>0</v>
      </c>
      <c r="F1469" s="71">
        <v>0</v>
      </c>
      <c r="G1469" s="71">
        <v>15012.13888888888</v>
      </c>
      <c r="K1469" s="57">
        <v>1465</v>
      </c>
      <c r="L1469" s="66">
        <v>25.8</v>
      </c>
      <c r="M1469" s="66">
        <v>0</v>
      </c>
      <c r="N1469" s="65">
        <f t="shared" si="462"/>
        <v>7.166666666666667</v>
      </c>
      <c r="O1469" s="65">
        <f t="shared" si="469"/>
        <v>-0.16666666666666607</v>
      </c>
      <c r="P1469" s="67">
        <f t="shared" si="470"/>
        <v>8597.7222222222099</v>
      </c>
      <c r="Q1469" s="57"/>
      <c r="R1469" s="57"/>
      <c r="T1469" s="57">
        <v>1465</v>
      </c>
      <c r="U1469" s="66">
        <v>0</v>
      </c>
      <c r="V1469" s="66">
        <v>0</v>
      </c>
      <c r="W1469" s="65">
        <f t="shared" si="463"/>
        <v>0</v>
      </c>
      <c r="X1469" s="65">
        <f t="shared" si="471"/>
        <v>0</v>
      </c>
      <c r="Y1469" s="67">
        <f t="shared" si="472"/>
        <v>10634.166666666677</v>
      </c>
      <c r="Z1469" s="57"/>
      <c r="AA1469" s="57"/>
      <c r="AC1469" s="57">
        <v>1465</v>
      </c>
      <c r="AD1469" s="66">
        <v>0</v>
      </c>
      <c r="AE1469" s="66">
        <v>0</v>
      </c>
      <c r="AF1469" s="65">
        <f t="shared" si="464"/>
        <v>0</v>
      </c>
      <c r="AG1469" s="65">
        <f t="shared" si="473"/>
        <v>0</v>
      </c>
      <c r="AH1469" s="67">
        <f t="shared" si="474"/>
        <v>10244.777777777768</v>
      </c>
      <c r="AI1469" s="57"/>
      <c r="AJ1469" s="57"/>
      <c r="AL1469" s="57">
        <v>1465</v>
      </c>
      <c r="AM1469" s="66">
        <v>0</v>
      </c>
      <c r="AN1469" s="66">
        <v>0</v>
      </c>
      <c r="AO1469" s="65">
        <f t="shared" si="465"/>
        <v>0</v>
      </c>
      <c r="AP1469" s="65">
        <f t="shared" si="475"/>
        <v>0</v>
      </c>
      <c r="AQ1469" s="67">
        <f t="shared" si="476"/>
        <v>14629.749999999991</v>
      </c>
      <c r="AR1469" s="57"/>
      <c r="AS1469" s="57"/>
      <c r="AU1469" s="57">
        <v>1465</v>
      </c>
      <c r="AV1469" s="66">
        <v>0</v>
      </c>
      <c r="AW1469" s="66">
        <v>0</v>
      </c>
      <c r="AX1469" s="65">
        <f t="shared" si="466"/>
        <v>0</v>
      </c>
      <c r="AY1469" s="65">
        <f t="shared" si="477"/>
        <v>0</v>
      </c>
      <c r="AZ1469" s="67">
        <f t="shared" si="478"/>
        <v>14629.749999999991</v>
      </c>
      <c r="BA1469" s="57"/>
      <c r="BB1469" s="57"/>
      <c r="BD1469" s="57">
        <v>1465</v>
      </c>
      <c r="BE1469" s="66">
        <v>0</v>
      </c>
      <c r="BF1469" s="66">
        <v>0</v>
      </c>
      <c r="BG1469" s="65">
        <f t="shared" si="467"/>
        <v>0</v>
      </c>
      <c r="BH1469" s="65">
        <f t="shared" si="479"/>
        <v>0</v>
      </c>
      <c r="BI1469" s="67">
        <f t="shared" si="480"/>
        <v>14939.444444444442</v>
      </c>
      <c r="BJ1469" s="57"/>
      <c r="BK1469" s="57"/>
      <c r="BM1469" s="57">
        <v>1465</v>
      </c>
      <c r="BN1469" s="57">
        <v>0</v>
      </c>
      <c r="BO1469" s="66">
        <v>0</v>
      </c>
      <c r="BP1469" s="65">
        <f t="shared" si="468"/>
        <v>0</v>
      </c>
      <c r="BQ1469" s="65">
        <f t="shared" si="481"/>
        <v>0</v>
      </c>
      <c r="BR1469" s="67">
        <f t="shared" si="482"/>
        <v>15012.13888888888</v>
      </c>
      <c r="BS1469" s="57"/>
      <c r="BT1469" s="57"/>
    </row>
    <row r="1470" spans="1:72" x14ac:dyDescent="0.25">
      <c r="A1470" s="31">
        <v>1470</v>
      </c>
      <c r="B1470" s="56">
        <v>1467</v>
      </c>
      <c r="C1470" s="71">
        <v>0</v>
      </c>
      <c r="D1470" s="71">
        <v>0</v>
      </c>
      <c r="E1470" s="71">
        <v>0</v>
      </c>
      <c r="F1470" s="71">
        <v>0</v>
      </c>
      <c r="G1470" s="71">
        <v>15012.13888888888</v>
      </c>
      <c r="K1470" s="57">
        <v>1466</v>
      </c>
      <c r="L1470" s="66">
        <v>25.3</v>
      </c>
      <c r="M1470" s="66">
        <v>0</v>
      </c>
      <c r="N1470" s="65">
        <f t="shared" si="462"/>
        <v>7.0277777777777777</v>
      </c>
      <c r="O1470" s="65">
        <f t="shared" si="469"/>
        <v>-0.13888888888888928</v>
      </c>
      <c r="P1470" s="67">
        <f t="shared" si="470"/>
        <v>8604.8194444444325</v>
      </c>
      <c r="Q1470" s="57"/>
      <c r="R1470" s="57"/>
      <c r="T1470" s="57">
        <v>1466</v>
      </c>
      <c r="U1470" s="66">
        <v>0</v>
      </c>
      <c r="V1470" s="66">
        <v>0</v>
      </c>
      <c r="W1470" s="65">
        <f t="shared" si="463"/>
        <v>0</v>
      </c>
      <c r="X1470" s="65">
        <f t="shared" si="471"/>
        <v>0</v>
      </c>
      <c r="Y1470" s="67">
        <f t="shared" si="472"/>
        <v>10634.166666666677</v>
      </c>
      <c r="Z1470" s="57"/>
      <c r="AA1470" s="57"/>
      <c r="AC1470" s="57">
        <v>1466</v>
      </c>
      <c r="AD1470" s="66">
        <v>0</v>
      </c>
      <c r="AE1470" s="66">
        <v>0</v>
      </c>
      <c r="AF1470" s="65">
        <f t="shared" si="464"/>
        <v>0</v>
      </c>
      <c r="AG1470" s="65">
        <f t="shared" si="473"/>
        <v>0</v>
      </c>
      <c r="AH1470" s="67">
        <f t="shared" si="474"/>
        <v>10244.777777777768</v>
      </c>
      <c r="AI1470" s="57"/>
      <c r="AJ1470" s="57"/>
      <c r="AL1470" s="57">
        <v>1466</v>
      </c>
      <c r="AM1470" s="66">
        <v>0</v>
      </c>
      <c r="AN1470" s="66">
        <v>0</v>
      </c>
      <c r="AO1470" s="65">
        <f t="shared" si="465"/>
        <v>0</v>
      </c>
      <c r="AP1470" s="65">
        <f t="shared" si="475"/>
        <v>0</v>
      </c>
      <c r="AQ1470" s="67">
        <f t="shared" si="476"/>
        <v>14629.749999999991</v>
      </c>
      <c r="AR1470" s="57"/>
      <c r="AS1470" s="57"/>
      <c r="AU1470" s="57">
        <v>1466</v>
      </c>
      <c r="AV1470" s="66">
        <v>0</v>
      </c>
      <c r="AW1470" s="66">
        <v>0</v>
      </c>
      <c r="AX1470" s="65">
        <f t="shared" si="466"/>
        <v>0</v>
      </c>
      <c r="AY1470" s="65">
        <f t="shared" si="477"/>
        <v>0</v>
      </c>
      <c r="AZ1470" s="67">
        <f t="shared" si="478"/>
        <v>14629.749999999991</v>
      </c>
      <c r="BA1470" s="57"/>
      <c r="BB1470" s="57"/>
      <c r="BD1470" s="57">
        <v>1466</v>
      </c>
      <c r="BE1470" s="66">
        <v>0</v>
      </c>
      <c r="BF1470" s="66">
        <v>0</v>
      </c>
      <c r="BG1470" s="65">
        <f t="shared" si="467"/>
        <v>0</v>
      </c>
      <c r="BH1470" s="65">
        <f t="shared" si="479"/>
        <v>0</v>
      </c>
      <c r="BI1470" s="67">
        <f t="shared" si="480"/>
        <v>14939.444444444442</v>
      </c>
      <c r="BJ1470" s="57"/>
      <c r="BK1470" s="57"/>
      <c r="BM1470" s="57">
        <v>1466</v>
      </c>
      <c r="BN1470" s="57">
        <v>0</v>
      </c>
      <c r="BO1470" s="66">
        <v>0</v>
      </c>
      <c r="BP1470" s="65">
        <f t="shared" si="468"/>
        <v>0</v>
      </c>
      <c r="BQ1470" s="65">
        <f t="shared" si="481"/>
        <v>0</v>
      </c>
      <c r="BR1470" s="67">
        <f t="shared" si="482"/>
        <v>15012.13888888888</v>
      </c>
      <c r="BS1470" s="57"/>
      <c r="BT1470" s="57"/>
    </row>
    <row r="1471" spans="1:72" x14ac:dyDescent="0.25">
      <c r="A1471" s="31">
        <v>1471</v>
      </c>
      <c r="B1471" s="56">
        <v>1468</v>
      </c>
      <c r="C1471" s="71">
        <v>0</v>
      </c>
      <c r="D1471" s="71">
        <v>0</v>
      </c>
      <c r="E1471" s="71">
        <v>0</v>
      </c>
      <c r="F1471" s="71">
        <v>0</v>
      </c>
      <c r="G1471" s="71">
        <v>15012.13888888888</v>
      </c>
      <c r="K1471" s="57">
        <v>1467</v>
      </c>
      <c r="L1471" s="66">
        <v>24.9</v>
      </c>
      <c r="M1471" s="66">
        <v>0</v>
      </c>
      <c r="N1471" s="65">
        <f t="shared" si="462"/>
        <v>6.9166666666666661</v>
      </c>
      <c r="O1471" s="65">
        <f t="shared" si="469"/>
        <v>-0.1111111111111116</v>
      </c>
      <c r="P1471" s="67">
        <f t="shared" si="470"/>
        <v>8611.7916666666551</v>
      </c>
      <c r="Q1471" s="57"/>
      <c r="R1471" s="57"/>
      <c r="T1471" s="57">
        <v>1467</v>
      </c>
      <c r="U1471" s="66">
        <v>0</v>
      </c>
      <c r="V1471" s="66">
        <v>0</v>
      </c>
      <c r="W1471" s="65">
        <f t="shared" si="463"/>
        <v>0</v>
      </c>
      <c r="X1471" s="65">
        <f t="shared" si="471"/>
        <v>0</v>
      </c>
      <c r="Y1471" s="67">
        <f t="shared" si="472"/>
        <v>10634.166666666677</v>
      </c>
      <c r="Z1471" s="57"/>
      <c r="AA1471" s="57"/>
      <c r="AC1471" s="57">
        <v>1467</v>
      </c>
      <c r="AD1471" s="66">
        <v>0</v>
      </c>
      <c r="AE1471" s="66">
        <v>0</v>
      </c>
      <c r="AF1471" s="65">
        <f t="shared" si="464"/>
        <v>0</v>
      </c>
      <c r="AG1471" s="65">
        <f t="shared" si="473"/>
        <v>0</v>
      </c>
      <c r="AH1471" s="67">
        <f t="shared" si="474"/>
        <v>10244.777777777768</v>
      </c>
      <c r="AI1471" s="57"/>
      <c r="AJ1471" s="57"/>
      <c r="AL1471" s="57">
        <v>1467</v>
      </c>
      <c r="AM1471" s="66">
        <v>0</v>
      </c>
      <c r="AN1471" s="66">
        <v>0</v>
      </c>
      <c r="AO1471" s="65">
        <f t="shared" si="465"/>
        <v>0</v>
      </c>
      <c r="AP1471" s="65">
        <f t="shared" si="475"/>
        <v>0</v>
      </c>
      <c r="AQ1471" s="67">
        <f t="shared" si="476"/>
        <v>14629.749999999991</v>
      </c>
      <c r="AR1471" s="57"/>
      <c r="AS1471" s="57"/>
      <c r="AU1471" s="57">
        <v>1467</v>
      </c>
      <c r="AV1471" s="66">
        <v>0</v>
      </c>
      <c r="AW1471" s="66">
        <v>0</v>
      </c>
      <c r="AX1471" s="65">
        <f t="shared" si="466"/>
        <v>0</v>
      </c>
      <c r="AY1471" s="65">
        <f t="shared" si="477"/>
        <v>0</v>
      </c>
      <c r="AZ1471" s="67">
        <f t="shared" si="478"/>
        <v>14629.749999999991</v>
      </c>
      <c r="BA1471" s="57"/>
      <c r="BB1471" s="57"/>
      <c r="BD1471" s="57">
        <v>1467</v>
      </c>
      <c r="BE1471" s="66">
        <v>0</v>
      </c>
      <c r="BF1471" s="66">
        <v>0</v>
      </c>
      <c r="BG1471" s="65">
        <f t="shared" si="467"/>
        <v>0</v>
      </c>
      <c r="BH1471" s="65">
        <f t="shared" si="479"/>
        <v>0</v>
      </c>
      <c r="BI1471" s="67">
        <f t="shared" si="480"/>
        <v>14939.444444444442</v>
      </c>
      <c r="BJ1471" s="57"/>
      <c r="BK1471" s="57"/>
      <c r="BM1471" s="57">
        <v>1467</v>
      </c>
      <c r="BN1471" s="57">
        <v>0</v>
      </c>
      <c r="BO1471" s="66">
        <v>0</v>
      </c>
      <c r="BP1471" s="65">
        <f t="shared" si="468"/>
        <v>0</v>
      </c>
      <c r="BQ1471" s="65">
        <f t="shared" si="481"/>
        <v>0</v>
      </c>
      <c r="BR1471" s="67">
        <f t="shared" si="482"/>
        <v>15012.13888888888</v>
      </c>
      <c r="BS1471" s="57"/>
      <c r="BT1471" s="57"/>
    </row>
    <row r="1472" spans="1:72" x14ac:dyDescent="0.25">
      <c r="A1472" s="31">
        <v>1472</v>
      </c>
      <c r="B1472" s="56">
        <v>1469</v>
      </c>
      <c r="C1472" s="71">
        <v>0</v>
      </c>
      <c r="D1472" s="71">
        <v>0</v>
      </c>
      <c r="E1472" s="71">
        <v>0</v>
      </c>
      <c r="F1472" s="71">
        <v>0</v>
      </c>
      <c r="G1472" s="71">
        <v>15012.13888888888</v>
      </c>
      <c r="K1472" s="57">
        <v>1468</v>
      </c>
      <c r="L1472" s="66">
        <v>24.5</v>
      </c>
      <c r="M1472" s="66">
        <v>0</v>
      </c>
      <c r="N1472" s="65">
        <f t="shared" si="462"/>
        <v>6.8055555555555554</v>
      </c>
      <c r="O1472" s="65">
        <f t="shared" si="469"/>
        <v>-0.11111111111111072</v>
      </c>
      <c r="P1472" s="67">
        <f t="shared" si="470"/>
        <v>8618.6527777777665</v>
      </c>
      <c r="Q1472" s="57"/>
      <c r="R1472" s="57"/>
      <c r="T1472" s="57">
        <v>1468</v>
      </c>
      <c r="U1472" s="66">
        <v>0</v>
      </c>
      <c r="V1472" s="66">
        <v>0</v>
      </c>
      <c r="W1472" s="65">
        <f t="shared" si="463"/>
        <v>0</v>
      </c>
      <c r="X1472" s="65">
        <f t="shared" si="471"/>
        <v>0</v>
      </c>
      <c r="Y1472" s="67">
        <f t="shared" si="472"/>
        <v>10634.166666666677</v>
      </c>
      <c r="Z1472" s="57"/>
      <c r="AA1472" s="57"/>
      <c r="AC1472" s="57">
        <v>1468</v>
      </c>
      <c r="AD1472" s="66">
        <v>0</v>
      </c>
      <c r="AE1472" s="66">
        <v>0</v>
      </c>
      <c r="AF1472" s="65">
        <f t="shared" si="464"/>
        <v>0</v>
      </c>
      <c r="AG1472" s="65">
        <f t="shared" si="473"/>
        <v>0</v>
      </c>
      <c r="AH1472" s="67">
        <f t="shared" si="474"/>
        <v>10244.777777777768</v>
      </c>
      <c r="AI1472" s="57"/>
      <c r="AJ1472" s="57"/>
      <c r="AL1472" s="57">
        <v>1468</v>
      </c>
      <c r="AM1472" s="66">
        <v>0</v>
      </c>
      <c r="AN1472" s="66">
        <v>0</v>
      </c>
      <c r="AO1472" s="65">
        <f t="shared" si="465"/>
        <v>0</v>
      </c>
      <c r="AP1472" s="65">
        <f t="shared" si="475"/>
        <v>0</v>
      </c>
      <c r="AQ1472" s="67">
        <f t="shared" si="476"/>
        <v>14629.749999999991</v>
      </c>
      <c r="AR1472" s="57"/>
      <c r="AS1472" s="57"/>
      <c r="AU1472" s="57">
        <v>1468</v>
      </c>
      <c r="AV1472" s="66">
        <v>0</v>
      </c>
      <c r="AW1472" s="66">
        <v>0</v>
      </c>
      <c r="AX1472" s="65">
        <f t="shared" si="466"/>
        <v>0</v>
      </c>
      <c r="AY1472" s="65">
        <f t="shared" si="477"/>
        <v>0</v>
      </c>
      <c r="AZ1472" s="67">
        <f t="shared" si="478"/>
        <v>14629.749999999991</v>
      </c>
      <c r="BA1472" s="57"/>
      <c r="BB1472" s="57"/>
      <c r="BD1472" s="57">
        <v>1468</v>
      </c>
      <c r="BE1472" s="66">
        <v>0</v>
      </c>
      <c r="BF1472" s="66">
        <v>0</v>
      </c>
      <c r="BG1472" s="65">
        <f t="shared" si="467"/>
        <v>0</v>
      </c>
      <c r="BH1472" s="65">
        <f t="shared" si="479"/>
        <v>0</v>
      </c>
      <c r="BI1472" s="67">
        <f t="shared" si="480"/>
        <v>14939.444444444442</v>
      </c>
      <c r="BJ1472" s="57"/>
      <c r="BK1472" s="57"/>
      <c r="BM1472" s="57">
        <v>1468</v>
      </c>
      <c r="BN1472" s="57">
        <v>0</v>
      </c>
      <c r="BO1472" s="66">
        <v>0</v>
      </c>
      <c r="BP1472" s="65">
        <f t="shared" si="468"/>
        <v>0</v>
      </c>
      <c r="BQ1472" s="65">
        <f t="shared" si="481"/>
        <v>0</v>
      </c>
      <c r="BR1472" s="67">
        <f t="shared" si="482"/>
        <v>15012.13888888888</v>
      </c>
      <c r="BS1472" s="57"/>
      <c r="BT1472" s="57"/>
    </row>
    <row r="1473" spans="1:72" x14ac:dyDescent="0.25">
      <c r="A1473" s="31">
        <v>1473</v>
      </c>
      <c r="B1473" s="56">
        <v>1470</v>
      </c>
      <c r="C1473" s="71">
        <v>0</v>
      </c>
      <c r="D1473" s="71">
        <v>0</v>
      </c>
      <c r="E1473" s="71">
        <v>0</v>
      </c>
      <c r="F1473" s="71">
        <v>0</v>
      </c>
      <c r="G1473" s="71">
        <v>15012.13888888888</v>
      </c>
      <c r="K1473" s="57">
        <v>1469</v>
      </c>
      <c r="L1473" s="66">
        <v>24.2</v>
      </c>
      <c r="M1473" s="66">
        <v>0</v>
      </c>
      <c r="N1473" s="65">
        <f t="shared" si="462"/>
        <v>6.7222222222222214</v>
      </c>
      <c r="O1473" s="65">
        <f t="shared" si="469"/>
        <v>-8.3333333333333925E-2</v>
      </c>
      <c r="P1473" s="67">
        <f t="shared" si="470"/>
        <v>8625.4166666666551</v>
      </c>
      <c r="Q1473" s="57"/>
      <c r="R1473" s="57"/>
      <c r="T1473" s="57">
        <v>1469</v>
      </c>
      <c r="U1473" s="66">
        <v>0</v>
      </c>
      <c r="V1473" s="66">
        <v>0</v>
      </c>
      <c r="W1473" s="65">
        <f t="shared" si="463"/>
        <v>0</v>
      </c>
      <c r="X1473" s="65">
        <f t="shared" si="471"/>
        <v>0</v>
      </c>
      <c r="Y1473" s="67">
        <f t="shared" si="472"/>
        <v>10634.166666666677</v>
      </c>
      <c r="Z1473" s="57"/>
      <c r="AA1473" s="57"/>
      <c r="AC1473" s="57">
        <v>1469</v>
      </c>
      <c r="AD1473" s="66">
        <v>0</v>
      </c>
      <c r="AE1473" s="66">
        <v>0</v>
      </c>
      <c r="AF1473" s="65">
        <f t="shared" si="464"/>
        <v>0</v>
      </c>
      <c r="AG1473" s="65">
        <f t="shared" si="473"/>
        <v>0</v>
      </c>
      <c r="AH1473" s="67">
        <f t="shared" si="474"/>
        <v>10244.777777777768</v>
      </c>
      <c r="AI1473" s="57"/>
      <c r="AJ1473" s="57"/>
      <c r="AL1473" s="57">
        <v>1469</v>
      </c>
      <c r="AM1473" s="66">
        <v>0</v>
      </c>
      <c r="AN1473" s="66">
        <v>0</v>
      </c>
      <c r="AO1473" s="65">
        <f t="shared" si="465"/>
        <v>0</v>
      </c>
      <c r="AP1473" s="65">
        <f t="shared" si="475"/>
        <v>0</v>
      </c>
      <c r="AQ1473" s="67">
        <f t="shared" si="476"/>
        <v>14629.749999999991</v>
      </c>
      <c r="AR1473" s="57"/>
      <c r="AS1473" s="57"/>
      <c r="AU1473" s="57">
        <v>1469</v>
      </c>
      <c r="AV1473" s="66">
        <v>0</v>
      </c>
      <c r="AW1473" s="66">
        <v>0</v>
      </c>
      <c r="AX1473" s="65">
        <f t="shared" si="466"/>
        <v>0</v>
      </c>
      <c r="AY1473" s="65">
        <f t="shared" si="477"/>
        <v>0</v>
      </c>
      <c r="AZ1473" s="67">
        <f t="shared" si="478"/>
        <v>14629.749999999991</v>
      </c>
      <c r="BA1473" s="57"/>
      <c r="BB1473" s="57"/>
      <c r="BD1473" s="57">
        <v>1469</v>
      </c>
      <c r="BE1473" s="66">
        <v>0</v>
      </c>
      <c r="BF1473" s="66">
        <v>0</v>
      </c>
      <c r="BG1473" s="65">
        <f t="shared" si="467"/>
        <v>0</v>
      </c>
      <c r="BH1473" s="65">
        <f t="shared" si="479"/>
        <v>0</v>
      </c>
      <c r="BI1473" s="67">
        <f t="shared" si="480"/>
        <v>14939.444444444442</v>
      </c>
      <c r="BJ1473" s="57"/>
      <c r="BK1473" s="57"/>
      <c r="BM1473" s="57">
        <v>1469</v>
      </c>
      <c r="BN1473" s="57">
        <v>0</v>
      </c>
      <c r="BO1473" s="66">
        <v>0</v>
      </c>
      <c r="BP1473" s="65">
        <f t="shared" si="468"/>
        <v>0</v>
      </c>
      <c r="BQ1473" s="65">
        <f t="shared" si="481"/>
        <v>0</v>
      </c>
      <c r="BR1473" s="67">
        <f t="shared" si="482"/>
        <v>15012.13888888888</v>
      </c>
      <c r="BS1473" s="57"/>
      <c r="BT1473" s="57"/>
    </row>
    <row r="1474" spans="1:72" x14ac:dyDescent="0.25">
      <c r="A1474" s="31">
        <v>1474</v>
      </c>
      <c r="B1474" s="56">
        <v>1471</v>
      </c>
      <c r="C1474" s="71">
        <v>0</v>
      </c>
      <c r="D1474" s="71">
        <v>0</v>
      </c>
      <c r="E1474" s="71">
        <v>0</v>
      </c>
      <c r="F1474" s="71">
        <v>0</v>
      </c>
      <c r="G1474" s="71">
        <v>15012.13888888888</v>
      </c>
      <c r="K1474" s="57">
        <v>1470</v>
      </c>
      <c r="L1474" s="66">
        <v>24</v>
      </c>
      <c r="M1474" s="66">
        <v>0</v>
      </c>
      <c r="N1474" s="65">
        <f t="shared" si="462"/>
        <v>6.6666666666666661</v>
      </c>
      <c r="O1474" s="65">
        <f t="shared" si="469"/>
        <v>-5.5555555555555358E-2</v>
      </c>
      <c r="P1474" s="67">
        <f t="shared" si="470"/>
        <v>8632.1111111111004</v>
      </c>
      <c r="Q1474" s="57"/>
      <c r="R1474" s="57"/>
      <c r="T1474" s="57">
        <v>1470</v>
      </c>
      <c r="U1474" s="66">
        <v>0</v>
      </c>
      <c r="V1474" s="66">
        <v>0</v>
      </c>
      <c r="W1474" s="65">
        <f t="shared" si="463"/>
        <v>0</v>
      </c>
      <c r="X1474" s="65">
        <f t="shared" si="471"/>
        <v>0</v>
      </c>
      <c r="Y1474" s="67">
        <f t="shared" si="472"/>
        <v>10634.166666666677</v>
      </c>
      <c r="Z1474" s="57"/>
      <c r="AA1474" s="57"/>
      <c r="AC1474" s="57">
        <v>1470</v>
      </c>
      <c r="AD1474" s="66">
        <v>0</v>
      </c>
      <c r="AE1474" s="66">
        <v>0</v>
      </c>
      <c r="AF1474" s="65">
        <f t="shared" si="464"/>
        <v>0</v>
      </c>
      <c r="AG1474" s="65">
        <f t="shared" si="473"/>
        <v>0</v>
      </c>
      <c r="AH1474" s="67">
        <f t="shared" si="474"/>
        <v>10244.777777777768</v>
      </c>
      <c r="AI1474" s="57"/>
      <c r="AJ1474" s="57"/>
      <c r="AL1474" s="57">
        <v>1470</v>
      </c>
      <c r="AM1474" s="66">
        <v>0</v>
      </c>
      <c r="AN1474" s="66">
        <v>0</v>
      </c>
      <c r="AO1474" s="65">
        <f t="shared" si="465"/>
        <v>0</v>
      </c>
      <c r="AP1474" s="65">
        <f t="shared" si="475"/>
        <v>0</v>
      </c>
      <c r="AQ1474" s="67">
        <f t="shared" si="476"/>
        <v>14629.749999999991</v>
      </c>
      <c r="AR1474" s="57"/>
      <c r="AS1474" s="57"/>
      <c r="AU1474" s="57">
        <v>1470</v>
      </c>
      <c r="AV1474" s="66">
        <v>0</v>
      </c>
      <c r="AW1474" s="66">
        <v>0</v>
      </c>
      <c r="AX1474" s="65">
        <f t="shared" si="466"/>
        <v>0</v>
      </c>
      <c r="AY1474" s="65">
        <f t="shared" si="477"/>
        <v>0</v>
      </c>
      <c r="AZ1474" s="67">
        <f t="shared" si="478"/>
        <v>14629.749999999991</v>
      </c>
      <c r="BA1474" s="57"/>
      <c r="BB1474" s="57"/>
      <c r="BD1474" s="57">
        <v>1470</v>
      </c>
      <c r="BE1474" s="66">
        <v>0</v>
      </c>
      <c r="BF1474" s="66">
        <v>0</v>
      </c>
      <c r="BG1474" s="65">
        <f t="shared" si="467"/>
        <v>0</v>
      </c>
      <c r="BH1474" s="65">
        <f t="shared" si="479"/>
        <v>0</v>
      </c>
      <c r="BI1474" s="67">
        <f t="shared" si="480"/>
        <v>14939.444444444442</v>
      </c>
      <c r="BJ1474" s="57"/>
      <c r="BK1474" s="57"/>
      <c r="BM1474" s="57">
        <v>1470</v>
      </c>
      <c r="BN1474" s="57">
        <v>0</v>
      </c>
      <c r="BO1474" s="66">
        <v>0</v>
      </c>
      <c r="BP1474" s="65">
        <f t="shared" si="468"/>
        <v>0</v>
      </c>
      <c r="BQ1474" s="65">
        <f t="shared" si="481"/>
        <v>0</v>
      </c>
      <c r="BR1474" s="67">
        <f t="shared" si="482"/>
        <v>15012.13888888888</v>
      </c>
      <c r="BS1474" s="57"/>
      <c r="BT1474" s="57"/>
    </row>
    <row r="1475" spans="1:72" x14ac:dyDescent="0.25">
      <c r="A1475" s="31">
        <v>1475</v>
      </c>
      <c r="B1475" s="56">
        <v>1472</v>
      </c>
      <c r="C1475" s="71">
        <v>0</v>
      </c>
      <c r="D1475" s="71">
        <v>0</v>
      </c>
      <c r="E1475" s="71">
        <v>0</v>
      </c>
      <c r="F1475" s="71">
        <v>0</v>
      </c>
      <c r="G1475" s="71">
        <v>15012.13888888888</v>
      </c>
      <c r="K1475" s="57">
        <v>1471</v>
      </c>
      <c r="L1475" s="66">
        <v>23.8</v>
      </c>
      <c r="M1475" s="66">
        <v>0</v>
      </c>
      <c r="N1475" s="65">
        <f t="shared" si="462"/>
        <v>6.6111111111111107</v>
      </c>
      <c r="O1475" s="65">
        <f t="shared" si="469"/>
        <v>-5.5555555555555358E-2</v>
      </c>
      <c r="P1475" s="67">
        <f t="shared" si="470"/>
        <v>8638.7499999999891</v>
      </c>
      <c r="Q1475" s="57"/>
      <c r="R1475" s="57"/>
      <c r="T1475" s="57">
        <v>1471</v>
      </c>
      <c r="U1475" s="66">
        <v>0</v>
      </c>
      <c r="V1475" s="66">
        <v>0</v>
      </c>
      <c r="W1475" s="65">
        <f t="shared" si="463"/>
        <v>0</v>
      </c>
      <c r="X1475" s="65">
        <f t="shared" si="471"/>
        <v>0</v>
      </c>
      <c r="Y1475" s="67">
        <f t="shared" si="472"/>
        <v>10634.166666666677</v>
      </c>
      <c r="Z1475" s="57"/>
      <c r="AA1475" s="57"/>
      <c r="AC1475" s="57">
        <v>1471</v>
      </c>
      <c r="AD1475" s="66">
        <v>0</v>
      </c>
      <c r="AE1475" s="66">
        <v>0</v>
      </c>
      <c r="AF1475" s="65">
        <f t="shared" si="464"/>
        <v>0</v>
      </c>
      <c r="AG1475" s="65">
        <f t="shared" si="473"/>
        <v>0</v>
      </c>
      <c r="AH1475" s="67">
        <f t="shared" si="474"/>
        <v>10244.777777777768</v>
      </c>
      <c r="AI1475" s="57"/>
      <c r="AJ1475" s="57"/>
      <c r="AL1475" s="57">
        <v>1471</v>
      </c>
      <c r="AM1475" s="66">
        <v>0</v>
      </c>
      <c r="AN1475" s="66">
        <v>0</v>
      </c>
      <c r="AO1475" s="65">
        <f t="shared" si="465"/>
        <v>0</v>
      </c>
      <c r="AP1475" s="65">
        <f t="shared" si="475"/>
        <v>0</v>
      </c>
      <c r="AQ1475" s="67">
        <f t="shared" si="476"/>
        <v>14629.749999999991</v>
      </c>
      <c r="AR1475" s="57"/>
      <c r="AS1475" s="57"/>
      <c r="AU1475" s="57">
        <v>1471</v>
      </c>
      <c r="AV1475" s="66">
        <v>0</v>
      </c>
      <c r="AW1475" s="66">
        <v>0</v>
      </c>
      <c r="AX1475" s="65">
        <f t="shared" si="466"/>
        <v>0</v>
      </c>
      <c r="AY1475" s="65">
        <f t="shared" si="477"/>
        <v>0</v>
      </c>
      <c r="AZ1475" s="67">
        <f t="shared" si="478"/>
        <v>14629.749999999991</v>
      </c>
      <c r="BA1475" s="57"/>
      <c r="BB1475" s="57"/>
      <c r="BD1475" s="57">
        <v>1471</v>
      </c>
      <c r="BE1475" s="66">
        <v>0</v>
      </c>
      <c r="BF1475" s="66">
        <v>0</v>
      </c>
      <c r="BG1475" s="65">
        <f t="shared" si="467"/>
        <v>0</v>
      </c>
      <c r="BH1475" s="65">
        <f t="shared" si="479"/>
        <v>0</v>
      </c>
      <c r="BI1475" s="67">
        <f t="shared" si="480"/>
        <v>14939.444444444442</v>
      </c>
      <c r="BJ1475" s="57"/>
      <c r="BK1475" s="57"/>
      <c r="BM1475" s="57">
        <v>1471</v>
      </c>
      <c r="BN1475" s="57">
        <v>0</v>
      </c>
      <c r="BO1475" s="66">
        <v>0</v>
      </c>
      <c r="BP1475" s="65">
        <f t="shared" si="468"/>
        <v>0</v>
      </c>
      <c r="BQ1475" s="65">
        <f t="shared" si="481"/>
        <v>0</v>
      </c>
      <c r="BR1475" s="67">
        <f t="shared" si="482"/>
        <v>15012.13888888888</v>
      </c>
      <c r="BS1475" s="57"/>
      <c r="BT1475" s="57"/>
    </row>
    <row r="1476" spans="1:72" x14ac:dyDescent="0.25">
      <c r="A1476" s="31">
        <v>1476</v>
      </c>
      <c r="B1476" s="56">
        <v>1473</v>
      </c>
      <c r="C1476" s="71">
        <v>0</v>
      </c>
      <c r="D1476" s="71">
        <v>0</v>
      </c>
      <c r="E1476" s="71">
        <v>0</v>
      </c>
      <c r="F1476" s="71">
        <v>0</v>
      </c>
      <c r="G1476" s="71">
        <v>15012.13888888888</v>
      </c>
      <c r="K1476" s="57">
        <v>1472</v>
      </c>
      <c r="L1476" s="66">
        <v>23.6</v>
      </c>
      <c r="M1476" s="66">
        <v>0</v>
      </c>
      <c r="N1476" s="65">
        <f t="shared" si="462"/>
        <v>6.5555555555555554</v>
      </c>
      <c r="O1476" s="65">
        <f t="shared" si="469"/>
        <v>-5.5555555555555358E-2</v>
      </c>
      <c r="P1476" s="67">
        <f t="shared" si="470"/>
        <v>8645.333333333323</v>
      </c>
      <c r="Q1476" s="57"/>
      <c r="R1476" s="57"/>
      <c r="T1476" s="57">
        <v>1472</v>
      </c>
      <c r="U1476" s="66">
        <v>0</v>
      </c>
      <c r="V1476" s="66">
        <v>0</v>
      </c>
      <c r="W1476" s="65">
        <f t="shared" si="463"/>
        <v>0</v>
      </c>
      <c r="X1476" s="65">
        <f t="shared" si="471"/>
        <v>0</v>
      </c>
      <c r="Y1476" s="67">
        <f t="shared" si="472"/>
        <v>10634.166666666677</v>
      </c>
      <c r="Z1476" s="57"/>
      <c r="AA1476" s="57"/>
      <c r="AC1476" s="57">
        <v>1472</v>
      </c>
      <c r="AD1476" s="66">
        <v>0</v>
      </c>
      <c r="AE1476" s="66">
        <v>0</v>
      </c>
      <c r="AF1476" s="65">
        <f t="shared" si="464"/>
        <v>0</v>
      </c>
      <c r="AG1476" s="65">
        <f t="shared" si="473"/>
        <v>0</v>
      </c>
      <c r="AH1476" s="67">
        <f t="shared" si="474"/>
        <v>10244.777777777768</v>
      </c>
      <c r="AI1476" s="57"/>
      <c r="AJ1476" s="57"/>
      <c r="AL1476" s="57">
        <v>1472</v>
      </c>
      <c r="AM1476" s="66">
        <v>0</v>
      </c>
      <c r="AN1476" s="66">
        <v>0</v>
      </c>
      <c r="AO1476" s="65">
        <f t="shared" si="465"/>
        <v>0</v>
      </c>
      <c r="AP1476" s="65">
        <f t="shared" si="475"/>
        <v>0</v>
      </c>
      <c r="AQ1476" s="67">
        <f t="shared" si="476"/>
        <v>14629.749999999991</v>
      </c>
      <c r="AR1476" s="57"/>
      <c r="AS1476" s="57"/>
      <c r="AU1476" s="57">
        <v>1472</v>
      </c>
      <c r="AV1476" s="66">
        <v>0</v>
      </c>
      <c r="AW1476" s="66">
        <v>0</v>
      </c>
      <c r="AX1476" s="65">
        <f t="shared" si="466"/>
        <v>0</v>
      </c>
      <c r="AY1476" s="65">
        <f t="shared" si="477"/>
        <v>0</v>
      </c>
      <c r="AZ1476" s="67">
        <f t="shared" si="478"/>
        <v>14629.749999999991</v>
      </c>
      <c r="BA1476" s="57"/>
      <c r="BB1476" s="57"/>
      <c r="BD1476" s="57">
        <v>1472</v>
      </c>
      <c r="BE1476" s="66">
        <v>0</v>
      </c>
      <c r="BF1476" s="66">
        <v>0</v>
      </c>
      <c r="BG1476" s="65">
        <f t="shared" si="467"/>
        <v>0</v>
      </c>
      <c r="BH1476" s="65">
        <f t="shared" si="479"/>
        <v>0</v>
      </c>
      <c r="BI1476" s="67">
        <f t="shared" si="480"/>
        <v>14939.444444444442</v>
      </c>
      <c r="BJ1476" s="57"/>
      <c r="BK1476" s="57"/>
      <c r="BM1476" s="57">
        <v>1472</v>
      </c>
      <c r="BN1476" s="57">
        <v>0</v>
      </c>
      <c r="BO1476" s="66">
        <v>0</v>
      </c>
      <c r="BP1476" s="65">
        <f t="shared" si="468"/>
        <v>0</v>
      </c>
      <c r="BQ1476" s="65">
        <f t="shared" si="481"/>
        <v>0</v>
      </c>
      <c r="BR1476" s="67">
        <f t="shared" si="482"/>
        <v>15012.13888888888</v>
      </c>
      <c r="BS1476" s="57"/>
      <c r="BT1476" s="57"/>
    </row>
    <row r="1477" spans="1:72" x14ac:dyDescent="0.25">
      <c r="A1477" s="31">
        <v>1477</v>
      </c>
      <c r="B1477" s="56">
        <v>1474</v>
      </c>
      <c r="C1477" s="71">
        <v>0</v>
      </c>
      <c r="D1477" s="71">
        <v>0</v>
      </c>
      <c r="E1477" s="71">
        <v>0</v>
      </c>
      <c r="F1477" s="71">
        <v>0</v>
      </c>
      <c r="G1477" s="71">
        <v>15012.13888888888</v>
      </c>
      <c r="K1477" s="57">
        <v>1473</v>
      </c>
      <c r="L1477" s="66">
        <v>23.5</v>
      </c>
      <c r="M1477" s="66">
        <v>0</v>
      </c>
      <c r="N1477" s="65">
        <f t="shared" ref="N1477:N1540" si="483">L1477/3.6</f>
        <v>6.5277777777777777</v>
      </c>
      <c r="O1477" s="65">
        <f t="shared" si="469"/>
        <v>-2.7777777777777679E-2</v>
      </c>
      <c r="P1477" s="67">
        <f t="shared" si="470"/>
        <v>8651.8749999999891</v>
      </c>
      <c r="Q1477" s="57"/>
      <c r="R1477" s="57"/>
      <c r="T1477" s="57">
        <v>1473</v>
      </c>
      <c r="U1477" s="66">
        <v>0</v>
      </c>
      <c r="V1477" s="66">
        <v>0</v>
      </c>
      <c r="W1477" s="65">
        <f t="shared" ref="W1477:W1540" si="484">U1477/3.6</f>
        <v>0</v>
      </c>
      <c r="X1477" s="65">
        <f t="shared" si="471"/>
        <v>0</v>
      </c>
      <c r="Y1477" s="67">
        <f t="shared" si="472"/>
        <v>10634.166666666677</v>
      </c>
      <c r="Z1477" s="57"/>
      <c r="AA1477" s="57"/>
      <c r="AC1477" s="57">
        <v>1473</v>
      </c>
      <c r="AD1477" s="66">
        <v>0</v>
      </c>
      <c r="AE1477" s="66">
        <v>0</v>
      </c>
      <c r="AF1477" s="65">
        <f t="shared" ref="AF1477:AF1540" si="485">AD1477/3.6</f>
        <v>0</v>
      </c>
      <c r="AG1477" s="65">
        <f t="shared" si="473"/>
        <v>0</v>
      </c>
      <c r="AH1477" s="67">
        <f t="shared" si="474"/>
        <v>10244.777777777768</v>
      </c>
      <c r="AI1477" s="57"/>
      <c r="AJ1477" s="57"/>
      <c r="AL1477" s="57">
        <v>1473</v>
      </c>
      <c r="AM1477" s="66">
        <v>0</v>
      </c>
      <c r="AN1477" s="66">
        <v>0</v>
      </c>
      <c r="AO1477" s="65">
        <f>AM1477/3.6</f>
        <v>0</v>
      </c>
      <c r="AP1477" s="65">
        <f t="shared" si="475"/>
        <v>0</v>
      </c>
      <c r="AQ1477" s="67">
        <f t="shared" si="476"/>
        <v>14629.749999999991</v>
      </c>
      <c r="AR1477" s="57"/>
      <c r="AS1477" s="57"/>
      <c r="AU1477" s="57">
        <v>1473</v>
      </c>
      <c r="AV1477" s="66">
        <v>0</v>
      </c>
      <c r="AW1477" s="66">
        <v>0</v>
      </c>
      <c r="AX1477" s="65">
        <f t="shared" ref="AX1477:AX1540" si="486">AV1477/3.6</f>
        <v>0</v>
      </c>
      <c r="AY1477" s="65">
        <f t="shared" si="477"/>
        <v>0</v>
      </c>
      <c r="AZ1477" s="67">
        <f t="shared" si="478"/>
        <v>14629.749999999991</v>
      </c>
      <c r="BA1477" s="57"/>
      <c r="BB1477" s="57"/>
      <c r="BD1477" s="57">
        <v>1473</v>
      </c>
      <c r="BE1477" s="66">
        <v>0</v>
      </c>
      <c r="BF1477" s="66">
        <v>0</v>
      </c>
      <c r="BG1477" s="65">
        <f>BE1477/3.6</f>
        <v>0</v>
      </c>
      <c r="BH1477" s="65">
        <f t="shared" si="479"/>
        <v>0</v>
      </c>
      <c r="BI1477" s="67">
        <f t="shared" si="480"/>
        <v>14939.444444444442</v>
      </c>
      <c r="BJ1477" s="57"/>
      <c r="BK1477" s="57"/>
      <c r="BM1477" s="57">
        <v>1473</v>
      </c>
      <c r="BN1477" s="57">
        <v>0</v>
      </c>
      <c r="BO1477" s="66">
        <v>0</v>
      </c>
      <c r="BP1477" s="65">
        <f t="shared" ref="BP1477:BP1540" si="487">BN1477/3.6</f>
        <v>0</v>
      </c>
      <c r="BQ1477" s="65">
        <f t="shared" si="481"/>
        <v>0</v>
      </c>
      <c r="BR1477" s="67">
        <f t="shared" si="482"/>
        <v>15012.13888888888</v>
      </c>
      <c r="BS1477" s="57"/>
      <c r="BT1477" s="57"/>
    </row>
    <row r="1478" spans="1:72" x14ac:dyDescent="0.25">
      <c r="A1478" s="31">
        <v>1478</v>
      </c>
      <c r="B1478" s="56">
        <v>1475</v>
      </c>
      <c r="C1478" s="71">
        <v>0</v>
      </c>
      <c r="D1478" s="71">
        <v>0</v>
      </c>
      <c r="E1478" s="71">
        <v>0</v>
      </c>
      <c r="F1478" s="71">
        <v>0</v>
      </c>
      <c r="G1478" s="71">
        <v>15012.13888888888</v>
      </c>
      <c r="K1478" s="57">
        <v>1474</v>
      </c>
      <c r="L1478" s="66">
        <v>23.4</v>
      </c>
      <c r="M1478" s="66">
        <v>0</v>
      </c>
      <c r="N1478" s="65">
        <f t="shared" si="483"/>
        <v>6.4999999999999991</v>
      </c>
      <c r="O1478" s="65">
        <f t="shared" ref="O1478:O1541" si="488">N1478-N1477</f>
        <v>-2.7777777777778567E-2</v>
      </c>
      <c r="P1478" s="67">
        <f t="shared" ref="P1478:P1541" si="489">N1477+(O1478/2)+P1477</f>
        <v>8658.3888888888778</v>
      </c>
      <c r="Q1478" s="57"/>
      <c r="R1478" s="57"/>
      <c r="T1478" s="57">
        <v>1474</v>
      </c>
      <c r="U1478" s="66">
        <v>0</v>
      </c>
      <c r="V1478" s="66">
        <v>0</v>
      </c>
      <c r="W1478" s="65">
        <f t="shared" si="484"/>
        <v>0</v>
      </c>
      <c r="X1478" s="65">
        <f t="shared" ref="X1478:X1541" si="490">W1478-W1477</f>
        <v>0</v>
      </c>
      <c r="Y1478" s="67">
        <f t="shared" ref="Y1478:Y1541" si="491">W1477+(X1478/2)+Y1477</f>
        <v>10634.166666666677</v>
      </c>
      <c r="Z1478" s="57"/>
      <c r="AA1478" s="57"/>
      <c r="AC1478" s="57">
        <v>1474</v>
      </c>
      <c r="AD1478" s="66">
        <v>0</v>
      </c>
      <c r="AE1478" s="66">
        <v>0</v>
      </c>
      <c r="AF1478" s="65">
        <f t="shared" si="485"/>
        <v>0</v>
      </c>
      <c r="AG1478" s="65">
        <f t="shared" ref="AG1478:AG1541" si="492">AF1478-AF1477</f>
        <v>0</v>
      </c>
      <c r="AH1478" s="67">
        <f t="shared" ref="AH1478:AH1541" si="493">AF1477+(AG1478/2)+AH1477</f>
        <v>10244.777777777768</v>
      </c>
      <c r="AI1478" s="57"/>
      <c r="AJ1478" s="57"/>
      <c r="AL1478" s="57">
        <v>1474</v>
      </c>
      <c r="AM1478" s="66">
        <v>0</v>
      </c>
      <c r="AN1478" s="66">
        <v>0</v>
      </c>
      <c r="AO1478" s="65">
        <f>AM1478/3.6</f>
        <v>0</v>
      </c>
      <c r="AP1478" s="65">
        <f>AO1478-AO1477</f>
        <v>0</v>
      </c>
      <c r="AQ1478" s="67">
        <f>AO1477+(AP1478/2)+AQ1477</f>
        <v>14629.749999999991</v>
      </c>
      <c r="AR1478" s="57"/>
      <c r="AS1478" s="57"/>
      <c r="AU1478" s="57">
        <v>1474</v>
      </c>
      <c r="AV1478" s="66">
        <v>0</v>
      </c>
      <c r="AW1478" s="66">
        <v>0</v>
      </c>
      <c r="AX1478" s="65">
        <f t="shared" si="486"/>
        <v>0</v>
      </c>
      <c r="AY1478" s="65">
        <f t="shared" ref="AY1478:AY1541" si="494">AX1478-AX1477</f>
        <v>0</v>
      </c>
      <c r="AZ1478" s="67">
        <f t="shared" ref="AZ1478:AZ1541" si="495">AX1477+(AY1478/2)+AZ1477</f>
        <v>14629.749999999991</v>
      </c>
      <c r="BA1478" s="57"/>
      <c r="BB1478" s="57"/>
      <c r="BD1478" s="57">
        <v>1474</v>
      </c>
      <c r="BE1478" s="66">
        <v>0</v>
      </c>
      <c r="BF1478" s="66">
        <v>0</v>
      </c>
      <c r="BG1478" s="65">
        <f>BE1478/3.6</f>
        <v>0</v>
      </c>
      <c r="BH1478" s="65">
        <f>BG1478-BG1477</f>
        <v>0</v>
      </c>
      <c r="BI1478" s="67">
        <f>BG1477+(BH1478/2)+BI1477</f>
        <v>14939.444444444442</v>
      </c>
      <c r="BJ1478" s="57"/>
      <c r="BK1478" s="57"/>
      <c r="BM1478" s="57">
        <v>1474</v>
      </c>
      <c r="BN1478" s="57">
        <v>0</v>
      </c>
      <c r="BO1478" s="66">
        <v>0</v>
      </c>
      <c r="BP1478" s="65">
        <f t="shared" si="487"/>
        <v>0</v>
      </c>
      <c r="BQ1478" s="65">
        <f t="shared" ref="BQ1478:BQ1541" si="496">BP1478-BP1477</f>
        <v>0</v>
      </c>
      <c r="BR1478" s="67">
        <f t="shared" ref="BR1478:BR1541" si="497">BP1477+(BQ1478/2)+BR1477</f>
        <v>15012.13888888888</v>
      </c>
      <c r="BS1478" s="57"/>
      <c r="BT1478" s="57"/>
    </row>
    <row r="1479" spans="1:72" x14ac:dyDescent="0.25">
      <c r="A1479" s="31">
        <v>1479</v>
      </c>
      <c r="B1479" s="56">
        <v>1476</v>
      </c>
      <c r="C1479" s="71">
        <v>0</v>
      </c>
      <c r="D1479" s="71">
        <v>0</v>
      </c>
      <c r="E1479" s="71">
        <v>0</v>
      </c>
      <c r="F1479" s="71">
        <v>0</v>
      </c>
      <c r="G1479" s="71">
        <v>15012.13888888888</v>
      </c>
      <c r="K1479" s="57">
        <v>1475</v>
      </c>
      <c r="L1479" s="66">
        <v>23.3</v>
      </c>
      <c r="M1479" s="66">
        <v>0</v>
      </c>
      <c r="N1479" s="65">
        <f t="shared" si="483"/>
        <v>6.4722222222222223</v>
      </c>
      <c r="O1479" s="65">
        <f t="shared" si="488"/>
        <v>-2.7777777777776791E-2</v>
      </c>
      <c r="P1479" s="67">
        <f t="shared" si="489"/>
        <v>8664.8749999999891</v>
      </c>
      <c r="Q1479" s="57"/>
      <c r="R1479" s="57"/>
      <c r="T1479" s="57">
        <v>1475</v>
      </c>
      <c r="U1479" s="66">
        <v>0</v>
      </c>
      <c r="V1479" s="66">
        <v>0</v>
      </c>
      <c r="W1479" s="65">
        <f t="shared" si="484"/>
        <v>0</v>
      </c>
      <c r="X1479" s="65">
        <f t="shared" si="490"/>
        <v>0</v>
      </c>
      <c r="Y1479" s="67">
        <f t="shared" si="491"/>
        <v>10634.166666666677</v>
      </c>
      <c r="Z1479" s="57"/>
      <c r="AA1479" s="57"/>
      <c r="AC1479" s="57">
        <v>1475</v>
      </c>
      <c r="AD1479" s="66">
        <v>0</v>
      </c>
      <c r="AE1479" s="66">
        <v>0</v>
      </c>
      <c r="AF1479" s="65">
        <f t="shared" si="485"/>
        <v>0</v>
      </c>
      <c r="AG1479" s="65">
        <f t="shared" si="492"/>
        <v>0</v>
      </c>
      <c r="AH1479" s="67">
        <f t="shared" si="493"/>
        <v>10244.777777777768</v>
      </c>
      <c r="AI1479" s="57"/>
      <c r="AJ1479" s="57"/>
      <c r="AL1479" s="57">
        <v>1475</v>
      </c>
      <c r="AM1479" s="66">
        <v>0</v>
      </c>
      <c r="AN1479" s="66">
        <v>0</v>
      </c>
      <c r="AO1479" s="65">
        <f>AM1479/3.6</f>
        <v>0</v>
      </c>
      <c r="AP1479" s="65">
        <f>AO1479-AO1478</f>
        <v>0</v>
      </c>
      <c r="AQ1479" s="67">
        <f>AO1478+(AP1479/2)+AQ1478</f>
        <v>14629.749999999991</v>
      </c>
      <c r="AU1479" s="57">
        <v>1475</v>
      </c>
      <c r="AV1479" s="66">
        <v>0</v>
      </c>
      <c r="AW1479" s="66">
        <v>0</v>
      </c>
      <c r="AX1479" s="65">
        <f t="shared" si="486"/>
        <v>0</v>
      </c>
      <c r="AY1479" s="65">
        <f t="shared" si="494"/>
        <v>0</v>
      </c>
      <c r="AZ1479" s="67">
        <f t="shared" si="495"/>
        <v>14629.749999999991</v>
      </c>
      <c r="BA1479" s="57"/>
      <c r="BB1479" s="57"/>
      <c r="BD1479" s="57">
        <v>1475</v>
      </c>
      <c r="BE1479" s="66">
        <v>0</v>
      </c>
      <c r="BF1479" s="66">
        <v>0</v>
      </c>
      <c r="BG1479" s="65">
        <f>BE1479/3.6</f>
        <v>0</v>
      </c>
      <c r="BH1479" s="65">
        <f>BG1479-BG1478</f>
        <v>0</v>
      </c>
      <c r="BI1479" s="67">
        <f>BG1478+(BH1479/2)+BI1478</f>
        <v>14939.444444444442</v>
      </c>
      <c r="BM1479" s="57">
        <v>1475</v>
      </c>
      <c r="BN1479" s="57">
        <v>0</v>
      </c>
      <c r="BO1479" s="66">
        <v>0</v>
      </c>
      <c r="BP1479" s="65">
        <f t="shared" si="487"/>
        <v>0</v>
      </c>
      <c r="BQ1479" s="65">
        <f t="shared" si="496"/>
        <v>0</v>
      </c>
      <c r="BR1479" s="67">
        <f t="shared" si="497"/>
        <v>15012.13888888888</v>
      </c>
      <c r="BS1479" s="57"/>
      <c r="BT1479" s="57"/>
    </row>
    <row r="1480" spans="1:72" x14ac:dyDescent="0.25">
      <c r="A1480" s="31">
        <v>1480</v>
      </c>
      <c r="B1480" s="56">
        <v>1477</v>
      </c>
      <c r="C1480" s="71">
        <v>0</v>
      </c>
      <c r="D1480" s="71">
        <v>0</v>
      </c>
      <c r="E1480" s="71">
        <v>0</v>
      </c>
      <c r="F1480" s="71">
        <v>0</v>
      </c>
      <c r="G1480" s="71">
        <v>15012.13888888888</v>
      </c>
      <c r="K1480" s="57">
        <v>1476</v>
      </c>
      <c r="L1480" s="66">
        <v>23.3</v>
      </c>
      <c r="M1480" s="66">
        <v>0</v>
      </c>
      <c r="N1480" s="65">
        <f t="shared" si="483"/>
        <v>6.4722222222222223</v>
      </c>
      <c r="O1480" s="65">
        <f t="shared" si="488"/>
        <v>0</v>
      </c>
      <c r="P1480" s="67">
        <f t="shared" si="489"/>
        <v>8671.3472222222117</v>
      </c>
      <c r="Q1480" s="57"/>
      <c r="R1480" s="57"/>
      <c r="T1480" s="57">
        <v>1476</v>
      </c>
      <c r="U1480" s="66">
        <v>0</v>
      </c>
      <c r="V1480" s="66">
        <v>0</v>
      </c>
      <c r="W1480" s="65">
        <f t="shared" si="484"/>
        <v>0</v>
      </c>
      <c r="X1480" s="65">
        <f t="shared" si="490"/>
        <v>0</v>
      </c>
      <c r="Y1480" s="67">
        <f t="shared" si="491"/>
        <v>10634.166666666677</v>
      </c>
      <c r="Z1480" s="57"/>
      <c r="AA1480" s="57"/>
      <c r="AC1480" s="57">
        <v>1476</v>
      </c>
      <c r="AD1480" s="66">
        <v>0</v>
      </c>
      <c r="AE1480" s="66">
        <v>0</v>
      </c>
      <c r="AF1480" s="65">
        <f t="shared" si="485"/>
        <v>0</v>
      </c>
      <c r="AG1480" s="65">
        <f t="shared" si="492"/>
        <v>0</v>
      </c>
      <c r="AH1480" s="67">
        <f t="shared" si="493"/>
        <v>10244.777777777768</v>
      </c>
      <c r="AI1480" s="57"/>
      <c r="AJ1480" s="57"/>
      <c r="AL1480" s="57">
        <v>1476</v>
      </c>
      <c r="AM1480" s="66">
        <v>0</v>
      </c>
      <c r="AN1480" s="66">
        <v>0</v>
      </c>
      <c r="AO1480" s="65">
        <f>AM1480/3.6</f>
        <v>0</v>
      </c>
      <c r="AP1480" s="65">
        <f>AO1480-AO1479</f>
        <v>0</v>
      </c>
      <c r="AQ1480" s="67">
        <f>AO1479+(AP1480/2)+AQ1479</f>
        <v>14629.749999999991</v>
      </c>
      <c r="AU1480" s="57">
        <v>1476</v>
      </c>
      <c r="AV1480" s="66">
        <v>0</v>
      </c>
      <c r="AW1480" s="66">
        <v>0</v>
      </c>
      <c r="AX1480" s="65">
        <f t="shared" si="486"/>
        <v>0</v>
      </c>
      <c r="AY1480" s="65">
        <f t="shared" si="494"/>
        <v>0</v>
      </c>
      <c r="AZ1480" s="67">
        <f t="shared" si="495"/>
        <v>14629.749999999991</v>
      </c>
      <c r="BA1480" s="57"/>
      <c r="BB1480" s="57"/>
      <c r="BD1480" s="57">
        <v>1476</v>
      </c>
      <c r="BE1480" s="66">
        <v>0</v>
      </c>
      <c r="BF1480" s="66">
        <v>0</v>
      </c>
      <c r="BG1480" s="65">
        <f>BE1480/3.6</f>
        <v>0</v>
      </c>
      <c r="BH1480" s="65">
        <f>BG1480-BG1479</f>
        <v>0</v>
      </c>
      <c r="BI1480" s="67">
        <f>BG1479+(BH1480/2)+BI1479</f>
        <v>14939.444444444442</v>
      </c>
      <c r="BM1480" s="57">
        <v>1476</v>
      </c>
      <c r="BN1480" s="57">
        <v>0</v>
      </c>
      <c r="BO1480" s="66">
        <v>0</v>
      </c>
      <c r="BP1480" s="65">
        <f t="shared" si="487"/>
        <v>0</v>
      </c>
      <c r="BQ1480" s="65">
        <f t="shared" si="496"/>
        <v>0</v>
      </c>
      <c r="BR1480" s="67">
        <f t="shared" si="497"/>
        <v>15012.13888888888</v>
      </c>
      <c r="BS1480" s="57"/>
      <c r="BT1480" s="57"/>
    </row>
    <row r="1481" spans="1:72" x14ac:dyDescent="0.25">
      <c r="A1481" s="31">
        <v>1481</v>
      </c>
      <c r="B1481" s="56">
        <v>1478</v>
      </c>
      <c r="C1481" s="71">
        <v>0</v>
      </c>
      <c r="D1481" s="71">
        <v>0</v>
      </c>
      <c r="E1481" s="71">
        <v>0</v>
      </c>
      <c r="F1481" s="71">
        <v>0</v>
      </c>
      <c r="G1481" s="71">
        <v>15012.13888888888</v>
      </c>
      <c r="K1481" s="57">
        <v>1477</v>
      </c>
      <c r="L1481" s="66">
        <v>23.2</v>
      </c>
      <c r="M1481" s="66">
        <v>0</v>
      </c>
      <c r="N1481" s="65">
        <f t="shared" si="483"/>
        <v>6.4444444444444438</v>
      </c>
      <c r="O1481" s="65">
        <f t="shared" si="488"/>
        <v>-2.7777777777778567E-2</v>
      </c>
      <c r="P1481" s="67">
        <f t="shared" si="489"/>
        <v>8677.8055555555457</v>
      </c>
      <c r="Q1481" s="57"/>
      <c r="R1481" s="57"/>
      <c r="T1481" s="57">
        <v>1477</v>
      </c>
      <c r="U1481" s="66">
        <v>0</v>
      </c>
      <c r="V1481" s="66">
        <v>0</v>
      </c>
      <c r="W1481" s="65">
        <f t="shared" si="484"/>
        <v>0</v>
      </c>
      <c r="X1481" s="65">
        <f t="shared" si="490"/>
        <v>0</v>
      </c>
      <c r="Y1481" s="67">
        <f t="shared" si="491"/>
        <v>10634.166666666677</v>
      </c>
      <c r="Z1481" s="57"/>
      <c r="AA1481" s="57"/>
      <c r="AC1481" s="57">
        <v>1477</v>
      </c>
      <c r="AD1481" s="66">
        <v>0</v>
      </c>
      <c r="AE1481" s="66">
        <v>0</v>
      </c>
      <c r="AF1481" s="65">
        <f t="shared" si="485"/>
        <v>0</v>
      </c>
      <c r="AG1481" s="65">
        <f t="shared" si="492"/>
        <v>0</v>
      </c>
      <c r="AH1481" s="67">
        <f t="shared" si="493"/>
        <v>10244.777777777768</v>
      </c>
      <c r="AI1481" s="57"/>
      <c r="AJ1481" s="57"/>
      <c r="AL1481" s="57">
        <v>1477</v>
      </c>
      <c r="AM1481" s="66">
        <v>0</v>
      </c>
      <c r="AN1481" s="66">
        <v>0</v>
      </c>
      <c r="AO1481" s="65">
        <f>AM1481/3.6</f>
        <v>0</v>
      </c>
      <c r="AP1481" s="65">
        <f>AO1481-AO1480</f>
        <v>0</v>
      </c>
      <c r="AQ1481" s="67">
        <f>AO1480+(AP1481/2)+AQ1480</f>
        <v>14629.749999999991</v>
      </c>
      <c r="AU1481" s="57">
        <v>1477</v>
      </c>
      <c r="AV1481" s="66">
        <v>0</v>
      </c>
      <c r="AW1481" s="66">
        <v>0</v>
      </c>
      <c r="AX1481" s="65">
        <f t="shared" si="486"/>
        <v>0</v>
      </c>
      <c r="AY1481" s="65">
        <f t="shared" si="494"/>
        <v>0</v>
      </c>
      <c r="AZ1481" s="67">
        <f t="shared" si="495"/>
        <v>14629.749999999991</v>
      </c>
      <c r="BA1481" s="57"/>
      <c r="BB1481" s="57"/>
      <c r="BD1481" s="57">
        <v>1477</v>
      </c>
      <c r="BE1481" s="66">
        <v>0</v>
      </c>
      <c r="BF1481" s="66">
        <v>0</v>
      </c>
      <c r="BG1481" s="65">
        <f>BE1481/3.6</f>
        <v>0</v>
      </c>
      <c r="BH1481" s="65">
        <f>BG1481-BG1480</f>
        <v>0</v>
      </c>
      <c r="BI1481" s="67">
        <f>BG1480+(BH1481/2)+BI1480</f>
        <v>14939.444444444442</v>
      </c>
      <c r="BM1481" s="57">
        <v>1477</v>
      </c>
      <c r="BN1481" s="57">
        <v>0</v>
      </c>
      <c r="BO1481" s="66">
        <v>0</v>
      </c>
      <c r="BP1481" s="65">
        <f t="shared" si="487"/>
        <v>0</v>
      </c>
      <c r="BQ1481" s="65">
        <f t="shared" si="496"/>
        <v>0</v>
      </c>
      <c r="BR1481" s="67">
        <f t="shared" si="497"/>
        <v>15012.13888888888</v>
      </c>
      <c r="BS1481" s="57"/>
      <c r="BT1481" s="57"/>
    </row>
    <row r="1482" spans="1:72" x14ac:dyDescent="0.25">
      <c r="A1482" s="31">
        <v>1482</v>
      </c>
      <c r="B1482" s="56">
        <v>1479</v>
      </c>
      <c r="C1482" s="71">
        <v>2.2000000000000002</v>
      </c>
      <c r="D1482" s="71">
        <v>0</v>
      </c>
      <c r="E1482" s="71">
        <v>0.61111111111111116</v>
      </c>
      <c r="F1482" s="71">
        <v>0.61111111111111116</v>
      </c>
      <c r="G1482" s="71">
        <v>15012.444444444434</v>
      </c>
      <c r="K1482" s="57">
        <v>1478</v>
      </c>
      <c r="L1482" s="66">
        <v>23.1</v>
      </c>
      <c r="M1482" s="66">
        <v>0</v>
      </c>
      <c r="N1482" s="65">
        <f t="shared" si="483"/>
        <v>6.416666666666667</v>
      </c>
      <c r="O1482" s="65">
        <f t="shared" si="488"/>
        <v>-2.7777777777776791E-2</v>
      </c>
      <c r="P1482" s="67">
        <f t="shared" si="489"/>
        <v>8684.2361111111004</v>
      </c>
      <c r="Q1482" s="57"/>
      <c r="R1482" s="57"/>
      <c r="T1482" s="57">
        <v>1478</v>
      </c>
      <c r="U1482" s="66">
        <v>0</v>
      </c>
      <c r="V1482" s="66">
        <v>0</v>
      </c>
      <c r="W1482" s="65">
        <f t="shared" si="484"/>
        <v>0</v>
      </c>
      <c r="X1482" s="65">
        <f t="shared" si="490"/>
        <v>0</v>
      </c>
      <c r="Y1482" s="67">
        <f t="shared" si="491"/>
        <v>10634.166666666677</v>
      </c>
      <c r="Z1482" s="57"/>
      <c r="AA1482" s="57"/>
      <c r="AC1482" s="57">
        <v>1478</v>
      </c>
      <c r="AD1482" s="66">
        <v>0</v>
      </c>
      <c r="AE1482" s="66">
        <v>0</v>
      </c>
      <c r="AF1482" s="65">
        <f t="shared" si="485"/>
        <v>0</v>
      </c>
      <c r="AG1482" s="65">
        <f t="shared" si="492"/>
        <v>0</v>
      </c>
      <c r="AH1482" s="67">
        <f t="shared" si="493"/>
        <v>10244.777777777768</v>
      </c>
      <c r="AI1482" s="57"/>
      <c r="AJ1482" s="57"/>
      <c r="AU1482" s="57">
        <v>1478</v>
      </c>
      <c r="AV1482" s="66">
        <v>0</v>
      </c>
      <c r="AW1482" s="66">
        <v>0</v>
      </c>
      <c r="AX1482" s="65">
        <f t="shared" si="486"/>
        <v>0</v>
      </c>
      <c r="AY1482" s="65">
        <f t="shared" si="494"/>
        <v>0</v>
      </c>
      <c r="AZ1482" s="67">
        <f t="shared" si="495"/>
        <v>14629.749999999991</v>
      </c>
      <c r="BA1482" s="57"/>
      <c r="BB1482" s="57"/>
      <c r="BM1482" s="57">
        <v>1478</v>
      </c>
      <c r="BN1482" s="57">
        <v>0</v>
      </c>
      <c r="BO1482" s="66">
        <v>0</v>
      </c>
      <c r="BP1482" s="65">
        <f t="shared" si="487"/>
        <v>0</v>
      </c>
      <c r="BQ1482" s="65">
        <f t="shared" si="496"/>
        <v>0</v>
      </c>
      <c r="BR1482" s="67">
        <f t="shared" si="497"/>
        <v>15012.13888888888</v>
      </c>
      <c r="BS1482" s="57"/>
      <c r="BT1482" s="57"/>
    </row>
    <row r="1483" spans="1:72" x14ac:dyDescent="0.25">
      <c r="A1483" s="31">
        <v>1483</v>
      </c>
      <c r="B1483" s="56">
        <v>1480</v>
      </c>
      <c r="C1483" s="71">
        <v>4.4000000000000004</v>
      </c>
      <c r="D1483" s="71">
        <v>0</v>
      </c>
      <c r="E1483" s="71">
        <v>1.2222222222222223</v>
      </c>
      <c r="F1483" s="71">
        <v>0.61111111111111116</v>
      </c>
      <c r="G1483" s="71">
        <v>15013.3611111111</v>
      </c>
      <c r="K1483" s="57">
        <v>1479</v>
      </c>
      <c r="L1483" s="66">
        <v>23</v>
      </c>
      <c r="M1483" s="66">
        <v>0</v>
      </c>
      <c r="N1483" s="65">
        <f t="shared" si="483"/>
        <v>6.3888888888888884</v>
      </c>
      <c r="O1483" s="65">
        <f t="shared" si="488"/>
        <v>-2.7777777777778567E-2</v>
      </c>
      <c r="P1483" s="67">
        <f t="shared" si="489"/>
        <v>8690.6388888888778</v>
      </c>
      <c r="Q1483" s="57"/>
      <c r="R1483" s="57"/>
      <c r="T1483" s="57">
        <v>1479</v>
      </c>
      <c r="U1483" s="66">
        <v>0</v>
      </c>
      <c r="V1483" s="66">
        <v>0</v>
      </c>
      <c r="W1483" s="65">
        <f t="shared" si="484"/>
        <v>0</v>
      </c>
      <c r="X1483" s="65">
        <f t="shared" si="490"/>
        <v>0</v>
      </c>
      <c r="Y1483" s="67">
        <f t="shared" si="491"/>
        <v>10634.166666666677</v>
      </c>
      <c r="Z1483" s="57"/>
      <c r="AA1483" s="57"/>
      <c r="AC1483" s="57">
        <v>1479</v>
      </c>
      <c r="AD1483" s="66">
        <v>0</v>
      </c>
      <c r="AE1483" s="66">
        <v>0</v>
      </c>
      <c r="AF1483" s="65">
        <f t="shared" si="485"/>
        <v>0</v>
      </c>
      <c r="AG1483" s="65">
        <f t="shared" si="492"/>
        <v>0</v>
      </c>
      <c r="AH1483" s="67">
        <f t="shared" si="493"/>
        <v>10244.777777777768</v>
      </c>
      <c r="AI1483" s="57"/>
      <c r="AJ1483" s="57"/>
      <c r="AU1483" s="57">
        <v>1479</v>
      </c>
      <c r="AV1483" s="66">
        <v>1.1000000000000001</v>
      </c>
      <c r="AW1483" s="66">
        <v>0</v>
      </c>
      <c r="AX1483" s="65">
        <f t="shared" si="486"/>
        <v>0.30555555555555558</v>
      </c>
      <c r="AY1483" s="65">
        <f t="shared" si="494"/>
        <v>0.30555555555555558</v>
      </c>
      <c r="AZ1483" s="67">
        <f t="shared" si="495"/>
        <v>14629.902777777768</v>
      </c>
      <c r="BA1483" s="57"/>
      <c r="BB1483" s="57"/>
      <c r="BM1483" s="57">
        <v>1479</v>
      </c>
      <c r="BN1483" s="57">
        <v>2.2000000000000002</v>
      </c>
      <c r="BO1483" s="66">
        <v>0</v>
      </c>
      <c r="BP1483" s="65">
        <f t="shared" si="487"/>
        <v>0.61111111111111116</v>
      </c>
      <c r="BQ1483" s="65">
        <f t="shared" si="496"/>
        <v>0.61111111111111116</v>
      </c>
      <c r="BR1483" s="67">
        <f t="shared" si="497"/>
        <v>15012.444444444434</v>
      </c>
      <c r="BS1483" s="57"/>
      <c r="BT1483" s="57"/>
    </row>
    <row r="1484" spans="1:72" x14ac:dyDescent="0.25">
      <c r="A1484" s="31">
        <v>1484</v>
      </c>
      <c r="B1484" s="56">
        <v>1481</v>
      </c>
      <c r="C1484" s="71">
        <v>6.3</v>
      </c>
      <c r="D1484" s="71">
        <v>0</v>
      </c>
      <c r="E1484" s="71">
        <v>1.75</v>
      </c>
      <c r="F1484" s="71">
        <v>0.52777777777777768</v>
      </c>
      <c r="G1484" s="71">
        <v>15014.847222222212</v>
      </c>
      <c r="K1484" s="57">
        <v>1480</v>
      </c>
      <c r="L1484" s="66">
        <v>22.8</v>
      </c>
      <c r="M1484" s="66">
        <v>0</v>
      </c>
      <c r="N1484" s="65">
        <f t="shared" si="483"/>
        <v>6.333333333333333</v>
      </c>
      <c r="O1484" s="65">
        <f t="shared" si="488"/>
        <v>-5.5555555555555358E-2</v>
      </c>
      <c r="P1484" s="67">
        <f t="shared" si="489"/>
        <v>8696.9999999999891</v>
      </c>
      <c r="Q1484" s="57"/>
      <c r="R1484" s="57"/>
      <c r="T1484" s="57">
        <v>1480</v>
      </c>
      <c r="U1484" s="66">
        <v>0</v>
      </c>
      <c r="V1484" s="66">
        <v>0</v>
      </c>
      <c r="W1484" s="65">
        <f t="shared" si="484"/>
        <v>0</v>
      </c>
      <c r="X1484" s="65">
        <f t="shared" si="490"/>
        <v>0</v>
      </c>
      <c r="Y1484" s="67">
        <f t="shared" si="491"/>
        <v>10634.166666666677</v>
      </c>
      <c r="Z1484" s="57"/>
      <c r="AA1484" s="57"/>
      <c r="AC1484" s="57">
        <v>1480</v>
      </c>
      <c r="AD1484" s="66">
        <v>0</v>
      </c>
      <c r="AE1484" s="66">
        <v>0</v>
      </c>
      <c r="AF1484" s="65">
        <f t="shared" si="485"/>
        <v>0</v>
      </c>
      <c r="AG1484" s="65">
        <f t="shared" si="492"/>
        <v>0</v>
      </c>
      <c r="AH1484" s="67">
        <f t="shared" si="493"/>
        <v>10244.777777777768</v>
      </c>
      <c r="AI1484" s="57"/>
      <c r="AJ1484" s="57"/>
      <c r="AU1484" s="57">
        <v>1480</v>
      </c>
      <c r="AV1484" s="66">
        <v>2.2999999999999998</v>
      </c>
      <c r="AW1484" s="66">
        <v>0</v>
      </c>
      <c r="AX1484" s="65">
        <f t="shared" si="486"/>
        <v>0.63888888888888884</v>
      </c>
      <c r="AY1484" s="65">
        <f t="shared" si="494"/>
        <v>0.33333333333333326</v>
      </c>
      <c r="AZ1484" s="67">
        <f t="shared" si="495"/>
        <v>14630.374999999991</v>
      </c>
      <c r="BA1484" s="57"/>
      <c r="BB1484" s="57"/>
      <c r="BM1484" s="57">
        <v>1480</v>
      </c>
      <c r="BN1484" s="57">
        <v>4.4000000000000004</v>
      </c>
      <c r="BO1484" s="66">
        <v>0</v>
      </c>
      <c r="BP1484" s="65">
        <f t="shared" si="487"/>
        <v>1.2222222222222223</v>
      </c>
      <c r="BQ1484" s="65">
        <f t="shared" si="496"/>
        <v>0.61111111111111116</v>
      </c>
      <c r="BR1484" s="67">
        <f t="shared" si="497"/>
        <v>15013.3611111111</v>
      </c>
      <c r="BS1484" s="57"/>
      <c r="BT1484" s="57"/>
    </row>
    <row r="1485" spans="1:72" x14ac:dyDescent="0.25">
      <c r="A1485" s="31">
        <v>1485</v>
      </c>
      <c r="B1485" s="56">
        <v>1482</v>
      </c>
      <c r="C1485" s="71">
        <v>7.9</v>
      </c>
      <c r="D1485" s="71">
        <v>0</v>
      </c>
      <c r="E1485" s="71">
        <v>2.1944444444444446</v>
      </c>
      <c r="F1485" s="71">
        <v>0.44444444444444464</v>
      </c>
      <c r="G1485" s="71">
        <v>15016.819444444434</v>
      </c>
      <c r="K1485" s="57">
        <v>1481</v>
      </c>
      <c r="L1485" s="66">
        <v>22.5</v>
      </c>
      <c r="M1485" s="66">
        <v>0</v>
      </c>
      <c r="N1485" s="65">
        <f t="shared" si="483"/>
        <v>6.25</v>
      </c>
      <c r="O1485" s="65">
        <f t="shared" si="488"/>
        <v>-8.3333333333333037E-2</v>
      </c>
      <c r="P1485" s="67">
        <f t="shared" si="489"/>
        <v>8703.2916666666551</v>
      </c>
      <c r="Q1485" s="57"/>
      <c r="R1485" s="57"/>
      <c r="T1485" s="57">
        <v>1481</v>
      </c>
      <c r="U1485" s="66">
        <v>0</v>
      </c>
      <c r="V1485" s="66">
        <v>0</v>
      </c>
      <c r="W1485" s="65">
        <f t="shared" si="484"/>
        <v>0</v>
      </c>
      <c r="X1485" s="65">
        <f t="shared" si="490"/>
        <v>0</v>
      </c>
      <c r="Y1485" s="67">
        <f t="shared" si="491"/>
        <v>10634.166666666677</v>
      </c>
      <c r="Z1485" s="57"/>
      <c r="AA1485" s="57"/>
      <c r="AC1485" s="57">
        <v>1481</v>
      </c>
      <c r="AD1485" s="66">
        <v>0</v>
      </c>
      <c r="AE1485" s="66">
        <v>0</v>
      </c>
      <c r="AF1485" s="65">
        <f t="shared" si="485"/>
        <v>0</v>
      </c>
      <c r="AG1485" s="65">
        <f t="shared" si="492"/>
        <v>0</v>
      </c>
      <c r="AH1485" s="67">
        <f t="shared" si="493"/>
        <v>10244.777777777768</v>
      </c>
      <c r="AI1485" s="57"/>
      <c r="AJ1485" s="57"/>
      <c r="AU1485" s="57">
        <v>1481</v>
      </c>
      <c r="AV1485" s="66">
        <v>4.5999999999999996</v>
      </c>
      <c r="AW1485" s="66">
        <v>0</v>
      </c>
      <c r="AX1485" s="65">
        <f t="shared" si="486"/>
        <v>1.2777777777777777</v>
      </c>
      <c r="AY1485" s="65">
        <f t="shared" si="494"/>
        <v>0.63888888888888884</v>
      </c>
      <c r="AZ1485" s="67">
        <f t="shared" si="495"/>
        <v>14631.333333333325</v>
      </c>
      <c r="BA1485" s="57"/>
      <c r="BB1485" s="57"/>
      <c r="BM1485" s="57">
        <v>1481</v>
      </c>
      <c r="BN1485" s="57">
        <v>6.3</v>
      </c>
      <c r="BO1485" s="66">
        <v>0</v>
      </c>
      <c r="BP1485" s="65">
        <f t="shared" si="487"/>
        <v>1.75</v>
      </c>
      <c r="BQ1485" s="65">
        <f t="shared" si="496"/>
        <v>0.52777777777777768</v>
      </c>
      <c r="BR1485" s="67">
        <f t="shared" si="497"/>
        <v>15014.847222222212</v>
      </c>
      <c r="BS1485" s="57"/>
      <c r="BT1485" s="57"/>
    </row>
    <row r="1486" spans="1:72" x14ac:dyDescent="0.25">
      <c r="A1486" s="31">
        <v>1486</v>
      </c>
      <c r="B1486" s="56">
        <v>1483</v>
      </c>
      <c r="C1486" s="71">
        <v>9.1999999999999993</v>
      </c>
      <c r="D1486" s="71">
        <v>0</v>
      </c>
      <c r="E1486" s="71">
        <v>2.5555555555555554</v>
      </c>
      <c r="F1486" s="71">
        <v>0.36111111111111072</v>
      </c>
      <c r="G1486" s="71">
        <v>15019.194444444434</v>
      </c>
      <c r="K1486" s="57">
        <v>1482</v>
      </c>
      <c r="L1486" s="66">
        <v>22.1</v>
      </c>
      <c r="M1486" s="66">
        <v>0</v>
      </c>
      <c r="N1486" s="65">
        <f t="shared" si="483"/>
        <v>6.1388888888888893</v>
      </c>
      <c r="O1486" s="65">
        <f t="shared" si="488"/>
        <v>-0.11111111111111072</v>
      </c>
      <c r="P1486" s="67">
        <f t="shared" si="489"/>
        <v>8709.4861111111004</v>
      </c>
      <c r="Q1486" s="57"/>
      <c r="R1486" s="57"/>
      <c r="T1486" s="57">
        <v>1482</v>
      </c>
      <c r="U1486" s="66">
        <v>0</v>
      </c>
      <c r="V1486" s="66">
        <v>0</v>
      </c>
      <c r="W1486" s="65">
        <f t="shared" si="484"/>
        <v>0</v>
      </c>
      <c r="X1486" s="65">
        <f t="shared" si="490"/>
        <v>0</v>
      </c>
      <c r="Y1486" s="67">
        <f t="shared" si="491"/>
        <v>10634.166666666677</v>
      </c>
      <c r="Z1486" s="57"/>
      <c r="AA1486" s="57"/>
      <c r="AC1486" s="57">
        <v>1482</v>
      </c>
      <c r="AD1486" s="66">
        <v>0</v>
      </c>
      <c r="AE1486" s="66">
        <v>0</v>
      </c>
      <c r="AF1486" s="65">
        <f t="shared" si="485"/>
        <v>0</v>
      </c>
      <c r="AG1486" s="65">
        <f t="shared" si="492"/>
        <v>0</v>
      </c>
      <c r="AH1486" s="67">
        <f t="shared" si="493"/>
        <v>10244.777777777768</v>
      </c>
      <c r="AI1486" s="57"/>
      <c r="AJ1486" s="57"/>
      <c r="AU1486" s="57">
        <v>1482</v>
      </c>
      <c r="AV1486" s="66">
        <v>6.5</v>
      </c>
      <c r="AW1486" s="66">
        <v>0</v>
      </c>
      <c r="AX1486" s="65">
        <f t="shared" si="486"/>
        <v>1.8055555555555556</v>
      </c>
      <c r="AY1486" s="65">
        <f t="shared" si="494"/>
        <v>0.5277777777777779</v>
      </c>
      <c r="AZ1486" s="67">
        <f t="shared" si="495"/>
        <v>14632.874999999991</v>
      </c>
      <c r="BA1486" s="57"/>
      <c r="BB1486" s="57"/>
      <c r="BM1486" s="57">
        <v>1482</v>
      </c>
      <c r="BN1486" s="57">
        <v>7.9</v>
      </c>
      <c r="BO1486" s="66">
        <v>0</v>
      </c>
      <c r="BP1486" s="65">
        <f t="shared" si="487"/>
        <v>2.1944444444444446</v>
      </c>
      <c r="BQ1486" s="65">
        <f t="shared" si="496"/>
        <v>0.44444444444444464</v>
      </c>
      <c r="BR1486" s="67">
        <f t="shared" si="497"/>
        <v>15016.819444444434</v>
      </c>
      <c r="BS1486" s="57"/>
      <c r="BT1486" s="57"/>
    </row>
    <row r="1487" spans="1:72" x14ac:dyDescent="0.25">
      <c r="A1487" s="31">
        <v>1487</v>
      </c>
      <c r="B1487" s="56">
        <v>1484</v>
      </c>
      <c r="C1487" s="71">
        <v>10.4</v>
      </c>
      <c r="D1487" s="71">
        <v>0</v>
      </c>
      <c r="E1487" s="71">
        <v>2.8888888888888888</v>
      </c>
      <c r="F1487" s="71">
        <v>0.33333333333333348</v>
      </c>
      <c r="G1487" s="71">
        <v>15021.916666666657</v>
      </c>
      <c r="K1487" s="57">
        <v>1483</v>
      </c>
      <c r="L1487" s="66">
        <v>21.7</v>
      </c>
      <c r="M1487" s="66">
        <v>0</v>
      </c>
      <c r="N1487" s="65">
        <f t="shared" si="483"/>
        <v>6.0277777777777777</v>
      </c>
      <c r="O1487" s="65">
        <f t="shared" si="488"/>
        <v>-0.1111111111111116</v>
      </c>
      <c r="P1487" s="67">
        <f t="shared" si="489"/>
        <v>8715.5694444444343</v>
      </c>
      <c r="Q1487" s="57"/>
      <c r="R1487" s="57"/>
      <c r="T1487" s="57">
        <v>1483</v>
      </c>
      <c r="U1487" s="66">
        <v>0</v>
      </c>
      <c r="V1487" s="66">
        <v>0</v>
      </c>
      <c r="W1487" s="65">
        <f t="shared" si="484"/>
        <v>0</v>
      </c>
      <c r="X1487" s="65">
        <f t="shared" si="490"/>
        <v>0</v>
      </c>
      <c r="Y1487" s="67">
        <f t="shared" si="491"/>
        <v>10634.166666666677</v>
      </c>
      <c r="Z1487" s="57"/>
      <c r="AA1487" s="57"/>
      <c r="AC1487" s="57">
        <v>1483</v>
      </c>
      <c r="AD1487" s="66">
        <v>0</v>
      </c>
      <c r="AE1487" s="66">
        <v>0</v>
      </c>
      <c r="AF1487" s="65">
        <f t="shared" si="485"/>
        <v>0</v>
      </c>
      <c r="AG1487" s="65">
        <f t="shared" si="492"/>
        <v>0</v>
      </c>
      <c r="AH1487" s="67">
        <f t="shared" si="493"/>
        <v>10244.777777777768</v>
      </c>
      <c r="AI1487" s="57"/>
      <c r="AJ1487" s="57"/>
      <c r="AU1487" s="57">
        <v>1483</v>
      </c>
      <c r="AV1487" s="66">
        <v>8.9</v>
      </c>
      <c r="AW1487" s="66">
        <v>0</v>
      </c>
      <c r="AX1487" s="65">
        <f t="shared" si="486"/>
        <v>2.4722222222222223</v>
      </c>
      <c r="AY1487" s="65">
        <f t="shared" si="494"/>
        <v>0.66666666666666674</v>
      </c>
      <c r="AZ1487" s="67">
        <f t="shared" si="495"/>
        <v>14635.01388888888</v>
      </c>
      <c r="BA1487" s="57"/>
      <c r="BB1487" s="57"/>
      <c r="BM1487" s="57">
        <v>1483</v>
      </c>
      <c r="BN1487" s="57">
        <v>9.1999999999999993</v>
      </c>
      <c r="BO1487" s="66">
        <v>0</v>
      </c>
      <c r="BP1487" s="65">
        <f t="shared" si="487"/>
        <v>2.5555555555555554</v>
      </c>
      <c r="BQ1487" s="65">
        <f t="shared" si="496"/>
        <v>0.36111111111111072</v>
      </c>
      <c r="BR1487" s="67">
        <f t="shared" si="497"/>
        <v>15019.194444444434</v>
      </c>
      <c r="BS1487" s="57"/>
      <c r="BT1487" s="57"/>
    </row>
    <row r="1488" spans="1:72" x14ac:dyDescent="0.25">
      <c r="A1488" s="31">
        <v>1488</v>
      </c>
      <c r="B1488" s="56">
        <v>1485</v>
      </c>
      <c r="C1488" s="71">
        <v>11.5</v>
      </c>
      <c r="D1488" s="71">
        <v>0</v>
      </c>
      <c r="E1488" s="71">
        <v>3.1944444444444442</v>
      </c>
      <c r="F1488" s="71">
        <v>0.30555555555555536</v>
      </c>
      <c r="G1488" s="71">
        <v>15024.958333333323</v>
      </c>
      <c r="K1488" s="57">
        <v>1484</v>
      </c>
      <c r="L1488" s="66">
        <v>21.1</v>
      </c>
      <c r="M1488" s="66">
        <v>0</v>
      </c>
      <c r="N1488" s="65">
        <f t="shared" si="483"/>
        <v>5.8611111111111116</v>
      </c>
      <c r="O1488" s="65">
        <f t="shared" si="488"/>
        <v>-0.16666666666666607</v>
      </c>
      <c r="P1488" s="67">
        <f t="shared" si="489"/>
        <v>8721.5138888888796</v>
      </c>
      <c r="Q1488" s="57"/>
      <c r="R1488" s="57"/>
      <c r="T1488" s="57">
        <v>1484</v>
      </c>
      <c r="U1488" s="66">
        <v>0</v>
      </c>
      <c r="V1488" s="66">
        <v>0</v>
      </c>
      <c r="W1488" s="65">
        <f t="shared" si="484"/>
        <v>0</v>
      </c>
      <c r="X1488" s="65">
        <f t="shared" si="490"/>
        <v>0</v>
      </c>
      <c r="Y1488" s="67">
        <f t="shared" si="491"/>
        <v>10634.166666666677</v>
      </c>
      <c r="Z1488" s="57"/>
      <c r="AA1488" s="57"/>
      <c r="AC1488" s="57">
        <v>1484</v>
      </c>
      <c r="AD1488" s="66">
        <v>0</v>
      </c>
      <c r="AE1488" s="66">
        <v>0</v>
      </c>
      <c r="AF1488" s="65">
        <f t="shared" si="485"/>
        <v>0</v>
      </c>
      <c r="AG1488" s="65">
        <f t="shared" si="492"/>
        <v>0</v>
      </c>
      <c r="AH1488" s="67">
        <f t="shared" si="493"/>
        <v>10244.777777777768</v>
      </c>
      <c r="AI1488" s="57"/>
      <c r="AJ1488" s="57"/>
      <c r="AU1488" s="57">
        <v>1484</v>
      </c>
      <c r="AV1488" s="66">
        <v>10.9</v>
      </c>
      <c r="AW1488" s="66">
        <v>0</v>
      </c>
      <c r="AX1488" s="65">
        <f t="shared" si="486"/>
        <v>3.0277777777777777</v>
      </c>
      <c r="AY1488" s="65">
        <f t="shared" si="494"/>
        <v>0.55555555555555536</v>
      </c>
      <c r="AZ1488" s="67">
        <f t="shared" si="495"/>
        <v>14637.76388888888</v>
      </c>
      <c r="BA1488" s="57"/>
      <c r="BB1488" s="57"/>
      <c r="BM1488" s="57">
        <v>1484</v>
      </c>
      <c r="BN1488" s="57">
        <v>10.4</v>
      </c>
      <c r="BO1488" s="66">
        <v>0</v>
      </c>
      <c r="BP1488" s="65">
        <f t="shared" si="487"/>
        <v>2.8888888888888888</v>
      </c>
      <c r="BQ1488" s="65">
        <f t="shared" si="496"/>
        <v>0.33333333333333348</v>
      </c>
      <c r="BR1488" s="67">
        <f t="shared" si="497"/>
        <v>15021.916666666657</v>
      </c>
      <c r="BS1488" s="57"/>
      <c r="BT1488" s="57"/>
    </row>
    <row r="1489" spans="1:72" x14ac:dyDescent="0.25">
      <c r="A1489" s="31">
        <v>1489</v>
      </c>
      <c r="B1489" s="56">
        <v>1486</v>
      </c>
      <c r="C1489" s="71">
        <v>12.9</v>
      </c>
      <c r="D1489" s="71">
        <v>0</v>
      </c>
      <c r="E1489" s="71">
        <v>3.5833333333333335</v>
      </c>
      <c r="F1489" s="71">
        <v>0.38888888888888928</v>
      </c>
      <c r="G1489" s="71">
        <v>15028.347222222212</v>
      </c>
      <c r="K1489" s="57">
        <v>1485</v>
      </c>
      <c r="L1489" s="66">
        <v>20.399999999999999</v>
      </c>
      <c r="M1489" s="66">
        <v>0</v>
      </c>
      <c r="N1489" s="65">
        <f t="shared" si="483"/>
        <v>5.6666666666666661</v>
      </c>
      <c r="O1489" s="65">
        <f t="shared" si="488"/>
        <v>-0.19444444444444553</v>
      </c>
      <c r="P1489" s="67">
        <f t="shared" si="489"/>
        <v>8727.2777777777683</v>
      </c>
      <c r="Q1489" s="57"/>
      <c r="R1489" s="57"/>
      <c r="T1489" s="57">
        <v>1485</v>
      </c>
      <c r="U1489" s="66">
        <v>0</v>
      </c>
      <c r="V1489" s="66">
        <v>0</v>
      </c>
      <c r="W1489" s="65">
        <f t="shared" si="484"/>
        <v>0</v>
      </c>
      <c r="X1489" s="65">
        <f t="shared" si="490"/>
        <v>0</v>
      </c>
      <c r="Y1489" s="67">
        <f t="shared" si="491"/>
        <v>10634.166666666677</v>
      </c>
      <c r="Z1489" s="57"/>
      <c r="AA1489" s="57"/>
      <c r="AC1489" s="57">
        <v>1485</v>
      </c>
      <c r="AD1489" s="66">
        <v>0</v>
      </c>
      <c r="AE1489" s="66">
        <v>0</v>
      </c>
      <c r="AF1489" s="65">
        <f t="shared" si="485"/>
        <v>0</v>
      </c>
      <c r="AG1489" s="65">
        <f t="shared" si="492"/>
        <v>0</v>
      </c>
      <c r="AH1489" s="67">
        <f t="shared" si="493"/>
        <v>10244.777777777768</v>
      </c>
      <c r="AI1489" s="57"/>
      <c r="AJ1489" s="57"/>
      <c r="AU1489" s="57">
        <v>1485</v>
      </c>
      <c r="AV1489" s="66">
        <v>13.5</v>
      </c>
      <c r="AW1489" s="66">
        <v>0</v>
      </c>
      <c r="AX1489" s="65">
        <f t="shared" si="486"/>
        <v>3.75</v>
      </c>
      <c r="AY1489" s="65">
        <f t="shared" si="494"/>
        <v>0.72222222222222232</v>
      </c>
      <c r="AZ1489" s="67">
        <f t="shared" si="495"/>
        <v>14641.152777777768</v>
      </c>
      <c r="BA1489" s="57"/>
      <c r="BB1489" s="57"/>
      <c r="BM1489" s="57">
        <v>1485</v>
      </c>
      <c r="BN1489" s="57">
        <v>11.5</v>
      </c>
      <c r="BO1489" s="66">
        <v>0</v>
      </c>
      <c r="BP1489" s="65">
        <f t="shared" si="487"/>
        <v>3.1944444444444442</v>
      </c>
      <c r="BQ1489" s="65">
        <f t="shared" si="496"/>
        <v>0.30555555555555536</v>
      </c>
      <c r="BR1489" s="67">
        <f t="shared" si="497"/>
        <v>15024.958333333323</v>
      </c>
      <c r="BS1489" s="57"/>
      <c r="BT1489" s="57"/>
    </row>
    <row r="1490" spans="1:72" x14ac:dyDescent="0.25">
      <c r="A1490" s="31">
        <v>1490</v>
      </c>
      <c r="B1490" s="56">
        <v>1487</v>
      </c>
      <c r="C1490" s="71">
        <v>14.7</v>
      </c>
      <c r="D1490" s="71">
        <v>0</v>
      </c>
      <c r="E1490" s="71">
        <v>4.083333333333333</v>
      </c>
      <c r="F1490" s="71">
        <v>0.49999999999999956</v>
      </c>
      <c r="G1490" s="71">
        <v>15032.180555555546</v>
      </c>
      <c r="K1490" s="57">
        <v>1486</v>
      </c>
      <c r="L1490" s="66">
        <v>19.5</v>
      </c>
      <c r="M1490" s="66">
        <v>0</v>
      </c>
      <c r="N1490" s="65">
        <f t="shared" si="483"/>
        <v>5.416666666666667</v>
      </c>
      <c r="O1490" s="65">
        <f t="shared" si="488"/>
        <v>-0.24999999999999911</v>
      </c>
      <c r="P1490" s="67">
        <f t="shared" si="489"/>
        <v>8732.8194444444343</v>
      </c>
      <c r="Q1490" s="57"/>
      <c r="R1490" s="57"/>
      <c r="T1490" s="57">
        <v>1486</v>
      </c>
      <c r="U1490" s="66">
        <v>0</v>
      </c>
      <c r="V1490" s="66">
        <v>0</v>
      </c>
      <c r="W1490" s="65">
        <f t="shared" si="484"/>
        <v>0</v>
      </c>
      <c r="X1490" s="65">
        <f t="shared" si="490"/>
        <v>0</v>
      </c>
      <c r="Y1490" s="67">
        <f t="shared" si="491"/>
        <v>10634.166666666677</v>
      </c>
      <c r="Z1490" s="57"/>
      <c r="AA1490" s="57"/>
      <c r="AC1490" s="57">
        <v>1486</v>
      </c>
      <c r="AD1490" s="66">
        <v>0</v>
      </c>
      <c r="AE1490" s="66">
        <v>0</v>
      </c>
      <c r="AF1490" s="65">
        <f t="shared" si="485"/>
        <v>0</v>
      </c>
      <c r="AG1490" s="65">
        <f t="shared" si="492"/>
        <v>0</v>
      </c>
      <c r="AH1490" s="67">
        <f t="shared" si="493"/>
        <v>10244.777777777768</v>
      </c>
      <c r="AI1490" s="57"/>
      <c r="AJ1490" s="57"/>
      <c r="AU1490" s="57">
        <v>1486</v>
      </c>
      <c r="AV1490" s="66">
        <v>15.2</v>
      </c>
      <c r="AW1490" s="66">
        <v>0</v>
      </c>
      <c r="AX1490" s="65">
        <f t="shared" si="486"/>
        <v>4.2222222222222223</v>
      </c>
      <c r="AY1490" s="65">
        <f t="shared" si="494"/>
        <v>0.47222222222222232</v>
      </c>
      <c r="AZ1490" s="67">
        <f t="shared" si="495"/>
        <v>14645.13888888888</v>
      </c>
      <c r="BA1490" s="57"/>
      <c r="BB1490" s="57"/>
      <c r="BM1490" s="57">
        <v>1486</v>
      </c>
      <c r="BN1490" s="57">
        <v>12.9</v>
      </c>
      <c r="BO1490" s="66">
        <v>0</v>
      </c>
      <c r="BP1490" s="65">
        <f t="shared" si="487"/>
        <v>3.5833333333333335</v>
      </c>
      <c r="BQ1490" s="65">
        <f t="shared" si="496"/>
        <v>0.38888888888888928</v>
      </c>
      <c r="BR1490" s="67">
        <f t="shared" si="497"/>
        <v>15028.347222222212</v>
      </c>
      <c r="BS1490" s="57"/>
      <c r="BT1490" s="57"/>
    </row>
    <row r="1491" spans="1:72" x14ac:dyDescent="0.25">
      <c r="A1491" s="31">
        <v>1491</v>
      </c>
      <c r="B1491" s="56">
        <v>1488</v>
      </c>
      <c r="C1491" s="71">
        <v>17</v>
      </c>
      <c r="D1491" s="71">
        <v>0</v>
      </c>
      <c r="E1491" s="71">
        <v>4.7222222222222223</v>
      </c>
      <c r="F1491" s="71">
        <v>0.63888888888888928</v>
      </c>
      <c r="G1491" s="71">
        <v>15036.583333333323</v>
      </c>
      <c r="K1491" s="57">
        <v>1487</v>
      </c>
      <c r="L1491" s="66">
        <v>18.5</v>
      </c>
      <c r="M1491" s="66">
        <v>0</v>
      </c>
      <c r="N1491" s="65">
        <f t="shared" si="483"/>
        <v>5.1388888888888884</v>
      </c>
      <c r="O1491" s="65">
        <f t="shared" si="488"/>
        <v>-0.27777777777777857</v>
      </c>
      <c r="P1491" s="67">
        <f t="shared" si="489"/>
        <v>8738.0972222222117</v>
      </c>
      <c r="Q1491" s="57"/>
      <c r="R1491" s="57"/>
      <c r="T1491" s="57">
        <v>1487</v>
      </c>
      <c r="U1491" s="66">
        <v>0</v>
      </c>
      <c r="V1491" s="66">
        <v>0</v>
      </c>
      <c r="W1491" s="65">
        <f t="shared" si="484"/>
        <v>0</v>
      </c>
      <c r="X1491" s="65">
        <f t="shared" si="490"/>
        <v>0</v>
      </c>
      <c r="Y1491" s="67">
        <f t="shared" si="491"/>
        <v>10634.166666666677</v>
      </c>
      <c r="Z1491" s="57"/>
      <c r="AA1491" s="57"/>
      <c r="AC1491" s="57">
        <v>1487</v>
      </c>
      <c r="AD1491" s="66">
        <v>0</v>
      </c>
      <c r="AE1491" s="66">
        <v>0</v>
      </c>
      <c r="AF1491" s="65">
        <f t="shared" si="485"/>
        <v>0</v>
      </c>
      <c r="AG1491" s="65">
        <f t="shared" si="492"/>
        <v>0</v>
      </c>
      <c r="AH1491" s="67">
        <f t="shared" si="493"/>
        <v>10244.777777777768</v>
      </c>
      <c r="AI1491" s="57"/>
      <c r="AJ1491" s="57"/>
      <c r="AU1491" s="57">
        <v>1487</v>
      </c>
      <c r="AV1491" s="66">
        <v>17.600000000000001</v>
      </c>
      <c r="AW1491" s="66">
        <v>0</v>
      </c>
      <c r="AX1491" s="65">
        <f t="shared" si="486"/>
        <v>4.8888888888888893</v>
      </c>
      <c r="AY1491" s="65">
        <f t="shared" si="494"/>
        <v>0.66666666666666696</v>
      </c>
      <c r="AZ1491" s="67">
        <f t="shared" si="495"/>
        <v>14649.694444444434</v>
      </c>
      <c r="BA1491" s="57"/>
      <c r="BB1491" s="57"/>
      <c r="BM1491" s="57">
        <v>1487</v>
      </c>
      <c r="BN1491" s="57">
        <v>14.7</v>
      </c>
      <c r="BO1491" s="66">
        <v>0</v>
      </c>
      <c r="BP1491" s="65">
        <f t="shared" si="487"/>
        <v>4.083333333333333</v>
      </c>
      <c r="BQ1491" s="65">
        <f t="shared" si="496"/>
        <v>0.49999999999999956</v>
      </c>
      <c r="BR1491" s="67">
        <f t="shared" si="497"/>
        <v>15032.180555555546</v>
      </c>
      <c r="BS1491" s="57"/>
      <c r="BT1491" s="57"/>
    </row>
    <row r="1492" spans="1:72" x14ac:dyDescent="0.25">
      <c r="A1492" s="31">
        <v>1492</v>
      </c>
      <c r="B1492" s="56">
        <v>1489</v>
      </c>
      <c r="C1492" s="71">
        <v>19.8</v>
      </c>
      <c r="D1492" s="71">
        <v>0</v>
      </c>
      <c r="E1492" s="71">
        <v>5.5</v>
      </c>
      <c r="F1492" s="71">
        <v>0.77777777777777768</v>
      </c>
      <c r="G1492" s="71">
        <v>15041.694444444434</v>
      </c>
      <c r="K1492" s="57">
        <v>1488</v>
      </c>
      <c r="L1492" s="66">
        <v>17.600000000000001</v>
      </c>
      <c r="M1492" s="66">
        <v>0</v>
      </c>
      <c r="N1492" s="65">
        <f t="shared" si="483"/>
        <v>4.8888888888888893</v>
      </c>
      <c r="O1492" s="65">
        <f t="shared" si="488"/>
        <v>-0.24999999999999911</v>
      </c>
      <c r="P1492" s="67">
        <f t="shared" si="489"/>
        <v>8743.1111111111004</v>
      </c>
      <c r="Q1492" s="57"/>
      <c r="R1492" s="57"/>
      <c r="T1492" s="57">
        <v>1488</v>
      </c>
      <c r="U1492" s="66">
        <v>0</v>
      </c>
      <c r="V1492" s="66">
        <v>0</v>
      </c>
      <c r="W1492" s="65">
        <f t="shared" si="484"/>
        <v>0</v>
      </c>
      <c r="X1492" s="65">
        <f t="shared" si="490"/>
        <v>0</v>
      </c>
      <c r="Y1492" s="67">
        <f t="shared" si="491"/>
        <v>10634.166666666677</v>
      </c>
      <c r="Z1492" s="57"/>
      <c r="AA1492" s="57"/>
      <c r="AC1492" s="57">
        <v>1488</v>
      </c>
      <c r="AD1492" s="66">
        <v>0</v>
      </c>
      <c r="AE1492" s="66">
        <v>0</v>
      </c>
      <c r="AF1492" s="65">
        <f t="shared" si="485"/>
        <v>0</v>
      </c>
      <c r="AG1492" s="65">
        <f t="shared" si="492"/>
        <v>0</v>
      </c>
      <c r="AH1492" s="67">
        <f t="shared" si="493"/>
        <v>10244.777777777768</v>
      </c>
      <c r="AI1492" s="57"/>
      <c r="AJ1492" s="57"/>
      <c r="AU1492" s="57">
        <v>1488</v>
      </c>
      <c r="AV1492" s="66">
        <v>19.3</v>
      </c>
      <c r="AW1492" s="66">
        <v>0</v>
      </c>
      <c r="AX1492" s="65">
        <f t="shared" si="486"/>
        <v>5.3611111111111116</v>
      </c>
      <c r="AY1492" s="65">
        <f t="shared" si="494"/>
        <v>0.47222222222222232</v>
      </c>
      <c r="AZ1492" s="67">
        <f t="shared" si="495"/>
        <v>14654.819444444434</v>
      </c>
      <c r="BA1492" s="57"/>
      <c r="BB1492" s="57"/>
      <c r="BM1492" s="57">
        <v>1488</v>
      </c>
      <c r="BN1492" s="57">
        <v>17</v>
      </c>
      <c r="BO1492" s="66">
        <v>0</v>
      </c>
      <c r="BP1492" s="65">
        <f t="shared" si="487"/>
        <v>4.7222222222222223</v>
      </c>
      <c r="BQ1492" s="65">
        <f t="shared" si="496"/>
        <v>0.63888888888888928</v>
      </c>
      <c r="BR1492" s="67">
        <f t="shared" si="497"/>
        <v>15036.583333333323</v>
      </c>
      <c r="BS1492" s="57"/>
      <c r="BT1492" s="57"/>
    </row>
    <row r="1493" spans="1:72" x14ac:dyDescent="0.25">
      <c r="A1493" s="31">
        <v>1493</v>
      </c>
      <c r="B1493" s="56">
        <v>1490</v>
      </c>
      <c r="C1493" s="71">
        <v>23.1</v>
      </c>
      <c r="D1493" s="71">
        <v>0</v>
      </c>
      <c r="E1493" s="71">
        <v>6.416666666666667</v>
      </c>
      <c r="F1493" s="71">
        <v>0.91666666666666696</v>
      </c>
      <c r="G1493" s="71">
        <v>15047.652777777768</v>
      </c>
      <c r="K1493" s="57">
        <v>1489</v>
      </c>
      <c r="L1493" s="66">
        <v>16.600000000000001</v>
      </c>
      <c r="M1493" s="66">
        <v>0</v>
      </c>
      <c r="N1493" s="65">
        <f t="shared" si="483"/>
        <v>4.6111111111111116</v>
      </c>
      <c r="O1493" s="65">
        <f t="shared" si="488"/>
        <v>-0.27777777777777768</v>
      </c>
      <c r="P1493" s="67">
        <f t="shared" si="489"/>
        <v>8747.8611111111004</v>
      </c>
      <c r="Q1493" s="57"/>
      <c r="R1493" s="57"/>
      <c r="T1493" s="57">
        <v>1489</v>
      </c>
      <c r="U1493" s="66">
        <v>0</v>
      </c>
      <c r="V1493" s="66">
        <v>0</v>
      </c>
      <c r="W1493" s="65">
        <f t="shared" si="484"/>
        <v>0</v>
      </c>
      <c r="X1493" s="65">
        <f t="shared" si="490"/>
        <v>0</v>
      </c>
      <c r="Y1493" s="67">
        <f t="shared" si="491"/>
        <v>10634.166666666677</v>
      </c>
      <c r="Z1493" s="57"/>
      <c r="AA1493" s="57"/>
      <c r="AC1493" s="57">
        <v>1489</v>
      </c>
      <c r="AD1493" s="66">
        <v>0</v>
      </c>
      <c r="AE1493" s="66">
        <v>0</v>
      </c>
      <c r="AF1493" s="65">
        <f t="shared" si="485"/>
        <v>0</v>
      </c>
      <c r="AG1493" s="65">
        <f t="shared" si="492"/>
        <v>0</v>
      </c>
      <c r="AH1493" s="67">
        <f t="shared" si="493"/>
        <v>10244.777777777768</v>
      </c>
      <c r="AI1493" s="57"/>
      <c r="AJ1493" s="57"/>
      <c r="AU1493" s="57">
        <v>1489</v>
      </c>
      <c r="AV1493" s="66">
        <v>21.4</v>
      </c>
      <c r="AW1493" s="66">
        <v>0</v>
      </c>
      <c r="AX1493" s="65">
        <f t="shared" si="486"/>
        <v>5.9444444444444438</v>
      </c>
      <c r="AY1493" s="65">
        <f t="shared" si="494"/>
        <v>0.58333333333333215</v>
      </c>
      <c r="AZ1493" s="67">
        <f t="shared" si="495"/>
        <v>14660.472222222212</v>
      </c>
      <c r="BA1493" s="57"/>
      <c r="BB1493" s="57"/>
      <c r="BM1493" s="57">
        <v>1489</v>
      </c>
      <c r="BN1493" s="57">
        <v>19.8</v>
      </c>
      <c r="BO1493" s="66">
        <v>0</v>
      </c>
      <c r="BP1493" s="65">
        <f t="shared" si="487"/>
        <v>5.5</v>
      </c>
      <c r="BQ1493" s="65">
        <f t="shared" si="496"/>
        <v>0.77777777777777768</v>
      </c>
      <c r="BR1493" s="67">
        <f t="shared" si="497"/>
        <v>15041.694444444434</v>
      </c>
      <c r="BS1493" s="57"/>
      <c r="BT1493" s="57"/>
    </row>
    <row r="1494" spans="1:72" x14ac:dyDescent="0.25">
      <c r="A1494" s="31">
        <v>1494</v>
      </c>
      <c r="B1494" s="56">
        <v>1491</v>
      </c>
      <c r="C1494" s="71">
        <v>26.7</v>
      </c>
      <c r="D1494" s="71">
        <v>0</v>
      </c>
      <c r="E1494" s="71">
        <v>7.4166666666666661</v>
      </c>
      <c r="F1494" s="71">
        <v>0.99999999999999911</v>
      </c>
      <c r="G1494" s="71">
        <v>15054.569444444434</v>
      </c>
      <c r="K1494" s="57">
        <v>1490</v>
      </c>
      <c r="L1494" s="66">
        <v>15.7</v>
      </c>
      <c r="M1494" s="66">
        <v>0</v>
      </c>
      <c r="N1494" s="65">
        <f t="shared" si="483"/>
        <v>4.3611111111111107</v>
      </c>
      <c r="O1494" s="65">
        <f t="shared" si="488"/>
        <v>-0.25000000000000089</v>
      </c>
      <c r="P1494" s="67">
        <f t="shared" si="489"/>
        <v>8752.3472222222117</v>
      </c>
      <c r="Q1494" s="57"/>
      <c r="R1494" s="57"/>
      <c r="T1494" s="57">
        <v>1490</v>
      </c>
      <c r="U1494" s="66">
        <v>0</v>
      </c>
      <c r="V1494" s="66">
        <v>0</v>
      </c>
      <c r="W1494" s="65">
        <f t="shared" si="484"/>
        <v>0</v>
      </c>
      <c r="X1494" s="65">
        <f t="shared" si="490"/>
        <v>0</v>
      </c>
      <c r="Y1494" s="67">
        <f t="shared" si="491"/>
        <v>10634.166666666677</v>
      </c>
      <c r="Z1494" s="57"/>
      <c r="AA1494" s="57"/>
      <c r="AC1494" s="57">
        <v>1490</v>
      </c>
      <c r="AD1494" s="66">
        <v>0</v>
      </c>
      <c r="AE1494" s="66">
        <v>0</v>
      </c>
      <c r="AF1494" s="65">
        <f t="shared" si="485"/>
        <v>0</v>
      </c>
      <c r="AG1494" s="65">
        <f t="shared" si="492"/>
        <v>0</v>
      </c>
      <c r="AH1494" s="67">
        <f t="shared" si="493"/>
        <v>10244.777777777768</v>
      </c>
      <c r="AI1494" s="57"/>
      <c r="AJ1494" s="57"/>
      <c r="AU1494" s="57">
        <v>1490</v>
      </c>
      <c r="AV1494" s="66">
        <v>23</v>
      </c>
      <c r="AW1494" s="66">
        <v>0</v>
      </c>
      <c r="AX1494" s="65">
        <f t="shared" si="486"/>
        <v>6.3888888888888884</v>
      </c>
      <c r="AY1494" s="65">
        <f t="shared" si="494"/>
        <v>0.44444444444444464</v>
      </c>
      <c r="AZ1494" s="67">
        <f t="shared" si="495"/>
        <v>14666.638888888878</v>
      </c>
      <c r="BA1494" s="57"/>
      <c r="BB1494" s="57"/>
      <c r="BM1494" s="57">
        <v>1490</v>
      </c>
      <c r="BN1494" s="57">
        <v>23.1</v>
      </c>
      <c r="BO1494" s="66">
        <v>0</v>
      </c>
      <c r="BP1494" s="65">
        <f t="shared" si="487"/>
        <v>6.416666666666667</v>
      </c>
      <c r="BQ1494" s="65">
        <f t="shared" si="496"/>
        <v>0.91666666666666696</v>
      </c>
      <c r="BR1494" s="67">
        <f t="shared" si="497"/>
        <v>15047.652777777768</v>
      </c>
      <c r="BS1494" s="57"/>
      <c r="BT1494" s="57"/>
    </row>
    <row r="1495" spans="1:72" x14ac:dyDescent="0.25">
      <c r="A1495" s="31">
        <v>1495</v>
      </c>
      <c r="B1495" s="56">
        <v>1492</v>
      </c>
      <c r="C1495" s="71">
        <v>30.5</v>
      </c>
      <c r="D1495" s="71">
        <v>0</v>
      </c>
      <c r="E1495" s="71">
        <v>8.4722222222222214</v>
      </c>
      <c r="F1495" s="71">
        <v>1.0555555555555554</v>
      </c>
      <c r="G1495" s="71">
        <v>15062.51388888888</v>
      </c>
      <c r="K1495" s="57">
        <v>1491</v>
      </c>
      <c r="L1495" s="66">
        <v>14.9</v>
      </c>
      <c r="M1495" s="66">
        <v>0</v>
      </c>
      <c r="N1495" s="65">
        <f t="shared" si="483"/>
        <v>4.1388888888888893</v>
      </c>
      <c r="O1495" s="65">
        <f t="shared" si="488"/>
        <v>-0.22222222222222143</v>
      </c>
      <c r="P1495" s="67">
        <f t="shared" si="489"/>
        <v>8756.5972222222117</v>
      </c>
      <c r="Q1495" s="57"/>
      <c r="R1495" s="57"/>
      <c r="T1495" s="57">
        <v>1491</v>
      </c>
      <c r="U1495" s="66">
        <v>0</v>
      </c>
      <c r="V1495" s="66">
        <v>0</v>
      </c>
      <c r="W1495" s="65">
        <f t="shared" si="484"/>
        <v>0</v>
      </c>
      <c r="X1495" s="65">
        <f t="shared" si="490"/>
        <v>0</v>
      </c>
      <c r="Y1495" s="67">
        <f t="shared" si="491"/>
        <v>10634.166666666677</v>
      </c>
      <c r="Z1495" s="57"/>
      <c r="AA1495" s="57"/>
      <c r="AC1495" s="57">
        <v>1491</v>
      </c>
      <c r="AD1495" s="66">
        <v>0</v>
      </c>
      <c r="AE1495" s="66">
        <v>0</v>
      </c>
      <c r="AF1495" s="65">
        <f t="shared" si="485"/>
        <v>0</v>
      </c>
      <c r="AG1495" s="65">
        <f t="shared" si="492"/>
        <v>0</v>
      </c>
      <c r="AH1495" s="67">
        <f t="shared" si="493"/>
        <v>10244.777777777768</v>
      </c>
      <c r="AI1495" s="57"/>
      <c r="AJ1495" s="57"/>
      <c r="AU1495" s="57">
        <v>1491</v>
      </c>
      <c r="AV1495" s="66">
        <v>25</v>
      </c>
      <c r="AW1495" s="66">
        <v>0</v>
      </c>
      <c r="AX1495" s="65">
        <f t="shared" si="486"/>
        <v>6.9444444444444446</v>
      </c>
      <c r="AY1495" s="65">
        <f t="shared" si="494"/>
        <v>0.55555555555555625</v>
      </c>
      <c r="AZ1495" s="67">
        <f t="shared" si="495"/>
        <v>14673.305555555544</v>
      </c>
      <c r="BA1495" s="57"/>
      <c r="BB1495" s="57"/>
      <c r="BM1495" s="57">
        <v>1491</v>
      </c>
      <c r="BN1495" s="57">
        <v>26.7</v>
      </c>
      <c r="BO1495" s="66">
        <v>0</v>
      </c>
      <c r="BP1495" s="65">
        <f t="shared" si="487"/>
        <v>7.4166666666666661</v>
      </c>
      <c r="BQ1495" s="65">
        <f t="shared" si="496"/>
        <v>0.99999999999999911</v>
      </c>
      <c r="BR1495" s="67">
        <f t="shared" si="497"/>
        <v>15054.569444444434</v>
      </c>
      <c r="BS1495" s="57"/>
      <c r="BT1495" s="57"/>
    </row>
    <row r="1496" spans="1:72" x14ac:dyDescent="0.25">
      <c r="A1496" s="31">
        <v>1496</v>
      </c>
      <c r="B1496" s="56">
        <v>1493</v>
      </c>
      <c r="C1496" s="71">
        <v>34.1</v>
      </c>
      <c r="D1496" s="71">
        <v>0</v>
      </c>
      <c r="E1496" s="71">
        <v>9.4722222222222232</v>
      </c>
      <c r="F1496" s="71">
        <v>1.0000000000000018</v>
      </c>
      <c r="G1496" s="71">
        <v>15071.486111111102</v>
      </c>
      <c r="K1496" s="57">
        <v>1492</v>
      </c>
      <c r="L1496" s="66">
        <v>14.3</v>
      </c>
      <c r="M1496" s="66">
        <v>0</v>
      </c>
      <c r="N1496" s="65">
        <f t="shared" si="483"/>
        <v>3.9722222222222223</v>
      </c>
      <c r="O1496" s="65">
        <f t="shared" si="488"/>
        <v>-0.16666666666666696</v>
      </c>
      <c r="P1496" s="67">
        <f t="shared" si="489"/>
        <v>8760.6527777777665</v>
      </c>
      <c r="Q1496" s="57"/>
      <c r="R1496" s="57"/>
      <c r="T1496" s="57">
        <v>1492</v>
      </c>
      <c r="U1496" s="66">
        <v>0</v>
      </c>
      <c r="V1496" s="66">
        <v>0</v>
      </c>
      <c r="W1496" s="65">
        <f t="shared" si="484"/>
        <v>0</v>
      </c>
      <c r="X1496" s="65">
        <f t="shared" si="490"/>
        <v>0</v>
      </c>
      <c r="Y1496" s="67">
        <f t="shared" si="491"/>
        <v>10634.166666666677</v>
      </c>
      <c r="Z1496" s="57"/>
      <c r="AA1496" s="57"/>
      <c r="AC1496" s="57">
        <v>1492</v>
      </c>
      <c r="AD1496" s="66">
        <v>0</v>
      </c>
      <c r="AE1496" s="66">
        <v>0</v>
      </c>
      <c r="AF1496" s="65">
        <f t="shared" si="485"/>
        <v>0</v>
      </c>
      <c r="AG1496" s="65">
        <f t="shared" si="492"/>
        <v>0</v>
      </c>
      <c r="AH1496" s="67">
        <f t="shared" si="493"/>
        <v>10244.777777777768</v>
      </c>
      <c r="AI1496" s="57"/>
      <c r="AJ1496" s="57"/>
      <c r="AU1496" s="57">
        <v>1492</v>
      </c>
      <c r="AV1496" s="66">
        <v>26.5</v>
      </c>
      <c r="AW1496" s="66">
        <v>0</v>
      </c>
      <c r="AX1496" s="65">
        <f t="shared" si="486"/>
        <v>7.3611111111111107</v>
      </c>
      <c r="AY1496" s="65">
        <f t="shared" si="494"/>
        <v>0.41666666666666607</v>
      </c>
      <c r="AZ1496" s="67">
        <f t="shared" si="495"/>
        <v>14680.458333333321</v>
      </c>
      <c r="BA1496" s="57"/>
      <c r="BB1496" s="57"/>
      <c r="BM1496" s="57">
        <v>1492</v>
      </c>
      <c r="BN1496" s="57">
        <v>30.5</v>
      </c>
      <c r="BO1496" s="66">
        <v>0</v>
      </c>
      <c r="BP1496" s="65">
        <f t="shared" si="487"/>
        <v>8.4722222222222214</v>
      </c>
      <c r="BQ1496" s="65">
        <f t="shared" si="496"/>
        <v>1.0555555555555554</v>
      </c>
      <c r="BR1496" s="67">
        <f t="shared" si="497"/>
        <v>15062.51388888888</v>
      </c>
      <c r="BS1496" s="57"/>
      <c r="BT1496" s="57"/>
    </row>
    <row r="1497" spans="1:72" x14ac:dyDescent="0.25">
      <c r="A1497" s="31">
        <v>1497</v>
      </c>
      <c r="B1497" s="56">
        <v>1494</v>
      </c>
      <c r="C1497" s="71">
        <v>37.5</v>
      </c>
      <c r="D1497" s="71">
        <v>0</v>
      </c>
      <c r="E1497" s="71">
        <v>10.416666666666666</v>
      </c>
      <c r="F1497" s="71">
        <v>0.94444444444444287</v>
      </c>
      <c r="G1497" s="71">
        <v>15081.430555555547</v>
      </c>
      <c r="K1497" s="57">
        <v>1493</v>
      </c>
      <c r="L1497" s="66">
        <v>14.1</v>
      </c>
      <c r="M1497" s="66">
        <v>0</v>
      </c>
      <c r="N1497" s="65">
        <f t="shared" si="483"/>
        <v>3.9166666666666665</v>
      </c>
      <c r="O1497" s="65">
        <f t="shared" si="488"/>
        <v>-5.5555555555555802E-2</v>
      </c>
      <c r="P1497" s="67">
        <f t="shared" si="489"/>
        <v>8764.5972222222117</v>
      </c>
      <c r="Q1497" s="57"/>
      <c r="R1497" s="57"/>
      <c r="T1497" s="57">
        <v>1493</v>
      </c>
      <c r="U1497" s="66">
        <v>0</v>
      </c>
      <c r="V1497" s="66">
        <v>0</v>
      </c>
      <c r="W1497" s="65">
        <f t="shared" si="484"/>
        <v>0</v>
      </c>
      <c r="X1497" s="65">
        <f t="shared" si="490"/>
        <v>0</v>
      </c>
      <c r="Y1497" s="67">
        <f t="shared" si="491"/>
        <v>10634.166666666677</v>
      </c>
      <c r="Z1497" s="57"/>
      <c r="AA1497" s="57"/>
      <c r="AC1497" s="57">
        <v>1493</v>
      </c>
      <c r="AD1497" s="66">
        <v>0</v>
      </c>
      <c r="AE1497" s="66">
        <v>0</v>
      </c>
      <c r="AF1497" s="65">
        <f t="shared" si="485"/>
        <v>0</v>
      </c>
      <c r="AG1497" s="65">
        <f t="shared" si="492"/>
        <v>0</v>
      </c>
      <c r="AH1497" s="67">
        <f t="shared" si="493"/>
        <v>10244.777777777768</v>
      </c>
      <c r="AI1497" s="57"/>
      <c r="AJ1497" s="57"/>
      <c r="AU1497" s="57">
        <v>1493</v>
      </c>
      <c r="AV1497" s="66">
        <v>28.4</v>
      </c>
      <c r="AW1497" s="66">
        <v>0</v>
      </c>
      <c r="AX1497" s="65">
        <f t="shared" si="486"/>
        <v>7.8888888888888884</v>
      </c>
      <c r="AY1497" s="65">
        <f t="shared" si="494"/>
        <v>0.52777777777777768</v>
      </c>
      <c r="AZ1497" s="67">
        <f t="shared" si="495"/>
        <v>14688.083333333321</v>
      </c>
      <c r="BA1497" s="57"/>
      <c r="BB1497" s="57"/>
      <c r="BM1497" s="57">
        <v>1493</v>
      </c>
      <c r="BN1497" s="57">
        <v>34.1</v>
      </c>
      <c r="BO1497" s="66">
        <v>0</v>
      </c>
      <c r="BP1497" s="65">
        <f t="shared" si="487"/>
        <v>9.4722222222222232</v>
      </c>
      <c r="BQ1497" s="65">
        <f t="shared" si="496"/>
        <v>1.0000000000000018</v>
      </c>
      <c r="BR1497" s="67">
        <f t="shared" si="497"/>
        <v>15071.486111111102</v>
      </c>
      <c r="BS1497" s="57"/>
      <c r="BT1497" s="57"/>
    </row>
    <row r="1498" spans="1:72" x14ac:dyDescent="0.25">
      <c r="A1498" s="31">
        <v>1498</v>
      </c>
      <c r="B1498" s="56">
        <v>1495</v>
      </c>
      <c r="C1498" s="71">
        <v>40.6</v>
      </c>
      <c r="D1498" s="71">
        <v>0</v>
      </c>
      <c r="E1498" s="71">
        <v>11.277777777777779</v>
      </c>
      <c r="F1498" s="71">
        <v>0.86111111111111249</v>
      </c>
      <c r="G1498" s="71">
        <v>15092.27777777777</v>
      </c>
      <c r="K1498" s="57">
        <v>1494</v>
      </c>
      <c r="L1498" s="66">
        <v>14</v>
      </c>
      <c r="M1498" s="66">
        <v>0</v>
      </c>
      <c r="N1498" s="65">
        <f t="shared" si="483"/>
        <v>3.8888888888888888</v>
      </c>
      <c r="O1498" s="65">
        <f t="shared" si="488"/>
        <v>-2.7777777777777679E-2</v>
      </c>
      <c r="P1498" s="67">
        <f t="shared" si="489"/>
        <v>8768.4999999999891</v>
      </c>
      <c r="Q1498" s="57"/>
      <c r="R1498" s="57"/>
      <c r="T1498" s="57">
        <v>1494</v>
      </c>
      <c r="U1498" s="66">
        <v>0</v>
      </c>
      <c r="V1498" s="66">
        <v>0</v>
      </c>
      <c r="W1498" s="65">
        <f t="shared" si="484"/>
        <v>0</v>
      </c>
      <c r="X1498" s="65">
        <f t="shared" si="490"/>
        <v>0</v>
      </c>
      <c r="Y1498" s="67">
        <f t="shared" si="491"/>
        <v>10634.166666666677</v>
      </c>
      <c r="Z1498" s="57"/>
      <c r="AA1498" s="57"/>
      <c r="AC1498" s="57">
        <v>1494</v>
      </c>
      <c r="AD1498" s="66">
        <v>0</v>
      </c>
      <c r="AE1498" s="66">
        <v>0</v>
      </c>
      <c r="AF1498" s="65">
        <f t="shared" si="485"/>
        <v>0</v>
      </c>
      <c r="AG1498" s="65">
        <f t="shared" si="492"/>
        <v>0</v>
      </c>
      <c r="AH1498" s="67">
        <f t="shared" si="493"/>
        <v>10244.777777777768</v>
      </c>
      <c r="AI1498" s="57"/>
      <c r="AJ1498" s="57"/>
      <c r="AU1498" s="57">
        <v>1494</v>
      </c>
      <c r="AV1498" s="66">
        <v>29.8</v>
      </c>
      <c r="AW1498" s="66">
        <v>0</v>
      </c>
      <c r="AX1498" s="65">
        <f t="shared" si="486"/>
        <v>8.2777777777777786</v>
      </c>
      <c r="AY1498" s="65">
        <f t="shared" si="494"/>
        <v>0.38888888888889017</v>
      </c>
      <c r="AZ1498" s="67">
        <f t="shared" si="495"/>
        <v>14696.166666666655</v>
      </c>
      <c r="BA1498" s="57"/>
      <c r="BB1498" s="57"/>
      <c r="BM1498" s="57">
        <v>1494</v>
      </c>
      <c r="BN1498" s="57">
        <v>37.5</v>
      </c>
      <c r="BO1498" s="66">
        <v>0</v>
      </c>
      <c r="BP1498" s="65">
        <f t="shared" si="487"/>
        <v>10.416666666666666</v>
      </c>
      <c r="BQ1498" s="65">
        <f t="shared" si="496"/>
        <v>0.94444444444444287</v>
      </c>
      <c r="BR1498" s="67">
        <f t="shared" si="497"/>
        <v>15081.430555555547</v>
      </c>
      <c r="BS1498" s="57"/>
      <c r="BT1498" s="57"/>
    </row>
    <row r="1499" spans="1:72" x14ac:dyDescent="0.25">
      <c r="A1499" s="31">
        <v>1499</v>
      </c>
      <c r="B1499" s="56">
        <v>1496</v>
      </c>
      <c r="C1499" s="71">
        <v>43.3</v>
      </c>
      <c r="D1499" s="71">
        <v>0</v>
      </c>
      <c r="E1499" s="71">
        <v>12.027777777777777</v>
      </c>
      <c r="F1499" s="71">
        <v>0.74999999999999822</v>
      </c>
      <c r="G1499" s="71">
        <v>15103.930555555547</v>
      </c>
      <c r="K1499" s="57">
        <v>1495</v>
      </c>
      <c r="L1499" s="66">
        <v>13.9</v>
      </c>
      <c r="M1499" s="66">
        <v>0</v>
      </c>
      <c r="N1499" s="65">
        <f t="shared" si="483"/>
        <v>3.8611111111111112</v>
      </c>
      <c r="O1499" s="65">
        <f t="shared" si="488"/>
        <v>-2.7777777777777679E-2</v>
      </c>
      <c r="P1499" s="67">
        <f t="shared" si="489"/>
        <v>8772.3749999999891</v>
      </c>
      <c r="Q1499" s="57"/>
      <c r="R1499" s="57"/>
      <c r="T1499" s="57">
        <v>1495</v>
      </c>
      <c r="U1499" s="66">
        <v>0</v>
      </c>
      <c r="V1499" s="66">
        <v>0</v>
      </c>
      <c r="W1499" s="65">
        <f t="shared" si="484"/>
        <v>0</v>
      </c>
      <c r="X1499" s="65">
        <f t="shared" si="490"/>
        <v>0</v>
      </c>
      <c r="Y1499" s="67">
        <f t="shared" si="491"/>
        <v>10634.166666666677</v>
      </c>
      <c r="Z1499" s="57"/>
      <c r="AA1499" s="57"/>
      <c r="AC1499" s="57">
        <v>1495</v>
      </c>
      <c r="AD1499" s="66">
        <v>0</v>
      </c>
      <c r="AE1499" s="66">
        <v>0</v>
      </c>
      <c r="AF1499" s="65">
        <f t="shared" si="485"/>
        <v>0</v>
      </c>
      <c r="AG1499" s="65">
        <f t="shared" si="492"/>
        <v>0</v>
      </c>
      <c r="AH1499" s="67">
        <f t="shared" si="493"/>
        <v>10244.777777777768</v>
      </c>
      <c r="AI1499" s="57"/>
      <c r="AJ1499" s="57"/>
      <c r="AU1499" s="57">
        <v>1495</v>
      </c>
      <c r="AV1499" s="66">
        <v>31.7</v>
      </c>
      <c r="AW1499" s="66">
        <v>0</v>
      </c>
      <c r="AX1499" s="65">
        <f t="shared" si="486"/>
        <v>8.8055555555555554</v>
      </c>
      <c r="AY1499" s="65">
        <f t="shared" si="494"/>
        <v>0.52777777777777679</v>
      </c>
      <c r="AZ1499" s="67">
        <f t="shared" si="495"/>
        <v>14704.708333333321</v>
      </c>
      <c r="BA1499" s="57"/>
      <c r="BB1499" s="57"/>
      <c r="BM1499" s="57">
        <v>1495</v>
      </c>
      <c r="BN1499" s="57">
        <v>40.6</v>
      </c>
      <c r="BO1499" s="66">
        <v>0</v>
      </c>
      <c r="BP1499" s="65">
        <f t="shared" si="487"/>
        <v>11.277777777777779</v>
      </c>
      <c r="BQ1499" s="65">
        <f t="shared" si="496"/>
        <v>0.86111111111111249</v>
      </c>
      <c r="BR1499" s="67">
        <f t="shared" si="497"/>
        <v>15092.27777777777</v>
      </c>
      <c r="BS1499" s="57"/>
      <c r="BT1499" s="57"/>
    </row>
    <row r="1500" spans="1:72" x14ac:dyDescent="0.25">
      <c r="A1500" s="31">
        <v>1500</v>
      </c>
      <c r="B1500" s="56">
        <v>1497</v>
      </c>
      <c r="C1500" s="71">
        <v>45.7</v>
      </c>
      <c r="D1500" s="71">
        <v>0</v>
      </c>
      <c r="E1500" s="71">
        <v>12.694444444444445</v>
      </c>
      <c r="F1500" s="71">
        <v>0.66666666666666785</v>
      </c>
      <c r="G1500" s="71">
        <v>15116.291666666659</v>
      </c>
      <c r="K1500" s="57">
        <v>1496</v>
      </c>
      <c r="L1500" s="66">
        <v>13.8</v>
      </c>
      <c r="M1500" s="66">
        <v>0</v>
      </c>
      <c r="N1500" s="65">
        <f t="shared" si="483"/>
        <v>3.8333333333333335</v>
      </c>
      <c r="O1500" s="65">
        <f t="shared" si="488"/>
        <v>-2.7777777777777679E-2</v>
      </c>
      <c r="P1500" s="67">
        <f t="shared" si="489"/>
        <v>8776.2222222222117</v>
      </c>
      <c r="Q1500" s="57"/>
      <c r="R1500" s="57"/>
      <c r="T1500" s="57">
        <v>1496</v>
      </c>
      <c r="U1500" s="66">
        <v>0</v>
      </c>
      <c r="V1500" s="66">
        <v>0</v>
      </c>
      <c r="W1500" s="65">
        <f t="shared" si="484"/>
        <v>0</v>
      </c>
      <c r="X1500" s="65">
        <f t="shared" si="490"/>
        <v>0</v>
      </c>
      <c r="Y1500" s="67">
        <f t="shared" si="491"/>
        <v>10634.166666666677</v>
      </c>
      <c r="Z1500" s="57"/>
      <c r="AA1500" s="57"/>
      <c r="AC1500" s="57">
        <v>1496</v>
      </c>
      <c r="AD1500" s="66">
        <v>0</v>
      </c>
      <c r="AE1500" s="66">
        <v>0</v>
      </c>
      <c r="AF1500" s="65">
        <f t="shared" si="485"/>
        <v>0</v>
      </c>
      <c r="AG1500" s="65">
        <f t="shared" si="492"/>
        <v>0</v>
      </c>
      <c r="AH1500" s="67">
        <f t="shared" si="493"/>
        <v>10244.777777777768</v>
      </c>
      <c r="AI1500" s="57"/>
      <c r="AJ1500" s="57"/>
      <c r="AU1500" s="57">
        <v>1496</v>
      </c>
      <c r="AV1500" s="66">
        <v>33.700000000000003</v>
      </c>
      <c r="AW1500" s="66">
        <v>0</v>
      </c>
      <c r="AX1500" s="65">
        <f t="shared" si="486"/>
        <v>9.3611111111111125</v>
      </c>
      <c r="AY1500" s="65">
        <f t="shared" si="494"/>
        <v>0.55555555555555713</v>
      </c>
      <c r="AZ1500" s="67">
        <f t="shared" si="495"/>
        <v>14713.791666666655</v>
      </c>
      <c r="BA1500" s="57"/>
      <c r="BB1500" s="57"/>
      <c r="BM1500" s="57">
        <v>1496</v>
      </c>
      <c r="BN1500" s="57">
        <v>43.3</v>
      </c>
      <c r="BO1500" s="66">
        <v>0</v>
      </c>
      <c r="BP1500" s="65">
        <f t="shared" si="487"/>
        <v>12.027777777777777</v>
      </c>
      <c r="BQ1500" s="65">
        <f t="shared" si="496"/>
        <v>0.74999999999999822</v>
      </c>
      <c r="BR1500" s="67">
        <f t="shared" si="497"/>
        <v>15103.930555555547</v>
      </c>
      <c r="BS1500" s="57"/>
      <c r="BT1500" s="57"/>
    </row>
    <row r="1501" spans="1:72" x14ac:dyDescent="0.25">
      <c r="A1501" s="31">
        <v>1501</v>
      </c>
      <c r="B1501" s="56">
        <v>1498</v>
      </c>
      <c r="C1501" s="71">
        <v>47.7</v>
      </c>
      <c r="D1501" s="71">
        <v>0</v>
      </c>
      <c r="E1501" s="71">
        <v>13.25</v>
      </c>
      <c r="F1501" s="71">
        <v>0.55555555555555536</v>
      </c>
      <c r="G1501" s="71">
        <v>15129.263888888881</v>
      </c>
      <c r="K1501" s="57">
        <v>1497</v>
      </c>
      <c r="L1501" s="66">
        <v>13.7</v>
      </c>
      <c r="M1501" s="66">
        <v>0</v>
      </c>
      <c r="N1501" s="65">
        <f t="shared" si="483"/>
        <v>3.8055555555555554</v>
      </c>
      <c r="O1501" s="65">
        <f t="shared" si="488"/>
        <v>-2.7777777777778123E-2</v>
      </c>
      <c r="P1501" s="67">
        <f t="shared" si="489"/>
        <v>8780.041666666657</v>
      </c>
      <c r="Q1501" s="57"/>
      <c r="R1501" s="57"/>
      <c r="T1501" s="57">
        <v>1497</v>
      </c>
      <c r="U1501" s="66">
        <v>0</v>
      </c>
      <c r="V1501" s="66">
        <v>0</v>
      </c>
      <c r="W1501" s="65">
        <f t="shared" si="484"/>
        <v>0</v>
      </c>
      <c r="X1501" s="65">
        <f t="shared" si="490"/>
        <v>0</v>
      </c>
      <c r="Y1501" s="67">
        <f t="shared" si="491"/>
        <v>10634.166666666677</v>
      </c>
      <c r="Z1501" s="57"/>
      <c r="AA1501" s="57"/>
      <c r="AC1501" s="57">
        <v>1497</v>
      </c>
      <c r="AD1501" s="66">
        <v>0</v>
      </c>
      <c r="AE1501" s="66">
        <v>0</v>
      </c>
      <c r="AF1501" s="65">
        <f t="shared" si="485"/>
        <v>0</v>
      </c>
      <c r="AG1501" s="65">
        <f t="shared" si="492"/>
        <v>0</v>
      </c>
      <c r="AH1501" s="67">
        <f t="shared" si="493"/>
        <v>10244.777777777768</v>
      </c>
      <c r="AI1501" s="57"/>
      <c r="AJ1501" s="57"/>
      <c r="AU1501" s="57">
        <v>1497</v>
      </c>
      <c r="AV1501" s="66">
        <v>35.799999999999997</v>
      </c>
      <c r="AW1501" s="66">
        <v>0</v>
      </c>
      <c r="AX1501" s="65">
        <f t="shared" si="486"/>
        <v>9.9444444444444429</v>
      </c>
      <c r="AY1501" s="65">
        <f t="shared" si="494"/>
        <v>0.58333333333333037</v>
      </c>
      <c r="AZ1501" s="67">
        <f t="shared" si="495"/>
        <v>14723.444444444433</v>
      </c>
      <c r="BA1501" s="57"/>
      <c r="BB1501" s="57"/>
      <c r="BM1501" s="57">
        <v>1497</v>
      </c>
      <c r="BN1501" s="57">
        <v>45.7</v>
      </c>
      <c r="BO1501" s="66">
        <v>0</v>
      </c>
      <c r="BP1501" s="65">
        <f t="shared" si="487"/>
        <v>12.694444444444445</v>
      </c>
      <c r="BQ1501" s="65">
        <f t="shared" si="496"/>
        <v>0.66666666666666785</v>
      </c>
      <c r="BR1501" s="67">
        <f t="shared" si="497"/>
        <v>15116.291666666659</v>
      </c>
      <c r="BS1501" s="57"/>
      <c r="BT1501" s="57"/>
    </row>
    <row r="1502" spans="1:72" x14ac:dyDescent="0.25">
      <c r="A1502" s="31">
        <v>1502</v>
      </c>
      <c r="B1502" s="56">
        <v>1499</v>
      </c>
      <c r="C1502" s="71">
        <v>49.3</v>
      </c>
      <c r="D1502" s="71">
        <v>0</v>
      </c>
      <c r="E1502" s="71">
        <v>13.694444444444443</v>
      </c>
      <c r="F1502" s="71">
        <v>0.44444444444444287</v>
      </c>
      <c r="G1502" s="71">
        <v>15142.736111111104</v>
      </c>
      <c r="K1502" s="57">
        <v>1498</v>
      </c>
      <c r="L1502" s="66">
        <v>13.6</v>
      </c>
      <c r="M1502" s="66">
        <v>0</v>
      </c>
      <c r="N1502" s="65">
        <f t="shared" si="483"/>
        <v>3.7777777777777777</v>
      </c>
      <c r="O1502" s="65">
        <f t="shared" si="488"/>
        <v>-2.7777777777777679E-2</v>
      </c>
      <c r="P1502" s="67">
        <f t="shared" si="489"/>
        <v>8783.833333333323</v>
      </c>
      <c r="Q1502" s="57"/>
      <c r="R1502" s="57"/>
      <c r="T1502" s="57">
        <v>1498</v>
      </c>
      <c r="U1502" s="66">
        <v>0</v>
      </c>
      <c r="V1502" s="66">
        <v>0</v>
      </c>
      <c r="W1502" s="65">
        <f t="shared" si="484"/>
        <v>0</v>
      </c>
      <c r="X1502" s="65">
        <f t="shared" si="490"/>
        <v>0</v>
      </c>
      <c r="Y1502" s="67">
        <f t="shared" si="491"/>
        <v>10634.166666666677</v>
      </c>
      <c r="Z1502" s="57"/>
      <c r="AA1502" s="57"/>
      <c r="AC1502" s="57">
        <v>1498</v>
      </c>
      <c r="AD1502" s="66">
        <v>0</v>
      </c>
      <c r="AE1502" s="66">
        <v>0</v>
      </c>
      <c r="AF1502" s="65">
        <f t="shared" si="485"/>
        <v>0</v>
      </c>
      <c r="AG1502" s="65">
        <f t="shared" si="492"/>
        <v>0</v>
      </c>
      <c r="AH1502" s="67">
        <f t="shared" si="493"/>
        <v>10244.777777777768</v>
      </c>
      <c r="AI1502" s="57"/>
      <c r="AJ1502" s="57"/>
      <c r="AU1502" s="57">
        <v>1498</v>
      </c>
      <c r="AV1502" s="66">
        <v>38.1</v>
      </c>
      <c r="AW1502" s="66">
        <v>0</v>
      </c>
      <c r="AX1502" s="65">
        <f t="shared" si="486"/>
        <v>10.583333333333334</v>
      </c>
      <c r="AY1502" s="65">
        <f t="shared" si="494"/>
        <v>0.63888888888889106</v>
      </c>
      <c r="AZ1502" s="67">
        <f t="shared" si="495"/>
        <v>14733.708333333321</v>
      </c>
      <c r="BA1502" s="57"/>
      <c r="BB1502" s="57"/>
      <c r="BM1502" s="57">
        <v>1498</v>
      </c>
      <c r="BN1502" s="57">
        <v>47.7</v>
      </c>
      <c r="BO1502" s="66">
        <v>0</v>
      </c>
      <c r="BP1502" s="65">
        <f t="shared" si="487"/>
        <v>13.25</v>
      </c>
      <c r="BQ1502" s="65">
        <f t="shared" si="496"/>
        <v>0.55555555555555536</v>
      </c>
      <c r="BR1502" s="67">
        <f t="shared" si="497"/>
        <v>15129.263888888881</v>
      </c>
      <c r="BS1502" s="57"/>
      <c r="BT1502" s="57"/>
    </row>
    <row r="1503" spans="1:72" x14ac:dyDescent="0.25">
      <c r="A1503" s="31">
        <v>1503</v>
      </c>
      <c r="B1503" s="56">
        <v>1500</v>
      </c>
      <c r="C1503" s="71">
        <v>50.5</v>
      </c>
      <c r="D1503" s="71">
        <v>0</v>
      </c>
      <c r="E1503" s="71">
        <v>14.027777777777777</v>
      </c>
      <c r="F1503" s="71">
        <v>0.33333333333333393</v>
      </c>
      <c r="G1503" s="71">
        <v>15156.597222222215</v>
      </c>
      <c r="K1503" s="57">
        <v>1499</v>
      </c>
      <c r="L1503" s="66">
        <v>13.5</v>
      </c>
      <c r="M1503" s="66">
        <v>0</v>
      </c>
      <c r="N1503" s="65">
        <f t="shared" si="483"/>
        <v>3.75</v>
      </c>
      <c r="O1503" s="65">
        <f t="shared" si="488"/>
        <v>-2.7777777777777679E-2</v>
      </c>
      <c r="P1503" s="67">
        <f t="shared" si="489"/>
        <v>8787.5972222222117</v>
      </c>
      <c r="Q1503" s="57"/>
      <c r="R1503" s="57"/>
      <c r="T1503" s="57">
        <v>1499</v>
      </c>
      <c r="U1503" s="66">
        <v>0</v>
      </c>
      <c r="V1503" s="66">
        <v>0</v>
      </c>
      <c r="W1503" s="65">
        <f t="shared" si="484"/>
        <v>0</v>
      </c>
      <c r="X1503" s="65">
        <f t="shared" si="490"/>
        <v>0</v>
      </c>
      <c r="Y1503" s="67">
        <f t="shared" si="491"/>
        <v>10634.166666666677</v>
      </c>
      <c r="Z1503" s="57"/>
      <c r="AA1503" s="57"/>
      <c r="AC1503" s="57">
        <v>1499</v>
      </c>
      <c r="AD1503" s="66">
        <v>0</v>
      </c>
      <c r="AE1503" s="66">
        <v>0</v>
      </c>
      <c r="AF1503" s="65">
        <f t="shared" si="485"/>
        <v>0</v>
      </c>
      <c r="AG1503" s="65">
        <f t="shared" si="492"/>
        <v>0</v>
      </c>
      <c r="AH1503" s="67">
        <f t="shared" si="493"/>
        <v>10244.777777777768</v>
      </c>
      <c r="AI1503" s="57"/>
      <c r="AJ1503" s="57"/>
      <c r="AU1503" s="57">
        <v>1499</v>
      </c>
      <c r="AV1503" s="66">
        <v>40.5</v>
      </c>
      <c r="AW1503" s="66">
        <v>0</v>
      </c>
      <c r="AX1503" s="65">
        <f t="shared" si="486"/>
        <v>11.25</v>
      </c>
      <c r="AY1503" s="65">
        <f t="shared" si="494"/>
        <v>0.66666666666666607</v>
      </c>
      <c r="AZ1503" s="67">
        <f t="shared" si="495"/>
        <v>14744.624999999987</v>
      </c>
      <c r="BA1503" s="57"/>
      <c r="BB1503" s="57"/>
      <c r="BM1503" s="57">
        <v>1499</v>
      </c>
      <c r="BN1503" s="57">
        <v>49.3</v>
      </c>
      <c r="BO1503" s="66">
        <v>0</v>
      </c>
      <c r="BP1503" s="65">
        <f t="shared" si="487"/>
        <v>13.694444444444443</v>
      </c>
      <c r="BQ1503" s="65">
        <f t="shared" si="496"/>
        <v>0.44444444444444287</v>
      </c>
      <c r="BR1503" s="67">
        <f t="shared" si="497"/>
        <v>15142.736111111104</v>
      </c>
      <c r="BS1503" s="57"/>
      <c r="BT1503" s="57"/>
    </row>
    <row r="1504" spans="1:72" x14ac:dyDescent="0.25">
      <c r="A1504" s="31">
        <v>1504</v>
      </c>
      <c r="B1504" s="56">
        <v>1501</v>
      </c>
      <c r="C1504" s="71">
        <v>51.3</v>
      </c>
      <c r="D1504" s="71">
        <v>0</v>
      </c>
      <c r="E1504" s="71">
        <v>14.249999999999998</v>
      </c>
      <c r="F1504" s="71">
        <v>0.22222222222222143</v>
      </c>
      <c r="G1504" s="71">
        <v>15170.736111111104</v>
      </c>
      <c r="K1504" s="57">
        <v>1500</v>
      </c>
      <c r="L1504" s="66">
        <v>13.4</v>
      </c>
      <c r="M1504" s="66">
        <v>0</v>
      </c>
      <c r="N1504" s="65">
        <f t="shared" si="483"/>
        <v>3.7222222222222223</v>
      </c>
      <c r="O1504" s="65">
        <f t="shared" si="488"/>
        <v>-2.7777777777777679E-2</v>
      </c>
      <c r="P1504" s="67">
        <f t="shared" si="489"/>
        <v>8791.333333333323</v>
      </c>
      <c r="Q1504" s="57"/>
      <c r="R1504" s="57"/>
      <c r="T1504" s="57">
        <v>1500</v>
      </c>
      <c r="U1504" s="66">
        <v>0</v>
      </c>
      <c r="V1504" s="66">
        <v>0</v>
      </c>
      <c r="W1504" s="65">
        <f t="shared" si="484"/>
        <v>0</v>
      </c>
      <c r="X1504" s="65">
        <f t="shared" si="490"/>
        <v>0</v>
      </c>
      <c r="Y1504" s="67">
        <f t="shared" si="491"/>
        <v>10634.166666666677</v>
      </c>
      <c r="Z1504" s="57"/>
      <c r="AA1504" s="57"/>
      <c r="AC1504" s="57">
        <v>1500</v>
      </c>
      <c r="AD1504" s="66">
        <v>0</v>
      </c>
      <c r="AE1504" s="66">
        <v>0</v>
      </c>
      <c r="AF1504" s="65">
        <f t="shared" si="485"/>
        <v>0</v>
      </c>
      <c r="AG1504" s="65">
        <f t="shared" si="492"/>
        <v>0</v>
      </c>
      <c r="AH1504" s="67">
        <f t="shared" si="493"/>
        <v>10244.777777777768</v>
      </c>
      <c r="AI1504" s="57"/>
      <c r="AJ1504" s="57"/>
      <c r="AU1504" s="57">
        <v>1500</v>
      </c>
      <c r="AV1504" s="66">
        <v>42.2</v>
      </c>
      <c r="AW1504" s="66">
        <v>0</v>
      </c>
      <c r="AX1504" s="65">
        <f t="shared" si="486"/>
        <v>11.722222222222223</v>
      </c>
      <c r="AY1504" s="65">
        <f t="shared" si="494"/>
        <v>0.47222222222222321</v>
      </c>
      <c r="AZ1504" s="67">
        <f t="shared" si="495"/>
        <v>14756.111111111099</v>
      </c>
      <c r="BA1504" s="57"/>
      <c r="BB1504" s="57"/>
      <c r="BM1504" s="57">
        <v>1500</v>
      </c>
      <c r="BN1504" s="57">
        <v>50.5</v>
      </c>
      <c r="BO1504" s="66">
        <v>0</v>
      </c>
      <c r="BP1504" s="65">
        <f t="shared" si="487"/>
        <v>14.027777777777777</v>
      </c>
      <c r="BQ1504" s="65">
        <f t="shared" si="496"/>
        <v>0.33333333333333393</v>
      </c>
      <c r="BR1504" s="67">
        <f t="shared" si="497"/>
        <v>15156.597222222215</v>
      </c>
      <c r="BS1504" s="57"/>
      <c r="BT1504" s="57"/>
    </row>
    <row r="1505" spans="1:72" x14ac:dyDescent="0.25">
      <c r="A1505" s="31">
        <v>1505</v>
      </c>
      <c r="B1505" s="56">
        <v>1502</v>
      </c>
      <c r="C1505" s="71">
        <v>52.1</v>
      </c>
      <c r="D1505" s="71">
        <v>0</v>
      </c>
      <c r="E1505" s="71">
        <v>14.472222222222221</v>
      </c>
      <c r="F1505" s="71">
        <v>0.22222222222222321</v>
      </c>
      <c r="G1505" s="71">
        <v>15185.097222222215</v>
      </c>
      <c r="K1505" s="57">
        <v>1501</v>
      </c>
      <c r="L1505" s="66">
        <v>13.3</v>
      </c>
      <c r="M1505" s="66">
        <v>0</v>
      </c>
      <c r="N1505" s="65">
        <f t="shared" si="483"/>
        <v>3.6944444444444446</v>
      </c>
      <c r="O1505" s="65">
        <f t="shared" si="488"/>
        <v>-2.7777777777777679E-2</v>
      </c>
      <c r="P1505" s="67">
        <f t="shared" si="489"/>
        <v>8795.041666666657</v>
      </c>
      <c r="Q1505" s="57"/>
      <c r="R1505" s="57"/>
      <c r="T1505" s="57">
        <v>1501</v>
      </c>
      <c r="U1505" s="66">
        <v>0</v>
      </c>
      <c r="V1505" s="66">
        <v>0</v>
      </c>
      <c r="W1505" s="65">
        <f t="shared" si="484"/>
        <v>0</v>
      </c>
      <c r="X1505" s="65">
        <f t="shared" si="490"/>
        <v>0</v>
      </c>
      <c r="Y1505" s="67">
        <f t="shared" si="491"/>
        <v>10634.166666666677</v>
      </c>
      <c r="Z1505" s="57"/>
      <c r="AA1505" s="57"/>
      <c r="AC1505" s="57">
        <v>1501</v>
      </c>
      <c r="AD1505" s="66">
        <v>0</v>
      </c>
      <c r="AE1505" s="66">
        <v>0</v>
      </c>
      <c r="AF1505" s="65">
        <f t="shared" si="485"/>
        <v>0</v>
      </c>
      <c r="AG1505" s="65">
        <f t="shared" si="492"/>
        <v>0</v>
      </c>
      <c r="AH1505" s="67">
        <f t="shared" si="493"/>
        <v>10244.777777777768</v>
      </c>
      <c r="AI1505" s="57"/>
      <c r="AJ1505" s="57"/>
      <c r="AU1505" s="57">
        <v>1501</v>
      </c>
      <c r="AV1505" s="66">
        <v>43.5</v>
      </c>
      <c r="AW1505" s="66">
        <v>0</v>
      </c>
      <c r="AX1505" s="65">
        <f t="shared" si="486"/>
        <v>12.083333333333332</v>
      </c>
      <c r="AY1505" s="65">
        <f t="shared" si="494"/>
        <v>0.36111111111110894</v>
      </c>
      <c r="AZ1505" s="67">
        <f t="shared" si="495"/>
        <v>14768.013888888876</v>
      </c>
      <c r="BA1505" s="57"/>
      <c r="BB1505" s="57"/>
      <c r="BM1505" s="57">
        <v>1501</v>
      </c>
      <c r="BN1505" s="57">
        <v>51.3</v>
      </c>
      <c r="BO1505" s="66">
        <v>0</v>
      </c>
      <c r="BP1505" s="65">
        <f t="shared" si="487"/>
        <v>14.249999999999998</v>
      </c>
      <c r="BQ1505" s="65">
        <f t="shared" si="496"/>
        <v>0.22222222222222143</v>
      </c>
      <c r="BR1505" s="67">
        <f t="shared" si="497"/>
        <v>15170.736111111104</v>
      </c>
      <c r="BS1505" s="57"/>
      <c r="BT1505" s="57"/>
    </row>
    <row r="1506" spans="1:72" x14ac:dyDescent="0.25">
      <c r="A1506" s="31">
        <v>1506</v>
      </c>
      <c r="B1506" s="56">
        <v>1503</v>
      </c>
      <c r="C1506" s="71">
        <v>52.7</v>
      </c>
      <c r="D1506" s="71">
        <v>0</v>
      </c>
      <c r="E1506" s="71">
        <v>14.638888888888889</v>
      </c>
      <c r="F1506" s="71">
        <v>0.16666666666666785</v>
      </c>
      <c r="G1506" s="71">
        <v>15199.65277777777</v>
      </c>
      <c r="K1506" s="57">
        <v>1502</v>
      </c>
      <c r="L1506" s="66">
        <v>13.2</v>
      </c>
      <c r="M1506" s="66">
        <v>0</v>
      </c>
      <c r="N1506" s="65">
        <f t="shared" si="483"/>
        <v>3.6666666666666665</v>
      </c>
      <c r="O1506" s="65">
        <f t="shared" si="488"/>
        <v>-2.7777777777778123E-2</v>
      </c>
      <c r="P1506" s="67">
        <f t="shared" si="489"/>
        <v>8798.7222222222117</v>
      </c>
      <c r="Q1506" s="57"/>
      <c r="R1506" s="57"/>
      <c r="T1506" s="57">
        <v>1502</v>
      </c>
      <c r="U1506" s="66">
        <v>0</v>
      </c>
      <c r="V1506" s="66">
        <v>0</v>
      </c>
      <c r="W1506" s="65">
        <f t="shared" si="484"/>
        <v>0</v>
      </c>
      <c r="X1506" s="65">
        <f t="shared" si="490"/>
        <v>0</v>
      </c>
      <c r="Y1506" s="67">
        <f t="shared" si="491"/>
        <v>10634.166666666677</v>
      </c>
      <c r="Z1506" s="57"/>
      <c r="AA1506" s="57"/>
      <c r="AC1506" s="57">
        <v>1502</v>
      </c>
      <c r="AD1506" s="66">
        <v>0</v>
      </c>
      <c r="AE1506" s="66">
        <v>0</v>
      </c>
      <c r="AF1506" s="65">
        <f t="shared" si="485"/>
        <v>0</v>
      </c>
      <c r="AG1506" s="65">
        <f t="shared" si="492"/>
        <v>0</v>
      </c>
      <c r="AH1506" s="67">
        <f t="shared" si="493"/>
        <v>10244.777777777768</v>
      </c>
      <c r="AI1506" s="57"/>
      <c r="AJ1506" s="57"/>
      <c r="AU1506" s="57">
        <v>1502</v>
      </c>
      <c r="AV1506" s="66">
        <v>44.5</v>
      </c>
      <c r="AW1506" s="66">
        <v>0</v>
      </c>
      <c r="AX1506" s="65">
        <f t="shared" si="486"/>
        <v>12.361111111111111</v>
      </c>
      <c r="AY1506" s="65">
        <f t="shared" si="494"/>
        <v>0.27777777777777857</v>
      </c>
      <c r="AZ1506" s="67">
        <f t="shared" si="495"/>
        <v>14780.236111111099</v>
      </c>
      <c r="BA1506" s="57"/>
      <c r="BB1506" s="57"/>
      <c r="BM1506" s="57">
        <v>1502</v>
      </c>
      <c r="BN1506" s="57">
        <v>52.1</v>
      </c>
      <c r="BO1506" s="66">
        <v>0</v>
      </c>
      <c r="BP1506" s="65">
        <f t="shared" si="487"/>
        <v>14.472222222222221</v>
      </c>
      <c r="BQ1506" s="65">
        <f t="shared" si="496"/>
        <v>0.22222222222222321</v>
      </c>
      <c r="BR1506" s="67">
        <f t="shared" si="497"/>
        <v>15185.097222222215</v>
      </c>
      <c r="BS1506" s="57"/>
      <c r="BT1506" s="57"/>
    </row>
    <row r="1507" spans="1:72" x14ac:dyDescent="0.25">
      <c r="A1507" s="31">
        <v>1507</v>
      </c>
      <c r="B1507" s="56">
        <v>1504</v>
      </c>
      <c r="C1507" s="71">
        <v>53.4</v>
      </c>
      <c r="D1507" s="71">
        <v>0</v>
      </c>
      <c r="E1507" s="71">
        <v>14.833333333333332</v>
      </c>
      <c r="F1507" s="71">
        <v>0.19444444444444287</v>
      </c>
      <c r="G1507" s="71">
        <v>15214.388888888881</v>
      </c>
      <c r="K1507" s="57">
        <v>1503</v>
      </c>
      <c r="L1507" s="66">
        <v>13.2</v>
      </c>
      <c r="M1507" s="66">
        <v>0</v>
      </c>
      <c r="N1507" s="65">
        <f t="shared" si="483"/>
        <v>3.6666666666666665</v>
      </c>
      <c r="O1507" s="65">
        <f t="shared" si="488"/>
        <v>0</v>
      </c>
      <c r="P1507" s="67">
        <f t="shared" si="489"/>
        <v>8802.3888888888778</v>
      </c>
      <c r="Q1507" s="57"/>
      <c r="R1507" s="57"/>
      <c r="T1507" s="57">
        <v>1503</v>
      </c>
      <c r="U1507" s="66">
        <v>0</v>
      </c>
      <c r="V1507" s="66">
        <v>0</v>
      </c>
      <c r="W1507" s="65">
        <f t="shared" si="484"/>
        <v>0</v>
      </c>
      <c r="X1507" s="65">
        <f t="shared" si="490"/>
        <v>0</v>
      </c>
      <c r="Y1507" s="67">
        <f t="shared" si="491"/>
        <v>10634.166666666677</v>
      </c>
      <c r="Z1507" s="57"/>
      <c r="AA1507" s="57"/>
      <c r="AC1507" s="57">
        <v>1503</v>
      </c>
      <c r="AD1507" s="66">
        <v>0</v>
      </c>
      <c r="AE1507" s="66">
        <v>0</v>
      </c>
      <c r="AF1507" s="65">
        <f t="shared" si="485"/>
        <v>0</v>
      </c>
      <c r="AG1507" s="65">
        <f t="shared" si="492"/>
        <v>0</v>
      </c>
      <c r="AH1507" s="67">
        <f t="shared" si="493"/>
        <v>10244.777777777768</v>
      </c>
      <c r="AI1507" s="57"/>
      <c r="AJ1507" s="57"/>
      <c r="AU1507" s="57">
        <v>1503</v>
      </c>
      <c r="AV1507" s="66">
        <v>45.2</v>
      </c>
      <c r="AW1507" s="66">
        <v>0</v>
      </c>
      <c r="AX1507" s="65">
        <f t="shared" si="486"/>
        <v>12.555555555555555</v>
      </c>
      <c r="AY1507" s="65">
        <f t="shared" si="494"/>
        <v>0.19444444444444464</v>
      </c>
      <c r="AZ1507" s="67">
        <f t="shared" si="495"/>
        <v>14792.694444444433</v>
      </c>
      <c r="BA1507" s="57"/>
      <c r="BB1507" s="57"/>
      <c r="BM1507" s="57">
        <v>1503</v>
      </c>
      <c r="BN1507" s="57">
        <v>52.7</v>
      </c>
      <c r="BO1507" s="66">
        <v>0</v>
      </c>
      <c r="BP1507" s="65">
        <f t="shared" si="487"/>
        <v>14.638888888888889</v>
      </c>
      <c r="BQ1507" s="65">
        <f t="shared" si="496"/>
        <v>0.16666666666666785</v>
      </c>
      <c r="BR1507" s="67">
        <f t="shared" si="497"/>
        <v>15199.65277777777</v>
      </c>
      <c r="BS1507" s="57"/>
      <c r="BT1507" s="57"/>
    </row>
    <row r="1508" spans="1:72" x14ac:dyDescent="0.25">
      <c r="A1508" s="31">
        <v>1508</v>
      </c>
      <c r="B1508" s="56">
        <v>1505</v>
      </c>
      <c r="C1508" s="71">
        <v>54</v>
      </c>
      <c r="D1508" s="71">
        <v>0</v>
      </c>
      <c r="E1508" s="71">
        <v>15</v>
      </c>
      <c r="F1508" s="71">
        <v>0.16666666666666785</v>
      </c>
      <c r="G1508" s="71">
        <v>15229.305555555547</v>
      </c>
      <c r="K1508" s="57">
        <v>1504</v>
      </c>
      <c r="L1508" s="66">
        <v>13.2</v>
      </c>
      <c r="M1508" s="66">
        <v>0</v>
      </c>
      <c r="N1508" s="65">
        <f t="shared" si="483"/>
        <v>3.6666666666666665</v>
      </c>
      <c r="O1508" s="65">
        <f t="shared" si="488"/>
        <v>0</v>
      </c>
      <c r="P1508" s="67">
        <f t="shared" si="489"/>
        <v>8806.0555555555438</v>
      </c>
      <c r="Q1508" s="57"/>
      <c r="R1508" s="57"/>
      <c r="T1508" s="57">
        <v>1504</v>
      </c>
      <c r="U1508" s="66">
        <v>1.6</v>
      </c>
      <c r="V1508" s="66">
        <v>0</v>
      </c>
      <c r="W1508" s="65">
        <f t="shared" si="484"/>
        <v>0.44444444444444448</v>
      </c>
      <c r="X1508" s="65">
        <f t="shared" si="490"/>
        <v>0.44444444444444448</v>
      </c>
      <c r="Y1508" s="67">
        <f t="shared" si="491"/>
        <v>10634.3888888889</v>
      </c>
      <c r="Z1508" s="57"/>
      <c r="AA1508" s="57"/>
      <c r="AC1508" s="57">
        <v>1504</v>
      </c>
      <c r="AD1508" s="66">
        <v>1.4</v>
      </c>
      <c r="AE1508" s="66">
        <v>0</v>
      </c>
      <c r="AF1508" s="65">
        <f t="shared" si="485"/>
        <v>0.38888888888888884</v>
      </c>
      <c r="AG1508" s="65">
        <f t="shared" si="492"/>
        <v>0.38888888888888884</v>
      </c>
      <c r="AH1508" s="67">
        <f t="shared" si="493"/>
        <v>10244.972222222214</v>
      </c>
      <c r="AI1508" s="57"/>
      <c r="AJ1508" s="57"/>
      <c r="AU1508" s="57">
        <v>1504</v>
      </c>
      <c r="AV1508" s="66">
        <v>45.8</v>
      </c>
      <c r="AW1508" s="66">
        <v>0</v>
      </c>
      <c r="AX1508" s="65">
        <f t="shared" si="486"/>
        <v>12.722222222222221</v>
      </c>
      <c r="AY1508" s="65">
        <f t="shared" si="494"/>
        <v>0.16666666666666607</v>
      </c>
      <c r="AZ1508" s="67">
        <f t="shared" si="495"/>
        <v>14805.333333333321</v>
      </c>
      <c r="BA1508" s="57"/>
      <c r="BB1508" s="57"/>
      <c r="BM1508" s="57">
        <v>1504</v>
      </c>
      <c r="BN1508" s="57">
        <v>53.4</v>
      </c>
      <c r="BO1508" s="66">
        <v>0</v>
      </c>
      <c r="BP1508" s="65">
        <f t="shared" si="487"/>
        <v>14.833333333333332</v>
      </c>
      <c r="BQ1508" s="65">
        <f t="shared" si="496"/>
        <v>0.19444444444444287</v>
      </c>
      <c r="BR1508" s="67">
        <f t="shared" si="497"/>
        <v>15214.388888888881</v>
      </c>
      <c r="BS1508" s="57"/>
      <c r="BT1508" s="57"/>
    </row>
    <row r="1509" spans="1:72" x14ac:dyDescent="0.25">
      <c r="A1509" s="31">
        <v>1509</v>
      </c>
      <c r="B1509" s="56">
        <v>1506</v>
      </c>
      <c r="C1509" s="71">
        <v>54.5</v>
      </c>
      <c r="D1509" s="71">
        <v>0</v>
      </c>
      <c r="E1509" s="71">
        <v>15.138888888888889</v>
      </c>
      <c r="F1509" s="71">
        <v>0.13888888888888928</v>
      </c>
      <c r="G1509" s="71">
        <v>15244.374999999993</v>
      </c>
      <c r="K1509" s="57">
        <v>1505</v>
      </c>
      <c r="L1509" s="66">
        <v>13.4</v>
      </c>
      <c r="M1509" s="66">
        <v>0</v>
      </c>
      <c r="N1509" s="65">
        <f t="shared" si="483"/>
        <v>3.7222222222222223</v>
      </c>
      <c r="O1509" s="65">
        <f t="shared" si="488"/>
        <v>5.5555555555555802E-2</v>
      </c>
      <c r="P1509" s="67">
        <f t="shared" si="489"/>
        <v>8809.7499999999891</v>
      </c>
      <c r="Q1509" s="57"/>
      <c r="R1509" s="57"/>
      <c r="T1509" s="57">
        <v>1505</v>
      </c>
      <c r="U1509" s="66">
        <v>3.1</v>
      </c>
      <c r="V1509" s="66">
        <v>0</v>
      </c>
      <c r="W1509" s="65">
        <f t="shared" si="484"/>
        <v>0.86111111111111116</v>
      </c>
      <c r="X1509" s="65">
        <f t="shared" si="490"/>
        <v>0.41666666666666669</v>
      </c>
      <c r="Y1509" s="67">
        <f t="shared" si="491"/>
        <v>10635.041666666677</v>
      </c>
      <c r="Z1509" s="57"/>
      <c r="AA1509" s="57"/>
      <c r="AC1509" s="57">
        <v>1505</v>
      </c>
      <c r="AD1509" s="66">
        <v>2.5</v>
      </c>
      <c r="AE1509" s="66">
        <v>0</v>
      </c>
      <c r="AF1509" s="65">
        <f t="shared" si="485"/>
        <v>0.69444444444444442</v>
      </c>
      <c r="AG1509" s="65">
        <f t="shared" si="492"/>
        <v>0.30555555555555558</v>
      </c>
      <c r="AH1509" s="67">
        <f t="shared" si="493"/>
        <v>10245.51388888888</v>
      </c>
      <c r="AI1509" s="57"/>
      <c r="AJ1509" s="57"/>
      <c r="AU1509" s="57">
        <v>1505</v>
      </c>
      <c r="AV1509" s="66">
        <v>46.6</v>
      </c>
      <c r="AW1509" s="66">
        <v>0</v>
      </c>
      <c r="AX1509" s="65">
        <f t="shared" si="486"/>
        <v>12.944444444444445</v>
      </c>
      <c r="AY1509" s="65">
        <f t="shared" si="494"/>
        <v>0.22222222222222321</v>
      </c>
      <c r="AZ1509" s="67">
        <f t="shared" si="495"/>
        <v>14818.166666666655</v>
      </c>
      <c r="BA1509" s="57"/>
      <c r="BB1509" s="57"/>
      <c r="BM1509" s="57">
        <v>1505</v>
      </c>
      <c r="BN1509" s="57">
        <v>54</v>
      </c>
      <c r="BO1509" s="66">
        <v>0</v>
      </c>
      <c r="BP1509" s="65">
        <f t="shared" si="487"/>
        <v>15</v>
      </c>
      <c r="BQ1509" s="65">
        <f t="shared" si="496"/>
        <v>0.16666666666666785</v>
      </c>
      <c r="BR1509" s="67">
        <f t="shared" si="497"/>
        <v>15229.305555555547</v>
      </c>
      <c r="BS1509" s="57"/>
      <c r="BT1509" s="57"/>
    </row>
    <row r="1510" spans="1:72" x14ac:dyDescent="0.25">
      <c r="A1510" s="31">
        <v>1510</v>
      </c>
      <c r="B1510" s="56">
        <v>1507</v>
      </c>
      <c r="C1510" s="71">
        <v>55</v>
      </c>
      <c r="D1510" s="71">
        <v>0</v>
      </c>
      <c r="E1510" s="71">
        <v>15.277777777777777</v>
      </c>
      <c r="F1510" s="71">
        <v>0.13888888888888751</v>
      </c>
      <c r="G1510" s="71">
        <v>15259.583333333327</v>
      </c>
      <c r="K1510" s="57">
        <v>1506</v>
      </c>
      <c r="L1510" s="66">
        <v>13.5</v>
      </c>
      <c r="M1510" s="66">
        <v>0</v>
      </c>
      <c r="N1510" s="65">
        <f t="shared" si="483"/>
        <v>3.75</v>
      </c>
      <c r="O1510" s="65">
        <f t="shared" si="488"/>
        <v>2.7777777777777679E-2</v>
      </c>
      <c r="P1510" s="67">
        <f t="shared" si="489"/>
        <v>8813.4861111111004</v>
      </c>
      <c r="Q1510" s="57"/>
      <c r="R1510" s="57"/>
      <c r="T1510" s="57">
        <v>1506</v>
      </c>
      <c r="U1510" s="66">
        <v>4.5999999999999996</v>
      </c>
      <c r="V1510" s="66">
        <v>0</v>
      </c>
      <c r="W1510" s="65">
        <f t="shared" si="484"/>
        <v>1.2777777777777777</v>
      </c>
      <c r="X1510" s="65">
        <f t="shared" si="490"/>
        <v>0.41666666666666652</v>
      </c>
      <c r="Y1510" s="67">
        <f t="shared" si="491"/>
        <v>10636.111111111122</v>
      </c>
      <c r="Z1510" s="57"/>
      <c r="AA1510" s="57"/>
      <c r="AC1510" s="57">
        <v>1506</v>
      </c>
      <c r="AD1510" s="66">
        <v>5.2</v>
      </c>
      <c r="AE1510" s="66">
        <v>0</v>
      </c>
      <c r="AF1510" s="65">
        <f t="shared" si="485"/>
        <v>1.4444444444444444</v>
      </c>
      <c r="AG1510" s="65">
        <f t="shared" si="492"/>
        <v>0.75</v>
      </c>
      <c r="AH1510" s="67">
        <f t="shared" si="493"/>
        <v>10246.583333333325</v>
      </c>
      <c r="AI1510" s="57"/>
      <c r="AJ1510" s="57"/>
      <c r="AU1510" s="57">
        <v>1506</v>
      </c>
      <c r="AV1510" s="66">
        <v>47.4</v>
      </c>
      <c r="AW1510" s="66">
        <v>0</v>
      </c>
      <c r="AX1510" s="65">
        <f t="shared" si="486"/>
        <v>13.166666666666666</v>
      </c>
      <c r="AY1510" s="65">
        <f t="shared" si="494"/>
        <v>0.22222222222222143</v>
      </c>
      <c r="AZ1510" s="67">
        <f t="shared" si="495"/>
        <v>14831.22222222221</v>
      </c>
      <c r="BA1510" s="57"/>
      <c r="BB1510" s="57"/>
      <c r="BM1510" s="57">
        <v>1506</v>
      </c>
      <c r="BN1510" s="57">
        <v>54.5</v>
      </c>
      <c r="BO1510" s="66">
        <v>0</v>
      </c>
      <c r="BP1510" s="65">
        <f t="shared" si="487"/>
        <v>15.138888888888889</v>
      </c>
      <c r="BQ1510" s="65">
        <f t="shared" si="496"/>
        <v>0.13888888888888928</v>
      </c>
      <c r="BR1510" s="67">
        <f t="shared" si="497"/>
        <v>15244.374999999993</v>
      </c>
      <c r="BS1510" s="57"/>
      <c r="BT1510" s="57"/>
    </row>
    <row r="1511" spans="1:72" x14ac:dyDescent="0.25">
      <c r="A1511" s="31">
        <v>1511</v>
      </c>
      <c r="B1511" s="56">
        <v>1508</v>
      </c>
      <c r="C1511" s="71">
        <v>55.6</v>
      </c>
      <c r="D1511" s="71">
        <v>0</v>
      </c>
      <c r="E1511" s="71">
        <v>15.444444444444445</v>
      </c>
      <c r="F1511" s="71">
        <v>0.16666666666666785</v>
      </c>
      <c r="G1511" s="71">
        <v>15274.944444444438</v>
      </c>
      <c r="K1511" s="57">
        <v>1507</v>
      </c>
      <c r="L1511" s="66">
        <v>13.7</v>
      </c>
      <c r="M1511" s="66">
        <v>0</v>
      </c>
      <c r="N1511" s="65">
        <f t="shared" si="483"/>
        <v>3.8055555555555554</v>
      </c>
      <c r="O1511" s="65">
        <f t="shared" si="488"/>
        <v>5.5555555555555358E-2</v>
      </c>
      <c r="P1511" s="67">
        <f t="shared" si="489"/>
        <v>8817.2638888888778</v>
      </c>
      <c r="Q1511" s="57"/>
      <c r="R1511" s="57"/>
      <c r="T1511" s="57">
        <v>1507</v>
      </c>
      <c r="U1511" s="66">
        <v>6.1</v>
      </c>
      <c r="V1511" s="66">
        <v>0</v>
      </c>
      <c r="W1511" s="65">
        <f t="shared" si="484"/>
        <v>1.6944444444444442</v>
      </c>
      <c r="X1511" s="65">
        <f t="shared" si="490"/>
        <v>0.41666666666666652</v>
      </c>
      <c r="Y1511" s="67">
        <f t="shared" si="491"/>
        <v>10637.597222222234</v>
      </c>
      <c r="Z1511" s="57"/>
      <c r="AA1511" s="57"/>
      <c r="AC1511" s="57">
        <v>1507</v>
      </c>
      <c r="AD1511" s="66">
        <v>7.9</v>
      </c>
      <c r="AE1511" s="66">
        <v>0</v>
      </c>
      <c r="AF1511" s="65">
        <f t="shared" si="485"/>
        <v>2.1944444444444446</v>
      </c>
      <c r="AG1511" s="65">
        <f t="shared" si="492"/>
        <v>0.75000000000000022</v>
      </c>
      <c r="AH1511" s="67">
        <f t="shared" si="493"/>
        <v>10248.40277777777</v>
      </c>
      <c r="AI1511" s="57"/>
      <c r="AJ1511" s="57"/>
      <c r="AU1511" s="57">
        <v>1507</v>
      </c>
      <c r="AV1511" s="66">
        <v>48.5</v>
      </c>
      <c r="AW1511" s="66">
        <v>0</v>
      </c>
      <c r="AX1511" s="65">
        <f t="shared" si="486"/>
        <v>13.472222222222221</v>
      </c>
      <c r="AY1511" s="65">
        <f t="shared" si="494"/>
        <v>0.30555555555555536</v>
      </c>
      <c r="AZ1511" s="67">
        <f t="shared" si="495"/>
        <v>14844.541666666655</v>
      </c>
      <c r="BA1511" s="57"/>
      <c r="BB1511" s="57"/>
      <c r="BM1511" s="57">
        <v>1507</v>
      </c>
      <c r="BN1511" s="57">
        <v>55</v>
      </c>
      <c r="BO1511" s="66">
        <v>0</v>
      </c>
      <c r="BP1511" s="65">
        <f t="shared" si="487"/>
        <v>15.277777777777777</v>
      </c>
      <c r="BQ1511" s="65">
        <f t="shared" si="496"/>
        <v>0.13888888888888751</v>
      </c>
      <c r="BR1511" s="67">
        <f t="shared" si="497"/>
        <v>15259.583333333327</v>
      </c>
      <c r="BS1511" s="57"/>
      <c r="BT1511" s="57"/>
    </row>
    <row r="1512" spans="1:72" x14ac:dyDescent="0.25">
      <c r="A1512" s="31">
        <v>1512</v>
      </c>
      <c r="B1512" s="56">
        <v>1509</v>
      </c>
      <c r="C1512" s="71">
        <v>56.3</v>
      </c>
      <c r="D1512" s="71">
        <v>0</v>
      </c>
      <c r="E1512" s="71">
        <v>15.638888888888888</v>
      </c>
      <c r="F1512" s="71">
        <v>0.19444444444444287</v>
      </c>
      <c r="G1512" s="71">
        <v>15290.486111111104</v>
      </c>
      <c r="K1512" s="57">
        <v>1508</v>
      </c>
      <c r="L1512" s="66">
        <v>13.8</v>
      </c>
      <c r="M1512" s="66">
        <v>0</v>
      </c>
      <c r="N1512" s="65">
        <f t="shared" si="483"/>
        <v>3.8333333333333335</v>
      </c>
      <c r="O1512" s="65">
        <f t="shared" si="488"/>
        <v>2.7777777777778123E-2</v>
      </c>
      <c r="P1512" s="67">
        <f t="shared" si="489"/>
        <v>8821.083333333323</v>
      </c>
      <c r="Q1512" s="57"/>
      <c r="R1512" s="57"/>
      <c r="T1512" s="57">
        <v>1508</v>
      </c>
      <c r="U1512" s="66">
        <v>7.8</v>
      </c>
      <c r="V1512" s="66">
        <v>0</v>
      </c>
      <c r="W1512" s="65">
        <f t="shared" si="484"/>
        <v>2.1666666666666665</v>
      </c>
      <c r="X1512" s="65">
        <f t="shared" si="490"/>
        <v>0.47222222222222232</v>
      </c>
      <c r="Y1512" s="67">
        <f t="shared" si="491"/>
        <v>10639.527777777788</v>
      </c>
      <c r="Z1512" s="57"/>
      <c r="AA1512" s="57"/>
      <c r="AC1512" s="57">
        <v>1508</v>
      </c>
      <c r="AD1512" s="66">
        <v>10.3</v>
      </c>
      <c r="AE1512" s="66">
        <v>0</v>
      </c>
      <c r="AF1512" s="65">
        <f t="shared" si="485"/>
        <v>2.8611111111111112</v>
      </c>
      <c r="AG1512" s="65">
        <f t="shared" si="492"/>
        <v>0.66666666666666652</v>
      </c>
      <c r="AH1512" s="67">
        <f t="shared" si="493"/>
        <v>10250.930555555547</v>
      </c>
      <c r="AI1512" s="57"/>
      <c r="AJ1512" s="57"/>
      <c r="AU1512" s="57">
        <v>1508</v>
      </c>
      <c r="AV1512" s="66">
        <v>49.7</v>
      </c>
      <c r="AW1512" s="66">
        <v>0</v>
      </c>
      <c r="AX1512" s="65">
        <f t="shared" si="486"/>
        <v>13.805555555555555</v>
      </c>
      <c r="AY1512" s="65">
        <f t="shared" si="494"/>
        <v>0.33333333333333393</v>
      </c>
      <c r="AZ1512" s="67">
        <f t="shared" si="495"/>
        <v>14858.180555555544</v>
      </c>
      <c r="BA1512" s="57"/>
      <c r="BB1512" s="57"/>
      <c r="BM1512" s="57">
        <v>1508</v>
      </c>
      <c r="BN1512" s="57">
        <v>55.6</v>
      </c>
      <c r="BO1512" s="66">
        <v>0</v>
      </c>
      <c r="BP1512" s="65">
        <f t="shared" si="487"/>
        <v>15.444444444444445</v>
      </c>
      <c r="BQ1512" s="65">
        <f t="shared" si="496"/>
        <v>0.16666666666666785</v>
      </c>
      <c r="BR1512" s="67">
        <f t="shared" si="497"/>
        <v>15274.944444444438</v>
      </c>
      <c r="BS1512" s="57"/>
      <c r="BT1512" s="57"/>
    </row>
    <row r="1513" spans="1:72" x14ac:dyDescent="0.25">
      <c r="A1513" s="31">
        <v>1513</v>
      </c>
      <c r="B1513" s="56">
        <v>1510</v>
      </c>
      <c r="C1513" s="71">
        <v>57.2</v>
      </c>
      <c r="D1513" s="71">
        <v>0</v>
      </c>
      <c r="E1513" s="71">
        <v>15.888888888888889</v>
      </c>
      <c r="F1513" s="71">
        <v>0.25000000000000178</v>
      </c>
      <c r="G1513" s="71">
        <v>15306.249999999993</v>
      </c>
      <c r="K1513" s="57">
        <v>1509</v>
      </c>
      <c r="L1513" s="66">
        <v>14</v>
      </c>
      <c r="M1513" s="66">
        <v>0</v>
      </c>
      <c r="N1513" s="65">
        <f t="shared" si="483"/>
        <v>3.8888888888888888</v>
      </c>
      <c r="O1513" s="65">
        <f t="shared" si="488"/>
        <v>5.5555555555555358E-2</v>
      </c>
      <c r="P1513" s="67">
        <f t="shared" si="489"/>
        <v>8824.9444444444343</v>
      </c>
      <c r="Q1513" s="57"/>
      <c r="R1513" s="57"/>
      <c r="T1513" s="57">
        <v>1509</v>
      </c>
      <c r="U1513" s="66">
        <v>9.5</v>
      </c>
      <c r="V1513" s="66">
        <v>0</v>
      </c>
      <c r="W1513" s="65">
        <f t="shared" si="484"/>
        <v>2.6388888888888888</v>
      </c>
      <c r="X1513" s="65">
        <f t="shared" si="490"/>
        <v>0.47222222222222232</v>
      </c>
      <c r="Y1513" s="67">
        <f t="shared" si="491"/>
        <v>10641.930555555566</v>
      </c>
      <c r="Z1513" s="57"/>
      <c r="AA1513" s="57"/>
      <c r="AC1513" s="57">
        <v>1509</v>
      </c>
      <c r="AD1513" s="66">
        <v>12.7</v>
      </c>
      <c r="AE1513" s="66">
        <v>0</v>
      </c>
      <c r="AF1513" s="65">
        <f t="shared" si="485"/>
        <v>3.5277777777777777</v>
      </c>
      <c r="AG1513" s="65">
        <f t="shared" si="492"/>
        <v>0.66666666666666652</v>
      </c>
      <c r="AH1513" s="67">
        <f t="shared" si="493"/>
        <v>10254.124999999993</v>
      </c>
      <c r="AI1513" s="57"/>
      <c r="AJ1513" s="57"/>
      <c r="AU1513" s="57">
        <v>1509</v>
      </c>
      <c r="AV1513" s="66">
        <v>51.3</v>
      </c>
      <c r="AW1513" s="66">
        <v>0</v>
      </c>
      <c r="AX1513" s="65">
        <f t="shared" si="486"/>
        <v>14.249999999999998</v>
      </c>
      <c r="AY1513" s="65">
        <f t="shared" si="494"/>
        <v>0.44444444444444287</v>
      </c>
      <c r="AZ1513" s="67">
        <f t="shared" si="495"/>
        <v>14872.208333333321</v>
      </c>
      <c r="BA1513" s="57"/>
      <c r="BB1513" s="57"/>
      <c r="BM1513" s="57">
        <v>1509</v>
      </c>
      <c r="BN1513" s="57">
        <v>56.3</v>
      </c>
      <c r="BO1513" s="66">
        <v>0</v>
      </c>
      <c r="BP1513" s="65">
        <f t="shared" si="487"/>
        <v>15.638888888888888</v>
      </c>
      <c r="BQ1513" s="65">
        <f t="shared" si="496"/>
        <v>0.19444444444444287</v>
      </c>
      <c r="BR1513" s="67">
        <f t="shared" si="497"/>
        <v>15290.486111111104</v>
      </c>
      <c r="BS1513" s="57"/>
      <c r="BT1513" s="57"/>
    </row>
    <row r="1514" spans="1:72" x14ac:dyDescent="0.25">
      <c r="A1514" s="31">
        <v>1514</v>
      </c>
      <c r="B1514" s="56">
        <v>1511</v>
      </c>
      <c r="C1514" s="71">
        <v>58.5</v>
      </c>
      <c r="D1514" s="71">
        <v>0</v>
      </c>
      <c r="E1514" s="71">
        <v>16.25</v>
      </c>
      <c r="F1514" s="71">
        <v>0.36111111111111072</v>
      </c>
      <c r="G1514" s="71">
        <v>15322.319444444438</v>
      </c>
      <c r="K1514" s="57">
        <v>1510</v>
      </c>
      <c r="L1514" s="66">
        <v>14.1</v>
      </c>
      <c r="M1514" s="66">
        <v>0</v>
      </c>
      <c r="N1514" s="65">
        <f t="shared" si="483"/>
        <v>3.9166666666666665</v>
      </c>
      <c r="O1514" s="65">
        <f t="shared" si="488"/>
        <v>2.7777777777777679E-2</v>
      </c>
      <c r="P1514" s="67">
        <f t="shared" si="489"/>
        <v>8828.8472222222117</v>
      </c>
      <c r="Q1514" s="57"/>
      <c r="R1514" s="57"/>
      <c r="T1514" s="57">
        <v>1510</v>
      </c>
      <c r="U1514" s="66">
        <v>11.3</v>
      </c>
      <c r="V1514" s="66">
        <v>0</v>
      </c>
      <c r="W1514" s="65">
        <f t="shared" si="484"/>
        <v>3.1388888888888888</v>
      </c>
      <c r="X1514" s="65">
        <f t="shared" si="490"/>
        <v>0.5</v>
      </c>
      <c r="Y1514" s="67">
        <f t="shared" si="491"/>
        <v>10644.819444444454</v>
      </c>
      <c r="Z1514" s="57"/>
      <c r="AA1514" s="57"/>
      <c r="AC1514" s="57">
        <v>1510</v>
      </c>
      <c r="AD1514" s="66">
        <v>15</v>
      </c>
      <c r="AE1514" s="66">
        <v>0</v>
      </c>
      <c r="AF1514" s="65">
        <f t="shared" si="485"/>
        <v>4.166666666666667</v>
      </c>
      <c r="AG1514" s="65">
        <f t="shared" si="492"/>
        <v>0.63888888888888928</v>
      </c>
      <c r="AH1514" s="67">
        <f t="shared" si="493"/>
        <v>10257.972222222215</v>
      </c>
      <c r="AI1514" s="57"/>
      <c r="AJ1514" s="57"/>
      <c r="AU1514" s="57">
        <v>1510</v>
      </c>
      <c r="AV1514" s="66">
        <v>52.9</v>
      </c>
      <c r="AW1514" s="66">
        <v>0</v>
      </c>
      <c r="AX1514" s="65">
        <f t="shared" si="486"/>
        <v>14.694444444444443</v>
      </c>
      <c r="AY1514" s="65">
        <f t="shared" si="494"/>
        <v>0.44444444444444464</v>
      </c>
      <c r="AZ1514" s="67">
        <f t="shared" si="495"/>
        <v>14886.680555555544</v>
      </c>
      <c r="BA1514" s="57"/>
      <c r="BB1514" s="57"/>
      <c r="BM1514" s="57">
        <v>1510</v>
      </c>
      <c r="BN1514" s="57">
        <v>57.2</v>
      </c>
      <c r="BO1514" s="66">
        <v>0</v>
      </c>
      <c r="BP1514" s="65">
        <f t="shared" si="487"/>
        <v>15.888888888888889</v>
      </c>
      <c r="BQ1514" s="65">
        <f t="shared" si="496"/>
        <v>0.25000000000000178</v>
      </c>
      <c r="BR1514" s="67">
        <f t="shared" si="497"/>
        <v>15306.249999999993</v>
      </c>
      <c r="BS1514" s="57"/>
      <c r="BT1514" s="57"/>
    </row>
    <row r="1515" spans="1:72" x14ac:dyDescent="0.25">
      <c r="A1515" s="31">
        <v>1515</v>
      </c>
      <c r="B1515" s="56">
        <v>1512</v>
      </c>
      <c r="C1515" s="71">
        <v>60.2</v>
      </c>
      <c r="D1515" s="71">
        <v>0</v>
      </c>
      <c r="E1515" s="71">
        <v>16.722222222222221</v>
      </c>
      <c r="F1515" s="71">
        <v>0.47222222222222143</v>
      </c>
      <c r="G1515" s="71">
        <v>15338.805555555549</v>
      </c>
      <c r="K1515" s="57">
        <v>1511</v>
      </c>
      <c r="L1515" s="66">
        <v>14.3</v>
      </c>
      <c r="M1515" s="66">
        <v>0</v>
      </c>
      <c r="N1515" s="65">
        <f t="shared" si="483"/>
        <v>3.9722222222222223</v>
      </c>
      <c r="O1515" s="65">
        <f t="shared" si="488"/>
        <v>5.5555555555555802E-2</v>
      </c>
      <c r="P1515" s="67">
        <f t="shared" si="489"/>
        <v>8832.791666666657</v>
      </c>
      <c r="Q1515" s="57"/>
      <c r="R1515" s="57"/>
      <c r="T1515" s="57">
        <v>1511</v>
      </c>
      <c r="U1515" s="66">
        <v>13.2</v>
      </c>
      <c r="V1515" s="66">
        <v>0</v>
      </c>
      <c r="W1515" s="65">
        <f t="shared" si="484"/>
        <v>3.6666666666666665</v>
      </c>
      <c r="X1515" s="65">
        <f t="shared" si="490"/>
        <v>0.52777777777777768</v>
      </c>
      <c r="Y1515" s="67">
        <f t="shared" si="491"/>
        <v>10648.222222222232</v>
      </c>
      <c r="Z1515" s="57"/>
      <c r="AA1515" s="57"/>
      <c r="AC1515" s="57">
        <v>1511</v>
      </c>
      <c r="AD1515" s="66">
        <v>17.399999999999999</v>
      </c>
      <c r="AE1515" s="66">
        <v>0</v>
      </c>
      <c r="AF1515" s="65">
        <f t="shared" si="485"/>
        <v>4.833333333333333</v>
      </c>
      <c r="AG1515" s="65">
        <f t="shared" si="492"/>
        <v>0.66666666666666607</v>
      </c>
      <c r="AH1515" s="67">
        <f t="shared" si="493"/>
        <v>10262.472222222215</v>
      </c>
      <c r="AI1515" s="57"/>
      <c r="AJ1515" s="57"/>
      <c r="AU1515" s="57">
        <v>1511</v>
      </c>
      <c r="AV1515" s="66">
        <v>54.3</v>
      </c>
      <c r="AW1515" s="66">
        <v>0</v>
      </c>
      <c r="AX1515" s="65">
        <f t="shared" si="486"/>
        <v>15.083333333333332</v>
      </c>
      <c r="AY1515" s="65">
        <f t="shared" si="494"/>
        <v>0.38888888888888928</v>
      </c>
      <c r="AZ1515" s="67">
        <f t="shared" si="495"/>
        <v>14901.569444444433</v>
      </c>
      <c r="BA1515" s="57"/>
      <c r="BB1515" s="57"/>
      <c r="BM1515" s="57">
        <v>1511</v>
      </c>
      <c r="BN1515" s="57">
        <v>58.5</v>
      </c>
      <c r="BO1515" s="66">
        <v>0</v>
      </c>
      <c r="BP1515" s="65">
        <f t="shared" si="487"/>
        <v>16.25</v>
      </c>
      <c r="BQ1515" s="65">
        <f t="shared" si="496"/>
        <v>0.36111111111111072</v>
      </c>
      <c r="BR1515" s="67">
        <f t="shared" si="497"/>
        <v>15322.319444444438</v>
      </c>
      <c r="BS1515" s="57"/>
      <c r="BT1515" s="57"/>
    </row>
    <row r="1516" spans="1:72" x14ac:dyDescent="0.25">
      <c r="A1516" s="31">
        <v>1516</v>
      </c>
      <c r="B1516" s="56">
        <v>1513</v>
      </c>
      <c r="C1516" s="71">
        <v>62.3</v>
      </c>
      <c r="D1516" s="71">
        <v>0</v>
      </c>
      <c r="E1516" s="71">
        <v>17.305555555555554</v>
      </c>
      <c r="F1516" s="71">
        <v>0.58333333333333215</v>
      </c>
      <c r="G1516" s="71">
        <v>15355.819444444438</v>
      </c>
      <c r="K1516" s="57">
        <v>1512</v>
      </c>
      <c r="L1516" s="66">
        <v>14.4</v>
      </c>
      <c r="M1516" s="66">
        <v>0</v>
      </c>
      <c r="N1516" s="65">
        <f t="shared" si="483"/>
        <v>4</v>
      </c>
      <c r="O1516" s="65">
        <f t="shared" si="488"/>
        <v>2.7777777777777679E-2</v>
      </c>
      <c r="P1516" s="67">
        <f t="shared" si="489"/>
        <v>8836.7777777777683</v>
      </c>
      <c r="Q1516" s="57"/>
      <c r="R1516" s="57"/>
      <c r="T1516" s="57">
        <v>1512</v>
      </c>
      <c r="U1516" s="66">
        <v>15</v>
      </c>
      <c r="V1516" s="66">
        <v>0</v>
      </c>
      <c r="W1516" s="65">
        <f t="shared" si="484"/>
        <v>4.166666666666667</v>
      </c>
      <c r="X1516" s="65">
        <f t="shared" si="490"/>
        <v>0.50000000000000044</v>
      </c>
      <c r="Y1516" s="67">
        <f t="shared" si="491"/>
        <v>10652.138888888898</v>
      </c>
      <c r="Z1516" s="57"/>
      <c r="AA1516" s="57"/>
      <c r="AC1516" s="57">
        <v>1512</v>
      </c>
      <c r="AD1516" s="66">
        <v>19.7</v>
      </c>
      <c r="AE1516" s="66">
        <v>0</v>
      </c>
      <c r="AF1516" s="65">
        <f t="shared" si="485"/>
        <v>5.4722222222222223</v>
      </c>
      <c r="AG1516" s="65">
        <f t="shared" si="492"/>
        <v>0.63888888888888928</v>
      </c>
      <c r="AH1516" s="67">
        <f t="shared" si="493"/>
        <v>10267.624999999993</v>
      </c>
      <c r="AI1516" s="57"/>
      <c r="AJ1516" s="57"/>
      <c r="AU1516" s="57">
        <v>1512</v>
      </c>
      <c r="AV1516" s="66">
        <v>55.6</v>
      </c>
      <c r="AW1516" s="66">
        <v>0</v>
      </c>
      <c r="AX1516" s="65">
        <f t="shared" si="486"/>
        <v>15.444444444444445</v>
      </c>
      <c r="AY1516" s="65">
        <f t="shared" si="494"/>
        <v>0.36111111111111249</v>
      </c>
      <c r="AZ1516" s="67">
        <f t="shared" si="495"/>
        <v>14916.833333333321</v>
      </c>
      <c r="BA1516" s="57"/>
      <c r="BB1516" s="57"/>
      <c r="BM1516" s="57">
        <v>1512</v>
      </c>
      <c r="BN1516" s="57">
        <v>60.2</v>
      </c>
      <c r="BO1516" s="66">
        <v>0</v>
      </c>
      <c r="BP1516" s="65">
        <f t="shared" si="487"/>
        <v>16.722222222222221</v>
      </c>
      <c r="BQ1516" s="65">
        <f t="shared" si="496"/>
        <v>0.47222222222222143</v>
      </c>
      <c r="BR1516" s="67">
        <f t="shared" si="497"/>
        <v>15338.805555555549</v>
      </c>
      <c r="BS1516" s="57"/>
      <c r="BT1516" s="57"/>
    </row>
    <row r="1517" spans="1:72" x14ac:dyDescent="0.25">
      <c r="A1517" s="31">
        <v>1517</v>
      </c>
      <c r="B1517" s="56">
        <v>1514</v>
      </c>
      <c r="C1517" s="71">
        <v>64.7</v>
      </c>
      <c r="D1517" s="71">
        <v>0</v>
      </c>
      <c r="E1517" s="71">
        <v>17.972222222222221</v>
      </c>
      <c r="F1517" s="71">
        <v>0.66666666666666785</v>
      </c>
      <c r="G1517" s="71">
        <v>15373.458333333327</v>
      </c>
      <c r="K1517" s="57">
        <v>1513</v>
      </c>
      <c r="L1517" s="66">
        <v>14.4</v>
      </c>
      <c r="M1517" s="66">
        <v>0</v>
      </c>
      <c r="N1517" s="65">
        <f t="shared" si="483"/>
        <v>4</v>
      </c>
      <c r="O1517" s="65">
        <f t="shared" si="488"/>
        <v>0</v>
      </c>
      <c r="P1517" s="67">
        <f t="shared" si="489"/>
        <v>8840.7777777777683</v>
      </c>
      <c r="Q1517" s="57"/>
      <c r="R1517" s="57"/>
      <c r="T1517" s="57">
        <v>1513</v>
      </c>
      <c r="U1517" s="66">
        <v>16.8</v>
      </c>
      <c r="V1517" s="66">
        <v>0</v>
      </c>
      <c r="W1517" s="65">
        <f t="shared" si="484"/>
        <v>4.666666666666667</v>
      </c>
      <c r="X1517" s="65">
        <f t="shared" si="490"/>
        <v>0.5</v>
      </c>
      <c r="Y1517" s="67">
        <f t="shared" si="491"/>
        <v>10656.555555555564</v>
      </c>
      <c r="Z1517" s="57"/>
      <c r="AA1517" s="57"/>
      <c r="AC1517" s="57">
        <v>1513</v>
      </c>
      <c r="AD1517" s="66">
        <v>21.9</v>
      </c>
      <c r="AE1517" s="66">
        <v>0</v>
      </c>
      <c r="AF1517" s="65">
        <f t="shared" si="485"/>
        <v>6.083333333333333</v>
      </c>
      <c r="AG1517" s="65">
        <f t="shared" si="492"/>
        <v>0.61111111111111072</v>
      </c>
      <c r="AH1517" s="67">
        <f t="shared" si="493"/>
        <v>10273.40277777777</v>
      </c>
      <c r="AI1517" s="57"/>
      <c r="AJ1517" s="57"/>
      <c r="AU1517" s="57">
        <v>1513</v>
      </c>
      <c r="AV1517" s="66">
        <v>56.8</v>
      </c>
      <c r="AW1517" s="66">
        <v>0</v>
      </c>
      <c r="AX1517" s="65">
        <f t="shared" si="486"/>
        <v>15.777777777777777</v>
      </c>
      <c r="AY1517" s="65">
        <f t="shared" si="494"/>
        <v>0.33333333333333215</v>
      </c>
      <c r="AZ1517" s="67">
        <f t="shared" si="495"/>
        <v>14932.444444444433</v>
      </c>
      <c r="BA1517" s="57"/>
      <c r="BB1517" s="57"/>
      <c r="BM1517" s="57">
        <v>1513</v>
      </c>
      <c r="BN1517" s="57">
        <v>62.3</v>
      </c>
      <c r="BO1517" s="66">
        <v>0</v>
      </c>
      <c r="BP1517" s="65">
        <f t="shared" si="487"/>
        <v>17.305555555555554</v>
      </c>
      <c r="BQ1517" s="65">
        <f t="shared" si="496"/>
        <v>0.58333333333333215</v>
      </c>
      <c r="BR1517" s="67">
        <f t="shared" si="497"/>
        <v>15355.819444444438</v>
      </c>
      <c r="BS1517" s="57"/>
      <c r="BT1517" s="57"/>
    </row>
    <row r="1518" spans="1:72" x14ac:dyDescent="0.25">
      <c r="A1518" s="31">
        <v>1518</v>
      </c>
      <c r="B1518" s="56">
        <v>1515</v>
      </c>
      <c r="C1518" s="71">
        <v>67.099999999999994</v>
      </c>
      <c r="D1518" s="71">
        <v>0</v>
      </c>
      <c r="E1518" s="71">
        <v>18.638888888888886</v>
      </c>
      <c r="F1518" s="71">
        <v>0.6666666666666643</v>
      </c>
      <c r="G1518" s="71">
        <v>15391.763888888881</v>
      </c>
      <c r="K1518" s="57">
        <v>1514</v>
      </c>
      <c r="L1518" s="66">
        <v>14.4</v>
      </c>
      <c r="M1518" s="66">
        <v>0</v>
      </c>
      <c r="N1518" s="65">
        <f t="shared" si="483"/>
        <v>4</v>
      </c>
      <c r="O1518" s="65">
        <f t="shared" si="488"/>
        <v>0</v>
      </c>
      <c r="P1518" s="67">
        <f t="shared" si="489"/>
        <v>8844.7777777777683</v>
      </c>
      <c r="Q1518" s="57"/>
      <c r="R1518" s="57"/>
      <c r="T1518" s="57">
        <v>1514</v>
      </c>
      <c r="U1518" s="66">
        <v>18.399999999999999</v>
      </c>
      <c r="V1518" s="66">
        <v>0</v>
      </c>
      <c r="W1518" s="65">
        <f t="shared" si="484"/>
        <v>5.1111111111111107</v>
      </c>
      <c r="X1518" s="65">
        <f t="shared" si="490"/>
        <v>0.44444444444444375</v>
      </c>
      <c r="Y1518" s="67">
        <f t="shared" si="491"/>
        <v>10661.444444444453</v>
      </c>
      <c r="Z1518" s="57"/>
      <c r="AA1518" s="57"/>
      <c r="AC1518" s="57">
        <v>1514</v>
      </c>
      <c r="AD1518" s="66">
        <v>24.1</v>
      </c>
      <c r="AE1518" s="66">
        <v>0</v>
      </c>
      <c r="AF1518" s="65">
        <f t="shared" si="485"/>
        <v>6.6944444444444446</v>
      </c>
      <c r="AG1518" s="65">
        <f t="shared" si="492"/>
        <v>0.6111111111111116</v>
      </c>
      <c r="AH1518" s="67">
        <f t="shared" si="493"/>
        <v>10279.791666666659</v>
      </c>
      <c r="AI1518" s="57"/>
      <c r="AJ1518" s="57"/>
      <c r="AU1518" s="57">
        <v>1514</v>
      </c>
      <c r="AV1518" s="66">
        <v>57.9</v>
      </c>
      <c r="AW1518" s="66">
        <v>0</v>
      </c>
      <c r="AX1518" s="65">
        <f t="shared" si="486"/>
        <v>16.083333333333332</v>
      </c>
      <c r="AY1518" s="65">
        <f t="shared" si="494"/>
        <v>0.30555555555555536</v>
      </c>
      <c r="AZ1518" s="67">
        <f t="shared" si="495"/>
        <v>14948.374999999987</v>
      </c>
      <c r="BA1518" s="57"/>
      <c r="BB1518" s="57"/>
      <c r="BM1518" s="57">
        <v>1514</v>
      </c>
      <c r="BN1518" s="57">
        <v>64.7</v>
      </c>
      <c r="BO1518" s="66">
        <v>0</v>
      </c>
      <c r="BP1518" s="65">
        <f t="shared" si="487"/>
        <v>17.972222222222221</v>
      </c>
      <c r="BQ1518" s="65">
        <f t="shared" si="496"/>
        <v>0.66666666666666785</v>
      </c>
      <c r="BR1518" s="67">
        <f t="shared" si="497"/>
        <v>15373.458333333327</v>
      </c>
      <c r="BS1518" s="57"/>
      <c r="BT1518" s="57"/>
    </row>
    <row r="1519" spans="1:72" x14ac:dyDescent="0.25">
      <c r="A1519" s="31">
        <v>1519</v>
      </c>
      <c r="B1519" s="56">
        <v>1516</v>
      </c>
      <c r="C1519" s="71">
        <v>69.2</v>
      </c>
      <c r="D1519" s="71">
        <v>0</v>
      </c>
      <c r="E1519" s="71">
        <v>19.222222222222221</v>
      </c>
      <c r="F1519" s="71">
        <v>0.5833333333333357</v>
      </c>
      <c r="G1519" s="71">
        <v>15410.694444444436</v>
      </c>
      <c r="K1519" s="57">
        <v>1515</v>
      </c>
      <c r="L1519" s="66">
        <v>14.3</v>
      </c>
      <c r="M1519" s="66">
        <v>0</v>
      </c>
      <c r="N1519" s="65">
        <f t="shared" si="483"/>
        <v>3.9722222222222223</v>
      </c>
      <c r="O1519" s="65">
        <f t="shared" si="488"/>
        <v>-2.7777777777777679E-2</v>
      </c>
      <c r="P1519" s="67">
        <f t="shared" si="489"/>
        <v>8848.7638888888796</v>
      </c>
      <c r="Q1519" s="57"/>
      <c r="R1519" s="57"/>
      <c r="T1519" s="57">
        <v>1515</v>
      </c>
      <c r="U1519" s="66">
        <v>20.100000000000001</v>
      </c>
      <c r="V1519" s="66">
        <v>0</v>
      </c>
      <c r="W1519" s="65">
        <f t="shared" si="484"/>
        <v>5.5833333333333339</v>
      </c>
      <c r="X1519" s="65">
        <f t="shared" si="490"/>
        <v>0.47222222222222321</v>
      </c>
      <c r="Y1519" s="67">
        <f t="shared" si="491"/>
        <v>10666.791666666675</v>
      </c>
      <c r="Z1519" s="57"/>
      <c r="AA1519" s="57"/>
      <c r="AC1519" s="57">
        <v>1515</v>
      </c>
      <c r="AD1519" s="66">
        <v>26.2</v>
      </c>
      <c r="AE1519" s="66">
        <v>0</v>
      </c>
      <c r="AF1519" s="65">
        <f t="shared" si="485"/>
        <v>7.2777777777777777</v>
      </c>
      <c r="AG1519" s="65">
        <f t="shared" si="492"/>
        <v>0.58333333333333304</v>
      </c>
      <c r="AH1519" s="67">
        <f t="shared" si="493"/>
        <v>10286.77777777777</v>
      </c>
      <c r="AI1519" s="57"/>
      <c r="AJ1519" s="57"/>
      <c r="AU1519" s="57">
        <v>1515</v>
      </c>
      <c r="AV1519" s="66">
        <v>58.9</v>
      </c>
      <c r="AW1519" s="66">
        <v>0</v>
      </c>
      <c r="AX1519" s="65">
        <f t="shared" si="486"/>
        <v>16.361111111111111</v>
      </c>
      <c r="AY1519" s="65">
        <f t="shared" si="494"/>
        <v>0.27777777777777857</v>
      </c>
      <c r="AZ1519" s="67">
        <f t="shared" si="495"/>
        <v>14964.59722222221</v>
      </c>
      <c r="BA1519" s="57"/>
      <c r="BB1519" s="57"/>
      <c r="BM1519" s="57">
        <v>1515</v>
      </c>
      <c r="BN1519" s="57">
        <v>67.099999999999994</v>
      </c>
      <c r="BO1519" s="66">
        <v>0</v>
      </c>
      <c r="BP1519" s="65">
        <f t="shared" si="487"/>
        <v>18.638888888888886</v>
      </c>
      <c r="BQ1519" s="65">
        <f t="shared" si="496"/>
        <v>0.6666666666666643</v>
      </c>
      <c r="BR1519" s="67">
        <f t="shared" si="497"/>
        <v>15391.763888888881</v>
      </c>
      <c r="BS1519" s="57"/>
      <c r="BT1519" s="57"/>
    </row>
    <row r="1520" spans="1:72" x14ac:dyDescent="0.25">
      <c r="A1520" s="31">
        <v>1520</v>
      </c>
      <c r="B1520" s="56">
        <v>1517</v>
      </c>
      <c r="C1520" s="71">
        <v>70.7</v>
      </c>
      <c r="D1520" s="71">
        <v>0</v>
      </c>
      <c r="E1520" s="71">
        <v>19.638888888888889</v>
      </c>
      <c r="F1520" s="71">
        <v>0.41666666666666785</v>
      </c>
      <c r="G1520" s="71">
        <v>15430.124999999991</v>
      </c>
      <c r="K1520" s="57">
        <v>1516</v>
      </c>
      <c r="L1520" s="66">
        <v>14.3</v>
      </c>
      <c r="M1520" s="66">
        <v>0</v>
      </c>
      <c r="N1520" s="65">
        <f t="shared" si="483"/>
        <v>3.9722222222222223</v>
      </c>
      <c r="O1520" s="65">
        <f t="shared" si="488"/>
        <v>0</v>
      </c>
      <c r="P1520" s="67">
        <f t="shared" si="489"/>
        <v>8852.7361111111022</v>
      </c>
      <c r="Q1520" s="57"/>
      <c r="R1520" s="57"/>
      <c r="T1520" s="57">
        <v>1516</v>
      </c>
      <c r="U1520" s="66">
        <v>21.6</v>
      </c>
      <c r="V1520" s="66">
        <v>0</v>
      </c>
      <c r="W1520" s="65">
        <f t="shared" si="484"/>
        <v>6</v>
      </c>
      <c r="X1520" s="65">
        <f t="shared" si="490"/>
        <v>0.41666666666666607</v>
      </c>
      <c r="Y1520" s="67">
        <f t="shared" si="491"/>
        <v>10672.583333333341</v>
      </c>
      <c r="Z1520" s="57"/>
      <c r="AA1520" s="57"/>
      <c r="AC1520" s="57">
        <v>1516</v>
      </c>
      <c r="AD1520" s="66">
        <v>28.1</v>
      </c>
      <c r="AE1520" s="66">
        <v>0</v>
      </c>
      <c r="AF1520" s="65">
        <f t="shared" si="485"/>
        <v>7.8055555555555554</v>
      </c>
      <c r="AG1520" s="65">
        <f t="shared" si="492"/>
        <v>0.52777777777777768</v>
      </c>
      <c r="AH1520" s="67">
        <f t="shared" si="493"/>
        <v>10294.319444444436</v>
      </c>
      <c r="AI1520" s="57"/>
      <c r="AJ1520" s="57"/>
      <c r="AU1520" s="57">
        <v>1516</v>
      </c>
      <c r="AV1520" s="66">
        <v>59.7</v>
      </c>
      <c r="AW1520" s="66">
        <v>0</v>
      </c>
      <c r="AX1520" s="65">
        <f t="shared" si="486"/>
        <v>16.583333333333332</v>
      </c>
      <c r="AY1520" s="65">
        <f t="shared" si="494"/>
        <v>0.22222222222222143</v>
      </c>
      <c r="AZ1520" s="67">
        <f t="shared" si="495"/>
        <v>14981.069444444433</v>
      </c>
      <c r="BA1520" s="57"/>
      <c r="BB1520" s="57"/>
      <c r="BM1520" s="57">
        <v>1516</v>
      </c>
      <c r="BN1520" s="57">
        <v>69.2</v>
      </c>
      <c r="BO1520" s="66">
        <v>0</v>
      </c>
      <c r="BP1520" s="65">
        <f t="shared" si="487"/>
        <v>19.222222222222221</v>
      </c>
      <c r="BQ1520" s="65">
        <f t="shared" si="496"/>
        <v>0.5833333333333357</v>
      </c>
      <c r="BR1520" s="67">
        <f t="shared" si="497"/>
        <v>15410.694444444436</v>
      </c>
      <c r="BS1520" s="57"/>
      <c r="BT1520" s="57"/>
    </row>
    <row r="1521" spans="1:72" x14ac:dyDescent="0.25">
      <c r="A1521" s="31">
        <v>1521</v>
      </c>
      <c r="B1521" s="56">
        <v>1518</v>
      </c>
      <c r="C1521" s="71">
        <v>71.900000000000006</v>
      </c>
      <c r="D1521" s="71">
        <v>0</v>
      </c>
      <c r="E1521" s="71">
        <v>19.972222222222225</v>
      </c>
      <c r="F1521" s="71">
        <v>0.3333333333333357</v>
      </c>
      <c r="G1521" s="71">
        <v>15449.930555555546</v>
      </c>
      <c r="K1521" s="57">
        <v>1517</v>
      </c>
      <c r="L1521" s="66">
        <v>14</v>
      </c>
      <c r="M1521" s="66">
        <v>0</v>
      </c>
      <c r="N1521" s="65">
        <f t="shared" si="483"/>
        <v>3.8888888888888888</v>
      </c>
      <c r="O1521" s="65">
        <f t="shared" si="488"/>
        <v>-8.3333333333333481E-2</v>
      </c>
      <c r="P1521" s="67">
        <f t="shared" si="489"/>
        <v>8856.666666666657</v>
      </c>
      <c r="Q1521" s="57"/>
      <c r="R1521" s="57"/>
      <c r="T1521" s="57">
        <v>1517</v>
      </c>
      <c r="U1521" s="66">
        <v>23.1</v>
      </c>
      <c r="V1521" s="66">
        <v>0</v>
      </c>
      <c r="W1521" s="65">
        <f t="shared" si="484"/>
        <v>6.416666666666667</v>
      </c>
      <c r="X1521" s="65">
        <f t="shared" si="490"/>
        <v>0.41666666666666696</v>
      </c>
      <c r="Y1521" s="67">
        <f t="shared" si="491"/>
        <v>10678.791666666675</v>
      </c>
      <c r="Z1521" s="57"/>
      <c r="AA1521" s="57"/>
      <c r="AC1521" s="57">
        <v>1517</v>
      </c>
      <c r="AD1521" s="66">
        <v>29.7</v>
      </c>
      <c r="AE1521" s="66">
        <v>0</v>
      </c>
      <c r="AF1521" s="65">
        <f t="shared" si="485"/>
        <v>8.25</v>
      </c>
      <c r="AG1521" s="65">
        <f t="shared" si="492"/>
        <v>0.44444444444444464</v>
      </c>
      <c r="AH1521" s="67">
        <f t="shared" si="493"/>
        <v>10302.347222222214</v>
      </c>
      <c r="AI1521" s="57"/>
      <c r="AJ1521" s="57"/>
      <c r="AU1521" s="57">
        <v>1517</v>
      </c>
      <c r="AV1521" s="66">
        <v>60.3</v>
      </c>
      <c r="AW1521" s="66">
        <v>0</v>
      </c>
      <c r="AX1521" s="65">
        <f t="shared" si="486"/>
        <v>16.75</v>
      </c>
      <c r="AY1521" s="65">
        <f t="shared" si="494"/>
        <v>0.16666666666666785</v>
      </c>
      <c r="AZ1521" s="67">
        <f t="shared" si="495"/>
        <v>14997.736111111099</v>
      </c>
      <c r="BA1521" s="57"/>
      <c r="BB1521" s="57"/>
      <c r="BM1521" s="57">
        <v>1517</v>
      </c>
      <c r="BN1521" s="57">
        <v>70.7</v>
      </c>
      <c r="BO1521" s="66">
        <v>0</v>
      </c>
      <c r="BP1521" s="65">
        <f t="shared" si="487"/>
        <v>19.638888888888889</v>
      </c>
      <c r="BQ1521" s="65">
        <f t="shared" si="496"/>
        <v>0.41666666666666785</v>
      </c>
      <c r="BR1521" s="67">
        <f t="shared" si="497"/>
        <v>15430.124999999991</v>
      </c>
      <c r="BS1521" s="57"/>
      <c r="BT1521" s="57"/>
    </row>
    <row r="1522" spans="1:72" x14ac:dyDescent="0.25">
      <c r="A1522" s="31">
        <v>1522</v>
      </c>
      <c r="B1522" s="56">
        <v>1519</v>
      </c>
      <c r="C1522" s="71">
        <v>72.7</v>
      </c>
      <c r="D1522" s="71">
        <v>0</v>
      </c>
      <c r="E1522" s="71">
        <v>20.194444444444446</v>
      </c>
      <c r="F1522" s="71">
        <v>0.22222222222222143</v>
      </c>
      <c r="G1522" s="71">
        <v>15470.01388888888</v>
      </c>
      <c r="K1522" s="57">
        <v>1518</v>
      </c>
      <c r="L1522" s="66">
        <v>13</v>
      </c>
      <c r="M1522" s="66">
        <v>0</v>
      </c>
      <c r="N1522" s="65">
        <f t="shared" si="483"/>
        <v>3.6111111111111112</v>
      </c>
      <c r="O1522" s="65">
        <f t="shared" si="488"/>
        <v>-0.27777777777777768</v>
      </c>
      <c r="P1522" s="67">
        <f t="shared" si="489"/>
        <v>8860.416666666657</v>
      </c>
      <c r="Q1522" s="57"/>
      <c r="R1522" s="57"/>
      <c r="T1522" s="57">
        <v>1518</v>
      </c>
      <c r="U1522" s="66">
        <v>24.6</v>
      </c>
      <c r="V1522" s="66">
        <v>0</v>
      </c>
      <c r="W1522" s="65">
        <f t="shared" si="484"/>
        <v>6.8333333333333339</v>
      </c>
      <c r="X1522" s="65">
        <f t="shared" si="490"/>
        <v>0.41666666666666696</v>
      </c>
      <c r="Y1522" s="67">
        <f t="shared" si="491"/>
        <v>10685.416666666675</v>
      </c>
      <c r="Z1522" s="57"/>
      <c r="AA1522" s="57"/>
      <c r="AC1522" s="57">
        <v>1518</v>
      </c>
      <c r="AD1522" s="66">
        <v>31.3</v>
      </c>
      <c r="AE1522" s="66">
        <v>0</v>
      </c>
      <c r="AF1522" s="65">
        <f t="shared" si="485"/>
        <v>8.6944444444444446</v>
      </c>
      <c r="AG1522" s="65">
        <f t="shared" si="492"/>
        <v>0.44444444444444464</v>
      </c>
      <c r="AH1522" s="67">
        <f t="shared" si="493"/>
        <v>10310.819444444436</v>
      </c>
      <c r="AI1522" s="57"/>
      <c r="AJ1522" s="57"/>
      <c r="AU1522" s="57">
        <v>1518</v>
      </c>
      <c r="AV1522" s="66">
        <v>60.7</v>
      </c>
      <c r="AW1522" s="66">
        <v>0</v>
      </c>
      <c r="AX1522" s="65">
        <f t="shared" si="486"/>
        <v>16.861111111111111</v>
      </c>
      <c r="AY1522" s="65">
        <f t="shared" si="494"/>
        <v>0.11111111111111072</v>
      </c>
      <c r="AZ1522" s="67">
        <f t="shared" si="495"/>
        <v>15014.541666666653</v>
      </c>
      <c r="BA1522" s="57"/>
      <c r="BB1522" s="57"/>
      <c r="BM1522" s="57">
        <v>1518</v>
      </c>
      <c r="BN1522" s="57">
        <v>71.900000000000006</v>
      </c>
      <c r="BO1522" s="66">
        <v>0</v>
      </c>
      <c r="BP1522" s="65">
        <f t="shared" si="487"/>
        <v>19.972222222222225</v>
      </c>
      <c r="BQ1522" s="65">
        <f t="shared" si="496"/>
        <v>0.3333333333333357</v>
      </c>
      <c r="BR1522" s="67">
        <f t="shared" si="497"/>
        <v>15449.930555555546</v>
      </c>
      <c r="BS1522" s="57"/>
      <c r="BT1522" s="57"/>
    </row>
    <row r="1523" spans="1:72" x14ac:dyDescent="0.25">
      <c r="A1523" s="31">
        <v>1523</v>
      </c>
      <c r="B1523" s="56">
        <v>1520</v>
      </c>
      <c r="C1523" s="71">
        <v>73.400000000000006</v>
      </c>
      <c r="D1523" s="71">
        <v>0</v>
      </c>
      <c r="E1523" s="71">
        <v>20.388888888888889</v>
      </c>
      <c r="F1523" s="71">
        <v>0.19444444444444287</v>
      </c>
      <c r="G1523" s="71">
        <v>15490.305555555546</v>
      </c>
      <c r="K1523" s="57">
        <v>1519</v>
      </c>
      <c r="L1523" s="66">
        <v>11.4</v>
      </c>
      <c r="M1523" s="66">
        <v>0</v>
      </c>
      <c r="N1523" s="65">
        <f t="shared" si="483"/>
        <v>3.1666666666666665</v>
      </c>
      <c r="O1523" s="65">
        <f t="shared" si="488"/>
        <v>-0.44444444444444464</v>
      </c>
      <c r="P1523" s="67">
        <f t="shared" si="489"/>
        <v>8863.8055555555457</v>
      </c>
      <c r="Q1523" s="57"/>
      <c r="R1523" s="57"/>
      <c r="T1523" s="57">
        <v>1519</v>
      </c>
      <c r="U1523" s="66">
        <v>26</v>
      </c>
      <c r="V1523" s="66">
        <v>0</v>
      </c>
      <c r="W1523" s="65">
        <f t="shared" si="484"/>
        <v>7.2222222222222223</v>
      </c>
      <c r="X1523" s="65">
        <f t="shared" si="490"/>
        <v>0.3888888888888884</v>
      </c>
      <c r="Y1523" s="67">
        <f t="shared" si="491"/>
        <v>10692.444444444453</v>
      </c>
      <c r="Z1523" s="57"/>
      <c r="AA1523" s="57"/>
      <c r="AC1523" s="57">
        <v>1519</v>
      </c>
      <c r="AD1523" s="66">
        <v>33</v>
      </c>
      <c r="AE1523" s="66">
        <v>0</v>
      </c>
      <c r="AF1523" s="65">
        <f t="shared" si="485"/>
        <v>9.1666666666666661</v>
      </c>
      <c r="AG1523" s="65">
        <f t="shared" si="492"/>
        <v>0.47222222222222143</v>
      </c>
      <c r="AH1523" s="67">
        <f t="shared" si="493"/>
        <v>10319.749999999991</v>
      </c>
      <c r="AI1523" s="57"/>
      <c r="AJ1523" s="57"/>
      <c r="AU1523" s="57">
        <v>1519</v>
      </c>
      <c r="AV1523" s="66">
        <v>60.9</v>
      </c>
      <c r="AW1523" s="66">
        <v>0</v>
      </c>
      <c r="AX1523" s="65">
        <f t="shared" si="486"/>
        <v>16.916666666666664</v>
      </c>
      <c r="AY1523" s="65">
        <f t="shared" si="494"/>
        <v>5.5555555555553582E-2</v>
      </c>
      <c r="AZ1523" s="67">
        <f t="shared" si="495"/>
        <v>15031.430555555542</v>
      </c>
      <c r="BA1523" s="57"/>
      <c r="BB1523" s="57"/>
      <c r="BM1523" s="57">
        <v>1519</v>
      </c>
      <c r="BN1523" s="57">
        <v>72.7</v>
      </c>
      <c r="BO1523" s="66">
        <v>0</v>
      </c>
      <c r="BP1523" s="65">
        <f t="shared" si="487"/>
        <v>20.194444444444446</v>
      </c>
      <c r="BQ1523" s="65">
        <f t="shared" si="496"/>
        <v>0.22222222222222143</v>
      </c>
      <c r="BR1523" s="67">
        <f t="shared" si="497"/>
        <v>15470.01388888888</v>
      </c>
      <c r="BS1523" s="57"/>
      <c r="BT1523" s="57"/>
    </row>
    <row r="1524" spans="1:72" x14ac:dyDescent="0.25">
      <c r="A1524" s="31">
        <v>1524</v>
      </c>
      <c r="B1524" s="56">
        <v>1521</v>
      </c>
      <c r="C1524" s="71">
        <v>73.8</v>
      </c>
      <c r="D1524" s="71">
        <v>0</v>
      </c>
      <c r="E1524" s="71">
        <v>20.5</v>
      </c>
      <c r="F1524" s="71">
        <v>0.11111111111111072</v>
      </c>
      <c r="G1524" s="71">
        <v>15510.749999999991</v>
      </c>
      <c r="K1524" s="57">
        <v>1520</v>
      </c>
      <c r="L1524" s="66">
        <v>10.199999999999999</v>
      </c>
      <c r="M1524" s="66">
        <v>0</v>
      </c>
      <c r="N1524" s="65">
        <f t="shared" si="483"/>
        <v>2.833333333333333</v>
      </c>
      <c r="O1524" s="65">
        <f t="shared" si="488"/>
        <v>-0.33333333333333348</v>
      </c>
      <c r="P1524" s="67">
        <f t="shared" si="489"/>
        <v>8866.8055555555457</v>
      </c>
      <c r="Q1524" s="57"/>
      <c r="R1524" s="57"/>
      <c r="T1524" s="57">
        <v>1520</v>
      </c>
      <c r="U1524" s="66">
        <v>27.5</v>
      </c>
      <c r="V1524" s="66">
        <v>0</v>
      </c>
      <c r="W1524" s="65">
        <f t="shared" si="484"/>
        <v>7.6388888888888884</v>
      </c>
      <c r="X1524" s="65">
        <f t="shared" si="490"/>
        <v>0.41666666666666607</v>
      </c>
      <c r="Y1524" s="67">
        <f t="shared" si="491"/>
        <v>10699.875000000007</v>
      </c>
      <c r="Z1524" s="57"/>
      <c r="AA1524" s="57"/>
      <c r="AC1524" s="57">
        <v>1520</v>
      </c>
      <c r="AD1524" s="66">
        <v>34.700000000000003</v>
      </c>
      <c r="AE1524" s="66">
        <v>0</v>
      </c>
      <c r="AF1524" s="65">
        <f t="shared" si="485"/>
        <v>9.6388888888888893</v>
      </c>
      <c r="AG1524" s="65">
        <f t="shared" si="492"/>
        <v>0.47222222222222321</v>
      </c>
      <c r="AH1524" s="67">
        <f t="shared" si="493"/>
        <v>10329.152777777768</v>
      </c>
      <c r="AI1524" s="57"/>
      <c r="AJ1524" s="57"/>
      <c r="AU1524" s="57">
        <v>1520</v>
      </c>
      <c r="AV1524" s="66">
        <v>61</v>
      </c>
      <c r="AW1524" s="66">
        <v>0</v>
      </c>
      <c r="AX1524" s="65">
        <f t="shared" si="486"/>
        <v>16.944444444444443</v>
      </c>
      <c r="AY1524" s="65">
        <f t="shared" si="494"/>
        <v>2.7777777777778567E-2</v>
      </c>
      <c r="AZ1524" s="67">
        <f t="shared" si="495"/>
        <v>15048.361111111097</v>
      </c>
      <c r="BA1524" s="57"/>
      <c r="BB1524" s="57"/>
      <c r="BM1524" s="57">
        <v>1520</v>
      </c>
      <c r="BN1524" s="57">
        <v>73.400000000000006</v>
      </c>
      <c r="BO1524" s="66">
        <v>0</v>
      </c>
      <c r="BP1524" s="65">
        <f t="shared" si="487"/>
        <v>20.388888888888889</v>
      </c>
      <c r="BQ1524" s="65">
        <f t="shared" si="496"/>
        <v>0.19444444444444287</v>
      </c>
      <c r="BR1524" s="67">
        <f t="shared" si="497"/>
        <v>15490.305555555546</v>
      </c>
      <c r="BS1524" s="57"/>
      <c r="BT1524" s="57"/>
    </row>
    <row r="1525" spans="1:72" x14ac:dyDescent="0.25">
      <c r="A1525" s="31">
        <v>1525</v>
      </c>
      <c r="B1525" s="56">
        <v>1522</v>
      </c>
      <c r="C1525" s="71">
        <v>74.099999999999994</v>
      </c>
      <c r="D1525" s="71">
        <v>0</v>
      </c>
      <c r="E1525" s="71">
        <v>20.583333333333332</v>
      </c>
      <c r="F1525" s="71">
        <v>8.3333333333332149E-2</v>
      </c>
      <c r="G1525" s="71">
        <v>15531.291666666657</v>
      </c>
      <c r="K1525" s="57">
        <v>1521</v>
      </c>
      <c r="L1525" s="66">
        <v>8</v>
      </c>
      <c r="M1525" s="66">
        <v>0</v>
      </c>
      <c r="N1525" s="65">
        <f t="shared" si="483"/>
        <v>2.2222222222222223</v>
      </c>
      <c r="O1525" s="65">
        <f t="shared" si="488"/>
        <v>-0.61111111111111072</v>
      </c>
      <c r="P1525" s="67">
        <f t="shared" si="489"/>
        <v>8869.333333333323</v>
      </c>
      <c r="Q1525" s="57"/>
      <c r="R1525" s="57"/>
      <c r="T1525" s="57">
        <v>1521</v>
      </c>
      <c r="U1525" s="66">
        <v>29</v>
      </c>
      <c r="V1525" s="66">
        <v>0</v>
      </c>
      <c r="W1525" s="65">
        <f t="shared" si="484"/>
        <v>8.0555555555555554</v>
      </c>
      <c r="X1525" s="65">
        <f t="shared" si="490"/>
        <v>0.41666666666666696</v>
      </c>
      <c r="Y1525" s="67">
        <f t="shared" si="491"/>
        <v>10707.72222222223</v>
      </c>
      <c r="Z1525" s="57"/>
      <c r="AA1525" s="57"/>
      <c r="AC1525" s="57">
        <v>1521</v>
      </c>
      <c r="AD1525" s="66">
        <v>36.299999999999997</v>
      </c>
      <c r="AE1525" s="66">
        <v>0</v>
      </c>
      <c r="AF1525" s="65">
        <f t="shared" si="485"/>
        <v>10.083333333333332</v>
      </c>
      <c r="AG1525" s="65">
        <f t="shared" si="492"/>
        <v>0.44444444444444287</v>
      </c>
      <c r="AH1525" s="67">
        <f t="shared" si="493"/>
        <v>10339.01388888888</v>
      </c>
      <c r="AI1525" s="57"/>
      <c r="AJ1525" s="57"/>
      <c r="AU1525" s="57">
        <v>1521</v>
      </c>
      <c r="AV1525" s="66">
        <v>61.1</v>
      </c>
      <c r="AW1525" s="66">
        <v>0</v>
      </c>
      <c r="AX1525" s="65">
        <f t="shared" si="486"/>
        <v>16.972222222222221</v>
      </c>
      <c r="AY1525" s="65">
        <f t="shared" si="494"/>
        <v>2.7777777777778567E-2</v>
      </c>
      <c r="AZ1525" s="67">
        <f t="shared" si="495"/>
        <v>15065.319444444431</v>
      </c>
      <c r="BA1525" s="57"/>
      <c r="BB1525" s="57"/>
      <c r="BM1525" s="57">
        <v>1521</v>
      </c>
      <c r="BN1525" s="57">
        <v>73.8</v>
      </c>
      <c r="BO1525" s="66">
        <v>0</v>
      </c>
      <c r="BP1525" s="65">
        <f t="shared" si="487"/>
        <v>20.5</v>
      </c>
      <c r="BQ1525" s="65">
        <f t="shared" si="496"/>
        <v>0.11111111111111072</v>
      </c>
      <c r="BR1525" s="67">
        <f t="shared" si="497"/>
        <v>15510.749999999991</v>
      </c>
      <c r="BS1525" s="57"/>
      <c r="BT1525" s="57"/>
    </row>
    <row r="1526" spans="1:72" x14ac:dyDescent="0.25">
      <c r="A1526" s="31">
        <v>1526</v>
      </c>
      <c r="B1526" s="56">
        <v>1523</v>
      </c>
      <c r="C1526" s="71">
        <v>74</v>
      </c>
      <c r="D1526" s="71">
        <v>0</v>
      </c>
      <c r="E1526" s="71">
        <v>20.555555555555554</v>
      </c>
      <c r="F1526" s="71">
        <v>-2.7777777777778567E-2</v>
      </c>
      <c r="G1526" s="71">
        <v>15551.861111111102</v>
      </c>
      <c r="K1526" s="57">
        <v>1522</v>
      </c>
      <c r="L1526" s="66">
        <v>7</v>
      </c>
      <c r="M1526" s="66">
        <v>0</v>
      </c>
      <c r="N1526" s="65">
        <f t="shared" si="483"/>
        <v>1.9444444444444444</v>
      </c>
      <c r="O1526" s="65">
        <f t="shared" si="488"/>
        <v>-0.2777777777777779</v>
      </c>
      <c r="P1526" s="67">
        <f t="shared" si="489"/>
        <v>8871.416666666657</v>
      </c>
      <c r="Q1526" s="57"/>
      <c r="R1526" s="57"/>
      <c r="T1526" s="57">
        <v>1522</v>
      </c>
      <c r="U1526" s="66">
        <v>30.6</v>
      </c>
      <c r="V1526" s="66">
        <v>0</v>
      </c>
      <c r="W1526" s="65">
        <f t="shared" si="484"/>
        <v>8.5</v>
      </c>
      <c r="X1526" s="65">
        <f t="shared" si="490"/>
        <v>0.44444444444444464</v>
      </c>
      <c r="Y1526" s="67">
        <f t="shared" si="491"/>
        <v>10716.000000000007</v>
      </c>
      <c r="Z1526" s="57"/>
      <c r="AA1526" s="57"/>
      <c r="AC1526" s="57">
        <v>1522</v>
      </c>
      <c r="AD1526" s="66">
        <v>38.1</v>
      </c>
      <c r="AE1526" s="66">
        <v>0</v>
      </c>
      <c r="AF1526" s="65">
        <f t="shared" si="485"/>
        <v>10.583333333333334</v>
      </c>
      <c r="AG1526" s="65">
        <f t="shared" si="492"/>
        <v>0.50000000000000178</v>
      </c>
      <c r="AH1526" s="67">
        <f t="shared" si="493"/>
        <v>10349.347222222214</v>
      </c>
      <c r="AI1526" s="57"/>
      <c r="AJ1526" s="57"/>
      <c r="AU1526" s="57">
        <v>1522</v>
      </c>
      <c r="AV1526" s="66">
        <v>61.4</v>
      </c>
      <c r="AW1526" s="66">
        <v>0</v>
      </c>
      <c r="AX1526" s="65">
        <f t="shared" si="486"/>
        <v>17.055555555555554</v>
      </c>
      <c r="AY1526" s="65">
        <f t="shared" si="494"/>
        <v>8.3333333333332149E-2</v>
      </c>
      <c r="AZ1526" s="67">
        <f t="shared" si="495"/>
        <v>15082.333333333319</v>
      </c>
      <c r="BA1526" s="57"/>
      <c r="BB1526" s="57"/>
      <c r="BM1526" s="57">
        <v>1522</v>
      </c>
      <c r="BN1526" s="57">
        <v>74.099999999999994</v>
      </c>
      <c r="BO1526" s="66">
        <v>0</v>
      </c>
      <c r="BP1526" s="65">
        <f t="shared" si="487"/>
        <v>20.583333333333332</v>
      </c>
      <c r="BQ1526" s="65">
        <f t="shared" si="496"/>
        <v>8.3333333333332149E-2</v>
      </c>
      <c r="BR1526" s="67">
        <f t="shared" si="497"/>
        <v>15531.291666666657</v>
      </c>
      <c r="BS1526" s="57"/>
      <c r="BT1526" s="57"/>
    </row>
    <row r="1527" spans="1:72" x14ac:dyDescent="0.25">
      <c r="A1527" s="31">
        <v>1527</v>
      </c>
      <c r="B1527" s="56">
        <v>1524</v>
      </c>
      <c r="C1527" s="71">
        <v>73.599999999999994</v>
      </c>
      <c r="D1527" s="71">
        <v>0</v>
      </c>
      <c r="E1527" s="71">
        <v>20.444444444444443</v>
      </c>
      <c r="F1527" s="71">
        <v>-0.11111111111111072</v>
      </c>
      <c r="G1527" s="71">
        <v>15572.361111111102</v>
      </c>
      <c r="K1527" s="57">
        <v>1523</v>
      </c>
      <c r="L1527" s="66">
        <v>6</v>
      </c>
      <c r="M1527" s="66">
        <v>0</v>
      </c>
      <c r="N1527" s="65">
        <f t="shared" si="483"/>
        <v>1.6666666666666665</v>
      </c>
      <c r="O1527" s="65">
        <f t="shared" si="488"/>
        <v>-0.2777777777777779</v>
      </c>
      <c r="P1527" s="67">
        <f t="shared" si="489"/>
        <v>8873.2222222222117</v>
      </c>
      <c r="Q1527" s="57"/>
      <c r="R1527" s="57"/>
      <c r="T1527" s="57">
        <v>1523</v>
      </c>
      <c r="U1527" s="66">
        <v>32.1</v>
      </c>
      <c r="V1527" s="66">
        <v>0</v>
      </c>
      <c r="W1527" s="65">
        <f t="shared" si="484"/>
        <v>8.9166666666666661</v>
      </c>
      <c r="X1527" s="65">
        <f t="shared" si="490"/>
        <v>0.41666666666666607</v>
      </c>
      <c r="Y1527" s="67">
        <f t="shared" si="491"/>
        <v>10724.708333333341</v>
      </c>
      <c r="Z1527" s="57"/>
      <c r="AA1527" s="57"/>
      <c r="AC1527" s="57">
        <v>1523</v>
      </c>
      <c r="AD1527" s="66">
        <v>39.4</v>
      </c>
      <c r="AE1527" s="66">
        <v>0</v>
      </c>
      <c r="AF1527" s="65">
        <f t="shared" si="485"/>
        <v>10.944444444444445</v>
      </c>
      <c r="AG1527" s="65">
        <f t="shared" si="492"/>
        <v>0.36111111111111072</v>
      </c>
      <c r="AH1527" s="67">
        <f t="shared" si="493"/>
        <v>10360.111111111102</v>
      </c>
      <c r="AI1527" s="57"/>
      <c r="AJ1527" s="57"/>
      <c r="AU1527" s="57">
        <v>1523</v>
      </c>
      <c r="AV1527" s="66">
        <v>61.8</v>
      </c>
      <c r="AW1527" s="66">
        <v>0</v>
      </c>
      <c r="AX1527" s="65">
        <f t="shared" si="486"/>
        <v>17.166666666666664</v>
      </c>
      <c r="AY1527" s="65">
        <f t="shared" si="494"/>
        <v>0.11111111111111072</v>
      </c>
      <c r="AZ1527" s="67">
        <f t="shared" si="495"/>
        <v>15099.444444444431</v>
      </c>
      <c r="BA1527" s="57"/>
      <c r="BB1527" s="57"/>
      <c r="BM1527" s="57">
        <v>1523</v>
      </c>
      <c r="BN1527" s="57">
        <v>74</v>
      </c>
      <c r="BO1527" s="66">
        <v>0</v>
      </c>
      <c r="BP1527" s="65">
        <f t="shared" si="487"/>
        <v>20.555555555555554</v>
      </c>
      <c r="BQ1527" s="65">
        <f t="shared" si="496"/>
        <v>-2.7777777777778567E-2</v>
      </c>
      <c r="BR1527" s="67">
        <f t="shared" si="497"/>
        <v>15551.861111111102</v>
      </c>
      <c r="BS1527" s="57"/>
      <c r="BT1527" s="57"/>
    </row>
    <row r="1528" spans="1:72" x14ac:dyDescent="0.25">
      <c r="A1528" s="31">
        <v>1528</v>
      </c>
      <c r="B1528" s="56">
        <v>1525</v>
      </c>
      <c r="C1528" s="71">
        <v>72.5</v>
      </c>
      <c r="D1528" s="71">
        <v>0</v>
      </c>
      <c r="E1528" s="71">
        <v>20.138888888888889</v>
      </c>
      <c r="F1528" s="71">
        <v>-0.30555555555555358</v>
      </c>
      <c r="G1528" s="71">
        <v>15592.652777777768</v>
      </c>
      <c r="K1528" s="57">
        <v>1524</v>
      </c>
      <c r="L1528" s="66">
        <v>5.5</v>
      </c>
      <c r="M1528" s="66">
        <v>0</v>
      </c>
      <c r="N1528" s="65">
        <f t="shared" si="483"/>
        <v>1.5277777777777777</v>
      </c>
      <c r="O1528" s="65">
        <f t="shared" si="488"/>
        <v>-0.13888888888888884</v>
      </c>
      <c r="P1528" s="67">
        <f t="shared" si="489"/>
        <v>8874.8194444444343</v>
      </c>
      <c r="Q1528" s="57"/>
      <c r="R1528" s="57"/>
      <c r="T1528" s="57">
        <v>1524</v>
      </c>
      <c r="U1528" s="66">
        <v>33.700000000000003</v>
      </c>
      <c r="V1528" s="66">
        <v>0</v>
      </c>
      <c r="W1528" s="65">
        <f t="shared" si="484"/>
        <v>9.3611111111111125</v>
      </c>
      <c r="X1528" s="65">
        <f t="shared" si="490"/>
        <v>0.44444444444444642</v>
      </c>
      <c r="Y1528" s="67">
        <f t="shared" si="491"/>
        <v>10733.84722222223</v>
      </c>
      <c r="Z1528" s="57"/>
      <c r="AA1528" s="57"/>
      <c r="AC1528" s="57">
        <v>1524</v>
      </c>
      <c r="AD1528" s="66">
        <v>40.4</v>
      </c>
      <c r="AE1528" s="66">
        <v>0</v>
      </c>
      <c r="AF1528" s="65">
        <f t="shared" si="485"/>
        <v>11.222222222222221</v>
      </c>
      <c r="AG1528" s="65">
        <f t="shared" si="492"/>
        <v>0.27777777777777679</v>
      </c>
      <c r="AH1528" s="67">
        <f t="shared" si="493"/>
        <v>10371.194444444436</v>
      </c>
      <c r="AI1528" s="57"/>
      <c r="AJ1528" s="57"/>
      <c r="AU1528" s="57">
        <v>1524</v>
      </c>
      <c r="AV1528" s="66">
        <v>62.5</v>
      </c>
      <c r="AW1528" s="66">
        <v>0</v>
      </c>
      <c r="AX1528" s="65">
        <f t="shared" si="486"/>
        <v>17.361111111111111</v>
      </c>
      <c r="AY1528" s="65">
        <f t="shared" si="494"/>
        <v>0.19444444444444642</v>
      </c>
      <c r="AZ1528" s="67">
        <f t="shared" si="495"/>
        <v>15116.708333333319</v>
      </c>
      <c r="BA1528" s="57"/>
      <c r="BB1528" s="57"/>
      <c r="BM1528" s="57">
        <v>1524</v>
      </c>
      <c r="BN1528" s="57">
        <v>73.599999999999994</v>
      </c>
      <c r="BO1528" s="66">
        <v>0</v>
      </c>
      <c r="BP1528" s="65">
        <f t="shared" si="487"/>
        <v>20.444444444444443</v>
      </c>
      <c r="BQ1528" s="65">
        <f t="shared" si="496"/>
        <v>-0.11111111111111072</v>
      </c>
      <c r="BR1528" s="67">
        <f t="shared" si="497"/>
        <v>15572.361111111102</v>
      </c>
      <c r="BS1528" s="57"/>
      <c r="BT1528" s="57"/>
    </row>
    <row r="1529" spans="1:72" x14ac:dyDescent="0.25">
      <c r="A1529" s="31">
        <v>1529</v>
      </c>
      <c r="B1529" s="56">
        <v>1526</v>
      </c>
      <c r="C1529" s="71">
        <v>70.8</v>
      </c>
      <c r="D1529" s="71">
        <v>0</v>
      </c>
      <c r="E1529" s="71">
        <v>19.666666666666664</v>
      </c>
      <c r="F1529" s="71">
        <v>-0.47222222222222499</v>
      </c>
      <c r="G1529" s="71">
        <v>15612.555555555546</v>
      </c>
      <c r="K1529" s="57">
        <v>1525</v>
      </c>
      <c r="L1529" s="66">
        <v>5</v>
      </c>
      <c r="M1529" s="66">
        <v>0</v>
      </c>
      <c r="N1529" s="65">
        <f t="shared" si="483"/>
        <v>1.3888888888888888</v>
      </c>
      <c r="O1529" s="65">
        <f t="shared" si="488"/>
        <v>-0.13888888888888884</v>
      </c>
      <c r="P1529" s="67">
        <f t="shared" si="489"/>
        <v>8876.2777777777683</v>
      </c>
      <c r="Q1529" s="57"/>
      <c r="R1529" s="57"/>
      <c r="T1529" s="57">
        <v>1525</v>
      </c>
      <c r="U1529" s="66">
        <v>35.299999999999997</v>
      </c>
      <c r="V1529" s="66">
        <v>0</v>
      </c>
      <c r="W1529" s="65">
        <f t="shared" si="484"/>
        <v>9.8055555555555554</v>
      </c>
      <c r="X1529" s="65">
        <f t="shared" si="490"/>
        <v>0.44444444444444287</v>
      </c>
      <c r="Y1529" s="67">
        <f t="shared" si="491"/>
        <v>10743.430555555564</v>
      </c>
      <c r="Z1529" s="57"/>
      <c r="AA1529" s="57"/>
      <c r="AC1529" s="57">
        <v>1525</v>
      </c>
      <c r="AD1529" s="66">
        <v>41.2</v>
      </c>
      <c r="AE1529" s="66">
        <v>0</v>
      </c>
      <c r="AF1529" s="65">
        <f t="shared" si="485"/>
        <v>11.444444444444445</v>
      </c>
      <c r="AG1529" s="65">
        <f t="shared" si="492"/>
        <v>0.22222222222222321</v>
      </c>
      <c r="AH1529" s="67">
        <f t="shared" si="493"/>
        <v>10382.52777777777</v>
      </c>
      <c r="AI1529" s="57"/>
      <c r="AJ1529" s="57"/>
      <c r="AU1529" s="57">
        <v>1525</v>
      </c>
      <c r="AV1529" s="66">
        <v>63.4</v>
      </c>
      <c r="AW1529" s="66">
        <v>0</v>
      </c>
      <c r="AX1529" s="65">
        <f t="shared" si="486"/>
        <v>17.611111111111111</v>
      </c>
      <c r="AY1529" s="65">
        <f t="shared" si="494"/>
        <v>0.25</v>
      </c>
      <c r="AZ1529" s="67">
        <f t="shared" si="495"/>
        <v>15134.194444444431</v>
      </c>
      <c r="BA1529" s="57"/>
      <c r="BB1529" s="57"/>
      <c r="BM1529" s="57">
        <v>1525</v>
      </c>
      <c r="BN1529" s="57">
        <v>72.5</v>
      </c>
      <c r="BO1529" s="66">
        <v>0</v>
      </c>
      <c r="BP1529" s="65">
        <f t="shared" si="487"/>
        <v>20.138888888888889</v>
      </c>
      <c r="BQ1529" s="65">
        <f t="shared" si="496"/>
        <v>-0.30555555555555358</v>
      </c>
      <c r="BR1529" s="67">
        <f t="shared" si="497"/>
        <v>15592.652777777768</v>
      </c>
      <c r="BS1529" s="57"/>
      <c r="BT1529" s="57"/>
    </row>
    <row r="1530" spans="1:72" x14ac:dyDescent="0.25">
      <c r="A1530" s="31">
        <v>1530</v>
      </c>
      <c r="B1530" s="56">
        <v>1527</v>
      </c>
      <c r="C1530" s="71">
        <v>68.599999999999994</v>
      </c>
      <c r="D1530" s="71">
        <v>0</v>
      </c>
      <c r="E1530" s="71">
        <v>19.055555555555554</v>
      </c>
      <c r="F1530" s="71">
        <v>-0.61111111111111072</v>
      </c>
      <c r="G1530" s="71">
        <v>15631.916666666657</v>
      </c>
      <c r="K1530" s="57">
        <v>1526</v>
      </c>
      <c r="L1530" s="66">
        <v>4.5</v>
      </c>
      <c r="M1530" s="66">
        <v>0</v>
      </c>
      <c r="N1530" s="65">
        <f t="shared" si="483"/>
        <v>1.25</v>
      </c>
      <c r="O1530" s="65">
        <f t="shared" si="488"/>
        <v>-0.13888888888888884</v>
      </c>
      <c r="P1530" s="67">
        <f t="shared" si="489"/>
        <v>8877.5972222222135</v>
      </c>
      <c r="Q1530" s="57"/>
      <c r="R1530" s="57"/>
      <c r="T1530" s="57">
        <v>1526</v>
      </c>
      <c r="U1530" s="66">
        <v>36.799999999999997</v>
      </c>
      <c r="V1530" s="66">
        <v>0</v>
      </c>
      <c r="W1530" s="65">
        <f t="shared" si="484"/>
        <v>10.222222222222221</v>
      </c>
      <c r="X1530" s="65">
        <f t="shared" si="490"/>
        <v>0.41666666666666607</v>
      </c>
      <c r="Y1530" s="67">
        <f t="shared" si="491"/>
        <v>10753.444444444453</v>
      </c>
      <c r="Z1530" s="57"/>
      <c r="AA1530" s="57"/>
      <c r="AC1530" s="57">
        <v>1526</v>
      </c>
      <c r="AD1530" s="66">
        <v>42.1</v>
      </c>
      <c r="AE1530" s="66">
        <v>0</v>
      </c>
      <c r="AF1530" s="65">
        <f t="shared" si="485"/>
        <v>11.694444444444445</v>
      </c>
      <c r="AG1530" s="65">
        <f t="shared" si="492"/>
        <v>0.25</v>
      </c>
      <c r="AH1530" s="67">
        <f t="shared" si="493"/>
        <v>10394.097222222215</v>
      </c>
      <c r="AI1530" s="57"/>
      <c r="AJ1530" s="57"/>
      <c r="AU1530" s="57">
        <v>1526</v>
      </c>
      <c r="AV1530" s="66">
        <v>64.5</v>
      </c>
      <c r="AW1530" s="66">
        <v>0</v>
      </c>
      <c r="AX1530" s="65">
        <f t="shared" si="486"/>
        <v>17.916666666666668</v>
      </c>
      <c r="AY1530" s="65">
        <f t="shared" si="494"/>
        <v>0.30555555555555713</v>
      </c>
      <c r="AZ1530" s="67">
        <f t="shared" si="495"/>
        <v>15151.958333333319</v>
      </c>
      <c r="BA1530" s="57"/>
      <c r="BB1530" s="57"/>
      <c r="BM1530" s="57">
        <v>1526</v>
      </c>
      <c r="BN1530" s="57">
        <v>70.8</v>
      </c>
      <c r="BO1530" s="66">
        <v>0</v>
      </c>
      <c r="BP1530" s="65">
        <f t="shared" si="487"/>
        <v>19.666666666666664</v>
      </c>
      <c r="BQ1530" s="65">
        <f t="shared" si="496"/>
        <v>-0.47222222222222499</v>
      </c>
      <c r="BR1530" s="67">
        <f t="shared" si="497"/>
        <v>15612.555555555546</v>
      </c>
      <c r="BS1530" s="57"/>
      <c r="BT1530" s="57"/>
    </row>
    <row r="1531" spans="1:72" x14ac:dyDescent="0.25">
      <c r="A1531" s="31">
        <v>1531</v>
      </c>
      <c r="B1531" s="56">
        <v>1528</v>
      </c>
      <c r="C1531" s="71">
        <v>66.2</v>
      </c>
      <c r="D1531" s="71">
        <v>0</v>
      </c>
      <c r="E1531" s="71">
        <v>18.388888888888889</v>
      </c>
      <c r="F1531" s="71">
        <v>-0.6666666666666643</v>
      </c>
      <c r="G1531" s="71">
        <v>15650.63888888888</v>
      </c>
      <c r="K1531" s="57">
        <v>1527</v>
      </c>
      <c r="L1531" s="66">
        <v>4</v>
      </c>
      <c r="M1531" s="66">
        <v>0</v>
      </c>
      <c r="N1531" s="65">
        <f t="shared" si="483"/>
        <v>1.1111111111111112</v>
      </c>
      <c r="O1531" s="65">
        <f t="shared" si="488"/>
        <v>-0.13888888888888884</v>
      </c>
      <c r="P1531" s="67">
        <f t="shared" si="489"/>
        <v>8878.7777777777683</v>
      </c>
      <c r="Q1531" s="57"/>
      <c r="R1531" s="57"/>
      <c r="T1531" s="57">
        <v>1527</v>
      </c>
      <c r="U1531" s="66">
        <v>38.1</v>
      </c>
      <c r="V1531" s="66">
        <v>0</v>
      </c>
      <c r="W1531" s="65">
        <f t="shared" si="484"/>
        <v>10.583333333333334</v>
      </c>
      <c r="X1531" s="65">
        <f t="shared" si="490"/>
        <v>0.36111111111111249</v>
      </c>
      <c r="Y1531" s="67">
        <f t="shared" si="491"/>
        <v>10763.84722222223</v>
      </c>
      <c r="Z1531" s="57"/>
      <c r="AA1531" s="57"/>
      <c r="AC1531" s="57">
        <v>1527</v>
      </c>
      <c r="AD1531" s="66">
        <v>43.2</v>
      </c>
      <c r="AE1531" s="66">
        <v>0</v>
      </c>
      <c r="AF1531" s="65">
        <f t="shared" si="485"/>
        <v>12</v>
      </c>
      <c r="AG1531" s="65">
        <f t="shared" si="492"/>
        <v>0.30555555555555536</v>
      </c>
      <c r="AH1531" s="67">
        <f t="shared" si="493"/>
        <v>10405.944444444438</v>
      </c>
      <c r="AI1531" s="57"/>
      <c r="AJ1531" s="57"/>
      <c r="AU1531" s="57">
        <v>1527</v>
      </c>
      <c r="AV1531" s="66">
        <v>65.7</v>
      </c>
      <c r="AW1531" s="66">
        <v>0</v>
      </c>
      <c r="AX1531" s="65">
        <f t="shared" si="486"/>
        <v>18.25</v>
      </c>
      <c r="AY1531" s="65">
        <f t="shared" si="494"/>
        <v>0.33333333333333215</v>
      </c>
      <c r="AZ1531" s="67">
        <f t="shared" si="495"/>
        <v>15170.041666666653</v>
      </c>
      <c r="BA1531" s="57"/>
      <c r="BB1531" s="57"/>
      <c r="BM1531" s="57">
        <v>1527</v>
      </c>
      <c r="BN1531" s="57">
        <v>68.599999999999994</v>
      </c>
      <c r="BO1531" s="66">
        <v>0</v>
      </c>
      <c r="BP1531" s="65">
        <f t="shared" si="487"/>
        <v>19.055555555555554</v>
      </c>
      <c r="BQ1531" s="65">
        <f t="shared" si="496"/>
        <v>-0.61111111111111072</v>
      </c>
      <c r="BR1531" s="67">
        <f t="shared" si="497"/>
        <v>15631.916666666657</v>
      </c>
      <c r="BS1531" s="57"/>
      <c r="BT1531" s="57"/>
    </row>
    <row r="1532" spans="1:72" x14ac:dyDescent="0.25">
      <c r="A1532" s="31">
        <v>1532</v>
      </c>
      <c r="B1532" s="56">
        <v>1529</v>
      </c>
      <c r="C1532" s="71">
        <v>64</v>
      </c>
      <c r="D1532" s="71">
        <v>0</v>
      </c>
      <c r="E1532" s="71">
        <v>17.777777777777779</v>
      </c>
      <c r="F1532" s="71">
        <v>-0.61111111111111072</v>
      </c>
      <c r="G1532" s="71">
        <v>15668.722222222214</v>
      </c>
      <c r="K1532" s="57">
        <v>1528</v>
      </c>
      <c r="L1532" s="66">
        <v>3.5</v>
      </c>
      <c r="M1532" s="66">
        <v>0</v>
      </c>
      <c r="N1532" s="65">
        <f t="shared" si="483"/>
        <v>0.97222222222222221</v>
      </c>
      <c r="O1532" s="65">
        <f t="shared" si="488"/>
        <v>-0.13888888888888895</v>
      </c>
      <c r="P1532" s="67">
        <f t="shared" si="489"/>
        <v>8879.8194444444343</v>
      </c>
      <c r="Q1532" s="57"/>
      <c r="R1532" s="57"/>
      <c r="T1532" s="57">
        <v>1528</v>
      </c>
      <c r="U1532" s="66">
        <v>39.299999999999997</v>
      </c>
      <c r="V1532" s="66">
        <v>0</v>
      </c>
      <c r="W1532" s="65">
        <f t="shared" si="484"/>
        <v>10.916666666666666</v>
      </c>
      <c r="X1532" s="65">
        <f t="shared" si="490"/>
        <v>0.33333333333333215</v>
      </c>
      <c r="Y1532" s="67">
        <f t="shared" si="491"/>
        <v>10774.59722222223</v>
      </c>
      <c r="Z1532" s="57"/>
      <c r="AA1532" s="57"/>
      <c r="AC1532" s="57">
        <v>1528</v>
      </c>
      <c r="AD1532" s="66">
        <v>44.3</v>
      </c>
      <c r="AE1532" s="66">
        <v>0</v>
      </c>
      <c r="AF1532" s="65">
        <f t="shared" si="485"/>
        <v>12.305555555555554</v>
      </c>
      <c r="AG1532" s="65">
        <f t="shared" si="492"/>
        <v>0.30555555555555358</v>
      </c>
      <c r="AH1532" s="67">
        <f t="shared" si="493"/>
        <v>10418.097222222215</v>
      </c>
      <c r="AI1532" s="57"/>
      <c r="AJ1532" s="57"/>
      <c r="AU1532" s="57">
        <v>1528</v>
      </c>
      <c r="AV1532" s="66">
        <v>66.900000000000006</v>
      </c>
      <c r="AW1532" s="66">
        <v>0</v>
      </c>
      <c r="AX1532" s="65">
        <f t="shared" si="486"/>
        <v>18.583333333333336</v>
      </c>
      <c r="AY1532" s="65">
        <f t="shared" si="494"/>
        <v>0.3333333333333357</v>
      </c>
      <c r="AZ1532" s="67">
        <f t="shared" si="495"/>
        <v>15188.458333333319</v>
      </c>
      <c r="BA1532" s="57"/>
      <c r="BB1532" s="57"/>
      <c r="BM1532" s="57">
        <v>1528</v>
      </c>
      <c r="BN1532" s="57">
        <v>66.2</v>
      </c>
      <c r="BO1532" s="66">
        <v>0</v>
      </c>
      <c r="BP1532" s="65">
        <f t="shared" si="487"/>
        <v>18.388888888888889</v>
      </c>
      <c r="BQ1532" s="65">
        <f t="shared" si="496"/>
        <v>-0.6666666666666643</v>
      </c>
      <c r="BR1532" s="67">
        <f t="shared" si="497"/>
        <v>15650.63888888888</v>
      </c>
      <c r="BS1532" s="57"/>
      <c r="BT1532" s="57"/>
    </row>
    <row r="1533" spans="1:72" x14ac:dyDescent="0.25">
      <c r="A1533" s="31">
        <v>1533</v>
      </c>
      <c r="B1533" s="56">
        <v>1530</v>
      </c>
      <c r="C1533" s="71">
        <v>62.2</v>
      </c>
      <c r="D1533" s="71">
        <v>0</v>
      </c>
      <c r="E1533" s="71">
        <v>17.277777777777779</v>
      </c>
      <c r="F1533" s="71">
        <v>-0.5</v>
      </c>
      <c r="G1533" s="71">
        <v>15686.249999999991</v>
      </c>
      <c r="K1533" s="57">
        <v>1529</v>
      </c>
      <c r="L1533" s="66">
        <v>3</v>
      </c>
      <c r="M1533" s="66">
        <v>0</v>
      </c>
      <c r="N1533" s="65">
        <f t="shared" si="483"/>
        <v>0.83333333333333326</v>
      </c>
      <c r="O1533" s="65">
        <f t="shared" si="488"/>
        <v>-0.13888888888888895</v>
      </c>
      <c r="P1533" s="67">
        <f t="shared" si="489"/>
        <v>8880.7222222222117</v>
      </c>
      <c r="Q1533" s="57"/>
      <c r="R1533" s="57"/>
      <c r="T1533" s="57">
        <v>1529</v>
      </c>
      <c r="U1533" s="66">
        <v>40.4</v>
      </c>
      <c r="V1533" s="66">
        <v>0</v>
      </c>
      <c r="W1533" s="65">
        <f t="shared" si="484"/>
        <v>11.222222222222221</v>
      </c>
      <c r="X1533" s="65">
        <f t="shared" si="490"/>
        <v>0.30555555555555536</v>
      </c>
      <c r="Y1533" s="67">
        <f t="shared" si="491"/>
        <v>10785.666666666675</v>
      </c>
      <c r="Z1533" s="57"/>
      <c r="AA1533" s="57"/>
      <c r="AC1533" s="57">
        <v>1529</v>
      </c>
      <c r="AD1533" s="66">
        <v>45.7</v>
      </c>
      <c r="AE1533" s="66">
        <v>0</v>
      </c>
      <c r="AF1533" s="65">
        <f t="shared" si="485"/>
        <v>12.694444444444445</v>
      </c>
      <c r="AG1533" s="65">
        <f t="shared" si="492"/>
        <v>0.38888888888889106</v>
      </c>
      <c r="AH1533" s="67">
        <f t="shared" si="493"/>
        <v>10430.597222222215</v>
      </c>
      <c r="AI1533" s="57"/>
      <c r="AJ1533" s="57"/>
      <c r="AU1533" s="57">
        <v>1529</v>
      </c>
      <c r="AV1533" s="66">
        <v>68.099999999999994</v>
      </c>
      <c r="AW1533" s="66">
        <v>0</v>
      </c>
      <c r="AX1533" s="65">
        <f t="shared" si="486"/>
        <v>18.916666666666664</v>
      </c>
      <c r="AY1533" s="65">
        <f t="shared" si="494"/>
        <v>0.3333333333333286</v>
      </c>
      <c r="AZ1533" s="67">
        <f t="shared" si="495"/>
        <v>15207.208333333319</v>
      </c>
      <c r="BA1533" s="57"/>
      <c r="BB1533" s="57"/>
      <c r="BM1533" s="57">
        <v>1529</v>
      </c>
      <c r="BN1533" s="57">
        <v>64</v>
      </c>
      <c r="BO1533" s="66">
        <v>0</v>
      </c>
      <c r="BP1533" s="65">
        <f t="shared" si="487"/>
        <v>17.777777777777779</v>
      </c>
      <c r="BQ1533" s="65">
        <f t="shared" si="496"/>
        <v>-0.61111111111111072</v>
      </c>
      <c r="BR1533" s="67">
        <f t="shared" si="497"/>
        <v>15668.722222222214</v>
      </c>
      <c r="BS1533" s="57"/>
      <c r="BT1533" s="57"/>
    </row>
    <row r="1534" spans="1:72" x14ac:dyDescent="0.25">
      <c r="A1534" s="31">
        <v>1534</v>
      </c>
      <c r="B1534" s="56">
        <v>1531</v>
      </c>
      <c r="C1534" s="71">
        <v>60.9</v>
      </c>
      <c r="D1534" s="71">
        <v>0</v>
      </c>
      <c r="E1534" s="71">
        <v>16.916666666666664</v>
      </c>
      <c r="F1534" s="71">
        <v>-0.36111111111111427</v>
      </c>
      <c r="G1534" s="71">
        <v>15703.347222222214</v>
      </c>
      <c r="K1534" s="57">
        <v>1530</v>
      </c>
      <c r="L1534" s="66">
        <v>2.5</v>
      </c>
      <c r="M1534" s="66">
        <v>0</v>
      </c>
      <c r="N1534" s="65">
        <f t="shared" si="483"/>
        <v>0.69444444444444442</v>
      </c>
      <c r="O1534" s="65">
        <f t="shared" si="488"/>
        <v>-0.13888888888888884</v>
      </c>
      <c r="P1534" s="67">
        <f t="shared" si="489"/>
        <v>8881.4861111111004</v>
      </c>
      <c r="Q1534" s="57"/>
      <c r="R1534" s="57"/>
      <c r="T1534" s="57">
        <v>1530</v>
      </c>
      <c r="U1534" s="66">
        <v>41.2</v>
      </c>
      <c r="V1534" s="66">
        <v>0</v>
      </c>
      <c r="W1534" s="65">
        <f t="shared" si="484"/>
        <v>11.444444444444445</v>
      </c>
      <c r="X1534" s="65">
        <f t="shared" si="490"/>
        <v>0.22222222222222321</v>
      </c>
      <c r="Y1534" s="67">
        <f t="shared" si="491"/>
        <v>10797.000000000009</v>
      </c>
      <c r="Z1534" s="57"/>
      <c r="AA1534" s="57"/>
      <c r="AC1534" s="57">
        <v>1530</v>
      </c>
      <c r="AD1534" s="66">
        <v>45.4</v>
      </c>
      <c r="AE1534" s="66">
        <v>0</v>
      </c>
      <c r="AF1534" s="65">
        <f t="shared" si="485"/>
        <v>12.611111111111111</v>
      </c>
      <c r="AG1534" s="65">
        <f t="shared" si="492"/>
        <v>-8.3333333333333925E-2</v>
      </c>
      <c r="AH1534" s="67">
        <f t="shared" si="493"/>
        <v>10443.249999999993</v>
      </c>
      <c r="AI1534" s="57"/>
      <c r="AJ1534" s="57"/>
      <c r="AU1534" s="57">
        <v>1530</v>
      </c>
      <c r="AV1534" s="66">
        <v>69.099999999999994</v>
      </c>
      <c r="AW1534" s="66">
        <v>0</v>
      </c>
      <c r="AX1534" s="65">
        <f t="shared" si="486"/>
        <v>19.194444444444443</v>
      </c>
      <c r="AY1534" s="65">
        <f t="shared" si="494"/>
        <v>0.27777777777777857</v>
      </c>
      <c r="AZ1534" s="67">
        <f t="shared" si="495"/>
        <v>15226.263888888874</v>
      </c>
      <c r="BA1534" s="57"/>
      <c r="BB1534" s="57"/>
      <c r="BM1534" s="57">
        <v>1530</v>
      </c>
      <c r="BN1534" s="57">
        <v>62.2</v>
      </c>
      <c r="BO1534" s="66">
        <v>0</v>
      </c>
      <c r="BP1534" s="65">
        <f t="shared" si="487"/>
        <v>17.277777777777779</v>
      </c>
      <c r="BQ1534" s="65">
        <f t="shared" si="496"/>
        <v>-0.5</v>
      </c>
      <c r="BR1534" s="67">
        <f t="shared" si="497"/>
        <v>15686.249999999991</v>
      </c>
      <c r="BS1534" s="57"/>
      <c r="BT1534" s="57"/>
    </row>
    <row r="1535" spans="1:72" x14ac:dyDescent="0.25">
      <c r="A1535" s="31">
        <v>1535</v>
      </c>
      <c r="B1535" s="56">
        <v>1532</v>
      </c>
      <c r="C1535" s="71">
        <v>60.2</v>
      </c>
      <c r="D1535" s="71">
        <v>0</v>
      </c>
      <c r="E1535" s="71">
        <v>16.722222222222221</v>
      </c>
      <c r="F1535" s="71">
        <v>-0.19444444444444287</v>
      </c>
      <c r="G1535" s="71">
        <v>15720.166666666659</v>
      </c>
      <c r="K1535" s="57">
        <v>1531</v>
      </c>
      <c r="L1535" s="66">
        <v>2</v>
      </c>
      <c r="M1535" s="66">
        <v>0</v>
      </c>
      <c r="N1535" s="65">
        <f t="shared" si="483"/>
        <v>0.55555555555555558</v>
      </c>
      <c r="O1535" s="65">
        <f t="shared" si="488"/>
        <v>-0.13888888888888884</v>
      </c>
      <c r="P1535" s="67">
        <f t="shared" si="489"/>
        <v>8882.1111111111004</v>
      </c>
      <c r="Q1535" s="57"/>
      <c r="R1535" s="57"/>
      <c r="T1535" s="57">
        <v>1531</v>
      </c>
      <c r="U1535" s="66">
        <v>41.9</v>
      </c>
      <c r="V1535" s="66">
        <v>0</v>
      </c>
      <c r="W1535" s="65">
        <f t="shared" si="484"/>
        <v>11.638888888888888</v>
      </c>
      <c r="X1535" s="65">
        <f t="shared" si="490"/>
        <v>0.19444444444444287</v>
      </c>
      <c r="Y1535" s="67">
        <f t="shared" si="491"/>
        <v>10808.541666666675</v>
      </c>
      <c r="Z1535" s="57"/>
      <c r="AA1535" s="57"/>
      <c r="AC1535" s="57">
        <v>1531</v>
      </c>
      <c r="AD1535" s="66">
        <v>44.5</v>
      </c>
      <c r="AE1535" s="66">
        <v>0</v>
      </c>
      <c r="AF1535" s="65">
        <f t="shared" si="485"/>
        <v>12.361111111111111</v>
      </c>
      <c r="AG1535" s="65">
        <f t="shared" si="492"/>
        <v>-0.25</v>
      </c>
      <c r="AH1535" s="67">
        <f t="shared" si="493"/>
        <v>10455.736111111104</v>
      </c>
      <c r="AI1535" s="57"/>
      <c r="AJ1535" s="57"/>
      <c r="AU1535" s="57">
        <v>1531</v>
      </c>
      <c r="AV1535" s="66">
        <v>70</v>
      </c>
      <c r="AW1535" s="66">
        <v>0</v>
      </c>
      <c r="AX1535" s="65">
        <f t="shared" si="486"/>
        <v>19.444444444444443</v>
      </c>
      <c r="AY1535" s="65">
        <f t="shared" si="494"/>
        <v>0.25</v>
      </c>
      <c r="AZ1535" s="67">
        <f t="shared" si="495"/>
        <v>15245.583333333319</v>
      </c>
      <c r="BA1535" s="57"/>
      <c r="BB1535" s="57"/>
      <c r="BM1535" s="57">
        <v>1531</v>
      </c>
      <c r="BN1535" s="57">
        <v>60.9</v>
      </c>
      <c r="BO1535" s="66">
        <v>0</v>
      </c>
      <c r="BP1535" s="65">
        <f t="shared" si="487"/>
        <v>16.916666666666664</v>
      </c>
      <c r="BQ1535" s="65">
        <f t="shared" si="496"/>
        <v>-0.36111111111111427</v>
      </c>
      <c r="BR1535" s="67">
        <f t="shared" si="497"/>
        <v>15703.347222222214</v>
      </c>
      <c r="BS1535" s="57"/>
      <c r="BT1535" s="57"/>
    </row>
    <row r="1536" spans="1:72" x14ac:dyDescent="0.25">
      <c r="A1536" s="31">
        <v>1536</v>
      </c>
      <c r="B1536" s="56">
        <v>1533</v>
      </c>
      <c r="C1536" s="71">
        <v>60</v>
      </c>
      <c r="D1536" s="71">
        <v>0</v>
      </c>
      <c r="E1536" s="71">
        <v>16.666666666666668</v>
      </c>
      <c r="F1536" s="71">
        <v>-5.5555555555553582E-2</v>
      </c>
      <c r="G1536" s="71">
        <v>15736.861111111104</v>
      </c>
      <c r="K1536" s="57">
        <v>1532</v>
      </c>
      <c r="L1536" s="66">
        <v>1.5</v>
      </c>
      <c r="M1536" s="66">
        <v>0</v>
      </c>
      <c r="N1536" s="65">
        <f t="shared" si="483"/>
        <v>0.41666666666666663</v>
      </c>
      <c r="O1536" s="65">
        <f t="shared" si="488"/>
        <v>-0.13888888888888895</v>
      </c>
      <c r="P1536" s="67">
        <f t="shared" si="489"/>
        <v>8882.5972222222117</v>
      </c>
      <c r="Q1536" s="57"/>
      <c r="R1536" s="57"/>
      <c r="T1536" s="57">
        <v>1532</v>
      </c>
      <c r="U1536" s="66">
        <v>42.6</v>
      </c>
      <c r="V1536" s="66">
        <v>0</v>
      </c>
      <c r="W1536" s="65">
        <f t="shared" si="484"/>
        <v>11.833333333333334</v>
      </c>
      <c r="X1536" s="65">
        <f t="shared" si="490"/>
        <v>0.19444444444444642</v>
      </c>
      <c r="Y1536" s="67">
        <f t="shared" si="491"/>
        <v>10820.277777777786</v>
      </c>
      <c r="Z1536" s="57"/>
      <c r="AA1536" s="57"/>
      <c r="AC1536" s="57">
        <v>1532</v>
      </c>
      <c r="AD1536" s="66">
        <v>42.5</v>
      </c>
      <c r="AE1536" s="66">
        <v>0</v>
      </c>
      <c r="AF1536" s="65">
        <f t="shared" si="485"/>
        <v>11.805555555555555</v>
      </c>
      <c r="AG1536" s="65">
        <f t="shared" si="492"/>
        <v>-0.55555555555555536</v>
      </c>
      <c r="AH1536" s="67">
        <f t="shared" si="493"/>
        <v>10467.819444444438</v>
      </c>
      <c r="AI1536" s="57"/>
      <c r="AJ1536" s="57"/>
      <c r="AU1536" s="57">
        <v>1532</v>
      </c>
      <c r="AV1536" s="66">
        <v>70.900000000000006</v>
      </c>
      <c r="AW1536" s="66">
        <v>0</v>
      </c>
      <c r="AX1536" s="65">
        <f t="shared" si="486"/>
        <v>19.694444444444446</v>
      </c>
      <c r="AY1536" s="65">
        <f t="shared" si="494"/>
        <v>0.25000000000000355</v>
      </c>
      <c r="AZ1536" s="67">
        <f t="shared" si="495"/>
        <v>15265.152777777765</v>
      </c>
      <c r="BA1536" s="57"/>
      <c r="BB1536" s="57"/>
      <c r="BM1536" s="57">
        <v>1532</v>
      </c>
      <c r="BN1536" s="57">
        <v>60.2</v>
      </c>
      <c r="BO1536" s="66">
        <v>0</v>
      </c>
      <c r="BP1536" s="65">
        <f t="shared" si="487"/>
        <v>16.722222222222221</v>
      </c>
      <c r="BQ1536" s="65">
        <f t="shared" si="496"/>
        <v>-0.19444444444444287</v>
      </c>
      <c r="BR1536" s="67">
        <f t="shared" si="497"/>
        <v>15720.166666666659</v>
      </c>
      <c r="BS1536" s="57"/>
      <c r="BT1536" s="57"/>
    </row>
    <row r="1537" spans="1:72" x14ac:dyDescent="0.25">
      <c r="A1537" s="31">
        <v>1537</v>
      </c>
      <c r="B1537" s="56">
        <v>1534</v>
      </c>
      <c r="C1537" s="71">
        <v>60.4</v>
      </c>
      <c r="D1537" s="71">
        <v>0</v>
      </c>
      <c r="E1537" s="71">
        <v>16.777777777777779</v>
      </c>
      <c r="F1537" s="71">
        <v>0.11111111111111072</v>
      </c>
      <c r="G1537" s="71">
        <v>15753.583333333327</v>
      </c>
      <c r="K1537" s="57">
        <v>1533</v>
      </c>
      <c r="L1537" s="66">
        <v>1</v>
      </c>
      <c r="M1537" s="66">
        <v>0</v>
      </c>
      <c r="N1537" s="65">
        <f t="shared" si="483"/>
        <v>0.27777777777777779</v>
      </c>
      <c r="O1537" s="65">
        <f t="shared" si="488"/>
        <v>-0.13888888888888884</v>
      </c>
      <c r="P1537" s="67">
        <f t="shared" si="489"/>
        <v>8882.9444444444343</v>
      </c>
      <c r="Q1537" s="57"/>
      <c r="R1537" s="57"/>
      <c r="T1537" s="57">
        <v>1533</v>
      </c>
      <c r="U1537" s="66">
        <v>43.3</v>
      </c>
      <c r="V1537" s="66">
        <v>0</v>
      </c>
      <c r="W1537" s="65">
        <f t="shared" si="484"/>
        <v>12.027777777777777</v>
      </c>
      <c r="X1537" s="65">
        <f t="shared" si="490"/>
        <v>0.19444444444444287</v>
      </c>
      <c r="Y1537" s="67">
        <f t="shared" si="491"/>
        <v>10832.208333333341</v>
      </c>
      <c r="Z1537" s="57"/>
      <c r="AA1537" s="57"/>
      <c r="AC1537" s="57">
        <v>1533</v>
      </c>
      <c r="AD1537" s="66">
        <v>39.5</v>
      </c>
      <c r="AE1537" s="66">
        <v>0</v>
      </c>
      <c r="AF1537" s="65">
        <f t="shared" si="485"/>
        <v>10.972222222222221</v>
      </c>
      <c r="AG1537" s="65">
        <f t="shared" si="492"/>
        <v>-0.83333333333333393</v>
      </c>
      <c r="AH1537" s="67">
        <f t="shared" si="493"/>
        <v>10479.208333333327</v>
      </c>
      <c r="AI1537" s="57"/>
      <c r="AJ1537" s="57"/>
      <c r="AU1537" s="57">
        <v>1533</v>
      </c>
      <c r="AV1537" s="66">
        <v>71.8</v>
      </c>
      <c r="AW1537" s="66">
        <v>0</v>
      </c>
      <c r="AX1537" s="65">
        <f t="shared" si="486"/>
        <v>19.944444444444443</v>
      </c>
      <c r="AY1537" s="65">
        <f t="shared" si="494"/>
        <v>0.24999999999999645</v>
      </c>
      <c r="AZ1537" s="67">
        <f t="shared" si="495"/>
        <v>15284.97222222221</v>
      </c>
      <c r="BA1537" s="57"/>
      <c r="BB1537" s="57"/>
      <c r="BM1537" s="57">
        <v>1533</v>
      </c>
      <c r="BN1537" s="57">
        <v>60</v>
      </c>
      <c r="BO1537" s="66">
        <v>0</v>
      </c>
      <c r="BP1537" s="65">
        <f t="shared" si="487"/>
        <v>16.666666666666668</v>
      </c>
      <c r="BQ1537" s="65">
        <f t="shared" si="496"/>
        <v>-5.5555555555553582E-2</v>
      </c>
      <c r="BR1537" s="67">
        <f t="shared" si="497"/>
        <v>15736.861111111104</v>
      </c>
      <c r="BS1537" s="57"/>
      <c r="BT1537" s="57"/>
    </row>
    <row r="1538" spans="1:72" x14ac:dyDescent="0.25">
      <c r="A1538" s="31">
        <v>1538</v>
      </c>
      <c r="B1538" s="56">
        <v>1535</v>
      </c>
      <c r="C1538" s="71">
        <v>61.4</v>
      </c>
      <c r="D1538" s="71">
        <v>0</v>
      </c>
      <c r="E1538" s="71">
        <v>17.055555555555554</v>
      </c>
      <c r="F1538" s="71">
        <v>0.27777777777777501</v>
      </c>
      <c r="G1538" s="71">
        <v>15770.499999999993</v>
      </c>
      <c r="K1538" s="57">
        <v>1534</v>
      </c>
      <c r="L1538" s="66">
        <v>0.5</v>
      </c>
      <c r="M1538" s="66">
        <v>0</v>
      </c>
      <c r="N1538" s="65">
        <f t="shared" si="483"/>
        <v>0.1388888888888889</v>
      </c>
      <c r="O1538" s="65">
        <f t="shared" si="488"/>
        <v>-0.1388888888888889</v>
      </c>
      <c r="P1538" s="67">
        <f t="shared" si="489"/>
        <v>8883.1527777777683</v>
      </c>
      <c r="Q1538" s="57"/>
      <c r="R1538" s="57"/>
      <c r="T1538" s="57">
        <v>1534</v>
      </c>
      <c r="U1538" s="66">
        <v>44</v>
      </c>
      <c r="V1538" s="66">
        <v>0</v>
      </c>
      <c r="W1538" s="65">
        <f t="shared" si="484"/>
        <v>12.222222222222221</v>
      </c>
      <c r="X1538" s="65">
        <f t="shared" si="490"/>
        <v>0.19444444444444464</v>
      </c>
      <c r="Y1538" s="67">
        <f t="shared" si="491"/>
        <v>10844.333333333341</v>
      </c>
      <c r="Z1538" s="57"/>
      <c r="AA1538" s="57"/>
      <c r="AC1538" s="57">
        <v>1534</v>
      </c>
      <c r="AD1538" s="66">
        <v>36.5</v>
      </c>
      <c r="AE1538" s="66">
        <v>0</v>
      </c>
      <c r="AF1538" s="65">
        <f t="shared" si="485"/>
        <v>10.138888888888889</v>
      </c>
      <c r="AG1538" s="65">
        <f t="shared" si="492"/>
        <v>-0.83333333333333215</v>
      </c>
      <c r="AH1538" s="67">
        <f t="shared" si="493"/>
        <v>10489.763888888881</v>
      </c>
      <c r="AI1538" s="57"/>
      <c r="AJ1538" s="57"/>
      <c r="AU1538" s="57">
        <v>1534</v>
      </c>
      <c r="AV1538" s="66">
        <v>72.599999999999994</v>
      </c>
      <c r="AW1538" s="66">
        <v>0</v>
      </c>
      <c r="AX1538" s="65">
        <f t="shared" si="486"/>
        <v>20.166666666666664</v>
      </c>
      <c r="AY1538" s="65">
        <f t="shared" si="494"/>
        <v>0.22222222222222143</v>
      </c>
      <c r="AZ1538" s="67">
        <f t="shared" si="495"/>
        <v>15305.027777777765</v>
      </c>
      <c r="BA1538" s="57"/>
      <c r="BB1538" s="57"/>
      <c r="BM1538" s="57">
        <v>1534</v>
      </c>
      <c r="BN1538" s="57">
        <v>60.4</v>
      </c>
      <c r="BO1538" s="66">
        <v>0</v>
      </c>
      <c r="BP1538" s="65">
        <f t="shared" si="487"/>
        <v>16.777777777777779</v>
      </c>
      <c r="BQ1538" s="65">
        <f t="shared" si="496"/>
        <v>0.11111111111111072</v>
      </c>
      <c r="BR1538" s="67">
        <f t="shared" si="497"/>
        <v>15753.583333333327</v>
      </c>
      <c r="BS1538" s="57"/>
      <c r="BT1538" s="57"/>
    </row>
    <row r="1539" spans="1:72" x14ac:dyDescent="0.25">
      <c r="A1539" s="31">
        <v>1539</v>
      </c>
      <c r="B1539" s="56">
        <v>1536</v>
      </c>
      <c r="C1539" s="71">
        <v>63.2</v>
      </c>
      <c r="D1539" s="71">
        <v>0</v>
      </c>
      <c r="E1539" s="71">
        <v>17.555555555555557</v>
      </c>
      <c r="F1539" s="71">
        <v>0.50000000000000355</v>
      </c>
      <c r="G1539" s="71">
        <v>15787.805555555547</v>
      </c>
      <c r="K1539" s="57">
        <v>1535</v>
      </c>
      <c r="L1539" s="66">
        <v>0</v>
      </c>
      <c r="M1539" s="66">
        <v>0</v>
      </c>
      <c r="N1539" s="65">
        <f t="shared" si="483"/>
        <v>0</v>
      </c>
      <c r="O1539" s="65">
        <f t="shared" si="488"/>
        <v>-0.1388888888888889</v>
      </c>
      <c r="P1539" s="67">
        <f t="shared" si="489"/>
        <v>8883.2222222222135</v>
      </c>
      <c r="Q1539" s="57"/>
      <c r="R1539" s="57"/>
      <c r="T1539" s="57">
        <v>1535</v>
      </c>
      <c r="U1539" s="66">
        <v>44.6</v>
      </c>
      <c r="V1539" s="66">
        <v>0</v>
      </c>
      <c r="W1539" s="65">
        <f t="shared" si="484"/>
        <v>12.388888888888889</v>
      </c>
      <c r="X1539" s="65">
        <f t="shared" si="490"/>
        <v>0.16666666666666785</v>
      </c>
      <c r="Y1539" s="67">
        <f t="shared" si="491"/>
        <v>10856.638888888896</v>
      </c>
      <c r="Z1539" s="57"/>
      <c r="AA1539" s="57"/>
      <c r="AC1539" s="57">
        <v>1535</v>
      </c>
      <c r="AD1539" s="66">
        <v>33.5</v>
      </c>
      <c r="AE1539" s="66">
        <v>0</v>
      </c>
      <c r="AF1539" s="65">
        <f t="shared" si="485"/>
        <v>9.3055555555555554</v>
      </c>
      <c r="AG1539" s="65">
        <f t="shared" si="492"/>
        <v>-0.83333333333333393</v>
      </c>
      <c r="AH1539" s="67">
        <f t="shared" si="493"/>
        <v>10499.486111111104</v>
      </c>
      <c r="AI1539" s="57"/>
      <c r="AJ1539" s="57"/>
      <c r="AU1539" s="57">
        <v>1535</v>
      </c>
      <c r="AV1539" s="66">
        <v>73.400000000000006</v>
      </c>
      <c r="AW1539" s="66">
        <v>0</v>
      </c>
      <c r="AX1539" s="65">
        <f t="shared" si="486"/>
        <v>20.388888888888889</v>
      </c>
      <c r="AY1539" s="65">
        <f t="shared" si="494"/>
        <v>0.22222222222222499</v>
      </c>
      <c r="AZ1539" s="67">
        <f t="shared" si="495"/>
        <v>15325.305555555542</v>
      </c>
      <c r="BA1539" s="57"/>
      <c r="BB1539" s="57"/>
      <c r="BM1539" s="57">
        <v>1535</v>
      </c>
      <c r="BN1539" s="57">
        <v>61.4</v>
      </c>
      <c r="BO1539" s="66">
        <v>0</v>
      </c>
      <c r="BP1539" s="65">
        <f t="shared" si="487"/>
        <v>17.055555555555554</v>
      </c>
      <c r="BQ1539" s="65">
        <f t="shared" si="496"/>
        <v>0.27777777777777501</v>
      </c>
      <c r="BR1539" s="67">
        <f t="shared" si="497"/>
        <v>15770.499999999993</v>
      </c>
      <c r="BS1539" s="57"/>
      <c r="BT1539" s="57"/>
    </row>
    <row r="1540" spans="1:72" x14ac:dyDescent="0.25">
      <c r="A1540" s="31">
        <v>1540</v>
      </c>
      <c r="B1540" s="56">
        <v>1537</v>
      </c>
      <c r="C1540" s="71">
        <v>65.599999999999994</v>
      </c>
      <c r="D1540" s="71">
        <v>0</v>
      </c>
      <c r="E1540" s="71">
        <v>18.222222222222221</v>
      </c>
      <c r="F1540" s="71">
        <v>0.6666666666666643</v>
      </c>
      <c r="G1540" s="71">
        <v>15805.694444444436</v>
      </c>
      <c r="K1540" s="57">
        <v>1536</v>
      </c>
      <c r="L1540" s="66">
        <v>0</v>
      </c>
      <c r="M1540" s="66">
        <v>0</v>
      </c>
      <c r="N1540" s="65">
        <f t="shared" si="483"/>
        <v>0</v>
      </c>
      <c r="O1540" s="65">
        <f t="shared" si="488"/>
        <v>0</v>
      </c>
      <c r="P1540" s="67">
        <f t="shared" si="489"/>
        <v>8883.2222222222135</v>
      </c>
      <c r="Q1540" s="57"/>
      <c r="R1540" s="57"/>
      <c r="T1540" s="57">
        <v>1536</v>
      </c>
      <c r="U1540" s="66">
        <v>45.3</v>
      </c>
      <c r="V1540" s="66">
        <v>0</v>
      </c>
      <c r="W1540" s="65">
        <f t="shared" si="484"/>
        <v>12.583333333333332</v>
      </c>
      <c r="X1540" s="65">
        <f t="shared" si="490"/>
        <v>0.19444444444444287</v>
      </c>
      <c r="Y1540" s="67">
        <f t="shared" si="491"/>
        <v>10869.125000000007</v>
      </c>
      <c r="Z1540" s="57"/>
      <c r="AA1540" s="57"/>
      <c r="AC1540" s="57">
        <v>1536</v>
      </c>
      <c r="AD1540" s="66">
        <v>30.4</v>
      </c>
      <c r="AE1540" s="66">
        <v>0</v>
      </c>
      <c r="AF1540" s="65">
        <f t="shared" si="485"/>
        <v>8.4444444444444446</v>
      </c>
      <c r="AG1540" s="65">
        <f t="shared" si="492"/>
        <v>-0.86111111111111072</v>
      </c>
      <c r="AH1540" s="67">
        <f t="shared" si="493"/>
        <v>10508.361111111104</v>
      </c>
      <c r="AI1540" s="57"/>
      <c r="AJ1540" s="57"/>
      <c r="AU1540" s="57">
        <v>1536</v>
      </c>
      <c r="AV1540" s="66">
        <v>74</v>
      </c>
      <c r="AW1540" s="66">
        <v>0</v>
      </c>
      <c r="AX1540" s="65">
        <f t="shared" si="486"/>
        <v>20.555555555555554</v>
      </c>
      <c r="AY1540" s="65">
        <f t="shared" si="494"/>
        <v>0.1666666666666643</v>
      </c>
      <c r="AZ1540" s="67">
        <f t="shared" si="495"/>
        <v>15345.777777777765</v>
      </c>
      <c r="BA1540" s="57"/>
      <c r="BB1540" s="57"/>
      <c r="BM1540" s="57">
        <v>1536</v>
      </c>
      <c r="BN1540" s="57">
        <v>63.2</v>
      </c>
      <c r="BO1540" s="66">
        <v>0</v>
      </c>
      <c r="BP1540" s="65">
        <f t="shared" si="487"/>
        <v>17.555555555555557</v>
      </c>
      <c r="BQ1540" s="65">
        <f t="shared" si="496"/>
        <v>0.50000000000000355</v>
      </c>
      <c r="BR1540" s="67">
        <f t="shared" si="497"/>
        <v>15787.805555555547</v>
      </c>
      <c r="BS1540" s="57"/>
      <c r="BT1540" s="57"/>
    </row>
    <row r="1541" spans="1:72" x14ac:dyDescent="0.25">
      <c r="A1541" s="31">
        <v>1541</v>
      </c>
      <c r="B1541" s="56">
        <v>1538</v>
      </c>
      <c r="C1541" s="71">
        <v>68.400000000000006</v>
      </c>
      <c r="D1541" s="71">
        <v>0</v>
      </c>
      <c r="E1541" s="71">
        <v>19</v>
      </c>
      <c r="F1541" s="71">
        <v>0.77777777777777857</v>
      </c>
      <c r="G1541" s="71">
        <v>15824.305555555547</v>
      </c>
      <c r="K1541" s="57">
        <v>1537</v>
      </c>
      <c r="L1541" s="66">
        <v>0</v>
      </c>
      <c r="M1541" s="66">
        <v>0</v>
      </c>
      <c r="N1541" s="65">
        <f t="shared" ref="N1541:N1604" si="498">L1541/3.6</f>
        <v>0</v>
      </c>
      <c r="O1541" s="65">
        <f t="shared" si="488"/>
        <v>0</v>
      </c>
      <c r="P1541" s="67">
        <f t="shared" si="489"/>
        <v>8883.2222222222135</v>
      </c>
      <c r="Q1541" s="57"/>
      <c r="R1541" s="57"/>
      <c r="T1541" s="57">
        <v>1537</v>
      </c>
      <c r="U1541" s="66">
        <v>45.5</v>
      </c>
      <c r="V1541" s="66">
        <v>0</v>
      </c>
      <c r="W1541" s="65">
        <f t="shared" ref="W1541:W1604" si="499">U1541/3.6</f>
        <v>12.638888888888889</v>
      </c>
      <c r="X1541" s="65">
        <f t="shared" si="490"/>
        <v>5.5555555555557135E-2</v>
      </c>
      <c r="Y1541" s="67">
        <f t="shared" si="491"/>
        <v>10881.736111111119</v>
      </c>
      <c r="Z1541" s="57"/>
      <c r="AA1541" s="57"/>
      <c r="AC1541" s="57">
        <v>1537</v>
      </c>
      <c r="AD1541" s="66">
        <v>27</v>
      </c>
      <c r="AE1541" s="66">
        <v>0</v>
      </c>
      <c r="AF1541" s="65">
        <f t="shared" ref="AF1541:AF1604" si="500">AD1541/3.6</f>
        <v>7.5</v>
      </c>
      <c r="AG1541" s="65">
        <f t="shared" si="492"/>
        <v>-0.94444444444444464</v>
      </c>
      <c r="AH1541" s="67">
        <f t="shared" si="493"/>
        <v>10516.333333333327</v>
      </c>
      <c r="AI1541" s="57"/>
      <c r="AJ1541" s="57"/>
      <c r="AU1541" s="57">
        <v>1537</v>
      </c>
      <c r="AV1541" s="66">
        <v>74.7</v>
      </c>
      <c r="AW1541" s="66">
        <v>0</v>
      </c>
      <c r="AX1541" s="65">
        <f t="shared" ref="AX1541:AX1604" si="501">AV1541/3.6</f>
        <v>20.75</v>
      </c>
      <c r="AY1541" s="65">
        <f t="shared" si="494"/>
        <v>0.19444444444444642</v>
      </c>
      <c r="AZ1541" s="67">
        <f t="shared" si="495"/>
        <v>15366.430555555542</v>
      </c>
      <c r="BA1541" s="57"/>
      <c r="BB1541" s="57"/>
      <c r="BM1541" s="57">
        <v>1537</v>
      </c>
      <c r="BN1541" s="57">
        <v>65.599999999999994</v>
      </c>
      <c r="BO1541" s="66">
        <v>0</v>
      </c>
      <c r="BP1541" s="65">
        <f t="shared" ref="BP1541:BP1604" si="502">BN1541/3.6</f>
        <v>18.222222222222221</v>
      </c>
      <c r="BQ1541" s="65">
        <f t="shared" si="496"/>
        <v>0.6666666666666643</v>
      </c>
      <c r="BR1541" s="67">
        <f t="shared" si="497"/>
        <v>15805.694444444436</v>
      </c>
      <c r="BS1541" s="57"/>
      <c r="BT1541" s="57"/>
    </row>
    <row r="1542" spans="1:72" x14ac:dyDescent="0.25">
      <c r="A1542" s="31">
        <v>1542</v>
      </c>
      <c r="B1542" s="56">
        <v>1539</v>
      </c>
      <c r="C1542" s="71">
        <v>71.599999999999994</v>
      </c>
      <c r="D1542" s="71">
        <v>0</v>
      </c>
      <c r="E1542" s="71">
        <v>19.888888888888886</v>
      </c>
      <c r="F1542" s="71">
        <v>0.88888888888888573</v>
      </c>
      <c r="G1542" s="71">
        <v>15843.749999999993</v>
      </c>
      <c r="K1542" s="57">
        <v>1538</v>
      </c>
      <c r="L1542" s="66">
        <v>0</v>
      </c>
      <c r="M1542" s="66">
        <v>0</v>
      </c>
      <c r="N1542" s="65">
        <f t="shared" si="498"/>
        <v>0</v>
      </c>
      <c r="O1542" s="65">
        <f t="shared" ref="O1542:O1605" si="503">N1542-N1541</f>
        <v>0</v>
      </c>
      <c r="P1542" s="67">
        <f t="shared" ref="P1542:P1605" si="504">N1541+(O1542/2)+P1541</f>
        <v>8883.2222222222135</v>
      </c>
      <c r="Q1542" s="57"/>
      <c r="R1542" s="57"/>
      <c r="T1542" s="57">
        <v>1538</v>
      </c>
      <c r="U1542" s="66">
        <v>45.5</v>
      </c>
      <c r="V1542" s="66">
        <v>0</v>
      </c>
      <c r="W1542" s="65">
        <f t="shared" si="499"/>
        <v>12.638888888888889</v>
      </c>
      <c r="X1542" s="65">
        <f t="shared" ref="X1542:X1605" si="505">W1542-W1541</f>
        <v>0</v>
      </c>
      <c r="Y1542" s="67">
        <f t="shared" ref="Y1542:Y1605" si="506">W1541+(X1542/2)+Y1541</f>
        <v>10894.375000000007</v>
      </c>
      <c r="Z1542" s="57"/>
      <c r="AA1542" s="57"/>
      <c r="AC1542" s="57">
        <v>1538</v>
      </c>
      <c r="AD1542" s="66">
        <v>23.6</v>
      </c>
      <c r="AE1542" s="66">
        <v>0</v>
      </c>
      <c r="AF1542" s="65">
        <f t="shared" si="500"/>
        <v>6.5555555555555554</v>
      </c>
      <c r="AG1542" s="65">
        <f t="shared" ref="AG1542:AG1605" si="507">AF1542-AF1541</f>
        <v>-0.94444444444444464</v>
      </c>
      <c r="AH1542" s="67">
        <f t="shared" ref="AH1542:AH1605" si="508">AF1541+(AG1542/2)+AH1541</f>
        <v>10523.361111111104</v>
      </c>
      <c r="AI1542" s="57"/>
      <c r="AJ1542" s="57"/>
      <c r="AU1542" s="57">
        <v>1538</v>
      </c>
      <c r="AV1542" s="66">
        <v>75.2</v>
      </c>
      <c r="AW1542" s="66">
        <v>0</v>
      </c>
      <c r="AX1542" s="65">
        <f t="shared" si="501"/>
        <v>20.888888888888889</v>
      </c>
      <c r="AY1542" s="65">
        <f t="shared" ref="AY1542:AY1605" si="509">AX1542-AX1541</f>
        <v>0.13888888888888928</v>
      </c>
      <c r="AZ1542" s="67">
        <f t="shared" ref="AZ1542:AZ1605" si="510">AX1541+(AY1542/2)+AZ1541</f>
        <v>15387.249999999987</v>
      </c>
      <c r="BA1542" s="57"/>
      <c r="BB1542" s="57"/>
      <c r="BM1542" s="57">
        <v>1538</v>
      </c>
      <c r="BN1542" s="57">
        <v>68.400000000000006</v>
      </c>
      <c r="BO1542" s="66">
        <v>0</v>
      </c>
      <c r="BP1542" s="65">
        <f t="shared" si="502"/>
        <v>19</v>
      </c>
      <c r="BQ1542" s="65">
        <f t="shared" ref="BQ1542:BQ1605" si="511">BP1542-BP1541</f>
        <v>0.77777777777777857</v>
      </c>
      <c r="BR1542" s="67">
        <f t="shared" ref="BR1542:BR1605" si="512">BP1541+(BQ1542/2)+BR1541</f>
        <v>15824.305555555547</v>
      </c>
      <c r="BS1542" s="57"/>
      <c r="BT1542" s="57"/>
    </row>
    <row r="1543" spans="1:72" x14ac:dyDescent="0.25">
      <c r="A1543" s="31">
        <v>1543</v>
      </c>
      <c r="B1543" s="56">
        <v>1540</v>
      </c>
      <c r="C1543" s="71">
        <v>74.900000000000006</v>
      </c>
      <c r="D1543" s="71">
        <v>0</v>
      </c>
      <c r="E1543" s="71">
        <v>20.805555555555557</v>
      </c>
      <c r="F1543" s="71">
        <v>0.9166666666666714</v>
      </c>
      <c r="G1543" s="71">
        <v>15864.097222222215</v>
      </c>
      <c r="K1543" s="57">
        <v>1539</v>
      </c>
      <c r="L1543" s="66">
        <v>0</v>
      </c>
      <c r="M1543" s="66">
        <v>0</v>
      </c>
      <c r="N1543" s="65">
        <f t="shared" si="498"/>
        <v>0</v>
      </c>
      <c r="O1543" s="65">
        <f t="shared" si="503"/>
        <v>0</v>
      </c>
      <c r="P1543" s="67">
        <f t="shared" si="504"/>
        <v>8883.2222222222135</v>
      </c>
      <c r="Q1543" s="57"/>
      <c r="R1543" s="57"/>
      <c r="T1543" s="57">
        <v>1539</v>
      </c>
      <c r="U1543" s="66">
        <v>45.2</v>
      </c>
      <c r="V1543" s="66">
        <v>0</v>
      </c>
      <c r="W1543" s="65">
        <f t="shared" si="499"/>
        <v>12.555555555555555</v>
      </c>
      <c r="X1543" s="65">
        <f t="shared" si="505"/>
        <v>-8.3333333333333925E-2</v>
      </c>
      <c r="Y1543" s="67">
        <f t="shared" si="506"/>
        <v>10906.97222222223</v>
      </c>
      <c r="Z1543" s="57"/>
      <c r="AA1543" s="57"/>
      <c r="AC1543" s="57">
        <v>1539</v>
      </c>
      <c r="AD1543" s="66">
        <v>21</v>
      </c>
      <c r="AE1543" s="66">
        <v>0</v>
      </c>
      <c r="AF1543" s="65">
        <f t="shared" si="500"/>
        <v>5.833333333333333</v>
      </c>
      <c r="AG1543" s="65">
        <f t="shared" si="507"/>
        <v>-0.72222222222222232</v>
      </c>
      <c r="AH1543" s="67">
        <f t="shared" si="508"/>
        <v>10529.555555555549</v>
      </c>
      <c r="AI1543" s="57"/>
      <c r="AJ1543" s="57"/>
      <c r="AU1543" s="57">
        <v>1539</v>
      </c>
      <c r="AV1543" s="66">
        <v>75.7</v>
      </c>
      <c r="AW1543" s="66">
        <v>0</v>
      </c>
      <c r="AX1543" s="65">
        <f t="shared" si="501"/>
        <v>21.027777777777779</v>
      </c>
      <c r="AY1543" s="65">
        <f t="shared" si="509"/>
        <v>0.13888888888888928</v>
      </c>
      <c r="AZ1543" s="67">
        <f t="shared" si="510"/>
        <v>15408.208333333321</v>
      </c>
      <c r="BA1543" s="57"/>
      <c r="BB1543" s="57"/>
      <c r="BM1543" s="57">
        <v>1539</v>
      </c>
      <c r="BN1543" s="57">
        <v>71.599999999999994</v>
      </c>
      <c r="BO1543" s="66">
        <v>0</v>
      </c>
      <c r="BP1543" s="65">
        <f t="shared" si="502"/>
        <v>19.888888888888886</v>
      </c>
      <c r="BQ1543" s="65">
        <f t="shared" si="511"/>
        <v>0.88888888888888573</v>
      </c>
      <c r="BR1543" s="67">
        <f t="shared" si="512"/>
        <v>15843.749999999993</v>
      </c>
      <c r="BS1543" s="57"/>
      <c r="BT1543" s="57"/>
    </row>
    <row r="1544" spans="1:72" x14ac:dyDescent="0.25">
      <c r="A1544" s="31">
        <v>1544</v>
      </c>
      <c r="B1544" s="56">
        <v>1541</v>
      </c>
      <c r="C1544" s="71">
        <v>78.400000000000006</v>
      </c>
      <c r="D1544" s="71">
        <v>0</v>
      </c>
      <c r="E1544" s="71">
        <v>21.777777777777779</v>
      </c>
      <c r="F1544" s="71">
        <v>0.97222222222222143</v>
      </c>
      <c r="G1544" s="71">
        <v>15885.388888888881</v>
      </c>
      <c r="K1544" s="57">
        <v>1540</v>
      </c>
      <c r="L1544" s="66">
        <v>0</v>
      </c>
      <c r="M1544" s="66">
        <v>0</v>
      </c>
      <c r="N1544" s="65">
        <f t="shared" si="498"/>
        <v>0</v>
      </c>
      <c r="O1544" s="65">
        <f t="shared" si="503"/>
        <v>0</v>
      </c>
      <c r="P1544" s="67">
        <f t="shared" si="504"/>
        <v>8883.2222222222135</v>
      </c>
      <c r="Q1544" s="57"/>
      <c r="R1544" s="57"/>
      <c r="T1544" s="57">
        <v>1540</v>
      </c>
      <c r="U1544" s="66">
        <v>44.7</v>
      </c>
      <c r="V1544" s="66">
        <v>0</v>
      </c>
      <c r="W1544" s="65">
        <f t="shared" si="499"/>
        <v>12.416666666666668</v>
      </c>
      <c r="X1544" s="65">
        <f t="shared" si="505"/>
        <v>-0.13888888888888751</v>
      </c>
      <c r="Y1544" s="67">
        <f t="shared" si="506"/>
        <v>10919.458333333341</v>
      </c>
      <c r="Z1544" s="57"/>
      <c r="AA1544" s="57"/>
      <c r="AC1544" s="57">
        <v>1540</v>
      </c>
      <c r="AD1544" s="66">
        <v>19.5</v>
      </c>
      <c r="AE1544" s="66">
        <v>0</v>
      </c>
      <c r="AF1544" s="65">
        <f t="shared" si="500"/>
        <v>5.416666666666667</v>
      </c>
      <c r="AG1544" s="65">
        <f t="shared" si="507"/>
        <v>-0.41666666666666607</v>
      </c>
      <c r="AH1544" s="67">
        <f t="shared" si="508"/>
        <v>10535.180555555549</v>
      </c>
      <c r="AI1544" s="57"/>
      <c r="AJ1544" s="57"/>
      <c r="AU1544" s="57">
        <v>1540</v>
      </c>
      <c r="AV1544" s="66">
        <v>76.400000000000006</v>
      </c>
      <c r="AW1544" s="66">
        <v>0</v>
      </c>
      <c r="AX1544" s="65">
        <f t="shared" si="501"/>
        <v>21.222222222222225</v>
      </c>
      <c r="AY1544" s="65">
        <f t="shared" si="509"/>
        <v>0.19444444444444642</v>
      </c>
      <c r="AZ1544" s="67">
        <f t="shared" si="510"/>
        <v>15429.333333333321</v>
      </c>
      <c r="BA1544" s="57"/>
      <c r="BB1544" s="57"/>
      <c r="BM1544" s="57">
        <v>1540</v>
      </c>
      <c r="BN1544" s="57">
        <v>74.900000000000006</v>
      </c>
      <c r="BO1544" s="66">
        <v>0</v>
      </c>
      <c r="BP1544" s="65">
        <f t="shared" si="502"/>
        <v>20.805555555555557</v>
      </c>
      <c r="BQ1544" s="65">
        <f t="shared" si="511"/>
        <v>0.9166666666666714</v>
      </c>
      <c r="BR1544" s="67">
        <f t="shared" si="512"/>
        <v>15864.097222222215</v>
      </c>
      <c r="BS1544" s="57"/>
      <c r="BT1544" s="57"/>
    </row>
    <row r="1545" spans="1:72" x14ac:dyDescent="0.25">
      <c r="A1545" s="31">
        <v>1545</v>
      </c>
      <c r="B1545" s="56">
        <v>1542</v>
      </c>
      <c r="C1545" s="71">
        <v>81.8</v>
      </c>
      <c r="D1545" s="71">
        <v>0</v>
      </c>
      <c r="E1545" s="71">
        <v>22.722222222222221</v>
      </c>
      <c r="F1545" s="71">
        <v>0.94444444444444287</v>
      </c>
      <c r="G1545" s="71">
        <v>15907.638888888881</v>
      </c>
      <c r="K1545" s="57">
        <v>1541</v>
      </c>
      <c r="L1545" s="66">
        <v>2.2000000000000002</v>
      </c>
      <c r="M1545" s="66">
        <v>0</v>
      </c>
      <c r="N1545" s="65">
        <f t="shared" si="498"/>
        <v>0.61111111111111116</v>
      </c>
      <c r="O1545" s="65">
        <f t="shared" si="503"/>
        <v>0.61111111111111116</v>
      </c>
      <c r="P1545" s="67">
        <f t="shared" si="504"/>
        <v>8883.5277777777683</v>
      </c>
      <c r="Q1545" s="57"/>
      <c r="R1545" s="57"/>
      <c r="T1545" s="57">
        <v>1541</v>
      </c>
      <c r="U1545" s="66">
        <v>44.2</v>
      </c>
      <c r="V1545" s="66">
        <v>0</v>
      </c>
      <c r="W1545" s="65">
        <f t="shared" si="499"/>
        <v>12.277777777777779</v>
      </c>
      <c r="X1545" s="65">
        <f t="shared" si="505"/>
        <v>-0.13888888888888928</v>
      </c>
      <c r="Y1545" s="67">
        <f t="shared" si="506"/>
        <v>10931.805555555564</v>
      </c>
      <c r="Z1545" s="57"/>
      <c r="AA1545" s="57"/>
      <c r="AC1545" s="57">
        <v>1541</v>
      </c>
      <c r="AD1545" s="66">
        <v>17.600000000000001</v>
      </c>
      <c r="AE1545" s="66">
        <v>0</v>
      </c>
      <c r="AF1545" s="65">
        <f t="shared" si="500"/>
        <v>4.8888888888888893</v>
      </c>
      <c r="AG1545" s="65">
        <f t="shared" si="507"/>
        <v>-0.52777777777777768</v>
      </c>
      <c r="AH1545" s="67">
        <f t="shared" si="508"/>
        <v>10540.333333333327</v>
      </c>
      <c r="AI1545" s="57"/>
      <c r="AJ1545" s="57"/>
      <c r="AU1545" s="57">
        <v>1541</v>
      </c>
      <c r="AV1545" s="66">
        <v>77.2</v>
      </c>
      <c r="AW1545" s="66">
        <v>0</v>
      </c>
      <c r="AX1545" s="65">
        <f t="shared" si="501"/>
        <v>21.444444444444446</v>
      </c>
      <c r="AY1545" s="65">
        <f t="shared" si="509"/>
        <v>0.22222222222222143</v>
      </c>
      <c r="AZ1545" s="67">
        <f t="shared" si="510"/>
        <v>15450.666666666655</v>
      </c>
      <c r="BA1545" s="57"/>
      <c r="BB1545" s="57"/>
      <c r="BM1545" s="57">
        <v>1541</v>
      </c>
      <c r="BN1545" s="57">
        <v>78.400000000000006</v>
      </c>
      <c r="BO1545" s="66">
        <v>0</v>
      </c>
      <c r="BP1545" s="65">
        <f t="shared" si="502"/>
        <v>21.777777777777779</v>
      </c>
      <c r="BQ1545" s="65">
        <f t="shared" si="511"/>
        <v>0.97222222222222143</v>
      </c>
      <c r="BR1545" s="67">
        <f t="shared" si="512"/>
        <v>15885.388888888881</v>
      </c>
      <c r="BS1545" s="57"/>
      <c r="BT1545" s="57"/>
    </row>
    <row r="1546" spans="1:72" x14ac:dyDescent="0.25">
      <c r="A1546" s="31">
        <v>1546</v>
      </c>
      <c r="B1546" s="56">
        <v>1543</v>
      </c>
      <c r="C1546" s="71">
        <v>84.9</v>
      </c>
      <c r="D1546" s="71">
        <v>0</v>
      </c>
      <c r="E1546" s="71">
        <v>23.583333333333336</v>
      </c>
      <c r="F1546" s="71">
        <v>0.86111111111111427</v>
      </c>
      <c r="G1546" s="71">
        <v>15930.791666666659</v>
      </c>
      <c r="K1546" s="57">
        <v>1542</v>
      </c>
      <c r="L1546" s="66">
        <v>4.5</v>
      </c>
      <c r="M1546" s="66">
        <v>0</v>
      </c>
      <c r="N1546" s="65">
        <f t="shared" si="498"/>
        <v>1.25</v>
      </c>
      <c r="O1546" s="65">
        <f t="shared" si="503"/>
        <v>0.63888888888888884</v>
      </c>
      <c r="P1546" s="67">
        <f t="shared" si="504"/>
        <v>8884.458333333323</v>
      </c>
      <c r="Q1546" s="57"/>
      <c r="R1546" s="57"/>
      <c r="T1546" s="57">
        <v>1542</v>
      </c>
      <c r="U1546" s="66">
        <v>43.6</v>
      </c>
      <c r="V1546" s="66">
        <v>0</v>
      </c>
      <c r="W1546" s="65">
        <f t="shared" si="499"/>
        <v>12.111111111111111</v>
      </c>
      <c r="X1546" s="65">
        <f t="shared" si="505"/>
        <v>-0.16666666666666785</v>
      </c>
      <c r="Y1546" s="67">
        <f t="shared" si="506"/>
        <v>10944.000000000009</v>
      </c>
      <c r="Z1546" s="57"/>
      <c r="AA1546" s="57"/>
      <c r="AC1546" s="57">
        <v>1542</v>
      </c>
      <c r="AD1546" s="66">
        <v>16.100000000000001</v>
      </c>
      <c r="AE1546" s="66">
        <v>0</v>
      </c>
      <c r="AF1546" s="65">
        <f t="shared" si="500"/>
        <v>4.4722222222222223</v>
      </c>
      <c r="AG1546" s="65">
        <f t="shared" si="507"/>
        <v>-0.41666666666666696</v>
      </c>
      <c r="AH1546" s="67">
        <f t="shared" si="508"/>
        <v>10545.013888888881</v>
      </c>
      <c r="AI1546" s="57"/>
      <c r="AJ1546" s="57"/>
      <c r="AU1546" s="57">
        <v>1542</v>
      </c>
      <c r="AV1546" s="66">
        <v>78.2</v>
      </c>
      <c r="AW1546" s="66">
        <v>0</v>
      </c>
      <c r="AX1546" s="65">
        <f t="shared" si="501"/>
        <v>21.722222222222221</v>
      </c>
      <c r="AY1546" s="65">
        <f t="shared" si="509"/>
        <v>0.27777777777777501</v>
      </c>
      <c r="AZ1546" s="67">
        <f t="shared" si="510"/>
        <v>15472.249999999989</v>
      </c>
      <c r="BA1546" s="57"/>
      <c r="BB1546" s="57"/>
      <c r="BM1546" s="57">
        <v>1542</v>
      </c>
      <c r="BN1546" s="57">
        <v>81.8</v>
      </c>
      <c r="BO1546" s="66">
        <v>0</v>
      </c>
      <c r="BP1546" s="65">
        <f t="shared" si="502"/>
        <v>22.722222222222221</v>
      </c>
      <c r="BQ1546" s="65">
        <f t="shared" si="511"/>
        <v>0.94444444444444287</v>
      </c>
      <c r="BR1546" s="67">
        <f t="shared" si="512"/>
        <v>15907.638888888881</v>
      </c>
      <c r="BS1546" s="57"/>
      <c r="BT1546" s="57"/>
    </row>
    <row r="1547" spans="1:72" x14ac:dyDescent="0.25">
      <c r="A1547" s="31">
        <v>1547</v>
      </c>
      <c r="B1547" s="56">
        <v>1544</v>
      </c>
      <c r="C1547" s="71">
        <v>87.4</v>
      </c>
      <c r="D1547" s="71">
        <v>0</v>
      </c>
      <c r="E1547" s="71">
        <v>24.277777777777779</v>
      </c>
      <c r="F1547" s="71">
        <v>0.69444444444444287</v>
      </c>
      <c r="G1547" s="71">
        <v>15954.722222222214</v>
      </c>
      <c r="K1547" s="57">
        <v>1543</v>
      </c>
      <c r="L1547" s="66">
        <v>6.6</v>
      </c>
      <c r="M1547" s="66">
        <v>0</v>
      </c>
      <c r="N1547" s="65">
        <f t="shared" si="498"/>
        <v>1.8333333333333333</v>
      </c>
      <c r="O1547" s="65">
        <f t="shared" si="503"/>
        <v>0.58333333333333326</v>
      </c>
      <c r="P1547" s="67">
        <f t="shared" si="504"/>
        <v>8885.9999999999891</v>
      </c>
      <c r="Q1547" s="57"/>
      <c r="R1547" s="57"/>
      <c r="T1547" s="57">
        <v>1543</v>
      </c>
      <c r="U1547" s="66">
        <v>43.1</v>
      </c>
      <c r="V1547" s="66">
        <v>0</v>
      </c>
      <c r="W1547" s="65">
        <f t="shared" si="499"/>
        <v>11.972222222222223</v>
      </c>
      <c r="X1547" s="65">
        <f t="shared" si="505"/>
        <v>-0.13888888888888751</v>
      </c>
      <c r="Y1547" s="67">
        <f t="shared" si="506"/>
        <v>10956.041666666675</v>
      </c>
      <c r="Z1547" s="57"/>
      <c r="AA1547" s="57"/>
      <c r="AC1547" s="57">
        <v>1543</v>
      </c>
      <c r="AD1547" s="66">
        <v>14.5</v>
      </c>
      <c r="AE1547" s="66">
        <v>0</v>
      </c>
      <c r="AF1547" s="65">
        <f t="shared" si="500"/>
        <v>4.0277777777777777</v>
      </c>
      <c r="AG1547" s="65">
        <f t="shared" si="507"/>
        <v>-0.44444444444444464</v>
      </c>
      <c r="AH1547" s="67">
        <f t="shared" si="508"/>
        <v>10549.263888888881</v>
      </c>
      <c r="AI1547" s="57"/>
      <c r="AJ1547" s="57"/>
      <c r="AU1547" s="57">
        <v>1543</v>
      </c>
      <c r="AV1547" s="66">
        <v>78.900000000000006</v>
      </c>
      <c r="AW1547" s="66">
        <v>0</v>
      </c>
      <c r="AX1547" s="65">
        <f t="shared" si="501"/>
        <v>21.916666666666668</v>
      </c>
      <c r="AY1547" s="65">
        <f t="shared" si="509"/>
        <v>0.19444444444444642</v>
      </c>
      <c r="AZ1547" s="67">
        <f t="shared" si="510"/>
        <v>15494.069444444434</v>
      </c>
      <c r="BA1547" s="57"/>
      <c r="BB1547" s="57"/>
      <c r="BM1547" s="57">
        <v>1543</v>
      </c>
      <c r="BN1547" s="57">
        <v>84.9</v>
      </c>
      <c r="BO1547" s="66">
        <v>0</v>
      </c>
      <c r="BP1547" s="65">
        <f t="shared" si="502"/>
        <v>23.583333333333336</v>
      </c>
      <c r="BQ1547" s="65">
        <f t="shared" si="511"/>
        <v>0.86111111111111427</v>
      </c>
      <c r="BR1547" s="67">
        <f t="shared" si="512"/>
        <v>15930.791666666659</v>
      </c>
      <c r="BS1547" s="57"/>
      <c r="BT1547" s="57"/>
    </row>
    <row r="1548" spans="1:72" x14ac:dyDescent="0.25">
      <c r="A1548" s="31">
        <v>1548</v>
      </c>
      <c r="B1548" s="56">
        <v>1545</v>
      </c>
      <c r="C1548" s="71">
        <v>89</v>
      </c>
      <c r="D1548" s="71">
        <v>0</v>
      </c>
      <c r="E1548" s="71">
        <v>24.722222222222221</v>
      </c>
      <c r="F1548" s="71">
        <v>0.44444444444444287</v>
      </c>
      <c r="G1548" s="71">
        <v>15979.222222222214</v>
      </c>
      <c r="K1548" s="57">
        <v>1544</v>
      </c>
      <c r="L1548" s="66">
        <v>8.6</v>
      </c>
      <c r="M1548" s="66">
        <v>0</v>
      </c>
      <c r="N1548" s="65">
        <f t="shared" si="498"/>
        <v>2.3888888888888888</v>
      </c>
      <c r="O1548" s="65">
        <f t="shared" si="503"/>
        <v>0.55555555555555558</v>
      </c>
      <c r="P1548" s="67">
        <f t="shared" si="504"/>
        <v>8888.1111111111004</v>
      </c>
      <c r="Q1548" s="57"/>
      <c r="R1548" s="57"/>
      <c r="T1548" s="57">
        <v>1544</v>
      </c>
      <c r="U1548" s="66">
        <v>42.8</v>
      </c>
      <c r="V1548" s="66">
        <v>0</v>
      </c>
      <c r="W1548" s="65">
        <f t="shared" si="499"/>
        <v>11.888888888888888</v>
      </c>
      <c r="X1548" s="65">
        <f t="shared" si="505"/>
        <v>-8.3333333333335702E-2</v>
      </c>
      <c r="Y1548" s="67">
        <f t="shared" si="506"/>
        <v>10967.97222222223</v>
      </c>
      <c r="Z1548" s="57"/>
      <c r="AA1548" s="57"/>
      <c r="AC1548" s="57">
        <v>1544</v>
      </c>
      <c r="AD1548" s="66">
        <v>13.5</v>
      </c>
      <c r="AE1548" s="66">
        <v>0</v>
      </c>
      <c r="AF1548" s="65">
        <f t="shared" si="500"/>
        <v>3.75</v>
      </c>
      <c r="AG1548" s="65">
        <f t="shared" si="507"/>
        <v>-0.27777777777777768</v>
      </c>
      <c r="AH1548" s="67">
        <f t="shared" si="508"/>
        <v>10553.15277777777</v>
      </c>
      <c r="AI1548" s="57"/>
      <c r="AJ1548" s="57"/>
      <c r="AU1548" s="57">
        <v>1544</v>
      </c>
      <c r="AV1548" s="66">
        <v>79.900000000000006</v>
      </c>
      <c r="AW1548" s="66">
        <v>0</v>
      </c>
      <c r="AX1548" s="65">
        <f t="shared" si="501"/>
        <v>22.194444444444446</v>
      </c>
      <c r="AY1548" s="65">
        <f t="shared" si="509"/>
        <v>0.27777777777777857</v>
      </c>
      <c r="AZ1548" s="67">
        <f t="shared" si="510"/>
        <v>15516.124999999989</v>
      </c>
      <c r="BA1548" s="57"/>
      <c r="BB1548" s="57"/>
      <c r="BM1548" s="57">
        <v>1544</v>
      </c>
      <c r="BN1548" s="57">
        <v>87.4</v>
      </c>
      <c r="BO1548" s="66">
        <v>0</v>
      </c>
      <c r="BP1548" s="65">
        <f t="shared" si="502"/>
        <v>24.277777777777779</v>
      </c>
      <c r="BQ1548" s="65">
        <f t="shared" si="511"/>
        <v>0.69444444444444287</v>
      </c>
      <c r="BR1548" s="67">
        <f t="shared" si="512"/>
        <v>15954.722222222214</v>
      </c>
      <c r="BS1548" s="57"/>
      <c r="BT1548" s="57"/>
    </row>
    <row r="1549" spans="1:72" x14ac:dyDescent="0.25">
      <c r="A1549" s="31">
        <v>1549</v>
      </c>
      <c r="B1549" s="56">
        <v>1546</v>
      </c>
      <c r="C1549" s="71">
        <v>90</v>
      </c>
      <c r="D1549" s="71">
        <v>0</v>
      </c>
      <c r="E1549" s="71">
        <v>25</v>
      </c>
      <c r="F1549" s="71">
        <v>0.27777777777777857</v>
      </c>
      <c r="G1549" s="71">
        <v>16004.083333333325</v>
      </c>
      <c r="K1549" s="57">
        <v>1545</v>
      </c>
      <c r="L1549" s="66">
        <v>10.6</v>
      </c>
      <c r="M1549" s="66">
        <v>0</v>
      </c>
      <c r="N1549" s="65">
        <f t="shared" si="498"/>
        <v>2.9444444444444442</v>
      </c>
      <c r="O1549" s="65">
        <f t="shared" si="503"/>
        <v>0.55555555555555536</v>
      </c>
      <c r="P1549" s="67">
        <f t="shared" si="504"/>
        <v>8890.7777777777665</v>
      </c>
      <c r="Q1549" s="57"/>
      <c r="R1549" s="57"/>
      <c r="T1549" s="57">
        <v>1545</v>
      </c>
      <c r="U1549" s="66">
        <v>42.7</v>
      </c>
      <c r="V1549" s="66">
        <v>0</v>
      </c>
      <c r="W1549" s="65">
        <f t="shared" si="499"/>
        <v>11.861111111111112</v>
      </c>
      <c r="X1549" s="65">
        <f t="shared" si="505"/>
        <v>-2.7777777777775015E-2</v>
      </c>
      <c r="Y1549" s="67">
        <f t="shared" si="506"/>
        <v>10979.84722222223</v>
      </c>
      <c r="Z1549" s="57"/>
      <c r="AA1549" s="57"/>
      <c r="AC1549" s="57">
        <v>1545</v>
      </c>
      <c r="AD1549" s="66">
        <v>13.7</v>
      </c>
      <c r="AE1549" s="66">
        <v>0</v>
      </c>
      <c r="AF1549" s="65">
        <f t="shared" si="500"/>
        <v>3.8055555555555554</v>
      </c>
      <c r="AG1549" s="65">
        <f t="shared" si="507"/>
        <v>5.5555555555555358E-2</v>
      </c>
      <c r="AH1549" s="67">
        <f t="shared" si="508"/>
        <v>10556.930555555547</v>
      </c>
      <c r="AI1549" s="57"/>
      <c r="AJ1549" s="57"/>
      <c r="AU1549" s="57">
        <v>1545</v>
      </c>
      <c r="AV1549" s="66">
        <v>81.099999999999994</v>
      </c>
      <c r="AW1549" s="66">
        <v>0</v>
      </c>
      <c r="AX1549" s="65">
        <f t="shared" si="501"/>
        <v>22.527777777777775</v>
      </c>
      <c r="AY1549" s="65">
        <f t="shared" si="509"/>
        <v>0.3333333333333286</v>
      </c>
      <c r="AZ1549" s="67">
        <f t="shared" si="510"/>
        <v>15538.4861111111</v>
      </c>
      <c r="BA1549" s="57"/>
      <c r="BB1549" s="57"/>
      <c r="BM1549" s="57">
        <v>1545</v>
      </c>
      <c r="BN1549" s="57">
        <v>89</v>
      </c>
      <c r="BO1549" s="66">
        <v>0</v>
      </c>
      <c r="BP1549" s="65">
        <f t="shared" si="502"/>
        <v>24.722222222222221</v>
      </c>
      <c r="BQ1549" s="65">
        <f t="shared" si="511"/>
        <v>0.44444444444444287</v>
      </c>
      <c r="BR1549" s="67">
        <f t="shared" si="512"/>
        <v>15979.222222222214</v>
      </c>
      <c r="BS1549" s="57"/>
      <c r="BT1549" s="57"/>
    </row>
    <row r="1550" spans="1:72" x14ac:dyDescent="0.25">
      <c r="A1550" s="31">
        <v>1550</v>
      </c>
      <c r="B1550" s="56">
        <v>1547</v>
      </c>
      <c r="C1550" s="71">
        <v>90.6</v>
      </c>
      <c r="D1550" s="71">
        <v>0</v>
      </c>
      <c r="E1550" s="71">
        <v>25.166666666666664</v>
      </c>
      <c r="F1550" s="71">
        <v>0.1666666666666643</v>
      </c>
      <c r="G1550" s="71">
        <v>16029.166666666659</v>
      </c>
      <c r="K1550" s="57">
        <v>1546</v>
      </c>
      <c r="L1550" s="66">
        <v>12.5</v>
      </c>
      <c r="M1550" s="66">
        <v>0</v>
      </c>
      <c r="N1550" s="65">
        <f t="shared" si="498"/>
        <v>3.4722222222222223</v>
      </c>
      <c r="O1550" s="65">
        <f t="shared" si="503"/>
        <v>0.52777777777777812</v>
      </c>
      <c r="P1550" s="67">
        <f t="shared" si="504"/>
        <v>8893.9861111111004</v>
      </c>
      <c r="Q1550" s="57"/>
      <c r="R1550" s="57"/>
      <c r="T1550" s="57">
        <v>1546</v>
      </c>
      <c r="U1550" s="66">
        <v>42.8</v>
      </c>
      <c r="V1550" s="66">
        <v>0</v>
      </c>
      <c r="W1550" s="65">
        <f t="shared" si="499"/>
        <v>11.888888888888888</v>
      </c>
      <c r="X1550" s="65">
        <f t="shared" si="505"/>
        <v>2.7777777777775015E-2</v>
      </c>
      <c r="Y1550" s="67">
        <f t="shared" si="506"/>
        <v>10991.72222222223</v>
      </c>
      <c r="Z1550" s="57"/>
      <c r="AA1550" s="57"/>
      <c r="AC1550" s="57">
        <v>1546</v>
      </c>
      <c r="AD1550" s="66">
        <v>16</v>
      </c>
      <c r="AE1550" s="66">
        <v>0</v>
      </c>
      <c r="AF1550" s="65">
        <f t="shared" si="500"/>
        <v>4.4444444444444446</v>
      </c>
      <c r="AG1550" s="65">
        <f t="shared" si="507"/>
        <v>0.63888888888888928</v>
      </c>
      <c r="AH1550" s="67">
        <f t="shared" si="508"/>
        <v>10561.055555555547</v>
      </c>
      <c r="AI1550" s="57"/>
      <c r="AJ1550" s="57"/>
      <c r="AU1550" s="57">
        <v>1546</v>
      </c>
      <c r="AV1550" s="66">
        <v>82.4</v>
      </c>
      <c r="AW1550" s="66">
        <v>0</v>
      </c>
      <c r="AX1550" s="65">
        <f t="shared" si="501"/>
        <v>22.888888888888889</v>
      </c>
      <c r="AY1550" s="65">
        <f t="shared" si="509"/>
        <v>0.36111111111111427</v>
      </c>
      <c r="AZ1550" s="67">
        <f t="shared" si="510"/>
        <v>15561.194444444434</v>
      </c>
      <c r="BA1550" s="57"/>
      <c r="BB1550" s="57"/>
      <c r="BM1550" s="57">
        <v>1546</v>
      </c>
      <c r="BN1550" s="57">
        <v>90</v>
      </c>
      <c r="BO1550" s="66">
        <v>0</v>
      </c>
      <c r="BP1550" s="65">
        <f t="shared" si="502"/>
        <v>25</v>
      </c>
      <c r="BQ1550" s="65">
        <f t="shared" si="511"/>
        <v>0.27777777777777857</v>
      </c>
      <c r="BR1550" s="67">
        <f t="shared" si="512"/>
        <v>16004.083333333325</v>
      </c>
      <c r="BS1550" s="57"/>
      <c r="BT1550" s="57"/>
    </row>
    <row r="1551" spans="1:72" x14ac:dyDescent="0.25">
      <c r="A1551" s="31">
        <v>1551</v>
      </c>
      <c r="B1551" s="56">
        <v>1548</v>
      </c>
      <c r="C1551" s="71">
        <v>91</v>
      </c>
      <c r="D1551" s="71">
        <v>0</v>
      </c>
      <c r="E1551" s="71">
        <v>25.277777777777779</v>
      </c>
      <c r="F1551" s="71">
        <v>0.11111111111111427</v>
      </c>
      <c r="G1551" s="71">
        <v>16054.388888888881</v>
      </c>
      <c r="K1551" s="57">
        <v>1547</v>
      </c>
      <c r="L1551" s="66">
        <v>14.4</v>
      </c>
      <c r="M1551" s="66">
        <v>0</v>
      </c>
      <c r="N1551" s="65">
        <f t="shared" si="498"/>
        <v>4</v>
      </c>
      <c r="O1551" s="65">
        <f t="shared" si="503"/>
        <v>0.52777777777777768</v>
      </c>
      <c r="P1551" s="67">
        <f t="shared" si="504"/>
        <v>8897.7222222222117</v>
      </c>
      <c r="Q1551" s="57"/>
      <c r="R1551" s="57"/>
      <c r="T1551" s="57">
        <v>1547</v>
      </c>
      <c r="U1551" s="66">
        <v>43.3</v>
      </c>
      <c r="V1551" s="66">
        <v>0</v>
      </c>
      <c r="W1551" s="65">
        <f t="shared" si="499"/>
        <v>12.027777777777777</v>
      </c>
      <c r="X1551" s="65">
        <f t="shared" si="505"/>
        <v>0.13888888888888928</v>
      </c>
      <c r="Y1551" s="67">
        <f t="shared" si="506"/>
        <v>11003.680555555564</v>
      </c>
      <c r="Z1551" s="57"/>
      <c r="AA1551" s="57"/>
      <c r="AC1551" s="57">
        <v>1547</v>
      </c>
      <c r="AD1551" s="66">
        <v>18.100000000000001</v>
      </c>
      <c r="AE1551" s="66">
        <v>0</v>
      </c>
      <c r="AF1551" s="65">
        <f t="shared" si="500"/>
        <v>5.0277777777777777</v>
      </c>
      <c r="AG1551" s="65">
        <f t="shared" si="507"/>
        <v>0.58333333333333304</v>
      </c>
      <c r="AH1551" s="67">
        <f t="shared" si="508"/>
        <v>10565.791666666659</v>
      </c>
      <c r="AI1551" s="57"/>
      <c r="AJ1551" s="57"/>
      <c r="AU1551" s="57">
        <v>1547</v>
      </c>
      <c r="AV1551" s="66">
        <v>83.7</v>
      </c>
      <c r="AW1551" s="66">
        <v>0</v>
      </c>
      <c r="AX1551" s="65">
        <f t="shared" si="501"/>
        <v>23.25</v>
      </c>
      <c r="AY1551" s="65">
        <f t="shared" si="509"/>
        <v>0.36111111111111072</v>
      </c>
      <c r="AZ1551" s="67">
        <f t="shared" si="510"/>
        <v>15584.26388888888</v>
      </c>
      <c r="BA1551" s="57"/>
      <c r="BB1551" s="57"/>
      <c r="BM1551" s="57">
        <v>1547</v>
      </c>
      <c r="BN1551" s="57">
        <v>90.6</v>
      </c>
      <c r="BO1551" s="66">
        <v>0</v>
      </c>
      <c r="BP1551" s="65">
        <f t="shared" si="502"/>
        <v>25.166666666666664</v>
      </c>
      <c r="BQ1551" s="65">
        <f t="shared" si="511"/>
        <v>0.1666666666666643</v>
      </c>
      <c r="BR1551" s="67">
        <f t="shared" si="512"/>
        <v>16029.166666666659</v>
      </c>
      <c r="BS1551" s="57"/>
      <c r="BT1551" s="57"/>
    </row>
    <row r="1552" spans="1:72" x14ac:dyDescent="0.25">
      <c r="A1552" s="31">
        <v>1552</v>
      </c>
      <c r="B1552" s="56">
        <v>1549</v>
      </c>
      <c r="C1552" s="71">
        <v>91.5</v>
      </c>
      <c r="D1552" s="71">
        <v>0</v>
      </c>
      <c r="E1552" s="71">
        <v>25.416666666666664</v>
      </c>
      <c r="F1552" s="71">
        <v>0.13888888888888573</v>
      </c>
      <c r="G1552" s="71">
        <v>16079.736111111104</v>
      </c>
      <c r="K1552" s="57">
        <v>1548</v>
      </c>
      <c r="L1552" s="66">
        <v>16.3</v>
      </c>
      <c r="M1552" s="66">
        <v>0</v>
      </c>
      <c r="N1552" s="65">
        <f t="shared" si="498"/>
        <v>4.5277777777777777</v>
      </c>
      <c r="O1552" s="65">
        <f t="shared" si="503"/>
        <v>0.52777777777777768</v>
      </c>
      <c r="P1552" s="67">
        <f t="shared" si="504"/>
        <v>8901.9861111111004</v>
      </c>
      <c r="Q1552" s="57"/>
      <c r="R1552" s="57"/>
      <c r="T1552" s="57">
        <v>1548</v>
      </c>
      <c r="U1552" s="66">
        <v>43.9</v>
      </c>
      <c r="V1552" s="66">
        <v>0</v>
      </c>
      <c r="W1552" s="65">
        <f t="shared" si="499"/>
        <v>12.194444444444443</v>
      </c>
      <c r="X1552" s="65">
        <f t="shared" si="505"/>
        <v>0.16666666666666607</v>
      </c>
      <c r="Y1552" s="67">
        <f t="shared" si="506"/>
        <v>11015.791666666675</v>
      </c>
      <c r="Z1552" s="57"/>
      <c r="AA1552" s="57"/>
      <c r="AC1552" s="57">
        <v>1548</v>
      </c>
      <c r="AD1552" s="66">
        <v>20.8</v>
      </c>
      <c r="AE1552" s="66">
        <v>0</v>
      </c>
      <c r="AF1552" s="65">
        <f t="shared" si="500"/>
        <v>5.7777777777777777</v>
      </c>
      <c r="AG1552" s="65">
        <f t="shared" si="507"/>
        <v>0.75</v>
      </c>
      <c r="AH1552" s="67">
        <f t="shared" si="508"/>
        <v>10571.194444444436</v>
      </c>
      <c r="AI1552" s="57"/>
      <c r="AJ1552" s="57"/>
      <c r="AU1552" s="57">
        <v>1548</v>
      </c>
      <c r="AV1552" s="66">
        <v>85.4</v>
      </c>
      <c r="AW1552" s="66">
        <v>0</v>
      </c>
      <c r="AX1552" s="65">
        <f t="shared" si="501"/>
        <v>23.722222222222225</v>
      </c>
      <c r="AY1552" s="65">
        <f t="shared" si="509"/>
        <v>0.47222222222222499</v>
      </c>
      <c r="AZ1552" s="67">
        <f t="shared" si="510"/>
        <v>15607.749999999991</v>
      </c>
      <c r="BA1552" s="57"/>
      <c r="BB1552" s="57"/>
      <c r="BM1552" s="57">
        <v>1548</v>
      </c>
      <c r="BN1552" s="57">
        <v>91</v>
      </c>
      <c r="BO1552" s="66">
        <v>0</v>
      </c>
      <c r="BP1552" s="65">
        <f t="shared" si="502"/>
        <v>25.277777777777779</v>
      </c>
      <c r="BQ1552" s="65">
        <f t="shared" si="511"/>
        <v>0.11111111111111427</v>
      </c>
      <c r="BR1552" s="67">
        <f t="shared" si="512"/>
        <v>16054.388888888881</v>
      </c>
      <c r="BS1552" s="57"/>
      <c r="BT1552" s="57"/>
    </row>
    <row r="1553" spans="1:72" x14ac:dyDescent="0.25">
      <c r="A1553" s="31">
        <v>1553</v>
      </c>
      <c r="B1553" s="56">
        <v>1550</v>
      </c>
      <c r="C1553" s="71">
        <v>92</v>
      </c>
      <c r="D1553" s="71">
        <v>0</v>
      </c>
      <c r="E1553" s="71">
        <v>25.555555555555554</v>
      </c>
      <c r="F1553" s="71">
        <v>0.13888888888888928</v>
      </c>
      <c r="G1553" s="71">
        <v>16105.222222222215</v>
      </c>
      <c r="K1553" s="57">
        <v>1549</v>
      </c>
      <c r="L1553" s="66">
        <v>17.899999999999999</v>
      </c>
      <c r="M1553" s="66">
        <v>0</v>
      </c>
      <c r="N1553" s="65">
        <f t="shared" si="498"/>
        <v>4.9722222222222214</v>
      </c>
      <c r="O1553" s="65">
        <f t="shared" si="503"/>
        <v>0.44444444444444375</v>
      </c>
      <c r="P1553" s="67">
        <f t="shared" si="504"/>
        <v>8906.7361111111004</v>
      </c>
      <c r="Q1553" s="57"/>
      <c r="R1553" s="57"/>
      <c r="T1553" s="57">
        <v>1549</v>
      </c>
      <c r="U1553" s="66">
        <v>44.6</v>
      </c>
      <c r="V1553" s="66">
        <v>0</v>
      </c>
      <c r="W1553" s="65">
        <f t="shared" si="499"/>
        <v>12.388888888888889</v>
      </c>
      <c r="X1553" s="65">
        <f t="shared" si="505"/>
        <v>0.19444444444444642</v>
      </c>
      <c r="Y1553" s="67">
        <f t="shared" si="506"/>
        <v>11028.083333333341</v>
      </c>
      <c r="Z1553" s="57"/>
      <c r="AA1553" s="57"/>
      <c r="AC1553" s="57">
        <v>1549</v>
      </c>
      <c r="AD1553" s="66">
        <v>21.5</v>
      </c>
      <c r="AE1553" s="66">
        <v>0</v>
      </c>
      <c r="AF1553" s="65">
        <f t="shared" si="500"/>
        <v>5.9722222222222223</v>
      </c>
      <c r="AG1553" s="65">
        <f t="shared" si="507"/>
        <v>0.19444444444444464</v>
      </c>
      <c r="AH1553" s="67">
        <f t="shared" si="508"/>
        <v>10577.069444444436</v>
      </c>
      <c r="AI1553" s="57"/>
      <c r="AJ1553" s="57"/>
      <c r="AU1553" s="57">
        <v>1549</v>
      </c>
      <c r="AV1553" s="66">
        <v>87</v>
      </c>
      <c r="AW1553" s="66">
        <v>0</v>
      </c>
      <c r="AX1553" s="65">
        <f t="shared" si="501"/>
        <v>24.166666666666664</v>
      </c>
      <c r="AY1553" s="65">
        <f t="shared" si="509"/>
        <v>0.44444444444443931</v>
      </c>
      <c r="AZ1553" s="67">
        <f t="shared" si="510"/>
        <v>15631.694444444436</v>
      </c>
      <c r="BA1553" s="57"/>
      <c r="BB1553" s="57"/>
      <c r="BM1553" s="57">
        <v>1549</v>
      </c>
      <c r="BN1553" s="57">
        <v>91.5</v>
      </c>
      <c r="BO1553" s="66">
        <v>0</v>
      </c>
      <c r="BP1553" s="65">
        <f t="shared" si="502"/>
        <v>25.416666666666664</v>
      </c>
      <c r="BQ1553" s="65">
        <f t="shared" si="511"/>
        <v>0.13888888888888573</v>
      </c>
      <c r="BR1553" s="67">
        <f t="shared" si="512"/>
        <v>16079.736111111104</v>
      </c>
      <c r="BS1553" s="57"/>
      <c r="BT1553" s="57"/>
    </row>
    <row r="1554" spans="1:72" x14ac:dyDescent="0.25">
      <c r="A1554" s="31">
        <v>1554</v>
      </c>
      <c r="B1554" s="56">
        <v>1551</v>
      </c>
      <c r="C1554" s="71">
        <v>92.7</v>
      </c>
      <c r="D1554" s="71">
        <v>0</v>
      </c>
      <c r="E1554" s="71">
        <v>25.75</v>
      </c>
      <c r="F1554" s="71">
        <v>0.19444444444444642</v>
      </c>
      <c r="G1554" s="71">
        <v>16130.874999999993</v>
      </c>
      <c r="K1554" s="57">
        <v>1550</v>
      </c>
      <c r="L1554" s="66">
        <v>19.100000000000001</v>
      </c>
      <c r="M1554" s="66">
        <v>0</v>
      </c>
      <c r="N1554" s="65">
        <f t="shared" si="498"/>
        <v>5.3055555555555562</v>
      </c>
      <c r="O1554" s="65">
        <f t="shared" si="503"/>
        <v>0.33333333333333481</v>
      </c>
      <c r="P1554" s="67">
        <f t="shared" si="504"/>
        <v>8911.8749999999891</v>
      </c>
      <c r="Q1554" s="57"/>
      <c r="R1554" s="57"/>
      <c r="T1554" s="57">
        <v>1550</v>
      </c>
      <c r="U1554" s="66">
        <v>45.4</v>
      </c>
      <c r="V1554" s="66">
        <v>0</v>
      </c>
      <c r="W1554" s="65">
        <f t="shared" si="499"/>
        <v>12.611111111111111</v>
      </c>
      <c r="X1554" s="65">
        <f t="shared" si="505"/>
        <v>0.22222222222222143</v>
      </c>
      <c r="Y1554" s="67">
        <f t="shared" si="506"/>
        <v>11040.583333333341</v>
      </c>
      <c r="Z1554" s="57"/>
      <c r="AA1554" s="57"/>
      <c r="AC1554" s="57">
        <v>1550</v>
      </c>
      <c r="AD1554" s="66">
        <v>22.5</v>
      </c>
      <c r="AE1554" s="66">
        <v>0</v>
      </c>
      <c r="AF1554" s="65">
        <f t="shared" si="500"/>
        <v>6.25</v>
      </c>
      <c r="AG1554" s="65">
        <f t="shared" si="507"/>
        <v>0.27777777777777768</v>
      </c>
      <c r="AH1554" s="67">
        <f t="shared" si="508"/>
        <v>10583.180555555547</v>
      </c>
      <c r="AI1554" s="57"/>
      <c r="AJ1554" s="57"/>
      <c r="AU1554" s="57">
        <v>1550</v>
      </c>
      <c r="AV1554" s="66">
        <v>88.3</v>
      </c>
      <c r="AW1554" s="66">
        <v>0</v>
      </c>
      <c r="AX1554" s="65">
        <f t="shared" si="501"/>
        <v>24.527777777777775</v>
      </c>
      <c r="AY1554" s="65">
        <f t="shared" si="509"/>
        <v>0.36111111111111072</v>
      </c>
      <c r="AZ1554" s="67">
        <f t="shared" si="510"/>
        <v>15656.041666666659</v>
      </c>
      <c r="BA1554" s="57"/>
      <c r="BB1554" s="57"/>
      <c r="BM1554" s="57">
        <v>1550</v>
      </c>
      <c r="BN1554" s="57">
        <v>92</v>
      </c>
      <c r="BO1554" s="66">
        <v>0</v>
      </c>
      <c r="BP1554" s="65">
        <f t="shared" si="502"/>
        <v>25.555555555555554</v>
      </c>
      <c r="BQ1554" s="65">
        <f t="shared" si="511"/>
        <v>0.13888888888888928</v>
      </c>
      <c r="BR1554" s="67">
        <f t="shared" si="512"/>
        <v>16105.222222222215</v>
      </c>
      <c r="BS1554" s="57"/>
      <c r="BT1554" s="57"/>
    </row>
    <row r="1555" spans="1:72" x14ac:dyDescent="0.25">
      <c r="A1555" s="31">
        <v>1555</v>
      </c>
      <c r="B1555" s="56">
        <v>1552</v>
      </c>
      <c r="C1555" s="71">
        <v>93.4</v>
      </c>
      <c r="D1555" s="71">
        <v>0</v>
      </c>
      <c r="E1555" s="71">
        <v>25.944444444444446</v>
      </c>
      <c r="F1555" s="71">
        <v>0.19444444444444642</v>
      </c>
      <c r="G1555" s="71">
        <v>16156.722222222215</v>
      </c>
      <c r="K1555" s="57">
        <v>1551</v>
      </c>
      <c r="L1555" s="66">
        <v>19.899999999999999</v>
      </c>
      <c r="M1555" s="66">
        <v>0</v>
      </c>
      <c r="N1555" s="65">
        <f t="shared" si="498"/>
        <v>5.5277777777777777</v>
      </c>
      <c r="O1555" s="65">
        <f t="shared" si="503"/>
        <v>0.22222222222222143</v>
      </c>
      <c r="P1555" s="67">
        <f t="shared" si="504"/>
        <v>8917.2916666666551</v>
      </c>
      <c r="Q1555" s="57"/>
      <c r="R1555" s="57"/>
      <c r="T1555" s="57">
        <v>1551</v>
      </c>
      <c r="U1555" s="66">
        <v>46.3</v>
      </c>
      <c r="V1555" s="66">
        <v>0</v>
      </c>
      <c r="W1555" s="65">
        <f t="shared" si="499"/>
        <v>12.861111111111111</v>
      </c>
      <c r="X1555" s="65">
        <f t="shared" si="505"/>
        <v>0.25</v>
      </c>
      <c r="Y1555" s="67">
        <f t="shared" si="506"/>
        <v>11053.319444444453</v>
      </c>
      <c r="Z1555" s="57"/>
      <c r="AA1555" s="57"/>
      <c r="AC1555" s="57">
        <v>1551</v>
      </c>
      <c r="AD1555" s="66">
        <v>23.4</v>
      </c>
      <c r="AE1555" s="66">
        <v>0</v>
      </c>
      <c r="AF1555" s="65">
        <f t="shared" si="500"/>
        <v>6.4999999999999991</v>
      </c>
      <c r="AG1555" s="65">
        <f t="shared" si="507"/>
        <v>0.24999999999999911</v>
      </c>
      <c r="AH1555" s="67">
        <f t="shared" si="508"/>
        <v>10589.555555555547</v>
      </c>
      <c r="AI1555" s="57"/>
      <c r="AJ1555" s="57"/>
      <c r="AU1555" s="57">
        <v>1551</v>
      </c>
      <c r="AV1555" s="66">
        <v>89.5</v>
      </c>
      <c r="AW1555" s="66">
        <v>0</v>
      </c>
      <c r="AX1555" s="65">
        <f t="shared" si="501"/>
        <v>24.861111111111111</v>
      </c>
      <c r="AY1555" s="65">
        <f t="shared" si="509"/>
        <v>0.3333333333333357</v>
      </c>
      <c r="AZ1555" s="67">
        <f t="shared" si="510"/>
        <v>15680.736111111104</v>
      </c>
      <c r="BA1555" s="57"/>
      <c r="BB1555" s="57"/>
      <c r="BM1555" s="57">
        <v>1551</v>
      </c>
      <c r="BN1555" s="57">
        <v>92.7</v>
      </c>
      <c r="BO1555" s="66">
        <v>0</v>
      </c>
      <c r="BP1555" s="65">
        <f t="shared" si="502"/>
        <v>25.75</v>
      </c>
      <c r="BQ1555" s="65">
        <f t="shared" si="511"/>
        <v>0.19444444444444642</v>
      </c>
      <c r="BR1555" s="67">
        <f t="shared" si="512"/>
        <v>16130.874999999993</v>
      </c>
      <c r="BS1555" s="57"/>
      <c r="BT1555" s="57"/>
    </row>
    <row r="1556" spans="1:72" x14ac:dyDescent="0.25">
      <c r="A1556" s="31">
        <v>1556</v>
      </c>
      <c r="B1556" s="56">
        <v>1553</v>
      </c>
      <c r="C1556" s="71">
        <v>94.2</v>
      </c>
      <c r="D1556" s="71">
        <v>0</v>
      </c>
      <c r="E1556" s="71">
        <v>26.166666666666668</v>
      </c>
      <c r="F1556" s="71">
        <v>0.22222222222222143</v>
      </c>
      <c r="G1556" s="71">
        <v>16182.77777777777</v>
      </c>
      <c r="K1556" s="57">
        <v>1552</v>
      </c>
      <c r="L1556" s="66">
        <v>20.3</v>
      </c>
      <c r="M1556" s="66">
        <v>0</v>
      </c>
      <c r="N1556" s="65">
        <f t="shared" si="498"/>
        <v>5.6388888888888893</v>
      </c>
      <c r="O1556" s="65">
        <f t="shared" si="503"/>
        <v>0.1111111111111116</v>
      </c>
      <c r="P1556" s="67">
        <f t="shared" si="504"/>
        <v>8922.8749999999891</v>
      </c>
      <c r="Q1556" s="57"/>
      <c r="R1556" s="57"/>
      <c r="T1556" s="57">
        <v>1552</v>
      </c>
      <c r="U1556" s="66">
        <v>47.2</v>
      </c>
      <c r="V1556" s="66">
        <v>0</v>
      </c>
      <c r="W1556" s="65">
        <f t="shared" si="499"/>
        <v>13.111111111111111</v>
      </c>
      <c r="X1556" s="65">
        <f t="shared" si="505"/>
        <v>0.25</v>
      </c>
      <c r="Y1556" s="67">
        <f t="shared" si="506"/>
        <v>11066.305555555564</v>
      </c>
      <c r="Z1556" s="57"/>
      <c r="AA1556" s="57"/>
      <c r="AC1556" s="57">
        <v>1552</v>
      </c>
      <c r="AD1556" s="66">
        <v>24.5</v>
      </c>
      <c r="AE1556" s="66">
        <v>0</v>
      </c>
      <c r="AF1556" s="65">
        <f t="shared" si="500"/>
        <v>6.8055555555555554</v>
      </c>
      <c r="AG1556" s="65">
        <f t="shared" si="507"/>
        <v>0.30555555555555625</v>
      </c>
      <c r="AH1556" s="67">
        <f t="shared" si="508"/>
        <v>10596.208333333325</v>
      </c>
      <c r="AI1556" s="57"/>
      <c r="AJ1556" s="57"/>
      <c r="AU1556" s="57">
        <v>1552</v>
      </c>
      <c r="AV1556" s="66">
        <v>90.5</v>
      </c>
      <c r="AW1556" s="66">
        <v>0</v>
      </c>
      <c r="AX1556" s="65">
        <f t="shared" si="501"/>
        <v>25.138888888888889</v>
      </c>
      <c r="AY1556" s="65">
        <f t="shared" si="509"/>
        <v>0.27777777777777857</v>
      </c>
      <c r="AZ1556" s="67">
        <f t="shared" si="510"/>
        <v>15705.736111111104</v>
      </c>
      <c r="BA1556" s="57"/>
      <c r="BB1556" s="57"/>
      <c r="BM1556" s="57">
        <v>1552</v>
      </c>
      <c r="BN1556" s="57">
        <v>93.4</v>
      </c>
      <c r="BO1556" s="66">
        <v>0</v>
      </c>
      <c r="BP1556" s="65">
        <f t="shared" si="502"/>
        <v>25.944444444444446</v>
      </c>
      <c r="BQ1556" s="65">
        <f t="shared" si="511"/>
        <v>0.19444444444444642</v>
      </c>
      <c r="BR1556" s="67">
        <f t="shared" si="512"/>
        <v>16156.722222222215</v>
      </c>
      <c r="BS1556" s="57"/>
      <c r="BT1556" s="57"/>
    </row>
    <row r="1557" spans="1:72" x14ac:dyDescent="0.25">
      <c r="A1557" s="31">
        <v>1557</v>
      </c>
      <c r="B1557" s="56">
        <v>1554</v>
      </c>
      <c r="C1557" s="71">
        <v>94.9</v>
      </c>
      <c r="D1557" s="71">
        <v>0</v>
      </c>
      <c r="E1557" s="71">
        <v>26.361111111111111</v>
      </c>
      <c r="F1557" s="71">
        <v>0.19444444444444287</v>
      </c>
      <c r="G1557" s="71">
        <v>16209.041666666659</v>
      </c>
      <c r="K1557" s="57">
        <v>1553</v>
      </c>
      <c r="L1557" s="66">
        <v>20.5</v>
      </c>
      <c r="M1557" s="66">
        <v>0</v>
      </c>
      <c r="N1557" s="65">
        <f t="shared" si="498"/>
        <v>5.6944444444444446</v>
      </c>
      <c r="O1557" s="65">
        <f t="shared" si="503"/>
        <v>5.5555555555555358E-2</v>
      </c>
      <c r="P1557" s="67">
        <f t="shared" si="504"/>
        <v>8928.5416666666551</v>
      </c>
      <c r="Q1557" s="57"/>
      <c r="R1557" s="57"/>
      <c r="T1557" s="57">
        <v>1553</v>
      </c>
      <c r="U1557" s="66">
        <v>47.8</v>
      </c>
      <c r="V1557" s="66">
        <v>0</v>
      </c>
      <c r="W1557" s="65">
        <f t="shared" si="499"/>
        <v>13.277777777777777</v>
      </c>
      <c r="X1557" s="65">
        <f t="shared" si="505"/>
        <v>0.16666666666666607</v>
      </c>
      <c r="Y1557" s="67">
        <f t="shared" si="506"/>
        <v>11079.500000000009</v>
      </c>
      <c r="Z1557" s="57"/>
      <c r="AA1557" s="57"/>
      <c r="AC1557" s="57">
        <v>1553</v>
      </c>
      <c r="AD1557" s="66">
        <v>25.6</v>
      </c>
      <c r="AE1557" s="66">
        <v>0</v>
      </c>
      <c r="AF1557" s="65">
        <f t="shared" si="500"/>
        <v>7.1111111111111116</v>
      </c>
      <c r="AG1557" s="65">
        <f t="shared" si="507"/>
        <v>0.30555555555555625</v>
      </c>
      <c r="AH1557" s="67">
        <f t="shared" si="508"/>
        <v>10603.166666666659</v>
      </c>
      <c r="AI1557" s="57"/>
      <c r="AJ1557" s="57"/>
      <c r="AU1557" s="57">
        <v>1553</v>
      </c>
      <c r="AV1557" s="66">
        <v>91.3</v>
      </c>
      <c r="AW1557" s="66">
        <v>0</v>
      </c>
      <c r="AX1557" s="65">
        <f t="shared" si="501"/>
        <v>25.361111111111111</v>
      </c>
      <c r="AY1557" s="65">
        <f t="shared" si="509"/>
        <v>0.22222222222222143</v>
      </c>
      <c r="AZ1557" s="67">
        <f t="shared" si="510"/>
        <v>15730.986111111104</v>
      </c>
      <c r="BA1557" s="57"/>
      <c r="BB1557" s="57"/>
      <c r="BM1557" s="57">
        <v>1553</v>
      </c>
      <c r="BN1557" s="57">
        <v>94.2</v>
      </c>
      <c r="BO1557" s="66">
        <v>0</v>
      </c>
      <c r="BP1557" s="65">
        <f t="shared" si="502"/>
        <v>26.166666666666668</v>
      </c>
      <c r="BQ1557" s="65">
        <f t="shared" si="511"/>
        <v>0.22222222222222143</v>
      </c>
      <c r="BR1557" s="67">
        <f t="shared" si="512"/>
        <v>16182.77777777777</v>
      </c>
      <c r="BS1557" s="57"/>
      <c r="BT1557" s="57"/>
    </row>
    <row r="1558" spans="1:72" x14ac:dyDescent="0.25">
      <c r="A1558" s="31">
        <v>1558</v>
      </c>
      <c r="B1558" s="56">
        <v>1555</v>
      </c>
      <c r="C1558" s="71">
        <v>95.7</v>
      </c>
      <c r="D1558" s="71">
        <v>0</v>
      </c>
      <c r="E1558" s="71">
        <v>26.583333333333332</v>
      </c>
      <c r="F1558" s="71">
        <v>0.22222222222222143</v>
      </c>
      <c r="G1558" s="71">
        <v>16235.513888888881</v>
      </c>
      <c r="K1558" s="57">
        <v>1554</v>
      </c>
      <c r="L1558" s="66">
        <v>20.7</v>
      </c>
      <c r="M1558" s="66">
        <v>0</v>
      </c>
      <c r="N1558" s="65">
        <f t="shared" si="498"/>
        <v>5.75</v>
      </c>
      <c r="O1558" s="65">
        <f t="shared" si="503"/>
        <v>5.5555555555555358E-2</v>
      </c>
      <c r="P1558" s="67">
        <f t="shared" si="504"/>
        <v>8934.2638888888778</v>
      </c>
      <c r="Q1558" s="57"/>
      <c r="R1558" s="57"/>
      <c r="T1558" s="57">
        <v>1554</v>
      </c>
      <c r="U1558" s="66">
        <v>48.2</v>
      </c>
      <c r="V1558" s="66">
        <v>0</v>
      </c>
      <c r="W1558" s="65">
        <f t="shared" si="499"/>
        <v>13.388888888888889</v>
      </c>
      <c r="X1558" s="65">
        <f t="shared" si="505"/>
        <v>0.11111111111111249</v>
      </c>
      <c r="Y1558" s="67">
        <f t="shared" si="506"/>
        <v>11092.833333333343</v>
      </c>
      <c r="Z1558" s="57"/>
      <c r="AA1558" s="57"/>
      <c r="AC1558" s="57">
        <v>1554</v>
      </c>
      <c r="AD1558" s="66">
        <v>26</v>
      </c>
      <c r="AE1558" s="66">
        <v>0</v>
      </c>
      <c r="AF1558" s="65">
        <f t="shared" si="500"/>
        <v>7.2222222222222223</v>
      </c>
      <c r="AG1558" s="65">
        <f t="shared" si="507"/>
        <v>0.11111111111111072</v>
      </c>
      <c r="AH1558" s="67">
        <f t="shared" si="508"/>
        <v>10610.333333333325</v>
      </c>
      <c r="AI1558" s="57"/>
      <c r="AJ1558" s="57"/>
      <c r="AU1558" s="57">
        <v>1554</v>
      </c>
      <c r="AV1558" s="66">
        <v>92.2</v>
      </c>
      <c r="AW1558" s="66">
        <v>0</v>
      </c>
      <c r="AX1558" s="65">
        <f t="shared" si="501"/>
        <v>25.611111111111111</v>
      </c>
      <c r="AY1558" s="65">
        <f t="shared" si="509"/>
        <v>0.25</v>
      </c>
      <c r="AZ1558" s="67">
        <f t="shared" si="510"/>
        <v>15756.472222222215</v>
      </c>
      <c r="BA1558" s="57"/>
      <c r="BB1558" s="57"/>
      <c r="BM1558" s="57">
        <v>1554</v>
      </c>
      <c r="BN1558" s="57">
        <v>94.9</v>
      </c>
      <c r="BO1558" s="66">
        <v>0</v>
      </c>
      <c r="BP1558" s="65">
        <f t="shared" si="502"/>
        <v>26.361111111111111</v>
      </c>
      <c r="BQ1558" s="65">
        <f t="shared" si="511"/>
        <v>0.19444444444444287</v>
      </c>
      <c r="BR1558" s="67">
        <f t="shared" si="512"/>
        <v>16209.041666666659</v>
      </c>
      <c r="BS1558" s="57"/>
      <c r="BT1558" s="57"/>
    </row>
    <row r="1559" spans="1:72" x14ac:dyDescent="0.25">
      <c r="A1559" s="31">
        <v>1559</v>
      </c>
      <c r="B1559" s="56">
        <v>1556</v>
      </c>
      <c r="C1559" s="71">
        <v>96.6</v>
      </c>
      <c r="D1559" s="71">
        <v>0</v>
      </c>
      <c r="E1559" s="71">
        <v>26.833333333333332</v>
      </c>
      <c r="F1559" s="71">
        <v>0.25</v>
      </c>
      <c r="G1559" s="71">
        <v>16262.222222222215</v>
      </c>
      <c r="K1559" s="57">
        <v>1555</v>
      </c>
      <c r="L1559" s="66">
        <v>21</v>
      </c>
      <c r="M1559" s="66">
        <v>0</v>
      </c>
      <c r="N1559" s="65">
        <f t="shared" si="498"/>
        <v>5.833333333333333</v>
      </c>
      <c r="O1559" s="65">
        <f t="shared" si="503"/>
        <v>8.3333333333333037E-2</v>
      </c>
      <c r="P1559" s="67">
        <f t="shared" si="504"/>
        <v>8940.0555555555438</v>
      </c>
      <c r="Q1559" s="57"/>
      <c r="R1559" s="57"/>
      <c r="T1559" s="57">
        <v>1555</v>
      </c>
      <c r="U1559" s="66">
        <v>48.5</v>
      </c>
      <c r="V1559" s="66">
        <v>0</v>
      </c>
      <c r="W1559" s="65">
        <f t="shared" si="499"/>
        <v>13.472222222222221</v>
      </c>
      <c r="X1559" s="65">
        <f t="shared" si="505"/>
        <v>8.3333333333332149E-2</v>
      </c>
      <c r="Y1559" s="67">
        <f t="shared" si="506"/>
        <v>11106.263888888898</v>
      </c>
      <c r="Z1559" s="57"/>
      <c r="AA1559" s="57"/>
      <c r="AC1559" s="57">
        <v>1555</v>
      </c>
      <c r="AD1559" s="66">
        <v>26.5</v>
      </c>
      <c r="AE1559" s="66">
        <v>0</v>
      </c>
      <c r="AF1559" s="65">
        <f t="shared" si="500"/>
        <v>7.3611111111111107</v>
      </c>
      <c r="AG1559" s="65">
        <f t="shared" si="507"/>
        <v>0.1388888888888884</v>
      </c>
      <c r="AH1559" s="67">
        <f t="shared" si="508"/>
        <v>10617.624999999991</v>
      </c>
      <c r="AI1559" s="57"/>
      <c r="AJ1559" s="57"/>
      <c r="AU1559" s="57">
        <v>1555</v>
      </c>
      <c r="AV1559" s="66">
        <v>93</v>
      </c>
      <c r="AW1559" s="66">
        <v>0</v>
      </c>
      <c r="AX1559" s="65">
        <f t="shared" si="501"/>
        <v>25.833333333333332</v>
      </c>
      <c r="AY1559" s="65">
        <f t="shared" si="509"/>
        <v>0.22222222222222143</v>
      </c>
      <c r="AZ1559" s="67">
        <f t="shared" si="510"/>
        <v>15782.194444444438</v>
      </c>
      <c r="BA1559" s="57"/>
      <c r="BB1559" s="57"/>
      <c r="BM1559" s="57">
        <v>1555</v>
      </c>
      <c r="BN1559" s="57">
        <v>95.7</v>
      </c>
      <c r="BO1559" s="66">
        <v>0</v>
      </c>
      <c r="BP1559" s="65">
        <f t="shared" si="502"/>
        <v>26.583333333333332</v>
      </c>
      <c r="BQ1559" s="65">
        <f t="shared" si="511"/>
        <v>0.22222222222222143</v>
      </c>
      <c r="BR1559" s="67">
        <f t="shared" si="512"/>
        <v>16235.513888888881</v>
      </c>
      <c r="BS1559" s="57"/>
      <c r="BT1559" s="57"/>
    </row>
    <row r="1560" spans="1:72" x14ac:dyDescent="0.25">
      <c r="A1560" s="31">
        <v>1560</v>
      </c>
      <c r="B1560" s="56">
        <v>1557</v>
      </c>
      <c r="C1560" s="71">
        <v>97.7</v>
      </c>
      <c r="D1560" s="71">
        <v>0</v>
      </c>
      <c r="E1560" s="71">
        <v>27.138888888888889</v>
      </c>
      <c r="F1560" s="71">
        <v>0.30555555555555713</v>
      </c>
      <c r="G1560" s="71">
        <v>16289.208333333327</v>
      </c>
      <c r="K1560" s="57">
        <v>1556</v>
      </c>
      <c r="L1560" s="66">
        <v>21.6</v>
      </c>
      <c r="M1560" s="66">
        <v>0</v>
      </c>
      <c r="N1560" s="65">
        <f t="shared" si="498"/>
        <v>6</v>
      </c>
      <c r="O1560" s="65">
        <f t="shared" si="503"/>
        <v>0.16666666666666696</v>
      </c>
      <c r="P1560" s="67">
        <f t="shared" si="504"/>
        <v>8945.9722222222099</v>
      </c>
      <c r="Q1560" s="57"/>
      <c r="R1560" s="57"/>
      <c r="T1560" s="57">
        <v>1556</v>
      </c>
      <c r="U1560" s="66">
        <v>48.7</v>
      </c>
      <c r="V1560" s="66">
        <v>0</v>
      </c>
      <c r="W1560" s="65">
        <f t="shared" si="499"/>
        <v>13.527777777777779</v>
      </c>
      <c r="X1560" s="65">
        <f t="shared" si="505"/>
        <v>5.5555555555557135E-2</v>
      </c>
      <c r="Y1560" s="67">
        <f t="shared" si="506"/>
        <v>11119.763888888898</v>
      </c>
      <c r="Z1560" s="57"/>
      <c r="AA1560" s="57"/>
      <c r="AC1560" s="57">
        <v>1556</v>
      </c>
      <c r="AD1560" s="66">
        <v>26.9</v>
      </c>
      <c r="AE1560" s="66">
        <v>0</v>
      </c>
      <c r="AF1560" s="65">
        <f t="shared" si="500"/>
        <v>7.4722222222222214</v>
      </c>
      <c r="AG1560" s="65">
        <f t="shared" si="507"/>
        <v>0.11111111111111072</v>
      </c>
      <c r="AH1560" s="67">
        <f t="shared" si="508"/>
        <v>10625.041666666657</v>
      </c>
      <c r="AI1560" s="57"/>
      <c r="AJ1560" s="57"/>
      <c r="AU1560" s="57">
        <v>1556</v>
      </c>
      <c r="AV1560" s="66">
        <v>93.8</v>
      </c>
      <c r="AW1560" s="66">
        <v>0</v>
      </c>
      <c r="AX1560" s="65">
        <f t="shared" si="501"/>
        <v>26.055555555555554</v>
      </c>
      <c r="AY1560" s="65">
        <f t="shared" si="509"/>
        <v>0.22222222222222143</v>
      </c>
      <c r="AZ1560" s="67">
        <f t="shared" si="510"/>
        <v>15808.138888888883</v>
      </c>
      <c r="BA1560" s="57"/>
      <c r="BB1560" s="57"/>
      <c r="BM1560" s="57">
        <v>1556</v>
      </c>
      <c r="BN1560" s="57">
        <v>96.6</v>
      </c>
      <c r="BO1560" s="66">
        <v>0</v>
      </c>
      <c r="BP1560" s="65">
        <f t="shared" si="502"/>
        <v>26.833333333333332</v>
      </c>
      <c r="BQ1560" s="65">
        <f t="shared" si="511"/>
        <v>0.25</v>
      </c>
      <c r="BR1560" s="67">
        <f t="shared" si="512"/>
        <v>16262.222222222215</v>
      </c>
      <c r="BS1560" s="57"/>
      <c r="BT1560" s="57"/>
    </row>
    <row r="1561" spans="1:72" x14ac:dyDescent="0.25">
      <c r="A1561" s="31">
        <v>1561</v>
      </c>
      <c r="B1561" s="56">
        <v>1558</v>
      </c>
      <c r="C1561" s="71">
        <v>98.9</v>
      </c>
      <c r="D1561" s="71">
        <v>0</v>
      </c>
      <c r="E1561" s="71">
        <v>27.472222222222221</v>
      </c>
      <c r="F1561" s="71">
        <v>0.33333333333333215</v>
      </c>
      <c r="G1561" s="71">
        <v>16316.513888888881</v>
      </c>
      <c r="K1561" s="57">
        <v>1557</v>
      </c>
      <c r="L1561" s="66">
        <v>22.6</v>
      </c>
      <c r="M1561" s="66">
        <v>0</v>
      </c>
      <c r="N1561" s="65">
        <f t="shared" si="498"/>
        <v>6.2777777777777777</v>
      </c>
      <c r="O1561" s="65">
        <f t="shared" si="503"/>
        <v>0.27777777777777768</v>
      </c>
      <c r="P1561" s="67">
        <f t="shared" si="504"/>
        <v>8952.1111111110986</v>
      </c>
      <c r="Q1561" s="57"/>
      <c r="R1561" s="57"/>
      <c r="T1561" s="57">
        <v>1557</v>
      </c>
      <c r="U1561" s="66">
        <v>48.9</v>
      </c>
      <c r="V1561" s="66">
        <v>0</v>
      </c>
      <c r="W1561" s="65">
        <f t="shared" si="499"/>
        <v>13.583333333333332</v>
      </c>
      <c r="X1561" s="65">
        <f t="shared" si="505"/>
        <v>5.5555555555553582E-2</v>
      </c>
      <c r="Y1561" s="67">
        <f t="shared" si="506"/>
        <v>11133.319444444453</v>
      </c>
      <c r="Z1561" s="57"/>
      <c r="AA1561" s="57"/>
      <c r="AC1561" s="57">
        <v>1557</v>
      </c>
      <c r="AD1561" s="66">
        <v>27.3</v>
      </c>
      <c r="AE1561" s="66">
        <v>0</v>
      </c>
      <c r="AF1561" s="65">
        <f t="shared" si="500"/>
        <v>7.583333333333333</v>
      </c>
      <c r="AG1561" s="65">
        <f t="shared" si="507"/>
        <v>0.1111111111111116</v>
      </c>
      <c r="AH1561" s="67">
        <f t="shared" si="508"/>
        <v>10632.569444444434</v>
      </c>
      <c r="AI1561" s="57"/>
      <c r="AJ1561" s="57"/>
      <c r="AU1561" s="57">
        <v>1557</v>
      </c>
      <c r="AV1561" s="66">
        <v>94.6</v>
      </c>
      <c r="AW1561" s="66">
        <v>0</v>
      </c>
      <c r="AX1561" s="65">
        <f t="shared" si="501"/>
        <v>26.277777777777775</v>
      </c>
      <c r="AY1561" s="65">
        <f t="shared" si="509"/>
        <v>0.22222222222222143</v>
      </c>
      <c r="AZ1561" s="67">
        <f t="shared" si="510"/>
        <v>15834.305555555549</v>
      </c>
      <c r="BA1561" s="57"/>
      <c r="BB1561" s="57"/>
      <c r="BM1561" s="57">
        <v>1557</v>
      </c>
      <c r="BN1561" s="57">
        <v>97.7</v>
      </c>
      <c r="BO1561" s="66">
        <v>0</v>
      </c>
      <c r="BP1561" s="65">
        <f t="shared" si="502"/>
        <v>27.138888888888889</v>
      </c>
      <c r="BQ1561" s="65">
        <f t="shared" si="511"/>
        <v>0.30555555555555713</v>
      </c>
      <c r="BR1561" s="67">
        <f t="shared" si="512"/>
        <v>16289.208333333327</v>
      </c>
      <c r="BS1561" s="57"/>
      <c r="BT1561" s="57"/>
    </row>
    <row r="1562" spans="1:72" x14ac:dyDescent="0.25">
      <c r="A1562" s="31">
        <v>1562</v>
      </c>
      <c r="B1562" s="56">
        <v>1559</v>
      </c>
      <c r="C1562" s="71">
        <v>100.4</v>
      </c>
      <c r="D1562" s="71">
        <v>0</v>
      </c>
      <c r="E1562" s="71">
        <v>27.888888888888889</v>
      </c>
      <c r="F1562" s="71">
        <v>0.41666666666666785</v>
      </c>
      <c r="G1562" s="71">
        <v>16344.194444444436</v>
      </c>
      <c r="K1562" s="57">
        <v>1558</v>
      </c>
      <c r="L1562" s="66">
        <v>23.7</v>
      </c>
      <c r="M1562" s="66">
        <v>0</v>
      </c>
      <c r="N1562" s="65">
        <f t="shared" si="498"/>
        <v>6.583333333333333</v>
      </c>
      <c r="O1562" s="65">
        <f t="shared" si="503"/>
        <v>0.30555555555555536</v>
      </c>
      <c r="P1562" s="67">
        <f t="shared" si="504"/>
        <v>8958.5416666666533</v>
      </c>
      <c r="Q1562" s="57"/>
      <c r="R1562" s="57"/>
      <c r="T1562" s="57">
        <v>1558</v>
      </c>
      <c r="U1562" s="66">
        <v>49.1</v>
      </c>
      <c r="V1562" s="66">
        <v>0</v>
      </c>
      <c r="W1562" s="65">
        <f t="shared" si="499"/>
        <v>13.638888888888889</v>
      </c>
      <c r="X1562" s="65">
        <f t="shared" si="505"/>
        <v>5.5555555555557135E-2</v>
      </c>
      <c r="Y1562" s="67">
        <f t="shared" si="506"/>
        <v>11146.930555555564</v>
      </c>
      <c r="Z1562" s="57"/>
      <c r="AA1562" s="57"/>
      <c r="AC1562" s="57">
        <v>1558</v>
      </c>
      <c r="AD1562" s="66">
        <v>27.9</v>
      </c>
      <c r="AE1562" s="66">
        <v>0</v>
      </c>
      <c r="AF1562" s="65">
        <f t="shared" si="500"/>
        <v>7.7499999999999991</v>
      </c>
      <c r="AG1562" s="65">
        <f t="shared" si="507"/>
        <v>0.16666666666666607</v>
      </c>
      <c r="AH1562" s="67">
        <f t="shared" si="508"/>
        <v>10640.2361111111</v>
      </c>
      <c r="AI1562" s="57"/>
      <c r="AJ1562" s="57"/>
      <c r="AU1562" s="57">
        <v>1558</v>
      </c>
      <c r="AV1562" s="66">
        <v>95.3</v>
      </c>
      <c r="AW1562" s="66">
        <v>0</v>
      </c>
      <c r="AX1562" s="65">
        <f t="shared" si="501"/>
        <v>26.472222222222221</v>
      </c>
      <c r="AY1562" s="65">
        <f t="shared" si="509"/>
        <v>0.19444444444444642</v>
      </c>
      <c r="AZ1562" s="67">
        <f t="shared" si="510"/>
        <v>15860.680555555549</v>
      </c>
      <c r="BA1562" s="57"/>
      <c r="BB1562" s="57"/>
      <c r="BM1562" s="57">
        <v>1558</v>
      </c>
      <c r="BN1562" s="57">
        <v>98.9</v>
      </c>
      <c r="BO1562" s="66">
        <v>0</v>
      </c>
      <c r="BP1562" s="65">
        <f t="shared" si="502"/>
        <v>27.472222222222221</v>
      </c>
      <c r="BQ1562" s="65">
        <f t="shared" si="511"/>
        <v>0.33333333333333215</v>
      </c>
      <c r="BR1562" s="67">
        <f t="shared" si="512"/>
        <v>16316.513888888881</v>
      </c>
      <c r="BS1562" s="57"/>
      <c r="BT1562" s="57"/>
    </row>
    <row r="1563" spans="1:72" x14ac:dyDescent="0.25">
      <c r="A1563" s="31">
        <v>1563</v>
      </c>
      <c r="B1563" s="56">
        <v>1560</v>
      </c>
      <c r="C1563" s="71">
        <v>102</v>
      </c>
      <c r="D1563" s="71">
        <v>0</v>
      </c>
      <c r="E1563" s="71">
        <v>28.333333333333332</v>
      </c>
      <c r="F1563" s="71">
        <v>0.44444444444444287</v>
      </c>
      <c r="G1563" s="71">
        <v>16372.305555555547</v>
      </c>
      <c r="K1563" s="57">
        <v>1559</v>
      </c>
      <c r="L1563" s="66">
        <v>24.8</v>
      </c>
      <c r="M1563" s="66">
        <v>0</v>
      </c>
      <c r="N1563" s="65">
        <f t="shared" si="498"/>
        <v>6.8888888888888893</v>
      </c>
      <c r="O1563" s="65">
        <f t="shared" si="503"/>
        <v>0.30555555555555625</v>
      </c>
      <c r="P1563" s="67">
        <f t="shared" si="504"/>
        <v>8965.2777777777646</v>
      </c>
      <c r="Q1563" s="57"/>
      <c r="R1563" s="57"/>
      <c r="T1563" s="57">
        <v>1559</v>
      </c>
      <c r="U1563" s="66">
        <v>49.1</v>
      </c>
      <c r="V1563" s="66">
        <v>0</v>
      </c>
      <c r="W1563" s="65">
        <f t="shared" si="499"/>
        <v>13.638888888888889</v>
      </c>
      <c r="X1563" s="65">
        <f t="shared" si="505"/>
        <v>0</v>
      </c>
      <c r="Y1563" s="67">
        <f t="shared" si="506"/>
        <v>11160.569444444453</v>
      </c>
      <c r="Z1563" s="57"/>
      <c r="AA1563" s="57"/>
      <c r="AC1563" s="57">
        <v>1559</v>
      </c>
      <c r="AD1563" s="66">
        <v>30.3</v>
      </c>
      <c r="AE1563" s="66">
        <v>0</v>
      </c>
      <c r="AF1563" s="65">
        <f t="shared" si="500"/>
        <v>8.4166666666666661</v>
      </c>
      <c r="AG1563" s="65">
        <f t="shared" si="507"/>
        <v>0.66666666666666696</v>
      </c>
      <c r="AH1563" s="67">
        <f t="shared" si="508"/>
        <v>10648.319444444434</v>
      </c>
      <c r="AI1563" s="57"/>
      <c r="AJ1563" s="57"/>
      <c r="AU1563" s="57">
        <v>1559</v>
      </c>
      <c r="AV1563" s="66">
        <v>95.9</v>
      </c>
      <c r="AW1563" s="66">
        <v>0</v>
      </c>
      <c r="AX1563" s="65">
        <f t="shared" si="501"/>
        <v>26.638888888888889</v>
      </c>
      <c r="AY1563" s="65">
        <f t="shared" si="509"/>
        <v>0.16666666666666785</v>
      </c>
      <c r="AZ1563" s="67">
        <f t="shared" si="510"/>
        <v>15887.236111111104</v>
      </c>
      <c r="BA1563" s="57"/>
      <c r="BB1563" s="57"/>
      <c r="BM1563" s="57">
        <v>1559</v>
      </c>
      <c r="BN1563" s="57">
        <v>100.4</v>
      </c>
      <c r="BO1563" s="66">
        <v>0</v>
      </c>
      <c r="BP1563" s="65">
        <f t="shared" si="502"/>
        <v>27.888888888888889</v>
      </c>
      <c r="BQ1563" s="65">
        <f t="shared" si="511"/>
        <v>0.41666666666666785</v>
      </c>
      <c r="BR1563" s="67">
        <f t="shared" si="512"/>
        <v>16344.194444444436</v>
      </c>
      <c r="BS1563" s="57"/>
      <c r="BT1563" s="57"/>
    </row>
    <row r="1564" spans="1:72" x14ac:dyDescent="0.25">
      <c r="A1564" s="31">
        <v>1564</v>
      </c>
      <c r="B1564" s="56">
        <v>1561</v>
      </c>
      <c r="C1564" s="71">
        <v>103.6</v>
      </c>
      <c r="D1564" s="71">
        <v>0</v>
      </c>
      <c r="E1564" s="71">
        <v>28.777777777777775</v>
      </c>
      <c r="F1564" s="71">
        <v>0.44444444444444287</v>
      </c>
      <c r="G1564" s="71">
        <v>16400.861111111102</v>
      </c>
      <c r="K1564" s="57">
        <v>1560</v>
      </c>
      <c r="L1564" s="66">
        <v>25.7</v>
      </c>
      <c r="M1564" s="66">
        <v>0</v>
      </c>
      <c r="N1564" s="65">
        <f t="shared" si="498"/>
        <v>7.1388888888888884</v>
      </c>
      <c r="O1564" s="65">
        <f t="shared" si="503"/>
        <v>0.24999999999999911</v>
      </c>
      <c r="P1564" s="67">
        <f t="shared" si="504"/>
        <v>8972.2916666666533</v>
      </c>
      <c r="Q1564" s="57"/>
      <c r="R1564" s="57"/>
      <c r="T1564" s="57">
        <v>1560</v>
      </c>
      <c r="U1564" s="66">
        <v>49</v>
      </c>
      <c r="V1564" s="66">
        <v>0</v>
      </c>
      <c r="W1564" s="65">
        <f t="shared" si="499"/>
        <v>13.611111111111111</v>
      </c>
      <c r="X1564" s="65">
        <f t="shared" si="505"/>
        <v>-2.7777777777778567E-2</v>
      </c>
      <c r="Y1564" s="67">
        <f t="shared" si="506"/>
        <v>11174.194444444453</v>
      </c>
      <c r="Z1564" s="57"/>
      <c r="AA1564" s="57"/>
      <c r="AC1564" s="57">
        <v>1560</v>
      </c>
      <c r="AD1564" s="66">
        <v>33.200000000000003</v>
      </c>
      <c r="AE1564" s="66">
        <v>0</v>
      </c>
      <c r="AF1564" s="65">
        <f t="shared" si="500"/>
        <v>9.2222222222222232</v>
      </c>
      <c r="AG1564" s="65">
        <f t="shared" si="507"/>
        <v>0.80555555555555713</v>
      </c>
      <c r="AH1564" s="67">
        <f t="shared" si="508"/>
        <v>10657.13888888888</v>
      </c>
      <c r="AI1564" s="57"/>
      <c r="AJ1564" s="57"/>
      <c r="AU1564" s="57">
        <v>1560</v>
      </c>
      <c r="AV1564" s="66">
        <v>96.6</v>
      </c>
      <c r="AW1564" s="66">
        <v>0</v>
      </c>
      <c r="AX1564" s="65">
        <f t="shared" si="501"/>
        <v>26.833333333333332</v>
      </c>
      <c r="AY1564" s="65">
        <f t="shared" si="509"/>
        <v>0.19444444444444287</v>
      </c>
      <c r="AZ1564" s="67">
        <f t="shared" si="510"/>
        <v>15913.972222222215</v>
      </c>
      <c r="BA1564" s="57"/>
      <c r="BB1564" s="57"/>
      <c r="BM1564" s="57">
        <v>1560</v>
      </c>
      <c r="BN1564" s="57">
        <v>102</v>
      </c>
      <c r="BO1564" s="66">
        <v>0</v>
      </c>
      <c r="BP1564" s="65">
        <f t="shared" si="502"/>
        <v>28.333333333333332</v>
      </c>
      <c r="BQ1564" s="65">
        <f t="shared" si="511"/>
        <v>0.44444444444444287</v>
      </c>
      <c r="BR1564" s="67">
        <f t="shared" si="512"/>
        <v>16372.305555555547</v>
      </c>
      <c r="BS1564" s="57"/>
      <c r="BT1564" s="57"/>
    </row>
    <row r="1565" spans="1:72" x14ac:dyDescent="0.25">
      <c r="A1565" s="31">
        <v>1565</v>
      </c>
      <c r="B1565" s="56">
        <v>1562</v>
      </c>
      <c r="C1565" s="71">
        <v>105.2</v>
      </c>
      <c r="D1565" s="71">
        <v>0</v>
      </c>
      <c r="E1565" s="71">
        <v>29.222222222222221</v>
      </c>
      <c r="F1565" s="71">
        <v>0.44444444444444642</v>
      </c>
      <c r="G1565" s="71">
        <v>16429.861111111102</v>
      </c>
      <c r="K1565" s="57">
        <v>1561</v>
      </c>
      <c r="L1565" s="66">
        <v>26.2</v>
      </c>
      <c r="M1565" s="66">
        <v>0</v>
      </c>
      <c r="N1565" s="65">
        <f t="shared" si="498"/>
        <v>7.2777777777777777</v>
      </c>
      <c r="O1565" s="65">
        <f t="shared" si="503"/>
        <v>0.13888888888888928</v>
      </c>
      <c r="P1565" s="67">
        <f t="shared" si="504"/>
        <v>8979.4999999999873</v>
      </c>
      <c r="Q1565" s="57"/>
      <c r="R1565" s="57"/>
      <c r="T1565" s="57">
        <v>1561</v>
      </c>
      <c r="U1565" s="66">
        <v>48.8</v>
      </c>
      <c r="V1565" s="66">
        <v>0</v>
      </c>
      <c r="W1565" s="65">
        <f t="shared" si="499"/>
        <v>13.555555555555554</v>
      </c>
      <c r="X1565" s="65">
        <f t="shared" si="505"/>
        <v>-5.5555555555557135E-2</v>
      </c>
      <c r="Y1565" s="67">
        <f t="shared" si="506"/>
        <v>11187.777777777786</v>
      </c>
      <c r="Z1565" s="57"/>
      <c r="AA1565" s="57"/>
      <c r="AC1565" s="57">
        <v>1561</v>
      </c>
      <c r="AD1565" s="66">
        <v>35.4</v>
      </c>
      <c r="AE1565" s="66">
        <v>0</v>
      </c>
      <c r="AF1565" s="65">
        <f t="shared" si="500"/>
        <v>9.8333333333333321</v>
      </c>
      <c r="AG1565" s="65">
        <f t="shared" si="507"/>
        <v>0.61111111111110894</v>
      </c>
      <c r="AH1565" s="67">
        <f t="shared" si="508"/>
        <v>10666.666666666657</v>
      </c>
      <c r="AI1565" s="57"/>
      <c r="AJ1565" s="57"/>
      <c r="AU1565" s="57">
        <v>1561</v>
      </c>
      <c r="AV1565" s="66">
        <v>97.4</v>
      </c>
      <c r="AW1565" s="66">
        <v>0</v>
      </c>
      <c r="AX1565" s="65">
        <f t="shared" si="501"/>
        <v>27.055555555555557</v>
      </c>
      <c r="AY1565" s="65">
        <f t="shared" si="509"/>
        <v>0.22222222222222499</v>
      </c>
      <c r="AZ1565" s="67">
        <f t="shared" si="510"/>
        <v>15940.916666666661</v>
      </c>
      <c r="BA1565" s="57"/>
      <c r="BB1565" s="57"/>
      <c r="BM1565" s="57">
        <v>1561</v>
      </c>
      <c r="BN1565" s="57">
        <v>103.6</v>
      </c>
      <c r="BO1565" s="66">
        <v>0</v>
      </c>
      <c r="BP1565" s="65">
        <f t="shared" si="502"/>
        <v>28.777777777777775</v>
      </c>
      <c r="BQ1565" s="65">
        <f t="shared" si="511"/>
        <v>0.44444444444444287</v>
      </c>
      <c r="BR1565" s="67">
        <f t="shared" si="512"/>
        <v>16400.861111111102</v>
      </c>
      <c r="BS1565" s="57"/>
      <c r="BT1565" s="57"/>
    </row>
    <row r="1566" spans="1:72" x14ac:dyDescent="0.25">
      <c r="A1566" s="31">
        <v>1566</v>
      </c>
      <c r="B1566" s="56">
        <v>1563</v>
      </c>
      <c r="C1566" s="71">
        <v>106.8</v>
      </c>
      <c r="D1566" s="71">
        <v>0</v>
      </c>
      <c r="E1566" s="71">
        <v>29.666666666666664</v>
      </c>
      <c r="F1566" s="71">
        <v>0.44444444444444287</v>
      </c>
      <c r="G1566" s="71">
        <v>16459.305555555547</v>
      </c>
      <c r="K1566" s="57">
        <v>1562</v>
      </c>
      <c r="L1566" s="66">
        <v>26.4</v>
      </c>
      <c r="M1566" s="66">
        <v>0</v>
      </c>
      <c r="N1566" s="65">
        <f t="shared" si="498"/>
        <v>7.333333333333333</v>
      </c>
      <c r="O1566" s="65">
        <f t="shared" si="503"/>
        <v>5.5555555555555358E-2</v>
      </c>
      <c r="P1566" s="67">
        <f t="shared" si="504"/>
        <v>8986.805555555542</v>
      </c>
      <c r="Q1566" s="57"/>
      <c r="R1566" s="57"/>
      <c r="T1566" s="57">
        <v>1562</v>
      </c>
      <c r="U1566" s="66">
        <v>48.6</v>
      </c>
      <c r="V1566" s="66">
        <v>0</v>
      </c>
      <c r="W1566" s="65">
        <f t="shared" si="499"/>
        <v>13.5</v>
      </c>
      <c r="X1566" s="65">
        <f t="shared" si="505"/>
        <v>-5.5555555555553582E-2</v>
      </c>
      <c r="Y1566" s="67">
        <f t="shared" si="506"/>
        <v>11201.305555555564</v>
      </c>
      <c r="Z1566" s="57"/>
      <c r="AA1566" s="57"/>
      <c r="AC1566" s="57">
        <v>1562</v>
      </c>
      <c r="AD1566" s="66">
        <v>38</v>
      </c>
      <c r="AE1566" s="66">
        <v>0</v>
      </c>
      <c r="AF1566" s="65">
        <f t="shared" si="500"/>
        <v>10.555555555555555</v>
      </c>
      <c r="AG1566" s="65">
        <f t="shared" si="507"/>
        <v>0.72222222222222321</v>
      </c>
      <c r="AH1566" s="67">
        <f t="shared" si="508"/>
        <v>10676.861111111102</v>
      </c>
      <c r="AI1566" s="57"/>
      <c r="AJ1566" s="57"/>
      <c r="AU1566" s="57">
        <v>1562</v>
      </c>
      <c r="AV1566" s="66">
        <v>98.1</v>
      </c>
      <c r="AW1566" s="66">
        <v>0</v>
      </c>
      <c r="AX1566" s="65">
        <f t="shared" si="501"/>
        <v>27.249999999999996</v>
      </c>
      <c r="AY1566" s="65">
        <f t="shared" si="509"/>
        <v>0.19444444444443931</v>
      </c>
      <c r="AZ1566" s="67">
        <f t="shared" si="510"/>
        <v>15968.069444444438</v>
      </c>
      <c r="BA1566" s="57"/>
      <c r="BB1566" s="57"/>
      <c r="BM1566" s="57">
        <v>1562</v>
      </c>
      <c r="BN1566" s="57">
        <v>105.2</v>
      </c>
      <c r="BO1566" s="66">
        <v>0</v>
      </c>
      <c r="BP1566" s="65">
        <f t="shared" si="502"/>
        <v>29.222222222222221</v>
      </c>
      <c r="BQ1566" s="65">
        <f t="shared" si="511"/>
        <v>0.44444444444444642</v>
      </c>
      <c r="BR1566" s="67">
        <f t="shared" si="512"/>
        <v>16429.861111111102</v>
      </c>
      <c r="BS1566" s="57"/>
      <c r="BT1566" s="57"/>
    </row>
    <row r="1567" spans="1:72" x14ac:dyDescent="0.25">
      <c r="A1567" s="31">
        <v>1567</v>
      </c>
      <c r="B1567" s="56">
        <v>1564</v>
      </c>
      <c r="C1567" s="71">
        <v>108.5</v>
      </c>
      <c r="D1567" s="71">
        <v>0</v>
      </c>
      <c r="E1567" s="71">
        <v>30.138888888888889</v>
      </c>
      <c r="F1567" s="71">
        <v>0.47222222222222499</v>
      </c>
      <c r="G1567" s="71">
        <v>16489.208333333325</v>
      </c>
      <c r="K1567" s="57">
        <v>1563</v>
      </c>
      <c r="L1567" s="66">
        <v>26.4</v>
      </c>
      <c r="M1567" s="66">
        <v>0</v>
      </c>
      <c r="N1567" s="65">
        <f t="shared" si="498"/>
        <v>7.333333333333333</v>
      </c>
      <c r="O1567" s="65">
        <f t="shared" si="503"/>
        <v>0</v>
      </c>
      <c r="P1567" s="67">
        <f t="shared" si="504"/>
        <v>8994.138888888876</v>
      </c>
      <c r="Q1567" s="57"/>
      <c r="R1567" s="57"/>
      <c r="T1567" s="57">
        <v>1563</v>
      </c>
      <c r="U1567" s="66">
        <v>48.5</v>
      </c>
      <c r="V1567" s="66">
        <v>0</v>
      </c>
      <c r="W1567" s="65">
        <f t="shared" si="499"/>
        <v>13.472222222222221</v>
      </c>
      <c r="X1567" s="65">
        <f t="shared" si="505"/>
        <v>-2.7777777777778567E-2</v>
      </c>
      <c r="Y1567" s="67">
        <f t="shared" si="506"/>
        <v>11214.791666666675</v>
      </c>
      <c r="Z1567" s="57"/>
      <c r="AA1567" s="57"/>
      <c r="AC1567" s="57">
        <v>1563</v>
      </c>
      <c r="AD1567" s="66">
        <v>40.1</v>
      </c>
      <c r="AE1567" s="66">
        <v>0</v>
      </c>
      <c r="AF1567" s="65">
        <f t="shared" si="500"/>
        <v>11.138888888888889</v>
      </c>
      <c r="AG1567" s="65">
        <f t="shared" si="507"/>
        <v>0.58333333333333393</v>
      </c>
      <c r="AH1567" s="67">
        <f t="shared" si="508"/>
        <v>10687.708333333325</v>
      </c>
      <c r="AI1567" s="57"/>
      <c r="AJ1567" s="57"/>
      <c r="AU1567" s="57">
        <v>1563</v>
      </c>
      <c r="AV1567" s="66">
        <v>98.7</v>
      </c>
      <c r="AW1567" s="66">
        <v>0</v>
      </c>
      <c r="AX1567" s="65">
        <f t="shared" si="501"/>
        <v>27.416666666666668</v>
      </c>
      <c r="AY1567" s="65">
        <f t="shared" si="509"/>
        <v>0.1666666666666714</v>
      </c>
      <c r="AZ1567" s="67">
        <f t="shared" si="510"/>
        <v>15995.402777777772</v>
      </c>
      <c r="BA1567" s="57"/>
      <c r="BB1567" s="57"/>
      <c r="BM1567" s="57">
        <v>1563</v>
      </c>
      <c r="BN1567" s="57">
        <v>106.8</v>
      </c>
      <c r="BO1567" s="66">
        <v>0</v>
      </c>
      <c r="BP1567" s="65">
        <f t="shared" si="502"/>
        <v>29.666666666666664</v>
      </c>
      <c r="BQ1567" s="65">
        <f t="shared" si="511"/>
        <v>0.44444444444444287</v>
      </c>
      <c r="BR1567" s="67">
        <f t="shared" si="512"/>
        <v>16459.305555555547</v>
      </c>
      <c r="BS1567" s="57"/>
      <c r="BT1567" s="57"/>
    </row>
    <row r="1568" spans="1:72" x14ac:dyDescent="0.25">
      <c r="A1568" s="31">
        <v>1568</v>
      </c>
      <c r="B1568" s="56">
        <v>1565</v>
      </c>
      <c r="C1568" s="71">
        <v>110.2</v>
      </c>
      <c r="D1568" s="71">
        <v>0</v>
      </c>
      <c r="E1568" s="71">
        <v>30.611111111111111</v>
      </c>
      <c r="F1568" s="71">
        <v>0.47222222222222143</v>
      </c>
      <c r="G1568" s="71">
        <v>16519.583333333325</v>
      </c>
      <c r="K1568" s="57">
        <v>1564</v>
      </c>
      <c r="L1568" s="66">
        <v>26.4</v>
      </c>
      <c r="M1568" s="66">
        <v>0</v>
      </c>
      <c r="N1568" s="65">
        <f t="shared" si="498"/>
        <v>7.333333333333333</v>
      </c>
      <c r="O1568" s="65">
        <f t="shared" si="503"/>
        <v>0</v>
      </c>
      <c r="P1568" s="67">
        <f t="shared" si="504"/>
        <v>9001.4722222222099</v>
      </c>
      <c r="Q1568" s="57"/>
      <c r="R1568" s="57"/>
      <c r="T1568" s="57">
        <v>1564</v>
      </c>
      <c r="U1568" s="66">
        <v>48.4</v>
      </c>
      <c r="V1568" s="66">
        <v>0</v>
      </c>
      <c r="W1568" s="65">
        <f t="shared" si="499"/>
        <v>13.444444444444443</v>
      </c>
      <c r="X1568" s="65">
        <f t="shared" si="505"/>
        <v>-2.7777777777778567E-2</v>
      </c>
      <c r="Y1568" s="67">
        <f t="shared" si="506"/>
        <v>11228.250000000009</v>
      </c>
      <c r="Z1568" s="57"/>
      <c r="AA1568" s="57"/>
      <c r="AC1568" s="57">
        <v>1564</v>
      </c>
      <c r="AD1568" s="66">
        <v>42.7</v>
      </c>
      <c r="AE1568" s="66">
        <v>0</v>
      </c>
      <c r="AF1568" s="65">
        <f t="shared" si="500"/>
        <v>11.861111111111112</v>
      </c>
      <c r="AG1568" s="65">
        <f t="shared" si="507"/>
        <v>0.72222222222222321</v>
      </c>
      <c r="AH1568" s="67">
        <f t="shared" si="508"/>
        <v>10699.208333333325</v>
      </c>
      <c r="AI1568" s="57"/>
      <c r="AJ1568" s="57"/>
      <c r="AU1568" s="57">
        <v>1564</v>
      </c>
      <c r="AV1568" s="66">
        <v>99.5</v>
      </c>
      <c r="AW1568" s="66">
        <v>0</v>
      </c>
      <c r="AX1568" s="65">
        <f t="shared" si="501"/>
        <v>27.638888888888889</v>
      </c>
      <c r="AY1568" s="65">
        <f t="shared" si="509"/>
        <v>0.22222222222222143</v>
      </c>
      <c r="AZ1568" s="67">
        <f t="shared" si="510"/>
        <v>16022.930555555549</v>
      </c>
      <c r="BA1568" s="57"/>
      <c r="BB1568" s="57"/>
      <c r="BM1568" s="57">
        <v>1564</v>
      </c>
      <c r="BN1568" s="57">
        <v>108.5</v>
      </c>
      <c r="BO1568" s="66">
        <v>0</v>
      </c>
      <c r="BP1568" s="65">
        <f t="shared" si="502"/>
        <v>30.138888888888889</v>
      </c>
      <c r="BQ1568" s="65">
        <f t="shared" si="511"/>
        <v>0.47222222222222499</v>
      </c>
      <c r="BR1568" s="67">
        <f t="shared" si="512"/>
        <v>16489.208333333325</v>
      </c>
      <c r="BS1568" s="57"/>
      <c r="BT1568" s="57"/>
    </row>
    <row r="1569" spans="1:72" x14ac:dyDescent="0.25">
      <c r="A1569" s="31">
        <v>1569</v>
      </c>
      <c r="B1569" s="56">
        <v>1566</v>
      </c>
      <c r="C1569" s="71">
        <v>111.9</v>
      </c>
      <c r="D1569" s="71">
        <v>0</v>
      </c>
      <c r="E1569" s="71">
        <v>31.083333333333336</v>
      </c>
      <c r="F1569" s="71">
        <v>0.47222222222222499</v>
      </c>
      <c r="G1569" s="71">
        <v>16550.430555555547</v>
      </c>
      <c r="K1569" s="57">
        <v>1565</v>
      </c>
      <c r="L1569" s="66">
        <v>26.5</v>
      </c>
      <c r="M1569" s="66">
        <v>0</v>
      </c>
      <c r="N1569" s="65">
        <f t="shared" si="498"/>
        <v>7.3611111111111107</v>
      </c>
      <c r="O1569" s="65">
        <f t="shared" si="503"/>
        <v>2.7777777777777679E-2</v>
      </c>
      <c r="P1569" s="67">
        <f t="shared" si="504"/>
        <v>9008.8194444444325</v>
      </c>
      <c r="Q1569" s="57"/>
      <c r="R1569" s="57"/>
      <c r="T1569" s="57">
        <v>1565</v>
      </c>
      <c r="U1569" s="66">
        <v>48.3</v>
      </c>
      <c r="V1569" s="66">
        <v>0</v>
      </c>
      <c r="W1569" s="65">
        <f t="shared" si="499"/>
        <v>13.416666666666666</v>
      </c>
      <c r="X1569" s="65">
        <f t="shared" si="505"/>
        <v>-2.7777777777776791E-2</v>
      </c>
      <c r="Y1569" s="67">
        <f t="shared" si="506"/>
        <v>11241.680555555564</v>
      </c>
      <c r="Z1569" s="57"/>
      <c r="AA1569" s="57"/>
      <c r="AC1569" s="57">
        <v>1565</v>
      </c>
      <c r="AD1569" s="66">
        <v>44.5</v>
      </c>
      <c r="AE1569" s="66">
        <v>0</v>
      </c>
      <c r="AF1569" s="65">
        <f t="shared" si="500"/>
        <v>12.361111111111111</v>
      </c>
      <c r="AG1569" s="65">
        <f t="shared" si="507"/>
        <v>0.49999999999999822</v>
      </c>
      <c r="AH1569" s="67">
        <f t="shared" si="508"/>
        <v>10711.319444444436</v>
      </c>
      <c r="AI1569" s="57"/>
      <c r="AJ1569" s="57"/>
      <c r="AU1569" s="57">
        <v>1565</v>
      </c>
      <c r="AV1569" s="66">
        <v>100.3</v>
      </c>
      <c r="AW1569" s="66">
        <v>0</v>
      </c>
      <c r="AX1569" s="65">
        <f t="shared" si="501"/>
        <v>27.861111111111111</v>
      </c>
      <c r="AY1569" s="65">
        <f t="shared" si="509"/>
        <v>0.22222222222222143</v>
      </c>
      <c r="AZ1569" s="67">
        <f t="shared" si="510"/>
        <v>16050.680555555549</v>
      </c>
      <c r="BA1569" s="57"/>
      <c r="BB1569" s="57"/>
      <c r="BM1569" s="57">
        <v>1565</v>
      </c>
      <c r="BN1569" s="57">
        <v>110.2</v>
      </c>
      <c r="BO1569" s="66">
        <v>0</v>
      </c>
      <c r="BP1569" s="65">
        <f t="shared" si="502"/>
        <v>30.611111111111111</v>
      </c>
      <c r="BQ1569" s="65">
        <f t="shared" si="511"/>
        <v>0.47222222222222143</v>
      </c>
      <c r="BR1569" s="67">
        <f t="shared" si="512"/>
        <v>16519.583333333325</v>
      </c>
      <c r="BS1569" s="57"/>
      <c r="BT1569" s="57"/>
    </row>
    <row r="1570" spans="1:72" x14ac:dyDescent="0.25">
      <c r="A1570" s="31">
        <v>1570</v>
      </c>
      <c r="B1570" s="56">
        <v>1567</v>
      </c>
      <c r="C1570" s="71">
        <v>113.7</v>
      </c>
      <c r="D1570" s="71">
        <v>0</v>
      </c>
      <c r="E1570" s="71">
        <v>31.583333333333332</v>
      </c>
      <c r="F1570" s="71">
        <v>0.49999999999999645</v>
      </c>
      <c r="G1570" s="71">
        <v>16581.76388888888</v>
      </c>
      <c r="K1570" s="57">
        <v>1566</v>
      </c>
      <c r="L1570" s="66">
        <v>26.6</v>
      </c>
      <c r="M1570" s="66">
        <v>0</v>
      </c>
      <c r="N1570" s="65">
        <f t="shared" si="498"/>
        <v>7.3888888888888893</v>
      </c>
      <c r="O1570" s="65">
        <f t="shared" si="503"/>
        <v>2.7777777777778567E-2</v>
      </c>
      <c r="P1570" s="67">
        <f t="shared" si="504"/>
        <v>9016.1944444444325</v>
      </c>
      <c r="Q1570" s="57"/>
      <c r="R1570" s="57"/>
      <c r="T1570" s="57">
        <v>1566</v>
      </c>
      <c r="U1570" s="66">
        <v>48.2</v>
      </c>
      <c r="V1570" s="66">
        <v>0</v>
      </c>
      <c r="W1570" s="65">
        <f t="shared" si="499"/>
        <v>13.388888888888889</v>
      </c>
      <c r="X1570" s="65">
        <f t="shared" si="505"/>
        <v>-2.7777777777776791E-2</v>
      </c>
      <c r="Y1570" s="67">
        <f t="shared" si="506"/>
        <v>11255.083333333341</v>
      </c>
      <c r="Z1570" s="57"/>
      <c r="AA1570" s="57"/>
      <c r="AC1570" s="57">
        <v>1566</v>
      </c>
      <c r="AD1570" s="66">
        <v>46.3</v>
      </c>
      <c r="AE1570" s="66">
        <v>0</v>
      </c>
      <c r="AF1570" s="65">
        <f t="shared" si="500"/>
        <v>12.861111111111111</v>
      </c>
      <c r="AG1570" s="65">
        <f t="shared" si="507"/>
        <v>0.5</v>
      </c>
      <c r="AH1570" s="67">
        <f t="shared" si="508"/>
        <v>10723.930555555547</v>
      </c>
      <c r="AI1570" s="57"/>
      <c r="AJ1570" s="57"/>
      <c r="AU1570" s="57">
        <v>1566</v>
      </c>
      <c r="AV1570" s="66">
        <v>101.1</v>
      </c>
      <c r="AW1570" s="66">
        <v>0</v>
      </c>
      <c r="AX1570" s="65">
        <f t="shared" si="501"/>
        <v>28.083333333333332</v>
      </c>
      <c r="AY1570" s="65">
        <f t="shared" si="509"/>
        <v>0.22222222222222143</v>
      </c>
      <c r="AZ1570" s="67">
        <f t="shared" si="510"/>
        <v>16078.652777777772</v>
      </c>
      <c r="BA1570" s="57"/>
      <c r="BB1570" s="57"/>
      <c r="BM1570" s="57">
        <v>1566</v>
      </c>
      <c r="BN1570" s="57">
        <v>111.9</v>
      </c>
      <c r="BO1570" s="66">
        <v>0</v>
      </c>
      <c r="BP1570" s="65">
        <f t="shared" si="502"/>
        <v>31.083333333333336</v>
      </c>
      <c r="BQ1570" s="65">
        <f t="shared" si="511"/>
        <v>0.47222222222222499</v>
      </c>
      <c r="BR1570" s="67">
        <f t="shared" si="512"/>
        <v>16550.430555555547</v>
      </c>
      <c r="BS1570" s="57"/>
      <c r="BT1570" s="57"/>
    </row>
    <row r="1571" spans="1:72" x14ac:dyDescent="0.25">
      <c r="A1571" s="31">
        <v>1571</v>
      </c>
      <c r="B1571" s="56">
        <v>1568</v>
      </c>
      <c r="C1571" s="71">
        <v>115.3</v>
      </c>
      <c r="D1571" s="71">
        <v>0</v>
      </c>
      <c r="E1571" s="71">
        <v>32.027777777777779</v>
      </c>
      <c r="F1571" s="71">
        <v>0.44444444444444642</v>
      </c>
      <c r="G1571" s="71">
        <v>16613.569444444434</v>
      </c>
      <c r="K1571" s="57">
        <v>1567</v>
      </c>
      <c r="L1571" s="66">
        <v>26.8</v>
      </c>
      <c r="M1571" s="66">
        <v>0</v>
      </c>
      <c r="N1571" s="65">
        <f t="shared" si="498"/>
        <v>7.4444444444444446</v>
      </c>
      <c r="O1571" s="65">
        <f t="shared" si="503"/>
        <v>5.5555555555555358E-2</v>
      </c>
      <c r="P1571" s="67">
        <f t="shared" si="504"/>
        <v>9023.6111111110986</v>
      </c>
      <c r="Q1571" s="57"/>
      <c r="R1571" s="57"/>
      <c r="T1571" s="57">
        <v>1567</v>
      </c>
      <c r="U1571" s="66">
        <v>48.1</v>
      </c>
      <c r="V1571" s="66">
        <v>0</v>
      </c>
      <c r="W1571" s="65">
        <f t="shared" si="499"/>
        <v>13.361111111111111</v>
      </c>
      <c r="X1571" s="65">
        <f t="shared" si="505"/>
        <v>-2.7777777777778567E-2</v>
      </c>
      <c r="Y1571" s="67">
        <f t="shared" si="506"/>
        <v>11268.458333333341</v>
      </c>
      <c r="Z1571" s="57"/>
      <c r="AA1571" s="57"/>
      <c r="AC1571" s="57">
        <v>1567</v>
      </c>
      <c r="AD1571" s="66">
        <v>47.6</v>
      </c>
      <c r="AE1571" s="66">
        <v>0</v>
      </c>
      <c r="AF1571" s="65">
        <f t="shared" si="500"/>
        <v>13.222222222222221</v>
      </c>
      <c r="AG1571" s="65">
        <f t="shared" si="507"/>
        <v>0.36111111111111072</v>
      </c>
      <c r="AH1571" s="67">
        <f t="shared" si="508"/>
        <v>10736.972222222214</v>
      </c>
      <c r="AI1571" s="57"/>
      <c r="AJ1571" s="57"/>
      <c r="AU1571" s="57">
        <v>1567</v>
      </c>
      <c r="AV1571" s="66">
        <v>101.9</v>
      </c>
      <c r="AW1571" s="66">
        <v>0</v>
      </c>
      <c r="AX1571" s="65">
        <f t="shared" si="501"/>
        <v>28.305555555555557</v>
      </c>
      <c r="AY1571" s="65">
        <f t="shared" si="509"/>
        <v>0.22222222222222499</v>
      </c>
      <c r="AZ1571" s="67">
        <f t="shared" si="510"/>
        <v>16106.847222222217</v>
      </c>
      <c r="BA1571" s="57"/>
      <c r="BB1571" s="57"/>
      <c r="BM1571" s="57">
        <v>1567</v>
      </c>
      <c r="BN1571" s="57">
        <v>113.7</v>
      </c>
      <c r="BO1571" s="66">
        <v>0</v>
      </c>
      <c r="BP1571" s="65">
        <f t="shared" si="502"/>
        <v>31.583333333333332</v>
      </c>
      <c r="BQ1571" s="65">
        <f t="shared" si="511"/>
        <v>0.49999999999999645</v>
      </c>
      <c r="BR1571" s="67">
        <f t="shared" si="512"/>
        <v>16581.76388888888</v>
      </c>
      <c r="BS1571" s="57"/>
      <c r="BT1571" s="57"/>
    </row>
    <row r="1572" spans="1:72" x14ac:dyDescent="0.25">
      <c r="A1572" s="31">
        <v>1572</v>
      </c>
      <c r="B1572" s="56">
        <v>1569</v>
      </c>
      <c r="C1572" s="71">
        <v>116.8</v>
      </c>
      <c r="D1572" s="71">
        <v>0</v>
      </c>
      <c r="E1572" s="71">
        <v>32.444444444444443</v>
      </c>
      <c r="F1572" s="71">
        <v>0.4166666666666643</v>
      </c>
      <c r="G1572" s="71">
        <v>16645.805555555544</v>
      </c>
      <c r="K1572" s="57">
        <v>1568</v>
      </c>
      <c r="L1572" s="66">
        <v>26.9</v>
      </c>
      <c r="M1572" s="66">
        <v>0</v>
      </c>
      <c r="N1572" s="65">
        <f t="shared" si="498"/>
        <v>7.4722222222222214</v>
      </c>
      <c r="O1572" s="65">
        <f t="shared" si="503"/>
        <v>2.7777777777776791E-2</v>
      </c>
      <c r="P1572" s="67">
        <f t="shared" si="504"/>
        <v>9031.0694444444325</v>
      </c>
      <c r="Q1572" s="57"/>
      <c r="R1572" s="57"/>
      <c r="T1572" s="57">
        <v>1568</v>
      </c>
      <c r="U1572" s="66">
        <v>47.5</v>
      </c>
      <c r="V1572" s="66">
        <v>0</v>
      </c>
      <c r="W1572" s="65">
        <f t="shared" si="499"/>
        <v>13.194444444444445</v>
      </c>
      <c r="X1572" s="65">
        <f t="shared" si="505"/>
        <v>-0.16666666666666607</v>
      </c>
      <c r="Y1572" s="67">
        <f t="shared" si="506"/>
        <v>11281.736111111119</v>
      </c>
      <c r="Z1572" s="57"/>
      <c r="AA1572" s="57"/>
      <c r="AC1572" s="57">
        <v>1568</v>
      </c>
      <c r="AD1572" s="66">
        <v>48.8</v>
      </c>
      <c r="AE1572" s="66">
        <v>0</v>
      </c>
      <c r="AF1572" s="65">
        <f t="shared" si="500"/>
        <v>13.555555555555554</v>
      </c>
      <c r="AG1572" s="65">
        <f t="shared" si="507"/>
        <v>0.33333333333333215</v>
      </c>
      <c r="AH1572" s="67">
        <f t="shared" si="508"/>
        <v>10750.361111111102</v>
      </c>
      <c r="AI1572" s="57"/>
      <c r="AJ1572" s="57"/>
      <c r="AU1572" s="57">
        <v>1568</v>
      </c>
      <c r="AV1572" s="66">
        <v>102.8</v>
      </c>
      <c r="AW1572" s="66">
        <v>0</v>
      </c>
      <c r="AX1572" s="65">
        <f t="shared" si="501"/>
        <v>28.555555555555554</v>
      </c>
      <c r="AY1572" s="65">
        <f t="shared" si="509"/>
        <v>0.24999999999999645</v>
      </c>
      <c r="AZ1572" s="67">
        <f t="shared" si="510"/>
        <v>16135.277777777772</v>
      </c>
      <c r="BA1572" s="57"/>
      <c r="BB1572" s="57"/>
      <c r="BM1572" s="57">
        <v>1568</v>
      </c>
      <c r="BN1572" s="57">
        <v>115.3</v>
      </c>
      <c r="BO1572" s="66">
        <v>0</v>
      </c>
      <c r="BP1572" s="65">
        <f t="shared" si="502"/>
        <v>32.027777777777779</v>
      </c>
      <c r="BQ1572" s="65">
        <f t="shared" si="511"/>
        <v>0.44444444444444642</v>
      </c>
      <c r="BR1572" s="67">
        <f t="shared" si="512"/>
        <v>16613.569444444434</v>
      </c>
      <c r="BS1572" s="57"/>
      <c r="BT1572" s="57"/>
    </row>
    <row r="1573" spans="1:72" x14ac:dyDescent="0.25">
      <c r="A1573" s="31">
        <v>1573</v>
      </c>
      <c r="B1573" s="56">
        <v>1570</v>
      </c>
      <c r="C1573" s="71">
        <v>118.2</v>
      </c>
      <c r="D1573" s="71">
        <v>0</v>
      </c>
      <c r="E1573" s="71">
        <v>32.833333333333336</v>
      </c>
      <c r="F1573" s="71">
        <v>0.38888888888889284</v>
      </c>
      <c r="G1573" s="71">
        <v>16678.444444444434</v>
      </c>
      <c r="K1573" s="57">
        <v>1569</v>
      </c>
      <c r="L1573" s="66">
        <v>27.2</v>
      </c>
      <c r="M1573" s="66">
        <v>0</v>
      </c>
      <c r="N1573" s="65">
        <f t="shared" si="498"/>
        <v>7.5555555555555554</v>
      </c>
      <c r="O1573" s="65">
        <f t="shared" si="503"/>
        <v>8.3333333333333925E-2</v>
      </c>
      <c r="P1573" s="67">
        <f t="shared" si="504"/>
        <v>9038.5833333333212</v>
      </c>
      <c r="Q1573" s="57"/>
      <c r="R1573" s="57"/>
      <c r="T1573" s="57">
        <v>1569</v>
      </c>
      <c r="U1573" s="66">
        <v>46.7</v>
      </c>
      <c r="V1573" s="66">
        <v>0</v>
      </c>
      <c r="W1573" s="65">
        <f t="shared" si="499"/>
        <v>12.972222222222223</v>
      </c>
      <c r="X1573" s="65">
        <f t="shared" si="505"/>
        <v>-0.22222222222222143</v>
      </c>
      <c r="Y1573" s="67">
        <f t="shared" si="506"/>
        <v>11294.819444444453</v>
      </c>
      <c r="Z1573" s="57"/>
      <c r="AA1573" s="57"/>
      <c r="AC1573" s="57">
        <v>1569</v>
      </c>
      <c r="AD1573" s="66">
        <v>49.7</v>
      </c>
      <c r="AE1573" s="66">
        <v>0</v>
      </c>
      <c r="AF1573" s="65">
        <f t="shared" si="500"/>
        <v>13.805555555555555</v>
      </c>
      <c r="AG1573" s="65">
        <f t="shared" si="507"/>
        <v>0.25000000000000178</v>
      </c>
      <c r="AH1573" s="67">
        <f t="shared" si="508"/>
        <v>10764.041666666657</v>
      </c>
      <c r="AI1573" s="57"/>
      <c r="AJ1573" s="57"/>
      <c r="AU1573" s="57">
        <v>1569</v>
      </c>
      <c r="AV1573" s="66">
        <v>103.8</v>
      </c>
      <c r="AW1573" s="66">
        <v>0</v>
      </c>
      <c r="AX1573" s="65">
        <f t="shared" si="501"/>
        <v>28.833333333333332</v>
      </c>
      <c r="AY1573" s="65">
        <f t="shared" si="509"/>
        <v>0.27777777777777857</v>
      </c>
      <c r="AZ1573" s="67">
        <f t="shared" si="510"/>
        <v>16163.972222222217</v>
      </c>
      <c r="BA1573" s="57"/>
      <c r="BB1573" s="57"/>
      <c r="BM1573" s="57">
        <v>1569</v>
      </c>
      <c r="BN1573" s="57">
        <v>116.8</v>
      </c>
      <c r="BO1573" s="66">
        <v>0</v>
      </c>
      <c r="BP1573" s="65">
        <f t="shared" si="502"/>
        <v>32.444444444444443</v>
      </c>
      <c r="BQ1573" s="65">
        <f t="shared" si="511"/>
        <v>0.4166666666666643</v>
      </c>
      <c r="BR1573" s="67">
        <f t="shared" si="512"/>
        <v>16645.805555555544</v>
      </c>
      <c r="BS1573" s="57"/>
      <c r="BT1573" s="57"/>
    </row>
    <row r="1574" spans="1:72" x14ac:dyDescent="0.25">
      <c r="A1574" s="31">
        <v>1574</v>
      </c>
      <c r="B1574" s="56">
        <v>1571</v>
      </c>
      <c r="C1574" s="71">
        <v>119.5</v>
      </c>
      <c r="D1574" s="71">
        <v>0</v>
      </c>
      <c r="E1574" s="71">
        <v>33.194444444444443</v>
      </c>
      <c r="F1574" s="71">
        <v>0.36111111111110716</v>
      </c>
      <c r="G1574" s="71">
        <v>16711.458333333325</v>
      </c>
      <c r="K1574" s="57">
        <v>1570</v>
      </c>
      <c r="L1574" s="66">
        <v>27.5</v>
      </c>
      <c r="M1574" s="66">
        <v>0</v>
      </c>
      <c r="N1574" s="65">
        <f t="shared" si="498"/>
        <v>7.6388888888888884</v>
      </c>
      <c r="O1574" s="65">
        <f t="shared" si="503"/>
        <v>8.3333333333333037E-2</v>
      </c>
      <c r="P1574" s="67">
        <f t="shared" si="504"/>
        <v>9046.1805555555438</v>
      </c>
      <c r="Q1574" s="57"/>
      <c r="R1574" s="57"/>
      <c r="T1574" s="57">
        <v>1570</v>
      </c>
      <c r="U1574" s="66">
        <v>45.7</v>
      </c>
      <c r="V1574" s="66">
        <v>0</v>
      </c>
      <c r="W1574" s="65">
        <f t="shared" si="499"/>
        <v>12.694444444444445</v>
      </c>
      <c r="X1574" s="65">
        <f t="shared" si="505"/>
        <v>-0.27777777777777857</v>
      </c>
      <c r="Y1574" s="67">
        <f t="shared" si="506"/>
        <v>11307.652777777786</v>
      </c>
      <c r="Z1574" s="57"/>
      <c r="AA1574" s="57"/>
      <c r="AC1574" s="57">
        <v>1570</v>
      </c>
      <c r="AD1574" s="66">
        <v>50.6</v>
      </c>
      <c r="AE1574" s="66">
        <v>0</v>
      </c>
      <c r="AF1574" s="65">
        <f t="shared" si="500"/>
        <v>14.055555555555555</v>
      </c>
      <c r="AG1574" s="65">
        <f t="shared" si="507"/>
        <v>0.25</v>
      </c>
      <c r="AH1574" s="67">
        <f t="shared" si="508"/>
        <v>10777.972222222212</v>
      </c>
      <c r="AI1574" s="57"/>
      <c r="AJ1574" s="57"/>
      <c r="AU1574" s="57">
        <v>1570</v>
      </c>
      <c r="AV1574" s="66">
        <v>105</v>
      </c>
      <c r="AW1574" s="66">
        <v>0</v>
      </c>
      <c r="AX1574" s="65">
        <f t="shared" si="501"/>
        <v>29.166666666666664</v>
      </c>
      <c r="AY1574" s="65">
        <f t="shared" si="509"/>
        <v>0.33333333333333215</v>
      </c>
      <c r="AZ1574" s="67">
        <f t="shared" si="510"/>
        <v>16192.972222222217</v>
      </c>
      <c r="BA1574" s="57"/>
      <c r="BB1574" s="57"/>
      <c r="BM1574" s="57">
        <v>1570</v>
      </c>
      <c r="BN1574" s="57">
        <v>118.2</v>
      </c>
      <c r="BO1574" s="66">
        <v>0</v>
      </c>
      <c r="BP1574" s="65">
        <f t="shared" si="502"/>
        <v>32.833333333333336</v>
      </c>
      <c r="BQ1574" s="65">
        <f t="shared" si="511"/>
        <v>0.38888888888889284</v>
      </c>
      <c r="BR1574" s="67">
        <f t="shared" si="512"/>
        <v>16678.444444444434</v>
      </c>
      <c r="BS1574" s="57"/>
      <c r="BT1574" s="57"/>
    </row>
    <row r="1575" spans="1:72" x14ac:dyDescent="0.25">
      <c r="A1575" s="31">
        <v>1575</v>
      </c>
      <c r="B1575" s="56">
        <v>1572</v>
      </c>
      <c r="C1575" s="71">
        <v>120.7</v>
      </c>
      <c r="D1575" s="71">
        <v>0</v>
      </c>
      <c r="E1575" s="71">
        <v>33.527777777777779</v>
      </c>
      <c r="F1575" s="71">
        <v>0.3333333333333357</v>
      </c>
      <c r="G1575" s="71">
        <v>16744.819444444434</v>
      </c>
      <c r="K1575" s="57">
        <v>1571</v>
      </c>
      <c r="L1575" s="66">
        <v>28</v>
      </c>
      <c r="M1575" s="66">
        <v>0</v>
      </c>
      <c r="N1575" s="65">
        <f t="shared" si="498"/>
        <v>7.7777777777777777</v>
      </c>
      <c r="O1575" s="65">
        <f t="shared" si="503"/>
        <v>0.13888888888888928</v>
      </c>
      <c r="P1575" s="67">
        <f t="shared" si="504"/>
        <v>9053.8888888888778</v>
      </c>
      <c r="Q1575" s="57"/>
      <c r="R1575" s="57"/>
      <c r="T1575" s="57">
        <v>1571</v>
      </c>
      <c r="U1575" s="66">
        <v>44.6</v>
      </c>
      <c r="V1575" s="66">
        <v>0</v>
      </c>
      <c r="W1575" s="65">
        <f t="shared" si="499"/>
        <v>12.388888888888889</v>
      </c>
      <c r="X1575" s="65">
        <f t="shared" si="505"/>
        <v>-0.30555555555555536</v>
      </c>
      <c r="Y1575" s="67">
        <f t="shared" si="506"/>
        <v>11320.194444444453</v>
      </c>
      <c r="Z1575" s="57"/>
      <c r="AA1575" s="57"/>
      <c r="AC1575" s="57">
        <v>1571</v>
      </c>
      <c r="AD1575" s="66">
        <v>51.4</v>
      </c>
      <c r="AE1575" s="66">
        <v>0</v>
      </c>
      <c r="AF1575" s="65">
        <f t="shared" si="500"/>
        <v>14.277777777777777</v>
      </c>
      <c r="AG1575" s="65">
        <f t="shared" si="507"/>
        <v>0.22222222222222143</v>
      </c>
      <c r="AH1575" s="67">
        <f t="shared" si="508"/>
        <v>10792.138888888878</v>
      </c>
      <c r="AI1575" s="57"/>
      <c r="AJ1575" s="57"/>
      <c r="AU1575" s="57">
        <v>1571</v>
      </c>
      <c r="AV1575" s="66">
        <v>106.1</v>
      </c>
      <c r="AW1575" s="66">
        <v>0</v>
      </c>
      <c r="AX1575" s="65">
        <f t="shared" si="501"/>
        <v>29.472222222222221</v>
      </c>
      <c r="AY1575" s="65">
        <f t="shared" si="509"/>
        <v>0.30555555555555713</v>
      </c>
      <c r="AZ1575" s="67">
        <f t="shared" si="510"/>
        <v>16222.291666666662</v>
      </c>
      <c r="BA1575" s="57"/>
      <c r="BB1575" s="57"/>
      <c r="BM1575" s="57">
        <v>1571</v>
      </c>
      <c r="BN1575" s="57">
        <v>119.5</v>
      </c>
      <c r="BO1575" s="66">
        <v>0</v>
      </c>
      <c r="BP1575" s="65">
        <f t="shared" si="502"/>
        <v>33.194444444444443</v>
      </c>
      <c r="BQ1575" s="65">
        <f t="shared" si="511"/>
        <v>0.36111111111110716</v>
      </c>
      <c r="BR1575" s="67">
        <f t="shared" si="512"/>
        <v>16711.458333333325</v>
      </c>
      <c r="BS1575" s="57"/>
      <c r="BT1575" s="57"/>
    </row>
    <row r="1576" spans="1:72" x14ac:dyDescent="0.25">
      <c r="A1576" s="31">
        <v>1576</v>
      </c>
      <c r="B1576" s="56">
        <v>1573</v>
      </c>
      <c r="C1576" s="71">
        <v>121.8</v>
      </c>
      <c r="D1576" s="71">
        <v>0</v>
      </c>
      <c r="E1576" s="71">
        <v>33.833333333333329</v>
      </c>
      <c r="F1576" s="71">
        <v>0.30555555555555003</v>
      </c>
      <c r="G1576" s="71">
        <v>16778.499999999989</v>
      </c>
      <c r="K1576" s="57">
        <v>1572</v>
      </c>
      <c r="L1576" s="66">
        <v>28.8</v>
      </c>
      <c r="M1576" s="66">
        <v>0</v>
      </c>
      <c r="N1576" s="65">
        <f t="shared" si="498"/>
        <v>8</v>
      </c>
      <c r="O1576" s="65">
        <f t="shared" si="503"/>
        <v>0.22222222222222232</v>
      </c>
      <c r="P1576" s="67">
        <f t="shared" si="504"/>
        <v>9061.7777777777665</v>
      </c>
      <c r="Q1576" s="57"/>
      <c r="R1576" s="57"/>
      <c r="T1576" s="57">
        <v>1572</v>
      </c>
      <c r="U1576" s="66">
        <v>42.9</v>
      </c>
      <c r="V1576" s="66">
        <v>0</v>
      </c>
      <c r="W1576" s="65">
        <f t="shared" si="499"/>
        <v>11.916666666666666</v>
      </c>
      <c r="X1576" s="65">
        <f t="shared" si="505"/>
        <v>-0.47222222222222321</v>
      </c>
      <c r="Y1576" s="67">
        <f t="shared" si="506"/>
        <v>11332.34722222223</v>
      </c>
      <c r="Z1576" s="57"/>
      <c r="AA1576" s="57"/>
      <c r="AC1576" s="57">
        <v>1572</v>
      </c>
      <c r="AD1576" s="66">
        <v>51.4</v>
      </c>
      <c r="AE1576" s="66">
        <v>0</v>
      </c>
      <c r="AF1576" s="65">
        <f t="shared" si="500"/>
        <v>14.277777777777777</v>
      </c>
      <c r="AG1576" s="65">
        <f t="shared" si="507"/>
        <v>0</v>
      </c>
      <c r="AH1576" s="67">
        <f t="shared" si="508"/>
        <v>10806.416666666655</v>
      </c>
      <c r="AI1576" s="57"/>
      <c r="AJ1576" s="57"/>
      <c r="AU1576" s="57">
        <v>1572</v>
      </c>
      <c r="AV1576" s="66">
        <v>107.4</v>
      </c>
      <c r="AW1576" s="66">
        <v>0</v>
      </c>
      <c r="AX1576" s="65">
        <f t="shared" si="501"/>
        <v>29.833333333333336</v>
      </c>
      <c r="AY1576" s="65">
        <f t="shared" si="509"/>
        <v>0.36111111111111427</v>
      </c>
      <c r="AZ1576" s="67">
        <f t="shared" si="510"/>
        <v>16251.94444444444</v>
      </c>
      <c r="BA1576" s="57"/>
      <c r="BB1576" s="57"/>
      <c r="BM1576" s="57">
        <v>1572</v>
      </c>
      <c r="BN1576" s="57">
        <v>120.7</v>
      </c>
      <c r="BO1576" s="66">
        <v>0</v>
      </c>
      <c r="BP1576" s="65">
        <f t="shared" si="502"/>
        <v>33.527777777777779</v>
      </c>
      <c r="BQ1576" s="65">
        <f t="shared" si="511"/>
        <v>0.3333333333333357</v>
      </c>
      <c r="BR1576" s="67">
        <f t="shared" si="512"/>
        <v>16744.819444444434</v>
      </c>
      <c r="BS1576" s="57"/>
      <c r="BT1576" s="57"/>
    </row>
    <row r="1577" spans="1:72" x14ac:dyDescent="0.25">
      <c r="A1577" s="31">
        <v>1577</v>
      </c>
      <c r="B1577" s="56">
        <v>1574</v>
      </c>
      <c r="C1577" s="71">
        <v>122.6</v>
      </c>
      <c r="D1577" s="71">
        <v>0</v>
      </c>
      <c r="E1577" s="71">
        <v>34.05555555555555</v>
      </c>
      <c r="F1577" s="71">
        <v>0.22222222222222143</v>
      </c>
      <c r="G1577" s="71">
        <v>16812.444444444434</v>
      </c>
      <c r="K1577" s="57">
        <v>1573</v>
      </c>
      <c r="L1577" s="66">
        <v>29.9</v>
      </c>
      <c r="M1577" s="66">
        <v>0</v>
      </c>
      <c r="N1577" s="65">
        <f t="shared" si="498"/>
        <v>8.3055555555555554</v>
      </c>
      <c r="O1577" s="65">
        <f t="shared" si="503"/>
        <v>0.30555555555555536</v>
      </c>
      <c r="P1577" s="67">
        <f t="shared" si="504"/>
        <v>9069.9305555555438</v>
      </c>
      <c r="Q1577" s="57"/>
      <c r="R1577" s="57"/>
      <c r="T1577" s="57">
        <v>1573</v>
      </c>
      <c r="U1577" s="66">
        <v>40.799999999999997</v>
      </c>
      <c r="V1577" s="66">
        <v>0</v>
      </c>
      <c r="W1577" s="65">
        <f t="shared" si="499"/>
        <v>11.333333333333332</v>
      </c>
      <c r="X1577" s="65">
        <f t="shared" si="505"/>
        <v>-0.58333333333333393</v>
      </c>
      <c r="Y1577" s="67">
        <f t="shared" si="506"/>
        <v>11343.97222222223</v>
      </c>
      <c r="Z1577" s="57"/>
      <c r="AA1577" s="57"/>
      <c r="AC1577" s="57">
        <v>1573</v>
      </c>
      <c r="AD1577" s="66">
        <v>50.2</v>
      </c>
      <c r="AE1577" s="66">
        <v>0</v>
      </c>
      <c r="AF1577" s="65">
        <f t="shared" si="500"/>
        <v>13.944444444444445</v>
      </c>
      <c r="AG1577" s="65">
        <f t="shared" si="507"/>
        <v>-0.33333333333333215</v>
      </c>
      <c r="AH1577" s="67">
        <f t="shared" si="508"/>
        <v>10820.527777777766</v>
      </c>
      <c r="AI1577" s="57"/>
      <c r="AJ1577" s="57"/>
      <c r="AU1577" s="57">
        <v>1573</v>
      </c>
      <c r="AV1577" s="66">
        <v>108.7</v>
      </c>
      <c r="AW1577" s="66">
        <v>0</v>
      </c>
      <c r="AX1577" s="65">
        <f t="shared" si="501"/>
        <v>30.194444444444443</v>
      </c>
      <c r="AY1577" s="65">
        <f t="shared" si="509"/>
        <v>0.36111111111110716</v>
      </c>
      <c r="AZ1577" s="67">
        <f t="shared" si="510"/>
        <v>16281.958333333328</v>
      </c>
      <c r="BA1577" s="57"/>
      <c r="BB1577" s="57"/>
      <c r="BM1577" s="57">
        <v>1573</v>
      </c>
      <c r="BN1577" s="57">
        <v>121.8</v>
      </c>
      <c r="BO1577" s="66">
        <v>0</v>
      </c>
      <c r="BP1577" s="65">
        <f t="shared" si="502"/>
        <v>33.833333333333329</v>
      </c>
      <c r="BQ1577" s="65">
        <f t="shared" si="511"/>
        <v>0.30555555555555003</v>
      </c>
      <c r="BR1577" s="67">
        <f t="shared" si="512"/>
        <v>16778.499999999989</v>
      </c>
      <c r="BS1577" s="57"/>
      <c r="BT1577" s="57"/>
    </row>
    <row r="1578" spans="1:72" x14ac:dyDescent="0.25">
      <c r="A1578" s="31">
        <v>1578</v>
      </c>
      <c r="B1578" s="56">
        <v>1575</v>
      </c>
      <c r="C1578" s="71">
        <v>123.2</v>
      </c>
      <c r="D1578" s="71">
        <v>0</v>
      </c>
      <c r="E1578" s="71">
        <v>34.222222222222221</v>
      </c>
      <c r="F1578" s="71">
        <v>0.1666666666666714</v>
      </c>
      <c r="G1578" s="71">
        <v>16846.583333333325</v>
      </c>
      <c r="K1578" s="57">
        <v>1574</v>
      </c>
      <c r="L1578" s="66">
        <v>31</v>
      </c>
      <c r="M1578" s="66">
        <v>0</v>
      </c>
      <c r="N1578" s="65">
        <f t="shared" si="498"/>
        <v>8.6111111111111107</v>
      </c>
      <c r="O1578" s="65">
        <f t="shared" si="503"/>
        <v>0.30555555555555536</v>
      </c>
      <c r="P1578" s="67">
        <f t="shared" si="504"/>
        <v>9078.3888888888778</v>
      </c>
      <c r="Q1578" s="57"/>
      <c r="R1578" s="57"/>
      <c r="T1578" s="57">
        <v>1574</v>
      </c>
      <c r="U1578" s="66">
        <v>38.200000000000003</v>
      </c>
      <c r="V1578" s="66">
        <v>0</v>
      </c>
      <c r="W1578" s="65">
        <f t="shared" si="499"/>
        <v>10.611111111111112</v>
      </c>
      <c r="X1578" s="65">
        <f t="shared" si="505"/>
        <v>-0.72222222222221966</v>
      </c>
      <c r="Y1578" s="67">
        <f t="shared" si="506"/>
        <v>11354.944444444453</v>
      </c>
      <c r="Z1578" s="57"/>
      <c r="AA1578" s="57"/>
      <c r="AC1578" s="57">
        <v>1574</v>
      </c>
      <c r="AD1578" s="66">
        <v>47.1</v>
      </c>
      <c r="AE1578" s="66">
        <v>0</v>
      </c>
      <c r="AF1578" s="65">
        <f t="shared" si="500"/>
        <v>13.083333333333334</v>
      </c>
      <c r="AG1578" s="65">
        <f t="shared" si="507"/>
        <v>-0.86111111111111072</v>
      </c>
      <c r="AH1578" s="67">
        <f t="shared" si="508"/>
        <v>10834.041666666655</v>
      </c>
      <c r="AI1578" s="57"/>
      <c r="AJ1578" s="57"/>
      <c r="AU1578" s="57">
        <v>1574</v>
      </c>
      <c r="AV1578" s="66">
        <v>109.9</v>
      </c>
      <c r="AW1578" s="66">
        <v>0</v>
      </c>
      <c r="AX1578" s="65">
        <f t="shared" si="501"/>
        <v>30.527777777777779</v>
      </c>
      <c r="AY1578" s="65">
        <f t="shared" si="509"/>
        <v>0.3333333333333357</v>
      </c>
      <c r="AZ1578" s="67">
        <f t="shared" si="510"/>
        <v>16312.31944444444</v>
      </c>
      <c r="BA1578" s="57"/>
      <c r="BB1578" s="57"/>
      <c r="BM1578" s="57">
        <v>1574</v>
      </c>
      <c r="BN1578" s="57">
        <v>122.6</v>
      </c>
      <c r="BO1578" s="66">
        <v>0</v>
      </c>
      <c r="BP1578" s="65">
        <f t="shared" si="502"/>
        <v>34.05555555555555</v>
      </c>
      <c r="BQ1578" s="65">
        <f t="shared" si="511"/>
        <v>0.22222222222222143</v>
      </c>
      <c r="BR1578" s="67">
        <f t="shared" si="512"/>
        <v>16812.444444444434</v>
      </c>
      <c r="BS1578" s="57"/>
      <c r="BT1578" s="57"/>
    </row>
    <row r="1579" spans="1:72" x14ac:dyDescent="0.25">
      <c r="A1579" s="31">
        <v>1579</v>
      </c>
      <c r="B1579" s="56">
        <v>1576</v>
      </c>
      <c r="C1579" s="71">
        <v>123.6</v>
      </c>
      <c r="D1579" s="71">
        <v>0</v>
      </c>
      <c r="E1579" s="71">
        <v>34.333333333333329</v>
      </c>
      <c r="F1579" s="71">
        <v>0.11111111111110716</v>
      </c>
      <c r="G1579" s="71">
        <v>16880.861111111102</v>
      </c>
      <c r="K1579" s="57">
        <v>1575</v>
      </c>
      <c r="L1579" s="66">
        <v>31.9</v>
      </c>
      <c r="M1579" s="66">
        <v>0</v>
      </c>
      <c r="N1579" s="65">
        <f t="shared" si="498"/>
        <v>8.8611111111111107</v>
      </c>
      <c r="O1579" s="65">
        <f t="shared" si="503"/>
        <v>0.25</v>
      </c>
      <c r="P1579" s="67">
        <f t="shared" si="504"/>
        <v>9087.1249999999891</v>
      </c>
      <c r="Q1579" s="57"/>
      <c r="R1579" s="57"/>
      <c r="T1579" s="57">
        <v>1575</v>
      </c>
      <c r="U1579" s="66">
        <v>35.299999999999997</v>
      </c>
      <c r="V1579" s="66">
        <v>0</v>
      </c>
      <c r="W1579" s="65">
        <f t="shared" si="499"/>
        <v>9.8055555555555554</v>
      </c>
      <c r="X1579" s="65">
        <f t="shared" si="505"/>
        <v>-0.80555555555555713</v>
      </c>
      <c r="Y1579" s="67">
        <f t="shared" si="506"/>
        <v>11365.152777777786</v>
      </c>
      <c r="Z1579" s="57"/>
      <c r="AA1579" s="57"/>
      <c r="AC1579" s="57">
        <v>1575</v>
      </c>
      <c r="AD1579" s="66">
        <v>44.5</v>
      </c>
      <c r="AE1579" s="66">
        <v>0</v>
      </c>
      <c r="AF1579" s="65">
        <f t="shared" si="500"/>
        <v>12.361111111111111</v>
      </c>
      <c r="AG1579" s="65">
        <f t="shared" si="507"/>
        <v>-0.72222222222222321</v>
      </c>
      <c r="AH1579" s="67">
        <f t="shared" si="508"/>
        <v>10846.763888888878</v>
      </c>
      <c r="AI1579" s="57"/>
      <c r="AJ1579" s="57"/>
      <c r="AU1579" s="57">
        <v>1575</v>
      </c>
      <c r="AV1579" s="66">
        <v>111.2</v>
      </c>
      <c r="AW1579" s="66">
        <v>0</v>
      </c>
      <c r="AX1579" s="65">
        <f t="shared" si="501"/>
        <v>30.888888888888889</v>
      </c>
      <c r="AY1579" s="65">
        <f t="shared" si="509"/>
        <v>0.36111111111111072</v>
      </c>
      <c r="AZ1579" s="67">
        <f t="shared" si="510"/>
        <v>16343.027777777774</v>
      </c>
      <c r="BA1579" s="57"/>
      <c r="BB1579" s="57"/>
      <c r="BM1579" s="57">
        <v>1575</v>
      </c>
      <c r="BN1579" s="57">
        <v>123.2</v>
      </c>
      <c r="BO1579" s="66">
        <v>0</v>
      </c>
      <c r="BP1579" s="65">
        <f t="shared" si="502"/>
        <v>34.222222222222221</v>
      </c>
      <c r="BQ1579" s="65">
        <f t="shared" si="511"/>
        <v>0.1666666666666714</v>
      </c>
      <c r="BR1579" s="67">
        <f t="shared" si="512"/>
        <v>16846.583333333325</v>
      </c>
      <c r="BS1579" s="57"/>
      <c r="BT1579" s="57"/>
    </row>
    <row r="1580" spans="1:72" x14ac:dyDescent="0.25">
      <c r="A1580" s="31">
        <v>1580</v>
      </c>
      <c r="B1580" s="56">
        <v>1577</v>
      </c>
      <c r="C1580" s="71">
        <v>123.7</v>
      </c>
      <c r="D1580" s="71">
        <v>0</v>
      </c>
      <c r="E1580" s="71">
        <v>34.361111111111114</v>
      </c>
      <c r="F1580" s="71">
        <v>2.7777777777785673E-2</v>
      </c>
      <c r="G1580" s="71">
        <v>16915.208333333325</v>
      </c>
      <c r="K1580" s="57">
        <v>1576</v>
      </c>
      <c r="L1580" s="66">
        <v>32.5</v>
      </c>
      <c r="M1580" s="66">
        <v>0</v>
      </c>
      <c r="N1580" s="65">
        <f t="shared" si="498"/>
        <v>9.0277777777777768</v>
      </c>
      <c r="O1580" s="65">
        <f t="shared" si="503"/>
        <v>0.16666666666666607</v>
      </c>
      <c r="P1580" s="67">
        <f t="shared" si="504"/>
        <v>9096.0694444444343</v>
      </c>
      <c r="Q1580" s="57"/>
      <c r="R1580" s="57"/>
      <c r="T1580" s="57">
        <v>1576</v>
      </c>
      <c r="U1580" s="66">
        <v>31.8</v>
      </c>
      <c r="V1580" s="66">
        <v>0</v>
      </c>
      <c r="W1580" s="65">
        <f t="shared" si="499"/>
        <v>8.8333333333333339</v>
      </c>
      <c r="X1580" s="65">
        <f t="shared" si="505"/>
        <v>-0.97222222222222143</v>
      </c>
      <c r="Y1580" s="67">
        <f t="shared" si="506"/>
        <v>11374.472222222232</v>
      </c>
      <c r="Z1580" s="57"/>
      <c r="AA1580" s="57"/>
      <c r="AC1580" s="57">
        <v>1576</v>
      </c>
      <c r="AD1580" s="66">
        <v>41.5</v>
      </c>
      <c r="AE1580" s="66">
        <v>0</v>
      </c>
      <c r="AF1580" s="65">
        <f t="shared" si="500"/>
        <v>11.527777777777777</v>
      </c>
      <c r="AG1580" s="65">
        <f t="shared" si="507"/>
        <v>-0.83333333333333393</v>
      </c>
      <c r="AH1580" s="67">
        <f t="shared" si="508"/>
        <v>10858.708333333323</v>
      </c>
      <c r="AI1580" s="57"/>
      <c r="AJ1580" s="57"/>
      <c r="AU1580" s="57">
        <v>1576</v>
      </c>
      <c r="AV1580" s="66">
        <v>112.3</v>
      </c>
      <c r="AW1580" s="66">
        <v>0</v>
      </c>
      <c r="AX1580" s="65">
        <f t="shared" si="501"/>
        <v>31.194444444444443</v>
      </c>
      <c r="AY1580" s="65">
        <f t="shared" si="509"/>
        <v>0.30555555555555358</v>
      </c>
      <c r="AZ1580" s="67">
        <f t="shared" si="510"/>
        <v>16374.06944444444</v>
      </c>
      <c r="BA1580" s="57"/>
      <c r="BB1580" s="57"/>
      <c r="BM1580" s="57">
        <v>1576</v>
      </c>
      <c r="BN1580" s="57">
        <v>123.6</v>
      </c>
      <c r="BO1580" s="66">
        <v>0</v>
      </c>
      <c r="BP1580" s="65">
        <f t="shared" si="502"/>
        <v>34.333333333333329</v>
      </c>
      <c r="BQ1580" s="65">
        <f t="shared" si="511"/>
        <v>0.11111111111110716</v>
      </c>
      <c r="BR1580" s="67">
        <f t="shared" si="512"/>
        <v>16880.861111111102</v>
      </c>
      <c r="BS1580" s="57"/>
      <c r="BT1580" s="57"/>
    </row>
    <row r="1581" spans="1:72" x14ac:dyDescent="0.25">
      <c r="A1581" s="31">
        <v>1581</v>
      </c>
      <c r="B1581" s="56">
        <v>1578</v>
      </c>
      <c r="C1581" s="71">
        <v>123.6</v>
      </c>
      <c r="D1581" s="71">
        <v>0</v>
      </c>
      <c r="E1581" s="71">
        <v>34.333333333333329</v>
      </c>
      <c r="F1581" s="71">
        <v>-2.7777777777785673E-2</v>
      </c>
      <c r="G1581" s="71">
        <v>16949.555555555547</v>
      </c>
      <c r="K1581" s="57">
        <v>1577</v>
      </c>
      <c r="L1581" s="66">
        <v>32.6</v>
      </c>
      <c r="M1581" s="66">
        <v>0</v>
      </c>
      <c r="N1581" s="65">
        <f t="shared" si="498"/>
        <v>9.0555555555555554</v>
      </c>
      <c r="O1581" s="65">
        <f t="shared" si="503"/>
        <v>2.7777777777778567E-2</v>
      </c>
      <c r="P1581" s="67">
        <f t="shared" si="504"/>
        <v>9105.1111111111004</v>
      </c>
      <c r="Q1581" s="57"/>
      <c r="R1581" s="57"/>
      <c r="T1581" s="57">
        <v>1577</v>
      </c>
      <c r="U1581" s="66">
        <v>28.7</v>
      </c>
      <c r="V1581" s="66">
        <v>0</v>
      </c>
      <c r="W1581" s="65">
        <f t="shared" si="499"/>
        <v>7.9722222222222214</v>
      </c>
      <c r="X1581" s="65">
        <f t="shared" si="505"/>
        <v>-0.86111111111111249</v>
      </c>
      <c r="Y1581" s="67">
        <f t="shared" si="506"/>
        <v>11382.875000000009</v>
      </c>
      <c r="Z1581" s="57"/>
      <c r="AA1581" s="57"/>
      <c r="AC1581" s="57">
        <v>1577</v>
      </c>
      <c r="AD1581" s="66">
        <v>38.5</v>
      </c>
      <c r="AE1581" s="66">
        <v>0</v>
      </c>
      <c r="AF1581" s="65">
        <f t="shared" si="500"/>
        <v>10.694444444444445</v>
      </c>
      <c r="AG1581" s="65">
        <f t="shared" si="507"/>
        <v>-0.83333333333333215</v>
      </c>
      <c r="AH1581" s="67">
        <f t="shared" si="508"/>
        <v>10869.819444444434</v>
      </c>
      <c r="AI1581" s="57"/>
      <c r="AJ1581" s="57"/>
      <c r="AU1581" s="57">
        <v>1577</v>
      </c>
      <c r="AV1581" s="66">
        <v>113.4</v>
      </c>
      <c r="AW1581" s="66">
        <v>0</v>
      </c>
      <c r="AX1581" s="65">
        <f t="shared" si="501"/>
        <v>31.5</v>
      </c>
      <c r="AY1581" s="65">
        <f t="shared" si="509"/>
        <v>0.30555555555555713</v>
      </c>
      <c r="AZ1581" s="67">
        <f t="shared" si="510"/>
        <v>16405.416666666661</v>
      </c>
      <c r="BA1581" s="57"/>
      <c r="BB1581" s="57"/>
      <c r="BM1581" s="57">
        <v>1577</v>
      </c>
      <c r="BN1581" s="57">
        <v>123.7</v>
      </c>
      <c r="BO1581" s="66">
        <v>0</v>
      </c>
      <c r="BP1581" s="65">
        <f t="shared" si="502"/>
        <v>34.361111111111114</v>
      </c>
      <c r="BQ1581" s="65">
        <f t="shared" si="511"/>
        <v>2.7777777777785673E-2</v>
      </c>
      <c r="BR1581" s="67">
        <f t="shared" si="512"/>
        <v>16915.208333333325</v>
      </c>
      <c r="BS1581" s="57"/>
      <c r="BT1581" s="57"/>
    </row>
    <row r="1582" spans="1:72" x14ac:dyDescent="0.25">
      <c r="A1582" s="31">
        <v>1582</v>
      </c>
      <c r="B1582" s="56">
        <v>1579</v>
      </c>
      <c r="C1582" s="71">
        <v>123.3</v>
      </c>
      <c r="D1582" s="71">
        <v>0</v>
      </c>
      <c r="E1582" s="71">
        <v>34.25</v>
      </c>
      <c r="F1582" s="71">
        <v>-8.3333333333328596E-2</v>
      </c>
      <c r="G1582" s="71">
        <v>16983.847222222215</v>
      </c>
      <c r="K1582" s="57">
        <v>1578</v>
      </c>
      <c r="L1582" s="66">
        <v>32.4</v>
      </c>
      <c r="M1582" s="66">
        <v>0</v>
      </c>
      <c r="N1582" s="65">
        <f t="shared" si="498"/>
        <v>9</v>
      </c>
      <c r="O1582" s="65">
        <f t="shared" si="503"/>
        <v>-5.5555555555555358E-2</v>
      </c>
      <c r="P1582" s="67">
        <f t="shared" si="504"/>
        <v>9114.1388888888778</v>
      </c>
      <c r="Q1582" s="57"/>
      <c r="R1582" s="57"/>
      <c r="T1582" s="57">
        <v>1578</v>
      </c>
      <c r="U1582" s="66">
        <v>25.8</v>
      </c>
      <c r="V1582" s="66">
        <v>0</v>
      </c>
      <c r="W1582" s="65">
        <f t="shared" si="499"/>
        <v>7.166666666666667</v>
      </c>
      <c r="X1582" s="65">
        <f t="shared" si="505"/>
        <v>-0.80555555555555447</v>
      </c>
      <c r="Y1582" s="67">
        <f t="shared" si="506"/>
        <v>11390.444444444454</v>
      </c>
      <c r="Z1582" s="57"/>
      <c r="AA1582" s="57"/>
      <c r="AC1582" s="57">
        <v>1578</v>
      </c>
      <c r="AD1582" s="66">
        <v>35.5</v>
      </c>
      <c r="AE1582" s="66">
        <v>0</v>
      </c>
      <c r="AF1582" s="65">
        <f t="shared" si="500"/>
        <v>9.8611111111111107</v>
      </c>
      <c r="AG1582" s="65">
        <f t="shared" si="507"/>
        <v>-0.83333333333333393</v>
      </c>
      <c r="AH1582" s="67">
        <f t="shared" si="508"/>
        <v>10880.097222222212</v>
      </c>
      <c r="AI1582" s="57"/>
      <c r="AJ1582" s="57"/>
      <c r="AU1582" s="57">
        <v>1578</v>
      </c>
      <c r="AV1582" s="66">
        <v>114.4</v>
      </c>
      <c r="AW1582" s="66">
        <v>0</v>
      </c>
      <c r="AX1582" s="65">
        <f t="shared" si="501"/>
        <v>31.777777777777779</v>
      </c>
      <c r="AY1582" s="65">
        <f t="shared" si="509"/>
        <v>0.27777777777777857</v>
      </c>
      <c r="AZ1582" s="67">
        <f t="shared" si="510"/>
        <v>16437.055555555551</v>
      </c>
      <c r="BA1582" s="57"/>
      <c r="BB1582" s="57"/>
      <c r="BM1582" s="57">
        <v>1578</v>
      </c>
      <c r="BN1582" s="57">
        <v>123.6</v>
      </c>
      <c r="BO1582" s="66">
        <v>0</v>
      </c>
      <c r="BP1582" s="65">
        <f t="shared" si="502"/>
        <v>34.333333333333329</v>
      </c>
      <c r="BQ1582" s="65">
        <f t="shared" si="511"/>
        <v>-2.7777777777785673E-2</v>
      </c>
      <c r="BR1582" s="67">
        <f t="shared" si="512"/>
        <v>16949.555555555547</v>
      </c>
      <c r="BS1582" s="57"/>
      <c r="BT1582" s="57"/>
    </row>
    <row r="1583" spans="1:72" x14ac:dyDescent="0.25">
      <c r="A1583" s="31">
        <v>1583</v>
      </c>
      <c r="B1583" s="56">
        <v>1580</v>
      </c>
      <c r="C1583" s="71">
        <v>123</v>
      </c>
      <c r="D1583" s="71">
        <v>0</v>
      </c>
      <c r="E1583" s="71">
        <v>34.166666666666664</v>
      </c>
      <c r="F1583" s="71">
        <v>-8.3333333333335702E-2</v>
      </c>
      <c r="G1583" s="71">
        <v>17018.055555555547</v>
      </c>
      <c r="K1583" s="57">
        <v>1579</v>
      </c>
      <c r="L1583" s="66">
        <v>32</v>
      </c>
      <c r="M1583" s="66">
        <v>0</v>
      </c>
      <c r="N1583" s="65">
        <f t="shared" si="498"/>
        <v>8.8888888888888893</v>
      </c>
      <c r="O1583" s="65">
        <f t="shared" si="503"/>
        <v>-0.11111111111111072</v>
      </c>
      <c r="P1583" s="67">
        <f t="shared" si="504"/>
        <v>9123.083333333323</v>
      </c>
      <c r="Q1583" s="57"/>
      <c r="R1583" s="57"/>
      <c r="T1583" s="57">
        <v>1579</v>
      </c>
      <c r="U1583" s="66">
        <v>22.9</v>
      </c>
      <c r="V1583" s="66">
        <v>0</v>
      </c>
      <c r="W1583" s="65">
        <f t="shared" si="499"/>
        <v>6.3611111111111107</v>
      </c>
      <c r="X1583" s="65">
        <f t="shared" si="505"/>
        <v>-0.80555555555555625</v>
      </c>
      <c r="Y1583" s="67">
        <f t="shared" si="506"/>
        <v>11397.208333333343</v>
      </c>
      <c r="Z1583" s="57"/>
      <c r="AA1583" s="57"/>
      <c r="AC1583" s="57">
        <v>1579</v>
      </c>
      <c r="AD1583" s="66">
        <v>32.5</v>
      </c>
      <c r="AE1583" s="66">
        <v>0</v>
      </c>
      <c r="AF1583" s="65">
        <f t="shared" si="500"/>
        <v>9.0277777777777768</v>
      </c>
      <c r="AG1583" s="65">
        <f t="shared" si="507"/>
        <v>-0.83333333333333393</v>
      </c>
      <c r="AH1583" s="67">
        <f t="shared" si="508"/>
        <v>10889.541666666657</v>
      </c>
      <c r="AI1583" s="57"/>
      <c r="AJ1583" s="57"/>
      <c r="AU1583" s="57">
        <v>1579</v>
      </c>
      <c r="AV1583" s="66">
        <v>115.3</v>
      </c>
      <c r="AW1583" s="66">
        <v>0</v>
      </c>
      <c r="AX1583" s="65">
        <f t="shared" si="501"/>
        <v>32.027777777777779</v>
      </c>
      <c r="AY1583" s="65">
        <f t="shared" si="509"/>
        <v>0.25</v>
      </c>
      <c r="AZ1583" s="67">
        <f t="shared" si="510"/>
        <v>16468.958333333328</v>
      </c>
      <c r="BA1583" s="57"/>
      <c r="BB1583" s="57"/>
      <c r="BM1583" s="57">
        <v>1579</v>
      </c>
      <c r="BN1583" s="57">
        <v>123.3</v>
      </c>
      <c r="BO1583" s="66">
        <v>0</v>
      </c>
      <c r="BP1583" s="65">
        <f t="shared" si="502"/>
        <v>34.25</v>
      </c>
      <c r="BQ1583" s="65">
        <f t="shared" si="511"/>
        <v>-8.3333333333328596E-2</v>
      </c>
      <c r="BR1583" s="67">
        <f t="shared" si="512"/>
        <v>16983.847222222215</v>
      </c>
      <c r="BS1583" s="57"/>
      <c r="BT1583" s="57"/>
    </row>
    <row r="1584" spans="1:72" x14ac:dyDescent="0.25">
      <c r="A1584" s="31">
        <v>1584</v>
      </c>
      <c r="B1584" s="56">
        <v>1581</v>
      </c>
      <c r="C1584" s="71">
        <v>122.5</v>
      </c>
      <c r="D1584" s="71">
        <v>0</v>
      </c>
      <c r="E1584" s="71">
        <v>34.027777777777779</v>
      </c>
      <c r="F1584" s="71">
        <v>-0.13888888888888573</v>
      </c>
      <c r="G1584" s="71">
        <v>17052.15277777777</v>
      </c>
      <c r="K1584" s="57">
        <v>1580</v>
      </c>
      <c r="L1584" s="66">
        <v>31.3</v>
      </c>
      <c r="M1584" s="66">
        <v>0</v>
      </c>
      <c r="N1584" s="65">
        <f t="shared" si="498"/>
        <v>8.6944444444444446</v>
      </c>
      <c r="O1584" s="65">
        <f t="shared" si="503"/>
        <v>-0.19444444444444464</v>
      </c>
      <c r="P1584" s="67">
        <f t="shared" si="504"/>
        <v>9131.8749999999891</v>
      </c>
      <c r="Q1584" s="57"/>
      <c r="R1584" s="57"/>
      <c r="T1584" s="57">
        <v>1580</v>
      </c>
      <c r="U1584" s="66">
        <v>20.2</v>
      </c>
      <c r="V1584" s="66">
        <v>0</v>
      </c>
      <c r="W1584" s="65">
        <f t="shared" si="499"/>
        <v>5.6111111111111107</v>
      </c>
      <c r="X1584" s="65">
        <f t="shared" si="505"/>
        <v>-0.75</v>
      </c>
      <c r="Y1584" s="67">
        <f t="shared" si="506"/>
        <v>11403.194444444454</v>
      </c>
      <c r="Z1584" s="57"/>
      <c r="AA1584" s="57"/>
      <c r="AC1584" s="57">
        <v>1580</v>
      </c>
      <c r="AD1584" s="66">
        <v>29.5</v>
      </c>
      <c r="AE1584" s="66">
        <v>0</v>
      </c>
      <c r="AF1584" s="65">
        <f t="shared" si="500"/>
        <v>8.1944444444444446</v>
      </c>
      <c r="AG1584" s="65">
        <f t="shared" si="507"/>
        <v>-0.83333333333333215</v>
      </c>
      <c r="AH1584" s="67">
        <f t="shared" si="508"/>
        <v>10898.152777777768</v>
      </c>
      <c r="AI1584" s="57"/>
      <c r="AJ1584" s="57"/>
      <c r="AU1584" s="57">
        <v>1580</v>
      </c>
      <c r="AV1584" s="66">
        <v>116.1</v>
      </c>
      <c r="AW1584" s="66">
        <v>0</v>
      </c>
      <c r="AX1584" s="65">
        <f t="shared" si="501"/>
        <v>32.25</v>
      </c>
      <c r="AY1584" s="65">
        <f t="shared" si="509"/>
        <v>0.22222222222222143</v>
      </c>
      <c r="AZ1584" s="67">
        <f t="shared" si="510"/>
        <v>16501.097222222219</v>
      </c>
      <c r="BA1584" s="57"/>
      <c r="BB1584" s="57"/>
      <c r="BM1584" s="57">
        <v>1580</v>
      </c>
      <c r="BN1584" s="57">
        <v>123</v>
      </c>
      <c r="BO1584" s="66">
        <v>0</v>
      </c>
      <c r="BP1584" s="65">
        <f t="shared" si="502"/>
        <v>34.166666666666664</v>
      </c>
      <c r="BQ1584" s="65">
        <f t="shared" si="511"/>
        <v>-8.3333333333335702E-2</v>
      </c>
      <c r="BR1584" s="67">
        <f t="shared" si="512"/>
        <v>17018.055555555547</v>
      </c>
      <c r="BS1584" s="57"/>
      <c r="BT1584" s="57"/>
    </row>
    <row r="1585" spans="1:72" x14ac:dyDescent="0.25">
      <c r="A1585" s="31">
        <v>1585</v>
      </c>
      <c r="B1585" s="56">
        <v>1582</v>
      </c>
      <c r="C1585" s="71">
        <v>122.1</v>
      </c>
      <c r="D1585" s="71">
        <v>0</v>
      </c>
      <c r="E1585" s="71">
        <v>33.916666666666664</v>
      </c>
      <c r="F1585" s="71">
        <v>-0.11111111111111427</v>
      </c>
      <c r="G1585" s="71">
        <v>17086.124999999993</v>
      </c>
      <c r="K1585" s="57">
        <v>1581</v>
      </c>
      <c r="L1585" s="66">
        <v>30.3</v>
      </c>
      <c r="M1585" s="66">
        <v>0</v>
      </c>
      <c r="N1585" s="65">
        <f t="shared" si="498"/>
        <v>8.4166666666666661</v>
      </c>
      <c r="O1585" s="65">
        <f t="shared" si="503"/>
        <v>-0.27777777777777857</v>
      </c>
      <c r="P1585" s="67">
        <f t="shared" si="504"/>
        <v>9140.4305555555438</v>
      </c>
      <c r="Q1585" s="57"/>
      <c r="R1585" s="57"/>
      <c r="T1585" s="57">
        <v>1581</v>
      </c>
      <c r="U1585" s="66">
        <v>17.3</v>
      </c>
      <c r="V1585" s="66">
        <v>0</v>
      </c>
      <c r="W1585" s="65">
        <f t="shared" si="499"/>
        <v>4.8055555555555554</v>
      </c>
      <c r="X1585" s="65">
        <f t="shared" si="505"/>
        <v>-0.80555555555555536</v>
      </c>
      <c r="Y1585" s="67">
        <f t="shared" si="506"/>
        <v>11408.402777777788</v>
      </c>
      <c r="Z1585" s="57"/>
      <c r="AA1585" s="57"/>
      <c r="AC1585" s="57">
        <v>1581</v>
      </c>
      <c r="AD1585" s="66">
        <v>26.5</v>
      </c>
      <c r="AE1585" s="66">
        <v>0</v>
      </c>
      <c r="AF1585" s="65">
        <f t="shared" si="500"/>
        <v>7.3611111111111107</v>
      </c>
      <c r="AG1585" s="65">
        <f t="shared" si="507"/>
        <v>-0.83333333333333393</v>
      </c>
      <c r="AH1585" s="67">
        <f t="shared" si="508"/>
        <v>10905.930555555546</v>
      </c>
      <c r="AI1585" s="57"/>
      <c r="AJ1585" s="57"/>
      <c r="AU1585" s="57">
        <v>1581</v>
      </c>
      <c r="AV1585" s="66">
        <v>116.8</v>
      </c>
      <c r="AW1585" s="66">
        <v>0</v>
      </c>
      <c r="AX1585" s="65">
        <f t="shared" si="501"/>
        <v>32.444444444444443</v>
      </c>
      <c r="AY1585" s="65">
        <f t="shared" si="509"/>
        <v>0.19444444444444287</v>
      </c>
      <c r="AZ1585" s="67">
        <f t="shared" si="510"/>
        <v>16533.444444444442</v>
      </c>
      <c r="BA1585" s="57"/>
      <c r="BB1585" s="57"/>
      <c r="BM1585" s="57">
        <v>1581</v>
      </c>
      <c r="BN1585" s="57">
        <v>122.5</v>
      </c>
      <c r="BO1585" s="66">
        <v>0</v>
      </c>
      <c r="BP1585" s="65">
        <f t="shared" si="502"/>
        <v>34.027777777777779</v>
      </c>
      <c r="BQ1585" s="65">
        <f t="shared" si="511"/>
        <v>-0.13888888888888573</v>
      </c>
      <c r="BR1585" s="67">
        <f t="shared" si="512"/>
        <v>17052.15277777777</v>
      </c>
      <c r="BS1585" s="57"/>
      <c r="BT1585" s="57"/>
    </row>
    <row r="1586" spans="1:72" x14ac:dyDescent="0.25">
      <c r="A1586" s="31">
        <v>1586</v>
      </c>
      <c r="B1586" s="56">
        <v>1583</v>
      </c>
      <c r="C1586" s="71">
        <v>121.5</v>
      </c>
      <c r="D1586" s="71">
        <v>0</v>
      </c>
      <c r="E1586" s="71">
        <v>33.75</v>
      </c>
      <c r="F1586" s="71">
        <v>-0.1666666666666643</v>
      </c>
      <c r="G1586" s="71">
        <v>17119.958333333325</v>
      </c>
      <c r="K1586" s="57">
        <v>1582</v>
      </c>
      <c r="L1586" s="66">
        <v>28</v>
      </c>
      <c r="M1586" s="66">
        <v>0</v>
      </c>
      <c r="N1586" s="65">
        <f t="shared" si="498"/>
        <v>7.7777777777777777</v>
      </c>
      <c r="O1586" s="65">
        <f t="shared" si="503"/>
        <v>-0.6388888888888884</v>
      </c>
      <c r="P1586" s="67">
        <f t="shared" si="504"/>
        <v>9148.5277777777665</v>
      </c>
      <c r="Q1586" s="57"/>
      <c r="R1586" s="57"/>
      <c r="T1586" s="57">
        <v>1582</v>
      </c>
      <c r="U1586" s="66">
        <v>15</v>
      </c>
      <c r="V1586" s="66">
        <v>0</v>
      </c>
      <c r="W1586" s="65">
        <f t="shared" si="499"/>
        <v>4.166666666666667</v>
      </c>
      <c r="X1586" s="65">
        <f t="shared" si="505"/>
        <v>-0.6388888888888884</v>
      </c>
      <c r="Y1586" s="67">
        <f t="shared" si="506"/>
        <v>11412.8888888889</v>
      </c>
      <c r="Z1586" s="57"/>
      <c r="AA1586" s="57"/>
      <c r="AC1586" s="57">
        <v>1582</v>
      </c>
      <c r="AD1586" s="66">
        <v>23.5</v>
      </c>
      <c r="AE1586" s="66">
        <v>0</v>
      </c>
      <c r="AF1586" s="65">
        <f t="shared" si="500"/>
        <v>6.5277777777777777</v>
      </c>
      <c r="AG1586" s="65">
        <f t="shared" si="507"/>
        <v>-0.83333333333333304</v>
      </c>
      <c r="AH1586" s="67">
        <f t="shared" si="508"/>
        <v>10912.874999999991</v>
      </c>
      <c r="AI1586" s="57"/>
      <c r="AJ1586" s="57"/>
      <c r="AU1586" s="57">
        <v>1582</v>
      </c>
      <c r="AV1586" s="66">
        <v>117.4</v>
      </c>
      <c r="AW1586" s="66">
        <v>0</v>
      </c>
      <c r="AX1586" s="65">
        <f t="shared" si="501"/>
        <v>32.611111111111114</v>
      </c>
      <c r="AY1586" s="65">
        <f t="shared" si="509"/>
        <v>0.1666666666666714</v>
      </c>
      <c r="AZ1586" s="67">
        <f t="shared" si="510"/>
        <v>16565.972222222219</v>
      </c>
      <c r="BA1586" s="57"/>
      <c r="BB1586" s="57"/>
      <c r="BM1586" s="57">
        <v>1582</v>
      </c>
      <c r="BN1586" s="57">
        <v>122.1</v>
      </c>
      <c r="BO1586" s="66">
        <v>0</v>
      </c>
      <c r="BP1586" s="65">
        <f t="shared" si="502"/>
        <v>33.916666666666664</v>
      </c>
      <c r="BQ1586" s="65">
        <f t="shared" si="511"/>
        <v>-0.11111111111111427</v>
      </c>
      <c r="BR1586" s="67">
        <f t="shared" si="512"/>
        <v>17086.124999999993</v>
      </c>
      <c r="BS1586" s="57"/>
      <c r="BT1586" s="57"/>
    </row>
    <row r="1587" spans="1:72" x14ac:dyDescent="0.25">
      <c r="A1587" s="31">
        <v>1587</v>
      </c>
      <c r="B1587" s="56">
        <v>1584</v>
      </c>
      <c r="C1587" s="71">
        <v>120.8</v>
      </c>
      <c r="D1587" s="71">
        <v>0</v>
      </c>
      <c r="E1587" s="71">
        <v>33.555555555555557</v>
      </c>
      <c r="F1587" s="71">
        <v>-0.19444444444444287</v>
      </c>
      <c r="G1587" s="71">
        <v>17153.611111111102</v>
      </c>
      <c r="K1587" s="57">
        <v>1583</v>
      </c>
      <c r="L1587" s="66">
        <v>27</v>
      </c>
      <c r="M1587" s="66">
        <v>0</v>
      </c>
      <c r="N1587" s="65">
        <f t="shared" si="498"/>
        <v>7.5</v>
      </c>
      <c r="O1587" s="65">
        <f t="shared" si="503"/>
        <v>-0.27777777777777768</v>
      </c>
      <c r="P1587" s="67">
        <f t="shared" si="504"/>
        <v>9156.1666666666551</v>
      </c>
      <c r="Q1587" s="57"/>
      <c r="R1587" s="57"/>
      <c r="T1587" s="57">
        <v>1583</v>
      </c>
      <c r="U1587" s="66">
        <v>12.3</v>
      </c>
      <c r="V1587" s="66">
        <v>0</v>
      </c>
      <c r="W1587" s="65">
        <f t="shared" si="499"/>
        <v>3.416666666666667</v>
      </c>
      <c r="X1587" s="65">
        <f t="shared" si="505"/>
        <v>-0.75</v>
      </c>
      <c r="Y1587" s="67">
        <f t="shared" si="506"/>
        <v>11416.680555555566</v>
      </c>
      <c r="Z1587" s="57"/>
      <c r="AA1587" s="57"/>
      <c r="AC1587" s="57">
        <v>1583</v>
      </c>
      <c r="AD1587" s="66">
        <v>20.399999999999999</v>
      </c>
      <c r="AE1587" s="66">
        <v>0</v>
      </c>
      <c r="AF1587" s="65">
        <f t="shared" si="500"/>
        <v>5.6666666666666661</v>
      </c>
      <c r="AG1587" s="65">
        <f t="shared" si="507"/>
        <v>-0.8611111111111116</v>
      </c>
      <c r="AH1587" s="67">
        <f t="shared" si="508"/>
        <v>10918.972222222214</v>
      </c>
      <c r="AI1587" s="57"/>
      <c r="AJ1587" s="57"/>
      <c r="AU1587" s="57">
        <v>1583</v>
      </c>
      <c r="AV1587" s="66">
        <v>117.7</v>
      </c>
      <c r="AW1587" s="66">
        <v>0</v>
      </c>
      <c r="AX1587" s="65">
        <f t="shared" si="501"/>
        <v>32.694444444444443</v>
      </c>
      <c r="AY1587" s="65">
        <f t="shared" si="509"/>
        <v>8.3333333333328596E-2</v>
      </c>
      <c r="AZ1587" s="67">
        <f t="shared" si="510"/>
        <v>16598.624999999996</v>
      </c>
      <c r="BA1587" s="57"/>
      <c r="BB1587" s="57"/>
      <c r="BM1587" s="57">
        <v>1583</v>
      </c>
      <c r="BN1587" s="57">
        <v>121.5</v>
      </c>
      <c r="BO1587" s="66">
        <v>0</v>
      </c>
      <c r="BP1587" s="65">
        <f t="shared" si="502"/>
        <v>33.75</v>
      </c>
      <c r="BQ1587" s="65">
        <f t="shared" si="511"/>
        <v>-0.1666666666666643</v>
      </c>
      <c r="BR1587" s="67">
        <f t="shared" si="512"/>
        <v>17119.958333333325</v>
      </c>
      <c r="BS1587" s="57"/>
      <c r="BT1587" s="57"/>
    </row>
    <row r="1588" spans="1:72" x14ac:dyDescent="0.25">
      <c r="A1588" s="31">
        <v>1588</v>
      </c>
      <c r="B1588" s="56">
        <v>1585</v>
      </c>
      <c r="C1588" s="71">
        <v>120</v>
      </c>
      <c r="D1588" s="71">
        <v>0</v>
      </c>
      <c r="E1588" s="71">
        <v>33.333333333333336</v>
      </c>
      <c r="F1588" s="71">
        <v>-0.22222222222222143</v>
      </c>
      <c r="G1588" s="71">
        <v>17187.055555555547</v>
      </c>
      <c r="K1588" s="57">
        <v>1584</v>
      </c>
      <c r="L1588" s="66">
        <v>24</v>
      </c>
      <c r="M1588" s="66">
        <v>0</v>
      </c>
      <c r="N1588" s="65">
        <f t="shared" si="498"/>
        <v>6.6666666666666661</v>
      </c>
      <c r="O1588" s="65">
        <f t="shared" si="503"/>
        <v>-0.83333333333333393</v>
      </c>
      <c r="P1588" s="67">
        <f t="shared" si="504"/>
        <v>9163.2499999999891</v>
      </c>
      <c r="Q1588" s="57"/>
      <c r="R1588" s="57"/>
      <c r="T1588" s="57">
        <v>1584</v>
      </c>
      <c r="U1588" s="66">
        <v>10.3</v>
      </c>
      <c r="V1588" s="66">
        <v>0</v>
      </c>
      <c r="W1588" s="65">
        <f t="shared" si="499"/>
        <v>2.8611111111111112</v>
      </c>
      <c r="X1588" s="65">
        <f t="shared" si="505"/>
        <v>-0.5555555555555558</v>
      </c>
      <c r="Y1588" s="67">
        <f t="shared" si="506"/>
        <v>11419.819444444454</v>
      </c>
      <c r="Z1588" s="57"/>
      <c r="AA1588" s="57"/>
      <c r="AC1588" s="57">
        <v>1584</v>
      </c>
      <c r="AD1588" s="66">
        <v>17.5</v>
      </c>
      <c r="AE1588" s="66">
        <v>0</v>
      </c>
      <c r="AF1588" s="65">
        <f t="shared" si="500"/>
        <v>4.8611111111111107</v>
      </c>
      <c r="AG1588" s="65">
        <f t="shared" si="507"/>
        <v>-0.80555555555555536</v>
      </c>
      <c r="AH1588" s="67">
        <f t="shared" si="508"/>
        <v>10924.236111111102</v>
      </c>
      <c r="AI1588" s="57"/>
      <c r="AJ1588" s="57"/>
      <c r="AU1588" s="57">
        <v>1584</v>
      </c>
      <c r="AV1588" s="66">
        <v>118.2</v>
      </c>
      <c r="AW1588" s="66">
        <v>0</v>
      </c>
      <c r="AX1588" s="65">
        <f t="shared" si="501"/>
        <v>32.833333333333336</v>
      </c>
      <c r="AY1588" s="65">
        <f t="shared" si="509"/>
        <v>0.13888888888889284</v>
      </c>
      <c r="AZ1588" s="67">
        <f t="shared" si="510"/>
        <v>16631.388888888887</v>
      </c>
      <c r="BA1588" s="57"/>
      <c r="BB1588" s="57"/>
      <c r="BM1588" s="57">
        <v>1584</v>
      </c>
      <c r="BN1588" s="57">
        <v>120.8</v>
      </c>
      <c r="BO1588" s="66">
        <v>0</v>
      </c>
      <c r="BP1588" s="65">
        <f t="shared" si="502"/>
        <v>33.555555555555557</v>
      </c>
      <c r="BQ1588" s="65">
        <f t="shared" si="511"/>
        <v>-0.19444444444444287</v>
      </c>
      <c r="BR1588" s="67">
        <f t="shared" si="512"/>
        <v>17153.611111111102</v>
      </c>
      <c r="BS1588" s="57"/>
      <c r="BT1588" s="57"/>
    </row>
    <row r="1589" spans="1:72" x14ac:dyDescent="0.25">
      <c r="A1589" s="31">
        <v>1589</v>
      </c>
      <c r="B1589" s="56">
        <v>1586</v>
      </c>
      <c r="C1589" s="71">
        <v>119.1</v>
      </c>
      <c r="D1589" s="71">
        <v>0</v>
      </c>
      <c r="E1589" s="71">
        <v>33.083333333333329</v>
      </c>
      <c r="F1589" s="71">
        <v>-0.25000000000000711</v>
      </c>
      <c r="G1589" s="71">
        <v>17220.26388888888</v>
      </c>
      <c r="K1589" s="57">
        <v>1585</v>
      </c>
      <c r="L1589" s="66">
        <v>22.5</v>
      </c>
      <c r="M1589" s="66">
        <v>0</v>
      </c>
      <c r="N1589" s="65">
        <f t="shared" si="498"/>
        <v>6.25</v>
      </c>
      <c r="O1589" s="65">
        <f t="shared" si="503"/>
        <v>-0.41666666666666607</v>
      </c>
      <c r="P1589" s="67">
        <f t="shared" si="504"/>
        <v>9169.708333333323</v>
      </c>
      <c r="Q1589" s="57"/>
      <c r="R1589" s="57"/>
      <c r="T1589" s="57">
        <v>1585</v>
      </c>
      <c r="U1589" s="66">
        <v>7.8</v>
      </c>
      <c r="V1589" s="66">
        <v>0</v>
      </c>
      <c r="W1589" s="65">
        <f t="shared" si="499"/>
        <v>2.1666666666666665</v>
      </c>
      <c r="X1589" s="65">
        <f t="shared" si="505"/>
        <v>-0.69444444444444464</v>
      </c>
      <c r="Y1589" s="67">
        <f t="shared" si="506"/>
        <v>11422.333333333343</v>
      </c>
      <c r="Z1589" s="57"/>
      <c r="AA1589" s="57"/>
      <c r="AC1589" s="57">
        <v>1585</v>
      </c>
      <c r="AD1589" s="66">
        <v>14.5</v>
      </c>
      <c r="AE1589" s="66">
        <v>0</v>
      </c>
      <c r="AF1589" s="65">
        <f t="shared" si="500"/>
        <v>4.0277777777777777</v>
      </c>
      <c r="AG1589" s="65">
        <f t="shared" si="507"/>
        <v>-0.83333333333333304</v>
      </c>
      <c r="AH1589" s="67">
        <f t="shared" si="508"/>
        <v>10928.680555555547</v>
      </c>
      <c r="AI1589" s="57"/>
      <c r="AJ1589" s="57"/>
      <c r="AU1589" s="57">
        <v>1585</v>
      </c>
      <c r="AV1589" s="66">
        <v>118.1</v>
      </c>
      <c r="AW1589" s="66">
        <v>0</v>
      </c>
      <c r="AX1589" s="65">
        <f t="shared" si="501"/>
        <v>32.80555555555555</v>
      </c>
      <c r="AY1589" s="65">
        <f t="shared" si="509"/>
        <v>-2.7777777777785673E-2</v>
      </c>
      <c r="AZ1589" s="67">
        <f t="shared" si="510"/>
        <v>16664.208333333332</v>
      </c>
      <c r="BA1589" s="57"/>
      <c r="BB1589" s="57"/>
      <c r="BM1589" s="57">
        <v>1585</v>
      </c>
      <c r="BN1589" s="57">
        <v>120</v>
      </c>
      <c r="BO1589" s="66">
        <v>0</v>
      </c>
      <c r="BP1589" s="65">
        <f t="shared" si="502"/>
        <v>33.333333333333336</v>
      </c>
      <c r="BQ1589" s="65">
        <f t="shared" si="511"/>
        <v>-0.22222222222222143</v>
      </c>
      <c r="BR1589" s="67">
        <f t="shared" si="512"/>
        <v>17187.055555555547</v>
      </c>
      <c r="BS1589" s="57"/>
      <c r="BT1589" s="57"/>
    </row>
    <row r="1590" spans="1:72" x14ac:dyDescent="0.25">
      <c r="A1590" s="31">
        <v>1590</v>
      </c>
      <c r="B1590" s="56">
        <v>1587</v>
      </c>
      <c r="C1590" s="71">
        <v>118.1</v>
      </c>
      <c r="D1590" s="71">
        <v>0</v>
      </c>
      <c r="E1590" s="71">
        <v>32.80555555555555</v>
      </c>
      <c r="F1590" s="71">
        <v>-0.27777777777777857</v>
      </c>
      <c r="G1590" s="71">
        <v>17253.208333333325</v>
      </c>
      <c r="K1590" s="57">
        <v>1586</v>
      </c>
      <c r="L1590" s="66">
        <v>19</v>
      </c>
      <c r="M1590" s="66">
        <v>0</v>
      </c>
      <c r="N1590" s="65">
        <f t="shared" si="498"/>
        <v>5.2777777777777777</v>
      </c>
      <c r="O1590" s="65">
        <f t="shared" si="503"/>
        <v>-0.97222222222222232</v>
      </c>
      <c r="P1590" s="67">
        <f t="shared" si="504"/>
        <v>9175.4722222222117</v>
      </c>
      <c r="Q1590" s="57"/>
      <c r="R1590" s="57"/>
      <c r="T1590" s="57">
        <v>1586</v>
      </c>
      <c r="U1590" s="66">
        <v>6.5</v>
      </c>
      <c r="V1590" s="66">
        <v>0</v>
      </c>
      <c r="W1590" s="65">
        <f t="shared" si="499"/>
        <v>1.8055555555555556</v>
      </c>
      <c r="X1590" s="65">
        <f t="shared" si="505"/>
        <v>-0.36111111111111094</v>
      </c>
      <c r="Y1590" s="67">
        <f t="shared" si="506"/>
        <v>11424.319444444454</v>
      </c>
      <c r="Z1590" s="57"/>
      <c r="AA1590" s="57"/>
      <c r="AC1590" s="57">
        <v>1586</v>
      </c>
      <c r="AD1590" s="66">
        <v>11.5</v>
      </c>
      <c r="AE1590" s="66">
        <v>0</v>
      </c>
      <c r="AF1590" s="65">
        <f t="shared" si="500"/>
        <v>3.1944444444444442</v>
      </c>
      <c r="AG1590" s="65">
        <f t="shared" si="507"/>
        <v>-0.83333333333333348</v>
      </c>
      <c r="AH1590" s="67">
        <f t="shared" si="508"/>
        <v>10932.291666666659</v>
      </c>
      <c r="AI1590" s="57"/>
      <c r="AJ1590" s="57"/>
      <c r="AU1590" s="57">
        <v>1586</v>
      </c>
      <c r="AV1590" s="66">
        <v>117.7</v>
      </c>
      <c r="AW1590" s="66">
        <v>0</v>
      </c>
      <c r="AX1590" s="65">
        <f t="shared" si="501"/>
        <v>32.694444444444443</v>
      </c>
      <c r="AY1590" s="65">
        <f t="shared" si="509"/>
        <v>-0.11111111111110716</v>
      </c>
      <c r="AZ1590" s="67">
        <f t="shared" si="510"/>
        <v>16696.958333333332</v>
      </c>
      <c r="BA1590" s="57"/>
      <c r="BB1590" s="57"/>
      <c r="BM1590" s="57">
        <v>1586</v>
      </c>
      <c r="BN1590" s="57">
        <v>119.1</v>
      </c>
      <c r="BO1590" s="66">
        <v>0</v>
      </c>
      <c r="BP1590" s="65">
        <f t="shared" si="502"/>
        <v>33.083333333333329</v>
      </c>
      <c r="BQ1590" s="65">
        <f t="shared" si="511"/>
        <v>-0.25000000000000711</v>
      </c>
      <c r="BR1590" s="67">
        <f t="shared" si="512"/>
        <v>17220.26388888888</v>
      </c>
      <c r="BS1590" s="57"/>
      <c r="BT1590" s="57"/>
    </row>
    <row r="1591" spans="1:72" x14ac:dyDescent="0.25">
      <c r="A1591" s="31">
        <v>1591</v>
      </c>
      <c r="B1591" s="56">
        <v>1588</v>
      </c>
      <c r="C1591" s="71">
        <v>117.1</v>
      </c>
      <c r="D1591" s="71">
        <v>0</v>
      </c>
      <c r="E1591" s="71">
        <v>32.527777777777779</v>
      </c>
      <c r="F1591" s="71">
        <v>-0.27777777777777146</v>
      </c>
      <c r="G1591" s="71">
        <v>17285.874999999993</v>
      </c>
      <c r="K1591" s="57">
        <v>1587</v>
      </c>
      <c r="L1591" s="66">
        <v>17.5</v>
      </c>
      <c r="M1591" s="66">
        <v>0</v>
      </c>
      <c r="N1591" s="65">
        <f t="shared" si="498"/>
        <v>4.8611111111111107</v>
      </c>
      <c r="O1591" s="65">
        <f t="shared" si="503"/>
        <v>-0.41666666666666696</v>
      </c>
      <c r="P1591" s="67">
        <f t="shared" si="504"/>
        <v>9180.541666666657</v>
      </c>
      <c r="Q1591" s="57"/>
      <c r="R1591" s="57"/>
      <c r="T1591" s="57">
        <v>1587</v>
      </c>
      <c r="U1591" s="66">
        <v>4.4000000000000004</v>
      </c>
      <c r="V1591" s="66">
        <v>0</v>
      </c>
      <c r="W1591" s="65">
        <f t="shared" si="499"/>
        <v>1.2222222222222223</v>
      </c>
      <c r="X1591" s="65">
        <f t="shared" si="505"/>
        <v>-0.58333333333333326</v>
      </c>
      <c r="Y1591" s="67">
        <f t="shared" si="506"/>
        <v>11425.833333333343</v>
      </c>
      <c r="Z1591" s="57"/>
      <c r="AA1591" s="57"/>
      <c r="AC1591" s="57">
        <v>1587</v>
      </c>
      <c r="AD1591" s="66">
        <v>8.5</v>
      </c>
      <c r="AE1591" s="66">
        <v>0</v>
      </c>
      <c r="AF1591" s="65">
        <f t="shared" si="500"/>
        <v>2.3611111111111112</v>
      </c>
      <c r="AG1591" s="65">
        <f t="shared" si="507"/>
        <v>-0.83333333333333304</v>
      </c>
      <c r="AH1591" s="67">
        <f t="shared" si="508"/>
        <v>10935.069444444436</v>
      </c>
      <c r="AI1591" s="57"/>
      <c r="AJ1591" s="57"/>
      <c r="AU1591" s="57">
        <v>1587</v>
      </c>
      <c r="AV1591" s="66">
        <v>117</v>
      </c>
      <c r="AW1591" s="66">
        <v>0</v>
      </c>
      <c r="AX1591" s="65">
        <f t="shared" si="501"/>
        <v>32.5</v>
      </c>
      <c r="AY1591" s="65">
        <f t="shared" si="509"/>
        <v>-0.19444444444444287</v>
      </c>
      <c r="AZ1591" s="67">
        <f t="shared" si="510"/>
        <v>16729.555555555555</v>
      </c>
      <c r="BA1591" s="57"/>
      <c r="BB1591" s="57"/>
      <c r="BM1591" s="57">
        <v>1587</v>
      </c>
      <c r="BN1591" s="57">
        <v>118.1</v>
      </c>
      <c r="BO1591" s="66">
        <v>0</v>
      </c>
      <c r="BP1591" s="65">
        <f t="shared" si="502"/>
        <v>32.80555555555555</v>
      </c>
      <c r="BQ1591" s="65">
        <f t="shared" si="511"/>
        <v>-0.27777777777777857</v>
      </c>
      <c r="BR1591" s="67">
        <f t="shared" si="512"/>
        <v>17253.208333333325</v>
      </c>
      <c r="BS1591" s="57"/>
      <c r="BT1591" s="57"/>
    </row>
    <row r="1592" spans="1:72" x14ac:dyDescent="0.25">
      <c r="A1592" s="31">
        <v>1592</v>
      </c>
      <c r="B1592" s="56">
        <v>1589</v>
      </c>
      <c r="C1592" s="71">
        <v>116.2</v>
      </c>
      <c r="D1592" s="71">
        <v>0</v>
      </c>
      <c r="E1592" s="71">
        <v>32.277777777777779</v>
      </c>
      <c r="F1592" s="71">
        <v>-0.25</v>
      </c>
      <c r="G1592" s="71">
        <v>17318.27777777777</v>
      </c>
      <c r="K1592" s="57">
        <v>1588</v>
      </c>
      <c r="L1592" s="66">
        <v>14</v>
      </c>
      <c r="M1592" s="66">
        <v>0</v>
      </c>
      <c r="N1592" s="65">
        <f t="shared" si="498"/>
        <v>3.8888888888888888</v>
      </c>
      <c r="O1592" s="65">
        <f t="shared" si="503"/>
        <v>-0.97222222222222188</v>
      </c>
      <c r="P1592" s="67">
        <f t="shared" si="504"/>
        <v>9184.916666666657</v>
      </c>
      <c r="Q1592" s="57"/>
      <c r="R1592" s="57"/>
      <c r="T1592" s="57">
        <v>1588</v>
      </c>
      <c r="U1592" s="66">
        <v>3.2</v>
      </c>
      <c r="V1592" s="66">
        <v>0</v>
      </c>
      <c r="W1592" s="65">
        <f t="shared" si="499"/>
        <v>0.88888888888888895</v>
      </c>
      <c r="X1592" s="65">
        <f t="shared" si="505"/>
        <v>-0.33333333333333337</v>
      </c>
      <c r="Y1592" s="67">
        <f t="shared" si="506"/>
        <v>11426.888888888898</v>
      </c>
      <c r="Z1592" s="57"/>
      <c r="AA1592" s="57"/>
      <c r="AC1592" s="57">
        <v>1588</v>
      </c>
      <c r="AD1592" s="66">
        <v>5.6</v>
      </c>
      <c r="AE1592" s="66">
        <v>0</v>
      </c>
      <c r="AF1592" s="65">
        <f t="shared" si="500"/>
        <v>1.5555555555555554</v>
      </c>
      <c r="AG1592" s="65">
        <f t="shared" si="507"/>
        <v>-0.8055555555555558</v>
      </c>
      <c r="AH1592" s="67">
        <f t="shared" si="508"/>
        <v>10937.02777777777</v>
      </c>
      <c r="AI1592" s="57"/>
      <c r="AJ1592" s="57"/>
      <c r="AU1592" s="57">
        <v>1588</v>
      </c>
      <c r="AV1592" s="66">
        <v>116.1</v>
      </c>
      <c r="AW1592" s="66">
        <v>0</v>
      </c>
      <c r="AX1592" s="65">
        <f t="shared" si="501"/>
        <v>32.25</v>
      </c>
      <c r="AY1592" s="65">
        <f t="shared" si="509"/>
        <v>-0.25</v>
      </c>
      <c r="AZ1592" s="67">
        <f t="shared" si="510"/>
        <v>16761.930555555555</v>
      </c>
      <c r="BA1592" s="57"/>
      <c r="BB1592" s="57"/>
      <c r="BM1592" s="57">
        <v>1588</v>
      </c>
      <c r="BN1592" s="57">
        <v>117.1</v>
      </c>
      <c r="BO1592" s="66">
        <v>0</v>
      </c>
      <c r="BP1592" s="65">
        <f t="shared" si="502"/>
        <v>32.527777777777779</v>
      </c>
      <c r="BQ1592" s="65">
        <f t="shared" si="511"/>
        <v>-0.27777777777777146</v>
      </c>
      <c r="BR1592" s="67">
        <f t="shared" si="512"/>
        <v>17285.874999999993</v>
      </c>
      <c r="BS1592" s="57"/>
      <c r="BT1592" s="57"/>
    </row>
    <row r="1593" spans="1:72" x14ac:dyDescent="0.25">
      <c r="A1593" s="31">
        <v>1593</v>
      </c>
      <c r="B1593" s="56">
        <v>1590</v>
      </c>
      <c r="C1593" s="71">
        <v>115.5</v>
      </c>
      <c r="D1593" s="71">
        <v>0</v>
      </c>
      <c r="E1593" s="71">
        <v>32.083333333333336</v>
      </c>
      <c r="F1593" s="71">
        <v>-0.19444444444444287</v>
      </c>
      <c r="G1593" s="71">
        <v>17350.458333333325</v>
      </c>
      <c r="K1593" s="57">
        <v>1589</v>
      </c>
      <c r="L1593" s="66">
        <v>12.5</v>
      </c>
      <c r="M1593" s="66">
        <v>0</v>
      </c>
      <c r="N1593" s="65">
        <f t="shared" si="498"/>
        <v>3.4722222222222223</v>
      </c>
      <c r="O1593" s="65">
        <f t="shared" si="503"/>
        <v>-0.41666666666666652</v>
      </c>
      <c r="P1593" s="67">
        <f t="shared" si="504"/>
        <v>9188.5972222222117</v>
      </c>
      <c r="Q1593" s="57"/>
      <c r="R1593" s="57"/>
      <c r="T1593" s="57">
        <v>1589</v>
      </c>
      <c r="U1593" s="66">
        <v>1.2</v>
      </c>
      <c r="V1593" s="66">
        <v>0</v>
      </c>
      <c r="W1593" s="65">
        <f t="shared" si="499"/>
        <v>0.33333333333333331</v>
      </c>
      <c r="X1593" s="65">
        <f t="shared" si="505"/>
        <v>-0.55555555555555558</v>
      </c>
      <c r="Y1593" s="67">
        <f t="shared" si="506"/>
        <v>11427.500000000009</v>
      </c>
      <c r="Z1593" s="57"/>
      <c r="AA1593" s="57"/>
      <c r="AC1593" s="57">
        <v>1589</v>
      </c>
      <c r="AD1593" s="66">
        <v>2.6</v>
      </c>
      <c r="AE1593" s="66">
        <v>0</v>
      </c>
      <c r="AF1593" s="65">
        <f t="shared" si="500"/>
        <v>0.72222222222222221</v>
      </c>
      <c r="AG1593" s="65">
        <f t="shared" si="507"/>
        <v>-0.83333333333333315</v>
      </c>
      <c r="AH1593" s="67">
        <f t="shared" si="508"/>
        <v>10938.166666666659</v>
      </c>
      <c r="AI1593" s="57"/>
      <c r="AJ1593" s="57"/>
      <c r="AU1593" s="57">
        <v>1589</v>
      </c>
      <c r="AV1593" s="66">
        <v>115.2</v>
      </c>
      <c r="AW1593" s="66">
        <v>0</v>
      </c>
      <c r="AX1593" s="65">
        <f t="shared" si="501"/>
        <v>32</v>
      </c>
      <c r="AY1593" s="65">
        <f t="shared" si="509"/>
        <v>-0.25</v>
      </c>
      <c r="AZ1593" s="67">
        <f t="shared" si="510"/>
        <v>16794.055555555555</v>
      </c>
      <c r="BA1593" s="57"/>
      <c r="BB1593" s="57"/>
      <c r="BM1593" s="57">
        <v>1589</v>
      </c>
      <c r="BN1593" s="57">
        <v>116.2</v>
      </c>
      <c r="BO1593" s="66">
        <v>0</v>
      </c>
      <c r="BP1593" s="65">
        <f t="shared" si="502"/>
        <v>32.277777777777779</v>
      </c>
      <c r="BQ1593" s="65">
        <f t="shared" si="511"/>
        <v>-0.25</v>
      </c>
      <c r="BR1593" s="67">
        <f t="shared" si="512"/>
        <v>17318.27777777777</v>
      </c>
      <c r="BS1593" s="57"/>
      <c r="BT1593" s="57"/>
    </row>
    <row r="1594" spans="1:72" x14ac:dyDescent="0.25">
      <c r="A1594" s="31">
        <v>1594</v>
      </c>
      <c r="B1594" s="56">
        <v>1591</v>
      </c>
      <c r="C1594" s="71">
        <v>114.9</v>
      </c>
      <c r="D1594" s="71">
        <v>0</v>
      </c>
      <c r="E1594" s="71">
        <v>31.916666666666668</v>
      </c>
      <c r="F1594" s="71">
        <v>-0.16666666666666785</v>
      </c>
      <c r="G1594" s="71">
        <v>17382.458333333325</v>
      </c>
      <c r="K1594" s="57">
        <v>1590</v>
      </c>
      <c r="L1594" s="66">
        <v>9</v>
      </c>
      <c r="M1594" s="66">
        <v>0</v>
      </c>
      <c r="N1594" s="65">
        <f t="shared" si="498"/>
        <v>2.5</v>
      </c>
      <c r="O1594" s="65">
        <f t="shared" si="503"/>
        <v>-0.97222222222222232</v>
      </c>
      <c r="P1594" s="67">
        <f t="shared" si="504"/>
        <v>9191.583333333323</v>
      </c>
      <c r="Q1594" s="57"/>
      <c r="R1594" s="57"/>
      <c r="T1594" s="57">
        <v>1590</v>
      </c>
      <c r="U1594" s="66">
        <v>0</v>
      </c>
      <c r="V1594" s="66">
        <v>0</v>
      </c>
      <c r="W1594" s="65">
        <f t="shared" si="499"/>
        <v>0</v>
      </c>
      <c r="X1594" s="65">
        <f t="shared" si="505"/>
        <v>-0.33333333333333331</v>
      </c>
      <c r="Y1594" s="67">
        <f t="shared" si="506"/>
        <v>11427.666666666675</v>
      </c>
      <c r="Z1594" s="57"/>
      <c r="AA1594" s="57"/>
      <c r="AC1594" s="57">
        <v>1590</v>
      </c>
      <c r="AD1594" s="66">
        <v>0</v>
      </c>
      <c r="AE1594" s="66">
        <v>0</v>
      </c>
      <c r="AF1594" s="65">
        <f t="shared" si="500"/>
        <v>0</v>
      </c>
      <c r="AG1594" s="65">
        <f t="shared" si="507"/>
        <v>-0.72222222222222221</v>
      </c>
      <c r="AH1594" s="67">
        <f t="shared" si="508"/>
        <v>10938.52777777777</v>
      </c>
      <c r="AI1594" s="57"/>
      <c r="AJ1594" s="57"/>
      <c r="AU1594" s="57">
        <v>1590</v>
      </c>
      <c r="AV1594" s="66">
        <v>114.4</v>
      </c>
      <c r="AW1594" s="66">
        <v>0</v>
      </c>
      <c r="AX1594" s="65">
        <f t="shared" si="501"/>
        <v>31.777777777777779</v>
      </c>
      <c r="AY1594" s="65">
        <f t="shared" si="509"/>
        <v>-0.22222222222222143</v>
      </c>
      <c r="AZ1594" s="67">
        <f t="shared" si="510"/>
        <v>16825.944444444445</v>
      </c>
      <c r="BA1594" s="57"/>
      <c r="BB1594" s="57"/>
      <c r="BM1594" s="57">
        <v>1590</v>
      </c>
      <c r="BN1594" s="57">
        <v>115.5</v>
      </c>
      <c r="BO1594" s="66">
        <v>0</v>
      </c>
      <c r="BP1594" s="65">
        <f t="shared" si="502"/>
        <v>32.083333333333336</v>
      </c>
      <c r="BQ1594" s="65">
        <f t="shared" si="511"/>
        <v>-0.19444444444444287</v>
      </c>
      <c r="BR1594" s="67">
        <f t="shared" si="512"/>
        <v>17350.458333333325</v>
      </c>
      <c r="BS1594" s="57"/>
      <c r="BT1594" s="57"/>
    </row>
    <row r="1595" spans="1:72" x14ac:dyDescent="0.25">
      <c r="A1595" s="31">
        <v>1595</v>
      </c>
      <c r="B1595" s="56">
        <v>1592</v>
      </c>
      <c r="C1595" s="71">
        <v>114.5</v>
      </c>
      <c r="D1595" s="71">
        <v>0</v>
      </c>
      <c r="E1595" s="71">
        <v>31.805555555555554</v>
      </c>
      <c r="F1595" s="71">
        <v>-0.11111111111111427</v>
      </c>
      <c r="G1595" s="71">
        <v>17414.319444444434</v>
      </c>
      <c r="K1595" s="57">
        <v>1591</v>
      </c>
      <c r="L1595" s="66">
        <v>7.5</v>
      </c>
      <c r="M1595" s="66">
        <v>0</v>
      </c>
      <c r="N1595" s="65">
        <f t="shared" si="498"/>
        <v>2.0833333333333335</v>
      </c>
      <c r="O1595" s="65">
        <f t="shared" si="503"/>
        <v>-0.41666666666666652</v>
      </c>
      <c r="P1595" s="67">
        <f t="shared" si="504"/>
        <v>9193.8749999999891</v>
      </c>
      <c r="Q1595" s="57"/>
      <c r="R1595" s="57"/>
      <c r="T1595" s="57">
        <v>1591</v>
      </c>
      <c r="U1595" s="66">
        <v>0</v>
      </c>
      <c r="V1595" s="66">
        <v>0</v>
      </c>
      <c r="W1595" s="65">
        <f t="shared" si="499"/>
        <v>0</v>
      </c>
      <c r="X1595" s="65">
        <f t="shared" si="505"/>
        <v>0</v>
      </c>
      <c r="Y1595" s="67">
        <f t="shared" si="506"/>
        <v>11427.666666666675</v>
      </c>
      <c r="Z1595" s="57"/>
      <c r="AA1595" s="57"/>
      <c r="AC1595" s="57">
        <v>1591</v>
      </c>
      <c r="AD1595" s="66">
        <v>0</v>
      </c>
      <c r="AE1595" s="66">
        <v>0</v>
      </c>
      <c r="AF1595" s="65">
        <f t="shared" si="500"/>
        <v>0</v>
      </c>
      <c r="AG1595" s="65">
        <f t="shared" si="507"/>
        <v>0</v>
      </c>
      <c r="AH1595" s="67">
        <f t="shared" si="508"/>
        <v>10938.52777777777</v>
      </c>
      <c r="AI1595" s="57"/>
      <c r="AJ1595" s="57"/>
      <c r="AU1595" s="57">
        <v>1591</v>
      </c>
      <c r="AV1595" s="66">
        <v>113.6</v>
      </c>
      <c r="AW1595" s="66">
        <v>0</v>
      </c>
      <c r="AX1595" s="65">
        <f t="shared" si="501"/>
        <v>31.555555555555554</v>
      </c>
      <c r="AY1595" s="65">
        <f t="shared" si="509"/>
        <v>-0.22222222222222499</v>
      </c>
      <c r="AZ1595" s="67">
        <f t="shared" si="510"/>
        <v>16857.611111111113</v>
      </c>
      <c r="BA1595" s="57"/>
      <c r="BB1595" s="57"/>
      <c r="BM1595" s="57">
        <v>1591</v>
      </c>
      <c r="BN1595" s="57">
        <v>114.9</v>
      </c>
      <c r="BO1595" s="66">
        <v>0</v>
      </c>
      <c r="BP1595" s="65">
        <f t="shared" si="502"/>
        <v>31.916666666666668</v>
      </c>
      <c r="BQ1595" s="65">
        <f t="shared" si="511"/>
        <v>-0.16666666666666785</v>
      </c>
      <c r="BR1595" s="67">
        <f t="shared" si="512"/>
        <v>17382.458333333325</v>
      </c>
      <c r="BS1595" s="57"/>
      <c r="BT1595" s="57"/>
    </row>
    <row r="1596" spans="1:72" x14ac:dyDescent="0.25">
      <c r="A1596" s="31">
        <v>1596</v>
      </c>
      <c r="B1596" s="56">
        <v>1593</v>
      </c>
      <c r="C1596" s="71">
        <v>114.1</v>
      </c>
      <c r="D1596" s="71">
        <v>0</v>
      </c>
      <c r="E1596" s="71">
        <v>31.694444444444443</v>
      </c>
      <c r="F1596" s="71">
        <v>-0.11111111111111072</v>
      </c>
      <c r="G1596" s="71">
        <v>17446.069444444434</v>
      </c>
      <c r="K1596" s="57">
        <v>1592</v>
      </c>
      <c r="L1596" s="66">
        <v>4</v>
      </c>
      <c r="M1596" s="66">
        <v>0</v>
      </c>
      <c r="N1596" s="65">
        <f t="shared" si="498"/>
        <v>1.1111111111111112</v>
      </c>
      <c r="O1596" s="65">
        <f t="shared" si="503"/>
        <v>-0.97222222222222232</v>
      </c>
      <c r="P1596" s="67">
        <f t="shared" si="504"/>
        <v>9195.4722222222117</v>
      </c>
      <c r="Q1596" s="57"/>
      <c r="R1596" s="57"/>
      <c r="T1596" s="57">
        <v>1592</v>
      </c>
      <c r="U1596" s="66">
        <v>0</v>
      </c>
      <c r="V1596" s="66">
        <v>0</v>
      </c>
      <c r="W1596" s="65">
        <f t="shared" si="499"/>
        <v>0</v>
      </c>
      <c r="X1596" s="65">
        <f t="shared" si="505"/>
        <v>0</v>
      </c>
      <c r="Y1596" s="67">
        <f t="shared" si="506"/>
        <v>11427.666666666675</v>
      </c>
      <c r="Z1596" s="57"/>
      <c r="AA1596" s="57"/>
      <c r="AC1596" s="57">
        <v>1592</v>
      </c>
      <c r="AD1596" s="66">
        <v>0</v>
      </c>
      <c r="AE1596" s="66">
        <v>0</v>
      </c>
      <c r="AF1596" s="65">
        <f t="shared" si="500"/>
        <v>0</v>
      </c>
      <c r="AG1596" s="65">
        <f t="shared" si="507"/>
        <v>0</v>
      </c>
      <c r="AH1596" s="67">
        <f t="shared" si="508"/>
        <v>10938.52777777777</v>
      </c>
      <c r="AI1596" s="57"/>
      <c r="AJ1596" s="57"/>
      <c r="AU1596" s="57">
        <v>1592</v>
      </c>
      <c r="AV1596" s="66">
        <v>113</v>
      </c>
      <c r="AW1596" s="66">
        <v>0</v>
      </c>
      <c r="AX1596" s="65">
        <f t="shared" si="501"/>
        <v>31.388888888888889</v>
      </c>
      <c r="AY1596" s="65">
        <f t="shared" si="509"/>
        <v>-0.1666666666666643</v>
      </c>
      <c r="AZ1596" s="67">
        <f t="shared" si="510"/>
        <v>16889.083333333336</v>
      </c>
      <c r="BA1596" s="57"/>
      <c r="BB1596" s="57"/>
      <c r="BM1596" s="57">
        <v>1592</v>
      </c>
      <c r="BN1596" s="57">
        <v>114.5</v>
      </c>
      <c r="BO1596" s="66">
        <v>0</v>
      </c>
      <c r="BP1596" s="65">
        <f t="shared" si="502"/>
        <v>31.805555555555554</v>
      </c>
      <c r="BQ1596" s="65">
        <f t="shared" si="511"/>
        <v>-0.11111111111111427</v>
      </c>
      <c r="BR1596" s="67">
        <f t="shared" si="512"/>
        <v>17414.319444444434</v>
      </c>
      <c r="BS1596" s="57"/>
      <c r="BT1596" s="57"/>
    </row>
    <row r="1597" spans="1:72" x14ac:dyDescent="0.25">
      <c r="A1597" s="31">
        <v>1597</v>
      </c>
      <c r="B1597" s="56">
        <v>1594</v>
      </c>
      <c r="C1597" s="71">
        <v>113.9</v>
      </c>
      <c r="D1597" s="71">
        <v>0</v>
      </c>
      <c r="E1597" s="71">
        <v>31.638888888888889</v>
      </c>
      <c r="F1597" s="71">
        <v>-5.5555555555553582E-2</v>
      </c>
      <c r="G1597" s="71">
        <v>17477.736111111102</v>
      </c>
      <c r="K1597" s="57">
        <v>1593</v>
      </c>
      <c r="L1597" s="66">
        <v>2.9</v>
      </c>
      <c r="M1597" s="66">
        <v>0</v>
      </c>
      <c r="N1597" s="65">
        <f t="shared" si="498"/>
        <v>0.80555555555555547</v>
      </c>
      <c r="O1597" s="65">
        <f t="shared" si="503"/>
        <v>-0.30555555555555569</v>
      </c>
      <c r="P1597" s="67">
        <f t="shared" si="504"/>
        <v>9196.4305555555457</v>
      </c>
      <c r="Q1597" s="57"/>
      <c r="R1597" s="57"/>
      <c r="T1597" s="57">
        <v>1593</v>
      </c>
      <c r="U1597" s="66">
        <v>0</v>
      </c>
      <c r="V1597" s="66">
        <v>0</v>
      </c>
      <c r="W1597" s="65">
        <f t="shared" si="499"/>
        <v>0</v>
      </c>
      <c r="X1597" s="65">
        <f t="shared" si="505"/>
        <v>0</v>
      </c>
      <c r="Y1597" s="67">
        <f t="shared" si="506"/>
        <v>11427.666666666675</v>
      </c>
      <c r="Z1597" s="57"/>
      <c r="AA1597" s="57"/>
      <c r="AC1597" s="57">
        <v>1593</v>
      </c>
      <c r="AD1597" s="66">
        <v>0</v>
      </c>
      <c r="AE1597" s="66">
        <v>0</v>
      </c>
      <c r="AF1597" s="65">
        <f t="shared" si="500"/>
        <v>0</v>
      </c>
      <c r="AG1597" s="65">
        <f t="shared" si="507"/>
        <v>0</v>
      </c>
      <c r="AH1597" s="67">
        <f t="shared" si="508"/>
        <v>10938.52777777777</v>
      </c>
      <c r="AI1597" s="57"/>
      <c r="AJ1597" s="57"/>
      <c r="AU1597" s="57">
        <v>1593</v>
      </c>
      <c r="AV1597" s="66">
        <v>112.6</v>
      </c>
      <c r="AW1597" s="66">
        <v>0</v>
      </c>
      <c r="AX1597" s="65">
        <f t="shared" si="501"/>
        <v>31.277777777777775</v>
      </c>
      <c r="AY1597" s="65">
        <f t="shared" si="509"/>
        <v>-0.11111111111111427</v>
      </c>
      <c r="AZ1597" s="67">
        <f t="shared" si="510"/>
        <v>16920.416666666668</v>
      </c>
      <c r="BA1597" s="57"/>
      <c r="BB1597" s="57"/>
      <c r="BM1597" s="57">
        <v>1593</v>
      </c>
      <c r="BN1597" s="57">
        <v>114.1</v>
      </c>
      <c r="BO1597" s="66">
        <v>0</v>
      </c>
      <c r="BP1597" s="65">
        <f t="shared" si="502"/>
        <v>31.694444444444443</v>
      </c>
      <c r="BQ1597" s="65">
        <f t="shared" si="511"/>
        <v>-0.11111111111111072</v>
      </c>
      <c r="BR1597" s="67">
        <f t="shared" si="512"/>
        <v>17446.069444444434</v>
      </c>
      <c r="BS1597" s="57"/>
      <c r="BT1597" s="57"/>
    </row>
    <row r="1598" spans="1:72" x14ac:dyDescent="0.25">
      <c r="A1598" s="31">
        <v>1598</v>
      </c>
      <c r="B1598" s="56">
        <v>1595</v>
      </c>
      <c r="C1598" s="71">
        <v>113.7</v>
      </c>
      <c r="D1598" s="71">
        <v>0</v>
      </c>
      <c r="E1598" s="71">
        <v>31.583333333333332</v>
      </c>
      <c r="F1598" s="71">
        <v>-5.5555555555557135E-2</v>
      </c>
      <c r="G1598" s="71">
        <v>17509.347222222212</v>
      </c>
      <c r="K1598" s="57">
        <v>1594</v>
      </c>
      <c r="L1598" s="66">
        <v>0</v>
      </c>
      <c r="M1598" s="66">
        <v>0</v>
      </c>
      <c r="N1598" s="65">
        <f t="shared" si="498"/>
        <v>0</v>
      </c>
      <c r="O1598" s="65">
        <f t="shared" si="503"/>
        <v>-0.80555555555555547</v>
      </c>
      <c r="P1598" s="67">
        <f t="shared" si="504"/>
        <v>9196.833333333323</v>
      </c>
      <c r="Q1598" s="57"/>
      <c r="R1598" s="57"/>
      <c r="T1598" s="57">
        <v>1594</v>
      </c>
      <c r="U1598" s="66">
        <v>0</v>
      </c>
      <c r="V1598" s="66">
        <v>0</v>
      </c>
      <c r="W1598" s="65">
        <f t="shared" si="499"/>
        <v>0</v>
      </c>
      <c r="X1598" s="65">
        <f t="shared" si="505"/>
        <v>0</v>
      </c>
      <c r="Y1598" s="67">
        <f t="shared" si="506"/>
        <v>11427.666666666675</v>
      </c>
      <c r="Z1598" s="57"/>
      <c r="AA1598" s="57"/>
      <c r="AC1598" s="57">
        <v>1594</v>
      </c>
      <c r="AD1598" s="66">
        <v>0</v>
      </c>
      <c r="AE1598" s="66">
        <v>0</v>
      </c>
      <c r="AF1598" s="65">
        <f t="shared" si="500"/>
        <v>0</v>
      </c>
      <c r="AG1598" s="65">
        <f t="shared" si="507"/>
        <v>0</v>
      </c>
      <c r="AH1598" s="67">
        <f t="shared" si="508"/>
        <v>10938.52777777777</v>
      </c>
      <c r="AI1598" s="57"/>
      <c r="AJ1598" s="57"/>
      <c r="AU1598" s="57">
        <v>1594</v>
      </c>
      <c r="AV1598" s="66">
        <v>112.2</v>
      </c>
      <c r="AW1598" s="66">
        <v>0</v>
      </c>
      <c r="AX1598" s="65">
        <f t="shared" si="501"/>
        <v>31.166666666666668</v>
      </c>
      <c r="AY1598" s="65">
        <f t="shared" si="509"/>
        <v>-0.11111111111110716</v>
      </c>
      <c r="AZ1598" s="67">
        <f t="shared" si="510"/>
        <v>16951.638888888891</v>
      </c>
      <c r="BA1598" s="57"/>
      <c r="BB1598" s="57"/>
      <c r="BM1598" s="57">
        <v>1594</v>
      </c>
      <c r="BN1598" s="57">
        <v>113.9</v>
      </c>
      <c r="BO1598" s="66">
        <v>0</v>
      </c>
      <c r="BP1598" s="65">
        <f t="shared" si="502"/>
        <v>31.638888888888889</v>
      </c>
      <c r="BQ1598" s="65">
        <f t="shared" si="511"/>
        <v>-5.5555555555553582E-2</v>
      </c>
      <c r="BR1598" s="67">
        <f t="shared" si="512"/>
        <v>17477.736111111102</v>
      </c>
      <c r="BS1598" s="57"/>
      <c r="BT1598" s="57"/>
    </row>
    <row r="1599" spans="1:72" x14ac:dyDescent="0.25">
      <c r="A1599" s="31">
        <v>1599</v>
      </c>
      <c r="B1599" s="56">
        <v>1596</v>
      </c>
      <c r="C1599" s="71">
        <v>113.3</v>
      </c>
      <c r="D1599" s="71">
        <v>0</v>
      </c>
      <c r="E1599" s="71">
        <v>31.472222222222221</v>
      </c>
      <c r="F1599" s="71">
        <v>-0.11111111111111072</v>
      </c>
      <c r="G1599" s="71">
        <v>17540.874999999989</v>
      </c>
      <c r="K1599" s="57">
        <v>1595</v>
      </c>
      <c r="L1599" s="66">
        <v>0</v>
      </c>
      <c r="M1599" s="66">
        <v>0</v>
      </c>
      <c r="N1599" s="65">
        <f t="shared" si="498"/>
        <v>0</v>
      </c>
      <c r="O1599" s="65">
        <f t="shared" si="503"/>
        <v>0</v>
      </c>
      <c r="P1599" s="67">
        <f t="shared" si="504"/>
        <v>9196.833333333323</v>
      </c>
      <c r="Q1599" s="57"/>
      <c r="R1599" s="57"/>
      <c r="T1599" s="57">
        <v>1595</v>
      </c>
      <c r="U1599" s="66">
        <v>0</v>
      </c>
      <c r="V1599" s="66">
        <v>0</v>
      </c>
      <c r="W1599" s="65">
        <f t="shared" si="499"/>
        <v>0</v>
      </c>
      <c r="X1599" s="65">
        <f t="shared" si="505"/>
        <v>0</v>
      </c>
      <c r="Y1599" s="67">
        <f t="shared" si="506"/>
        <v>11427.666666666675</v>
      </c>
      <c r="Z1599" s="57"/>
      <c r="AA1599" s="57"/>
      <c r="AC1599" s="57">
        <v>1595</v>
      </c>
      <c r="AD1599" s="66">
        <v>0</v>
      </c>
      <c r="AE1599" s="66">
        <v>0</v>
      </c>
      <c r="AF1599" s="65">
        <f t="shared" si="500"/>
        <v>0</v>
      </c>
      <c r="AG1599" s="65">
        <f t="shared" si="507"/>
        <v>0</v>
      </c>
      <c r="AH1599" s="67">
        <f t="shared" si="508"/>
        <v>10938.52777777777</v>
      </c>
      <c r="AI1599" s="57"/>
      <c r="AJ1599" s="57"/>
      <c r="AU1599" s="57">
        <v>1595</v>
      </c>
      <c r="AV1599" s="66">
        <v>111.9</v>
      </c>
      <c r="AW1599" s="66">
        <v>0</v>
      </c>
      <c r="AX1599" s="65">
        <f t="shared" si="501"/>
        <v>31.083333333333336</v>
      </c>
      <c r="AY1599" s="65">
        <f t="shared" si="509"/>
        <v>-8.3333333333332149E-2</v>
      </c>
      <c r="AZ1599" s="67">
        <f t="shared" si="510"/>
        <v>16982.763888888891</v>
      </c>
      <c r="BA1599" s="57"/>
      <c r="BB1599" s="57"/>
      <c r="BM1599" s="57">
        <v>1595</v>
      </c>
      <c r="BN1599" s="57">
        <v>113.7</v>
      </c>
      <c r="BO1599" s="66">
        <v>0</v>
      </c>
      <c r="BP1599" s="65">
        <f t="shared" si="502"/>
        <v>31.583333333333332</v>
      </c>
      <c r="BQ1599" s="65">
        <f t="shared" si="511"/>
        <v>-5.5555555555557135E-2</v>
      </c>
      <c r="BR1599" s="67">
        <f t="shared" si="512"/>
        <v>17509.347222222212</v>
      </c>
      <c r="BS1599" s="57"/>
      <c r="BT1599" s="57"/>
    </row>
    <row r="1600" spans="1:72" x14ac:dyDescent="0.25">
      <c r="A1600" s="31">
        <v>1600</v>
      </c>
      <c r="B1600" s="56">
        <v>1597</v>
      </c>
      <c r="C1600" s="71">
        <v>112.9</v>
      </c>
      <c r="D1600" s="71">
        <v>0</v>
      </c>
      <c r="E1600" s="71">
        <v>31.361111111111111</v>
      </c>
      <c r="F1600" s="71">
        <v>-0.11111111111111072</v>
      </c>
      <c r="G1600" s="71">
        <v>17572.291666666657</v>
      </c>
      <c r="K1600" s="57">
        <v>1596</v>
      </c>
      <c r="L1600" s="66">
        <v>0</v>
      </c>
      <c r="M1600" s="66">
        <v>0</v>
      </c>
      <c r="N1600" s="65">
        <f t="shared" si="498"/>
        <v>0</v>
      </c>
      <c r="O1600" s="65">
        <f t="shared" si="503"/>
        <v>0</v>
      </c>
      <c r="P1600" s="67">
        <f t="shared" si="504"/>
        <v>9196.833333333323</v>
      </c>
      <c r="Q1600" s="57"/>
      <c r="R1600" s="57"/>
      <c r="T1600" s="57">
        <v>1596</v>
      </c>
      <c r="U1600" s="66">
        <v>0</v>
      </c>
      <c r="V1600" s="66">
        <v>0</v>
      </c>
      <c r="W1600" s="65">
        <f t="shared" si="499"/>
        <v>0</v>
      </c>
      <c r="X1600" s="65">
        <f t="shared" si="505"/>
        <v>0</v>
      </c>
      <c r="Y1600" s="67">
        <f t="shared" si="506"/>
        <v>11427.666666666675</v>
      </c>
      <c r="Z1600" s="57"/>
      <c r="AA1600" s="57"/>
      <c r="AC1600" s="57">
        <v>1596</v>
      </c>
      <c r="AD1600" s="66">
        <v>0</v>
      </c>
      <c r="AE1600" s="66">
        <v>0</v>
      </c>
      <c r="AF1600" s="65">
        <f t="shared" si="500"/>
        <v>0</v>
      </c>
      <c r="AG1600" s="65">
        <f t="shared" si="507"/>
        <v>0</v>
      </c>
      <c r="AH1600" s="67">
        <f t="shared" si="508"/>
        <v>10938.52777777777</v>
      </c>
      <c r="AI1600" s="57"/>
      <c r="AJ1600" s="57"/>
      <c r="AU1600" s="57">
        <v>1596</v>
      </c>
      <c r="AV1600" s="66">
        <v>111.6</v>
      </c>
      <c r="AW1600" s="66">
        <v>0</v>
      </c>
      <c r="AX1600" s="65">
        <f t="shared" si="501"/>
        <v>30.999999999999996</v>
      </c>
      <c r="AY1600" s="65">
        <f t="shared" si="509"/>
        <v>-8.3333333333339255E-2</v>
      </c>
      <c r="AZ1600" s="67">
        <f t="shared" si="510"/>
        <v>17013.805555555558</v>
      </c>
      <c r="BA1600" s="57"/>
      <c r="BB1600" s="57"/>
      <c r="BM1600" s="57">
        <v>1596</v>
      </c>
      <c r="BN1600" s="57">
        <v>113.3</v>
      </c>
      <c r="BO1600" s="66">
        <v>0</v>
      </c>
      <c r="BP1600" s="65">
        <f t="shared" si="502"/>
        <v>31.472222222222221</v>
      </c>
      <c r="BQ1600" s="65">
        <f t="shared" si="511"/>
        <v>-0.11111111111111072</v>
      </c>
      <c r="BR1600" s="67">
        <f t="shared" si="512"/>
        <v>17540.874999999989</v>
      </c>
      <c r="BS1600" s="57"/>
      <c r="BT1600" s="57"/>
    </row>
    <row r="1601" spans="1:72" x14ac:dyDescent="0.25">
      <c r="A1601" s="31">
        <v>1601</v>
      </c>
      <c r="B1601" s="56">
        <v>1598</v>
      </c>
      <c r="C1601" s="71">
        <v>112.2</v>
      </c>
      <c r="D1601" s="71">
        <v>0</v>
      </c>
      <c r="E1601" s="71">
        <v>31.166666666666668</v>
      </c>
      <c r="F1601" s="71">
        <v>-0.19444444444444287</v>
      </c>
      <c r="G1601" s="71">
        <v>17603.555555555547</v>
      </c>
      <c r="K1601" s="57">
        <v>1597</v>
      </c>
      <c r="L1601" s="66">
        <v>0</v>
      </c>
      <c r="M1601" s="66">
        <v>0</v>
      </c>
      <c r="N1601" s="65">
        <f t="shared" si="498"/>
        <v>0</v>
      </c>
      <c r="O1601" s="65">
        <f t="shared" si="503"/>
        <v>0</v>
      </c>
      <c r="P1601" s="67">
        <f t="shared" si="504"/>
        <v>9196.833333333323</v>
      </c>
      <c r="Q1601" s="57"/>
      <c r="R1601" s="57"/>
      <c r="T1601" s="57">
        <v>1597</v>
      </c>
      <c r="U1601" s="66">
        <v>0</v>
      </c>
      <c r="V1601" s="66">
        <v>0</v>
      </c>
      <c r="W1601" s="65">
        <f t="shared" si="499"/>
        <v>0</v>
      </c>
      <c r="X1601" s="65">
        <f t="shared" si="505"/>
        <v>0</v>
      </c>
      <c r="Y1601" s="67">
        <f t="shared" si="506"/>
        <v>11427.666666666675</v>
      </c>
      <c r="Z1601" s="57"/>
      <c r="AA1601" s="57"/>
      <c r="AC1601" s="57">
        <v>1597</v>
      </c>
      <c r="AD1601" s="66">
        <v>0</v>
      </c>
      <c r="AE1601" s="66">
        <v>0</v>
      </c>
      <c r="AF1601" s="65">
        <f t="shared" si="500"/>
        <v>0</v>
      </c>
      <c r="AG1601" s="65">
        <f t="shared" si="507"/>
        <v>0</v>
      </c>
      <c r="AH1601" s="67">
        <f t="shared" si="508"/>
        <v>10938.52777777777</v>
      </c>
      <c r="AI1601" s="57"/>
      <c r="AJ1601" s="57"/>
      <c r="AU1601" s="57">
        <v>1597</v>
      </c>
      <c r="AV1601" s="66">
        <v>111.2</v>
      </c>
      <c r="AW1601" s="66">
        <v>0</v>
      </c>
      <c r="AX1601" s="65">
        <f t="shared" si="501"/>
        <v>30.888888888888889</v>
      </c>
      <c r="AY1601" s="65">
        <f t="shared" si="509"/>
        <v>-0.11111111111110716</v>
      </c>
      <c r="AZ1601" s="67">
        <f t="shared" si="510"/>
        <v>17044.750000000004</v>
      </c>
      <c r="BA1601" s="57"/>
      <c r="BB1601" s="57"/>
      <c r="BM1601" s="57">
        <v>1597</v>
      </c>
      <c r="BN1601" s="57">
        <v>112.9</v>
      </c>
      <c r="BO1601" s="66">
        <v>0</v>
      </c>
      <c r="BP1601" s="65">
        <f t="shared" si="502"/>
        <v>31.361111111111111</v>
      </c>
      <c r="BQ1601" s="65">
        <f t="shared" si="511"/>
        <v>-0.11111111111111072</v>
      </c>
      <c r="BR1601" s="67">
        <f t="shared" si="512"/>
        <v>17572.291666666657</v>
      </c>
      <c r="BS1601" s="57"/>
      <c r="BT1601" s="57"/>
    </row>
    <row r="1602" spans="1:72" x14ac:dyDescent="0.25">
      <c r="A1602" s="31">
        <v>1602</v>
      </c>
      <c r="B1602" s="56">
        <v>1599</v>
      </c>
      <c r="C1602" s="71">
        <v>111.4</v>
      </c>
      <c r="D1602" s="71">
        <v>0</v>
      </c>
      <c r="E1602" s="71">
        <v>30.944444444444446</v>
      </c>
      <c r="F1602" s="71">
        <v>-0.22222222222222143</v>
      </c>
      <c r="G1602" s="71">
        <v>17634.611111111102</v>
      </c>
      <c r="K1602" s="57">
        <v>1598</v>
      </c>
      <c r="L1602" s="66">
        <v>0</v>
      </c>
      <c r="M1602" s="66">
        <v>0</v>
      </c>
      <c r="N1602" s="65">
        <f t="shared" si="498"/>
        <v>0</v>
      </c>
      <c r="O1602" s="65">
        <f t="shared" si="503"/>
        <v>0</v>
      </c>
      <c r="P1602" s="67">
        <f t="shared" si="504"/>
        <v>9196.833333333323</v>
      </c>
      <c r="Q1602" s="57"/>
      <c r="R1602" s="57"/>
      <c r="T1602" s="57">
        <v>1598</v>
      </c>
      <c r="U1602" s="66">
        <v>0</v>
      </c>
      <c r="V1602" s="66">
        <v>0</v>
      </c>
      <c r="W1602" s="65">
        <f t="shared" si="499"/>
        <v>0</v>
      </c>
      <c r="X1602" s="65">
        <f t="shared" si="505"/>
        <v>0</v>
      </c>
      <c r="Y1602" s="67">
        <f t="shared" si="506"/>
        <v>11427.666666666675</v>
      </c>
      <c r="Z1602" s="57"/>
      <c r="AA1602" s="57"/>
      <c r="AC1602" s="57">
        <v>1598</v>
      </c>
      <c r="AD1602" s="66">
        <v>0</v>
      </c>
      <c r="AE1602" s="66">
        <v>0</v>
      </c>
      <c r="AF1602" s="65">
        <f t="shared" si="500"/>
        <v>0</v>
      </c>
      <c r="AG1602" s="65">
        <f t="shared" si="507"/>
        <v>0</v>
      </c>
      <c r="AH1602" s="67">
        <f t="shared" si="508"/>
        <v>10938.52777777777</v>
      </c>
      <c r="AI1602" s="57"/>
      <c r="AJ1602" s="57"/>
      <c r="AU1602" s="57">
        <v>1598</v>
      </c>
      <c r="AV1602" s="66">
        <v>110.7</v>
      </c>
      <c r="AW1602" s="66">
        <v>0</v>
      </c>
      <c r="AX1602" s="65">
        <f t="shared" si="501"/>
        <v>30.75</v>
      </c>
      <c r="AY1602" s="65">
        <f t="shared" si="509"/>
        <v>-0.13888888888888928</v>
      </c>
      <c r="AZ1602" s="67">
        <f t="shared" si="510"/>
        <v>17075.569444444449</v>
      </c>
      <c r="BA1602" s="57"/>
      <c r="BB1602" s="57"/>
      <c r="BM1602" s="57">
        <v>1598</v>
      </c>
      <c r="BN1602" s="57">
        <v>112.2</v>
      </c>
      <c r="BO1602" s="66">
        <v>0</v>
      </c>
      <c r="BP1602" s="65">
        <f t="shared" si="502"/>
        <v>31.166666666666668</v>
      </c>
      <c r="BQ1602" s="65">
        <f t="shared" si="511"/>
        <v>-0.19444444444444287</v>
      </c>
      <c r="BR1602" s="67">
        <f t="shared" si="512"/>
        <v>17603.555555555547</v>
      </c>
      <c r="BS1602" s="57"/>
      <c r="BT1602" s="57"/>
    </row>
    <row r="1603" spans="1:72" x14ac:dyDescent="0.25">
      <c r="A1603" s="31">
        <v>1603</v>
      </c>
      <c r="B1603" s="56">
        <v>1600</v>
      </c>
      <c r="C1603" s="71">
        <v>110.5</v>
      </c>
      <c r="D1603" s="71">
        <v>0</v>
      </c>
      <c r="E1603" s="71">
        <v>30.694444444444443</v>
      </c>
      <c r="F1603" s="71">
        <v>-0.25000000000000355</v>
      </c>
      <c r="G1603" s="71">
        <v>17665.430555555547</v>
      </c>
      <c r="K1603" s="57">
        <v>1599</v>
      </c>
      <c r="L1603" s="66">
        <v>0</v>
      </c>
      <c r="M1603" s="66">
        <v>0</v>
      </c>
      <c r="N1603" s="65">
        <f t="shared" si="498"/>
        <v>0</v>
      </c>
      <c r="O1603" s="65">
        <f t="shared" si="503"/>
        <v>0</v>
      </c>
      <c r="P1603" s="67">
        <f t="shared" si="504"/>
        <v>9196.833333333323</v>
      </c>
      <c r="Q1603" s="57"/>
      <c r="R1603" s="57"/>
      <c r="T1603" s="57">
        <v>1599</v>
      </c>
      <c r="U1603" s="66">
        <v>0</v>
      </c>
      <c r="V1603" s="66">
        <v>0</v>
      </c>
      <c r="W1603" s="65">
        <f t="shared" si="499"/>
        <v>0</v>
      </c>
      <c r="X1603" s="65">
        <f t="shared" si="505"/>
        <v>0</v>
      </c>
      <c r="Y1603" s="67">
        <f t="shared" si="506"/>
        <v>11427.666666666675</v>
      </c>
      <c r="Z1603" s="57"/>
      <c r="AA1603" s="57"/>
      <c r="AC1603" s="57">
        <v>1599</v>
      </c>
      <c r="AD1603" s="66">
        <v>0</v>
      </c>
      <c r="AE1603" s="66">
        <v>0</v>
      </c>
      <c r="AF1603" s="65">
        <f t="shared" si="500"/>
        <v>0</v>
      </c>
      <c r="AG1603" s="65">
        <f t="shared" si="507"/>
        <v>0</v>
      </c>
      <c r="AH1603" s="67">
        <f t="shared" si="508"/>
        <v>10938.52777777777</v>
      </c>
      <c r="AI1603" s="57"/>
      <c r="AJ1603" s="57"/>
      <c r="AU1603" s="57">
        <v>1599</v>
      </c>
      <c r="AV1603" s="66">
        <v>110.1</v>
      </c>
      <c r="AW1603" s="66">
        <v>0</v>
      </c>
      <c r="AX1603" s="65">
        <f t="shared" si="501"/>
        <v>30.583333333333332</v>
      </c>
      <c r="AY1603" s="65">
        <f t="shared" si="509"/>
        <v>-0.16666666666666785</v>
      </c>
      <c r="AZ1603" s="67">
        <f t="shared" si="510"/>
        <v>17106.236111111117</v>
      </c>
      <c r="BA1603" s="57"/>
      <c r="BB1603" s="57"/>
      <c r="BM1603" s="57">
        <v>1599</v>
      </c>
      <c r="BN1603" s="57">
        <v>111.4</v>
      </c>
      <c r="BO1603" s="66">
        <v>0</v>
      </c>
      <c r="BP1603" s="65">
        <f t="shared" si="502"/>
        <v>30.944444444444446</v>
      </c>
      <c r="BQ1603" s="65">
        <f t="shared" si="511"/>
        <v>-0.22222222222222143</v>
      </c>
      <c r="BR1603" s="67">
        <f t="shared" si="512"/>
        <v>17634.611111111102</v>
      </c>
      <c r="BS1603" s="57"/>
      <c r="BT1603" s="57"/>
    </row>
    <row r="1604" spans="1:72" x14ac:dyDescent="0.25">
      <c r="A1604" s="31">
        <v>1604</v>
      </c>
      <c r="B1604" s="56">
        <v>1601</v>
      </c>
      <c r="C1604" s="71">
        <v>109.5</v>
      </c>
      <c r="D1604" s="71">
        <v>0</v>
      </c>
      <c r="E1604" s="71">
        <v>30.416666666666664</v>
      </c>
      <c r="F1604" s="71">
        <v>-0.27777777777777857</v>
      </c>
      <c r="G1604" s="71">
        <v>17695.986111111102</v>
      </c>
      <c r="K1604" s="57">
        <v>1600</v>
      </c>
      <c r="L1604" s="66">
        <v>0</v>
      </c>
      <c r="M1604" s="66">
        <v>0</v>
      </c>
      <c r="N1604" s="65">
        <f t="shared" si="498"/>
        <v>0</v>
      </c>
      <c r="O1604" s="65">
        <f t="shared" si="503"/>
        <v>0</v>
      </c>
      <c r="P1604" s="67">
        <f t="shared" si="504"/>
        <v>9196.833333333323</v>
      </c>
      <c r="Q1604" s="57"/>
      <c r="R1604" s="57"/>
      <c r="T1604" s="57">
        <v>1600</v>
      </c>
      <c r="U1604" s="66">
        <v>0</v>
      </c>
      <c r="V1604" s="66">
        <v>0</v>
      </c>
      <c r="W1604" s="65">
        <f t="shared" si="499"/>
        <v>0</v>
      </c>
      <c r="X1604" s="65">
        <f t="shared" si="505"/>
        <v>0</v>
      </c>
      <c r="Y1604" s="67">
        <f t="shared" si="506"/>
        <v>11427.666666666675</v>
      </c>
      <c r="Z1604" s="57"/>
      <c r="AA1604" s="57"/>
      <c r="AC1604" s="57">
        <v>1600</v>
      </c>
      <c r="AD1604" s="66">
        <v>0</v>
      </c>
      <c r="AE1604" s="66">
        <v>0</v>
      </c>
      <c r="AF1604" s="65">
        <f t="shared" si="500"/>
        <v>0</v>
      </c>
      <c r="AG1604" s="65">
        <f t="shared" si="507"/>
        <v>0</v>
      </c>
      <c r="AH1604" s="67">
        <f t="shared" si="508"/>
        <v>10938.52777777777</v>
      </c>
      <c r="AI1604" s="57"/>
      <c r="AJ1604" s="57"/>
      <c r="AU1604" s="57">
        <v>1600</v>
      </c>
      <c r="AV1604" s="66">
        <v>109.3</v>
      </c>
      <c r="AW1604" s="66">
        <v>0</v>
      </c>
      <c r="AX1604" s="65">
        <f t="shared" si="501"/>
        <v>30.361111111111111</v>
      </c>
      <c r="AY1604" s="65">
        <f t="shared" si="509"/>
        <v>-0.22222222222222143</v>
      </c>
      <c r="AZ1604" s="67">
        <f t="shared" si="510"/>
        <v>17136.708333333339</v>
      </c>
      <c r="BA1604" s="57"/>
      <c r="BB1604" s="57"/>
      <c r="BM1604" s="57">
        <v>1600</v>
      </c>
      <c r="BN1604" s="57">
        <v>110.5</v>
      </c>
      <c r="BO1604" s="66">
        <v>0</v>
      </c>
      <c r="BP1604" s="65">
        <f t="shared" si="502"/>
        <v>30.694444444444443</v>
      </c>
      <c r="BQ1604" s="65">
        <f t="shared" si="511"/>
        <v>-0.25000000000000355</v>
      </c>
      <c r="BR1604" s="67">
        <f t="shared" si="512"/>
        <v>17665.430555555547</v>
      </c>
      <c r="BS1604" s="57"/>
      <c r="BT1604" s="57"/>
    </row>
    <row r="1605" spans="1:72" x14ac:dyDescent="0.25">
      <c r="A1605" s="31">
        <v>1605</v>
      </c>
      <c r="B1605" s="56">
        <v>1602</v>
      </c>
      <c r="C1605" s="71">
        <v>108.5</v>
      </c>
      <c r="D1605" s="71">
        <v>0</v>
      </c>
      <c r="E1605" s="71">
        <v>30.138888888888889</v>
      </c>
      <c r="F1605" s="71">
        <v>-0.27777777777777501</v>
      </c>
      <c r="G1605" s="71">
        <v>17726.26388888888</v>
      </c>
      <c r="K1605" s="57">
        <v>1601</v>
      </c>
      <c r="L1605" s="66">
        <v>0</v>
      </c>
      <c r="M1605" s="66">
        <v>0</v>
      </c>
      <c r="N1605" s="65">
        <f t="shared" ref="N1605:N1668" si="513">L1605/3.6</f>
        <v>0</v>
      </c>
      <c r="O1605" s="65">
        <f t="shared" si="503"/>
        <v>0</v>
      </c>
      <c r="P1605" s="67">
        <f t="shared" si="504"/>
        <v>9196.833333333323</v>
      </c>
      <c r="Q1605" s="57"/>
      <c r="R1605" s="57"/>
      <c r="T1605" s="57">
        <v>1601</v>
      </c>
      <c r="U1605" s="66">
        <v>0</v>
      </c>
      <c r="V1605" s="66">
        <v>0</v>
      </c>
      <c r="W1605" s="65">
        <f t="shared" ref="W1605:W1616" si="514">U1605/3.6</f>
        <v>0</v>
      </c>
      <c r="X1605" s="65">
        <f t="shared" si="505"/>
        <v>0</v>
      </c>
      <c r="Y1605" s="67">
        <f t="shared" si="506"/>
        <v>11427.666666666675</v>
      </c>
      <c r="Z1605" s="57"/>
      <c r="AA1605" s="57"/>
      <c r="AC1605" s="57">
        <v>1601</v>
      </c>
      <c r="AD1605" s="66">
        <v>0</v>
      </c>
      <c r="AE1605" s="66">
        <v>0</v>
      </c>
      <c r="AF1605" s="65">
        <f t="shared" ref="AF1605:AF1616" si="515">AD1605/3.6</f>
        <v>0</v>
      </c>
      <c r="AG1605" s="65">
        <f t="shared" si="507"/>
        <v>0</v>
      </c>
      <c r="AH1605" s="67">
        <f t="shared" si="508"/>
        <v>10938.52777777777</v>
      </c>
      <c r="AI1605" s="57"/>
      <c r="AJ1605" s="57"/>
      <c r="AU1605" s="57">
        <v>1601</v>
      </c>
      <c r="AV1605" s="66">
        <v>108.4</v>
      </c>
      <c r="AW1605" s="66">
        <v>0</v>
      </c>
      <c r="AX1605" s="65">
        <f t="shared" ref="AX1605:AX1668" si="516">AV1605/3.6</f>
        <v>30.111111111111111</v>
      </c>
      <c r="AY1605" s="65">
        <f t="shared" si="509"/>
        <v>-0.25</v>
      </c>
      <c r="AZ1605" s="67">
        <f t="shared" si="510"/>
        <v>17166.944444444449</v>
      </c>
      <c r="BA1605" s="57"/>
      <c r="BB1605" s="57"/>
      <c r="BM1605" s="57">
        <v>1601</v>
      </c>
      <c r="BN1605" s="57">
        <v>109.5</v>
      </c>
      <c r="BO1605" s="66">
        <v>0</v>
      </c>
      <c r="BP1605" s="65">
        <f t="shared" ref="BP1605:BP1668" si="517">BN1605/3.6</f>
        <v>30.416666666666664</v>
      </c>
      <c r="BQ1605" s="65">
        <f t="shared" si="511"/>
        <v>-0.27777777777777857</v>
      </c>
      <c r="BR1605" s="67">
        <f t="shared" si="512"/>
        <v>17695.986111111102</v>
      </c>
      <c r="BS1605" s="57"/>
      <c r="BT1605" s="57"/>
    </row>
    <row r="1606" spans="1:72" x14ac:dyDescent="0.25">
      <c r="A1606" s="31">
        <v>1606</v>
      </c>
      <c r="B1606" s="56">
        <v>1603</v>
      </c>
      <c r="C1606" s="71">
        <v>107.7</v>
      </c>
      <c r="D1606" s="71">
        <v>0</v>
      </c>
      <c r="E1606" s="71">
        <v>29.916666666666668</v>
      </c>
      <c r="F1606" s="71">
        <v>-0.22222222222222143</v>
      </c>
      <c r="G1606" s="71">
        <v>17756.291666666657</v>
      </c>
      <c r="K1606" s="57">
        <v>1602</v>
      </c>
      <c r="L1606" s="66">
        <v>0</v>
      </c>
      <c r="M1606" s="66">
        <v>0</v>
      </c>
      <c r="N1606" s="65">
        <f t="shared" si="513"/>
        <v>0</v>
      </c>
      <c r="O1606" s="65">
        <f t="shared" ref="O1606:O1669" si="518">N1606-N1605</f>
        <v>0</v>
      </c>
      <c r="P1606" s="67">
        <f t="shared" ref="P1606:P1669" si="519">N1605+(O1606/2)+P1605</f>
        <v>9196.833333333323</v>
      </c>
      <c r="Q1606" s="57"/>
      <c r="R1606" s="57"/>
      <c r="T1606" s="57">
        <v>1602</v>
      </c>
      <c r="U1606" s="66">
        <v>0</v>
      </c>
      <c r="V1606" s="66">
        <v>0</v>
      </c>
      <c r="W1606" s="65">
        <f t="shared" si="514"/>
        <v>0</v>
      </c>
      <c r="X1606" s="65">
        <f t="shared" ref="X1606:X1616" si="520">W1606-W1605</f>
        <v>0</v>
      </c>
      <c r="Y1606" s="67">
        <f t="shared" ref="Y1606:Y1616" si="521">W1605+(X1606/2)+Y1605</f>
        <v>11427.666666666675</v>
      </c>
      <c r="Z1606" s="57"/>
      <c r="AA1606" s="57"/>
      <c r="AC1606" s="57">
        <v>1602</v>
      </c>
      <c r="AD1606" s="66">
        <v>0</v>
      </c>
      <c r="AE1606" s="66">
        <v>0</v>
      </c>
      <c r="AF1606" s="65">
        <f t="shared" si="515"/>
        <v>0</v>
      </c>
      <c r="AG1606" s="65">
        <f t="shared" ref="AG1606:AG1616" si="522">AF1606-AF1605</f>
        <v>0</v>
      </c>
      <c r="AH1606" s="67">
        <f t="shared" ref="AH1606:AH1616" si="523">AF1605+(AG1606/2)+AH1605</f>
        <v>10938.52777777777</v>
      </c>
      <c r="AI1606" s="57"/>
      <c r="AJ1606" s="57"/>
      <c r="AU1606" s="57">
        <v>1602</v>
      </c>
      <c r="AV1606" s="66">
        <v>107.4</v>
      </c>
      <c r="AW1606" s="66">
        <v>0</v>
      </c>
      <c r="AX1606" s="65">
        <f t="shared" si="516"/>
        <v>29.833333333333336</v>
      </c>
      <c r="AY1606" s="65">
        <f t="shared" ref="AY1606:AY1669" si="524">AX1606-AX1605</f>
        <v>-0.27777777777777501</v>
      </c>
      <c r="AZ1606" s="67">
        <f t="shared" ref="AZ1606:AZ1669" si="525">AX1605+(AY1606/2)+AZ1605</f>
        <v>17196.916666666672</v>
      </c>
      <c r="BA1606" s="57"/>
      <c r="BB1606" s="57"/>
      <c r="BM1606" s="57">
        <v>1602</v>
      </c>
      <c r="BN1606" s="57">
        <v>108.5</v>
      </c>
      <c r="BO1606" s="66">
        <v>0</v>
      </c>
      <c r="BP1606" s="65">
        <f t="shared" si="517"/>
        <v>30.138888888888889</v>
      </c>
      <c r="BQ1606" s="65">
        <f t="shared" ref="BQ1606:BQ1669" si="526">BP1606-BP1605</f>
        <v>-0.27777777777777501</v>
      </c>
      <c r="BR1606" s="67">
        <f t="shared" ref="BR1606:BR1669" si="527">BP1605+(BQ1606/2)+BR1605</f>
        <v>17726.26388888888</v>
      </c>
      <c r="BS1606" s="57"/>
      <c r="BT1606" s="57"/>
    </row>
    <row r="1607" spans="1:72" x14ac:dyDescent="0.25">
      <c r="A1607" s="31">
        <v>1607</v>
      </c>
      <c r="B1607" s="56">
        <v>1604</v>
      </c>
      <c r="C1607" s="71">
        <v>107.1</v>
      </c>
      <c r="D1607" s="71">
        <v>0</v>
      </c>
      <c r="E1607" s="71">
        <v>29.749999999999996</v>
      </c>
      <c r="F1607" s="71">
        <v>-0.1666666666666714</v>
      </c>
      <c r="G1607" s="71">
        <v>17786.124999999989</v>
      </c>
      <c r="K1607" s="57">
        <v>1603</v>
      </c>
      <c r="L1607" s="66">
        <v>0</v>
      </c>
      <c r="M1607" s="66">
        <v>0</v>
      </c>
      <c r="N1607" s="65">
        <f t="shared" si="513"/>
        <v>0</v>
      </c>
      <c r="O1607" s="65">
        <f t="shared" si="518"/>
        <v>0</v>
      </c>
      <c r="P1607" s="67">
        <f t="shared" si="519"/>
        <v>9196.833333333323</v>
      </c>
      <c r="Q1607" s="57"/>
      <c r="R1607" s="57"/>
      <c r="T1607" s="57">
        <v>1603</v>
      </c>
      <c r="U1607" s="66">
        <v>0</v>
      </c>
      <c r="V1607" s="66">
        <v>0</v>
      </c>
      <c r="W1607" s="65">
        <f t="shared" si="514"/>
        <v>0</v>
      </c>
      <c r="X1607" s="65">
        <f t="shared" si="520"/>
        <v>0</v>
      </c>
      <c r="Y1607" s="67">
        <f t="shared" si="521"/>
        <v>11427.666666666675</v>
      </c>
      <c r="Z1607" s="57"/>
      <c r="AA1607" s="57"/>
      <c r="AC1607" s="57">
        <v>1603</v>
      </c>
      <c r="AD1607" s="66">
        <v>0</v>
      </c>
      <c r="AE1607" s="66">
        <v>0</v>
      </c>
      <c r="AF1607" s="65">
        <f t="shared" si="515"/>
        <v>0</v>
      </c>
      <c r="AG1607" s="65">
        <f t="shared" si="522"/>
        <v>0</v>
      </c>
      <c r="AH1607" s="67">
        <f t="shared" si="523"/>
        <v>10938.52777777777</v>
      </c>
      <c r="AI1607" s="57"/>
      <c r="AJ1607" s="57"/>
      <c r="AU1607" s="57">
        <v>1603</v>
      </c>
      <c r="AV1607" s="66">
        <v>106.7</v>
      </c>
      <c r="AW1607" s="66">
        <v>0</v>
      </c>
      <c r="AX1607" s="65">
        <f t="shared" si="516"/>
        <v>29.638888888888889</v>
      </c>
      <c r="AY1607" s="65">
        <f t="shared" si="524"/>
        <v>-0.19444444444444642</v>
      </c>
      <c r="AZ1607" s="67">
        <f t="shared" si="525"/>
        <v>17226.652777777781</v>
      </c>
      <c r="BA1607" s="57"/>
      <c r="BB1607" s="57"/>
      <c r="BM1607" s="57">
        <v>1603</v>
      </c>
      <c r="BN1607" s="57">
        <v>107.7</v>
      </c>
      <c r="BO1607" s="66">
        <v>0</v>
      </c>
      <c r="BP1607" s="65">
        <f t="shared" si="517"/>
        <v>29.916666666666668</v>
      </c>
      <c r="BQ1607" s="65">
        <f t="shared" si="526"/>
        <v>-0.22222222222222143</v>
      </c>
      <c r="BR1607" s="67">
        <f t="shared" si="527"/>
        <v>17756.291666666657</v>
      </c>
      <c r="BS1607" s="57"/>
      <c r="BT1607" s="57"/>
    </row>
    <row r="1608" spans="1:72" x14ac:dyDescent="0.25">
      <c r="A1608" s="31">
        <v>1608</v>
      </c>
      <c r="B1608" s="56">
        <v>1605</v>
      </c>
      <c r="C1608" s="71">
        <v>106.6</v>
      </c>
      <c r="D1608" s="71">
        <v>0</v>
      </c>
      <c r="E1608" s="71">
        <v>29.611111111111107</v>
      </c>
      <c r="F1608" s="71">
        <v>-0.13888888888888928</v>
      </c>
      <c r="G1608" s="71">
        <v>17815.805555555544</v>
      </c>
      <c r="K1608" s="57">
        <v>1604</v>
      </c>
      <c r="L1608" s="66">
        <v>0</v>
      </c>
      <c r="M1608" s="66">
        <v>0</v>
      </c>
      <c r="N1608" s="65">
        <f t="shared" si="513"/>
        <v>0</v>
      </c>
      <c r="O1608" s="65">
        <f t="shared" si="518"/>
        <v>0</v>
      </c>
      <c r="P1608" s="67">
        <f t="shared" si="519"/>
        <v>9196.833333333323</v>
      </c>
      <c r="Q1608" s="57"/>
      <c r="R1608" s="57"/>
      <c r="T1608" s="57">
        <v>1604</v>
      </c>
      <c r="U1608" s="66">
        <v>0</v>
      </c>
      <c r="V1608" s="66">
        <v>0</v>
      </c>
      <c r="W1608" s="65">
        <f t="shared" si="514"/>
        <v>0</v>
      </c>
      <c r="X1608" s="65">
        <f t="shared" si="520"/>
        <v>0</v>
      </c>
      <c r="Y1608" s="67">
        <f t="shared" si="521"/>
        <v>11427.666666666675</v>
      </c>
      <c r="Z1608" s="57"/>
      <c r="AA1608" s="57"/>
      <c r="AC1608" s="57">
        <v>1604</v>
      </c>
      <c r="AD1608" s="66">
        <v>0</v>
      </c>
      <c r="AE1608" s="66">
        <v>0</v>
      </c>
      <c r="AF1608" s="65">
        <f t="shared" si="515"/>
        <v>0</v>
      </c>
      <c r="AG1608" s="65">
        <f t="shared" si="522"/>
        <v>0</v>
      </c>
      <c r="AH1608" s="67">
        <f t="shared" si="523"/>
        <v>10938.52777777777</v>
      </c>
      <c r="AI1608" s="57"/>
      <c r="AJ1608" s="57"/>
      <c r="AU1608" s="57">
        <v>1604</v>
      </c>
      <c r="AV1608" s="66">
        <v>106.3</v>
      </c>
      <c r="AW1608" s="66">
        <v>0</v>
      </c>
      <c r="AX1608" s="65">
        <f t="shared" si="516"/>
        <v>29.527777777777775</v>
      </c>
      <c r="AY1608" s="65">
        <f t="shared" si="524"/>
        <v>-0.11111111111111427</v>
      </c>
      <c r="AZ1608" s="67">
        <f t="shared" si="525"/>
        <v>17256.236111111113</v>
      </c>
      <c r="BA1608" s="57"/>
      <c r="BB1608" s="57"/>
      <c r="BM1608" s="57">
        <v>1604</v>
      </c>
      <c r="BN1608" s="57">
        <v>107.1</v>
      </c>
      <c r="BO1608" s="66">
        <v>0</v>
      </c>
      <c r="BP1608" s="65">
        <f t="shared" si="517"/>
        <v>29.749999999999996</v>
      </c>
      <c r="BQ1608" s="65">
        <f t="shared" si="526"/>
        <v>-0.1666666666666714</v>
      </c>
      <c r="BR1608" s="67">
        <f t="shared" si="527"/>
        <v>17786.124999999989</v>
      </c>
      <c r="BS1608" s="57"/>
      <c r="BT1608" s="57"/>
    </row>
    <row r="1609" spans="1:72" x14ac:dyDescent="0.25">
      <c r="A1609" s="31">
        <v>1609</v>
      </c>
      <c r="B1609" s="56">
        <v>1606</v>
      </c>
      <c r="C1609" s="71">
        <v>106.4</v>
      </c>
      <c r="D1609" s="71">
        <v>0</v>
      </c>
      <c r="E1609" s="71">
        <v>29.555555555555557</v>
      </c>
      <c r="F1609" s="71">
        <v>-5.5555555555550029E-2</v>
      </c>
      <c r="G1609" s="71">
        <v>17845.388888888876</v>
      </c>
      <c r="K1609" s="57">
        <v>1605</v>
      </c>
      <c r="L1609" s="66">
        <v>0</v>
      </c>
      <c r="M1609" s="66">
        <v>0</v>
      </c>
      <c r="N1609" s="65">
        <f t="shared" si="513"/>
        <v>0</v>
      </c>
      <c r="O1609" s="65">
        <f t="shared" si="518"/>
        <v>0</v>
      </c>
      <c r="P1609" s="67">
        <f t="shared" si="519"/>
        <v>9196.833333333323</v>
      </c>
      <c r="Q1609" s="57"/>
      <c r="R1609" s="57"/>
      <c r="T1609" s="57">
        <v>1605</v>
      </c>
      <c r="U1609" s="66">
        <v>0</v>
      </c>
      <c r="V1609" s="66">
        <v>0</v>
      </c>
      <c r="W1609" s="65">
        <f t="shared" si="514"/>
        <v>0</v>
      </c>
      <c r="X1609" s="65">
        <f t="shared" si="520"/>
        <v>0</v>
      </c>
      <c r="Y1609" s="67">
        <f t="shared" si="521"/>
        <v>11427.666666666675</v>
      </c>
      <c r="Z1609" s="57"/>
      <c r="AA1609" s="57"/>
      <c r="AC1609" s="57">
        <v>1605</v>
      </c>
      <c r="AD1609" s="66">
        <v>0</v>
      </c>
      <c r="AE1609" s="66">
        <v>0</v>
      </c>
      <c r="AF1609" s="65">
        <f t="shared" si="515"/>
        <v>0</v>
      </c>
      <c r="AG1609" s="65">
        <f t="shared" si="522"/>
        <v>0</v>
      </c>
      <c r="AH1609" s="67">
        <f t="shared" si="523"/>
        <v>10938.52777777777</v>
      </c>
      <c r="AI1609" s="57"/>
      <c r="AJ1609" s="57"/>
      <c r="AU1609" s="57">
        <v>1605</v>
      </c>
      <c r="AV1609" s="66">
        <v>106.2</v>
      </c>
      <c r="AW1609" s="66">
        <v>0</v>
      </c>
      <c r="AX1609" s="65">
        <f t="shared" si="516"/>
        <v>29.5</v>
      </c>
      <c r="AY1609" s="65">
        <f t="shared" si="524"/>
        <v>-2.7777777777775015E-2</v>
      </c>
      <c r="AZ1609" s="67">
        <f t="shared" si="525"/>
        <v>17285.750000000004</v>
      </c>
      <c r="BA1609" s="57"/>
      <c r="BB1609" s="57"/>
      <c r="BM1609" s="57">
        <v>1605</v>
      </c>
      <c r="BN1609" s="57">
        <v>106.6</v>
      </c>
      <c r="BO1609" s="66">
        <v>0</v>
      </c>
      <c r="BP1609" s="65">
        <f t="shared" si="517"/>
        <v>29.611111111111107</v>
      </c>
      <c r="BQ1609" s="65">
        <f t="shared" si="526"/>
        <v>-0.13888888888888928</v>
      </c>
      <c r="BR1609" s="67">
        <f t="shared" si="527"/>
        <v>17815.805555555544</v>
      </c>
      <c r="BS1609" s="57"/>
      <c r="BT1609" s="57"/>
    </row>
    <row r="1610" spans="1:72" x14ac:dyDescent="0.25">
      <c r="A1610" s="31">
        <v>1610</v>
      </c>
      <c r="B1610" s="56">
        <v>1607</v>
      </c>
      <c r="C1610" s="71">
        <v>106.2</v>
      </c>
      <c r="D1610" s="71">
        <v>0</v>
      </c>
      <c r="E1610" s="71">
        <v>29.5</v>
      </c>
      <c r="F1610" s="71">
        <v>-5.5555555555557135E-2</v>
      </c>
      <c r="G1610" s="71">
        <v>17874.916666666653</v>
      </c>
      <c r="K1610" s="57">
        <v>1606</v>
      </c>
      <c r="L1610" s="66">
        <v>0</v>
      </c>
      <c r="M1610" s="66">
        <v>0</v>
      </c>
      <c r="N1610" s="65">
        <f t="shared" si="513"/>
        <v>0</v>
      </c>
      <c r="O1610" s="65">
        <f t="shared" si="518"/>
        <v>0</v>
      </c>
      <c r="P1610" s="67">
        <f t="shared" si="519"/>
        <v>9196.833333333323</v>
      </c>
      <c r="Q1610" s="57"/>
      <c r="R1610" s="57"/>
      <c r="T1610" s="57">
        <v>1606</v>
      </c>
      <c r="U1610" s="66">
        <v>0</v>
      </c>
      <c r="V1610" s="66">
        <v>0</v>
      </c>
      <c r="W1610" s="65">
        <f t="shared" si="514"/>
        <v>0</v>
      </c>
      <c r="X1610" s="65">
        <f t="shared" si="520"/>
        <v>0</v>
      </c>
      <c r="Y1610" s="67">
        <f t="shared" si="521"/>
        <v>11427.666666666675</v>
      </c>
      <c r="Z1610" s="57"/>
      <c r="AA1610" s="57"/>
      <c r="AC1610" s="57">
        <v>1606</v>
      </c>
      <c r="AD1610" s="66">
        <v>0</v>
      </c>
      <c r="AE1610" s="66">
        <v>0</v>
      </c>
      <c r="AF1610" s="65">
        <f t="shared" si="515"/>
        <v>0</v>
      </c>
      <c r="AG1610" s="65">
        <f t="shared" si="522"/>
        <v>0</v>
      </c>
      <c r="AH1610" s="67">
        <f t="shared" si="523"/>
        <v>10938.52777777777</v>
      </c>
      <c r="AI1610" s="57"/>
      <c r="AJ1610" s="57"/>
      <c r="AU1610" s="57">
        <v>1606</v>
      </c>
      <c r="AV1610" s="66">
        <v>106.4</v>
      </c>
      <c r="AW1610" s="66">
        <v>0</v>
      </c>
      <c r="AX1610" s="65">
        <f t="shared" si="516"/>
        <v>29.555555555555557</v>
      </c>
      <c r="AY1610" s="65">
        <f t="shared" si="524"/>
        <v>5.5555555555557135E-2</v>
      </c>
      <c r="AZ1610" s="67">
        <f t="shared" si="525"/>
        <v>17315.277777777781</v>
      </c>
      <c r="BA1610" s="57"/>
      <c r="BB1610" s="57"/>
      <c r="BM1610" s="57">
        <v>1606</v>
      </c>
      <c r="BN1610" s="57">
        <v>106.4</v>
      </c>
      <c r="BO1610" s="66">
        <v>0</v>
      </c>
      <c r="BP1610" s="65">
        <f t="shared" si="517"/>
        <v>29.555555555555557</v>
      </c>
      <c r="BQ1610" s="65">
        <f t="shared" si="526"/>
        <v>-5.5555555555550029E-2</v>
      </c>
      <c r="BR1610" s="67">
        <f t="shared" si="527"/>
        <v>17845.388888888876</v>
      </c>
      <c r="BS1610" s="57"/>
      <c r="BT1610" s="57"/>
    </row>
    <row r="1611" spans="1:72" x14ac:dyDescent="0.25">
      <c r="A1611" s="31">
        <v>1611</v>
      </c>
      <c r="B1611" s="56">
        <v>1608</v>
      </c>
      <c r="C1611" s="71">
        <v>106.2</v>
      </c>
      <c r="D1611" s="71">
        <v>0</v>
      </c>
      <c r="E1611" s="71">
        <v>29.5</v>
      </c>
      <c r="F1611" s="71">
        <v>0</v>
      </c>
      <c r="G1611" s="71">
        <v>17904.416666666653</v>
      </c>
      <c r="K1611" s="57">
        <v>1607</v>
      </c>
      <c r="L1611" s="66">
        <v>0</v>
      </c>
      <c r="M1611" s="66">
        <v>0</v>
      </c>
      <c r="N1611" s="65">
        <f t="shared" si="513"/>
        <v>0</v>
      </c>
      <c r="O1611" s="65">
        <f t="shared" si="518"/>
        <v>0</v>
      </c>
      <c r="P1611" s="67">
        <f t="shared" si="519"/>
        <v>9196.833333333323</v>
      </c>
      <c r="Q1611" s="57"/>
      <c r="R1611" s="57"/>
      <c r="T1611" s="57">
        <v>1607</v>
      </c>
      <c r="U1611" s="66">
        <v>0</v>
      </c>
      <c r="V1611" s="66">
        <v>0</v>
      </c>
      <c r="W1611" s="65">
        <f t="shared" si="514"/>
        <v>0</v>
      </c>
      <c r="X1611" s="65">
        <f t="shared" si="520"/>
        <v>0</v>
      </c>
      <c r="Y1611" s="67">
        <f t="shared" si="521"/>
        <v>11427.666666666675</v>
      </c>
      <c r="Z1611" s="57"/>
      <c r="AA1611" s="57"/>
      <c r="AC1611" s="57">
        <v>1607</v>
      </c>
      <c r="AD1611" s="66">
        <v>0</v>
      </c>
      <c r="AE1611" s="66">
        <v>0</v>
      </c>
      <c r="AF1611" s="65">
        <f t="shared" si="515"/>
        <v>0</v>
      </c>
      <c r="AG1611" s="65">
        <f t="shared" si="522"/>
        <v>0</v>
      </c>
      <c r="AH1611" s="67">
        <f t="shared" si="523"/>
        <v>10938.52777777777</v>
      </c>
      <c r="AI1611" s="57"/>
      <c r="AJ1611" s="57"/>
      <c r="AU1611" s="57">
        <v>1607</v>
      </c>
      <c r="AV1611" s="66">
        <v>107</v>
      </c>
      <c r="AW1611" s="66">
        <v>0</v>
      </c>
      <c r="AX1611" s="65">
        <f t="shared" si="516"/>
        <v>29.722222222222221</v>
      </c>
      <c r="AY1611" s="65">
        <f t="shared" si="524"/>
        <v>0.1666666666666643</v>
      </c>
      <c r="AZ1611" s="67">
        <f t="shared" si="525"/>
        <v>17344.916666666672</v>
      </c>
      <c r="BA1611" s="57"/>
      <c r="BB1611" s="57"/>
      <c r="BM1611" s="57">
        <v>1607</v>
      </c>
      <c r="BN1611" s="57">
        <v>106.2</v>
      </c>
      <c r="BO1611" s="66">
        <v>0</v>
      </c>
      <c r="BP1611" s="65">
        <f t="shared" si="517"/>
        <v>29.5</v>
      </c>
      <c r="BQ1611" s="65">
        <f t="shared" si="526"/>
        <v>-5.5555555555557135E-2</v>
      </c>
      <c r="BR1611" s="67">
        <f t="shared" si="527"/>
        <v>17874.916666666653</v>
      </c>
      <c r="BS1611" s="57"/>
      <c r="BT1611" s="57"/>
    </row>
    <row r="1612" spans="1:72" x14ac:dyDescent="0.25">
      <c r="A1612" s="31">
        <v>1612</v>
      </c>
      <c r="B1612" s="56">
        <v>1609</v>
      </c>
      <c r="C1612" s="71">
        <v>106.2</v>
      </c>
      <c r="D1612" s="71">
        <v>0</v>
      </c>
      <c r="E1612" s="71">
        <v>29.5</v>
      </c>
      <c r="F1612" s="71">
        <v>0</v>
      </c>
      <c r="G1612" s="71">
        <v>17933.916666666653</v>
      </c>
      <c r="K1612" s="57">
        <v>1608</v>
      </c>
      <c r="L1612" s="66">
        <v>0</v>
      </c>
      <c r="M1612" s="66">
        <v>0</v>
      </c>
      <c r="N1612" s="65">
        <f t="shared" si="513"/>
        <v>0</v>
      </c>
      <c r="O1612" s="65">
        <f t="shared" si="518"/>
        <v>0</v>
      </c>
      <c r="P1612" s="67">
        <f t="shared" si="519"/>
        <v>9196.833333333323</v>
      </c>
      <c r="Q1612" s="57"/>
      <c r="R1612" s="57"/>
      <c r="T1612" s="57">
        <v>1608</v>
      </c>
      <c r="U1612" s="66">
        <v>0</v>
      </c>
      <c r="V1612" s="66">
        <v>0</v>
      </c>
      <c r="W1612" s="65">
        <f t="shared" si="514"/>
        <v>0</v>
      </c>
      <c r="X1612" s="65">
        <f t="shared" si="520"/>
        <v>0</v>
      </c>
      <c r="Y1612" s="67">
        <f t="shared" si="521"/>
        <v>11427.666666666675</v>
      </c>
      <c r="Z1612" s="57"/>
      <c r="AA1612" s="57"/>
      <c r="AC1612" s="57">
        <v>1608</v>
      </c>
      <c r="AD1612" s="66">
        <v>0</v>
      </c>
      <c r="AE1612" s="66">
        <v>0</v>
      </c>
      <c r="AF1612" s="65">
        <f t="shared" si="515"/>
        <v>0</v>
      </c>
      <c r="AG1612" s="65">
        <f t="shared" si="522"/>
        <v>0</v>
      </c>
      <c r="AH1612" s="67">
        <f t="shared" si="523"/>
        <v>10938.52777777777</v>
      </c>
      <c r="AI1612" s="57"/>
      <c r="AJ1612" s="57"/>
      <c r="AU1612" s="57">
        <v>1608</v>
      </c>
      <c r="AV1612" s="66">
        <v>107.5</v>
      </c>
      <c r="AW1612" s="66">
        <v>0</v>
      </c>
      <c r="AX1612" s="65">
        <f t="shared" si="516"/>
        <v>29.861111111111111</v>
      </c>
      <c r="AY1612" s="65">
        <f t="shared" si="524"/>
        <v>0.13888888888888928</v>
      </c>
      <c r="AZ1612" s="67">
        <f t="shared" si="525"/>
        <v>17374.708333333339</v>
      </c>
      <c r="BA1612" s="57"/>
      <c r="BB1612" s="57"/>
      <c r="BM1612" s="57">
        <v>1608</v>
      </c>
      <c r="BN1612" s="57">
        <v>106.2</v>
      </c>
      <c r="BO1612" s="66">
        <v>0</v>
      </c>
      <c r="BP1612" s="65">
        <f t="shared" si="517"/>
        <v>29.5</v>
      </c>
      <c r="BQ1612" s="65">
        <f t="shared" si="526"/>
        <v>0</v>
      </c>
      <c r="BR1612" s="67">
        <f t="shared" si="527"/>
        <v>17904.416666666653</v>
      </c>
      <c r="BS1612" s="57"/>
      <c r="BT1612" s="57"/>
    </row>
    <row r="1613" spans="1:72" x14ac:dyDescent="0.25">
      <c r="A1613" s="31">
        <v>1613</v>
      </c>
      <c r="B1613" s="56">
        <v>1610</v>
      </c>
      <c r="C1613" s="71">
        <v>106.4</v>
      </c>
      <c r="D1613" s="71">
        <v>0</v>
      </c>
      <c r="E1613" s="71">
        <v>29.555555555555557</v>
      </c>
      <c r="F1613" s="71">
        <v>5.5555555555557135E-2</v>
      </c>
      <c r="G1613" s="71">
        <v>17963.444444444431</v>
      </c>
      <c r="K1613" s="57">
        <v>1609</v>
      </c>
      <c r="L1613" s="66">
        <v>0</v>
      </c>
      <c r="M1613" s="66">
        <v>0</v>
      </c>
      <c r="N1613" s="65">
        <f t="shared" si="513"/>
        <v>0</v>
      </c>
      <c r="O1613" s="65">
        <f t="shared" si="518"/>
        <v>0</v>
      </c>
      <c r="P1613" s="67">
        <f t="shared" si="519"/>
        <v>9196.833333333323</v>
      </c>
      <c r="Q1613" s="57"/>
      <c r="R1613" s="57"/>
      <c r="T1613" s="57">
        <v>1609</v>
      </c>
      <c r="U1613" s="66">
        <v>0</v>
      </c>
      <c r="V1613" s="66">
        <v>0</v>
      </c>
      <c r="W1613" s="65">
        <f t="shared" si="514"/>
        <v>0</v>
      </c>
      <c r="X1613" s="65">
        <f t="shared" si="520"/>
        <v>0</v>
      </c>
      <c r="Y1613" s="67">
        <f t="shared" si="521"/>
        <v>11427.666666666675</v>
      </c>
      <c r="Z1613" s="57"/>
      <c r="AA1613" s="57"/>
      <c r="AC1613" s="57">
        <v>1609</v>
      </c>
      <c r="AD1613" s="66">
        <v>0</v>
      </c>
      <c r="AE1613" s="66">
        <v>0</v>
      </c>
      <c r="AF1613" s="65">
        <f t="shared" si="515"/>
        <v>0</v>
      </c>
      <c r="AG1613" s="65">
        <f t="shared" si="522"/>
        <v>0</v>
      </c>
      <c r="AH1613" s="67">
        <f t="shared" si="523"/>
        <v>10938.52777777777</v>
      </c>
      <c r="AI1613" s="57"/>
      <c r="AJ1613" s="57"/>
      <c r="AU1613" s="57">
        <v>1609</v>
      </c>
      <c r="AV1613" s="66">
        <v>107.9</v>
      </c>
      <c r="AW1613" s="66">
        <v>0</v>
      </c>
      <c r="AX1613" s="65">
        <f t="shared" si="516"/>
        <v>29.972222222222221</v>
      </c>
      <c r="AY1613" s="65">
        <f t="shared" si="524"/>
        <v>0.11111111111111072</v>
      </c>
      <c r="AZ1613" s="67">
        <f t="shared" si="525"/>
        <v>17404.625000000007</v>
      </c>
      <c r="BA1613" s="57"/>
      <c r="BB1613" s="57"/>
      <c r="BM1613" s="57">
        <v>1609</v>
      </c>
      <c r="BN1613" s="57">
        <v>106.2</v>
      </c>
      <c r="BO1613" s="66">
        <v>0</v>
      </c>
      <c r="BP1613" s="65">
        <f t="shared" si="517"/>
        <v>29.5</v>
      </c>
      <c r="BQ1613" s="65">
        <f t="shared" si="526"/>
        <v>0</v>
      </c>
      <c r="BR1613" s="67">
        <f t="shared" si="527"/>
        <v>17933.916666666653</v>
      </c>
      <c r="BS1613" s="57"/>
      <c r="BT1613" s="57"/>
    </row>
    <row r="1614" spans="1:72" x14ac:dyDescent="0.25">
      <c r="A1614" s="31">
        <v>1614</v>
      </c>
      <c r="B1614" s="56">
        <v>1611</v>
      </c>
      <c r="C1614" s="71">
        <v>106.5</v>
      </c>
      <c r="D1614" s="71">
        <v>0</v>
      </c>
      <c r="E1614" s="71">
        <v>29.583333333333332</v>
      </c>
      <c r="F1614" s="71">
        <v>2.7777777777775015E-2</v>
      </c>
      <c r="G1614" s="71">
        <v>17993.013888888876</v>
      </c>
      <c r="K1614" s="57">
        <v>1610</v>
      </c>
      <c r="L1614" s="66">
        <v>0</v>
      </c>
      <c r="M1614" s="66">
        <v>0</v>
      </c>
      <c r="N1614" s="65">
        <f t="shared" si="513"/>
        <v>0</v>
      </c>
      <c r="O1614" s="65">
        <f t="shared" si="518"/>
        <v>0</v>
      </c>
      <c r="P1614" s="67">
        <f t="shared" si="519"/>
        <v>9196.833333333323</v>
      </c>
      <c r="Q1614" s="57"/>
      <c r="R1614" s="57"/>
      <c r="T1614" s="57">
        <v>1610</v>
      </c>
      <c r="U1614" s="66">
        <v>0</v>
      </c>
      <c r="V1614" s="66">
        <v>0</v>
      </c>
      <c r="W1614" s="65">
        <f t="shared" si="514"/>
        <v>0</v>
      </c>
      <c r="X1614" s="65">
        <f t="shared" si="520"/>
        <v>0</v>
      </c>
      <c r="Y1614" s="67">
        <f t="shared" si="521"/>
        <v>11427.666666666675</v>
      </c>
      <c r="AC1614" s="57">
        <v>1610</v>
      </c>
      <c r="AD1614" s="66">
        <v>0</v>
      </c>
      <c r="AE1614" s="66">
        <v>0</v>
      </c>
      <c r="AF1614" s="65">
        <f t="shared" si="515"/>
        <v>0</v>
      </c>
      <c r="AG1614" s="65">
        <f t="shared" si="522"/>
        <v>0</v>
      </c>
      <c r="AH1614" s="67">
        <f t="shared" si="523"/>
        <v>10938.52777777777</v>
      </c>
      <c r="AU1614" s="57">
        <v>1610</v>
      </c>
      <c r="AV1614" s="66">
        <v>108.4</v>
      </c>
      <c r="AW1614" s="66">
        <v>0</v>
      </c>
      <c r="AX1614" s="65">
        <f t="shared" si="516"/>
        <v>30.111111111111111</v>
      </c>
      <c r="AY1614" s="65">
        <f t="shared" si="524"/>
        <v>0.13888888888888928</v>
      </c>
      <c r="AZ1614" s="67">
        <f t="shared" si="525"/>
        <v>17434.666666666675</v>
      </c>
      <c r="BA1614" s="57"/>
      <c r="BB1614" s="57"/>
      <c r="BM1614" s="57">
        <v>1610</v>
      </c>
      <c r="BN1614" s="57">
        <v>106.4</v>
      </c>
      <c r="BO1614" s="66">
        <v>0</v>
      </c>
      <c r="BP1614" s="65">
        <f t="shared" si="517"/>
        <v>29.555555555555557</v>
      </c>
      <c r="BQ1614" s="65">
        <f t="shared" si="526"/>
        <v>5.5555555555557135E-2</v>
      </c>
      <c r="BR1614" s="67">
        <f t="shared" si="527"/>
        <v>17963.444444444431</v>
      </c>
      <c r="BS1614" s="57"/>
      <c r="BT1614" s="57"/>
    </row>
    <row r="1615" spans="1:72" x14ac:dyDescent="0.25">
      <c r="A1615" s="31">
        <v>1615</v>
      </c>
      <c r="B1615" s="56">
        <v>1612</v>
      </c>
      <c r="C1615" s="71">
        <v>106.8</v>
      </c>
      <c r="D1615" s="71">
        <v>0</v>
      </c>
      <c r="E1615" s="71">
        <v>29.666666666666664</v>
      </c>
      <c r="F1615" s="71">
        <v>8.3333333333332149E-2</v>
      </c>
      <c r="G1615" s="71">
        <v>18022.638888888876</v>
      </c>
      <c r="K1615" s="57">
        <v>1611</v>
      </c>
      <c r="L1615" s="66">
        <v>0</v>
      </c>
      <c r="M1615" s="66">
        <v>0</v>
      </c>
      <c r="N1615" s="65">
        <f t="shared" si="513"/>
        <v>0</v>
      </c>
      <c r="O1615" s="65">
        <f t="shared" si="518"/>
        <v>0</v>
      </c>
      <c r="P1615" s="67">
        <f t="shared" si="519"/>
        <v>9196.833333333323</v>
      </c>
      <c r="Q1615" s="57"/>
      <c r="R1615" s="57"/>
      <c r="T1615" s="57">
        <v>1611</v>
      </c>
      <c r="U1615" s="66">
        <v>0</v>
      </c>
      <c r="V1615" s="66">
        <v>0</v>
      </c>
      <c r="W1615" s="65">
        <f t="shared" si="514"/>
        <v>0</v>
      </c>
      <c r="X1615" s="65">
        <f t="shared" si="520"/>
        <v>0</v>
      </c>
      <c r="Y1615" s="67">
        <f t="shared" si="521"/>
        <v>11427.666666666675</v>
      </c>
      <c r="AC1615" s="57">
        <v>1611</v>
      </c>
      <c r="AD1615" s="66">
        <v>0</v>
      </c>
      <c r="AE1615" s="66">
        <v>0</v>
      </c>
      <c r="AF1615" s="65">
        <f t="shared" si="515"/>
        <v>0</v>
      </c>
      <c r="AG1615" s="65">
        <f t="shared" si="522"/>
        <v>0</v>
      </c>
      <c r="AH1615" s="67">
        <f t="shared" si="523"/>
        <v>10938.52777777777</v>
      </c>
      <c r="AU1615" s="57">
        <v>1611</v>
      </c>
      <c r="AV1615" s="66">
        <v>108.9</v>
      </c>
      <c r="AW1615" s="66">
        <v>0</v>
      </c>
      <c r="AX1615" s="65">
        <f t="shared" si="516"/>
        <v>30.25</v>
      </c>
      <c r="AY1615" s="65">
        <f t="shared" si="524"/>
        <v>0.13888888888888928</v>
      </c>
      <c r="AZ1615" s="67">
        <f t="shared" si="525"/>
        <v>17464.84722222223</v>
      </c>
      <c r="BA1615" s="57"/>
      <c r="BB1615" s="57"/>
      <c r="BM1615" s="57">
        <v>1611</v>
      </c>
      <c r="BN1615" s="57">
        <v>106.5</v>
      </c>
      <c r="BO1615" s="66">
        <v>0</v>
      </c>
      <c r="BP1615" s="65">
        <f t="shared" si="517"/>
        <v>29.583333333333332</v>
      </c>
      <c r="BQ1615" s="65">
        <f t="shared" si="526"/>
        <v>2.7777777777775015E-2</v>
      </c>
      <c r="BR1615" s="67">
        <f t="shared" si="527"/>
        <v>17993.013888888876</v>
      </c>
      <c r="BS1615" s="57"/>
      <c r="BT1615" s="57"/>
    </row>
    <row r="1616" spans="1:72" x14ac:dyDescent="0.25">
      <c r="A1616" s="31">
        <v>1616</v>
      </c>
      <c r="B1616" s="56">
        <v>1613</v>
      </c>
      <c r="C1616" s="71">
        <v>107.2</v>
      </c>
      <c r="D1616" s="71">
        <v>0</v>
      </c>
      <c r="E1616" s="71">
        <v>29.777777777777779</v>
      </c>
      <c r="F1616" s="71">
        <v>0.11111111111111427</v>
      </c>
      <c r="G1616" s="71">
        <v>18052.361111111099</v>
      </c>
      <c r="K1616" s="57">
        <v>1612</v>
      </c>
      <c r="L1616" s="66">
        <v>0</v>
      </c>
      <c r="M1616" s="66">
        <v>0</v>
      </c>
      <c r="N1616" s="65">
        <f t="shared" si="513"/>
        <v>0</v>
      </c>
      <c r="O1616" s="65">
        <f t="shared" si="518"/>
        <v>0</v>
      </c>
      <c r="P1616" s="67">
        <f t="shared" si="519"/>
        <v>9196.833333333323</v>
      </c>
      <c r="Q1616" s="57"/>
      <c r="R1616" s="57"/>
      <c r="T1616" s="57">
        <v>1612</v>
      </c>
      <c r="U1616" s="66">
        <v>0</v>
      </c>
      <c r="V1616" s="66">
        <v>0</v>
      </c>
      <c r="W1616" s="65">
        <f t="shared" si="514"/>
        <v>0</v>
      </c>
      <c r="X1616" s="65">
        <f t="shared" si="520"/>
        <v>0</v>
      </c>
      <c r="Y1616" s="67">
        <f t="shared" si="521"/>
        <v>11427.666666666675</v>
      </c>
      <c r="AC1616" s="57">
        <v>1612</v>
      </c>
      <c r="AD1616" s="66">
        <v>0</v>
      </c>
      <c r="AE1616" s="66">
        <v>0</v>
      </c>
      <c r="AF1616" s="65">
        <f t="shared" si="515"/>
        <v>0</v>
      </c>
      <c r="AG1616" s="65">
        <f t="shared" si="522"/>
        <v>0</v>
      </c>
      <c r="AH1616" s="67">
        <f t="shared" si="523"/>
        <v>10938.52777777777</v>
      </c>
      <c r="AU1616" s="57">
        <v>1612</v>
      </c>
      <c r="AV1616" s="66">
        <v>109.5</v>
      </c>
      <c r="AW1616" s="66">
        <v>0</v>
      </c>
      <c r="AX1616" s="65">
        <f t="shared" si="516"/>
        <v>30.416666666666664</v>
      </c>
      <c r="AY1616" s="65">
        <f t="shared" si="524"/>
        <v>0.1666666666666643</v>
      </c>
      <c r="AZ1616" s="67">
        <f t="shared" si="525"/>
        <v>17495.180555555562</v>
      </c>
      <c r="BA1616" s="57"/>
      <c r="BB1616" s="57"/>
      <c r="BM1616" s="57">
        <v>1612</v>
      </c>
      <c r="BN1616" s="57">
        <v>106.8</v>
      </c>
      <c r="BO1616" s="66">
        <v>0</v>
      </c>
      <c r="BP1616" s="65">
        <f t="shared" si="517"/>
        <v>29.666666666666664</v>
      </c>
      <c r="BQ1616" s="65">
        <f t="shared" si="526"/>
        <v>8.3333333333332149E-2</v>
      </c>
      <c r="BR1616" s="67">
        <f t="shared" si="527"/>
        <v>18022.638888888876</v>
      </c>
      <c r="BS1616" s="57"/>
      <c r="BT1616" s="57"/>
    </row>
    <row r="1617" spans="1:72" x14ac:dyDescent="0.25">
      <c r="A1617" s="31">
        <v>1617</v>
      </c>
      <c r="B1617" s="56">
        <v>1614</v>
      </c>
      <c r="C1617" s="71">
        <v>107.8</v>
      </c>
      <c r="D1617" s="71">
        <v>0</v>
      </c>
      <c r="E1617" s="71">
        <v>29.944444444444443</v>
      </c>
      <c r="F1617" s="71">
        <v>0.1666666666666643</v>
      </c>
      <c r="G1617" s="71">
        <v>18082.222222222208</v>
      </c>
      <c r="K1617" s="57">
        <v>1613</v>
      </c>
      <c r="L1617" s="66">
        <v>0</v>
      </c>
      <c r="M1617" s="66">
        <v>0</v>
      </c>
      <c r="N1617" s="65">
        <f t="shared" si="513"/>
        <v>0</v>
      </c>
      <c r="O1617" s="65">
        <f t="shared" si="518"/>
        <v>0</v>
      </c>
      <c r="P1617" s="67">
        <f t="shared" si="519"/>
        <v>9196.833333333323</v>
      </c>
      <c r="Q1617" s="57"/>
      <c r="R1617" s="57"/>
      <c r="AU1617" s="57">
        <v>1613</v>
      </c>
      <c r="AV1617" s="66">
        <v>110.2</v>
      </c>
      <c r="AW1617" s="66">
        <v>0</v>
      </c>
      <c r="AX1617" s="65">
        <f t="shared" si="516"/>
        <v>30.611111111111111</v>
      </c>
      <c r="AY1617" s="65">
        <f t="shared" si="524"/>
        <v>0.19444444444444642</v>
      </c>
      <c r="AZ1617" s="67">
        <f t="shared" si="525"/>
        <v>17525.694444444453</v>
      </c>
      <c r="BA1617" s="57"/>
      <c r="BB1617" s="57"/>
      <c r="BM1617" s="57">
        <v>1613</v>
      </c>
      <c r="BN1617" s="57">
        <v>107.2</v>
      </c>
      <c r="BO1617" s="66">
        <v>0</v>
      </c>
      <c r="BP1617" s="65">
        <f t="shared" si="517"/>
        <v>29.777777777777779</v>
      </c>
      <c r="BQ1617" s="65">
        <f t="shared" si="526"/>
        <v>0.11111111111111427</v>
      </c>
      <c r="BR1617" s="67">
        <f t="shared" si="527"/>
        <v>18052.361111111099</v>
      </c>
      <c r="BS1617" s="57"/>
      <c r="BT1617" s="57"/>
    </row>
    <row r="1618" spans="1:72" x14ac:dyDescent="0.25">
      <c r="A1618" s="31">
        <v>1618</v>
      </c>
      <c r="B1618" s="56">
        <v>1615</v>
      </c>
      <c r="C1618" s="71">
        <v>108.5</v>
      </c>
      <c r="D1618" s="71">
        <v>0</v>
      </c>
      <c r="E1618" s="71">
        <v>30.138888888888889</v>
      </c>
      <c r="F1618" s="71">
        <v>0.19444444444444642</v>
      </c>
      <c r="G1618" s="71">
        <v>18112.263888888876</v>
      </c>
      <c r="K1618" s="57">
        <v>1614</v>
      </c>
      <c r="L1618" s="66">
        <v>0</v>
      </c>
      <c r="M1618" s="66">
        <v>0</v>
      </c>
      <c r="N1618" s="65">
        <f t="shared" si="513"/>
        <v>0</v>
      </c>
      <c r="O1618" s="65">
        <f t="shared" si="518"/>
        <v>0</v>
      </c>
      <c r="P1618" s="67">
        <f t="shared" si="519"/>
        <v>9196.833333333323</v>
      </c>
      <c r="Q1618" s="57"/>
      <c r="R1618" s="57"/>
      <c r="AU1618" s="57">
        <v>1614</v>
      </c>
      <c r="AV1618" s="66">
        <v>110.9</v>
      </c>
      <c r="AW1618" s="66">
        <v>0</v>
      </c>
      <c r="AX1618" s="65">
        <f t="shared" si="516"/>
        <v>30.805555555555557</v>
      </c>
      <c r="AY1618" s="65">
        <f t="shared" si="524"/>
        <v>0.19444444444444642</v>
      </c>
      <c r="AZ1618" s="67">
        <f t="shared" si="525"/>
        <v>17556.402777777785</v>
      </c>
      <c r="BA1618" s="57"/>
      <c r="BB1618" s="57"/>
      <c r="BM1618" s="57">
        <v>1614</v>
      </c>
      <c r="BN1618" s="57">
        <v>107.8</v>
      </c>
      <c r="BO1618" s="66">
        <v>0</v>
      </c>
      <c r="BP1618" s="65">
        <f t="shared" si="517"/>
        <v>29.944444444444443</v>
      </c>
      <c r="BQ1618" s="65">
        <f t="shared" si="526"/>
        <v>0.1666666666666643</v>
      </c>
      <c r="BR1618" s="67">
        <f t="shared" si="527"/>
        <v>18082.222222222208</v>
      </c>
      <c r="BS1618" s="57"/>
      <c r="BT1618" s="57"/>
    </row>
    <row r="1619" spans="1:72" x14ac:dyDescent="0.25">
      <c r="A1619" s="31">
        <v>1619</v>
      </c>
      <c r="B1619" s="56">
        <v>1616</v>
      </c>
      <c r="C1619" s="71">
        <v>109.4</v>
      </c>
      <c r="D1619" s="71">
        <v>0</v>
      </c>
      <c r="E1619" s="71">
        <v>30.388888888888889</v>
      </c>
      <c r="F1619" s="71">
        <v>0.25</v>
      </c>
      <c r="G1619" s="71">
        <v>18142.527777777766</v>
      </c>
      <c r="K1619" s="57">
        <v>1615</v>
      </c>
      <c r="L1619" s="66">
        <v>0</v>
      </c>
      <c r="M1619" s="66">
        <v>0</v>
      </c>
      <c r="N1619" s="65">
        <f t="shared" si="513"/>
        <v>0</v>
      </c>
      <c r="O1619" s="65">
        <f t="shared" si="518"/>
        <v>0</v>
      </c>
      <c r="P1619" s="67">
        <f t="shared" si="519"/>
        <v>9196.833333333323</v>
      </c>
      <c r="Q1619" s="57"/>
      <c r="R1619" s="57"/>
      <c r="AU1619" s="57">
        <v>1615</v>
      </c>
      <c r="AV1619" s="66">
        <v>111.6</v>
      </c>
      <c r="AW1619" s="66">
        <v>0</v>
      </c>
      <c r="AX1619" s="65">
        <f t="shared" si="516"/>
        <v>30.999999999999996</v>
      </c>
      <c r="AY1619" s="65">
        <f t="shared" si="524"/>
        <v>0.19444444444443931</v>
      </c>
      <c r="AZ1619" s="67">
        <f t="shared" si="525"/>
        <v>17587.305555555562</v>
      </c>
      <c r="BA1619" s="57"/>
      <c r="BB1619" s="57"/>
      <c r="BM1619" s="57">
        <v>1615</v>
      </c>
      <c r="BN1619" s="57">
        <v>108.5</v>
      </c>
      <c r="BO1619" s="66">
        <v>0</v>
      </c>
      <c r="BP1619" s="65">
        <f t="shared" si="517"/>
        <v>30.138888888888889</v>
      </c>
      <c r="BQ1619" s="65">
        <f t="shared" si="526"/>
        <v>0.19444444444444642</v>
      </c>
      <c r="BR1619" s="67">
        <f t="shared" si="527"/>
        <v>18112.263888888876</v>
      </c>
      <c r="BS1619" s="57"/>
      <c r="BT1619" s="57"/>
    </row>
    <row r="1620" spans="1:72" x14ac:dyDescent="0.25">
      <c r="A1620" s="31">
        <v>1620</v>
      </c>
      <c r="B1620" s="56">
        <v>1617</v>
      </c>
      <c r="C1620" s="71">
        <v>110.5</v>
      </c>
      <c r="D1620" s="71">
        <v>0</v>
      </c>
      <c r="E1620" s="71">
        <v>30.694444444444443</v>
      </c>
      <c r="F1620" s="71">
        <v>0.30555555555555358</v>
      </c>
      <c r="G1620" s="71">
        <v>18173.069444444434</v>
      </c>
      <c r="K1620" s="57">
        <v>1616</v>
      </c>
      <c r="L1620" s="66">
        <v>0</v>
      </c>
      <c r="M1620" s="66">
        <v>0</v>
      </c>
      <c r="N1620" s="65">
        <f t="shared" si="513"/>
        <v>0</v>
      </c>
      <c r="O1620" s="65">
        <f t="shared" si="518"/>
        <v>0</v>
      </c>
      <c r="P1620" s="67">
        <f t="shared" si="519"/>
        <v>9196.833333333323</v>
      </c>
      <c r="Q1620" s="57"/>
      <c r="R1620" s="57"/>
      <c r="AU1620" s="57">
        <v>1616</v>
      </c>
      <c r="AV1620" s="66">
        <v>112.2</v>
      </c>
      <c r="AW1620" s="66">
        <v>0</v>
      </c>
      <c r="AX1620" s="65">
        <f t="shared" si="516"/>
        <v>31.166666666666668</v>
      </c>
      <c r="AY1620" s="65">
        <f t="shared" si="524"/>
        <v>0.1666666666666714</v>
      </c>
      <c r="AZ1620" s="67">
        <f t="shared" si="525"/>
        <v>17618.388888888894</v>
      </c>
      <c r="BA1620" s="57"/>
      <c r="BB1620" s="57"/>
      <c r="BM1620" s="57">
        <v>1616</v>
      </c>
      <c r="BN1620" s="57">
        <v>109.4</v>
      </c>
      <c r="BO1620" s="66">
        <v>0</v>
      </c>
      <c r="BP1620" s="65">
        <f t="shared" si="517"/>
        <v>30.388888888888889</v>
      </c>
      <c r="BQ1620" s="65">
        <f t="shared" si="526"/>
        <v>0.25</v>
      </c>
      <c r="BR1620" s="67">
        <f t="shared" si="527"/>
        <v>18142.527777777766</v>
      </c>
      <c r="BS1620" s="57"/>
      <c r="BT1620" s="57"/>
    </row>
    <row r="1621" spans="1:72" x14ac:dyDescent="0.25">
      <c r="A1621" s="31">
        <v>1621</v>
      </c>
      <c r="B1621" s="56">
        <v>1618</v>
      </c>
      <c r="C1621" s="71">
        <v>111.7</v>
      </c>
      <c r="D1621" s="71">
        <v>0</v>
      </c>
      <c r="E1621" s="71">
        <v>31.027777777777779</v>
      </c>
      <c r="F1621" s="71">
        <v>0.3333333333333357</v>
      </c>
      <c r="G1621" s="71">
        <v>18203.930555555544</v>
      </c>
      <c r="K1621" s="57">
        <v>1617</v>
      </c>
      <c r="L1621" s="66">
        <v>0</v>
      </c>
      <c r="M1621" s="66">
        <v>0</v>
      </c>
      <c r="N1621" s="65">
        <f t="shared" si="513"/>
        <v>0</v>
      </c>
      <c r="O1621" s="65">
        <f t="shared" si="518"/>
        <v>0</v>
      </c>
      <c r="P1621" s="67">
        <f t="shared" si="519"/>
        <v>9196.833333333323</v>
      </c>
      <c r="Q1621" s="57"/>
      <c r="R1621" s="57"/>
      <c r="AU1621" s="57">
        <v>1617</v>
      </c>
      <c r="AV1621" s="66">
        <v>112.8</v>
      </c>
      <c r="AW1621" s="66">
        <v>0</v>
      </c>
      <c r="AX1621" s="65">
        <f t="shared" si="516"/>
        <v>31.333333333333332</v>
      </c>
      <c r="AY1621" s="65">
        <f t="shared" si="524"/>
        <v>0.1666666666666643</v>
      </c>
      <c r="AZ1621" s="67">
        <f t="shared" si="525"/>
        <v>17649.638888888894</v>
      </c>
      <c r="BA1621" s="57"/>
      <c r="BB1621" s="57"/>
      <c r="BM1621" s="57">
        <v>1617</v>
      </c>
      <c r="BN1621" s="57">
        <v>110.5</v>
      </c>
      <c r="BO1621" s="66">
        <v>0</v>
      </c>
      <c r="BP1621" s="65">
        <f t="shared" si="517"/>
        <v>30.694444444444443</v>
      </c>
      <c r="BQ1621" s="65">
        <f t="shared" si="526"/>
        <v>0.30555555555555358</v>
      </c>
      <c r="BR1621" s="67">
        <f t="shared" si="527"/>
        <v>18173.069444444434</v>
      </c>
      <c r="BS1621" s="57"/>
      <c r="BT1621" s="57"/>
    </row>
    <row r="1622" spans="1:72" x14ac:dyDescent="0.25">
      <c r="A1622" s="31">
        <v>1622</v>
      </c>
      <c r="B1622" s="56">
        <v>1619</v>
      </c>
      <c r="C1622" s="71">
        <v>113</v>
      </c>
      <c r="D1622" s="71">
        <v>0</v>
      </c>
      <c r="E1622" s="71">
        <v>31.388888888888889</v>
      </c>
      <c r="F1622" s="71">
        <v>0.36111111111111072</v>
      </c>
      <c r="G1622" s="71">
        <v>18235.138888888876</v>
      </c>
      <c r="K1622" s="57">
        <v>1618</v>
      </c>
      <c r="L1622" s="66">
        <v>0</v>
      </c>
      <c r="M1622" s="66">
        <v>0</v>
      </c>
      <c r="N1622" s="65">
        <f t="shared" si="513"/>
        <v>0</v>
      </c>
      <c r="O1622" s="65">
        <f t="shared" si="518"/>
        <v>0</v>
      </c>
      <c r="P1622" s="67">
        <f t="shared" si="519"/>
        <v>9196.833333333323</v>
      </c>
      <c r="Q1622" s="57"/>
      <c r="R1622" s="57"/>
      <c r="AU1622" s="57">
        <v>1618</v>
      </c>
      <c r="AV1622" s="66">
        <v>113.3</v>
      </c>
      <c r="AW1622" s="66">
        <v>0</v>
      </c>
      <c r="AX1622" s="65">
        <f t="shared" si="516"/>
        <v>31.472222222222221</v>
      </c>
      <c r="AY1622" s="65">
        <f t="shared" si="524"/>
        <v>0.13888888888888928</v>
      </c>
      <c r="AZ1622" s="67">
        <f t="shared" si="525"/>
        <v>17681.041666666672</v>
      </c>
      <c r="BA1622" s="57"/>
      <c r="BB1622" s="57"/>
      <c r="BM1622" s="57">
        <v>1618</v>
      </c>
      <c r="BN1622" s="57">
        <v>111.7</v>
      </c>
      <c r="BO1622" s="66">
        <v>0</v>
      </c>
      <c r="BP1622" s="65">
        <f t="shared" si="517"/>
        <v>31.027777777777779</v>
      </c>
      <c r="BQ1622" s="65">
        <f t="shared" si="526"/>
        <v>0.3333333333333357</v>
      </c>
      <c r="BR1622" s="67">
        <f t="shared" si="527"/>
        <v>18203.930555555544</v>
      </c>
      <c r="BS1622" s="57"/>
      <c r="BT1622" s="57"/>
    </row>
    <row r="1623" spans="1:72" x14ac:dyDescent="0.25">
      <c r="A1623" s="31">
        <v>1623</v>
      </c>
      <c r="B1623" s="56">
        <v>1620</v>
      </c>
      <c r="C1623" s="71">
        <v>114.1</v>
      </c>
      <c r="D1623" s="71">
        <v>0</v>
      </c>
      <c r="E1623" s="71">
        <v>31.694444444444443</v>
      </c>
      <c r="F1623" s="71">
        <v>0.30555555555555358</v>
      </c>
      <c r="G1623" s="71">
        <v>18266.680555555544</v>
      </c>
      <c r="K1623" s="57">
        <v>1619</v>
      </c>
      <c r="L1623" s="66">
        <v>0</v>
      </c>
      <c r="M1623" s="66">
        <v>0</v>
      </c>
      <c r="N1623" s="65">
        <f t="shared" si="513"/>
        <v>0</v>
      </c>
      <c r="O1623" s="65">
        <f t="shared" si="518"/>
        <v>0</v>
      </c>
      <c r="P1623" s="67">
        <f t="shared" si="519"/>
        <v>9196.833333333323</v>
      </c>
      <c r="Q1623" s="57"/>
      <c r="R1623" s="57"/>
      <c r="AU1623" s="57">
        <v>1619</v>
      </c>
      <c r="AV1623" s="66">
        <v>113.7</v>
      </c>
      <c r="AW1623" s="66">
        <v>0</v>
      </c>
      <c r="AX1623" s="65">
        <f t="shared" si="516"/>
        <v>31.583333333333332</v>
      </c>
      <c r="AY1623" s="65">
        <f t="shared" si="524"/>
        <v>0.11111111111111072</v>
      </c>
      <c r="AZ1623" s="67">
        <f t="shared" si="525"/>
        <v>17712.569444444449</v>
      </c>
      <c r="BA1623" s="57"/>
      <c r="BB1623" s="57"/>
      <c r="BM1623" s="57">
        <v>1619</v>
      </c>
      <c r="BN1623" s="57">
        <v>113</v>
      </c>
      <c r="BO1623" s="66">
        <v>0</v>
      </c>
      <c r="BP1623" s="65">
        <f t="shared" si="517"/>
        <v>31.388888888888889</v>
      </c>
      <c r="BQ1623" s="65">
        <f t="shared" si="526"/>
        <v>0.36111111111111072</v>
      </c>
      <c r="BR1623" s="67">
        <f t="shared" si="527"/>
        <v>18235.138888888876</v>
      </c>
      <c r="BS1623" s="57"/>
      <c r="BT1623" s="57"/>
    </row>
    <row r="1624" spans="1:72" x14ac:dyDescent="0.25">
      <c r="A1624" s="31">
        <v>1624</v>
      </c>
      <c r="B1624" s="56">
        <v>1621</v>
      </c>
      <c r="C1624" s="71">
        <v>115.1</v>
      </c>
      <c r="D1624" s="71">
        <v>0</v>
      </c>
      <c r="E1624" s="71">
        <v>31.972222222222221</v>
      </c>
      <c r="F1624" s="71">
        <v>0.27777777777777857</v>
      </c>
      <c r="G1624" s="71">
        <v>18298.513888888876</v>
      </c>
      <c r="K1624" s="57">
        <v>1620</v>
      </c>
      <c r="L1624" s="66">
        <v>0</v>
      </c>
      <c r="M1624" s="66">
        <v>0</v>
      </c>
      <c r="N1624" s="65">
        <f t="shared" si="513"/>
        <v>0</v>
      </c>
      <c r="O1624" s="65">
        <f t="shared" si="518"/>
        <v>0</v>
      </c>
      <c r="P1624" s="67">
        <f t="shared" si="519"/>
        <v>9196.833333333323</v>
      </c>
      <c r="Q1624" s="57"/>
      <c r="R1624" s="57"/>
      <c r="AU1624" s="57">
        <v>1620</v>
      </c>
      <c r="AV1624" s="66">
        <v>114.1</v>
      </c>
      <c r="AW1624" s="66">
        <v>0</v>
      </c>
      <c r="AX1624" s="65">
        <f t="shared" si="516"/>
        <v>31.694444444444443</v>
      </c>
      <c r="AY1624" s="65">
        <f t="shared" si="524"/>
        <v>0.11111111111111072</v>
      </c>
      <c r="AZ1624" s="67">
        <f t="shared" si="525"/>
        <v>17744.208333333339</v>
      </c>
      <c r="BA1624" s="57"/>
      <c r="BB1624" s="57"/>
      <c r="BM1624" s="57">
        <v>1620</v>
      </c>
      <c r="BN1624" s="57">
        <v>114.1</v>
      </c>
      <c r="BO1624" s="66">
        <v>0</v>
      </c>
      <c r="BP1624" s="65">
        <f t="shared" si="517"/>
        <v>31.694444444444443</v>
      </c>
      <c r="BQ1624" s="65">
        <f t="shared" si="526"/>
        <v>0.30555555555555358</v>
      </c>
      <c r="BR1624" s="67">
        <f t="shared" si="527"/>
        <v>18266.680555555544</v>
      </c>
      <c r="BS1624" s="57"/>
      <c r="BT1624" s="57"/>
    </row>
    <row r="1625" spans="1:72" x14ac:dyDescent="0.25">
      <c r="A1625" s="31">
        <v>1625</v>
      </c>
      <c r="B1625" s="56">
        <v>1622</v>
      </c>
      <c r="C1625" s="71">
        <v>115.9</v>
      </c>
      <c r="D1625" s="71">
        <v>0</v>
      </c>
      <c r="E1625" s="71">
        <v>32.194444444444443</v>
      </c>
      <c r="F1625" s="71">
        <v>0.22222222222222143</v>
      </c>
      <c r="G1625" s="71">
        <v>18330.597222222208</v>
      </c>
      <c r="K1625" s="57">
        <v>1621</v>
      </c>
      <c r="L1625" s="66">
        <v>0</v>
      </c>
      <c r="M1625" s="66">
        <v>0</v>
      </c>
      <c r="N1625" s="65">
        <f t="shared" si="513"/>
        <v>0</v>
      </c>
      <c r="O1625" s="65">
        <f t="shared" si="518"/>
        <v>0</v>
      </c>
      <c r="P1625" s="67">
        <f t="shared" si="519"/>
        <v>9196.833333333323</v>
      </c>
      <c r="Q1625" s="57"/>
      <c r="R1625" s="57"/>
      <c r="AU1625" s="57">
        <v>1621</v>
      </c>
      <c r="AV1625" s="66">
        <v>114.4</v>
      </c>
      <c r="AW1625" s="66">
        <v>0</v>
      </c>
      <c r="AX1625" s="65">
        <f t="shared" si="516"/>
        <v>31.777777777777779</v>
      </c>
      <c r="AY1625" s="65">
        <f t="shared" si="524"/>
        <v>8.3333333333335702E-2</v>
      </c>
      <c r="AZ1625" s="67">
        <f t="shared" si="525"/>
        <v>17775.944444444449</v>
      </c>
      <c r="BA1625" s="57"/>
      <c r="BB1625" s="57"/>
      <c r="BM1625" s="57">
        <v>1621</v>
      </c>
      <c r="BN1625" s="57">
        <v>115.1</v>
      </c>
      <c r="BO1625" s="66">
        <v>0</v>
      </c>
      <c r="BP1625" s="65">
        <f t="shared" si="517"/>
        <v>31.972222222222221</v>
      </c>
      <c r="BQ1625" s="65">
        <f t="shared" si="526"/>
        <v>0.27777777777777857</v>
      </c>
      <c r="BR1625" s="67">
        <f t="shared" si="527"/>
        <v>18298.513888888876</v>
      </c>
      <c r="BS1625" s="57"/>
      <c r="BT1625" s="57"/>
    </row>
    <row r="1626" spans="1:72" x14ac:dyDescent="0.25">
      <c r="A1626" s="31">
        <v>1626</v>
      </c>
      <c r="B1626" s="56">
        <v>1623</v>
      </c>
      <c r="C1626" s="71">
        <v>116.5</v>
      </c>
      <c r="D1626" s="71">
        <v>0</v>
      </c>
      <c r="E1626" s="71">
        <v>32.361111111111107</v>
      </c>
      <c r="F1626" s="71">
        <v>0.1666666666666643</v>
      </c>
      <c r="G1626" s="71">
        <v>18362.874999999985</v>
      </c>
      <c r="K1626" s="57">
        <v>1622</v>
      </c>
      <c r="L1626" s="66">
        <v>0</v>
      </c>
      <c r="M1626" s="66">
        <v>0</v>
      </c>
      <c r="N1626" s="65">
        <f t="shared" si="513"/>
        <v>0</v>
      </c>
      <c r="O1626" s="65">
        <f t="shared" si="518"/>
        <v>0</v>
      </c>
      <c r="P1626" s="67">
        <f t="shared" si="519"/>
        <v>9196.833333333323</v>
      </c>
      <c r="Q1626" s="57"/>
      <c r="R1626" s="57"/>
      <c r="AU1626" s="57">
        <v>1622</v>
      </c>
      <c r="AV1626" s="66">
        <v>114.6</v>
      </c>
      <c r="AW1626" s="66">
        <v>0</v>
      </c>
      <c r="AX1626" s="65">
        <f t="shared" si="516"/>
        <v>31.833333333333332</v>
      </c>
      <c r="AY1626" s="65">
        <f t="shared" si="524"/>
        <v>5.5555555555553582E-2</v>
      </c>
      <c r="AZ1626" s="67">
        <f t="shared" si="525"/>
        <v>17807.750000000004</v>
      </c>
      <c r="BA1626" s="57"/>
      <c r="BB1626" s="57"/>
      <c r="BM1626" s="57">
        <v>1622</v>
      </c>
      <c r="BN1626" s="57">
        <v>115.9</v>
      </c>
      <c r="BO1626" s="66">
        <v>0</v>
      </c>
      <c r="BP1626" s="65">
        <f t="shared" si="517"/>
        <v>32.194444444444443</v>
      </c>
      <c r="BQ1626" s="65">
        <f t="shared" si="526"/>
        <v>0.22222222222222143</v>
      </c>
      <c r="BR1626" s="67">
        <f t="shared" si="527"/>
        <v>18330.597222222208</v>
      </c>
      <c r="BS1626" s="57"/>
      <c r="BT1626" s="57"/>
    </row>
    <row r="1627" spans="1:72" x14ac:dyDescent="0.25">
      <c r="A1627" s="31">
        <v>1627</v>
      </c>
      <c r="B1627" s="56">
        <v>1624</v>
      </c>
      <c r="C1627" s="71">
        <v>116.7</v>
      </c>
      <c r="D1627" s="71">
        <v>0</v>
      </c>
      <c r="E1627" s="71">
        <v>32.416666666666664</v>
      </c>
      <c r="F1627" s="71">
        <v>5.5555555555557135E-2</v>
      </c>
      <c r="G1627" s="71">
        <v>18395.263888888876</v>
      </c>
      <c r="K1627" s="57">
        <v>1623</v>
      </c>
      <c r="L1627" s="66">
        <v>0</v>
      </c>
      <c r="M1627" s="66">
        <v>0</v>
      </c>
      <c r="N1627" s="65">
        <f t="shared" si="513"/>
        <v>0</v>
      </c>
      <c r="O1627" s="65">
        <f t="shared" si="518"/>
        <v>0</v>
      </c>
      <c r="P1627" s="67">
        <f t="shared" si="519"/>
        <v>9196.833333333323</v>
      </c>
      <c r="Q1627" s="57"/>
      <c r="R1627" s="57"/>
      <c r="AU1627" s="57">
        <v>1623</v>
      </c>
      <c r="AV1627" s="66">
        <v>114.7</v>
      </c>
      <c r="AW1627" s="66">
        <v>0</v>
      </c>
      <c r="AX1627" s="65">
        <f t="shared" si="516"/>
        <v>31.861111111111111</v>
      </c>
      <c r="AY1627" s="65">
        <f t="shared" si="524"/>
        <v>2.7777777777778567E-2</v>
      </c>
      <c r="AZ1627" s="67">
        <f t="shared" si="525"/>
        <v>17839.597222222226</v>
      </c>
      <c r="BA1627" s="57"/>
      <c r="BB1627" s="57"/>
      <c r="BM1627" s="57">
        <v>1623</v>
      </c>
      <c r="BN1627" s="57">
        <v>116.5</v>
      </c>
      <c r="BO1627" s="66">
        <v>0</v>
      </c>
      <c r="BP1627" s="65">
        <f t="shared" si="517"/>
        <v>32.361111111111107</v>
      </c>
      <c r="BQ1627" s="65">
        <f t="shared" si="526"/>
        <v>0.1666666666666643</v>
      </c>
      <c r="BR1627" s="67">
        <f t="shared" si="527"/>
        <v>18362.874999999985</v>
      </c>
      <c r="BS1627" s="57"/>
      <c r="BT1627" s="57"/>
    </row>
    <row r="1628" spans="1:72" x14ac:dyDescent="0.25">
      <c r="A1628" s="31">
        <v>1628</v>
      </c>
      <c r="B1628" s="56">
        <v>1625</v>
      </c>
      <c r="C1628" s="71">
        <v>116.6</v>
      </c>
      <c r="D1628" s="71">
        <v>0</v>
      </c>
      <c r="E1628" s="71">
        <v>32.388888888888886</v>
      </c>
      <c r="F1628" s="71">
        <v>-2.7777777777778567E-2</v>
      </c>
      <c r="G1628" s="71">
        <v>18427.666666666653</v>
      </c>
      <c r="K1628" s="57">
        <v>1624</v>
      </c>
      <c r="L1628" s="66">
        <v>0</v>
      </c>
      <c r="M1628" s="66">
        <v>0</v>
      </c>
      <c r="N1628" s="65">
        <f t="shared" si="513"/>
        <v>0</v>
      </c>
      <c r="O1628" s="65">
        <f t="shared" si="518"/>
        <v>0</v>
      </c>
      <c r="P1628" s="67">
        <f t="shared" si="519"/>
        <v>9196.833333333323</v>
      </c>
      <c r="Q1628" s="57"/>
      <c r="R1628" s="57"/>
      <c r="AU1628" s="57">
        <v>1624</v>
      </c>
      <c r="AV1628" s="66">
        <v>114.7</v>
      </c>
      <c r="AW1628" s="66">
        <v>0</v>
      </c>
      <c r="AX1628" s="65">
        <f t="shared" si="516"/>
        <v>31.861111111111111</v>
      </c>
      <c r="AY1628" s="65">
        <f t="shared" si="524"/>
        <v>0</v>
      </c>
      <c r="AZ1628" s="67">
        <f t="shared" si="525"/>
        <v>17871.458333333336</v>
      </c>
      <c r="BA1628" s="57"/>
      <c r="BB1628" s="57"/>
      <c r="BM1628" s="57">
        <v>1624</v>
      </c>
      <c r="BN1628" s="57">
        <v>116.7</v>
      </c>
      <c r="BO1628" s="66">
        <v>0</v>
      </c>
      <c r="BP1628" s="65">
        <f t="shared" si="517"/>
        <v>32.416666666666664</v>
      </c>
      <c r="BQ1628" s="65">
        <f t="shared" si="526"/>
        <v>5.5555555555557135E-2</v>
      </c>
      <c r="BR1628" s="67">
        <f t="shared" si="527"/>
        <v>18395.263888888876</v>
      </c>
      <c r="BS1628" s="57"/>
      <c r="BT1628" s="57"/>
    </row>
    <row r="1629" spans="1:72" x14ac:dyDescent="0.25">
      <c r="A1629" s="31">
        <v>1629</v>
      </c>
      <c r="B1629" s="56">
        <v>1626</v>
      </c>
      <c r="C1629" s="71">
        <v>116.2</v>
      </c>
      <c r="D1629" s="71">
        <v>0</v>
      </c>
      <c r="E1629" s="71">
        <v>32.277777777777779</v>
      </c>
      <c r="F1629" s="71">
        <v>-0.11111111111110716</v>
      </c>
      <c r="G1629" s="71">
        <v>18459.999999999985</v>
      </c>
      <c r="K1629" s="57">
        <v>1625</v>
      </c>
      <c r="L1629" s="66">
        <v>0</v>
      </c>
      <c r="M1629" s="66">
        <v>0</v>
      </c>
      <c r="N1629" s="65">
        <f t="shared" si="513"/>
        <v>0</v>
      </c>
      <c r="O1629" s="65">
        <f t="shared" si="518"/>
        <v>0</v>
      </c>
      <c r="P1629" s="67">
        <f t="shared" si="519"/>
        <v>9196.833333333323</v>
      </c>
      <c r="Q1629" s="57"/>
      <c r="R1629" s="57"/>
      <c r="AU1629" s="57">
        <v>1625</v>
      </c>
      <c r="AV1629" s="66">
        <v>114.7</v>
      </c>
      <c r="AW1629" s="66">
        <v>0</v>
      </c>
      <c r="AX1629" s="65">
        <f t="shared" si="516"/>
        <v>31.861111111111111</v>
      </c>
      <c r="AY1629" s="65">
        <f t="shared" si="524"/>
        <v>0</v>
      </c>
      <c r="AZ1629" s="67">
        <f t="shared" si="525"/>
        <v>17903.319444444445</v>
      </c>
      <c r="BA1629" s="57"/>
      <c r="BB1629" s="57"/>
      <c r="BM1629" s="57">
        <v>1625</v>
      </c>
      <c r="BN1629" s="57">
        <v>116.6</v>
      </c>
      <c r="BO1629" s="66">
        <v>0</v>
      </c>
      <c r="BP1629" s="65">
        <f t="shared" si="517"/>
        <v>32.388888888888886</v>
      </c>
      <c r="BQ1629" s="65">
        <f t="shared" si="526"/>
        <v>-2.7777777777778567E-2</v>
      </c>
      <c r="BR1629" s="67">
        <f t="shared" si="527"/>
        <v>18427.666666666653</v>
      </c>
      <c r="BS1629" s="57"/>
      <c r="BT1629" s="57"/>
    </row>
    <row r="1630" spans="1:72" x14ac:dyDescent="0.25">
      <c r="A1630" s="31">
        <v>1630</v>
      </c>
      <c r="B1630" s="56">
        <v>1627</v>
      </c>
      <c r="C1630" s="71">
        <v>115.2</v>
      </c>
      <c r="D1630" s="71">
        <v>0</v>
      </c>
      <c r="E1630" s="71">
        <v>32</v>
      </c>
      <c r="F1630" s="71">
        <v>-0.27777777777777857</v>
      </c>
      <c r="G1630" s="71">
        <v>18492.138888888876</v>
      </c>
      <c r="K1630" s="57">
        <v>1626</v>
      </c>
      <c r="L1630" s="66">
        <v>0</v>
      </c>
      <c r="M1630" s="66">
        <v>0</v>
      </c>
      <c r="N1630" s="65">
        <f t="shared" si="513"/>
        <v>0</v>
      </c>
      <c r="O1630" s="65">
        <f t="shared" si="518"/>
        <v>0</v>
      </c>
      <c r="P1630" s="67">
        <f t="shared" si="519"/>
        <v>9196.833333333323</v>
      </c>
      <c r="Q1630" s="57"/>
      <c r="R1630" s="57"/>
      <c r="AU1630" s="57">
        <v>1626</v>
      </c>
      <c r="AV1630" s="66">
        <v>114.6</v>
      </c>
      <c r="AW1630" s="66">
        <v>0</v>
      </c>
      <c r="AX1630" s="65">
        <f t="shared" si="516"/>
        <v>31.833333333333332</v>
      </c>
      <c r="AY1630" s="65">
        <f t="shared" si="524"/>
        <v>-2.7777777777778567E-2</v>
      </c>
      <c r="AZ1630" s="67">
        <f t="shared" si="525"/>
        <v>17935.166666666668</v>
      </c>
      <c r="BA1630" s="57"/>
      <c r="BB1630" s="57"/>
      <c r="BM1630" s="57">
        <v>1626</v>
      </c>
      <c r="BN1630" s="57">
        <v>116.2</v>
      </c>
      <c r="BO1630" s="66">
        <v>0</v>
      </c>
      <c r="BP1630" s="65">
        <f t="shared" si="517"/>
        <v>32.277777777777779</v>
      </c>
      <c r="BQ1630" s="65">
        <f t="shared" si="526"/>
        <v>-0.11111111111110716</v>
      </c>
      <c r="BR1630" s="67">
        <f t="shared" si="527"/>
        <v>18459.999999999985</v>
      </c>
      <c r="BS1630" s="57"/>
      <c r="BT1630" s="57"/>
    </row>
    <row r="1631" spans="1:72" x14ac:dyDescent="0.25">
      <c r="A1631" s="31">
        <v>1631</v>
      </c>
      <c r="B1631" s="56">
        <v>1628</v>
      </c>
      <c r="C1631" s="71">
        <v>113.8</v>
      </c>
      <c r="D1631" s="71">
        <v>0</v>
      </c>
      <c r="E1631" s="71">
        <v>31.611111111111111</v>
      </c>
      <c r="F1631" s="71">
        <v>-0.38888888888888928</v>
      </c>
      <c r="G1631" s="71">
        <v>18523.944444444431</v>
      </c>
      <c r="K1631" s="57">
        <v>1627</v>
      </c>
      <c r="L1631" s="66">
        <v>0</v>
      </c>
      <c r="M1631" s="66">
        <v>0</v>
      </c>
      <c r="N1631" s="65">
        <f t="shared" si="513"/>
        <v>0</v>
      </c>
      <c r="O1631" s="65">
        <f t="shared" si="518"/>
        <v>0</v>
      </c>
      <c r="P1631" s="67">
        <f t="shared" si="519"/>
        <v>9196.833333333323</v>
      </c>
      <c r="Q1631" s="57"/>
      <c r="R1631" s="57"/>
      <c r="AU1631" s="57">
        <v>1627</v>
      </c>
      <c r="AV1631" s="66">
        <v>114.5</v>
      </c>
      <c r="AW1631" s="66">
        <v>0</v>
      </c>
      <c r="AX1631" s="65">
        <f t="shared" si="516"/>
        <v>31.805555555555554</v>
      </c>
      <c r="AY1631" s="65">
        <f t="shared" si="524"/>
        <v>-2.7777777777778567E-2</v>
      </c>
      <c r="AZ1631" s="67">
        <f t="shared" si="525"/>
        <v>17966.986111111113</v>
      </c>
      <c r="BA1631" s="57"/>
      <c r="BB1631" s="57"/>
      <c r="BM1631" s="57">
        <v>1627</v>
      </c>
      <c r="BN1631" s="57">
        <v>115.2</v>
      </c>
      <c r="BO1631" s="66">
        <v>0</v>
      </c>
      <c r="BP1631" s="65">
        <f t="shared" si="517"/>
        <v>32</v>
      </c>
      <c r="BQ1631" s="65">
        <f t="shared" si="526"/>
        <v>-0.27777777777777857</v>
      </c>
      <c r="BR1631" s="67">
        <f t="shared" si="527"/>
        <v>18492.138888888876</v>
      </c>
      <c r="BS1631" s="57"/>
      <c r="BT1631" s="57"/>
    </row>
    <row r="1632" spans="1:72" x14ac:dyDescent="0.25">
      <c r="A1632" s="31">
        <v>1632</v>
      </c>
      <c r="B1632" s="56">
        <v>1629</v>
      </c>
      <c r="C1632" s="71">
        <v>112</v>
      </c>
      <c r="D1632" s="71">
        <v>0</v>
      </c>
      <c r="E1632" s="71">
        <v>31.111111111111111</v>
      </c>
      <c r="F1632" s="71">
        <v>-0.5</v>
      </c>
      <c r="G1632" s="71">
        <v>18555.30555555554</v>
      </c>
      <c r="K1632" s="57">
        <v>1628</v>
      </c>
      <c r="L1632" s="66">
        <v>0</v>
      </c>
      <c r="M1632" s="66">
        <v>0</v>
      </c>
      <c r="N1632" s="65">
        <f t="shared" si="513"/>
        <v>0</v>
      </c>
      <c r="O1632" s="65">
        <f t="shared" si="518"/>
        <v>0</v>
      </c>
      <c r="P1632" s="67">
        <f t="shared" si="519"/>
        <v>9196.833333333323</v>
      </c>
      <c r="Q1632" s="57"/>
      <c r="R1632" s="57"/>
      <c r="AU1632" s="57">
        <v>1628</v>
      </c>
      <c r="AV1632" s="66">
        <v>114.5</v>
      </c>
      <c r="AW1632" s="66">
        <v>0</v>
      </c>
      <c r="AX1632" s="65">
        <f t="shared" si="516"/>
        <v>31.805555555555554</v>
      </c>
      <c r="AY1632" s="65">
        <f t="shared" si="524"/>
        <v>0</v>
      </c>
      <c r="AZ1632" s="67">
        <f t="shared" si="525"/>
        <v>17998.791666666668</v>
      </c>
      <c r="BA1632" s="57"/>
      <c r="BB1632" s="57"/>
      <c r="BM1632" s="57">
        <v>1628</v>
      </c>
      <c r="BN1632" s="57">
        <v>113.8</v>
      </c>
      <c r="BO1632" s="66">
        <v>0</v>
      </c>
      <c r="BP1632" s="65">
        <f t="shared" si="517"/>
        <v>31.611111111111111</v>
      </c>
      <c r="BQ1632" s="65">
        <f t="shared" si="526"/>
        <v>-0.38888888888888928</v>
      </c>
      <c r="BR1632" s="67">
        <f t="shared" si="527"/>
        <v>18523.944444444431</v>
      </c>
      <c r="BS1632" s="57"/>
      <c r="BT1632" s="57"/>
    </row>
    <row r="1633" spans="1:72" x14ac:dyDescent="0.25">
      <c r="A1633" s="31">
        <v>1633</v>
      </c>
      <c r="B1633" s="56">
        <v>1630</v>
      </c>
      <c r="C1633" s="71">
        <v>110.1</v>
      </c>
      <c r="D1633" s="71">
        <v>0</v>
      </c>
      <c r="E1633" s="71">
        <v>30.583333333333332</v>
      </c>
      <c r="F1633" s="71">
        <v>-0.52777777777777857</v>
      </c>
      <c r="G1633" s="71">
        <v>18586.152777777763</v>
      </c>
      <c r="K1633" s="57">
        <v>1629</v>
      </c>
      <c r="L1633" s="66">
        <v>0</v>
      </c>
      <c r="M1633" s="66">
        <v>0</v>
      </c>
      <c r="N1633" s="65">
        <f t="shared" si="513"/>
        <v>0</v>
      </c>
      <c r="O1633" s="65">
        <f t="shared" si="518"/>
        <v>0</v>
      </c>
      <c r="P1633" s="67">
        <f t="shared" si="519"/>
        <v>9196.833333333323</v>
      </c>
      <c r="Q1633" s="57"/>
      <c r="R1633" s="57"/>
      <c r="AU1633" s="57">
        <v>1629</v>
      </c>
      <c r="AV1633" s="66">
        <v>114.5</v>
      </c>
      <c r="AW1633" s="66">
        <v>0</v>
      </c>
      <c r="AX1633" s="65">
        <f t="shared" si="516"/>
        <v>31.805555555555554</v>
      </c>
      <c r="AY1633" s="65">
        <f t="shared" si="524"/>
        <v>0</v>
      </c>
      <c r="AZ1633" s="67">
        <f t="shared" si="525"/>
        <v>18030.597222222223</v>
      </c>
      <c r="BA1633" s="57"/>
      <c r="BB1633" s="57"/>
      <c r="BM1633" s="57">
        <v>1629</v>
      </c>
      <c r="BN1633" s="57">
        <v>112</v>
      </c>
      <c r="BO1633" s="66">
        <v>0</v>
      </c>
      <c r="BP1633" s="65">
        <f t="shared" si="517"/>
        <v>31.111111111111111</v>
      </c>
      <c r="BQ1633" s="65">
        <f t="shared" si="526"/>
        <v>-0.5</v>
      </c>
      <c r="BR1633" s="67">
        <f t="shared" si="527"/>
        <v>18555.30555555554</v>
      </c>
      <c r="BS1633" s="57"/>
      <c r="BT1633" s="57"/>
    </row>
    <row r="1634" spans="1:72" x14ac:dyDescent="0.25">
      <c r="A1634" s="31">
        <v>1634</v>
      </c>
      <c r="B1634" s="56">
        <v>1631</v>
      </c>
      <c r="C1634" s="71">
        <v>108.3</v>
      </c>
      <c r="D1634" s="71">
        <v>0</v>
      </c>
      <c r="E1634" s="71">
        <v>30.083333333333332</v>
      </c>
      <c r="F1634" s="71">
        <v>-0.5</v>
      </c>
      <c r="G1634" s="71">
        <v>18616.486111111095</v>
      </c>
      <c r="K1634" s="57">
        <v>1630</v>
      </c>
      <c r="L1634" s="66">
        <v>0</v>
      </c>
      <c r="M1634" s="66">
        <v>0</v>
      </c>
      <c r="N1634" s="65">
        <f t="shared" si="513"/>
        <v>0</v>
      </c>
      <c r="O1634" s="65">
        <f t="shared" si="518"/>
        <v>0</v>
      </c>
      <c r="P1634" s="67">
        <f t="shared" si="519"/>
        <v>9196.833333333323</v>
      </c>
      <c r="Q1634" s="57"/>
      <c r="R1634" s="57"/>
      <c r="AU1634" s="57">
        <v>1630</v>
      </c>
      <c r="AV1634" s="66">
        <v>114.7</v>
      </c>
      <c r="AW1634" s="66">
        <v>0</v>
      </c>
      <c r="AX1634" s="65">
        <f t="shared" si="516"/>
        <v>31.861111111111111</v>
      </c>
      <c r="AY1634" s="65">
        <f t="shared" si="524"/>
        <v>5.5555555555557135E-2</v>
      </c>
      <c r="AZ1634" s="67">
        <f t="shared" si="525"/>
        <v>18062.430555555555</v>
      </c>
      <c r="BA1634" s="57"/>
      <c r="BB1634" s="57"/>
      <c r="BM1634" s="57">
        <v>1630</v>
      </c>
      <c r="BN1634" s="57">
        <v>110.1</v>
      </c>
      <c r="BO1634" s="66">
        <v>0</v>
      </c>
      <c r="BP1634" s="65">
        <f t="shared" si="517"/>
        <v>30.583333333333332</v>
      </c>
      <c r="BQ1634" s="65">
        <f t="shared" si="526"/>
        <v>-0.52777777777777857</v>
      </c>
      <c r="BR1634" s="67">
        <f t="shared" si="527"/>
        <v>18586.152777777763</v>
      </c>
      <c r="BS1634" s="57"/>
      <c r="BT1634" s="57"/>
    </row>
    <row r="1635" spans="1:72" x14ac:dyDescent="0.25">
      <c r="A1635" s="31">
        <v>1635</v>
      </c>
      <c r="B1635" s="56">
        <v>1632</v>
      </c>
      <c r="C1635" s="71">
        <v>107</v>
      </c>
      <c r="D1635" s="71">
        <v>0</v>
      </c>
      <c r="E1635" s="71">
        <v>29.722222222222221</v>
      </c>
      <c r="F1635" s="71">
        <v>-0.36111111111111072</v>
      </c>
      <c r="G1635" s="71">
        <v>18646.388888888872</v>
      </c>
      <c r="K1635" s="57">
        <v>1631</v>
      </c>
      <c r="L1635" s="66">
        <v>0</v>
      </c>
      <c r="M1635" s="66">
        <v>0</v>
      </c>
      <c r="N1635" s="65">
        <f t="shared" si="513"/>
        <v>0</v>
      </c>
      <c r="O1635" s="65">
        <f t="shared" si="518"/>
        <v>0</v>
      </c>
      <c r="P1635" s="67">
        <f t="shared" si="519"/>
        <v>9196.833333333323</v>
      </c>
      <c r="Q1635" s="57"/>
      <c r="R1635" s="57"/>
      <c r="AU1635" s="57">
        <v>1631</v>
      </c>
      <c r="AV1635" s="66">
        <v>115</v>
      </c>
      <c r="AW1635" s="66">
        <v>0</v>
      </c>
      <c r="AX1635" s="65">
        <f t="shared" si="516"/>
        <v>31.944444444444443</v>
      </c>
      <c r="AY1635" s="65">
        <f t="shared" si="524"/>
        <v>8.3333333333332149E-2</v>
      </c>
      <c r="AZ1635" s="67">
        <f t="shared" si="525"/>
        <v>18094.333333333332</v>
      </c>
      <c r="BA1635" s="57"/>
      <c r="BB1635" s="57"/>
      <c r="BM1635" s="57">
        <v>1631</v>
      </c>
      <c r="BN1635" s="57">
        <v>108.3</v>
      </c>
      <c r="BO1635" s="66">
        <v>0</v>
      </c>
      <c r="BP1635" s="65">
        <f t="shared" si="517"/>
        <v>30.083333333333332</v>
      </c>
      <c r="BQ1635" s="65">
        <f t="shared" si="526"/>
        <v>-0.5</v>
      </c>
      <c r="BR1635" s="67">
        <f t="shared" si="527"/>
        <v>18616.486111111095</v>
      </c>
      <c r="BS1635" s="57"/>
      <c r="BT1635" s="57"/>
    </row>
    <row r="1636" spans="1:72" x14ac:dyDescent="0.25">
      <c r="A1636" s="31">
        <v>1636</v>
      </c>
      <c r="B1636" s="56">
        <v>1633</v>
      </c>
      <c r="C1636" s="71">
        <v>106.1</v>
      </c>
      <c r="D1636" s="71">
        <v>0</v>
      </c>
      <c r="E1636" s="71">
        <v>29.472222222222221</v>
      </c>
      <c r="F1636" s="71">
        <v>-0.25</v>
      </c>
      <c r="G1636" s="71">
        <v>18675.986111111095</v>
      </c>
      <c r="K1636" s="57">
        <v>1632</v>
      </c>
      <c r="L1636" s="66">
        <v>0</v>
      </c>
      <c r="M1636" s="66">
        <v>0</v>
      </c>
      <c r="N1636" s="65">
        <f t="shared" si="513"/>
        <v>0</v>
      </c>
      <c r="O1636" s="65">
        <f t="shared" si="518"/>
        <v>0</v>
      </c>
      <c r="P1636" s="67">
        <f t="shared" si="519"/>
        <v>9196.833333333323</v>
      </c>
      <c r="Q1636" s="57"/>
      <c r="R1636" s="57"/>
      <c r="AU1636" s="57">
        <v>1632</v>
      </c>
      <c r="AV1636" s="66">
        <v>115.6</v>
      </c>
      <c r="AW1636" s="66">
        <v>0</v>
      </c>
      <c r="AX1636" s="65">
        <f t="shared" si="516"/>
        <v>32.111111111111107</v>
      </c>
      <c r="AY1636" s="65">
        <f t="shared" si="524"/>
        <v>0.1666666666666643</v>
      </c>
      <c r="AZ1636" s="67">
        <f t="shared" si="525"/>
        <v>18126.361111111109</v>
      </c>
      <c r="BA1636" s="57"/>
      <c r="BB1636" s="57"/>
      <c r="BM1636" s="57">
        <v>1632</v>
      </c>
      <c r="BN1636" s="57">
        <v>107</v>
      </c>
      <c r="BO1636" s="66">
        <v>0</v>
      </c>
      <c r="BP1636" s="65">
        <f t="shared" si="517"/>
        <v>29.722222222222221</v>
      </c>
      <c r="BQ1636" s="65">
        <f t="shared" si="526"/>
        <v>-0.36111111111111072</v>
      </c>
      <c r="BR1636" s="67">
        <f t="shared" si="527"/>
        <v>18646.388888888872</v>
      </c>
      <c r="BS1636" s="57"/>
      <c r="BT1636" s="57"/>
    </row>
    <row r="1637" spans="1:72" x14ac:dyDescent="0.25">
      <c r="A1637" s="31">
        <v>1637</v>
      </c>
      <c r="B1637" s="56">
        <v>1634</v>
      </c>
      <c r="C1637" s="71">
        <v>105.8</v>
      </c>
      <c r="D1637" s="71">
        <v>0</v>
      </c>
      <c r="E1637" s="71">
        <v>29.388888888888886</v>
      </c>
      <c r="F1637" s="71">
        <v>-8.3333333333335702E-2</v>
      </c>
      <c r="G1637" s="71">
        <v>18705.41666666665</v>
      </c>
      <c r="K1637" s="57">
        <v>1633</v>
      </c>
      <c r="L1637" s="66">
        <v>0</v>
      </c>
      <c r="M1637" s="66">
        <v>0</v>
      </c>
      <c r="N1637" s="65">
        <f t="shared" si="513"/>
        <v>0</v>
      </c>
      <c r="O1637" s="65">
        <f t="shared" si="518"/>
        <v>0</v>
      </c>
      <c r="P1637" s="67">
        <f t="shared" si="519"/>
        <v>9196.833333333323</v>
      </c>
      <c r="Q1637" s="57"/>
      <c r="R1637" s="57"/>
      <c r="AU1637" s="57">
        <v>1633</v>
      </c>
      <c r="AV1637" s="66">
        <v>116.4</v>
      </c>
      <c r="AW1637" s="66">
        <v>0</v>
      </c>
      <c r="AX1637" s="65">
        <f t="shared" si="516"/>
        <v>32.333333333333336</v>
      </c>
      <c r="AY1637" s="65">
        <f t="shared" si="524"/>
        <v>0.22222222222222854</v>
      </c>
      <c r="AZ1637" s="67">
        <f t="shared" si="525"/>
        <v>18158.583333333332</v>
      </c>
      <c r="BA1637" s="57"/>
      <c r="BB1637" s="57"/>
      <c r="BM1637" s="57">
        <v>1633</v>
      </c>
      <c r="BN1637" s="57">
        <v>106.1</v>
      </c>
      <c r="BO1637" s="66">
        <v>0</v>
      </c>
      <c r="BP1637" s="65">
        <f t="shared" si="517"/>
        <v>29.472222222222221</v>
      </c>
      <c r="BQ1637" s="65">
        <f t="shared" si="526"/>
        <v>-0.25</v>
      </c>
      <c r="BR1637" s="67">
        <f t="shared" si="527"/>
        <v>18675.986111111095</v>
      </c>
      <c r="BS1637" s="57"/>
      <c r="BT1637" s="57"/>
    </row>
    <row r="1638" spans="1:72" x14ac:dyDescent="0.25">
      <c r="A1638" s="31">
        <v>1638</v>
      </c>
      <c r="B1638" s="56">
        <v>1635</v>
      </c>
      <c r="C1638" s="71">
        <v>105.7</v>
      </c>
      <c r="D1638" s="71">
        <v>0</v>
      </c>
      <c r="E1638" s="71">
        <v>29.361111111111111</v>
      </c>
      <c r="F1638" s="71">
        <v>-2.7777777777775015E-2</v>
      </c>
      <c r="G1638" s="71">
        <v>18734.79166666665</v>
      </c>
      <c r="K1638" s="57">
        <v>1634</v>
      </c>
      <c r="L1638" s="66">
        <v>0</v>
      </c>
      <c r="M1638" s="66">
        <v>0</v>
      </c>
      <c r="N1638" s="65">
        <f t="shared" si="513"/>
        <v>0</v>
      </c>
      <c r="O1638" s="65">
        <f t="shared" si="518"/>
        <v>0</v>
      </c>
      <c r="P1638" s="67">
        <f t="shared" si="519"/>
        <v>9196.833333333323</v>
      </c>
      <c r="Q1638" s="57"/>
      <c r="R1638" s="57"/>
      <c r="AU1638" s="57">
        <v>1634</v>
      </c>
      <c r="AV1638" s="66">
        <v>117.3</v>
      </c>
      <c r="AW1638" s="66">
        <v>0</v>
      </c>
      <c r="AX1638" s="65">
        <f t="shared" si="516"/>
        <v>32.583333333333329</v>
      </c>
      <c r="AY1638" s="65">
        <f t="shared" si="524"/>
        <v>0.24999999999999289</v>
      </c>
      <c r="AZ1638" s="67">
        <f t="shared" si="525"/>
        <v>18191.041666666664</v>
      </c>
      <c r="BA1638" s="57"/>
      <c r="BB1638" s="57"/>
      <c r="BM1638" s="57">
        <v>1634</v>
      </c>
      <c r="BN1638" s="57">
        <v>105.8</v>
      </c>
      <c r="BO1638" s="66">
        <v>0</v>
      </c>
      <c r="BP1638" s="65">
        <f t="shared" si="517"/>
        <v>29.388888888888886</v>
      </c>
      <c r="BQ1638" s="65">
        <f t="shared" si="526"/>
        <v>-8.3333333333335702E-2</v>
      </c>
      <c r="BR1638" s="67">
        <f t="shared" si="527"/>
        <v>18705.41666666665</v>
      </c>
      <c r="BS1638" s="57"/>
      <c r="BT1638" s="57"/>
    </row>
    <row r="1639" spans="1:72" x14ac:dyDescent="0.25">
      <c r="A1639" s="31">
        <v>1639</v>
      </c>
      <c r="B1639" s="56">
        <v>1636</v>
      </c>
      <c r="C1639" s="71">
        <v>105.7</v>
      </c>
      <c r="D1639" s="71">
        <v>0</v>
      </c>
      <c r="E1639" s="71">
        <v>29.361111111111111</v>
      </c>
      <c r="F1639" s="71">
        <v>0</v>
      </c>
      <c r="G1639" s="71">
        <v>18764.152777777759</v>
      </c>
      <c r="K1639" s="57">
        <v>1635</v>
      </c>
      <c r="L1639" s="66">
        <v>0</v>
      </c>
      <c r="M1639" s="66">
        <v>0</v>
      </c>
      <c r="N1639" s="65">
        <f t="shared" si="513"/>
        <v>0</v>
      </c>
      <c r="O1639" s="65">
        <f t="shared" si="518"/>
        <v>0</v>
      </c>
      <c r="P1639" s="67">
        <f t="shared" si="519"/>
        <v>9196.833333333323</v>
      </c>
      <c r="Q1639" s="57"/>
      <c r="R1639" s="57"/>
      <c r="AU1639" s="57">
        <v>1635</v>
      </c>
      <c r="AV1639" s="66">
        <v>118.2</v>
      </c>
      <c r="AW1639" s="66">
        <v>0</v>
      </c>
      <c r="AX1639" s="65">
        <f t="shared" si="516"/>
        <v>32.833333333333336</v>
      </c>
      <c r="AY1639" s="65">
        <f t="shared" si="524"/>
        <v>0.25000000000000711</v>
      </c>
      <c r="AZ1639" s="67">
        <f t="shared" si="525"/>
        <v>18223.749999999996</v>
      </c>
      <c r="BA1639" s="57"/>
      <c r="BB1639" s="57"/>
      <c r="BM1639" s="57">
        <v>1635</v>
      </c>
      <c r="BN1639" s="57">
        <v>105.7</v>
      </c>
      <c r="BO1639" s="66">
        <v>0</v>
      </c>
      <c r="BP1639" s="65">
        <f t="shared" si="517"/>
        <v>29.361111111111111</v>
      </c>
      <c r="BQ1639" s="65">
        <f t="shared" si="526"/>
        <v>-2.7777777777775015E-2</v>
      </c>
      <c r="BR1639" s="67">
        <f t="shared" si="527"/>
        <v>18734.79166666665</v>
      </c>
      <c r="BS1639" s="57"/>
      <c r="BT1639" s="57"/>
    </row>
    <row r="1640" spans="1:72" x14ac:dyDescent="0.25">
      <c r="A1640" s="31">
        <v>1640</v>
      </c>
      <c r="B1640" s="56">
        <v>1637</v>
      </c>
      <c r="C1640" s="71">
        <v>105.6</v>
      </c>
      <c r="D1640" s="71">
        <v>0</v>
      </c>
      <c r="E1640" s="71">
        <v>29.333333333333332</v>
      </c>
      <c r="F1640" s="71">
        <v>-2.7777777777778567E-2</v>
      </c>
      <c r="G1640" s="71">
        <v>18793.499999999982</v>
      </c>
      <c r="K1640" s="57">
        <v>1636</v>
      </c>
      <c r="L1640" s="66">
        <v>0</v>
      </c>
      <c r="M1640" s="66">
        <v>0</v>
      </c>
      <c r="N1640" s="65">
        <f t="shared" si="513"/>
        <v>0</v>
      </c>
      <c r="O1640" s="65">
        <f t="shared" si="518"/>
        <v>0</v>
      </c>
      <c r="P1640" s="67">
        <f t="shared" si="519"/>
        <v>9196.833333333323</v>
      </c>
      <c r="Q1640" s="57"/>
      <c r="R1640" s="57"/>
      <c r="AU1640" s="57">
        <v>1636</v>
      </c>
      <c r="AV1640" s="66">
        <v>118.8</v>
      </c>
      <c r="AW1640" s="66">
        <v>0</v>
      </c>
      <c r="AX1640" s="65">
        <f t="shared" si="516"/>
        <v>33</v>
      </c>
      <c r="AY1640" s="65">
        <f t="shared" si="524"/>
        <v>0.1666666666666643</v>
      </c>
      <c r="AZ1640" s="67">
        <f t="shared" si="525"/>
        <v>18256.666666666664</v>
      </c>
      <c r="BA1640" s="57"/>
      <c r="BB1640" s="57"/>
      <c r="BM1640" s="57">
        <v>1636</v>
      </c>
      <c r="BN1640" s="57">
        <v>105.7</v>
      </c>
      <c r="BO1640" s="66">
        <v>0</v>
      </c>
      <c r="BP1640" s="65">
        <f t="shared" si="517"/>
        <v>29.361111111111111</v>
      </c>
      <c r="BQ1640" s="65">
        <f t="shared" si="526"/>
        <v>0</v>
      </c>
      <c r="BR1640" s="67">
        <f t="shared" si="527"/>
        <v>18764.152777777759</v>
      </c>
      <c r="BS1640" s="57"/>
      <c r="BT1640" s="57"/>
    </row>
    <row r="1641" spans="1:72" x14ac:dyDescent="0.25">
      <c r="A1641" s="31">
        <v>1641</v>
      </c>
      <c r="B1641" s="56">
        <v>1638</v>
      </c>
      <c r="C1641" s="71">
        <v>105.3</v>
      </c>
      <c r="D1641" s="71">
        <v>0</v>
      </c>
      <c r="E1641" s="71">
        <v>29.25</v>
      </c>
      <c r="F1641" s="71">
        <v>-8.3333333333332149E-2</v>
      </c>
      <c r="G1641" s="71">
        <v>18822.79166666665</v>
      </c>
      <c r="K1641" s="57">
        <v>1637</v>
      </c>
      <c r="L1641" s="66">
        <v>0</v>
      </c>
      <c r="M1641" s="66">
        <v>0</v>
      </c>
      <c r="N1641" s="65">
        <f t="shared" si="513"/>
        <v>0</v>
      </c>
      <c r="O1641" s="65">
        <f t="shared" si="518"/>
        <v>0</v>
      </c>
      <c r="P1641" s="67">
        <f t="shared" si="519"/>
        <v>9196.833333333323</v>
      </c>
      <c r="Q1641" s="57"/>
      <c r="R1641" s="57"/>
      <c r="AU1641" s="57">
        <v>1637</v>
      </c>
      <c r="AV1641" s="66">
        <v>119.3</v>
      </c>
      <c r="AW1641" s="66">
        <v>0</v>
      </c>
      <c r="AX1641" s="65">
        <f t="shared" si="516"/>
        <v>33.138888888888886</v>
      </c>
      <c r="AY1641" s="65">
        <f t="shared" si="524"/>
        <v>0.13888888888888573</v>
      </c>
      <c r="AZ1641" s="67">
        <f t="shared" si="525"/>
        <v>18289.736111111109</v>
      </c>
      <c r="BA1641" s="57"/>
      <c r="BB1641" s="57"/>
      <c r="BM1641" s="57">
        <v>1637</v>
      </c>
      <c r="BN1641" s="57">
        <v>105.6</v>
      </c>
      <c r="BO1641" s="66">
        <v>0</v>
      </c>
      <c r="BP1641" s="65">
        <f t="shared" si="517"/>
        <v>29.333333333333332</v>
      </c>
      <c r="BQ1641" s="65">
        <f t="shared" si="526"/>
        <v>-2.7777777777778567E-2</v>
      </c>
      <c r="BR1641" s="67">
        <f t="shared" si="527"/>
        <v>18793.499999999982</v>
      </c>
      <c r="BS1641" s="57"/>
      <c r="BT1641" s="57"/>
    </row>
    <row r="1642" spans="1:72" x14ac:dyDescent="0.25">
      <c r="A1642" s="31">
        <v>1642</v>
      </c>
      <c r="B1642" s="56">
        <v>1639</v>
      </c>
      <c r="C1642" s="71">
        <v>104.9</v>
      </c>
      <c r="D1642" s="71">
        <v>0</v>
      </c>
      <c r="E1642" s="71">
        <v>29.138888888888889</v>
      </c>
      <c r="F1642" s="71">
        <v>-0.11111111111111072</v>
      </c>
      <c r="G1642" s="71">
        <v>18851.986111111095</v>
      </c>
      <c r="K1642" s="57">
        <v>1638</v>
      </c>
      <c r="L1642" s="66">
        <v>0</v>
      </c>
      <c r="M1642" s="66">
        <v>0</v>
      </c>
      <c r="N1642" s="65">
        <f t="shared" si="513"/>
        <v>0</v>
      </c>
      <c r="O1642" s="65">
        <f t="shared" si="518"/>
        <v>0</v>
      </c>
      <c r="P1642" s="67">
        <f t="shared" si="519"/>
        <v>9196.833333333323</v>
      </c>
      <c r="Q1642" s="57"/>
      <c r="R1642" s="57"/>
      <c r="AU1642" s="57">
        <v>1638</v>
      </c>
      <c r="AV1642" s="66">
        <v>119.6</v>
      </c>
      <c r="AW1642" s="66">
        <v>0</v>
      </c>
      <c r="AX1642" s="65">
        <f t="shared" si="516"/>
        <v>33.222222222222221</v>
      </c>
      <c r="AY1642" s="65">
        <f t="shared" si="524"/>
        <v>8.3333333333335702E-2</v>
      </c>
      <c r="AZ1642" s="67">
        <f t="shared" si="525"/>
        <v>18322.916666666664</v>
      </c>
      <c r="BA1642" s="57"/>
      <c r="BB1642" s="57"/>
      <c r="BM1642" s="57">
        <v>1638</v>
      </c>
      <c r="BN1642" s="57">
        <v>105.3</v>
      </c>
      <c r="BO1642" s="66">
        <v>0</v>
      </c>
      <c r="BP1642" s="65">
        <f t="shared" si="517"/>
        <v>29.25</v>
      </c>
      <c r="BQ1642" s="65">
        <f t="shared" si="526"/>
        <v>-8.3333333333332149E-2</v>
      </c>
      <c r="BR1642" s="67">
        <f t="shared" si="527"/>
        <v>18822.79166666665</v>
      </c>
      <c r="BS1642" s="57"/>
      <c r="BT1642" s="57"/>
    </row>
    <row r="1643" spans="1:72" x14ac:dyDescent="0.25">
      <c r="A1643" s="31">
        <v>1643</v>
      </c>
      <c r="B1643" s="56">
        <v>1640</v>
      </c>
      <c r="C1643" s="71">
        <v>104.4</v>
      </c>
      <c r="D1643" s="71">
        <v>0</v>
      </c>
      <c r="E1643" s="71">
        <v>29</v>
      </c>
      <c r="F1643" s="71">
        <v>-0.13888888888888928</v>
      </c>
      <c r="G1643" s="71">
        <v>18881.05555555554</v>
      </c>
      <c r="K1643" s="57">
        <v>1639</v>
      </c>
      <c r="L1643" s="66">
        <v>0</v>
      </c>
      <c r="M1643" s="66">
        <v>0</v>
      </c>
      <c r="N1643" s="65">
        <f t="shared" si="513"/>
        <v>0</v>
      </c>
      <c r="O1643" s="65">
        <f t="shared" si="518"/>
        <v>0</v>
      </c>
      <c r="P1643" s="67">
        <f t="shared" si="519"/>
        <v>9196.833333333323</v>
      </c>
      <c r="Q1643" s="57"/>
      <c r="R1643" s="57"/>
      <c r="AU1643" s="57">
        <v>1639</v>
      </c>
      <c r="AV1643" s="66">
        <v>119.7</v>
      </c>
      <c r="AW1643" s="66">
        <v>0</v>
      </c>
      <c r="AX1643" s="65">
        <f t="shared" si="516"/>
        <v>33.25</v>
      </c>
      <c r="AY1643" s="65">
        <f t="shared" si="524"/>
        <v>2.7777777777778567E-2</v>
      </c>
      <c r="AZ1643" s="67">
        <f t="shared" si="525"/>
        <v>18356.152777777774</v>
      </c>
      <c r="BA1643" s="57"/>
      <c r="BB1643" s="57"/>
      <c r="BM1643" s="57">
        <v>1639</v>
      </c>
      <c r="BN1643" s="57">
        <v>104.9</v>
      </c>
      <c r="BO1643" s="66">
        <v>0</v>
      </c>
      <c r="BP1643" s="65">
        <f t="shared" si="517"/>
        <v>29.138888888888889</v>
      </c>
      <c r="BQ1643" s="65">
        <f t="shared" si="526"/>
        <v>-0.11111111111111072</v>
      </c>
      <c r="BR1643" s="67">
        <f t="shared" si="527"/>
        <v>18851.986111111095</v>
      </c>
      <c r="BS1643" s="57"/>
      <c r="BT1643" s="57"/>
    </row>
    <row r="1644" spans="1:72" x14ac:dyDescent="0.25">
      <c r="A1644" s="31">
        <v>1644</v>
      </c>
      <c r="B1644" s="56">
        <v>1641</v>
      </c>
      <c r="C1644" s="71">
        <v>104</v>
      </c>
      <c r="D1644" s="71">
        <v>0</v>
      </c>
      <c r="E1644" s="71">
        <v>28.888888888888889</v>
      </c>
      <c r="F1644" s="71">
        <v>-0.11111111111111072</v>
      </c>
      <c r="G1644" s="71">
        <v>18909.999999999985</v>
      </c>
      <c r="K1644" s="57">
        <v>1640</v>
      </c>
      <c r="L1644" s="66">
        <v>0</v>
      </c>
      <c r="M1644" s="66">
        <v>0</v>
      </c>
      <c r="N1644" s="65">
        <f t="shared" si="513"/>
        <v>0</v>
      </c>
      <c r="O1644" s="65">
        <f t="shared" si="518"/>
        <v>0</v>
      </c>
      <c r="P1644" s="67">
        <f t="shared" si="519"/>
        <v>9196.833333333323</v>
      </c>
      <c r="Q1644" s="57"/>
      <c r="R1644" s="57"/>
      <c r="AU1644" s="57">
        <v>1640</v>
      </c>
      <c r="AV1644" s="66">
        <v>119.5</v>
      </c>
      <c r="AW1644" s="66">
        <v>0</v>
      </c>
      <c r="AX1644" s="65">
        <f t="shared" si="516"/>
        <v>33.194444444444443</v>
      </c>
      <c r="AY1644" s="65">
        <f t="shared" si="524"/>
        <v>-5.5555555555557135E-2</v>
      </c>
      <c r="AZ1644" s="67">
        <f t="shared" si="525"/>
        <v>18389.374999999996</v>
      </c>
      <c r="BA1644" s="57"/>
      <c r="BB1644" s="57"/>
      <c r="BM1644" s="57">
        <v>1640</v>
      </c>
      <c r="BN1644" s="57">
        <v>104.4</v>
      </c>
      <c r="BO1644" s="66">
        <v>0</v>
      </c>
      <c r="BP1644" s="65">
        <f t="shared" si="517"/>
        <v>29</v>
      </c>
      <c r="BQ1644" s="65">
        <f t="shared" si="526"/>
        <v>-0.13888888888888928</v>
      </c>
      <c r="BR1644" s="67">
        <f t="shared" si="527"/>
        <v>18881.05555555554</v>
      </c>
      <c r="BS1644" s="57"/>
      <c r="BT1644" s="57"/>
    </row>
    <row r="1645" spans="1:72" x14ac:dyDescent="0.25">
      <c r="A1645" s="31">
        <v>1645</v>
      </c>
      <c r="B1645" s="56">
        <v>1642</v>
      </c>
      <c r="C1645" s="71">
        <v>103.8</v>
      </c>
      <c r="D1645" s="71">
        <v>0</v>
      </c>
      <c r="E1645" s="71">
        <v>28.833333333333332</v>
      </c>
      <c r="F1645" s="71">
        <v>-5.5555555555557135E-2</v>
      </c>
      <c r="G1645" s="71">
        <v>18938.861111111095</v>
      </c>
      <c r="K1645" s="57">
        <v>1641</v>
      </c>
      <c r="L1645" s="66">
        <v>0</v>
      </c>
      <c r="M1645" s="66">
        <v>0</v>
      </c>
      <c r="N1645" s="65">
        <f t="shared" si="513"/>
        <v>0</v>
      </c>
      <c r="O1645" s="65">
        <f t="shared" si="518"/>
        <v>0</v>
      </c>
      <c r="P1645" s="67">
        <f t="shared" si="519"/>
        <v>9196.833333333323</v>
      </c>
      <c r="Q1645" s="57"/>
      <c r="R1645" s="57"/>
      <c r="AU1645" s="57">
        <v>1641</v>
      </c>
      <c r="AV1645" s="66">
        <v>119.3</v>
      </c>
      <c r="AW1645" s="66">
        <v>0</v>
      </c>
      <c r="AX1645" s="65">
        <f t="shared" si="516"/>
        <v>33.138888888888886</v>
      </c>
      <c r="AY1645" s="65">
        <f t="shared" si="524"/>
        <v>-5.5555555555557135E-2</v>
      </c>
      <c r="AZ1645" s="67">
        <f t="shared" si="525"/>
        <v>18422.541666666664</v>
      </c>
      <c r="BA1645" s="57"/>
      <c r="BB1645" s="57"/>
      <c r="BM1645" s="57">
        <v>1641</v>
      </c>
      <c r="BN1645" s="57">
        <v>104</v>
      </c>
      <c r="BO1645" s="66">
        <v>0</v>
      </c>
      <c r="BP1645" s="65">
        <f t="shared" si="517"/>
        <v>28.888888888888889</v>
      </c>
      <c r="BQ1645" s="65">
        <f t="shared" si="526"/>
        <v>-0.11111111111111072</v>
      </c>
      <c r="BR1645" s="67">
        <f t="shared" si="527"/>
        <v>18909.999999999985</v>
      </c>
      <c r="BS1645" s="57"/>
      <c r="BT1645" s="57"/>
    </row>
    <row r="1646" spans="1:72" x14ac:dyDescent="0.25">
      <c r="A1646" s="31">
        <v>1646</v>
      </c>
      <c r="B1646" s="56">
        <v>1643</v>
      </c>
      <c r="C1646" s="71">
        <v>103.9</v>
      </c>
      <c r="D1646" s="71">
        <v>0</v>
      </c>
      <c r="E1646" s="71">
        <v>28.861111111111111</v>
      </c>
      <c r="F1646" s="71">
        <v>2.7777777777778567E-2</v>
      </c>
      <c r="G1646" s="71">
        <v>18967.708333333318</v>
      </c>
      <c r="K1646" s="57">
        <v>1642</v>
      </c>
      <c r="L1646" s="66">
        <v>0</v>
      </c>
      <c r="M1646" s="66">
        <v>0</v>
      </c>
      <c r="N1646" s="65">
        <f t="shared" si="513"/>
        <v>0</v>
      </c>
      <c r="O1646" s="65">
        <f t="shared" si="518"/>
        <v>0</v>
      </c>
      <c r="P1646" s="67">
        <f t="shared" si="519"/>
        <v>9196.833333333323</v>
      </c>
      <c r="Q1646" s="57"/>
      <c r="R1646" s="57"/>
      <c r="AU1646" s="57">
        <v>1642</v>
      </c>
      <c r="AV1646" s="66">
        <v>119.2</v>
      </c>
      <c r="AW1646" s="66">
        <v>0</v>
      </c>
      <c r="AX1646" s="65">
        <f t="shared" si="516"/>
        <v>33.111111111111114</v>
      </c>
      <c r="AY1646" s="65">
        <f t="shared" si="524"/>
        <v>-2.7777777777771462E-2</v>
      </c>
      <c r="AZ1646" s="67">
        <f t="shared" si="525"/>
        <v>18455.666666666664</v>
      </c>
      <c r="BA1646" s="57"/>
      <c r="BB1646" s="57"/>
      <c r="BM1646" s="57">
        <v>1642</v>
      </c>
      <c r="BN1646" s="57">
        <v>103.8</v>
      </c>
      <c r="BO1646" s="66">
        <v>0</v>
      </c>
      <c r="BP1646" s="65">
        <f t="shared" si="517"/>
        <v>28.833333333333332</v>
      </c>
      <c r="BQ1646" s="65">
        <f t="shared" si="526"/>
        <v>-5.5555555555557135E-2</v>
      </c>
      <c r="BR1646" s="67">
        <f t="shared" si="527"/>
        <v>18938.861111111095</v>
      </c>
      <c r="BS1646" s="57"/>
      <c r="BT1646" s="57"/>
    </row>
    <row r="1647" spans="1:72" x14ac:dyDescent="0.25">
      <c r="A1647" s="31">
        <v>1647</v>
      </c>
      <c r="B1647" s="56">
        <v>1644</v>
      </c>
      <c r="C1647" s="71">
        <v>104.4</v>
      </c>
      <c r="D1647" s="71">
        <v>0</v>
      </c>
      <c r="E1647" s="71">
        <v>29</v>
      </c>
      <c r="F1647" s="71">
        <v>0.13888888888888928</v>
      </c>
      <c r="G1647" s="71">
        <v>18996.638888888872</v>
      </c>
      <c r="K1647" s="57">
        <v>1643</v>
      </c>
      <c r="L1647" s="66">
        <v>0</v>
      </c>
      <c r="M1647" s="66">
        <v>0</v>
      </c>
      <c r="N1647" s="65">
        <f t="shared" si="513"/>
        <v>0</v>
      </c>
      <c r="O1647" s="65">
        <f t="shared" si="518"/>
        <v>0</v>
      </c>
      <c r="P1647" s="67">
        <f t="shared" si="519"/>
        <v>9196.833333333323</v>
      </c>
      <c r="Q1647" s="57"/>
      <c r="R1647" s="57"/>
      <c r="AU1647" s="57">
        <v>1643</v>
      </c>
      <c r="AV1647" s="66">
        <v>119</v>
      </c>
      <c r="AW1647" s="66">
        <v>0</v>
      </c>
      <c r="AX1647" s="65">
        <f t="shared" si="516"/>
        <v>33.055555555555557</v>
      </c>
      <c r="AY1647" s="65">
        <f t="shared" si="524"/>
        <v>-5.5555555555557135E-2</v>
      </c>
      <c r="AZ1647" s="67">
        <f t="shared" si="525"/>
        <v>18488.749999999996</v>
      </c>
      <c r="BA1647" s="57"/>
      <c r="BB1647" s="57"/>
      <c r="BM1647" s="57">
        <v>1643</v>
      </c>
      <c r="BN1647" s="57">
        <v>103.9</v>
      </c>
      <c r="BO1647" s="66">
        <v>0</v>
      </c>
      <c r="BP1647" s="65">
        <f t="shared" si="517"/>
        <v>28.861111111111111</v>
      </c>
      <c r="BQ1647" s="65">
        <f t="shared" si="526"/>
        <v>2.7777777777778567E-2</v>
      </c>
      <c r="BR1647" s="67">
        <f t="shared" si="527"/>
        <v>18967.708333333318</v>
      </c>
      <c r="BS1647" s="57"/>
      <c r="BT1647" s="57"/>
    </row>
    <row r="1648" spans="1:72" x14ac:dyDescent="0.25">
      <c r="A1648" s="31">
        <v>1648</v>
      </c>
      <c r="B1648" s="56">
        <v>1645</v>
      </c>
      <c r="C1648" s="71">
        <v>105.1</v>
      </c>
      <c r="D1648" s="71">
        <v>0</v>
      </c>
      <c r="E1648" s="71">
        <v>29.194444444444443</v>
      </c>
      <c r="F1648" s="71">
        <v>0.19444444444444287</v>
      </c>
      <c r="G1648" s="71">
        <v>19025.736111111095</v>
      </c>
      <c r="K1648" s="57">
        <v>1644</v>
      </c>
      <c r="L1648" s="66">
        <v>0</v>
      </c>
      <c r="M1648" s="66">
        <v>0</v>
      </c>
      <c r="N1648" s="65">
        <f t="shared" si="513"/>
        <v>0</v>
      </c>
      <c r="O1648" s="65">
        <f t="shared" si="518"/>
        <v>0</v>
      </c>
      <c r="P1648" s="67">
        <f t="shared" si="519"/>
        <v>9196.833333333323</v>
      </c>
      <c r="Q1648" s="57"/>
      <c r="R1648" s="57"/>
      <c r="AU1648" s="57">
        <v>1644</v>
      </c>
      <c r="AV1648" s="66">
        <v>118.8</v>
      </c>
      <c r="AW1648" s="66">
        <v>0</v>
      </c>
      <c r="AX1648" s="65">
        <f t="shared" si="516"/>
        <v>33</v>
      </c>
      <c r="AY1648" s="65">
        <f t="shared" si="524"/>
        <v>-5.5555555555557135E-2</v>
      </c>
      <c r="AZ1648" s="67">
        <f t="shared" si="525"/>
        <v>18521.777777777774</v>
      </c>
      <c r="BA1648" s="57"/>
      <c r="BB1648" s="57"/>
      <c r="BM1648" s="57">
        <v>1644</v>
      </c>
      <c r="BN1648" s="57">
        <v>104.4</v>
      </c>
      <c r="BO1648" s="66">
        <v>0</v>
      </c>
      <c r="BP1648" s="65">
        <f t="shared" si="517"/>
        <v>29</v>
      </c>
      <c r="BQ1648" s="65">
        <f t="shared" si="526"/>
        <v>0.13888888888888928</v>
      </c>
      <c r="BR1648" s="67">
        <f t="shared" si="527"/>
        <v>18996.638888888872</v>
      </c>
      <c r="BS1648" s="57"/>
      <c r="BT1648" s="57"/>
    </row>
    <row r="1649" spans="1:72" x14ac:dyDescent="0.25">
      <c r="A1649" s="31">
        <v>1649</v>
      </c>
      <c r="B1649" s="56">
        <v>1646</v>
      </c>
      <c r="C1649" s="71">
        <v>106.1</v>
      </c>
      <c r="D1649" s="71">
        <v>0</v>
      </c>
      <c r="E1649" s="71">
        <v>29.472222222222221</v>
      </c>
      <c r="F1649" s="71">
        <v>0.27777777777777857</v>
      </c>
      <c r="G1649" s="71">
        <v>19055.069444444427</v>
      </c>
      <c r="K1649" s="57">
        <v>1645</v>
      </c>
      <c r="L1649" s="66">
        <v>0</v>
      </c>
      <c r="M1649" s="66">
        <v>0</v>
      </c>
      <c r="N1649" s="65">
        <f t="shared" si="513"/>
        <v>0</v>
      </c>
      <c r="O1649" s="65">
        <f t="shared" si="518"/>
        <v>0</v>
      </c>
      <c r="P1649" s="67">
        <f t="shared" si="519"/>
        <v>9196.833333333323</v>
      </c>
      <c r="Q1649" s="57"/>
      <c r="R1649" s="57"/>
      <c r="AU1649" s="57">
        <v>1645</v>
      </c>
      <c r="AV1649" s="66">
        <v>118.8</v>
      </c>
      <c r="AW1649" s="66">
        <v>0</v>
      </c>
      <c r="AX1649" s="65">
        <f t="shared" si="516"/>
        <v>33</v>
      </c>
      <c r="AY1649" s="65">
        <f t="shared" si="524"/>
        <v>0</v>
      </c>
      <c r="AZ1649" s="67">
        <f t="shared" si="525"/>
        <v>18554.777777777774</v>
      </c>
      <c r="BA1649" s="57"/>
      <c r="BB1649" s="57"/>
      <c r="BM1649" s="57">
        <v>1645</v>
      </c>
      <c r="BN1649" s="57">
        <v>105.1</v>
      </c>
      <c r="BO1649" s="66">
        <v>0</v>
      </c>
      <c r="BP1649" s="65">
        <f t="shared" si="517"/>
        <v>29.194444444444443</v>
      </c>
      <c r="BQ1649" s="65">
        <f t="shared" si="526"/>
        <v>0.19444444444444287</v>
      </c>
      <c r="BR1649" s="67">
        <f t="shared" si="527"/>
        <v>19025.736111111095</v>
      </c>
      <c r="BS1649" s="57"/>
      <c r="BT1649" s="57"/>
    </row>
    <row r="1650" spans="1:72" x14ac:dyDescent="0.25">
      <c r="A1650" s="31">
        <v>1650</v>
      </c>
      <c r="B1650" s="56">
        <v>1647</v>
      </c>
      <c r="C1650" s="71">
        <v>107.2</v>
      </c>
      <c r="D1650" s="71">
        <v>0</v>
      </c>
      <c r="E1650" s="71">
        <v>29.777777777777779</v>
      </c>
      <c r="F1650" s="71">
        <v>0.30555555555555713</v>
      </c>
      <c r="G1650" s="71">
        <v>19084.694444444427</v>
      </c>
      <c r="K1650" s="57">
        <v>1646</v>
      </c>
      <c r="L1650" s="66">
        <v>0</v>
      </c>
      <c r="M1650" s="66">
        <v>0</v>
      </c>
      <c r="N1650" s="65">
        <f t="shared" si="513"/>
        <v>0</v>
      </c>
      <c r="O1650" s="65">
        <f t="shared" si="518"/>
        <v>0</v>
      </c>
      <c r="P1650" s="67">
        <f t="shared" si="519"/>
        <v>9196.833333333323</v>
      </c>
      <c r="Q1650" s="57"/>
      <c r="R1650" s="57"/>
      <c r="AU1650" s="57">
        <v>1646</v>
      </c>
      <c r="AV1650" s="66">
        <v>118.8</v>
      </c>
      <c r="AW1650" s="66">
        <v>0</v>
      </c>
      <c r="AX1650" s="65">
        <f t="shared" si="516"/>
        <v>33</v>
      </c>
      <c r="AY1650" s="65">
        <f t="shared" si="524"/>
        <v>0</v>
      </c>
      <c r="AZ1650" s="67">
        <f t="shared" si="525"/>
        <v>18587.777777777774</v>
      </c>
      <c r="BA1650" s="57"/>
      <c r="BB1650" s="57"/>
      <c r="BM1650" s="57">
        <v>1646</v>
      </c>
      <c r="BN1650" s="57">
        <v>106.1</v>
      </c>
      <c r="BO1650" s="66">
        <v>0</v>
      </c>
      <c r="BP1650" s="65">
        <f t="shared" si="517"/>
        <v>29.472222222222221</v>
      </c>
      <c r="BQ1650" s="65">
        <f t="shared" si="526"/>
        <v>0.27777777777777857</v>
      </c>
      <c r="BR1650" s="67">
        <f t="shared" si="527"/>
        <v>19055.069444444427</v>
      </c>
      <c r="BS1650" s="57"/>
      <c r="BT1650" s="57"/>
    </row>
    <row r="1651" spans="1:72" x14ac:dyDescent="0.25">
      <c r="A1651" s="31">
        <v>1651</v>
      </c>
      <c r="B1651" s="56">
        <v>1648</v>
      </c>
      <c r="C1651" s="71">
        <v>108.5</v>
      </c>
      <c r="D1651" s="71">
        <v>0</v>
      </c>
      <c r="E1651" s="71">
        <v>30.138888888888889</v>
      </c>
      <c r="F1651" s="71">
        <v>0.36111111111111072</v>
      </c>
      <c r="G1651" s="71">
        <v>19114.652777777759</v>
      </c>
      <c r="K1651" s="57">
        <v>1647</v>
      </c>
      <c r="L1651" s="66">
        <v>0</v>
      </c>
      <c r="M1651" s="66">
        <v>0</v>
      </c>
      <c r="N1651" s="65">
        <f t="shared" si="513"/>
        <v>0</v>
      </c>
      <c r="O1651" s="65">
        <f t="shared" si="518"/>
        <v>0</v>
      </c>
      <c r="P1651" s="67">
        <f t="shared" si="519"/>
        <v>9196.833333333323</v>
      </c>
      <c r="Q1651" s="57"/>
      <c r="R1651" s="57"/>
      <c r="AU1651" s="57">
        <v>1647</v>
      </c>
      <c r="AV1651" s="66">
        <v>118.8</v>
      </c>
      <c r="AW1651" s="66">
        <v>0</v>
      </c>
      <c r="AX1651" s="65">
        <f t="shared" si="516"/>
        <v>33</v>
      </c>
      <c r="AY1651" s="65">
        <f t="shared" si="524"/>
        <v>0</v>
      </c>
      <c r="AZ1651" s="67">
        <f t="shared" si="525"/>
        <v>18620.777777777774</v>
      </c>
      <c r="BA1651" s="57"/>
      <c r="BB1651" s="57"/>
      <c r="BM1651" s="57">
        <v>1647</v>
      </c>
      <c r="BN1651" s="57">
        <v>107.2</v>
      </c>
      <c r="BO1651" s="66">
        <v>0</v>
      </c>
      <c r="BP1651" s="65">
        <f t="shared" si="517"/>
        <v>29.777777777777779</v>
      </c>
      <c r="BQ1651" s="65">
        <f t="shared" si="526"/>
        <v>0.30555555555555713</v>
      </c>
      <c r="BR1651" s="67">
        <f t="shared" si="527"/>
        <v>19084.694444444427</v>
      </c>
      <c r="BS1651" s="57"/>
      <c r="BT1651" s="57"/>
    </row>
    <row r="1652" spans="1:72" x14ac:dyDescent="0.25">
      <c r="A1652" s="31">
        <v>1652</v>
      </c>
      <c r="B1652" s="56">
        <v>1649</v>
      </c>
      <c r="C1652" s="71">
        <v>109.9</v>
      </c>
      <c r="D1652" s="71">
        <v>0</v>
      </c>
      <c r="E1652" s="71">
        <v>30.527777777777779</v>
      </c>
      <c r="F1652" s="71">
        <v>0.38888888888888928</v>
      </c>
      <c r="G1652" s="71">
        <v>19144.986111111091</v>
      </c>
      <c r="K1652" s="57">
        <v>1648</v>
      </c>
      <c r="L1652" s="66">
        <v>0</v>
      </c>
      <c r="M1652" s="66">
        <v>0</v>
      </c>
      <c r="N1652" s="65">
        <f t="shared" si="513"/>
        <v>0</v>
      </c>
      <c r="O1652" s="65">
        <f t="shared" si="518"/>
        <v>0</v>
      </c>
      <c r="P1652" s="67">
        <f t="shared" si="519"/>
        <v>9196.833333333323</v>
      </c>
      <c r="Q1652" s="57"/>
      <c r="R1652" s="57"/>
      <c r="AU1652" s="57">
        <v>1648</v>
      </c>
      <c r="AV1652" s="66">
        <v>118.8</v>
      </c>
      <c r="AW1652" s="66">
        <v>0</v>
      </c>
      <c r="AX1652" s="65">
        <f t="shared" si="516"/>
        <v>33</v>
      </c>
      <c r="AY1652" s="65">
        <f t="shared" si="524"/>
        <v>0</v>
      </c>
      <c r="AZ1652" s="67">
        <f t="shared" si="525"/>
        <v>18653.777777777774</v>
      </c>
      <c r="BA1652" s="57"/>
      <c r="BB1652" s="57"/>
      <c r="BM1652" s="57">
        <v>1648</v>
      </c>
      <c r="BN1652" s="57">
        <v>108.5</v>
      </c>
      <c r="BO1652" s="66">
        <v>0</v>
      </c>
      <c r="BP1652" s="65">
        <f t="shared" si="517"/>
        <v>30.138888888888889</v>
      </c>
      <c r="BQ1652" s="65">
        <f t="shared" si="526"/>
        <v>0.36111111111111072</v>
      </c>
      <c r="BR1652" s="67">
        <f t="shared" si="527"/>
        <v>19114.652777777759</v>
      </c>
      <c r="BS1652" s="57"/>
      <c r="BT1652" s="57"/>
    </row>
    <row r="1653" spans="1:72" x14ac:dyDescent="0.25">
      <c r="A1653" s="31">
        <v>1653</v>
      </c>
      <c r="B1653" s="56">
        <v>1650</v>
      </c>
      <c r="C1653" s="71">
        <v>111.3</v>
      </c>
      <c r="D1653" s="71">
        <v>0</v>
      </c>
      <c r="E1653" s="71">
        <v>30.916666666666664</v>
      </c>
      <c r="F1653" s="71">
        <v>0.38888888888888573</v>
      </c>
      <c r="G1653" s="71">
        <v>19175.708333333314</v>
      </c>
      <c r="K1653" s="57">
        <v>1649</v>
      </c>
      <c r="L1653" s="66">
        <v>0</v>
      </c>
      <c r="M1653" s="66">
        <v>0</v>
      </c>
      <c r="N1653" s="65">
        <f t="shared" si="513"/>
        <v>0</v>
      </c>
      <c r="O1653" s="65">
        <f t="shared" si="518"/>
        <v>0</v>
      </c>
      <c r="P1653" s="67">
        <f t="shared" si="519"/>
        <v>9196.833333333323</v>
      </c>
      <c r="Q1653" s="57"/>
      <c r="R1653" s="57"/>
      <c r="AU1653" s="57">
        <v>1649</v>
      </c>
      <c r="AV1653" s="66">
        <v>118.9</v>
      </c>
      <c r="AW1653" s="66">
        <v>0</v>
      </c>
      <c r="AX1653" s="65">
        <f t="shared" si="516"/>
        <v>33.027777777777779</v>
      </c>
      <c r="AY1653" s="65">
        <f t="shared" si="524"/>
        <v>2.7777777777778567E-2</v>
      </c>
      <c r="AZ1653" s="67">
        <f t="shared" si="525"/>
        <v>18686.791666666664</v>
      </c>
      <c r="BA1653" s="57"/>
      <c r="BB1653" s="57"/>
      <c r="BM1653" s="57">
        <v>1649</v>
      </c>
      <c r="BN1653" s="57">
        <v>109.9</v>
      </c>
      <c r="BO1653" s="66">
        <v>0</v>
      </c>
      <c r="BP1653" s="65">
        <f t="shared" si="517"/>
        <v>30.527777777777779</v>
      </c>
      <c r="BQ1653" s="65">
        <f t="shared" si="526"/>
        <v>0.38888888888888928</v>
      </c>
      <c r="BR1653" s="67">
        <f t="shared" si="527"/>
        <v>19144.986111111091</v>
      </c>
      <c r="BS1653" s="57"/>
      <c r="BT1653" s="57"/>
    </row>
    <row r="1654" spans="1:72" x14ac:dyDescent="0.25">
      <c r="A1654" s="31">
        <v>1654</v>
      </c>
      <c r="B1654" s="56">
        <v>1651</v>
      </c>
      <c r="C1654" s="71">
        <v>112.7</v>
      </c>
      <c r="D1654" s="71">
        <v>0</v>
      </c>
      <c r="E1654" s="71">
        <v>31.305555555555557</v>
      </c>
      <c r="F1654" s="71">
        <v>0.38888888888889284</v>
      </c>
      <c r="G1654" s="71">
        <v>19206.819444444423</v>
      </c>
      <c r="K1654" s="57">
        <v>1650</v>
      </c>
      <c r="L1654" s="66">
        <v>0</v>
      </c>
      <c r="M1654" s="66">
        <v>0</v>
      </c>
      <c r="N1654" s="65">
        <f t="shared" si="513"/>
        <v>0</v>
      </c>
      <c r="O1654" s="65">
        <f t="shared" si="518"/>
        <v>0</v>
      </c>
      <c r="P1654" s="67">
        <f t="shared" si="519"/>
        <v>9196.833333333323</v>
      </c>
      <c r="Q1654" s="57"/>
      <c r="R1654" s="57"/>
      <c r="AU1654" s="57">
        <v>1650</v>
      </c>
      <c r="AV1654" s="66">
        <v>119</v>
      </c>
      <c r="AW1654" s="66">
        <v>0</v>
      </c>
      <c r="AX1654" s="65">
        <f t="shared" si="516"/>
        <v>33.055555555555557</v>
      </c>
      <c r="AY1654" s="65">
        <f t="shared" si="524"/>
        <v>2.7777777777778567E-2</v>
      </c>
      <c r="AZ1654" s="67">
        <f t="shared" si="525"/>
        <v>18719.833333333332</v>
      </c>
      <c r="BA1654" s="57"/>
      <c r="BB1654" s="57"/>
      <c r="BM1654" s="57">
        <v>1650</v>
      </c>
      <c r="BN1654" s="57">
        <v>111.3</v>
      </c>
      <c r="BO1654" s="66">
        <v>0</v>
      </c>
      <c r="BP1654" s="65">
        <f t="shared" si="517"/>
        <v>30.916666666666664</v>
      </c>
      <c r="BQ1654" s="65">
        <f t="shared" si="526"/>
        <v>0.38888888888888573</v>
      </c>
      <c r="BR1654" s="67">
        <f t="shared" si="527"/>
        <v>19175.708333333314</v>
      </c>
      <c r="BS1654" s="57"/>
      <c r="BT1654" s="57"/>
    </row>
    <row r="1655" spans="1:72" x14ac:dyDescent="0.25">
      <c r="A1655" s="31">
        <v>1655</v>
      </c>
      <c r="B1655" s="56">
        <v>1652</v>
      </c>
      <c r="C1655" s="71">
        <v>113.9</v>
      </c>
      <c r="D1655" s="71">
        <v>0</v>
      </c>
      <c r="E1655" s="71">
        <v>31.638888888888889</v>
      </c>
      <c r="F1655" s="71">
        <v>0.33333333333333215</v>
      </c>
      <c r="G1655" s="71">
        <v>19238.291666666646</v>
      </c>
      <c r="K1655" s="57">
        <v>1651</v>
      </c>
      <c r="L1655" s="66">
        <v>0</v>
      </c>
      <c r="M1655" s="66">
        <v>0</v>
      </c>
      <c r="N1655" s="65">
        <f t="shared" si="513"/>
        <v>0</v>
      </c>
      <c r="O1655" s="65">
        <f t="shared" si="518"/>
        <v>0</v>
      </c>
      <c r="P1655" s="67">
        <f t="shared" si="519"/>
        <v>9196.833333333323</v>
      </c>
      <c r="Q1655" s="57"/>
      <c r="R1655" s="57"/>
      <c r="AU1655" s="57">
        <v>1651</v>
      </c>
      <c r="AV1655" s="66">
        <v>119</v>
      </c>
      <c r="AW1655" s="66">
        <v>0</v>
      </c>
      <c r="AX1655" s="65">
        <f t="shared" si="516"/>
        <v>33.055555555555557</v>
      </c>
      <c r="AY1655" s="65">
        <f t="shared" si="524"/>
        <v>0</v>
      </c>
      <c r="AZ1655" s="67">
        <f t="shared" si="525"/>
        <v>18752.888888888887</v>
      </c>
      <c r="BA1655" s="57"/>
      <c r="BB1655" s="57"/>
      <c r="BM1655" s="57">
        <v>1651</v>
      </c>
      <c r="BN1655" s="57">
        <v>112.7</v>
      </c>
      <c r="BO1655" s="66">
        <v>0</v>
      </c>
      <c r="BP1655" s="65">
        <f t="shared" si="517"/>
        <v>31.305555555555557</v>
      </c>
      <c r="BQ1655" s="65">
        <f t="shared" si="526"/>
        <v>0.38888888888889284</v>
      </c>
      <c r="BR1655" s="67">
        <f t="shared" si="527"/>
        <v>19206.819444444423</v>
      </c>
      <c r="BS1655" s="57"/>
      <c r="BT1655" s="57"/>
    </row>
    <row r="1656" spans="1:72" x14ac:dyDescent="0.25">
      <c r="A1656" s="31">
        <v>1656</v>
      </c>
      <c r="B1656" s="56">
        <v>1653</v>
      </c>
      <c r="C1656" s="71">
        <v>115</v>
      </c>
      <c r="D1656" s="71">
        <v>0</v>
      </c>
      <c r="E1656" s="71">
        <v>31.944444444444443</v>
      </c>
      <c r="F1656" s="71">
        <v>0.30555555555555358</v>
      </c>
      <c r="G1656" s="71">
        <v>19270.083333333314</v>
      </c>
      <c r="K1656" s="57">
        <v>1652</v>
      </c>
      <c r="L1656" s="66">
        <v>0</v>
      </c>
      <c r="M1656" s="66">
        <v>0</v>
      </c>
      <c r="N1656" s="65">
        <f t="shared" si="513"/>
        <v>0</v>
      </c>
      <c r="O1656" s="65">
        <f t="shared" si="518"/>
        <v>0</v>
      </c>
      <c r="P1656" s="67">
        <f t="shared" si="519"/>
        <v>9196.833333333323</v>
      </c>
      <c r="Q1656" s="57"/>
      <c r="R1656" s="57"/>
      <c r="AU1656" s="57">
        <v>1652</v>
      </c>
      <c r="AV1656" s="66">
        <v>119.1</v>
      </c>
      <c r="AW1656" s="66">
        <v>0</v>
      </c>
      <c r="AX1656" s="65">
        <f t="shared" si="516"/>
        <v>33.083333333333329</v>
      </c>
      <c r="AY1656" s="65">
        <f t="shared" si="524"/>
        <v>2.7777777777771462E-2</v>
      </c>
      <c r="AZ1656" s="67">
        <f t="shared" si="525"/>
        <v>18785.958333333332</v>
      </c>
      <c r="BA1656" s="57"/>
      <c r="BB1656" s="57"/>
      <c r="BM1656" s="57">
        <v>1652</v>
      </c>
      <c r="BN1656" s="57">
        <v>113.9</v>
      </c>
      <c r="BO1656" s="66">
        <v>0</v>
      </c>
      <c r="BP1656" s="65">
        <f t="shared" si="517"/>
        <v>31.638888888888889</v>
      </c>
      <c r="BQ1656" s="65">
        <f t="shared" si="526"/>
        <v>0.33333333333333215</v>
      </c>
      <c r="BR1656" s="67">
        <f t="shared" si="527"/>
        <v>19238.291666666646</v>
      </c>
      <c r="BS1656" s="57"/>
      <c r="BT1656" s="57"/>
    </row>
    <row r="1657" spans="1:72" x14ac:dyDescent="0.25">
      <c r="A1657" s="31">
        <v>1657</v>
      </c>
      <c r="B1657" s="56">
        <v>1654</v>
      </c>
      <c r="C1657" s="71">
        <v>116</v>
      </c>
      <c r="D1657" s="71">
        <v>0</v>
      </c>
      <c r="E1657" s="71">
        <v>32.222222222222221</v>
      </c>
      <c r="F1657" s="71">
        <v>0.27777777777777857</v>
      </c>
      <c r="G1657" s="71">
        <v>19302.166666666646</v>
      </c>
      <c r="K1657" s="57">
        <v>1653</v>
      </c>
      <c r="L1657" s="66">
        <v>0</v>
      </c>
      <c r="M1657" s="66">
        <v>0</v>
      </c>
      <c r="N1657" s="65">
        <f t="shared" si="513"/>
        <v>0</v>
      </c>
      <c r="O1657" s="65">
        <f t="shared" si="518"/>
        <v>0</v>
      </c>
      <c r="P1657" s="67">
        <f t="shared" si="519"/>
        <v>9196.833333333323</v>
      </c>
      <c r="Q1657" s="57"/>
      <c r="R1657" s="57"/>
      <c r="AU1657" s="57">
        <v>1653</v>
      </c>
      <c r="AV1657" s="66">
        <v>119.2</v>
      </c>
      <c r="AW1657" s="66">
        <v>0</v>
      </c>
      <c r="AX1657" s="65">
        <f t="shared" si="516"/>
        <v>33.111111111111114</v>
      </c>
      <c r="AY1657" s="65">
        <f t="shared" si="524"/>
        <v>2.7777777777785673E-2</v>
      </c>
      <c r="AZ1657" s="67">
        <f t="shared" si="525"/>
        <v>18819.055555555555</v>
      </c>
      <c r="BA1657" s="57"/>
      <c r="BB1657" s="57"/>
      <c r="BM1657" s="57">
        <v>1653</v>
      </c>
      <c r="BN1657" s="57">
        <v>115</v>
      </c>
      <c r="BO1657" s="66">
        <v>0</v>
      </c>
      <c r="BP1657" s="65">
        <f t="shared" si="517"/>
        <v>31.944444444444443</v>
      </c>
      <c r="BQ1657" s="65">
        <f t="shared" si="526"/>
        <v>0.30555555555555358</v>
      </c>
      <c r="BR1657" s="67">
        <f t="shared" si="527"/>
        <v>19270.083333333314</v>
      </c>
      <c r="BS1657" s="57"/>
      <c r="BT1657" s="57"/>
    </row>
    <row r="1658" spans="1:72" x14ac:dyDescent="0.25">
      <c r="A1658" s="31">
        <v>1658</v>
      </c>
      <c r="B1658" s="56">
        <v>1655</v>
      </c>
      <c r="C1658" s="71">
        <v>116.8</v>
      </c>
      <c r="D1658" s="71">
        <v>0</v>
      </c>
      <c r="E1658" s="71">
        <v>32.444444444444443</v>
      </c>
      <c r="F1658" s="71">
        <v>0.22222222222222143</v>
      </c>
      <c r="G1658" s="71">
        <v>19334.499999999978</v>
      </c>
      <c r="K1658" s="57">
        <v>1654</v>
      </c>
      <c r="L1658" s="66">
        <v>0</v>
      </c>
      <c r="M1658" s="66">
        <v>0</v>
      </c>
      <c r="N1658" s="65">
        <f t="shared" si="513"/>
        <v>0</v>
      </c>
      <c r="O1658" s="65">
        <f t="shared" si="518"/>
        <v>0</v>
      </c>
      <c r="P1658" s="67">
        <f t="shared" si="519"/>
        <v>9196.833333333323</v>
      </c>
      <c r="Q1658" s="57"/>
      <c r="R1658" s="57"/>
      <c r="AU1658" s="57">
        <v>1654</v>
      </c>
      <c r="AV1658" s="66">
        <v>119.4</v>
      </c>
      <c r="AW1658" s="66">
        <v>0</v>
      </c>
      <c r="AX1658" s="65">
        <f t="shared" si="516"/>
        <v>33.166666666666664</v>
      </c>
      <c r="AY1658" s="65">
        <f t="shared" si="524"/>
        <v>5.5555555555550029E-2</v>
      </c>
      <c r="AZ1658" s="67">
        <f t="shared" si="525"/>
        <v>18852.194444444445</v>
      </c>
      <c r="BA1658" s="57"/>
      <c r="BB1658" s="57"/>
      <c r="BM1658" s="57">
        <v>1654</v>
      </c>
      <c r="BN1658" s="57">
        <v>116</v>
      </c>
      <c r="BO1658" s="66">
        <v>0</v>
      </c>
      <c r="BP1658" s="65">
        <f t="shared" si="517"/>
        <v>32.222222222222221</v>
      </c>
      <c r="BQ1658" s="65">
        <f t="shared" si="526"/>
        <v>0.27777777777777857</v>
      </c>
      <c r="BR1658" s="67">
        <f t="shared" si="527"/>
        <v>19302.166666666646</v>
      </c>
      <c r="BS1658" s="57"/>
      <c r="BT1658" s="57"/>
    </row>
    <row r="1659" spans="1:72" x14ac:dyDescent="0.25">
      <c r="A1659" s="31">
        <v>1659</v>
      </c>
      <c r="B1659" s="56">
        <v>1656</v>
      </c>
      <c r="C1659" s="71">
        <v>117.6</v>
      </c>
      <c r="D1659" s="71">
        <v>0</v>
      </c>
      <c r="E1659" s="71">
        <v>32.666666666666664</v>
      </c>
      <c r="F1659" s="71">
        <v>0.22222222222222143</v>
      </c>
      <c r="G1659" s="71">
        <v>19367.055555555533</v>
      </c>
      <c r="K1659" s="57">
        <v>1655</v>
      </c>
      <c r="L1659" s="66">
        <v>0</v>
      </c>
      <c r="M1659" s="66">
        <v>0</v>
      </c>
      <c r="N1659" s="65">
        <f t="shared" si="513"/>
        <v>0</v>
      </c>
      <c r="O1659" s="65">
        <f t="shared" si="518"/>
        <v>0</v>
      </c>
      <c r="P1659" s="67">
        <f t="shared" si="519"/>
        <v>9196.833333333323</v>
      </c>
      <c r="Q1659" s="57"/>
      <c r="R1659" s="57"/>
      <c r="AU1659" s="57">
        <v>1655</v>
      </c>
      <c r="AV1659" s="66">
        <v>119.6</v>
      </c>
      <c r="AW1659" s="66">
        <v>0</v>
      </c>
      <c r="AX1659" s="65">
        <f t="shared" si="516"/>
        <v>33.222222222222221</v>
      </c>
      <c r="AY1659" s="65">
        <f t="shared" si="524"/>
        <v>5.5555555555557135E-2</v>
      </c>
      <c r="AZ1659" s="67">
        <f t="shared" si="525"/>
        <v>18885.388888888891</v>
      </c>
      <c r="BA1659" s="57"/>
      <c r="BB1659" s="57"/>
      <c r="BM1659" s="57">
        <v>1655</v>
      </c>
      <c r="BN1659" s="57">
        <v>116.8</v>
      </c>
      <c r="BO1659" s="66">
        <v>0</v>
      </c>
      <c r="BP1659" s="65">
        <f t="shared" si="517"/>
        <v>32.444444444444443</v>
      </c>
      <c r="BQ1659" s="65">
        <f t="shared" si="526"/>
        <v>0.22222222222222143</v>
      </c>
      <c r="BR1659" s="67">
        <f t="shared" si="527"/>
        <v>19334.499999999978</v>
      </c>
      <c r="BS1659" s="57"/>
      <c r="BT1659" s="57"/>
    </row>
    <row r="1660" spans="1:72" x14ac:dyDescent="0.25">
      <c r="A1660" s="31">
        <v>1660</v>
      </c>
      <c r="B1660" s="56">
        <v>1657</v>
      </c>
      <c r="C1660" s="71">
        <v>118.4</v>
      </c>
      <c r="D1660" s="71">
        <v>0</v>
      </c>
      <c r="E1660" s="71">
        <v>32.888888888888893</v>
      </c>
      <c r="F1660" s="71">
        <v>0.22222222222222854</v>
      </c>
      <c r="G1660" s="71">
        <v>19399.83333333331</v>
      </c>
      <c r="K1660" s="57">
        <v>1656</v>
      </c>
      <c r="L1660" s="66">
        <v>0</v>
      </c>
      <c r="M1660" s="66">
        <v>0</v>
      </c>
      <c r="N1660" s="65">
        <f t="shared" si="513"/>
        <v>0</v>
      </c>
      <c r="O1660" s="65">
        <f t="shared" si="518"/>
        <v>0</v>
      </c>
      <c r="P1660" s="67">
        <f t="shared" si="519"/>
        <v>9196.833333333323</v>
      </c>
      <c r="Q1660" s="57"/>
      <c r="R1660" s="57"/>
      <c r="AU1660" s="57">
        <v>1656</v>
      </c>
      <c r="AV1660" s="66">
        <v>119.9</v>
      </c>
      <c r="AW1660" s="66">
        <v>0</v>
      </c>
      <c r="AX1660" s="65">
        <f t="shared" si="516"/>
        <v>33.305555555555557</v>
      </c>
      <c r="AY1660" s="65">
        <f t="shared" si="524"/>
        <v>8.3333333333335702E-2</v>
      </c>
      <c r="AZ1660" s="67">
        <f t="shared" si="525"/>
        <v>18918.652777777781</v>
      </c>
      <c r="BA1660" s="57"/>
      <c r="BB1660" s="57"/>
      <c r="BM1660" s="57">
        <v>1656</v>
      </c>
      <c r="BN1660" s="57">
        <v>117.6</v>
      </c>
      <c r="BO1660" s="66">
        <v>0</v>
      </c>
      <c r="BP1660" s="65">
        <f t="shared" si="517"/>
        <v>32.666666666666664</v>
      </c>
      <c r="BQ1660" s="65">
        <f t="shared" si="526"/>
        <v>0.22222222222222143</v>
      </c>
      <c r="BR1660" s="67">
        <f t="shared" si="527"/>
        <v>19367.055555555533</v>
      </c>
      <c r="BS1660" s="57"/>
      <c r="BT1660" s="57"/>
    </row>
    <row r="1661" spans="1:72" x14ac:dyDescent="0.25">
      <c r="A1661" s="31">
        <v>1661</v>
      </c>
      <c r="B1661" s="56">
        <v>1658</v>
      </c>
      <c r="C1661" s="71">
        <v>119.2</v>
      </c>
      <c r="D1661" s="71">
        <v>0</v>
      </c>
      <c r="E1661" s="71">
        <v>33.111111111111114</v>
      </c>
      <c r="F1661" s="71">
        <v>0.22222222222222143</v>
      </c>
      <c r="G1661" s="71">
        <v>19432.83333333331</v>
      </c>
      <c r="K1661" s="57">
        <v>1657</v>
      </c>
      <c r="L1661" s="66">
        <v>0</v>
      </c>
      <c r="M1661" s="66">
        <v>0</v>
      </c>
      <c r="N1661" s="65">
        <f t="shared" si="513"/>
        <v>0</v>
      </c>
      <c r="O1661" s="65">
        <f t="shared" si="518"/>
        <v>0</v>
      </c>
      <c r="P1661" s="67">
        <f t="shared" si="519"/>
        <v>9196.833333333323</v>
      </c>
      <c r="Q1661" s="57"/>
      <c r="R1661" s="57"/>
      <c r="AU1661" s="57">
        <v>1657</v>
      </c>
      <c r="AV1661" s="66">
        <v>120.1</v>
      </c>
      <c r="AW1661" s="66">
        <v>0</v>
      </c>
      <c r="AX1661" s="65">
        <f t="shared" si="516"/>
        <v>33.361111111111107</v>
      </c>
      <c r="AY1661" s="65">
        <f t="shared" si="524"/>
        <v>5.5555555555550029E-2</v>
      </c>
      <c r="AZ1661" s="67">
        <f t="shared" si="525"/>
        <v>18951.986111111113</v>
      </c>
      <c r="BA1661" s="57"/>
      <c r="BB1661" s="57"/>
      <c r="BM1661" s="57">
        <v>1657</v>
      </c>
      <c r="BN1661" s="57">
        <v>118.4</v>
      </c>
      <c r="BO1661" s="66">
        <v>0</v>
      </c>
      <c r="BP1661" s="65">
        <f t="shared" si="517"/>
        <v>32.888888888888893</v>
      </c>
      <c r="BQ1661" s="65">
        <f t="shared" si="526"/>
        <v>0.22222222222222854</v>
      </c>
      <c r="BR1661" s="67">
        <f t="shared" si="527"/>
        <v>19399.83333333331</v>
      </c>
      <c r="BS1661" s="57"/>
      <c r="BT1661" s="57"/>
    </row>
    <row r="1662" spans="1:72" x14ac:dyDescent="0.25">
      <c r="A1662" s="31">
        <v>1662</v>
      </c>
      <c r="B1662" s="56">
        <v>1659</v>
      </c>
      <c r="C1662" s="71">
        <v>120</v>
      </c>
      <c r="D1662" s="71">
        <v>0</v>
      </c>
      <c r="E1662" s="71">
        <v>33.333333333333336</v>
      </c>
      <c r="F1662" s="71">
        <v>0.22222222222222143</v>
      </c>
      <c r="G1662" s="71">
        <v>19466.055555555533</v>
      </c>
      <c r="K1662" s="57">
        <v>1658</v>
      </c>
      <c r="L1662" s="66">
        <v>0</v>
      </c>
      <c r="M1662" s="66">
        <v>0</v>
      </c>
      <c r="N1662" s="65">
        <f t="shared" si="513"/>
        <v>0</v>
      </c>
      <c r="O1662" s="65">
        <f t="shared" si="518"/>
        <v>0</v>
      </c>
      <c r="P1662" s="67">
        <f t="shared" si="519"/>
        <v>9196.833333333323</v>
      </c>
      <c r="Q1662" s="57"/>
      <c r="R1662" s="57"/>
      <c r="AU1662" s="57">
        <v>1658</v>
      </c>
      <c r="AV1662" s="66">
        <v>120.3</v>
      </c>
      <c r="AW1662" s="66">
        <v>0</v>
      </c>
      <c r="AX1662" s="65">
        <f t="shared" si="516"/>
        <v>33.416666666666664</v>
      </c>
      <c r="AY1662" s="65">
        <f t="shared" si="524"/>
        <v>5.5555555555557135E-2</v>
      </c>
      <c r="AZ1662" s="67">
        <f t="shared" si="525"/>
        <v>18985.375000000004</v>
      </c>
      <c r="BA1662" s="57"/>
      <c r="BB1662" s="57"/>
      <c r="BM1662" s="57">
        <v>1658</v>
      </c>
      <c r="BN1662" s="57">
        <v>119.2</v>
      </c>
      <c r="BO1662" s="66">
        <v>0</v>
      </c>
      <c r="BP1662" s="65">
        <f t="shared" si="517"/>
        <v>33.111111111111114</v>
      </c>
      <c r="BQ1662" s="65">
        <f t="shared" si="526"/>
        <v>0.22222222222222143</v>
      </c>
      <c r="BR1662" s="67">
        <f t="shared" si="527"/>
        <v>19432.83333333331</v>
      </c>
      <c r="BS1662" s="57"/>
      <c r="BT1662" s="57"/>
    </row>
    <row r="1663" spans="1:72" x14ac:dyDescent="0.25">
      <c r="A1663" s="31">
        <v>1663</v>
      </c>
      <c r="B1663" s="56">
        <v>1660</v>
      </c>
      <c r="C1663" s="71">
        <v>120.8</v>
      </c>
      <c r="D1663" s="71">
        <v>0</v>
      </c>
      <c r="E1663" s="71">
        <v>33.555555555555557</v>
      </c>
      <c r="F1663" s="71">
        <v>0.22222222222222143</v>
      </c>
      <c r="G1663" s="71">
        <v>19499.499999999978</v>
      </c>
      <c r="K1663" s="57">
        <v>1659</v>
      </c>
      <c r="L1663" s="66">
        <v>0</v>
      </c>
      <c r="M1663" s="66">
        <v>0</v>
      </c>
      <c r="N1663" s="65">
        <f t="shared" si="513"/>
        <v>0</v>
      </c>
      <c r="O1663" s="65">
        <f t="shared" si="518"/>
        <v>0</v>
      </c>
      <c r="P1663" s="67">
        <f t="shared" si="519"/>
        <v>9196.833333333323</v>
      </c>
      <c r="Q1663" s="57"/>
      <c r="R1663" s="57"/>
      <c r="AU1663" s="57">
        <v>1659</v>
      </c>
      <c r="AV1663" s="66">
        <v>120.4</v>
      </c>
      <c r="AW1663" s="66">
        <v>0</v>
      </c>
      <c r="AX1663" s="65">
        <f t="shared" si="516"/>
        <v>33.444444444444443</v>
      </c>
      <c r="AY1663" s="65">
        <f t="shared" si="524"/>
        <v>2.7777777777778567E-2</v>
      </c>
      <c r="AZ1663" s="67">
        <f t="shared" si="525"/>
        <v>19018.805555555558</v>
      </c>
      <c r="BA1663" s="57"/>
      <c r="BB1663" s="57"/>
      <c r="BM1663" s="57">
        <v>1659</v>
      </c>
      <c r="BN1663" s="57">
        <v>120</v>
      </c>
      <c r="BO1663" s="66">
        <v>0</v>
      </c>
      <c r="BP1663" s="65">
        <f t="shared" si="517"/>
        <v>33.333333333333336</v>
      </c>
      <c r="BQ1663" s="65">
        <f t="shared" si="526"/>
        <v>0.22222222222222143</v>
      </c>
      <c r="BR1663" s="67">
        <f t="shared" si="527"/>
        <v>19466.055555555533</v>
      </c>
      <c r="BS1663" s="57"/>
      <c r="BT1663" s="57"/>
    </row>
    <row r="1664" spans="1:72" x14ac:dyDescent="0.25">
      <c r="A1664" s="31">
        <v>1664</v>
      </c>
      <c r="B1664" s="56">
        <v>1661</v>
      </c>
      <c r="C1664" s="71">
        <v>121.6</v>
      </c>
      <c r="D1664" s="71">
        <v>0</v>
      </c>
      <c r="E1664" s="71">
        <v>33.777777777777779</v>
      </c>
      <c r="F1664" s="71">
        <v>0.22222222222222143</v>
      </c>
      <c r="G1664" s="71">
        <v>19533.166666666646</v>
      </c>
      <c r="K1664" s="57">
        <v>1660</v>
      </c>
      <c r="L1664" s="66">
        <v>0</v>
      </c>
      <c r="M1664" s="66">
        <v>0</v>
      </c>
      <c r="N1664" s="65">
        <f t="shared" si="513"/>
        <v>0</v>
      </c>
      <c r="O1664" s="65">
        <f t="shared" si="518"/>
        <v>0</v>
      </c>
      <c r="P1664" s="67">
        <f t="shared" si="519"/>
        <v>9196.833333333323</v>
      </c>
      <c r="Q1664" s="57"/>
      <c r="R1664" s="57"/>
      <c r="AU1664" s="57">
        <v>1660</v>
      </c>
      <c r="AV1664" s="66">
        <v>120.5</v>
      </c>
      <c r="AW1664" s="66">
        <v>0</v>
      </c>
      <c r="AX1664" s="65">
        <f t="shared" si="516"/>
        <v>33.472222222222221</v>
      </c>
      <c r="AY1664" s="65">
        <f t="shared" si="524"/>
        <v>2.7777777777778567E-2</v>
      </c>
      <c r="AZ1664" s="67">
        <f t="shared" si="525"/>
        <v>19052.263888888891</v>
      </c>
      <c r="BA1664" s="57"/>
      <c r="BB1664" s="57"/>
      <c r="BM1664" s="57">
        <v>1660</v>
      </c>
      <c r="BN1664" s="57">
        <v>120.8</v>
      </c>
      <c r="BO1664" s="66">
        <v>0</v>
      </c>
      <c r="BP1664" s="65">
        <f t="shared" si="517"/>
        <v>33.555555555555557</v>
      </c>
      <c r="BQ1664" s="65">
        <f t="shared" si="526"/>
        <v>0.22222222222222143</v>
      </c>
      <c r="BR1664" s="67">
        <f t="shared" si="527"/>
        <v>19499.499999999978</v>
      </c>
      <c r="BS1664" s="57"/>
      <c r="BT1664" s="57"/>
    </row>
    <row r="1665" spans="1:72" x14ac:dyDescent="0.25">
      <c r="A1665" s="31">
        <v>1665</v>
      </c>
      <c r="B1665" s="56">
        <v>1662</v>
      </c>
      <c r="C1665" s="71">
        <v>122.3</v>
      </c>
      <c r="D1665" s="71">
        <v>0</v>
      </c>
      <c r="E1665" s="71">
        <v>33.972222222222221</v>
      </c>
      <c r="F1665" s="71">
        <v>0.19444444444444287</v>
      </c>
      <c r="G1665" s="71">
        <v>19567.041666666646</v>
      </c>
      <c r="K1665" s="57">
        <v>1661</v>
      </c>
      <c r="L1665" s="66">
        <v>1.6</v>
      </c>
      <c r="M1665" s="66">
        <v>0</v>
      </c>
      <c r="N1665" s="65">
        <f t="shared" si="513"/>
        <v>0.44444444444444448</v>
      </c>
      <c r="O1665" s="65">
        <f t="shared" si="518"/>
        <v>0.44444444444444448</v>
      </c>
      <c r="P1665" s="67">
        <f t="shared" si="519"/>
        <v>9197.0555555555457</v>
      </c>
      <c r="Q1665" s="57"/>
      <c r="R1665" s="57"/>
      <c r="AU1665" s="57">
        <v>1661</v>
      </c>
      <c r="AV1665" s="66">
        <v>120.5</v>
      </c>
      <c r="AW1665" s="66">
        <v>0</v>
      </c>
      <c r="AX1665" s="65">
        <f t="shared" si="516"/>
        <v>33.472222222222221</v>
      </c>
      <c r="AY1665" s="65">
        <f t="shared" si="524"/>
        <v>0</v>
      </c>
      <c r="AZ1665" s="67">
        <f t="shared" si="525"/>
        <v>19085.736111111113</v>
      </c>
      <c r="BA1665" s="57"/>
      <c r="BB1665" s="57"/>
      <c r="BM1665" s="57">
        <v>1661</v>
      </c>
      <c r="BN1665" s="57">
        <v>121.6</v>
      </c>
      <c r="BO1665" s="66">
        <v>0</v>
      </c>
      <c r="BP1665" s="65">
        <f t="shared" si="517"/>
        <v>33.777777777777779</v>
      </c>
      <c r="BQ1665" s="65">
        <f t="shared" si="526"/>
        <v>0.22222222222222143</v>
      </c>
      <c r="BR1665" s="67">
        <f t="shared" si="527"/>
        <v>19533.166666666646</v>
      </c>
      <c r="BS1665" s="57"/>
      <c r="BT1665" s="57"/>
    </row>
    <row r="1666" spans="1:72" x14ac:dyDescent="0.25">
      <c r="A1666" s="31">
        <v>1666</v>
      </c>
      <c r="B1666" s="56">
        <v>1663</v>
      </c>
      <c r="C1666" s="71">
        <v>123.1</v>
      </c>
      <c r="D1666" s="71">
        <v>0</v>
      </c>
      <c r="E1666" s="71">
        <v>34.194444444444443</v>
      </c>
      <c r="F1666" s="71">
        <v>0.22222222222222143</v>
      </c>
      <c r="G1666" s="71">
        <v>19601.124999999978</v>
      </c>
      <c r="K1666" s="57">
        <v>1662</v>
      </c>
      <c r="L1666" s="66">
        <v>3.1</v>
      </c>
      <c r="M1666" s="66">
        <v>0</v>
      </c>
      <c r="N1666" s="65">
        <f t="shared" si="513"/>
        <v>0.86111111111111116</v>
      </c>
      <c r="O1666" s="65">
        <f t="shared" si="518"/>
        <v>0.41666666666666669</v>
      </c>
      <c r="P1666" s="67">
        <f t="shared" si="519"/>
        <v>9197.708333333323</v>
      </c>
      <c r="Q1666" s="57"/>
      <c r="R1666" s="57"/>
      <c r="AU1666" s="57">
        <v>1662</v>
      </c>
      <c r="AV1666" s="66">
        <v>120.5</v>
      </c>
      <c r="AW1666" s="66">
        <v>0</v>
      </c>
      <c r="AX1666" s="65">
        <f t="shared" si="516"/>
        <v>33.472222222222221</v>
      </c>
      <c r="AY1666" s="65">
        <f t="shared" si="524"/>
        <v>0</v>
      </c>
      <c r="AZ1666" s="67">
        <f t="shared" si="525"/>
        <v>19119.208333333336</v>
      </c>
      <c r="BA1666" s="57"/>
      <c r="BB1666" s="57"/>
      <c r="BM1666" s="57">
        <v>1662</v>
      </c>
      <c r="BN1666" s="57">
        <v>122.3</v>
      </c>
      <c r="BO1666" s="66">
        <v>0</v>
      </c>
      <c r="BP1666" s="65">
        <f t="shared" si="517"/>
        <v>33.972222222222221</v>
      </c>
      <c r="BQ1666" s="65">
        <f t="shared" si="526"/>
        <v>0.19444444444444287</v>
      </c>
      <c r="BR1666" s="67">
        <f t="shared" si="527"/>
        <v>19567.041666666646</v>
      </c>
      <c r="BS1666" s="57"/>
      <c r="BT1666" s="57"/>
    </row>
    <row r="1667" spans="1:72" x14ac:dyDescent="0.25">
      <c r="A1667" s="31">
        <v>1667</v>
      </c>
      <c r="B1667" s="56">
        <v>1664</v>
      </c>
      <c r="C1667" s="71">
        <v>123.8</v>
      </c>
      <c r="D1667" s="71">
        <v>0</v>
      </c>
      <c r="E1667" s="71">
        <v>34.388888888888886</v>
      </c>
      <c r="F1667" s="71">
        <v>0.19444444444444287</v>
      </c>
      <c r="G1667" s="71">
        <v>19635.416666666646</v>
      </c>
      <c r="K1667" s="57">
        <v>1663</v>
      </c>
      <c r="L1667" s="66">
        <v>4.5999999999999996</v>
      </c>
      <c r="M1667" s="66">
        <v>0</v>
      </c>
      <c r="N1667" s="65">
        <f t="shared" si="513"/>
        <v>1.2777777777777777</v>
      </c>
      <c r="O1667" s="65">
        <f t="shared" si="518"/>
        <v>0.41666666666666652</v>
      </c>
      <c r="P1667" s="67">
        <f t="shared" si="519"/>
        <v>9198.7777777777683</v>
      </c>
      <c r="Q1667" s="57"/>
      <c r="R1667" s="57"/>
      <c r="AU1667" s="57">
        <v>1663</v>
      </c>
      <c r="AV1667" s="66">
        <v>120.5</v>
      </c>
      <c r="AW1667" s="66">
        <v>0</v>
      </c>
      <c r="AX1667" s="65">
        <f t="shared" si="516"/>
        <v>33.472222222222221</v>
      </c>
      <c r="AY1667" s="65">
        <f t="shared" si="524"/>
        <v>0</v>
      </c>
      <c r="AZ1667" s="67">
        <f t="shared" si="525"/>
        <v>19152.680555555558</v>
      </c>
      <c r="BA1667" s="57"/>
      <c r="BB1667" s="57"/>
      <c r="BM1667" s="57">
        <v>1663</v>
      </c>
      <c r="BN1667" s="57">
        <v>123.1</v>
      </c>
      <c r="BO1667" s="66">
        <v>0</v>
      </c>
      <c r="BP1667" s="65">
        <f t="shared" si="517"/>
        <v>34.194444444444443</v>
      </c>
      <c r="BQ1667" s="65">
        <f t="shared" si="526"/>
        <v>0.22222222222222143</v>
      </c>
      <c r="BR1667" s="67">
        <f t="shared" si="527"/>
        <v>19601.124999999978</v>
      </c>
      <c r="BS1667" s="57"/>
      <c r="BT1667" s="57"/>
    </row>
    <row r="1668" spans="1:72" x14ac:dyDescent="0.25">
      <c r="A1668" s="31">
        <v>1668</v>
      </c>
      <c r="B1668" s="56">
        <v>1665</v>
      </c>
      <c r="C1668" s="71">
        <v>124.4</v>
      </c>
      <c r="D1668" s="71">
        <v>0</v>
      </c>
      <c r="E1668" s="71">
        <v>34.555555555555557</v>
      </c>
      <c r="F1668" s="71">
        <v>0.1666666666666714</v>
      </c>
      <c r="G1668" s="71">
        <v>19669.888888888869</v>
      </c>
      <c r="K1668" s="57">
        <v>1664</v>
      </c>
      <c r="L1668" s="66">
        <v>6.1</v>
      </c>
      <c r="M1668" s="66">
        <v>0</v>
      </c>
      <c r="N1668" s="65">
        <f t="shared" si="513"/>
        <v>1.6944444444444442</v>
      </c>
      <c r="O1668" s="65">
        <f t="shared" si="518"/>
        <v>0.41666666666666652</v>
      </c>
      <c r="P1668" s="67">
        <f t="shared" si="519"/>
        <v>9200.2638888888796</v>
      </c>
      <c r="Q1668" s="57"/>
      <c r="R1668" s="57"/>
      <c r="AU1668" s="57">
        <v>1664</v>
      </c>
      <c r="AV1668" s="66">
        <v>120.4</v>
      </c>
      <c r="AW1668" s="66">
        <v>0</v>
      </c>
      <c r="AX1668" s="65">
        <f t="shared" si="516"/>
        <v>33.444444444444443</v>
      </c>
      <c r="AY1668" s="65">
        <f t="shared" si="524"/>
        <v>-2.7777777777778567E-2</v>
      </c>
      <c r="AZ1668" s="67">
        <f t="shared" si="525"/>
        <v>19186.138888888891</v>
      </c>
      <c r="BA1668" s="57"/>
      <c r="BB1668" s="57"/>
      <c r="BM1668" s="57">
        <v>1664</v>
      </c>
      <c r="BN1668" s="57">
        <v>123.8</v>
      </c>
      <c r="BO1668" s="66">
        <v>0</v>
      </c>
      <c r="BP1668" s="65">
        <f t="shared" si="517"/>
        <v>34.388888888888886</v>
      </c>
      <c r="BQ1668" s="65">
        <f t="shared" si="526"/>
        <v>0.19444444444444287</v>
      </c>
      <c r="BR1668" s="67">
        <f t="shared" si="527"/>
        <v>19635.416666666646</v>
      </c>
      <c r="BS1668" s="57"/>
      <c r="BT1668" s="57"/>
    </row>
    <row r="1669" spans="1:72" x14ac:dyDescent="0.25">
      <c r="A1669" s="31">
        <v>1669</v>
      </c>
      <c r="B1669" s="56">
        <v>1666</v>
      </c>
      <c r="C1669" s="71">
        <v>125</v>
      </c>
      <c r="D1669" s="71">
        <v>0</v>
      </c>
      <c r="E1669" s="71">
        <v>34.722222222222221</v>
      </c>
      <c r="F1669" s="71">
        <v>0.1666666666666643</v>
      </c>
      <c r="G1669" s="71">
        <v>19704.527777777759</v>
      </c>
      <c r="K1669" s="57">
        <v>1665</v>
      </c>
      <c r="L1669" s="66">
        <v>7.8</v>
      </c>
      <c r="M1669" s="66">
        <v>0</v>
      </c>
      <c r="N1669" s="65">
        <f t="shared" ref="N1669:N1732" si="528">L1669/3.6</f>
        <v>2.1666666666666665</v>
      </c>
      <c r="O1669" s="65">
        <f t="shared" si="518"/>
        <v>0.47222222222222232</v>
      </c>
      <c r="P1669" s="67">
        <f t="shared" si="519"/>
        <v>9202.1944444444343</v>
      </c>
      <c r="Q1669" s="57"/>
      <c r="R1669" s="57"/>
      <c r="AU1669" s="57">
        <v>1665</v>
      </c>
      <c r="AV1669" s="66">
        <v>120.3</v>
      </c>
      <c r="AW1669" s="66">
        <v>0</v>
      </c>
      <c r="AX1669" s="65">
        <f t="shared" ref="AX1669:AX1732" si="529">AV1669/3.6</f>
        <v>33.416666666666664</v>
      </c>
      <c r="AY1669" s="65">
        <f t="shared" si="524"/>
        <v>-2.7777777777778567E-2</v>
      </c>
      <c r="AZ1669" s="67">
        <f t="shared" si="525"/>
        <v>19219.569444444445</v>
      </c>
      <c r="BA1669" s="57"/>
      <c r="BB1669" s="57"/>
      <c r="BM1669" s="57">
        <v>1665</v>
      </c>
      <c r="BN1669" s="57">
        <v>124.4</v>
      </c>
      <c r="BO1669" s="66">
        <v>0</v>
      </c>
      <c r="BP1669" s="65">
        <f t="shared" ref="BP1669:BP1732" si="530">BN1669/3.6</f>
        <v>34.555555555555557</v>
      </c>
      <c r="BQ1669" s="65">
        <f t="shared" si="526"/>
        <v>0.1666666666666714</v>
      </c>
      <c r="BR1669" s="67">
        <f t="shared" si="527"/>
        <v>19669.888888888869</v>
      </c>
      <c r="BS1669" s="57"/>
      <c r="BT1669" s="57"/>
    </row>
    <row r="1670" spans="1:72" x14ac:dyDescent="0.25">
      <c r="A1670" s="31">
        <v>1670</v>
      </c>
      <c r="B1670" s="56">
        <v>1667</v>
      </c>
      <c r="C1670" s="71">
        <v>125.4</v>
      </c>
      <c r="D1670" s="71">
        <v>0</v>
      </c>
      <c r="E1670" s="71">
        <v>34.833333333333336</v>
      </c>
      <c r="F1670" s="71">
        <v>0.11111111111111427</v>
      </c>
      <c r="G1670" s="71">
        <v>19739.305555555537</v>
      </c>
      <c r="K1670" s="57">
        <v>1666</v>
      </c>
      <c r="L1670" s="66">
        <v>9.5</v>
      </c>
      <c r="M1670" s="66">
        <v>0</v>
      </c>
      <c r="N1670" s="65">
        <f t="shared" si="528"/>
        <v>2.6388888888888888</v>
      </c>
      <c r="O1670" s="65">
        <f t="shared" ref="O1670:O1733" si="531">N1670-N1669</f>
        <v>0.47222222222222232</v>
      </c>
      <c r="P1670" s="67">
        <f t="shared" ref="P1670:P1733" si="532">N1669+(O1670/2)+P1669</f>
        <v>9204.5972222222117</v>
      </c>
      <c r="Q1670" s="57"/>
      <c r="R1670" s="57"/>
      <c r="AU1670" s="57">
        <v>1666</v>
      </c>
      <c r="AV1670" s="66">
        <v>120.1</v>
      </c>
      <c r="AW1670" s="66">
        <v>0</v>
      </c>
      <c r="AX1670" s="65">
        <f t="shared" si="529"/>
        <v>33.361111111111107</v>
      </c>
      <c r="AY1670" s="65">
        <f t="shared" ref="AY1670:AY1733" si="533">AX1670-AX1669</f>
        <v>-5.5555555555557135E-2</v>
      </c>
      <c r="AZ1670" s="67">
        <f t="shared" ref="AZ1670:AZ1733" si="534">AX1669+(AY1670/2)+AZ1669</f>
        <v>19252.958333333336</v>
      </c>
      <c r="BA1670" s="57"/>
      <c r="BB1670" s="57"/>
      <c r="BL1670" s="57"/>
      <c r="BM1670" s="57">
        <v>1666</v>
      </c>
      <c r="BN1670" s="57">
        <v>125</v>
      </c>
      <c r="BO1670" s="66">
        <v>0</v>
      </c>
      <c r="BP1670" s="65">
        <f t="shared" si="530"/>
        <v>34.722222222222221</v>
      </c>
      <c r="BQ1670" s="65">
        <f t="shared" ref="BQ1670:BQ1733" si="535">BP1670-BP1669</f>
        <v>0.1666666666666643</v>
      </c>
      <c r="BR1670" s="67">
        <f t="shared" ref="BR1670:BR1733" si="536">BP1669+(BQ1670/2)+BR1669</f>
        <v>19704.527777777759</v>
      </c>
      <c r="BS1670" s="57"/>
      <c r="BT1670" s="57"/>
    </row>
    <row r="1671" spans="1:72" x14ac:dyDescent="0.25">
      <c r="A1671" s="31">
        <v>1671</v>
      </c>
      <c r="B1671" s="56">
        <v>1668</v>
      </c>
      <c r="C1671" s="71">
        <v>125.8</v>
      </c>
      <c r="D1671" s="71">
        <v>0</v>
      </c>
      <c r="E1671" s="71">
        <v>34.944444444444443</v>
      </c>
      <c r="F1671" s="71">
        <v>0.11111111111110716</v>
      </c>
      <c r="G1671" s="71">
        <v>19774.194444444427</v>
      </c>
      <c r="K1671" s="57">
        <v>1667</v>
      </c>
      <c r="L1671" s="66">
        <v>11.3</v>
      </c>
      <c r="M1671" s="66">
        <v>0</v>
      </c>
      <c r="N1671" s="65">
        <f t="shared" si="528"/>
        <v>3.1388888888888888</v>
      </c>
      <c r="O1671" s="65">
        <f t="shared" si="531"/>
        <v>0.5</v>
      </c>
      <c r="P1671" s="67">
        <f t="shared" si="532"/>
        <v>9207.4861111111004</v>
      </c>
      <c r="Q1671" s="57"/>
      <c r="R1671" s="57"/>
      <c r="AU1671" s="57">
        <v>1667</v>
      </c>
      <c r="AV1671" s="66">
        <v>119.9</v>
      </c>
      <c r="AW1671" s="66">
        <v>0</v>
      </c>
      <c r="AX1671" s="65">
        <f t="shared" si="529"/>
        <v>33.305555555555557</v>
      </c>
      <c r="AY1671" s="65">
        <f t="shared" si="533"/>
        <v>-5.5555555555550029E-2</v>
      </c>
      <c r="AZ1671" s="67">
        <f t="shared" si="534"/>
        <v>19286.291666666668</v>
      </c>
      <c r="BA1671" s="57"/>
      <c r="BB1671" s="57"/>
      <c r="BL1671" s="57"/>
      <c r="BM1671" s="57">
        <v>1667</v>
      </c>
      <c r="BN1671" s="57">
        <v>125.4</v>
      </c>
      <c r="BO1671" s="66">
        <v>0</v>
      </c>
      <c r="BP1671" s="65">
        <f t="shared" si="530"/>
        <v>34.833333333333336</v>
      </c>
      <c r="BQ1671" s="65">
        <f t="shared" si="535"/>
        <v>0.11111111111111427</v>
      </c>
      <c r="BR1671" s="67">
        <f t="shared" si="536"/>
        <v>19739.305555555537</v>
      </c>
      <c r="BS1671" s="57"/>
      <c r="BT1671" s="57"/>
    </row>
    <row r="1672" spans="1:72" x14ac:dyDescent="0.25">
      <c r="A1672" s="31">
        <v>1672</v>
      </c>
      <c r="B1672" s="56">
        <v>1669</v>
      </c>
      <c r="C1672" s="71">
        <v>126.1</v>
      </c>
      <c r="D1672" s="71">
        <v>0</v>
      </c>
      <c r="E1672" s="71">
        <v>35.027777777777779</v>
      </c>
      <c r="F1672" s="71">
        <v>8.3333333333335702E-2</v>
      </c>
      <c r="G1672" s="71">
        <v>19809.180555555537</v>
      </c>
      <c r="K1672" s="57">
        <v>1668</v>
      </c>
      <c r="L1672" s="66">
        <v>13.2</v>
      </c>
      <c r="M1672" s="66">
        <v>0</v>
      </c>
      <c r="N1672" s="65">
        <f t="shared" si="528"/>
        <v>3.6666666666666665</v>
      </c>
      <c r="O1672" s="65">
        <f t="shared" si="531"/>
        <v>0.52777777777777768</v>
      </c>
      <c r="P1672" s="67">
        <f t="shared" si="532"/>
        <v>9210.8888888888778</v>
      </c>
      <c r="Q1672" s="57"/>
      <c r="R1672" s="57"/>
      <c r="AU1672" s="57">
        <v>1668</v>
      </c>
      <c r="AV1672" s="66">
        <v>119.6</v>
      </c>
      <c r="AW1672" s="66">
        <v>0</v>
      </c>
      <c r="AX1672" s="65">
        <f t="shared" si="529"/>
        <v>33.222222222222221</v>
      </c>
      <c r="AY1672" s="65">
        <f t="shared" si="533"/>
        <v>-8.3333333333335702E-2</v>
      </c>
      <c r="AZ1672" s="67">
        <f t="shared" si="534"/>
        <v>19319.555555555558</v>
      </c>
      <c r="BA1672" s="57"/>
      <c r="BB1672" s="57"/>
      <c r="BL1672" s="57"/>
      <c r="BM1672" s="57">
        <v>1668</v>
      </c>
      <c r="BN1672" s="57">
        <v>125.8</v>
      </c>
      <c r="BO1672" s="66">
        <v>0</v>
      </c>
      <c r="BP1672" s="65">
        <f t="shared" si="530"/>
        <v>34.944444444444443</v>
      </c>
      <c r="BQ1672" s="65">
        <f t="shared" si="535"/>
        <v>0.11111111111110716</v>
      </c>
      <c r="BR1672" s="67">
        <f t="shared" si="536"/>
        <v>19774.194444444427</v>
      </c>
      <c r="BS1672" s="57"/>
      <c r="BT1672" s="57"/>
    </row>
    <row r="1673" spans="1:72" x14ac:dyDescent="0.25">
      <c r="A1673" s="31">
        <v>1673</v>
      </c>
      <c r="B1673" s="56">
        <v>1670</v>
      </c>
      <c r="C1673" s="71">
        <v>126.4</v>
      </c>
      <c r="D1673" s="71">
        <v>0</v>
      </c>
      <c r="E1673" s="71">
        <v>35.111111111111114</v>
      </c>
      <c r="F1673" s="71">
        <v>8.3333333333335702E-2</v>
      </c>
      <c r="G1673" s="71">
        <v>19844.249999999982</v>
      </c>
      <c r="K1673" s="57">
        <v>1669</v>
      </c>
      <c r="L1673" s="66">
        <v>15</v>
      </c>
      <c r="M1673" s="66">
        <v>0</v>
      </c>
      <c r="N1673" s="65">
        <f t="shared" si="528"/>
        <v>4.166666666666667</v>
      </c>
      <c r="O1673" s="65">
        <f t="shared" si="531"/>
        <v>0.50000000000000044</v>
      </c>
      <c r="P1673" s="67">
        <f t="shared" si="532"/>
        <v>9214.8055555555438</v>
      </c>
      <c r="Q1673" s="57"/>
      <c r="R1673" s="57"/>
      <c r="AU1673" s="57">
        <v>1669</v>
      </c>
      <c r="AV1673" s="66">
        <v>119.5</v>
      </c>
      <c r="AW1673" s="66">
        <v>0</v>
      </c>
      <c r="AX1673" s="65">
        <f t="shared" si="529"/>
        <v>33.194444444444443</v>
      </c>
      <c r="AY1673" s="65">
        <f t="shared" si="533"/>
        <v>-2.7777777777778567E-2</v>
      </c>
      <c r="AZ1673" s="67">
        <f t="shared" si="534"/>
        <v>19352.763888888891</v>
      </c>
      <c r="BA1673" s="57"/>
      <c r="BB1673" s="57"/>
      <c r="BL1673" s="57"/>
      <c r="BM1673" s="57">
        <v>1669</v>
      </c>
      <c r="BN1673" s="57">
        <v>126.1</v>
      </c>
      <c r="BO1673" s="66">
        <v>0</v>
      </c>
      <c r="BP1673" s="65">
        <f t="shared" si="530"/>
        <v>35.027777777777779</v>
      </c>
      <c r="BQ1673" s="65">
        <f t="shared" si="535"/>
        <v>8.3333333333335702E-2</v>
      </c>
      <c r="BR1673" s="67">
        <f t="shared" si="536"/>
        <v>19809.180555555537</v>
      </c>
      <c r="BS1673" s="57"/>
      <c r="BT1673" s="57"/>
    </row>
    <row r="1674" spans="1:72" x14ac:dyDescent="0.25">
      <c r="A1674" s="31">
        <v>1674</v>
      </c>
      <c r="B1674" s="56">
        <v>1671</v>
      </c>
      <c r="C1674" s="71">
        <v>126.6</v>
      </c>
      <c r="D1674" s="71">
        <v>0</v>
      </c>
      <c r="E1674" s="71">
        <v>35.166666666666664</v>
      </c>
      <c r="F1674" s="71">
        <v>5.5555555555550029E-2</v>
      </c>
      <c r="G1674" s="71">
        <v>19879.388888888872</v>
      </c>
      <c r="K1674" s="57">
        <v>1670</v>
      </c>
      <c r="L1674" s="66">
        <v>16.8</v>
      </c>
      <c r="M1674" s="66">
        <v>0</v>
      </c>
      <c r="N1674" s="65">
        <f t="shared" si="528"/>
        <v>4.666666666666667</v>
      </c>
      <c r="O1674" s="65">
        <f t="shared" si="531"/>
        <v>0.5</v>
      </c>
      <c r="P1674" s="67">
        <f t="shared" si="532"/>
        <v>9219.2222222222099</v>
      </c>
      <c r="Q1674" s="57"/>
      <c r="R1674" s="57"/>
      <c r="AU1674" s="57">
        <v>1670</v>
      </c>
      <c r="AV1674" s="66">
        <v>119.4</v>
      </c>
      <c r="AW1674" s="66">
        <v>0</v>
      </c>
      <c r="AX1674" s="65">
        <f t="shared" si="529"/>
        <v>33.166666666666664</v>
      </c>
      <c r="AY1674" s="65">
        <f t="shared" si="533"/>
        <v>-2.7777777777778567E-2</v>
      </c>
      <c r="AZ1674" s="67">
        <f t="shared" si="534"/>
        <v>19385.944444444445</v>
      </c>
      <c r="BA1674" s="57"/>
      <c r="BB1674" s="57"/>
      <c r="BL1674" s="57"/>
      <c r="BM1674" s="57">
        <v>1670</v>
      </c>
      <c r="BN1674" s="57">
        <v>126.4</v>
      </c>
      <c r="BO1674" s="66">
        <v>0</v>
      </c>
      <c r="BP1674" s="65">
        <f t="shared" si="530"/>
        <v>35.111111111111114</v>
      </c>
      <c r="BQ1674" s="65">
        <f t="shared" si="535"/>
        <v>8.3333333333335702E-2</v>
      </c>
      <c r="BR1674" s="67">
        <f t="shared" si="536"/>
        <v>19844.249999999982</v>
      </c>
      <c r="BS1674" s="57"/>
      <c r="BT1674" s="57"/>
    </row>
    <row r="1675" spans="1:72" x14ac:dyDescent="0.25">
      <c r="A1675" s="31">
        <v>1675</v>
      </c>
      <c r="B1675" s="56">
        <v>1672</v>
      </c>
      <c r="C1675" s="71">
        <v>126.7</v>
      </c>
      <c r="D1675" s="71">
        <v>0</v>
      </c>
      <c r="E1675" s="71">
        <v>35.194444444444443</v>
      </c>
      <c r="F1675" s="71">
        <v>2.7777777777778567E-2</v>
      </c>
      <c r="G1675" s="71">
        <v>19914.569444444427</v>
      </c>
      <c r="K1675" s="57">
        <v>1671</v>
      </c>
      <c r="L1675" s="66">
        <v>18.399999999999999</v>
      </c>
      <c r="M1675" s="66">
        <v>0</v>
      </c>
      <c r="N1675" s="65">
        <f t="shared" si="528"/>
        <v>5.1111111111111107</v>
      </c>
      <c r="O1675" s="65">
        <f t="shared" si="531"/>
        <v>0.44444444444444375</v>
      </c>
      <c r="P1675" s="67">
        <f t="shared" si="532"/>
        <v>9224.1111111110986</v>
      </c>
      <c r="Q1675" s="57"/>
      <c r="R1675" s="57"/>
      <c r="AU1675" s="57">
        <v>1671</v>
      </c>
      <c r="AV1675" s="66">
        <v>119.3</v>
      </c>
      <c r="AW1675" s="66">
        <v>0</v>
      </c>
      <c r="AX1675" s="65">
        <f t="shared" si="529"/>
        <v>33.138888888888886</v>
      </c>
      <c r="AY1675" s="65">
        <f t="shared" si="533"/>
        <v>-2.7777777777778567E-2</v>
      </c>
      <c r="AZ1675" s="67">
        <f t="shared" si="534"/>
        <v>19419.097222222223</v>
      </c>
      <c r="BA1675" s="57"/>
      <c r="BB1675" s="57"/>
      <c r="BL1675" s="57"/>
      <c r="BM1675" s="57">
        <v>1671</v>
      </c>
      <c r="BN1675" s="57">
        <v>126.6</v>
      </c>
      <c r="BO1675" s="66">
        <v>0</v>
      </c>
      <c r="BP1675" s="65">
        <f t="shared" si="530"/>
        <v>35.166666666666664</v>
      </c>
      <c r="BQ1675" s="65">
        <f t="shared" si="535"/>
        <v>5.5555555555550029E-2</v>
      </c>
      <c r="BR1675" s="67">
        <f t="shared" si="536"/>
        <v>19879.388888888872</v>
      </c>
      <c r="BS1675" s="57"/>
      <c r="BT1675" s="57"/>
    </row>
    <row r="1676" spans="1:72" x14ac:dyDescent="0.25">
      <c r="A1676" s="31">
        <v>1676</v>
      </c>
      <c r="B1676" s="56">
        <v>1673</v>
      </c>
      <c r="C1676" s="71">
        <v>126.8</v>
      </c>
      <c r="D1676" s="71">
        <v>0</v>
      </c>
      <c r="E1676" s="71">
        <v>35.222222222222221</v>
      </c>
      <c r="F1676" s="71">
        <v>2.7777777777778567E-2</v>
      </c>
      <c r="G1676" s="71">
        <v>19949.777777777759</v>
      </c>
      <c r="K1676" s="57">
        <v>1672</v>
      </c>
      <c r="L1676" s="66">
        <v>20.100000000000001</v>
      </c>
      <c r="M1676" s="66">
        <v>0</v>
      </c>
      <c r="N1676" s="65">
        <f t="shared" si="528"/>
        <v>5.5833333333333339</v>
      </c>
      <c r="O1676" s="65">
        <f t="shared" si="531"/>
        <v>0.47222222222222321</v>
      </c>
      <c r="P1676" s="67">
        <f t="shared" si="532"/>
        <v>9229.4583333333212</v>
      </c>
      <c r="Q1676" s="57"/>
      <c r="R1676" s="57"/>
      <c r="AU1676" s="57">
        <v>1672</v>
      </c>
      <c r="AV1676" s="66">
        <v>119.3</v>
      </c>
      <c r="AW1676" s="66">
        <v>0</v>
      </c>
      <c r="AX1676" s="65">
        <f t="shared" si="529"/>
        <v>33.138888888888886</v>
      </c>
      <c r="AY1676" s="65">
        <f t="shared" si="533"/>
        <v>0</v>
      </c>
      <c r="AZ1676" s="67">
        <f t="shared" si="534"/>
        <v>19452.236111111113</v>
      </c>
      <c r="BA1676" s="57"/>
      <c r="BB1676" s="57"/>
      <c r="BL1676" s="57"/>
      <c r="BM1676" s="57">
        <v>1672</v>
      </c>
      <c r="BN1676" s="57">
        <v>126.7</v>
      </c>
      <c r="BO1676" s="66">
        <v>0</v>
      </c>
      <c r="BP1676" s="65">
        <f t="shared" si="530"/>
        <v>35.194444444444443</v>
      </c>
      <c r="BQ1676" s="65">
        <f t="shared" si="535"/>
        <v>2.7777777777778567E-2</v>
      </c>
      <c r="BR1676" s="67">
        <f t="shared" si="536"/>
        <v>19914.569444444427</v>
      </c>
      <c r="BS1676" s="57"/>
      <c r="BT1676" s="57"/>
    </row>
    <row r="1677" spans="1:72" x14ac:dyDescent="0.25">
      <c r="A1677" s="31">
        <v>1677</v>
      </c>
      <c r="B1677" s="56">
        <v>1674</v>
      </c>
      <c r="C1677" s="71">
        <v>126.9</v>
      </c>
      <c r="D1677" s="71">
        <v>0</v>
      </c>
      <c r="E1677" s="71">
        <v>35.25</v>
      </c>
      <c r="F1677" s="71">
        <v>2.7777777777778567E-2</v>
      </c>
      <c r="G1677" s="71">
        <v>19985.013888888869</v>
      </c>
      <c r="K1677" s="57">
        <v>1673</v>
      </c>
      <c r="L1677" s="66">
        <v>21.6</v>
      </c>
      <c r="M1677" s="66">
        <v>0</v>
      </c>
      <c r="N1677" s="65">
        <f t="shared" si="528"/>
        <v>6</v>
      </c>
      <c r="O1677" s="65">
        <f t="shared" si="531"/>
        <v>0.41666666666666607</v>
      </c>
      <c r="P1677" s="67">
        <f t="shared" si="532"/>
        <v>9235.2499999999873</v>
      </c>
      <c r="Q1677" s="57"/>
      <c r="R1677" s="57"/>
      <c r="AU1677" s="57">
        <v>1673</v>
      </c>
      <c r="AV1677" s="66">
        <v>119.4</v>
      </c>
      <c r="AW1677" s="66">
        <v>0</v>
      </c>
      <c r="AX1677" s="65">
        <f t="shared" si="529"/>
        <v>33.166666666666664</v>
      </c>
      <c r="AY1677" s="65">
        <f t="shared" si="533"/>
        <v>2.7777777777778567E-2</v>
      </c>
      <c r="AZ1677" s="67">
        <f t="shared" si="534"/>
        <v>19485.388888888891</v>
      </c>
      <c r="BA1677" s="57"/>
      <c r="BB1677" s="57"/>
      <c r="BL1677" s="57"/>
      <c r="BM1677" s="57">
        <v>1673</v>
      </c>
      <c r="BN1677" s="57">
        <v>126.8</v>
      </c>
      <c r="BO1677" s="66">
        <v>0</v>
      </c>
      <c r="BP1677" s="65">
        <f t="shared" si="530"/>
        <v>35.222222222222221</v>
      </c>
      <c r="BQ1677" s="65">
        <f t="shared" si="535"/>
        <v>2.7777777777778567E-2</v>
      </c>
      <c r="BR1677" s="67">
        <f t="shared" si="536"/>
        <v>19949.777777777759</v>
      </c>
      <c r="BS1677" s="57"/>
      <c r="BT1677" s="57"/>
    </row>
    <row r="1678" spans="1:72" x14ac:dyDescent="0.25">
      <c r="A1678" s="31">
        <v>1678</v>
      </c>
      <c r="B1678" s="56">
        <v>1675</v>
      </c>
      <c r="C1678" s="71">
        <v>126.9</v>
      </c>
      <c r="D1678" s="71">
        <v>0</v>
      </c>
      <c r="E1678" s="71">
        <v>35.25</v>
      </c>
      <c r="F1678" s="71">
        <v>0</v>
      </c>
      <c r="G1678" s="71">
        <v>20020.263888888869</v>
      </c>
      <c r="K1678" s="57">
        <v>1674</v>
      </c>
      <c r="L1678" s="66">
        <v>23.1</v>
      </c>
      <c r="M1678" s="66">
        <v>0</v>
      </c>
      <c r="N1678" s="65">
        <f t="shared" si="528"/>
        <v>6.416666666666667</v>
      </c>
      <c r="O1678" s="65">
        <f t="shared" si="531"/>
        <v>0.41666666666666696</v>
      </c>
      <c r="P1678" s="67">
        <f t="shared" si="532"/>
        <v>9241.4583333333212</v>
      </c>
      <c r="Q1678" s="57"/>
      <c r="R1678" s="57"/>
      <c r="AU1678" s="57">
        <v>1674</v>
      </c>
      <c r="AV1678" s="66">
        <v>119.5</v>
      </c>
      <c r="AW1678" s="66">
        <v>0</v>
      </c>
      <c r="AX1678" s="65">
        <f t="shared" si="529"/>
        <v>33.194444444444443</v>
      </c>
      <c r="AY1678" s="65">
        <f t="shared" si="533"/>
        <v>2.7777777777778567E-2</v>
      </c>
      <c r="AZ1678" s="67">
        <f t="shared" si="534"/>
        <v>19518.569444444445</v>
      </c>
      <c r="BA1678" s="57"/>
      <c r="BB1678" s="57"/>
      <c r="BL1678" s="57"/>
      <c r="BM1678" s="57">
        <v>1674</v>
      </c>
      <c r="BN1678" s="57">
        <v>126.9</v>
      </c>
      <c r="BO1678" s="66">
        <v>0</v>
      </c>
      <c r="BP1678" s="65">
        <f t="shared" si="530"/>
        <v>35.25</v>
      </c>
      <c r="BQ1678" s="65">
        <f t="shared" si="535"/>
        <v>2.7777777777778567E-2</v>
      </c>
      <c r="BR1678" s="67">
        <f t="shared" si="536"/>
        <v>19985.013888888869</v>
      </c>
      <c r="BS1678" s="57"/>
      <c r="BT1678" s="57"/>
    </row>
    <row r="1679" spans="1:72" x14ac:dyDescent="0.25">
      <c r="A1679" s="31">
        <v>1679</v>
      </c>
      <c r="B1679" s="56">
        <v>1676</v>
      </c>
      <c r="C1679" s="71">
        <v>126.9</v>
      </c>
      <c r="D1679" s="71">
        <v>0</v>
      </c>
      <c r="E1679" s="71">
        <v>35.25</v>
      </c>
      <c r="F1679" s="71">
        <v>0</v>
      </c>
      <c r="G1679" s="71">
        <v>20055.513888888869</v>
      </c>
      <c r="K1679" s="57">
        <v>1675</v>
      </c>
      <c r="L1679" s="66">
        <v>24.6</v>
      </c>
      <c r="M1679" s="66">
        <v>0</v>
      </c>
      <c r="N1679" s="65">
        <f t="shared" si="528"/>
        <v>6.8333333333333339</v>
      </c>
      <c r="O1679" s="65">
        <f t="shared" si="531"/>
        <v>0.41666666666666696</v>
      </c>
      <c r="P1679" s="67">
        <f t="shared" si="532"/>
        <v>9248.0833333333212</v>
      </c>
      <c r="Q1679" s="57"/>
      <c r="R1679" s="57"/>
      <c r="AU1679" s="57">
        <v>1675</v>
      </c>
      <c r="AV1679" s="66">
        <v>119.5</v>
      </c>
      <c r="AW1679" s="66">
        <v>0</v>
      </c>
      <c r="AX1679" s="65">
        <f t="shared" si="529"/>
        <v>33.194444444444443</v>
      </c>
      <c r="AY1679" s="65">
        <f t="shared" si="533"/>
        <v>0</v>
      </c>
      <c r="AZ1679" s="67">
        <f t="shared" si="534"/>
        <v>19551.763888888891</v>
      </c>
      <c r="BA1679" s="57"/>
      <c r="BB1679" s="57"/>
      <c r="BL1679" s="57"/>
      <c r="BM1679" s="57">
        <v>1675</v>
      </c>
      <c r="BN1679" s="57">
        <v>126.9</v>
      </c>
      <c r="BO1679" s="66">
        <v>0</v>
      </c>
      <c r="BP1679" s="65">
        <f t="shared" si="530"/>
        <v>35.25</v>
      </c>
      <c r="BQ1679" s="65">
        <f t="shared" si="535"/>
        <v>0</v>
      </c>
      <c r="BR1679" s="67">
        <f t="shared" si="536"/>
        <v>20020.263888888869</v>
      </c>
      <c r="BS1679" s="57"/>
      <c r="BT1679" s="57"/>
    </row>
    <row r="1680" spans="1:72" x14ac:dyDescent="0.25">
      <c r="A1680" s="31">
        <v>1680</v>
      </c>
      <c r="B1680" s="56">
        <v>1677</v>
      </c>
      <c r="C1680" s="71">
        <v>126.8</v>
      </c>
      <c r="D1680" s="71">
        <v>0</v>
      </c>
      <c r="E1680" s="71">
        <v>35.222222222222221</v>
      </c>
      <c r="F1680" s="71">
        <v>-2.7777777777778567E-2</v>
      </c>
      <c r="G1680" s="71">
        <v>20090.749999999978</v>
      </c>
      <c r="K1680" s="57">
        <v>1676</v>
      </c>
      <c r="L1680" s="66">
        <v>26</v>
      </c>
      <c r="M1680" s="66">
        <v>0</v>
      </c>
      <c r="N1680" s="65">
        <f t="shared" si="528"/>
        <v>7.2222222222222223</v>
      </c>
      <c r="O1680" s="65">
        <f t="shared" si="531"/>
        <v>0.3888888888888884</v>
      </c>
      <c r="P1680" s="67">
        <f t="shared" si="532"/>
        <v>9255.1111111110986</v>
      </c>
      <c r="Q1680" s="57"/>
      <c r="R1680" s="57"/>
      <c r="AU1680" s="57">
        <v>1676</v>
      </c>
      <c r="AV1680" s="66">
        <v>119.6</v>
      </c>
      <c r="AW1680" s="66">
        <v>0</v>
      </c>
      <c r="AX1680" s="65">
        <f t="shared" si="529"/>
        <v>33.222222222222221</v>
      </c>
      <c r="AY1680" s="65">
        <f t="shared" si="533"/>
        <v>2.7777777777778567E-2</v>
      </c>
      <c r="AZ1680" s="67">
        <f t="shared" si="534"/>
        <v>19584.972222222223</v>
      </c>
      <c r="BA1680" s="57"/>
      <c r="BB1680" s="57"/>
      <c r="BL1680" s="57"/>
      <c r="BM1680" s="57">
        <v>1676</v>
      </c>
      <c r="BN1680" s="57">
        <v>126.9</v>
      </c>
      <c r="BO1680" s="66">
        <v>0</v>
      </c>
      <c r="BP1680" s="65">
        <f t="shared" si="530"/>
        <v>35.25</v>
      </c>
      <c r="BQ1680" s="65">
        <f t="shared" si="535"/>
        <v>0</v>
      </c>
      <c r="BR1680" s="67">
        <f t="shared" si="536"/>
        <v>20055.513888888869</v>
      </c>
      <c r="BS1680" s="57"/>
      <c r="BT1680" s="57"/>
    </row>
    <row r="1681" spans="1:72" x14ac:dyDescent="0.25">
      <c r="A1681" s="31">
        <v>1681</v>
      </c>
      <c r="B1681" s="56">
        <v>1678</v>
      </c>
      <c r="C1681" s="71">
        <v>126.6</v>
      </c>
      <c r="D1681" s="71">
        <v>0</v>
      </c>
      <c r="E1681" s="71">
        <v>35.166666666666664</v>
      </c>
      <c r="F1681" s="71">
        <v>-5.5555555555557135E-2</v>
      </c>
      <c r="G1681" s="71">
        <v>20125.944444444423</v>
      </c>
      <c r="K1681" s="57">
        <v>1677</v>
      </c>
      <c r="L1681" s="66">
        <v>27.5</v>
      </c>
      <c r="M1681" s="66">
        <v>0</v>
      </c>
      <c r="N1681" s="65">
        <f t="shared" si="528"/>
        <v>7.6388888888888884</v>
      </c>
      <c r="O1681" s="65">
        <f t="shared" si="531"/>
        <v>0.41666666666666607</v>
      </c>
      <c r="P1681" s="67">
        <f t="shared" si="532"/>
        <v>9262.5416666666533</v>
      </c>
      <c r="Q1681" s="57"/>
      <c r="R1681" s="57"/>
      <c r="AU1681" s="57">
        <v>1677</v>
      </c>
      <c r="AV1681" s="66">
        <v>119.6</v>
      </c>
      <c r="AW1681" s="66">
        <v>0</v>
      </c>
      <c r="AX1681" s="65">
        <f t="shared" si="529"/>
        <v>33.222222222222221</v>
      </c>
      <c r="AY1681" s="65">
        <f t="shared" si="533"/>
        <v>0</v>
      </c>
      <c r="AZ1681" s="67">
        <f t="shared" si="534"/>
        <v>19618.194444444445</v>
      </c>
      <c r="BA1681" s="57"/>
      <c r="BB1681" s="57"/>
      <c r="BL1681" s="57"/>
      <c r="BM1681" s="57">
        <v>1677</v>
      </c>
      <c r="BN1681" s="57">
        <v>126.8</v>
      </c>
      <c r="BO1681" s="66">
        <v>0</v>
      </c>
      <c r="BP1681" s="65">
        <f t="shared" si="530"/>
        <v>35.222222222222221</v>
      </c>
      <c r="BQ1681" s="65">
        <f t="shared" si="535"/>
        <v>-2.7777777777778567E-2</v>
      </c>
      <c r="BR1681" s="67">
        <f t="shared" si="536"/>
        <v>20090.749999999978</v>
      </c>
      <c r="BS1681" s="57"/>
      <c r="BT1681" s="57"/>
    </row>
    <row r="1682" spans="1:72" x14ac:dyDescent="0.25">
      <c r="A1682" s="31">
        <v>1682</v>
      </c>
      <c r="B1682" s="56">
        <v>1679</v>
      </c>
      <c r="C1682" s="71">
        <v>126.3</v>
      </c>
      <c r="D1682" s="71">
        <v>0</v>
      </c>
      <c r="E1682" s="71">
        <v>35.083333333333329</v>
      </c>
      <c r="F1682" s="71">
        <v>-8.3333333333335702E-2</v>
      </c>
      <c r="G1682" s="71">
        <v>20161.069444444423</v>
      </c>
      <c r="K1682" s="57">
        <v>1678</v>
      </c>
      <c r="L1682" s="66">
        <v>29</v>
      </c>
      <c r="M1682" s="66">
        <v>0</v>
      </c>
      <c r="N1682" s="65">
        <f t="shared" si="528"/>
        <v>8.0555555555555554</v>
      </c>
      <c r="O1682" s="65">
        <f t="shared" si="531"/>
        <v>0.41666666666666696</v>
      </c>
      <c r="P1682" s="67">
        <f t="shared" si="532"/>
        <v>9270.388888888876</v>
      </c>
      <c r="Q1682" s="57"/>
      <c r="R1682" s="57"/>
      <c r="AU1682" s="57">
        <v>1678</v>
      </c>
      <c r="AV1682" s="66">
        <v>119.6</v>
      </c>
      <c r="AW1682" s="66">
        <v>0</v>
      </c>
      <c r="AX1682" s="65">
        <f t="shared" si="529"/>
        <v>33.222222222222221</v>
      </c>
      <c r="AY1682" s="65">
        <f t="shared" si="533"/>
        <v>0</v>
      </c>
      <c r="AZ1682" s="67">
        <f t="shared" si="534"/>
        <v>19651.416666666668</v>
      </c>
      <c r="BA1682" s="57"/>
      <c r="BB1682" s="57"/>
      <c r="BL1682" s="57"/>
      <c r="BM1682" s="57">
        <v>1678</v>
      </c>
      <c r="BN1682" s="57">
        <v>126.6</v>
      </c>
      <c r="BO1682" s="66">
        <v>0</v>
      </c>
      <c r="BP1682" s="65">
        <f t="shared" si="530"/>
        <v>35.166666666666664</v>
      </c>
      <c r="BQ1682" s="65">
        <f t="shared" si="535"/>
        <v>-5.5555555555557135E-2</v>
      </c>
      <c r="BR1682" s="67">
        <f t="shared" si="536"/>
        <v>20125.944444444423</v>
      </c>
      <c r="BS1682" s="57"/>
      <c r="BT1682" s="57"/>
    </row>
    <row r="1683" spans="1:72" x14ac:dyDescent="0.25">
      <c r="A1683" s="31">
        <v>1683</v>
      </c>
      <c r="B1683" s="56">
        <v>1680</v>
      </c>
      <c r="C1683" s="71">
        <v>126</v>
      </c>
      <c r="D1683" s="71">
        <v>0</v>
      </c>
      <c r="E1683" s="71">
        <v>35</v>
      </c>
      <c r="F1683" s="71">
        <v>-8.3333333333328596E-2</v>
      </c>
      <c r="G1683" s="71">
        <v>20196.111111111091</v>
      </c>
      <c r="K1683" s="57">
        <v>1679</v>
      </c>
      <c r="L1683" s="66">
        <v>30.6</v>
      </c>
      <c r="M1683" s="66">
        <v>0</v>
      </c>
      <c r="N1683" s="65">
        <f t="shared" si="528"/>
        <v>8.5</v>
      </c>
      <c r="O1683" s="65">
        <f t="shared" si="531"/>
        <v>0.44444444444444464</v>
      </c>
      <c r="P1683" s="67">
        <f t="shared" si="532"/>
        <v>9278.6666666666533</v>
      </c>
      <c r="Q1683" s="57"/>
      <c r="R1683" s="57"/>
      <c r="AU1683" s="57">
        <v>1679</v>
      </c>
      <c r="AV1683" s="66">
        <v>119.4</v>
      </c>
      <c r="AW1683" s="66">
        <v>0</v>
      </c>
      <c r="AX1683" s="65">
        <f t="shared" si="529"/>
        <v>33.166666666666664</v>
      </c>
      <c r="AY1683" s="65">
        <f t="shared" si="533"/>
        <v>-5.5555555555557135E-2</v>
      </c>
      <c r="AZ1683" s="67">
        <f t="shared" si="534"/>
        <v>19684.611111111113</v>
      </c>
      <c r="BA1683" s="57"/>
      <c r="BB1683" s="57"/>
      <c r="BL1683" s="57"/>
      <c r="BM1683" s="57">
        <v>1679</v>
      </c>
      <c r="BN1683" s="57">
        <v>126.3</v>
      </c>
      <c r="BO1683" s="66">
        <v>0</v>
      </c>
      <c r="BP1683" s="65">
        <f t="shared" si="530"/>
        <v>35.083333333333329</v>
      </c>
      <c r="BQ1683" s="65">
        <f t="shared" si="535"/>
        <v>-8.3333333333335702E-2</v>
      </c>
      <c r="BR1683" s="67">
        <f t="shared" si="536"/>
        <v>20161.069444444423</v>
      </c>
      <c r="BS1683" s="57"/>
      <c r="BT1683" s="57"/>
    </row>
    <row r="1684" spans="1:72" x14ac:dyDescent="0.25">
      <c r="A1684" s="31">
        <v>1684</v>
      </c>
      <c r="B1684" s="56">
        <v>1681</v>
      </c>
      <c r="C1684" s="71">
        <v>125.7</v>
      </c>
      <c r="D1684" s="71">
        <v>0</v>
      </c>
      <c r="E1684" s="71">
        <v>34.916666666666664</v>
      </c>
      <c r="F1684" s="71">
        <v>-8.3333333333335702E-2</v>
      </c>
      <c r="G1684" s="71">
        <v>20231.069444444423</v>
      </c>
      <c r="K1684" s="57">
        <v>1680</v>
      </c>
      <c r="L1684" s="66">
        <v>32.1</v>
      </c>
      <c r="M1684" s="66">
        <v>0</v>
      </c>
      <c r="N1684" s="65">
        <f t="shared" si="528"/>
        <v>8.9166666666666661</v>
      </c>
      <c r="O1684" s="65">
        <f t="shared" si="531"/>
        <v>0.41666666666666607</v>
      </c>
      <c r="P1684" s="67">
        <f t="shared" si="532"/>
        <v>9287.3749999999873</v>
      </c>
      <c r="Q1684" s="57"/>
      <c r="R1684" s="57"/>
      <c r="AU1684" s="57">
        <v>1680</v>
      </c>
      <c r="AV1684" s="66">
        <v>119.3</v>
      </c>
      <c r="AW1684" s="66">
        <v>0</v>
      </c>
      <c r="AX1684" s="65">
        <f t="shared" si="529"/>
        <v>33.138888888888886</v>
      </c>
      <c r="AY1684" s="65">
        <f t="shared" si="533"/>
        <v>-2.7777777777778567E-2</v>
      </c>
      <c r="AZ1684" s="67">
        <f t="shared" si="534"/>
        <v>19717.763888888891</v>
      </c>
      <c r="BA1684" s="57"/>
      <c r="BB1684" s="57"/>
      <c r="BL1684" s="57"/>
      <c r="BM1684" s="57">
        <v>1680</v>
      </c>
      <c r="BN1684" s="57">
        <v>126</v>
      </c>
      <c r="BO1684" s="66">
        <v>0</v>
      </c>
      <c r="BP1684" s="65">
        <f t="shared" si="530"/>
        <v>35</v>
      </c>
      <c r="BQ1684" s="65">
        <f t="shared" si="535"/>
        <v>-8.3333333333328596E-2</v>
      </c>
      <c r="BR1684" s="67">
        <f t="shared" si="536"/>
        <v>20196.111111111091</v>
      </c>
      <c r="BS1684" s="57"/>
      <c r="BT1684" s="57"/>
    </row>
    <row r="1685" spans="1:72" x14ac:dyDescent="0.25">
      <c r="A1685" s="31">
        <v>1685</v>
      </c>
      <c r="B1685" s="56">
        <v>1682</v>
      </c>
      <c r="C1685" s="71">
        <v>125.6</v>
      </c>
      <c r="D1685" s="71">
        <v>0</v>
      </c>
      <c r="E1685" s="71">
        <v>34.888888888888886</v>
      </c>
      <c r="F1685" s="71">
        <v>-2.7777777777778567E-2</v>
      </c>
      <c r="G1685" s="71">
        <v>20265.972222222201</v>
      </c>
      <c r="K1685" s="57">
        <v>1681</v>
      </c>
      <c r="L1685" s="66">
        <v>33.700000000000003</v>
      </c>
      <c r="M1685" s="66">
        <v>0</v>
      </c>
      <c r="N1685" s="65">
        <f t="shared" si="528"/>
        <v>9.3611111111111125</v>
      </c>
      <c r="O1685" s="65">
        <f t="shared" si="531"/>
        <v>0.44444444444444642</v>
      </c>
      <c r="P1685" s="67">
        <f t="shared" si="532"/>
        <v>9296.513888888876</v>
      </c>
      <c r="Q1685" s="57"/>
      <c r="R1685" s="57"/>
      <c r="AU1685" s="57">
        <v>1681</v>
      </c>
      <c r="AV1685" s="66">
        <v>119</v>
      </c>
      <c r="AW1685" s="66">
        <v>0</v>
      </c>
      <c r="AX1685" s="65">
        <f t="shared" si="529"/>
        <v>33.055555555555557</v>
      </c>
      <c r="AY1685" s="65">
        <f t="shared" si="533"/>
        <v>-8.3333333333328596E-2</v>
      </c>
      <c r="AZ1685" s="67">
        <f t="shared" si="534"/>
        <v>19750.861111111113</v>
      </c>
      <c r="BA1685" s="57"/>
      <c r="BB1685" s="57"/>
      <c r="BL1685" s="57"/>
      <c r="BM1685" s="57">
        <v>1681</v>
      </c>
      <c r="BN1685" s="57">
        <v>125.7</v>
      </c>
      <c r="BO1685" s="66">
        <v>0</v>
      </c>
      <c r="BP1685" s="65">
        <f t="shared" si="530"/>
        <v>34.916666666666664</v>
      </c>
      <c r="BQ1685" s="65">
        <f t="shared" si="535"/>
        <v>-8.3333333333335702E-2</v>
      </c>
      <c r="BR1685" s="67">
        <f t="shared" si="536"/>
        <v>20231.069444444423</v>
      </c>
      <c r="BS1685" s="57"/>
      <c r="BT1685" s="57"/>
    </row>
    <row r="1686" spans="1:72" x14ac:dyDescent="0.25">
      <c r="A1686" s="31">
        <v>1686</v>
      </c>
      <c r="B1686" s="56">
        <v>1683</v>
      </c>
      <c r="C1686" s="71">
        <v>125.6</v>
      </c>
      <c r="D1686" s="71">
        <v>0</v>
      </c>
      <c r="E1686" s="71">
        <v>34.888888888888886</v>
      </c>
      <c r="F1686" s="71">
        <v>0</v>
      </c>
      <c r="G1686" s="71">
        <v>20300.861111111091</v>
      </c>
      <c r="K1686" s="57">
        <v>1682</v>
      </c>
      <c r="L1686" s="66">
        <v>35.299999999999997</v>
      </c>
      <c r="M1686" s="66">
        <v>0</v>
      </c>
      <c r="N1686" s="65">
        <f t="shared" si="528"/>
        <v>9.8055555555555554</v>
      </c>
      <c r="O1686" s="65">
        <f t="shared" si="531"/>
        <v>0.44444444444444287</v>
      </c>
      <c r="P1686" s="67">
        <f t="shared" si="532"/>
        <v>9306.0972222222099</v>
      </c>
      <c r="Q1686" s="57"/>
      <c r="R1686" s="57"/>
      <c r="AU1686" s="57">
        <v>1682</v>
      </c>
      <c r="AV1686" s="66">
        <v>118.8</v>
      </c>
      <c r="AW1686" s="66">
        <v>0</v>
      </c>
      <c r="AX1686" s="65">
        <f t="shared" si="529"/>
        <v>33</v>
      </c>
      <c r="AY1686" s="65">
        <f t="shared" si="533"/>
        <v>-5.5555555555557135E-2</v>
      </c>
      <c r="AZ1686" s="67">
        <f t="shared" si="534"/>
        <v>19783.888888888891</v>
      </c>
      <c r="BA1686" s="57"/>
      <c r="BB1686" s="57"/>
      <c r="BL1686" s="57"/>
      <c r="BM1686" s="57">
        <v>1682</v>
      </c>
      <c r="BN1686" s="57">
        <v>125.6</v>
      </c>
      <c r="BO1686" s="66">
        <v>0</v>
      </c>
      <c r="BP1686" s="65">
        <f t="shared" si="530"/>
        <v>34.888888888888886</v>
      </c>
      <c r="BQ1686" s="65">
        <f t="shared" si="535"/>
        <v>-2.7777777777778567E-2</v>
      </c>
      <c r="BR1686" s="67">
        <f t="shared" si="536"/>
        <v>20265.972222222201</v>
      </c>
      <c r="BS1686" s="57"/>
      <c r="BT1686" s="57"/>
    </row>
    <row r="1687" spans="1:72" x14ac:dyDescent="0.25">
      <c r="A1687" s="31">
        <v>1687</v>
      </c>
      <c r="B1687" s="56">
        <v>1684</v>
      </c>
      <c r="C1687" s="71">
        <v>125.8</v>
      </c>
      <c r="D1687" s="71">
        <v>0</v>
      </c>
      <c r="E1687" s="71">
        <v>34.944444444444443</v>
      </c>
      <c r="F1687" s="71">
        <v>5.5555555555557135E-2</v>
      </c>
      <c r="G1687" s="71">
        <v>20335.777777777759</v>
      </c>
      <c r="K1687" s="57">
        <v>1683</v>
      </c>
      <c r="L1687" s="66">
        <v>36.799999999999997</v>
      </c>
      <c r="M1687" s="66">
        <v>0</v>
      </c>
      <c r="N1687" s="65">
        <f t="shared" si="528"/>
        <v>10.222222222222221</v>
      </c>
      <c r="O1687" s="65">
        <f t="shared" si="531"/>
        <v>0.41666666666666607</v>
      </c>
      <c r="P1687" s="67">
        <f t="shared" si="532"/>
        <v>9316.1111111110986</v>
      </c>
      <c r="Q1687" s="57"/>
      <c r="R1687" s="57"/>
      <c r="AU1687" s="57">
        <v>1683</v>
      </c>
      <c r="AV1687" s="66">
        <v>118.7</v>
      </c>
      <c r="AW1687" s="66">
        <v>0</v>
      </c>
      <c r="AX1687" s="65">
        <f t="shared" si="529"/>
        <v>32.972222222222221</v>
      </c>
      <c r="AY1687" s="65">
        <f t="shared" si="533"/>
        <v>-2.7777777777778567E-2</v>
      </c>
      <c r="AZ1687" s="67">
        <f t="shared" si="534"/>
        <v>19816.875</v>
      </c>
      <c r="BA1687" s="57"/>
      <c r="BB1687" s="57"/>
      <c r="BL1687" s="57"/>
      <c r="BM1687" s="57">
        <v>1683</v>
      </c>
      <c r="BN1687" s="57">
        <v>125.6</v>
      </c>
      <c r="BO1687" s="66">
        <v>0</v>
      </c>
      <c r="BP1687" s="65">
        <f t="shared" si="530"/>
        <v>34.888888888888886</v>
      </c>
      <c r="BQ1687" s="65">
        <f t="shared" si="535"/>
        <v>0</v>
      </c>
      <c r="BR1687" s="67">
        <f t="shared" si="536"/>
        <v>20300.861111111091</v>
      </c>
      <c r="BS1687" s="57"/>
      <c r="BT1687" s="57"/>
    </row>
    <row r="1688" spans="1:72" x14ac:dyDescent="0.25">
      <c r="A1688" s="31">
        <v>1688</v>
      </c>
      <c r="B1688" s="56">
        <v>1685</v>
      </c>
      <c r="C1688" s="71">
        <v>126.2</v>
      </c>
      <c r="D1688" s="71">
        <v>0</v>
      </c>
      <c r="E1688" s="71">
        <v>35.055555555555557</v>
      </c>
      <c r="F1688" s="71">
        <v>0.11111111111111427</v>
      </c>
      <c r="G1688" s="71">
        <v>20370.777777777759</v>
      </c>
      <c r="K1688" s="57">
        <v>1684</v>
      </c>
      <c r="L1688" s="66">
        <v>38.1</v>
      </c>
      <c r="M1688" s="66">
        <v>0</v>
      </c>
      <c r="N1688" s="65">
        <f t="shared" si="528"/>
        <v>10.583333333333334</v>
      </c>
      <c r="O1688" s="65">
        <f t="shared" si="531"/>
        <v>0.36111111111111249</v>
      </c>
      <c r="P1688" s="67">
        <f t="shared" si="532"/>
        <v>9326.513888888876</v>
      </c>
      <c r="Q1688" s="57"/>
      <c r="R1688" s="57"/>
      <c r="AU1688" s="57">
        <v>1684</v>
      </c>
      <c r="AV1688" s="66">
        <v>118.8</v>
      </c>
      <c r="AW1688" s="66">
        <v>0</v>
      </c>
      <c r="AX1688" s="65">
        <f t="shared" si="529"/>
        <v>33</v>
      </c>
      <c r="AY1688" s="65">
        <f t="shared" si="533"/>
        <v>2.7777777777778567E-2</v>
      </c>
      <c r="AZ1688" s="67">
        <f t="shared" si="534"/>
        <v>19849.861111111109</v>
      </c>
      <c r="BA1688" s="57"/>
      <c r="BB1688" s="57"/>
      <c r="BL1688" s="57"/>
      <c r="BM1688" s="57">
        <v>1684</v>
      </c>
      <c r="BN1688" s="57">
        <v>125.8</v>
      </c>
      <c r="BO1688" s="66">
        <v>0</v>
      </c>
      <c r="BP1688" s="65">
        <f t="shared" si="530"/>
        <v>34.944444444444443</v>
      </c>
      <c r="BQ1688" s="65">
        <f t="shared" si="535"/>
        <v>5.5555555555557135E-2</v>
      </c>
      <c r="BR1688" s="67">
        <f t="shared" si="536"/>
        <v>20335.777777777759</v>
      </c>
      <c r="BS1688" s="57"/>
      <c r="BT1688" s="57"/>
    </row>
    <row r="1689" spans="1:72" x14ac:dyDescent="0.25">
      <c r="A1689" s="31">
        <v>1689</v>
      </c>
      <c r="B1689" s="56">
        <v>1686</v>
      </c>
      <c r="C1689" s="71">
        <v>126.6</v>
      </c>
      <c r="D1689" s="71">
        <v>0</v>
      </c>
      <c r="E1689" s="71">
        <v>35.166666666666664</v>
      </c>
      <c r="F1689" s="71">
        <v>0.11111111111110716</v>
      </c>
      <c r="G1689" s="71">
        <v>20405.888888888869</v>
      </c>
      <c r="K1689" s="57">
        <v>1685</v>
      </c>
      <c r="L1689" s="66">
        <v>39.299999999999997</v>
      </c>
      <c r="M1689" s="66">
        <v>0</v>
      </c>
      <c r="N1689" s="65">
        <f t="shared" si="528"/>
        <v>10.916666666666666</v>
      </c>
      <c r="O1689" s="65">
        <f t="shared" si="531"/>
        <v>0.33333333333333215</v>
      </c>
      <c r="P1689" s="67">
        <f t="shared" si="532"/>
        <v>9337.263888888876</v>
      </c>
      <c r="Q1689" s="57"/>
      <c r="R1689" s="57"/>
      <c r="AU1689" s="57">
        <v>1685</v>
      </c>
      <c r="AV1689" s="66">
        <v>119</v>
      </c>
      <c r="AW1689" s="66">
        <v>0</v>
      </c>
      <c r="AX1689" s="65">
        <f t="shared" si="529"/>
        <v>33.055555555555557</v>
      </c>
      <c r="AY1689" s="65">
        <f t="shared" si="533"/>
        <v>5.5555555555557135E-2</v>
      </c>
      <c r="AZ1689" s="67">
        <f t="shared" si="534"/>
        <v>19882.888888888887</v>
      </c>
      <c r="BA1689" s="57"/>
      <c r="BB1689" s="57"/>
      <c r="BL1689" s="57"/>
      <c r="BM1689" s="57">
        <v>1685</v>
      </c>
      <c r="BN1689" s="57">
        <v>126.2</v>
      </c>
      <c r="BO1689" s="66">
        <v>0</v>
      </c>
      <c r="BP1689" s="65">
        <f t="shared" si="530"/>
        <v>35.055555555555557</v>
      </c>
      <c r="BQ1689" s="65">
        <f t="shared" si="535"/>
        <v>0.11111111111111427</v>
      </c>
      <c r="BR1689" s="67">
        <f t="shared" si="536"/>
        <v>20370.777777777759</v>
      </c>
      <c r="BS1689" s="57"/>
      <c r="BT1689" s="57"/>
    </row>
    <row r="1690" spans="1:72" x14ac:dyDescent="0.25">
      <c r="A1690" s="31">
        <v>1690</v>
      </c>
      <c r="B1690" s="56">
        <v>1687</v>
      </c>
      <c r="C1690" s="71">
        <v>127</v>
      </c>
      <c r="D1690" s="71">
        <v>0</v>
      </c>
      <c r="E1690" s="71">
        <v>35.277777777777779</v>
      </c>
      <c r="F1690" s="71">
        <v>0.11111111111111427</v>
      </c>
      <c r="G1690" s="71">
        <v>20441.111111111091</v>
      </c>
      <c r="K1690" s="57">
        <v>1686</v>
      </c>
      <c r="L1690" s="66">
        <v>40.4</v>
      </c>
      <c r="M1690" s="66">
        <v>0</v>
      </c>
      <c r="N1690" s="65">
        <f t="shared" si="528"/>
        <v>11.222222222222221</v>
      </c>
      <c r="O1690" s="65">
        <f t="shared" si="531"/>
        <v>0.30555555555555536</v>
      </c>
      <c r="P1690" s="67">
        <f t="shared" si="532"/>
        <v>9348.3333333333212</v>
      </c>
      <c r="Q1690" s="57"/>
      <c r="R1690" s="57"/>
      <c r="AU1690" s="57">
        <v>1686</v>
      </c>
      <c r="AV1690" s="66">
        <v>119.2</v>
      </c>
      <c r="AW1690" s="66">
        <v>0</v>
      </c>
      <c r="AX1690" s="65">
        <f t="shared" si="529"/>
        <v>33.111111111111114</v>
      </c>
      <c r="AY1690" s="65">
        <f t="shared" si="533"/>
        <v>5.5555555555557135E-2</v>
      </c>
      <c r="AZ1690" s="67">
        <f t="shared" si="534"/>
        <v>19915.972222222219</v>
      </c>
      <c r="BA1690" s="57"/>
      <c r="BB1690" s="57"/>
      <c r="BL1690" s="57"/>
      <c r="BM1690" s="57">
        <v>1686</v>
      </c>
      <c r="BN1690" s="57">
        <v>126.6</v>
      </c>
      <c r="BO1690" s="66">
        <v>0</v>
      </c>
      <c r="BP1690" s="65">
        <f t="shared" si="530"/>
        <v>35.166666666666664</v>
      </c>
      <c r="BQ1690" s="65">
        <f t="shared" si="535"/>
        <v>0.11111111111110716</v>
      </c>
      <c r="BR1690" s="67">
        <f t="shared" si="536"/>
        <v>20405.888888888869</v>
      </c>
      <c r="BS1690" s="57"/>
      <c r="BT1690" s="57"/>
    </row>
    <row r="1691" spans="1:72" x14ac:dyDescent="0.25">
      <c r="A1691" s="31">
        <v>1691</v>
      </c>
      <c r="B1691" s="56">
        <v>1688</v>
      </c>
      <c r="C1691" s="71">
        <v>127.4</v>
      </c>
      <c r="D1691" s="71">
        <v>0</v>
      </c>
      <c r="E1691" s="71">
        <v>35.388888888888893</v>
      </c>
      <c r="F1691" s="71">
        <v>0.11111111111111427</v>
      </c>
      <c r="G1691" s="71">
        <v>20476.444444444423</v>
      </c>
      <c r="K1691" s="57">
        <v>1687</v>
      </c>
      <c r="L1691" s="66">
        <v>41.2</v>
      </c>
      <c r="M1691" s="66">
        <v>0</v>
      </c>
      <c r="N1691" s="65">
        <f t="shared" si="528"/>
        <v>11.444444444444445</v>
      </c>
      <c r="O1691" s="65">
        <f t="shared" si="531"/>
        <v>0.22222222222222321</v>
      </c>
      <c r="P1691" s="67">
        <f t="shared" si="532"/>
        <v>9359.6666666666551</v>
      </c>
      <c r="Q1691" s="57"/>
      <c r="R1691" s="57"/>
      <c r="AU1691" s="57">
        <v>1687</v>
      </c>
      <c r="AV1691" s="66">
        <v>119.6</v>
      </c>
      <c r="AW1691" s="66">
        <v>0</v>
      </c>
      <c r="AX1691" s="65">
        <f t="shared" si="529"/>
        <v>33.222222222222221</v>
      </c>
      <c r="AY1691" s="65">
        <f t="shared" si="533"/>
        <v>0.11111111111110716</v>
      </c>
      <c r="AZ1691" s="67">
        <f t="shared" si="534"/>
        <v>19949.138888888887</v>
      </c>
      <c r="BA1691" s="57"/>
      <c r="BB1691" s="57"/>
      <c r="BL1691" s="57"/>
      <c r="BM1691" s="57">
        <v>1687</v>
      </c>
      <c r="BN1691" s="57">
        <v>127</v>
      </c>
      <c r="BO1691" s="66">
        <v>0</v>
      </c>
      <c r="BP1691" s="65">
        <f t="shared" si="530"/>
        <v>35.277777777777779</v>
      </c>
      <c r="BQ1691" s="65">
        <f t="shared" si="535"/>
        <v>0.11111111111111427</v>
      </c>
      <c r="BR1691" s="67">
        <f t="shared" si="536"/>
        <v>20441.111111111091</v>
      </c>
      <c r="BS1691" s="57"/>
      <c r="BT1691" s="57"/>
    </row>
    <row r="1692" spans="1:72" x14ac:dyDescent="0.25">
      <c r="A1692" s="31">
        <v>1692</v>
      </c>
      <c r="B1692" s="56">
        <v>1689</v>
      </c>
      <c r="C1692" s="71">
        <v>127.6</v>
      </c>
      <c r="D1692" s="71">
        <v>0</v>
      </c>
      <c r="E1692" s="71">
        <v>35.444444444444443</v>
      </c>
      <c r="F1692" s="71">
        <v>5.5555555555550029E-2</v>
      </c>
      <c r="G1692" s="71">
        <v>20511.861111111091</v>
      </c>
      <c r="K1692" s="57">
        <v>1688</v>
      </c>
      <c r="L1692" s="66">
        <v>41.9</v>
      </c>
      <c r="M1692" s="66">
        <v>0</v>
      </c>
      <c r="N1692" s="65">
        <f t="shared" si="528"/>
        <v>11.638888888888888</v>
      </c>
      <c r="O1692" s="65">
        <f t="shared" si="531"/>
        <v>0.19444444444444287</v>
      </c>
      <c r="P1692" s="67">
        <f t="shared" si="532"/>
        <v>9371.2083333333212</v>
      </c>
      <c r="Q1692" s="57"/>
      <c r="R1692" s="57"/>
      <c r="AU1692" s="57">
        <v>1688</v>
      </c>
      <c r="AV1692" s="66">
        <v>120</v>
      </c>
      <c r="AW1692" s="66">
        <v>0</v>
      </c>
      <c r="AX1692" s="65">
        <f t="shared" si="529"/>
        <v>33.333333333333336</v>
      </c>
      <c r="AY1692" s="65">
        <f t="shared" si="533"/>
        <v>0.11111111111111427</v>
      </c>
      <c r="AZ1692" s="67">
        <f t="shared" si="534"/>
        <v>19982.416666666664</v>
      </c>
      <c r="BA1692" s="57"/>
      <c r="BB1692" s="57"/>
      <c r="BL1692" s="57"/>
      <c r="BM1692" s="57">
        <v>1688</v>
      </c>
      <c r="BN1692" s="57">
        <v>127.4</v>
      </c>
      <c r="BO1692" s="66">
        <v>0</v>
      </c>
      <c r="BP1692" s="65">
        <f t="shared" si="530"/>
        <v>35.388888888888893</v>
      </c>
      <c r="BQ1692" s="65">
        <f t="shared" si="535"/>
        <v>0.11111111111111427</v>
      </c>
      <c r="BR1692" s="67">
        <f t="shared" si="536"/>
        <v>20476.444444444423</v>
      </c>
      <c r="BS1692" s="57"/>
      <c r="BT1692" s="57"/>
    </row>
    <row r="1693" spans="1:72" x14ac:dyDescent="0.25">
      <c r="A1693" s="31">
        <v>1693</v>
      </c>
      <c r="B1693" s="56">
        <v>1690</v>
      </c>
      <c r="C1693" s="71">
        <v>127.8</v>
      </c>
      <c r="D1693" s="71">
        <v>0</v>
      </c>
      <c r="E1693" s="71">
        <v>35.5</v>
      </c>
      <c r="F1693" s="71">
        <v>5.5555555555557135E-2</v>
      </c>
      <c r="G1693" s="71">
        <v>20547.333333333314</v>
      </c>
      <c r="K1693" s="57">
        <v>1689</v>
      </c>
      <c r="L1693" s="66">
        <v>42.6</v>
      </c>
      <c r="M1693" s="66">
        <v>0</v>
      </c>
      <c r="N1693" s="65">
        <f t="shared" si="528"/>
        <v>11.833333333333334</v>
      </c>
      <c r="O1693" s="65">
        <f t="shared" si="531"/>
        <v>0.19444444444444642</v>
      </c>
      <c r="P1693" s="67">
        <f t="shared" si="532"/>
        <v>9382.9444444444325</v>
      </c>
      <c r="Q1693" s="57"/>
      <c r="R1693" s="57"/>
      <c r="AU1693" s="57">
        <v>1689</v>
      </c>
      <c r="AV1693" s="66">
        <v>120.3</v>
      </c>
      <c r="AW1693" s="66">
        <v>0</v>
      </c>
      <c r="AX1693" s="65">
        <f t="shared" si="529"/>
        <v>33.416666666666664</v>
      </c>
      <c r="AY1693" s="65">
        <f t="shared" si="533"/>
        <v>8.3333333333328596E-2</v>
      </c>
      <c r="AZ1693" s="67">
        <f t="shared" si="534"/>
        <v>20015.791666666664</v>
      </c>
      <c r="BA1693" s="57"/>
      <c r="BB1693" s="57"/>
      <c r="BL1693" s="57"/>
      <c r="BM1693" s="57">
        <v>1689</v>
      </c>
      <c r="BN1693" s="57">
        <v>127.6</v>
      </c>
      <c r="BO1693" s="66">
        <v>0</v>
      </c>
      <c r="BP1693" s="65">
        <f t="shared" si="530"/>
        <v>35.444444444444443</v>
      </c>
      <c r="BQ1693" s="65">
        <f t="shared" si="535"/>
        <v>5.5555555555550029E-2</v>
      </c>
      <c r="BR1693" s="67">
        <f t="shared" si="536"/>
        <v>20511.861111111091</v>
      </c>
      <c r="BS1693" s="57"/>
      <c r="BT1693" s="57"/>
    </row>
    <row r="1694" spans="1:72" x14ac:dyDescent="0.25">
      <c r="A1694" s="31">
        <v>1694</v>
      </c>
      <c r="B1694" s="56">
        <v>1691</v>
      </c>
      <c r="C1694" s="71">
        <v>127.9</v>
      </c>
      <c r="D1694" s="71">
        <v>0</v>
      </c>
      <c r="E1694" s="71">
        <v>35.527777777777779</v>
      </c>
      <c r="F1694" s="71">
        <v>2.7777777777778567E-2</v>
      </c>
      <c r="G1694" s="71">
        <v>20582.847222222204</v>
      </c>
      <c r="K1694" s="57">
        <v>1690</v>
      </c>
      <c r="L1694" s="66">
        <v>43.3</v>
      </c>
      <c r="M1694" s="66">
        <v>0</v>
      </c>
      <c r="N1694" s="65">
        <f t="shared" si="528"/>
        <v>12.027777777777777</v>
      </c>
      <c r="O1694" s="65">
        <f t="shared" si="531"/>
        <v>0.19444444444444287</v>
      </c>
      <c r="P1694" s="67">
        <f t="shared" si="532"/>
        <v>9394.8749999999873</v>
      </c>
      <c r="Q1694" s="57"/>
      <c r="R1694" s="57"/>
      <c r="AU1694" s="57">
        <v>1690</v>
      </c>
      <c r="AV1694" s="66">
        <v>120.5</v>
      </c>
      <c r="AW1694" s="66">
        <v>0</v>
      </c>
      <c r="AX1694" s="65">
        <f t="shared" si="529"/>
        <v>33.472222222222221</v>
      </c>
      <c r="AY1694" s="65">
        <f t="shared" si="533"/>
        <v>5.5555555555557135E-2</v>
      </c>
      <c r="AZ1694" s="67">
        <f t="shared" si="534"/>
        <v>20049.236111111109</v>
      </c>
      <c r="BA1694" s="57"/>
      <c r="BB1694" s="57"/>
      <c r="BL1694" s="57"/>
      <c r="BM1694" s="57">
        <v>1690</v>
      </c>
      <c r="BN1694" s="57">
        <v>127.8</v>
      </c>
      <c r="BO1694" s="66">
        <v>0</v>
      </c>
      <c r="BP1694" s="65">
        <f t="shared" si="530"/>
        <v>35.5</v>
      </c>
      <c r="BQ1694" s="65">
        <f t="shared" si="535"/>
        <v>5.5555555555557135E-2</v>
      </c>
      <c r="BR1694" s="67">
        <f t="shared" si="536"/>
        <v>20547.333333333314</v>
      </c>
      <c r="BS1694" s="57"/>
      <c r="BT1694" s="57"/>
    </row>
    <row r="1695" spans="1:72" x14ac:dyDescent="0.25">
      <c r="A1695" s="31">
        <v>1695</v>
      </c>
      <c r="B1695" s="56">
        <v>1692</v>
      </c>
      <c r="C1695" s="71">
        <v>128</v>
      </c>
      <c r="D1695" s="71">
        <v>0</v>
      </c>
      <c r="E1695" s="71">
        <v>35.555555555555557</v>
      </c>
      <c r="F1695" s="71">
        <v>2.7777777777778567E-2</v>
      </c>
      <c r="G1695" s="71">
        <v>20618.388888888872</v>
      </c>
      <c r="K1695" s="57">
        <v>1691</v>
      </c>
      <c r="L1695" s="66">
        <v>44</v>
      </c>
      <c r="M1695" s="66">
        <v>0</v>
      </c>
      <c r="N1695" s="65">
        <f t="shared" si="528"/>
        <v>12.222222222222221</v>
      </c>
      <c r="O1695" s="65">
        <f t="shared" si="531"/>
        <v>0.19444444444444464</v>
      </c>
      <c r="P1695" s="67">
        <f t="shared" si="532"/>
        <v>9406.9999999999873</v>
      </c>
      <c r="Q1695" s="57"/>
      <c r="R1695" s="57"/>
      <c r="AU1695" s="57">
        <v>1691</v>
      </c>
      <c r="AV1695" s="66">
        <v>120.7</v>
      </c>
      <c r="AW1695" s="66">
        <v>0</v>
      </c>
      <c r="AX1695" s="65">
        <f t="shared" si="529"/>
        <v>33.527777777777779</v>
      </c>
      <c r="AY1695" s="65">
        <f t="shared" si="533"/>
        <v>5.5555555555557135E-2</v>
      </c>
      <c r="AZ1695" s="67">
        <f t="shared" si="534"/>
        <v>20082.736111111109</v>
      </c>
      <c r="BA1695" s="57"/>
      <c r="BB1695" s="57"/>
      <c r="BL1695" s="57"/>
      <c r="BM1695" s="57">
        <v>1691</v>
      </c>
      <c r="BN1695" s="57">
        <v>127.9</v>
      </c>
      <c r="BO1695" s="66">
        <v>0</v>
      </c>
      <c r="BP1695" s="65">
        <f t="shared" si="530"/>
        <v>35.527777777777779</v>
      </c>
      <c r="BQ1695" s="65">
        <f t="shared" si="535"/>
        <v>2.7777777777778567E-2</v>
      </c>
      <c r="BR1695" s="67">
        <f t="shared" si="536"/>
        <v>20582.847222222204</v>
      </c>
      <c r="BS1695" s="57"/>
      <c r="BT1695" s="57"/>
    </row>
    <row r="1696" spans="1:72" x14ac:dyDescent="0.25">
      <c r="A1696" s="31">
        <v>1696</v>
      </c>
      <c r="B1696" s="56">
        <v>1693</v>
      </c>
      <c r="C1696" s="71">
        <v>128.1</v>
      </c>
      <c r="D1696" s="71">
        <v>0</v>
      </c>
      <c r="E1696" s="71">
        <v>35.583333333333329</v>
      </c>
      <c r="F1696" s="71">
        <v>2.7777777777771462E-2</v>
      </c>
      <c r="G1696" s="71">
        <v>20653.958333333318</v>
      </c>
      <c r="K1696" s="57">
        <v>1692</v>
      </c>
      <c r="L1696" s="66">
        <v>44.6</v>
      </c>
      <c r="M1696" s="66">
        <v>0</v>
      </c>
      <c r="N1696" s="65">
        <f t="shared" si="528"/>
        <v>12.388888888888889</v>
      </c>
      <c r="O1696" s="65">
        <f t="shared" si="531"/>
        <v>0.16666666666666785</v>
      </c>
      <c r="P1696" s="67">
        <f t="shared" si="532"/>
        <v>9419.305555555542</v>
      </c>
      <c r="Q1696" s="57"/>
      <c r="R1696" s="57"/>
      <c r="AU1696" s="57">
        <v>1692</v>
      </c>
      <c r="AV1696" s="66">
        <v>120.9</v>
      </c>
      <c r="AW1696" s="66">
        <v>0</v>
      </c>
      <c r="AX1696" s="65">
        <f t="shared" si="529"/>
        <v>33.583333333333336</v>
      </c>
      <c r="AY1696" s="65">
        <f t="shared" si="533"/>
        <v>5.5555555555557135E-2</v>
      </c>
      <c r="AZ1696" s="67">
        <f t="shared" si="534"/>
        <v>20116.291666666664</v>
      </c>
      <c r="BA1696" s="57"/>
      <c r="BB1696" s="57"/>
      <c r="BL1696" s="57"/>
      <c r="BM1696" s="57">
        <v>1692</v>
      </c>
      <c r="BN1696" s="57">
        <v>128</v>
      </c>
      <c r="BO1696" s="66">
        <v>0</v>
      </c>
      <c r="BP1696" s="65">
        <f t="shared" si="530"/>
        <v>35.555555555555557</v>
      </c>
      <c r="BQ1696" s="65">
        <f t="shared" si="535"/>
        <v>2.7777777777778567E-2</v>
      </c>
      <c r="BR1696" s="67">
        <f t="shared" si="536"/>
        <v>20618.388888888872</v>
      </c>
      <c r="BS1696" s="57"/>
      <c r="BT1696" s="57"/>
    </row>
    <row r="1697" spans="1:72" x14ac:dyDescent="0.25">
      <c r="A1697" s="31">
        <v>1697</v>
      </c>
      <c r="B1697" s="56">
        <v>1694</v>
      </c>
      <c r="C1697" s="71">
        <v>128.19999999999999</v>
      </c>
      <c r="D1697" s="71">
        <v>0</v>
      </c>
      <c r="E1697" s="71">
        <v>35.611111111111107</v>
      </c>
      <c r="F1697" s="71">
        <v>2.7777777777778567E-2</v>
      </c>
      <c r="G1697" s="71">
        <v>20689.55555555554</v>
      </c>
      <c r="K1697" s="57">
        <v>1693</v>
      </c>
      <c r="L1697" s="66">
        <v>45.3</v>
      </c>
      <c r="M1697" s="66">
        <v>0</v>
      </c>
      <c r="N1697" s="65">
        <f t="shared" si="528"/>
        <v>12.583333333333332</v>
      </c>
      <c r="O1697" s="65">
        <f t="shared" si="531"/>
        <v>0.19444444444444287</v>
      </c>
      <c r="P1697" s="67">
        <f t="shared" si="532"/>
        <v>9431.7916666666533</v>
      </c>
      <c r="Q1697" s="57"/>
      <c r="R1697" s="57"/>
      <c r="AU1697" s="57">
        <v>1693</v>
      </c>
      <c r="AV1697" s="66">
        <v>121</v>
      </c>
      <c r="AW1697" s="66">
        <v>0</v>
      </c>
      <c r="AX1697" s="65">
        <f t="shared" si="529"/>
        <v>33.611111111111107</v>
      </c>
      <c r="AY1697" s="65">
        <f t="shared" si="533"/>
        <v>2.7777777777771462E-2</v>
      </c>
      <c r="AZ1697" s="67">
        <f t="shared" si="534"/>
        <v>20149.888888888887</v>
      </c>
      <c r="BA1697" s="57"/>
      <c r="BB1697" s="57"/>
      <c r="BL1697" s="57"/>
      <c r="BM1697" s="57">
        <v>1693</v>
      </c>
      <c r="BN1697" s="57">
        <v>128.1</v>
      </c>
      <c r="BO1697" s="66">
        <v>0</v>
      </c>
      <c r="BP1697" s="65">
        <f t="shared" si="530"/>
        <v>35.583333333333329</v>
      </c>
      <c r="BQ1697" s="65">
        <f t="shared" si="535"/>
        <v>2.7777777777771462E-2</v>
      </c>
      <c r="BR1697" s="67">
        <f t="shared" si="536"/>
        <v>20653.958333333318</v>
      </c>
      <c r="BS1697" s="57"/>
      <c r="BT1697" s="57"/>
    </row>
    <row r="1698" spans="1:72" x14ac:dyDescent="0.25">
      <c r="A1698" s="31">
        <v>1698</v>
      </c>
      <c r="B1698" s="56">
        <v>1695</v>
      </c>
      <c r="C1698" s="71">
        <v>128.30000000000001</v>
      </c>
      <c r="D1698" s="71">
        <v>0</v>
      </c>
      <c r="E1698" s="71">
        <v>35.638888888888893</v>
      </c>
      <c r="F1698" s="71">
        <v>2.7777777777785673E-2</v>
      </c>
      <c r="G1698" s="71">
        <v>20725.18055555554</v>
      </c>
      <c r="K1698" s="57">
        <v>1694</v>
      </c>
      <c r="L1698" s="66">
        <v>45.5</v>
      </c>
      <c r="M1698" s="66">
        <v>0</v>
      </c>
      <c r="N1698" s="65">
        <f t="shared" si="528"/>
        <v>12.638888888888889</v>
      </c>
      <c r="O1698" s="65">
        <f t="shared" si="531"/>
        <v>5.5555555555557135E-2</v>
      </c>
      <c r="P1698" s="67">
        <f t="shared" si="532"/>
        <v>9444.4027777777646</v>
      </c>
      <c r="Q1698" s="57"/>
      <c r="R1698" s="57"/>
      <c r="AU1698" s="57">
        <v>1694</v>
      </c>
      <c r="AV1698" s="66">
        <v>121.1</v>
      </c>
      <c r="AW1698" s="66">
        <v>0</v>
      </c>
      <c r="AX1698" s="65">
        <f t="shared" si="529"/>
        <v>33.638888888888886</v>
      </c>
      <c r="AY1698" s="65">
        <f t="shared" si="533"/>
        <v>2.7777777777778567E-2</v>
      </c>
      <c r="AZ1698" s="67">
        <f t="shared" si="534"/>
        <v>20183.513888888887</v>
      </c>
      <c r="BA1698" s="57"/>
      <c r="BB1698" s="57"/>
      <c r="BL1698" s="57"/>
      <c r="BM1698" s="57">
        <v>1694</v>
      </c>
      <c r="BN1698" s="57">
        <v>128.19999999999999</v>
      </c>
      <c r="BO1698" s="66">
        <v>0</v>
      </c>
      <c r="BP1698" s="65">
        <f t="shared" si="530"/>
        <v>35.611111111111107</v>
      </c>
      <c r="BQ1698" s="65">
        <f t="shared" si="535"/>
        <v>2.7777777777778567E-2</v>
      </c>
      <c r="BR1698" s="67">
        <f t="shared" si="536"/>
        <v>20689.55555555554</v>
      </c>
      <c r="BS1698" s="57"/>
      <c r="BT1698" s="57"/>
    </row>
    <row r="1699" spans="1:72" x14ac:dyDescent="0.25">
      <c r="A1699" s="31">
        <v>1699</v>
      </c>
      <c r="B1699" s="56">
        <v>1696</v>
      </c>
      <c r="C1699" s="71">
        <v>128.4</v>
      </c>
      <c r="D1699" s="71">
        <v>0</v>
      </c>
      <c r="E1699" s="71">
        <v>35.666666666666664</v>
      </c>
      <c r="F1699" s="71">
        <v>2.7777777777771462E-2</v>
      </c>
      <c r="G1699" s="71">
        <v>20760.833333333318</v>
      </c>
      <c r="K1699" s="57">
        <v>1695</v>
      </c>
      <c r="L1699" s="66">
        <v>45.5</v>
      </c>
      <c r="M1699" s="66">
        <v>0</v>
      </c>
      <c r="N1699" s="65">
        <f t="shared" si="528"/>
        <v>12.638888888888889</v>
      </c>
      <c r="O1699" s="65">
        <f t="shared" si="531"/>
        <v>0</v>
      </c>
      <c r="P1699" s="67">
        <f t="shared" si="532"/>
        <v>9457.0416666666533</v>
      </c>
      <c r="Q1699" s="57"/>
      <c r="R1699" s="57"/>
      <c r="AU1699" s="57">
        <v>1695</v>
      </c>
      <c r="AV1699" s="66">
        <v>121.2</v>
      </c>
      <c r="AW1699" s="66">
        <v>0</v>
      </c>
      <c r="AX1699" s="65">
        <f t="shared" si="529"/>
        <v>33.666666666666664</v>
      </c>
      <c r="AY1699" s="65">
        <f t="shared" si="533"/>
        <v>2.7777777777778567E-2</v>
      </c>
      <c r="AZ1699" s="67">
        <f t="shared" si="534"/>
        <v>20217.166666666664</v>
      </c>
      <c r="BA1699" s="57"/>
      <c r="BB1699" s="57"/>
      <c r="BL1699" s="57"/>
      <c r="BM1699" s="57">
        <v>1695</v>
      </c>
      <c r="BN1699" s="57">
        <v>128.30000000000001</v>
      </c>
      <c r="BO1699" s="66">
        <v>0</v>
      </c>
      <c r="BP1699" s="65">
        <f t="shared" si="530"/>
        <v>35.638888888888893</v>
      </c>
      <c r="BQ1699" s="65">
        <f t="shared" si="535"/>
        <v>2.7777777777785673E-2</v>
      </c>
      <c r="BR1699" s="67">
        <f t="shared" si="536"/>
        <v>20725.18055555554</v>
      </c>
      <c r="BS1699" s="57"/>
      <c r="BT1699" s="57"/>
    </row>
    <row r="1700" spans="1:72" x14ac:dyDescent="0.25">
      <c r="A1700" s="31">
        <v>1700</v>
      </c>
      <c r="B1700" s="56">
        <v>1697</v>
      </c>
      <c r="C1700" s="71">
        <v>128.5</v>
      </c>
      <c r="D1700" s="71">
        <v>0</v>
      </c>
      <c r="E1700" s="71">
        <v>35.694444444444443</v>
      </c>
      <c r="F1700" s="71">
        <v>2.7777777777778567E-2</v>
      </c>
      <c r="G1700" s="71">
        <v>20796.513888888872</v>
      </c>
      <c r="K1700" s="57">
        <v>1696</v>
      </c>
      <c r="L1700" s="66">
        <v>45.2</v>
      </c>
      <c r="M1700" s="66">
        <v>0</v>
      </c>
      <c r="N1700" s="65">
        <f t="shared" si="528"/>
        <v>12.555555555555555</v>
      </c>
      <c r="O1700" s="65">
        <f t="shared" si="531"/>
        <v>-8.3333333333333925E-2</v>
      </c>
      <c r="P1700" s="67">
        <f t="shared" si="532"/>
        <v>9469.638888888876</v>
      </c>
      <c r="Q1700" s="57"/>
      <c r="R1700" s="57"/>
      <c r="AU1700" s="57">
        <v>1696</v>
      </c>
      <c r="AV1700" s="66">
        <v>121.3</v>
      </c>
      <c r="AW1700" s="66">
        <v>0</v>
      </c>
      <c r="AX1700" s="65">
        <f t="shared" si="529"/>
        <v>33.694444444444443</v>
      </c>
      <c r="AY1700" s="65">
        <f t="shared" si="533"/>
        <v>2.7777777777778567E-2</v>
      </c>
      <c r="AZ1700" s="67">
        <f t="shared" si="534"/>
        <v>20250.847222222219</v>
      </c>
      <c r="BA1700" s="57"/>
      <c r="BB1700" s="57"/>
      <c r="BL1700" s="57"/>
      <c r="BM1700" s="57">
        <v>1696</v>
      </c>
      <c r="BN1700" s="57">
        <v>128.4</v>
      </c>
      <c r="BO1700" s="66">
        <v>0</v>
      </c>
      <c r="BP1700" s="65">
        <f t="shared" si="530"/>
        <v>35.666666666666664</v>
      </c>
      <c r="BQ1700" s="65">
        <f t="shared" si="535"/>
        <v>2.7777777777771462E-2</v>
      </c>
      <c r="BR1700" s="67">
        <f t="shared" si="536"/>
        <v>20760.833333333318</v>
      </c>
      <c r="BS1700" s="57"/>
      <c r="BT1700" s="57"/>
    </row>
    <row r="1701" spans="1:72" x14ac:dyDescent="0.25">
      <c r="A1701" s="31">
        <v>1701</v>
      </c>
      <c r="B1701" s="56">
        <v>1698</v>
      </c>
      <c r="C1701" s="71">
        <v>128.6</v>
      </c>
      <c r="D1701" s="71">
        <v>0</v>
      </c>
      <c r="E1701" s="71">
        <v>35.722222222222221</v>
      </c>
      <c r="F1701" s="71">
        <v>2.7777777777778567E-2</v>
      </c>
      <c r="G1701" s="71">
        <v>20832.222222222204</v>
      </c>
      <c r="K1701" s="57">
        <v>1697</v>
      </c>
      <c r="L1701" s="66">
        <v>44.7</v>
      </c>
      <c r="M1701" s="66">
        <v>0</v>
      </c>
      <c r="N1701" s="65">
        <f t="shared" si="528"/>
        <v>12.416666666666668</v>
      </c>
      <c r="O1701" s="65">
        <f t="shared" si="531"/>
        <v>-0.13888888888888751</v>
      </c>
      <c r="P1701" s="67">
        <f t="shared" si="532"/>
        <v>9482.1249999999873</v>
      </c>
      <c r="Q1701" s="57"/>
      <c r="R1701" s="57"/>
      <c r="AU1701" s="57">
        <v>1697</v>
      </c>
      <c r="AV1701" s="66">
        <v>121.4</v>
      </c>
      <c r="AW1701" s="66">
        <v>0</v>
      </c>
      <c r="AX1701" s="65">
        <f t="shared" si="529"/>
        <v>33.722222222222221</v>
      </c>
      <c r="AY1701" s="65">
        <f t="shared" si="533"/>
        <v>2.7777777777778567E-2</v>
      </c>
      <c r="AZ1701" s="67">
        <f t="shared" si="534"/>
        <v>20284.555555555551</v>
      </c>
      <c r="BA1701" s="57"/>
      <c r="BB1701" s="57"/>
      <c r="BL1701" s="57"/>
      <c r="BM1701" s="57">
        <v>1697</v>
      </c>
      <c r="BN1701" s="57">
        <v>128.5</v>
      </c>
      <c r="BO1701" s="66">
        <v>0</v>
      </c>
      <c r="BP1701" s="65">
        <f t="shared" si="530"/>
        <v>35.694444444444443</v>
      </c>
      <c r="BQ1701" s="65">
        <f t="shared" si="535"/>
        <v>2.7777777777778567E-2</v>
      </c>
      <c r="BR1701" s="67">
        <f t="shared" si="536"/>
        <v>20796.513888888872</v>
      </c>
      <c r="BS1701" s="57"/>
      <c r="BT1701" s="57"/>
    </row>
    <row r="1702" spans="1:72" x14ac:dyDescent="0.25">
      <c r="A1702" s="31">
        <v>1702</v>
      </c>
      <c r="B1702" s="56">
        <v>1699</v>
      </c>
      <c r="C1702" s="71">
        <v>128.6</v>
      </c>
      <c r="D1702" s="71">
        <v>0</v>
      </c>
      <c r="E1702" s="71">
        <v>35.722222222222221</v>
      </c>
      <c r="F1702" s="71">
        <v>0</v>
      </c>
      <c r="G1702" s="71">
        <v>20867.944444444427</v>
      </c>
      <c r="K1702" s="57">
        <v>1698</v>
      </c>
      <c r="L1702" s="66">
        <v>44.2</v>
      </c>
      <c r="M1702" s="66">
        <v>0</v>
      </c>
      <c r="N1702" s="65">
        <f t="shared" si="528"/>
        <v>12.277777777777779</v>
      </c>
      <c r="O1702" s="65">
        <f t="shared" si="531"/>
        <v>-0.13888888888888928</v>
      </c>
      <c r="P1702" s="67">
        <f t="shared" si="532"/>
        <v>9494.4722222222099</v>
      </c>
      <c r="Q1702" s="57"/>
      <c r="R1702" s="57"/>
      <c r="AU1702" s="57">
        <v>1698</v>
      </c>
      <c r="AV1702" s="66">
        <v>121.5</v>
      </c>
      <c r="AW1702" s="66">
        <v>0</v>
      </c>
      <c r="AX1702" s="65">
        <f t="shared" si="529"/>
        <v>33.75</v>
      </c>
      <c r="AY1702" s="65">
        <f t="shared" si="533"/>
        <v>2.7777777777778567E-2</v>
      </c>
      <c r="AZ1702" s="67">
        <f t="shared" si="534"/>
        <v>20318.291666666661</v>
      </c>
      <c r="BA1702" s="57"/>
      <c r="BB1702" s="57"/>
      <c r="BL1702" s="57"/>
      <c r="BM1702" s="57">
        <v>1698</v>
      </c>
      <c r="BN1702" s="57">
        <v>128.6</v>
      </c>
      <c r="BO1702" s="66">
        <v>0</v>
      </c>
      <c r="BP1702" s="65">
        <f t="shared" si="530"/>
        <v>35.722222222222221</v>
      </c>
      <c r="BQ1702" s="65">
        <f t="shared" si="535"/>
        <v>2.7777777777778567E-2</v>
      </c>
      <c r="BR1702" s="67">
        <f t="shared" si="536"/>
        <v>20832.222222222204</v>
      </c>
      <c r="BS1702" s="57"/>
      <c r="BT1702" s="57"/>
    </row>
    <row r="1703" spans="1:72" x14ac:dyDescent="0.25">
      <c r="A1703" s="31">
        <v>1703</v>
      </c>
      <c r="B1703" s="56">
        <v>1700</v>
      </c>
      <c r="C1703" s="71">
        <v>128.5</v>
      </c>
      <c r="D1703" s="71">
        <v>0</v>
      </c>
      <c r="E1703" s="71">
        <v>35.694444444444443</v>
      </c>
      <c r="F1703" s="71">
        <v>-2.7777777777778567E-2</v>
      </c>
      <c r="G1703" s="71">
        <v>20903.652777777759</v>
      </c>
      <c r="K1703" s="57">
        <v>1699</v>
      </c>
      <c r="L1703" s="66">
        <v>43.6</v>
      </c>
      <c r="M1703" s="66">
        <v>0</v>
      </c>
      <c r="N1703" s="65">
        <f t="shared" si="528"/>
        <v>12.111111111111111</v>
      </c>
      <c r="O1703" s="65">
        <f t="shared" si="531"/>
        <v>-0.16666666666666785</v>
      </c>
      <c r="P1703" s="67">
        <f t="shared" si="532"/>
        <v>9506.6666666666551</v>
      </c>
      <c r="Q1703" s="57"/>
      <c r="R1703" s="57"/>
      <c r="AU1703" s="57">
        <v>1699</v>
      </c>
      <c r="AV1703" s="66">
        <v>121.5</v>
      </c>
      <c r="AW1703" s="66">
        <v>0</v>
      </c>
      <c r="AX1703" s="65">
        <f t="shared" si="529"/>
        <v>33.75</v>
      </c>
      <c r="AY1703" s="65">
        <f t="shared" si="533"/>
        <v>0</v>
      </c>
      <c r="AZ1703" s="67">
        <f t="shared" si="534"/>
        <v>20352.041666666661</v>
      </c>
      <c r="BA1703" s="57"/>
      <c r="BB1703" s="57"/>
      <c r="BL1703" s="57"/>
      <c r="BM1703" s="57">
        <v>1699</v>
      </c>
      <c r="BN1703" s="57">
        <v>128.6</v>
      </c>
      <c r="BO1703" s="66">
        <v>0</v>
      </c>
      <c r="BP1703" s="65">
        <f t="shared" si="530"/>
        <v>35.722222222222221</v>
      </c>
      <c r="BQ1703" s="65">
        <f t="shared" si="535"/>
        <v>0</v>
      </c>
      <c r="BR1703" s="67">
        <f t="shared" si="536"/>
        <v>20867.944444444427</v>
      </c>
      <c r="BS1703" s="57"/>
      <c r="BT1703" s="57"/>
    </row>
    <row r="1704" spans="1:72" x14ac:dyDescent="0.25">
      <c r="A1704" s="31">
        <v>1704</v>
      </c>
      <c r="B1704" s="56">
        <v>1701</v>
      </c>
      <c r="C1704" s="71">
        <v>128.30000000000001</v>
      </c>
      <c r="D1704" s="71">
        <v>0</v>
      </c>
      <c r="E1704" s="71">
        <v>35.638888888888893</v>
      </c>
      <c r="F1704" s="71">
        <v>-5.5555555555550029E-2</v>
      </c>
      <c r="G1704" s="71">
        <v>20939.319444444427</v>
      </c>
      <c r="K1704" s="57">
        <v>1700</v>
      </c>
      <c r="L1704" s="66">
        <v>43.1</v>
      </c>
      <c r="M1704" s="66">
        <v>0</v>
      </c>
      <c r="N1704" s="65">
        <f t="shared" si="528"/>
        <v>11.972222222222223</v>
      </c>
      <c r="O1704" s="65">
        <f t="shared" si="531"/>
        <v>-0.13888888888888751</v>
      </c>
      <c r="P1704" s="67">
        <f t="shared" si="532"/>
        <v>9518.7083333333212</v>
      </c>
      <c r="Q1704" s="57"/>
      <c r="R1704" s="57"/>
      <c r="AU1704" s="57">
        <v>1700</v>
      </c>
      <c r="AV1704" s="66">
        <v>121.5</v>
      </c>
      <c r="AW1704" s="66">
        <v>0</v>
      </c>
      <c r="AX1704" s="65">
        <f t="shared" si="529"/>
        <v>33.75</v>
      </c>
      <c r="AY1704" s="65">
        <f t="shared" si="533"/>
        <v>0</v>
      </c>
      <c r="AZ1704" s="67">
        <f t="shared" si="534"/>
        <v>20385.791666666661</v>
      </c>
      <c r="BA1704" s="57"/>
      <c r="BB1704" s="57"/>
      <c r="BL1704" s="57"/>
      <c r="BM1704" s="57">
        <v>1700</v>
      </c>
      <c r="BN1704" s="57">
        <v>128.5</v>
      </c>
      <c r="BO1704" s="66">
        <v>0</v>
      </c>
      <c r="BP1704" s="65">
        <f t="shared" si="530"/>
        <v>35.694444444444443</v>
      </c>
      <c r="BQ1704" s="65">
        <f t="shared" si="535"/>
        <v>-2.7777777777778567E-2</v>
      </c>
      <c r="BR1704" s="67">
        <f t="shared" si="536"/>
        <v>20903.652777777759</v>
      </c>
      <c r="BS1704" s="57"/>
      <c r="BT1704" s="57"/>
    </row>
    <row r="1705" spans="1:72" x14ac:dyDescent="0.25">
      <c r="A1705" s="31">
        <v>1705</v>
      </c>
      <c r="B1705" s="56">
        <v>1702</v>
      </c>
      <c r="C1705" s="71">
        <v>128.1</v>
      </c>
      <c r="D1705" s="71">
        <v>0</v>
      </c>
      <c r="E1705" s="71">
        <v>35.583333333333329</v>
      </c>
      <c r="F1705" s="71">
        <v>-5.555555555556424E-2</v>
      </c>
      <c r="G1705" s="71">
        <v>20974.930555555537</v>
      </c>
      <c r="K1705" s="57">
        <v>1701</v>
      </c>
      <c r="L1705" s="66">
        <v>42.8</v>
      </c>
      <c r="M1705" s="66">
        <v>0</v>
      </c>
      <c r="N1705" s="65">
        <f t="shared" si="528"/>
        <v>11.888888888888888</v>
      </c>
      <c r="O1705" s="65">
        <f t="shared" si="531"/>
        <v>-8.3333333333335702E-2</v>
      </c>
      <c r="P1705" s="67">
        <f t="shared" si="532"/>
        <v>9530.638888888876</v>
      </c>
      <c r="Q1705" s="57"/>
      <c r="R1705" s="57"/>
      <c r="AU1705" s="57">
        <v>1701</v>
      </c>
      <c r="AV1705" s="66">
        <v>121.4</v>
      </c>
      <c r="AW1705" s="66">
        <v>0</v>
      </c>
      <c r="AX1705" s="65">
        <f t="shared" si="529"/>
        <v>33.722222222222221</v>
      </c>
      <c r="AY1705" s="65">
        <f t="shared" si="533"/>
        <v>-2.7777777777778567E-2</v>
      </c>
      <c r="AZ1705" s="67">
        <f t="shared" si="534"/>
        <v>20419.52777777777</v>
      </c>
      <c r="BA1705" s="57"/>
      <c r="BB1705" s="57"/>
      <c r="BL1705" s="57"/>
      <c r="BM1705" s="57">
        <v>1701</v>
      </c>
      <c r="BN1705" s="57">
        <v>128.30000000000001</v>
      </c>
      <c r="BO1705" s="66">
        <v>0</v>
      </c>
      <c r="BP1705" s="65">
        <f t="shared" si="530"/>
        <v>35.638888888888893</v>
      </c>
      <c r="BQ1705" s="65">
        <f t="shared" si="535"/>
        <v>-5.5555555555550029E-2</v>
      </c>
      <c r="BR1705" s="67">
        <f t="shared" si="536"/>
        <v>20939.319444444427</v>
      </c>
      <c r="BS1705" s="57"/>
      <c r="BT1705" s="57"/>
    </row>
    <row r="1706" spans="1:72" x14ac:dyDescent="0.25">
      <c r="A1706" s="31">
        <v>1706</v>
      </c>
      <c r="B1706" s="56">
        <v>1703</v>
      </c>
      <c r="C1706" s="71">
        <v>127.9</v>
      </c>
      <c r="D1706" s="71">
        <v>0</v>
      </c>
      <c r="E1706" s="71">
        <v>35.527777777777779</v>
      </c>
      <c r="F1706" s="71">
        <v>-5.5555555555550029E-2</v>
      </c>
      <c r="G1706" s="71">
        <v>21010.486111111091</v>
      </c>
      <c r="K1706" s="57">
        <v>1702</v>
      </c>
      <c r="L1706" s="66">
        <v>42.7</v>
      </c>
      <c r="M1706" s="66">
        <v>0</v>
      </c>
      <c r="N1706" s="65">
        <f t="shared" si="528"/>
        <v>11.861111111111112</v>
      </c>
      <c r="O1706" s="65">
        <f t="shared" si="531"/>
        <v>-2.7777777777775015E-2</v>
      </c>
      <c r="P1706" s="67">
        <f t="shared" si="532"/>
        <v>9542.513888888876</v>
      </c>
      <c r="Q1706" s="57"/>
      <c r="R1706" s="57"/>
      <c r="AU1706" s="57">
        <v>1702</v>
      </c>
      <c r="AV1706" s="66">
        <v>121.3</v>
      </c>
      <c r="AW1706" s="66">
        <v>0</v>
      </c>
      <c r="AX1706" s="65">
        <f t="shared" si="529"/>
        <v>33.694444444444443</v>
      </c>
      <c r="AY1706" s="65">
        <f t="shared" si="533"/>
        <v>-2.7777777777778567E-2</v>
      </c>
      <c r="AZ1706" s="67">
        <f t="shared" si="534"/>
        <v>20453.236111111102</v>
      </c>
      <c r="BA1706" s="57"/>
      <c r="BB1706" s="57"/>
      <c r="BL1706" s="57"/>
      <c r="BM1706" s="57">
        <v>1702</v>
      </c>
      <c r="BN1706" s="57">
        <v>128.1</v>
      </c>
      <c r="BO1706" s="66">
        <v>0</v>
      </c>
      <c r="BP1706" s="65">
        <f t="shared" si="530"/>
        <v>35.583333333333329</v>
      </c>
      <c r="BQ1706" s="65">
        <f t="shared" si="535"/>
        <v>-5.555555555556424E-2</v>
      </c>
      <c r="BR1706" s="67">
        <f t="shared" si="536"/>
        <v>20974.930555555537</v>
      </c>
      <c r="BS1706" s="57"/>
      <c r="BT1706" s="57"/>
    </row>
    <row r="1707" spans="1:72" x14ac:dyDescent="0.25">
      <c r="A1707" s="31">
        <v>1707</v>
      </c>
      <c r="B1707" s="56">
        <v>1704</v>
      </c>
      <c r="C1707" s="71">
        <v>127.6</v>
      </c>
      <c r="D1707" s="71">
        <v>0</v>
      </c>
      <c r="E1707" s="71">
        <v>35.444444444444443</v>
      </c>
      <c r="F1707" s="71">
        <v>-8.3333333333335702E-2</v>
      </c>
      <c r="G1707" s="71">
        <v>21045.972222222201</v>
      </c>
      <c r="K1707" s="57">
        <v>1703</v>
      </c>
      <c r="L1707" s="66">
        <v>42.8</v>
      </c>
      <c r="M1707" s="66">
        <v>0</v>
      </c>
      <c r="N1707" s="65">
        <f t="shared" si="528"/>
        <v>11.888888888888888</v>
      </c>
      <c r="O1707" s="65">
        <f t="shared" si="531"/>
        <v>2.7777777777775015E-2</v>
      </c>
      <c r="P1707" s="67">
        <f t="shared" si="532"/>
        <v>9554.388888888876</v>
      </c>
      <c r="Q1707" s="57"/>
      <c r="R1707" s="57"/>
      <c r="AU1707" s="57">
        <v>1703</v>
      </c>
      <c r="AV1707" s="66">
        <v>121.1</v>
      </c>
      <c r="AW1707" s="66">
        <v>0</v>
      </c>
      <c r="AX1707" s="65">
        <f t="shared" si="529"/>
        <v>33.638888888888886</v>
      </c>
      <c r="AY1707" s="65">
        <f t="shared" si="533"/>
        <v>-5.5555555555557135E-2</v>
      </c>
      <c r="AZ1707" s="67">
        <f t="shared" si="534"/>
        <v>20486.90277777777</v>
      </c>
      <c r="BA1707" s="57"/>
      <c r="BB1707" s="57"/>
      <c r="BM1707" s="57">
        <v>1703</v>
      </c>
      <c r="BN1707" s="57">
        <v>127.9</v>
      </c>
      <c r="BO1707" s="66">
        <v>0</v>
      </c>
      <c r="BP1707" s="65">
        <f t="shared" si="530"/>
        <v>35.527777777777779</v>
      </c>
      <c r="BQ1707" s="65">
        <f t="shared" si="535"/>
        <v>-5.5555555555550029E-2</v>
      </c>
      <c r="BR1707" s="67">
        <f t="shared" si="536"/>
        <v>21010.486111111091</v>
      </c>
      <c r="BS1707" s="57"/>
      <c r="BT1707" s="57"/>
    </row>
    <row r="1708" spans="1:72" x14ac:dyDescent="0.25">
      <c r="A1708" s="31">
        <v>1708</v>
      </c>
      <c r="B1708" s="56">
        <v>1705</v>
      </c>
      <c r="C1708" s="71">
        <v>127.4</v>
      </c>
      <c r="D1708" s="71">
        <v>0</v>
      </c>
      <c r="E1708" s="71">
        <v>35.388888888888893</v>
      </c>
      <c r="F1708" s="71">
        <v>-5.5555555555550029E-2</v>
      </c>
      <c r="G1708" s="71">
        <v>21081.388888888869</v>
      </c>
      <c r="K1708" s="57">
        <v>1704</v>
      </c>
      <c r="L1708" s="66">
        <v>43.3</v>
      </c>
      <c r="M1708" s="66">
        <v>0</v>
      </c>
      <c r="N1708" s="65">
        <f t="shared" si="528"/>
        <v>12.027777777777777</v>
      </c>
      <c r="O1708" s="65">
        <f t="shared" si="531"/>
        <v>0.13888888888888928</v>
      </c>
      <c r="P1708" s="67">
        <f t="shared" si="532"/>
        <v>9566.3472222222099</v>
      </c>
      <c r="Q1708" s="57"/>
      <c r="R1708" s="57"/>
      <c r="AU1708" s="57">
        <v>1704</v>
      </c>
      <c r="AV1708" s="66">
        <v>120.9</v>
      </c>
      <c r="AW1708" s="66">
        <v>0</v>
      </c>
      <c r="AX1708" s="65">
        <f t="shared" si="529"/>
        <v>33.583333333333336</v>
      </c>
      <c r="AY1708" s="65">
        <f t="shared" si="533"/>
        <v>-5.5555555555550029E-2</v>
      </c>
      <c r="AZ1708" s="67">
        <f t="shared" si="534"/>
        <v>20520.51388888888</v>
      </c>
      <c r="BA1708" s="57"/>
      <c r="BB1708" s="57"/>
      <c r="BM1708" s="57">
        <v>1704</v>
      </c>
      <c r="BN1708" s="57">
        <v>127.6</v>
      </c>
      <c r="BO1708" s="66">
        <v>0</v>
      </c>
      <c r="BP1708" s="65">
        <f t="shared" si="530"/>
        <v>35.444444444444443</v>
      </c>
      <c r="BQ1708" s="65">
        <f t="shared" si="535"/>
        <v>-8.3333333333335702E-2</v>
      </c>
      <c r="BR1708" s="67">
        <f t="shared" si="536"/>
        <v>21045.972222222201</v>
      </c>
      <c r="BS1708" s="57"/>
      <c r="BT1708" s="57"/>
    </row>
    <row r="1709" spans="1:72" x14ac:dyDescent="0.25">
      <c r="A1709" s="31">
        <v>1709</v>
      </c>
      <c r="B1709" s="56">
        <v>1706</v>
      </c>
      <c r="C1709" s="71">
        <v>127.2</v>
      </c>
      <c r="D1709" s="71">
        <v>0</v>
      </c>
      <c r="E1709" s="71">
        <v>35.333333333333336</v>
      </c>
      <c r="F1709" s="71">
        <v>-5.5555555555557135E-2</v>
      </c>
      <c r="G1709" s="71">
        <v>21116.749999999978</v>
      </c>
      <c r="K1709" s="57">
        <v>1705</v>
      </c>
      <c r="L1709" s="66">
        <v>43.9</v>
      </c>
      <c r="M1709" s="66">
        <v>0</v>
      </c>
      <c r="N1709" s="65">
        <f t="shared" si="528"/>
        <v>12.194444444444443</v>
      </c>
      <c r="O1709" s="65">
        <f t="shared" si="531"/>
        <v>0.16666666666666607</v>
      </c>
      <c r="P1709" s="67">
        <f t="shared" si="532"/>
        <v>9578.4583333333212</v>
      </c>
      <c r="Q1709" s="57"/>
      <c r="R1709" s="57"/>
      <c r="AU1709" s="57">
        <v>1705</v>
      </c>
      <c r="AV1709" s="66">
        <v>120.6</v>
      </c>
      <c r="AW1709" s="66">
        <v>0</v>
      </c>
      <c r="AX1709" s="65">
        <f t="shared" si="529"/>
        <v>33.5</v>
      </c>
      <c r="AY1709" s="65">
        <f t="shared" si="533"/>
        <v>-8.3333333333335702E-2</v>
      </c>
      <c r="AZ1709" s="67">
        <f t="shared" si="534"/>
        <v>20554.055555555547</v>
      </c>
      <c r="BA1709" s="57"/>
      <c r="BB1709" s="57"/>
      <c r="BM1709" s="57">
        <v>1705</v>
      </c>
      <c r="BN1709" s="57">
        <v>127.4</v>
      </c>
      <c r="BO1709" s="66">
        <v>0</v>
      </c>
      <c r="BP1709" s="65">
        <f t="shared" si="530"/>
        <v>35.388888888888893</v>
      </c>
      <c r="BQ1709" s="65">
        <f t="shared" si="535"/>
        <v>-5.5555555555550029E-2</v>
      </c>
      <c r="BR1709" s="67">
        <f t="shared" si="536"/>
        <v>21081.388888888869</v>
      </c>
      <c r="BS1709" s="57"/>
      <c r="BT1709" s="57"/>
    </row>
    <row r="1710" spans="1:72" x14ac:dyDescent="0.25">
      <c r="A1710" s="31">
        <v>1710</v>
      </c>
      <c r="B1710" s="56">
        <v>1707</v>
      </c>
      <c r="C1710" s="71">
        <v>127</v>
      </c>
      <c r="D1710" s="71">
        <v>0</v>
      </c>
      <c r="E1710" s="71">
        <v>35.277777777777779</v>
      </c>
      <c r="F1710" s="71">
        <v>-5.5555555555557135E-2</v>
      </c>
      <c r="G1710" s="71">
        <v>21152.055555555533</v>
      </c>
      <c r="K1710" s="57">
        <v>1706</v>
      </c>
      <c r="L1710" s="66">
        <v>44.6</v>
      </c>
      <c r="M1710" s="66">
        <v>0</v>
      </c>
      <c r="N1710" s="65">
        <f t="shared" si="528"/>
        <v>12.388888888888889</v>
      </c>
      <c r="O1710" s="65">
        <f t="shared" si="531"/>
        <v>0.19444444444444642</v>
      </c>
      <c r="P1710" s="67">
        <f t="shared" si="532"/>
        <v>9590.7499999999873</v>
      </c>
      <c r="Q1710" s="57"/>
      <c r="R1710" s="57"/>
      <c r="AU1710" s="57">
        <v>1706</v>
      </c>
      <c r="AV1710" s="66">
        <v>120.4</v>
      </c>
      <c r="AW1710" s="66">
        <v>0</v>
      </c>
      <c r="AX1710" s="65">
        <f t="shared" si="529"/>
        <v>33.444444444444443</v>
      </c>
      <c r="AY1710" s="65">
        <f t="shared" si="533"/>
        <v>-5.5555555555557135E-2</v>
      </c>
      <c r="AZ1710" s="67">
        <f t="shared" si="534"/>
        <v>20587.52777777777</v>
      </c>
      <c r="BA1710" s="57"/>
      <c r="BB1710" s="57"/>
      <c r="BM1710" s="57">
        <v>1706</v>
      </c>
      <c r="BN1710" s="57">
        <v>127.2</v>
      </c>
      <c r="BO1710" s="66">
        <v>0</v>
      </c>
      <c r="BP1710" s="65">
        <f t="shared" si="530"/>
        <v>35.333333333333336</v>
      </c>
      <c r="BQ1710" s="65">
        <f t="shared" si="535"/>
        <v>-5.5555555555557135E-2</v>
      </c>
      <c r="BR1710" s="67">
        <f t="shared" si="536"/>
        <v>21116.749999999978</v>
      </c>
      <c r="BS1710" s="57"/>
      <c r="BT1710" s="57"/>
    </row>
    <row r="1711" spans="1:72" x14ac:dyDescent="0.25">
      <c r="A1711" s="31">
        <v>1711</v>
      </c>
      <c r="B1711" s="56">
        <v>1708</v>
      </c>
      <c r="C1711" s="71">
        <v>126.9</v>
      </c>
      <c r="D1711" s="71">
        <v>0</v>
      </c>
      <c r="E1711" s="71">
        <v>35.25</v>
      </c>
      <c r="F1711" s="71">
        <v>-2.7777777777778567E-2</v>
      </c>
      <c r="G1711" s="71">
        <v>21187.319444444423</v>
      </c>
      <c r="K1711" s="57">
        <v>1707</v>
      </c>
      <c r="L1711" s="66">
        <v>45.4</v>
      </c>
      <c r="M1711" s="66">
        <v>0</v>
      </c>
      <c r="N1711" s="65">
        <f t="shared" si="528"/>
        <v>12.611111111111111</v>
      </c>
      <c r="O1711" s="65">
        <f t="shared" si="531"/>
        <v>0.22222222222222143</v>
      </c>
      <c r="P1711" s="67">
        <f t="shared" si="532"/>
        <v>9603.2499999999873</v>
      </c>
      <c r="Q1711" s="57"/>
      <c r="R1711" s="57"/>
      <c r="AU1711" s="57">
        <v>1707</v>
      </c>
      <c r="AV1711" s="66">
        <v>120.2</v>
      </c>
      <c r="AW1711" s="66">
        <v>0</v>
      </c>
      <c r="AX1711" s="65">
        <f t="shared" si="529"/>
        <v>33.388888888888886</v>
      </c>
      <c r="AY1711" s="65">
        <f t="shared" si="533"/>
        <v>-5.5555555555557135E-2</v>
      </c>
      <c r="AZ1711" s="67">
        <f t="shared" si="534"/>
        <v>20620.944444444438</v>
      </c>
      <c r="BA1711" s="57"/>
      <c r="BB1711" s="57"/>
      <c r="BM1711" s="57">
        <v>1707</v>
      </c>
      <c r="BN1711" s="57">
        <v>127</v>
      </c>
      <c r="BO1711" s="66">
        <v>0</v>
      </c>
      <c r="BP1711" s="65">
        <f t="shared" si="530"/>
        <v>35.277777777777779</v>
      </c>
      <c r="BQ1711" s="65">
        <f t="shared" si="535"/>
        <v>-5.5555555555557135E-2</v>
      </c>
      <c r="BR1711" s="67">
        <f t="shared" si="536"/>
        <v>21152.055555555533</v>
      </c>
      <c r="BS1711" s="57"/>
      <c r="BT1711" s="57"/>
    </row>
    <row r="1712" spans="1:72" x14ac:dyDescent="0.25">
      <c r="A1712" s="31">
        <v>1712</v>
      </c>
      <c r="B1712" s="56">
        <v>1709</v>
      </c>
      <c r="C1712" s="71">
        <v>126.8</v>
      </c>
      <c r="D1712" s="71">
        <v>0</v>
      </c>
      <c r="E1712" s="71">
        <v>35.222222222222221</v>
      </c>
      <c r="F1712" s="71">
        <v>-2.7777777777778567E-2</v>
      </c>
      <c r="G1712" s="71">
        <v>21222.555555555533</v>
      </c>
      <c r="K1712" s="57">
        <v>1708</v>
      </c>
      <c r="L1712" s="66">
        <v>46.3</v>
      </c>
      <c r="M1712" s="66">
        <v>0</v>
      </c>
      <c r="N1712" s="65">
        <f t="shared" si="528"/>
        <v>12.861111111111111</v>
      </c>
      <c r="O1712" s="65">
        <f t="shared" si="531"/>
        <v>0.25</v>
      </c>
      <c r="P1712" s="67">
        <f t="shared" si="532"/>
        <v>9615.9861111110986</v>
      </c>
      <c r="Q1712" s="57"/>
      <c r="R1712" s="57"/>
      <c r="AU1712" s="57">
        <v>1708</v>
      </c>
      <c r="AV1712" s="66">
        <v>120.1</v>
      </c>
      <c r="AW1712" s="66">
        <v>0</v>
      </c>
      <c r="AX1712" s="65">
        <f t="shared" si="529"/>
        <v>33.361111111111107</v>
      </c>
      <c r="AY1712" s="65">
        <f t="shared" si="533"/>
        <v>-2.7777777777778567E-2</v>
      </c>
      <c r="AZ1712" s="67">
        <f t="shared" si="534"/>
        <v>20654.319444444438</v>
      </c>
      <c r="BA1712" s="57"/>
      <c r="BB1712" s="57"/>
      <c r="BM1712" s="57">
        <v>1708</v>
      </c>
      <c r="BN1712" s="57">
        <v>126.9</v>
      </c>
      <c r="BO1712" s="66">
        <v>0</v>
      </c>
      <c r="BP1712" s="65">
        <f t="shared" si="530"/>
        <v>35.25</v>
      </c>
      <c r="BQ1712" s="65">
        <f t="shared" si="535"/>
        <v>-2.7777777777778567E-2</v>
      </c>
      <c r="BR1712" s="67">
        <f t="shared" si="536"/>
        <v>21187.319444444423</v>
      </c>
      <c r="BS1712" s="57"/>
      <c r="BT1712" s="57"/>
    </row>
    <row r="1713" spans="1:72" x14ac:dyDescent="0.25">
      <c r="A1713" s="31">
        <v>1713</v>
      </c>
      <c r="B1713" s="56">
        <v>1710</v>
      </c>
      <c r="C1713" s="71">
        <v>126.7</v>
      </c>
      <c r="D1713" s="71">
        <v>0</v>
      </c>
      <c r="E1713" s="71">
        <v>35.194444444444443</v>
      </c>
      <c r="F1713" s="71">
        <v>-2.7777777777778567E-2</v>
      </c>
      <c r="G1713" s="71">
        <v>21257.763888888865</v>
      </c>
      <c r="K1713" s="57">
        <v>1709</v>
      </c>
      <c r="L1713" s="66">
        <v>47.2</v>
      </c>
      <c r="M1713" s="66">
        <v>0</v>
      </c>
      <c r="N1713" s="65">
        <f t="shared" si="528"/>
        <v>13.111111111111111</v>
      </c>
      <c r="O1713" s="65">
        <f t="shared" si="531"/>
        <v>0.25</v>
      </c>
      <c r="P1713" s="67">
        <f t="shared" si="532"/>
        <v>9628.9722222222099</v>
      </c>
      <c r="Q1713" s="57"/>
      <c r="R1713" s="57"/>
      <c r="AU1713" s="57">
        <v>1709</v>
      </c>
      <c r="AV1713" s="66">
        <v>119.9</v>
      </c>
      <c r="AW1713" s="66">
        <v>0</v>
      </c>
      <c r="AX1713" s="65">
        <f t="shared" si="529"/>
        <v>33.305555555555557</v>
      </c>
      <c r="AY1713" s="65">
        <f t="shared" si="533"/>
        <v>-5.5555555555550029E-2</v>
      </c>
      <c r="AZ1713" s="67">
        <f t="shared" si="534"/>
        <v>20687.65277777777</v>
      </c>
      <c r="BA1713" s="57"/>
      <c r="BB1713" s="57"/>
      <c r="BM1713" s="57">
        <v>1709</v>
      </c>
      <c r="BN1713" s="57">
        <v>126.8</v>
      </c>
      <c r="BO1713" s="66">
        <v>0</v>
      </c>
      <c r="BP1713" s="65">
        <f t="shared" si="530"/>
        <v>35.222222222222221</v>
      </c>
      <c r="BQ1713" s="65">
        <f t="shared" si="535"/>
        <v>-2.7777777777778567E-2</v>
      </c>
      <c r="BR1713" s="67">
        <f t="shared" si="536"/>
        <v>21222.555555555533</v>
      </c>
      <c r="BS1713" s="57"/>
      <c r="BT1713" s="57"/>
    </row>
    <row r="1714" spans="1:72" x14ac:dyDescent="0.25">
      <c r="A1714" s="31">
        <v>1714</v>
      </c>
      <c r="B1714" s="56">
        <v>1711</v>
      </c>
      <c r="C1714" s="71">
        <v>126.8</v>
      </c>
      <c r="D1714" s="71">
        <v>0</v>
      </c>
      <c r="E1714" s="71">
        <v>35.222222222222221</v>
      </c>
      <c r="F1714" s="71">
        <v>2.7777777777778567E-2</v>
      </c>
      <c r="G1714" s="71">
        <v>21292.972222222197</v>
      </c>
      <c r="K1714" s="57">
        <v>1710</v>
      </c>
      <c r="L1714" s="66">
        <v>47.8</v>
      </c>
      <c r="M1714" s="66">
        <v>0</v>
      </c>
      <c r="N1714" s="65">
        <f t="shared" si="528"/>
        <v>13.277777777777777</v>
      </c>
      <c r="O1714" s="65">
        <f t="shared" si="531"/>
        <v>0.16666666666666607</v>
      </c>
      <c r="P1714" s="67">
        <f t="shared" si="532"/>
        <v>9642.1666666666551</v>
      </c>
      <c r="Q1714" s="57"/>
      <c r="R1714" s="57"/>
      <c r="AU1714" s="57">
        <v>1710</v>
      </c>
      <c r="AV1714" s="66">
        <v>119.8</v>
      </c>
      <c r="AW1714" s="66">
        <v>0</v>
      </c>
      <c r="AX1714" s="65">
        <f t="shared" si="529"/>
        <v>33.277777777777779</v>
      </c>
      <c r="AY1714" s="65">
        <f t="shared" si="533"/>
        <v>-2.7777777777778567E-2</v>
      </c>
      <c r="AZ1714" s="67">
        <f t="shared" si="534"/>
        <v>20720.944444444438</v>
      </c>
      <c r="BA1714" s="57"/>
      <c r="BB1714" s="57"/>
      <c r="BM1714" s="57">
        <v>1710</v>
      </c>
      <c r="BN1714" s="57">
        <v>126.7</v>
      </c>
      <c r="BO1714" s="66">
        <v>0</v>
      </c>
      <c r="BP1714" s="65">
        <f t="shared" si="530"/>
        <v>35.194444444444443</v>
      </c>
      <c r="BQ1714" s="65">
        <f t="shared" si="535"/>
        <v>-2.7777777777778567E-2</v>
      </c>
      <c r="BR1714" s="67">
        <f t="shared" si="536"/>
        <v>21257.763888888865</v>
      </c>
      <c r="BS1714" s="57"/>
      <c r="BT1714" s="57"/>
    </row>
    <row r="1715" spans="1:72" x14ac:dyDescent="0.25">
      <c r="A1715" s="31">
        <v>1715</v>
      </c>
      <c r="B1715" s="56">
        <v>1712</v>
      </c>
      <c r="C1715" s="71">
        <v>126.9</v>
      </c>
      <c r="D1715" s="71">
        <v>0</v>
      </c>
      <c r="E1715" s="71">
        <v>35.25</v>
      </c>
      <c r="F1715" s="71">
        <v>2.7777777777778567E-2</v>
      </c>
      <c r="G1715" s="71">
        <v>21328.208333333307</v>
      </c>
      <c r="K1715" s="57">
        <v>1711</v>
      </c>
      <c r="L1715" s="66">
        <v>48.2</v>
      </c>
      <c r="M1715" s="66">
        <v>0</v>
      </c>
      <c r="N1715" s="65">
        <f t="shared" si="528"/>
        <v>13.388888888888889</v>
      </c>
      <c r="O1715" s="65">
        <f t="shared" si="531"/>
        <v>0.11111111111111249</v>
      </c>
      <c r="P1715" s="67">
        <f t="shared" si="532"/>
        <v>9655.4999999999891</v>
      </c>
      <c r="Q1715" s="57"/>
      <c r="R1715" s="57"/>
      <c r="AU1715" s="57">
        <v>1711</v>
      </c>
      <c r="AV1715" s="66">
        <v>119.8</v>
      </c>
      <c r="AW1715" s="66">
        <v>0</v>
      </c>
      <c r="AX1715" s="65">
        <f t="shared" si="529"/>
        <v>33.277777777777779</v>
      </c>
      <c r="AY1715" s="65">
        <f t="shared" si="533"/>
        <v>0</v>
      </c>
      <c r="AZ1715" s="67">
        <f t="shared" si="534"/>
        <v>20754.222222222215</v>
      </c>
      <c r="BA1715" s="57"/>
      <c r="BB1715" s="57"/>
      <c r="BM1715" s="57">
        <v>1711</v>
      </c>
      <c r="BN1715" s="57">
        <v>126.8</v>
      </c>
      <c r="BO1715" s="66">
        <v>0</v>
      </c>
      <c r="BP1715" s="65">
        <f t="shared" si="530"/>
        <v>35.222222222222221</v>
      </c>
      <c r="BQ1715" s="65">
        <f t="shared" si="535"/>
        <v>2.7777777777778567E-2</v>
      </c>
      <c r="BR1715" s="67">
        <f t="shared" si="536"/>
        <v>21292.972222222197</v>
      </c>
      <c r="BS1715" s="57"/>
      <c r="BT1715" s="57"/>
    </row>
    <row r="1716" spans="1:72" x14ac:dyDescent="0.25">
      <c r="A1716" s="31">
        <v>1716</v>
      </c>
      <c r="B1716" s="56">
        <v>1713</v>
      </c>
      <c r="C1716" s="71">
        <v>127.1</v>
      </c>
      <c r="D1716" s="71">
        <v>0</v>
      </c>
      <c r="E1716" s="71">
        <v>35.30555555555555</v>
      </c>
      <c r="F1716" s="71">
        <v>5.5555555555550029E-2</v>
      </c>
      <c r="G1716" s="71">
        <v>21363.486111111084</v>
      </c>
      <c r="K1716" s="57">
        <v>1712</v>
      </c>
      <c r="L1716" s="66">
        <v>48.5</v>
      </c>
      <c r="M1716" s="66">
        <v>0</v>
      </c>
      <c r="N1716" s="65">
        <f t="shared" si="528"/>
        <v>13.472222222222221</v>
      </c>
      <c r="O1716" s="65">
        <f t="shared" si="531"/>
        <v>8.3333333333332149E-2</v>
      </c>
      <c r="P1716" s="67">
        <f t="shared" si="532"/>
        <v>9668.9305555555438</v>
      </c>
      <c r="Q1716" s="57"/>
      <c r="R1716" s="57"/>
      <c r="AU1716" s="57">
        <v>1712</v>
      </c>
      <c r="AV1716" s="66">
        <v>119.9</v>
      </c>
      <c r="AW1716" s="66">
        <v>0</v>
      </c>
      <c r="AX1716" s="65">
        <f t="shared" si="529"/>
        <v>33.305555555555557</v>
      </c>
      <c r="AY1716" s="65">
        <f t="shared" si="533"/>
        <v>2.7777777777778567E-2</v>
      </c>
      <c r="AZ1716" s="67">
        <f t="shared" si="534"/>
        <v>20787.513888888883</v>
      </c>
      <c r="BA1716" s="57"/>
      <c r="BB1716" s="57"/>
      <c r="BM1716" s="57">
        <v>1712</v>
      </c>
      <c r="BN1716" s="57">
        <v>126.9</v>
      </c>
      <c r="BO1716" s="66">
        <v>0</v>
      </c>
      <c r="BP1716" s="65">
        <f t="shared" si="530"/>
        <v>35.25</v>
      </c>
      <c r="BQ1716" s="65">
        <f t="shared" si="535"/>
        <v>2.7777777777778567E-2</v>
      </c>
      <c r="BR1716" s="67">
        <f t="shared" si="536"/>
        <v>21328.208333333307</v>
      </c>
      <c r="BS1716" s="57"/>
      <c r="BT1716" s="57"/>
    </row>
    <row r="1717" spans="1:72" x14ac:dyDescent="0.25">
      <c r="A1717" s="31">
        <v>1717</v>
      </c>
      <c r="B1717" s="56">
        <v>1714</v>
      </c>
      <c r="C1717" s="71">
        <v>127.4</v>
      </c>
      <c r="D1717" s="71">
        <v>0</v>
      </c>
      <c r="E1717" s="71">
        <v>35.388888888888893</v>
      </c>
      <c r="F1717" s="71">
        <v>8.3333333333342807E-2</v>
      </c>
      <c r="G1717" s="71">
        <v>21398.833333333307</v>
      </c>
      <c r="K1717" s="57">
        <v>1713</v>
      </c>
      <c r="L1717" s="66">
        <v>48.7</v>
      </c>
      <c r="M1717" s="66">
        <v>0</v>
      </c>
      <c r="N1717" s="65">
        <f t="shared" si="528"/>
        <v>13.527777777777779</v>
      </c>
      <c r="O1717" s="65">
        <f t="shared" si="531"/>
        <v>5.5555555555557135E-2</v>
      </c>
      <c r="P1717" s="67">
        <f t="shared" si="532"/>
        <v>9682.4305555555438</v>
      </c>
      <c r="Q1717" s="57"/>
      <c r="R1717" s="57"/>
      <c r="AU1717" s="57">
        <v>1713</v>
      </c>
      <c r="AV1717" s="66">
        <v>120</v>
      </c>
      <c r="AW1717" s="66">
        <v>0</v>
      </c>
      <c r="AX1717" s="65">
        <f t="shared" si="529"/>
        <v>33.333333333333336</v>
      </c>
      <c r="AY1717" s="65">
        <f t="shared" si="533"/>
        <v>2.7777777777778567E-2</v>
      </c>
      <c r="AZ1717" s="67">
        <f t="shared" si="534"/>
        <v>20820.833333333328</v>
      </c>
      <c r="BA1717" s="57"/>
      <c r="BB1717" s="57"/>
      <c r="BM1717" s="57">
        <v>1713</v>
      </c>
      <c r="BN1717" s="57">
        <v>127.1</v>
      </c>
      <c r="BO1717" s="66">
        <v>0</v>
      </c>
      <c r="BP1717" s="65">
        <f t="shared" si="530"/>
        <v>35.30555555555555</v>
      </c>
      <c r="BQ1717" s="65">
        <f t="shared" si="535"/>
        <v>5.5555555555550029E-2</v>
      </c>
      <c r="BR1717" s="67">
        <f t="shared" si="536"/>
        <v>21363.486111111084</v>
      </c>
      <c r="BS1717" s="57"/>
      <c r="BT1717" s="57"/>
    </row>
    <row r="1718" spans="1:72" x14ac:dyDescent="0.25">
      <c r="A1718" s="31">
        <v>1718</v>
      </c>
      <c r="B1718" s="56">
        <v>1715</v>
      </c>
      <c r="C1718" s="71">
        <v>127.7</v>
      </c>
      <c r="D1718" s="71">
        <v>0</v>
      </c>
      <c r="E1718" s="71">
        <v>35.472222222222221</v>
      </c>
      <c r="F1718" s="71">
        <v>8.3333333333328596E-2</v>
      </c>
      <c r="G1718" s="71">
        <v>21434.263888888861</v>
      </c>
      <c r="K1718" s="57">
        <v>1714</v>
      </c>
      <c r="L1718" s="66">
        <v>48.9</v>
      </c>
      <c r="M1718" s="66">
        <v>0</v>
      </c>
      <c r="N1718" s="65">
        <f t="shared" si="528"/>
        <v>13.583333333333332</v>
      </c>
      <c r="O1718" s="65">
        <f t="shared" si="531"/>
        <v>5.5555555555553582E-2</v>
      </c>
      <c r="P1718" s="67">
        <f t="shared" si="532"/>
        <v>9695.9861111110986</v>
      </c>
      <c r="Q1718" s="57"/>
      <c r="R1718" s="57"/>
      <c r="AU1718" s="57">
        <v>1714</v>
      </c>
      <c r="AV1718" s="66">
        <v>120.2</v>
      </c>
      <c r="AW1718" s="66">
        <v>0</v>
      </c>
      <c r="AX1718" s="65">
        <f t="shared" si="529"/>
        <v>33.388888888888886</v>
      </c>
      <c r="AY1718" s="65">
        <f t="shared" si="533"/>
        <v>5.5555555555550029E-2</v>
      </c>
      <c r="AZ1718" s="67">
        <f t="shared" si="534"/>
        <v>20854.194444444438</v>
      </c>
      <c r="BA1718" s="57"/>
      <c r="BB1718" s="57"/>
      <c r="BM1718" s="57">
        <v>1714</v>
      </c>
      <c r="BN1718" s="57">
        <v>127.4</v>
      </c>
      <c r="BO1718" s="66">
        <v>0</v>
      </c>
      <c r="BP1718" s="65">
        <f t="shared" si="530"/>
        <v>35.388888888888893</v>
      </c>
      <c r="BQ1718" s="65">
        <f t="shared" si="535"/>
        <v>8.3333333333342807E-2</v>
      </c>
      <c r="BR1718" s="67">
        <f t="shared" si="536"/>
        <v>21398.833333333307</v>
      </c>
      <c r="BS1718" s="57"/>
      <c r="BT1718" s="57"/>
    </row>
    <row r="1719" spans="1:72" x14ac:dyDescent="0.25">
      <c r="A1719" s="31">
        <v>1719</v>
      </c>
      <c r="B1719" s="56">
        <v>1716</v>
      </c>
      <c r="C1719" s="71">
        <v>128.1</v>
      </c>
      <c r="D1719" s="71">
        <v>0</v>
      </c>
      <c r="E1719" s="71">
        <v>35.583333333333329</v>
      </c>
      <c r="F1719" s="71">
        <v>0.11111111111110716</v>
      </c>
      <c r="G1719" s="71">
        <v>21469.791666666639</v>
      </c>
      <c r="K1719" s="57">
        <v>1715</v>
      </c>
      <c r="L1719" s="66">
        <v>49.1</v>
      </c>
      <c r="M1719" s="66">
        <v>0</v>
      </c>
      <c r="N1719" s="65">
        <f t="shared" si="528"/>
        <v>13.638888888888889</v>
      </c>
      <c r="O1719" s="65">
        <f t="shared" si="531"/>
        <v>5.5555555555557135E-2</v>
      </c>
      <c r="P1719" s="67">
        <f t="shared" si="532"/>
        <v>9709.5972222222099</v>
      </c>
      <c r="Q1719" s="57"/>
      <c r="R1719" s="57"/>
      <c r="AU1719" s="57">
        <v>1715</v>
      </c>
      <c r="AV1719" s="66">
        <v>120.4</v>
      </c>
      <c r="AW1719" s="66">
        <v>0</v>
      </c>
      <c r="AX1719" s="65">
        <f t="shared" si="529"/>
        <v>33.444444444444443</v>
      </c>
      <c r="AY1719" s="65">
        <f t="shared" si="533"/>
        <v>5.5555555555557135E-2</v>
      </c>
      <c r="AZ1719" s="67">
        <f t="shared" si="534"/>
        <v>20887.611111111106</v>
      </c>
      <c r="BA1719" s="57"/>
      <c r="BB1719" s="57"/>
      <c r="BM1719" s="57">
        <v>1715</v>
      </c>
      <c r="BN1719" s="57">
        <v>127.7</v>
      </c>
      <c r="BO1719" s="66">
        <v>0</v>
      </c>
      <c r="BP1719" s="65">
        <f t="shared" si="530"/>
        <v>35.472222222222221</v>
      </c>
      <c r="BQ1719" s="65">
        <f t="shared" si="535"/>
        <v>8.3333333333328596E-2</v>
      </c>
      <c r="BR1719" s="67">
        <f t="shared" si="536"/>
        <v>21434.263888888861</v>
      </c>
      <c r="BS1719" s="57"/>
      <c r="BT1719" s="57"/>
    </row>
    <row r="1720" spans="1:72" x14ac:dyDescent="0.25">
      <c r="A1720" s="31">
        <v>1720</v>
      </c>
      <c r="B1720" s="56">
        <v>1717</v>
      </c>
      <c r="C1720" s="71">
        <v>128.5</v>
      </c>
      <c r="D1720" s="71">
        <v>0</v>
      </c>
      <c r="E1720" s="71">
        <v>35.694444444444443</v>
      </c>
      <c r="F1720" s="71">
        <v>0.11111111111111427</v>
      </c>
      <c r="G1720" s="71">
        <v>21505.430555555529</v>
      </c>
      <c r="K1720" s="57">
        <v>1716</v>
      </c>
      <c r="L1720" s="66">
        <v>49.1</v>
      </c>
      <c r="M1720" s="66">
        <v>0</v>
      </c>
      <c r="N1720" s="65">
        <f t="shared" si="528"/>
        <v>13.638888888888889</v>
      </c>
      <c r="O1720" s="65">
        <f t="shared" si="531"/>
        <v>0</v>
      </c>
      <c r="P1720" s="67">
        <f t="shared" si="532"/>
        <v>9723.2361111110986</v>
      </c>
      <c r="Q1720" s="57"/>
      <c r="R1720" s="57"/>
      <c r="AU1720" s="57">
        <v>1716</v>
      </c>
      <c r="AV1720" s="66">
        <v>120.8</v>
      </c>
      <c r="AW1720" s="66">
        <v>0</v>
      </c>
      <c r="AX1720" s="65">
        <f t="shared" si="529"/>
        <v>33.555555555555557</v>
      </c>
      <c r="AY1720" s="65">
        <f t="shared" si="533"/>
        <v>0.11111111111111427</v>
      </c>
      <c r="AZ1720" s="67">
        <f t="shared" si="534"/>
        <v>20921.111111111106</v>
      </c>
      <c r="BA1720" s="57"/>
      <c r="BB1720" s="57"/>
      <c r="BM1720" s="57">
        <v>1716</v>
      </c>
      <c r="BN1720" s="57">
        <v>128.1</v>
      </c>
      <c r="BO1720" s="66">
        <v>0</v>
      </c>
      <c r="BP1720" s="65">
        <f t="shared" si="530"/>
        <v>35.583333333333329</v>
      </c>
      <c r="BQ1720" s="65">
        <f t="shared" si="535"/>
        <v>0.11111111111110716</v>
      </c>
      <c r="BR1720" s="67">
        <f t="shared" si="536"/>
        <v>21469.791666666639</v>
      </c>
      <c r="BS1720" s="57"/>
      <c r="BT1720" s="57"/>
    </row>
    <row r="1721" spans="1:72" x14ac:dyDescent="0.25">
      <c r="A1721" s="31">
        <v>1721</v>
      </c>
      <c r="B1721" s="56">
        <v>1718</v>
      </c>
      <c r="C1721" s="71">
        <v>129</v>
      </c>
      <c r="D1721" s="71">
        <v>0</v>
      </c>
      <c r="E1721" s="71">
        <v>35.833333333333336</v>
      </c>
      <c r="F1721" s="71">
        <v>0.13888888888889284</v>
      </c>
      <c r="G1721" s="71">
        <v>21541.19444444442</v>
      </c>
      <c r="K1721" s="57">
        <v>1717</v>
      </c>
      <c r="L1721" s="66">
        <v>49</v>
      </c>
      <c r="M1721" s="66">
        <v>0</v>
      </c>
      <c r="N1721" s="65">
        <f t="shared" si="528"/>
        <v>13.611111111111111</v>
      </c>
      <c r="O1721" s="65">
        <f t="shared" si="531"/>
        <v>-2.7777777777778567E-2</v>
      </c>
      <c r="P1721" s="67">
        <f t="shared" si="532"/>
        <v>9736.8611111110986</v>
      </c>
      <c r="Q1721" s="57"/>
      <c r="R1721" s="57"/>
      <c r="AU1721" s="57">
        <v>1717</v>
      </c>
      <c r="AV1721" s="66">
        <v>121.1</v>
      </c>
      <c r="AW1721" s="66">
        <v>0</v>
      </c>
      <c r="AX1721" s="65">
        <f t="shared" si="529"/>
        <v>33.638888888888886</v>
      </c>
      <c r="AY1721" s="65">
        <f t="shared" si="533"/>
        <v>8.3333333333328596E-2</v>
      </c>
      <c r="AZ1721" s="67">
        <f t="shared" si="534"/>
        <v>20954.708333333328</v>
      </c>
      <c r="BA1721" s="57"/>
      <c r="BB1721" s="57"/>
      <c r="BM1721" s="57">
        <v>1717</v>
      </c>
      <c r="BN1721" s="57">
        <v>128.5</v>
      </c>
      <c r="BO1721" s="66">
        <v>0</v>
      </c>
      <c r="BP1721" s="65">
        <f t="shared" si="530"/>
        <v>35.694444444444443</v>
      </c>
      <c r="BQ1721" s="65">
        <f t="shared" si="535"/>
        <v>0.11111111111111427</v>
      </c>
      <c r="BR1721" s="67">
        <f t="shared" si="536"/>
        <v>21505.430555555529</v>
      </c>
      <c r="BS1721" s="57"/>
      <c r="BT1721" s="57"/>
    </row>
    <row r="1722" spans="1:72" x14ac:dyDescent="0.25">
      <c r="A1722" s="31">
        <v>1722</v>
      </c>
      <c r="B1722" s="56">
        <v>1719</v>
      </c>
      <c r="C1722" s="71">
        <v>129.5</v>
      </c>
      <c r="D1722" s="71">
        <v>0</v>
      </c>
      <c r="E1722" s="71">
        <v>35.972222222222221</v>
      </c>
      <c r="F1722" s="71">
        <v>0.13888888888888573</v>
      </c>
      <c r="G1722" s="71">
        <v>21577.097222222197</v>
      </c>
      <c r="K1722" s="57">
        <v>1718</v>
      </c>
      <c r="L1722" s="66">
        <v>48.8</v>
      </c>
      <c r="M1722" s="66">
        <v>0</v>
      </c>
      <c r="N1722" s="65">
        <f t="shared" si="528"/>
        <v>13.555555555555554</v>
      </c>
      <c r="O1722" s="65">
        <f t="shared" si="531"/>
        <v>-5.5555555555557135E-2</v>
      </c>
      <c r="P1722" s="67">
        <f t="shared" si="532"/>
        <v>9750.4444444444325</v>
      </c>
      <c r="Q1722" s="57"/>
      <c r="R1722" s="57"/>
      <c r="AU1722" s="57">
        <v>1718</v>
      </c>
      <c r="AV1722" s="66">
        <v>121.6</v>
      </c>
      <c r="AW1722" s="66">
        <v>0</v>
      </c>
      <c r="AX1722" s="65">
        <f t="shared" si="529"/>
        <v>33.777777777777779</v>
      </c>
      <c r="AY1722" s="65">
        <f t="shared" si="533"/>
        <v>0.13888888888889284</v>
      </c>
      <c r="AZ1722" s="67">
        <f t="shared" si="534"/>
        <v>20988.416666666661</v>
      </c>
      <c r="BA1722" s="57"/>
      <c r="BB1722" s="57"/>
      <c r="BM1722" s="57">
        <v>1718</v>
      </c>
      <c r="BN1722" s="57">
        <v>129</v>
      </c>
      <c r="BO1722" s="66">
        <v>0</v>
      </c>
      <c r="BP1722" s="65">
        <f t="shared" si="530"/>
        <v>35.833333333333336</v>
      </c>
      <c r="BQ1722" s="65">
        <f t="shared" si="535"/>
        <v>0.13888888888889284</v>
      </c>
      <c r="BR1722" s="67">
        <f t="shared" si="536"/>
        <v>21541.19444444442</v>
      </c>
      <c r="BS1722" s="57"/>
      <c r="BT1722" s="57"/>
    </row>
    <row r="1723" spans="1:72" x14ac:dyDescent="0.25">
      <c r="A1723" s="31">
        <v>1723</v>
      </c>
      <c r="B1723" s="56">
        <v>1720</v>
      </c>
      <c r="C1723" s="71">
        <v>130.1</v>
      </c>
      <c r="D1723" s="71">
        <v>0</v>
      </c>
      <c r="E1723" s="71">
        <v>36.138888888888886</v>
      </c>
      <c r="F1723" s="71">
        <v>0.1666666666666643</v>
      </c>
      <c r="G1723" s="71">
        <v>21613.152777777752</v>
      </c>
      <c r="K1723" s="57">
        <v>1719</v>
      </c>
      <c r="L1723" s="66">
        <v>48.6</v>
      </c>
      <c r="M1723" s="66">
        <v>0</v>
      </c>
      <c r="N1723" s="65">
        <f t="shared" si="528"/>
        <v>13.5</v>
      </c>
      <c r="O1723" s="65">
        <f t="shared" si="531"/>
        <v>-5.5555555555553582E-2</v>
      </c>
      <c r="P1723" s="67">
        <f t="shared" si="532"/>
        <v>9763.9722222222099</v>
      </c>
      <c r="Q1723" s="57"/>
      <c r="R1723" s="57"/>
      <c r="AU1723" s="57">
        <v>1719</v>
      </c>
      <c r="AV1723" s="66">
        <v>121.8</v>
      </c>
      <c r="AW1723" s="66">
        <v>0</v>
      </c>
      <c r="AX1723" s="65">
        <f t="shared" si="529"/>
        <v>33.833333333333329</v>
      </c>
      <c r="AY1723" s="65">
        <f t="shared" si="533"/>
        <v>5.5555555555550029E-2</v>
      </c>
      <c r="AZ1723" s="67">
        <f t="shared" si="534"/>
        <v>21022.222222222215</v>
      </c>
      <c r="BA1723" s="57"/>
      <c r="BB1723" s="57"/>
      <c r="BM1723" s="57">
        <v>1719</v>
      </c>
      <c r="BN1723" s="57">
        <v>129.5</v>
      </c>
      <c r="BO1723" s="66">
        <v>0</v>
      </c>
      <c r="BP1723" s="65">
        <f t="shared" si="530"/>
        <v>35.972222222222221</v>
      </c>
      <c r="BQ1723" s="65">
        <f t="shared" si="535"/>
        <v>0.13888888888888573</v>
      </c>
      <c r="BR1723" s="67">
        <f t="shared" si="536"/>
        <v>21577.097222222197</v>
      </c>
      <c r="BS1723" s="57"/>
      <c r="BT1723" s="57"/>
    </row>
    <row r="1724" spans="1:72" x14ac:dyDescent="0.25">
      <c r="A1724" s="31">
        <v>1724</v>
      </c>
      <c r="B1724" s="56">
        <v>1721</v>
      </c>
      <c r="C1724" s="71">
        <v>130.6</v>
      </c>
      <c r="D1724" s="71">
        <v>0</v>
      </c>
      <c r="E1724" s="71">
        <v>36.277777777777779</v>
      </c>
      <c r="F1724" s="71">
        <v>0.13888888888889284</v>
      </c>
      <c r="G1724" s="71">
        <v>21649.361111111084</v>
      </c>
      <c r="K1724" s="57">
        <v>1720</v>
      </c>
      <c r="L1724" s="66">
        <v>48.5</v>
      </c>
      <c r="M1724" s="66">
        <v>0</v>
      </c>
      <c r="N1724" s="65">
        <f t="shared" si="528"/>
        <v>13.472222222222221</v>
      </c>
      <c r="O1724" s="65">
        <f t="shared" si="531"/>
        <v>-2.7777777777778567E-2</v>
      </c>
      <c r="P1724" s="67">
        <f t="shared" si="532"/>
        <v>9777.4583333333212</v>
      </c>
      <c r="Q1724" s="57"/>
      <c r="R1724" s="57"/>
      <c r="AU1724" s="57">
        <v>1720</v>
      </c>
      <c r="AV1724" s="66">
        <v>122.1</v>
      </c>
      <c r="AW1724" s="66">
        <v>0</v>
      </c>
      <c r="AX1724" s="65">
        <f t="shared" si="529"/>
        <v>33.916666666666664</v>
      </c>
      <c r="AY1724" s="65">
        <f t="shared" si="533"/>
        <v>8.3333333333335702E-2</v>
      </c>
      <c r="AZ1724" s="67">
        <f t="shared" si="534"/>
        <v>21056.097222222215</v>
      </c>
      <c r="BA1724" s="57"/>
      <c r="BB1724" s="57"/>
      <c r="BM1724" s="57">
        <v>1720</v>
      </c>
      <c r="BN1724" s="57">
        <v>130.1</v>
      </c>
      <c r="BO1724" s="66">
        <v>0</v>
      </c>
      <c r="BP1724" s="65">
        <f t="shared" si="530"/>
        <v>36.138888888888886</v>
      </c>
      <c r="BQ1724" s="65">
        <f t="shared" si="535"/>
        <v>0.1666666666666643</v>
      </c>
      <c r="BR1724" s="67">
        <f t="shared" si="536"/>
        <v>21613.152777777752</v>
      </c>
      <c r="BS1724" s="57"/>
      <c r="BT1724" s="57"/>
    </row>
    <row r="1725" spans="1:72" x14ac:dyDescent="0.25">
      <c r="A1725" s="31">
        <v>1725</v>
      </c>
      <c r="B1725" s="56">
        <v>1722</v>
      </c>
      <c r="C1725" s="71">
        <v>131</v>
      </c>
      <c r="D1725" s="71">
        <v>0</v>
      </c>
      <c r="E1725" s="71">
        <v>36.388888888888886</v>
      </c>
      <c r="F1725" s="71">
        <v>0.11111111111110716</v>
      </c>
      <c r="G1725" s="71">
        <v>21685.694444444416</v>
      </c>
      <c r="K1725" s="57">
        <v>1721</v>
      </c>
      <c r="L1725" s="66">
        <v>48.4</v>
      </c>
      <c r="M1725" s="66">
        <v>0</v>
      </c>
      <c r="N1725" s="65">
        <f t="shared" si="528"/>
        <v>13.444444444444443</v>
      </c>
      <c r="O1725" s="65">
        <f t="shared" si="531"/>
        <v>-2.7777777777778567E-2</v>
      </c>
      <c r="P1725" s="67">
        <f t="shared" si="532"/>
        <v>9790.9166666666551</v>
      </c>
      <c r="Q1725" s="57"/>
      <c r="R1725" s="57"/>
      <c r="AU1725" s="57">
        <v>1721</v>
      </c>
      <c r="AV1725" s="66">
        <v>122.4</v>
      </c>
      <c r="AW1725" s="66">
        <v>0</v>
      </c>
      <c r="AX1725" s="65">
        <f t="shared" si="529"/>
        <v>34</v>
      </c>
      <c r="AY1725" s="65">
        <f t="shared" si="533"/>
        <v>8.3333333333335702E-2</v>
      </c>
      <c r="AZ1725" s="67">
        <f t="shared" si="534"/>
        <v>21090.055555555547</v>
      </c>
      <c r="BA1725" s="57"/>
      <c r="BB1725" s="57"/>
      <c r="BM1725" s="57">
        <v>1721</v>
      </c>
      <c r="BN1725" s="57">
        <v>130.6</v>
      </c>
      <c r="BO1725" s="66">
        <v>0</v>
      </c>
      <c r="BP1725" s="65">
        <f t="shared" si="530"/>
        <v>36.277777777777779</v>
      </c>
      <c r="BQ1725" s="65">
        <f t="shared" si="535"/>
        <v>0.13888888888889284</v>
      </c>
      <c r="BR1725" s="67">
        <f t="shared" si="536"/>
        <v>21649.361111111084</v>
      </c>
      <c r="BS1725" s="57"/>
      <c r="BT1725" s="57"/>
    </row>
    <row r="1726" spans="1:72" x14ac:dyDescent="0.25">
      <c r="A1726" s="31">
        <v>1726</v>
      </c>
      <c r="B1726" s="56">
        <v>1723</v>
      </c>
      <c r="C1726" s="71">
        <v>131.19999999999999</v>
      </c>
      <c r="D1726" s="71">
        <v>0</v>
      </c>
      <c r="E1726" s="71">
        <v>36.444444444444443</v>
      </c>
      <c r="F1726" s="71">
        <v>5.5555555555557135E-2</v>
      </c>
      <c r="G1726" s="71">
        <v>21722.111111111084</v>
      </c>
      <c r="K1726" s="57">
        <v>1722</v>
      </c>
      <c r="L1726" s="66">
        <v>48.3</v>
      </c>
      <c r="M1726" s="66">
        <v>0</v>
      </c>
      <c r="N1726" s="65">
        <f t="shared" si="528"/>
        <v>13.416666666666666</v>
      </c>
      <c r="O1726" s="65">
        <f t="shared" si="531"/>
        <v>-2.7777777777776791E-2</v>
      </c>
      <c r="P1726" s="67">
        <f t="shared" si="532"/>
        <v>9804.3472222222099</v>
      </c>
      <c r="Q1726" s="57"/>
      <c r="R1726" s="57"/>
      <c r="AU1726" s="57">
        <v>1722</v>
      </c>
      <c r="AV1726" s="66">
        <v>122.7</v>
      </c>
      <c r="AW1726" s="66">
        <v>0</v>
      </c>
      <c r="AX1726" s="65">
        <f t="shared" si="529"/>
        <v>34.083333333333336</v>
      </c>
      <c r="AY1726" s="65">
        <f t="shared" si="533"/>
        <v>8.3333333333335702E-2</v>
      </c>
      <c r="AZ1726" s="67">
        <f t="shared" si="534"/>
        <v>21124.097222222215</v>
      </c>
      <c r="BA1726" s="57"/>
      <c r="BB1726" s="57"/>
      <c r="BM1726" s="57">
        <v>1722</v>
      </c>
      <c r="BN1726" s="57">
        <v>131</v>
      </c>
      <c r="BO1726" s="66">
        <v>0</v>
      </c>
      <c r="BP1726" s="65">
        <f t="shared" si="530"/>
        <v>36.388888888888886</v>
      </c>
      <c r="BQ1726" s="65">
        <f t="shared" si="535"/>
        <v>0.11111111111110716</v>
      </c>
      <c r="BR1726" s="67">
        <f t="shared" si="536"/>
        <v>21685.694444444416</v>
      </c>
      <c r="BS1726" s="57"/>
      <c r="BT1726" s="57"/>
    </row>
    <row r="1727" spans="1:72" x14ac:dyDescent="0.25">
      <c r="A1727" s="31">
        <v>1727</v>
      </c>
      <c r="B1727" s="56">
        <v>1724</v>
      </c>
      <c r="C1727" s="71">
        <v>131.30000000000001</v>
      </c>
      <c r="D1727" s="71">
        <v>0</v>
      </c>
      <c r="E1727" s="71">
        <v>36.472222222222221</v>
      </c>
      <c r="F1727" s="71">
        <v>2.7777777777778567E-2</v>
      </c>
      <c r="G1727" s="71">
        <v>21758.569444444416</v>
      </c>
      <c r="K1727" s="57">
        <v>1723</v>
      </c>
      <c r="L1727" s="66">
        <v>48.2</v>
      </c>
      <c r="M1727" s="66">
        <v>0</v>
      </c>
      <c r="N1727" s="65">
        <f t="shared" si="528"/>
        <v>13.388888888888889</v>
      </c>
      <c r="O1727" s="65">
        <f t="shared" si="531"/>
        <v>-2.7777777777776791E-2</v>
      </c>
      <c r="P1727" s="67">
        <f t="shared" si="532"/>
        <v>9817.7499999999873</v>
      </c>
      <c r="Q1727" s="57"/>
      <c r="R1727" s="57"/>
      <c r="AU1727" s="57">
        <v>1723</v>
      </c>
      <c r="AV1727" s="66">
        <v>122.8</v>
      </c>
      <c r="AW1727" s="66">
        <v>0</v>
      </c>
      <c r="AX1727" s="65">
        <f t="shared" si="529"/>
        <v>34.111111111111107</v>
      </c>
      <c r="AY1727" s="65">
        <f t="shared" si="533"/>
        <v>2.7777777777771462E-2</v>
      </c>
      <c r="AZ1727" s="67">
        <f t="shared" si="534"/>
        <v>21158.194444444438</v>
      </c>
      <c r="BA1727" s="57"/>
      <c r="BB1727" s="57"/>
      <c r="BM1727" s="57">
        <v>1723</v>
      </c>
      <c r="BN1727" s="57">
        <v>131.19999999999999</v>
      </c>
      <c r="BO1727" s="66">
        <v>0</v>
      </c>
      <c r="BP1727" s="65">
        <f t="shared" si="530"/>
        <v>36.444444444444443</v>
      </c>
      <c r="BQ1727" s="65">
        <f t="shared" si="535"/>
        <v>5.5555555555557135E-2</v>
      </c>
      <c r="BR1727" s="67">
        <f t="shared" si="536"/>
        <v>21722.111111111084</v>
      </c>
      <c r="BS1727" s="57"/>
      <c r="BT1727" s="57"/>
    </row>
    <row r="1728" spans="1:72" x14ac:dyDescent="0.25">
      <c r="A1728" s="31">
        <v>1728</v>
      </c>
      <c r="B1728" s="56">
        <v>1725</v>
      </c>
      <c r="C1728" s="71">
        <v>131.19999999999999</v>
      </c>
      <c r="D1728" s="71">
        <v>0</v>
      </c>
      <c r="E1728" s="71">
        <v>36.444444444444443</v>
      </c>
      <c r="F1728" s="71">
        <v>-2.7777777777778567E-2</v>
      </c>
      <c r="G1728" s="71">
        <v>21795.027777777748</v>
      </c>
      <c r="K1728" s="57">
        <v>1724</v>
      </c>
      <c r="L1728" s="66">
        <v>48.1</v>
      </c>
      <c r="M1728" s="66">
        <v>0</v>
      </c>
      <c r="N1728" s="65">
        <f t="shared" si="528"/>
        <v>13.361111111111111</v>
      </c>
      <c r="O1728" s="65">
        <f t="shared" si="531"/>
        <v>-2.7777777777778567E-2</v>
      </c>
      <c r="P1728" s="67">
        <f t="shared" si="532"/>
        <v>9831.1249999999873</v>
      </c>
      <c r="Q1728" s="57"/>
      <c r="R1728" s="57"/>
      <c r="AU1728" s="57">
        <v>1724</v>
      </c>
      <c r="AV1728" s="66">
        <v>123.1</v>
      </c>
      <c r="AW1728" s="66">
        <v>0</v>
      </c>
      <c r="AX1728" s="65">
        <f t="shared" si="529"/>
        <v>34.194444444444443</v>
      </c>
      <c r="AY1728" s="65">
        <f t="shared" si="533"/>
        <v>8.3333333333335702E-2</v>
      </c>
      <c r="AZ1728" s="67">
        <f t="shared" si="534"/>
        <v>21192.347222222215</v>
      </c>
      <c r="BA1728" s="57"/>
      <c r="BB1728" s="57"/>
      <c r="BM1728" s="57">
        <v>1724</v>
      </c>
      <c r="BN1728" s="57">
        <v>131.30000000000001</v>
      </c>
      <c r="BO1728" s="66">
        <v>0</v>
      </c>
      <c r="BP1728" s="65">
        <f t="shared" si="530"/>
        <v>36.472222222222221</v>
      </c>
      <c r="BQ1728" s="65">
        <f t="shared" si="535"/>
        <v>2.7777777777778567E-2</v>
      </c>
      <c r="BR1728" s="67">
        <f t="shared" si="536"/>
        <v>21758.569444444416</v>
      </c>
      <c r="BS1728" s="57"/>
      <c r="BT1728" s="57"/>
    </row>
    <row r="1729" spans="1:72" x14ac:dyDescent="0.25">
      <c r="A1729" s="31">
        <v>1729</v>
      </c>
      <c r="B1729" s="56">
        <v>1726</v>
      </c>
      <c r="C1729" s="71">
        <v>130.69999999999999</v>
      </c>
      <c r="D1729" s="71">
        <v>0</v>
      </c>
      <c r="E1729" s="71">
        <v>36.30555555555555</v>
      </c>
      <c r="F1729" s="71">
        <v>-0.13888888888889284</v>
      </c>
      <c r="G1729" s="71">
        <v>21831.402777777748</v>
      </c>
      <c r="K1729" s="57">
        <v>1725</v>
      </c>
      <c r="L1729" s="66">
        <v>47.5</v>
      </c>
      <c r="M1729" s="66">
        <v>0</v>
      </c>
      <c r="N1729" s="65">
        <f t="shared" si="528"/>
        <v>13.194444444444445</v>
      </c>
      <c r="O1729" s="65">
        <f t="shared" si="531"/>
        <v>-0.16666666666666607</v>
      </c>
      <c r="P1729" s="67">
        <f t="shared" si="532"/>
        <v>9844.4027777777646</v>
      </c>
      <c r="Q1729" s="57"/>
      <c r="R1729" s="57"/>
      <c r="AU1729" s="57">
        <v>1725</v>
      </c>
      <c r="AV1729" s="66">
        <v>123.1</v>
      </c>
      <c r="AW1729" s="66">
        <v>0</v>
      </c>
      <c r="AX1729" s="65">
        <f t="shared" si="529"/>
        <v>34.194444444444443</v>
      </c>
      <c r="AY1729" s="65">
        <f t="shared" si="533"/>
        <v>0</v>
      </c>
      <c r="AZ1729" s="67">
        <f t="shared" si="534"/>
        <v>21226.541666666661</v>
      </c>
      <c r="BA1729" s="57"/>
      <c r="BB1729" s="57"/>
      <c r="BM1729" s="57">
        <v>1725</v>
      </c>
      <c r="BN1729" s="57">
        <v>131.19999999999999</v>
      </c>
      <c r="BO1729" s="66">
        <v>0</v>
      </c>
      <c r="BP1729" s="65">
        <f t="shared" si="530"/>
        <v>36.444444444444443</v>
      </c>
      <c r="BQ1729" s="65">
        <f t="shared" si="535"/>
        <v>-2.7777777777778567E-2</v>
      </c>
      <c r="BR1729" s="67">
        <f t="shared" si="536"/>
        <v>21795.027777777748</v>
      </c>
      <c r="BS1729" s="57"/>
      <c r="BT1729" s="57"/>
    </row>
    <row r="1730" spans="1:72" x14ac:dyDescent="0.25">
      <c r="A1730" s="31">
        <v>1730</v>
      </c>
      <c r="B1730" s="56">
        <v>1727</v>
      </c>
      <c r="C1730" s="71">
        <v>129.80000000000001</v>
      </c>
      <c r="D1730" s="71">
        <v>0</v>
      </c>
      <c r="E1730" s="71">
        <v>36.055555555555557</v>
      </c>
      <c r="F1730" s="71">
        <v>-0.24999999999999289</v>
      </c>
      <c r="G1730" s="71">
        <v>21867.583333333303</v>
      </c>
      <c r="K1730" s="57">
        <v>1726</v>
      </c>
      <c r="L1730" s="66">
        <v>46.7</v>
      </c>
      <c r="M1730" s="66">
        <v>0</v>
      </c>
      <c r="N1730" s="65">
        <f t="shared" si="528"/>
        <v>12.972222222222223</v>
      </c>
      <c r="O1730" s="65">
        <f t="shared" si="531"/>
        <v>-0.22222222222222143</v>
      </c>
      <c r="P1730" s="67">
        <f t="shared" si="532"/>
        <v>9857.4861111110986</v>
      </c>
      <c r="Q1730" s="57"/>
      <c r="R1730" s="57"/>
      <c r="AU1730" s="57">
        <v>1726</v>
      </c>
      <c r="AV1730" s="66">
        <v>122.8</v>
      </c>
      <c r="AW1730" s="66">
        <v>0</v>
      </c>
      <c r="AX1730" s="65">
        <f t="shared" si="529"/>
        <v>34.111111111111107</v>
      </c>
      <c r="AY1730" s="65">
        <f t="shared" si="533"/>
        <v>-8.3333333333335702E-2</v>
      </c>
      <c r="AZ1730" s="67">
        <f t="shared" si="534"/>
        <v>21260.694444444438</v>
      </c>
      <c r="BA1730" s="57"/>
      <c r="BB1730" s="57"/>
      <c r="BM1730" s="57">
        <v>1726</v>
      </c>
      <c r="BN1730" s="57">
        <v>130.69999999999999</v>
      </c>
      <c r="BO1730" s="66">
        <v>0</v>
      </c>
      <c r="BP1730" s="65">
        <f t="shared" si="530"/>
        <v>36.30555555555555</v>
      </c>
      <c r="BQ1730" s="65">
        <f t="shared" si="535"/>
        <v>-0.13888888888889284</v>
      </c>
      <c r="BR1730" s="67">
        <f t="shared" si="536"/>
        <v>21831.402777777748</v>
      </c>
      <c r="BS1730" s="57"/>
      <c r="BT1730" s="57"/>
    </row>
    <row r="1731" spans="1:72" x14ac:dyDescent="0.25">
      <c r="A1731" s="31">
        <v>1731</v>
      </c>
      <c r="B1731" s="56">
        <v>1728</v>
      </c>
      <c r="C1731" s="71">
        <v>128.4</v>
      </c>
      <c r="D1731" s="71">
        <v>0</v>
      </c>
      <c r="E1731" s="71">
        <v>35.666666666666664</v>
      </c>
      <c r="F1731" s="71">
        <v>-0.38888888888889284</v>
      </c>
      <c r="G1731" s="71">
        <v>21903.444444444413</v>
      </c>
      <c r="K1731" s="57">
        <v>1727</v>
      </c>
      <c r="L1731" s="66">
        <v>45.7</v>
      </c>
      <c r="M1731" s="66">
        <v>0</v>
      </c>
      <c r="N1731" s="65">
        <f t="shared" si="528"/>
        <v>12.694444444444445</v>
      </c>
      <c r="O1731" s="65">
        <f t="shared" si="531"/>
        <v>-0.27777777777777857</v>
      </c>
      <c r="P1731" s="67">
        <f t="shared" si="532"/>
        <v>9870.3194444444325</v>
      </c>
      <c r="Q1731" s="57"/>
      <c r="R1731" s="57"/>
      <c r="AU1731" s="57">
        <v>1727</v>
      </c>
      <c r="AV1731" s="66">
        <v>122.3</v>
      </c>
      <c r="AW1731" s="66">
        <v>0</v>
      </c>
      <c r="AX1731" s="65">
        <f t="shared" si="529"/>
        <v>33.972222222222221</v>
      </c>
      <c r="AY1731" s="65">
        <f t="shared" si="533"/>
        <v>-0.13888888888888573</v>
      </c>
      <c r="AZ1731" s="67">
        <f t="shared" si="534"/>
        <v>21294.736111111106</v>
      </c>
      <c r="BA1731" s="57"/>
      <c r="BB1731" s="57"/>
      <c r="BM1731" s="57">
        <v>1727</v>
      </c>
      <c r="BN1731" s="57">
        <v>129.80000000000001</v>
      </c>
      <c r="BO1731" s="66">
        <v>0</v>
      </c>
      <c r="BP1731" s="65">
        <f t="shared" si="530"/>
        <v>36.055555555555557</v>
      </c>
      <c r="BQ1731" s="65">
        <f t="shared" si="535"/>
        <v>-0.24999999999999289</v>
      </c>
      <c r="BR1731" s="67">
        <f t="shared" si="536"/>
        <v>21867.583333333303</v>
      </c>
      <c r="BS1731" s="57"/>
      <c r="BT1731" s="57"/>
    </row>
    <row r="1732" spans="1:72" x14ac:dyDescent="0.25">
      <c r="A1732" s="31">
        <v>1732</v>
      </c>
      <c r="B1732" s="56">
        <v>1729</v>
      </c>
      <c r="C1732" s="71">
        <v>126.5</v>
      </c>
      <c r="D1732" s="71">
        <v>0</v>
      </c>
      <c r="E1732" s="71">
        <v>35.138888888888886</v>
      </c>
      <c r="F1732" s="71">
        <v>-0.52777777777777857</v>
      </c>
      <c r="G1732" s="71">
        <v>21938.84722222219</v>
      </c>
      <c r="K1732" s="57">
        <v>1728</v>
      </c>
      <c r="L1732" s="66">
        <v>44.6</v>
      </c>
      <c r="M1732" s="66">
        <v>0</v>
      </c>
      <c r="N1732" s="65">
        <f t="shared" si="528"/>
        <v>12.388888888888889</v>
      </c>
      <c r="O1732" s="65">
        <f t="shared" si="531"/>
        <v>-0.30555555555555536</v>
      </c>
      <c r="P1732" s="67">
        <f t="shared" si="532"/>
        <v>9882.8611111110986</v>
      </c>
      <c r="Q1732" s="57"/>
      <c r="R1732" s="57"/>
      <c r="AU1732" s="57">
        <v>1728</v>
      </c>
      <c r="AV1732" s="66">
        <v>121.3</v>
      </c>
      <c r="AW1732" s="66">
        <v>0</v>
      </c>
      <c r="AX1732" s="65">
        <f t="shared" si="529"/>
        <v>33.694444444444443</v>
      </c>
      <c r="AY1732" s="65">
        <f t="shared" si="533"/>
        <v>-0.27777777777777857</v>
      </c>
      <c r="AZ1732" s="67">
        <f t="shared" si="534"/>
        <v>21328.569444444438</v>
      </c>
      <c r="BA1732" s="57"/>
      <c r="BB1732" s="57"/>
      <c r="BM1732" s="57">
        <v>1728</v>
      </c>
      <c r="BN1732" s="57">
        <v>128.4</v>
      </c>
      <c r="BO1732" s="66">
        <v>0</v>
      </c>
      <c r="BP1732" s="65">
        <f t="shared" si="530"/>
        <v>35.666666666666664</v>
      </c>
      <c r="BQ1732" s="65">
        <f t="shared" si="535"/>
        <v>-0.38888888888889284</v>
      </c>
      <c r="BR1732" s="67">
        <f t="shared" si="536"/>
        <v>21903.444444444413</v>
      </c>
      <c r="BS1732" s="57"/>
      <c r="BT1732" s="57"/>
    </row>
    <row r="1733" spans="1:72" x14ac:dyDescent="0.25">
      <c r="A1733" s="31">
        <v>1733</v>
      </c>
      <c r="B1733" s="56">
        <v>1730</v>
      </c>
      <c r="C1733" s="71">
        <v>124.1</v>
      </c>
      <c r="D1733" s="71">
        <v>0</v>
      </c>
      <c r="E1733" s="71">
        <v>34.472222222222221</v>
      </c>
      <c r="F1733" s="71">
        <v>-0.6666666666666643</v>
      </c>
      <c r="G1733" s="71">
        <v>21973.652777777745</v>
      </c>
      <c r="K1733" s="57">
        <v>1729</v>
      </c>
      <c r="L1733" s="66">
        <v>42.9</v>
      </c>
      <c r="M1733" s="66">
        <v>0</v>
      </c>
      <c r="N1733" s="65">
        <f t="shared" ref="N1733:N1773" si="537">L1733/3.6</f>
        <v>11.916666666666666</v>
      </c>
      <c r="O1733" s="65">
        <f t="shared" si="531"/>
        <v>-0.47222222222222321</v>
      </c>
      <c r="P1733" s="67">
        <f t="shared" si="532"/>
        <v>9895.013888888876</v>
      </c>
      <c r="Q1733" s="57"/>
      <c r="R1733" s="57"/>
      <c r="AU1733" s="57">
        <v>1729</v>
      </c>
      <c r="AV1733" s="66">
        <v>119.9</v>
      </c>
      <c r="AW1733" s="66">
        <v>0</v>
      </c>
      <c r="AX1733" s="65">
        <f t="shared" ref="AX1733:AX1796" si="538">AV1733/3.6</f>
        <v>33.305555555555557</v>
      </c>
      <c r="AY1733" s="65">
        <f t="shared" si="533"/>
        <v>-0.38888888888888573</v>
      </c>
      <c r="AZ1733" s="67">
        <f t="shared" si="534"/>
        <v>21362.069444444438</v>
      </c>
      <c r="BA1733" s="57"/>
      <c r="BB1733" s="57"/>
      <c r="BM1733" s="57">
        <v>1729</v>
      </c>
      <c r="BN1733" s="57">
        <v>126.5</v>
      </c>
      <c r="BO1733" s="66">
        <v>0</v>
      </c>
      <c r="BP1733" s="65">
        <f t="shared" ref="BP1733:BP1796" si="539">BN1733/3.6</f>
        <v>35.138888888888886</v>
      </c>
      <c r="BQ1733" s="65">
        <f t="shared" si="535"/>
        <v>-0.52777777777777857</v>
      </c>
      <c r="BR1733" s="67">
        <f t="shared" si="536"/>
        <v>21938.84722222219</v>
      </c>
      <c r="BS1733" s="57"/>
      <c r="BT1733" s="57"/>
    </row>
    <row r="1734" spans="1:72" x14ac:dyDescent="0.25">
      <c r="A1734" s="31">
        <v>1734</v>
      </c>
      <c r="B1734" s="56">
        <v>1731</v>
      </c>
      <c r="C1734" s="71">
        <v>121.6</v>
      </c>
      <c r="D1734" s="71">
        <v>0</v>
      </c>
      <c r="E1734" s="71">
        <v>33.777777777777779</v>
      </c>
      <c r="F1734" s="71">
        <v>-0.69444444444444287</v>
      </c>
      <c r="G1734" s="71">
        <v>22007.777777777745</v>
      </c>
      <c r="K1734" s="57">
        <v>1730</v>
      </c>
      <c r="L1734" s="66">
        <v>40.799999999999997</v>
      </c>
      <c r="M1734" s="66">
        <v>0</v>
      </c>
      <c r="N1734" s="65">
        <f t="shared" si="537"/>
        <v>11.333333333333332</v>
      </c>
      <c r="O1734" s="65">
        <f t="shared" ref="O1734:O1773" si="540">N1734-N1733</f>
        <v>-0.58333333333333393</v>
      </c>
      <c r="P1734" s="67">
        <f t="shared" ref="P1734:P1773" si="541">N1733+(O1734/2)+P1733</f>
        <v>9906.638888888876</v>
      </c>
      <c r="Q1734" s="57"/>
      <c r="R1734" s="57"/>
      <c r="AU1734" s="57">
        <v>1730</v>
      </c>
      <c r="AV1734" s="66">
        <v>118.1</v>
      </c>
      <c r="AW1734" s="66">
        <v>0</v>
      </c>
      <c r="AX1734" s="65">
        <f t="shared" si="538"/>
        <v>32.80555555555555</v>
      </c>
      <c r="AY1734" s="65">
        <f t="shared" ref="AY1734:AY1797" si="542">AX1734-AX1733</f>
        <v>-0.50000000000000711</v>
      </c>
      <c r="AZ1734" s="67">
        <f t="shared" ref="AZ1734:AZ1797" si="543">AX1733+(AY1734/2)+AZ1733</f>
        <v>21395.124999999993</v>
      </c>
      <c r="BA1734" s="57"/>
      <c r="BB1734" s="57"/>
      <c r="BM1734" s="57">
        <v>1730</v>
      </c>
      <c r="BN1734" s="57">
        <v>124.1</v>
      </c>
      <c r="BO1734" s="66">
        <v>0</v>
      </c>
      <c r="BP1734" s="65">
        <f t="shared" si="539"/>
        <v>34.472222222222221</v>
      </c>
      <c r="BQ1734" s="65">
        <f t="shared" ref="BQ1734:BQ1797" si="544">BP1734-BP1733</f>
        <v>-0.6666666666666643</v>
      </c>
      <c r="BR1734" s="67">
        <f t="shared" ref="BR1734:BR1797" si="545">BP1733+(BQ1734/2)+BR1733</f>
        <v>21973.652777777745</v>
      </c>
      <c r="BS1734" s="57"/>
      <c r="BT1734" s="57"/>
    </row>
    <row r="1735" spans="1:72" x14ac:dyDescent="0.25">
      <c r="A1735" s="31">
        <v>1735</v>
      </c>
      <c r="B1735" s="56">
        <v>1732</v>
      </c>
      <c r="C1735" s="71">
        <v>119</v>
      </c>
      <c r="D1735" s="71">
        <v>0</v>
      </c>
      <c r="E1735" s="71">
        <v>33.055555555555557</v>
      </c>
      <c r="F1735" s="71">
        <v>-0.72222222222222143</v>
      </c>
      <c r="G1735" s="71">
        <v>22041.194444444413</v>
      </c>
      <c r="K1735" s="57">
        <v>1731</v>
      </c>
      <c r="L1735" s="66">
        <v>38.200000000000003</v>
      </c>
      <c r="M1735" s="66">
        <v>0</v>
      </c>
      <c r="N1735" s="65">
        <f t="shared" si="537"/>
        <v>10.611111111111112</v>
      </c>
      <c r="O1735" s="65">
        <f t="shared" si="540"/>
        <v>-0.72222222222221966</v>
      </c>
      <c r="P1735" s="67">
        <f t="shared" si="541"/>
        <v>9917.6111111110986</v>
      </c>
      <c r="Q1735" s="57"/>
      <c r="R1735" s="57"/>
      <c r="AU1735" s="57">
        <v>1731</v>
      </c>
      <c r="AV1735" s="66">
        <v>115.9</v>
      </c>
      <c r="AW1735" s="66">
        <v>0</v>
      </c>
      <c r="AX1735" s="65">
        <f t="shared" si="538"/>
        <v>32.194444444444443</v>
      </c>
      <c r="AY1735" s="65">
        <f t="shared" si="542"/>
        <v>-0.61111111111110716</v>
      </c>
      <c r="AZ1735" s="67">
        <f t="shared" si="543"/>
        <v>21427.624999999993</v>
      </c>
      <c r="BA1735" s="57"/>
      <c r="BB1735" s="57"/>
      <c r="BM1735" s="57">
        <v>1731</v>
      </c>
      <c r="BN1735" s="57">
        <v>121.6</v>
      </c>
      <c r="BO1735" s="66">
        <v>0</v>
      </c>
      <c r="BP1735" s="65">
        <f t="shared" si="539"/>
        <v>33.777777777777779</v>
      </c>
      <c r="BQ1735" s="65">
        <f t="shared" si="544"/>
        <v>-0.69444444444444287</v>
      </c>
      <c r="BR1735" s="67">
        <f t="shared" si="545"/>
        <v>22007.777777777745</v>
      </c>
      <c r="BS1735" s="57"/>
      <c r="BT1735" s="57"/>
    </row>
    <row r="1736" spans="1:72" x14ac:dyDescent="0.25">
      <c r="A1736" s="31">
        <v>1736</v>
      </c>
      <c r="B1736" s="56">
        <v>1733</v>
      </c>
      <c r="C1736" s="71">
        <v>116.5</v>
      </c>
      <c r="D1736" s="71">
        <v>0</v>
      </c>
      <c r="E1736" s="71">
        <v>32.361111111111107</v>
      </c>
      <c r="F1736" s="71">
        <v>-0.69444444444444997</v>
      </c>
      <c r="G1736" s="71">
        <v>22073.902777777745</v>
      </c>
      <c r="K1736" s="57">
        <v>1732</v>
      </c>
      <c r="L1736" s="66">
        <v>35.299999999999997</v>
      </c>
      <c r="M1736" s="66">
        <v>0</v>
      </c>
      <c r="N1736" s="65">
        <f t="shared" si="537"/>
        <v>9.8055555555555554</v>
      </c>
      <c r="O1736" s="65">
        <f t="shared" si="540"/>
        <v>-0.80555555555555713</v>
      </c>
      <c r="P1736" s="67">
        <f t="shared" si="541"/>
        <v>9927.8194444444325</v>
      </c>
      <c r="Q1736" s="57"/>
      <c r="R1736" s="57"/>
      <c r="AU1736" s="57">
        <v>1732</v>
      </c>
      <c r="AV1736" s="66">
        <v>113.5</v>
      </c>
      <c r="AW1736" s="66">
        <v>0</v>
      </c>
      <c r="AX1736" s="65">
        <f t="shared" si="538"/>
        <v>31.527777777777779</v>
      </c>
      <c r="AY1736" s="65">
        <f t="shared" si="542"/>
        <v>-0.6666666666666643</v>
      </c>
      <c r="AZ1736" s="67">
        <f t="shared" si="543"/>
        <v>21459.486111111102</v>
      </c>
      <c r="BA1736" s="57"/>
      <c r="BB1736" s="57"/>
      <c r="BM1736" s="57">
        <v>1732</v>
      </c>
      <c r="BN1736" s="57">
        <v>119</v>
      </c>
      <c r="BO1736" s="66">
        <v>0</v>
      </c>
      <c r="BP1736" s="65">
        <f t="shared" si="539"/>
        <v>33.055555555555557</v>
      </c>
      <c r="BQ1736" s="65">
        <f t="shared" si="544"/>
        <v>-0.72222222222222143</v>
      </c>
      <c r="BR1736" s="67">
        <f t="shared" si="545"/>
        <v>22041.194444444413</v>
      </c>
      <c r="BS1736" s="57"/>
      <c r="BT1736" s="57"/>
    </row>
    <row r="1737" spans="1:72" x14ac:dyDescent="0.25">
      <c r="A1737" s="31">
        <v>1737</v>
      </c>
      <c r="B1737" s="56">
        <v>1734</v>
      </c>
      <c r="C1737" s="71">
        <v>114.1</v>
      </c>
      <c r="D1737" s="71">
        <v>0</v>
      </c>
      <c r="E1737" s="71">
        <v>31.694444444444443</v>
      </c>
      <c r="F1737" s="71">
        <v>-0.6666666666666643</v>
      </c>
      <c r="G1737" s="71">
        <v>22105.930555555522</v>
      </c>
      <c r="K1737" s="57">
        <v>1733</v>
      </c>
      <c r="L1737" s="66">
        <v>31.8</v>
      </c>
      <c r="M1737" s="66">
        <v>0</v>
      </c>
      <c r="N1737" s="65">
        <f t="shared" si="537"/>
        <v>8.8333333333333339</v>
      </c>
      <c r="O1737" s="65">
        <f t="shared" si="540"/>
        <v>-0.97222222222222143</v>
      </c>
      <c r="P1737" s="67">
        <f t="shared" si="541"/>
        <v>9937.1388888888778</v>
      </c>
      <c r="Q1737" s="57"/>
      <c r="R1737" s="57"/>
      <c r="AU1737" s="57">
        <v>1733</v>
      </c>
      <c r="AV1737" s="66">
        <v>111.1</v>
      </c>
      <c r="AW1737" s="66">
        <v>0</v>
      </c>
      <c r="AX1737" s="65">
        <f t="shared" si="538"/>
        <v>30.861111111111107</v>
      </c>
      <c r="AY1737" s="65">
        <f t="shared" si="542"/>
        <v>-0.6666666666666714</v>
      </c>
      <c r="AZ1737" s="67">
        <f t="shared" si="543"/>
        <v>21490.680555555547</v>
      </c>
      <c r="BA1737" s="57"/>
      <c r="BB1737" s="57"/>
      <c r="BM1737" s="57">
        <v>1733</v>
      </c>
      <c r="BN1737" s="57">
        <v>116.5</v>
      </c>
      <c r="BO1737" s="66">
        <v>0</v>
      </c>
      <c r="BP1737" s="65">
        <f t="shared" si="539"/>
        <v>32.361111111111107</v>
      </c>
      <c r="BQ1737" s="65">
        <f t="shared" si="544"/>
        <v>-0.69444444444444997</v>
      </c>
      <c r="BR1737" s="67">
        <f t="shared" si="545"/>
        <v>22073.902777777745</v>
      </c>
      <c r="BS1737" s="57"/>
      <c r="BT1737" s="57"/>
    </row>
    <row r="1738" spans="1:72" x14ac:dyDescent="0.25">
      <c r="A1738" s="31">
        <v>1738</v>
      </c>
      <c r="B1738" s="56">
        <v>1735</v>
      </c>
      <c r="C1738" s="71">
        <v>111.8</v>
      </c>
      <c r="D1738" s="71">
        <v>0</v>
      </c>
      <c r="E1738" s="71">
        <v>31.055555555555554</v>
      </c>
      <c r="F1738" s="71">
        <v>-0.63888888888888928</v>
      </c>
      <c r="G1738" s="71">
        <v>22137.305555555522</v>
      </c>
      <c r="K1738" s="57">
        <v>1734</v>
      </c>
      <c r="L1738" s="66">
        <v>28.7</v>
      </c>
      <c r="M1738" s="66">
        <v>0</v>
      </c>
      <c r="N1738" s="65">
        <f t="shared" si="537"/>
        <v>7.9722222222222214</v>
      </c>
      <c r="O1738" s="65">
        <f t="shared" si="540"/>
        <v>-0.86111111111111249</v>
      </c>
      <c r="P1738" s="67">
        <f t="shared" si="541"/>
        <v>9945.5416666666551</v>
      </c>
      <c r="Q1738" s="57"/>
      <c r="R1738" s="57"/>
      <c r="AU1738" s="57">
        <v>1734</v>
      </c>
      <c r="AV1738" s="66">
        <v>108.6</v>
      </c>
      <c r="AW1738" s="66">
        <v>0</v>
      </c>
      <c r="AX1738" s="65">
        <f t="shared" si="538"/>
        <v>30.166666666666664</v>
      </c>
      <c r="AY1738" s="65">
        <f t="shared" si="542"/>
        <v>-0.69444444444444287</v>
      </c>
      <c r="AZ1738" s="67">
        <f t="shared" si="543"/>
        <v>21521.194444444438</v>
      </c>
      <c r="BA1738" s="57"/>
      <c r="BB1738" s="57"/>
      <c r="BM1738" s="57">
        <v>1734</v>
      </c>
      <c r="BN1738" s="57">
        <v>114.1</v>
      </c>
      <c r="BO1738" s="66">
        <v>0</v>
      </c>
      <c r="BP1738" s="65">
        <f t="shared" si="539"/>
        <v>31.694444444444443</v>
      </c>
      <c r="BQ1738" s="65">
        <f t="shared" si="544"/>
        <v>-0.6666666666666643</v>
      </c>
      <c r="BR1738" s="67">
        <f t="shared" si="545"/>
        <v>22105.930555555522</v>
      </c>
      <c r="BS1738" s="57"/>
      <c r="BT1738" s="57"/>
    </row>
    <row r="1739" spans="1:72" x14ac:dyDescent="0.25">
      <c r="A1739" s="31">
        <v>1739</v>
      </c>
      <c r="B1739" s="56">
        <v>1736</v>
      </c>
      <c r="C1739" s="71">
        <v>109.5</v>
      </c>
      <c r="D1739" s="71">
        <v>0</v>
      </c>
      <c r="E1739" s="71">
        <v>30.416666666666664</v>
      </c>
      <c r="F1739" s="71">
        <v>-0.63888888888888928</v>
      </c>
      <c r="G1739" s="71">
        <v>22168.041666666631</v>
      </c>
      <c r="K1739" s="57">
        <v>1735</v>
      </c>
      <c r="L1739" s="66">
        <v>25.8</v>
      </c>
      <c r="M1739" s="66">
        <v>0</v>
      </c>
      <c r="N1739" s="65">
        <f t="shared" si="537"/>
        <v>7.166666666666667</v>
      </c>
      <c r="O1739" s="65">
        <f t="shared" si="540"/>
        <v>-0.80555555555555447</v>
      </c>
      <c r="P1739" s="67">
        <f t="shared" si="541"/>
        <v>9953.1111111111004</v>
      </c>
      <c r="Q1739" s="57"/>
      <c r="R1739" s="57"/>
      <c r="AU1739" s="57">
        <v>1735</v>
      </c>
      <c r="AV1739" s="66">
        <v>106.2</v>
      </c>
      <c r="AW1739" s="66">
        <v>0</v>
      </c>
      <c r="AX1739" s="65">
        <f t="shared" si="538"/>
        <v>29.5</v>
      </c>
      <c r="AY1739" s="65">
        <f t="shared" si="542"/>
        <v>-0.6666666666666643</v>
      </c>
      <c r="AZ1739" s="67">
        <f t="shared" si="543"/>
        <v>21551.02777777777</v>
      </c>
      <c r="BA1739" s="57"/>
      <c r="BB1739" s="57"/>
      <c r="BM1739" s="57">
        <v>1735</v>
      </c>
      <c r="BN1739" s="57">
        <v>111.8</v>
      </c>
      <c r="BO1739" s="66">
        <v>0</v>
      </c>
      <c r="BP1739" s="65">
        <f t="shared" si="539"/>
        <v>31.055555555555554</v>
      </c>
      <c r="BQ1739" s="65">
        <f t="shared" si="544"/>
        <v>-0.63888888888888928</v>
      </c>
      <c r="BR1739" s="67">
        <f t="shared" si="545"/>
        <v>22137.305555555522</v>
      </c>
      <c r="BS1739" s="57"/>
      <c r="BT1739" s="57"/>
    </row>
    <row r="1740" spans="1:72" x14ac:dyDescent="0.25">
      <c r="A1740" s="31">
        <v>1740</v>
      </c>
      <c r="B1740" s="56">
        <v>1737</v>
      </c>
      <c r="C1740" s="71">
        <v>107.1</v>
      </c>
      <c r="D1740" s="71">
        <v>0</v>
      </c>
      <c r="E1740" s="71">
        <v>29.749999999999996</v>
      </c>
      <c r="F1740" s="71">
        <v>-0.66666666666666785</v>
      </c>
      <c r="G1740" s="71">
        <v>22198.124999999964</v>
      </c>
      <c r="K1740" s="57">
        <v>1736</v>
      </c>
      <c r="L1740" s="66">
        <v>22.9</v>
      </c>
      <c r="M1740" s="66">
        <v>0</v>
      </c>
      <c r="N1740" s="65">
        <f t="shared" si="537"/>
        <v>6.3611111111111107</v>
      </c>
      <c r="O1740" s="65">
        <f t="shared" si="540"/>
        <v>-0.80555555555555625</v>
      </c>
      <c r="P1740" s="67">
        <f t="shared" si="541"/>
        <v>9959.8749999999891</v>
      </c>
      <c r="Q1740" s="57"/>
      <c r="R1740" s="57"/>
      <c r="AU1740" s="57">
        <v>1736</v>
      </c>
      <c r="AV1740" s="66">
        <v>104</v>
      </c>
      <c r="AW1740" s="66">
        <v>0</v>
      </c>
      <c r="AX1740" s="65">
        <f t="shared" si="538"/>
        <v>28.888888888888889</v>
      </c>
      <c r="AY1740" s="65">
        <f t="shared" si="542"/>
        <v>-0.61111111111111072</v>
      </c>
      <c r="AZ1740" s="67">
        <f t="shared" si="543"/>
        <v>21580.222222222215</v>
      </c>
      <c r="BA1740" s="57"/>
      <c r="BB1740" s="57"/>
      <c r="BM1740" s="57">
        <v>1736</v>
      </c>
      <c r="BN1740" s="57">
        <v>109.5</v>
      </c>
      <c r="BO1740" s="66">
        <v>0</v>
      </c>
      <c r="BP1740" s="65">
        <f t="shared" si="539"/>
        <v>30.416666666666664</v>
      </c>
      <c r="BQ1740" s="65">
        <f t="shared" si="544"/>
        <v>-0.63888888888888928</v>
      </c>
      <c r="BR1740" s="67">
        <f t="shared" si="545"/>
        <v>22168.041666666631</v>
      </c>
      <c r="BS1740" s="57"/>
      <c r="BT1740" s="57"/>
    </row>
    <row r="1741" spans="1:72" x14ac:dyDescent="0.25">
      <c r="A1741" s="31">
        <v>1741</v>
      </c>
      <c r="B1741" s="56">
        <v>1738</v>
      </c>
      <c r="C1741" s="71">
        <v>104.8</v>
      </c>
      <c r="D1741" s="71">
        <v>0</v>
      </c>
      <c r="E1741" s="71">
        <v>29.111111111111111</v>
      </c>
      <c r="F1741" s="71">
        <v>-0.63888888888888573</v>
      </c>
      <c r="G1741" s="71">
        <v>22227.555555555518</v>
      </c>
      <c r="K1741" s="57">
        <v>1737</v>
      </c>
      <c r="L1741" s="66">
        <v>20.2</v>
      </c>
      <c r="M1741" s="66">
        <v>0</v>
      </c>
      <c r="N1741" s="65">
        <f t="shared" si="537"/>
        <v>5.6111111111111107</v>
      </c>
      <c r="O1741" s="65">
        <f t="shared" si="540"/>
        <v>-0.75</v>
      </c>
      <c r="P1741" s="67">
        <f t="shared" si="541"/>
        <v>9965.8611111111004</v>
      </c>
      <c r="Q1741" s="57"/>
      <c r="R1741" s="57"/>
      <c r="AU1741" s="57">
        <v>1737</v>
      </c>
      <c r="AV1741" s="66">
        <v>101.1</v>
      </c>
      <c r="AW1741" s="66">
        <v>0</v>
      </c>
      <c r="AX1741" s="65">
        <f t="shared" si="538"/>
        <v>28.083333333333332</v>
      </c>
      <c r="AY1741" s="65">
        <f t="shared" si="542"/>
        <v>-0.80555555555555713</v>
      </c>
      <c r="AZ1741" s="67">
        <f t="shared" si="543"/>
        <v>21608.708333333325</v>
      </c>
      <c r="BA1741" s="57"/>
      <c r="BB1741" s="57"/>
      <c r="BM1741" s="57">
        <v>1737</v>
      </c>
      <c r="BN1741" s="57">
        <v>107.1</v>
      </c>
      <c r="BO1741" s="66">
        <v>0</v>
      </c>
      <c r="BP1741" s="65">
        <f t="shared" si="539"/>
        <v>29.749999999999996</v>
      </c>
      <c r="BQ1741" s="65">
        <f t="shared" si="544"/>
        <v>-0.66666666666666785</v>
      </c>
      <c r="BR1741" s="67">
        <f t="shared" si="545"/>
        <v>22198.124999999964</v>
      </c>
      <c r="BS1741" s="57"/>
      <c r="BT1741" s="57"/>
    </row>
    <row r="1742" spans="1:72" x14ac:dyDescent="0.25">
      <c r="A1742" s="31">
        <v>1742</v>
      </c>
      <c r="B1742" s="56">
        <v>1739</v>
      </c>
      <c r="C1742" s="71">
        <v>102.5</v>
      </c>
      <c r="D1742" s="71">
        <v>0</v>
      </c>
      <c r="E1742" s="71">
        <v>28.472222222222221</v>
      </c>
      <c r="F1742" s="71">
        <v>-0.63888888888888928</v>
      </c>
      <c r="G1742" s="71">
        <v>22256.347222222186</v>
      </c>
      <c r="K1742" s="57">
        <v>1738</v>
      </c>
      <c r="L1742" s="66">
        <v>17.3</v>
      </c>
      <c r="M1742" s="66">
        <v>0</v>
      </c>
      <c r="N1742" s="65">
        <f t="shared" si="537"/>
        <v>4.8055555555555554</v>
      </c>
      <c r="O1742" s="65">
        <f t="shared" si="540"/>
        <v>-0.80555555555555536</v>
      </c>
      <c r="P1742" s="67">
        <f t="shared" si="541"/>
        <v>9971.0694444444343</v>
      </c>
      <c r="Q1742" s="57"/>
      <c r="R1742" s="57"/>
      <c r="AU1742" s="57">
        <v>1738</v>
      </c>
      <c r="AV1742" s="66">
        <v>98.3</v>
      </c>
      <c r="AW1742" s="66">
        <v>0</v>
      </c>
      <c r="AX1742" s="65">
        <f t="shared" si="538"/>
        <v>27.305555555555554</v>
      </c>
      <c r="AY1742" s="65">
        <f t="shared" si="542"/>
        <v>-0.77777777777777857</v>
      </c>
      <c r="AZ1742" s="67">
        <f t="shared" si="543"/>
        <v>21636.40277777777</v>
      </c>
      <c r="BA1742" s="57"/>
      <c r="BB1742" s="57"/>
      <c r="BM1742" s="57">
        <v>1738</v>
      </c>
      <c r="BN1742" s="57">
        <v>104.8</v>
      </c>
      <c r="BO1742" s="66">
        <v>0</v>
      </c>
      <c r="BP1742" s="65">
        <f t="shared" si="539"/>
        <v>29.111111111111111</v>
      </c>
      <c r="BQ1742" s="65">
        <f t="shared" si="544"/>
        <v>-0.63888888888888573</v>
      </c>
      <c r="BR1742" s="67">
        <f t="shared" si="545"/>
        <v>22227.555555555518</v>
      </c>
      <c r="BS1742" s="57"/>
      <c r="BT1742" s="57"/>
    </row>
    <row r="1743" spans="1:72" x14ac:dyDescent="0.25">
      <c r="A1743" s="31">
        <v>1743</v>
      </c>
      <c r="B1743" s="56">
        <v>1740</v>
      </c>
      <c r="C1743" s="71">
        <v>100.4</v>
      </c>
      <c r="D1743" s="71">
        <v>0</v>
      </c>
      <c r="E1743" s="71">
        <v>27.888888888888889</v>
      </c>
      <c r="F1743" s="71">
        <v>-0.58333333333333215</v>
      </c>
      <c r="G1743" s="71">
        <v>22284.527777777741</v>
      </c>
      <c r="K1743" s="57">
        <v>1739</v>
      </c>
      <c r="L1743" s="66">
        <v>15</v>
      </c>
      <c r="M1743" s="66">
        <v>0</v>
      </c>
      <c r="N1743" s="65">
        <f t="shared" si="537"/>
        <v>4.166666666666667</v>
      </c>
      <c r="O1743" s="65">
        <f t="shared" si="540"/>
        <v>-0.6388888888888884</v>
      </c>
      <c r="P1743" s="67">
        <f t="shared" si="541"/>
        <v>9975.5555555555457</v>
      </c>
      <c r="Q1743" s="57"/>
      <c r="R1743" s="57"/>
      <c r="AU1743" s="57">
        <v>1739</v>
      </c>
      <c r="AV1743" s="66">
        <v>95.7</v>
      </c>
      <c r="AW1743" s="66">
        <v>0</v>
      </c>
      <c r="AX1743" s="65">
        <f t="shared" si="538"/>
        <v>26.583333333333332</v>
      </c>
      <c r="AY1743" s="65">
        <f t="shared" si="542"/>
        <v>-0.72222222222222143</v>
      </c>
      <c r="AZ1743" s="67">
        <f t="shared" si="543"/>
        <v>21663.347222222215</v>
      </c>
      <c r="BA1743" s="57"/>
      <c r="BB1743" s="57"/>
      <c r="BM1743" s="57">
        <v>1739</v>
      </c>
      <c r="BN1743" s="57">
        <v>102.5</v>
      </c>
      <c r="BO1743" s="66">
        <v>0</v>
      </c>
      <c r="BP1743" s="65">
        <f t="shared" si="539"/>
        <v>28.472222222222221</v>
      </c>
      <c r="BQ1743" s="65">
        <f t="shared" si="544"/>
        <v>-0.63888888888888928</v>
      </c>
      <c r="BR1743" s="67">
        <f t="shared" si="545"/>
        <v>22256.347222222186</v>
      </c>
      <c r="BS1743" s="57"/>
      <c r="BT1743" s="57"/>
    </row>
    <row r="1744" spans="1:72" x14ac:dyDescent="0.25">
      <c r="A1744" s="31">
        <v>1744</v>
      </c>
      <c r="B1744" s="56">
        <v>1741</v>
      </c>
      <c r="C1744" s="71">
        <v>98.6</v>
      </c>
      <c r="D1744" s="71">
        <v>0</v>
      </c>
      <c r="E1744" s="71">
        <v>27.388888888888886</v>
      </c>
      <c r="F1744" s="71">
        <v>-0.50000000000000355</v>
      </c>
      <c r="G1744" s="71">
        <v>22312.166666666631</v>
      </c>
      <c r="K1744" s="57">
        <v>1740</v>
      </c>
      <c r="L1744" s="66">
        <v>12.3</v>
      </c>
      <c r="M1744" s="66">
        <v>0</v>
      </c>
      <c r="N1744" s="65">
        <f t="shared" si="537"/>
        <v>3.416666666666667</v>
      </c>
      <c r="O1744" s="65">
        <f t="shared" si="540"/>
        <v>-0.75</v>
      </c>
      <c r="P1744" s="67">
        <f t="shared" si="541"/>
        <v>9979.3472222222117</v>
      </c>
      <c r="Q1744" s="57"/>
      <c r="R1744" s="57"/>
      <c r="AU1744" s="57">
        <v>1740</v>
      </c>
      <c r="AV1744" s="66">
        <v>93.5</v>
      </c>
      <c r="AW1744" s="66">
        <v>0</v>
      </c>
      <c r="AX1744" s="65">
        <f t="shared" si="538"/>
        <v>25.972222222222221</v>
      </c>
      <c r="AY1744" s="65">
        <f t="shared" si="542"/>
        <v>-0.61111111111111072</v>
      </c>
      <c r="AZ1744" s="67">
        <f t="shared" si="543"/>
        <v>21689.624999999993</v>
      </c>
      <c r="BA1744" s="57"/>
      <c r="BB1744" s="57"/>
      <c r="BM1744" s="57">
        <v>1740</v>
      </c>
      <c r="BN1744" s="57">
        <v>100.4</v>
      </c>
      <c r="BO1744" s="66">
        <v>0</v>
      </c>
      <c r="BP1744" s="65">
        <f t="shared" si="539"/>
        <v>27.888888888888889</v>
      </c>
      <c r="BQ1744" s="65">
        <f t="shared" si="544"/>
        <v>-0.58333333333333215</v>
      </c>
      <c r="BR1744" s="67">
        <f t="shared" si="545"/>
        <v>22284.527777777741</v>
      </c>
      <c r="BS1744" s="57"/>
      <c r="BT1744" s="57"/>
    </row>
    <row r="1745" spans="1:72" x14ac:dyDescent="0.25">
      <c r="A1745" s="31">
        <v>1745</v>
      </c>
      <c r="B1745" s="56">
        <v>1742</v>
      </c>
      <c r="C1745" s="71">
        <v>97.2</v>
      </c>
      <c r="D1745" s="71">
        <v>0</v>
      </c>
      <c r="E1745" s="71">
        <v>27</v>
      </c>
      <c r="F1745" s="71">
        <v>-0.38888888888888573</v>
      </c>
      <c r="G1745" s="71">
        <v>22339.361111111077</v>
      </c>
      <c r="K1745" s="57">
        <v>1741</v>
      </c>
      <c r="L1745" s="66">
        <v>10.3</v>
      </c>
      <c r="M1745" s="66">
        <v>0</v>
      </c>
      <c r="N1745" s="65">
        <f t="shared" si="537"/>
        <v>2.8611111111111112</v>
      </c>
      <c r="O1745" s="65">
        <f t="shared" si="540"/>
        <v>-0.5555555555555558</v>
      </c>
      <c r="P1745" s="67">
        <f t="shared" si="541"/>
        <v>9982.4861111111004</v>
      </c>
      <c r="Q1745" s="57"/>
      <c r="R1745" s="57"/>
      <c r="AU1745" s="57">
        <v>1741</v>
      </c>
      <c r="AV1745" s="66">
        <v>91.5</v>
      </c>
      <c r="AW1745" s="66">
        <v>0</v>
      </c>
      <c r="AX1745" s="65">
        <f t="shared" si="538"/>
        <v>25.416666666666664</v>
      </c>
      <c r="AY1745" s="65">
        <f t="shared" si="542"/>
        <v>-0.55555555555555713</v>
      </c>
      <c r="AZ1745" s="67">
        <f t="shared" si="543"/>
        <v>21715.319444444438</v>
      </c>
      <c r="BA1745" s="57"/>
      <c r="BB1745" s="57"/>
      <c r="BM1745" s="57">
        <v>1741</v>
      </c>
      <c r="BN1745" s="57">
        <v>98.6</v>
      </c>
      <c r="BO1745" s="66">
        <v>0</v>
      </c>
      <c r="BP1745" s="65">
        <f t="shared" si="539"/>
        <v>27.388888888888886</v>
      </c>
      <c r="BQ1745" s="65">
        <f t="shared" si="544"/>
        <v>-0.50000000000000355</v>
      </c>
      <c r="BR1745" s="67">
        <f t="shared" si="545"/>
        <v>22312.166666666631</v>
      </c>
      <c r="BS1745" s="57"/>
      <c r="BT1745" s="57"/>
    </row>
    <row r="1746" spans="1:72" x14ac:dyDescent="0.25">
      <c r="A1746" s="31">
        <v>1746</v>
      </c>
      <c r="B1746" s="56">
        <v>1743</v>
      </c>
      <c r="C1746" s="71">
        <v>95.9</v>
      </c>
      <c r="D1746" s="71">
        <v>0</v>
      </c>
      <c r="E1746" s="71">
        <v>26.638888888888889</v>
      </c>
      <c r="F1746" s="71">
        <v>-0.36111111111111072</v>
      </c>
      <c r="G1746" s="71">
        <v>22366.180555555522</v>
      </c>
      <c r="K1746" s="57">
        <v>1742</v>
      </c>
      <c r="L1746" s="66">
        <v>7.8</v>
      </c>
      <c r="M1746" s="66">
        <v>0</v>
      </c>
      <c r="N1746" s="65">
        <f t="shared" si="537"/>
        <v>2.1666666666666665</v>
      </c>
      <c r="O1746" s="65">
        <f t="shared" si="540"/>
        <v>-0.69444444444444464</v>
      </c>
      <c r="P1746" s="67">
        <f t="shared" si="541"/>
        <v>9984.9999999999891</v>
      </c>
      <c r="Q1746" s="57"/>
      <c r="R1746" s="57"/>
      <c r="AU1746" s="57">
        <v>1742</v>
      </c>
      <c r="AV1746" s="66">
        <v>90.7</v>
      </c>
      <c r="AW1746" s="66">
        <v>0</v>
      </c>
      <c r="AX1746" s="65">
        <f t="shared" si="538"/>
        <v>25.194444444444443</v>
      </c>
      <c r="AY1746" s="65">
        <f t="shared" si="542"/>
        <v>-0.22222222222222143</v>
      </c>
      <c r="AZ1746" s="67">
        <f t="shared" si="543"/>
        <v>21740.624999999993</v>
      </c>
      <c r="BA1746" s="57"/>
      <c r="BB1746" s="57"/>
      <c r="BM1746" s="57">
        <v>1742</v>
      </c>
      <c r="BN1746" s="57">
        <v>97.2</v>
      </c>
      <c r="BO1746" s="66">
        <v>0</v>
      </c>
      <c r="BP1746" s="65">
        <f t="shared" si="539"/>
        <v>27</v>
      </c>
      <c r="BQ1746" s="65">
        <f t="shared" si="544"/>
        <v>-0.38888888888888573</v>
      </c>
      <c r="BR1746" s="67">
        <f t="shared" si="545"/>
        <v>22339.361111111077</v>
      </c>
      <c r="BS1746" s="57"/>
      <c r="BT1746" s="57"/>
    </row>
    <row r="1747" spans="1:72" x14ac:dyDescent="0.25">
      <c r="A1747" s="31">
        <v>1747</v>
      </c>
      <c r="B1747" s="56">
        <v>1744</v>
      </c>
      <c r="C1747" s="71">
        <v>94.8</v>
      </c>
      <c r="D1747" s="71">
        <v>0</v>
      </c>
      <c r="E1747" s="71">
        <v>26.333333333333332</v>
      </c>
      <c r="F1747" s="71">
        <v>-0.30555555555555713</v>
      </c>
      <c r="G1747" s="71">
        <v>22392.666666666631</v>
      </c>
      <c r="K1747" s="57">
        <v>1743</v>
      </c>
      <c r="L1747" s="66">
        <v>6.5</v>
      </c>
      <c r="M1747" s="66">
        <v>0</v>
      </c>
      <c r="N1747" s="65">
        <f t="shared" si="537"/>
        <v>1.8055555555555556</v>
      </c>
      <c r="O1747" s="65">
        <f t="shared" si="540"/>
        <v>-0.36111111111111094</v>
      </c>
      <c r="P1747" s="67">
        <f t="shared" si="541"/>
        <v>9986.9861111111004</v>
      </c>
      <c r="Q1747" s="57"/>
      <c r="R1747" s="57"/>
      <c r="AU1747" s="57">
        <v>1743</v>
      </c>
      <c r="AV1747" s="66">
        <v>90.4</v>
      </c>
      <c r="AW1747" s="66">
        <v>0</v>
      </c>
      <c r="AX1747" s="65">
        <f t="shared" si="538"/>
        <v>25.111111111111111</v>
      </c>
      <c r="AY1747" s="65">
        <f t="shared" si="542"/>
        <v>-8.3333333333332149E-2</v>
      </c>
      <c r="AZ1747" s="67">
        <f t="shared" si="543"/>
        <v>21765.77777777777</v>
      </c>
      <c r="BA1747" s="57"/>
      <c r="BB1747" s="57"/>
      <c r="BM1747" s="57">
        <v>1743</v>
      </c>
      <c r="BN1747" s="57">
        <v>95.9</v>
      </c>
      <c r="BO1747" s="66">
        <v>0</v>
      </c>
      <c r="BP1747" s="65">
        <f t="shared" si="539"/>
        <v>26.638888888888889</v>
      </c>
      <c r="BQ1747" s="65">
        <f t="shared" si="544"/>
        <v>-0.36111111111111072</v>
      </c>
      <c r="BR1747" s="67">
        <f t="shared" si="545"/>
        <v>22366.180555555522</v>
      </c>
      <c r="BS1747" s="57"/>
      <c r="BT1747" s="57"/>
    </row>
    <row r="1748" spans="1:72" x14ac:dyDescent="0.25">
      <c r="A1748" s="31">
        <v>1748</v>
      </c>
      <c r="B1748" s="56">
        <v>1745</v>
      </c>
      <c r="C1748" s="71">
        <v>93.8</v>
      </c>
      <c r="D1748" s="71">
        <v>0</v>
      </c>
      <c r="E1748" s="71">
        <v>26.055555555555554</v>
      </c>
      <c r="F1748" s="71">
        <v>-0.27777777777777857</v>
      </c>
      <c r="G1748" s="71">
        <v>22418.861111111077</v>
      </c>
      <c r="K1748" s="57">
        <v>1744</v>
      </c>
      <c r="L1748" s="66">
        <v>4.4000000000000004</v>
      </c>
      <c r="M1748" s="66">
        <v>0</v>
      </c>
      <c r="N1748" s="65">
        <f t="shared" si="537"/>
        <v>1.2222222222222223</v>
      </c>
      <c r="O1748" s="65">
        <f t="shared" si="540"/>
        <v>-0.58333333333333326</v>
      </c>
      <c r="P1748" s="67">
        <f t="shared" si="541"/>
        <v>9988.4999999999891</v>
      </c>
      <c r="Q1748" s="57"/>
      <c r="R1748" s="57"/>
      <c r="AU1748" s="57">
        <v>1744</v>
      </c>
      <c r="AV1748" s="66">
        <v>90.2</v>
      </c>
      <c r="AW1748" s="66">
        <v>0</v>
      </c>
      <c r="AX1748" s="65">
        <f t="shared" si="538"/>
        <v>25.055555555555557</v>
      </c>
      <c r="AY1748" s="65">
        <f t="shared" si="542"/>
        <v>-5.5555555555553582E-2</v>
      </c>
      <c r="AZ1748" s="67">
        <f t="shared" si="543"/>
        <v>21790.861111111102</v>
      </c>
      <c r="BA1748" s="57"/>
      <c r="BB1748" s="57"/>
      <c r="BM1748" s="57">
        <v>1744</v>
      </c>
      <c r="BN1748" s="57">
        <v>94.8</v>
      </c>
      <c r="BO1748" s="66">
        <v>0</v>
      </c>
      <c r="BP1748" s="65">
        <f t="shared" si="539"/>
        <v>26.333333333333332</v>
      </c>
      <c r="BQ1748" s="65">
        <f t="shared" si="544"/>
        <v>-0.30555555555555713</v>
      </c>
      <c r="BR1748" s="67">
        <f t="shared" si="545"/>
        <v>22392.666666666631</v>
      </c>
      <c r="BS1748" s="57"/>
      <c r="BT1748" s="57"/>
    </row>
    <row r="1749" spans="1:72" x14ac:dyDescent="0.25">
      <c r="A1749" s="31">
        <v>1749</v>
      </c>
      <c r="B1749" s="56">
        <v>1746</v>
      </c>
      <c r="C1749" s="71">
        <v>92.8</v>
      </c>
      <c r="D1749" s="71">
        <v>0</v>
      </c>
      <c r="E1749" s="71">
        <v>25.777777777777775</v>
      </c>
      <c r="F1749" s="71">
        <v>-0.27777777777777857</v>
      </c>
      <c r="G1749" s="71">
        <v>22444.777777777745</v>
      </c>
      <c r="K1749" s="57">
        <v>1745</v>
      </c>
      <c r="L1749" s="66">
        <v>3.2</v>
      </c>
      <c r="M1749" s="66">
        <v>0</v>
      </c>
      <c r="N1749" s="65">
        <f t="shared" si="537"/>
        <v>0.88888888888888895</v>
      </c>
      <c r="O1749" s="65">
        <f t="shared" si="540"/>
        <v>-0.33333333333333337</v>
      </c>
      <c r="P1749" s="67">
        <f t="shared" si="541"/>
        <v>9989.5555555555438</v>
      </c>
      <c r="Q1749" s="57"/>
      <c r="R1749" s="57"/>
      <c r="AU1749" s="57">
        <v>1745</v>
      </c>
      <c r="AV1749" s="66">
        <v>90.2</v>
      </c>
      <c r="AW1749" s="66">
        <v>0</v>
      </c>
      <c r="AX1749" s="65">
        <f t="shared" si="538"/>
        <v>25.055555555555557</v>
      </c>
      <c r="AY1749" s="65">
        <f t="shared" si="542"/>
        <v>0</v>
      </c>
      <c r="AZ1749" s="67">
        <f t="shared" si="543"/>
        <v>21815.916666666657</v>
      </c>
      <c r="BA1749" s="57"/>
      <c r="BB1749" s="57"/>
      <c r="BM1749" s="57">
        <v>1745</v>
      </c>
      <c r="BN1749" s="57">
        <v>93.8</v>
      </c>
      <c r="BO1749" s="66">
        <v>0</v>
      </c>
      <c r="BP1749" s="65">
        <f t="shared" si="539"/>
        <v>26.055555555555554</v>
      </c>
      <c r="BQ1749" s="65">
        <f t="shared" si="544"/>
        <v>-0.27777777777777857</v>
      </c>
      <c r="BR1749" s="67">
        <f t="shared" si="545"/>
        <v>22418.861111111077</v>
      </c>
      <c r="BS1749" s="57"/>
      <c r="BT1749" s="57"/>
    </row>
    <row r="1750" spans="1:72" x14ac:dyDescent="0.25">
      <c r="A1750" s="31">
        <v>1750</v>
      </c>
      <c r="B1750" s="56">
        <v>1747</v>
      </c>
      <c r="C1750" s="71">
        <v>91.8</v>
      </c>
      <c r="D1750" s="71">
        <v>0</v>
      </c>
      <c r="E1750" s="71">
        <v>25.5</v>
      </c>
      <c r="F1750" s="71">
        <v>-0.27777777777777501</v>
      </c>
      <c r="G1750" s="71">
        <v>22470.416666666635</v>
      </c>
      <c r="K1750" s="57">
        <v>1746</v>
      </c>
      <c r="L1750" s="66">
        <v>1.2</v>
      </c>
      <c r="M1750" s="66">
        <v>0</v>
      </c>
      <c r="N1750" s="65">
        <f t="shared" si="537"/>
        <v>0.33333333333333331</v>
      </c>
      <c r="O1750" s="65">
        <f t="shared" si="540"/>
        <v>-0.55555555555555558</v>
      </c>
      <c r="P1750" s="67">
        <f t="shared" si="541"/>
        <v>9990.1666666666551</v>
      </c>
      <c r="Q1750" s="57"/>
      <c r="R1750" s="57"/>
      <c r="AU1750" s="57">
        <v>1746</v>
      </c>
      <c r="AV1750" s="66">
        <v>90.1</v>
      </c>
      <c r="AW1750" s="66">
        <v>0</v>
      </c>
      <c r="AX1750" s="65">
        <f t="shared" si="538"/>
        <v>25.027777777777775</v>
      </c>
      <c r="AY1750" s="65">
        <f t="shared" si="542"/>
        <v>-2.777777777778212E-2</v>
      </c>
      <c r="AZ1750" s="67">
        <f t="shared" si="543"/>
        <v>21840.958333333325</v>
      </c>
      <c r="BA1750" s="57"/>
      <c r="BB1750" s="57"/>
      <c r="BM1750" s="57">
        <v>1746</v>
      </c>
      <c r="BN1750" s="57">
        <v>92.8</v>
      </c>
      <c r="BO1750" s="66">
        <v>0</v>
      </c>
      <c r="BP1750" s="65">
        <f t="shared" si="539"/>
        <v>25.777777777777775</v>
      </c>
      <c r="BQ1750" s="65">
        <f t="shared" si="544"/>
        <v>-0.27777777777777857</v>
      </c>
      <c r="BR1750" s="67">
        <f t="shared" si="545"/>
        <v>22444.777777777745</v>
      </c>
      <c r="BS1750" s="57"/>
      <c r="BT1750" s="57"/>
    </row>
    <row r="1751" spans="1:72" x14ac:dyDescent="0.25">
      <c r="A1751" s="31">
        <v>1751</v>
      </c>
      <c r="B1751" s="56">
        <v>1748</v>
      </c>
      <c r="C1751" s="71">
        <v>91</v>
      </c>
      <c r="D1751" s="71">
        <v>0</v>
      </c>
      <c r="E1751" s="71">
        <v>25.277777777777779</v>
      </c>
      <c r="F1751" s="71">
        <v>-0.22222222222222143</v>
      </c>
      <c r="G1751" s="71">
        <v>22495.805555555526</v>
      </c>
      <c r="K1751" s="57">
        <v>1747</v>
      </c>
      <c r="L1751" s="66">
        <v>0</v>
      </c>
      <c r="M1751" s="66">
        <v>0</v>
      </c>
      <c r="N1751" s="65">
        <f t="shared" si="537"/>
        <v>0</v>
      </c>
      <c r="O1751" s="65">
        <f t="shared" si="540"/>
        <v>-0.33333333333333331</v>
      </c>
      <c r="P1751" s="67">
        <f t="shared" si="541"/>
        <v>9990.3333333333212</v>
      </c>
      <c r="Q1751" s="57"/>
      <c r="R1751" s="57"/>
      <c r="AU1751" s="57">
        <v>1747</v>
      </c>
      <c r="AV1751" s="66">
        <v>90</v>
      </c>
      <c r="AW1751" s="66">
        <v>0</v>
      </c>
      <c r="AX1751" s="65">
        <f t="shared" si="538"/>
        <v>25</v>
      </c>
      <c r="AY1751" s="65">
        <f t="shared" si="542"/>
        <v>-2.7777777777775015E-2</v>
      </c>
      <c r="AZ1751" s="67">
        <f t="shared" si="543"/>
        <v>21865.972222222215</v>
      </c>
      <c r="BA1751" s="57"/>
      <c r="BB1751" s="57"/>
      <c r="BM1751" s="57">
        <v>1747</v>
      </c>
      <c r="BN1751" s="57">
        <v>91.8</v>
      </c>
      <c r="BO1751" s="66">
        <v>0</v>
      </c>
      <c r="BP1751" s="65">
        <f t="shared" si="539"/>
        <v>25.5</v>
      </c>
      <c r="BQ1751" s="65">
        <f t="shared" si="544"/>
        <v>-0.27777777777777501</v>
      </c>
      <c r="BR1751" s="67">
        <f t="shared" si="545"/>
        <v>22470.416666666635</v>
      </c>
      <c r="BS1751" s="57"/>
      <c r="BT1751" s="57"/>
    </row>
    <row r="1752" spans="1:72" x14ac:dyDescent="0.25">
      <c r="A1752" s="31">
        <v>1752</v>
      </c>
      <c r="B1752" s="56">
        <v>1749</v>
      </c>
      <c r="C1752" s="71">
        <v>90.2</v>
      </c>
      <c r="D1752" s="71">
        <v>0</v>
      </c>
      <c r="E1752" s="71">
        <v>25.055555555555557</v>
      </c>
      <c r="F1752" s="71">
        <v>-0.22222222222222143</v>
      </c>
      <c r="G1752" s="71">
        <v>22520.972222222194</v>
      </c>
      <c r="K1752" s="57">
        <v>1748</v>
      </c>
      <c r="L1752" s="66">
        <v>0</v>
      </c>
      <c r="M1752" s="66">
        <v>0</v>
      </c>
      <c r="N1752" s="65">
        <f t="shared" si="537"/>
        <v>0</v>
      </c>
      <c r="O1752" s="65">
        <f t="shared" si="540"/>
        <v>0</v>
      </c>
      <c r="P1752" s="67">
        <f t="shared" si="541"/>
        <v>9990.3333333333212</v>
      </c>
      <c r="Q1752" s="57"/>
      <c r="R1752" s="57"/>
      <c r="AU1752" s="57">
        <v>1748</v>
      </c>
      <c r="AV1752" s="66">
        <v>89.8</v>
      </c>
      <c r="AW1752" s="66">
        <v>0</v>
      </c>
      <c r="AX1752" s="65">
        <f t="shared" si="538"/>
        <v>24.944444444444443</v>
      </c>
      <c r="AY1752" s="65">
        <f t="shared" si="542"/>
        <v>-5.5555555555557135E-2</v>
      </c>
      <c r="AZ1752" s="67">
        <f t="shared" si="543"/>
        <v>21890.944444444438</v>
      </c>
      <c r="BA1752" s="57"/>
      <c r="BB1752" s="57"/>
      <c r="BM1752" s="57">
        <v>1748</v>
      </c>
      <c r="BN1752" s="57">
        <v>91</v>
      </c>
      <c r="BO1752" s="66">
        <v>0</v>
      </c>
      <c r="BP1752" s="65">
        <f t="shared" si="539"/>
        <v>25.277777777777779</v>
      </c>
      <c r="BQ1752" s="65">
        <f t="shared" si="544"/>
        <v>-0.22222222222222143</v>
      </c>
      <c r="BR1752" s="67">
        <f t="shared" si="545"/>
        <v>22495.805555555526</v>
      </c>
      <c r="BS1752" s="57"/>
      <c r="BT1752" s="57"/>
    </row>
    <row r="1753" spans="1:72" x14ac:dyDescent="0.25">
      <c r="A1753" s="31">
        <v>1753</v>
      </c>
      <c r="B1753" s="56">
        <v>1750</v>
      </c>
      <c r="C1753" s="71">
        <v>89.6</v>
      </c>
      <c r="D1753" s="71">
        <v>0</v>
      </c>
      <c r="E1753" s="71">
        <v>24.888888888888886</v>
      </c>
      <c r="F1753" s="71">
        <v>-0.1666666666666714</v>
      </c>
      <c r="G1753" s="71">
        <v>22545.944444444416</v>
      </c>
      <c r="K1753" s="57">
        <v>1749</v>
      </c>
      <c r="L1753" s="66">
        <v>0</v>
      </c>
      <c r="M1753" s="66">
        <v>0</v>
      </c>
      <c r="N1753" s="65">
        <f t="shared" si="537"/>
        <v>0</v>
      </c>
      <c r="O1753" s="65">
        <f t="shared" si="540"/>
        <v>0</v>
      </c>
      <c r="P1753" s="67">
        <f t="shared" si="541"/>
        <v>9990.3333333333212</v>
      </c>
      <c r="Q1753" s="57"/>
      <c r="R1753" s="57"/>
      <c r="AU1753" s="57">
        <v>1749</v>
      </c>
      <c r="AV1753" s="66">
        <v>89.6</v>
      </c>
      <c r="AW1753" s="66">
        <v>0</v>
      </c>
      <c r="AX1753" s="65">
        <f t="shared" si="538"/>
        <v>24.888888888888886</v>
      </c>
      <c r="AY1753" s="65">
        <f t="shared" si="542"/>
        <v>-5.5555555555557135E-2</v>
      </c>
      <c r="AZ1753" s="67">
        <f t="shared" si="543"/>
        <v>21915.861111111106</v>
      </c>
      <c r="BA1753" s="57"/>
      <c r="BB1753" s="57"/>
      <c r="BM1753" s="57">
        <v>1749</v>
      </c>
      <c r="BN1753" s="57">
        <v>90.2</v>
      </c>
      <c r="BO1753" s="66">
        <v>0</v>
      </c>
      <c r="BP1753" s="65">
        <f t="shared" si="539"/>
        <v>25.055555555555557</v>
      </c>
      <c r="BQ1753" s="65">
        <f t="shared" si="544"/>
        <v>-0.22222222222222143</v>
      </c>
      <c r="BR1753" s="67">
        <f t="shared" si="545"/>
        <v>22520.972222222194</v>
      </c>
      <c r="BS1753" s="57"/>
      <c r="BT1753" s="57"/>
    </row>
    <row r="1754" spans="1:72" x14ac:dyDescent="0.25">
      <c r="A1754" s="31">
        <v>1754</v>
      </c>
      <c r="B1754" s="56">
        <v>1751</v>
      </c>
      <c r="C1754" s="71">
        <v>89.1</v>
      </c>
      <c r="D1754" s="71">
        <v>0</v>
      </c>
      <c r="E1754" s="71">
        <v>24.749999999999996</v>
      </c>
      <c r="F1754" s="71">
        <v>-0.13888888888888928</v>
      </c>
      <c r="G1754" s="71">
        <v>22570.763888888861</v>
      </c>
      <c r="K1754" s="57">
        <v>1750</v>
      </c>
      <c r="L1754" s="66">
        <v>0</v>
      </c>
      <c r="M1754" s="66">
        <v>0</v>
      </c>
      <c r="N1754" s="65">
        <f t="shared" si="537"/>
        <v>0</v>
      </c>
      <c r="O1754" s="65">
        <f t="shared" si="540"/>
        <v>0</v>
      </c>
      <c r="P1754" s="67">
        <f t="shared" si="541"/>
        <v>9990.3333333333212</v>
      </c>
      <c r="Q1754" s="57"/>
      <c r="R1754" s="57"/>
      <c r="AU1754" s="57">
        <v>1750</v>
      </c>
      <c r="AV1754" s="66">
        <v>89.4</v>
      </c>
      <c r="AW1754" s="66">
        <v>0</v>
      </c>
      <c r="AX1754" s="65">
        <f t="shared" si="538"/>
        <v>24.833333333333336</v>
      </c>
      <c r="AY1754" s="65">
        <f t="shared" si="542"/>
        <v>-5.5555555555550029E-2</v>
      </c>
      <c r="AZ1754" s="67">
        <f t="shared" si="543"/>
        <v>21940.722222222215</v>
      </c>
      <c r="BA1754" s="57"/>
      <c r="BB1754" s="57"/>
      <c r="BM1754" s="57">
        <v>1750</v>
      </c>
      <c r="BN1754" s="57">
        <v>89.6</v>
      </c>
      <c r="BO1754" s="66">
        <v>0</v>
      </c>
      <c r="BP1754" s="65">
        <f t="shared" si="539"/>
        <v>24.888888888888886</v>
      </c>
      <c r="BQ1754" s="65">
        <f t="shared" si="544"/>
        <v>-0.1666666666666714</v>
      </c>
      <c r="BR1754" s="67">
        <f t="shared" si="545"/>
        <v>22545.944444444416</v>
      </c>
      <c r="BS1754" s="57"/>
      <c r="BT1754" s="57"/>
    </row>
    <row r="1755" spans="1:72" x14ac:dyDescent="0.25">
      <c r="A1755" s="31">
        <v>1755</v>
      </c>
      <c r="B1755" s="56">
        <v>1752</v>
      </c>
      <c r="C1755" s="71">
        <v>88.6</v>
      </c>
      <c r="D1755" s="71">
        <v>0</v>
      </c>
      <c r="E1755" s="71">
        <v>24.611111111111107</v>
      </c>
      <c r="F1755" s="71">
        <v>-0.13888888888888928</v>
      </c>
      <c r="G1755" s="71">
        <v>22595.444444444416</v>
      </c>
      <c r="K1755" s="57">
        <v>1751</v>
      </c>
      <c r="L1755" s="66">
        <v>0</v>
      </c>
      <c r="M1755" s="66">
        <v>0</v>
      </c>
      <c r="N1755" s="65">
        <f t="shared" si="537"/>
        <v>0</v>
      </c>
      <c r="O1755" s="65">
        <f t="shared" si="540"/>
        <v>0</v>
      </c>
      <c r="P1755" s="67">
        <f t="shared" si="541"/>
        <v>9990.3333333333212</v>
      </c>
      <c r="Q1755" s="57"/>
      <c r="R1755" s="57"/>
      <c r="AU1755" s="57">
        <v>1751</v>
      </c>
      <c r="AV1755" s="66">
        <v>89.2</v>
      </c>
      <c r="AW1755" s="66">
        <v>0</v>
      </c>
      <c r="AX1755" s="65">
        <f t="shared" si="538"/>
        <v>24.777777777777779</v>
      </c>
      <c r="AY1755" s="65">
        <f t="shared" si="542"/>
        <v>-5.5555555555557135E-2</v>
      </c>
      <c r="AZ1755" s="67">
        <f t="shared" si="543"/>
        <v>21965.52777777777</v>
      </c>
      <c r="BA1755" s="57"/>
      <c r="BB1755" s="57"/>
      <c r="BM1755" s="57">
        <v>1751</v>
      </c>
      <c r="BN1755" s="57">
        <v>89.1</v>
      </c>
      <c r="BO1755" s="66">
        <v>0</v>
      </c>
      <c r="BP1755" s="65">
        <f t="shared" si="539"/>
        <v>24.749999999999996</v>
      </c>
      <c r="BQ1755" s="65">
        <f t="shared" si="544"/>
        <v>-0.13888888888888928</v>
      </c>
      <c r="BR1755" s="67">
        <f t="shared" si="545"/>
        <v>22570.763888888861</v>
      </c>
      <c r="BS1755" s="57"/>
      <c r="BT1755" s="57"/>
    </row>
    <row r="1756" spans="1:72" x14ac:dyDescent="0.25">
      <c r="A1756" s="31">
        <v>1756</v>
      </c>
      <c r="B1756" s="56">
        <v>1753</v>
      </c>
      <c r="C1756" s="71">
        <v>88.1</v>
      </c>
      <c r="D1756" s="71">
        <v>0</v>
      </c>
      <c r="E1756" s="71">
        <v>24.472222222222221</v>
      </c>
      <c r="F1756" s="71">
        <v>-0.13888888888888573</v>
      </c>
      <c r="G1756" s="71">
        <v>22619.986111111084</v>
      </c>
      <c r="K1756" s="57">
        <v>1752</v>
      </c>
      <c r="L1756" s="66">
        <v>0</v>
      </c>
      <c r="M1756" s="66">
        <v>0</v>
      </c>
      <c r="N1756" s="65">
        <f t="shared" si="537"/>
        <v>0</v>
      </c>
      <c r="O1756" s="65">
        <f t="shared" si="540"/>
        <v>0</v>
      </c>
      <c r="P1756" s="67">
        <f t="shared" si="541"/>
        <v>9990.3333333333212</v>
      </c>
      <c r="Q1756" s="57"/>
      <c r="R1756" s="57"/>
      <c r="AU1756" s="57">
        <v>1752</v>
      </c>
      <c r="AV1756" s="66">
        <v>88.9</v>
      </c>
      <c r="AW1756" s="66">
        <v>0</v>
      </c>
      <c r="AX1756" s="65">
        <f t="shared" si="538"/>
        <v>24.694444444444446</v>
      </c>
      <c r="AY1756" s="65">
        <f t="shared" si="542"/>
        <v>-8.3333333333332149E-2</v>
      </c>
      <c r="AZ1756" s="67">
        <f t="shared" si="543"/>
        <v>21990.26388888888</v>
      </c>
      <c r="BA1756" s="57"/>
      <c r="BB1756" s="57"/>
      <c r="BL1756" s="57"/>
      <c r="BM1756" s="57">
        <v>1752</v>
      </c>
      <c r="BN1756" s="57">
        <v>88.6</v>
      </c>
      <c r="BO1756" s="66">
        <v>0</v>
      </c>
      <c r="BP1756" s="65">
        <f t="shared" si="539"/>
        <v>24.611111111111107</v>
      </c>
      <c r="BQ1756" s="65">
        <f t="shared" si="544"/>
        <v>-0.13888888888888928</v>
      </c>
      <c r="BR1756" s="67">
        <f t="shared" si="545"/>
        <v>22595.444444444416</v>
      </c>
      <c r="BS1756" s="57"/>
      <c r="BT1756" s="57"/>
    </row>
    <row r="1757" spans="1:72" x14ac:dyDescent="0.25">
      <c r="A1757" s="31">
        <v>1757</v>
      </c>
      <c r="B1757" s="56">
        <v>1754</v>
      </c>
      <c r="C1757" s="71">
        <v>87.6</v>
      </c>
      <c r="D1757" s="71">
        <v>0</v>
      </c>
      <c r="E1757" s="71">
        <v>24.333333333333332</v>
      </c>
      <c r="F1757" s="71">
        <v>-0.13888888888888928</v>
      </c>
      <c r="G1757" s="71">
        <v>22644.388888888861</v>
      </c>
      <c r="K1757" s="57">
        <v>1753</v>
      </c>
      <c r="L1757" s="66">
        <v>0</v>
      </c>
      <c r="M1757" s="66">
        <v>0</v>
      </c>
      <c r="N1757" s="65">
        <f t="shared" si="537"/>
        <v>0</v>
      </c>
      <c r="O1757" s="65">
        <f t="shared" si="540"/>
        <v>0</v>
      </c>
      <c r="P1757" s="67">
        <f t="shared" si="541"/>
        <v>9990.3333333333212</v>
      </c>
      <c r="Q1757" s="57"/>
      <c r="R1757" s="57"/>
      <c r="AU1757" s="57">
        <v>1753</v>
      </c>
      <c r="AV1757" s="66">
        <v>88.5</v>
      </c>
      <c r="AW1757" s="66">
        <v>0</v>
      </c>
      <c r="AX1757" s="65">
        <f t="shared" si="538"/>
        <v>24.583333333333332</v>
      </c>
      <c r="AY1757" s="65">
        <f t="shared" si="542"/>
        <v>-0.11111111111111427</v>
      </c>
      <c r="AZ1757" s="67">
        <f t="shared" si="543"/>
        <v>22014.90277777777</v>
      </c>
      <c r="BA1757" s="57"/>
      <c r="BB1757" s="57"/>
      <c r="BL1757" s="57"/>
      <c r="BM1757" s="57">
        <v>1753</v>
      </c>
      <c r="BN1757" s="57">
        <v>88.1</v>
      </c>
      <c r="BO1757" s="66">
        <v>0</v>
      </c>
      <c r="BP1757" s="65">
        <f t="shared" si="539"/>
        <v>24.472222222222221</v>
      </c>
      <c r="BQ1757" s="65">
        <f t="shared" si="544"/>
        <v>-0.13888888888888573</v>
      </c>
      <c r="BR1757" s="67">
        <f t="shared" si="545"/>
        <v>22619.986111111084</v>
      </c>
      <c r="BS1757" s="57"/>
      <c r="BT1757" s="57"/>
    </row>
    <row r="1758" spans="1:72" x14ac:dyDescent="0.25">
      <c r="A1758" s="31">
        <v>1758</v>
      </c>
      <c r="B1758" s="56">
        <v>1755</v>
      </c>
      <c r="C1758" s="71">
        <v>87.1</v>
      </c>
      <c r="D1758" s="71">
        <v>0</v>
      </c>
      <c r="E1758" s="71">
        <v>24.194444444444443</v>
      </c>
      <c r="F1758" s="71">
        <v>-0.13888888888888928</v>
      </c>
      <c r="G1758" s="71">
        <v>22668.652777777752</v>
      </c>
      <c r="K1758" s="57">
        <v>1754</v>
      </c>
      <c r="L1758" s="66">
        <v>0</v>
      </c>
      <c r="M1758" s="66">
        <v>0</v>
      </c>
      <c r="N1758" s="65">
        <f t="shared" si="537"/>
        <v>0</v>
      </c>
      <c r="O1758" s="65">
        <f t="shared" si="540"/>
        <v>0</v>
      </c>
      <c r="P1758" s="67">
        <f t="shared" si="541"/>
        <v>9990.3333333333212</v>
      </c>
      <c r="Q1758" s="57"/>
      <c r="R1758" s="57"/>
      <c r="AU1758" s="57">
        <v>1754</v>
      </c>
      <c r="AV1758" s="66">
        <v>88.1</v>
      </c>
      <c r="AW1758" s="66">
        <v>0</v>
      </c>
      <c r="AX1758" s="65">
        <f t="shared" si="538"/>
        <v>24.472222222222221</v>
      </c>
      <c r="AY1758" s="65">
        <f t="shared" si="542"/>
        <v>-0.11111111111111072</v>
      </c>
      <c r="AZ1758" s="67">
        <f t="shared" si="543"/>
        <v>22039.430555555547</v>
      </c>
      <c r="BA1758" s="57"/>
      <c r="BB1758" s="57"/>
      <c r="BL1758" s="57"/>
      <c r="BM1758" s="57">
        <v>1754</v>
      </c>
      <c r="BN1758" s="57">
        <v>87.6</v>
      </c>
      <c r="BO1758" s="66">
        <v>0</v>
      </c>
      <c r="BP1758" s="65">
        <f t="shared" si="539"/>
        <v>24.333333333333332</v>
      </c>
      <c r="BQ1758" s="65">
        <f t="shared" si="544"/>
        <v>-0.13888888888888928</v>
      </c>
      <c r="BR1758" s="67">
        <f t="shared" si="545"/>
        <v>22644.388888888861</v>
      </c>
      <c r="BS1758" s="57"/>
      <c r="BT1758" s="57"/>
    </row>
    <row r="1759" spans="1:72" x14ac:dyDescent="0.25">
      <c r="A1759" s="31">
        <v>1759</v>
      </c>
      <c r="B1759" s="56">
        <v>1756</v>
      </c>
      <c r="C1759" s="71">
        <v>86.6</v>
      </c>
      <c r="D1759" s="71">
        <v>0</v>
      </c>
      <c r="E1759" s="71">
        <v>24.055555555555554</v>
      </c>
      <c r="F1759" s="71">
        <v>-0.13888888888888928</v>
      </c>
      <c r="G1759" s="71">
        <v>22692.777777777752</v>
      </c>
      <c r="K1759" s="57">
        <v>1755</v>
      </c>
      <c r="L1759" s="66">
        <v>0</v>
      </c>
      <c r="M1759" s="66">
        <v>0</v>
      </c>
      <c r="N1759" s="65">
        <f t="shared" si="537"/>
        <v>0</v>
      </c>
      <c r="O1759" s="65">
        <f t="shared" si="540"/>
        <v>0</v>
      </c>
      <c r="P1759" s="67">
        <f t="shared" si="541"/>
        <v>9990.3333333333212</v>
      </c>
      <c r="Q1759" s="57"/>
      <c r="R1759" s="57"/>
      <c r="AU1759" s="57">
        <v>1755</v>
      </c>
      <c r="AV1759" s="66">
        <v>87.6</v>
      </c>
      <c r="AW1759" s="66">
        <v>0</v>
      </c>
      <c r="AX1759" s="65">
        <f t="shared" si="538"/>
        <v>24.333333333333332</v>
      </c>
      <c r="AY1759" s="65">
        <f t="shared" si="542"/>
        <v>-0.13888888888888928</v>
      </c>
      <c r="AZ1759" s="67">
        <f t="shared" si="543"/>
        <v>22063.833333333325</v>
      </c>
      <c r="BA1759" s="57"/>
      <c r="BB1759" s="57"/>
      <c r="BL1759" s="57"/>
      <c r="BM1759" s="57">
        <v>1755</v>
      </c>
      <c r="BN1759" s="57">
        <v>87.1</v>
      </c>
      <c r="BO1759" s="66">
        <v>0</v>
      </c>
      <c r="BP1759" s="65">
        <f t="shared" si="539"/>
        <v>24.194444444444443</v>
      </c>
      <c r="BQ1759" s="65">
        <f t="shared" si="544"/>
        <v>-0.13888888888888928</v>
      </c>
      <c r="BR1759" s="67">
        <f t="shared" si="545"/>
        <v>22668.652777777752</v>
      </c>
      <c r="BS1759" s="57"/>
      <c r="BT1759" s="57"/>
    </row>
    <row r="1760" spans="1:72" x14ac:dyDescent="0.25">
      <c r="A1760" s="31">
        <v>1760</v>
      </c>
      <c r="B1760" s="56">
        <v>1757</v>
      </c>
      <c r="C1760" s="71">
        <v>86.1</v>
      </c>
      <c r="D1760" s="71">
        <v>0</v>
      </c>
      <c r="E1760" s="71">
        <v>23.916666666666664</v>
      </c>
      <c r="F1760" s="71">
        <v>-0.13888888888888928</v>
      </c>
      <c r="G1760" s="71">
        <v>22716.763888888861</v>
      </c>
      <c r="K1760" s="57">
        <v>1756</v>
      </c>
      <c r="L1760" s="66">
        <v>0</v>
      </c>
      <c r="M1760" s="66">
        <v>0</v>
      </c>
      <c r="N1760" s="65">
        <f t="shared" si="537"/>
        <v>0</v>
      </c>
      <c r="O1760" s="65">
        <f t="shared" si="540"/>
        <v>0</v>
      </c>
      <c r="P1760" s="67">
        <f t="shared" si="541"/>
        <v>9990.3333333333212</v>
      </c>
      <c r="Q1760" s="57"/>
      <c r="R1760" s="57"/>
      <c r="AU1760" s="57">
        <v>1756</v>
      </c>
      <c r="AV1760" s="66">
        <v>87.1</v>
      </c>
      <c r="AW1760" s="66">
        <v>0</v>
      </c>
      <c r="AX1760" s="65">
        <f t="shared" si="538"/>
        <v>24.194444444444443</v>
      </c>
      <c r="AY1760" s="65">
        <f t="shared" si="542"/>
        <v>-0.13888888888888928</v>
      </c>
      <c r="AZ1760" s="67">
        <f t="shared" si="543"/>
        <v>22088.097222222215</v>
      </c>
      <c r="BA1760" s="57"/>
      <c r="BB1760" s="57"/>
      <c r="BL1760" s="57"/>
      <c r="BM1760" s="57">
        <v>1756</v>
      </c>
      <c r="BN1760" s="57">
        <v>86.6</v>
      </c>
      <c r="BO1760" s="66">
        <v>0</v>
      </c>
      <c r="BP1760" s="65">
        <f t="shared" si="539"/>
        <v>24.055555555555554</v>
      </c>
      <c r="BQ1760" s="65">
        <f t="shared" si="544"/>
        <v>-0.13888888888888928</v>
      </c>
      <c r="BR1760" s="67">
        <f t="shared" si="545"/>
        <v>22692.777777777752</v>
      </c>
      <c r="BS1760" s="57"/>
      <c r="BT1760" s="57"/>
    </row>
    <row r="1761" spans="1:72" x14ac:dyDescent="0.25">
      <c r="A1761" s="31">
        <v>1761</v>
      </c>
      <c r="B1761" s="56">
        <v>1758</v>
      </c>
      <c r="C1761" s="71">
        <v>85.5</v>
      </c>
      <c r="D1761" s="71">
        <v>0</v>
      </c>
      <c r="E1761" s="71">
        <v>23.75</v>
      </c>
      <c r="F1761" s="71">
        <v>-0.1666666666666643</v>
      </c>
      <c r="G1761" s="71">
        <v>22740.597222222194</v>
      </c>
      <c r="K1761" s="57">
        <v>1757</v>
      </c>
      <c r="L1761" s="66">
        <v>0</v>
      </c>
      <c r="M1761" s="66">
        <v>0</v>
      </c>
      <c r="N1761" s="65">
        <f t="shared" si="537"/>
        <v>0</v>
      </c>
      <c r="O1761" s="65">
        <f t="shared" si="540"/>
        <v>0</v>
      </c>
      <c r="P1761" s="67">
        <f t="shared" si="541"/>
        <v>9990.3333333333212</v>
      </c>
      <c r="Q1761" s="57"/>
      <c r="R1761" s="57"/>
      <c r="AU1761" s="57">
        <v>1757</v>
      </c>
      <c r="AV1761" s="66">
        <v>86.6</v>
      </c>
      <c r="AW1761" s="66">
        <v>0</v>
      </c>
      <c r="AX1761" s="65">
        <f t="shared" si="538"/>
        <v>24.055555555555554</v>
      </c>
      <c r="AY1761" s="65">
        <f t="shared" si="542"/>
        <v>-0.13888888888888928</v>
      </c>
      <c r="AZ1761" s="67">
        <f t="shared" si="543"/>
        <v>22112.222222222215</v>
      </c>
      <c r="BA1761" s="57"/>
      <c r="BB1761" s="57"/>
      <c r="BL1761" s="57"/>
      <c r="BM1761" s="57">
        <v>1757</v>
      </c>
      <c r="BN1761" s="57">
        <v>86.1</v>
      </c>
      <c r="BO1761" s="66">
        <v>0</v>
      </c>
      <c r="BP1761" s="65">
        <f t="shared" si="539"/>
        <v>23.916666666666664</v>
      </c>
      <c r="BQ1761" s="65">
        <f t="shared" si="544"/>
        <v>-0.13888888888888928</v>
      </c>
      <c r="BR1761" s="67">
        <f t="shared" si="545"/>
        <v>22716.763888888861</v>
      </c>
      <c r="BS1761" s="57"/>
      <c r="BT1761" s="57"/>
    </row>
    <row r="1762" spans="1:72" x14ac:dyDescent="0.25">
      <c r="A1762" s="31">
        <v>1762</v>
      </c>
      <c r="B1762" s="56">
        <v>1759</v>
      </c>
      <c r="C1762" s="71">
        <v>85</v>
      </c>
      <c r="D1762" s="71">
        <v>0</v>
      </c>
      <c r="E1762" s="71">
        <v>23.611111111111111</v>
      </c>
      <c r="F1762" s="71">
        <v>-0.13888888888888928</v>
      </c>
      <c r="G1762" s="71">
        <v>22764.277777777748</v>
      </c>
      <c r="K1762" s="57">
        <v>1758</v>
      </c>
      <c r="L1762" s="66">
        <v>0</v>
      </c>
      <c r="M1762" s="66">
        <v>0</v>
      </c>
      <c r="N1762" s="65">
        <f t="shared" si="537"/>
        <v>0</v>
      </c>
      <c r="O1762" s="65">
        <f t="shared" si="540"/>
        <v>0</v>
      </c>
      <c r="P1762" s="67">
        <f t="shared" si="541"/>
        <v>9990.3333333333212</v>
      </c>
      <c r="Q1762" s="57"/>
      <c r="R1762" s="57"/>
      <c r="AU1762" s="57">
        <v>1758</v>
      </c>
      <c r="AV1762" s="66">
        <v>86.1</v>
      </c>
      <c r="AW1762" s="66">
        <v>0</v>
      </c>
      <c r="AX1762" s="65">
        <f t="shared" si="538"/>
        <v>23.916666666666664</v>
      </c>
      <c r="AY1762" s="65">
        <f t="shared" si="542"/>
        <v>-0.13888888888888928</v>
      </c>
      <c r="AZ1762" s="67">
        <f t="shared" si="543"/>
        <v>22136.208333333325</v>
      </c>
      <c r="BA1762" s="57"/>
      <c r="BB1762" s="57"/>
      <c r="BL1762" s="57"/>
      <c r="BM1762" s="57">
        <v>1758</v>
      </c>
      <c r="BN1762" s="57">
        <v>85.5</v>
      </c>
      <c r="BO1762" s="66">
        <v>0</v>
      </c>
      <c r="BP1762" s="65">
        <f t="shared" si="539"/>
        <v>23.75</v>
      </c>
      <c r="BQ1762" s="65">
        <f t="shared" si="544"/>
        <v>-0.1666666666666643</v>
      </c>
      <c r="BR1762" s="67">
        <f t="shared" si="545"/>
        <v>22740.597222222194</v>
      </c>
      <c r="BS1762" s="57"/>
      <c r="BT1762" s="57"/>
    </row>
    <row r="1763" spans="1:72" x14ac:dyDescent="0.25">
      <c r="A1763" s="31">
        <v>1763</v>
      </c>
      <c r="B1763" s="56">
        <v>1760</v>
      </c>
      <c r="C1763" s="71">
        <v>84.4</v>
      </c>
      <c r="D1763" s="71">
        <v>0</v>
      </c>
      <c r="E1763" s="71">
        <v>23.444444444444446</v>
      </c>
      <c r="F1763" s="71">
        <v>-0.1666666666666643</v>
      </c>
      <c r="G1763" s="71">
        <v>22787.805555555526</v>
      </c>
      <c r="K1763" s="57">
        <v>1759</v>
      </c>
      <c r="L1763" s="66">
        <v>0</v>
      </c>
      <c r="M1763" s="66">
        <v>0</v>
      </c>
      <c r="N1763" s="65">
        <f t="shared" si="537"/>
        <v>0</v>
      </c>
      <c r="O1763" s="65">
        <f t="shared" si="540"/>
        <v>0</v>
      </c>
      <c r="P1763" s="67">
        <f t="shared" si="541"/>
        <v>9990.3333333333212</v>
      </c>
      <c r="Q1763" s="57"/>
      <c r="R1763" s="57"/>
      <c r="AU1763" s="57">
        <v>1759</v>
      </c>
      <c r="AV1763" s="66">
        <v>85.5</v>
      </c>
      <c r="AW1763" s="66">
        <v>0</v>
      </c>
      <c r="AX1763" s="65">
        <f t="shared" si="538"/>
        <v>23.75</v>
      </c>
      <c r="AY1763" s="65">
        <f t="shared" si="542"/>
        <v>-0.1666666666666643</v>
      </c>
      <c r="AZ1763" s="67">
        <f t="shared" si="543"/>
        <v>22160.041666666657</v>
      </c>
      <c r="BA1763" s="57"/>
      <c r="BB1763" s="57"/>
      <c r="BL1763" s="57"/>
      <c r="BM1763" s="57">
        <v>1759</v>
      </c>
      <c r="BN1763" s="57">
        <v>85</v>
      </c>
      <c r="BO1763" s="66">
        <v>0</v>
      </c>
      <c r="BP1763" s="65">
        <f t="shared" si="539"/>
        <v>23.611111111111111</v>
      </c>
      <c r="BQ1763" s="65">
        <f t="shared" si="544"/>
        <v>-0.13888888888888928</v>
      </c>
      <c r="BR1763" s="67">
        <f t="shared" si="545"/>
        <v>22764.277777777748</v>
      </c>
      <c r="BS1763" s="57"/>
      <c r="BT1763" s="57"/>
    </row>
    <row r="1764" spans="1:72" x14ac:dyDescent="0.25">
      <c r="A1764" s="31">
        <v>1764</v>
      </c>
      <c r="B1764" s="56">
        <v>1761</v>
      </c>
      <c r="C1764" s="71">
        <v>83.8</v>
      </c>
      <c r="D1764" s="71">
        <v>0</v>
      </c>
      <c r="E1764" s="71">
        <v>23.277777777777775</v>
      </c>
      <c r="F1764" s="71">
        <v>-0.1666666666666714</v>
      </c>
      <c r="G1764" s="71">
        <v>22811.166666666635</v>
      </c>
      <c r="K1764" s="57">
        <v>1760</v>
      </c>
      <c r="L1764" s="66">
        <v>0</v>
      </c>
      <c r="M1764" s="66">
        <v>0</v>
      </c>
      <c r="N1764" s="65">
        <f t="shared" si="537"/>
        <v>0</v>
      </c>
      <c r="O1764" s="65">
        <f t="shared" si="540"/>
        <v>0</v>
      </c>
      <c r="P1764" s="67">
        <f t="shared" si="541"/>
        <v>9990.3333333333212</v>
      </c>
      <c r="Q1764" s="57"/>
      <c r="R1764" s="57"/>
      <c r="AU1764" s="57">
        <v>1760</v>
      </c>
      <c r="AV1764" s="66">
        <v>85</v>
      </c>
      <c r="AW1764" s="66">
        <v>0</v>
      </c>
      <c r="AX1764" s="65">
        <f t="shared" si="538"/>
        <v>23.611111111111111</v>
      </c>
      <c r="AY1764" s="65">
        <f t="shared" si="542"/>
        <v>-0.13888888888888928</v>
      </c>
      <c r="AZ1764" s="67">
        <f t="shared" si="543"/>
        <v>22183.722222222212</v>
      </c>
      <c r="BA1764" s="57"/>
      <c r="BB1764" s="57"/>
      <c r="BL1764" s="57"/>
      <c r="BM1764" s="57">
        <v>1760</v>
      </c>
      <c r="BN1764" s="57">
        <v>84.4</v>
      </c>
      <c r="BO1764" s="66">
        <v>0</v>
      </c>
      <c r="BP1764" s="65">
        <f t="shared" si="539"/>
        <v>23.444444444444446</v>
      </c>
      <c r="BQ1764" s="65">
        <f t="shared" si="544"/>
        <v>-0.1666666666666643</v>
      </c>
      <c r="BR1764" s="67">
        <f t="shared" si="545"/>
        <v>22787.805555555526</v>
      </c>
      <c r="BS1764" s="57"/>
      <c r="BT1764" s="57"/>
    </row>
    <row r="1765" spans="1:72" x14ac:dyDescent="0.25">
      <c r="A1765" s="31">
        <v>1765</v>
      </c>
      <c r="B1765" s="56">
        <v>1762</v>
      </c>
      <c r="C1765" s="71">
        <v>83.2</v>
      </c>
      <c r="D1765" s="71">
        <v>0</v>
      </c>
      <c r="E1765" s="71">
        <v>23.111111111111111</v>
      </c>
      <c r="F1765" s="71">
        <v>-0.1666666666666643</v>
      </c>
      <c r="G1765" s="71">
        <v>22834.36111111108</v>
      </c>
      <c r="K1765" s="57">
        <v>1761</v>
      </c>
      <c r="L1765" s="66">
        <v>0</v>
      </c>
      <c r="M1765" s="66">
        <v>0</v>
      </c>
      <c r="N1765" s="65">
        <f t="shared" si="537"/>
        <v>0</v>
      </c>
      <c r="O1765" s="65">
        <f t="shared" si="540"/>
        <v>0</v>
      </c>
      <c r="P1765" s="67">
        <f t="shared" si="541"/>
        <v>9990.3333333333212</v>
      </c>
      <c r="Q1765" s="57"/>
      <c r="R1765" s="57"/>
      <c r="AU1765" s="57">
        <v>1761</v>
      </c>
      <c r="AV1765" s="66">
        <v>84.4</v>
      </c>
      <c r="AW1765" s="66">
        <v>0</v>
      </c>
      <c r="AX1765" s="65">
        <f t="shared" si="538"/>
        <v>23.444444444444446</v>
      </c>
      <c r="AY1765" s="65">
        <f t="shared" si="542"/>
        <v>-0.1666666666666643</v>
      </c>
      <c r="AZ1765" s="67">
        <f t="shared" si="543"/>
        <v>22207.249999999989</v>
      </c>
      <c r="BA1765" s="57"/>
      <c r="BB1765" s="57"/>
      <c r="BL1765" s="57"/>
      <c r="BM1765" s="57">
        <v>1761</v>
      </c>
      <c r="BN1765" s="57">
        <v>83.8</v>
      </c>
      <c r="BO1765" s="66">
        <v>0</v>
      </c>
      <c r="BP1765" s="65">
        <f t="shared" si="539"/>
        <v>23.277777777777775</v>
      </c>
      <c r="BQ1765" s="65">
        <f t="shared" si="544"/>
        <v>-0.1666666666666714</v>
      </c>
      <c r="BR1765" s="67">
        <f t="shared" si="545"/>
        <v>22811.166666666635</v>
      </c>
      <c r="BS1765" s="57"/>
      <c r="BT1765" s="57"/>
    </row>
    <row r="1766" spans="1:72" x14ac:dyDescent="0.25">
      <c r="A1766" s="31">
        <v>1766</v>
      </c>
      <c r="B1766" s="56">
        <v>1763</v>
      </c>
      <c r="C1766" s="71">
        <v>82.6</v>
      </c>
      <c r="D1766" s="71">
        <v>0</v>
      </c>
      <c r="E1766" s="71">
        <v>22.944444444444443</v>
      </c>
      <c r="F1766" s="71">
        <v>-0.16666666666666785</v>
      </c>
      <c r="G1766" s="71">
        <v>22857.388888888858</v>
      </c>
      <c r="K1766" s="57">
        <v>1762</v>
      </c>
      <c r="L1766" s="66">
        <v>0</v>
      </c>
      <c r="M1766" s="66">
        <v>0</v>
      </c>
      <c r="N1766" s="65">
        <f t="shared" si="537"/>
        <v>0</v>
      </c>
      <c r="O1766" s="65">
        <f t="shared" si="540"/>
        <v>0</v>
      </c>
      <c r="P1766" s="67">
        <f t="shared" si="541"/>
        <v>9990.3333333333212</v>
      </c>
      <c r="Q1766" s="57"/>
      <c r="R1766" s="57"/>
      <c r="AU1766" s="57">
        <v>1762</v>
      </c>
      <c r="AV1766" s="66">
        <v>83.8</v>
      </c>
      <c r="AW1766" s="66">
        <v>0</v>
      </c>
      <c r="AX1766" s="65">
        <f t="shared" si="538"/>
        <v>23.277777777777775</v>
      </c>
      <c r="AY1766" s="65">
        <f t="shared" si="542"/>
        <v>-0.1666666666666714</v>
      </c>
      <c r="AZ1766" s="67">
        <f t="shared" si="543"/>
        <v>22230.611111111099</v>
      </c>
      <c r="BA1766" s="57"/>
      <c r="BB1766" s="57"/>
      <c r="BL1766" s="57"/>
      <c r="BM1766" s="57">
        <v>1762</v>
      </c>
      <c r="BN1766" s="57">
        <v>83.2</v>
      </c>
      <c r="BO1766" s="66">
        <v>0</v>
      </c>
      <c r="BP1766" s="65">
        <f t="shared" si="539"/>
        <v>23.111111111111111</v>
      </c>
      <c r="BQ1766" s="65">
        <f t="shared" si="544"/>
        <v>-0.1666666666666643</v>
      </c>
      <c r="BR1766" s="67">
        <f t="shared" si="545"/>
        <v>22834.36111111108</v>
      </c>
      <c r="BS1766" s="57"/>
      <c r="BT1766" s="57"/>
    </row>
    <row r="1767" spans="1:72" x14ac:dyDescent="0.25">
      <c r="A1767" s="31">
        <v>1767</v>
      </c>
      <c r="B1767" s="56">
        <v>1764</v>
      </c>
      <c r="C1767" s="71">
        <v>82</v>
      </c>
      <c r="D1767" s="71">
        <v>0</v>
      </c>
      <c r="E1767" s="71">
        <v>22.777777777777779</v>
      </c>
      <c r="F1767" s="71">
        <v>-0.1666666666666643</v>
      </c>
      <c r="G1767" s="71">
        <v>22880.249999999967</v>
      </c>
      <c r="K1767" s="57">
        <v>1763</v>
      </c>
      <c r="L1767" s="66">
        <v>0</v>
      </c>
      <c r="M1767" s="66">
        <v>0</v>
      </c>
      <c r="N1767" s="65">
        <f t="shared" si="537"/>
        <v>0</v>
      </c>
      <c r="O1767" s="65">
        <f t="shared" si="540"/>
        <v>0</v>
      </c>
      <c r="P1767" s="67">
        <f t="shared" si="541"/>
        <v>9990.3333333333212</v>
      </c>
      <c r="Q1767" s="57"/>
      <c r="R1767" s="57"/>
      <c r="AU1767" s="57">
        <v>1763</v>
      </c>
      <c r="AV1767" s="66">
        <v>83.2</v>
      </c>
      <c r="AW1767" s="66">
        <v>0</v>
      </c>
      <c r="AX1767" s="65">
        <f t="shared" si="538"/>
        <v>23.111111111111111</v>
      </c>
      <c r="AY1767" s="65">
        <f t="shared" si="542"/>
        <v>-0.1666666666666643</v>
      </c>
      <c r="AZ1767" s="67">
        <f t="shared" si="543"/>
        <v>22253.805555555544</v>
      </c>
      <c r="BA1767" s="57"/>
      <c r="BB1767" s="57"/>
      <c r="BL1767" s="57"/>
      <c r="BM1767" s="57">
        <v>1763</v>
      </c>
      <c r="BN1767" s="57">
        <v>82.6</v>
      </c>
      <c r="BO1767" s="66">
        <v>0</v>
      </c>
      <c r="BP1767" s="65">
        <f t="shared" si="539"/>
        <v>22.944444444444443</v>
      </c>
      <c r="BQ1767" s="65">
        <f t="shared" si="544"/>
        <v>-0.16666666666666785</v>
      </c>
      <c r="BR1767" s="67">
        <f t="shared" si="545"/>
        <v>22857.388888888858</v>
      </c>
      <c r="BS1767" s="57"/>
      <c r="BT1767" s="57"/>
    </row>
    <row r="1768" spans="1:72" x14ac:dyDescent="0.25">
      <c r="A1768" s="31">
        <v>1768</v>
      </c>
      <c r="B1768" s="56">
        <v>1765</v>
      </c>
      <c r="C1768" s="71">
        <v>81.3</v>
      </c>
      <c r="D1768" s="71">
        <v>0</v>
      </c>
      <c r="E1768" s="71">
        <v>22.583333333333332</v>
      </c>
      <c r="F1768" s="71">
        <v>-0.19444444444444642</v>
      </c>
      <c r="G1768" s="71">
        <v>22902.930555555522</v>
      </c>
      <c r="K1768" s="57">
        <v>1764</v>
      </c>
      <c r="L1768" s="66">
        <v>0</v>
      </c>
      <c r="M1768" s="66">
        <v>0</v>
      </c>
      <c r="N1768" s="65">
        <f t="shared" si="537"/>
        <v>0</v>
      </c>
      <c r="O1768" s="65">
        <f t="shared" si="540"/>
        <v>0</v>
      </c>
      <c r="P1768" s="67">
        <f t="shared" si="541"/>
        <v>9990.3333333333212</v>
      </c>
      <c r="Q1768" s="57"/>
      <c r="R1768" s="57"/>
      <c r="AU1768" s="57">
        <v>1764</v>
      </c>
      <c r="AV1768" s="66">
        <v>82.6</v>
      </c>
      <c r="AW1768" s="66">
        <v>0</v>
      </c>
      <c r="AX1768" s="65">
        <f t="shared" si="538"/>
        <v>22.944444444444443</v>
      </c>
      <c r="AY1768" s="65">
        <f t="shared" si="542"/>
        <v>-0.16666666666666785</v>
      </c>
      <c r="AZ1768" s="67">
        <f t="shared" si="543"/>
        <v>22276.833333333321</v>
      </c>
      <c r="BA1768" s="57"/>
      <c r="BB1768" s="57"/>
      <c r="BM1768" s="57">
        <v>1764</v>
      </c>
      <c r="BN1768" s="57">
        <v>82</v>
      </c>
      <c r="BO1768" s="66">
        <v>0</v>
      </c>
      <c r="BP1768" s="65">
        <f t="shared" si="539"/>
        <v>22.777777777777779</v>
      </c>
      <c r="BQ1768" s="65">
        <f t="shared" si="544"/>
        <v>-0.1666666666666643</v>
      </c>
      <c r="BR1768" s="67">
        <f t="shared" si="545"/>
        <v>22880.249999999967</v>
      </c>
      <c r="BS1768" s="57"/>
      <c r="BT1768" s="57"/>
    </row>
    <row r="1769" spans="1:72" x14ac:dyDescent="0.25">
      <c r="A1769" s="31">
        <v>1769</v>
      </c>
      <c r="B1769" s="56">
        <v>1766</v>
      </c>
      <c r="C1769" s="71">
        <v>80.400000000000006</v>
      </c>
      <c r="D1769" s="71">
        <v>0</v>
      </c>
      <c r="E1769" s="71">
        <v>22.333333333333336</v>
      </c>
      <c r="F1769" s="71">
        <v>-0.24999999999999645</v>
      </c>
      <c r="G1769" s="71">
        <v>22925.388888888854</v>
      </c>
      <c r="K1769" s="57">
        <v>1765</v>
      </c>
      <c r="L1769" s="66">
        <v>0</v>
      </c>
      <c r="M1769" s="66">
        <v>0</v>
      </c>
      <c r="N1769" s="65">
        <f t="shared" si="537"/>
        <v>0</v>
      </c>
      <c r="O1769" s="65">
        <f t="shared" si="540"/>
        <v>0</v>
      </c>
      <c r="P1769" s="67">
        <f t="shared" si="541"/>
        <v>9990.3333333333212</v>
      </c>
      <c r="Q1769" s="57"/>
      <c r="R1769" s="57"/>
      <c r="AU1769" s="57">
        <v>1765</v>
      </c>
      <c r="AV1769" s="66">
        <v>81.900000000000006</v>
      </c>
      <c r="AW1769" s="66">
        <v>0</v>
      </c>
      <c r="AX1769" s="65">
        <f t="shared" si="538"/>
        <v>22.75</v>
      </c>
      <c r="AY1769" s="65">
        <f t="shared" si="542"/>
        <v>-0.19444444444444287</v>
      </c>
      <c r="AZ1769" s="67">
        <f t="shared" si="543"/>
        <v>22299.680555555544</v>
      </c>
      <c r="BA1769" s="57"/>
      <c r="BB1769" s="57"/>
      <c r="BM1769" s="57">
        <v>1765</v>
      </c>
      <c r="BN1769" s="57">
        <v>81.3</v>
      </c>
      <c r="BO1769" s="66">
        <v>0</v>
      </c>
      <c r="BP1769" s="65">
        <f t="shared" si="539"/>
        <v>22.583333333333332</v>
      </c>
      <c r="BQ1769" s="65">
        <f t="shared" si="544"/>
        <v>-0.19444444444444642</v>
      </c>
      <c r="BR1769" s="67">
        <f t="shared" si="545"/>
        <v>22902.930555555522</v>
      </c>
      <c r="BS1769" s="57"/>
      <c r="BT1769" s="57"/>
    </row>
    <row r="1770" spans="1:72" x14ac:dyDescent="0.25">
      <c r="A1770" s="31">
        <v>1770</v>
      </c>
      <c r="B1770" s="56">
        <v>1767</v>
      </c>
      <c r="C1770" s="71">
        <v>79.099999999999994</v>
      </c>
      <c r="D1770" s="71">
        <v>0</v>
      </c>
      <c r="E1770" s="71">
        <v>21.972222222222221</v>
      </c>
      <c r="F1770" s="71">
        <v>-0.36111111111111427</v>
      </c>
      <c r="G1770" s="71">
        <v>22947.541666666631</v>
      </c>
      <c r="K1770" s="57">
        <v>1766</v>
      </c>
      <c r="L1770" s="66">
        <v>0</v>
      </c>
      <c r="M1770" s="66">
        <v>0</v>
      </c>
      <c r="N1770" s="65">
        <f t="shared" si="537"/>
        <v>0</v>
      </c>
      <c r="O1770" s="65">
        <f t="shared" si="540"/>
        <v>0</v>
      </c>
      <c r="P1770" s="67">
        <f t="shared" si="541"/>
        <v>9990.3333333333212</v>
      </c>
      <c r="Q1770" s="57"/>
      <c r="R1770" s="57"/>
      <c r="AU1770" s="57">
        <v>1766</v>
      </c>
      <c r="AV1770" s="66">
        <v>81.099999999999994</v>
      </c>
      <c r="AW1770" s="66">
        <v>0</v>
      </c>
      <c r="AX1770" s="65">
        <f t="shared" si="538"/>
        <v>22.527777777777775</v>
      </c>
      <c r="AY1770" s="65">
        <f t="shared" si="542"/>
        <v>-0.22222222222222499</v>
      </c>
      <c r="AZ1770" s="67">
        <f t="shared" si="543"/>
        <v>22322.319444444434</v>
      </c>
      <c r="BA1770" s="57"/>
      <c r="BB1770" s="57"/>
      <c r="BM1770" s="57">
        <v>1766</v>
      </c>
      <c r="BN1770" s="57">
        <v>80.400000000000006</v>
      </c>
      <c r="BO1770" s="66">
        <v>0</v>
      </c>
      <c r="BP1770" s="65">
        <f t="shared" si="539"/>
        <v>22.333333333333336</v>
      </c>
      <c r="BQ1770" s="65">
        <f t="shared" si="544"/>
        <v>-0.24999999999999645</v>
      </c>
      <c r="BR1770" s="67">
        <f t="shared" si="545"/>
        <v>22925.388888888854</v>
      </c>
      <c r="BS1770" s="57"/>
      <c r="BT1770" s="57"/>
    </row>
    <row r="1771" spans="1:72" x14ac:dyDescent="0.25">
      <c r="A1771" s="31">
        <v>1771</v>
      </c>
      <c r="B1771" s="56">
        <v>1768</v>
      </c>
      <c r="C1771" s="71">
        <v>77.400000000000006</v>
      </c>
      <c r="D1771" s="71">
        <v>0</v>
      </c>
      <c r="E1771" s="71">
        <v>21.5</v>
      </c>
      <c r="F1771" s="71">
        <v>-0.47222222222222143</v>
      </c>
      <c r="G1771" s="71">
        <v>22969.277777777741</v>
      </c>
      <c r="K1771" s="57">
        <v>1767</v>
      </c>
      <c r="L1771" s="66">
        <v>0</v>
      </c>
      <c r="M1771" s="66">
        <v>0</v>
      </c>
      <c r="N1771" s="65">
        <f t="shared" si="537"/>
        <v>0</v>
      </c>
      <c r="O1771" s="65">
        <f t="shared" si="540"/>
        <v>0</v>
      </c>
      <c r="P1771" s="67">
        <f t="shared" si="541"/>
        <v>9990.3333333333212</v>
      </c>
      <c r="AU1771" s="57">
        <v>1767</v>
      </c>
      <c r="AV1771" s="66">
        <v>80</v>
      </c>
      <c r="AW1771" s="66">
        <v>0</v>
      </c>
      <c r="AX1771" s="65">
        <f t="shared" si="538"/>
        <v>22.222222222222221</v>
      </c>
      <c r="AY1771" s="65">
        <f t="shared" si="542"/>
        <v>-0.30555555555555358</v>
      </c>
      <c r="AZ1771" s="67">
        <f t="shared" si="543"/>
        <v>22344.694444444434</v>
      </c>
      <c r="BA1771" s="57"/>
      <c r="BB1771" s="57"/>
      <c r="BM1771" s="57">
        <v>1767</v>
      </c>
      <c r="BN1771" s="57">
        <v>79.099999999999994</v>
      </c>
      <c r="BO1771" s="66">
        <v>0</v>
      </c>
      <c r="BP1771" s="65">
        <f t="shared" si="539"/>
        <v>21.972222222222221</v>
      </c>
      <c r="BQ1771" s="65">
        <f t="shared" si="544"/>
        <v>-0.36111111111111427</v>
      </c>
      <c r="BR1771" s="67">
        <f t="shared" si="545"/>
        <v>22947.541666666631</v>
      </c>
      <c r="BS1771" s="57"/>
      <c r="BT1771" s="57"/>
    </row>
    <row r="1772" spans="1:72" x14ac:dyDescent="0.25">
      <c r="A1772" s="31">
        <v>1772</v>
      </c>
      <c r="B1772" s="56">
        <v>1769</v>
      </c>
      <c r="C1772" s="71">
        <v>75.099999999999994</v>
      </c>
      <c r="D1772" s="71">
        <v>0</v>
      </c>
      <c r="E1772" s="71">
        <v>20.861111111111111</v>
      </c>
      <c r="F1772" s="71">
        <v>-0.63888888888888928</v>
      </c>
      <c r="G1772" s="71">
        <v>22990.458333333296</v>
      </c>
      <c r="K1772" s="57">
        <v>1768</v>
      </c>
      <c r="L1772" s="66">
        <v>0</v>
      </c>
      <c r="M1772" s="66">
        <v>0</v>
      </c>
      <c r="N1772" s="65">
        <f t="shared" si="537"/>
        <v>0</v>
      </c>
      <c r="O1772" s="65">
        <f t="shared" si="540"/>
        <v>0</v>
      </c>
      <c r="P1772" s="67">
        <f t="shared" si="541"/>
        <v>9990.3333333333212</v>
      </c>
      <c r="AU1772" s="57">
        <v>1768</v>
      </c>
      <c r="AV1772" s="66">
        <v>78.7</v>
      </c>
      <c r="AW1772" s="66">
        <v>0</v>
      </c>
      <c r="AX1772" s="65">
        <f t="shared" si="538"/>
        <v>21.861111111111111</v>
      </c>
      <c r="AY1772" s="65">
        <f t="shared" si="542"/>
        <v>-0.36111111111111072</v>
      </c>
      <c r="AZ1772" s="67">
        <f t="shared" si="543"/>
        <v>22366.736111111102</v>
      </c>
      <c r="BA1772" s="57"/>
      <c r="BB1772" s="57"/>
      <c r="BM1772" s="57">
        <v>1768</v>
      </c>
      <c r="BN1772" s="57">
        <v>77.400000000000006</v>
      </c>
      <c r="BO1772" s="66">
        <v>0</v>
      </c>
      <c r="BP1772" s="65">
        <f t="shared" si="539"/>
        <v>21.5</v>
      </c>
      <c r="BQ1772" s="65">
        <f t="shared" si="544"/>
        <v>-0.47222222222222143</v>
      </c>
      <c r="BR1772" s="67">
        <f t="shared" si="545"/>
        <v>22969.277777777741</v>
      </c>
      <c r="BS1772" s="57"/>
      <c r="BT1772" s="57"/>
    </row>
    <row r="1773" spans="1:72" x14ac:dyDescent="0.25">
      <c r="A1773" s="31">
        <v>1773</v>
      </c>
      <c r="B1773" s="56">
        <v>1770</v>
      </c>
      <c r="C1773" s="71">
        <v>72.3</v>
      </c>
      <c r="D1773" s="71">
        <v>0</v>
      </c>
      <c r="E1773" s="71">
        <v>20.083333333333332</v>
      </c>
      <c r="F1773" s="71">
        <v>-0.77777777777777857</v>
      </c>
      <c r="G1773" s="71">
        <v>23010.930555555518</v>
      </c>
      <c r="K1773" s="57">
        <v>1769</v>
      </c>
      <c r="L1773" s="66">
        <v>0</v>
      </c>
      <c r="M1773" s="66">
        <v>0</v>
      </c>
      <c r="N1773" s="65">
        <f t="shared" si="537"/>
        <v>0</v>
      </c>
      <c r="O1773" s="65">
        <f t="shared" si="540"/>
        <v>0</v>
      </c>
      <c r="P1773" s="67">
        <f t="shared" si="541"/>
        <v>9990.3333333333212</v>
      </c>
      <c r="AU1773" s="57">
        <v>1769</v>
      </c>
      <c r="AV1773" s="66">
        <v>76.900000000000006</v>
      </c>
      <c r="AW1773" s="66">
        <v>0</v>
      </c>
      <c r="AX1773" s="65">
        <f t="shared" si="538"/>
        <v>21.361111111111111</v>
      </c>
      <c r="AY1773" s="65">
        <f t="shared" si="542"/>
        <v>-0.5</v>
      </c>
      <c r="AZ1773" s="67">
        <f t="shared" si="543"/>
        <v>22388.347222222212</v>
      </c>
      <c r="BA1773" s="57"/>
      <c r="BB1773" s="57"/>
      <c r="BM1773" s="57">
        <v>1769</v>
      </c>
      <c r="BN1773" s="57">
        <v>75.099999999999994</v>
      </c>
      <c r="BO1773" s="66">
        <v>0</v>
      </c>
      <c r="BP1773" s="65">
        <f t="shared" si="539"/>
        <v>20.861111111111111</v>
      </c>
      <c r="BQ1773" s="65">
        <f t="shared" si="544"/>
        <v>-0.63888888888888928</v>
      </c>
      <c r="BR1773" s="67">
        <f t="shared" si="545"/>
        <v>22990.458333333296</v>
      </c>
      <c r="BS1773" s="57"/>
      <c r="BT1773" s="57"/>
    </row>
    <row r="1774" spans="1:72" x14ac:dyDescent="0.25">
      <c r="A1774" s="31">
        <v>1774</v>
      </c>
      <c r="B1774" s="56">
        <v>1771</v>
      </c>
      <c r="C1774" s="71">
        <v>69.099999999999994</v>
      </c>
      <c r="D1774" s="71">
        <v>0</v>
      </c>
      <c r="E1774" s="71">
        <v>19.194444444444443</v>
      </c>
      <c r="F1774" s="71">
        <v>-0.88888888888888928</v>
      </c>
      <c r="G1774" s="71">
        <v>23030.569444444409</v>
      </c>
      <c r="AU1774" s="57">
        <v>1770</v>
      </c>
      <c r="AV1774" s="66">
        <v>74.599999999999994</v>
      </c>
      <c r="AW1774" s="66">
        <v>0</v>
      </c>
      <c r="AX1774" s="65">
        <f t="shared" si="538"/>
        <v>20.722222222222221</v>
      </c>
      <c r="AY1774" s="65">
        <f t="shared" si="542"/>
        <v>-0.63888888888888928</v>
      </c>
      <c r="AZ1774" s="67">
        <f t="shared" si="543"/>
        <v>22409.38888888888</v>
      </c>
      <c r="BA1774" s="57"/>
      <c r="BB1774" s="57"/>
      <c r="BM1774" s="57">
        <v>1770</v>
      </c>
      <c r="BN1774" s="57">
        <v>72.3</v>
      </c>
      <c r="BO1774" s="66">
        <v>0</v>
      </c>
      <c r="BP1774" s="65">
        <f t="shared" si="539"/>
        <v>20.083333333333332</v>
      </c>
      <c r="BQ1774" s="65">
        <f t="shared" si="544"/>
        <v>-0.77777777777777857</v>
      </c>
      <c r="BR1774" s="67">
        <f t="shared" si="545"/>
        <v>23010.930555555518</v>
      </c>
      <c r="BS1774" s="57"/>
      <c r="BT1774" s="57"/>
    </row>
    <row r="1775" spans="1:72" x14ac:dyDescent="0.25">
      <c r="A1775" s="31">
        <v>1775</v>
      </c>
      <c r="B1775" s="56">
        <v>1772</v>
      </c>
      <c r="C1775" s="71">
        <v>65.900000000000006</v>
      </c>
      <c r="D1775" s="71">
        <v>0</v>
      </c>
      <c r="E1775" s="71">
        <v>18.305555555555557</v>
      </c>
      <c r="F1775" s="71">
        <v>-0.88888888888888573</v>
      </c>
      <c r="G1775" s="71">
        <v>23049.319444444409</v>
      </c>
      <c r="AU1775" s="57">
        <v>1771</v>
      </c>
      <c r="AV1775" s="66">
        <v>72</v>
      </c>
      <c r="AW1775" s="66">
        <v>0</v>
      </c>
      <c r="AX1775" s="65">
        <f t="shared" si="538"/>
        <v>20</v>
      </c>
      <c r="AY1775" s="65">
        <f t="shared" si="542"/>
        <v>-0.72222222222222143</v>
      </c>
      <c r="AZ1775" s="67">
        <f t="shared" si="543"/>
        <v>22429.749999999989</v>
      </c>
      <c r="BA1775" s="57"/>
      <c r="BB1775" s="57"/>
      <c r="BM1775" s="57">
        <v>1771</v>
      </c>
      <c r="BN1775" s="57">
        <v>69.099999999999994</v>
      </c>
      <c r="BO1775" s="66">
        <v>0</v>
      </c>
      <c r="BP1775" s="65">
        <f t="shared" si="539"/>
        <v>19.194444444444443</v>
      </c>
      <c r="BQ1775" s="65">
        <f t="shared" si="544"/>
        <v>-0.88888888888888928</v>
      </c>
      <c r="BR1775" s="67">
        <f t="shared" si="545"/>
        <v>23030.569444444409</v>
      </c>
      <c r="BS1775" s="57"/>
      <c r="BT1775" s="57"/>
    </row>
    <row r="1776" spans="1:72" x14ac:dyDescent="0.25">
      <c r="A1776" s="31">
        <v>1776</v>
      </c>
      <c r="B1776" s="56">
        <v>1773</v>
      </c>
      <c r="C1776" s="71">
        <v>62.7</v>
      </c>
      <c r="D1776" s="71">
        <v>0</v>
      </c>
      <c r="E1776" s="71">
        <v>17.416666666666668</v>
      </c>
      <c r="F1776" s="71">
        <v>-0.88888888888888928</v>
      </c>
      <c r="G1776" s="71">
        <v>23067.180555555518</v>
      </c>
      <c r="AU1776" s="57">
        <v>1772</v>
      </c>
      <c r="AV1776" s="66">
        <v>69</v>
      </c>
      <c r="AW1776" s="66">
        <v>0</v>
      </c>
      <c r="AX1776" s="65">
        <f t="shared" si="538"/>
        <v>19.166666666666668</v>
      </c>
      <c r="AY1776" s="65">
        <f t="shared" si="542"/>
        <v>-0.83333333333333215</v>
      </c>
      <c r="AZ1776" s="67">
        <f t="shared" si="543"/>
        <v>22449.333333333321</v>
      </c>
      <c r="BA1776" s="57"/>
      <c r="BB1776" s="57"/>
      <c r="BM1776" s="57">
        <v>1772</v>
      </c>
      <c r="BN1776" s="57">
        <v>65.900000000000006</v>
      </c>
      <c r="BO1776" s="66">
        <v>0</v>
      </c>
      <c r="BP1776" s="65">
        <f t="shared" si="539"/>
        <v>18.305555555555557</v>
      </c>
      <c r="BQ1776" s="65">
        <f t="shared" si="544"/>
        <v>-0.88888888888888573</v>
      </c>
      <c r="BR1776" s="67">
        <f t="shared" si="545"/>
        <v>23049.319444444409</v>
      </c>
      <c r="BS1776" s="57"/>
      <c r="BT1776" s="57"/>
    </row>
    <row r="1777" spans="1:72" x14ac:dyDescent="0.25">
      <c r="A1777" s="31">
        <v>1777</v>
      </c>
      <c r="B1777" s="56">
        <v>1774</v>
      </c>
      <c r="C1777" s="71">
        <v>59.7</v>
      </c>
      <c r="D1777" s="71">
        <v>0</v>
      </c>
      <c r="E1777" s="71">
        <v>16.583333333333332</v>
      </c>
      <c r="F1777" s="71">
        <v>-0.8333333333333357</v>
      </c>
      <c r="G1777" s="71">
        <v>23084.180555555518</v>
      </c>
      <c r="AU1777" s="57">
        <v>1773</v>
      </c>
      <c r="AV1777" s="66">
        <v>65.599999999999994</v>
      </c>
      <c r="AW1777" s="66">
        <v>0</v>
      </c>
      <c r="AX1777" s="65">
        <f t="shared" si="538"/>
        <v>18.222222222222221</v>
      </c>
      <c r="AY1777" s="65">
        <f t="shared" si="542"/>
        <v>-0.94444444444444642</v>
      </c>
      <c r="AZ1777" s="67">
        <f t="shared" si="543"/>
        <v>22468.027777777766</v>
      </c>
      <c r="BA1777" s="57"/>
      <c r="BB1777" s="57"/>
      <c r="BM1777" s="57">
        <v>1773</v>
      </c>
      <c r="BN1777" s="57">
        <v>62.7</v>
      </c>
      <c r="BO1777" s="66">
        <v>0</v>
      </c>
      <c r="BP1777" s="65">
        <f t="shared" si="539"/>
        <v>17.416666666666668</v>
      </c>
      <c r="BQ1777" s="65">
        <f t="shared" si="544"/>
        <v>-0.88888888888888928</v>
      </c>
      <c r="BR1777" s="67">
        <f t="shared" si="545"/>
        <v>23067.180555555518</v>
      </c>
      <c r="BS1777" s="57"/>
      <c r="BT1777" s="57"/>
    </row>
    <row r="1778" spans="1:72" x14ac:dyDescent="0.25">
      <c r="A1778" s="31">
        <v>1778</v>
      </c>
      <c r="B1778" s="56">
        <v>1775</v>
      </c>
      <c r="C1778" s="71">
        <v>57</v>
      </c>
      <c r="D1778" s="71">
        <v>0</v>
      </c>
      <c r="E1778" s="71">
        <v>15.833333333333332</v>
      </c>
      <c r="F1778" s="71">
        <v>-0.75</v>
      </c>
      <c r="G1778" s="71">
        <v>23100.38888888885</v>
      </c>
      <c r="AU1778" s="57">
        <v>1774</v>
      </c>
      <c r="AV1778" s="66">
        <v>62.1</v>
      </c>
      <c r="AW1778" s="66">
        <v>0</v>
      </c>
      <c r="AX1778" s="65">
        <f t="shared" si="538"/>
        <v>17.25</v>
      </c>
      <c r="AY1778" s="65">
        <f t="shared" si="542"/>
        <v>-0.97222222222222143</v>
      </c>
      <c r="AZ1778" s="67">
        <f t="shared" si="543"/>
        <v>22485.763888888876</v>
      </c>
      <c r="BA1778" s="57"/>
      <c r="BB1778" s="57"/>
      <c r="BM1778" s="57">
        <v>1774</v>
      </c>
      <c r="BN1778" s="57">
        <v>59.7</v>
      </c>
      <c r="BO1778" s="66">
        <v>0</v>
      </c>
      <c r="BP1778" s="65">
        <f t="shared" si="539"/>
        <v>16.583333333333332</v>
      </c>
      <c r="BQ1778" s="65">
        <f t="shared" si="544"/>
        <v>-0.8333333333333357</v>
      </c>
      <c r="BR1778" s="67">
        <f t="shared" si="545"/>
        <v>23084.180555555518</v>
      </c>
      <c r="BS1778" s="57"/>
      <c r="BT1778" s="57"/>
    </row>
    <row r="1779" spans="1:72" x14ac:dyDescent="0.25">
      <c r="A1779" s="31">
        <v>1779</v>
      </c>
      <c r="B1779" s="56">
        <v>1776</v>
      </c>
      <c r="C1779" s="71">
        <v>54.6</v>
      </c>
      <c r="D1779" s="71">
        <v>0</v>
      </c>
      <c r="E1779" s="71">
        <v>15.166666666666666</v>
      </c>
      <c r="F1779" s="71">
        <v>-0.66666666666666607</v>
      </c>
      <c r="G1779" s="71">
        <v>23115.88888888885</v>
      </c>
      <c r="AU1779" s="57">
        <v>1775</v>
      </c>
      <c r="AV1779" s="66">
        <v>58.5</v>
      </c>
      <c r="AW1779" s="66">
        <v>0</v>
      </c>
      <c r="AX1779" s="65">
        <f t="shared" si="538"/>
        <v>16.25</v>
      </c>
      <c r="AY1779" s="65">
        <f t="shared" si="542"/>
        <v>-1</v>
      </c>
      <c r="AZ1779" s="67">
        <f t="shared" si="543"/>
        <v>22502.513888888876</v>
      </c>
      <c r="BA1779" s="57"/>
      <c r="BB1779" s="57"/>
      <c r="BM1779" s="57">
        <v>1775</v>
      </c>
      <c r="BN1779" s="57">
        <v>57</v>
      </c>
      <c r="BO1779" s="66">
        <v>0</v>
      </c>
      <c r="BP1779" s="65">
        <f t="shared" si="539"/>
        <v>15.833333333333332</v>
      </c>
      <c r="BQ1779" s="65">
        <f t="shared" si="544"/>
        <v>-0.75</v>
      </c>
      <c r="BR1779" s="67">
        <f t="shared" si="545"/>
        <v>23100.38888888885</v>
      </c>
      <c r="BS1779" s="57"/>
      <c r="BT1779" s="57"/>
    </row>
    <row r="1780" spans="1:72" x14ac:dyDescent="0.25">
      <c r="A1780" s="31">
        <v>1780</v>
      </c>
      <c r="B1780" s="56">
        <v>1777</v>
      </c>
      <c r="C1780" s="71">
        <v>52.2</v>
      </c>
      <c r="D1780" s="71">
        <v>0</v>
      </c>
      <c r="E1780" s="71">
        <v>14.5</v>
      </c>
      <c r="F1780" s="71">
        <v>-0.66666666666666607</v>
      </c>
      <c r="G1780" s="71">
        <v>23130.722222222183</v>
      </c>
      <c r="AU1780" s="57">
        <v>1776</v>
      </c>
      <c r="AV1780" s="66">
        <v>54.7</v>
      </c>
      <c r="AW1780" s="66">
        <v>0</v>
      </c>
      <c r="AX1780" s="65">
        <f t="shared" si="538"/>
        <v>15.194444444444445</v>
      </c>
      <c r="AY1780" s="65">
        <f t="shared" si="542"/>
        <v>-1.0555555555555554</v>
      </c>
      <c r="AZ1780" s="67">
        <f t="shared" si="543"/>
        <v>22518.236111111099</v>
      </c>
      <c r="BA1780" s="57"/>
      <c r="BB1780" s="57"/>
      <c r="BM1780" s="57">
        <v>1776</v>
      </c>
      <c r="BN1780" s="57">
        <v>54.6</v>
      </c>
      <c r="BO1780" s="66">
        <v>0</v>
      </c>
      <c r="BP1780" s="65">
        <f t="shared" si="539"/>
        <v>15.166666666666666</v>
      </c>
      <c r="BQ1780" s="65">
        <f t="shared" si="544"/>
        <v>-0.66666666666666607</v>
      </c>
      <c r="BR1780" s="67">
        <f t="shared" si="545"/>
        <v>23115.88888888885</v>
      </c>
      <c r="BS1780" s="57"/>
      <c r="BT1780" s="57"/>
    </row>
    <row r="1781" spans="1:72" x14ac:dyDescent="0.25">
      <c r="A1781" s="31">
        <v>1781</v>
      </c>
      <c r="B1781" s="56">
        <v>1778</v>
      </c>
      <c r="C1781" s="71">
        <v>49.7</v>
      </c>
      <c r="D1781" s="71">
        <v>0</v>
      </c>
      <c r="E1781" s="71">
        <v>13.805555555555555</v>
      </c>
      <c r="F1781" s="71">
        <v>-0.69444444444444464</v>
      </c>
      <c r="G1781" s="71">
        <v>23144.87499999996</v>
      </c>
      <c r="AU1781" s="57">
        <v>1777</v>
      </c>
      <c r="AV1781" s="66">
        <v>50.9</v>
      </c>
      <c r="AW1781" s="66">
        <v>0</v>
      </c>
      <c r="AX1781" s="65">
        <f t="shared" si="538"/>
        <v>14.138888888888888</v>
      </c>
      <c r="AY1781" s="65">
        <f t="shared" si="542"/>
        <v>-1.0555555555555571</v>
      </c>
      <c r="AZ1781" s="67">
        <f t="shared" si="543"/>
        <v>22532.902777777766</v>
      </c>
      <c r="BA1781" s="57"/>
      <c r="BB1781" s="57"/>
      <c r="BM1781" s="57">
        <v>1777</v>
      </c>
      <c r="BN1781" s="57">
        <v>52.2</v>
      </c>
      <c r="BO1781" s="66">
        <v>0</v>
      </c>
      <c r="BP1781" s="65">
        <f t="shared" si="539"/>
        <v>14.5</v>
      </c>
      <c r="BQ1781" s="65">
        <f t="shared" si="544"/>
        <v>-0.66666666666666607</v>
      </c>
      <c r="BR1781" s="67">
        <f t="shared" si="545"/>
        <v>23130.722222222183</v>
      </c>
      <c r="BS1781" s="57"/>
      <c r="BT1781" s="57"/>
    </row>
    <row r="1782" spans="1:72" x14ac:dyDescent="0.25">
      <c r="A1782" s="31">
        <v>1782</v>
      </c>
      <c r="B1782" s="56">
        <v>1779</v>
      </c>
      <c r="C1782" s="71">
        <v>46.8</v>
      </c>
      <c r="D1782" s="71">
        <v>0</v>
      </c>
      <c r="E1782" s="71">
        <v>12.999999999999998</v>
      </c>
      <c r="F1782" s="71">
        <v>-0.80555555555555713</v>
      </c>
      <c r="G1782" s="71">
        <v>23158.277777777737</v>
      </c>
      <c r="AU1782" s="57">
        <v>1778</v>
      </c>
      <c r="AV1782" s="66">
        <v>47.3</v>
      </c>
      <c r="AW1782" s="66">
        <v>0</v>
      </c>
      <c r="AX1782" s="65">
        <f t="shared" si="538"/>
        <v>13.138888888888888</v>
      </c>
      <c r="AY1782" s="65">
        <f t="shared" si="542"/>
        <v>-1</v>
      </c>
      <c r="AZ1782" s="67">
        <f t="shared" si="543"/>
        <v>22546.541666666657</v>
      </c>
      <c r="BA1782" s="57"/>
      <c r="BB1782" s="57"/>
      <c r="BM1782" s="57">
        <v>1778</v>
      </c>
      <c r="BN1782" s="57">
        <v>49.7</v>
      </c>
      <c r="BO1782" s="66">
        <v>0</v>
      </c>
      <c r="BP1782" s="65">
        <f t="shared" si="539"/>
        <v>13.805555555555555</v>
      </c>
      <c r="BQ1782" s="65">
        <f t="shared" si="544"/>
        <v>-0.69444444444444464</v>
      </c>
      <c r="BR1782" s="67">
        <f t="shared" si="545"/>
        <v>23144.87499999996</v>
      </c>
      <c r="BS1782" s="57"/>
      <c r="BT1782" s="57"/>
    </row>
    <row r="1783" spans="1:72" x14ac:dyDescent="0.25">
      <c r="A1783" s="31">
        <v>1783</v>
      </c>
      <c r="B1783" s="56">
        <v>1780</v>
      </c>
      <c r="C1783" s="71">
        <v>43.5</v>
      </c>
      <c r="D1783" s="71">
        <v>0</v>
      </c>
      <c r="E1783" s="71">
        <v>12.083333333333332</v>
      </c>
      <c r="F1783" s="71">
        <v>-0.91666666666666607</v>
      </c>
      <c r="G1783" s="71">
        <v>23170.819444444405</v>
      </c>
      <c r="AU1783" s="57">
        <v>1779</v>
      </c>
      <c r="AV1783" s="66">
        <v>43.8</v>
      </c>
      <c r="AW1783" s="66">
        <v>0</v>
      </c>
      <c r="AX1783" s="65">
        <f t="shared" si="538"/>
        <v>12.166666666666666</v>
      </c>
      <c r="AY1783" s="65">
        <f t="shared" si="542"/>
        <v>-0.97222222222222143</v>
      </c>
      <c r="AZ1783" s="67">
        <f t="shared" si="543"/>
        <v>22559.194444444434</v>
      </c>
      <c r="BA1783" s="57"/>
      <c r="BB1783" s="57"/>
      <c r="BM1783" s="57">
        <v>1779</v>
      </c>
      <c r="BN1783" s="57">
        <v>46.8</v>
      </c>
      <c r="BO1783" s="66">
        <v>0</v>
      </c>
      <c r="BP1783" s="65">
        <f t="shared" si="539"/>
        <v>12.999999999999998</v>
      </c>
      <c r="BQ1783" s="65">
        <f t="shared" si="544"/>
        <v>-0.80555555555555713</v>
      </c>
      <c r="BR1783" s="67">
        <f t="shared" si="545"/>
        <v>23158.277777777737</v>
      </c>
      <c r="BS1783" s="57"/>
      <c r="BT1783" s="57"/>
    </row>
    <row r="1784" spans="1:72" x14ac:dyDescent="0.25">
      <c r="A1784" s="31">
        <v>1784</v>
      </c>
      <c r="B1784" s="56">
        <v>1781</v>
      </c>
      <c r="C1784" s="71">
        <v>39.9</v>
      </c>
      <c r="D1784" s="71">
        <v>0</v>
      </c>
      <c r="E1784" s="71">
        <v>11.083333333333332</v>
      </c>
      <c r="F1784" s="71">
        <v>-1</v>
      </c>
      <c r="G1784" s="71">
        <v>23182.402777777737</v>
      </c>
      <c r="AU1784" s="57">
        <v>1780</v>
      </c>
      <c r="AV1784" s="66">
        <v>40.4</v>
      </c>
      <c r="AW1784" s="66">
        <v>0</v>
      </c>
      <c r="AX1784" s="65">
        <f t="shared" si="538"/>
        <v>11.222222222222221</v>
      </c>
      <c r="AY1784" s="65">
        <f t="shared" si="542"/>
        <v>-0.94444444444444464</v>
      </c>
      <c r="AZ1784" s="67">
        <f t="shared" si="543"/>
        <v>22570.88888888888</v>
      </c>
      <c r="BA1784" s="57"/>
      <c r="BB1784" s="57"/>
      <c r="BM1784" s="57">
        <v>1780</v>
      </c>
      <c r="BN1784" s="57">
        <v>43.5</v>
      </c>
      <c r="BO1784" s="66">
        <v>0</v>
      </c>
      <c r="BP1784" s="65">
        <f t="shared" si="539"/>
        <v>12.083333333333332</v>
      </c>
      <c r="BQ1784" s="65">
        <f t="shared" si="544"/>
        <v>-0.91666666666666607</v>
      </c>
      <c r="BR1784" s="67">
        <f t="shared" si="545"/>
        <v>23170.819444444405</v>
      </c>
      <c r="BS1784" s="57"/>
      <c r="BT1784" s="57"/>
    </row>
    <row r="1785" spans="1:72" x14ac:dyDescent="0.25">
      <c r="A1785" s="31">
        <v>1785</v>
      </c>
      <c r="B1785" s="56">
        <v>1782</v>
      </c>
      <c r="C1785" s="71">
        <v>36.4</v>
      </c>
      <c r="D1785" s="71">
        <v>0</v>
      </c>
      <c r="E1785" s="71">
        <v>10.111111111111111</v>
      </c>
      <c r="F1785" s="71">
        <v>-0.97222222222222143</v>
      </c>
      <c r="G1785" s="71">
        <v>23192.99999999996</v>
      </c>
      <c r="AU1785" s="57">
        <v>1781</v>
      </c>
      <c r="AV1785" s="66">
        <v>37.4</v>
      </c>
      <c r="AW1785" s="66">
        <v>0</v>
      </c>
      <c r="AX1785" s="65">
        <f t="shared" si="538"/>
        <v>10.388888888888888</v>
      </c>
      <c r="AY1785" s="65">
        <f t="shared" si="542"/>
        <v>-0.83333333333333393</v>
      </c>
      <c r="AZ1785" s="67">
        <f t="shared" si="543"/>
        <v>22581.694444444434</v>
      </c>
      <c r="BA1785" s="57"/>
      <c r="BB1785" s="57"/>
      <c r="BM1785" s="57">
        <v>1781</v>
      </c>
      <c r="BN1785" s="57">
        <v>39.9</v>
      </c>
      <c r="BO1785" s="66">
        <v>0</v>
      </c>
      <c r="BP1785" s="65">
        <f t="shared" si="539"/>
        <v>11.083333333333332</v>
      </c>
      <c r="BQ1785" s="65">
        <f t="shared" si="544"/>
        <v>-1</v>
      </c>
      <c r="BR1785" s="67">
        <f t="shared" si="545"/>
        <v>23182.402777777737</v>
      </c>
      <c r="BS1785" s="57"/>
      <c r="BT1785" s="57"/>
    </row>
    <row r="1786" spans="1:72" x14ac:dyDescent="0.25">
      <c r="A1786" s="31">
        <v>1786</v>
      </c>
      <c r="B1786" s="56">
        <v>1783</v>
      </c>
      <c r="C1786" s="71">
        <v>33.200000000000003</v>
      </c>
      <c r="D1786" s="71">
        <v>0</v>
      </c>
      <c r="E1786" s="71">
        <v>9.2222222222222232</v>
      </c>
      <c r="F1786" s="71">
        <v>-0.88888888888888751</v>
      </c>
      <c r="G1786" s="71">
        <v>23202.666666666628</v>
      </c>
      <c r="AU1786" s="57">
        <v>1782</v>
      </c>
      <c r="AV1786" s="66">
        <v>34.299999999999997</v>
      </c>
      <c r="AW1786" s="66">
        <v>0</v>
      </c>
      <c r="AX1786" s="65">
        <f t="shared" si="538"/>
        <v>9.5277777777777768</v>
      </c>
      <c r="AY1786" s="65">
        <f t="shared" si="542"/>
        <v>-0.86111111111111072</v>
      </c>
      <c r="AZ1786" s="67">
        <f t="shared" si="543"/>
        <v>22591.652777777766</v>
      </c>
      <c r="BA1786" s="57"/>
      <c r="BB1786" s="57"/>
      <c r="BM1786" s="57">
        <v>1782</v>
      </c>
      <c r="BN1786" s="57">
        <v>36.4</v>
      </c>
      <c r="BO1786" s="66">
        <v>0</v>
      </c>
      <c r="BP1786" s="65">
        <f t="shared" si="539"/>
        <v>10.111111111111111</v>
      </c>
      <c r="BQ1786" s="65">
        <f t="shared" si="544"/>
        <v>-0.97222222222222143</v>
      </c>
      <c r="BR1786" s="67">
        <f t="shared" si="545"/>
        <v>23192.99999999996</v>
      </c>
      <c r="BS1786" s="57"/>
      <c r="BT1786" s="57"/>
    </row>
    <row r="1787" spans="1:72" x14ac:dyDescent="0.25">
      <c r="A1787" s="31">
        <v>1787</v>
      </c>
      <c r="B1787" s="56">
        <v>1784</v>
      </c>
      <c r="C1787" s="71">
        <v>30.5</v>
      </c>
      <c r="D1787" s="71">
        <v>0</v>
      </c>
      <c r="E1787" s="71">
        <v>8.4722222222222214</v>
      </c>
      <c r="F1787" s="71">
        <v>-0.75000000000000178</v>
      </c>
      <c r="G1787" s="71">
        <v>23211.51388888885</v>
      </c>
      <c r="AU1787" s="57">
        <v>1783</v>
      </c>
      <c r="AV1787" s="66">
        <v>31.3</v>
      </c>
      <c r="AW1787" s="66">
        <v>0</v>
      </c>
      <c r="AX1787" s="65">
        <f t="shared" si="538"/>
        <v>8.6944444444444446</v>
      </c>
      <c r="AY1787" s="65">
        <f t="shared" si="542"/>
        <v>-0.83333333333333215</v>
      </c>
      <c r="AZ1787" s="67">
        <f t="shared" si="543"/>
        <v>22600.763888888876</v>
      </c>
      <c r="BA1787" s="57"/>
      <c r="BB1787" s="57"/>
      <c r="BM1787" s="57">
        <v>1783</v>
      </c>
      <c r="BN1787" s="57">
        <v>33.200000000000003</v>
      </c>
      <c r="BO1787" s="66">
        <v>0</v>
      </c>
      <c r="BP1787" s="65">
        <f t="shared" si="539"/>
        <v>9.2222222222222232</v>
      </c>
      <c r="BQ1787" s="65">
        <f t="shared" si="544"/>
        <v>-0.88888888888888751</v>
      </c>
      <c r="BR1787" s="67">
        <f t="shared" si="545"/>
        <v>23202.666666666628</v>
      </c>
      <c r="BS1787" s="57"/>
      <c r="BT1787" s="57"/>
    </row>
    <row r="1788" spans="1:72" x14ac:dyDescent="0.25">
      <c r="A1788" s="31">
        <v>1788</v>
      </c>
      <c r="B1788" s="56">
        <v>1785</v>
      </c>
      <c r="C1788" s="71">
        <v>28.3</v>
      </c>
      <c r="D1788" s="71">
        <v>0</v>
      </c>
      <c r="E1788" s="71">
        <v>7.8611111111111107</v>
      </c>
      <c r="F1788" s="71">
        <v>-0.61111111111111072</v>
      </c>
      <c r="G1788" s="71">
        <v>23219.680555555518</v>
      </c>
      <c r="AU1788" s="57">
        <v>1784</v>
      </c>
      <c r="AV1788" s="66">
        <v>28.3</v>
      </c>
      <c r="AW1788" s="66">
        <v>0</v>
      </c>
      <c r="AX1788" s="65">
        <f t="shared" si="538"/>
        <v>7.8611111111111107</v>
      </c>
      <c r="AY1788" s="65">
        <f t="shared" si="542"/>
        <v>-0.83333333333333393</v>
      </c>
      <c r="AZ1788" s="67">
        <f t="shared" si="543"/>
        <v>22609.041666666653</v>
      </c>
      <c r="BA1788" s="57"/>
      <c r="BB1788" s="57"/>
      <c r="BM1788" s="57">
        <v>1784</v>
      </c>
      <c r="BN1788" s="57">
        <v>30.5</v>
      </c>
      <c r="BO1788" s="66">
        <v>0</v>
      </c>
      <c r="BP1788" s="65">
        <f t="shared" si="539"/>
        <v>8.4722222222222214</v>
      </c>
      <c r="BQ1788" s="65">
        <f t="shared" si="544"/>
        <v>-0.75000000000000178</v>
      </c>
      <c r="BR1788" s="67">
        <f t="shared" si="545"/>
        <v>23211.51388888885</v>
      </c>
      <c r="BS1788" s="57"/>
      <c r="BT1788" s="57"/>
    </row>
    <row r="1789" spans="1:72" x14ac:dyDescent="0.25">
      <c r="A1789" s="31">
        <v>1789</v>
      </c>
      <c r="B1789" s="56">
        <v>1786</v>
      </c>
      <c r="C1789" s="71">
        <v>26.3</v>
      </c>
      <c r="D1789" s="71">
        <v>0</v>
      </c>
      <c r="E1789" s="71">
        <v>7.3055555555555554</v>
      </c>
      <c r="F1789" s="71">
        <v>-0.55555555555555536</v>
      </c>
      <c r="G1789" s="71">
        <v>23227.26388888885</v>
      </c>
      <c r="AU1789" s="57">
        <v>1785</v>
      </c>
      <c r="AV1789" s="66">
        <v>25.2</v>
      </c>
      <c r="AW1789" s="66">
        <v>0</v>
      </c>
      <c r="AX1789" s="65">
        <f t="shared" si="538"/>
        <v>7</v>
      </c>
      <c r="AY1789" s="65">
        <f t="shared" si="542"/>
        <v>-0.86111111111111072</v>
      </c>
      <c r="AZ1789" s="67">
        <f t="shared" si="543"/>
        <v>22616.472222222208</v>
      </c>
      <c r="BA1789" s="57"/>
      <c r="BB1789" s="57"/>
      <c r="BM1789" s="57">
        <v>1785</v>
      </c>
      <c r="BN1789" s="57">
        <v>28.3</v>
      </c>
      <c r="BO1789" s="66">
        <v>0</v>
      </c>
      <c r="BP1789" s="65">
        <f t="shared" si="539"/>
        <v>7.8611111111111107</v>
      </c>
      <c r="BQ1789" s="65">
        <f t="shared" si="544"/>
        <v>-0.61111111111111072</v>
      </c>
      <c r="BR1789" s="67">
        <f t="shared" si="545"/>
        <v>23219.680555555518</v>
      </c>
      <c r="BS1789" s="57"/>
      <c r="BT1789" s="57"/>
    </row>
    <row r="1790" spans="1:72" x14ac:dyDescent="0.25">
      <c r="A1790" s="31">
        <v>1790</v>
      </c>
      <c r="B1790" s="56">
        <v>1787</v>
      </c>
      <c r="C1790" s="71">
        <v>24.4</v>
      </c>
      <c r="D1790" s="71">
        <v>0</v>
      </c>
      <c r="E1790" s="71">
        <v>6.7777777777777768</v>
      </c>
      <c r="F1790" s="71">
        <v>-0.52777777777777857</v>
      </c>
      <c r="G1790" s="71">
        <v>23234.305555555518</v>
      </c>
      <c r="AU1790" s="57">
        <v>1786</v>
      </c>
      <c r="AV1790" s="66">
        <v>22</v>
      </c>
      <c r="AW1790" s="66">
        <v>0</v>
      </c>
      <c r="AX1790" s="65">
        <f t="shared" si="538"/>
        <v>6.1111111111111107</v>
      </c>
      <c r="AY1790" s="65">
        <f t="shared" si="542"/>
        <v>-0.88888888888888928</v>
      </c>
      <c r="AZ1790" s="67">
        <f t="shared" si="543"/>
        <v>22623.027777777763</v>
      </c>
      <c r="BA1790" s="57"/>
      <c r="BB1790" s="57"/>
      <c r="BM1790" s="57">
        <v>1786</v>
      </c>
      <c r="BN1790" s="57">
        <v>26.3</v>
      </c>
      <c r="BO1790" s="66">
        <v>0</v>
      </c>
      <c r="BP1790" s="65">
        <f t="shared" si="539"/>
        <v>7.3055555555555554</v>
      </c>
      <c r="BQ1790" s="65">
        <f t="shared" si="544"/>
        <v>-0.55555555555555536</v>
      </c>
      <c r="BR1790" s="67">
        <f t="shared" si="545"/>
        <v>23227.26388888885</v>
      </c>
      <c r="BS1790" s="57"/>
      <c r="BT1790" s="57"/>
    </row>
    <row r="1791" spans="1:72" x14ac:dyDescent="0.25">
      <c r="A1791" s="31">
        <v>1791</v>
      </c>
      <c r="B1791" s="56">
        <v>1788</v>
      </c>
      <c r="C1791" s="71">
        <v>22.5</v>
      </c>
      <c r="D1791" s="71">
        <v>0</v>
      </c>
      <c r="E1791" s="71">
        <v>6.25</v>
      </c>
      <c r="F1791" s="71">
        <v>-0.52777777777777679</v>
      </c>
      <c r="G1791" s="71">
        <v>23240.819444444409</v>
      </c>
      <c r="AU1791" s="57">
        <v>1787</v>
      </c>
      <c r="AV1791" s="66">
        <v>18.899999999999999</v>
      </c>
      <c r="AW1791" s="66">
        <v>0</v>
      </c>
      <c r="AX1791" s="65">
        <f t="shared" si="538"/>
        <v>5.2499999999999991</v>
      </c>
      <c r="AY1791" s="65">
        <f t="shared" si="542"/>
        <v>-0.8611111111111116</v>
      </c>
      <c r="AZ1791" s="67">
        <f t="shared" si="543"/>
        <v>22628.708333333318</v>
      </c>
      <c r="BA1791" s="57"/>
      <c r="BB1791" s="57"/>
      <c r="BM1791" s="57">
        <v>1787</v>
      </c>
      <c r="BN1791" s="57">
        <v>24.4</v>
      </c>
      <c r="BO1791" s="66">
        <v>0</v>
      </c>
      <c r="BP1791" s="65">
        <f t="shared" si="539"/>
        <v>6.7777777777777768</v>
      </c>
      <c r="BQ1791" s="65">
        <f t="shared" si="544"/>
        <v>-0.52777777777777857</v>
      </c>
      <c r="BR1791" s="67">
        <f t="shared" si="545"/>
        <v>23234.305555555518</v>
      </c>
      <c r="BS1791" s="57"/>
      <c r="BT1791" s="57"/>
    </row>
    <row r="1792" spans="1:72" x14ac:dyDescent="0.25">
      <c r="A1792" s="31">
        <v>1792</v>
      </c>
      <c r="B1792" s="56">
        <v>1789</v>
      </c>
      <c r="C1792" s="71">
        <v>20.5</v>
      </c>
      <c r="D1792" s="71">
        <v>0</v>
      </c>
      <c r="E1792" s="71">
        <v>5.6944444444444446</v>
      </c>
      <c r="F1792" s="71">
        <v>-0.55555555555555536</v>
      </c>
      <c r="G1792" s="71">
        <v>23246.791666666631</v>
      </c>
      <c r="AU1792" s="57">
        <v>1788</v>
      </c>
      <c r="AV1792" s="66">
        <v>16.100000000000001</v>
      </c>
      <c r="AW1792" s="66">
        <v>0</v>
      </c>
      <c r="AX1792" s="65">
        <f t="shared" si="538"/>
        <v>4.4722222222222223</v>
      </c>
      <c r="AY1792" s="65">
        <f t="shared" si="542"/>
        <v>-0.77777777777777679</v>
      </c>
      <c r="AZ1792" s="67">
        <f t="shared" si="543"/>
        <v>22633.569444444427</v>
      </c>
      <c r="BA1792" s="57"/>
      <c r="BB1792" s="57"/>
      <c r="BM1792" s="57">
        <v>1788</v>
      </c>
      <c r="BN1792" s="57">
        <v>22.5</v>
      </c>
      <c r="BO1792" s="66">
        <v>0</v>
      </c>
      <c r="BP1792" s="65">
        <f t="shared" si="539"/>
        <v>6.25</v>
      </c>
      <c r="BQ1792" s="65">
        <f t="shared" si="544"/>
        <v>-0.52777777777777679</v>
      </c>
      <c r="BR1792" s="67">
        <f t="shared" si="545"/>
        <v>23240.819444444409</v>
      </c>
      <c r="BS1792" s="57"/>
      <c r="BT1792" s="57"/>
    </row>
    <row r="1793" spans="1:72" x14ac:dyDescent="0.25">
      <c r="A1793" s="31">
        <v>1793</v>
      </c>
      <c r="B1793" s="56">
        <v>1790</v>
      </c>
      <c r="C1793" s="71">
        <v>18.2</v>
      </c>
      <c r="D1793" s="71">
        <v>0</v>
      </c>
      <c r="E1793" s="71">
        <v>5.0555555555555554</v>
      </c>
      <c r="F1793" s="71">
        <v>-0.63888888888888928</v>
      </c>
      <c r="G1793" s="71">
        <v>23252.166666666631</v>
      </c>
      <c r="AU1793" s="57">
        <v>1789</v>
      </c>
      <c r="AV1793" s="66">
        <v>13.4</v>
      </c>
      <c r="AW1793" s="66">
        <v>0</v>
      </c>
      <c r="AX1793" s="65">
        <f t="shared" si="538"/>
        <v>3.7222222222222223</v>
      </c>
      <c r="AY1793" s="65">
        <f t="shared" si="542"/>
        <v>-0.75</v>
      </c>
      <c r="AZ1793" s="67">
        <f t="shared" si="543"/>
        <v>22637.66666666665</v>
      </c>
      <c r="BA1793" s="57"/>
      <c r="BB1793" s="57"/>
      <c r="BM1793" s="57">
        <v>1789</v>
      </c>
      <c r="BN1793" s="57">
        <v>20.5</v>
      </c>
      <c r="BO1793" s="66">
        <v>0</v>
      </c>
      <c r="BP1793" s="65">
        <f t="shared" si="539"/>
        <v>5.6944444444444446</v>
      </c>
      <c r="BQ1793" s="65">
        <f t="shared" si="544"/>
        <v>-0.55555555555555536</v>
      </c>
      <c r="BR1793" s="67">
        <f t="shared" si="545"/>
        <v>23246.791666666631</v>
      </c>
      <c r="BS1793" s="57"/>
      <c r="BT1793" s="57"/>
    </row>
    <row r="1794" spans="1:72" x14ac:dyDescent="0.25">
      <c r="A1794" s="31">
        <v>1794</v>
      </c>
      <c r="B1794" s="56">
        <v>1791</v>
      </c>
      <c r="C1794" s="71">
        <v>15.5</v>
      </c>
      <c r="D1794" s="71">
        <v>0</v>
      </c>
      <c r="E1794" s="71">
        <v>4.3055555555555554</v>
      </c>
      <c r="F1794" s="71">
        <v>-0.75</v>
      </c>
      <c r="G1794" s="71">
        <v>23256.847222222186</v>
      </c>
      <c r="AU1794" s="57">
        <v>1790</v>
      </c>
      <c r="AV1794" s="66">
        <v>11.1</v>
      </c>
      <c r="AW1794" s="66">
        <v>0</v>
      </c>
      <c r="AX1794" s="65">
        <f t="shared" si="538"/>
        <v>3.083333333333333</v>
      </c>
      <c r="AY1794" s="65">
        <f t="shared" si="542"/>
        <v>-0.63888888888888928</v>
      </c>
      <c r="AZ1794" s="67">
        <f t="shared" si="543"/>
        <v>22641.069444444427</v>
      </c>
      <c r="BA1794" s="57"/>
      <c r="BB1794" s="57"/>
      <c r="BM1794" s="57">
        <v>1790</v>
      </c>
      <c r="BN1794" s="57">
        <v>18.2</v>
      </c>
      <c r="BO1794" s="66">
        <v>0</v>
      </c>
      <c r="BP1794" s="65">
        <f t="shared" si="539"/>
        <v>5.0555555555555554</v>
      </c>
      <c r="BQ1794" s="65">
        <f t="shared" si="544"/>
        <v>-0.63888888888888928</v>
      </c>
      <c r="BR1794" s="67">
        <f t="shared" si="545"/>
        <v>23252.166666666631</v>
      </c>
      <c r="BS1794" s="57"/>
      <c r="BT1794" s="57"/>
    </row>
    <row r="1795" spans="1:72" x14ac:dyDescent="0.25">
      <c r="A1795" s="31">
        <v>1795</v>
      </c>
      <c r="B1795" s="56">
        <v>1792</v>
      </c>
      <c r="C1795" s="71">
        <v>12.3</v>
      </c>
      <c r="D1795" s="71">
        <v>0</v>
      </c>
      <c r="E1795" s="71">
        <v>3.416666666666667</v>
      </c>
      <c r="F1795" s="71">
        <v>-0.8888888888888884</v>
      </c>
      <c r="G1795" s="71">
        <v>23260.708333333296</v>
      </c>
      <c r="AU1795" s="57">
        <v>1791</v>
      </c>
      <c r="AV1795" s="66">
        <v>8.9</v>
      </c>
      <c r="AW1795" s="66">
        <v>0</v>
      </c>
      <c r="AX1795" s="65">
        <f t="shared" si="538"/>
        <v>2.4722222222222223</v>
      </c>
      <c r="AY1795" s="65">
        <f t="shared" si="542"/>
        <v>-0.61111111111111072</v>
      </c>
      <c r="AZ1795" s="67">
        <f t="shared" si="543"/>
        <v>22643.847222222204</v>
      </c>
      <c r="BA1795" s="57"/>
      <c r="BB1795" s="57"/>
      <c r="BM1795" s="57">
        <v>1791</v>
      </c>
      <c r="BN1795" s="57">
        <v>15.5</v>
      </c>
      <c r="BO1795" s="66">
        <v>0</v>
      </c>
      <c r="BP1795" s="65">
        <f t="shared" si="539"/>
        <v>4.3055555555555554</v>
      </c>
      <c r="BQ1795" s="65">
        <f t="shared" si="544"/>
        <v>-0.75</v>
      </c>
      <c r="BR1795" s="67">
        <f t="shared" si="545"/>
        <v>23256.847222222186</v>
      </c>
      <c r="BS1795" s="57"/>
      <c r="BT1795" s="57"/>
    </row>
    <row r="1796" spans="1:72" x14ac:dyDescent="0.25">
      <c r="A1796" s="31">
        <v>1796</v>
      </c>
      <c r="B1796" s="56">
        <v>1793</v>
      </c>
      <c r="C1796" s="71">
        <v>8.6999999999999993</v>
      </c>
      <c r="D1796" s="71">
        <v>0</v>
      </c>
      <c r="E1796" s="71">
        <v>2.4166666666666665</v>
      </c>
      <c r="F1796" s="71">
        <v>-1.0000000000000004</v>
      </c>
      <c r="G1796" s="71">
        <v>23263.624999999964</v>
      </c>
      <c r="AU1796" s="57">
        <v>1792</v>
      </c>
      <c r="AV1796" s="66">
        <v>6.9</v>
      </c>
      <c r="AW1796" s="66">
        <v>0</v>
      </c>
      <c r="AX1796" s="65">
        <f t="shared" si="538"/>
        <v>1.9166666666666667</v>
      </c>
      <c r="AY1796" s="65">
        <f t="shared" si="542"/>
        <v>-0.55555555555555558</v>
      </c>
      <c r="AZ1796" s="67">
        <f t="shared" si="543"/>
        <v>22646.04166666665</v>
      </c>
      <c r="BA1796" s="57"/>
      <c r="BB1796" s="57"/>
      <c r="BM1796" s="57">
        <v>1792</v>
      </c>
      <c r="BN1796" s="57">
        <v>12.3</v>
      </c>
      <c r="BO1796" s="66">
        <v>0</v>
      </c>
      <c r="BP1796" s="65">
        <f t="shared" si="539"/>
        <v>3.416666666666667</v>
      </c>
      <c r="BQ1796" s="65">
        <f t="shared" si="544"/>
        <v>-0.8888888888888884</v>
      </c>
      <c r="BR1796" s="67">
        <f t="shared" si="545"/>
        <v>23260.708333333296</v>
      </c>
      <c r="BS1796" s="57"/>
      <c r="BT1796" s="57"/>
    </row>
    <row r="1797" spans="1:72" x14ac:dyDescent="0.25">
      <c r="A1797" s="31">
        <v>1797</v>
      </c>
      <c r="B1797" s="56">
        <v>1794</v>
      </c>
      <c r="C1797" s="71">
        <v>5.2</v>
      </c>
      <c r="D1797" s="71">
        <v>0</v>
      </c>
      <c r="E1797" s="71">
        <v>1.4444444444444444</v>
      </c>
      <c r="F1797" s="71">
        <v>-0.9722222222222221</v>
      </c>
      <c r="G1797" s="71">
        <v>23265.555555555518</v>
      </c>
      <c r="AU1797" s="57">
        <v>1793</v>
      </c>
      <c r="AV1797" s="66">
        <v>4.9000000000000004</v>
      </c>
      <c r="AW1797" s="66">
        <v>0</v>
      </c>
      <c r="AX1797" s="65">
        <f t="shared" ref="AX1797:AX1804" si="546">AV1797/3.6</f>
        <v>1.3611111111111112</v>
      </c>
      <c r="AY1797" s="65">
        <f t="shared" si="542"/>
        <v>-0.55555555555555558</v>
      </c>
      <c r="AZ1797" s="67">
        <f t="shared" si="543"/>
        <v>22647.68055555554</v>
      </c>
      <c r="BA1797" s="57"/>
      <c r="BB1797" s="57"/>
      <c r="BM1797" s="57">
        <v>1793</v>
      </c>
      <c r="BN1797" s="57">
        <v>8.6999999999999993</v>
      </c>
      <c r="BO1797" s="66">
        <v>0</v>
      </c>
      <c r="BP1797" s="65">
        <f t="shared" ref="BP1797:BP1804" si="547">BN1797/3.6</f>
        <v>2.4166666666666665</v>
      </c>
      <c r="BQ1797" s="65">
        <f t="shared" si="544"/>
        <v>-1.0000000000000004</v>
      </c>
      <c r="BR1797" s="67">
        <f t="shared" si="545"/>
        <v>23263.624999999964</v>
      </c>
      <c r="BS1797" s="57"/>
      <c r="BT1797" s="57"/>
    </row>
    <row r="1798" spans="1:72" x14ac:dyDescent="0.25">
      <c r="A1798" s="31">
        <v>1798</v>
      </c>
      <c r="B1798" s="56">
        <v>1795</v>
      </c>
      <c r="C1798" s="71">
        <v>0</v>
      </c>
      <c r="D1798" s="71">
        <v>0</v>
      </c>
      <c r="E1798" s="71">
        <v>0</v>
      </c>
      <c r="F1798" s="71">
        <v>-1.4444444444444444</v>
      </c>
      <c r="G1798" s="71">
        <v>23266.277777777741</v>
      </c>
      <c r="AU1798" s="57">
        <v>1794</v>
      </c>
      <c r="AV1798" s="66">
        <v>2.8</v>
      </c>
      <c r="AW1798" s="66">
        <v>0</v>
      </c>
      <c r="AX1798" s="65">
        <f t="shared" si="546"/>
        <v>0.77777777777777768</v>
      </c>
      <c r="AY1798" s="65">
        <f t="shared" ref="AY1798:AY1804" si="548">AX1798-AX1797</f>
        <v>-0.58333333333333348</v>
      </c>
      <c r="AZ1798" s="67">
        <f t="shared" ref="AZ1798:AZ1804" si="549">AX1797+(AY1798/2)+AZ1797</f>
        <v>22648.749999999985</v>
      </c>
      <c r="BA1798" s="57"/>
      <c r="BB1798" s="57"/>
      <c r="BM1798" s="57">
        <v>1794</v>
      </c>
      <c r="BN1798" s="57">
        <v>5.2</v>
      </c>
      <c r="BO1798" s="66">
        <v>0</v>
      </c>
      <c r="BP1798" s="65">
        <f t="shared" si="547"/>
        <v>1.4444444444444444</v>
      </c>
      <c r="BQ1798" s="65">
        <f t="shared" ref="BQ1798:BQ1804" si="550">BP1798-BP1797</f>
        <v>-0.9722222222222221</v>
      </c>
      <c r="BR1798" s="67">
        <f t="shared" ref="BR1798:BR1804" si="551">BP1797+(BQ1798/2)+BR1797</f>
        <v>23265.555555555518</v>
      </c>
      <c r="BS1798" s="57"/>
      <c r="BT1798" s="57"/>
    </row>
    <row r="1799" spans="1:72" x14ac:dyDescent="0.25">
      <c r="A1799" s="31">
        <v>1799</v>
      </c>
      <c r="B1799" s="56">
        <v>1796</v>
      </c>
      <c r="C1799" s="71">
        <v>0</v>
      </c>
      <c r="D1799" s="71">
        <v>0</v>
      </c>
      <c r="E1799" s="71">
        <v>0</v>
      </c>
      <c r="F1799" s="71">
        <v>0</v>
      </c>
      <c r="G1799" s="71">
        <v>23266.277777777741</v>
      </c>
      <c r="AU1799" s="57">
        <v>1795</v>
      </c>
      <c r="AV1799" s="66">
        <v>0</v>
      </c>
      <c r="AW1799" s="66">
        <v>0</v>
      </c>
      <c r="AX1799" s="65">
        <f t="shared" si="546"/>
        <v>0</v>
      </c>
      <c r="AY1799" s="65">
        <f t="shared" si="548"/>
        <v>-0.77777777777777768</v>
      </c>
      <c r="AZ1799" s="67">
        <f t="shared" si="549"/>
        <v>22649.138888888876</v>
      </c>
      <c r="BA1799" s="57"/>
      <c r="BB1799" s="57"/>
      <c r="BM1799" s="57">
        <v>1795</v>
      </c>
      <c r="BN1799" s="57">
        <v>0</v>
      </c>
      <c r="BO1799" s="66">
        <v>0</v>
      </c>
      <c r="BP1799" s="65">
        <f t="shared" si="547"/>
        <v>0</v>
      </c>
      <c r="BQ1799" s="65">
        <f t="shared" si="550"/>
        <v>-1.4444444444444444</v>
      </c>
      <c r="BR1799" s="67">
        <f t="shared" si="551"/>
        <v>23266.277777777741</v>
      </c>
      <c r="BS1799" s="57"/>
      <c r="BT1799" s="57"/>
    </row>
    <row r="1800" spans="1:72" x14ac:dyDescent="0.25">
      <c r="A1800" s="31">
        <v>1800</v>
      </c>
      <c r="B1800" s="56">
        <v>1797</v>
      </c>
      <c r="C1800" s="71">
        <v>0</v>
      </c>
      <c r="D1800" s="71">
        <v>0</v>
      </c>
      <c r="E1800" s="71">
        <v>0</v>
      </c>
      <c r="F1800" s="71">
        <v>0</v>
      </c>
      <c r="G1800" s="71">
        <v>23266.277777777741</v>
      </c>
      <c r="AU1800" s="57">
        <v>1796</v>
      </c>
      <c r="AV1800" s="66">
        <v>0</v>
      </c>
      <c r="AW1800" s="66">
        <v>0</v>
      </c>
      <c r="AX1800" s="65">
        <f t="shared" si="546"/>
        <v>0</v>
      </c>
      <c r="AY1800" s="65">
        <f t="shared" si="548"/>
        <v>0</v>
      </c>
      <c r="AZ1800" s="67">
        <f t="shared" si="549"/>
        <v>22649.138888888876</v>
      </c>
      <c r="BA1800" s="57"/>
      <c r="BB1800" s="57"/>
      <c r="BM1800" s="57">
        <v>1796</v>
      </c>
      <c r="BN1800" s="57">
        <v>0</v>
      </c>
      <c r="BO1800" s="66">
        <v>0</v>
      </c>
      <c r="BP1800" s="65">
        <f t="shared" si="547"/>
        <v>0</v>
      </c>
      <c r="BQ1800" s="65">
        <f t="shared" si="550"/>
        <v>0</v>
      </c>
      <c r="BR1800" s="67">
        <f t="shared" si="551"/>
        <v>23266.277777777741</v>
      </c>
      <c r="BS1800" s="57"/>
      <c r="BT1800" s="57"/>
    </row>
    <row r="1801" spans="1:72" x14ac:dyDescent="0.25">
      <c r="A1801" s="31">
        <v>1801</v>
      </c>
      <c r="B1801" s="56">
        <v>1798</v>
      </c>
      <c r="C1801" s="71">
        <v>0</v>
      </c>
      <c r="D1801" s="71">
        <v>0</v>
      </c>
      <c r="E1801" s="71">
        <v>0</v>
      </c>
      <c r="F1801" s="71">
        <v>0</v>
      </c>
      <c r="G1801" s="71">
        <v>23266.277777777741</v>
      </c>
      <c r="AU1801" s="57">
        <v>1797</v>
      </c>
      <c r="AV1801" s="66">
        <v>0</v>
      </c>
      <c r="AW1801" s="66">
        <v>0</v>
      </c>
      <c r="AX1801" s="65">
        <f t="shared" si="546"/>
        <v>0</v>
      </c>
      <c r="AY1801" s="65">
        <f t="shared" si="548"/>
        <v>0</v>
      </c>
      <c r="AZ1801" s="67">
        <f t="shared" si="549"/>
        <v>22649.138888888876</v>
      </c>
      <c r="BA1801" s="57"/>
      <c r="BB1801" s="57"/>
      <c r="BM1801" s="57">
        <v>1797</v>
      </c>
      <c r="BN1801" s="57">
        <v>0</v>
      </c>
      <c r="BO1801" s="66">
        <v>0</v>
      </c>
      <c r="BP1801" s="65">
        <f t="shared" si="547"/>
        <v>0</v>
      </c>
      <c r="BQ1801" s="65">
        <f t="shared" si="550"/>
        <v>0</v>
      </c>
      <c r="BR1801" s="67">
        <f t="shared" si="551"/>
        <v>23266.277777777741</v>
      </c>
      <c r="BS1801" s="57"/>
      <c r="BT1801" s="57"/>
    </row>
    <row r="1802" spans="1:72" x14ac:dyDescent="0.25">
      <c r="A1802" s="31">
        <v>1802</v>
      </c>
      <c r="B1802" s="56">
        <v>1799</v>
      </c>
      <c r="C1802" s="71">
        <v>0</v>
      </c>
      <c r="D1802" s="71">
        <v>0</v>
      </c>
      <c r="E1802" s="71">
        <v>0</v>
      </c>
      <c r="F1802" s="71">
        <v>0</v>
      </c>
      <c r="G1802" s="71">
        <v>23266.277777777741</v>
      </c>
      <c r="AU1802" s="57">
        <v>1798</v>
      </c>
      <c r="AV1802" s="66">
        <v>0</v>
      </c>
      <c r="AW1802" s="66">
        <v>0</v>
      </c>
      <c r="AX1802" s="65">
        <f t="shared" si="546"/>
        <v>0</v>
      </c>
      <c r="AY1802" s="65">
        <f t="shared" si="548"/>
        <v>0</v>
      </c>
      <c r="AZ1802" s="67">
        <f t="shared" si="549"/>
        <v>22649.138888888876</v>
      </c>
      <c r="BM1802" s="57">
        <v>1798</v>
      </c>
      <c r="BN1802" s="57">
        <v>0</v>
      </c>
      <c r="BO1802" s="66">
        <v>0</v>
      </c>
      <c r="BP1802" s="65">
        <f t="shared" si="547"/>
        <v>0</v>
      </c>
      <c r="BQ1802" s="65">
        <f t="shared" si="550"/>
        <v>0</v>
      </c>
      <c r="BR1802" s="67">
        <f t="shared" si="551"/>
        <v>23266.277777777741</v>
      </c>
    </row>
    <row r="1803" spans="1:72" x14ac:dyDescent="0.25">
      <c r="A1803" s="31">
        <v>1803</v>
      </c>
      <c r="B1803" s="56">
        <v>1800</v>
      </c>
      <c r="C1803" s="71">
        <v>0</v>
      </c>
      <c r="D1803" s="71">
        <v>0</v>
      </c>
      <c r="E1803" s="71">
        <v>0</v>
      </c>
      <c r="F1803" s="71">
        <v>0</v>
      </c>
      <c r="G1803" s="71">
        <v>23266.277777777741</v>
      </c>
      <c r="AU1803" s="57">
        <v>1799</v>
      </c>
      <c r="AV1803" s="66">
        <v>0</v>
      </c>
      <c r="AW1803" s="66">
        <v>0</v>
      </c>
      <c r="AX1803" s="65">
        <f t="shared" si="546"/>
        <v>0</v>
      </c>
      <c r="AY1803" s="65">
        <f t="shared" si="548"/>
        <v>0</v>
      </c>
      <c r="AZ1803" s="67">
        <f t="shared" si="549"/>
        <v>22649.138888888876</v>
      </c>
      <c r="BM1803" s="57">
        <v>1799</v>
      </c>
      <c r="BN1803" s="57">
        <v>0</v>
      </c>
      <c r="BO1803" s="66">
        <v>0</v>
      </c>
      <c r="BP1803" s="65">
        <f t="shared" si="547"/>
        <v>0</v>
      </c>
      <c r="BQ1803" s="65">
        <f t="shared" si="550"/>
        <v>0</v>
      </c>
      <c r="BR1803" s="67">
        <f t="shared" si="551"/>
        <v>23266.277777777741</v>
      </c>
    </row>
    <row r="1804" spans="1:72" x14ac:dyDescent="0.25">
      <c r="A1804" s="31">
        <v>1804</v>
      </c>
      <c r="B1804" s="56" t="s">
        <v>110</v>
      </c>
      <c r="C1804" s="71" t="s">
        <v>110</v>
      </c>
      <c r="D1804" s="71" t="s">
        <v>110</v>
      </c>
      <c r="E1804" s="71" t="s">
        <v>110</v>
      </c>
      <c r="F1804" s="71" t="s">
        <v>110</v>
      </c>
      <c r="G1804" s="71" t="s">
        <v>110</v>
      </c>
      <c r="AU1804" s="57">
        <v>1800</v>
      </c>
      <c r="AV1804" s="66">
        <v>0</v>
      </c>
      <c r="AW1804" s="66">
        <v>0</v>
      </c>
      <c r="AX1804" s="65">
        <f t="shared" si="546"/>
        <v>0</v>
      </c>
      <c r="AY1804" s="65">
        <f t="shared" si="548"/>
        <v>0</v>
      </c>
      <c r="AZ1804" s="67">
        <f t="shared" si="549"/>
        <v>22649.138888888876</v>
      </c>
      <c r="BM1804" s="57">
        <v>1800</v>
      </c>
      <c r="BN1804" s="57">
        <v>0</v>
      </c>
      <c r="BO1804" s="66">
        <v>0</v>
      </c>
      <c r="BP1804" s="65">
        <f t="shared" si="547"/>
        <v>0</v>
      </c>
      <c r="BQ1804" s="65">
        <f t="shared" si="550"/>
        <v>0</v>
      </c>
      <c r="BR1804" s="67">
        <f t="shared" si="551"/>
        <v>23266.277777777741</v>
      </c>
    </row>
    <row r="1805" spans="1:72" x14ac:dyDescent="0.25">
      <c r="A1805" s="31">
        <v>1805</v>
      </c>
      <c r="B1805" s="56" t="s">
        <v>110</v>
      </c>
      <c r="C1805" s="71" t="s">
        <v>110</v>
      </c>
      <c r="D1805" s="71" t="s">
        <v>110</v>
      </c>
      <c r="E1805" s="71" t="s">
        <v>110</v>
      </c>
      <c r="F1805" s="71" t="s">
        <v>110</v>
      </c>
      <c r="G1805" s="71" t="s">
        <v>110</v>
      </c>
    </row>
    <row r="1806" spans="1:72" x14ac:dyDescent="0.25">
      <c r="A1806" s="31">
        <v>1806</v>
      </c>
      <c r="B1806" s="56" t="s">
        <v>110</v>
      </c>
      <c r="C1806" s="71" t="s">
        <v>110</v>
      </c>
      <c r="D1806" s="71" t="s">
        <v>110</v>
      </c>
      <c r="E1806" s="71" t="s">
        <v>110</v>
      </c>
      <c r="F1806" s="71" t="s">
        <v>110</v>
      </c>
      <c r="G1806" s="71" t="s">
        <v>110</v>
      </c>
    </row>
    <row r="1807" spans="1:72" x14ac:dyDescent="0.25">
      <c r="A1807" s="31">
        <v>1807</v>
      </c>
      <c r="B1807" s="56" t="s">
        <v>110</v>
      </c>
      <c r="C1807" s="71" t="s">
        <v>110</v>
      </c>
      <c r="D1807" s="71" t="s">
        <v>110</v>
      </c>
      <c r="E1807" s="71" t="s">
        <v>110</v>
      </c>
      <c r="F1807" s="71" t="s">
        <v>110</v>
      </c>
      <c r="G1807" s="71" t="s">
        <v>110</v>
      </c>
    </row>
    <row r="1808" spans="1:72" x14ac:dyDescent="0.25">
      <c r="A1808" s="31">
        <v>1808</v>
      </c>
      <c r="B1808" s="56" t="s">
        <v>110</v>
      </c>
      <c r="C1808" s="71" t="s">
        <v>110</v>
      </c>
      <c r="D1808" s="71" t="s">
        <v>110</v>
      </c>
      <c r="E1808" s="71" t="s">
        <v>110</v>
      </c>
      <c r="F1808" s="71" t="s">
        <v>110</v>
      </c>
      <c r="G1808" s="71" t="s">
        <v>110</v>
      </c>
    </row>
    <row r="1809" spans="1:7" x14ac:dyDescent="0.25">
      <c r="A1809" s="31">
        <v>1809</v>
      </c>
      <c r="B1809" s="56" t="s">
        <v>110</v>
      </c>
      <c r="C1809" s="71" t="s">
        <v>110</v>
      </c>
      <c r="D1809" s="71" t="s">
        <v>110</v>
      </c>
      <c r="E1809" s="71" t="s">
        <v>110</v>
      </c>
      <c r="F1809" s="71" t="s">
        <v>110</v>
      </c>
      <c r="G1809" s="71" t="s">
        <v>110</v>
      </c>
    </row>
    <row r="1810" spans="1:7" x14ac:dyDescent="0.25">
      <c r="A1810" s="31">
        <v>1810</v>
      </c>
      <c r="B1810" s="56" t="s">
        <v>110</v>
      </c>
      <c r="C1810" s="71" t="s">
        <v>110</v>
      </c>
      <c r="D1810" s="71" t="s">
        <v>110</v>
      </c>
      <c r="E1810" s="71" t="s">
        <v>110</v>
      </c>
      <c r="F1810" s="71" t="s">
        <v>110</v>
      </c>
      <c r="G1810" s="71" t="s">
        <v>110</v>
      </c>
    </row>
    <row r="1811" spans="1:7" x14ac:dyDescent="0.25">
      <c r="A1811" s="31">
        <v>1811</v>
      </c>
      <c r="B1811" s="56" t="s">
        <v>110</v>
      </c>
      <c r="C1811" s="71" t="s">
        <v>110</v>
      </c>
      <c r="D1811" s="71" t="s">
        <v>110</v>
      </c>
      <c r="E1811" s="71" t="s">
        <v>110</v>
      </c>
      <c r="F1811" s="71" t="s">
        <v>110</v>
      </c>
      <c r="G1811" s="71" t="s">
        <v>110</v>
      </c>
    </row>
    <row r="1812" spans="1:7" x14ac:dyDescent="0.25">
      <c r="A1812" s="31">
        <v>1812</v>
      </c>
      <c r="B1812" s="56" t="s">
        <v>110</v>
      </c>
      <c r="C1812" s="71" t="s">
        <v>110</v>
      </c>
      <c r="D1812" s="71" t="s">
        <v>110</v>
      </c>
      <c r="E1812" s="71" t="s">
        <v>110</v>
      </c>
      <c r="F1812" s="71" t="s">
        <v>110</v>
      </c>
      <c r="G1812" s="71" t="s">
        <v>110</v>
      </c>
    </row>
    <row r="1813" spans="1:7" x14ac:dyDescent="0.25">
      <c r="A1813" s="31">
        <v>1813</v>
      </c>
      <c r="B1813" s="56" t="s">
        <v>110</v>
      </c>
      <c r="C1813" s="71" t="s">
        <v>110</v>
      </c>
      <c r="D1813" s="71" t="s">
        <v>110</v>
      </c>
      <c r="E1813" s="71" t="s">
        <v>110</v>
      </c>
      <c r="F1813" s="71" t="s">
        <v>110</v>
      </c>
      <c r="G1813" s="71" t="s">
        <v>110</v>
      </c>
    </row>
    <row r="1814" spans="1:7" x14ac:dyDescent="0.25">
      <c r="A1814" s="31">
        <v>1814</v>
      </c>
      <c r="B1814" s="56" t="s">
        <v>110</v>
      </c>
      <c r="C1814" s="71" t="s">
        <v>110</v>
      </c>
      <c r="D1814" s="71" t="s">
        <v>110</v>
      </c>
      <c r="E1814" s="71" t="s">
        <v>110</v>
      </c>
      <c r="F1814" s="71" t="s">
        <v>110</v>
      </c>
      <c r="G1814" s="71" t="s">
        <v>110</v>
      </c>
    </row>
    <row r="1815" spans="1:7" x14ac:dyDescent="0.25">
      <c r="A1815" s="31">
        <v>1815</v>
      </c>
      <c r="B1815" s="56" t="s">
        <v>110</v>
      </c>
      <c r="C1815" s="71" t="s">
        <v>110</v>
      </c>
      <c r="D1815" s="71" t="s">
        <v>110</v>
      </c>
      <c r="E1815" s="71" t="s">
        <v>110</v>
      </c>
      <c r="F1815" s="71" t="s">
        <v>110</v>
      </c>
      <c r="G1815" s="71" t="s">
        <v>110</v>
      </c>
    </row>
    <row r="1816" spans="1:7" x14ac:dyDescent="0.25">
      <c r="A1816" s="31">
        <v>1816</v>
      </c>
      <c r="B1816" s="56" t="s">
        <v>110</v>
      </c>
      <c r="C1816" s="71" t="s">
        <v>110</v>
      </c>
      <c r="D1816" s="71" t="s">
        <v>110</v>
      </c>
      <c r="E1816" s="71" t="s">
        <v>110</v>
      </c>
      <c r="F1816" s="71" t="s">
        <v>110</v>
      </c>
      <c r="G1816" s="71" t="s">
        <v>110</v>
      </c>
    </row>
    <row r="1817" spans="1:7" x14ac:dyDescent="0.25">
      <c r="A1817" s="31">
        <v>1817</v>
      </c>
      <c r="B1817" s="56" t="s">
        <v>110</v>
      </c>
      <c r="C1817" s="71" t="s">
        <v>110</v>
      </c>
      <c r="D1817" s="71" t="s">
        <v>110</v>
      </c>
      <c r="E1817" s="71" t="s">
        <v>110</v>
      </c>
      <c r="F1817" s="71" t="s">
        <v>110</v>
      </c>
      <c r="G1817" s="71" t="s">
        <v>110</v>
      </c>
    </row>
    <row r="1818" spans="1:7" x14ac:dyDescent="0.25">
      <c r="A1818" s="31">
        <v>1818</v>
      </c>
      <c r="B1818" s="56" t="s">
        <v>110</v>
      </c>
      <c r="C1818" s="71" t="s">
        <v>110</v>
      </c>
      <c r="D1818" s="71" t="s">
        <v>110</v>
      </c>
      <c r="E1818" s="71" t="s">
        <v>110</v>
      </c>
      <c r="F1818" s="71" t="s">
        <v>110</v>
      </c>
      <c r="G1818" s="71" t="s">
        <v>110</v>
      </c>
    </row>
    <row r="1819" spans="1:7" x14ac:dyDescent="0.25">
      <c r="A1819" s="31">
        <v>1819</v>
      </c>
      <c r="B1819" s="56" t="s">
        <v>110</v>
      </c>
      <c r="C1819" s="71" t="s">
        <v>110</v>
      </c>
      <c r="D1819" s="71" t="s">
        <v>110</v>
      </c>
      <c r="E1819" s="71" t="s">
        <v>110</v>
      </c>
      <c r="F1819" s="71" t="s">
        <v>110</v>
      </c>
      <c r="G1819" s="71" t="s">
        <v>110</v>
      </c>
    </row>
    <row r="1820" spans="1:7" x14ac:dyDescent="0.25">
      <c r="A1820" s="31">
        <v>1820</v>
      </c>
      <c r="B1820" s="56" t="s">
        <v>110</v>
      </c>
      <c r="C1820" s="71" t="s">
        <v>110</v>
      </c>
      <c r="D1820" s="71" t="s">
        <v>110</v>
      </c>
      <c r="E1820" s="71" t="s">
        <v>110</v>
      </c>
      <c r="F1820" s="71" t="s">
        <v>110</v>
      </c>
      <c r="G1820" s="71" t="s">
        <v>110</v>
      </c>
    </row>
    <row r="1821" spans="1:7" x14ac:dyDescent="0.25">
      <c r="A1821" s="31">
        <v>1821</v>
      </c>
      <c r="B1821" s="56" t="s">
        <v>110</v>
      </c>
      <c r="C1821" s="71" t="s">
        <v>110</v>
      </c>
      <c r="D1821" s="71" t="s">
        <v>110</v>
      </c>
      <c r="E1821" s="71" t="s">
        <v>110</v>
      </c>
      <c r="F1821" s="71" t="s">
        <v>110</v>
      </c>
      <c r="G1821" s="71" t="s">
        <v>110</v>
      </c>
    </row>
    <row r="1822" spans="1:7" x14ac:dyDescent="0.25">
      <c r="A1822" s="31">
        <v>1822</v>
      </c>
      <c r="B1822" s="56" t="s">
        <v>110</v>
      </c>
      <c r="C1822" s="71" t="s">
        <v>110</v>
      </c>
      <c r="D1822" s="71" t="s">
        <v>110</v>
      </c>
      <c r="E1822" s="71" t="s">
        <v>110</v>
      </c>
      <c r="F1822" s="71" t="s">
        <v>110</v>
      </c>
      <c r="G1822" s="71" t="s">
        <v>110</v>
      </c>
    </row>
    <row r="1823" spans="1:7" x14ac:dyDescent="0.25">
      <c r="A1823" s="31">
        <v>1823</v>
      </c>
      <c r="B1823" s="56" t="s">
        <v>110</v>
      </c>
      <c r="C1823" s="71" t="s">
        <v>110</v>
      </c>
      <c r="D1823" s="71" t="s">
        <v>110</v>
      </c>
      <c r="E1823" s="71" t="s">
        <v>110</v>
      </c>
      <c r="F1823" s="71" t="s">
        <v>110</v>
      </c>
      <c r="G1823" s="71" t="s">
        <v>110</v>
      </c>
    </row>
    <row r="1824" spans="1:7" x14ac:dyDescent="0.25">
      <c r="A1824" s="31">
        <v>1824</v>
      </c>
      <c r="B1824" s="56" t="s">
        <v>110</v>
      </c>
      <c r="C1824" s="71" t="s">
        <v>110</v>
      </c>
      <c r="D1824" s="71" t="s">
        <v>110</v>
      </c>
      <c r="E1824" s="71" t="s">
        <v>110</v>
      </c>
      <c r="F1824" s="71" t="s">
        <v>110</v>
      </c>
      <c r="G1824" s="71" t="s">
        <v>110</v>
      </c>
    </row>
    <row r="1825" spans="1:7" x14ac:dyDescent="0.25">
      <c r="A1825" s="31">
        <v>1825</v>
      </c>
      <c r="B1825" s="56" t="s">
        <v>110</v>
      </c>
      <c r="C1825" s="71" t="s">
        <v>110</v>
      </c>
      <c r="D1825" s="71" t="s">
        <v>110</v>
      </c>
      <c r="E1825" s="71" t="s">
        <v>110</v>
      </c>
      <c r="F1825" s="71" t="s">
        <v>110</v>
      </c>
      <c r="G1825" s="71" t="s">
        <v>110</v>
      </c>
    </row>
    <row r="1826" spans="1:7" x14ac:dyDescent="0.25">
      <c r="A1826" s="31">
        <v>1826</v>
      </c>
      <c r="B1826" s="56" t="s">
        <v>110</v>
      </c>
      <c r="C1826" s="71" t="s">
        <v>110</v>
      </c>
      <c r="D1826" s="71" t="s">
        <v>110</v>
      </c>
      <c r="E1826" s="71" t="s">
        <v>110</v>
      </c>
      <c r="F1826" s="71" t="s">
        <v>110</v>
      </c>
      <c r="G1826" s="71" t="s">
        <v>110</v>
      </c>
    </row>
    <row r="1827" spans="1:7" x14ac:dyDescent="0.25">
      <c r="A1827" s="31">
        <v>1827</v>
      </c>
      <c r="B1827" s="56" t="s">
        <v>110</v>
      </c>
      <c r="C1827" s="71" t="s">
        <v>110</v>
      </c>
      <c r="D1827" s="71" t="s">
        <v>110</v>
      </c>
      <c r="E1827" s="71" t="s">
        <v>110</v>
      </c>
      <c r="F1827" s="71" t="s">
        <v>110</v>
      </c>
      <c r="G1827" s="71" t="s">
        <v>110</v>
      </c>
    </row>
    <row r="1828" spans="1:7" x14ac:dyDescent="0.25">
      <c r="A1828" s="31">
        <v>1828</v>
      </c>
      <c r="B1828" s="56" t="s">
        <v>110</v>
      </c>
      <c r="C1828" s="71" t="s">
        <v>110</v>
      </c>
      <c r="D1828" s="71" t="s">
        <v>110</v>
      </c>
      <c r="E1828" s="71" t="s">
        <v>110</v>
      </c>
      <c r="F1828" s="71" t="s">
        <v>110</v>
      </c>
      <c r="G1828" s="71" t="s">
        <v>110</v>
      </c>
    </row>
    <row r="1829" spans="1:7" x14ac:dyDescent="0.25">
      <c r="A1829" s="31">
        <v>1829</v>
      </c>
      <c r="B1829" s="56" t="s">
        <v>110</v>
      </c>
      <c r="C1829" s="71" t="s">
        <v>110</v>
      </c>
      <c r="D1829" s="71" t="s">
        <v>110</v>
      </c>
      <c r="E1829" s="71" t="s">
        <v>110</v>
      </c>
      <c r="F1829" s="71" t="s">
        <v>110</v>
      </c>
      <c r="G1829" s="71" t="s">
        <v>110</v>
      </c>
    </row>
    <row r="1830" spans="1:7" x14ac:dyDescent="0.25">
      <c r="A1830" s="31">
        <v>1830</v>
      </c>
      <c r="B1830" s="56" t="s">
        <v>110</v>
      </c>
      <c r="C1830" s="71" t="s">
        <v>110</v>
      </c>
      <c r="D1830" s="71" t="s">
        <v>110</v>
      </c>
      <c r="E1830" s="71" t="s">
        <v>110</v>
      </c>
      <c r="F1830" s="71" t="s">
        <v>110</v>
      </c>
      <c r="G1830" s="71" t="s">
        <v>110</v>
      </c>
    </row>
    <row r="1831" spans="1:7" x14ac:dyDescent="0.25">
      <c r="A1831" s="31">
        <v>1831</v>
      </c>
      <c r="B1831" s="56" t="s">
        <v>110</v>
      </c>
      <c r="C1831" s="71" t="s">
        <v>110</v>
      </c>
      <c r="D1831" s="71" t="s">
        <v>110</v>
      </c>
      <c r="E1831" s="71" t="s">
        <v>110</v>
      </c>
      <c r="F1831" s="71" t="s">
        <v>110</v>
      </c>
      <c r="G1831" s="71" t="s">
        <v>110</v>
      </c>
    </row>
    <row r="1832" spans="1:7" x14ac:dyDescent="0.25">
      <c r="A1832" s="31">
        <v>1832</v>
      </c>
      <c r="B1832" s="56" t="s">
        <v>110</v>
      </c>
      <c r="C1832" s="71" t="s">
        <v>110</v>
      </c>
      <c r="D1832" s="71" t="s">
        <v>110</v>
      </c>
      <c r="E1832" s="71" t="s">
        <v>110</v>
      </c>
      <c r="F1832" s="71" t="s">
        <v>110</v>
      </c>
      <c r="G1832" s="71" t="s">
        <v>110</v>
      </c>
    </row>
    <row r="1833" spans="1:7" x14ac:dyDescent="0.25">
      <c r="A1833" s="31">
        <v>1833</v>
      </c>
      <c r="B1833" s="56" t="s">
        <v>110</v>
      </c>
      <c r="C1833" s="71" t="s">
        <v>110</v>
      </c>
      <c r="D1833" s="71" t="s">
        <v>110</v>
      </c>
      <c r="E1833" s="71" t="s">
        <v>110</v>
      </c>
      <c r="F1833" s="71" t="s">
        <v>110</v>
      </c>
      <c r="G1833" s="71" t="s">
        <v>110</v>
      </c>
    </row>
    <row r="1834" spans="1:7" x14ac:dyDescent="0.25">
      <c r="A1834" s="31">
        <v>1834</v>
      </c>
      <c r="B1834" s="56" t="s">
        <v>110</v>
      </c>
      <c r="C1834" s="71" t="s">
        <v>110</v>
      </c>
      <c r="D1834" s="71" t="s">
        <v>110</v>
      </c>
      <c r="E1834" s="71" t="s">
        <v>110</v>
      </c>
      <c r="F1834" s="71" t="s">
        <v>110</v>
      </c>
      <c r="G1834" s="71" t="s">
        <v>110</v>
      </c>
    </row>
    <row r="1835" spans="1:7" x14ac:dyDescent="0.25">
      <c r="A1835" s="31">
        <v>1835</v>
      </c>
      <c r="B1835" s="56" t="s">
        <v>110</v>
      </c>
      <c r="C1835" s="71" t="s">
        <v>110</v>
      </c>
      <c r="D1835" s="71" t="s">
        <v>110</v>
      </c>
      <c r="E1835" s="71" t="s">
        <v>110</v>
      </c>
      <c r="F1835" s="71" t="s">
        <v>110</v>
      </c>
      <c r="G1835" s="71" t="s">
        <v>110</v>
      </c>
    </row>
    <row r="1836" spans="1:7" x14ac:dyDescent="0.25">
      <c r="A1836" s="31">
        <v>1836</v>
      </c>
      <c r="B1836" s="56" t="s">
        <v>110</v>
      </c>
      <c r="C1836" s="71" t="s">
        <v>110</v>
      </c>
      <c r="D1836" s="71" t="s">
        <v>110</v>
      </c>
      <c r="E1836" s="71" t="s">
        <v>110</v>
      </c>
      <c r="F1836" s="71" t="s">
        <v>110</v>
      </c>
      <c r="G1836" s="71" t="s">
        <v>110</v>
      </c>
    </row>
    <row r="1837" spans="1:7" x14ac:dyDescent="0.25">
      <c r="A1837" s="31">
        <v>1837</v>
      </c>
      <c r="B1837" s="56" t="s">
        <v>110</v>
      </c>
      <c r="C1837" s="71" t="s">
        <v>110</v>
      </c>
      <c r="D1837" s="71" t="s">
        <v>110</v>
      </c>
      <c r="E1837" s="71" t="s">
        <v>110</v>
      </c>
      <c r="F1837" s="71" t="s">
        <v>110</v>
      </c>
      <c r="G1837" s="71" t="s">
        <v>110</v>
      </c>
    </row>
    <row r="1838" spans="1:7" x14ac:dyDescent="0.25">
      <c r="A1838" s="31">
        <v>1838</v>
      </c>
      <c r="B1838" s="56" t="s">
        <v>110</v>
      </c>
      <c r="C1838" s="71" t="s">
        <v>110</v>
      </c>
      <c r="D1838" s="71" t="s">
        <v>110</v>
      </c>
      <c r="E1838" s="71" t="s">
        <v>110</v>
      </c>
      <c r="F1838" s="71" t="s">
        <v>110</v>
      </c>
      <c r="G1838" s="71" t="s">
        <v>110</v>
      </c>
    </row>
    <row r="1839" spans="1:7" x14ac:dyDescent="0.25">
      <c r="A1839" s="31">
        <v>1839</v>
      </c>
      <c r="B1839" s="56" t="s">
        <v>110</v>
      </c>
      <c r="C1839" s="71" t="s">
        <v>110</v>
      </c>
      <c r="D1839" s="71" t="s">
        <v>110</v>
      </c>
      <c r="E1839" s="71" t="s">
        <v>110</v>
      </c>
      <c r="F1839" s="71" t="s">
        <v>110</v>
      </c>
      <c r="G1839" s="71" t="s">
        <v>110</v>
      </c>
    </row>
    <row r="1840" spans="1:7" x14ac:dyDescent="0.25">
      <c r="A1840" s="31">
        <v>1840</v>
      </c>
      <c r="B1840" s="56" t="s">
        <v>110</v>
      </c>
      <c r="C1840" s="71" t="s">
        <v>110</v>
      </c>
      <c r="D1840" s="71" t="s">
        <v>110</v>
      </c>
      <c r="E1840" s="71" t="s">
        <v>110</v>
      </c>
      <c r="F1840" s="71" t="s">
        <v>110</v>
      </c>
      <c r="G1840" s="71" t="s">
        <v>110</v>
      </c>
    </row>
    <row r="1841" spans="1:7" x14ac:dyDescent="0.25">
      <c r="A1841" s="31">
        <v>1841</v>
      </c>
      <c r="B1841" s="56" t="s">
        <v>110</v>
      </c>
      <c r="C1841" s="71" t="s">
        <v>110</v>
      </c>
      <c r="D1841" s="71" t="s">
        <v>110</v>
      </c>
      <c r="E1841" s="71" t="s">
        <v>110</v>
      </c>
      <c r="F1841" s="71" t="s">
        <v>110</v>
      </c>
      <c r="G1841" s="71" t="s">
        <v>110</v>
      </c>
    </row>
    <row r="1842" spans="1:7" x14ac:dyDescent="0.25">
      <c r="A1842" s="31">
        <v>1842</v>
      </c>
      <c r="B1842" s="56" t="s">
        <v>110</v>
      </c>
      <c r="C1842" s="71" t="s">
        <v>110</v>
      </c>
      <c r="D1842" s="71" t="s">
        <v>110</v>
      </c>
      <c r="E1842" s="71" t="s">
        <v>110</v>
      </c>
      <c r="F1842" s="71" t="s">
        <v>110</v>
      </c>
      <c r="G1842" s="71" t="s">
        <v>110</v>
      </c>
    </row>
    <row r="1843" spans="1:7" x14ac:dyDescent="0.25">
      <c r="A1843" s="31">
        <v>1843</v>
      </c>
      <c r="B1843" s="56" t="s">
        <v>110</v>
      </c>
      <c r="C1843" s="71" t="s">
        <v>110</v>
      </c>
      <c r="D1843" s="71" t="s">
        <v>110</v>
      </c>
      <c r="E1843" s="71" t="s">
        <v>110</v>
      </c>
      <c r="F1843" s="71" t="s">
        <v>110</v>
      </c>
      <c r="G1843" s="71" t="s">
        <v>110</v>
      </c>
    </row>
    <row r="1844" spans="1:7" x14ac:dyDescent="0.25">
      <c r="A1844" s="31">
        <v>1844</v>
      </c>
      <c r="B1844" s="56" t="s">
        <v>110</v>
      </c>
      <c r="C1844" s="71" t="s">
        <v>110</v>
      </c>
      <c r="D1844" s="71" t="s">
        <v>110</v>
      </c>
      <c r="E1844" s="71" t="s">
        <v>110</v>
      </c>
      <c r="F1844" s="71" t="s">
        <v>110</v>
      </c>
      <c r="G1844" s="71" t="s">
        <v>110</v>
      </c>
    </row>
    <row r="1845" spans="1:7" x14ac:dyDescent="0.25">
      <c r="A1845" s="31">
        <v>1845</v>
      </c>
      <c r="B1845" s="56" t="s">
        <v>110</v>
      </c>
      <c r="C1845" s="71" t="s">
        <v>110</v>
      </c>
      <c r="D1845" s="71" t="s">
        <v>110</v>
      </c>
      <c r="E1845" s="71" t="s">
        <v>110</v>
      </c>
      <c r="F1845" s="71" t="s">
        <v>110</v>
      </c>
      <c r="G1845" s="71" t="s">
        <v>110</v>
      </c>
    </row>
    <row r="1846" spans="1:7" x14ac:dyDescent="0.25">
      <c r="A1846" s="31">
        <v>1846</v>
      </c>
      <c r="B1846" s="56" t="s">
        <v>110</v>
      </c>
      <c r="C1846" s="71" t="s">
        <v>110</v>
      </c>
      <c r="D1846" s="71" t="s">
        <v>110</v>
      </c>
      <c r="E1846" s="71" t="s">
        <v>110</v>
      </c>
      <c r="F1846" s="71" t="s">
        <v>110</v>
      </c>
      <c r="G1846" s="71" t="s">
        <v>110</v>
      </c>
    </row>
    <row r="1847" spans="1:7" x14ac:dyDescent="0.25">
      <c r="A1847" s="31">
        <v>1847</v>
      </c>
      <c r="B1847" s="56" t="s">
        <v>110</v>
      </c>
      <c r="C1847" s="71" t="s">
        <v>110</v>
      </c>
      <c r="D1847" s="71" t="s">
        <v>110</v>
      </c>
      <c r="E1847" s="71" t="s">
        <v>110</v>
      </c>
      <c r="F1847" s="71" t="s">
        <v>110</v>
      </c>
      <c r="G1847" s="71" t="s">
        <v>110</v>
      </c>
    </row>
    <row r="1848" spans="1:7" x14ac:dyDescent="0.25">
      <c r="A1848" s="31">
        <v>1848</v>
      </c>
      <c r="B1848" s="56" t="s">
        <v>110</v>
      </c>
      <c r="C1848" s="71" t="s">
        <v>110</v>
      </c>
      <c r="D1848" s="71" t="s">
        <v>110</v>
      </c>
      <c r="E1848" s="71" t="s">
        <v>110</v>
      </c>
      <c r="F1848" s="71" t="s">
        <v>110</v>
      </c>
      <c r="G1848" s="71" t="s">
        <v>110</v>
      </c>
    </row>
    <row r="1849" spans="1:7" x14ac:dyDescent="0.25">
      <c r="A1849" s="31">
        <v>1849</v>
      </c>
      <c r="B1849" s="56" t="s">
        <v>110</v>
      </c>
      <c r="C1849" s="71" t="s">
        <v>110</v>
      </c>
      <c r="D1849" s="71" t="s">
        <v>110</v>
      </c>
      <c r="E1849" s="71" t="s">
        <v>110</v>
      </c>
      <c r="F1849" s="71" t="s">
        <v>110</v>
      </c>
      <c r="G1849" s="71" t="s">
        <v>110</v>
      </c>
    </row>
    <row r="1850" spans="1:7" x14ac:dyDescent="0.25">
      <c r="A1850" s="31">
        <v>1850</v>
      </c>
      <c r="B1850" s="56" t="s">
        <v>110</v>
      </c>
      <c r="C1850" s="71" t="s">
        <v>110</v>
      </c>
      <c r="D1850" s="71" t="s">
        <v>110</v>
      </c>
      <c r="E1850" s="71" t="s">
        <v>110</v>
      </c>
      <c r="F1850" s="71" t="s">
        <v>110</v>
      </c>
      <c r="G1850" s="71" t="s">
        <v>110</v>
      </c>
    </row>
    <row r="1851" spans="1:7" x14ac:dyDescent="0.25">
      <c r="A1851" s="31">
        <v>1851</v>
      </c>
      <c r="B1851" s="56" t="s">
        <v>110</v>
      </c>
      <c r="C1851" s="71" t="s">
        <v>110</v>
      </c>
      <c r="D1851" s="71" t="s">
        <v>110</v>
      </c>
      <c r="E1851" s="71" t="s">
        <v>110</v>
      </c>
      <c r="F1851" s="71" t="s">
        <v>110</v>
      </c>
      <c r="G1851" s="71" t="s">
        <v>110</v>
      </c>
    </row>
    <row r="1852" spans="1:7" x14ac:dyDescent="0.25">
      <c r="A1852" s="31">
        <v>1852</v>
      </c>
      <c r="B1852" s="56" t="s">
        <v>110</v>
      </c>
      <c r="C1852" s="71" t="s">
        <v>110</v>
      </c>
      <c r="D1852" s="71" t="s">
        <v>110</v>
      </c>
      <c r="E1852" s="71" t="s">
        <v>110</v>
      </c>
      <c r="F1852" s="71" t="s">
        <v>110</v>
      </c>
      <c r="G1852" s="71" t="s">
        <v>110</v>
      </c>
    </row>
    <row r="1853" spans="1:7" x14ac:dyDescent="0.25">
      <c r="A1853" s="31">
        <v>1853</v>
      </c>
      <c r="B1853" s="56" t="s">
        <v>110</v>
      </c>
      <c r="C1853" s="71" t="s">
        <v>110</v>
      </c>
      <c r="D1853" s="71" t="s">
        <v>110</v>
      </c>
      <c r="E1853" s="71" t="s">
        <v>110</v>
      </c>
      <c r="F1853" s="71" t="s">
        <v>110</v>
      </c>
      <c r="G1853" s="71" t="s">
        <v>110</v>
      </c>
    </row>
    <row r="1854" spans="1:7" x14ac:dyDescent="0.25">
      <c r="A1854" s="31">
        <v>1854</v>
      </c>
      <c r="B1854" s="56" t="s">
        <v>110</v>
      </c>
      <c r="C1854" s="71" t="s">
        <v>110</v>
      </c>
      <c r="D1854" s="71" t="s">
        <v>110</v>
      </c>
      <c r="E1854" s="71" t="s">
        <v>110</v>
      </c>
      <c r="F1854" s="71" t="s">
        <v>110</v>
      </c>
      <c r="G1854" s="71" t="s">
        <v>110</v>
      </c>
    </row>
    <row r="1855" spans="1:7" x14ac:dyDescent="0.25">
      <c r="A1855" s="31">
        <v>1855</v>
      </c>
      <c r="B1855" s="56" t="s">
        <v>110</v>
      </c>
      <c r="C1855" s="71" t="s">
        <v>110</v>
      </c>
      <c r="D1855" s="71" t="s">
        <v>110</v>
      </c>
      <c r="E1855" s="71" t="s">
        <v>110</v>
      </c>
      <c r="F1855" s="71" t="s">
        <v>110</v>
      </c>
      <c r="G1855" s="71" t="s">
        <v>110</v>
      </c>
    </row>
    <row r="1856" spans="1:7" x14ac:dyDescent="0.25">
      <c r="A1856" s="31">
        <v>1856</v>
      </c>
      <c r="B1856" s="56" t="s">
        <v>110</v>
      </c>
      <c r="C1856" s="71" t="s">
        <v>110</v>
      </c>
      <c r="D1856" s="71" t="s">
        <v>110</v>
      </c>
      <c r="E1856" s="71" t="s">
        <v>110</v>
      </c>
      <c r="F1856" s="71" t="s">
        <v>110</v>
      </c>
      <c r="G1856" s="71" t="s">
        <v>110</v>
      </c>
    </row>
    <row r="1857" spans="1:7" x14ac:dyDescent="0.25">
      <c r="A1857" s="31">
        <v>1857</v>
      </c>
      <c r="B1857" s="56" t="s">
        <v>110</v>
      </c>
      <c r="C1857" s="71" t="s">
        <v>110</v>
      </c>
      <c r="D1857" s="71" t="s">
        <v>110</v>
      </c>
      <c r="E1857" s="71" t="s">
        <v>110</v>
      </c>
      <c r="F1857" s="71" t="s">
        <v>110</v>
      </c>
      <c r="G1857" s="71" t="s">
        <v>110</v>
      </c>
    </row>
    <row r="1858" spans="1:7" x14ac:dyDescent="0.25">
      <c r="A1858" s="31">
        <v>1858</v>
      </c>
      <c r="B1858" s="56" t="s">
        <v>110</v>
      </c>
      <c r="C1858" s="71" t="s">
        <v>110</v>
      </c>
      <c r="D1858" s="71" t="s">
        <v>110</v>
      </c>
      <c r="E1858" s="71" t="s">
        <v>110</v>
      </c>
      <c r="F1858" s="71" t="s">
        <v>110</v>
      </c>
      <c r="G1858" s="71" t="s">
        <v>110</v>
      </c>
    </row>
    <row r="1859" spans="1:7" x14ac:dyDescent="0.25">
      <c r="A1859" s="31">
        <v>1859</v>
      </c>
      <c r="B1859" s="56" t="s">
        <v>110</v>
      </c>
      <c r="C1859" s="71" t="s">
        <v>110</v>
      </c>
      <c r="D1859" s="71" t="s">
        <v>110</v>
      </c>
      <c r="E1859" s="71" t="s">
        <v>110</v>
      </c>
      <c r="F1859" s="71" t="s">
        <v>110</v>
      </c>
      <c r="G1859" s="71" t="s">
        <v>110</v>
      </c>
    </row>
    <row r="1860" spans="1:7" x14ac:dyDescent="0.25">
      <c r="A1860" s="31">
        <v>1860</v>
      </c>
      <c r="B1860" s="56" t="s">
        <v>110</v>
      </c>
      <c r="C1860" s="71" t="s">
        <v>110</v>
      </c>
      <c r="D1860" s="71" t="s">
        <v>110</v>
      </c>
      <c r="E1860" s="71" t="s">
        <v>110</v>
      </c>
      <c r="F1860" s="71" t="s">
        <v>110</v>
      </c>
      <c r="G1860" s="71" t="s">
        <v>110</v>
      </c>
    </row>
    <row r="1861" spans="1:7" x14ac:dyDescent="0.25">
      <c r="A1861" s="31">
        <v>1861</v>
      </c>
      <c r="B1861" s="56" t="s">
        <v>110</v>
      </c>
      <c r="C1861" s="71" t="s">
        <v>110</v>
      </c>
      <c r="D1861" s="71" t="s">
        <v>110</v>
      </c>
      <c r="E1861" s="71" t="s">
        <v>110</v>
      </c>
      <c r="F1861" s="71" t="s">
        <v>110</v>
      </c>
      <c r="G1861" s="71" t="s">
        <v>110</v>
      </c>
    </row>
    <row r="1862" spans="1:7" x14ac:dyDescent="0.25">
      <c r="A1862" s="31">
        <v>1862</v>
      </c>
      <c r="B1862" s="56" t="s">
        <v>110</v>
      </c>
      <c r="C1862" s="71" t="s">
        <v>110</v>
      </c>
      <c r="D1862" s="71" t="s">
        <v>110</v>
      </c>
      <c r="E1862" s="71" t="s">
        <v>110</v>
      </c>
      <c r="F1862" s="71" t="s">
        <v>110</v>
      </c>
      <c r="G1862" s="71" t="s">
        <v>110</v>
      </c>
    </row>
    <row r="1863" spans="1:7" x14ac:dyDescent="0.25">
      <c r="A1863" s="31">
        <v>1863</v>
      </c>
      <c r="B1863" s="56" t="s">
        <v>110</v>
      </c>
      <c r="C1863" s="71" t="s">
        <v>110</v>
      </c>
      <c r="D1863" s="71" t="s">
        <v>110</v>
      </c>
      <c r="E1863" s="71" t="s">
        <v>110</v>
      </c>
      <c r="F1863" s="71" t="s">
        <v>110</v>
      </c>
      <c r="G1863" s="71" t="s">
        <v>110</v>
      </c>
    </row>
    <row r="1864" spans="1:7" x14ac:dyDescent="0.25">
      <c r="A1864" s="31">
        <v>1864</v>
      </c>
      <c r="B1864" s="56" t="s">
        <v>110</v>
      </c>
      <c r="C1864" s="71" t="s">
        <v>110</v>
      </c>
      <c r="D1864" s="71" t="s">
        <v>110</v>
      </c>
      <c r="E1864" s="71" t="s">
        <v>110</v>
      </c>
      <c r="F1864" s="71" t="s">
        <v>110</v>
      </c>
      <c r="G1864" s="71" t="s">
        <v>110</v>
      </c>
    </row>
    <row r="1865" spans="1:7" x14ac:dyDescent="0.25">
      <c r="A1865" s="31">
        <v>1865</v>
      </c>
      <c r="B1865" s="56" t="s">
        <v>110</v>
      </c>
      <c r="C1865" s="71" t="s">
        <v>110</v>
      </c>
      <c r="D1865" s="71" t="s">
        <v>110</v>
      </c>
      <c r="E1865" s="71" t="s">
        <v>110</v>
      </c>
      <c r="F1865" s="71" t="s">
        <v>110</v>
      </c>
      <c r="G1865" s="71" t="s">
        <v>110</v>
      </c>
    </row>
    <row r="1866" spans="1:7" x14ac:dyDescent="0.25">
      <c r="A1866" s="31">
        <v>1866</v>
      </c>
      <c r="B1866" s="56" t="s">
        <v>110</v>
      </c>
      <c r="C1866" s="71" t="s">
        <v>110</v>
      </c>
      <c r="D1866" s="71" t="s">
        <v>110</v>
      </c>
      <c r="E1866" s="71" t="s">
        <v>110</v>
      </c>
      <c r="F1866" s="71" t="s">
        <v>110</v>
      </c>
      <c r="G1866" s="71" t="s">
        <v>110</v>
      </c>
    </row>
    <row r="1867" spans="1:7" x14ac:dyDescent="0.25">
      <c r="A1867" s="31">
        <v>1867</v>
      </c>
      <c r="B1867" s="56" t="s">
        <v>110</v>
      </c>
      <c r="C1867" s="71" t="s">
        <v>110</v>
      </c>
      <c r="D1867" s="71" t="s">
        <v>110</v>
      </c>
      <c r="E1867" s="71" t="s">
        <v>110</v>
      </c>
      <c r="F1867" s="71" t="s">
        <v>110</v>
      </c>
      <c r="G1867" s="71" t="s">
        <v>110</v>
      </c>
    </row>
    <row r="1868" spans="1:7" x14ac:dyDescent="0.25">
      <c r="A1868" s="31">
        <v>1868</v>
      </c>
      <c r="B1868" s="56" t="s">
        <v>110</v>
      </c>
      <c r="C1868" s="71" t="s">
        <v>110</v>
      </c>
      <c r="D1868" s="71" t="s">
        <v>110</v>
      </c>
      <c r="E1868" s="71" t="s">
        <v>110</v>
      </c>
      <c r="F1868" s="71" t="s">
        <v>110</v>
      </c>
      <c r="G1868" s="71" t="s">
        <v>110</v>
      </c>
    </row>
    <row r="1869" spans="1:7" x14ac:dyDescent="0.25">
      <c r="A1869" s="31">
        <v>1869</v>
      </c>
      <c r="B1869" s="56" t="s">
        <v>110</v>
      </c>
      <c r="C1869" s="71" t="s">
        <v>110</v>
      </c>
      <c r="D1869" s="71" t="s">
        <v>110</v>
      </c>
      <c r="E1869" s="71" t="s">
        <v>110</v>
      </c>
      <c r="F1869" s="71" t="s">
        <v>110</v>
      </c>
      <c r="G1869" s="71" t="s">
        <v>110</v>
      </c>
    </row>
    <row r="1870" spans="1:7" x14ac:dyDescent="0.25">
      <c r="A1870" s="31">
        <v>1870</v>
      </c>
      <c r="B1870" s="56" t="s">
        <v>110</v>
      </c>
      <c r="C1870" s="71" t="s">
        <v>110</v>
      </c>
      <c r="D1870" s="71" t="s">
        <v>110</v>
      </c>
      <c r="E1870" s="71" t="s">
        <v>110</v>
      </c>
      <c r="F1870" s="71" t="s">
        <v>110</v>
      </c>
      <c r="G1870" s="71" t="s">
        <v>110</v>
      </c>
    </row>
    <row r="1871" spans="1:7" x14ac:dyDescent="0.25">
      <c r="A1871" s="31">
        <v>1871</v>
      </c>
      <c r="B1871" s="56" t="s">
        <v>110</v>
      </c>
      <c r="C1871" s="71" t="s">
        <v>110</v>
      </c>
      <c r="D1871" s="71" t="s">
        <v>110</v>
      </c>
      <c r="E1871" s="71" t="s">
        <v>110</v>
      </c>
      <c r="F1871" s="71" t="s">
        <v>110</v>
      </c>
      <c r="G1871" s="71" t="s">
        <v>110</v>
      </c>
    </row>
    <row r="1872" spans="1:7" x14ac:dyDescent="0.25">
      <c r="A1872" s="31">
        <v>1872</v>
      </c>
      <c r="B1872" s="56" t="s">
        <v>110</v>
      </c>
      <c r="C1872" s="71" t="s">
        <v>110</v>
      </c>
      <c r="D1872" s="71" t="s">
        <v>110</v>
      </c>
      <c r="E1872" s="71" t="s">
        <v>110</v>
      </c>
      <c r="F1872" s="71" t="s">
        <v>110</v>
      </c>
      <c r="G1872" s="71" t="s">
        <v>110</v>
      </c>
    </row>
    <row r="1873" spans="1:7" x14ac:dyDescent="0.25">
      <c r="A1873" s="31">
        <v>1873</v>
      </c>
      <c r="B1873" s="56" t="s">
        <v>110</v>
      </c>
      <c r="C1873" s="71" t="s">
        <v>110</v>
      </c>
      <c r="D1873" s="71" t="s">
        <v>110</v>
      </c>
      <c r="E1873" s="71" t="s">
        <v>110</v>
      </c>
      <c r="F1873" s="71" t="s">
        <v>110</v>
      </c>
      <c r="G1873" s="71" t="s">
        <v>110</v>
      </c>
    </row>
    <row r="1874" spans="1:7" x14ac:dyDescent="0.25">
      <c r="A1874" s="31">
        <v>1874</v>
      </c>
      <c r="B1874" s="56" t="s">
        <v>110</v>
      </c>
      <c r="C1874" s="71" t="s">
        <v>110</v>
      </c>
      <c r="D1874" s="71" t="s">
        <v>110</v>
      </c>
      <c r="E1874" s="71" t="s">
        <v>110</v>
      </c>
      <c r="F1874" s="71" t="s">
        <v>110</v>
      </c>
      <c r="G1874" s="71" t="s">
        <v>110</v>
      </c>
    </row>
    <row r="1875" spans="1:7" x14ac:dyDescent="0.25">
      <c r="A1875" s="31">
        <v>1875</v>
      </c>
      <c r="B1875" s="56" t="s">
        <v>110</v>
      </c>
      <c r="C1875" s="71" t="s">
        <v>110</v>
      </c>
      <c r="D1875" s="71" t="s">
        <v>110</v>
      </c>
      <c r="E1875" s="71" t="s">
        <v>110</v>
      </c>
      <c r="F1875" s="71" t="s">
        <v>110</v>
      </c>
      <c r="G1875" s="71" t="s">
        <v>110</v>
      </c>
    </row>
    <row r="1876" spans="1:7" x14ac:dyDescent="0.25">
      <c r="A1876" s="31">
        <v>1876</v>
      </c>
      <c r="B1876" s="56" t="s">
        <v>110</v>
      </c>
      <c r="C1876" s="71" t="s">
        <v>110</v>
      </c>
      <c r="D1876" s="71" t="s">
        <v>110</v>
      </c>
      <c r="E1876" s="71" t="s">
        <v>110</v>
      </c>
      <c r="F1876" s="71" t="s">
        <v>110</v>
      </c>
      <c r="G1876" s="71" t="s">
        <v>110</v>
      </c>
    </row>
    <row r="1877" spans="1:7" x14ac:dyDescent="0.25">
      <c r="A1877" s="31">
        <v>1877</v>
      </c>
      <c r="B1877" s="56" t="s">
        <v>110</v>
      </c>
      <c r="C1877" s="71" t="s">
        <v>110</v>
      </c>
      <c r="D1877" s="71" t="s">
        <v>110</v>
      </c>
      <c r="E1877" s="71" t="s">
        <v>110</v>
      </c>
      <c r="F1877" s="71" t="s">
        <v>110</v>
      </c>
      <c r="G1877" s="71" t="s">
        <v>110</v>
      </c>
    </row>
    <row r="1878" spans="1:7" x14ac:dyDescent="0.25">
      <c r="A1878" s="31">
        <v>1878</v>
      </c>
      <c r="B1878" s="56" t="s">
        <v>110</v>
      </c>
      <c r="C1878" s="71" t="s">
        <v>110</v>
      </c>
      <c r="D1878" s="71" t="s">
        <v>110</v>
      </c>
      <c r="E1878" s="71" t="s">
        <v>110</v>
      </c>
      <c r="F1878" s="71" t="s">
        <v>110</v>
      </c>
      <c r="G1878" s="71" t="s">
        <v>110</v>
      </c>
    </row>
    <row r="1879" spans="1:7" x14ac:dyDescent="0.25">
      <c r="A1879" s="31">
        <v>1879</v>
      </c>
      <c r="B1879" s="56" t="s">
        <v>110</v>
      </c>
      <c r="C1879" s="71" t="s">
        <v>110</v>
      </c>
      <c r="D1879" s="71" t="s">
        <v>110</v>
      </c>
      <c r="E1879" s="71" t="s">
        <v>110</v>
      </c>
      <c r="F1879" s="71" t="s">
        <v>110</v>
      </c>
      <c r="G1879" s="71" t="s">
        <v>110</v>
      </c>
    </row>
    <row r="1880" spans="1:7" x14ac:dyDescent="0.25">
      <c r="A1880" s="31">
        <v>1880</v>
      </c>
      <c r="B1880" s="56" t="s">
        <v>110</v>
      </c>
      <c r="C1880" s="71" t="s">
        <v>110</v>
      </c>
      <c r="D1880" s="71" t="s">
        <v>110</v>
      </c>
      <c r="E1880" s="71" t="s">
        <v>110</v>
      </c>
      <c r="F1880" s="71" t="s">
        <v>110</v>
      </c>
      <c r="G1880" s="71" t="s">
        <v>110</v>
      </c>
    </row>
    <row r="1881" spans="1:7" x14ac:dyDescent="0.25">
      <c r="A1881" s="31">
        <v>1881</v>
      </c>
      <c r="B1881" s="56" t="s">
        <v>110</v>
      </c>
      <c r="C1881" s="71" t="s">
        <v>110</v>
      </c>
      <c r="D1881" s="71" t="s">
        <v>110</v>
      </c>
      <c r="E1881" s="71" t="s">
        <v>110</v>
      </c>
      <c r="F1881" s="71" t="s">
        <v>110</v>
      </c>
      <c r="G1881" s="71" t="s">
        <v>110</v>
      </c>
    </row>
    <row r="1882" spans="1:7" x14ac:dyDescent="0.25">
      <c r="A1882" s="31">
        <v>1882</v>
      </c>
      <c r="B1882" s="56" t="s">
        <v>110</v>
      </c>
      <c r="C1882" s="71" t="s">
        <v>110</v>
      </c>
      <c r="D1882" s="71" t="s">
        <v>110</v>
      </c>
      <c r="E1882" s="71" t="s">
        <v>110</v>
      </c>
      <c r="F1882" s="71" t="s">
        <v>110</v>
      </c>
      <c r="G1882" s="71" t="s">
        <v>110</v>
      </c>
    </row>
    <row r="1883" spans="1:7" x14ac:dyDescent="0.25">
      <c r="A1883" s="31">
        <v>1883</v>
      </c>
      <c r="B1883" s="56" t="s">
        <v>110</v>
      </c>
      <c r="C1883" s="71" t="s">
        <v>110</v>
      </c>
      <c r="D1883" s="71" t="s">
        <v>110</v>
      </c>
      <c r="E1883" s="71" t="s">
        <v>110</v>
      </c>
      <c r="F1883" s="71" t="s">
        <v>110</v>
      </c>
      <c r="G1883" s="71" t="s">
        <v>110</v>
      </c>
    </row>
    <row r="1884" spans="1:7" x14ac:dyDescent="0.25">
      <c r="A1884" s="31">
        <v>1884</v>
      </c>
      <c r="B1884" s="56" t="s">
        <v>110</v>
      </c>
      <c r="C1884" s="71" t="s">
        <v>110</v>
      </c>
      <c r="D1884" s="71" t="s">
        <v>110</v>
      </c>
      <c r="E1884" s="71" t="s">
        <v>110</v>
      </c>
      <c r="F1884" s="71" t="s">
        <v>110</v>
      </c>
      <c r="G1884" s="71" t="s">
        <v>110</v>
      </c>
    </row>
    <row r="1885" spans="1:7" x14ac:dyDescent="0.25">
      <c r="A1885" s="31">
        <v>1885</v>
      </c>
      <c r="B1885" s="56" t="s">
        <v>110</v>
      </c>
      <c r="C1885" s="71" t="s">
        <v>110</v>
      </c>
      <c r="D1885" s="71" t="s">
        <v>110</v>
      </c>
      <c r="E1885" s="71" t="s">
        <v>110</v>
      </c>
      <c r="F1885" s="71" t="s">
        <v>110</v>
      </c>
      <c r="G1885" s="71" t="s">
        <v>110</v>
      </c>
    </row>
    <row r="1886" spans="1:7" x14ac:dyDescent="0.25">
      <c r="A1886" s="31">
        <v>1886</v>
      </c>
      <c r="B1886" s="56" t="s">
        <v>110</v>
      </c>
      <c r="C1886" s="71" t="s">
        <v>110</v>
      </c>
      <c r="D1886" s="71" t="s">
        <v>110</v>
      </c>
      <c r="E1886" s="71" t="s">
        <v>110</v>
      </c>
      <c r="F1886" s="71" t="s">
        <v>110</v>
      </c>
      <c r="G1886" s="71" t="s">
        <v>110</v>
      </c>
    </row>
    <row r="1887" spans="1:7" x14ac:dyDescent="0.25">
      <c r="A1887" s="31">
        <v>1887</v>
      </c>
      <c r="B1887" s="56" t="s">
        <v>110</v>
      </c>
      <c r="C1887" s="71" t="s">
        <v>110</v>
      </c>
      <c r="D1887" s="71" t="s">
        <v>110</v>
      </c>
      <c r="E1887" s="71" t="s">
        <v>110</v>
      </c>
      <c r="F1887" s="71" t="s">
        <v>110</v>
      </c>
      <c r="G1887" s="71" t="s">
        <v>110</v>
      </c>
    </row>
    <row r="1888" spans="1:7" x14ac:dyDescent="0.25">
      <c r="A1888" s="31">
        <v>1888</v>
      </c>
      <c r="B1888" s="56" t="s">
        <v>110</v>
      </c>
      <c r="C1888" s="71" t="s">
        <v>110</v>
      </c>
      <c r="D1888" s="71" t="s">
        <v>110</v>
      </c>
      <c r="E1888" s="71" t="s">
        <v>110</v>
      </c>
      <c r="F1888" s="71" t="s">
        <v>110</v>
      </c>
      <c r="G1888" s="71" t="s">
        <v>110</v>
      </c>
    </row>
    <row r="1889" spans="1:7" x14ac:dyDescent="0.25">
      <c r="A1889" s="31">
        <v>1889</v>
      </c>
      <c r="B1889" s="56" t="s">
        <v>110</v>
      </c>
      <c r="C1889" s="71" t="s">
        <v>110</v>
      </c>
      <c r="D1889" s="71" t="s">
        <v>110</v>
      </c>
      <c r="E1889" s="71" t="s">
        <v>110</v>
      </c>
      <c r="F1889" s="71" t="s">
        <v>110</v>
      </c>
      <c r="G1889" s="71" t="s">
        <v>110</v>
      </c>
    </row>
    <row r="1890" spans="1:7" x14ac:dyDescent="0.25">
      <c r="A1890" s="31">
        <v>1890</v>
      </c>
      <c r="B1890" s="56" t="s">
        <v>110</v>
      </c>
      <c r="C1890" s="71" t="s">
        <v>110</v>
      </c>
      <c r="D1890" s="71" t="s">
        <v>110</v>
      </c>
      <c r="E1890" s="71" t="s">
        <v>110</v>
      </c>
      <c r="F1890" s="71" t="s">
        <v>110</v>
      </c>
      <c r="G1890" s="71" t="s">
        <v>110</v>
      </c>
    </row>
    <row r="1891" spans="1:7" x14ac:dyDescent="0.25">
      <c r="A1891" s="31">
        <v>1891</v>
      </c>
      <c r="B1891" s="56" t="s">
        <v>110</v>
      </c>
      <c r="C1891" s="71" t="s">
        <v>110</v>
      </c>
      <c r="D1891" s="71" t="s">
        <v>110</v>
      </c>
      <c r="E1891" s="71" t="s">
        <v>110</v>
      </c>
      <c r="F1891" s="71" t="s">
        <v>110</v>
      </c>
      <c r="G1891" s="71" t="s">
        <v>110</v>
      </c>
    </row>
    <row r="1892" spans="1:7" x14ac:dyDescent="0.25">
      <c r="A1892" s="31">
        <v>1892</v>
      </c>
      <c r="B1892" s="56" t="s">
        <v>110</v>
      </c>
      <c r="C1892" s="71" t="s">
        <v>110</v>
      </c>
      <c r="D1892" s="71" t="s">
        <v>110</v>
      </c>
      <c r="E1892" s="71" t="s">
        <v>110</v>
      </c>
      <c r="F1892" s="71" t="s">
        <v>110</v>
      </c>
      <c r="G1892" s="71" t="s">
        <v>110</v>
      </c>
    </row>
    <row r="1893" spans="1:7" x14ac:dyDescent="0.25">
      <c r="A1893" s="31">
        <v>1893</v>
      </c>
      <c r="B1893" s="56" t="s">
        <v>110</v>
      </c>
      <c r="C1893" s="71" t="s">
        <v>110</v>
      </c>
      <c r="D1893" s="71" t="s">
        <v>110</v>
      </c>
      <c r="E1893" s="71" t="s">
        <v>110</v>
      </c>
      <c r="F1893" s="71" t="s">
        <v>110</v>
      </c>
      <c r="G1893" s="71" t="s">
        <v>110</v>
      </c>
    </row>
    <row r="1894" spans="1:7" x14ac:dyDescent="0.25">
      <c r="A1894" s="31">
        <v>1894</v>
      </c>
      <c r="B1894" s="56" t="s">
        <v>110</v>
      </c>
      <c r="C1894" s="71" t="s">
        <v>110</v>
      </c>
      <c r="D1894" s="71" t="s">
        <v>110</v>
      </c>
      <c r="E1894" s="71" t="s">
        <v>110</v>
      </c>
      <c r="F1894" s="71" t="s">
        <v>110</v>
      </c>
      <c r="G1894" s="71" t="s">
        <v>110</v>
      </c>
    </row>
    <row r="1895" spans="1:7" x14ac:dyDescent="0.25">
      <c r="A1895" s="31">
        <v>1895</v>
      </c>
      <c r="B1895" s="56" t="s">
        <v>110</v>
      </c>
      <c r="C1895" s="71" t="s">
        <v>110</v>
      </c>
      <c r="D1895" s="71" t="s">
        <v>110</v>
      </c>
      <c r="E1895" s="71" t="s">
        <v>110</v>
      </c>
      <c r="F1895" s="71" t="s">
        <v>110</v>
      </c>
      <c r="G1895" s="71" t="s">
        <v>110</v>
      </c>
    </row>
    <row r="1896" spans="1:7" x14ac:dyDescent="0.25">
      <c r="A1896" s="31">
        <v>1896</v>
      </c>
      <c r="B1896" s="56" t="s">
        <v>110</v>
      </c>
      <c r="C1896" s="71" t="s">
        <v>110</v>
      </c>
      <c r="D1896" s="71" t="s">
        <v>110</v>
      </c>
      <c r="E1896" s="71" t="s">
        <v>110</v>
      </c>
      <c r="F1896" s="71" t="s">
        <v>110</v>
      </c>
      <c r="G1896" s="71" t="s">
        <v>110</v>
      </c>
    </row>
    <row r="1897" spans="1:7" x14ac:dyDescent="0.25">
      <c r="A1897" s="31">
        <v>1897</v>
      </c>
      <c r="B1897" s="56" t="s">
        <v>110</v>
      </c>
      <c r="C1897" s="71" t="s">
        <v>110</v>
      </c>
      <c r="D1897" s="71" t="s">
        <v>110</v>
      </c>
      <c r="E1897" s="71" t="s">
        <v>110</v>
      </c>
      <c r="F1897" s="71" t="s">
        <v>110</v>
      </c>
      <c r="G1897" s="71" t="s">
        <v>110</v>
      </c>
    </row>
    <row r="1898" spans="1:7" x14ac:dyDescent="0.25">
      <c r="A1898" s="31">
        <v>1898</v>
      </c>
      <c r="B1898" s="56" t="s">
        <v>110</v>
      </c>
      <c r="C1898" s="71" t="s">
        <v>110</v>
      </c>
      <c r="D1898" s="71" t="s">
        <v>110</v>
      </c>
      <c r="E1898" s="71" t="s">
        <v>110</v>
      </c>
      <c r="F1898" s="71" t="s">
        <v>110</v>
      </c>
      <c r="G1898" s="71" t="s">
        <v>110</v>
      </c>
    </row>
    <row r="1899" spans="1:7" x14ac:dyDescent="0.25">
      <c r="A1899" s="31">
        <v>1899</v>
      </c>
      <c r="B1899" s="56" t="s">
        <v>110</v>
      </c>
      <c r="C1899" s="71" t="s">
        <v>110</v>
      </c>
      <c r="D1899" s="71" t="s">
        <v>110</v>
      </c>
      <c r="E1899" s="71" t="s">
        <v>110</v>
      </c>
      <c r="F1899" s="71" t="s">
        <v>110</v>
      </c>
      <c r="G1899" s="71" t="s">
        <v>110</v>
      </c>
    </row>
    <row r="1900" spans="1:7" x14ac:dyDescent="0.25">
      <c r="A1900" s="31">
        <v>1900</v>
      </c>
      <c r="B1900" s="56" t="s">
        <v>110</v>
      </c>
      <c r="C1900" s="71" t="s">
        <v>110</v>
      </c>
      <c r="D1900" s="71" t="s">
        <v>110</v>
      </c>
      <c r="E1900" s="71" t="s">
        <v>110</v>
      </c>
      <c r="F1900" s="71" t="s">
        <v>110</v>
      </c>
      <c r="G1900" s="71" t="s">
        <v>110</v>
      </c>
    </row>
    <row r="1901" spans="1:7" x14ac:dyDescent="0.25">
      <c r="A1901" s="31">
        <v>1901</v>
      </c>
      <c r="B1901" s="56" t="s">
        <v>110</v>
      </c>
      <c r="C1901" s="71" t="s">
        <v>110</v>
      </c>
      <c r="D1901" s="71" t="s">
        <v>110</v>
      </c>
      <c r="E1901" s="71" t="s">
        <v>110</v>
      </c>
      <c r="F1901" s="71" t="s">
        <v>110</v>
      </c>
      <c r="G1901" s="71" t="s">
        <v>110</v>
      </c>
    </row>
    <row r="1902" spans="1:7" x14ac:dyDescent="0.25">
      <c r="A1902" s="31">
        <v>1902</v>
      </c>
      <c r="B1902" s="56" t="s">
        <v>110</v>
      </c>
      <c r="C1902" s="71" t="s">
        <v>110</v>
      </c>
      <c r="D1902" s="71" t="s">
        <v>110</v>
      </c>
      <c r="E1902" s="71" t="s">
        <v>110</v>
      </c>
      <c r="F1902" s="71" t="s">
        <v>110</v>
      </c>
      <c r="G1902" s="71" t="s">
        <v>110</v>
      </c>
    </row>
    <row r="1903" spans="1:7" x14ac:dyDescent="0.25">
      <c r="A1903" s="31">
        <v>1903</v>
      </c>
      <c r="B1903" s="56" t="s">
        <v>110</v>
      </c>
      <c r="C1903" s="71" t="s">
        <v>110</v>
      </c>
      <c r="D1903" s="71" t="s">
        <v>110</v>
      </c>
      <c r="E1903" s="71" t="s">
        <v>110</v>
      </c>
      <c r="F1903" s="71" t="s">
        <v>110</v>
      </c>
      <c r="G1903" s="71" t="s">
        <v>110</v>
      </c>
    </row>
    <row r="1904" spans="1:7" x14ac:dyDescent="0.25">
      <c r="A1904" s="31">
        <v>1904</v>
      </c>
      <c r="B1904" s="56" t="s">
        <v>110</v>
      </c>
      <c r="C1904" s="71" t="s">
        <v>110</v>
      </c>
      <c r="D1904" s="71" t="s">
        <v>110</v>
      </c>
      <c r="E1904" s="71" t="s">
        <v>110</v>
      </c>
      <c r="F1904" s="71" t="s">
        <v>110</v>
      </c>
      <c r="G1904" s="71" t="s">
        <v>110</v>
      </c>
    </row>
    <row r="1905" spans="1:7" x14ac:dyDescent="0.25">
      <c r="A1905" s="31">
        <v>1905</v>
      </c>
      <c r="B1905" s="56" t="s">
        <v>110</v>
      </c>
      <c r="C1905" s="71" t="s">
        <v>110</v>
      </c>
      <c r="D1905" s="71" t="s">
        <v>110</v>
      </c>
      <c r="E1905" s="71" t="s">
        <v>110</v>
      </c>
      <c r="F1905" s="71" t="s">
        <v>110</v>
      </c>
      <c r="G1905" s="71" t="s">
        <v>110</v>
      </c>
    </row>
    <row r="1906" spans="1:7" x14ac:dyDescent="0.25">
      <c r="A1906" s="31">
        <v>1906</v>
      </c>
      <c r="B1906" s="56" t="s">
        <v>110</v>
      </c>
      <c r="C1906" s="71" t="s">
        <v>110</v>
      </c>
      <c r="D1906" s="71" t="s">
        <v>110</v>
      </c>
      <c r="E1906" s="71" t="s">
        <v>110</v>
      </c>
      <c r="F1906" s="71" t="s">
        <v>110</v>
      </c>
      <c r="G1906" s="71" t="s">
        <v>110</v>
      </c>
    </row>
    <row r="1907" spans="1:7" x14ac:dyDescent="0.25">
      <c r="A1907" s="31">
        <v>1907</v>
      </c>
      <c r="B1907" s="56" t="s">
        <v>110</v>
      </c>
      <c r="C1907" s="71" t="s">
        <v>110</v>
      </c>
      <c r="D1907" s="71" t="s">
        <v>110</v>
      </c>
      <c r="E1907" s="71" t="s">
        <v>110</v>
      </c>
      <c r="F1907" s="71" t="s">
        <v>110</v>
      </c>
      <c r="G1907" s="71" t="s">
        <v>110</v>
      </c>
    </row>
    <row r="1908" spans="1:7" x14ac:dyDescent="0.25">
      <c r="A1908" s="31">
        <v>1908</v>
      </c>
      <c r="B1908" s="56" t="s">
        <v>110</v>
      </c>
      <c r="C1908" s="71" t="s">
        <v>110</v>
      </c>
      <c r="D1908" s="71" t="s">
        <v>110</v>
      </c>
      <c r="E1908" s="71" t="s">
        <v>110</v>
      </c>
      <c r="F1908" s="71" t="s">
        <v>110</v>
      </c>
      <c r="G1908" s="71" t="s">
        <v>110</v>
      </c>
    </row>
    <row r="1909" spans="1:7" x14ac:dyDescent="0.25">
      <c r="A1909" s="31">
        <v>1909</v>
      </c>
      <c r="B1909" s="56" t="s">
        <v>110</v>
      </c>
      <c r="C1909" s="71" t="s">
        <v>110</v>
      </c>
      <c r="D1909" s="71" t="s">
        <v>110</v>
      </c>
      <c r="E1909" s="71" t="s">
        <v>110</v>
      </c>
      <c r="F1909" s="71" t="s">
        <v>110</v>
      </c>
      <c r="G1909" s="71" t="s">
        <v>110</v>
      </c>
    </row>
    <row r="1910" spans="1:7" x14ac:dyDescent="0.25">
      <c r="A1910" s="31">
        <v>1910</v>
      </c>
      <c r="B1910" s="56" t="s">
        <v>110</v>
      </c>
      <c r="C1910" s="71" t="s">
        <v>110</v>
      </c>
      <c r="D1910" s="71" t="s">
        <v>110</v>
      </c>
      <c r="E1910" s="71" t="s">
        <v>110</v>
      </c>
      <c r="F1910" s="71" t="s">
        <v>110</v>
      </c>
      <c r="G1910" s="71" t="s">
        <v>110</v>
      </c>
    </row>
    <row r="1911" spans="1:7" x14ac:dyDescent="0.25">
      <c r="A1911" s="31">
        <v>1911</v>
      </c>
      <c r="B1911" s="56" t="s">
        <v>110</v>
      </c>
      <c r="C1911" s="71" t="s">
        <v>110</v>
      </c>
      <c r="D1911" s="71" t="s">
        <v>110</v>
      </c>
      <c r="E1911" s="71" t="s">
        <v>110</v>
      </c>
      <c r="F1911" s="71" t="s">
        <v>110</v>
      </c>
      <c r="G1911" s="71" t="s">
        <v>110</v>
      </c>
    </row>
    <row r="1912" spans="1:7" x14ac:dyDescent="0.25">
      <c r="A1912" s="31">
        <v>1912</v>
      </c>
      <c r="B1912" s="56" t="s">
        <v>110</v>
      </c>
      <c r="C1912" s="71" t="s">
        <v>110</v>
      </c>
      <c r="D1912" s="71" t="s">
        <v>110</v>
      </c>
      <c r="E1912" s="71" t="s">
        <v>110</v>
      </c>
      <c r="F1912" s="71" t="s">
        <v>110</v>
      </c>
      <c r="G1912" s="71" t="s">
        <v>110</v>
      </c>
    </row>
    <row r="1913" spans="1:7" x14ac:dyDescent="0.25">
      <c r="A1913" s="31">
        <v>1913</v>
      </c>
      <c r="B1913" s="56" t="s">
        <v>110</v>
      </c>
      <c r="C1913" s="71" t="s">
        <v>110</v>
      </c>
      <c r="D1913" s="71" t="s">
        <v>110</v>
      </c>
      <c r="E1913" s="71" t="s">
        <v>110</v>
      </c>
      <c r="F1913" s="71" t="s">
        <v>110</v>
      </c>
      <c r="G1913" s="71" t="s">
        <v>110</v>
      </c>
    </row>
    <row r="1914" spans="1:7" x14ac:dyDescent="0.25">
      <c r="A1914" s="31">
        <v>1914</v>
      </c>
      <c r="B1914" s="56" t="s">
        <v>110</v>
      </c>
      <c r="C1914" s="71" t="s">
        <v>110</v>
      </c>
      <c r="D1914" s="71" t="s">
        <v>110</v>
      </c>
      <c r="E1914" s="71" t="s">
        <v>110</v>
      </c>
      <c r="F1914" s="71" t="s">
        <v>110</v>
      </c>
      <c r="G1914" s="71" t="s">
        <v>110</v>
      </c>
    </row>
    <row r="1915" spans="1:7" x14ac:dyDescent="0.25">
      <c r="A1915" s="31">
        <v>1915</v>
      </c>
      <c r="B1915" s="56" t="s">
        <v>110</v>
      </c>
      <c r="C1915" s="71" t="s">
        <v>110</v>
      </c>
      <c r="D1915" s="71" t="s">
        <v>110</v>
      </c>
      <c r="E1915" s="71" t="s">
        <v>110</v>
      </c>
      <c r="F1915" s="71" t="s">
        <v>110</v>
      </c>
      <c r="G1915" s="71" t="s">
        <v>110</v>
      </c>
    </row>
    <row r="1916" spans="1:7" x14ac:dyDescent="0.25">
      <c r="A1916" s="31">
        <v>1916</v>
      </c>
      <c r="B1916" s="56" t="s">
        <v>110</v>
      </c>
      <c r="C1916" s="71" t="s">
        <v>110</v>
      </c>
      <c r="D1916" s="71" t="s">
        <v>110</v>
      </c>
      <c r="E1916" s="71" t="s">
        <v>110</v>
      </c>
      <c r="F1916" s="71" t="s">
        <v>110</v>
      </c>
      <c r="G1916" s="71" t="s">
        <v>110</v>
      </c>
    </row>
    <row r="1917" spans="1:7" x14ac:dyDescent="0.25">
      <c r="A1917" s="31">
        <v>1917</v>
      </c>
      <c r="B1917" s="56" t="s">
        <v>110</v>
      </c>
      <c r="C1917" s="71" t="s">
        <v>110</v>
      </c>
      <c r="D1917" s="71" t="s">
        <v>110</v>
      </c>
      <c r="E1917" s="71" t="s">
        <v>110</v>
      </c>
      <c r="F1917" s="71" t="s">
        <v>110</v>
      </c>
      <c r="G1917" s="71" t="s">
        <v>110</v>
      </c>
    </row>
    <row r="1918" spans="1:7" x14ac:dyDescent="0.25">
      <c r="A1918" s="31">
        <v>1918</v>
      </c>
      <c r="B1918" s="56" t="s">
        <v>110</v>
      </c>
      <c r="C1918" s="71" t="s">
        <v>110</v>
      </c>
      <c r="D1918" s="71" t="s">
        <v>110</v>
      </c>
      <c r="E1918" s="71" t="s">
        <v>110</v>
      </c>
      <c r="F1918" s="71" t="s">
        <v>110</v>
      </c>
      <c r="G1918" s="71" t="s">
        <v>110</v>
      </c>
    </row>
    <row r="1919" spans="1:7" x14ac:dyDescent="0.25">
      <c r="A1919" s="31">
        <v>1919</v>
      </c>
      <c r="B1919" s="56" t="s">
        <v>110</v>
      </c>
      <c r="C1919" s="71" t="s">
        <v>110</v>
      </c>
      <c r="D1919" s="71" t="s">
        <v>110</v>
      </c>
      <c r="E1919" s="71" t="s">
        <v>110</v>
      </c>
      <c r="F1919" s="71" t="s">
        <v>110</v>
      </c>
      <c r="G1919" s="71" t="s">
        <v>110</v>
      </c>
    </row>
    <row r="1920" spans="1:7" x14ac:dyDescent="0.25">
      <c r="A1920" s="31">
        <v>1920</v>
      </c>
      <c r="B1920" s="56" t="s">
        <v>110</v>
      </c>
      <c r="C1920" s="71" t="s">
        <v>110</v>
      </c>
      <c r="D1920" s="71" t="s">
        <v>110</v>
      </c>
      <c r="E1920" s="71" t="s">
        <v>110</v>
      </c>
      <c r="F1920" s="71" t="s">
        <v>110</v>
      </c>
      <c r="G1920" s="71" t="s">
        <v>110</v>
      </c>
    </row>
    <row r="1921" spans="1:7" x14ac:dyDescent="0.25">
      <c r="A1921" s="31">
        <v>1921</v>
      </c>
      <c r="B1921" s="56" t="s">
        <v>110</v>
      </c>
      <c r="C1921" s="71" t="s">
        <v>110</v>
      </c>
      <c r="D1921" s="71" t="s">
        <v>110</v>
      </c>
      <c r="E1921" s="71" t="s">
        <v>110</v>
      </c>
      <c r="F1921" s="71" t="s">
        <v>110</v>
      </c>
      <c r="G1921" s="71" t="s">
        <v>110</v>
      </c>
    </row>
    <row r="1922" spans="1:7" x14ac:dyDescent="0.25">
      <c r="A1922" s="31">
        <v>1922</v>
      </c>
      <c r="B1922" s="56" t="s">
        <v>110</v>
      </c>
      <c r="C1922" s="71" t="s">
        <v>110</v>
      </c>
      <c r="D1922" s="71" t="s">
        <v>110</v>
      </c>
      <c r="E1922" s="71" t="s">
        <v>110</v>
      </c>
      <c r="F1922" s="71" t="s">
        <v>110</v>
      </c>
      <c r="G1922" s="71" t="s">
        <v>110</v>
      </c>
    </row>
    <row r="1923" spans="1:7" x14ac:dyDescent="0.25">
      <c r="A1923" s="31">
        <v>1923</v>
      </c>
      <c r="B1923" s="56" t="s">
        <v>110</v>
      </c>
      <c r="C1923" s="71" t="s">
        <v>110</v>
      </c>
      <c r="D1923" s="71" t="s">
        <v>110</v>
      </c>
      <c r="E1923" s="71" t="s">
        <v>110</v>
      </c>
      <c r="F1923" s="71" t="s">
        <v>110</v>
      </c>
      <c r="G1923" s="71" t="s">
        <v>110</v>
      </c>
    </row>
    <row r="1924" spans="1:7" x14ac:dyDescent="0.25">
      <c r="A1924" s="31">
        <v>1924</v>
      </c>
      <c r="B1924" s="56" t="s">
        <v>110</v>
      </c>
      <c r="C1924" s="71" t="s">
        <v>110</v>
      </c>
      <c r="D1924" s="71" t="s">
        <v>110</v>
      </c>
      <c r="E1924" s="71" t="s">
        <v>110</v>
      </c>
      <c r="F1924" s="71" t="s">
        <v>110</v>
      </c>
      <c r="G1924" s="71" t="s">
        <v>110</v>
      </c>
    </row>
    <row r="1925" spans="1:7" x14ac:dyDescent="0.25">
      <c r="A1925" s="31">
        <v>1925</v>
      </c>
      <c r="B1925" s="56" t="s">
        <v>110</v>
      </c>
      <c r="C1925" s="71" t="s">
        <v>110</v>
      </c>
      <c r="D1925" s="71" t="s">
        <v>110</v>
      </c>
      <c r="E1925" s="71" t="s">
        <v>110</v>
      </c>
      <c r="F1925" s="71" t="s">
        <v>110</v>
      </c>
      <c r="G1925" s="71" t="s">
        <v>110</v>
      </c>
    </row>
    <row r="1926" spans="1:7" x14ac:dyDescent="0.25">
      <c r="A1926" s="31">
        <v>1926</v>
      </c>
      <c r="B1926" s="56" t="s">
        <v>110</v>
      </c>
      <c r="C1926" s="71" t="s">
        <v>110</v>
      </c>
      <c r="D1926" s="71" t="s">
        <v>110</v>
      </c>
      <c r="E1926" s="71" t="s">
        <v>110</v>
      </c>
      <c r="F1926" s="71" t="s">
        <v>110</v>
      </c>
      <c r="G1926" s="71" t="s">
        <v>110</v>
      </c>
    </row>
    <row r="1927" spans="1:7" x14ac:dyDescent="0.25">
      <c r="A1927" s="31">
        <v>1927</v>
      </c>
      <c r="B1927" s="56" t="s">
        <v>110</v>
      </c>
      <c r="C1927" s="71" t="s">
        <v>110</v>
      </c>
      <c r="D1927" s="71" t="s">
        <v>110</v>
      </c>
      <c r="E1927" s="71" t="s">
        <v>110</v>
      </c>
      <c r="F1927" s="71" t="s">
        <v>110</v>
      </c>
      <c r="G1927" s="71" t="s">
        <v>110</v>
      </c>
    </row>
    <row r="1928" spans="1:7" x14ac:dyDescent="0.25">
      <c r="A1928" s="31">
        <v>1928</v>
      </c>
      <c r="B1928" s="56" t="s">
        <v>110</v>
      </c>
      <c r="C1928" s="71" t="s">
        <v>110</v>
      </c>
      <c r="D1928" s="71" t="s">
        <v>110</v>
      </c>
      <c r="E1928" s="71" t="s">
        <v>110</v>
      </c>
      <c r="F1928" s="71" t="s">
        <v>110</v>
      </c>
      <c r="G1928" s="71" t="s">
        <v>110</v>
      </c>
    </row>
    <row r="1929" spans="1:7" x14ac:dyDescent="0.25">
      <c r="A1929" s="31">
        <v>1929</v>
      </c>
      <c r="B1929" s="56" t="s">
        <v>110</v>
      </c>
      <c r="C1929" s="71" t="s">
        <v>110</v>
      </c>
      <c r="D1929" s="71" t="s">
        <v>110</v>
      </c>
      <c r="E1929" s="71" t="s">
        <v>110</v>
      </c>
      <c r="F1929" s="71" t="s">
        <v>110</v>
      </c>
      <c r="G1929" s="71" t="s">
        <v>110</v>
      </c>
    </row>
    <row r="1930" spans="1:7" x14ac:dyDescent="0.25">
      <c r="A1930" s="31">
        <v>1930</v>
      </c>
      <c r="B1930" s="56" t="s">
        <v>110</v>
      </c>
      <c r="C1930" s="71" t="s">
        <v>110</v>
      </c>
      <c r="D1930" s="71" t="s">
        <v>110</v>
      </c>
      <c r="E1930" s="71" t="s">
        <v>110</v>
      </c>
      <c r="F1930" s="71" t="s">
        <v>110</v>
      </c>
      <c r="G1930" s="71" t="s">
        <v>110</v>
      </c>
    </row>
    <row r="1931" spans="1:7" x14ac:dyDescent="0.25">
      <c r="A1931" s="31">
        <v>1931</v>
      </c>
      <c r="B1931" s="56" t="s">
        <v>110</v>
      </c>
      <c r="C1931" s="71" t="s">
        <v>110</v>
      </c>
      <c r="D1931" s="71" t="s">
        <v>110</v>
      </c>
      <c r="E1931" s="71" t="s">
        <v>110</v>
      </c>
      <c r="F1931" s="71" t="s">
        <v>110</v>
      </c>
      <c r="G1931" s="71" t="s">
        <v>110</v>
      </c>
    </row>
    <row r="1932" spans="1:7" x14ac:dyDescent="0.25">
      <c r="A1932" s="31">
        <v>1932</v>
      </c>
      <c r="B1932" s="56" t="s">
        <v>110</v>
      </c>
      <c r="C1932" s="71" t="s">
        <v>110</v>
      </c>
      <c r="D1932" s="71" t="s">
        <v>110</v>
      </c>
      <c r="E1932" s="71" t="s">
        <v>110</v>
      </c>
      <c r="F1932" s="71" t="s">
        <v>110</v>
      </c>
      <c r="G1932" s="71" t="s">
        <v>110</v>
      </c>
    </row>
    <row r="1933" spans="1:7" x14ac:dyDescent="0.25">
      <c r="A1933" s="31">
        <v>1933</v>
      </c>
      <c r="B1933" s="56" t="s">
        <v>110</v>
      </c>
      <c r="C1933" s="71" t="s">
        <v>110</v>
      </c>
      <c r="D1933" s="71" t="s">
        <v>110</v>
      </c>
      <c r="E1933" s="71" t="s">
        <v>110</v>
      </c>
      <c r="F1933" s="71" t="s">
        <v>110</v>
      </c>
      <c r="G1933" s="71" t="s">
        <v>110</v>
      </c>
    </row>
    <row r="1934" spans="1:7" x14ac:dyDescent="0.25">
      <c r="A1934" s="31">
        <v>1934</v>
      </c>
      <c r="B1934" s="56" t="s">
        <v>110</v>
      </c>
      <c r="C1934" s="71" t="s">
        <v>110</v>
      </c>
      <c r="D1934" s="71" t="s">
        <v>110</v>
      </c>
      <c r="E1934" s="71" t="s">
        <v>110</v>
      </c>
      <c r="F1934" s="71" t="s">
        <v>110</v>
      </c>
      <c r="G1934" s="71" t="s">
        <v>110</v>
      </c>
    </row>
    <row r="1935" spans="1:7" x14ac:dyDescent="0.25">
      <c r="A1935" s="31">
        <v>1935</v>
      </c>
      <c r="B1935" s="56" t="s">
        <v>110</v>
      </c>
      <c r="C1935" s="71" t="s">
        <v>110</v>
      </c>
      <c r="D1935" s="71" t="s">
        <v>110</v>
      </c>
      <c r="E1935" s="71" t="s">
        <v>110</v>
      </c>
      <c r="F1935" s="71" t="s">
        <v>110</v>
      </c>
      <c r="G1935" s="71" t="s">
        <v>110</v>
      </c>
    </row>
    <row r="1936" spans="1:7" x14ac:dyDescent="0.25">
      <c r="A1936" s="31">
        <v>1936</v>
      </c>
      <c r="B1936" s="56" t="s">
        <v>110</v>
      </c>
      <c r="C1936" s="71" t="s">
        <v>110</v>
      </c>
      <c r="D1936" s="71" t="s">
        <v>110</v>
      </c>
      <c r="E1936" s="71" t="s">
        <v>110</v>
      </c>
      <c r="F1936" s="71" t="s">
        <v>110</v>
      </c>
      <c r="G1936" s="71" t="s">
        <v>110</v>
      </c>
    </row>
    <row r="1937" spans="1:7" x14ac:dyDescent="0.25">
      <c r="A1937" s="31">
        <v>1937</v>
      </c>
      <c r="B1937" s="56" t="s">
        <v>110</v>
      </c>
      <c r="C1937" s="71" t="s">
        <v>110</v>
      </c>
      <c r="D1937" s="71" t="s">
        <v>110</v>
      </c>
      <c r="E1937" s="71" t="s">
        <v>110</v>
      </c>
      <c r="F1937" s="71" t="s">
        <v>110</v>
      </c>
      <c r="G1937" s="71" t="s">
        <v>110</v>
      </c>
    </row>
    <row r="1938" spans="1:7" x14ac:dyDescent="0.25">
      <c r="A1938" s="31">
        <v>1938</v>
      </c>
      <c r="B1938" s="56" t="s">
        <v>110</v>
      </c>
      <c r="C1938" s="71" t="s">
        <v>110</v>
      </c>
      <c r="D1938" s="71" t="s">
        <v>110</v>
      </c>
      <c r="E1938" s="71" t="s">
        <v>110</v>
      </c>
      <c r="F1938" s="71" t="s">
        <v>110</v>
      </c>
      <c r="G1938" s="71" t="s">
        <v>110</v>
      </c>
    </row>
    <row r="1939" spans="1:7" x14ac:dyDescent="0.25">
      <c r="A1939" s="31">
        <v>1939</v>
      </c>
      <c r="B1939" s="56" t="s">
        <v>110</v>
      </c>
      <c r="C1939" s="71" t="s">
        <v>110</v>
      </c>
      <c r="D1939" s="71" t="s">
        <v>110</v>
      </c>
      <c r="E1939" s="71" t="s">
        <v>110</v>
      </c>
      <c r="F1939" s="71" t="s">
        <v>110</v>
      </c>
      <c r="G1939" s="71" t="s">
        <v>110</v>
      </c>
    </row>
    <row r="1940" spans="1:7" x14ac:dyDescent="0.25">
      <c r="A1940" s="31">
        <v>1940</v>
      </c>
      <c r="B1940" s="56" t="s">
        <v>110</v>
      </c>
      <c r="C1940" s="71" t="s">
        <v>110</v>
      </c>
      <c r="D1940" s="71" t="s">
        <v>110</v>
      </c>
      <c r="E1940" s="71" t="s">
        <v>110</v>
      </c>
      <c r="F1940" s="71" t="s">
        <v>110</v>
      </c>
      <c r="G1940" s="71" t="s">
        <v>110</v>
      </c>
    </row>
    <row r="1941" spans="1:7" x14ac:dyDescent="0.25">
      <c r="A1941" s="31">
        <v>1941</v>
      </c>
      <c r="B1941" s="56" t="s">
        <v>110</v>
      </c>
      <c r="C1941" s="71" t="s">
        <v>110</v>
      </c>
      <c r="D1941" s="71" t="s">
        <v>110</v>
      </c>
      <c r="E1941" s="71" t="s">
        <v>110</v>
      </c>
      <c r="F1941" s="71" t="s">
        <v>110</v>
      </c>
      <c r="G1941" s="71" t="s">
        <v>110</v>
      </c>
    </row>
    <row r="1942" spans="1:7" x14ac:dyDescent="0.25">
      <c r="A1942" s="31">
        <v>1942</v>
      </c>
      <c r="B1942" s="56" t="s">
        <v>110</v>
      </c>
      <c r="C1942" s="71" t="s">
        <v>110</v>
      </c>
      <c r="D1942" s="71" t="s">
        <v>110</v>
      </c>
      <c r="E1942" s="71" t="s">
        <v>110</v>
      </c>
      <c r="F1942" s="71" t="s">
        <v>110</v>
      </c>
      <c r="G1942" s="71" t="s">
        <v>110</v>
      </c>
    </row>
    <row r="1943" spans="1:7" x14ac:dyDescent="0.25">
      <c r="A1943" s="31">
        <v>1943</v>
      </c>
      <c r="B1943" s="56" t="s">
        <v>110</v>
      </c>
      <c r="C1943" s="71" t="s">
        <v>110</v>
      </c>
      <c r="D1943" s="71" t="s">
        <v>110</v>
      </c>
      <c r="E1943" s="71" t="s">
        <v>110</v>
      </c>
      <c r="F1943" s="71" t="s">
        <v>110</v>
      </c>
      <c r="G1943" s="71" t="s">
        <v>110</v>
      </c>
    </row>
    <row r="1944" spans="1:7" x14ac:dyDescent="0.25">
      <c r="A1944" s="31">
        <v>1944</v>
      </c>
      <c r="B1944" s="56" t="s">
        <v>110</v>
      </c>
      <c r="C1944" s="71" t="s">
        <v>110</v>
      </c>
      <c r="D1944" s="71" t="s">
        <v>110</v>
      </c>
      <c r="E1944" s="71" t="s">
        <v>110</v>
      </c>
      <c r="F1944" s="71" t="s">
        <v>110</v>
      </c>
      <c r="G1944" s="71" t="s">
        <v>110</v>
      </c>
    </row>
    <row r="1945" spans="1:7" x14ac:dyDescent="0.25">
      <c r="A1945" s="31">
        <v>1945</v>
      </c>
      <c r="B1945" s="56" t="s">
        <v>110</v>
      </c>
      <c r="C1945" s="71" t="s">
        <v>110</v>
      </c>
      <c r="D1945" s="71" t="s">
        <v>110</v>
      </c>
      <c r="E1945" s="71" t="s">
        <v>110</v>
      </c>
      <c r="F1945" s="71" t="s">
        <v>110</v>
      </c>
      <c r="G1945" s="71" t="s">
        <v>110</v>
      </c>
    </row>
    <row r="1946" spans="1:7" x14ac:dyDescent="0.25">
      <c r="A1946" s="31">
        <v>1946</v>
      </c>
      <c r="B1946" s="56" t="s">
        <v>110</v>
      </c>
      <c r="C1946" s="71" t="s">
        <v>110</v>
      </c>
      <c r="D1946" s="71" t="s">
        <v>110</v>
      </c>
      <c r="E1946" s="71" t="s">
        <v>110</v>
      </c>
      <c r="F1946" s="71" t="s">
        <v>110</v>
      </c>
      <c r="G1946" s="71" t="s">
        <v>110</v>
      </c>
    </row>
    <row r="1947" spans="1:7" x14ac:dyDescent="0.25">
      <c r="A1947" s="31">
        <v>1947</v>
      </c>
      <c r="B1947" s="56" t="s">
        <v>110</v>
      </c>
      <c r="C1947" s="71" t="s">
        <v>110</v>
      </c>
      <c r="D1947" s="71" t="s">
        <v>110</v>
      </c>
      <c r="E1947" s="71" t="s">
        <v>110</v>
      </c>
      <c r="F1947" s="71" t="s">
        <v>110</v>
      </c>
      <c r="G1947" s="71" t="s">
        <v>110</v>
      </c>
    </row>
    <row r="1948" spans="1:7" x14ac:dyDescent="0.25">
      <c r="A1948" s="31">
        <v>1948</v>
      </c>
      <c r="B1948" s="56" t="s">
        <v>110</v>
      </c>
      <c r="C1948" s="71" t="s">
        <v>110</v>
      </c>
      <c r="D1948" s="71" t="s">
        <v>110</v>
      </c>
      <c r="E1948" s="71" t="s">
        <v>110</v>
      </c>
      <c r="F1948" s="71" t="s">
        <v>110</v>
      </c>
      <c r="G1948" s="71" t="s">
        <v>110</v>
      </c>
    </row>
    <row r="1949" spans="1:7" x14ac:dyDescent="0.25">
      <c r="A1949" s="31">
        <v>1949</v>
      </c>
      <c r="B1949" s="56" t="s">
        <v>110</v>
      </c>
      <c r="C1949" s="71" t="s">
        <v>110</v>
      </c>
      <c r="D1949" s="71" t="s">
        <v>110</v>
      </c>
      <c r="E1949" s="71" t="s">
        <v>110</v>
      </c>
      <c r="F1949" s="71" t="s">
        <v>110</v>
      </c>
      <c r="G1949" s="71" t="s">
        <v>110</v>
      </c>
    </row>
    <row r="1950" spans="1:7" x14ac:dyDescent="0.25">
      <c r="A1950" s="31">
        <v>1950</v>
      </c>
      <c r="B1950" s="56" t="s">
        <v>110</v>
      </c>
      <c r="C1950" s="71" t="s">
        <v>110</v>
      </c>
      <c r="D1950" s="71" t="s">
        <v>110</v>
      </c>
      <c r="E1950" s="71" t="s">
        <v>110</v>
      </c>
      <c r="F1950" s="71" t="s">
        <v>110</v>
      </c>
      <c r="G1950" s="71" t="s">
        <v>110</v>
      </c>
    </row>
    <row r="1951" spans="1:7" x14ac:dyDescent="0.25">
      <c r="A1951" s="31">
        <v>1951</v>
      </c>
      <c r="B1951" s="56" t="s">
        <v>110</v>
      </c>
      <c r="C1951" s="71" t="s">
        <v>110</v>
      </c>
      <c r="D1951" s="71" t="s">
        <v>110</v>
      </c>
      <c r="E1951" s="71" t="s">
        <v>110</v>
      </c>
      <c r="F1951" s="71" t="s">
        <v>110</v>
      </c>
      <c r="G1951" s="71" t="s">
        <v>110</v>
      </c>
    </row>
    <row r="1952" spans="1:7" x14ac:dyDescent="0.25">
      <c r="A1952" s="31">
        <v>1952</v>
      </c>
      <c r="B1952" s="56" t="s">
        <v>110</v>
      </c>
      <c r="C1952" s="71" t="s">
        <v>110</v>
      </c>
      <c r="D1952" s="71" t="s">
        <v>110</v>
      </c>
      <c r="E1952" s="71" t="s">
        <v>110</v>
      </c>
      <c r="F1952" s="71" t="s">
        <v>110</v>
      </c>
      <c r="G1952" s="71" t="s">
        <v>110</v>
      </c>
    </row>
    <row r="1953" spans="1:7" x14ac:dyDescent="0.25">
      <c r="A1953" s="31">
        <v>1953</v>
      </c>
      <c r="B1953" s="56" t="s">
        <v>110</v>
      </c>
      <c r="C1953" s="71" t="s">
        <v>110</v>
      </c>
      <c r="D1953" s="71" t="s">
        <v>110</v>
      </c>
      <c r="E1953" s="71" t="s">
        <v>110</v>
      </c>
      <c r="F1953" s="71" t="s">
        <v>110</v>
      </c>
      <c r="G1953" s="71" t="s">
        <v>110</v>
      </c>
    </row>
    <row r="1954" spans="1:7" x14ac:dyDescent="0.25">
      <c r="A1954" s="31">
        <v>1954</v>
      </c>
      <c r="B1954" s="56" t="s">
        <v>110</v>
      </c>
      <c r="C1954" s="71" t="s">
        <v>110</v>
      </c>
      <c r="D1954" s="71" t="s">
        <v>110</v>
      </c>
      <c r="E1954" s="71" t="s">
        <v>110</v>
      </c>
      <c r="F1954" s="71" t="s">
        <v>110</v>
      </c>
      <c r="G1954" s="71" t="s">
        <v>110</v>
      </c>
    </row>
    <row r="1955" spans="1:7" x14ac:dyDescent="0.25">
      <c r="A1955" s="31">
        <v>1955</v>
      </c>
      <c r="B1955" s="56" t="s">
        <v>110</v>
      </c>
      <c r="C1955" s="71" t="s">
        <v>110</v>
      </c>
      <c r="D1955" s="71" t="s">
        <v>110</v>
      </c>
      <c r="E1955" s="71" t="s">
        <v>110</v>
      </c>
      <c r="F1955" s="71" t="s">
        <v>110</v>
      </c>
      <c r="G1955" s="71" t="s">
        <v>110</v>
      </c>
    </row>
    <row r="1956" spans="1:7" x14ac:dyDescent="0.25">
      <c r="A1956" s="31">
        <v>1956</v>
      </c>
      <c r="B1956" s="56" t="s">
        <v>110</v>
      </c>
      <c r="C1956" s="71" t="s">
        <v>110</v>
      </c>
      <c r="D1956" s="71" t="s">
        <v>110</v>
      </c>
      <c r="E1956" s="71" t="s">
        <v>110</v>
      </c>
      <c r="F1956" s="71" t="s">
        <v>110</v>
      </c>
      <c r="G1956" s="71" t="s">
        <v>110</v>
      </c>
    </row>
    <row r="1957" spans="1:7" x14ac:dyDescent="0.25">
      <c r="A1957" s="31">
        <v>1957</v>
      </c>
      <c r="B1957" s="56" t="s">
        <v>110</v>
      </c>
      <c r="C1957" s="71" t="s">
        <v>110</v>
      </c>
      <c r="D1957" s="71" t="s">
        <v>110</v>
      </c>
      <c r="E1957" s="71" t="s">
        <v>110</v>
      </c>
      <c r="F1957" s="71" t="s">
        <v>110</v>
      </c>
      <c r="G1957" s="71" t="s">
        <v>110</v>
      </c>
    </row>
    <row r="1958" spans="1:7" x14ac:dyDescent="0.25">
      <c r="A1958" s="31">
        <v>1958</v>
      </c>
      <c r="B1958" s="56" t="s">
        <v>110</v>
      </c>
      <c r="C1958" s="71" t="s">
        <v>110</v>
      </c>
      <c r="D1958" s="71" t="s">
        <v>110</v>
      </c>
      <c r="E1958" s="71" t="s">
        <v>110</v>
      </c>
      <c r="F1958" s="71" t="s">
        <v>110</v>
      </c>
      <c r="G1958" s="71" t="s">
        <v>110</v>
      </c>
    </row>
    <row r="1959" spans="1:7" x14ac:dyDescent="0.25">
      <c r="A1959" s="31">
        <v>1959</v>
      </c>
      <c r="B1959" s="56" t="s">
        <v>110</v>
      </c>
      <c r="C1959" s="71" t="s">
        <v>110</v>
      </c>
      <c r="D1959" s="71" t="s">
        <v>110</v>
      </c>
      <c r="E1959" s="71" t="s">
        <v>110</v>
      </c>
      <c r="F1959" s="71" t="s">
        <v>110</v>
      </c>
      <c r="G1959" s="71" t="s">
        <v>110</v>
      </c>
    </row>
    <row r="1960" spans="1:7" x14ac:dyDescent="0.25">
      <c r="A1960" s="31">
        <v>1960</v>
      </c>
      <c r="B1960" s="56" t="s">
        <v>110</v>
      </c>
      <c r="C1960" s="71" t="s">
        <v>110</v>
      </c>
      <c r="D1960" s="71" t="s">
        <v>110</v>
      </c>
      <c r="E1960" s="71" t="s">
        <v>110</v>
      </c>
      <c r="F1960" s="71" t="s">
        <v>110</v>
      </c>
      <c r="G1960" s="71" t="s">
        <v>110</v>
      </c>
    </row>
    <row r="1961" spans="1:7" x14ac:dyDescent="0.25">
      <c r="A1961" s="31">
        <v>1961</v>
      </c>
      <c r="B1961" s="56" t="s">
        <v>110</v>
      </c>
      <c r="C1961" s="71" t="s">
        <v>110</v>
      </c>
      <c r="D1961" s="71" t="s">
        <v>110</v>
      </c>
      <c r="E1961" s="71" t="s">
        <v>110</v>
      </c>
      <c r="F1961" s="71" t="s">
        <v>110</v>
      </c>
      <c r="G1961" s="71" t="s">
        <v>110</v>
      </c>
    </row>
    <row r="1962" spans="1:7" x14ac:dyDescent="0.25">
      <c r="A1962" s="31">
        <v>1962</v>
      </c>
      <c r="B1962" s="56" t="s">
        <v>110</v>
      </c>
      <c r="C1962" s="71" t="s">
        <v>110</v>
      </c>
      <c r="D1962" s="71" t="s">
        <v>110</v>
      </c>
      <c r="E1962" s="71" t="s">
        <v>110</v>
      </c>
      <c r="F1962" s="71" t="s">
        <v>110</v>
      </c>
      <c r="G1962" s="71" t="s">
        <v>110</v>
      </c>
    </row>
    <row r="1963" spans="1:7" x14ac:dyDescent="0.25">
      <c r="A1963" s="31">
        <v>1963</v>
      </c>
      <c r="B1963" s="56" t="s">
        <v>110</v>
      </c>
      <c r="C1963" s="71" t="s">
        <v>110</v>
      </c>
      <c r="D1963" s="71" t="s">
        <v>110</v>
      </c>
      <c r="E1963" s="71" t="s">
        <v>110</v>
      </c>
      <c r="F1963" s="71" t="s">
        <v>110</v>
      </c>
      <c r="G1963" s="71" t="s">
        <v>110</v>
      </c>
    </row>
    <row r="1964" spans="1:7" x14ac:dyDescent="0.25">
      <c r="A1964" s="31">
        <v>1964</v>
      </c>
      <c r="B1964" s="56" t="s">
        <v>110</v>
      </c>
      <c r="C1964" s="71" t="s">
        <v>110</v>
      </c>
      <c r="D1964" s="71" t="s">
        <v>110</v>
      </c>
      <c r="E1964" s="71" t="s">
        <v>110</v>
      </c>
      <c r="F1964" s="71" t="s">
        <v>110</v>
      </c>
      <c r="G1964" s="71" t="s">
        <v>110</v>
      </c>
    </row>
    <row r="1965" spans="1:7" x14ac:dyDescent="0.25">
      <c r="A1965" s="31">
        <v>1965</v>
      </c>
      <c r="B1965" s="56" t="s">
        <v>110</v>
      </c>
      <c r="C1965" s="71" t="s">
        <v>110</v>
      </c>
      <c r="D1965" s="71" t="s">
        <v>110</v>
      </c>
      <c r="E1965" s="71" t="s">
        <v>110</v>
      </c>
      <c r="F1965" s="71" t="s">
        <v>110</v>
      </c>
      <c r="G1965" s="71" t="s">
        <v>110</v>
      </c>
    </row>
    <row r="1966" spans="1:7" x14ac:dyDescent="0.25">
      <c r="A1966" s="31">
        <v>1966</v>
      </c>
      <c r="B1966" s="56" t="s">
        <v>110</v>
      </c>
      <c r="C1966" s="71" t="s">
        <v>110</v>
      </c>
      <c r="D1966" s="71" t="s">
        <v>110</v>
      </c>
      <c r="E1966" s="71" t="s">
        <v>110</v>
      </c>
      <c r="F1966" s="71" t="s">
        <v>110</v>
      </c>
      <c r="G1966" s="71" t="s">
        <v>110</v>
      </c>
    </row>
    <row r="1967" spans="1:7" x14ac:dyDescent="0.25">
      <c r="A1967" s="31">
        <v>1967</v>
      </c>
      <c r="B1967" s="56" t="s">
        <v>110</v>
      </c>
      <c r="C1967" s="71" t="s">
        <v>110</v>
      </c>
      <c r="D1967" s="71" t="s">
        <v>110</v>
      </c>
      <c r="E1967" s="71" t="s">
        <v>110</v>
      </c>
      <c r="F1967" s="71" t="s">
        <v>110</v>
      </c>
      <c r="G1967" s="71" t="s">
        <v>110</v>
      </c>
    </row>
    <row r="1968" spans="1:7" x14ac:dyDescent="0.25">
      <c r="A1968" s="31">
        <v>1968</v>
      </c>
      <c r="B1968" s="56" t="s">
        <v>110</v>
      </c>
      <c r="C1968" s="71" t="s">
        <v>110</v>
      </c>
      <c r="D1968" s="71" t="s">
        <v>110</v>
      </c>
      <c r="E1968" s="71" t="s">
        <v>110</v>
      </c>
      <c r="F1968" s="71" t="s">
        <v>110</v>
      </c>
      <c r="G1968" s="71" t="s">
        <v>110</v>
      </c>
    </row>
    <row r="1969" spans="1:7" x14ac:dyDescent="0.25">
      <c r="A1969" s="31">
        <v>1969</v>
      </c>
      <c r="B1969" s="56" t="s">
        <v>110</v>
      </c>
      <c r="C1969" s="71" t="s">
        <v>110</v>
      </c>
      <c r="D1969" s="71" t="s">
        <v>110</v>
      </c>
      <c r="E1969" s="71" t="s">
        <v>110</v>
      </c>
      <c r="F1969" s="71" t="s">
        <v>110</v>
      </c>
      <c r="G1969" s="71" t="s">
        <v>110</v>
      </c>
    </row>
    <row r="1970" spans="1:7" x14ac:dyDescent="0.25">
      <c r="A1970" s="31">
        <v>1970</v>
      </c>
      <c r="B1970" s="56" t="s">
        <v>110</v>
      </c>
      <c r="C1970" s="71" t="s">
        <v>110</v>
      </c>
      <c r="D1970" s="71" t="s">
        <v>110</v>
      </c>
      <c r="E1970" s="71" t="s">
        <v>110</v>
      </c>
      <c r="F1970" s="71" t="s">
        <v>110</v>
      </c>
      <c r="G1970" s="71" t="s">
        <v>110</v>
      </c>
    </row>
    <row r="1971" spans="1:7" x14ac:dyDescent="0.25">
      <c r="A1971" s="31">
        <v>1971</v>
      </c>
      <c r="B1971" s="56" t="s">
        <v>110</v>
      </c>
      <c r="C1971" s="71" t="s">
        <v>110</v>
      </c>
      <c r="D1971" s="71" t="s">
        <v>110</v>
      </c>
      <c r="E1971" s="71" t="s">
        <v>110</v>
      </c>
      <c r="F1971" s="71" t="s">
        <v>110</v>
      </c>
      <c r="G1971" s="71" t="s">
        <v>110</v>
      </c>
    </row>
    <row r="1972" spans="1:7" x14ac:dyDescent="0.25">
      <c r="A1972" s="31">
        <v>1972</v>
      </c>
      <c r="B1972" s="56" t="s">
        <v>110</v>
      </c>
      <c r="C1972" s="71" t="s">
        <v>110</v>
      </c>
      <c r="D1972" s="71" t="s">
        <v>110</v>
      </c>
      <c r="E1972" s="71" t="s">
        <v>110</v>
      </c>
      <c r="F1972" s="71" t="s">
        <v>110</v>
      </c>
      <c r="G1972" s="71" t="s">
        <v>110</v>
      </c>
    </row>
    <row r="1973" spans="1:7" x14ac:dyDescent="0.25">
      <c r="A1973" s="31">
        <v>1973</v>
      </c>
      <c r="B1973" s="56" t="s">
        <v>110</v>
      </c>
      <c r="C1973" s="71" t="s">
        <v>110</v>
      </c>
      <c r="D1973" s="71" t="s">
        <v>110</v>
      </c>
      <c r="E1973" s="71" t="s">
        <v>110</v>
      </c>
      <c r="F1973" s="71" t="s">
        <v>110</v>
      </c>
      <c r="G1973" s="71" t="s">
        <v>110</v>
      </c>
    </row>
    <row r="1974" spans="1:7" x14ac:dyDescent="0.25">
      <c r="A1974" s="31">
        <v>1974</v>
      </c>
      <c r="B1974" s="56" t="s">
        <v>110</v>
      </c>
      <c r="C1974" s="71" t="s">
        <v>110</v>
      </c>
      <c r="D1974" s="71" t="s">
        <v>110</v>
      </c>
      <c r="E1974" s="71" t="s">
        <v>110</v>
      </c>
      <c r="F1974" s="71" t="s">
        <v>110</v>
      </c>
      <c r="G1974" s="71" t="s">
        <v>110</v>
      </c>
    </row>
    <row r="1975" spans="1:7" x14ac:dyDescent="0.25">
      <c r="A1975" s="31">
        <v>1975</v>
      </c>
      <c r="B1975" s="56" t="s">
        <v>110</v>
      </c>
      <c r="C1975" s="71" t="s">
        <v>110</v>
      </c>
      <c r="D1975" s="71" t="s">
        <v>110</v>
      </c>
      <c r="E1975" s="71" t="s">
        <v>110</v>
      </c>
      <c r="F1975" s="71" t="s">
        <v>110</v>
      </c>
      <c r="G1975" s="71" t="s">
        <v>110</v>
      </c>
    </row>
    <row r="1976" spans="1:7" x14ac:dyDescent="0.25">
      <c r="A1976" s="31">
        <v>1976</v>
      </c>
      <c r="B1976" s="56" t="s">
        <v>110</v>
      </c>
      <c r="C1976" s="71" t="s">
        <v>110</v>
      </c>
      <c r="D1976" s="71" t="s">
        <v>110</v>
      </c>
      <c r="E1976" s="71" t="s">
        <v>110</v>
      </c>
      <c r="F1976" s="71" t="s">
        <v>110</v>
      </c>
      <c r="G1976" s="71" t="s">
        <v>110</v>
      </c>
    </row>
    <row r="1977" spans="1:7" x14ac:dyDescent="0.25">
      <c r="A1977" s="31">
        <v>1977</v>
      </c>
      <c r="B1977" s="56" t="s">
        <v>110</v>
      </c>
      <c r="C1977" s="71" t="s">
        <v>110</v>
      </c>
      <c r="D1977" s="71" t="s">
        <v>110</v>
      </c>
      <c r="E1977" s="71" t="s">
        <v>110</v>
      </c>
      <c r="F1977" s="71" t="s">
        <v>110</v>
      </c>
      <c r="G1977" s="71" t="s">
        <v>110</v>
      </c>
    </row>
    <row r="1978" spans="1:7" x14ac:dyDescent="0.25">
      <c r="A1978" s="31">
        <v>1978</v>
      </c>
      <c r="B1978" s="56" t="s">
        <v>110</v>
      </c>
      <c r="C1978" s="71" t="s">
        <v>110</v>
      </c>
      <c r="D1978" s="71" t="s">
        <v>110</v>
      </c>
      <c r="E1978" s="71" t="s">
        <v>110</v>
      </c>
      <c r="F1978" s="71" t="s">
        <v>110</v>
      </c>
      <c r="G1978" s="71" t="s">
        <v>110</v>
      </c>
    </row>
    <row r="1979" spans="1:7" x14ac:dyDescent="0.25">
      <c r="A1979" s="31">
        <v>1979</v>
      </c>
      <c r="B1979" s="56" t="s">
        <v>110</v>
      </c>
      <c r="C1979" s="71" t="s">
        <v>110</v>
      </c>
      <c r="D1979" s="71" t="s">
        <v>110</v>
      </c>
      <c r="E1979" s="71" t="s">
        <v>110</v>
      </c>
      <c r="F1979" s="71" t="s">
        <v>110</v>
      </c>
      <c r="G1979" s="71" t="s">
        <v>110</v>
      </c>
    </row>
    <row r="1980" spans="1:7" x14ac:dyDescent="0.25">
      <c r="A1980" s="31">
        <v>1980</v>
      </c>
      <c r="B1980" s="56" t="s">
        <v>110</v>
      </c>
      <c r="C1980" s="71" t="s">
        <v>110</v>
      </c>
      <c r="D1980" s="71" t="s">
        <v>110</v>
      </c>
      <c r="E1980" s="71" t="s">
        <v>110</v>
      </c>
      <c r="F1980" s="71" t="s">
        <v>110</v>
      </c>
      <c r="G1980" s="71" t="s">
        <v>110</v>
      </c>
    </row>
    <row r="1981" spans="1:7" x14ac:dyDescent="0.25">
      <c r="A1981" s="31">
        <v>1981</v>
      </c>
      <c r="B1981" s="56" t="s">
        <v>110</v>
      </c>
      <c r="C1981" s="71" t="s">
        <v>110</v>
      </c>
      <c r="D1981" s="71" t="s">
        <v>110</v>
      </c>
      <c r="E1981" s="71" t="s">
        <v>110</v>
      </c>
      <c r="F1981" s="71" t="s">
        <v>110</v>
      </c>
      <c r="G1981" s="71" t="s">
        <v>110</v>
      </c>
    </row>
    <row r="1982" spans="1:7" x14ac:dyDescent="0.25">
      <c r="A1982" s="31">
        <v>1982</v>
      </c>
      <c r="B1982" s="56" t="s">
        <v>110</v>
      </c>
      <c r="C1982" s="71" t="s">
        <v>110</v>
      </c>
      <c r="D1982" s="71" t="s">
        <v>110</v>
      </c>
      <c r="E1982" s="71" t="s">
        <v>110</v>
      </c>
      <c r="F1982" s="71" t="s">
        <v>110</v>
      </c>
      <c r="G1982" s="71" t="s">
        <v>110</v>
      </c>
    </row>
    <row r="1983" spans="1:7" x14ac:dyDescent="0.25">
      <c r="A1983" s="31">
        <v>1983</v>
      </c>
      <c r="B1983" s="56" t="s">
        <v>110</v>
      </c>
      <c r="C1983" s="71" t="s">
        <v>110</v>
      </c>
      <c r="D1983" s="71" t="s">
        <v>110</v>
      </c>
      <c r="E1983" s="71" t="s">
        <v>110</v>
      </c>
      <c r="F1983" s="71" t="s">
        <v>110</v>
      </c>
      <c r="G1983" s="71" t="s">
        <v>110</v>
      </c>
    </row>
    <row r="1984" spans="1:7" x14ac:dyDescent="0.25">
      <c r="A1984" s="31">
        <v>1984</v>
      </c>
      <c r="B1984" s="56" t="s">
        <v>110</v>
      </c>
      <c r="C1984" s="71" t="s">
        <v>110</v>
      </c>
      <c r="D1984" s="71" t="s">
        <v>110</v>
      </c>
      <c r="E1984" s="71" t="s">
        <v>110</v>
      </c>
      <c r="F1984" s="71" t="s">
        <v>110</v>
      </c>
      <c r="G1984" s="71" t="s">
        <v>110</v>
      </c>
    </row>
    <row r="1985" spans="1:7" x14ac:dyDescent="0.25">
      <c r="A1985" s="31">
        <v>1985</v>
      </c>
      <c r="B1985" s="56" t="s">
        <v>110</v>
      </c>
      <c r="C1985" s="71" t="s">
        <v>110</v>
      </c>
      <c r="D1985" s="71" t="s">
        <v>110</v>
      </c>
      <c r="E1985" s="71" t="s">
        <v>110</v>
      </c>
      <c r="F1985" s="71" t="s">
        <v>110</v>
      </c>
      <c r="G1985" s="71" t="s">
        <v>110</v>
      </c>
    </row>
    <row r="1986" spans="1:7" x14ac:dyDescent="0.25">
      <c r="A1986" s="31">
        <v>1986</v>
      </c>
      <c r="B1986" s="56" t="s">
        <v>110</v>
      </c>
      <c r="C1986" s="71" t="s">
        <v>110</v>
      </c>
      <c r="D1986" s="71" t="s">
        <v>110</v>
      </c>
      <c r="E1986" s="71" t="s">
        <v>110</v>
      </c>
      <c r="F1986" s="71" t="s">
        <v>110</v>
      </c>
      <c r="G1986" s="71" t="s">
        <v>110</v>
      </c>
    </row>
    <row r="1987" spans="1:7" x14ac:dyDescent="0.25">
      <c r="A1987" s="31">
        <v>1987</v>
      </c>
      <c r="B1987" s="56" t="s">
        <v>110</v>
      </c>
      <c r="C1987" s="71" t="s">
        <v>110</v>
      </c>
      <c r="D1987" s="71" t="s">
        <v>110</v>
      </c>
      <c r="E1987" s="71" t="s">
        <v>110</v>
      </c>
      <c r="F1987" s="71" t="s">
        <v>110</v>
      </c>
      <c r="G1987" s="71" t="s">
        <v>110</v>
      </c>
    </row>
    <row r="1988" spans="1:7" x14ac:dyDescent="0.25">
      <c r="A1988" s="31">
        <v>1988</v>
      </c>
      <c r="B1988" s="56" t="s">
        <v>110</v>
      </c>
      <c r="C1988" s="71" t="s">
        <v>110</v>
      </c>
      <c r="D1988" s="71" t="s">
        <v>110</v>
      </c>
      <c r="E1988" s="71" t="s">
        <v>110</v>
      </c>
      <c r="F1988" s="71" t="s">
        <v>110</v>
      </c>
      <c r="G1988" s="71" t="s">
        <v>110</v>
      </c>
    </row>
    <row r="1989" spans="1:7" x14ac:dyDescent="0.25">
      <c r="A1989" s="31">
        <v>1989</v>
      </c>
      <c r="B1989" s="56" t="s">
        <v>110</v>
      </c>
      <c r="C1989" s="71" t="s">
        <v>110</v>
      </c>
      <c r="D1989" s="71" t="s">
        <v>110</v>
      </c>
      <c r="E1989" s="71" t="s">
        <v>110</v>
      </c>
      <c r="F1989" s="71" t="s">
        <v>110</v>
      </c>
      <c r="G1989" s="71" t="s">
        <v>110</v>
      </c>
    </row>
    <row r="1990" spans="1:7" x14ac:dyDescent="0.25">
      <c r="A1990" s="31">
        <v>1990</v>
      </c>
      <c r="B1990" s="56" t="s">
        <v>110</v>
      </c>
      <c r="C1990" s="71" t="s">
        <v>110</v>
      </c>
      <c r="D1990" s="71" t="s">
        <v>110</v>
      </c>
      <c r="E1990" s="71" t="s">
        <v>110</v>
      </c>
      <c r="F1990" s="71" t="s">
        <v>110</v>
      </c>
      <c r="G1990" s="71" t="s">
        <v>110</v>
      </c>
    </row>
    <row r="1991" spans="1:7" x14ac:dyDescent="0.25">
      <c r="A1991" s="31">
        <v>1991</v>
      </c>
      <c r="B1991" s="56" t="s">
        <v>110</v>
      </c>
      <c r="C1991" s="71" t="s">
        <v>110</v>
      </c>
      <c r="D1991" s="71" t="s">
        <v>110</v>
      </c>
      <c r="E1991" s="71" t="s">
        <v>110</v>
      </c>
      <c r="F1991" s="71" t="s">
        <v>110</v>
      </c>
      <c r="G1991" s="71" t="s">
        <v>110</v>
      </c>
    </row>
    <row r="1992" spans="1:7" x14ac:dyDescent="0.25">
      <c r="A1992" s="31">
        <v>1992</v>
      </c>
      <c r="B1992" s="56" t="s">
        <v>110</v>
      </c>
      <c r="C1992" s="71" t="s">
        <v>110</v>
      </c>
      <c r="D1992" s="71" t="s">
        <v>110</v>
      </c>
      <c r="E1992" s="71" t="s">
        <v>110</v>
      </c>
      <c r="F1992" s="71" t="s">
        <v>110</v>
      </c>
      <c r="G1992" s="71" t="s">
        <v>110</v>
      </c>
    </row>
    <row r="1993" spans="1:7" x14ac:dyDescent="0.25">
      <c r="A1993" s="31">
        <v>1993</v>
      </c>
      <c r="B1993" s="56" t="s">
        <v>110</v>
      </c>
      <c r="C1993" s="71" t="s">
        <v>110</v>
      </c>
      <c r="D1993" s="71" t="s">
        <v>110</v>
      </c>
      <c r="E1993" s="71" t="s">
        <v>110</v>
      </c>
      <c r="F1993" s="71" t="s">
        <v>110</v>
      </c>
      <c r="G1993" s="71" t="s">
        <v>110</v>
      </c>
    </row>
    <row r="1994" spans="1:7" x14ac:dyDescent="0.25">
      <c r="A1994" s="31">
        <v>1994</v>
      </c>
      <c r="B1994" s="56" t="s">
        <v>110</v>
      </c>
      <c r="C1994" s="71" t="s">
        <v>110</v>
      </c>
      <c r="D1994" s="71" t="s">
        <v>110</v>
      </c>
      <c r="E1994" s="71" t="s">
        <v>110</v>
      </c>
      <c r="F1994" s="71" t="s">
        <v>110</v>
      </c>
      <c r="G1994" s="71" t="s">
        <v>110</v>
      </c>
    </row>
    <row r="1995" spans="1:7" x14ac:dyDescent="0.25">
      <c r="A1995" s="31">
        <v>1995</v>
      </c>
      <c r="B1995" s="56" t="s">
        <v>110</v>
      </c>
      <c r="C1995" s="71" t="s">
        <v>110</v>
      </c>
      <c r="D1995" s="71" t="s">
        <v>110</v>
      </c>
      <c r="E1995" s="71" t="s">
        <v>110</v>
      </c>
      <c r="F1995" s="71" t="s">
        <v>110</v>
      </c>
      <c r="G1995" s="71" t="s">
        <v>110</v>
      </c>
    </row>
    <row r="1996" spans="1:7" x14ac:dyDescent="0.25">
      <c r="A1996" s="31">
        <v>1996</v>
      </c>
      <c r="B1996" s="56" t="s">
        <v>110</v>
      </c>
      <c r="C1996" s="71" t="s">
        <v>110</v>
      </c>
      <c r="D1996" s="71" t="s">
        <v>110</v>
      </c>
      <c r="E1996" s="71" t="s">
        <v>110</v>
      </c>
      <c r="F1996" s="71" t="s">
        <v>110</v>
      </c>
      <c r="G1996" s="71" t="s">
        <v>110</v>
      </c>
    </row>
    <row r="1997" spans="1:7" x14ac:dyDescent="0.25">
      <c r="A1997" s="31">
        <v>1997</v>
      </c>
      <c r="B1997" s="56" t="s">
        <v>110</v>
      </c>
      <c r="C1997" s="71" t="s">
        <v>110</v>
      </c>
      <c r="D1997" s="71" t="s">
        <v>110</v>
      </c>
      <c r="E1997" s="71" t="s">
        <v>110</v>
      </c>
      <c r="F1997" s="71" t="s">
        <v>110</v>
      </c>
      <c r="G1997" s="71" t="s">
        <v>110</v>
      </c>
    </row>
    <row r="1998" spans="1:7" x14ac:dyDescent="0.25">
      <c r="A1998" s="31">
        <v>1998</v>
      </c>
      <c r="B1998" s="56" t="s">
        <v>110</v>
      </c>
      <c r="C1998" s="71" t="s">
        <v>110</v>
      </c>
      <c r="D1998" s="71" t="s">
        <v>110</v>
      </c>
      <c r="E1998" s="71" t="s">
        <v>110</v>
      </c>
      <c r="F1998" s="71" t="s">
        <v>110</v>
      </c>
      <c r="G1998" s="71" t="s">
        <v>110</v>
      </c>
    </row>
    <row r="1999" spans="1:7" x14ac:dyDescent="0.25">
      <c r="A1999" s="31">
        <v>1999</v>
      </c>
      <c r="B1999" s="56" t="s">
        <v>110</v>
      </c>
      <c r="C1999" s="71" t="s">
        <v>110</v>
      </c>
      <c r="D1999" s="71" t="s">
        <v>110</v>
      </c>
      <c r="E1999" s="71" t="s">
        <v>110</v>
      </c>
      <c r="F1999" s="71" t="s">
        <v>110</v>
      </c>
      <c r="G1999" s="71" t="s">
        <v>110</v>
      </c>
    </row>
    <row r="2000" spans="1:7" x14ac:dyDescent="0.25">
      <c r="A2000" s="31">
        <v>2000</v>
      </c>
      <c r="B2000" s="56" t="s">
        <v>110</v>
      </c>
      <c r="C2000" s="71" t="s">
        <v>110</v>
      </c>
      <c r="D2000" s="71" t="s">
        <v>110</v>
      </c>
      <c r="E2000" s="71" t="s">
        <v>110</v>
      </c>
      <c r="F2000" s="71" t="s">
        <v>110</v>
      </c>
      <c r="G2000" s="71" t="s">
        <v>110</v>
      </c>
    </row>
  </sheetData>
  <mergeCells count="15">
    <mergeCell ref="H2:I2"/>
    <mergeCell ref="BM2:BT2"/>
    <mergeCell ref="Q3:R3"/>
    <mergeCell ref="Z3:AA3"/>
    <mergeCell ref="AI3:AJ3"/>
    <mergeCell ref="AR3:AS3"/>
    <mergeCell ref="BA3:BB3"/>
    <mergeCell ref="BJ3:BK3"/>
    <mergeCell ref="BS3:BT3"/>
    <mergeCell ref="K2:R2"/>
    <mergeCell ref="T2:AA2"/>
    <mergeCell ref="AC2:AJ2"/>
    <mergeCell ref="AL2:AS2"/>
    <mergeCell ref="AU2:BB2"/>
    <mergeCell ref="BD2:B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2"/>
  <sheetViews>
    <sheetView zoomScale="80" zoomScaleNormal="80" workbookViewId="0">
      <selection sqref="A1:F1"/>
    </sheetView>
  </sheetViews>
  <sheetFormatPr baseColWidth="10" defaultColWidth="9.140625" defaultRowHeight="15.75" x14ac:dyDescent="0.25"/>
  <cols>
    <col min="1" max="1" width="12.7109375" style="31" customWidth="1"/>
    <col min="2" max="2" width="15.7109375" style="31" customWidth="1"/>
    <col min="3" max="4" width="8.7109375" style="31" customWidth="1"/>
    <col min="5" max="5" width="15.7109375" style="31" customWidth="1"/>
    <col min="6" max="6" width="10.7109375" style="31" customWidth="1"/>
    <col min="7" max="7" width="32.140625" style="31" bestFit="1" customWidth="1"/>
    <col min="8" max="8" width="10.7109375" style="31" customWidth="1"/>
    <col min="9" max="16384" width="9.140625" style="31"/>
  </cols>
  <sheetData>
    <row r="1" spans="1:8" ht="33.75" customHeight="1" thickBot="1" x14ac:dyDescent="0.3">
      <c r="A1" s="117" t="s">
        <v>10</v>
      </c>
      <c r="B1" s="117"/>
      <c r="C1" s="117"/>
      <c r="D1" s="117"/>
      <c r="E1" s="117"/>
      <c r="F1" s="117"/>
    </row>
    <row r="2" spans="1:8" ht="35.1" customHeight="1" x14ac:dyDescent="0.25">
      <c r="A2" s="63" t="s">
        <v>76</v>
      </c>
      <c r="B2" s="63" t="s">
        <v>78</v>
      </c>
      <c r="C2" s="63" t="s">
        <v>79</v>
      </c>
      <c r="D2" s="63" t="s">
        <v>80</v>
      </c>
      <c r="E2" s="63" t="s">
        <v>97</v>
      </c>
      <c r="F2" s="88" t="s">
        <v>82</v>
      </c>
      <c r="G2" s="115" t="s">
        <v>12</v>
      </c>
      <c r="H2" s="116"/>
    </row>
    <row r="3" spans="1:8" x14ac:dyDescent="0.25">
      <c r="A3" s="55">
        <v>1</v>
      </c>
      <c r="B3" s="64">
        <v>0</v>
      </c>
      <c r="C3" s="66">
        <v>0</v>
      </c>
      <c r="D3" s="65">
        <f>B3/3.6</f>
        <v>0</v>
      </c>
      <c r="E3" s="65">
        <v>0</v>
      </c>
      <c r="F3" s="67">
        <v>0</v>
      </c>
      <c r="G3" s="79" t="s">
        <v>4</v>
      </c>
      <c r="H3" s="74">
        <f>INDEX(F:F,COUNTA(F:F,1))</f>
        <v>4165.3888888888805</v>
      </c>
    </row>
    <row r="4" spans="1:8" x14ac:dyDescent="0.25">
      <c r="A4" s="55">
        <v>2</v>
      </c>
      <c r="B4" s="64">
        <v>0</v>
      </c>
      <c r="C4" s="66">
        <v>0</v>
      </c>
      <c r="D4" s="65">
        <f t="shared" ref="D4:D12" si="0">B4/3.6</f>
        <v>0</v>
      </c>
      <c r="E4" s="65">
        <f>D4-D3</f>
        <v>0</v>
      </c>
      <c r="F4" s="67">
        <f>D3+(E4/2)+F3</f>
        <v>0</v>
      </c>
      <c r="G4" s="79" t="s">
        <v>5</v>
      </c>
      <c r="H4" s="74">
        <f>COUNT(A3:A1802)</f>
        <v>660</v>
      </c>
    </row>
    <row r="5" spans="1:8" x14ac:dyDescent="0.25">
      <c r="A5" s="55">
        <v>3</v>
      </c>
      <c r="B5" s="64">
        <v>0</v>
      </c>
      <c r="C5" s="66">
        <v>0</v>
      </c>
      <c r="D5" s="65">
        <f t="shared" si="0"/>
        <v>0</v>
      </c>
      <c r="E5" s="65">
        <f t="shared" ref="E5:E13" si="1">D5-D4</f>
        <v>0</v>
      </c>
      <c r="F5" s="67">
        <f t="shared" ref="F5:F13" si="2">D4+(E5/2)+F4</f>
        <v>0</v>
      </c>
      <c r="G5" s="80" t="s">
        <v>26</v>
      </c>
      <c r="H5" s="73">
        <f>AVERAGE(B3:B1803)</f>
        <v>22.720303030303022</v>
      </c>
    </row>
    <row r="6" spans="1:8" ht="18" x14ac:dyDescent="0.25">
      <c r="A6" s="55">
        <v>4</v>
      </c>
      <c r="B6" s="64">
        <v>0</v>
      </c>
      <c r="C6" s="66">
        <v>0</v>
      </c>
      <c r="D6" s="65">
        <f t="shared" si="0"/>
        <v>0</v>
      </c>
      <c r="E6" s="65">
        <f t="shared" si="1"/>
        <v>0</v>
      </c>
      <c r="F6" s="67">
        <f t="shared" si="2"/>
        <v>0</v>
      </c>
      <c r="G6" s="80" t="s">
        <v>72</v>
      </c>
      <c r="H6" s="72">
        <f>AVERAGEIF(E3:E1803,"&gt;0")</f>
        <v>0.56894243641231568</v>
      </c>
    </row>
    <row r="7" spans="1:8" ht="18" x14ac:dyDescent="0.25">
      <c r="A7" s="55">
        <v>5</v>
      </c>
      <c r="B7" s="64">
        <v>0</v>
      </c>
      <c r="C7" s="66">
        <v>0</v>
      </c>
      <c r="D7" s="65">
        <f t="shared" si="0"/>
        <v>0</v>
      </c>
      <c r="E7" s="65">
        <f t="shared" si="1"/>
        <v>0</v>
      </c>
      <c r="F7" s="67">
        <f t="shared" si="2"/>
        <v>0</v>
      </c>
      <c r="G7" s="80" t="s">
        <v>73</v>
      </c>
      <c r="H7" s="72">
        <f>ABS(AVERAGEIF(E3:E1803,"&lt;0"))</f>
        <v>0.64687975646879814</v>
      </c>
    </row>
    <row r="8" spans="1:8" x14ac:dyDescent="0.25">
      <c r="A8" s="55">
        <v>6</v>
      </c>
      <c r="B8" s="64">
        <v>0</v>
      </c>
      <c r="C8" s="66">
        <v>0</v>
      </c>
      <c r="D8" s="65">
        <f t="shared" si="0"/>
        <v>0</v>
      </c>
      <c r="E8" s="65">
        <f t="shared" si="1"/>
        <v>0</v>
      </c>
      <c r="F8" s="67">
        <f t="shared" si="2"/>
        <v>0</v>
      </c>
      <c r="G8" s="80" t="s">
        <v>13</v>
      </c>
      <c r="H8" s="73">
        <f>MAX(B3:B1803)</f>
        <v>70</v>
      </c>
    </row>
    <row r="9" spans="1:8" ht="18" x14ac:dyDescent="0.25">
      <c r="A9" s="55">
        <v>7</v>
      </c>
      <c r="B9" s="64">
        <v>0</v>
      </c>
      <c r="C9" s="66">
        <v>0</v>
      </c>
      <c r="D9" s="65">
        <f t="shared" si="0"/>
        <v>0</v>
      </c>
      <c r="E9" s="65">
        <f t="shared" si="1"/>
        <v>0</v>
      </c>
      <c r="F9" s="67">
        <f t="shared" si="2"/>
        <v>0</v>
      </c>
      <c r="G9" s="80" t="s">
        <v>74</v>
      </c>
      <c r="H9" s="72">
        <f>MAX(E3:E1803)</f>
        <v>0.80555555555555625</v>
      </c>
    </row>
    <row r="10" spans="1:8" ht="18.75" thickBot="1" x14ac:dyDescent="0.3">
      <c r="A10" s="55">
        <v>8</v>
      </c>
      <c r="B10" s="64">
        <v>0</v>
      </c>
      <c r="C10" s="66">
        <v>0</v>
      </c>
      <c r="D10" s="65">
        <f t="shared" si="0"/>
        <v>0</v>
      </c>
      <c r="E10" s="65">
        <f t="shared" si="1"/>
        <v>0</v>
      </c>
      <c r="F10" s="67">
        <f t="shared" si="2"/>
        <v>0</v>
      </c>
      <c r="G10" s="81" t="s">
        <v>75</v>
      </c>
      <c r="H10" s="75">
        <f>ABS(MIN(E3:E1803))</f>
        <v>0.83333333333333393</v>
      </c>
    </row>
    <row r="11" spans="1:8" x14ac:dyDescent="0.25">
      <c r="A11" s="55">
        <v>9</v>
      </c>
      <c r="B11" s="64">
        <v>0</v>
      </c>
      <c r="C11" s="66">
        <v>0</v>
      </c>
      <c r="D11" s="65">
        <f t="shared" si="0"/>
        <v>0</v>
      </c>
      <c r="E11" s="65">
        <f t="shared" si="1"/>
        <v>0</v>
      </c>
      <c r="F11" s="67">
        <f t="shared" si="2"/>
        <v>0</v>
      </c>
    </row>
    <row r="12" spans="1:8" x14ac:dyDescent="0.25">
      <c r="A12" s="55">
        <v>10</v>
      </c>
      <c r="B12" s="64">
        <v>0</v>
      </c>
      <c r="C12" s="66">
        <v>0</v>
      </c>
      <c r="D12" s="65">
        <f t="shared" si="0"/>
        <v>0</v>
      </c>
      <c r="E12" s="65">
        <f t="shared" si="1"/>
        <v>0</v>
      </c>
      <c r="F12" s="67">
        <f t="shared" si="2"/>
        <v>0</v>
      </c>
    </row>
    <row r="13" spans="1:8" x14ac:dyDescent="0.25">
      <c r="A13" s="55">
        <v>11</v>
      </c>
      <c r="B13" s="64">
        <v>0</v>
      </c>
      <c r="C13" s="66">
        <v>0</v>
      </c>
      <c r="D13" s="65">
        <f t="shared" ref="D13:D76" si="3">B13/3.6</f>
        <v>0</v>
      </c>
      <c r="E13" s="65">
        <f t="shared" si="1"/>
        <v>0</v>
      </c>
      <c r="F13" s="67">
        <f t="shared" si="2"/>
        <v>0</v>
      </c>
    </row>
    <row r="14" spans="1:8" x14ac:dyDescent="0.25">
      <c r="A14" s="55">
        <v>12</v>
      </c>
      <c r="B14" s="64">
        <v>0</v>
      </c>
      <c r="C14" s="66">
        <v>0</v>
      </c>
      <c r="D14" s="65">
        <f t="shared" si="3"/>
        <v>0</v>
      </c>
      <c r="E14" s="65">
        <f t="shared" ref="E14:E77" si="4">D14-D13</f>
        <v>0</v>
      </c>
      <c r="F14" s="67">
        <f t="shared" ref="F14:F77" si="5">D13+(E14/2)+F13</f>
        <v>0</v>
      </c>
    </row>
    <row r="15" spans="1:8" x14ac:dyDescent="0.25">
      <c r="A15" s="55">
        <v>13</v>
      </c>
      <c r="B15" s="64">
        <v>0</v>
      </c>
      <c r="C15" s="66">
        <v>0</v>
      </c>
      <c r="D15" s="65">
        <f t="shared" si="3"/>
        <v>0</v>
      </c>
      <c r="E15" s="65">
        <f t="shared" si="4"/>
        <v>0</v>
      </c>
      <c r="F15" s="67">
        <f t="shared" si="5"/>
        <v>0</v>
      </c>
    </row>
    <row r="16" spans="1:8" x14ac:dyDescent="0.25">
      <c r="A16" s="55">
        <v>14</v>
      </c>
      <c r="B16" s="64">
        <v>0</v>
      </c>
      <c r="C16" s="66">
        <v>0</v>
      </c>
      <c r="D16" s="65">
        <f t="shared" si="3"/>
        <v>0</v>
      </c>
      <c r="E16" s="65">
        <f t="shared" si="4"/>
        <v>0</v>
      </c>
      <c r="F16" s="67">
        <f t="shared" si="5"/>
        <v>0</v>
      </c>
    </row>
    <row r="17" spans="1:6" x14ac:dyDescent="0.25">
      <c r="A17" s="55">
        <v>15</v>
      </c>
      <c r="B17" s="64">
        <v>0</v>
      </c>
      <c r="C17" s="66">
        <v>0</v>
      </c>
      <c r="D17" s="65">
        <f t="shared" si="3"/>
        <v>0</v>
      </c>
      <c r="E17" s="65">
        <f t="shared" si="4"/>
        <v>0</v>
      </c>
      <c r="F17" s="67">
        <f t="shared" si="5"/>
        <v>0</v>
      </c>
    </row>
    <row r="18" spans="1:6" x14ac:dyDescent="0.25">
      <c r="A18" s="55">
        <v>16</v>
      </c>
      <c r="B18" s="64">
        <v>0</v>
      </c>
      <c r="C18" s="66">
        <v>0</v>
      </c>
      <c r="D18" s="65">
        <f t="shared" si="3"/>
        <v>0</v>
      </c>
      <c r="E18" s="65">
        <f t="shared" si="4"/>
        <v>0</v>
      </c>
      <c r="F18" s="67">
        <f t="shared" si="5"/>
        <v>0</v>
      </c>
    </row>
    <row r="19" spans="1:6" x14ac:dyDescent="0.25">
      <c r="A19" s="55">
        <v>17</v>
      </c>
      <c r="B19" s="64">
        <v>0</v>
      </c>
      <c r="C19" s="66">
        <v>0</v>
      </c>
      <c r="D19" s="65">
        <f t="shared" si="3"/>
        <v>0</v>
      </c>
      <c r="E19" s="65">
        <f t="shared" si="4"/>
        <v>0</v>
      </c>
      <c r="F19" s="67">
        <f t="shared" si="5"/>
        <v>0</v>
      </c>
    </row>
    <row r="20" spans="1:6" x14ac:dyDescent="0.25">
      <c r="A20" s="55">
        <v>18</v>
      </c>
      <c r="B20" s="64">
        <v>0</v>
      </c>
      <c r="C20" s="66">
        <v>0</v>
      </c>
      <c r="D20" s="65">
        <f t="shared" si="3"/>
        <v>0</v>
      </c>
      <c r="E20" s="65">
        <f t="shared" si="4"/>
        <v>0</v>
      </c>
      <c r="F20" s="67">
        <f t="shared" si="5"/>
        <v>0</v>
      </c>
    </row>
    <row r="21" spans="1:6" x14ac:dyDescent="0.25">
      <c r="A21" s="55">
        <v>19</v>
      </c>
      <c r="B21" s="64">
        <v>0</v>
      </c>
      <c r="C21" s="66">
        <v>0</v>
      </c>
      <c r="D21" s="65">
        <f t="shared" si="3"/>
        <v>0</v>
      </c>
      <c r="E21" s="65">
        <f t="shared" si="4"/>
        <v>0</v>
      </c>
      <c r="F21" s="67">
        <f t="shared" si="5"/>
        <v>0</v>
      </c>
    </row>
    <row r="22" spans="1:6" x14ac:dyDescent="0.25">
      <c r="A22" s="55">
        <v>20</v>
      </c>
      <c r="B22" s="64">
        <v>0</v>
      </c>
      <c r="C22" s="66">
        <v>0</v>
      </c>
      <c r="D22" s="65">
        <f t="shared" si="3"/>
        <v>0</v>
      </c>
      <c r="E22" s="65">
        <f t="shared" si="4"/>
        <v>0</v>
      </c>
      <c r="F22" s="67">
        <f t="shared" si="5"/>
        <v>0</v>
      </c>
    </row>
    <row r="23" spans="1:6" x14ac:dyDescent="0.25">
      <c r="A23" s="55">
        <v>21</v>
      </c>
      <c r="B23" s="64">
        <v>0</v>
      </c>
      <c r="C23" s="66">
        <v>0</v>
      </c>
      <c r="D23" s="65">
        <f t="shared" si="3"/>
        <v>0</v>
      </c>
      <c r="E23" s="65">
        <f t="shared" si="4"/>
        <v>0</v>
      </c>
      <c r="F23" s="67">
        <f t="shared" si="5"/>
        <v>0</v>
      </c>
    </row>
    <row r="24" spans="1:6" x14ac:dyDescent="0.25">
      <c r="A24" s="55">
        <v>22</v>
      </c>
      <c r="B24" s="64">
        <v>0</v>
      </c>
      <c r="C24" s="66">
        <v>0</v>
      </c>
      <c r="D24" s="65">
        <f t="shared" si="3"/>
        <v>0</v>
      </c>
      <c r="E24" s="65">
        <f t="shared" si="4"/>
        <v>0</v>
      </c>
      <c r="F24" s="67">
        <f t="shared" si="5"/>
        <v>0</v>
      </c>
    </row>
    <row r="25" spans="1:6" x14ac:dyDescent="0.25">
      <c r="A25" s="55">
        <v>23</v>
      </c>
      <c r="B25" s="64">
        <v>0</v>
      </c>
      <c r="C25" s="66">
        <v>0</v>
      </c>
      <c r="D25" s="65">
        <f t="shared" si="3"/>
        <v>0</v>
      </c>
      <c r="E25" s="65">
        <f t="shared" si="4"/>
        <v>0</v>
      </c>
      <c r="F25" s="67">
        <f t="shared" si="5"/>
        <v>0</v>
      </c>
    </row>
    <row r="26" spans="1:6" x14ac:dyDescent="0.25">
      <c r="A26" s="55">
        <v>24</v>
      </c>
      <c r="B26" s="64">
        <v>0</v>
      </c>
      <c r="C26" s="66">
        <v>0</v>
      </c>
      <c r="D26" s="65">
        <f t="shared" si="3"/>
        <v>0</v>
      </c>
      <c r="E26" s="65">
        <f t="shared" si="4"/>
        <v>0</v>
      </c>
      <c r="F26" s="67">
        <f t="shared" si="5"/>
        <v>0</v>
      </c>
    </row>
    <row r="27" spans="1:6" x14ac:dyDescent="0.25">
      <c r="A27" s="55">
        <v>25</v>
      </c>
      <c r="B27" s="64">
        <v>0</v>
      </c>
      <c r="C27" s="66">
        <v>0</v>
      </c>
      <c r="D27" s="65">
        <f t="shared" si="3"/>
        <v>0</v>
      </c>
      <c r="E27" s="65">
        <f t="shared" si="4"/>
        <v>0</v>
      </c>
      <c r="F27" s="67">
        <f t="shared" si="5"/>
        <v>0</v>
      </c>
    </row>
    <row r="28" spans="1:6" x14ac:dyDescent="0.25">
      <c r="A28" s="55">
        <v>26</v>
      </c>
      <c r="B28" s="64">
        <v>0</v>
      </c>
      <c r="C28" s="66">
        <v>0</v>
      </c>
      <c r="D28" s="65">
        <f t="shared" si="3"/>
        <v>0</v>
      </c>
      <c r="E28" s="65">
        <f t="shared" si="4"/>
        <v>0</v>
      </c>
      <c r="F28" s="67">
        <f t="shared" si="5"/>
        <v>0</v>
      </c>
    </row>
    <row r="29" spans="1:6" x14ac:dyDescent="0.25">
      <c r="A29" s="55">
        <v>27</v>
      </c>
      <c r="B29" s="64">
        <v>0</v>
      </c>
      <c r="C29" s="66">
        <v>0</v>
      </c>
      <c r="D29" s="65">
        <f t="shared" si="3"/>
        <v>0</v>
      </c>
      <c r="E29" s="65">
        <f t="shared" si="4"/>
        <v>0</v>
      </c>
      <c r="F29" s="67">
        <f t="shared" si="5"/>
        <v>0</v>
      </c>
    </row>
    <row r="30" spans="1:6" x14ac:dyDescent="0.25">
      <c r="A30" s="55">
        <v>28</v>
      </c>
      <c r="B30" s="64">
        <v>0</v>
      </c>
      <c r="C30" s="66">
        <v>0</v>
      </c>
      <c r="D30" s="65">
        <f t="shared" si="3"/>
        <v>0</v>
      </c>
      <c r="E30" s="65">
        <f t="shared" si="4"/>
        <v>0</v>
      </c>
      <c r="F30" s="67">
        <f t="shared" si="5"/>
        <v>0</v>
      </c>
    </row>
    <row r="31" spans="1:6" x14ac:dyDescent="0.25">
      <c r="A31" s="55">
        <v>29</v>
      </c>
      <c r="B31" s="64">
        <v>0</v>
      </c>
      <c r="C31" s="66">
        <v>0</v>
      </c>
      <c r="D31" s="65">
        <f t="shared" si="3"/>
        <v>0</v>
      </c>
      <c r="E31" s="65">
        <f t="shared" si="4"/>
        <v>0</v>
      </c>
      <c r="F31" s="67">
        <f t="shared" si="5"/>
        <v>0</v>
      </c>
    </row>
    <row r="32" spans="1:6" x14ac:dyDescent="0.25">
      <c r="A32" s="55">
        <v>30</v>
      </c>
      <c r="B32" s="64">
        <v>0</v>
      </c>
      <c r="C32" s="66">
        <v>0</v>
      </c>
      <c r="D32" s="65">
        <f t="shared" si="3"/>
        <v>0</v>
      </c>
      <c r="E32" s="65">
        <f t="shared" si="4"/>
        <v>0</v>
      </c>
      <c r="F32" s="67">
        <f t="shared" si="5"/>
        <v>0</v>
      </c>
    </row>
    <row r="33" spans="1:6" x14ac:dyDescent="0.25">
      <c r="A33" s="55">
        <v>31</v>
      </c>
      <c r="B33" s="64">
        <v>0</v>
      </c>
      <c r="C33" s="66">
        <v>0</v>
      </c>
      <c r="D33" s="65">
        <f t="shared" si="3"/>
        <v>0</v>
      </c>
      <c r="E33" s="65">
        <f t="shared" si="4"/>
        <v>0</v>
      </c>
      <c r="F33" s="67">
        <f t="shared" si="5"/>
        <v>0</v>
      </c>
    </row>
    <row r="34" spans="1:6" x14ac:dyDescent="0.25">
      <c r="A34" s="55">
        <v>32</v>
      </c>
      <c r="B34" s="64">
        <v>0</v>
      </c>
      <c r="C34" s="66">
        <v>0</v>
      </c>
      <c r="D34" s="65">
        <f t="shared" si="3"/>
        <v>0</v>
      </c>
      <c r="E34" s="65">
        <f t="shared" si="4"/>
        <v>0</v>
      </c>
      <c r="F34" s="67">
        <f t="shared" si="5"/>
        <v>0</v>
      </c>
    </row>
    <row r="35" spans="1:6" x14ac:dyDescent="0.25">
      <c r="A35" s="55">
        <v>33</v>
      </c>
      <c r="B35" s="64">
        <v>0</v>
      </c>
      <c r="C35" s="66">
        <v>0</v>
      </c>
      <c r="D35" s="65">
        <f t="shared" si="3"/>
        <v>0</v>
      </c>
      <c r="E35" s="65">
        <f t="shared" si="4"/>
        <v>0</v>
      </c>
      <c r="F35" s="67">
        <f t="shared" si="5"/>
        <v>0</v>
      </c>
    </row>
    <row r="36" spans="1:6" x14ac:dyDescent="0.25">
      <c r="A36" s="55">
        <v>34</v>
      </c>
      <c r="B36" s="64">
        <v>0</v>
      </c>
      <c r="C36" s="66">
        <v>0</v>
      </c>
      <c r="D36" s="65">
        <f t="shared" si="3"/>
        <v>0</v>
      </c>
      <c r="E36" s="65">
        <f t="shared" si="4"/>
        <v>0</v>
      </c>
      <c r="F36" s="67">
        <f t="shared" si="5"/>
        <v>0</v>
      </c>
    </row>
    <row r="37" spans="1:6" x14ac:dyDescent="0.25">
      <c r="A37" s="55">
        <v>35</v>
      </c>
      <c r="B37" s="64">
        <v>0</v>
      </c>
      <c r="C37" s="66">
        <v>0</v>
      </c>
      <c r="D37" s="65">
        <f t="shared" si="3"/>
        <v>0</v>
      </c>
      <c r="E37" s="65">
        <f t="shared" si="4"/>
        <v>0</v>
      </c>
      <c r="F37" s="67">
        <f t="shared" si="5"/>
        <v>0</v>
      </c>
    </row>
    <row r="38" spans="1:6" x14ac:dyDescent="0.25">
      <c r="A38" s="55">
        <v>36</v>
      </c>
      <c r="B38" s="64">
        <v>0</v>
      </c>
      <c r="C38" s="66">
        <v>0</v>
      </c>
      <c r="D38" s="65">
        <f t="shared" si="3"/>
        <v>0</v>
      </c>
      <c r="E38" s="65">
        <f t="shared" si="4"/>
        <v>0</v>
      </c>
      <c r="F38" s="67">
        <f t="shared" si="5"/>
        <v>0</v>
      </c>
    </row>
    <row r="39" spans="1:6" x14ac:dyDescent="0.25">
      <c r="A39" s="55">
        <v>37</v>
      </c>
      <c r="B39" s="64">
        <v>0</v>
      </c>
      <c r="C39" s="66">
        <v>0</v>
      </c>
      <c r="D39" s="65">
        <f t="shared" si="3"/>
        <v>0</v>
      </c>
      <c r="E39" s="65">
        <f t="shared" si="4"/>
        <v>0</v>
      </c>
      <c r="F39" s="67">
        <f t="shared" si="5"/>
        <v>0</v>
      </c>
    </row>
    <row r="40" spans="1:6" x14ac:dyDescent="0.25">
      <c r="A40" s="55">
        <v>38</v>
      </c>
      <c r="B40" s="64">
        <v>0</v>
      </c>
      <c r="C40" s="66">
        <v>0</v>
      </c>
      <c r="D40" s="65">
        <f t="shared" si="3"/>
        <v>0</v>
      </c>
      <c r="E40" s="65">
        <f t="shared" si="4"/>
        <v>0</v>
      </c>
      <c r="F40" s="67">
        <f t="shared" si="5"/>
        <v>0</v>
      </c>
    </row>
    <row r="41" spans="1:6" x14ac:dyDescent="0.25">
      <c r="A41" s="55">
        <v>39</v>
      </c>
      <c r="B41" s="64">
        <v>0</v>
      </c>
      <c r="C41" s="66">
        <v>0</v>
      </c>
      <c r="D41" s="65">
        <f t="shared" si="3"/>
        <v>0</v>
      </c>
      <c r="E41" s="65">
        <f t="shared" si="4"/>
        <v>0</v>
      </c>
      <c r="F41" s="67">
        <f t="shared" si="5"/>
        <v>0</v>
      </c>
    </row>
    <row r="42" spans="1:6" x14ac:dyDescent="0.25">
      <c r="A42" s="55">
        <v>40</v>
      </c>
      <c r="B42" s="64">
        <v>0</v>
      </c>
      <c r="C42" s="66">
        <v>0</v>
      </c>
      <c r="D42" s="65">
        <f t="shared" si="3"/>
        <v>0</v>
      </c>
      <c r="E42" s="65">
        <f t="shared" si="4"/>
        <v>0</v>
      </c>
      <c r="F42" s="67">
        <f t="shared" si="5"/>
        <v>0</v>
      </c>
    </row>
    <row r="43" spans="1:6" x14ac:dyDescent="0.25">
      <c r="A43" s="55">
        <v>41</v>
      </c>
      <c r="B43" s="64">
        <v>0</v>
      </c>
      <c r="C43" s="66">
        <v>0</v>
      </c>
      <c r="D43" s="65">
        <f t="shared" si="3"/>
        <v>0</v>
      </c>
      <c r="E43" s="65">
        <f t="shared" si="4"/>
        <v>0</v>
      </c>
      <c r="F43" s="67">
        <f t="shared" si="5"/>
        <v>0</v>
      </c>
    </row>
    <row r="44" spans="1:6" x14ac:dyDescent="0.25">
      <c r="A44" s="55">
        <v>42</v>
      </c>
      <c r="B44" s="64">
        <v>0</v>
      </c>
      <c r="C44" s="66">
        <v>0</v>
      </c>
      <c r="D44" s="65">
        <f t="shared" si="3"/>
        <v>0</v>
      </c>
      <c r="E44" s="65">
        <f t="shared" si="4"/>
        <v>0</v>
      </c>
      <c r="F44" s="67">
        <f t="shared" si="5"/>
        <v>0</v>
      </c>
    </row>
    <row r="45" spans="1:6" x14ac:dyDescent="0.25">
      <c r="A45" s="55">
        <v>43</v>
      </c>
      <c r="B45" s="64">
        <v>0</v>
      </c>
      <c r="C45" s="66">
        <v>0</v>
      </c>
      <c r="D45" s="65">
        <f t="shared" si="3"/>
        <v>0</v>
      </c>
      <c r="E45" s="65">
        <f t="shared" si="4"/>
        <v>0</v>
      </c>
      <c r="F45" s="67">
        <f t="shared" si="5"/>
        <v>0</v>
      </c>
    </row>
    <row r="46" spans="1:6" x14ac:dyDescent="0.25">
      <c r="A46" s="55">
        <v>44</v>
      </c>
      <c r="B46" s="64">
        <v>0</v>
      </c>
      <c r="C46" s="66">
        <v>0</v>
      </c>
      <c r="D46" s="65">
        <f t="shared" si="3"/>
        <v>0</v>
      </c>
      <c r="E46" s="65">
        <f t="shared" si="4"/>
        <v>0</v>
      </c>
      <c r="F46" s="67">
        <f t="shared" si="5"/>
        <v>0</v>
      </c>
    </row>
    <row r="47" spans="1:6" x14ac:dyDescent="0.25">
      <c r="A47" s="55">
        <v>45</v>
      </c>
      <c r="B47" s="64">
        <v>2.9</v>
      </c>
      <c r="C47" s="66">
        <v>0</v>
      </c>
      <c r="D47" s="65">
        <f t="shared" si="3"/>
        <v>0.80555555555555547</v>
      </c>
      <c r="E47" s="65">
        <f t="shared" si="4"/>
        <v>0.80555555555555547</v>
      </c>
      <c r="F47" s="67">
        <f t="shared" si="5"/>
        <v>0.40277777777777773</v>
      </c>
    </row>
    <row r="48" spans="1:6" x14ac:dyDescent="0.25">
      <c r="A48" s="55">
        <v>46</v>
      </c>
      <c r="B48" s="64">
        <v>5.7</v>
      </c>
      <c r="C48" s="66">
        <v>0</v>
      </c>
      <c r="D48" s="65">
        <f t="shared" si="3"/>
        <v>1.5833333333333333</v>
      </c>
      <c r="E48" s="65">
        <f t="shared" si="4"/>
        <v>0.77777777777777779</v>
      </c>
      <c r="F48" s="67">
        <f t="shared" si="5"/>
        <v>1.5972222222222221</v>
      </c>
    </row>
    <row r="49" spans="1:6" x14ac:dyDescent="0.25">
      <c r="A49" s="55">
        <v>47</v>
      </c>
      <c r="B49" s="64">
        <v>8.6</v>
      </c>
      <c r="C49" s="66">
        <v>0</v>
      </c>
      <c r="D49" s="65">
        <f t="shared" si="3"/>
        <v>2.3888888888888888</v>
      </c>
      <c r="E49" s="65">
        <f t="shared" si="4"/>
        <v>0.80555555555555558</v>
      </c>
      <c r="F49" s="67">
        <f t="shared" si="5"/>
        <v>3.583333333333333</v>
      </c>
    </row>
    <row r="50" spans="1:6" x14ac:dyDescent="0.25">
      <c r="A50" s="55">
        <v>48</v>
      </c>
      <c r="B50" s="64">
        <v>11.4</v>
      </c>
      <c r="C50" s="66">
        <v>0</v>
      </c>
      <c r="D50" s="65">
        <f t="shared" si="3"/>
        <v>3.1666666666666665</v>
      </c>
      <c r="E50" s="65">
        <f t="shared" si="4"/>
        <v>0.77777777777777768</v>
      </c>
      <c r="F50" s="67">
        <f t="shared" si="5"/>
        <v>6.3611111111111107</v>
      </c>
    </row>
    <row r="51" spans="1:6" x14ac:dyDescent="0.25">
      <c r="A51" s="55">
        <v>49</v>
      </c>
      <c r="B51" s="64">
        <v>14.3</v>
      </c>
      <c r="C51" s="66">
        <v>0</v>
      </c>
      <c r="D51" s="65">
        <f t="shared" si="3"/>
        <v>3.9722222222222223</v>
      </c>
      <c r="E51" s="65">
        <f t="shared" si="4"/>
        <v>0.8055555555555558</v>
      </c>
      <c r="F51" s="67">
        <f t="shared" si="5"/>
        <v>9.9305555555555554</v>
      </c>
    </row>
    <row r="52" spans="1:6" x14ac:dyDescent="0.25">
      <c r="A52" s="55">
        <v>50</v>
      </c>
      <c r="B52" s="64">
        <v>17.100000000000001</v>
      </c>
      <c r="C52" s="66">
        <v>0</v>
      </c>
      <c r="D52" s="65">
        <f t="shared" si="3"/>
        <v>4.75</v>
      </c>
      <c r="E52" s="65">
        <f t="shared" si="4"/>
        <v>0.77777777777777768</v>
      </c>
      <c r="F52" s="67">
        <f t="shared" si="5"/>
        <v>14.291666666666666</v>
      </c>
    </row>
    <row r="53" spans="1:6" x14ac:dyDescent="0.25">
      <c r="A53" s="55">
        <v>51</v>
      </c>
      <c r="B53" s="64">
        <v>20</v>
      </c>
      <c r="C53" s="66">
        <v>0</v>
      </c>
      <c r="D53" s="65">
        <f t="shared" si="3"/>
        <v>5.5555555555555554</v>
      </c>
      <c r="E53" s="65">
        <f t="shared" si="4"/>
        <v>0.80555555555555536</v>
      </c>
      <c r="F53" s="67">
        <f t="shared" si="5"/>
        <v>19.444444444444443</v>
      </c>
    </row>
    <row r="54" spans="1:6" x14ac:dyDescent="0.25">
      <c r="A54" s="55">
        <v>52</v>
      </c>
      <c r="B54" s="64">
        <v>20</v>
      </c>
      <c r="C54" s="66">
        <v>0</v>
      </c>
      <c r="D54" s="65">
        <f t="shared" si="3"/>
        <v>5.5555555555555554</v>
      </c>
      <c r="E54" s="65">
        <f t="shared" si="4"/>
        <v>0</v>
      </c>
      <c r="F54" s="67">
        <f t="shared" si="5"/>
        <v>25</v>
      </c>
    </row>
    <row r="55" spans="1:6" x14ac:dyDescent="0.25">
      <c r="A55" s="55">
        <v>53</v>
      </c>
      <c r="B55" s="64">
        <v>20</v>
      </c>
      <c r="C55" s="66">
        <v>0</v>
      </c>
      <c r="D55" s="65">
        <f t="shared" si="3"/>
        <v>5.5555555555555554</v>
      </c>
      <c r="E55" s="65">
        <f t="shared" si="4"/>
        <v>0</v>
      </c>
      <c r="F55" s="67">
        <f t="shared" si="5"/>
        <v>30.555555555555557</v>
      </c>
    </row>
    <row r="56" spans="1:6" x14ac:dyDescent="0.25">
      <c r="A56" s="55">
        <v>54</v>
      </c>
      <c r="B56" s="64">
        <v>20</v>
      </c>
      <c r="C56" s="66">
        <v>0</v>
      </c>
      <c r="D56" s="65">
        <f t="shared" si="3"/>
        <v>5.5555555555555554</v>
      </c>
      <c r="E56" s="65">
        <f t="shared" si="4"/>
        <v>0</v>
      </c>
      <c r="F56" s="67">
        <f t="shared" si="5"/>
        <v>36.111111111111114</v>
      </c>
    </row>
    <row r="57" spans="1:6" x14ac:dyDescent="0.25">
      <c r="A57" s="55">
        <v>55</v>
      </c>
      <c r="B57" s="64">
        <v>20</v>
      </c>
      <c r="C57" s="66">
        <v>0</v>
      </c>
      <c r="D57" s="65">
        <f t="shared" si="3"/>
        <v>5.5555555555555554</v>
      </c>
      <c r="E57" s="65">
        <f t="shared" si="4"/>
        <v>0</v>
      </c>
      <c r="F57" s="67">
        <f t="shared" si="5"/>
        <v>41.666666666666671</v>
      </c>
    </row>
    <row r="58" spans="1:6" x14ac:dyDescent="0.25">
      <c r="A58" s="55">
        <v>56</v>
      </c>
      <c r="B58" s="64">
        <v>20</v>
      </c>
      <c r="C58" s="66">
        <v>0</v>
      </c>
      <c r="D58" s="65">
        <f t="shared" si="3"/>
        <v>5.5555555555555554</v>
      </c>
      <c r="E58" s="65">
        <f t="shared" si="4"/>
        <v>0</v>
      </c>
      <c r="F58" s="67">
        <f t="shared" si="5"/>
        <v>47.222222222222229</v>
      </c>
    </row>
    <row r="59" spans="1:6" x14ac:dyDescent="0.25">
      <c r="A59" s="55">
        <v>57</v>
      </c>
      <c r="B59" s="64">
        <v>20</v>
      </c>
      <c r="C59" s="66">
        <v>0</v>
      </c>
      <c r="D59" s="65">
        <f t="shared" si="3"/>
        <v>5.5555555555555554</v>
      </c>
      <c r="E59" s="65">
        <f t="shared" si="4"/>
        <v>0</v>
      </c>
      <c r="F59" s="67">
        <f t="shared" si="5"/>
        <v>52.777777777777786</v>
      </c>
    </row>
    <row r="60" spans="1:6" x14ac:dyDescent="0.25">
      <c r="A60" s="55">
        <v>58</v>
      </c>
      <c r="B60" s="64">
        <v>20</v>
      </c>
      <c r="C60" s="66">
        <v>0</v>
      </c>
      <c r="D60" s="65">
        <f t="shared" si="3"/>
        <v>5.5555555555555554</v>
      </c>
      <c r="E60" s="65">
        <f t="shared" si="4"/>
        <v>0</v>
      </c>
      <c r="F60" s="67">
        <f t="shared" si="5"/>
        <v>58.333333333333343</v>
      </c>
    </row>
    <row r="61" spans="1:6" x14ac:dyDescent="0.25">
      <c r="A61" s="55">
        <v>59</v>
      </c>
      <c r="B61" s="64">
        <v>20</v>
      </c>
      <c r="C61" s="66">
        <v>0</v>
      </c>
      <c r="D61" s="65">
        <f t="shared" si="3"/>
        <v>5.5555555555555554</v>
      </c>
      <c r="E61" s="65">
        <f t="shared" si="4"/>
        <v>0</v>
      </c>
      <c r="F61" s="67">
        <f t="shared" si="5"/>
        <v>63.8888888888889</v>
      </c>
    </row>
    <row r="62" spans="1:6" x14ac:dyDescent="0.25">
      <c r="A62" s="55">
        <v>60</v>
      </c>
      <c r="B62" s="64">
        <v>20</v>
      </c>
      <c r="C62" s="66">
        <v>0</v>
      </c>
      <c r="D62" s="65">
        <f t="shared" si="3"/>
        <v>5.5555555555555554</v>
      </c>
      <c r="E62" s="65">
        <f t="shared" si="4"/>
        <v>0</v>
      </c>
      <c r="F62" s="67">
        <f t="shared" si="5"/>
        <v>69.444444444444457</v>
      </c>
    </row>
    <row r="63" spans="1:6" x14ac:dyDescent="0.25">
      <c r="A63" s="55">
        <v>61</v>
      </c>
      <c r="B63" s="64">
        <v>20</v>
      </c>
      <c r="C63" s="66">
        <v>0</v>
      </c>
      <c r="D63" s="65">
        <f t="shared" si="3"/>
        <v>5.5555555555555554</v>
      </c>
      <c r="E63" s="65">
        <f t="shared" si="4"/>
        <v>0</v>
      </c>
      <c r="F63" s="67">
        <f t="shared" si="5"/>
        <v>75.000000000000014</v>
      </c>
    </row>
    <row r="64" spans="1:6" x14ac:dyDescent="0.25">
      <c r="A64" s="55">
        <v>62</v>
      </c>
      <c r="B64" s="64">
        <v>20</v>
      </c>
      <c r="C64" s="66">
        <v>0</v>
      </c>
      <c r="D64" s="65">
        <f t="shared" si="3"/>
        <v>5.5555555555555554</v>
      </c>
      <c r="E64" s="65">
        <f t="shared" si="4"/>
        <v>0</v>
      </c>
      <c r="F64" s="67">
        <f t="shared" si="5"/>
        <v>80.555555555555571</v>
      </c>
    </row>
    <row r="65" spans="1:6" x14ac:dyDescent="0.25">
      <c r="A65" s="55">
        <v>63</v>
      </c>
      <c r="B65" s="64">
        <v>20</v>
      </c>
      <c r="C65" s="66">
        <v>0</v>
      </c>
      <c r="D65" s="65">
        <f t="shared" si="3"/>
        <v>5.5555555555555554</v>
      </c>
      <c r="E65" s="65">
        <f t="shared" si="4"/>
        <v>0</v>
      </c>
      <c r="F65" s="67">
        <f t="shared" si="5"/>
        <v>86.111111111111128</v>
      </c>
    </row>
    <row r="66" spans="1:6" x14ac:dyDescent="0.25">
      <c r="A66" s="55">
        <v>64</v>
      </c>
      <c r="B66" s="64">
        <v>20</v>
      </c>
      <c r="C66" s="66">
        <v>0</v>
      </c>
      <c r="D66" s="65">
        <f t="shared" si="3"/>
        <v>5.5555555555555554</v>
      </c>
      <c r="E66" s="65">
        <f t="shared" si="4"/>
        <v>0</v>
      </c>
      <c r="F66" s="67">
        <f t="shared" si="5"/>
        <v>91.666666666666686</v>
      </c>
    </row>
    <row r="67" spans="1:6" x14ac:dyDescent="0.25">
      <c r="A67" s="55">
        <v>65</v>
      </c>
      <c r="B67" s="64">
        <v>20</v>
      </c>
      <c r="C67" s="66">
        <v>0</v>
      </c>
      <c r="D67" s="65">
        <f t="shared" si="3"/>
        <v>5.5555555555555554</v>
      </c>
      <c r="E67" s="65">
        <f t="shared" si="4"/>
        <v>0</v>
      </c>
      <c r="F67" s="67">
        <f t="shared" si="5"/>
        <v>97.222222222222243</v>
      </c>
    </row>
    <row r="68" spans="1:6" x14ac:dyDescent="0.25">
      <c r="A68" s="55">
        <v>66</v>
      </c>
      <c r="B68" s="64">
        <v>20</v>
      </c>
      <c r="C68" s="66">
        <v>0</v>
      </c>
      <c r="D68" s="65">
        <f t="shared" si="3"/>
        <v>5.5555555555555554</v>
      </c>
      <c r="E68" s="65">
        <f t="shared" si="4"/>
        <v>0</v>
      </c>
      <c r="F68" s="67">
        <f t="shared" si="5"/>
        <v>102.7777777777778</v>
      </c>
    </row>
    <row r="69" spans="1:6" x14ac:dyDescent="0.25">
      <c r="A69" s="55">
        <v>67</v>
      </c>
      <c r="B69" s="64">
        <v>17.100000000000001</v>
      </c>
      <c r="C69" s="66">
        <v>0</v>
      </c>
      <c r="D69" s="65">
        <f t="shared" si="3"/>
        <v>4.75</v>
      </c>
      <c r="E69" s="65">
        <f t="shared" si="4"/>
        <v>-0.80555555555555536</v>
      </c>
      <c r="F69" s="67">
        <f t="shared" si="5"/>
        <v>107.93055555555557</v>
      </c>
    </row>
    <row r="70" spans="1:6" x14ac:dyDescent="0.25">
      <c r="A70" s="55">
        <v>68</v>
      </c>
      <c r="B70" s="64">
        <v>14.3</v>
      </c>
      <c r="C70" s="66">
        <v>0</v>
      </c>
      <c r="D70" s="65">
        <f t="shared" si="3"/>
        <v>3.9722222222222223</v>
      </c>
      <c r="E70" s="65">
        <f t="shared" si="4"/>
        <v>-0.77777777777777768</v>
      </c>
      <c r="F70" s="67">
        <f t="shared" si="5"/>
        <v>112.29166666666669</v>
      </c>
    </row>
    <row r="71" spans="1:6" x14ac:dyDescent="0.25">
      <c r="A71" s="55">
        <v>69</v>
      </c>
      <c r="B71" s="64">
        <v>11.4</v>
      </c>
      <c r="C71" s="66">
        <v>0</v>
      </c>
      <c r="D71" s="65">
        <f t="shared" si="3"/>
        <v>3.1666666666666665</v>
      </c>
      <c r="E71" s="65">
        <f t="shared" si="4"/>
        <v>-0.8055555555555558</v>
      </c>
      <c r="F71" s="67">
        <f t="shared" si="5"/>
        <v>115.86111111111113</v>
      </c>
    </row>
    <row r="72" spans="1:6" x14ac:dyDescent="0.25">
      <c r="A72" s="55">
        <v>70</v>
      </c>
      <c r="B72" s="64">
        <v>8.6</v>
      </c>
      <c r="C72" s="66">
        <v>0</v>
      </c>
      <c r="D72" s="65">
        <f t="shared" si="3"/>
        <v>2.3888888888888888</v>
      </c>
      <c r="E72" s="65">
        <f t="shared" si="4"/>
        <v>-0.77777777777777768</v>
      </c>
      <c r="F72" s="67">
        <f t="shared" si="5"/>
        <v>118.6388888888889</v>
      </c>
    </row>
    <row r="73" spans="1:6" x14ac:dyDescent="0.25">
      <c r="A73" s="55">
        <v>71</v>
      </c>
      <c r="B73" s="64">
        <v>5.7</v>
      </c>
      <c r="C73" s="66">
        <v>0</v>
      </c>
      <c r="D73" s="65">
        <f t="shared" si="3"/>
        <v>1.5833333333333333</v>
      </c>
      <c r="E73" s="65">
        <f t="shared" si="4"/>
        <v>-0.80555555555555558</v>
      </c>
      <c r="F73" s="67">
        <f t="shared" si="5"/>
        <v>120.62500000000001</v>
      </c>
    </row>
    <row r="74" spans="1:6" x14ac:dyDescent="0.25">
      <c r="A74" s="55">
        <v>72</v>
      </c>
      <c r="B74" s="64">
        <v>2.9</v>
      </c>
      <c r="C74" s="66">
        <v>0</v>
      </c>
      <c r="D74" s="65">
        <f t="shared" si="3"/>
        <v>0.80555555555555547</v>
      </c>
      <c r="E74" s="65">
        <f t="shared" si="4"/>
        <v>-0.77777777777777779</v>
      </c>
      <c r="F74" s="67">
        <f t="shared" si="5"/>
        <v>121.81944444444446</v>
      </c>
    </row>
    <row r="75" spans="1:6" x14ac:dyDescent="0.25">
      <c r="A75" s="55">
        <v>73</v>
      </c>
      <c r="B75" s="64">
        <v>0</v>
      </c>
      <c r="C75" s="66">
        <v>0</v>
      </c>
      <c r="D75" s="65">
        <f t="shared" si="3"/>
        <v>0</v>
      </c>
      <c r="E75" s="65">
        <f t="shared" si="4"/>
        <v>-0.80555555555555547</v>
      </c>
      <c r="F75" s="67">
        <f t="shared" si="5"/>
        <v>122.22222222222223</v>
      </c>
    </row>
    <row r="76" spans="1:6" x14ac:dyDescent="0.25">
      <c r="A76" s="55">
        <v>74</v>
      </c>
      <c r="B76" s="64">
        <v>0</v>
      </c>
      <c r="C76" s="66">
        <v>0</v>
      </c>
      <c r="D76" s="65">
        <f t="shared" si="3"/>
        <v>0</v>
      </c>
      <c r="E76" s="65">
        <f t="shared" si="4"/>
        <v>0</v>
      </c>
      <c r="F76" s="67">
        <f t="shared" si="5"/>
        <v>122.22222222222223</v>
      </c>
    </row>
    <row r="77" spans="1:6" x14ac:dyDescent="0.25">
      <c r="A77" s="55">
        <v>75</v>
      </c>
      <c r="B77" s="64">
        <v>0</v>
      </c>
      <c r="C77" s="66">
        <v>0</v>
      </c>
      <c r="D77" s="65">
        <f t="shared" ref="D77:D140" si="6">B77/3.6</f>
        <v>0</v>
      </c>
      <c r="E77" s="65">
        <f t="shared" si="4"/>
        <v>0</v>
      </c>
      <c r="F77" s="67">
        <f t="shared" si="5"/>
        <v>122.22222222222223</v>
      </c>
    </row>
    <row r="78" spans="1:6" x14ac:dyDescent="0.25">
      <c r="A78" s="55">
        <v>76</v>
      </c>
      <c r="B78" s="64">
        <v>0</v>
      </c>
      <c r="C78" s="66">
        <v>0</v>
      </c>
      <c r="D78" s="65">
        <f t="shared" si="6"/>
        <v>0</v>
      </c>
      <c r="E78" s="65">
        <f t="shared" ref="E78:E141" si="7">D78-D77</f>
        <v>0</v>
      </c>
      <c r="F78" s="67">
        <f t="shared" ref="F78:F141" si="8">D77+(E78/2)+F77</f>
        <v>122.22222222222223</v>
      </c>
    </row>
    <row r="79" spans="1:6" x14ac:dyDescent="0.25">
      <c r="A79" s="55">
        <v>77</v>
      </c>
      <c r="B79" s="64">
        <v>0</v>
      </c>
      <c r="C79" s="66">
        <v>0</v>
      </c>
      <c r="D79" s="65">
        <f t="shared" si="6"/>
        <v>0</v>
      </c>
      <c r="E79" s="65">
        <f t="shared" si="7"/>
        <v>0</v>
      </c>
      <c r="F79" s="67">
        <f t="shared" si="8"/>
        <v>122.22222222222223</v>
      </c>
    </row>
    <row r="80" spans="1:6" x14ac:dyDescent="0.25">
      <c r="A80" s="55">
        <v>78</v>
      </c>
      <c r="B80" s="64">
        <v>0</v>
      </c>
      <c r="C80" s="66">
        <v>0</v>
      </c>
      <c r="D80" s="65">
        <f t="shared" si="6"/>
        <v>0</v>
      </c>
      <c r="E80" s="65">
        <f t="shared" si="7"/>
        <v>0</v>
      </c>
      <c r="F80" s="67">
        <f t="shared" si="8"/>
        <v>122.22222222222223</v>
      </c>
    </row>
    <row r="81" spans="1:6" x14ac:dyDescent="0.25">
      <c r="A81" s="55">
        <v>79</v>
      </c>
      <c r="B81" s="64">
        <v>0</v>
      </c>
      <c r="C81" s="66">
        <v>0</v>
      </c>
      <c r="D81" s="65">
        <f t="shared" si="6"/>
        <v>0</v>
      </c>
      <c r="E81" s="65">
        <f t="shared" si="7"/>
        <v>0</v>
      </c>
      <c r="F81" s="67">
        <f t="shared" si="8"/>
        <v>122.22222222222223</v>
      </c>
    </row>
    <row r="82" spans="1:6" x14ac:dyDescent="0.25">
      <c r="A82" s="55">
        <v>80</v>
      </c>
      <c r="B82" s="64">
        <v>0</v>
      </c>
      <c r="C82" s="66">
        <v>0</v>
      </c>
      <c r="D82" s="65">
        <f t="shared" si="6"/>
        <v>0</v>
      </c>
      <c r="E82" s="65">
        <f t="shared" si="7"/>
        <v>0</v>
      </c>
      <c r="F82" s="67">
        <f t="shared" si="8"/>
        <v>122.22222222222223</v>
      </c>
    </row>
    <row r="83" spans="1:6" x14ac:dyDescent="0.25">
      <c r="A83" s="55">
        <v>81</v>
      </c>
      <c r="B83" s="64">
        <v>0</v>
      </c>
      <c r="C83" s="66">
        <v>0</v>
      </c>
      <c r="D83" s="65">
        <f t="shared" si="6"/>
        <v>0</v>
      </c>
      <c r="E83" s="65">
        <f t="shared" si="7"/>
        <v>0</v>
      </c>
      <c r="F83" s="67">
        <f t="shared" si="8"/>
        <v>122.22222222222223</v>
      </c>
    </row>
    <row r="84" spans="1:6" x14ac:dyDescent="0.25">
      <c r="A84" s="55">
        <v>82</v>
      </c>
      <c r="B84" s="64">
        <v>0</v>
      </c>
      <c r="C84" s="66">
        <v>0</v>
      </c>
      <c r="D84" s="65">
        <f t="shared" si="6"/>
        <v>0</v>
      </c>
      <c r="E84" s="65">
        <f t="shared" si="7"/>
        <v>0</v>
      </c>
      <c r="F84" s="67">
        <f t="shared" si="8"/>
        <v>122.22222222222223</v>
      </c>
    </row>
    <row r="85" spans="1:6" x14ac:dyDescent="0.25">
      <c r="A85" s="55">
        <v>83</v>
      </c>
      <c r="B85" s="64">
        <v>0</v>
      </c>
      <c r="C85" s="66">
        <v>0</v>
      </c>
      <c r="D85" s="65">
        <f t="shared" si="6"/>
        <v>0</v>
      </c>
      <c r="E85" s="65">
        <f t="shared" si="7"/>
        <v>0</v>
      </c>
      <c r="F85" s="67">
        <f t="shared" si="8"/>
        <v>122.22222222222223</v>
      </c>
    </row>
    <row r="86" spans="1:6" x14ac:dyDescent="0.25">
      <c r="A86" s="55">
        <v>84</v>
      </c>
      <c r="B86" s="64">
        <v>0</v>
      </c>
      <c r="C86" s="66">
        <v>0</v>
      </c>
      <c r="D86" s="65">
        <f t="shared" si="6"/>
        <v>0</v>
      </c>
      <c r="E86" s="65">
        <f t="shared" si="7"/>
        <v>0</v>
      </c>
      <c r="F86" s="67">
        <f t="shared" si="8"/>
        <v>122.22222222222223</v>
      </c>
    </row>
    <row r="87" spans="1:6" x14ac:dyDescent="0.25">
      <c r="A87" s="55">
        <v>85</v>
      </c>
      <c r="B87" s="64">
        <v>0</v>
      </c>
      <c r="C87" s="66">
        <v>0</v>
      </c>
      <c r="D87" s="65">
        <f t="shared" si="6"/>
        <v>0</v>
      </c>
      <c r="E87" s="65">
        <f t="shared" si="7"/>
        <v>0</v>
      </c>
      <c r="F87" s="67">
        <f t="shared" si="8"/>
        <v>122.22222222222223</v>
      </c>
    </row>
    <row r="88" spans="1:6" x14ac:dyDescent="0.25">
      <c r="A88" s="55">
        <v>86</v>
      </c>
      <c r="B88" s="64">
        <v>0</v>
      </c>
      <c r="C88" s="66">
        <v>0</v>
      </c>
      <c r="D88" s="65">
        <f t="shared" si="6"/>
        <v>0</v>
      </c>
      <c r="E88" s="65">
        <f t="shared" si="7"/>
        <v>0</v>
      </c>
      <c r="F88" s="67">
        <f t="shared" si="8"/>
        <v>122.22222222222223</v>
      </c>
    </row>
    <row r="89" spans="1:6" x14ac:dyDescent="0.25">
      <c r="A89" s="55">
        <v>87</v>
      </c>
      <c r="B89" s="64">
        <v>0</v>
      </c>
      <c r="C89" s="66">
        <v>0</v>
      </c>
      <c r="D89" s="65">
        <f t="shared" si="6"/>
        <v>0</v>
      </c>
      <c r="E89" s="65">
        <f t="shared" si="7"/>
        <v>0</v>
      </c>
      <c r="F89" s="67">
        <f t="shared" si="8"/>
        <v>122.22222222222223</v>
      </c>
    </row>
    <row r="90" spans="1:6" x14ac:dyDescent="0.25">
      <c r="A90" s="55">
        <v>88</v>
      </c>
      <c r="B90" s="64">
        <v>0</v>
      </c>
      <c r="C90" s="66">
        <v>0</v>
      </c>
      <c r="D90" s="65">
        <f t="shared" si="6"/>
        <v>0</v>
      </c>
      <c r="E90" s="65">
        <f t="shared" si="7"/>
        <v>0</v>
      </c>
      <c r="F90" s="67">
        <f t="shared" si="8"/>
        <v>122.22222222222223</v>
      </c>
    </row>
    <row r="91" spans="1:6" x14ac:dyDescent="0.25">
      <c r="A91" s="55">
        <v>89</v>
      </c>
      <c r="B91" s="64">
        <v>0</v>
      </c>
      <c r="C91" s="66">
        <v>0</v>
      </c>
      <c r="D91" s="65">
        <f t="shared" si="6"/>
        <v>0</v>
      </c>
      <c r="E91" s="65">
        <f t="shared" si="7"/>
        <v>0</v>
      </c>
      <c r="F91" s="67">
        <f t="shared" si="8"/>
        <v>122.22222222222223</v>
      </c>
    </row>
    <row r="92" spans="1:6" x14ac:dyDescent="0.25">
      <c r="A92" s="55">
        <v>90</v>
      </c>
      <c r="B92" s="64">
        <v>2.9</v>
      </c>
      <c r="C92" s="66">
        <v>0</v>
      </c>
      <c r="D92" s="65">
        <f t="shared" si="6"/>
        <v>0.80555555555555547</v>
      </c>
      <c r="E92" s="65">
        <f t="shared" si="7"/>
        <v>0.80555555555555547</v>
      </c>
      <c r="F92" s="67">
        <f t="shared" si="8"/>
        <v>122.625</v>
      </c>
    </row>
    <row r="93" spans="1:6" x14ac:dyDescent="0.25">
      <c r="A93" s="55">
        <v>91</v>
      </c>
      <c r="B93" s="64">
        <v>5.7</v>
      </c>
      <c r="C93" s="66">
        <v>0</v>
      </c>
      <c r="D93" s="65">
        <f t="shared" si="6"/>
        <v>1.5833333333333333</v>
      </c>
      <c r="E93" s="65">
        <f t="shared" si="7"/>
        <v>0.77777777777777779</v>
      </c>
      <c r="F93" s="67">
        <f t="shared" si="8"/>
        <v>123.81944444444444</v>
      </c>
    </row>
    <row r="94" spans="1:6" x14ac:dyDescent="0.25">
      <c r="A94" s="55">
        <v>92</v>
      </c>
      <c r="B94" s="64">
        <v>8.6</v>
      </c>
      <c r="C94" s="66">
        <v>0</v>
      </c>
      <c r="D94" s="65">
        <f t="shared" si="6"/>
        <v>2.3888888888888888</v>
      </c>
      <c r="E94" s="65">
        <f t="shared" si="7"/>
        <v>0.80555555555555558</v>
      </c>
      <c r="F94" s="67">
        <f t="shared" si="8"/>
        <v>125.80555555555556</v>
      </c>
    </row>
    <row r="95" spans="1:6" x14ac:dyDescent="0.25">
      <c r="A95" s="55">
        <v>93</v>
      </c>
      <c r="B95" s="64">
        <v>11.4</v>
      </c>
      <c r="C95" s="66">
        <v>0</v>
      </c>
      <c r="D95" s="65">
        <f t="shared" si="6"/>
        <v>3.1666666666666665</v>
      </c>
      <c r="E95" s="65">
        <f t="shared" si="7"/>
        <v>0.77777777777777768</v>
      </c>
      <c r="F95" s="67">
        <f t="shared" si="8"/>
        <v>128.58333333333334</v>
      </c>
    </row>
    <row r="96" spans="1:6" x14ac:dyDescent="0.25">
      <c r="A96" s="55">
        <v>94</v>
      </c>
      <c r="B96" s="64">
        <v>14.3</v>
      </c>
      <c r="C96" s="66">
        <v>0</v>
      </c>
      <c r="D96" s="65">
        <f t="shared" si="6"/>
        <v>3.9722222222222223</v>
      </c>
      <c r="E96" s="65">
        <f t="shared" si="7"/>
        <v>0.8055555555555558</v>
      </c>
      <c r="F96" s="67">
        <f t="shared" si="8"/>
        <v>132.1527777777778</v>
      </c>
    </row>
    <row r="97" spans="1:6" x14ac:dyDescent="0.25">
      <c r="A97" s="55">
        <v>95</v>
      </c>
      <c r="B97" s="64">
        <v>17.100000000000001</v>
      </c>
      <c r="C97" s="66">
        <v>0</v>
      </c>
      <c r="D97" s="65">
        <f t="shared" si="6"/>
        <v>4.75</v>
      </c>
      <c r="E97" s="65">
        <f t="shared" si="7"/>
        <v>0.77777777777777768</v>
      </c>
      <c r="F97" s="67">
        <f t="shared" si="8"/>
        <v>136.51388888888891</v>
      </c>
    </row>
    <row r="98" spans="1:6" x14ac:dyDescent="0.25">
      <c r="A98" s="55">
        <v>96</v>
      </c>
      <c r="B98" s="64">
        <v>20</v>
      </c>
      <c r="C98" s="66">
        <v>0</v>
      </c>
      <c r="D98" s="65">
        <f t="shared" si="6"/>
        <v>5.5555555555555554</v>
      </c>
      <c r="E98" s="65">
        <f t="shared" si="7"/>
        <v>0.80555555555555536</v>
      </c>
      <c r="F98" s="67">
        <f t="shared" si="8"/>
        <v>141.66666666666669</v>
      </c>
    </row>
    <row r="99" spans="1:6" x14ac:dyDescent="0.25">
      <c r="A99" s="55">
        <v>97</v>
      </c>
      <c r="B99" s="64">
        <v>22.9</v>
      </c>
      <c r="C99" s="66">
        <v>0</v>
      </c>
      <c r="D99" s="65">
        <f t="shared" si="6"/>
        <v>6.3611111111111107</v>
      </c>
      <c r="E99" s="65">
        <f t="shared" si="7"/>
        <v>0.80555555555555536</v>
      </c>
      <c r="F99" s="67">
        <f t="shared" si="8"/>
        <v>147.62500000000003</v>
      </c>
    </row>
    <row r="100" spans="1:6" x14ac:dyDescent="0.25">
      <c r="A100" s="55">
        <v>98</v>
      </c>
      <c r="B100" s="64">
        <v>25.7</v>
      </c>
      <c r="C100" s="66">
        <v>0</v>
      </c>
      <c r="D100" s="65">
        <f t="shared" si="6"/>
        <v>7.1388888888888884</v>
      </c>
      <c r="E100" s="65">
        <f t="shared" si="7"/>
        <v>0.77777777777777768</v>
      </c>
      <c r="F100" s="67">
        <f t="shared" si="8"/>
        <v>154.37500000000003</v>
      </c>
    </row>
    <row r="101" spans="1:6" x14ac:dyDescent="0.25">
      <c r="A101" s="55">
        <v>99</v>
      </c>
      <c r="B101" s="64">
        <v>28.6</v>
      </c>
      <c r="C101" s="66">
        <v>0</v>
      </c>
      <c r="D101" s="65">
        <f t="shared" si="6"/>
        <v>7.9444444444444446</v>
      </c>
      <c r="E101" s="65">
        <f t="shared" si="7"/>
        <v>0.80555555555555625</v>
      </c>
      <c r="F101" s="67">
        <f t="shared" si="8"/>
        <v>161.91666666666669</v>
      </c>
    </row>
    <row r="102" spans="1:6" x14ac:dyDescent="0.25">
      <c r="A102" s="55">
        <v>100</v>
      </c>
      <c r="B102" s="64">
        <v>31.4</v>
      </c>
      <c r="C102" s="66">
        <v>0</v>
      </c>
      <c r="D102" s="65">
        <f t="shared" si="6"/>
        <v>8.7222222222222214</v>
      </c>
      <c r="E102" s="65">
        <f t="shared" si="7"/>
        <v>0.77777777777777679</v>
      </c>
      <c r="F102" s="67">
        <f t="shared" si="8"/>
        <v>170.25000000000003</v>
      </c>
    </row>
    <row r="103" spans="1:6" x14ac:dyDescent="0.25">
      <c r="A103" s="55">
        <v>101</v>
      </c>
      <c r="B103" s="64">
        <v>34.299999999999997</v>
      </c>
      <c r="C103" s="66">
        <v>0</v>
      </c>
      <c r="D103" s="65">
        <f t="shared" si="6"/>
        <v>9.5277777777777768</v>
      </c>
      <c r="E103" s="65">
        <f t="shared" si="7"/>
        <v>0.80555555555555536</v>
      </c>
      <c r="F103" s="67">
        <f t="shared" si="8"/>
        <v>179.37500000000003</v>
      </c>
    </row>
    <row r="104" spans="1:6" x14ac:dyDescent="0.25">
      <c r="A104" s="55">
        <v>102</v>
      </c>
      <c r="B104" s="64">
        <v>37.1</v>
      </c>
      <c r="C104" s="66">
        <v>0</v>
      </c>
      <c r="D104" s="65">
        <f t="shared" si="6"/>
        <v>10.305555555555555</v>
      </c>
      <c r="E104" s="65">
        <f t="shared" si="7"/>
        <v>0.77777777777777857</v>
      </c>
      <c r="F104" s="67">
        <f t="shared" si="8"/>
        <v>189.29166666666669</v>
      </c>
    </row>
    <row r="105" spans="1:6" x14ac:dyDescent="0.25">
      <c r="A105" s="55">
        <v>103</v>
      </c>
      <c r="B105" s="64">
        <v>40</v>
      </c>
      <c r="C105" s="66">
        <v>0</v>
      </c>
      <c r="D105" s="65">
        <f t="shared" si="6"/>
        <v>11.111111111111111</v>
      </c>
      <c r="E105" s="65">
        <f t="shared" si="7"/>
        <v>0.80555555555555536</v>
      </c>
      <c r="F105" s="67">
        <f t="shared" si="8"/>
        <v>200.00000000000003</v>
      </c>
    </row>
    <row r="106" spans="1:6" x14ac:dyDescent="0.25">
      <c r="A106" s="55">
        <v>104</v>
      </c>
      <c r="B106" s="64">
        <v>40</v>
      </c>
      <c r="C106" s="66">
        <v>0</v>
      </c>
      <c r="D106" s="65">
        <f t="shared" si="6"/>
        <v>11.111111111111111</v>
      </c>
      <c r="E106" s="65">
        <f t="shared" si="7"/>
        <v>0</v>
      </c>
      <c r="F106" s="67">
        <f t="shared" si="8"/>
        <v>211.11111111111114</v>
      </c>
    </row>
    <row r="107" spans="1:6" x14ac:dyDescent="0.25">
      <c r="A107" s="55">
        <v>105</v>
      </c>
      <c r="B107" s="64">
        <v>40</v>
      </c>
      <c r="C107" s="66">
        <v>0</v>
      </c>
      <c r="D107" s="65">
        <f t="shared" si="6"/>
        <v>11.111111111111111</v>
      </c>
      <c r="E107" s="65">
        <f t="shared" si="7"/>
        <v>0</v>
      </c>
      <c r="F107" s="67">
        <f t="shared" si="8"/>
        <v>222.22222222222226</v>
      </c>
    </row>
    <row r="108" spans="1:6" x14ac:dyDescent="0.25">
      <c r="A108" s="55">
        <v>106</v>
      </c>
      <c r="B108" s="64">
        <v>40</v>
      </c>
      <c r="C108" s="66">
        <v>0</v>
      </c>
      <c r="D108" s="65">
        <f t="shared" si="6"/>
        <v>11.111111111111111</v>
      </c>
      <c r="E108" s="65">
        <f t="shared" si="7"/>
        <v>0</v>
      </c>
      <c r="F108" s="67">
        <f t="shared" si="8"/>
        <v>233.33333333333337</v>
      </c>
    </row>
    <row r="109" spans="1:6" x14ac:dyDescent="0.25">
      <c r="A109" s="55">
        <v>107</v>
      </c>
      <c r="B109" s="64">
        <v>40</v>
      </c>
      <c r="C109" s="66">
        <v>0</v>
      </c>
      <c r="D109" s="65">
        <f t="shared" si="6"/>
        <v>11.111111111111111</v>
      </c>
      <c r="E109" s="65">
        <f t="shared" si="7"/>
        <v>0</v>
      </c>
      <c r="F109" s="67">
        <f t="shared" si="8"/>
        <v>244.44444444444449</v>
      </c>
    </row>
    <row r="110" spans="1:6" x14ac:dyDescent="0.25">
      <c r="A110" s="55">
        <v>108</v>
      </c>
      <c r="B110" s="64">
        <v>40</v>
      </c>
      <c r="C110" s="66">
        <v>0</v>
      </c>
      <c r="D110" s="65">
        <f t="shared" si="6"/>
        <v>11.111111111111111</v>
      </c>
      <c r="E110" s="65">
        <f t="shared" si="7"/>
        <v>0</v>
      </c>
      <c r="F110" s="67">
        <f t="shared" si="8"/>
        <v>255.5555555555556</v>
      </c>
    </row>
    <row r="111" spans="1:6" x14ac:dyDescent="0.25">
      <c r="A111" s="55">
        <v>109</v>
      </c>
      <c r="B111" s="64">
        <v>40</v>
      </c>
      <c r="C111" s="66">
        <v>0</v>
      </c>
      <c r="D111" s="65">
        <f t="shared" si="6"/>
        <v>11.111111111111111</v>
      </c>
      <c r="E111" s="65">
        <f t="shared" si="7"/>
        <v>0</v>
      </c>
      <c r="F111" s="67">
        <f t="shared" si="8"/>
        <v>266.66666666666669</v>
      </c>
    </row>
    <row r="112" spans="1:6" x14ac:dyDescent="0.25">
      <c r="A112" s="55">
        <v>110</v>
      </c>
      <c r="B112" s="64">
        <v>40</v>
      </c>
      <c r="C112" s="66">
        <v>0</v>
      </c>
      <c r="D112" s="65">
        <f t="shared" si="6"/>
        <v>11.111111111111111</v>
      </c>
      <c r="E112" s="65">
        <f t="shared" si="7"/>
        <v>0</v>
      </c>
      <c r="F112" s="67">
        <f t="shared" si="8"/>
        <v>277.77777777777777</v>
      </c>
    </row>
    <row r="113" spans="1:6" x14ac:dyDescent="0.25">
      <c r="A113" s="55">
        <v>111</v>
      </c>
      <c r="B113" s="64">
        <v>40</v>
      </c>
      <c r="C113" s="66">
        <v>0</v>
      </c>
      <c r="D113" s="65">
        <f t="shared" si="6"/>
        <v>11.111111111111111</v>
      </c>
      <c r="E113" s="65">
        <f t="shared" si="7"/>
        <v>0</v>
      </c>
      <c r="F113" s="67">
        <f t="shared" si="8"/>
        <v>288.88888888888886</v>
      </c>
    </row>
    <row r="114" spans="1:6" x14ac:dyDescent="0.25">
      <c r="A114" s="55">
        <v>112</v>
      </c>
      <c r="B114" s="64">
        <v>40</v>
      </c>
      <c r="C114" s="66">
        <v>0</v>
      </c>
      <c r="D114" s="65">
        <f t="shared" si="6"/>
        <v>11.111111111111111</v>
      </c>
      <c r="E114" s="65">
        <f t="shared" si="7"/>
        <v>0</v>
      </c>
      <c r="F114" s="67">
        <f t="shared" si="8"/>
        <v>299.99999999999994</v>
      </c>
    </row>
    <row r="115" spans="1:6" x14ac:dyDescent="0.25">
      <c r="A115" s="55">
        <v>113</v>
      </c>
      <c r="B115" s="64">
        <v>40</v>
      </c>
      <c r="C115" s="66">
        <v>0</v>
      </c>
      <c r="D115" s="65">
        <f t="shared" si="6"/>
        <v>11.111111111111111</v>
      </c>
      <c r="E115" s="65">
        <f t="shared" si="7"/>
        <v>0</v>
      </c>
      <c r="F115" s="67">
        <f t="shared" si="8"/>
        <v>311.11111111111103</v>
      </c>
    </row>
    <row r="116" spans="1:6" x14ac:dyDescent="0.25">
      <c r="A116" s="55">
        <v>114</v>
      </c>
      <c r="B116" s="64">
        <v>40</v>
      </c>
      <c r="C116" s="66">
        <v>0</v>
      </c>
      <c r="D116" s="65">
        <f t="shared" si="6"/>
        <v>11.111111111111111</v>
      </c>
      <c r="E116" s="65">
        <f t="shared" si="7"/>
        <v>0</v>
      </c>
      <c r="F116" s="67">
        <f t="shared" si="8"/>
        <v>322.22222222222211</v>
      </c>
    </row>
    <row r="117" spans="1:6" x14ac:dyDescent="0.25">
      <c r="A117" s="55">
        <v>115</v>
      </c>
      <c r="B117" s="64">
        <v>40</v>
      </c>
      <c r="C117" s="66">
        <v>0</v>
      </c>
      <c r="D117" s="65">
        <f t="shared" si="6"/>
        <v>11.111111111111111</v>
      </c>
      <c r="E117" s="65">
        <f t="shared" si="7"/>
        <v>0</v>
      </c>
      <c r="F117" s="67">
        <f t="shared" si="8"/>
        <v>333.3333333333332</v>
      </c>
    </row>
    <row r="118" spans="1:6" x14ac:dyDescent="0.25">
      <c r="A118" s="55">
        <v>116</v>
      </c>
      <c r="B118" s="64">
        <v>40</v>
      </c>
      <c r="C118" s="66">
        <v>0</v>
      </c>
      <c r="D118" s="65">
        <f t="shared" si="6"/>
        <v>11.111111111111111</v>
      </c>
      <c r="E118" s="65">
        <f t="shared" si="7"/>
        <v>0</v>
      </c>
      <c r="F118" s="67">
        <f t="shared" si="8"/>
        <v>344.44444444444429</v>
      </c>
    </row>
    <row r="119" spans="1:6" x14ac:dyDescent="0.25">
      <c r="A119" s="55">
        <v>117</v>
      </c>
      <c r="B119" s="64">
        <v>40</v>
      </c>
      <c r="C119" s="66">
        <v>0</v>
      </c>
      <c r="D119" s="65">
        <f t="shared" si="6"/>
        <v>11.111111111111111</v>
      </c>
      <c r="E119" s="65">
        <f t="shared" si="7"/>
        <v>0</v>
      </c>
      <c r="F119" s="67">
        <f t="shared" si="8"/>
        <v>355.55555555555537</v>
      </c>
    </row>
    <row r="120" spans="1:6" x14ac:dyDescent="0.25">
      <c r="A120" s="55">
        <v>118</v>
      </c>
      <c r="B120" s="64">
        <v>40</v>
      </c>
      <c r="C120" s="66">
        <v>0</v>
      </c>
      <c r="D120" s="65">
        <f t="shared" si="6"/>
        <v>11.111111111111111</v>
      </c>
      <c r="E120" s="65">
        <f t="shared" si="7"/>
        <v>0</v>
      </c>
      <c r="F120" s="67">
        <f t="shared" si="8"/>
        <v>366.66666666666646</v>
      </c>
    </row>
    <row r="121" spans="1:6" x14ac:dyDescent="0.25">
      <c r="A121" s="55">
        <v>119</v>
      </c>
      <c r="B121" s="64">
        <v>38</v>
      </c>
      <c r="C121" s="66">
        <v>0</v>
      </c>
      <c r="D121" s="65">
        <f t="shared" si="6"/>
        <v>10.555555555555555</v>
      </c>
      <c r="E121" s="65">
        <f t="shared" si="7"/>
        <v>-0.55555555555555536</v>
      </c>
      <c r="F121" s="67">
        <f t="shared" si="8"/>
        <v>377.49999999999977</v>
      </c>
    </row>
    <row r="122" spans="1:6" x14ac:dyDescent="0.25">
      <c r="A122" s="55">
        <v>120</v>
      </c>
      <c r="B122" s="64">
        <v>36</v>
      </c>
      <c r="C122" s="66">
        <v>0</v>
      </c>
      <c r="D122" s="65">
        <f t="shared" si="6"/>
        <v>10</v>
      </c>
      <c r="E122" s="65">
        <f t="shared" si="7"/>
        <v>-0.55555555555555536</v>
      </c>
      <c r="F122" s="67">
        <f t="shared" si="8"/>
        <v>387.77777777777754</v>
      </c>
    </row>
    <row r="123" spans="1:6" x14ac:dyDescent="0.25">
      <c r="A123" s="55">
        <v>121</v>
      </c>
      <c r="B123" s="64">
        <v>34</v>
      </c>
      <c r="C123" s="66">
        <v>0</v>
      </c>
      <c r="D123" s="65">
        <f t="shared" si="6"/>
        <v>9.4444444444444446</v>
      </c>
      <c r="E123" s="65">
        <f t="shared" si="7"/>
        <v>-0.55555555555555536</v>
      </c>
      <c r="F123" s="67">
        <f t="shared" si="8"/>
        <v>397.49999999999977</v>
      </c>
    </row>
    <row r="124" spans="1:6" x14ac:dyDescent="0.25">
      <c r="A124" s="55">
        <v>122</v>
      </c>
      <c r="B124" s="64">
        <v>32</v>
      </c>
      <c r="C124" s="66">
        <v>0</v>
      </c>
      <c r="D124" s="65">
        <f t="shared" si="6"/>
        <v>8.8888888888888893</v>
      </c>
      <c r="E124" s="65">
        <f t="shared" si="7"/>
        <v>-0.55555555555555536</v>
      </c>
      <c r="F124" s="67">
        <f t="shared" si="8"/>
        <v>406.66666666666646</v>
      </c>
    </row>
    <row r="125" spans="1:6" x14ac:dyDescent="0.25">
      <c r="A125" s="55">
        <v>123</v>
      </c>
      <c r="B125" s="64">
        <v>30</v>
      </c>
      <c r="C125" s="66">
        <v>0</v>
      </c>
      <c r="D125" s="65">
        <f t="shared" si="6"/>
        <v>8.3333333333333339</v>
      </c>
      <c r="E125" s="65">
        <f t="shared" si="7"/>
        <v>-0.55555555555555536</v>
      </c>
      <c r="F125" s="67">
        <f t="shared" si="8"/>
        <v>415.27777777777754</v>
      </c>
    </row>
    <row r="126" spans="1:6" x14ac:dyDescent="0.25">
      <c r="A126" s="55">
        <v>124</v>
      </c>
      <c r="B126" s="64">
        <v>28</v>
      </c>
      <c r="C126" s="66">
        <v>0</v>
      </c>
      <c r="D126" s="65">
        <f t="shared" si="6"/>
        <v>7.7777777777777777</v>
      </c>
      <c r="E126" s="65">
        <f t="shared" si="7"/>
        <v>-0.55555555555555625</v>
      </c>
      <c r="F126" s="67">
        <f t="shared" si="8"/>
        <v>423.33333333333309</v>
      </c>
    </row>
    <row r="127" spans="1:6" x14ac:dyDescent="0.25">
      <c r="A127" s="55">
        <v>125</v>
      </c>
      <c r="B127" s="64">
        <v>26</v>
      </c>
      <c r="C127" s="66">
        <v>0</v>
      </c>
      <c r="D127" s="65">
        <f t="shared" si="6"/>
        <v>7.2222222222222223</v>
      </c>
      <c r="E127" s="65">
        <f t="shared" si="7"/>
        <v>-0.55555555555555536</v>
      </c>
      <c r="F127" s="67">
        <f t="shared" si="8"/>
        <v>430.83333333333309</v>
      </c>
    </row>
    <row r="128" spans="1:6" x14ac:dyDescent="0.25">
      <c r="A128" s="55">
        <v>126</v>
      </c>
      <c r="B128" s="64">
        <v>24</v>
      </c>
      <c r="C128" s="66">
        <v>0</v>
      </c>
      <c r="D128" s="65">
        <f t="shared" si="6"/>
        <v>6.6666666666666661</v>
      </c>
      <c r="E128" s="65">
        <f t="shared" si="7"/>
        <v>-0.55555555555555625</v>
      </c>
      <c r="F128" s="67">
        <f t="shared" si="8"/>
        <v>437.77777777777754</v>
      </c>
    </row>
    <row r="129" spans="1:6" x14ac:dyDescent="0.25">
      <c r="A129" s="55">
        <v>127</v>
      </c>
      <c r="B129" s="64">
        <v>22</v>
      </c>
      <c r="C129" s="66">
        <v>0</v>
      </c>
      <c r="D129" s="65">
        <f t="shared" si="6"/>
        <v>6.1111111111111107</v>
      </c>
      <c r="E129" s="65">
        <f t="shared" si="7"/>
        <v>-0.55555555555555536</v>
      </c>
      <c r="F129" s="67">
        <f t="shared" si="8"/>
        <v>444.16666666666646</v>
      </c>
    </row>
    <row r="130" spans="1:6" x14ac:dyDescent="0.25">
      <c r="A130" s="55">
        <v>128</v>
      </c>
      <c r="B130" s="64">
        <v>20</v>
      </c>
      <c r="C130" s="66">
        <v>0</v>
      </c>
      <c r="D130" s="65">
        <f t="shared" si="6"/>
        <v>5.5555555555555554</v>
      </c>
      <c r="E130" s="65">
        <f t="shared" si="7"/>
        <v>-0.55555555555555536</v>
      </c>
      <c r="F130" s="67">
        <f t="shared" si="8"/>
        <v>449.99999999999977</v>
      </c>
    </row>
    <row r="131" spans="1:6" x14ac:dyDescent="0.25">
      <c r="A131" s="55">
        <v>129</v>
      </c>
      <c r="B131" s="64">
        <v>20</v>
      </c>
      <c r="C131" s="66">
        <v>0</v>
      </c>
      <c r="D131" s="65">
        <f t="shared" si="6"/>
        <v>5.5555555555555554</v>
      </c>
      <c r="E131" s="65">
        <f t="shared" si="7"/>
        <v>0</v>
      </c>
      <c r="F131" s="67">
        <f t="shared" si="8"/>
        <v>455.55555555555532</v>
      </c>
    </row>
    <row r="132" spans="1:6" x14ac:dyDescent="0.25">
      <c r="A132" s="55">
        <v>130</v>
      </c>
      <c r="B132" s="64">
        <v>20</v>
      </c>
      <c r="C132" s="66">
        <v>0</v>
      </c>
      <c r="D132" s="65">
        <f t="shared" si="6"/>
        <v>5.5555555555555554</v>
      </c>
      <c r="E132" s="65">
        <f t="shared" si="7"/>
        <v>0</v>
      </c>
      <c r="F132" s="67">
        <f t="shared" si="8"/>
        <v>461.11111111111086</v>
      </c>
    </row>
    <row r="133" spans="1:6" x14ac:dyDescent="0.25">
      <c r="A133" s="55">
        <v>131</v>
      </c>
      <c r="B133" s="64">
        <v>21.7</v>
      </c>
      <c r="C133" s="66">
        <v>0</v>
      </c>
      <c r="D133" s="65">
        <f t="shared" si="6"/>
        <v>6.0277777777777777</v>
      </c>
      <c r="E133" s="65">
        <f t="shared" si="7"/>
        <v>0.47222222222222232</v>
      </c>
      <c r="F133" s="67">
        <f t="shared" si="8"/>
        <v>466.90277777777754</v>
      </c>
    </row>
    <row r="134" spans="1:6" x14ac:dyDescent="0.25">
      <c r="A134" s="55">
        <v>132</v>
      </c>
      <c r="B134" s="64">
        <v>23.3</v>
      </c>
      <c r="C134" s="66">
        <v>0</v>
      </c>
      <c r="D134" s="65">
        <f t="shared" si="6"/>
        <v>6.4722222222222223</v>
      </c>
      <c r="E134" s="65">
        <f t="shared" si="7"/>
        <v>0.44444444444444464</v>
      </c>
      <c r="F134" s="67">
        <f t="shared" si="8"/>
        <v>473.15277777777754</v>
      </c>
    </row>
    <row r="135" spans="1:6" x14ac:dyDescent="0.25">
      <c r="A135" s="55">
        <v>133</v>
      </c>
      <c r="B135" s="64">
        <v>25</v>
      </c>
      <c r="C135" s="66">
        <v>0</v>
      </c>
      <c r="D135" s="65">
        <f t="shared" si="6"/>
        <v>6.9444444444444446</v>
      </c>
      <c r="E135" s="65">
        <f t="shared" si="7"/>
        <v>0.47222222222222232</v>
      </c>
      <c r="F135" s="67">
        <f t="shared" si="8"/>
        <v>479.86111111111086</v>
      </c>
    </row>
    <row r="136" spans="1:6" x14ac:dyDescent="0.25">
      <c r="A136" s="55">
        <v>134</v>
      </c>
      <c r="B136" s="64">
        <v>26.7</v>
      </c>
      <c r="C136" s="66">
        <v>0</v>
      </c>
      <c r="D136" s="65">
        <f t="shared" si="6"/>
        <v>7.4166666666666661</v>
      </c>
      <c r="E136" s="65">
        <f t="shared" si="7"/>
        <v>0.47222222222222143</v>
      </c>
      <c r="F136" s="67">
        <f t="shared" si="8"/>
        <v>487.0416666666664</v>
      </c>
    </row>
    <row r="137" spans="1:6" x14ac:dyDescent="0.25">
      <c r="A137" s="55">
        <v>135</v>
      </c>
      <c r="B137" s="64">
        <v>28.3</v>
      </c>
      <c r="C137" s="66">
        <v>0</v>
      </c>
      <c r="D137" s="65">
        <f t="shared" si="6"/>
        <v>7.8611111111111107</v>
      </c>
      <c r="E137" s="65">
        <f t="shared" si="7"/>
        <v>0.44444444444444464</v>
      </c>
      <c r="F137" s="67">
        <f t="shared" si="8"/>
        <v>494.68055555555532</v>
      </c>
    </row>
    <row r="138" spans="1:6" x14ac:dyDescent="0.25">
      <c r="A138" s="55">
        <v>136</v>
      </c>
      <c r="B138" s="64">
        <v>30</v>
      </c>
      <c r="C138" s="66">
        <v>0</v>
      </c>
      <c r="D138" s="65">
        <f t="shared" si="6"/>
        <v>8.3333333333333339</v>
      </c>
      <c r="E138" s="65">
        <f t="shared" si="7"/>
        <v>0.47222222222222321</v>
      </c>
      <c r="F138" s="67">
        <f t="shared" si="8"/>
        <v>502.77777777777754</v>
      </c>
    </row>
    <row r="139" spans="1:6" x14ac:dyDescent="0.25">
      <c r="A139" s="55">
        <v>137</v>
      </c>
      <c r="B139" s="64">
        <v>31.7</v>
      </c>
      <c r="C139" s="66">
        <v>0</v>
      </c>
      <c r="D139" s="65">
        <f t="shared" si="6"/>
        <v>8.8055555555555554</v>
      </c>
      <c r="E139" s="65">
        <f t="shared" si="7"/>
        <v>0.47222222222222143</v>
      </c>
      <c r="F139" s="67">
        <f t="shared" si="8"/>
        <v>511.347222222222</v>
      </c>
    </row>
    <row r="140" spans="1:6" x14ac:dyDescent="0.25">
      <c r="A140" s="55">
        <v>138</v>
      </c>
      <c r="B140" s="64">
        <v>33.299999999999997</v>
      </c>
      <c r="C140" s="66">
        <v>0</v>
      </c>
      <c r="D140" s="65">
        <f t="shared" si="6"/>
        <v>9.2499999999999982</v>
      </c>
      <c r="E140" s="65">
        <f t="shared" si="7"/>
        <v>0.44444444444444287</v>
      </c>
      <c r="F140" s="67">
        <f t="shared" si="8"/>
        <v>520.37499999999977</v>
      </c>
    </row>
    <row r="141" spans="1:6" x14ac:dyDescent="0.25">
      <c r="A141" s="55">
        <v>139</v>
      </c>
      <c r="B141" s="64">
        <v>35</v>
      </c>
      <c r="C141" s="66">
        <v>0</v>
      </c>
      <c r="D141" s="65">
        <f t="shared" ref="D141:D204" si="9">B141/3.6</f>
        <v>9.7222222222222214</v>
      </c>
      <c r="E141" s="65">
        <f t="shared" si="7"/>
        <v>0.47222222222222321</v>
      </c>
      <c r="F141" s="67">
        <f t="shared" si="8"/>
        <v>529.86111111111086</v>
      </c>
    </row>
    <row r="142" spans="1:6" x14ac:dyDescent="0.25">
      <c r="A142" s="55">
        <v>140</v>
      </c>
      <c r="B142" s="64">
        <v>36.700000000000003</v>
      </c>
      <c r="C142" s="66">
        <v>0</v>
      </c>
      <c r="D142" s="65">
        <f t="shared" si="9"/>
        <v>10.194444444444445</v>
      </c>
      <c r="E142" s="65">
        <f t="shared" ref="E142:E205" si="10">D142-D141</f>
        <v>0.47222222222222321</v>
      </c>
      <c r="F142" s="67">
        <f t="shared" ref="F142:F205" si="11">D141+(E142/2)+F141</f>
        <v>539.81944444444423</v>
      </c>
    </row>
    <row r="143" spans="1:6" x14ac:dyDescent="0.25">
      <c r="A143" s="55">
        <v>141</v>
      </c>
      <c r="B143" s="64">
        <v>38.299999999999997</v>
      </c>
      <c r="C143" s="66">
        <v>0</v>
      </c>
      <c r="D143" s="65">
        <f t="shared" si="9"/>
        <v>10.638888888888888</v>
      </c>
      <c r="E143" s="65">
        <f t="shared" si="10"/>
        <v>0.44444444444444287</v>
      </c>
      <c r="F143" s="67">
        <f t="shared" si="11"/>
        <v>550.23611111111086</v>
      </c>
    </row>
    <row r="144" spans="1:6" x14ac:dyDescent="0.25">
      <c r="A144" s="55">
        <v>142</v>
      </c>
      <c r="B144" s="64">
        <v>40</v>
      </c>
      <c r="C144" s="66">
        <v>0</v>
      </c>
      <c r="D144" s="65">
        <f t="shared" si="9"/>
        <v>11.111111111111111</v>
      </c>
      <c r="E144" s="65">
        <f t="shared" si="10"/>
        <v>0.47222222222222321</v>
      </c>
      <c r="F144" s="67">
        <f t="shared" si="11"/>
        <v>561.11111111111086</v>
      </c>
    </row>
    <row r="145" spans="1:6" x14ac:dyDescent="0.25">
      <c r="A145" s="55">
        <v>143</v>
      </c>
      <c r="B145" s="64">
        <v>38</v>
      </c>
      <c r="C145" s="66">
        <v>0</v>
      </c>
      <c r="D145" s="65">
        <f t="shared" si="9"/>
        <v>10.555555555555555</v>
      </c>
      <c r="E145" s="65">
        <f t="shared" si="10"/>
        <v>-0.55555555555555536</v>
      </c>
      <c r="F145" s="67">
        <f t="shared" si="11"/>
        <v>571.94444444444423</v>
      </c>
    </row>
    <row r="146" spans="1:6" x14ac:dyDescent="0.25">
      <c r="A146" s="55">
        <v>144</v>
      </c>
      <c r="B146" s="64">
        <v>36</v>
      </c>
      <c r="C146" s="66">
        <v>0</v>
      </c>
      <c r="D146" s="65">
        <f t="shared" si="9"/>
        <v>10</v>
      </c>
      <c r="E146" s="65">
        <f t="shared" si="10"/>
        <v>-0.55555555555555536</v>
      </c>
      <c r="F146" s="67">
        <f t="shared" si="11"/>
        <v>582.22222222222206</v>
      </c>
    </row>
    <row r="147" spans="1:6" x14ac:dyDescent="0.25">
      <c r="A147" s="55">
        <v>145</v>
      </c>
      <c r="B147" s="64">
        <v>34</v>
      </c>
      <c r="C147" s="66">
        <v>0</v>
      </c>
      <c r="D147" s="65">
        <f t="shared" si="9"/>
        <v>9.4444444444444446</v>
      </c>
      <c r="E147" s="65">
        <f t="shared" si="10"/>
        <v>-0.55555555555555536</v>
      </c>
      <c r="F147" s="67">
        <f t="shared" si="11"/>
        <v>591.94444444444423</v>
      </c>
    </row>
    <row r="148" spans="1:6" x14ac:dyDescent="0.25">
      <c r="A148" s="55">
        <v>146</v>
      </c>
      <c r="B148" s="64">
        <v>32</v>
      </c>
      <c r="C148" s="66">
        <v>0</v>
      </c>
      <c r="D148" s="65">
        <f t="shared" si="9"/>
        <v>8.8888888888888893</v>
      </c>
      <c r="E148" s="65">
        <f t="shared" si="10"/>
        <v>-0.55555555555555536</v>
      </c>
      <c r="F148" s="67">
        <f t="shared" si="11"/>
        <v>601.11111111111086</v>
      </c>
    </row>
    <row r="149" spans="1:6" x14ac:dyDescent="0.25">
      <c r="A149" s="55">
        <v>147</v>
      </c>
      <c r="B149" s="64">
        <v>30</v>
      </c>
      <c r="C149" s="66">
        <v>0</v>
      </c>
      <c r="D149" s="65">
        <f t="shared" si="9"/>
        <v>8.3333333333333339</v>
      </c>
      <c r="E149" s="65">
        <f t="shared" si="10"/>
        <v>-0.55555555555555536</v>
      </c>
      <c r="F149" s="67">
        <f t="shared" si="11"/>
        <v>609.72222222222194</v>
      </c>
    </row>
    <row r="150" spans="1:6" x14ac:dyDescent="0.25">
      <c r="A150" s="55">
        <v>148</v>
      </c>
      <c r="B150" s="64">
        <v>28</v>
      </c>
      <c r="C150" s="66">
        <v>0</v>
      </c>
      <c r="D150" s="65">
        <f t="shared" si="9"/>
        <v>7.7777777777777777</v>
      </c>
      <c r="E150" s="65">
        <f t="shared" si="10"/>
        <v>-0.55555555555555625</v>
      </c>
      <c r="F150" s="67">
        <f t="shared" si="11"/>
        <v>617.77777777777749</v>
      </c>
    </row>
    <row r="151" spans="1:6" x14ac:dyDescent="0.25">
      <c r="A151" s="55">
        <v>149</v>
      </c>
      <c r="B151" s="64">
        <v>26</v>
      </c>
      <c r="C151" s="66">
        <v>0</v>
      </c>
      <c r="D151" s="65">
        <f t="shared" si="9"/>
        <v>7.2222222222222223</v>
      </c>
      <c r="E151" s="65">
        <f t="shared" si="10"/>
        <v>-0.55555555555555536</v>
      </c>
      <c r="F151" s="67">
        <f t="shared" si="11"/>
        <v>625.27777777777749</v>
      </c>
    </row>
    <row r="152" spans="1:6" x14ac:dyDescent="0.25">
      <c r="A152" s="55">
        <v>150</v>
      </c>
      <c r="B152" s="64">
        <v>24</v>
      </c>
      <c r="C152" s="66">
        <v>0</v>
      </c>
      <c r="D152" s="65">
        <f t="shared" si="9"/>
        <v>6.6666666666666661</v>
      </c>
      <c r="E152" s="65">
        <f t="shared" si="10"/>
        <v>-0.55555555555555625</v>
      </c>
      <c r="F152" s="67">
        <f t="shared" si="11"/>
        <v>632.22222222222194</v>
      </c>
    </row>
    <row r="153" spans="1:6" x14ac:dyDescent="0.25">
      <c r="A153" s="55">
        <v>151</v>
      </c>
      <c r="B153" s="64">
        <v>22</v>
      </c>
      <c r="C153" s="66">
        <v>0</v>
      </c>
      <c r="D153" s="65">
        <f t="shared" si="9"/>
        <v>6.1111111111111107</v>
      </c>
      <c r="E153" s="65">
        <f t="shared" si="10"/>
        <v>-0.55555555555555536</v>
      </c>
      <c r="F153" s="67">
        <f t="shared" si="11"/>
        <v>638.61111111111086</v>
      </c>
    </row>
    <row r="154" spans="1:6" x14ac:dyDescent="0.25">
      <c r="A154" s="55">
        <v>152</v>
      </c>
      <c r="B154" s="64">
        <v>20</v>
      </c>
      <c r="C154" s="66">
        <v>0</v>
      </c>
      <c r="D154" s="65">
        <f t="shared" si="9"/>
        <v>5.5555555555555554</v>
      </c>
      <c r="E154" s="65">
        <f t="shared" si="10"/>
        <v>-0.55555555555555536</v>
      </c>
      <c r="F154" s="67">
        <f t="shared" si="11"/>
        <v>644.44444444444423</v>
      </c>
    </row>
    <row r="155" spans="1:6" x14ac:dyDescent="0.25">
      <c r="A155" s="55">
        <v>153</v>
      </c>
      <c r="B155" s="64">
        <v>17.100000000000001</v>
      </c>
      <c r="C155" s="66">
        <v>0</v>
      </c>
      <c r="D155" s="65">
        <f t="shared" si="9"/>
        <v>4.75</v>
      </c>
      <c r="E155" s="65">
        <f t="shared" si="10"/>
        <v>-0.80555555555555536</v>
      </c>
      <c r="F155" s="67">
        <f t="shared" si="11"/>
        <v>649.59722222222206</v>
      </c>
    </row>
    <row r="156" spans="1:6" x14ac:dyDescent="0.25">
      <c r="A156" s="55">
        <v>154</v>
      </c>
      <c r="B156" s="64">
        <v>14.3</v>
      </c>
      <c r="C156" s="66">
        <v>0</v>
      </c>
      <c r="D156" s="65">
        <f t="shared" si="9"/>
        <v>3.9722222222222223</v>
      </c>
      <c r="E156" s="65">
        <f t="shared" si="10"/>
        <v>-0.77777777777777768</v>
      </c>
      <c r="F156" s="67">
        <f t="shared" si="11"/>
        <v>653.95833333333314</v>
      </c>
    </row>
    <row r="157" spans="1:6" x14ac:dyDescent="0.25">
      <c r="A157" s="55">
        <v>155</v>
      </c>
      <c r="B157" s="64">
        <v>11.4</v>
      </c>
      <c r="C157" s="66">
        <v>0</v>
      </c>
      <c r="D157" s="65">
        <f t="shared" si="9"/>
        <v>3.1666666666666665</v>
      </c>
      <c r="E157" s="65">
        <f t="shared" si="10"/>
        <v>-0.8055555555555558</v>
      </c>
      <c r="F157" s="67">
        <f t="shared" si="11"/>
        <v>657.5277777777776</v>
      </c>
    </row>
    <row r="158" spans="1:6" x14ac:dyDescent="0.25">
      <c r="A158" s="55">
        <v>156</v>
      </c>
      <c r="B158" s="64">
        <v>8.6</v>
      </c>
      <c r="C158" s="66">
        <v>0</v>
      </c>
      <c r="D158" s="65">
        <f t="shared" si="9"/>
        <v>2.3888888888888888</v>
      </c>
      <c r="E158" s="65">
        <f t="shared" si="10"/>
        <v>-0.77777777777777768</v>
      </c>
      <c r="F158" s="67">
        <f t="shared" si="11"/>
        <v>660.30555555555543</v>
      </c>
    </row>
    <row r="159" spans="1:6" x14ac:dyDescent="0.25">
      <c r="A159" s="55">
        <v>157</v>
      </c>
      <c r="B159" s="64">
        <v>5.7</v>
      </c>
      <c r="C159" s="66">
        <v>0</v>
      </c>
      <c r="D159" s="65">
        <f t="shared" si="9"/>
        <v>1.5833333333333333</v>
      </c>
      <c r="E159" s="65">
        <f t="shared" si="10"/>
        <v>-0.80555555555555558</v>
      </c>
      <c r="F159" s="67">
        <f t="shared" si="11"/>
        <v>662.29166666666652</v>
      </c>
    </row>
    <row r="160" spans="1:6" x14ac:dyDescent="0.25">
      <c r="A160" s="55">
        <v>158</v>
      </c>
      <c r="B160" s="64">
        <v>2.9</v>
      </c>
      <c r="C160" s="66">
        <v>0</v>
      </c>
      <c r="D160" s="65">
        <f t="shared" si="9"/>
        <v>0.80555555555555547</v>
      </c>
      <c r="E160" s="65">
        <f t="shared" si="10"/>
        <v>-0.77777777777777779</v>
      </c>
      <c r="F160" s="67">
        <f t="shared" si="11"/>
        <v>663.48611111111097</v>
      </c>
    </row>
    <row r="161" spans="1:6" x14ac:dyDescent="0.25">
      <c r="A161" s="55">
        <v>159</v>
      </c>
      <c r="B161" s="64">
        <v>0</v>
      </c>
      <c r="C161" s="66">
        <v>0</v>
      </c>
      <c r="D161" s="65">
        <f t="shared" si="9"/>
        <v>0</v>
      </c>
      <c r="E161" s="65">
        <f t="shared" si="10"/>
        <v>-0.80555555555555547</v>
      </c>
      <c r="F161" s="67">
        <f t="shared" si="11"/>
        <v>663.8888888888888</v>
      </c>
    </row>
    <row r="162" spans="1:6" x14ac:dyDescent="0.25">
      <c r="A162" s="55">
        <v>160</v>
      </c>
      <c r="B162" s="64">
        <v>0</v>
      </c>
      <c r="C162" s="66">
        <v>0</v>
      </c>
      <c r="D162" s="65">
        <f t="shared" si="9"/>
        <v>0</v>
      </c>
      <c r="E162" s="65">
        <f t="shared" si="10"/>
        <v>0</v>
      </c>
      <c r="F162" s="67">
        <f t="shared" si="11"/>
        <v>663.8888888888888</v>
      </c>
    </row>
    <row r="163" spans="1:6" x14ac:dyDescent="0.25">
      <c r="A163" s="55">
        <v>161</v>
      </c>
      <c r="B163" s="64">
        <v>0</v>
      </c>
      <c r="C163" s="66">
        <v>0</v>
      </c>
      <c r="D163" s="65">
        <f t="shared" si="9"/>
        <v>0</v>
      </c>
      <c r="E163" s="65">
        <f t="shared" si="10"/>
        <v>0</v>
      </c>
      <c r="F163" s="67">
        <f t="shared" si="11"/>
        <v>663.8888888888888</v>
      </c>
    </row>
    <row r="164" spans="1:6" x14ac:dyDescent="0.25">
      <c r="A164" s="55">
        <v>162</v>
      </c>
      <c r="B164" s="64">
        <v>0</v>
      </c>
      <c r="C164" s="66">
        <v>0</v>
      </c>
      <c r="D164" s="65">
        <f t="shared" si="9"/>
        <v>0</v>
      </c>
      <c r="E164" s="65">
        <f t="shared" si="10"/>
        <v>0</v>
      </c>
      <c r="F164" s="67">
        <f t="shared" si="11"/>
        <v>663.8888888888888</v>
      </c>
    </row>
    <row r="165" spans="1:6" x14ac:dyDescent="0.25">
      <c r="A165" s="55">
        <v>163</v>
      </c>
      <c r="B165" s="64">
        <v>0</v>
      </c>
      <c r="C165" s="66">
        <v>0</v>
      </c>
      <c r="D165" s="65">
        <f t="shared" si="9"/>
        <v>0</v>
      </c>
      <c r="E165" s="65">
        <f t="shared" si="10"/>
        <v>0</v>
      </c>
      <c r="F165" s="67">
        <f t="shared" si="11"/>
        <v>663.8888888888888</v>
      </c>
    </row>
    <row r="166" spans="1:6" x14ac:dyDescent="0.25">
      <c r="A166" s="55">
        <v>164</v>
      </c>
      <c r="B166" s="64">
        <v>0</v>
      </c>
      <c r="C166" s="66">
        <v>0</v>
      </c>
      <c r="D166" s="65">
        <f t="shared" si="9"/>
        <v>0</v>
      </c>
      <c r="E166" s="65">
        <f t="shared" si="10"/>
        <v>0</v>
      </c>
      <c r="F166" s="67">
        <f t="shared" si="11"/>
        <v>663.8888888888888</v>
      </c>
    </row>
    <row r="167" spans="1:6" x14ac:dyDescent="0.25">
      <c r="A167" s="55">
        <v>165</v>
      </c>
      <c r="B167" s="64">
        <v>0</v>
      </c>
      <c r="C167" s="66">
        <v>0</v>
      </c>
      <c r="D167" s="65">
        <f t="shared" si="9"/>
        <v>0</v>
      </c>
      <c r="E167" s="65">
        <f t="shared" si="10"/>
        <v>0</v>
      </c>
      <c r="F167" s="67">
        <f t="shared" si="11"/>
        <v>663.8888888888888</v>
      </c>
    </row>
    <row r="168" spans="1:6" x14ac:dyDescent="0.25">
      <c r="A168" s="55">
        <v>166</v>
      </c>
      <c r="B168" s="64">
        <v>0</v>
      </c>
      <c r="C168" s="66">
        <v>0</v>
      </c>
      <c r="D168" s="65">
        <f t="shared" si="9"/>
        <v>0</v>
      </c>
      <c r="E168" s="65">
        <f t="shared" si="10"/>
        <v>0</v>
      </c>
      <c r="F168" s="67">
        <f t="shared" si="11"/>
        <v>663.8888888888888</v>
      </c>
    </row>
    <row r="169" spans="1:6" x14ac:dyDescent="0.25">
      <c r="A169" s="55">
        <v>167</v>
      </c>
      <c r="B169" s="64">
        <v>0</v>
      </c>
      <c r="C169" s="66">
        <v>0</v>
      </c>
      <c r="D169" s="65">
        <f t="shared" si="9"/>
        <v>0</v>
      </c>
      <c r="E169" s="65">
        <f t="shared" si="10"/>
        <v>0</v>
      </c>
      <c r="F169" s="67">
        <f t="shared" si="11"/>
        <v>663.8888888888888</v>
      </c>
    </row>
    <row r="170" spans="1:6" x14ac:dyDescent="0.25">
      <c r="A170" s="55">
        <v>168</v>
      </c>
      <c r="B170" s="64">
        <v>0</v>
      </c>
      <c r="C170" s="66">
        <v>0</v>
      </c>
      <c r="D170" s="65">
        <f t="shared" si="9"/>
        <v>0</v>
      </c>
      <c r="E170" s="65">
        <f t="shared" si="10"/>
        <v>0</v>
      </c>
      <c r="F170" s="67">
        <f t="shared" si="11"/>
        <v>663.8888888888888</v>
      </c>
    </row>
    <row r="171" spans="1:6" x14ac:dyDescent="0.25">
      <c r="A171" s="55">
        <v>169</v>
      </c>
      <c r="B171" s="64">
        <v>0</v>
      </c>
      <c r="C171" s="66">
        <v>0</v>
      </c>
      <c r="D171" s="65">
        <f t="shared" si="9"/>
        <v>0</v>
      </c>
      <c r="E171" s="65">
        <f t="shared" si="10"/>
        <v>0</v>
      </c>
      <c r="F171" s="67">
        <f t="shared" si="11"/>
        <v>663.8888888888888</v>
      </c>
    </row>
    <row r="172" spans="1:6" x14ac:dyDescent="0.25">
      <c r="A172" s="55">
        <v>170</v>
      </c>
      <c r="B172" s="64">
        <v>0</v>
      </c>
      <c r="C172" s="66">
        <v>0</v>
      </c>
      <c r="D172" s="65">
        <f t="shared" si="9"/>
        <v>0</v>
      </c>
      <c r="E172" s="65">
        <f t="shared" si="10"/>
        <v>0</v>
      </c>
      <c r="F172" s="67">
        <f t="shared" si="11"/>
        <v>663.8888888888888</v>
      </c>
    </row>
    <row r="173" spans="1:6" x14ac:dyDescent="0.25">
      <c r="A173" s="55">
        <v>171</v>
      </c>
      <c r="B173" s="64">
        <v>0</v>
      </c>
      <c r="C173" s="66">
        <v>0</v>
      </c>
      <c r="D173" s="65">
        <f t="shared" si="9"/>
        <v>0</v>
      </c>
      <c r="E173" s="65">
        <f t="shared" si="10"/>
        <v>0</v>
      </c>
      <c r="F173" s="67">
        <f t="shared" si="11"/>
        <v>663.8888888888888</v>
      </c>
    </row>
    <row r="174" spans="1:6" x14ac:dyDescent="0.25">
      <c r="A174" s="55">
        <v>172</v>
      </c>
      <c r="B174" s="64">
        <v>0</v>
      </c>
      <c r="C174" s="66">
        <v>0</v>
      </c>
      <c r="D174" s="65">
        <f t="shared" si="9"/>
        <v>0</v>
      </c>
      <c r="E174" s="65">
        <f t="shared" si="10"/>
        <v>0</v>
      </c>
      <c r="F174" s="67">
        <f t="shared" si="11"/>
        <v>663.8888888888888</v>
      </c>
    </row>
    <row r="175" spans="1:6" x14ac:dyDescent="0.25">
      <c r="A175" s="55">
        <v>173</v>
      </c>
      <c r="B175" s="64">
        <v>0</v>
      </c>
      <c r="C175" s="66">
        <v>0</v>
      </c>
      <c r="D175" s="65">
        <f t="shared" si="9"/>
        <v>0</v>
      </c>
      <c r="E175" s="65">
        <f t="shared" si="10"/>
        <v>0</v>
      </c>
      <c r="F175" s="67">
        <f t="shared" si="11"/>
        <v>663.8888888888888</v>
      </c>
    </row>
    <row r="176" spans="1:6" x14ac:dyDescent="0.25">
      <c r="A176" s="55">
        <v>174</v>
      </c>
      <c r="B176" s="64">
        <v>0</v>
      </c>
      <c r="C176" s="66">
        <v>0</v>
      </c>
      <c r="D176" s="65">
        <f t="shared" si="9"/>
        <v>0</v>
      </c>
      <c r="E176" s="65">
        <f t="shared" si="10"/>
        <v>0</v>
      </c>
      <c r="F176" s="67">
        <f t="shared" si="11"/>
        <v>663.8888888888888</v>
      </c>
    </row>
    <row r="177" spans="1:6" x14ac:dyDescent="0.25">
      <c r="A177" s="55">
        <v>175</v>
      </c>
      <c r="B177" s="64">
        <v>0</v>
      </c>
      <c r="C177" s="66">
        <v>0</v>
      </c>
      <c r="D177" s="65">
        <f t="shared" si="9"/>
        <v>0</v>
      </c>
      <c r="E177" s="65">
        <f t="shared" si="10"/>
        <v>0</v>
      </c>
      <c r="F177" s="67">
        <f t="shared" si="11"/>
        <v>663.8888888888888</v>
      </c>
    </row>
    <row r="178" spans="1:6" x14ac:dyDescent="0.25">
      <c r="A178" s="55">
        <v>176</v>
      </c>
      <c r="B178" s="64">
        <v>0</v>
      </c>
      <c r="C178" s="66">
        <v>0</v>
      </c>
      <c r="D178" s="65">
        <f t="shared" si="9"/>
        <v>0</v>
      </c>
      <c r="E178" s="65">
        <f t="shared" si="10"/>
        <v>0</v>
      </c>
      <c r="F178" s="67">
        <f t="shared" si="11"/>
        <v>663.8888888888888</v>
      </c>
    </row>
    <row r="179" spans="1:6" x14ac:dyDescent="0.25">
      <c r="A179" s="55">
        <v>177</v>
      </c>
      <c r="B179" s="64">
        <v>0</v>
      </c>
      <c r="C179" s="66">
        <v>0</v>
      </c>
      <c r="D179" s="65">
        <f t="shared" si="9"/>
        <v>0</v>
      </c>
      <c r="E179" s="65">
        <f t="shared" si="10"/>
        <v>0</v>
      </c>
      <c r="F179" s="67">
        <f t="shared" si="11"/>
        <v>663.8888888888888</v>
      </c>
    </row>
    <row r="180" spans="1:6" x14ac:dyDescent="0.25">
      <c r="A180" s="55">
        <v>178</v>
      </c>
      <c r="B180" s="64">
        <v>0</v>
      </c>
      <c r="C180" s="66">
        <v>0</v>
      </c>
      <c r="D180" s="65">
        <f t="shared" si="9"/>
        <v>0</v>
      </c>
      <c r="E180" s="65">
        <f t="shared" si="10"/>
        <v>0</v>
      </c>
      <c r="F180" s="67">
        <f t="shared" si="11"/>
        <v>663.8888888888888</v>
      </c>
    </row>
    <row r="181" spans="1:6" x14ac:dyDescent="0.25">
      <c r="A181" s="55">
        <v>179</v>
      </c>
      <c r="B181" s="64">
        <v>0</v>
      </c>
      <c r="C181" s="66">
        <v>0</v>
      </c>
      <c r="D181" s="65">
        <f t="shared" si="9"/>
        <v>0</v>
      </c>
      <c r="E181" s="65">
        <f t="shared" si="10"/>
        <v>0</v>
      </c>
      <c r="F181" s="67">
        <f t="shared" si="11"/>
        <v>663.8888888888888</v>
      </c>
    </row>
    <row r="182" spans="1:6" x14ac:dyDescent="0.25">
      <c r="A182" s="55">
        <v>180</v>
      </c>
      <c r="B182" s="64">
        <v>2.9</v>
      </c>
      <c r="C182" s="66">
        <v>0</v>
      </c>
      <c r="D182" s="65">
        <f t="shared" si="9"/>
        <v>0.80555555555555547</v>
      </c>
      <c r="E182" s="65">
        <f t="shared" si="10"/>
        <v>0.80555555555555547</v>
      </c>
      <c r="F182" s="67">
        <f t="shared" si="11"/>
        <v>664.29166666666663</v>
      </c>
    </row>
    <row r="183" spans="1:6" x14ac:dyDescent="0.25">
      <c r="A183" s="55">
        <v>181</v>
      </c>
      <c r="B183" s="64">
        <v>5.7</v>
      </c>
      <c r="C183" s="66">
        <v>0</v>
      </c>
      <c r="D183" s="65">
        <f t="shared" si="9"/>
        <v>1.5833333333333333</v>
      </c>
      <c r="E183" s="65">
        <f t="shared" si="10"/>
        <v>0.77777777777777779</v>
      </c>
      <c r="F183" s="67">
        <f t="shared" si="11"/>
        <v>665.48611111111109</v>
      </c>
    </row>
    <row r="184" spans="1:6" x14ac:dyDescent="0.25">
      <c r="A184" s="55">
        <v>182</v>
      </c>
      <c r="B184" s="64">
        <v>8.6</v>
      </c>
      <c r="C184" s="66">
        <v>0</v>
      </c>
      <c r="D184" s="65">
        <f t="shared" si="9"/>
        <v>2.3888888888888888</v>
      </c>
      <c r="E184" s="65">
        <f t="shared" si="10"/>
        <v>0.80555555555555558</v>
      </c>
      <c r="F184" s="67">
        <f t="shared" si="11"/>
        <v>667.47222222222217</v>
      </c>
    </row>
    <row r="185" spans="1:6" x14ac:dyDescent="0.25">
      <c r="A185" s="55">
        <v>183</v>
      </c>
      <c r="B185" s="64">
        <v>11.4</v>
      </c>
      <c r="C185" s="66">
        <v>0</v>
      </c>
      <c r="D185" s="65">
        <f t="shared" si="9"/>
        <v>3.1666666666666665</v>
      </c>
      <c r="E185" s="65">
        <f t="shared" si="10"/>
        <v>0.77777777777777768</v>
      </c>
      <c r="F185" s="67">
        <f t="shared" si="11"/>
        <v>670.25</v>
      </c>
    </row>
    <row r="186" spans="1:6" x14ac:dyDescent="0.25">
      <c r="A186" s="55">
        <v>184</v>
      </c>
      <c r="B186" s="64">
        <v>14.3</v>
      </c>
      <c r="C186" s="66">
        <v>0</v>
      </c>
      <c r="D186" s="65">
        <f t="shared" si="9"/>
        <v>3.9722222222222223</v>
      </c>
      <c r="E186" s="65">
        <f t="shared" si="10"/>
        <v>0.8055555555555558</v>
      </c>
      <c r="F186" s="67">
        <f t="shared" si="11"/>
        <v>673.81944444444446</v>
      </c>
    </row>
    <row r="187" spans="1:6" x14ac:dyDescent="0.25">
      <c r="A187" s="55">
        <v>185</v>
      </c>
      <c r="B187" s="64">
        <v>17.100000000000001</v>
      </c>
      <c r="C187" s="66">
        <v>0</v>
      </c>
      <c r="D187" s="65">
        <f t="shared" si="9"/>
        <v>4.75</v>
      </c>
      <c r="E187" s="65">
        <f t="shared" si="10"/>
        <v>0.77777777777777768</v>
      </c>
      <c r="F187" s="67">
        <f t="shared" si="11"/>
        <v>678.18055555555554</v>
      </c>
    </row>
    <row r="188" spans="1:6" x14ac:dyDescent="0.25">
      <c r="A188" s="55">
        <v>186</v>
      </c>
      <c r="B188" s="64">
        <v>20</v>
      </c>
      <c r="C188" s="66">
        <v>0</v>
      </c>
      <c r="D188" s="65">
        <f t="shared" si="9"/>
        <v>5.5555555555555554</v>
      </c>
      <c r="E188" s="65">
        <f t="shared" si="10"/>
        <v>0.80555555555555536</v>
      </c>
      <c r="F188" s="67">
        <f t="shared" si="11"/>
        <v>683.33333333333337</v>
      </c>
    </row>
    <row r="189" spans="1:6" x14ac:dyDescent="0.25">
      <c r="A189" s="55">
        <v>187</v>
      </c>
      <c r="B189" s="64">
        <v>20</v>
      </c>
      <c r="C189" s="66">
        <v>0</v>
      </c>
      <c r="D189" s="65">
        <f t="shared" si="9"/>
        <v>5.5555555555555554</v>
      </c>
      <c r="E189" s="65">
        <f t="shared" si="10"/>
        <v>0</v>
      </c>
      <c r="F189" s="67">
        <f t="shared" si="11"/>
        <v>688.88888888888891</v>
      </c>
    </row>
    <row r="190" spans="1:6" x14ac:dyDescent="0.25">
      <c r="A190" s="55">
        <v>188</v>
      </c>
      <c r="B190" s="64">
        <v>20</v>
      </c>
      <c r="C190" s="66">
        <v>0</v>
      </c>
      <c r="D190" s="65">
        <f t="shared" si="9"/>
        <v>5.5555555555555554</v>
      </c>
      <c r="E190" s="65">
        <f t="shared" si="10"/>
        <v>0</v>
      </c>
      <c r="F190" s="67">
        <f t="shared" si="11"/>
        <v>694.44444444444446</v>
      </c>
    </row>
    <row r="191" spans="1:6" x14ac:dyDescent="0.25">
      <c r="A191" s="55">
        <v>189</v>
      </c>
      <c r="B191" s="64">
        <v>20</v>
      </c>
      <c r="C191" s="66">
        <v>0</v>
      </c>
      <c r="D191" s="65">
        <f t="shared" si="9"/>
        <v>5.5555555555555554</v>
      </c>
      <c r="E191" s="65">
        <f t="shared" si="10"/>
        <v>0</v>
      </c>
      <c r="F191" s="67">
        <f t="shared" si="11"/>
        <v>700</v>
      </c>
    </row>
    <row r="192" spans="1:6" x14ac:dyDescent="0.25">
      <c r="A192" s="55">
        <v>190</v>
      </c>
      <c r="B192" s="64">
        <v>20</v>
      </c>
      <c r="C192" s="66">
        <v>0</v>
      </c>
      <c r="D192" s="65">
        <f t="shared" si="9"/>
        <v>5.5555555555555554</v>
      </c>
      <c r="E192" s="65">
        <f t="shared" si="10"/>
        <v>0</v>
      </c>
      <c r="F192" s="67">
        <f t="shared" si="11"/>
        <v>705.55555555555554</v>
      </c>
    </row>
    <row r="193" spans="1:6" x14ac:dyDescent="0.25">
      <c r="A193" s="55">
        <v>191</v>
      </c>
      <c r="B193" s="64">
        <v>20</v>
      </c>
      <c r="C193" s="66">
        <v>0</v>
      </c>
      <c r="D193" s="65">
        <f t="shared" si="9"/>
        <v>5.5555555555555554</v>
      </c>
      <c r="E193" s="65">
        <f t="shared" si="10"/>
        <v>0</v>
      </c>
      <c r="F193" s="67">
        <f t="shared" si="11"/>
        <v>711.11111111111109</v>
      </c>
    </row>
    <row r="194" spans="1:6" x14ac:dyDescent="0.25">
      <c r="A194" s="55">
        <v>192</v>
      </c>
      <c r="B194" s="64">
        <v>20</v>
      </c>
      <c r="C194" s="66">
        <v>0</v>
      </c>
      <c r="D194" s="65">
        <f t="shared" si="9"/>
        <v>5.5555555555555554</v>
      </c>
      <c r="E194" s="65">
        <f t="shared" si="10"/>
        <v>0</v>
      </c>
      <c r="F194" s="67">
        <f t="shared" si="11"/>
        <v>716.66666666666663</v>
      </c>
    </row>
    <row r="195" spans="1:6" x14ac:dyDescent="0.25">
      <c r="A195" s="55">
        <v>193</v>
      </c>
      <c r="B195" s="64">
        <v>20</v>
      </c>
      <c r="C195" s="66">
        <v>0</v>
      </c>
      <c r="D195" s="65">
        <f t="shared" si="9"/>
        <v>5.5555555555555554</v>
      </c>
      <c r="E195" s="65">
        <f t="shared" si="10"/>
        <v>0</v>
      </c>
      <c r="F195" s="67">
        <f t="shared" si="11"/>
        <v>722.22222222222217</v>
      </c>
    </row>
    <row r="196" spans="1:6" x14ac:dyDescent="0.25">
      <c r="A196" s="55">
        <v>194</v>
      </c>
      <c r="B196" s="64">
        <v>20</v>
      </c>
      <c r="C196" s="66">
        <v>0</v>
      </c>
      <c r="D196" s="65">
        <f t="shared" si="9"/>
        <v>5.5555555555555554</v>
      </c>
      <c r="E196" s="65">
        <f t="shared" si="10"/>
        <v>0</v>
      </c>
      <c r="F196" s="67">
        <f t="shared" si="11"/>
        <v>727.77777777777771</v>
      </c>
    </row>
    <row r="197" spans="1:6" x14ac:dyDescent="0.25">
      <c r="A197" s="55">
        <v>195</v>
      </c>
      <c r="B197" s="64">
        <v>20</v>
      </c>
      <c r="C197" s="66">
        <v>0</v>
      </c>
      <c r="D197" s="65">
        <f t="shared" si="9"/>
        <v>5.5555555555555554</v>
      </c>
      <c r="E197" s="65">
        <f t="shared" si="10"/>
        <v>0</v>
      </c>
      <c r="F197" s="67">
        <f t="shared" si="11"/>
        <v>733.33333333333326</v>
      </c>
    </row>
    <row r="198" spans="1:6" x14ac:dyDescent="0.25">
      <c r="A198" s="55">
        <v>196</v>
      </c>
      <c r="B198" s="64">
        <v>20</v>
      </c>
      <c r="C198" s="66">
        <v>0</v>
      </c>
      <c r="D198" s="65">
        <f t="shared" si="9"/>
        <v>5.5555555555555554</v>
      </c>
      <c r="E198" s="65">
        <f t="shared" si="10"/>
        <v>0</v>
      </c>
      <c r="F198" s="67">
        <f t="shared" si="11"/>
        <v>738.8888888888888</v>
      </c>
    </row>
    <row r="199" spans="1:6" x14ac:dyDescent="0.25">
      <c r="A199" s="55">
        <v>197</v>
      </c>
      <c r="B199" s="64">
        <v>20</v>
      </c>
      <c r="C199" s="66">
        <v>0</v>
      </c>
      <c r="D199" s="65">
        <f t="shared" si="9"/>
        <v>5.5555555555555554</v>
      </c>
      <c r="E199" s="65">
        <f t="shared" si="10"/>
        <v>0</v>
      </c>
      <c r="F199" s="67">
        <f t="shared" si="11"/>
        <v>744.44444444444434</v>
      </c>
    </row>
    <row r="200" spans="1:6" x14ac:dyDescent="0.25">
      <c r="A200" s="55">
        <v>198</v>
      </c>
      <c r="B200" s="64">
        <v>20</v>
      </c>
      <c r="C200" s="66">
        <v>0</v>
      </c>
      <c r="D200" s="65">
        <f t="shared" si="9"/>
        <v>5.5555555555555554</v>
      </c>
      <c r="E200" s="65">
        <f t="shared" si="10"/>
        <v>0</v>
      </c>
      <c r="F200" s="67">
        <f t="shared" si="11"/>
        <v>749.99999999999989</v>
      </c>
    </row>
    <row r="201" spans="1:6" x14ac:dyDescent="0.25">
      <c r="A201" s="55">
        <v>199</v>
      </c>
      <c r="B201" s="64">
        <v>20</v>
      </c>
      <c r="C201" s="66">
        <v>0</v>
      </c>
      <c r="D201" s="65">
        <f t="shared" si="9"/>
        <v>5.5555555555555554</v>
      </c>
      <c r="E201" s="65">
        <f t="shared" si="10"/>
        <v>0</v>
      </c>
      <c r="F201" s="67">
        <f t="shared" si="11"/>
        <v>755.55555555555543</v>
      </c>
    </row>
    <row r="202" spans="1:6" x14ac:dyDescent="0.25">
      <c r="A202" s="55">
        <v>200</v>
      </c>
      <c r="B202" s="64">
        <v>20</v>
      </c>
      <c r="C202" s="66">
        <v>0</v>
      </c>
      <c r="D202" s="65">
        <f t="shared" si="9"/>
        <v>5.5555555555555554</v>
      </c>
      <c r="E202" s="65">
        <f t="shared" si="10"/>
        <v>0</v>
      </c>
      <c r="F202" s="67">
        <f t="shared" si="11"/>
        <v>761.11111111111097</v>
      </c>
    </row>
    <row r="203" spans="1:6" x14ac:dyDescent="0.25">
      <c r="A203" s="55">
        <v>201</v>
      </c>
      <c r="B203" s="64">
        <v>20</v>
      </c>
      <c r="C203" s="66">
        <v>0</v>
      </c>
      <c r="D203" s="65">
        <f t="shared" si="9"/>
        <v>5.5555555555555554</v>
      </c>
      <c r="E203" s="65">
        <f t="shared" si="10"/>
        <v>0</v>
      </c>
      <c r="F203" s="67">
        <f t="shared" si="11"/>
        <v>766.66666666666652</v>
      </c>
    </row>
    <row r="204" spans="1:6" x14ac:dyDescent="0.25">
      <c r="A204" s="55">
        <v>202</v>
      </c>
      <c r="B204" s="64">
        <v>17.100000000000001</v>
      </c>
      <c r="C204" s="66">
        <v>0</v>
      </c>
      <c r="D204" s="65">
        <f t="shared" si="9"/>
        <v>4.75</v>
      </c>
      <c r="E204" s="65">
        <f t="shared" si="10"/>
        <v>-0.80555555555555536</v>
      </c>
      <c r="F204" s="67">
        <f t="shared" si="11"/>
        <v>771.81944444444434</v>
      </c>
    </row>
    <row r="205" spans="1:6" x14ac:dyDescent="0.25">
      <c r="A205" s="55">
        <v>203</v>
      </c>
      <c r="B205" s="64">
        <v>14.3</v>
      </c>
      <c r="C205" s="66">
        <v>0</v>
      </c>
      <c r="D205" s="65">
        <f t="shared" ref="D205:D268" si="12">B205/3.6</f>
        <v>3.9722222222222223</v>
      </c>
      <c r="E205" s="65">
        <f t="shared" si="10"/>
        <v>-0.77777777777777768</v>
      </c>
      <c r="F205" s="67">
        <f t="shared" si="11"/>
        <v>776.18055555555543</v>
      </c>
    </row>
    <row r="206" spans="1:6" x14ac:dyDescent="0.25">
      <c r="A206" s="55">
        <v>204</v>
      </c>
      <c r="B206" s="64">
        <v>11.4</v>
      </c>
      <c r="C206" s="66">
        <v>0</v>
      </c>
      <c r="D206" s="65">
        <f t="shared" si="12"/>
        <v>3.1666666666666665</v>
      </c>
      <c r="E206" s="65">
        <f t="shared" ref="E206:E269" si="13">D206-D205</f>
        <v>-0.8055555555555558</v>
      </c>
      <c r="F206" s="67">
        <f t="shared" ref="F206:F269" si="14">D205+(E206/2)+F205</f>
        <v>779.74999999999989</v>
      </c>
    </row>
    <row r="207" spans="1:6" x14ac:dyDescent="0.25">
      <c r="A207" s="55">
        <v>205</v>
      </c>
      <c r="B207" s="64">
        <v>8.6</v>
      </c>
      <c r="C207" s="66">
        <v>0</v>
      </c>
      <c r="D207" s="65">
        <f t="shared" si="12"/>
        <v>2.3888888888888888</v>
      </c>
      <c r="E207" s="65">
        <f t="shared" si="13"/>
        <v>-0.77777777777777768</v>
      </c>
      <c r="F207" s="67">
        <f t="shared" si="14"/>
        <v>782.52777777777771</v>
      </c>
    </row>
    <row r="208" spans="1:6" x14ac:dyDescent="0.25">
      <c r="A208" s="55">
        <v>206</v>
      </c>
      <c r="B208" s="64">
        <v>5.7</v>
      </c>
      <c r="C208" s="66">
        <v>0</v>
      </c>
      <c r="D208" s="65">
        <f t="shared" si="12"/>
        <v>1.5833333333333333</v>
      </c>
      <c r="E208" s="65">
        <f t="shared" si="13"/>
        <v>-0.80555555555555558</v>
      </c>
      <c r="F208" s="67">
        <f t="shared" si="14"/>
        <v>784.5138888888888</v>
      </c>
    </row>
    <row r="209" spans="1:6" x14ac:dyDescent="0.25">
      <c r="A209" s="55">
        <v>207</v>
      </c>
      <c r="B209" s="64">
        <v>2.9</v>
      </c>
      <c r="C209" s="66">
        <v>0</v>
      </c>
      <c r="D209" s="65">
        <f t="shared" si="12"/>
        <v>0.80555555555555547</v>
      </c>
      <c r="E209" s="65">
        <f t="shared" si="13"/>
        <v>-0.77777777777777779</v>
      </c>
      <c r="F209" s="67">
        <f t="shared" si="14"/>
        <v>785.70833333333326</v>
      </c>
    </row>
    <row r="210" spans="1:6" x14ac:dyDescent="0.25">
      <c r="A210" s="55">
        <v>208</v>
      </c>
      <c r="B210" s="64">
        <v>0</v>
      </c>
      <c r="C210" s="66">
        <v>0</v>
      </c>
      <c r="D210" s="65">
        <f t="shared" si="12"/>
        <v>0</v>
      </c>
      <c r="E210" s="65">
        <f t="shared" si="13"/>
        <v>-0.80555555555555547</v>
      </c>
      <c r="F210" s="67">
        <f t="shared" si="14"/>
        <v>786.11111111111109</v>
      </c>
    </row>
    <row r="211" spans="1:6" x14ac:dyDescent="0.25">
      <c r="A211" s="55">
        <v>209</v>
      </c>
      <c r="B211" s="64">
        <v>0</v>
      </c>
      <c r="C211" s="66">
        <v>0</v>
      </c>
      <c r="D211" s="65">
        <f t="shared" si="12"/>
        <v>0</v>
      </c>
      <c r="E211" s="65">
        <f t="shared" si="13"/>
        <v>0</v>
      </c>
      <c r="F211" s="67">
        <f t="shared" si="14"/>
        <v>786.11111111111109</v>
      </c>
    </row>
    <row r="212" spans="1:6" x14ac:dyDescent="0.25">
      <c r="A212" s="55">
        <v>210</v>
      </c>
      <c r="B212" s="64">
        <v>0</v>
      </c>
      <c r="C212" s="66">
        <v>0</v>
      </c>
      <c r="D212" s="65">
        <f t="shared" si="12"/>
        <v>0</v>
      </c>
      <c r="E212" s="65">
        <f t="shared" si="13"/>
        <v>0</v>
      </c>
      <c r="F212" s="67">
        <f t="shared" si="14"/>
        <v>786.11111111111109</v>
      </c>
    </row>
    <row r="213" spans="1:6" x14ac:dyDescent="0.25">
      <c r="A213" s="55">
        <v>211</v>
      </c>
      <c r="B213" s="64">
        <v>0</v>
      </c>
      <c r="C213" s="66">
        <v>0</v>
      </c>
      <c r="D213" s="65">
        <f t="shared" si="12"/>
        <v>0</v>
      </c>
      <c r="E213" s="65">
        <f t="shared" si="13"/>
        <v>0</v>
      </c>
      <c r="F213" s="67">
        <f t="shared" si="14"/>
        <v>786.11111111111109</v>
      </c>
    </row>
    <row r="214" spans="1:6" x14ac:dyDescent="0.25">
      <c r="A214" s="55">
        <v>212</v>
      </c>
      <c r="B214" s="64">
        <v>0</v>
      </c>
      <c r="C214" s="66">
        <v>0</v>
      </c>
      <c r="D214" s="65">
        <f t="shared" si="12"/>
        <v>0</v>
      </c>
      <c r="E214" s="65">
        <f t="shared" si="13"/>
        <v>0</v>
      </c>
      <c r="F214" s="67">
        <f t="shared" si="14"/>
        <v>786.11111111111109</v>
      </c>
    </row>
    <row r="215" spans="1:6" x14ac:dyDescent="0.25">
      <c r="A215" s="55">
        <v>213</v>
      </c>
      <c r="B215" s="64">
        <v>0</v>
      </c>
      <c r="C215" s="66">
        <v>0</v>
      </c>
      <c r="D215" s="65">
        <f t="shared" si="12"/>
        <v>0</v>
      </c>
      <c r="E215" s="65">
        <f t="shared" si="13"/>
        <v>0</v>
      </c>
      <c r="F215" s="67">
        <f t="shared" si="14"/>
        <v>786.11111111111109</v>
      </c>
    </row>
    <row r="216" spans="1:6" x14ac:dyDescent="0.25">
      <c r="A216" s="55">
        <v>214</v>
      </c>
      <c r="B216" s="64">
        <v>0</v>
      </c>
      <c r="C216" s="66">
        <v>0</v>
      </c>
      <c r="D216" s="65">
        <f t="shared" si="12"/>
        <v>0</v>
      </c>
      <c r="E216" s="65">
        <f t="shared" si="13"/>
        <v>0</v>
      </c>
      <c r="F216" s="67">
        <f t="shared" si="14"/>
        <v>786.11111111111109</v>
      </c>
    </row>
    <row r="217" spans="1:6" x14ac:dyDescent="0.25">
      <c r="A217" s="55">
        <v>215</v>
      </c>
      <c r="B217" s="64">
        <v>0</v>
      </c>
      <c r="C217" s="66">
        <v>0</v>
      </c>
      <c r="D217" s="65">
        <f t="shared" si="12"/>
        <v>0</v>
      </c>
      <c r="E217" s="65">
        <f t="shared" si="13"/>
        <v>0</v>
      </c>
      <c r="F217" s="67">
        <f t="shared" si="14"/>
        <v>786.11111111111109</v>
      </c>
    </row>
    <row r="218" spans="1:6" x14ac:dyDescent="0.25">
      <c r="A218" s="55">
        <v>216</v>
      </c>
      <c r="B218" s="64">
        <v>0</v>
      </c>
      <c r="C218" s="66">
        <v>0</v>
      </c>
      <c r="D218" s="65">
        <f t="shared" si="12"/>
        <v>0</v>
      </c>
      <c r="E218" s="65">
        <f t="shared" si="13"/>
        <v>0</v>
      </c>
      <c r="F218" s="67">
        <f t="shared" si="14"/>
        <v>786.11111111111109</v>
      </c>
    </row>
    <row r="219" spans="1:6" x14ac:dyDescent="0.25">
      <c r="A219" s="55">
        <v>217</v>
      </c>
      <c r="B219" s="64">
        <v>0</v>
      </c>
      <c r="C219" s="66">
        <v>0</v>
      </c>
      <c r="D219" s="65">
        <f t="shared" si="12"/>
        <v>0</v>
      </c>
      <c r="E219" s="65">
        <f t="shared" si="13"/>
        <v>0</v>
      </c>
      <c r="F219" s="67">
        <f t="shared" si="14"/>
        <v>786.11111111111109</v>
      </c>
    </row>
    <row r="220" spans="1:6" x14ac:dyDescent="0.25">
      <c r="A220" s="55">
        <v>218</v>
      </c>
      <c r="B220" s="64">
        <v>0</v>
      </c>
      <c r="C220" s="66">
        <v>0</v>
      </c>
      <c r="D220" s="65">
        <f t="shared" si="12"/>
        <v>0</v>
      </c>
      <c r="E220" s="65">
        <f t="shared" si="13"/>
        <v>0</v>
      </c>
      <c r="F220" s="67">
        <f t="shared" si="14"/>
        <v>786.11111111111109</v>
      </c>
    </row>
    <row r="221" spans="1:6" x14ac:dyDescent="0.25">
      <c r="A221" s="55">
        <v>219</v>
      </c>
      <c r="B221" s="64">
        <v>0</v>
      </c>
      <c r="C221" s="66">
        <v>0</v>
      </c>
      <c r="D221" s="65">
        <f t="shared" si="12"/>
        <v>0</v>
      </c>
      <c r="E221" s="65">
        <f t="shared" si="13"/>
        <v>0</v>
      </c>
      <c r="F221" s="67">
        <f t="shared" si="14"/>
        <v>786.11111111111109</v>
      </c>
    </row>
    <row r="222" spans="1:6" x14ac:dyDescent="0.25">
      <c r="A222" s="55">
        <v>220</v>
      </c>
      <c r="B222" s="64">
        <v>0</v>
      </c>
      <c r="C222" s="66">
        <v>0</v>
      </c>
      <c r="D222" s="65">
        <f t="shared" si="12"/>
        <v>0</v>
      </c>
      <c r="E222" s="65">
        <f t="shared" si="13"/>
        <v>0</v>
      </c>
      <c r="F222" s="67">
        <f t="shared" si="14"/>
        <v>786.11111111111109</v>
      </c>
    </row>
    <row r="223" spans="1:6" x14ac:dyDescent="0.25">
      <c r="A223" s="55">
        <v>221</v>
      </c>
      <c r="B223" s="64">
        <v>0</v>
      </c>
      <c r="C223" s="66">
        <v>0</v>
      </c>
      <c r="D223" s="65">
        <f t="shared" si="12"/>
        <v>0</v>
      </c>
      <c r="E223" s="65">
        <f t="shared" si="13"/>
        <v>0</v>
      </c>
      <c r="F223" s="67">
        <f t="shared" si="14"/>
        <v>786.11111111111109</v>
      </c>
    </row>
    <row r="224" spans="1:6" x14ac:dyDescent="0.25">
      <c r="A224" s="55">
        <v>222</v>
      </c>
      <c r="B224" s="64">
        <v>0</v>
      </c>
      <c r="C224" s="66">
        <v>0</v>
      </c>
      <c r="D224" s="65">
        <f t="shared" si="12"/>
        <v>0</v>
      </c>
      <c r="E224" s="65">
        <f t="shared" si="13"/>
        <v>0</v>
      </c>
      <c r="F224" s="67">
        <f t="shared" si="14"/>
        <v>786.11111111111109</v>
      </c>
    </row>
    <row r="225" spans="1:6" x14ac:dyDescent="0.25">
      <c r="A225" s="55">
        <v>223</v>
      </c>
      <c r="B225" s="64">
        <v>0</v>
      </c>
      <c r="C225" s="66">
        <v>0</v>
      </c>
      <c r="D225" s="65">
        <f t="shared" si="12"/>
        <v>0</v>
      </c>
      <c r="E225" s="65">
        <f t="shared" si="13"/>
        <v>0</v>
      </c>
      <c r="F225" s="67">
        <f t="shared" si="14"/>
        <v>786.11111111111109</v>
      </c>
    </row>
    <row r="226" spans="1:6" x14ac:dyDescent="0.25">
      <c r="A226" s="55">
        <v>224</v>
      </c>
      <c r="B226" s="64">
        <v>0</v>
      </c>
      <c r="C226" s="66">
        <v>0</v>
      </c>
      <c r="D226" s="65">
        <f t="shared" si="12"/>
        <v>0</v>
      </c>
      <c r="E226" s="65">
        <f t="shared" si="13"/>
        <v>0</v>
      </c>
      <c r="F226" s="67">
        <f t="shared" si="14"/>
        <v>786.11111111111109</v>
      </c>
    </row>
    <row r="227" spans="1:6" x14ac:dyDescent="0.25">
      <c r="A227" s="55">
        <v>225</v>
      </c>
      <c r="B227" s="64">
        <v>2.9</v>
      </c>
      <c r="C227" s="66">
        <v>0</v>
      </c>
      <c r="D227" s="65">
        <f t="shared" si="12"/>
        <v>0.80555555555555547</v>
      </c>
      <c r="E227" s="65">
        <f t="shared" si="13"/>
        <v>0.80555555555555547</v>
      </c>
      <c r="F227" s="67">
        <f t="shared" si="14"/>
        <v>786.51388888888891</v>
      </c>
    </row>
    <row r="228" spans="1:6" x14ac:dyDescent="0.25">
      <c r="A228" s="55">
        <v>226</v>
      </c>
      <c r="B228" s="64">
        <v>5.7</v>
      </c>
      <c r="C228" s="66">
        <v>0</v>
      </c>
      <c r="D228" s="65">
        <f t="shared" si="12"/>
        <v>1.5833333333333333</v>
      </c>
      <c r="E228" s="65">
        <f t="shared" si="13"/>
        <v>0.77777777777777779</v>
      </c>
      <c r="F228" s="67">
        <f t="shared" si="14"/>
        <v>787.70833333333337</v>
      </c>
    </row>
    <row r="229" spans="1:6" x14ac:dyDescent="0.25">
      <c r="A229" s="55">
        <v>227</v>
      </c>
      <c r="B229" s="64">
        <v>8.6</v>
      </c>
      <c r="C229" s="66">
        <v>0</v>
      </c>
      <c r="D229" s="65">
        <f t="shared" si="12"/>
        <v>2.3888888888888888</v>
      </c>
      <c r="E229" s="65">
        <f t="shared" si="13"/>
        <v>0.80555555555555558</v>
      </c>
      <c r="F229" s="67">
        <f t="shared" si="14"/>
        <v>789.69444444444446</v>
      </c>
    </row>
    <row r="230" spans="1:6" x14ac:dyDescent="0.25">
      <c r="A230" s="55">
        <v>228</v>
      </c>
      <c r="B230" s="64">
        <v>11.4</v>
      </c>
      <c r="C230" s="66">
        <v>0</v>
      </c>
      <c r="D230" s="65">
        <f t="shared" si="12"/>
        <v>3.1666666666666665</v>
      </c>
      <c r="E230" s="65">
        <f t="shared" si="13"/>
        <v>0.77777777777777768</v>
      </c>
      <c r="F230" s="67">
        <f t="shared" si="14"/>
        <v>792.47222222222229</v>
      </c>
    </row>
    <row r="231" spans="1:6" x14ac:dyDescent="0.25">
      <c r="A231" s="55">
        <v>229</v>
      </c>
      <c r="B231" s="64">
        <v>14.3</v>
      </c>
      <c r="C231" s="66">
        <v>0</v>
      </c>
      <c r="D231" s="65">
        <f t="shared" si="12"/>
        <v>3.9722222222222223</v>
      </c>
      <c r="E231" s="65">
        <f t="shared" si="13"/>
        <v>0.8055555555555558</v>
      </c>
      <c r="F231" s="67">
        <f t="shared" si="14"/>
        <v>796.04166666666674</v>
      </c>
    </row>
    <row r="232" spans="1:6" x14ac:dyDescent="0.25">
      <c r="A232" s="55">
        <v>230</v>
      </c>
      <c r="B232" s="64">
        <v>17.100000000000001</v>
      </c>
      <c r="C232" s="66">
        <v>0</v>
      </c>
      <c r="D232" s="65">
        <f t="shared" si="12"/>
        <v>4.75</v>
      </c>
      <c r="E232" s="65">
        <f t="shared" si="13"/>
        <v>0.77777777777777768</v>
      </c>
      <c r="F232" s="67">
        <f t="shared" si="14"/>
        <v>800.40277777777783</v>
      </c>
    </row>
    <row r="233" spans="1:6" x14ac:dyDescent="0.25">
      <c r="A233" s="55">
        <v>231</v>
      </c>
      <c r="B233" s="64">
        <v>20</v>
      </c>
      <c r="C233" s="66">
        <v>0</v>
      </c>
      <c r="D233" s="65">
        <f t="shared" si="12"/>
        <v>5.5555555555555554</v>
      </c>
      <c r="E233" s="65">
        <f t="shared" si="13"/>
        <v>0.80555555555555536</v>
      </c>
      <c r="F233" s="67">
        <f t="shared" si="14"/>
        <v>805.55555555555566</v>
      </c>
    </row>
    <row r="234" spans="1:6" x14ac:dyDescent="0.25">
      <c r="A234" s="55">
        <v>232</v>
      </c>
      <c r="B234" s="64">
        <v>22.9</v>
      </c>
      <c r="C234" s="66">
        <v>0</v>
      </c>
      <c r="D234" s="65">
        <f t="shared" si="12"/>
        <v>6.3611111111111107</v>
      </c>
      <c r="E234" s="65">
        <f t="shared" si="13"/>
        <v>0.80555555555555536</v>
      </c>
      <c r="F234" s="67">
        <f t="shared" si="14"/>
        <v>811.51388888888903</v>
      </c>
    </row>
    <row r="235" spans="1:6" x14ac:dyDescent="0.25">
      <c r="A235" s="55">
        <v>233</v>
      </c>
      <c r="B235" s="64">
        <v>25.7</v>
      </c>
      <c r="C235" s="66">
        <v>0</v>
      </c>
      <c r="D235" s="65">
        <f t="shared" si="12"/>
        <v>7.1388888888888884</v>
      </c>
      <c r="E235" s="65">
        <f t="shared" si="13"/>
        <v>0.77777777777777768</v>
      </c>
      <c r="F235" s="67">
        <f t="shared" si="14"/>
        <v>818.26388888888903</v>
      </c>
    </row>
    <row r="236" spans="1:6" x14ac:dyDescent="0.25">
      <c r="A236" s="55">
        <v>234</v>
      </c>
      <c r="B236" s="64">
        <v>28.6</v>
      </c>
      <c r="C236" s="66">
        <v>0</v>
      </c>
      <c r="D236" s="65">
        <f t="shared" si="12"/>
        <v>7.9444444444444446</v>
      </c>
      <c r="E236" s="65">
        <f t="shared" si="13"/>
        <v>0.80555555555555625</v>
      </c>
      <c r="F236" s="67">
        <f t="shared" si="14"/>
        <v>825.80555555555566</v>
      </c>
    </row>
    <row r="237" spans="1:6" x14ac:dyDescent="0.25">
      <c r="A237" s="55">
        <v>235</v>
      </c>
      <c r="B237" s="64">
        <v>31.4</v>
      </c>
      <c r="C237" s="66">
        <v>0</v>
      </c>
      <c r="D237" s="65">
        <f t="shared" si="12"/>
        <v>8.7222222222222214</v>
      </c>
      <c r="E237" s="65">
        <f t="shared" si="13"/>
        <v>0.77777777777777679</v>
      </c>
      <c r="F237" s="67">
        <f t="shared" si="14"/>
        <v>834.13888888888903</v>
      </c>
    </row>
    <row r="238" spans="1:6" x14ac:dyDescent="0.25">
      <c r="A238" s="55">
        <v>236</v>
      </c>
      <c r="B238" s="64">
        <v>34.299999999999997</v>
      </c>
      <c r="C238" s="66">
        <v>0</v>
      </c>
      <c r="D238" s="65">
        <f t="shared" si="12"/>
        <v>9.5277777777777768</v>
      </c>
      <c r="E238" s="65">
        <f t="shared" si="13"/>
        <v>0.80555555555555536</v>
      </c>
      <c r="F238" s="67">
        <f t="shared" si="14"/>
        <v>843.26388888888903</v>
      </c>
    </row>
    <row r="239" spans="1:6" x14ac:dyDescent="0.25">
      <c r="A239" s="55">
        <v>237</v>
      </c>
      <c r="B239" s="64">
        <v>37.1</v>
      </c>
      <c r="C239" s="66">
        <v>0</v>
      </c>
      <c r="D239" s="65">
        <f t="shared" si="12"/>
        <v>10.305555555555555</v>
      </c>
      <c r="E239" s="65">
        <f t="shared" si="13"/>
        <v>0.77777777777777857</v>
      </c>
      <c r="F239" s="67">
        <f t="shared" si="14"/>
        <v>853.18055555555566</v>
      </c>
    </row>
    <row r="240" spans="1:6" x14ac:dyDescent="0.25">
      <c r="A240" s="55">
        <v>238</v>
      </c>
      <c r="B240" s="64">
        <v>40</v>
      </c>
      <c r="C240" s="66">
        <v>0</v>
      </c>
      <c r="D240" s="65">
        <f t="shared" si="12"/>
        <v>11.111111111111111</v>
      </c>
      <c r="E240" s="65">
        <f t="shared" si="13"/>
        <v>0.80555555555555536</v>
      </c>
      <c r="F240" s="67">
        <f t="shared" si="14"/>
        <v>863.88888888888903</v>
      </c>
    </row>
    <row r="241" spans="1:6" x14ac:dyDescent="0.25">
      <c r="A241" s="55">
        <v>239</v>
      </c>
      <c r="B241" s="64">
        <v>40</v>
      </c>
      <c r="C241" s="66">
        <v>0</v>
      </c>
      <c r="D241" s="65">
        <f t="shared" si="12"/>
        <v>11.111111111111111</v>
      </c>
      <c r="E241" s="65">
        <f t="shared" si="13"/>
        <v>0</v>
      </c>
      <c r="F241" s="67">
        <f t="shared" si="14"/>
        <v>875.00000000000011</v>
      </c>
    </row>
    <row r="242" spans="1:6" x14ac:dyDescent="0.25">
      <c r="A242" s="55">
        <v>240</v>
      </c>
      <c r="B242" s="64">
        <v>40</v>
      </c>
      <c r="C242" s="66">
        <v>0</v>
      </c>
      <c r="D242" s="65">
        <f t="shared" si="12"/>
        <v>11.111111111111111</v>
      </c>
      <c r="E242" s="65">
        <f t="shared" si="13"/>
        <v>0</v>
      </c>
      <c r="F242" s="67">
        <f t="shared" si="14"/>
        <v>886.1111111111112</v>
      </c>
    </row>
    <row r="243" spans="1:6" x14ac:dyDescent="0.25">
      <c r="A243" s="55">
        <v>241</v>
      </c>
      <c r="B243" s="64">
        <v>40</v>
      </c>
      <c r="C243" s="66">
        <v>0</v>
      </c>
      <c r="D243" s="65">
        <f t="shared" si="12"/>
        <v>11.111111111111111</v>
      </c>
      <c r="E243" s="65">
        <f t="shared" si="13"/>
        <v>0</v>
      </c>
      <c r="F243" s="67">
        <f t="shared" si="14"/>
        <v>897.22222222222229</v>
      </c>
    </row>
    <row r="244" spans="1:6" x14ac:dyDescent="0.25">
      <c r="A244" s="55">
        <v>242</v>
      </c>
      <c r="B244" s="64">
        <v>40</v>
      </c>
      <c r="C244" s="66">
        <v>0</v>
      </c>
      <c r="D244" s="65">
        <f t="shared" si="12"/>
        <v>11.111111111111111</v>
      </c>
      <c r="E244" s="65">
        <f t="shared" si="13"/>
        <v>0</v>
      </c>
      <c r="F244" s="67">
        <f t="shared" si="14"/>
        <v>908.33333333333337</v>
      </c>
    </row>
    <row r="245" spans="1:6" x14ac:dyDescent="0.25">
      <c r="A245" s="55">
        <v>243</v>
      </c>
      <c r="B245" s="64">
        <v>40</v>
      </c>
      <c r="C245" s="66">
        <v>0</v>
      </c>
      <c r="D245" s="65">
        <f t="shared" si="12"/>
        <v>11.111111111111111</v>
      </c>
      <c r="E245" s="65">
        <f t="shared" si="13"/>
        <v>0</v>
      </c>
      <c r="F245" s="67">
        <f t="shared" si="14"/>
        <v>919.44444444444446</v>
      </c>
    </row>
    <row r="246" spans="1:6" x14ac:dyDescent="0.25">
      <c r="A246" s="55">
        <v>244</v>
      </c>
      <c r="B246" s="64">
        <v>40</v>
      </c>
      <c r="C246" s="66">
        <v>0</v>
      </c>
      <c r="D246" s="65">
        <f t="shared" si="12"/>
        <v>11.111111111111111</v>
      </c>
      <c r="E246" s="65">
        <f t="shared" si="13"/>
        <v>0</v>
      </c>
      <c r="F246" s="67">
        <f t="shared" si="14"/>
        <v>930.55555555555554</v>
      </c>
    </row>
    <row r="247" spans="1:6" x14ac:dyDescent="0.25">
      <c r="A247" s="55">
        <v>245</v>
      </c>
      <c r="B247" s="64">
        <v>40</v>
      </c>
      <c r="C247" s="66">
        <v>0</v>
      </c>
      <c r="D247" s="65">
        <f t="shared" si="12"/>
        <v>11.111111111111111</v>
      </c>
      <c r="E247" s="65">
        <f t="shared" si="13"/>
        <v>0</v>
      </c>
      <c r="F247" s="67">
        <f t="shared" si="14"/>
        <v>941.66666666666663</v>
      </c>
    </row>
    <row r="248" spans="1:6" x14ac:dyDescent="0.25">
      <c r="A248" s="55">
        <v>246</v>
      </c>
      <c r="B248" s="64">
        <v>40</v>
      </c>
      <c r="C248" s="66">
        <v>0</v>
      </c>
      <c r="D248" s="65">
        <f t="shared" si="12"/>
        <v>11.111111111111111</v>
      </c>
      <c r="E248" s="65">
        <f t="shared" si="13"/>
        <v>0</v>
      </c>
      <c r="F248" s="67">
        <f t="shared" si="14"/>
        <v>952.77777777777771</v>
      </c>
    </row>
    <row r="249" spans="1:6" x14ac:dyDescent="0.25">
      <c r="A249" s="55">
        <v>247</v>
      </c>
      <c r="B249" s="64">
        <v>40</v>
      </c>
      <c r="C249" s="66">
        <v>0</v>
      </c>
      <c r="D249" s="65">
        <f t="shared" si="12"/>
        <v>11.111111111111111</v>
      </c>
      <c r="E249" s="65">
        <f t="shared" si="13"/>
        <v>0</v>
      </c>
      <c r="F249" s="67">
        <f t="shared" si="14"/>
        <v>963.8888888888888</v>
      </c>
    </row>
    <row r="250" spans="1:6" x14ac:dyDescent="0.25">
      <c r="A250" s="55">
        <v>248</v>
      </c>
      <c r="B250" s="64">
        <v>40</v>
      </c>
      <c r="C250" s="66">
        <v>0</v>
      </c>
      <c r="D250" s="65">
        <f t="shared" si="12"/>
        <v>11.111111111111111</v>
      </c>
      <c r="E250" s="65">
        <f t="shared" si="13"/>
        <v>0</v>
      </c>
      <c r="F250" s="67">
        <f t="shared" si="14"/>
        <v>974.99999999999989</v>
      </c>
    </row>
    <row r="251" spans="1:6" x14ac:dyDescent="0.25">
      <c r="A251" s="55">
        <v>249</v>
      </c>
      <c r="B251" s="64">
        <v>40</v>
      </c>
      <c r="C251" s="66">
        <v>0</v>
      </c>
      <c r="D251" s="65">
        <f t="shared" si="12"/>
        <v>11.111111111111111</v>
      </c>
      <c r="E251" s="65">
        <f t="shared" si="13"/>
        <v>0</v>
      </c>
      <c r="F251" s="67">
        <f t="shared" si="14"/>
        <v>986.11111111111097</v>
      </c>
    </row>
    <row r="252" spans="1:6" x14ac:dyDescent="0.25">
      <c r="A252" s="55">
        <v>250</v>
      </c>
      <c r="B252" s="64">
        <v>40</v>
      </c>
      <c r="C252" s="66">
        <v>0</v>
      </c>
      <c r="D252" s="65">
        <f t="shared" si="12"/>
        <v>11.111111111111111</v>
      </c>
      <c r="E252" s="65">
        <f t="shared" si="13"/>
        <v>0</v>
      </c>
      <c r="F252" s="67">
        <f t="shared" si="14"/>
        <v>997.22222222222206</v>
      </c>
    </row>
    <row r="253" spans="1:6" x14ac:dyDescent="0.25">
      <c r="A253" s="55">
        <v>251</v>
      </c>
      <c r="B253" s="64">
        <v>40</v>
      </c>
      <c r="C253" s="66">
        <v>0</v>
      </c>
      <c r="D253" s="65">
        <f t="shared" si="12"/>
        <v>11.111111111111111</v>
      </c>
      <c r="E253" s="65">
        <f t="shared" si="13"/>
        <v>0</v>
      </c>
      <c r="F253" s="67">
        <f t="shared" si="14"/>
        <v>1008.3333333333331</v>
      </c>
    </row>
    <row r="254" spans="1:6" x14ac:dyDescent="0.25">
      <c r="A254" s="55">
        <v>252</v>
      </c>
      <c r="B254" s="64">
        <v>40</v>
      </c>
      <c r="C254" s="66">
        <v>0</v>
      </c>
      <c r="D254" s="65">
        <f t="shared" si="12"/>
        <v>11.111111111111111</v>
      </c>
      <c r="E254" s="65">
        <f t="shared" si="13"/>
        <v>0</v>
      </c>
      <c r="F254" s="67">
        <f t="shared" si="14"/>
        <v>1019.4444444444442</v>
      </c>
    </row>
    <row r="255" spans="1:6" x14ac:dyDescent="0.25">
      <c r="A255" s="55">
        <v>253</v>
      </c>
      <c r="B255" s="64">
        <v>40</v>
      </c>
      <c r="C255" s="66">
        <v>0</v>
      </c>
      <c r="D255" s="65">
        <f t="shared" si="12"/>
        <v>11.111111111111111</v>
      </c>
      <c r="E255" s="65">
        <f t="shared" si="13"/>
        <v>0</v>
      </c>
      <c r="F255" s="67">
        <f t="shared" si="14"/>
        <v>1030.5555555555554</v>
      </c>
    </row>
    <row r="256" spans="1:6" x14ac:dyDescent="0.25">
      <c r="A256" s="55">
        <v>254</v>
      </c>
      <c r="B256" s="64">
        <v>38</v>
      </c>
      <c r="C256" s="66">
        <v>0</v>
      </c>
      <c r="D256" s="65">
        <f t="shared" si="12"/>
        <v>10.555555555555555</v>
      </c>
      <c r="E256" s="65">
        <f t="shared" si="13"/>
        <v>-0.55555555555555536</v>
      </c>
      <c r="F256" s="67">
        <f t="shared" si="14"/>
        <v>1041.3888888888887</v>
      </c>
    </row>
    <row r="257" spans="1:6" x14ac:dyDescent="0.25">
      <c r="A257" s="55">
        <v>255</v>
      </c>
      <c r="B257" s="64">
        <v>36</v>
      </c>
      <c r="C257" s="66">
        <v>0</v>
      </c>
      <c r="D257" s="65">
        <f t="shared" si="12"/>
        <v>10</v>
      </c>
      <c r="E257" s="65">
        <f t="shared" si="13"/>
        <v>-0.55555555555555536</v>
      </c>
      <c r="F257" s="67">
        <f t="shared" si="14"/>
        <v>1051.6666666666665</v>
      </c>
    </row>
    <row r="258" spans="1:6" x14ac:dyDescent="0.25">
      <c r="A258" s="55">
        <v>256</v>
      </c>
      <c r="B258" s="64">
        <v>34</v>
      </c>
      <c r="C258" s="66">
        <v>0</v>
      </c>
      <c r="D258" s="65">
        <f t="shared" si="12"/>
        <v>9.4444444444444446</v>
      </c>
      <c r="E258" s="65">
        <f t="shared" si="13"/>
        <v>-0.55555555555555536</v>
      </c>
      <c r="F258" s="67">
        <f t="shared" si="14"/>
        <v>1061.3888888888887</v>
      </c>
    </row>
    <row r="259" spans="1:6" x14ac:dyDescent="0.25">
      <c r="A259" s="55">
        <v>257</v>
      </c>
      <c r="B259" s="64">
        <v>32</v>
      </c>
      <c r="C259" s="66">
        <v>0</v>
      </c>
      <c r="D259" s="65">
        <f t="shared" si="12"/>
        <v>8.8888888888888893</v>
      </c>
      <c r="E259" s="65">
        <f t="shared" si="13"/>
        <v>-0.55555555555555536</v>
      </c>
      <c r="F259" s="67">
        <f t="shared" si="14"/>
        <v>1070.5555555555554</v>
      </c>
    </row>
    <row r="260" spans="1:6" x14ac:dyDescent="0.25">
      <c r="A260" s="55">
        <v>258</v>
      </c>
      <c r="B260" s="64">
        <v>30</v>
      </c>
      <c r="C260" s="66">
        <v>0</v>
      </c>
      <c r="D260" s="65">
        <f t="shared" si="12"/>
        <v>8.3333333333333339</v>
      </c>
      <c r="E260" s="65">
        <f t="shared" si="13"/>
        <v>-0.55555555555555536</v>
      </c>
      <c r="F260" s="67">
        <f t="shared" si="14"/>
        <v>1079.1666666666665</v>
      </c>
    </row>
    <row r="261" spans="1:6" x14ac:dyDescent="0.25">
      <c r="A261" s="55">
        <v>259</v>
      </c>
      <c r="B261" s="64">
        <v>28</v>
      </c>
      <c r="C261" s="66">
        <v>0</v>
      </c>
      <c r="D261" s="65">
        <f t="shared" si="12"/>
        <v>7.7777777777777777</v>
      </c>
      <c r="E261" s="65">
        <f t="shared" si="13"/>
        <v>-0.55555555555555625</v>
      </c>
      <c r="F261" s="67">
        <f t="shared" si="14"/>
        <v>1087.2222222222222</v>
      </c>
    </row>
    <row r="262" spans="1:6" x14ac:dyDescent="0.25">
      <c r="A262" s="55">
        <v>260</v>
      </c>
      <c r="B262" s="64">
        <v>26</v>
      </c>
      <c r="C262" s="66">
        <v>0</v>
      </c>
      <c r="D262" s="65">
        <f t="shared" si="12"/>
        <v>7.2222222222222223</v>
      </c>
      <c r="E262" s="65">
        <f t="shared" si="13"/>
        <v>-0.55555555555555536</v>
      </c>
      <c r="F262" s="67">
        <f t="shared" si="14"/>
        <v>1094.7222222222222</v>
      </c>
    </row>
    <row r="263" spans="1:6" x14ac:dyDescent="0.25">
      <c r="A263" s="55">
        <v>261</v>
      </c>
      <c r="B263" s="64">
        <v>24</v>
      </c>
      <c r="C263" s="66">
        <v>0</v>
      </c>
      <c r="D263" s="65">
        <f t="shared" si="12"/>
        <v>6.6666666666666661</v>
      </c>
      <c r="E263" s="65">
        <f t="shared" si="13"/>
        <v>-0.55555555555555625</v>
      </c>
      <c r="F263" s="67">
        <f t="shared" si="14"/>
        <v>1101.6666666666665</v>
      </c>
    </row>
    <row r="264" spans="1:6" x14ac:dyDescent="0.25">
      <c r="A264" s="55">
        <v>262</v>
      </c>
      <c r="B264" s="64">
        <v>22</v>
      </c>
      <c r="C264" s="66">
        <v>0</v>
      </c>
      <c r="D264" s="65">
        <f t="shared" si="12"/>
        <v>6.1111111111111107</v>
      </c>
      <c r="E264" s="65">
        <f t="shared" si="13"/>
        <v>-0.55555555555555536</v>
      </c>
      <c r="F264" s="67">
        <f t="shared" si="14"/>
        <v>1108.0555555555554</v>
      </c>
    </row>
    <row r="265" spans="1:6" x14ac:dyDescent="0.25">
      <c r="A265" s="55">
        <v>263</v>
      </c>
      <c r="B265" s="64">
        <v>20</v>
      </c>
      <c r="C265" s="66">
        <v>0</v>
      </c>
      <c r="D265" s="65">
        <f t="shared" si="12"/>
        <v>5.5555555555555554</v>
      </c>
      <c r="E265" s="65">
        <f t="shared" si="13"/>
        <v>-0.55555555555555536</v>
      </c>
      <c r="F265" s="67">
        <f t="shared" si="14"/>
        <v>1113.8888888888887</v>
      </c>
    </row>
    <row r="266" spans="1:6" x14ac:dyDescent="0.25">
      <c r="A266" s="55">
        <v>264</v>
      </c>
      <c r="B266" s="64">
        <v>20</v>
      </c>
      <c r="C266" s="66">
        <v>0</v>
      </c>
      <c r="D266" s="65">
        <f t="shared" si="12"/>
        <v>5.5555555555555554</v>
      </c>
      <c r="E266" s="65">
        <f t="shared" si="13"/>
        <v>0</v>
      </c>
      <c r="F266" s="67">
        <f t="shared" si="14"/>
        <v>1119.4444444444443</v>
      </c>
    </row>
    <row r="267" spans="1:6" x14ac:dyDescent="0.25">
      <c r="A267" s="55">
        <v>265</v>
      </c>
      <c r="B267" s="64">
        <v>20</v>
      </c>
      <c r="C267" s="66">
        <v>0</v>
      </c>
      <c r="D267" s="65">
        <f t="shared" si="12"/>
        <v>5.5555555555555554</v>
      </c>
      <c r="E267" s="65">
        <f t="shared" si="13"/>
        <v>0</v>
      </c>
      <c r="F267" s="67">
        <f t="shared" si="14"/>
        <v>1125</v>
      </c>
    </row>
    <row r="268" spans="1:6" x14ac:dyDescent="0.25">
      <c r="A268" s="55">
        <v>266</v>
      </c>
      <c r="B268" s="64">
        <v>21.7</v>
      </c>
      <c r="C268" s="66">
        <v>0</v>
      </c>
      <c r="D268" s="65">
        <f t="shared" si="12"/>
        <v>6.0277777777777777</v>
      </c>
      <c r="E268" s="65">
        <f t="shared" si="13"/>
        <v>0.47222222222222232</v>
      </c>
      <c r="F268" s="67">
        <f t="shared" si="14"/>
        <v>1130.7916666666667</v>
      </c>
    </row>
    <row r="269" spans="1:6" x14ac:dyDescent="0.25">
      <c r="A269" s="55">
        <v>267</v>
      </c>
      <c r="B269" s="64">
        <v>23.3</v>
      </c>
      <c r="C269" s="66">
        <v>0</v>
      </c>
      <c r="D269" s="65">
        <f t="shared" ref="D269:D332" si="15">B269/3.6</f>
        <v>6.4722222222222223</v>
      </c>
      <c r="E269" s="65">
        <f t="shared" si="13"/>
        <v>0.44444444444444464</v>
      </c>
      <c r="F269" s="67">
        <f t="shared" si="14"/>
        <v>1137.0416666666667</v>
      </c>
    </row>
    <row r="270" spans="1:6" x14ac:dyDescent="0.25">
      <c r="A270" s="55">
        <v>268</v>
      </c>
      <c r="B270" s="64">
        <v>25</v>
      </c>
      <c r="C270" s="66">
        <v>0</v>
      </c>
      <c r="D270" s="65">
        <f t="shared" si="15"/>
        <v>6.9444444444444446</v>
      </c>
      <c r="E270" s="65">
        <f t="shared" ref="E270:E333" si="16">D270-D269</f>
        <v>0.47222222222222232</v>
      </c>
      <c r="F270" s="67">
        <f t="shared" ref="F270:F333" si="17">D269+(E270/2)+F269</f>
        <v>1143.75</v>
      </c>
    </row>
    <row r="271" spans="1:6" x14ac:dyDescent="0.25">
      <c r="A271" s="55">
        <v>269</v>
      </c>
      <c r="B271" s="64">
        <v>26.7</v>
      </c>
      <c r="C271" s="66">
        <v>0</v>
      </c>
      <c r="D271" s="65">
        <f t="shared" si="15"/>
        <v>7.4166666666666661</v>
      </c>
      <c r="E271" s="65">
        <f t="shared" si="16"/>
        <v>0.47222222222222143</v>
      </c>
      <c r="F271" s="67">
        <f t="shared" si="17"/>
        <v>1150.9305555555557</v>
      </c>
    </row>
    <row r="272" spans="1:6" x14ac:dyDescent="0.25">
      <c r="A272" s="55">
        <v>270</v>
      </c>
      <c r="B272" s="64">
        <v>28.3</v>
      </c>
      <c r="C272" s="66">
        <v>0</v>
      </c>
      <c r="D272" s="65">
        <f t="shared" si="15"/>
        <v>7.8611111111111107</v>
      </c>
      <c r="E272" s="65">
        <f t="shared" si="16"/>
        <v>0.44444444444444464</v>
      </c>
      <c r="F272" s="67">
        <f t="shared" si="17"/>
        <v>1158.5694444444446</v>
      </c>
    </row>
    <row r="273" spans="1:6" x14ac:dyDescent="0.25">
      <c r="A273" s="55">
        <v>271</v>
      </c>
      <c r="B273" s="64">
        <v>30</v>
      </c>
      <c r="C273" s="66">
        <v>0</v>
      </c>
      <c r="D273" s="65">
        <f t="shared" si="15"/>
        <v>8.3333333333333339</v>
      </c>
      <c r="E273" s="65">
        <f t="shared" si="16"/>
        <v>0.47222222222222321</v>
      </c>
      <c r="F273" s="67">
        <f t="shared" si="17"/>
        <v>1166.6666666666667</v>
      </c>
    </row>
    <row r="274" spans="1:6" x14ac:dyDescent="0.25">
      <c r="A274" s="55">
        <v>272</v>
      </c>
      <c r="B274" s="64">
        <v>31.7</v>
      </c>
      <c r="C274" s="66">
        <v>0</v>
      </c>
      <c r="D274" s="65">
        <f t="shared" si="15"/>
        <v>8.8055555555555554</v>
      </c>
      <c r="E274" s="65">
        <f t="shared" si="16"/>
        <v>0.47222222222222143</v>
      </c>
      <c r="F274" s="67">
        <f t="shared" si="17"/>
        <v>1175.2361111111111</v>
      </c>
    </row>
    <row r="275" spans="1:6" x14ac:dyDescent="0.25">
      <c r="A275" s="55">
        <v>273</v>
      </c>
      <c r="B275" s="64">
        <v>33.299999999999997</v>
      </c>
      <c r="C275" s="66">
        <v>0</v>
      </c>
      <c r="D275" s="65">
        <f t="shared" si="15"/>
        <v>9.2499999999999982</v>
      </c>
      <c r="E275" s="65">
        <f t="shared" si="16"/>
        <v>0.44444444444444287</v>
      </c>
      <c r="F275" s="67">
        <f t="shared" si="17"/>
        <v>1184.2638888888889</v>
      </c>
    </row>
    <row r="276" spans="1:6" x14ac:dyDescent="0.25">
      <c r="A276" s="55">
        <v>274</v>
      </c>
      <c r="B276" s="64">
        <v>35</v>
      </c>
      <c r="C276" s="66">
        <v>0</v>
      </c>
      <c r="D276" s="65">
        <f t="shared" si="15"/>
        <v>9.7222222222222214</v>
      </c>
      <c r="E276" s="65">
        <f t="shared" si="16"/>
        <v>0.47222222222222321</v>
      </c>
      <c r="F276" s="67">
        <f t="shared" si="17"/>
        <v>1193.75</v>
      </c>
    </row>
    <row r="277" spans="1:6" x14ac:dyDescent="0.25">
      <c r="A277" s="55">
        <v>275</v>
      </c>
      <c r="B277" s="64">
        <v>36.700000000000003</v>
      </c>
      <c r="C277" s="66">
        <v>0</v>
      </c>
      <c r="D277" s="65">
        <f t="shared" si="15"/>
        <v>10.194444444444445</v>
      </c>
      <c r="E277" s="65">
        <f t="shared" si="16"/>
        <v>0.47222222222222321</v>
      </c>
      <c r="F277" s="67">
        <f t="shared" si="17"/>
        <v>1203.7083333333333</v>
      </c>
    </row>
    <row r="278" spans="1:6" x14ac:dyDescent="0.25">
      <c r="A278" s="55">
        <v>276</v>
      </c>
      <c r="B278" s="64">
        <v>38.299999999999997</v>
      </c>
      <c r="C278" s="66">
        <v>0</v>
      </c>
      <c r="D278" s="65">
        <f t="shared" si="15"/>
        <v>10.638888888888888</v>
      </c>
      <c r="E278" s="65">
        <f t="shared" si="16"/>
        <v>0.44444444444444287</v>
      </c>
      <c r="F278" s="67">
        <f t="shared" si="17"/>
        <v>1214.125</v>
      </c>
    </row>
    <row r="279" spans="1:6" x14ac:dyDescent="0.25">
      <c r="A279" s="55">
        <v>277</v>
      </c>
      <c r="B279" s="64">
        <v>40</v>
      </c>
      <c r="C279" s="66">
        <v>0</v>
      </c>
      <c r="D279" s="65">
        <f t="shared" si="15"/>
        <v>11.111111111111111</v>
      </c>
      <c r="E279" s="65">
        <f t="shared" si="16"/>
        <v>0.47222222222222321</v>
      </c>
      <c r="F279" s="67">
        <f t="shared" si="17"/>
        <v>1225</v>
      </c>
    </row>
    <row r="280" spans="1:6" x14ac:dyDescent="0.25">
      <c r="A280" s="55">
        <v>278</v>
      </c>
      <c r="B280" s="64">
        <v>38</v>
      </c>
      <c r="C280" s="66">
        <v>0</v>
      </c>
      <c r="D280" s="65">
        <f t="shared" si="15"/>
        <v>10.555555555555555</v>
      </c>
      <c r="E280" s="65">
        <f t="shared" si="16"/>
        <v>-0.55555555555555536</v>
      </c>
      <c r="F280" s="67">
        <f t="shared" si="17"/>
        <v>1235.8333333333333</v>
      </c>
    </row>
    <row r="281" spans="1:6" x14ac:dyDescent="0.25">
      <c r="A281" s="55">
        <v>279</v>
      </c>
      <c r="B281" s="64">
        <v>36</v>
      </c>
      <c r="C281" s="66">
        <v>0</v>
      </c>
      <c r="D281" s="65">
        <f t="shared" si="15"/>
        <v>10</v>
      </c>
      <c r="E281" s="65">
        <f t="shared" si="16"/>
        <v>-0.55555555555555536</v>
      </c>
      <c r="F281" s="67">
        <f t="shared" si="17"/>
        <v>1246.1111111111111</v>
      </c>
    </row>
    <row r="282" spans="1:6" x14ac:dyDescent="0.25">
      <c r="A282" s="55">
        <v>280</v>
      </c>
      <c r="B282" s="64">
        <v>34</v>
      </c>
      <c r="C282" s="66">
        <v>0</v>
      </c>
      <c r="D282" s="65">
        <f t="shared" si="15"/>
        <v>9.4444444444444446</v>
      </c>
      <c r="E282" s="65">
        <f t="shared" si="16"/>
        <v>-0.55555555555555536</v>
      </c>
      <c r="F282" s="67">
        <f t="shared" si="17"/>
        <v>1255.8333333333333</v>
      </c>
    </row>
    <row r="283" spans="1:6" x14ac:dyDescent="0.25">
      <c r="A283" s="55">
        <v>281</v>
      </c>
      <c r="B283" s="64">
        <v>32</v>
      </c>
      <c r="C283" s="66">
        <v>0</v>
      </c>
      <c r="D283" s="65">
        <f t="shared" si="15"/>
        <v>8.8888888888888893</v>
      </c>
      <c r="E283" s="65">
        <f t="shared" si="16"/>
        <v>-0.55555555555555536</v>
      </c>
      <c r="F283" s="67">
        <f t="shared" si="17"/>
        <v>1265</v>
      </c>
    </row>
    <row r="284" spans="1:6" x14ac:dyDescent="0.25">
      <c r="A284" s="55">
        <v>282</v>
      </c>
      <c r="B284" s="64">
        <v>30</v>
      </c>
      <c r="C284" s="66">
        <v>0</v>
      </c>
      <c r="D284" s="65">
        <f t="shared" si="15"/>
        <v>8.3333333333333339</v>
      </c>
      <c r="E284" s="65">
        <f t="shared" si="16"/>
        <v>-0.55555555555555536</v>
      </c>
      <c r="F284" s="67">
        <f t="shared" si="17"/>
        <v>1273.6111111111111</v>
      </c>
    </row>
    <row r="285" spans="1:6" x14ac:dyDescent="0.25">
      <c r="A285" s="55">
        <v>283</v>
      </c>
      <c r="B285" s="64">
        <v>28</v>
      </c>
      <c r="C285" s="66">
        <v>0</v>
      </c>
      <c r="D285" s="65">
        <f t="shared" si="15"/>
        <v>7.7777777777777777</v>
      </c>
      <c r="E285" s="65">
        <f t="shared" si="16"/>
        <v>-0.55555555555555625</v>
      </c>
      <c r="F285" s="67">
        <f t="shared" si="17"/>
        <v>1281.6666666666667</v>
      </c>
    </row>
    <row r="286" spans="1:6" x14ac:dyDescent="0.25">
      <c r="A286" s="55">
        <v>284</v>
      </c>
      <c r="B286" s="64">
        <v>26</v>
      </c>
      <c r="C286" s="66">
        <v>0</v>
      </c>
      <c r="D286" s="65">
        <f t="shared" si="15"/>
        <v>7.2222222222222223</v>
      </c>
      <c r="E286" s="65">
        <f t="shared" si="16"/>
        <v>-0.55555555555555536</v>
      </c>
      <c r="F286" s="67">
        <f t="shared" si="17"/>
        <v>1289.1666666666667</v>
      </c>
    </row>
    <row r="287" spans="1:6" x14ac:dyDescent="0.25">
      <c r="A287" s="55">
        <v>285</v>
      </c>
      <c r="B287" s="64">
        <v>24</v>
      </c>
      <c r="C287" s="66">
        <v>0</v>
      </c>
      <c r="D287" s="65">
        <f t="shared" si="15"/>
        <v>6.6666666666666661</v>
      </c>
      <c r="E287" s="65">
        <f t="shared" si="16"/>
        <v>-0.55555555555555625</v>
      </c>
      <c r="F287" s="67">
        <f t="shared" si="17"/>
        <v>1296.1111111111111</v>
      </c>
    </row>
    <row r="288" spans="1:6" x14ac:dyDescent="0.25">
      <c r="A288" s="55">
        <v>286</v>
      </c>
      <c r="B288" s="64">
        <v>22</v>
      </c>
      <c r="C288" s="66">
        <v>0</v>
      </c>
      <c r="D288" s="65">
        <f t="shared" si="15"/>
        <v>6.1111111111111107</v>
      </c>
      <c r="E288" s="65">
        <f t="shared" si="16"/>
        <v>-0.55555555555555536</v>
      </c>
      <c r="F288" s="67">
        <f t="shared" si="17"/>
        <v>1302.5</v>
      </c>
    </row>
    <row r="289" spans="1:6" x14ac:dyDescent="0.25">
      <c r="A289" s="55">
        <v>287</v>
      </c>
      <c r="B289" s="64">
        <v>20</v>
      </c>
      <c r="C289" s="66">
        <v>0</v>
      </c>
      <c r="D289" s="65">
        <f t="shared" si="15"/>
        <v>5.5555555555555554</v>
      </c>
      <c r="E289" s="65">
        <f t="shared" si="16"/>
        <v>-0.55555555555555536</v>
      </c>
      <c r="F289" s="67">
        <f t="shared" si="17"/>
        <v>1308.3333333333333</v>
      </c>
    </row>
    <row r="290" spans="1:6" x14ac:dyDescent="0.25">
      <c r="A290" s="55">
        <v>288</v>
      </c>
      <c r="B290" s="64">
        <v>17.100000000000001</v>
      </c>
      <c r="C290" s="66">
        <v>0</v>
      </c>
      <c r="D290" s="65">
        <f t="shared" si="15"/>
        <v>4.75</v>
      </c>
      <c r="E290" s="65">
        <f t="shared" si="16"/>
        <v>-0.80555555555555536</v>
      </c>
      <c r="F290" s="67">
        <f t="shared" si="17"/>
        <v>1313.4861111111111</v>
      </c>
    </row>
    <row r="291" spans="1:6" x14ac:dyDescent="0.25">
      <c r="A291" s="55">
        <v>289</v>
      </c>
      <c r="B291" s="64">
        <v>14.3</v>
      </c>
      <c r="C291" s="66">
        <v>0</v>
      </c>
      <c r="D291" s="65">
        <f t="shared" si="15"/>
        <v>3.9722222222222223</v>
      </c>
      <c r="E291" s="65">
        <f t="shared" si="16"/>
        <v>-0.77777777777777768</v>
      </c>
      <c r="F291" s="67">
        <f t="shared" si="17"/>
        <v>1317.8472222222222</v>
      </c>
    </row>
    <row r="292" spans="1:6" x14ac:dyDescent="0.25">
      <c r="A292" s="55">
        <v>290</v>
      </c>
      <c r="B292" s="64">
        <v>11.4</v>
      </c>
      <c r="C292" s="66">
        <v>0</v>
      </c>
      <c r="D292" s="65">
        <f t="shared" si="15"/>
        <v>3.1666666666666665</v>
      </c>
      <c r="E292" s="65">
        <f t="shared" si="16"/>
        <v>-0.8055555555555558</v>
      </c>
      <c r="F292" s="67">
        <f t="shared" si="17"/>
        <v>1321.4166666666665</v>
      </c>
    </row>
    <row r="293" spans="1:6" x14ac:dyDescent="0.25">
      <c r="A293" s="55">
        <v>291</v>
      </c>
      <c r="B293" s="64">
        <v>8.6</v>
      </c>
      <c r="C293" s="66">
        <v>0</v>
      </c>
      <c r="D293" s="65">
        <f t="shared" si="15"/>
        <v>2.3888888888888888</v>
      </c>
      <c r="E293" s="65">
        <f t="shared" si="16"/>
        <v>-0.77777777777777768</v>
      </c>
      <c r="F293" s="67">
        <f t="shared" si="17"/>
        <v>1324.1944444444443</v>
      </c>
    </row>
    <row r="294" spans="1:6" x14ac:dyDescent="0.25">
      <c r="A294" s="55">
        <v>292</v>
      </c>
      <c r="B294" s="64">
        <v>5.7</v>
      </c>
      <c r="C294" s="66">
        <v>0</v>
      </c>
      <c r="D294" s="65">
        <f t="shared" si="15"/>
        <v>1.5833333333333333</v>
      </c>
      <c r="E294" s="65">
        <f t="shared" si="16"/>
        <v>-0.80555555555555558</v>
      </c>
      <c r="F294" s="67">
        <f t="shared" si="17"/>
        <v>1326.1805555555554</v>
      </c>
    </row>
    <row r="295" spans="1:6" x14ac:dyDescent="0.25">
      <c r="A295" s="55">
        <v>293</v>
      </c>
      <c r="B295" s="64">
        <v>2.9</v>
      </c>
      <c r="C295" s="66">
        <v>0</v>
      </c>
      <c r="D295" s="65">
        <f t="shared" si="15"/>
        <v>0.80555555555555547</v>
      </c>
      <c r="E295" s="65">
        <f t="shared" si="16"/>
        <v>-0.77777777777777779</v>
      </c>
      <c r="F295" s="67">
        <f t="shared" si="17"/>
        <v>1327.3749999999998</v>
      </c>
    </row>
    <row r="296" spans="1:6" x14ac:dyDescent="0.25">
      <c r="A296" s="55">
        <v>294</v>
      </c>
      <c r="B296" s="64">
        <v>0</v>
      </c>
      <c r="C296" s="66">
        <v>0</v>
      </c>
      <c r="D296" s="65">
        <f t="shared" si="15"/>
        <v>0</v>
      </c>
      <c r="E296" s="65">
        <f t="shared" si="16"/>
        <v>-0.80555555555555547</v>
      </c>
      <c r="F296" s="67">
        <f t="shared" si="17"/>
        <v>1327.7777777777776</v>
      </c>
    </row>
    <row r="297" spans="1:6" x14ac:dyDescent="0.25">
      <c r="A297" s="55">
        <v>295</v>
      </c>
      <c r="B297" s="64">
        <v>0</v>
      </c>
      <c r="C297" s="66">
        <v>0</v>
      </c>
      <c r="D297" s="65">
        <f t="shared" si="15"/>
        <v>0</v>
      </c>
      <c r="E297" s="65">
        <f t="shared" si="16"/>
        <v>0</v>
      </c>
      <c r="F297" s="67">
        <f t="shared" si="17"/>
        <v>1327.7777777777776</v>
      </c>
    </row>
    <row r="298" spans="1:6" x14ac:dyDescent="0.25">
      <c r="A298" s="55">
        <v>296</v>
      </c>
      <c r="B298" s="64">
        <v>0</v>
      </c>
      <c r="C298" s="66">
        <v>0</v>
      </c>
      <c r="D298" s="65">
        <f t="shared" si="15"/>
        <v>0</v>
      </c>
      <c r="E298" s="65">
        <f t="shared" si="16"/>
        <v>0</v>
      </c>
      <c r="F298" s="67">
        <f t="shared" si="17"/>
        <v>1327.7777777777776</v>
      </c>
    </row>
    <row r="299" spans="1:6" x14ac:dyDescent="0.25">
      <c r="A299" s="55">
        <v>297</v>
      </c>
      <c r="B299" s="64">
        <v>0</v>
      </c>
      <c r="C299" s="66">
        <v>0</v>
      </c>
      <c r="D299" s="65">
        <f t="shared" si="15"/>
        <v>0</v>
      </c>
      <c r="E299" s="65">
        <f t="shared" si="16"/>
        <v>0</v>
      </c>
      <c r="F299" s="67">
        <f t="shared" si="17"/>
        <v>1327.7777777777776</v>
      </c>
    </row>
    <row r="300" spans="1:6" x14ac:dyDescent="0.25">
      <c r="A300" s="55">
        <v>298</v>
      </c>
      <c r="B300" s="64">
        <v>0</v>
      </c>
      <c r="C300" s="66">
        <v>0</v>
      </c>
      <c r="D300" s="65">
        <f t="shared" si="15"/>
        <v>0</v>
      </c>
      <c r="E300" s="65">
        <f t="shared" si="16"/>
        <v>0</v>
      </c>
      <c r="F300" s="67">
        <f t="shared" si="17"/>
        <v>1327.7777777777776</v>
      </c>
    </row>
    <row r="301" spans="1:6" x14ac:dyDescent="0.25">
      <c r="A301" s="55">
        <v>299</v>
      </c>
      <c r="B301" s="64">
        <v>0</v>
      </c>
      <c r="C301" s="66">
        <v>0</v>
      </c>
      <c r="D301" s="65">
        <f t="shared" si="15"/>
        <v>0</v>
      </c>
      <c r="E301" s="65">
        <f t="shared" si="16"/>
        <v>0</v>
      </c>
      <c r="F301" s="67">
        <f t="shared" si="17"/>
        <v>1327.7777777777776</v>
      </c>
    </row>
    <row r="302" spans="1:6" x14ac:dyDescent="0.25">
      <c r="A302" s="55">
        <v>300</v>
      </c>
      <c r="B302" s="64">
        <v>0</v>
      </c>
      <c r="C302" s="66">
        <v>0</v>
      </c>
      <c r="D302" s="65">
        <f t="shared" si="15"/>
        <v>0</v>
      </c>
      <c r="E302" s="65">
        <f t="shared" si="16"/>
        <v>0</v>
      </c>
      <c r="F302" s="67">
        <f t="shared" si="17"/>
        <v>1327.7777777777776</v>
      </c>
    </row>
    <row r="303" spans="1:6" x14ac:dyDescent="0.25">
      <c r="A303" s="55">
        <v>301</v>
      </c>
      <c r="B303" s="64">
        <v>0</v>
      </c>
      <c r="C303" s="66">
        <v>0</v>
      </c>
      <c r="D303" s="65">
        <f t="shared" si="15"/>
        <v>0</v>
      </c>
      <c r="E303" s="65">
        <f t="shared" si="16"/>
        <v>0</v>
      </c>
      <c r="F303" s="67">
        <f t="shared" si="17"/>
        <v>1327.7777777777776</v>
      </c>
    </row>
    <row r="304" spans="1:6" x14ac:dyDescent="0.25">
      <c r="A304" s="55">
        <v>302</v>
      </c>
      <c r="B304" s="64">
        <v>0</v>
      </c>
      <c r="C304" s="66">
        <v>0</v>
      </c>
      <c r="D304" s="65">
        <f t="shared" si="15"/>
        <v>0</v>
      </c>
      <c r="E304" s="65">
        <f t="shared" si="16"/>
        <v>0</v>
      </c>
      <c r="F304" s="67">
        <f t="shared" si="17"/>
        <v>1327.7777777777776</v>
      </c>
    </row>
    <row r="305" spans="1:6" x14ac:dyDescent="0.25">
      <c r="A305" s="55">
        <v>303</v>
      </c>
      <c r="B305" s="64">
        <v>0</v>
      </c>
      <c r="C305" s="66">
        <v>0</v>
      </c>
      <c r="D305" s="65">
        <f t="shared" si="15"/>
        <v>0</v>
      </c>
      <c r="E305" s="65">
        <f t="shared" si="16"/>
        <v>0</v>
      </c>
      <c r="F305" s="67">
        <f t="shared" si="17"/>
        <v>1327.7777777777776</v>
      </c>
    </row>
    <row r="306" spans="1:6" x14ac:dyDescent="0.25">
      <c r="A306" s="55">
        <v>304</v>
      </c>
      <c r="B306" s="64">
        <v>0</v>
      </c>
      <c r="C306" s="66">
        <v>0</v>
      </c>
      <c r="D306" s="65">
        <f t="shared" si="15"/>
        <v>0</v>
      </c>
      <c r="E306" s="65">
        <f t="shared" si="16"/>
        <v>0</v>
      </c>
      <c r="F306" s="67">
        <f t="shared" si="17"/>
        <v>1327.7777777777776</v>
      </c>
    </row>
    <row r="307" spans="1:6" x14ac:dyDescent="0.25">
      <c r="A307" s="55">
        <v>305</v>
      </c>
      <c r="B307" s="64">
        <v>0</v>
      </c>
      <c r="C307" s="66">
        <v>0</v>
      </c>
      <c r="D307" s="65">
        <f t="shared" si="15"/>
        <v>0</v>
      </c>
      <c r="E307" s="65">
        <f t="shared" si="16"/>
        <v>0</v>
      </c>
      <c r="F307" s="67">
        <f t="shared" si="17"/>
        <v>1327.7777777777776</v>
      </c>
    </row>
    <row r="308" spans="1:6" x14ac:dyDescent="0.25">
      <c r="A308" s="55">
        <v>306</v>
      </c>
      <c r="B308" s="64">
        <v>0</v>
      </c>
      <c r="C308" s="66">
        <v>0</v>
      </c>
      <c r="D308" s="65">
        <f t="shared" si="15"/>
        <v>0</v>
      </c>
      <c r="E308" s="65">
        <f t="shared" si="16"/>
        <v>0</v>
      </c>
      <c r="F308" s="67">
        <f t="shared" si="17"/>
        <v>1327.7777777777776</v>
      </c>
    </row>
    <row r="309" spans="1:6" x14ac:dyDescent="0.25">
      <c r="A309" s="55">
        <v>307</v>
      </c>
      <c r="B309" s="64">
        <v>0</v>
      </c>
      <c r="C309" s="66">
        <v>0</v>
      </c>
      <c r="D309" s="65">
        <f t="shared" si="15"/>
        <v>0</v>
      </c>
      <c r="E309" s="65">
        <f t="shared" si="16"/>
        <v>0</v>
      </c>
      <c r="F309" s="67">
        <f t="shared" si="17"/>
        <v>1327.7777777777776</v>
      </c>
    </row>
    <row r="310" spans="1:6" x14ac:dyDescent="0.25">
      <c r="A310" s="55">
        <v>308</v>
      </c>
      <c r="B310" s="64">
        <v>0</v>
      </c>
      <c r="C310" s="66">
        <v>0</v>
      </c>
      <c r="D310" s="65">
        <f t="shared" si="15"/>
        <v>0</v>
      </c>
      <c r="E310" s="65">
        <f t="shared" si="16"/>
        <v>0</v>
      </c>
      <c r="F310" s="67">
        <f t="shared" si="17"/>
        <v>1327.7777777777776</v>
      </c>
    </row>
    <row r="311" spans="1:6" x14ac:dyDescent="0.25">
      <c r="A311" s="55">
        <v>309</v>
      </c>
      <c r="B311" s="64">
        <v>0</v>
      </c>
      <c r="C311" s="66">
        <v>0</v>
      </c>
      <c r="D311" s="65">
        <f t="shared" si="15"/>
        <v>0</v>
      </c>
      <c r="E311" s="65">
        <f t="shared" si="16"/>
        <v>0</v>
      </c>
      <c r="F311" s="67">
        <f t="shared" si="17"/>
        <v>1327.7777777777776</v>
      </c>
    </row>
    <row r="312" spans="1:6" x14ac:dyDescent="0.25">
      <c r="A312" s="55">
        <v>310</v>
      </c>
      <c r="B312" s="64">
        <v>0</v>
      </c>
      <c r="C312" s="66">
        <v>0</v>
      </c>
      <c r="D312" s="65">
        <f t="shared" si="15"/>
        <v>0</v>
      </c>
      <c r="E312" s="65">
        <f t="shared" si="16"/>
        <v>0</v>
      </c>
      <c r="F312" s="67">
        <f t="shared" si="17"/>
        <v>1327.7777777777776</v>
      </c>
    </row>
    <row r="313" spans="1:6" x14ac:dyDescent="0.25">
      <c r="A313" s="55">
        <v>311</v>
      </c>
      <c r="B313" s="64">
        <v>0</v>
      </c>
      <c r="C313" s="66">
        <v>0</v>
      </c>
      <c r="D313" s="65">
        <f t="shared" si="15"/>
        <v>0</v>
      </c>
      <c r="E313" s="65">
        <f t="shared" si="16"/>
        <v>0</v>
      </c>
      <c r="F313" s="67">
        <f t="shared" si="17"/>
        <v>1327.7777777777776</v>
      </c>
    </row>
    <row r="314" spans="1:6" x14ac:dyDescent="0.25">
      <c r="A314" s="55">
        <v>312</v>
      </c>
      <c r="B314" s="64">
        <v>0</v>
      </c>
      <c r="C314" s="66">
        <v>0</v>
      </c>
      <c r="D314" s="65">
        <f t="shared" si="15"/>
        <v>0</v>
      </c>
      <c r="E314" s="65">
        <f t="shared" si="16"/>
        <v>0</v>
      </c>
      <c r="F314" s="67">
        <f t="shared" si="17"/>
        <v>1327.7777777777776</v>
      </c>
    </row>
    <row r="315" spans="1:6" x14ac:dyDescent="0.25">
      <c r="A315" s="55">
        <v>313</v>
      </c>
      <c r="B315" s="64">
        <v>0</v>
      </c>
      <c r="C315" s="66">
        <v>0</v>
      </c>
      <c r="D315" s="65">
        <f t="shared" si="15"/>
        <v>0</v>
      </c>
      <c r="E315" s="65">
        <f t="shared" si="16"/>
        <v>0</v>
      </c>
      <c r="F315" s="67">
        <f t="shared" si="17"/>
        <v>1327.7777777777776</v>
      </c>
    </row>
    <row r="316" spans="1:6" x14ac:dyDescent="0.25">
      <c r="A316" s="55">
        <v>314</v>
      </c>
      <c r="B316" s="64">
        <v>0</v>
      </c>
      <c r="C316" s="66">
        <v>0</v>
      </c>
      <c r="D316" s="65">
        <f t="shared" si="15"/>
        <v>0</v>
      </c>
      <c r="E316" s="65">
        <f t="shared" si="16"/>
        <v>0</v>
      </c>
      <c r="F316" s="67">
        <f t="shared" si="17"/>
        <v>1327.7777777777776</v>
      </c>
    </row>
    <row r="317" spans="1:6" x14ac:dyDescent="0.25">
      <c r="A317" s="55">
        <v>315</v>
      </c>
      <c r="B317" s="64">
        <v>2.9</v>
      </c>
      <c r="C317" s="66">
        <v>0</v>
      </c>
      <c r="D317" s="65">
        <f t="shared" si="15"/>
        <v>0.80555555555555547</v>
      </c>
      <c r="E317" s="65">
        <f t="shared" si="16"/>
        <v>0.80555555555555547</v>
      </c>
      <c r="F317" s="67">
        <f t="shared" si="17"/>
        <v>1328.1805555555554</v>
      </c>
    </row>
    <row r="318" spans="1:6" x14ac:dyDescent="0.25">
      <c r="A318" s="55">
        <v>316</v>
      </c>
      <c r="B318" s="64">
        <v>5.7</v>
      </c>
      <c r="C318" s="66">
        <v>0</v>
      </c>
      <c r="D318" s="65">
        <f t="shared" si="15"/>
        <v>1.5833333333333333</v>
      </c>
      <c r="E318" s="65">
        <f t="shared" si="16"/>
        <v>0.77777777777777779</v>
      </c>
      <c r="F318" s="67">
        <f t="shared" si="17"/>
        <v>1329.3749999999998</v>
      </c>
    </row>
    <row r="319" spans="1:6" x14ac:dyDescent="0.25">
      <c r="A319" s="55">
        <v>317</v>
      </c>
      <c r="B319" s="64">
        <v>8.6</v>
      </c>
      <c r="C319" s="66">
        <v>0</v>
      </c>
      <c r="D319" s="65">
        <f t="shared" si="15"/>
        <v>2.3888888888888888</v>
      </c>
      <c r="E319" s="65">
        <f t="shared" si="16"/>
        <v>0.80555555555555558</v>
      </c>
      <c r="F319" s="67">
        <f t="shared" si="17"/>
        <v>1331.3611111111109</v>
      </c>
    </row>
    <row r="320" spans="1:6" x14ac:dyDescent="0.25">
      <c r="A320" s="55">
        <v>318</v>
      </c>
      <c r="B320" s="64">
        <v>11.4</v>
      </c>
      <c r="C320" s="66">
        <v>0</v>
      </c>
      <c r="D320" s="65">
        <f t="shared" si="15"/>
        <v>3.1666666666666665</v>
      </c>
      <c r="E320" s="65">
        <f t="shared" si="16"/>
        <v>0.77777777777777768</v>
      </c>
      <c r="F320" s="67">
        <f t="shared" si="17"/>
        <v>1334.1388888888887</v>
      </c>
    </row>
    <row r="321" spans="1:6" x14ac:dyDescent="0.25">
      <c r="A321" s="55">
        <v>319</v>
      </c>
      <c r="B321" s="64">
        <v>14.3</v>
      </c>
      <c r="C321" s="66">
        <v>0</v>
      </c>
      <c r="D321" s="65">
        <f t="shared" si="15"/>
        <v>3.9722222222222223</v>
      </c>
      <c r="E321" s="65">
        <f t="shared" si="16"/>
        <v>0.8055555555555558</v>
      </c>
      <c r="F321" s="67">
        <f t="shared" si="17"/>
        <v>1337.708333333333</v>
      </c>
    </row>
    <row r="322" spans="1:6" x14ac:dyDescent="0.25">
      <c r="A322" s="55">
        <v>320</v>
      </c>
      <c r="B322" s="64">
        <v>17.100000000000001</v>
      </c>
      <c r="C322" s="66">
        <v>0</v>
      </c>
      <c r="D322" s="65">
        <f t="shared" si="15"/>
        <v>4.75</v>
      </c>
      <c r="E322" s="65">
        <f t="shared" si="16"/>
        <v>0.77777777777777768</v>
      </c>
      <c r="F322" s="67">
        <f t="shared" si="17"/>
        <v>1342.0694444444441</v>
      </c>
    </row>
    <row r="323" spans="1:6" x14ac:dyDescent="0.25">
      <c r="A323" s="55">
        <v>321</v>
      </c>
      <c r="B323" s="64">
        <v>20</v>
      </c>
      <c r="C323" s="66">
        <v>0</v>
      </c>
      <c r="D323" s="65">
        <f t="shared" si="15"/>
        <v>5.5555555555555554</v>
      </c>
      <c r="E323" s="65">
        <f t="shared" si="16"/>
        <v>0.80555555555555536</v>
      </c>
      <c r="F323" s="67">
        <f t="shared" si="17"/>
        <v>1347.2222222222219</v>
      </c>
    </row>
    <row r="324" spans="1:6" x14ac:dyDescent="0.25">
      <c r="A324" s="55">
        <v>322</v>
      </c>
      <c r="B324" s="64">
        <v>20</v>
      </c>
      <c r="C324" s="66">
        <v>0</v>
      </c>
      <c r="D324" s="65">
        <f t="shared" si="15"/>
        <v>5.5555555555555554</v>
      </c>
      <c r="E324" s="65">
        <f t="shared" si="16"/>
        <v>0</v>
      </c>
      <c r="F324" s="67">
        <f t="shared" si="17"/>
        <v>1352.7777777777776</v>
      </c>
    </row>
    <row r="325" spans="1:6" x14ac:dyDescent="0.25">
      <c r="A325" s="55">
        <v>323</v>
      </c>
      <c r="B325" s="64">
        <v>20</v>
      </c>
      <c r="C325" s="66">
        <v>0</v>
      </c>
      <c r="D325" s="65">
        <f t="shared" si="15"/>
        <v>5.5555555555555554</v>
      </c>
      <c r="E325" s="65">
        <f t="shared" si="16"/>
        <v>0</v>
      </c>
      <c r="F325" s="67">
        <f t="shared" si="17"/>
        <v>1358.3333333333333</v>
      </c>
    </row>
    <row r="326" spans="1:6" x14ac:dyDescent="0.25">
      <c r="A326" s="55">
        <v>324</v>
      </c>
      <c r="B326" s="64">
        <v>20</v>
      </c>
      <c r="C326" s="66">
        <v>0</v>
      </c>
      <c r="D326" s="65">
        <f t="shared" si="15"/>
        <v>5.5555555555555554</v>
      </c>
      <c r="E326" s="65">
        <f t="shared" si="16"/>
        <v>0</v>
      </c>
      <c r="F326" s="67">
        <f t="shared" si="17"/>
        <v>1363.8888888888889</v>
      </c>
    </row>
    <row r="327" spans="1:6" x14ac:dyDescent="0.25">
      <c r="A327" s="55">
        <v>325</v>
      </c>
      <c r="B327" s="64">
        <v>20</v>
      </c>
      <c r="C327" s="66">
        <v>0</v>
      </c>
      <c r="D327" s="65">
        <f t="shared" si="15"/>
        <v>5.5555555555555554</v>
      </c>
      <c r="E327" s="65">
        <f t="shared" si="16"/>
        <v>0</v>
      </c>
      <c r="F327" s="67">
        <f t="shared" si="17"/>
        <v>1369.4444444444446</v>
      </c>
    </row>
    <row r="328" spans="1:6" x14ac:dyDescent="0.25">
      <c r="A328" s="55">
        <v>326</v>
      </c>
      <c r="B328" s="64">
        <v>20</v>
      </c>
      <c r="C328" s="66">
        <v>0</v>
      </c>
      <c r="D328" s="65">
        <f t="shared" si="15"/>
        <v>5.5555555555555554</v>
      </c>
      <c r="E328" s="65">
        <f t="shared" si="16"/>
        <v>0</v>
      </c>
      <c r="F328" s="67">
        <f t="shared" si="17"/>
        <v>1375.0000000000002</v>
      </c>
    </row>
    <row r="329" spans="1:6" x14ac:dyDescent="0.25">
      <c r="A329" s="55">
        <v>327</v>
      </c>
      <c r="B329" s="64">
        <v>20</v>
      </c>
      <c r="C329" s="66">
        <v>0</v>
      </c>
      <c r="D329" s="65">
        <f t="shared" si="15"/>
        <v>5.5555555555555554</v>
      </c>
      <c r="E329" s="65">
        <f t="shared" si="16"/>
        <v>0</v>
      </c>
      <c r="F329" s="67">
        <f t="shared" si="17"/>
        <v>1380.5555555555559</v>
      </c>
    </row>
    <row r="330" spans="1:6" x14ac:dyDescent="0.25">
      <c r="A330" s="55">
        <v>328</v>
      </c>
      <c r="B330" s="64">
        <v>20</v>
      </c>
      <c r="C330" s="66">
        <v>0</v>
      </c>
      <c r="D330" s="65">
        <f t="shared" si="15"/>
        <v>5.5555555555555554</v>
      </c>
      <c r="E330" s="65">
        <f t="shared" si="16"/>
        <v>0</v>
      </c>
      <c r="F330" s="67">
        <f t="shared" si="17"/>
        <v>1386.1111111111115</v>
      </c>
    </row>
    <row r="331" spans="1:6" x14ac:dyDescent="0.25">
      <c r="A331" s="55">
        <v>329</v>
      </c>
      <c r="B331" s="64">
        <v>20</v>
      </c>
      <c r="C331" s="66">
        <v>0</v>
      </c>
      <c r="D331" s="65">
        <f t="shared" si="15"/>
        <v>5.5555555555555554</v>
      </c>
      <c r="E331" s="65">
        <f t="shared" si="16"/>
        <v>0</v>
      </c>
      <c r="F331" s="67">
        <f t="shared" si="17"/>
        <v>1391.6666666666672</v>
      </c>
    </row>
    <row r="332" spans="1:6" x14ac:dyDescent="0.25">
      <c r="A332" s="55">
        <v>330</v>
      </c>
      <c r="B332" s="64">
        <v>20</v>
      </c>
      <c r="C332" s="66">
        <v>0</v>
      </c>
      <c r="D332" s="65">
        <f t="shared" si="15"/>
        <v>5.5555555555555554</v>
      </c>
      <c r="E332" s="65">
        <f t="shared" si="16"/>
        <v>0</v>
      </c>
      <c r="F332" s="67">
        <f t="shared" si="17"/>
        <v>1397.2222222222229</v>
      </c>
    </row>
    <row r="333" spans="1:6" x14ac:dyDescent="0.25">
      <c r="A333" s="55">
        <v>331</v>
      </c>
      <c r="B333" s="64">
        <v>20</v>
      </c>
      <c r="C333" s="66">
        <v>0</v>
      </c>
      <c r="D333" s="65">
        <f t="shared" ref="D333:D396" si="18">B333/3.6</f>
        <v>5.5555555555555554</v>
      </c>
      <c r="E333" s="65">
        <f t="shared" si="16"/>
        <v>0</v>
      </c>
      <c r="F333" s="67">
        <f t="shared" si="17"/>
        <v>1402.7777777777785</v>
      </c>
    </row>
    <row r="334" spans="1:6" x14ac:dyDescent="0.25">
      <c r="A334" s="55">
        <v>332</v>
      </c>
      <c r="B334" s="64">
        <v>20</v>
      </c>
      <c r="C334" s="66">
        <v>0</v>
      </c>
      <c r="D334" s="65">
        <f t="shared" si="18"/>
        <v>5.5555555555555554</v>
      </c>
      <c r="E334" s="65">
        <f t="shared" ref="E334:E397" si="19">D334-D333</f>
        <v>0</v>
      </c>
      <c r="F334" s="67">
        <f t="shared" ref="F334:F397" si="20">D333+(E334/2)+F333</f>
        <v>1408.3333333333342</v>
      </c>
    </row>
    <row r="335" spans="1:6" x14ac:dyDescent="0.25">
      <c r="A335" s="55">
        <v>333</v>
      </c>
      <c r="B335" s="64">
        <v>20</v>
      </c>
      <c r="C335" s="66">
        <v>0</v>
      </c>
      <c r="D335" s="65">
        <f t="shared" si="18"/>
        <v>5.5555555555555554</v>
      </c>
      <c r="E335" s="65">
        <f t="shared" si="19"/>
        <v>0</v>
      </c>
      <c r="F335" s="67">
        <f t="shared" si="20"/>
        <v>1413.8888888888898</v>
      </c>
    </row>
    <row r="336" spans="1:6" x14ac:dyDescent="0.25">
      <c r="A336" s="55">
        <v>334</v>
      </c>
      <c r="B336" s="64">
        <v>20</v>
      </c>
      <c r="C336" s="66">
        <v>0</v>
      </c>
      <c r="D336" s="65">
        <f t="shared" si="18"/>
        <v>5.5555555555555554</v>
      </c>
      <c r="E336" s="65">
        <f t="shared" si="19"/>
        <v>0</v>
      </c>
      <c r="F336" s="67">
        <f t="shared" si="20"/>
        <v>1419.4444444444455</v>
      </c>
    </row>
    <row r="337" spans="1:6" x14ac:dyDescent="0.25">
      <c r="A337" s="55">
        <v>335</v>
      </c>
      <c r="B337" s="64">
        <v>20</v>
      </c>
      <c r="C337" s="66">
        <v>0</v>
      </c>
      <c r="D337" s="65">
        <f t="shared" si="18"/>
        <v>5.5555555555555554</v>
      </c>
      <c r="E337" s="65">
        <f t="shared" si="19"/>
        <v>0</v>
      </c>
      <c r="F337" s="67">
        <f t="shared" si="20"/>
        <v>1425.0000000000011</v>
      </c>
    </row>
    <row r="338" spans="1:6" x14ac:dyDescent="0.25">
      <c r="A338" s="55">
        <v>336</v>
      </c>
      <c r="B338" s="64">
        <v>20</v>
      </c>
      <c r="C338" s="66">
        <v>0</v>
      </c>
      <c r="D338" s="65">
        <f t="shared" si="18"/>
        <v>5.5555555555555554</v>
      </c>
      <c r="E338" s="65">
        <f t="shared" si="19"/>
        <v>0</v>
      </c>
      <c r="F338" s="67">
        <f t="shared" si="20"/>
        <v>1430.5555555555568</v>
      </c>
    </row>
    <row r="339" spans="1:6" x14ac:dyDescent="0.25">
      <c r="A339" s="55">
        <v>337</v>
      </c>
      <c r="B339" s="64">
        <v>17.100000000000001</v>
      </c>
      <c r="C339" s="66">
        <v>0</v>
      </c>
      <c r="D339" s="65">
        <f t="shared" si="18"/>
        <v>4.75</v>
      </c>
      <c r="E339" s="65">
        <f t="shared" si="19"/>
        <v>-0.80555555555555536</v>
      </c>
      <c r="F339" s="67">
        <f t="shared" si="20"/>
        <v>1435.7083333333346</v>
      </c>
    </row>
    <row r="340" spans="1:6" x14ac:dyDescent="0.25">
      <c r="A340" s="55">
        <v>338</v>
      </c>
      <c r="B340" s="64">
        <v>14.3</v>
      </c>
      <c r="C340" s="66">
        <v>0</v>
      </c>
      <c r="D340" s="65">
        <f t="shared" si="18"/>
        <v>3.9722222222222223</v>
      </c>
      <c r="E340" s="65">
        <f t="shared" si="19"/>
        <v>-0.77777777777777768</v>
      </c>
      <c r="F340" s="67">
        <f t="shared" si="20"/>
        <v>1440.0694444444457</v>
      </c>
    </row>
    <row r="341" spans="1:6" x14ac:dyDescent="0.25">
      <c r="A341" s="55">
        <v>339</v>
      </c>
      <c r="B341" s="64">
        <v>11.4</v>
      </c>
      <c r="C341" s="66">
        <v>0</v>
      </c>
      <c r="D341" s="65">
        <f t="shared" si="18"/>
        <v>3.1666666666666665</v>
      </c>
      <c r="E341" s="65">
        <f t="shared" si="19"/>
        <v>-0.8055555555555558</v>
      </c>
      <c r="F341" s="67">
        <f t="shared" si="20"/>
        <v>1443.6388888888901</v>
      </c>
    </row>
    <row r="342" spans="1:6" x14ac:dyDescent="0.25">
      <c r="A342" s="55">
        <v>340</v>
      </c>
      <c r="B342" s="64">
        <v>8.6</v>
      </c>
      <c r="C342" s="66">
        <v>0</v>
      </c>
      <c r="D342" s="65">
        <f t="shared" si="18"/>
        <v>2.3888888888888888</v>
      </c>
      <c r="E342" s="65">
        <f t="shared" si="19"/>
        <v>-0.77777777777777768</v>
      </c>
      <c r="F342" s="67">
        <f t="shared" si="20"/>
        <v>1446.4166666666679</v>
      </c>
    </row>
    <row r="343" spans="1:6" x14ac:dyDescent="0.25">
      <c r="A343" s="55">
        <v>341</v>
      </c>
      <c r="B343" s="64">
        <v>5.7</v>
      </c>
      <c r="C343" s="66">
        <v>0</v>
      </c>
      <c r="D343" s="65">
        <f t="shared" si="18"/>
        <v>1.5833333333333333</v>
      </c>
      <c r="E343" s="65">
        <f t="shared" si="19"/>
        <v>-0.80555555555555558</v>
      </c>
      <c r="F343" s="67">
        <f t="shared" si="20"/>
        <v>1448.402777777779</v>
      </c>
    </row>
    <row r="344" spans="1:6" x14ac:dyDescent="0.25">
      <c r="A344" s="55">
        <v>342</v>
      </c>
      <c r="B344" s="64">
        <v>2.9</v>
      </c>
      <c r="C344" s="66">
        <v>0</v>
      </c>
      <c r="D344" s="65">
        <f t="shared" si="18"/>
        <v>0.80555555555555547</v>
      </c>
      <c r="E344" s="65">
        <f t="shared" si="19"/>
        <v>-0.77777777777777779</v>
      </c>
      <c r="F344" s="67">
        <f t="shared" si="20"/>
        <v>1449.5972222222233</v>
      </c>
    </row>
    <row r="345" spans="1:6" x14ac:dyDescent="0.25">
      <c r="A345" s="55">
        <v>343</v>
      </c>
      <c r="B345" s="64">
        <v>0</v>
      </c>
      <c r="C345" s="66">
        <v>0</v>
      </c>
      <c r="D345" s="65">
        <f t="shared" si="18"/>
        <v>0</v>
      </c>
      <c r="E345" s="65">
        <f t="shared" si="19"/>
        <v>-0.80555555555555547</v>
      </c>
      <c r="F345" s="67">
        <f t="shared" si="20"/>
        <v>1450.0000000000011</v>
      </c>
    </row>
    <row r="346" spans="1:6" x14ac:dyDescent="0.25">
      <c r="A346" s="55">
        <v>344</v>
      </c>
      <c r="B346" s="64">
        <v>0</v>
      </c>
      <c r="C346" s="66">
        <v>0</v>
      </c>
      <c r="D346" s="65">
        <f t="shared" si="18"/>
        <v>0</v>
      </c>
      <c r="E346" s="65">
        <f t="shared" si="19"/>
        <v>0</v>
      </c>
      <c r="F346" s="67">
        <f t="shared" si="20"/>
        <v>1450.0000000000011</v>
      </c>
    </row>
    <row r="347" spans="1:6" x14ac:dyDescent="0.25">
      <c r="A347" s="55">
        <v>345</v>
      </c>
      <c r="B347" s="64">
        <v>0</v>
      </c>
      <c r="C347" s="66">
        <v>0</v>
      </c>
      <c r="D347" s="65">
        <f t="shared" si="18"/>
        <v>0</v>
      </c>
      <c r="E347" s="65">
        <f t="shared" si="19"/>
        <v>0</v>
      </c>
      <c r="F347" s="67">
        <f t="shared" si="20"/>
        <v>1450.0000000000011</v>
      </c>
    </row>
    <row r="348" spans="1:6" x14ac:dyDescent="0.25">
      <c r="A348" s="55">
        <v>346</v>
      </c>
      <c r="B348" s="64">
        <v>0</v>
      </c>
      <c r="C348" s="66">
        <v>0</v>
      </c>
      <c r="D348" s="65">
        <f t="shared" si="18"/>
        <v>0</v>
      </c>
      <c r="E348" s="65">
        <f t="shared" si="19"/>
        <v>0</v>
      </c>
      <c r="F348" s="67">
        <f t="shared" si="20"/>
        <v>1450.0000000000011</v>
      </c>
    </row>
    <row r="349" spans="1:6" x14ac:dyDescent="0.25">
      <c r="A349" s="55">
        <v>347</v>
      </c>
      <c r="B349" s="64">
        <v>0</v>
      </c>
      <c r="C349" s="66">
        <v>0</v>
      </c>
      <c r="D349" s="65">
        <f t="shared" si="18"/>
        <v>0</v>
      </c>
      <c r="E349" s="65">
        <f t="shared" si="19"/>
        <v>0</v>
      </c>
      <c r="F349" s="67">
        <f t="shared" si="20"/>
        <v>1450.0000000000011</v>
      </c>
    </row>
    <row r="350" spans="1:6" x14ac:dyDescent="0.25">
      <c r="A350" s="55">
        <v>348</v>
      </c>
      <c r="B350" s="64">
        <v>0</v>
      </c>
      <c r="C350" s="66">
        <v>0</v>
      </c>
      <c r="D350" s="65">
        <f t="shared" si="18"/>
        <v>0</v>
      </c>
      <c r="E350" s="65">
        <f t="shared" si="19"/>
        <v>0</v>
      </c>
      <c r="F350" s="67">
        <f t="shared" si="20"/>
        <v>1450.0000000000011</v>
      </c>
    </row>
    <row r="351" spans="1:6" x14ac:dyDescent="0.25">
      <c r="A351" s="55">
        <v>349</v>
      </c>
      <c r="B351" s="64">
        <v>0</v>
      </c>
      <c r="C351" s="66">
        <v>0</v>
      </c>
      <c r="D351" s="65">
        <f t="shared" si="18"/>
        <v>0</v>
      </c>
      <c r="E351" s="65">
        <f t="shared" si="19"/>
        <v>0</v>
      </c>
      <c r="F351" s="67">
        <f t="shared" si="20"/>
        <v>1450.0000000000011</v>
      </c>
    </row>
    <row r="352" spans="1:6" x14ac:dyDescent="0.25">
      <c r="A352" s="55">
        <v>350</v>
      </c>
      <c r="B352" s="64">
        <v>0</v>
      </c>
      <c r="C352" s="66">
        <v>0</v>
      </c>
      <c r="D352" s="65">
        <f t="shared" si="18"/>
        <v>0</v>
      </c>
      <c r="E352" s="65">
        <f t="shared" si="19"/>
        <v>0</v>
      </c>
      <c r="F352" s="67">
        <f t="shared" si="20"/>
        <v>1450.0000000000011</v>
      </c>
    </row>
    <row r="353" spans="1:6" x14ac:dyDescent="0.25">
      <c r="A353" s="55">
        <v>351</v>
      </c>
      <c r="B353" s="64">
        <v>0</v>
      </c>
      <c r="C353" s="66">
        <v>0</v>
      </c>
      <c r="D353" s="65">
        <f t="shared" si="18"/>
        <v>0</v>
      </c>
      <c r="E353" s="65">
        <f t="shared" si="19"/>
        <v>0</v>
      </c>
      <c r="F353" s="67">
        <f t="shared" si="20"/>
        <v>1450.0000000000011</v>
      </c>
    </row>
    <row r="354" spans="1:6" x14ac:dyDescent="0.25">
      <c r="A354" s="55">
        <v>352</v>
      </c>
      <c r="B354" s="64">
        <v>0</v>
      </c>
      <c r="C354" s="66">
        <v>0</v>
      </c>
      <c r="D354" s="65">
        <f t="shared" si="18"/>
        <v>0</v>
      </c>
      <c r="E354" s="65">
        <f t="shared" si="19"/>
        <v>0</v>
      </c>
      <c r="F354" s="67">
        <f t="shared" si="20"/>
        <v>1450.0000000000011</v>
      </c>
    </row>
    <row r="355" spans="1:6" x14ac:dyDescent="0.25">
      <c r="A355" s="55">
        <v>353</v>
      </c>
      <c r="B355" s="64">
        <v>0</v>
      </c>
      <c r="C355" s="66">
        <v>0</v>
      </c>
      <c r="D355" s="65">
        <f t="shared" si="18"/>
        <v>0</v>
      </c>
      <c r="E355" s="65">
        <f t="shared" si="19"/>
        <v>0</v>
      </c>
      <c r="F355" s="67">
        <f t="shared" si="20"/>
        <v>1450.0000000000011</v>
      </c>
    </row>
    <row r="356" spans="1:6" x14ac:dyDescent="0.25">
      <c r="A356" s="55">
        <v>354</v>
      </c>
      <c r="B356" s="64">
        <v>0</v>
      </c>
      <c r="C356" s="66">
        <v>0</v>
      </c>
      <c r="D356" s="65">
        <f t="shared" si="18"/>
        <v>0</v>
      </c>
      <c r="E356" s="65">
        <f t="shared" si="19"/>
        <v>0</v>
      </c>
      <c r="F356" s="67">
        <f t="shared" si="20"/>
        <v>1450.0000000000011</v>
      </c>
    </row>
    <row r="357" spans="1:6" x14ac:dyDescent="0.25">
      <c r="A357" s="55">
        <v>355</v>
      </c>
      <c r="B357" s="64">
        <v>0</v>
      </c>
      <c r="C357" s="66">
        <v>0</v>
      </c>
      <c r="D357" s="65">
        <f t="shared" si="18"/>
        <v>0</v>
      </c>
      <c r="E357" s="65">
        <f t="shared" si="19"/>
        <v>0</v>
      </c>
      <c r="F357" s="67">
        <f t="shared" si="20"/>
        <v>1450.0000000000011</v>
      </c>
    </row>
    <row r="358" spans="1:6" x14ac:dyDescent="0.25">
      <c r="A358" s="55">
        <v>356</v>
      </c>
      <c r="B358" s="64">
        <v>0</v>
      </c>
      <c r="C358" s="66">
        <v>0</v>
      </c>
      <c r="D358" s="65">
        <f t="shared" si="18"/>
        <v>0</v>
      </c>
      <c r="E358" s="65">
        <f t="shared" si="19"/>
        <v>0</v>
      </c>
      <c r="F358" s="67">
        <f t="shared" si="20"/>
        <v>1450.0000000000011</v>
      </c>
    </row>
    <row r="359" spans="1:6" x14ac:dyDescent="0.25">
      <c r="A359" s="55">
        <v>357</v>
      </c>
      <c r="B359" s="64">
        <v>0</v>
      </c>
      <c r="C359" s="66">
        <v>0</v>
      </c>
      <c r="D359" s="65">
        <f t="shared" si="18"/>
        <v>0</v>
      </c>
      <c r="E359" s="65">
        <f t="shared" si="19"/>
        <v>0</v>
      </c>
      <c r="F359" s="67">
        <f t="shared" si="20"/>
        <v>1450.0000000000011</v>
      </c>
    </row>
    <row r="360" spans="1:6" x14ac:dyDescent="0.25">
      <c r="A360" s="55">
        <v>358</v>
      </c>
      <c r="B360" s="64">
        <v>0</v>
      </c>
      <c r="C360" s="66">
        <v>0</v>
      </c>
      <c r="D360" s="65">
        <f t="shared" si="18"/>
        <v>0</v>
      </c>
      <c r="E360" s="65">
        <f t="shared" si="19"/>
        <v>0</v>
      </c>
      <c r="F360" s="67">
        <f t="shared" si="20"/>
        <v>1450.0000000000011</v>
      </c>
    </row>
    <row r="361" spans="1:6" x14ac:dyDescent="0.25">
      <c r="A361" s="55">
        <v>359</v>
      </c>
      <c r="B361" s="64">
        <v>0</v>
      </c>
      <c r="C361" s="66">
        <v>0</v>
      </c>
      <c r="D361" s="65">
        <f t="shared" si="18"/>
        <v>0</v>
      </c>
      <c r="E361" s="65">
        <f t="shared" si="19"/>
        <v>0</v>
      </c>
      <c r="F361" s="67">
        <f t="shared" si="20"/>
        <v>1450.0000000000011</v>
      </c>
    </row>
    <row r="362" spans="1:6" x14ac:dyDescent="0.25">
      <c r="A362" s="55">
        <v>360</v>
      </c>
      <c r="B362" s="64">
        <v>2.9</v>
      </c>
      <c r="C362" s="66">
        <v>0</v>
      </c>
      <c r="D362" s="65">
        <f t="shared" si="18"/>
        <v>0.80555555555555547</v>
      </c>
      <c r="E362" s="65">
        <f t="shared" si="19"/>
        <v>0.80555555555555547</v>
      </c>
      <c r="F362" s="67">
        <f t="shared" si="20"/>
        <v>1450.402777777779</v>
      </c>
    </row>
    <row r="363" spans="1:6" x14ac:dyDescent="0.25">
      <c r="A363" s="55">
        <v>361</v>
      </c>
      <c r="B363" s="64">
        <v>5.7</v>
      </c>
      <c r="C363" s="66">
        <v>0</v>
      </c>
      <c r="D363" s="65">
        <f t="shared" si="18"/>
        <v>1.5833333333333333</v>
      </c>
      <c r="E363" s="65">
        <f t="shared" si="19"/>
        <v>0.77777777777777779</v>
      </c>
      <c r="F363" s="67">
        <f t="shared" si="20"/>
        <v>1451.5972222222233</v>
      </c>
    </row>
    <row r="364" spans="1:6" x14ac:dyDescent="0.25">
      <c r="A364" s="55">
        <v>362</v>
      </c>
      <c r="B364" s="64">
        <v>8.6</v>
      </c>
      <c r="C364" s="66">
        <v>0</v>
      </c>
      <c r="D364" s="65">
        <f t="shared" si="18"/>
        <v>2.3888888888888888</v>
      </c>
      <c r="E364" s="65">
        <f t="shared" si="19"/>
        <v>0.80555555555555558</v>
      </c>
      <c r="F364" s="67">
        <f t="shared" si="20"/>
        <v>1453.5833333333344</v>
      </c>
    </row>
    <row r="365" spans="1:6" x14ac:dyDescent="0.25">
      <c r="A365" s="55">
        <v>363</v>
      </c>
      <c r="B365" s="64">
        <v>11.4</v>
      </c>
      <c r="C365" s="66">
        <v>0</v>
      </c>
      <c r="D365" s="65">
        <f t="shared" si="18"/>
        <v>3.1666666666666665</v>
      </c>
      <c r="E365" s="65">
        <f t="shared" si="19"/>
        <v>0.77777777777777768</v>
      </c>
      <c r="F365" s="67">
        <f t="shared" si="20"/>
        <v>1456.3611111111122</v>
      </c>
    </row>
    <row r="366" spans="1:6" x14ac:dyDescent="0.25">
      <c r="A366" s="55">
        <v>364</v>
      </c>
      <c r="B366" s="64">
        <v>14.3</v>
      </c>
      <c r="C366" s="66">
        <v>0</v>
      </c>
      <c r="D366" s="65">
        <f t="shared" si="18"/>
        <v>3.9722222222222223</v>
      </c>
      <c r="E366" s="65">
        <f t="shared" si="19"/>
        <v>0.8055555555555558</v>
      </c>
      <c r="F366" s="67">
        <f t="shared" si="20"/>
        <v>1459.9305555555566</v>
      </c>
    </row>
    <row r="367" spans="1:6" x14ac:dyDescent="0.25">
      <c r="A367" s="55">
        <v>365</v>
      </c>
      <c r="B367" s="64">
        <v>17.100000000000001</v>
      </c>
      <c r="C367" s="66">
        <v>0</v>
      </c>
      <c r="D367" s="65">
        <f t="shared" si="18"/>
        <v>4.75</v>
      </c>
      <c r="E367" s="65">
        <f t="shared" si="19"/>
        <v>0.77777777777777768</v>
      </c>
      <c r="F367" s="67">
        <f t="shared" si="20"/>
        <v>1464.2916666666677</v>
      </c>
    </row>
    <row r="368" spans="1:6" x14ac:dyDescent="0.25">
      <c r="A368" s="55">
        <v>366</v>
      </c>
      <c r="B368" s="64">
        <v>20</v>
      </c>
      <c r="C368" s="66">
        <v>0</v>
      </c>
      <c r="D368" s="65">
        <f t="shared" si="18"/>
        <v>5.5555555555555554</v>
      </c>
      <c r="E368" s="65">
        <f t="shared" si="19"/>
        <v>0.80555555555555536</v>
      </c>
      <c r="F368" s="67">
        <f t="shared" si="20"/>
        <v>1469.4444444444455</v>
      </c>
    </row>
    <row r="369" spans="1:6" x14ac:dyDescent="0.25">
      <c r="A369" s="55">
        <v>367</v>
      </c>
      <c r="B369" s="64">
        <v>22.9</v>
      </c>
      <c r="C369" s="66">
        <v>0</v>
      </c>
      <c r="D369" s="65">
        <f t="shared" si="18"/>
        <v>6.3611111111111107</v>
      </c>
      <c r="E369" s="65">
        <f t="shared" si="19"/>
        <v>0.80555555555555536</v>
      </c>
      <c r="F369" s="67">
        <f t="shared" si="20"/>
        <v>1475.4027777777787</v>
      </c>
    </row>
    <row r="370" spans="1:6" x14ac:dyDescent="0.25">
      <c r="A370" s="55">
        <v>368</v>
      </c>
      <c r="B370" s="64">
        <v>25.7</v>
      </c>
      <c r="C370" s="66">
        <v>0</v>
      </c>
      <c r="D370" s="65">
        <f t="shared" si="18"/>
        <v>7.1388888888888884</v>
      </c>
      <c r="E370" s="65">
        <f t="shared" si="19"/>
        <v>0.77777777777777768</v>
      </c>
      <c r="F370" s="67">
        <f t="shared" si="20"/>
        <v>1482.1527777777787</v>
      </c>
    </row>
    <row r="371" spans="1:6" x14ac:dyDescent="0.25">
      <c r="A371" s="55">
        <v>369</v>
      </c>
      <c r="B371" s="64">
        <v>28.6</v>
      </c>
      <c r="C371" s="66">
        <v>0</v>
      </c>
      <c r="D371" s="65">
        <f t="shared" si="18"/>
        <v>7.9444444444444446</v>
      </c>
      <c r="E371" s="65">
        <f t="shared" si="19"/>
        <v>0.80555555555555625</v>
      </c>
      <c r="F371" s="67">
        <f t="shared" si="20"/>
        <v>1489.6944444444455</v>
      </c>
    </row>
    <row r="372" spans="1:6" x14ac:dyDescent="0.25">
      <c r="A372" s="55">
        <v>370</v>
      </c>
      <c r="B372" s="64">
        <v>31.4</v>
      </c>
      <c r="C372" s="66">
        <v>0</v>
      </c>
      <c r="D372" s="65">
        <f t="shared" si="18"/>
        <v>8.7222222222222214</v>
      </c>
      <c r="E372" s="65">
        <f t="shared" si="19"/>
        <v>0.77777777777777679</v>
      </c>
      <c r="F372" s="67">
        <f t="shared" si="20"/>
        <v>1498.0277777777787</v>
      </c>
    </row>
    <row r="373" spans="1:6" x14ac:dyDescent="0.25">
      <c r="A373" s="55">
        <v>371</v>
      </c>
      <c r="B373" s="64">
        <v>34.299999999999997</v>
      </c>
      <c r="C373" s="66">
        <v>0</v>
      </c>
      <c r="D373" s="65">
        <f t="shared" si="18"/>
        <v>9.5277777777777768</v>
      </c>
      <c r="E373" s="65">
        <f t="shared" si="19"/>
        <v>0.80555555555555536</v>
      </c>
      <c r="F373" s="67">
        <f t="shared" si="20"/>
        <v>1507.1527777777787</v>
      </c>
    </row>
    <row r="374" spans="1:6" x14ac:dyDescent="0.25">
      <c r="A374" s="55">
        <v>372</v>
      </c>
      <c r="B374" s="64">
        <v>37.1</v>
      </c>
      <c r="C374" s="66">
        <v>0</v>
      </c>
      <c r="D374" s="65">
        <f t="shared" si="18"/>
        <v>10.305555555555555</v>
      </c>
      <c r="E374" s="65">
        <f t="shared" si="19"/>
        <v>0.77777777777777857</v>
      </c>
      <c r="F374" s="67">
        <f t="shared" si="20"/>
        <v>1517.0694444444455</v>
      </c>
    </row>
    <row r="375" spans="1:6" x14ac:dyDescent="0.25">
      <c r="A375" s="55">
        <v>373</v>
      </c>
      <c r="B375" s="64">
        <v>40</v>
      </c>
      <c r="C375" s="66">
        <v>0</v>
      </c>
      <c r="D375" s="65">
        <f t="shared" si="18"/>
        <v>11.111111111111111</v>
      </c>
      <c r="E375" s="65">
        <f t="shared" si="19"/>
        <v>0.80555555555555536</v>
      </c>
      <c r="F375" s="67">
        <f t="shared" si="20"/>
        <v>1527.7777777777787</v>
      </c>
    </row>
    <row r="376" spans="1:6" x14ac:dyDescent="0.25">
      <c r="A376" s="55">
        <v>374</v>
      </c>
      <c r="B376" s="64">
        <v>40</v>
      </c>
      <c r="C376" s="66">
        <v>0</v>
      </c>
      <c r="D376" s="65">
        <f t="shared" si="18"/>
        <v>11.111111111111111</v>
      </c>
      <c r="E376" s="65">
        <f t="shared" si="19"/>
        <v>0</v>
      </c>
      <c r="F376" s="67">
        <f t="shared" si="20"/>
        <v>1538.8888888888898</v>
      </c>
    </row>
    <row r="377" spans="1:6" x14ac:dyDescent="0.25">
      <c r="A377" s="55">
        <v>375</v>
      </c>
      <c r="B377" s="64">
        <v>40</v>
      </c>
      <c r="C377" s="66">
        <v>0</v>
      </c>
      <c r="D377" s="65">
        <f t="shared" si="18"/>
        <v>11.111111111111111</v>
      </c>
      <c r="E377" s="65">
        <f t="shared" si="19"/>
        <v>0</v>
      </c>
      <c r="F377" s="67">
        <f t="shared" si="20"/>
        <v>1550.0000000000009</v>
      </c>
    </row>
    <row r="378" spans="1:6" x14ac:dyDescent="0.25">
      <c r="A378" s="55">
        <v>376</v>
      </c>
      <c r="B378" s="64">
        <v>40</v>
      </c>
      <c r="C378" s="66">
        <v>0</v>
      </c>
      <c r="D378" s="65">
        <f t="shared" si="18"/>
        <v>11.111111111111111</v>
      </c>
      <c r="E378" s="65">
        <f t="shared" si="19"/>
        <v>0</v>
      </c>
      <c r="F378" s="67">
        <f t="shared" si="20"/>
        <v>1561.111111111112</v>
      </c>
    </row>
    <row r="379" spans="1:6" x14ac:dyDescent="0.25">
      <c r="A379" s="55">
        <v>377</v>
      </c>
      <c r="B379" s="64">
        <v>40</v>
      </c>
      <c r="C379" s="66">
        <v>0</v>
      </c>
      <c r="D379" s="65">
        <f t="shared" si="18"/>
        <v>11.111111111111111</v>
      </c>
      <c r="E379" s="65">
        <f t="shared" si="19"/>
        <v>0</v>
      </c>
      <c r="F379" s="67">
        <f t="shared" si="20"/>
        <v>1572.2222222222231</v>
      </c>
    </row>
    <row r="380" spans="1:6" x14ac:dyDescent="0.25">
      <c r="A380" s="55">
        <v>378</v>
      </c>
      <c r="B380" s="64">
        <v>40</v>
      </c>
      <c r="C380" s="66">
        <v>0</v>
      </c>
      <c r="D380" s="65">
        <f t="shared" si="18"/>
        <v>11.111111111111111</v>
      </c>
      <c r="E380" s="65">
        <f t="shared" si="19"/>
        <v>0</v>
      </c>
      <c r="F380" s="67">
        <f t="shared" si="20"/>
        <v>1583.3333333333342</v>
      </c>
    </row>
    <row r="381" spans="1:6" x14ac:dyDescent="0.25">
      <c r="A381" s="55">
        <v>379</v>
      </c>
      <c r="B381" s="64">
        <v>40</v>
      </c>
      <c r="C381" s="66">
        <v>0</v>
      </c>
      <c r="D381" s="65">
        <f t="shared" si="18"/>
        <v>11.111111111111111</v>
      </c>
      <c r="E381" s="65">
        <f t="shared" si="19"/>
        <v>0</v>
      </c>
      <c r="F381" s="67">
        <f t="shared" si="20"/>
        <v>1594.4444444444453</v>
      </c>
    </row>
    <row r="382" spans="1:6" x14ac:dyDescent="0.25">
      <c r="A382" s="55">
        <v>380</v>
      </c>
      <c r="B382" s="64">
        <v>40</v>
      </c>
      <c r="C382" s="66">
        <v>0</v>
      </c>
      <c r="D382" s="65">
        <f t="shared" si="18"/>
        <v>11.111111111111111</v>
      </c>
      <c r="E382" s="65">
        <f t="shared" si="19"/>
        <v>0</v>
      </c>
      <c r="F382" s="67">
        <f t="shared" si="20"/>
        <v>1605.5555555555563</v>
      </c>
    </row>
    <row r="383" spans="1:6" x14ac:dyDescent="0.25">
      <c r="A383" s="55">
        <v>381</v>
      </c>
      <c r="B383" s="64">
        <v>40</v>
      </c>
      <c r="C383" s="66">
        <v>0</v>
      </c>
      <c r="D383" s="65">
        <f t="shared" si="18"/>
        <v>11.111111111111111</v>
      </c>
      <c r="E383" s="65">
        <f t="shared" si="19"/>
        <v>0</v>
      </c>
      <c r="F383" s="67">
        <f t="shared" si="20"/>
        <v>1616.6666666666674</v>
      </c>
    </row>
    <row r="384" spans="1:6" x14ac:dyDescent="0.25">
      <c r="A384" s="55">
        <v>382</v>
      </c>
      <c r="B384" s="64">
        <v>40</v>
      </c>
      <c r="C384" s="66">
        <v>0</v>
      </c>
      <c r="D384" s="65">
        <f t="shared" si="18"/>
        <v>11.111111111111111</v>
      </c>
      <c r="E384" s="65">
        <f t="shared" si="19"/>
        <v>0</v>
      </c>
      <c r="F384" s="67">
        <f t="shared" si="20"/>
        <v>1627.7777777777785</v>
      </c>
    </row>
    <row r="385" spans="1:6" x14ac:dyDescent="0.25">
      <c r="A385" s="55">
        <v>383</v>
      </c>
      <c r="B385" s="64">
        <v>40</v>
      </c>
      <c r="C385" s="66">
        <v>0</v>
      </c>
      <c r="D385" s="65">
        <f t="shared" si="18"/>
        <v>11.111111111111111</v>
      </c>
      <c r="E385" s="65">
        <f t="shared" si="19"/>
        <v>0</v>
      </c>
      <c r="F385" s="67">
        <f t="shared" si="20"/>
        <v>1638.8888888888896</v>
      </c>
    </row>
    <row r="386" spans="1:6" x14ac:dyDescent="0.25">
      <c r="A386" s="55">
        <v>384</v>
      </c>
      <c r="B386" s="64">
        <v>40</v>
      </c>
      <c r="C386" s="66">
        <v>0</v>
      </c>
      <c r="D386" s="65">
        <f t="shared" si="18"/>
        <v>11.111111111111111</v>
      </c>
      <c r="E386" s="65">
        <f t="shared" si="19"/>
        <v>0</v>
      </c>
      <c r="F386" s="67">
        <f t="shared" si="20"/>
        <v>1650.0000000000007</v>
      </c>
    </row>
    <row r="387" spans="1:6" x14ac:dyDescent="0.25">
      <c r="A387" s="55">
        <v>385</v>
      </c>
      <c r="B387" s="64">
        <v>40</v>
      </c>
      <c r="C387" s="66">
        <v>0</v>
      </c>
      <c r="D387" s="65">
        <f t="shared" si="18"/>
        <v>11.111111111111111</v>
      </c>
      <c r="E387" s="65">
        <f t="shared" si="19"/>
        <v>0</v>
      </c>
      <c r="F387" s="67">
        <f t="shared" si="20"/>
        <v>1661.1111111111118</v>
      </c>
    </row>
    <row r="388" spans="1:6" x14ac:dyDescent="0.25">
      <c r="A388" s="55">
        <v>386</v>
      </c>
      <c r="B388" s="64">
        <v>40</v>
      </c>
      <c r="C388" s="66">
        <v>0</v>
      </c>
      <c r="D388" s="65">
        <f t="shared" si="18"/>
        <v>11.111111111111111</v>
      </c>
      <c r="E388" s="65">
        <f t="shared" si="19"/>
        <v>0</v>
      </c>
      <c r="F388" s="67">
        <f t="shared" si="20"/>
        <v>1672.2222222222229</v>
      </c>
    </row>
    <row r="389" spans="1:6" x14ac:dyDescent="0.25">
      <c r="A389" s="55">
        <v>387</v>
      </c>
      <c r="B389" s="64">
        <v>40</v>
      </c>
      <c r="C389" s="66">
        <v>0</v>
      </c>
      <c r="D389" s="65">
        <f t="shared" si="18"/>
        <v>11.111111111111111</v>
      </c>
      <c r="E389" s="65">
        <f t="shared" si="19"/>
        <v>0</v>
      </c>
      <c r="F389" s="67">
        <f t="shared" si="20"/>
        <v>1683.3333333333339</v>
      </c>
    </row>
    <row r="390" spans="1:6" x14ac:dyDescent="0.25">
      <c r="A390" s="55">
        <v>388</v>
      </c>
      <c r="B390" s="64">
        <v>40</v>
      </c>
      <c r="C390" s="66">
        <v>0</v>
      </c>
      <c r="D390" s="65">
        <f t="shared" si="18"/>
        <v>11.111111111111111</v>
      </c>
      <c r="E390" s="65">
        <f t="shared" si="19"/>
        <v>0</v>
      </c>
      <c r="F390" s="67">
        <f t="shared" si="20"/>
        <v>1694.444444444445</v>
      </c>
    </row>
    <row r="391" spans="1:6" x14ac:dyDescent="0.25">
      <c r="A391" s="55">
        <v>389</v>
      </c>
      <c r="B391" s="64">
        <v>38</v>
      </c>
      <c r="C391" s="66">
        <v>0</v>
      </c>
      <c r="D391" s="65">
        <f t="shared" si="18"/>
        <v>10.555555555555555</v>
      </c>
      <c r="E391" s="65">
        <f t="shared" si="19"/>
        <v>-0.55555555555555536</v>
      </c>
      <c r="F391" s="67">
        <f t="shared" si="20"/>
        <v>1705.2777777777783</v>
      </c>
    </row>
    <row r="392" spans="1:6" x14ac:dyDescent="0.25">
      <c r="A392" s="55">
        <v>390</v>
      </c>
      <c r="B392" s="64">
        <v>36</v>
      </c>
      <c r="C392" s="66">
        <v>0</v>
      </c>
      <c r="D392" s="65">
        <f t="shared" si="18"/>
        <v>10</v>
      </c>
      <c r="E392" s="65">
        <f t="shared" si="19"/>
        <v>-0.55555555555555536</v>
      </c>
      <c r="F392" s="67">
        <f t="shared" si="20"/>
        <v>1715.5555555555561</v>
      </c>
    </row>
    <row r="393" spans="1:6" x14ac:dyDescent="0.25">
      <c r="A393" s="55">
        <v>391</v>
      </c>
      <c r="B393" s="64">
        <v>34</v>
      </c>
      <c r="C393" s="66">
        <v>0</v>
      </c>
      <c r="D393" s="65">
        <f t="shared" si="18"/>
        <v>9.4444444444444446</v>
      </c>
      <c r="E393" s="65">
        <f t="shared" si="19"/>
        <v>-0.55555555555555536</v>
      </c>
      <c r="F393" s="67">
        <f t="shared" si="20"/>
        <v>1725.2777777777783</v>
      </c>
    </row>
    <row r="394" spans="1:6" x14ac:dyDescent="0.25">
      <c r="A394" s="55">
        <v>392</v>
      </c>
      <c r="B394" s="64">
        <v>32</v>
      </c>
      <c r="C394" s="66">
        <v>0</v>
      </c>
      <c r="D394" s="65">
        <f t="shared" si="18"/>
        <v>8.8888888888888893</v>
      </c>
      <c r="E394" s="65">
        <f t="shared" si="19"/>
        <v>-0.55555555555555536</v>
      </c>
      <c r="F394" s="67">
        <f t="shared" si="20"/>
        <v>1734.444444444445</v>
      </c>
    </row>
    <row r="395" spans="1:6" x14ac:dyDescent="0.25">
      <c r="A395" s="55">
        <v>393</v>
      </c>
      <c r="B395" s="64">
        <v>30</v>
      </c>
      <c r="C395" s="66">
        <v>0</v>
      </c>
      <c r="D395" s="65">
        <f t="shared" si="18"/>
        <v>8.3333333333333339</v>
      </c>
      <c r="E395" s="65">
        <f t="shared" si="19"/>
        <v>-0.55555555555555536</v>
      </c>
      <c r="F395" s="67">
        <f t="shared" si="20"/>
        <v>1743.0555555555561</v>
      </c>
    </row>
    <row r="396" spans="1:6" x14ac:dyDescent="0.25">
      <c r="A396" s="55">
        <v>394</v>
      </c>
      <c r="B396" s="64">
        <v>28</v>
      </c>
      <c r="C396" s="66">
        <v>0</v>
      </c>
      <c r="D396" s="65">
        <f t="shared" si="18"/>
        <v>7.7777777777777777</v>
      </c>
      <c r="E396" s="65">
        <f t="shared" si="19"/>
        <v>-0.55555555555555625</v>
      </c>
      <c r="F396" s="67">
        <f t="shared" si="20"/>
        <v>1751.1111111111118</v>
      </c>
    </row>
    <row r="397" spans="1:6" x14ac:dyDescent="0.25">
      <c r="A397" s="55">
        <v>395</v>
      </c>
      <c r="B397" s="64">
        <v>26</v>
      </c>
      <c r="C397" s="66">
        <v>0</v>
      </c>
      <c r="D397" s="65">
        <f t="shared" ref="D397:D460" si="21">B397/3.6</f>
        <v>7.2222222222222223</v>
      </c>
      <c r="E397" s="65">
        <f t="shared" si="19"/>
        <v>-0.55555555555555536</v>
      </c>
      <c r="F397" s="67">
        <f t="shared" si="20"/>
        <v>1758.6111111111118</v>
      </c>
    </row>
    <row r="398" spans="1:6" x14ac:dyDescent="0.25">
      <c r="A398" s="55">
        <v>396</v>
      </c>
      <c r="B398" s="64">
        <v>24</v>
      </c>
      <c r="C398" s="66">
        <v>0</v>
      </c>
      <c r="D398" s="65">
        <f t="shared" si="21"/>
        <v>6.6666666666666661</v>
      </c>
      <c r="E398" s="65">
        <f t="shared" ref="E398:E461" si="22">D398-D397</f>
        <v>-0.55555555555555625</v>
      </c>
      <c r="F398" s="67">
        <f t="shared" ref="F398:F461" si="23">D397+(E398/2)+F397</f>
        <v>1765.5555555555561</v>
      </c>
    </row>
    <row r="399" spans="1:6" x14ac:dyDescent="0.25">
      <c r="A399" s="55">
        <v>397</v>
      </c>
      <c r="B399" s="64">
        <v>22</v>
      </c>
      <c r="C399" s="66">
        <v>0</v>
      </c>
      <c r="D399" s="65">
        <f t="shared" si="21"/>
        <v>6.1111111111111107</v>
      </c>
      <c r="E399" s="65">
        <f t="shared" si="22"/>
        <v>-0.55555555555555536</v>
      </c>
      <c r="F399" s="67">
        <f t="shared" si="23"/>
        <v>1771.944444444445</v>
      </c>
    </row>
    <row r="400" spans="1:6" x14ac:dyDescent="0.25">
      <c r="A400" s="55">
        <v>398</v>
      </c>
      <c r="B400" s="64">
        <v>20</v>
      </c>
      <c r="C400" s="66">
        <v>0</v>
      </c>
      <c r="D400" s="65">
        <f t="shared" si="21"/>
        <v>5.5555555555555554</v>
      </c>
      <c r="E400" s="65">
        <f t="shared" si="22"/>
        <v>-0.55555555555555536</v>
      </c>
      <c r="F400" s="67">
        <f t="shared" si="23"/>
        <v>1777.7777777777783</v>
      </c>
    </row>
    <row r="401" spans="1:6" x14ac:dyDescent="0.25">
      <c r="A401" s="55">
        <v>399</v>
      </c>
      <c r="B401" s="64">
        <v>20</v>
      </c>
      <c r="C401" s="66">
        <v>0</v>
      </c>
      <c r="D401" s="65">
        <f t="shared" si="21"/>
        <v>5.5555555555555554</v>
      </c>
      <c r="E401" s="65">
        <f t="shared" si="22"/>
        <v>0</v>
      </c>
      <c r="F401" s="67">
        <f t="shared" si="23"/>
        <v>1783.3333333333339</v>
      </c>
    </row>
    <row r="402" spans="1:6" x14ac:dyDescent="0.25">
      <c r="A402" s="55">
        <v>400</v>
      </c>
      <c r="B402" s="64">
        <v>20</v>
      </c>
      <c r="C402" s="66">
        <v>0</v>
      </c>
      <c r="D402" s="65">
        <f t="shared" si="21"/>
        <v>5.5555555555555554</v>
      </c>
      <c r="E402" s="65">
        <f t="shared" si="22"/>
        <v>0</v>
      </c>
      <c r="F402" s="67">
        <f t="shared" si="23"/>
        <v>1788.8888888888896</v>
      </c>
    </row>
    <row r="403" spans="1:6" x14ac:dyDescent="0.25">
      <c r="A403" s="55">
        <v>401</v>
      </c>
      <c r="B403" s="64">
        <v>21.7</v>
      </c>
      <c r="C403" s="66">
        <v>0</v>
      </c>
      <c r="D403" s="65">
        <f t="shared" si="21"/>
        <v>6.0277777777777777</v>
      </c>
      <c r="E403" s="65">
        <f t="shared" si="22"/>
        <v>0.47222222222222232</v>
      </c>
      <c r="F403" s="67">
        <f t="shared" si="23"/>
        <v>1794.6805555555563</v>
      </c>
    </row>
    <row r="404" spans="1:6" x14ac:dyDescent="0.25">
      <c r="A404" s="55">
        <v>402</v>
      </c>
      <c r="B404" s="64">
        <v>23.3</v>
      </c>
      <c r="C404" s="66">
        <v>0</v>
      </c>
      <c r="D404" s="65">
        <f t="shared" si="21"/>
        <v>6.4722222222222223</v>
      </c>
      <c r="E404" s="65">
        <f t="shared" si="22"/>
        <v>0.44444444444444464</v>
      </c>
      <c r="F404" s="67">
        <f t="shared" si="23"/>
        <v>1800.9305555555563</v>
      </c>
    </row>
    <row r="405" spans="1:6" x14ac:dyDescent="0.25">
      <c r="A405" s="55">
        <v>403</v>
      </c>
      <c r="B405" s="64">
        <v>25</v>
      </c>
      <c r="C405" s="66">
        <v>0</v>
      </c>
      <c r="D405" s="65">
        <f t="shared" si="21"/>
        <v>6.9444444444444446</v>
      </c>
      <c r="E405" s="65">
        <f t="shared" si="22"/>
        <v>0.47222222222222232</v>
      </c>
      <c r="F405" s="67">
        <f t="shared" si="23"/>
        <v>1807.6388888888896</v>
      </c>
    </row>
    <row r="406" spans="1:6" x14ac:dyDescent="0.25">
      <c r="A406" s="55">
        <v>404</v>
      </c>
      <c r="B406" s="64">
        <v>26.7</v>
      </c>
      <c r="C406" s="66">
        <v>0</v>
      </c>
      <c r="D406" s="65">
        <f t="shared" si="21"/>
        <v>7.4166666666666661</v>
      </c>
      <c r="E406" s="65">
        <f t="shared" si="22"/>
        <v>0.47222222222222143</v>
      </c>
      <c r="F406" s="67">
        <f t="shared" si="23"/>
        <v>1814.8194444444453</v>
      </c>
    </row>
    <row r="407" spans="1:6" x14ac:dyDescent="0.25">
      <c r="A407" s="55">
        <v>405</v>
      </c>
      <c r="B407" s="64">
        <v>28.3</v>
      </c>
      <c r="C407" s="66">
        <v>0</v>
      </c>
      <c r="D407" s="65">
        <f t="shared" si="21"/>
        <v>7.8611111111111107</v>
      </c>
      <c r="E407" s="65">
        <f t="shared" si="22"/>
        <v>0.44444444444444464</v>
      </c>
      <c r="F407" s="67">
        <f t="shared" si="23"/>
        <v>1822.4583333333342</v>
      </c>
    </row>
    <row r="408" spans="1:6" x14ac:dyDescent="0.25">
      <c r="A408" s="55">
        <v>406</v>
      </c>
      <c r="B408" s="64">
        <v>30</v>
      </c>
      <c r="C408" s="66">
        <v>0</v>
      </c>
      <c r="D408" s="65">
        <f t="shared" si="21"/>
        <v>8.3333333333333339</v>
      </c>
      <c r="E408" s="65">
        <f t="shared" si="22"/>
        <v>0.47222222222222321</v>
      </c>
      <c r="F408" s="67">
        <f t="shared" si="23"/>
        <v>1830.5555555555563</v>
      </c>
    </row>
    <row r="409" spans="1:6" x14ac:dyDescent="0.25">
      <c r="A409" s="55">
        <v>407</v>
      </c>
      <c r="B409" s="64">
        <v>31.7</v>
      </c>
      <c r="C409" s="66">
        <v>0</v>
      </c>
      <c r="D409" s="65">
        <f t="shared" si="21"/>
        <v>8.8055555555555554</v>
      </c>
      <c r="E409" s="65">
        <f t="shared" si="22"/>
        <v>0.47222222222222143</v>
      </c>
      <c r="F409" s="67">
        <f t="shared" si="23"/>
        <v>1839.1250000000007</v>
      </c>
    </row>
    <row r="410" spans="1:6" x14ac:dyDescent="0.25">
      <c r="A410" s="55">
        <v>408</v>
      </c>
      <c r="B410" s="64">
        <v>33.299999999999997</v>
      </c>
      <c r="C410" s="66">
        <v>0</v>
      </c>
      <c r="D410" s="65">
        <f t="shared" si="21"/>
        <v>9.2499999999999982</v>
      </c>
      <c r="E410" s="65">
        <f t="shared" si="22"/>
        <v>0.44444444444444287</v>
      </c>
      <c r="F410" s="67">
        <f t="shared" si="23"/>
        <v>1848.1527777777785</v>
      </c>
    </row>
    <row r="411" spans="1:6" x14ac:dyDescent="0.25">
      <c r="A411" s="55">
        <v>409</v>
      </c>
      <c r="B411" s="64">
        <v>35</v>
      </c>
      <c r="C411" s="66">
        <v>0</v>
      </c>
      <c r="D411" s="65">
        <f t="shared" si="21"/>
        <v>9.7222222222222214</v>
      </c>
      <c r="E411" s="65">
        <f t="shared" si="22"/>
        <v>0.47222222222222321</v>
      </c>
      <c r="F411" s="67">
        <f t="shared" si="23"/>
        <v>1857.6388888888896</v>
      </c>
    </row>
    <row r="412" spans="1:6" x14ac:dyDescent="0.25">
      <c r="A412" s="55">
        <v>410</v>
      </c>
      <c r="B412" s="64">
        <v>36.700000000000003</v>
      </c>
      <c r="C412" s="66">
        <v>0</v>
      </c>
      <c r="D412" s="65">
        <f t="shared" si="21"/>
        <v>10.194444444444445</v>
      </c>
      <c r="E412" s="65">
        <f t="shared" si="22"/>
        <v>0.47222222222222321</v>
      </c>
      <c r="F412" s="67">
        <f t="shared" si="23"/>
        <v>1867.5972222222229</v>
      </c>
    </row>
    <row r="413" spans="1:6" x14ac:dyDescent="0.25">
      <c r="A413" s="55">
        <v>411</v>
      </c>
      <c r="B413" s="64">
        <v>38.299999999999997</v>
      </c>
      <c r="C413" s="66">
        <v>0</v>
      </c>
      <c r="D413" s="65">
        <f t="shared" si="21"/>
        <v>10.638888888888888</v>
      </c>
      <c r="E413" s="65">
        <f t="shared" si="22"/>
        <v>0.44444444444444287</v>
      </c>
      <c r="F413" s="67">
        <f t="shared" si="23"/>
        <v>1878.0138888888896</v>
      </c>
    </row>
    <row r="414" spans="1:6" x14ac:dyDescent="0.25">
      <c r="A414" s="55">
        <v>412</v>
      </c>
      <c r="B414" s="64">
        <v>40</v>
      </c>
      <c r="C414" s="66">
        <v>0</v>
      </c>
      <c r="D414" s="65">
        <f t="shared" si="21"/>
        <v>11.111111111111111</v>
      </c>
      <c r="E414" s="65">
        <f t="shared" si="22"/>
        <v>0.47222222222222321</v>
      </c>
      <c r="F414" s="67">
        <f t="shared" si="23"/>
        <v>1888.8888888888896</v>
      </c>
    </row>
    <row r="415" spans="1:6" x14ac:dyDescent="0.25">
      <c r="A415" s="55">
        <v>413</v>
      </c>
      <c r="B415" s="64">
        <v>38</v>
      </c>
      <c r="C415" s="66">
        <v>0</v>
      </c>
      <c r="D415" s="65">
        <f t="shared" si="21"/>
        <v>10.555555555555555</v>
      </c>
      <c r="E415" s="65">
        <f t="shared" si="22"/>
        <v>-0.55555555555555536</v>
      </c>
      <c r="F415" s="67">
        <f t="shared" si="23"/>
        <v>1899.7222222222229</v>
      </c>
    </row>
    <row r="416" spans="1:6" x14ac:dyDescent="0.25">
      <c r="A416" s="55">
        <v>414</v>
      </c>
      <c r="B416" s="64">
        <v>36</v>
      </c>
      <c r="C416" s="66">
        <v>0</v>
      </c>
      <c r="D416" s="65">
        <f t="shared" si="21"/>
        <v>10</v>
      </c>
      <c r="E416" s="65">
        <f t="shared" si="22"/>
        <v>-0.55555555555555536</v>
      </c>
      <c r="F416" s="67">
        <f t="shared" si="23"/>
        <v>1910.0000000000007</v>
      </c>
    </row>
    <row r="417" spans="1:6" x14ac:dyDescent="0.25">
      <c r="A417" s="55">
        <v>415</v>
      </c>
      <c r="B417" s="64">
        <v>34</v>
      </c>
      <c r="C417" s="66">
        <v>0</v>
      </c>
      <c r="D417" s="65">
        <f t="shared" si="21"/>
        <v>9.4444444444444446</v>
      </c>
      <c r="E417" s="65">
        <f t="shared" si="22"/>
        <v>-0.55555555555555536</v>
      </c>
      <c r="F417" s="67">
        <f t="shared" si="23"/>
        <v>1919.7222222222229</v>
      </c>
    </row>
    <row r="418" spans="1:6" x14ac:dyDescent="0.25">
      <c r="A418" s="55">
        <v>416</v>
      </c>
      <c r="B418" s="64">
        <v>32</v>
      </c>
      <c r="C418" s="66">
        <v>0</v>
      </c>
      <c r="D418" s="65">
        <f t="shared" si="21"/>
        <v>8.8888888888888893</v>
      </c>
      <c r="E418" s="65">
        <f t="shared" si="22"/>
        <v>-0.55555555555555536</v>
      </c>
      <c r="F418" s="67">
        <f t="shared" si="23"/>
        <v>1928.8888888888896</v>
      </c>
    </row>
    <row r="419" spans="1:6" x14ac:dyDescent="0.25">
      <c r="A419" s="55">
        <v>417</v>
      </c>
      <c r="B419" s="64">
        <v>30</v>
      </c>
      <c r="C419" s="66">
        <v>0</v>
      </c>
      <c r="D419" s="65">
        <f t="shared" si="21"/>
        <v>8.3333333333333339</v>
      </c>
      <c r="E419" s="65">
        <f t="shared" si="22"/>
        <v>-0.55555555555555536</v>
      </c>
      <c r="F419" s="67">
        <f t="shared" si="23"/>
        <v>1937.5000000000007</v>
      </c>
    </row>
    <row r="420" spans="1:6" x14ac:dyDescent="0.25">
      <c r="A420" s="55">
        <v>418</v>
      </c>
      <c r="B420" s="64">
        <v>28</v>
      </c>
      <c r="C420" s="66">
        <v>0</v>
      </c>
      <c r="D420" s="65">
        <f t="shared" si="21"/>
        <v>7.7777777777777777</v>
      </c>
      <c r="E420" s="65">
        <f t="shared" si="22"/>
        <v>-0.55555555555555625</v>
      </c>
      <c r="F420" s="67">
        <f t="shared" si="23"/>
        <v>1945.5555555555563</v>
      </c>
    </row>
    <row r="421" spans="1:6" x14ac:dyDescent="0.25">
      <c r="A421" s="55">
        <v>419</v>
      </c>
      <c r="B421" s="64">
        <v>26</v>
      </c>
      <c r="C421" s="66">
        <v>0</v>
      </c>
      <c r="D421" s="65">
        <f t="shared" si="21"/>
        <v>7.2222222222222223</v>
      </c>
      <c r="E421" s="65">
        <f t="shared" si="22"/>
        <v>-0.55555555555555536</v>
      </c>
      <c r="F421" s="67">
        <f t="shared" si="23"/>
        <v>1953.0555555555563</v>
      </c>
    </row>
    <row r="422" spans="1:6" x14ac:dyDescent="0.25">
      <c r="A422" s="55">
        <v>420</v>
      </c>
      <c r="B422" s="64">
        <v>24</v>
      </c>
      <c r="C422" s="66">
        <v>0</v>
      </c>
      <c r="D422" s="65">
        <f t="shared" si="21"/>
        <v>6.6666666666666661</v>
      </c>
      <c r="E422" s="65">
        <f t="shared" si="22"/>
        <v>-0.55555555555555625</v>
      </c>
      <c r="F422" s="67">
        <f t="shared" si="23"/>
        <v>1960.0000000000007</v>
      </c>
    </row>
    <row r="423" spans="1:6" x14ac:dyDescent="0.25">
      <c r="A423" s="55">
        <v>421</v>
      </c>
      <c r="B423" s="64">
        <v>22</v>
      </c>
      <c r="C423" s="66">
        <v>0</v>
      </c>
      <c r="D423" s="65">
        <f t="shared" si="21"/>
        <v>6.1111111111111107</v>
      </c>
      <c r="E423" s="65">
        <f t="shared" si="22"/>
        <v>-0.55555555555555536</v>
      </c>
      <c r="F423" s="67">
        <f t="shared" si="23"/>
        <v>1966.3888888888896</v>
      </c>
    </row>
    <row r="424" spans="1:6" x14ac:dyDescent="0.25">
      <c r="A424" s="55">
        <v>422</v>
      </c>
      <c r="B424" s="64">
        <v>20</v>
      </c>
      <c r="C424" s="66">
        <v>0</v>
      </c>
      <c r="D424" s="65">
        <f t="shared" si="21"/>
        <v>5.5555555555555554</v>
      </c>
      <c r="E424" s="65">
        <f t="shared" si="22"/>
        <v>-0.55555555555555536</v>
      </c>
      <c r="F424" s="67">
        <f t="shared" si="23"/>
        <v>1972.2222222222229</v>
      </c>
    </row>
    <row r="425" spans="1:6" x14ac:dyDescent="0.25">
      <c r="A425" s="55">
        <v>423</v>
      </c>
      <c r="B425" s="64">
        <v>17.100000000000001</v>
      </c>
      <c r="C425" s="66">
        <v>0</v>
      </c>
      <c r="D425" s="65">
        <f t="shared" si="21"/>
        <v>4.75</v>
      </c>
      <c r="E425" s="65">
        <f t="shared" si="22"/>
        <v>-0.80555555555555536</v>
      </c>
      <c r="F425" s="67">
        <f t="shared" si="23"/>
        <v>1977.3750000000007</v>
      </c>
    </row>
    <row r="426" spans="1:6" x14ac:dyDescent="0.25">
      <c r="A426" s="55">
        <v>424</v>
      </c>
      <c r="B426" s="64">
        <v>14.3</v>
      </c>
      <c r="C426" s="66">
        <v>0</v>
      </c>
      <c r="D426" s="65">
        <f t="shared" si="21"/>
        <v>3.9722222222222223</v>
      </c>
      <c r="E426" s="65">
        <f t="shared" si="22"/>
        <v>-0.77777777777777768</v>
      </c>
      <c r="F426" s="67">
        <f t="shared" si="23"/>
        <v>1981.7361111111118</v>
      </c>
    </row>
    <row r="427" spans="1:6" x14ac:dyDescent="0.25">
      <c r="A427" s="55">
        <v>425</v>
      </c>
      <c r="B427" s="64">
        <v>11.4</v>
      </c>
      <c r="C427" s="66">
        <v>0</v>
      </c>
      <c r="D427" s="65">
        <f t="shared" si="21"/>
        <v>3.1666666666666665</v>
      </c>
      <c r="E427" s="65">
        <f t="shared" si="22"/>
        <v>-0.8055555555555558</v>
      </c>
      <c r="F427" s="67">
        <f t="shared" si="23"/>
        <v>1985.3055555555561</v>
      </c>
    </row>
    <row r="428" spans="1:6" x14ac:dyDescent="0.25">
      <c r="A428" s="55">
        <v>426</v>
      </c>
      <c r="B428" s="64">
        <v>8.6</v>
      </c>
      <c r="C428" s="66">
        <v>0</v>
      </c>
      <c r="D428" s="65">
        <f t="shared" si="21"/>
        <v>2.3888888888888888</v>
      </c>
      <c r="E428" s="65">
        <f t="shared" si="22"/>
        <v>-0.77777777777777768</v>
      </c>
      <c r="F428" s="67">
        <f t="shared" si="23"/>
        <v>1988.0833333333339</v>
      </c>
    </row>
    <row r="429" spans="1:6" x14ac:dyDescent="0.25">
      <c r="A429" s="55">
        <v>427</v>
      </c>
      <c r="B429" s="64">
        <v>5.7</v>
      </c>
      <c r="C429" s="66">
        <v>0</v>
      </c>
      <c r="D429" s="65">
        <f t="shared" si="21"/>
        <v>1.5833333333333333</v>
      </c>
      <c r="E429" s="65">
        <f t="shared" si="22"/>
        <v>-0.80555555555555558</v>
      </c>
      <c r="F429" s="67">
        <f t="shared" si="23"/>
        <v>1990.069444444445</v>
      </c>
    </row>
    <row r="430" spans="1:6" x14ac:dyDescent="0.25">
      <c r="A430" s="55">
        <v>428</v>
      </c>
      <c r="B430" s="64">
        <v>2.9</v>
      </c>
      <c r="C430" s="66">
        <v>0</v>
      </c>
      <c r="D430" s="65">
        <f t="shared" si="21"/>
        <v>0.80555555555555547</v>
      </c>
      <c r="E430" s="65">
        <f t="shared" si="22"/>
        <v>-0.77777777777777779</v>
      </c>
      <c r="F430" s="67">
        <f t="shared" si="23"/>
        <v>1991.2638888888894</v>
      </c>
    </row>
    <row r="431" spans="1:6" x14ac:dyDescent="0.25">
      <c r="A431" s="55">
        <v>429</v>
      </c>
      <c r="B431" s="64">
        <v>0</v>
      </c>
      <c r="C431" s="66">
        <v>0</v>
      </c>
      <c r="D431" s="65">
        <f t="shared" si="21"/>
        <v>0</v>
      </c>
      <c r="E431" s="65">
        <f t="shared" si="22"/>
        <v>-0.80555555555555547</v>
      </c>
      <c r="F431" s="67">
        <f t="shared" si="23"/>
        <v>1991.6666666666672</v>
      </c>
    </row>
    <row r="432" spans="1:6" x14ac:dyDescent="0.25">
      <c r="A432" s="55">
        <v>430</v>
      </c>
      <c r="B432" s="64">
        <v>0</v>
      </c>
      <c r="C432" s="66">
        <v>0</v>
      </c>
      <c r="D432" s="65">
        <f t="shared" si="21"/>
        <v>0</v>
      </c>
      <c r="E432" s="65">
        <f t="shared" si="22"/>
        <v>0</v>
      </c>
      <c r="F432" s="67">
        <f t="shared" si="23"/>
        <v>1991.6666666666672</v>
      </c>
    </row>
    <row r="433" spans="1:6" x14ac:dyDescent="0.25">
      <c r="A433" s="55">
        <v>431</v>
      </c>
      <c r="B433" s="64">
        <v>0</v>
      </c>
      <c r="C433" s="66">
        <v>0</v>
      </c>
      <c r="D433" s="65">
        <f t="shared" si="21"/>
        <v>0</v>
      </c>
      <c r="E433" s="65">
        <f t="shared" si="22"/>
        <v>0</v>
      </c>
      <c r="F433" s="67">
        <f t="shared" si="23"/>
        <v>1991.6666666666672</v>
      </c>
    </row>
    <row r="434" spans="1:6" x14ac:dyDescent="0.25">
      <c r="A434" s="55">
        <v>432</v>
      </c>
      <c r="B434" s="64">
        <v>0</v>
      </c>
      <c r="C434" s="66">
        <v>0</v>
      </c>
      <c r="D434" s="65">
        <f t="shared" si="21"/>
        <v>0</v>
      </c>
      <c r="E434" s="65">
        <f t="shared" si="22"/>
        <v>0</v>
      </c>
      <c r="F434" s="67">
        <f t="shared" si="23"/>
        <v>1991.6666666666672</v>
      </c>
    </row>
    <row r="435" spans="1:6" x14ac:dyDescent="0.25">
      <c r="A435" s="55">
        <v>433</v>
      </c>
      <c r="B435" s="64">
        <v>0</v>
      </c>
      <c r="C435" s="66">
        <v>0</v>
      </c>
      <c r="D435" s="65">
        <f t="shared" si="21"/>
        <v>0</v>
      </c>
      <c r="E435" s="65">
        <f t="shared" si="22"/>
        <v>0</v>
      </c>
      <c r="F435" s="67">
        <f t="shared" si="23"/>
        <v>1991.6666666666672</v>
      </c>
    </row>
    <row r="436" spans="1:6" x14ac:dyDescent="0.25">
      <c r="A436" s="55">
        <v>434</v>
      </c>
      <c r="B436" s="64">
        <v>0</v>
      </c>
      <c r="C436" s="66">
        <v>0</v>
      </c>
      <c r="D436" s="65">
        <f t="shared" si="21"/>
        <v>0</v>
      </c>
      <c r="E436" s="65">
        <f t="shared" si="22"/>
        <v>0</v>
      </c>
      <c r="F436" s="67">
        <f t="shared" si="23"/>
        <v>1991.6666666666672</v>
      </c>
    </row>
    <row r="437" spans="1:6" x14ac:dyDescent="0.25">
      <c r="A437" s="55">
        <v>435</v>
      </c>
      <c r="B437" s="64">
        <v>0</v>
      </c>
      <c r="C437" s="66">
        <v>0</v>
      </c>
      <c r="D437" s="65">
        <f t="shared" si="21"/>
        <v>0</v>
      </c>
      <c r="E437" s="65">
        <f t="shared" si="22"/>
        <v>0</v>
      </c>
      <c r="F437" s="67">
        <f t="shared" si="23"/>
        <v>1991.6666666666672</v>
      </c>
    </row>
    <row r="438" spans="1:6" x14ac:dyDescent="0.25">
      <c r="A438" s="55">
        <v>436</v>
      </c>
      <c r="B438" s="64">
        <v>0</v>
      </c>
      <c r="C438" s="66">
        <v>0</v>
      </c>
      <c r="D438" s="65">
        <f t="shared" si="21"/>
        <v>0</v>
      </c>
      <c r="E438" s="65">
        <f t="shared" si="22"/>
        <v>0</v>
      </c>
      <c r="F438" s="67">
        <f t="shared" si="23"/>
        <v>1991.6666666666672</v>
      </c>
    </row>
    <row r="439" spans="1:6" x14ac:dyDescent="0.25">
      <c r="A439" s="55">
        <v>437</v>
      </c>
      <c r="B439" s="64">
        <v>0</v>
      </c>
      <c r="C439" s="66">
        <v>0</v>
      </c>
      <c r="D439" s="65">
        <f t="shared" si="21"/>
        <v>0</v>
      </c>
      <c r="E439" s="65">
        <f t="shared" si="22"/>
        <v>0</v>
      </c>
      <c r="F439" s="67">
        <f t="shared" si="23"/>
        <v>1991.6666666666672</v>
      </c>
    </row>
    <row r="440" spans="1:6" x14ac:dyDescent="0.25">
      <c r="A440" s="55">
        <v>438</v>
      </c>
      <c r="B440" s="64">
        <v>0</v>
      </c>
      <c r="C440" s="66">
        <v>0</v>
      </c>
      <c r="D440" s="65">
        <f t="shared" si="21"/>
        <v>0</v>
      </c>
      <c r="E440" s="65">
        <f t="shared" si="22"/>
        <v>0</v>
      </c>
      <c r="F440" s="67">
        <f t="shared" si="23"/>
        <v>1991.6666666666672</v>
      </c>
    </row>
    <row r="441" spans="1:6" x14ac:dyDescent="0.25">
      <c r="A441" s="55">
        <v>439</v>
      </c>
      <c r="B441" s="64">
        <v>0</v>
      </c>
      <c r="C441" s="66">
        <v>0</v>
      </c>
      <c r="D441" s="65">
        <f t="shared" si="21"/>
        <v>0</v>
      </c>
      <c r="E441" s="65">
        <f t="shared" si="22"/>
        <v>0</v>
      </c>
      <c r="F441" s="67">
        <f t="shared" si="23"/>
        <v>1991.6666666666672</v>
      </c>
    </row>
    <row r="442" spans="1:6" x14ac:dyDescent="0.25">
      <c r="A442" s="55">
        <v>440</v>
      </c>
      <c r="B442" s="64">
        <v>0</v>
      </c>
      <c r="C442" s="66">
        <v>0</v>
      </c>
      <c r="D442" s="65">
        <f t="shared" si="21"/>
        <v>0</v>
      </c>
      <c r="E442" s="65">
        <f t="shared" si="22"/>
        <v>0</v>
      </c>
      <c r="F442" s="67">
        <f t="shared" si="23"/>
        <v>1991.6666666666672</v>
      </c>
    </row>
    <row r="443" spans="1:6" x14ac:dyDescent="0.25">
      <c r="A443" s="55">
        <v>441</v>
      </c>
      <c r="B443" s="64">
        <v>0</v>
      </c>
      <c r="C443" s="66">
        <v>0</v>
      </c>
      <c r="D443" s="65">
        <f t="shared" si="21"/>
        <v>0</v>
      </c>
      <c r="E443" s="65">
        <f t="shared" si="22"/>
        <v>0</v>
      </c>
      <c r="F443" s="67">
        <f t="shared" si="23"/>
        <v>1991.6666666666672</v>
      </c>
    </row>
    <row r="444" spans="1:6" x14ac:dyDescent="0.25">
      <c r="A444" s="55">
        <v>442</v>
      </c>
      <c r="B444" s="64">
        <v>0</v>
      </c>
      <c r="C444" s="66">
        <v>0</v>
      </c>
      <c r="D444" s="65">
        <f t="shared" si="21"/>
        <v>0</v>
      </c>
      <c r="E444" s="65">
        <f t="shared" si="22"/>
        <v>0</v>
      </c>
      <c r="F444" s="67">
        <f t="shared" si="23"/>
        <v>1991.6666666666672</v>
      </c>
    </row>
    <row r="445" spans="1:6" x14ac:dyDescent="0.25">
      <c r="A445" s="55">
        <v>443</v>
      </c>
      <c r="B445" s="64">
        <v>0</v>
      </c>
      <c r="C445" s="66">
        <v>0</v>
      </c>
      <c r="D445" s="65">
        <f t="shared" si="21"/>
        <v>0</v>
      </c>
      <c r="E445" s="65">
        <f t="shared" si="22"/>
        <v>0</v>
      </c>
      <c r="F445" s="67">
        <f t="shared" si="23"/>
        <v>1991.6666666666672</v>
      </c>
    </row>
    <row r="446" spans="1:6" x14ac:dyDescent="0.25">
      <c r="A446" s="55">
        <v>444</v>
      </c>
      <c r="B446" s="64">
        <v>0</v>
      </c>
      <c r="C446" s="66">
        <v>0</v>
      </c>
      <c r="D446" s="65">
        <f t="shared" si="21"/>
        <v>0</v>
      </c>
      <c r="E446" s="65">
        <f t="shared" si="22"/>
        <v>0</v>
      </c>
      <c r="F446" s="67">
        <f t="shared" si="23"/>
        <v>1991.6666666666672</v>
      </c>
    </row>
    <row r="447" spans="1:6" x14ac:dyDescent="0.25">
      <c r="A447" s="55">
        <v>445</v>
      </c>
      <c r="B447" s="64">
        <v>0</v>
      </c>
      <c r="C447" s="66">
        <v>0</v>
      </c>
      <c r="D447" s="65">
        <f t="shared" si="21"/>
        <v>0</v>
      </c>
      <c r="E447" s="65">
        <f t="shared" si="22"/>
        <v>0</v>
      </c>
      <c r="F447" s="67">
        <f t="shared" si="23"/>
        <v>1991.6666666666672</v>
      </c>
    </row>
    <row r="448" spans="1:6" x14ac:dyDescent="0.25">
      <c r="A448" s="55">
        <v>446</v>
      </c>
      <c r="B448" s="64">
        <v>0</v>
      </c>
      <c r="C448" s="66">
        <v>0</v>
      </c>
      <c r="D448" s="65">
        <f t="shared" si="21"/>
        <v>0</v>
      </c>
      <c r="E448" s="65">
        <f t="shared" si="22"/>
        <v>0</v>
      </c>
      <c r="F448" s="67">
        <f t="shared" si="23"/>
        <v>1991.6666666666672</v>
      </c>
    </row>
    <row r="449" spans="1:6" x14ac:dyDescent="0.25">
      <c r="A449" s="55">
        <v>447</v>
      </c>
      <c r="B449" s="64">
        <v>0</v>
      </c>
      <c r="C449" s="66">
        <v>0</v>
      </c>
      <c r="D449" s="65">
        <f t="shared" si="21"/>
        <v>0</v>
      </c>
      <c r="E449" s="65">
        <f t="shared" si="22"/>
        <v>0</v>
      </c>
      <c r="F449" s="67">
        <f t="shared" si="23"/>
        <v>1991.6666666666672</v>
      </c>
    </row>
    <row r="450" spans="1:6" x14ac:dyDescent="0.25">
      <c r="A450" s="55">
        <v>448</v>
      </c>
      <c r="B450" s="64">
        <v>0</v>
      </c>
      <c r="C450" s="66">
        <v>0</v>
      </c>
      <c r="D450" s="65">
        <f t="shared" si="21"/>
        <v>0</v>
      </c>
      <c r="E450" s="65">
        <f t="shared" si="22"/>
        <v>0</v>
      </c>
      <c r="F450" s="67">
        <f t="shared" si="23"/>
        <v>1991.6666666666672</v>
      </c>
    </row>
    <row r="451" spans="1:6" x14ac:dyDescent="0.25">
      <c r="A451" s="55">
        <v>449</v>
      </c>
      <c r="B451" s="64">
        <v>0</v>
      </c>
      <c r="C451" s="66">
        <v>0</v>
      </c>
      <c r="D451" s="65">
        <f t="shared" si="21"/>
        <v>0</v>
      </c>
      <c r="E451" s="65">
        <f t="shared" si="22"/>
        <v>0</v>
      </c>
      <c r="F451" s="67">
        <f t="shared" si="23"/>
        <v>1991.6666666666672</v>
      </c>
    </row>
    <row r="452" spans="1:6" x14ac:dyDescent="0.25">
      <c r="A452" s="55">
        <v>450</v>
      </c>
      <c r="B452" s="64">
        <v>0</v>
      </c>
      <c r="C452" s="66">
        <v>0</v>
      </c>
      <c r="D452" s="65">
        <f t="shared" si="21"/>
        <v>0</v>
      </c>
      <c r="E452" s="65">
        <f t="shared" si="22"/>
        <v>0</v>
      </c>
      <c r="F452" s="67">
        <f t="shared" si="23"/>
        <v>1991.6666666666672</v>
      </c>
    </row>
    <row r="453" spans="1:6" x14ac:dyDescent="0.25">
      <c r="A453" s="55">
        <v>451</v>
      </c>
      <c r="B453" s="64">
        <v>0</v>
      </c>
      <c r="C453" s="66">
        <v>0</v>
      </c>
      <c r="D453" s="65">
        <f t="shared" si="21"/>
        <v>0</v>
      </c>
      <c r="E453" s="65">
        <f t="shared" si="22"/>
        <v>0</v>
      </c>
      <c r="F453" s="67">
        <f t="shared" si="23"/>
        <v>1991.6666666666672</v>
      </c>
    </row>
    <row r="454" spans="1:6" x14ac:dyDescent="0.25">
      <c r="A454" s="55">
        <v>452</v>
      </c>
      <c r="B454" s="64">
        <v>0</v>
      </c>
      <c r="C454" s="66">
        <v>0</v>
      </c>
      <c r="D454" s="65">
        <f t="shared" si="21"/>
        <v>0</v>
      </c>
      <c r="E454" s="65">
        <f t="shared" si="22"/>
        <v>0</v>
      </c>
      <c r="F454" s="67">
        <f t="shared" si="23"/>
        <v>1991.6666666666672</v>
      </c>
    </row>
    <row r="455" spans="1:6" x14ac:dyDescent="0.25">
      <c r="A455" s="55">
        <v>453</v>
      </c>
      <c r="B455" s="64">
        <v>0</v>
      </c>
      <c r="C455" s="66">
        <v>0</v>
      </c>
      <c r="D455" s="65">
        <f t="shared" si="21"/>
        <v>0</v>
      </c>
      <c r="E455" s="65">
        <f t="shared" si="22"/>
        <v>0</v>
      </c>
      <c r="F455" s="67">
        <f t="shared" si="23"/>
        <v>1991.6666666666672</v>
      </c>
    </row>
    <row r="456" spans="1:6" x14ac:dyDescent="0.25">
      <c r="A456" s="55">
        <v>454</v>
      </c>
      <c r="B456" s="64">
        <v>0</v>
      </c>
      <c r="C456" s="66">
        <v>0</v>
      </c>
      <c r="D456" s="65">
        <f t="shared" si="21"/>
        <v>0</v>
      </c>
      <c r="E456" s="65">
        <f t="shared" si="22"/>
        <v>0</v>
      </c>
      <c r="F456" s="67">
        <f t="shared" si="23"/>
        <v>1991.6666666666672</v>
      </c>
    </row>
    <row r="457" spans="1:6" x14ac:dyDescent="0.25">
      <c r="A457" s="55">
        <v>455</v>
      </c>
      <c r="B457" s="64">
        <v>0</v>
      </c>
      <c r="C457" s="66">
        <v>0</v>
      </c>
      <c r="D457" s="65">
        <f t="shared" si="21"/>
        <v>0</v>
      </c>
      <c r="E457" s="65">
        <f t="shared" si="22"/>
        <v>0</v>
      </c>
      <c r="F457" s="67">
        <f t="shared" si="23"/>
        <v>1991.6666666666672</v>
      </c>
    </row>
    <row r="458" spans="1:6" x14ac:dyDescent="0.25">
      <c r="A458" s="55">
        <v>456</v>
      </c>
      <c r="B458" s="64">
        <v>0</v>
      </c>
      <c r="C458" s="66">
        <v>0</v>
      </c>
      <c r="D458" s="65">
        <f t="shared" si="21"/>
        <v>0</v>
      </c>
      <c r="E458" s="65">
        <f t="shared" si="22"/>
        <v>0</v>
      </c>
      <c r="F458" s="67">
        <f t="shared" si="23"/>
        <v>1991.6666666666672</v>
      </c>
    </row>
    <row r="459" spans="1:6" x14ac:dyDescent="0.25">
      <c r="A459" s="55">
        <v>457</v>
      </c>
      <c r="B459" s="64">
        <v>0</v>
      </c>
      <c r="C459" s="66">
        <v>0</v>
      </c>
      <c r="D459" s="65">
        <f t="shared" si="21"/>
        <v>0</v>
      </c>
      <c r="E459" s="65">
        <f t="shared" si="22"/>
        <v>0</v>
      </c>
      <c r="F459" s="67">
        <f t="shared" si="23"/>
        <v>1991.6666666666672</v>
      </c>
    </row>
    <row r="460" spans="1:6" x14ac:dyDescent="0.25">
      <c r="A460" s="55">
        <v>458</v>
      </c>
      <c r="B460" s="64">
        <v>0</v>
      </c>
      <c r="C460" s="66">
        <v>0</v>
      </c>
      <c r="D460" s="65">
        <f t="shared" si="21"/>
        <v>0</v>
      </c>
      <c r="E460" s="65">
        <f t="shared" si="22"/>
        <v>0</v>
      </c>
      <c r="F460" s="67">
        <f t="shared" si="23"/>
        <v>1991.6666666666672</v>
      </c>
    </row>
    <row r="461" spans="1:6" x14ac:dyDescent="0.25">
      <c r="A461" s="55">
        <v>459</v>
      </c>
      <c r="B461" s="64">
        <v>0</v>
      </c>
      <c r="C461" s="66">
        <v>0</v>
      </c>
      <c r="D461" s="65">
        <f t="shared" ref="D461:D524" si="24">B461/3.6</f>
        <v>0</v>
      </c>
      <c r="E461" s="65">
        <f t="shared" si="22"/>
        <v>0</v>
      </c>
      <c r="F461" s="67">
        <f t="shared" si="23"/>
        <v>1991.6666666666672</v>
      </c>
    </row>
    <row r="462" spans="1:6" x14ac:dyDescent="0.25">
      <c r="A462" s="55">
        <v>460</v>
      </c>
      <c r="B462" s="64">
        <v>0</v>
      </c>
      <c r="C462" s="66">
        <v>0</v>
      </c>
      <c r="D462" s="65">
        <f t="shared" si="24"/>
        <v>0</v>
      </c>
      <c r="E462" s="65">
        <f t="shared" ref="E462:E525" si="25">D462-D461</f>
        <v>0</v>
      </c>
      <c r="F462" s="67">
        <f t="shared" ref="F462:F525" si="26">D461+(E462/2)+F461</f>
        <v>1991.6666666666672</v>
      </c>
    </row>
    <row r="463" spans="1:6" x14ac:dyDescent="0.25">
      <c r="A463" s="55">
        <v>461</v>
      </c>
      <c r="B463" s="64">
        <v>0</v>
      </c>
      <c r="C463" s="66">
        <v>0</v>
      </c>
      <c r="D463" s="65">
        <f t="shared" si="24"/>
        <v>0</v>
      </c>
      <c r="E463" s="65">
        <f t="shared" si="25"/>
        <v>0</v>
      </c>
      <c r="F463" s="67">
        <f t="shared" si="26"/>
        <v>1991.6666666666672</v>
      </c>
    </row>
    <row r="464" spans="1:6" x14ac:dyDescent="0.25">
      <c r="A464" s="55">
        <v>462</v>
      </c>
      <c r="B464" s="64">
        <v>0</v>
      </c>
      <c r="C464" s="66">
        <v>0</v>
      </c>
      <c r="D464" s="65">
        <f t="shared" si="24"/>
        <v>0</v>
      </c>
      <c r="E464" s="65">
        <f t="shared" si="25"/>
        <v>0</v>
      </c>
      <c r="F464" s="67">
        <f t="shared" si="26"/>
        <v>1991.6666666666672</v>
      </c>
    </row>
    <row r="465" spans="1:6" x14ac:dyDescent="0.25">
      <c r="A465" s="55">
        <v>463</v>
      </c>
      <c r="B465" s="64">
        <v>0</v>
      </c>
      <c r="C465" s="66">
        <v>0</v>
      </c>
      <c r="D465" s="65">
        <f t="shared" si="24"/>
        <v>0</v>
      </c>
      <c r="E465" s="65">
        <f t="shared" si="25"/>
        <v>0</v>
      </c>
      <c r="F465" s="67">
        <f t="shared" si="26"/>
        <v>1991.6666666666672</v>
      </c>
    </row>
    <row r="466" spans="1:6" x14ac:dyDescent="0.25">
      <c r="A466" s="55">
        <v>464</v>
      </c>
      <c r="B466" s="64">
        <v>0</v>
      </c>
      <c r="C466" s="66">
        <v>0</v>
      </c>
      <c r="D466" s="65">
        <f t="shared" si="24"/>
        <v>0</v>
      </c>
      <c r="E466" s="65">
        <f t="shared" si="25"/>
        <v>0</v>
      </c>
      <c r="F466" s="67">
        <f t="shared" si="26"/>
        <v>1991.6666666666672</v>
      </c>
    </row>
    <row r="467" spans="1:6" x14ac:dyDescent="0.25">
      <c r="A467" s="55">
        <v>465</v>
      </c>
      <c r="B467" s="64">
        <v>0</v>
      </c>
      <c r="C467" s="66">
        <v>0</v>
      </c>
      <c r="D467" s="65">
        <f t="shared" si="24"/>
        <v>0</v>
      </c>
      <c r="E467" s="65">
        <f t="shared" si="25"/>
        <v>0</v>
      </c>
      <c r="F467" s="67">
        <f t="shared" si="26"/>
        <v>1991.6666666666672</v>
      </c>
    </row>
    <row r="468" spans="1:6" x14ac:dyDescent="0.25">
      <c r="A468" s="55">
        <v>466</v>
      </c>
      <c r="B468" s="64">
        <v>0</v>
      </c>
      <c r="C468" s="66">
        <v>0</v>
      </c>
      <c r="D468" s="65">
        <f t="shared" si="24"/>
        <v>0</v>
      </c>
      <c r="E468" s="65">
        <f t="shared" si="25"/>
        <v>0</v>
      </c>
      <c r="F468" s="67">
        <f t="shared" si="26"/>
        <v>1991.6666666666672</v>
      </c>
    </row>
    <row r="469" spans="1:6" x14ac:dyDescent="0.25">
      <c r="A469" s="55">
        <v>467</v>
      </c>
      <c r="B469" s="64">
        <v>0</v>
      </c>
      <c r="C469" s="66">
        <v>0</v>
      </c>
      <c r="D469" s="65">
        <f t="shared" si="24"/>
        <v>0</v>
      </c>
      <c r="E469" s="65">
        <f t="shared" si="25"/>
        <v>0</v>
      </c>
      <c r="F469" s="67">
        <f t="shared" si="26"/>
        <v>1991.6666666666672</v>
      </c>
    </row>
    <row r="470" spans="1:6" x14ac:dyDescent="0.25">
      <c r="A470" s="55">
        <v>468</v>
      </c>
      <c r="B470" s="64">
        <v>0</v>
      </c>
      <c r="C470" s="66">
        <v>0</v>
      </c>
      <c r="D470" s="65">
        <f t="shared" si="24"/>
        <v>0</v>
      </c>
      <c r="E470" s="65">
        <f t="shared" si="25"/>
        <v>0</v>
      </c>
      <c r="F470" s="67">
        <f t="shared" si="26"/>
        <v>1991.6666666666672</v>
      </c>
    </row>
    <row r="471" spans="1:6" x14ac:dyDescent="0.25">
      <c r="A471" s="55">
        <v>469</v>
      </c>
      <c r="B471" s="64">
        <v>0</v>
      </c>
      <c r="C471" s="66">
        <v>0</v>
      </c>
      <c r="D471" s="65">
        <f t="shared" si="24"/>
        <v>0</v>
      </c>
      <c r="E471" s="65">
        <f t="shared" si="25"/>
        <v>0</v>
      </c>
      <c r="F471" s="67">
        <f t="shared" si="26"/>
        <v>1991.6666666666672</v>
      </c>
    </row>
    <row r="472" spans="1:6" x14ac:dyDescent="0.25">
      <c r="A472" s="55">
        <v>470</v>
      </c>
      <c r="B472" s="64">
        <v>0</v>
      </c>
      <c r="C472" s="66">
        <v>0</v>
      </c>
      <c r="D472" s="65">
        <f t="shared" si="24"/>
        <v>0</v>
      </c>
      <c r="E472" s="65">
        <f t="shared" si="25"/>
        <v>0</v>
      </c>
      <c r="F472" s="67">
        <f t="shared" si="26"/>
        <v>1991.6666666666672</v>
      </c>
    </row>
    <row r="473" spans="1:6" x14ac:dyDescent="0.25">
      <c r="A473" s="55">
        <v>471</v>
      </c>
      <c r="B473" s="64">
        <v>0</v>
      </c>
      <c r="C473" s="66">
        <v>0</v>
      </c>
      <c r="D473" s="65">
        <f t="shared" si="24"/>
        <v>0</v>
      </c>
      <c r="E473" s="65">
        <f t="shared" si="25"/>
        <v>0</v>
      </c>
      <c r="F473" s="67">
        <f t="shared" si="26"/>
        <v>1991.6666666666672</v>
      </c>
    </row>
    <row r="474" spans="1:6" x14ac:dyDescent="0.25">
      <c r="A474" s="55">
        <v>472</v>
      </c>
      <c r="B474" s="64">
        <v>0</v>
      </c>
      <c r="C474" s="66">
        <v>0</v>
      </c>
      <c r="D474" s="65">
        <f t="shared" si="24"/>
        <v>0</v>
      </c>
      <c r="E474" s="65">
        <f t="shared" si="25"/>
        <v>0</v>
      </c>
      <c r="F474" s="67">
        <f t="shared" si="26"/>
        <v>1991.6666666666672</v>
      </c>
    </row>
    <row r="475" spans="1:6" x14ac:dyDescent="0.25">
      <c r="A475" s="55">
        <v>473</v>
      </c>
      <c r="B475" s="64">
        <v>0</v>
      </c>
      <c r="C475" s="66">
        <v>0</v>
      </c>
      <c r="D475" s="65">
        <f t="shared" si="24"/>
        <v>0</v>
      </c>
      <c r="E475" s="65">
        <f t="shared" si="25"/>
        <v>0</v>
      </c>
      <c r="F475" s="67">
        <f t="shared" si="26"/>
        <v>1991.6666666666672</v>
      </c>
    </row>
    <row r="476" spans="1:6" x14ac:dyDescent="0.25">
      <c r="A476" s="55">
        <v>474</v>
      </c>
      <c r="B476" s="64">
        <v>0</v>
      </c>
      <c r="C476" s="66">
        <v>0</v>
      </c>
      <c r="D476" s="65">
        <f t="shared" si="24"/>
        <v>0</v>
      </c>
      <c r="E476" s="65">
        <f t="shared" si="25"/>
        <v>0</v>
      </c>
      <c r="F476" s="67">
        <f t="shared" si="26"/>
        <v>1991.6666666666672</v>
      </c>
    </row>
    <row r="477" spans="1:6" x14ac:dyDescent="0.25">
      <c r="A477" s="55">
        <v>475</v>
      </c>
      <c r="B477" s="64">
        <v>0</v>
      </c>
      <c r="C477" s="66">
        <v>0</v>
      </c>
      <c r="D477" s="65">
        <f t="shared" si="24"/>
        <v>0</v>
      </c>
      <c r="E477" s="65">
        <f t="shared" si="25"/>
        <v>0</v>
      </c>
      <c r="F477" s="67">
        <f t="shared" si="26"/>
        <v>1991.6666666666672</v>
      </c>
    </row>
    <row r="478" spans="1:6" x14ac:dyDescent="0.25">
      <c r="A478" s="55">
        <v>476</v>
      </c>
      <c r="B478" s="64">
        <v>0</v>
      </c>
      <c r="C478" s="66">
        <v>0</v>
      </c>
      <c r="D478" s="65">
        <f t="shared" si="24"/>
        <v>0</v>
      </c>
      <c r="E478" s="65">
        <f t="shared" si="25"/>
        <v>0</v>
      </c>
      <c r="F478" s="67">
        <f t="shared" si="26"/>
        <v>1991.6666666666672</v>
      </c>
    </row>
    <row r="479" spans="1:6" x14ac:dyDescent="0.25">
      <c r="A479" s="55">
        <v>477</v>
      </c>
      <c r="B479" s="64">
        <v>0</v>
      </c>
      <c r="C479" s="66">
        <v>0</v>
      </c>
      <c r="D479" s="65">
        <f t="shared" si="24"/>
        <v>0</v>
      </c>
      <c r="E479" s="65">
        <f t="shared" si="25"/>
        <v>0</v>
      </c>
      <c r="F479" s="67">
        <f t="shared" si="26"/>
        <v>1991.6666666666672</v>
      </c>
    </row>
    <row r="480" spans="1:6" x14ac:dyDescent="0.25">
      <c r="A480" s="55">
        <v>478</v>
      </c>
      <c r="B480" s="64">
        <v>0</v>
      </c>
      <c r="C480" s="66">
        <v>0</v>
      </c>
      <c r="D480" s="65">
        <f t="shared" si="24"/>
        <v>0</v>
      </c>
      <c r="E480" s="65">
        <f t="shared" si="25"/>
        <v>0</v>
      </c>
      <c r="F480" s="67">
        <f t="shared" si="26"/>
        <v>1991.6666666666672</v>
      </c>
    </row>
    <row r="481" spans="1:6" x14ac:dyDescent="0.25">
      <c r="A481" s="55">
        <v>479</v>
      </c>
      <c r="B481" s="64">
        <v>0</v>
      </c>
      <c r="C481" s="66">
        <v>0</v>
      </c>
      <c r="D481" s="65">
        <f t="shared" si="24"/>
        <v>0</v>
      </c>
      <c r="E481" s="65">
        <f t="shared" si="25"/>
        <v>0</v>
      </c>
      <c r="F481" s="67">
        <f t="shared" si="26"/>
        <v>1991.6666666666672</v>
      </c>
    </row>
    <row r="482" spans="1:6" x14ac:dyDescent="0.25">
      <c r="A482" s="55">
        <v>480</v>
      </c>
      <c r="B482" s="64">
        <v>0</v>
      </c>
      <c r="C482" s="66">
        <v>0</v>
      </c>
      <c r="D482" s="65">
        <f t="shared" si="24"/>
        <v>0</v>
      </c>
      <c r="E482" s="65">
        <f t="shared" si="25"/>
        <v>0</v>
      </c>
      <c r="F482" s="67">
        <f t="shared" si="26"/>
        <v>1991.6666666666672</v>
      </c>
    </row>
    <row r="483" spans="1:6" x14ac:dyDescent="0.25">
      <c r="A483" s="55">
        <v>481</v>
      </c>
      <c r="B483" s="64">
        <v>0</v>
      </c>
      <c r="C483" s="66">
        <v>0</v>
      </c>
      <c r="D483" s="65">
        <f t="shared" si="24"/>
        <v>0</v>
      </c>
      <c r="E483" s="65">
        <f t="shared" si="25"/>
        <v>0</v>
      </c>
      <c r="F483" s="67">
        <f t="shared" si="26"/>
        <v>1991.6666666666672</v>
      </c>
    </row>
    <row r="484" spans="1:6" x14ac:dyDescent="0.25">
      <c r="A484" s="55">
        <v>482</v>
      </c>
      <c r="B484" s="64">
        <v>0</v>
      </c>
      <c r="C484" s="66">
        <v>0</v>
      </c>
      <c r="D484" s="65">
        <f t="shared" si="24"/>
        <v>0</v>
      </c>
      <c r="E484" s="65">
        <f t="shared" si="25"/>
        <v>0</v>
      </c>
      <c r="F484" s="67">
        <f t="shared" si="26"/>
        <v>1991.6666666666672</v>
      </c>
    </row>
    <row r="485" spans="1:6" x14ac:dyDescent="0.25">
      <c r="A485" s="55">
        <v>483</v>
      </c>
      <c r="B485" s="64">
        <v>0</v>
      </c>
      <c r="C485" s="66">
        <v>0</v>
      </c>
      <c r="D485" s="65">
        <f t="shared" si="24"/>
        <v>0</v>
      </c>
      <c r="E485" s="65">
        <f t="shared" si="25"/>
        <v>0</v>
      </c>
      <c r="F485" s="67">
        <f t="shared" si="26"/>
        <v>1991.6666666666672</v>
      </c>
    </row>
    <row r="486" spans="1:6" x14ac:dyDescent="0.25">
      <c r="A486" s="55">
        <v>484</v>
      </c>
      <c r="B486" s="64">
        <v>0</v>
      </c>
      <c r="C486" s="66">
        <v>0</v>
      </c>
      <c r="D486" s="65">
        <f t="shared" si="24"/>
        <v>0</v>
      </c>
      <c r="E486" s="65">
        <f t="shared" si="25"/>
        <v>0</v>
      </c>
      <c r="F486" s="67">
        <f t="shared" si="26"/>
        <v>1991.6666666666672</v>
      </c>
    </row>
    <row r="487" spans="1:6" x14ac:dyDescent="0.25">
      <c r="A487" s="55">
        <v>485</v>
      </c>
      <c r="B487" s="64">
        <v>0</v>
      </c>
      <c r="C487" s="66">
        <v>0</v>
      </c>
      <c r="D487" s="65">
        <f t="shared" si="24"/>
        <v>0</v>
      </c>
      <c r="E487" s="65">
        <f t="shared" si="25"/>
        <v>0</v>
      </c>
      <c r="F487" s="67">
        <f t="shared" si="26"/>
        <v>1991.6666666666672</v>
      </c>
    </row>
    <row r="488" spans="1:6" x14ac:dyDescent="0.25">
      <c r="A488" s="55">
        <v>486</v>
      </c>
      <c r="B488" s="64">
        <v>0</v>
      </c>
      <c r="C488" s="66">
        <v>0</v>
      </c>
      <c r="D488" s="65">
        <f t="shared" si="24"/>
        <v>0</v>
      </c>
      <c r="E488" s="65">
        <f t="shared" si="25"/>
        <v>0</v>
      </c>
      <c r="F488" s="67">
        <f t="shared" si="26"/>
        <v>1991.6666666666672</v>
      </c>
    </row>
    <row r="489" spans="1:6" x14ac:dyDescent="0.25">
      <c r="A489" s="55">
        <v>487</v>
      </c>
      <c r="B489" s="64">
        <v>0</v>
      </c>
      <c r="C489" s="66">
        <v>0</v>
      </c>
      <c r="D489" s="65">
        <f t="shared" si="24"/>
        <v>0</v>
      </c>
      <c r="E489" s="65">
        <f t="shared" si="25"/>
        <v>0</v>
      </c>
      <c r="F489" s="67">
        <f t="shared" si="26"/>
        <v>1991.6666666666672</v>
      </c>
    </row>
    <row r="490" spans="1:6" x14ac:dyDescent="0.25">
      <c r="A490" s="55">
        <v>488</v>
      </c>
      <c r="B490" s="64">
        <v>0</v>
      </c>
      <c r="C490" s="66">
        <v>0</v>
      </c>
      <c r="D490" s="65">
        <f t="shared" si="24"/>
        <v>0</v>
      </c>
      <c r="E490" s="65">
        <f t="shared" si="25"/>
        <v>0</v>
      </c>
      <c r="F490" s="67">
        <f t="shared" si="26"/>
        <v>1991.6666666666672</v>
      </c>
    </row>
    <row r="491" spans="1:6" x14ac:dyDescent="0.25">
      <c r="A491" s="55">
        <v>489</v>
      </c>
      <c r="B491" s="64">
        <v>0</v>
      </c>
      <c r="C491" s="66">
        <v>0</v>
      </c>
      <c r="D491" s="65">
        <f t="shared" si="24"/>
        <v>0</v>
      </c>
      <c r="E491" s="65">
        <f t="shared" si="25"/>
        <v>0</v>
      </c>
      <c r="F491" s="67">
        <f t="shared" si="26"/>
        <v>1991.6666666666672</v>
      </c>
    </row>
    <row r="492" spans="1:6" x14ac:dyDescent="0.25">
      <c r="A492" s="55">
        <v>490</v>
      </c>
      <c r="B492" s="64">
        <v>0</v>
      </c>
      <c r="C492" s="66">
        <v>0</v>
      </c>
      <c r="D492" s="65">
        <f t="shared" si="24"/>
        <v>0</v>
      </c>
      <c r="E492" s="65">
        <f t="shared" si="25"/>
        <v>0</v>
      </c>
      <c r="F492" s="67">
        <f t="shared" si="26"/>
        <v>1991.6666666666672</v>
      </c>
    </row>
    <row r="493" spans="1:6" x14ac:dyDescent="0.25">
      <c r="A493" s="55">
        <v>491</v>
      </c>
      <c r="B493" s="64">
        <v>0</v>
      </c>
      <c r="C493" s="66">
        <v>0</v>
      </c>
      <c r="D493" s="65">
        <f t="shared" si="24"/>
        <v>0</v>
      </c>
      <c r="E493" s="65">
        <f t="shared" si="25"/>
        <v>0</v>
      </c>
      <c r="F493" s="67">
        <f t="shared" si="26"/>
        <v>1991.6666666666672</v>
      </c>
    </row>
    <row r="494" spans="1:6" x14ac:dyDescent="0.25">
      <c r="A494" s="55">
        <v>492</v>
      </c>
      <c r="B494" s="64">
        <v>0</v>
      </c>
      <c r="C494" s="66">
        <v>0</v>
      </c>
      <c r="D494" s="65">
        <f t="shared" si="24"/>
        <v>0</v>
      </c>
      <c r="E494" s="65">
        <f t="shared" si="25"/>
        <v>0</v>
      </c>
      <c r="F494" s="67">
        <f t="shared" si="26"/>
        <v>1991.6666666666672</v>
      </c>
    </row>
    <row r="495" spans="1:6" x14ac:dyDescent="0.25">
      <c r="A495" s="55">
        <v>493</v>
      </c>
      <c r="B495" s="64">
        <v>0</v>
      </c>
      <c r="C495" s="66">
        <v>0</v>
      </c>
      <c r="D495" s="65">
        <f t="shared" si="24"/>
        <v>0</v>
      </c>
      <c r="E495" s="65">
        <f t="shared" si="25"/>
        <v>0</v>
      </c>
      <c r="F495" s="67">
        <f t="shared" si="26"/>
        <v>1991.6666666666672</v>
      </c>
    </row>
    <row r="496" spans="1:6" x14ac:dyDescent="0.25">
      <c r="A496" s="55">
        <v>494</v>
      </c>
      <c r="B496" s="64">
        <v>0</v>
      </c>
      <c r="C496" s="66">
        <v>0</v>
      </c>
      <c r="D496" s="65">
        <f t="shared" si="24"/>
        <v>0</v>
      </c>
      <c r="E496" s="65">
        <f t="shared" si="25"/>
        <v>0</v>
      </c>
      <c r="F496" s="67">
        <f t="shared" si="26"/>
        <v>1991.6666666666672</v>
      </c>
    </row>
    <row r="497" spans="1:6" x14ac:dyDescent="0.25">
      <c r="A497" s="55">
        <v>495</v>
      </c>
      <c r="B497" s="64">
        <v>2.8</v>
      </c>
      <c r="C497" s="66">
        <v>0</v>
      </c>
      <c r="D497" s="65">
        <f t="shared" si="24"/>
        <v>0.77777777777777768</v>
      </c>
      <c r="E497" s="65">
        <f t="shared" si="25"/>
        <v>0.77777777777777768</v>
      </c>
      <c r="F497" s="67">
        <f t="shared" si="26"/>
        <v>1992.0555555555561</v>
      </c>
    </row>
    <row r="498" spans="1:6" x14ac:dyDescent="0.25">
      <c r="A498" s="55">
        <v>496</v>
      </c>
      <c r="B498" s="64">
        <v>5.6</v>
      </c>
      <c r="C498" s="66">
        <v>0</v>
      </c>
      <c r="D498" s="65">
        <f t="shared" si="24"/>
        <v>1.5555555555555554</v>
      </c>
      <c r="E498" s="65">
        <f t="shared" si="25"/>
        <v>0.77777777777777768</v>
      </c>
      <c r="F498" s="67">
        <f t="shared" si="26"/>
        <v>1993.2222222222229</v>
      </c>
    </row>
    <row r="499" spans="1:6" x14ac:dyDescent="0.25">
      <c r="A499" s="55">
        <v>497</v>
      </c>
      <c r="B499" s="64">
        <v>8.3000000000000007</v>
      </c>
      <c r="C499" s="66">
        <v>0</v>
      </c>
      <c r="D499" s="65">
        <f t="shared" si="24"/>
        <v>2.3055555555555558</v>
      </c>
      <c r="E499" s="65">
        <f t="shared" si="25"/>
        <v>0.75000000000000044</v>
      </c>
      <c r="F499" s="67">
        <f t="shared" si="26"/>
        <v>1995.1527777777785</v>
      </c>
    </row>
    <row r="500" spans="1:6" x14ac:dyDescent="0.25">
      <c r="A500" s="55">
        <v>498</v>
      </c>
      <c r="B500" s="64">
        <v>11.1</v>
      </c>
      <c r="C500" s="66">
        <v>0</v>
      </c>
      <c r="D500" s="65">
        <f t="shared" si="24"/>
        <v>3.083333333333333</v>
      </c>
      <c r="E500" s="65">
        <f t="shared" si="25"/>
        <v>0.77777777777777724</v>
      </c>
      <c r="F500" s="67">
        <f t="shared" si="26"/>
        <v>1997.8472222222229</v>
      </c>
    </row>
    <row r="501" spans="1:6" x14ac:dyDescent="0.25">
      <c r="A501" s="55">
        <v>499</v>
      </c>
      <c r="B501" s="64">
        <v>13.9</v>
      </c>
      <c r="C501" s="66">
        <v>0</v>
      </c>
      <c r="D501" s="65">
        <f t="shared" si="24"/>
        <v>3.8611111111111112</v>
      </c>
      <c r="E501" s="65">
        <f t="shared" si="25"/>
        <v>0.77777777777777812</v>
      </c>
      <c r="F501" s="67">
        <f t="shared" si="26"/>
        <v>2001.319444444445</v>
      </c>
    </row>
    <row r="502" spans="1:6" x14ac:dyDescent="0.25">
      <c r="A502" s="55">
        <v>500</v>
      </c>
      <c r="B502" s="64">
        <v>16.7</v>
      </c>
      <c r="C502" s="66">
        <v>0</v>
      </c>
      <c r="D502" s="65">
        <f t="shared" si="24"/>
        <v>4.6388888888888884</v>
      </c>
      <c r="E502" s="65">
        <f t="shared" si="25"/>
        <v>0.77777777777777724</v>
      </c>
      <c r="F502" s="67">
        <f t="shared" si="26"/>
        <v>2005.569444444445</v>
      </c>
    </row>
    <row r="503" spans="1:6" x14ac:dyDescent="0.25">
      <c r="A503" s="55">
        <v>501</v>
      </c>
      <c r="B503" s="64">
        <v>19.399999999999999</v>
      </c>
      <c r="C503" s="66">
        <v>0</v>
      </c>
      <c r="D503" s="65">
        <f t="shared" si="24"/>
        <v>5.3888888888888884</v>
      </c>
      <c r="E503" s="65">
        <f t="shared" si="25"/>
        <v>0.75</v>
      </c>
      <c r="F503" s="67">
        <f t="shared" si="26"/>
        <v>2010.5833333333339</v>
      </c>
    </row>
    <row r="504" spans="1:6" x14ac:dyDescent="0.25">
      <c r="A504" s="55">
        <v>502</v>
      </c>
      <c r="B504" s="64">
        <v>22.2</v>
      </c>
      <c r="C504" s="66">
        <v>0</v>
      </c>
      <c r="D504" s="65">
        <f t="shared" si="24"/>
        <v>6.1666666666666661</v>
      </c>
      <c r="E504" s="65">
        <f t="shared" si="25"/>
        <v>0.77777777777777768</v>
      </c>
      <c r="F504" s="67">
        <f t="shared" si="26"/>
        <v>2016.3611111111118</v>
      </c>
    </row>
    <row r="505" spans="1:6" x14ac:dyDescent="0.25">
      <c r="A505" s="55">
        <v>503</v>
      </c>
      <c r="B505" s="64">
        <v>25</v>
      </c>
      <c r="C505" s="66">
        <v>0</v>
      </c>
      <c r="D505" s="65">
        <f t="shared" si="24"/>
        <v>6.9444444444444446</v>
      </c>
      <c r="E505" s="65">
        <f t="shared" si="25"/>
        <v>0.77777777777777857</v>
      </c>
      <c r="F505" s="67">
        <f t="shared" si="26"/>
        <v>2022.9166666666674</v>
      </c>
    </row>
    <row r="506" spans="1:6" x14ac:dyDescent="0.25">
      <c r="A506" s="55">
        <v>504</v>
      </c>
      <c r="B506" s="64">
        <v>27.8</v>
      </c>
      <c r="C506" s="66">
        <v>0</v>
      </c>
      <c r="D506" s="65">
        <f t="shared" si="24"/>
        <v>7.7222222222222223</v>
      </c>
      <c r="E506" s="65">
        <f t="shared" si="25"/>
        <v>0.77777777777777768</v>
      </c>
      <c r="F506" s="67">
        <f t="shared" si="26"/>
        <v>2030.2500000000007</v>
      </c>
    </row>
    <row r="507" spans="1:6" x14ac:dyDescent="0.25">
      <c r="A507" s="55">
        <v>505</v>
      </c>
      <c r="B507" s="64">
        <v>30.6</v>
      </c>
      <c r="C507" s="66">
        <v>0</v>
      </c>
      <c r="D507" s="65">
        <f t="shared" si="24"/>
        <v>8.5</v>
      </c>
      <c r="E507" s="65">
        <f t="shared" si="25"/>
        <v>0.77777777777777768</v>
      </c>
      <c r="F507" s="67">
        <f t="shared" si="26"/>
        <v>2038.3611111111118</v>
      </c>
    </row>
    <row r="508" spans="1:6" x14ac:dyDescent="0.25">
      <c r="A508" s="55">
        <v>506</v>
      </c>
      <c r="B508" s="64">
        <v>33.299999999999997</v>
      </c>
      <c r="C508" s="66">
        <v>0</v>
      </c>
      <c r="D508" s="65">
        <f t="shared" si="24"/>
        <v>9.2499999999999982</v>
      </c>
      <c r="E508" s="65">
        <f t="shared" si="25"/>
        <v>0.74999999999999822</v>
      </c>
      <c r="F508" s="67">
        <f t="shared" si="26"/>
        <v>2047.2361111111118</v>
      </c>
    </row>
    <row r="509" spans="1:6" x14ac:dyDescent="0.25">
      <c r="A509" s="55">
        <v>507</v>
      </c>
      <c r="B509" s="64">
        <v>36.1</v>
      </c>
      <c r="C509" s="66">
        <v>0</v>
      </c>
      <c r="D509" s="65">
        <f t="shared" si="24"/>
        <v>10.027777777777779</v>
      </c>
      <c r="E509" s="65">
        <f t="shared" si="25"/>
        <v>0.77777777777778034</v>
      </c>
      <c r="F509" s="67">
        <f t="shared" si="26"/>
        <v>2056.8750000000005</v>
      </c>
    </row>
    <row r="510" spans="1:6" x14ac:dyDescent="0.25">
      <c r="A510" s="55">
        <v>508</v>
      </c>
      <c r="B510" s="64">
        <v>38.9</v>
      </c>
      <c r="C510" s="66">
        <v>0</v>
      </c>
      <c r="D510" s="65">
        <f t="shared" si="24"/>
        <v>10.805555555555555</v>
      </c>
      <c r="E510" s="65">
        <f t="shared" si="25"/>
        <v>0.77777777777777679</v>
      </c>
      <c r="F510" s="67">
        <f t="shared" si="26"/>
        <v>2067.291666666667</v>
      </c>
    </row>
    <row r="511" spans="1:6" x14ac:dyDescent="0.25">
      <c r="A511" s="55">
        <v>509</v>
      </c>
      <c r="B511" s="64">
        <v>41.7</v>
      </c>
      <c r="C511" s="66">
        <v>0</v>
      </c>
      <c r="D511" s="65">
        <f t="shared" si="24"/>
        <v>11.583333333333334</v>
      </c>
      <c r="E511" s="65">
        <f t="shared" si="25"/>
        <v>0.77777777777777857</v>
      </c>
      <c r="F511" s="67">
        <f t="shared" si="26"/>
        <v>2078.4861111111113</v>
      </c>
    </row>
    <row r="512" spans="1:6" x14ac:dyDescent="0.25">
      <c r="A512" s="55">
        <v>510</v>
      </c>
      <c r="B512" s="64">
        <v>44.4</v>
      </c>
      <c r="C512" s="66">
        <v>0</v>
      </c>
      <c r="D512" s="65">
        <f t="shared" si="24"/>
        <v>12.333333333333332</v>
      </c>
      <c r="E512" s="65">
        <f t="shared" si="25"/>
        <v>0.74999999999999822</v>
      </c>
      <c r="F512" s="67">
        <f t="shared" si="26"/>
        <v>2090.4444444444448</v>
      </c>
    </row>
    <row r="513" spans="1:6" x14ac:dyDescent="0.25">
      <c r="A513" s="55">
        <v>511</v>
      </c>
      <c r="B513" s="64">
        <v>47.2</v>
      </c>
      <c r="C513" s="66">
        <v>0</v>
      </c>
      <c r="D513" s="65">
        <f t="shared" si="24"/>
        <v>13.111111111111111</v>
      </c>
      <c r="E513" s="65">
        <f t="shared" si="25"/>
        <v>0.77777777777777857</v>
      </c>
      <c r="F513" s="67">
        <f t="shared" si="26"/>
        <v>2103.166666666667</v>
      </c>
    </row>
    <row r="514" spans="1:6" x14ac:dyDescent="0.25">
      <c r="A514" s="55">
        <v>512</v>
      </c>
      <c r="B514" s="64">
        <v>50</v>
      </c>
      <c r="C514" s="66">
        <v>0</v>
      </c>
      <c r="D514" s="65">
        <f t="shared" si="24"/>
        <v>13.888888888888889</v>
      </c>
      <c r="E514" s="65">
        <f t="shared" si="25"/>
        <v>0.77777777777777857</v>
      </c>
      <c r="F514" s="67">
        <f t="shared" si="26"/>
        <v>2116.666666666667</v>
      </c>
    </row>
    <row r="515" spans="1:6" x14ac:dyDescent="0.25">
      <c r="A515" s="55">
        <v>513</v>
      </c>
      <c r="B515" s="64">
        <v>50</v>
      </c>
      <c r="C515" s="66">
        <v>0</v>
      </c>
      <c r="D515" s="65">
        <f t="shared" si="24"/>
        <v>13.888888888888889</v>
      </c>
      <c r="E515" s="65">
        <f t="shared" si="25"/>
        <v>0</v>
      </c>
      <c r="F515" s="67">
        <f t="shared" si="26"/>
        <v>2130.5555555555557</v>
      </c>
    </row>
    <row r="516" spans="1:6" x14ac:dyDescent="0.25">
      <c r="A516" s="55">
        <v>514</v>
      </c>
      <c r="B516" s="64">
        <v>50</v>
      </c>
      <c r="C516" s="66">
        <v>0</v>
      </c>
      <c r="D516" s="65">
        <f t="shared" si="24"/>
        <v>13.888888888888889</v>
      </c>
      <c r="E516" s="65">
        <f t="shared" si="25"/>
        <v>0</v>
      </c>
      <c r="F516" s="67">
        <f t="shared" si="26"/>
        <v>2144.4444444444443</v>
      </c>
    </row>
    <row r="517" spans="1:6" x14ac:dyDescent="0.25">
      <c r="A517" s="55">
        <v>515</v>
      </c>
      <c r="B517" s="64">
        <v>50</v>
      </c>
      <c r="C517" s="66">
        <v>0</v>
      </c>
      <c r="D517" s="65">
        <f t="shared" si="24"/>
        <v>13.888888888888889</v>
      </c>
      <c r="E517" s="65">
        <f t="shared" si="25"/>
        <v>0</v>
      </c>
      <c r="F517" s="67">
        <f t="shared" si="26"/>
        <v>2158.333333333333</v>
      </c>
    </row>
    <row r="518" spans="1:6" x14ac:dyDescent="0.25">
      <c r="A518" s="55">
        <v>516</v>
      </c>
      <c r="B518" s="64">
        <v>50</v>
      </c>
      <c r="C518" s="66">
        <v>0</v>
      </c>
      <c r="D518" s="65">
        <f t="shared" si="24"/>
        <v>13.888888888888889</v>
      </c>
      <c r="E518" s="65">
        <f t="shared" si="25"/>
        <v>0</v>
      </c>
      <c r="F518" s="67">
        <f t="shared" si="26"/>
        <v>2172.2222222222217</v>
      </c>
    </row>
    <row r="519" spans="1:6" x14ac:dyDescent="0.25">
      <c r="A519" s="55">
        <v>517</v>
      </c>
      <c r="B519" s="64">
        <v>50</v>
      </c>
      <c r="C519" s="66">
        <v>0</v>
      </c>
      <c r="D519" s="65">
        <f t="shared" si="24"/>
        <v>13.888888888888889</v>
      </c>
      <c r="E519" s="65">
        <f t="shared" si="25"/>
        <v>0</v>
      </c>
      <c r="F519" s="67">
        <f t="shared" si="26"/>
        <v>2186.1111111111104</v>
      </c>
    </row>
    <row r="520" spans="1:6" x14ac:dyDescent="0.25">
      <c r="A520" s="55">
        <v>518</v>
      </c>
      <c r="B520" s="64">
        <v>50</v>
      </c>
      <c r="C520" s="66">
        <v>0</v>
      </c>
      <c r="D520" s="65">
        <f t="shared" si="24"/>
        <v>13.888888888888889</v>
      </c>
      <c r="E520" s="65">
        <f t="shared" si="25"/>
        <v>0</v>
      </c>
      <c r="F520" s="67">
        <f t="shared" si="26"/>
        <v>2199.9999999999991</v>
      </c>
    </row>
    <row r="521" spans="1:6" x14ac:dyDescent="0.25">
      <c r="A521" s="55">
        <v>519</v>
      </c>
      <c r="B521" s="64">
        <v>50</v>
      </c>
      <c r="C521" s="66">
        <v>0</v>
      </c>
      <c r="D521" s="65">
        <f t="shared" si="24"/>
        <v>13.888888888888889</v>
      </c>
      <c r="E521" s="65">
        <f t="shared" si="25"/>
        <v>0</v>
      </c>
      <c r="F521" s="67">
        <f t="shared" si="26"/>
        <v>2213.8888888888878</v>
      </c>
    </row>
    <row r="522" spans="1:6" x14ac:dyDescent="0.25">
      <c r="A522" s="55">
        <v>520</v>
      </c>
      <c r="B522" s="64">
        <v>50</v>
      </c>
      <c r="C522" s="66">
        <v>0</v>
      </c>
      <c r="D522" s="65">
        <f t="shared" si="24"/>
        <v>13.888888888888889</v>
      </c>
      <c r="E522" s="65">
        <f t="shared" si="25"/>
        <v>0</v>
      </c>
      <c r="F522" s="67">
        <f t="shared" si="26"/>
        <v>2227.7777777777765</v>
      </c>
    </row>
    <row r="523" spans="1:6" x14ac:dyDescent="0.25">
      <c r="A523" s="55">
        <v>521</v>
      </c>
      <c r="B523" s="64">
        <v>50</v>
      </c>
      <c r="C523" s="66">
        <v>0</v>
      </c>
      <c r="D523" s="65">
        <f t="shared" si="24"/>
        <v>13.888888888888889</v>
      </c>
      <c r="E523" s="65">
        <f t="shared" si="25"/>
        <v>0</v>
      </c>
      <c r="F523" s="67">
        <f t="shared" si="26"/>
        <v>2241.6666666666652</v>
      </c>
    </row>
    <row r="524" spans="1:6" x14ac:dyDescent="0.25">
      <c r="A524" s="55">
        <v>522</v>
      </c>
      <c r="B524" s="64">
        <v>50</v>
      </c>
      <c r="C524" s="66">
        <v>0</v>
      </c>
      <c r="D524" s="65">
        <f t="shared" si="24"/>
        <v>13.888888888888889</v>
      </c>
      <c r="E524" s="65">
        <f t="shared" si="25"/>
        <v>0</v>
      </c>
      <c r="F524" s="67">
        <f t="shared" si="26"/>
        <v>2255.5555555555538</v>
      </c>
    </row>
    <row r="525" spans="1:6" x14ac:dyDescent="0.25">
      <c r="A525" s="55">
        <v>523</v>
      </c>
      <c r="B525" s="64">
        <v>50</v>
      </c>
      <c r="C525" s="66">
        <v>0</v>
      </c>
      <c r="D525" s="65">
        <f t="shared" ref="D525:D588" si="27">B525/3.6</f>
        <v>13.888888888888889</v>
      </c>
      <c r="E525" s="65">
        <f t="shared" si="25"/>
        <v>0</v>
      </c>
      <c r="F525" s="67">
        <f t="shared" si="26"/>
        <v>2269.4444444444425</v>
      </c>
    </row>
    <row r="526" spans="1:6" x14ac:dyDescent="0.25">
      <c r="A526" s="55">
        <v>524</v>
      </c>
      <c r="B526" s="64">
        <v>50</v>
      </c>
      <c r="C526" s="66">
        <v>0</v>
      </c>
      <c r="D526" s="65">
        <f t="shared" si="27"/>
        <v>13.888888888888889</v>
      </c>
      <c r="E526" s="65">
        <f t="shared" ref="E526:E589" si="28">D526-D525</f>
        <v>0</v>
      </c>
      <c r="F526" s="67">
        <f t="shared" ref="F526:F589" si="29">D525+(E526/2)+F525</f>
        <v>2283.3333333333312</v>
      </c>
    </row>
    <row r="527" spans="1:6" x14ac:dyDescent="0.25">
      <c r="A527" s="55">
        <v>525</v>
      </c>
      <c r="B527" s="64">
        <v>47.5</v>
      </c>
      <c r="C527" s="66">
        <v>0</v>
      </c>
      <c r="D527" s="65">
        <f t="shared" si="27"/>
        <v>13.194444444444445</v>
      </c>
      <c r="E527" s="65">
        <f t="shared" si="28"/>
        <v>-0.69444444444444464</v>
      </c>
      <c r="F527" s="67">
        <f t="shared" si="29"/>
        <v>2296.8749999999977</v>
      </c>
    </row>
    <row r="528" spans="1:6" x14ac:dyDescent="0.25">
      <c r="A528" s="55">
        <v>526</v>
      </c>
      <c r="B528" s="64">
        <v>45</v>
      </c>
      <c r="C528" s="66">
        <v>0</v>
      </c>
      <c r="D528" s="65">
        <f t="shared" si="27"/>
        <v>12.5</v>
      </c>
      <c r="E528" s="65">
        <f t="shared" si="28"/>
        <v>-0.69444444444444464</v>
      </c>
      <c r="F528" s="67">
        <f t="shared" si="29"/>
        <v>2309.7222222222199</v>
      </c>
    </row>
    <row r="529" spans="1:6" x14ac:dyDescent="0.25">
      <c r="A529" s="55">
        <v>527</v>
      </c>
      <c r="B529" s="64">
        <v>42.5</v>
      </c>
      <c r="C529" s="66">
        <v>0</v>
      </c>
      <c r="D529" s="65">
        <f t="shared" si="27"/>
        <v>11.805555555555555</v>
      </c>
      <c r="E529" s="65">
        <f t="shared" si="28"/>
        <v>-0.69444444444444464</v>
      </c>
      <c r="F529" s="67">
        <f t="shared" si="29"/>
        <v>2321.8749999999977</v>
      </c>
    </row>
    <row r="530" spans="1:6" x14ac:dyDescent="0.25">
      <c r="A530" s="55">
        <v>528</v>
      </c>
      <c r="B530" s="64">
        <v>40</v>
      </c>
      <c r="C530" s="66">
        <v>0</v>
      </c>
      <c r="D530" s="65">
        <f t="shared" si="27"/>
        <v>11.111111111111111</v>
      </c>
      <c r="E530" s="65">
        <f t="shared" si="28"/>
        <v>-0.69444444444444464</v>
      </c>
      <c r="F530" s="67">
        <f t="shared" si="29"/>
        <v>2333.3333333333312</v>
      </c>
    </row>
    <row r="531" spans="1:6" x14ac:dyDescent="0.25">
      <c r="A531" s="55">
        <v>529</v>
      </c>
      <c r="B531" s="64">
        <v>40</v>
      </c>
      <c r="C531" s="66">
        <v>0</v>
      </c>
      <c r="D531" s="65">
        <f t="shared" si="27"/>
        <v>11.111111111111111</v>
      </c>
      <c r="E531" s="65">
        <f t="shared" si="28"/>
        <v>0</v>
      </c>
      <c r="F531" s="67">
        <f t="shared" si="29"/>
        <v>2344.4444444444425</v>
      </c>
    </row>
    <row r="532" spans="1:6" x14ac:dyDescent="0.25">
      <c r="A532" s="55">
        <v>530</v>
      </c>
      <c r="B532" s="64">
        <v>40</v>
      </c>
      <c r="C532" s="66">
        <v>0</v>
      </c>
      <c r="D532" s="65">
        <f t="shared" si="27"/>
        <v>11.111111111111111</v>
      </c>
      <c r="E532" s="65">
        <f t="shared" si="28"/>
        <v>0</v>
      </c>
      <c r="F532" s="67">
        <f t="shared" si="29"/>
        <v>2355.5555555555538</v>
      </c>
    </row>
    <row r="533" spans="1:6" x14ac:dyDescent="0.25">
      <c r="A533" s="55">
        <v>531</v>
      </c>
      <c r="B533" s="64">
        <v>40</v>
      </c>
      <c r="C533" s="66">
        <v>0</v>
      </c>
      <c r="D533" s="65">
        <f t="shared" si="27"/>
        <v>11.111111111111111</v>
      </c>
      <c r="E533" s="65">
        <f t="shared" si="28"/>
        <v>0</v>
      </c>
      <c r="F533" s="67">
        <f t="shared" si="29"/>
        <v>2366.6666666666652</v>
      </c>
    </row>
    <row r="534" spans="1:6" x14ac:dyDescent="0.25">
      <c r="A534" s="55">
        <v>532</v>
      </c>
      <c r="B534" s="64">
        <v>40</v>
      </c>
      <c r="C534" s="66">
        <v>0</v>
      </c>
      <c r="D534" s="65">
        <f t="shared" si="27"/>
        <v>11.111111111111111</v>
      </c>
      <c r="E534" s="65">
        <f t="shared" si="28"/>
        <v>0</v>
      </c>
      <c r="F534" s="67">
        <f t="shared" si="29"/>
        <v>2377.7777777777765</v>
      </c>
    </row>
    <row r="535" spans="1:6" x14ac:dyDescent="0.25">
      <c r="A535" s="55">
        <v>533</v>
      </c>
      <c r="B535" s="64">
        <v>41.3</v>
      </c>
      <c r="C535" s="66">
        <v>0</v>
      </c>
      <c r="D535" s="65">
        <f t="shared" si="27"/>
        <v>11.472222222222221</v>
      </c>
      <c r="E535" s="65">
        <f t="shared" si="28"/>
        <v>0.36111111111111072</v>
      </c>
      <c r="F535" s="67">
        <f t="shared" si="29"/>
        <v>2389.069444444443</v>
      </c>
    </row>
    <row r="536" spans="1:6" x14ac:dyDescent="0.25">
      <c r="A536" s="55">
        <v>534</v>
      </c>
      <c r="B536" s="64">
        <v>42.5</v>
      </c>
      <c r="C536" s="66">
        <v>0</v>
      </c>
      <c r="D536" s="65">
        <f t="shared" si="27"/>
        <v>11.805555555555555</v>
      </c>
      <c r="E536" s="65">
        <f t="shared" si="28"/>
        <v>0.33333333333333393</v>
      </c>
      <c r="F536" s="67">
        <f t="shared" si="29"/>
        <v>2400.7083333333317</v>
      </c>
    </row>
    <row r="537" spans="1:6" x14ac:dyDescent="0.25">
      <c r="A537" s="55">
        <v>535</v>
      </c>
      <c r="B537" s="64">
        <v>43.8</v>
      </c>
      <c r="C537" s="66">
        <v>0</v>
      </c>
      <c r="D537" s="65">
        <f t="shared" si="27"/>
        <v>12.166666666666666</v>
      </c>
      <c r="E537" s="65">
        <f t="shared" si="28"/>
        <v>0.36111111111111072</v>
      </c>
      <c r="F537" s="67">
        <f t="shared" si="29"/>
        <v>2412.694444444443</v>
      </c>
    </row>
    <row r="538" spans="1:6" x14ac:dyDescent="0.25">
      <c r="A538" s="55">
        <v>536</v>
      </c>
      <c r="B538" s="64">
        <v>45</v>
      </c>
      <c r="C538" s="66">
        <v>0</v>
      </c>
      <c r="D538" s="65">
        <f t="shared" si="27"/>
        <v>12.5</v>
      </c>
      <c r="E538" s="65">
        <f t="shared" si="28"/>
        <v>0.33333333333333393</v>
      </c>
      <c r="F538" s="67">
        <f t="shared" si="29"/>
        <v>2425.0277777777765</v>
      </c>
    </row>
    <row r="539" spans="1:6" x14ac:dyDescent="0.25">
      <c r="A539" s="55">
        <v>537</v>
      </c>
      <c r="B539" s="64">
        <v>46.3</v>
      </c>
      <c r="C539" s="66">
        <v>0</v>
      </c>
      <c r="D539" s="65">
        <f t="shared" si="27"/>
        <v>12.861111111111111</v>
      </c>
      <c r="E539" s="65">
        <f t="shared" si="28"/>
        <v>0.36111111111111072</v>
      </c>
      <c r="F539" s="67">
        <f t="shared" si="29"/>
        <v>2437.7083333333321</v>
      </c>
    </row>
    <row r="540" spans="1:6" x14ac:dyDescent="0.25">
      <c r="A540" s="55">
        <v>538</v>
      </c>
      <c r="B540" s="64">
        <v>47.5</v>
      </c>
      <c r="C540" s="66">
        <v>0</v>
      </c>
      <c r="D540" s="65">
        <f t="shared" si="27"/>
        <v>13.194444444444445</v>
      </c>
      <c r="E540" s="65">
        <f t="shared" si="28"/>
        <v>0.33333333333333393</v>
      </c>
      <c r="F540" s="67">
        <f t="shared" si="29"/>
        <v>2450.7361111111099</v>
      </c>
    </row>
    <row r="541" spans="1:6" x14ac:dyDescent="0.25">
      <c r="A541" s="55">
        <v>539</v>
      </c>
      <c r="B541" s="64">
        <v>48.8</v>
      </c>
      <c r="C541" s="66">
        <v>0</v>
      </c>
      <c r="D541" s="65">
        <f t="shared" si="27"/>
        <v>13.555555555555554</v>
      </c>
      <c r="E541" s="65">
        <f t="shared" si="28"/>
        <v>0.36111111111110894</v>
      </c>
      <c r="F541" s="67">
        <f t="shared" si="29"/>
        <v>2464.1111111111099</v>
      </c>
    </row>
    <row r="542" spans="1:6" x14ac:dyDescent="0.25">
      <c r="A542" s="55">
        <v>540</v>
      </c>
      <c r="B542" s="64">
        <v>50</v>
      </c>
      <c r="C542" s="66">
        <v>0</v>
      </c>
      <c r="D542" s="65">
        <f t="shared" si="27"/>
        <v>13.888888888888889</v>
      </c>
      <c r="E542" s="65">
        <f t="shared" si="28"/>
        <v>0.3333333333333357</v>
      </c>
      <c r="F542" s="67">
        <f t="shared" si="29"/>
        <v>2477.8333333333321</v>
      </c>
    </row>
    <row r="543" spans="1:6" x14ac:dyDescent="0.25">
      <c r="A543" s="55">
        <v>541</v>
      </c>
      <c r="B543" s="64">
        <v>51.3</v>
      </c>
      <c r="C543" s="66">
        <v>0</v>
      </c>
      <c r="D543" s="65">
        <f t="shared" si="27"/>
        <v>14.249999999999998</v>
      </c>
      <c r="E543" s="65">
        <f t="shared" si="28"/>
        <v>0.36111111111110894</v>
      </c>
      <c r="F543" s="67">
        <f t="shared" si="29"/>
        <v>2491.9027777777765</v>
      </c>
    </row>
    <row r="544" spans="1:6" x14ac:dyDescent="0.25">
      <c r="A544" s="55">
        <v>542</v>
      </c>
      <c r="B544" s="64">
        <v>52.5</v>
      </c>
      <c r="C544" s="66">
        <v>0</v>
      </c>
      <c r="D544" s="65">
        <f t="shared" si="27"/>
        <v>14.583333333333332</v>
      </c>
      <c r="E544" s="65">
        <f t="shared" si="28"/>
        <v>0.33333333333333393</v>
      </c>
      <c r="F544" s="67">
        <f t="shared" si="29"/>
        <v>2506.319444444443</v>
      </c>
    </row>
    <row r="545" spans="1:6" x14ac:dyDescent="0.25">
      <c r="A545" s="55">
        <v>543</v>
      </c>
      <c r="B545" s="64">
        <v>53.8</v>
      </c>
      <c r="C545" s="66">
        <v>0</v>
      </c>
      <c r="D545" s="65">
        <f t="shared" si="27"/>
        <v>14.944444444444443</v>
      </c>
      <c r="E545" s="65">
        <f t="shared" si="28"/>
        <v>0.36111111111111072</v>
      </c>
      <c r="F545" s="67">
        <f t="shared" si="29"/>
        <v>2521.0833333333317</v>
      </c>
    </row>
    <row r="546" spans="1:6" x14ac:dyDescent="0.25">
      <c r="A546" s="55">
        <v>544</v>
      </c>
      <c r="B546" s="64">
        <v>55</v>
      </c>
      <c r="C546" s="66">
        <v>0</v>
      </c>
      <c r="D546" s="65">
        <f t="shared" si="27"/>
        <v>15.277777777777777</v>
      </c>
      <c r="E546" s="65">
        <f t="shared" si="28"/>
        <v>0.33333333333333393</v>
      </c>
      <c r="F546" s="67">
        <f t="shared" si="29"/>
        <v>2536.194444444443</v>
      </c>
    </row>
    <row r="547" spans="1:6" x14ac:dyDescent="0.25">
      <c r="A547" s="55">
        <v>545</v>
      </c>
      <c r="B547" s="64">
        <v>56.3</v>
      </c>
      <c r="C547" s="66">
        <v>0</v>
      </c>
      <c r="D547" s="65">
        <f t="shared" si="27"/>
        <v>15.638888888888888</v>
      </c>
      <c r="E547" s="65">
        <f t="shared" si="28"/>
        <v>0.36111111111111072</v>
      </c>
      <c r="F547" s="67">
        <f t="shared" si="29"/>
        <v>2551.6527777777765</v>
      </c>
    </row>
    <row r="548" spans="1:6" x14ac:dyDescent="0.25">
      <c r="A548" s="55">
        <v>546</v>
      </c>
      <c r="B548" s="64">
        <v>57.5</v>
      </c>
      <c r="C548" s="66">
        <v>0</v>
      </c>
      <c r="D548" s="65">
        <f t="shared" si="27"/>
        <v>15.972222222222221</v>
      </c>
      <c r="E548" s="65">
        <f t="shared" si="28"/>
        <v>0.33333333333333393</v>
      </c>
      <c r="F548" s="67">
        <f t="shared" si="29"/>
        <v>2567.4583333333321</v>
      </c>
    </row>
    <row r="549" spans="1:6" x14ac:dyDescent="0.25">
      <c r="A549" s="55">
        <v>547</v>
      </c>
      <c r="B549" s="64">
        <v>58.8</v>
      </c>
      <c r="C549" s="66">
        <v>0</v>
      </c>
      <c r="D549" s="65">
        <f t="shared" si="27"/>
        <v>16.333333333333332</v>
      </c>
      <c r="E549" s="65">
        <f t="shared" si="28"/>
        <v>0.36111111111111072</v>
      </c>
      <c r="F549" s="67">
        <f t="shared" si="29"/>
        <v>2583.6111111111099</v>
      </c>
    </row>
    <row r="550" spans="1:6" x14ac:dyDescent="0.25">
      <c r="A550" s="55">
        <v>548</v>
      </c>
      <c r="B550" s="64">
        <v>60</v>
      </c>
      <c r="C550" s="66">
        <v>0</v>
      </c>
      <c r="D550" s="65">
        <f t="shared" si="27"/>
        <v>16.666666666666668</v>
      </c>
      <c r="E550" s="65">
        <f t="shared" si="28"/>
        <v>0.3333333333333357</v>
      </c>
      <c r="F550" s="67">
        <f t="shared" si="29"/>
        <v>2600.1111111111099</v>
      </c>
    </row>
    <row r="551" spans="1:6" x14ac:dyDescent="0.25">
      <c r="A551" s="55">
        <v>549</v>
      </c>
      <c r="B551" s="64">
        <v>60</v>
      </c>
      <c r="C551" s="66">
        <v>0</v>
      </c>
      <c r="D551" s="65">
        <f t="shared" si="27"/>
        <v>16.666666666666668</v>
      </c>
      <c r="E551" s="65">
        <f t="shared" si="28"/>
        <v>0</v>
      </c>
      <c r="F551" s="67">
        <f t="shared" si="29"/>
        <v>2616.7777777777765</v>
      </c>
    </row>
    <row r="552" spans="1:6" x14ac:dyDescent="0.25">
      <c r="A552" s="55">
        <v>550</v>
      </c>
      <c r="B552" s="64">
        <v>60</v>
      </c>
      <c r="C552" s="66">
        <v>0</v>
      </c>
      <c r="D552" s="65">
        <f t="shared" si="27"/>
        <v>16.666666666666668</v>
      </c>
      <c r="E552" s="65">
        <f t="shared" si="28"/>
        <v>0</v>
      </c>
      <c r="F552" s="67">
        <f t="shared" si="29"/>
        <v>2633.444444444443</v>
      </c>
    </row>
    <row r="553" spans="1:6" x14ac:dyDescent="0.25">
      <c r="A553" s="55">
        <v>551</v>
      </c>
      <c r="B553" s="64">
        <v>60</v>
      </c>
      <c r="C553" s="66">
        <v>0</v>
      </c>
      <c r="D553" s="65">
        <f t="shared" si="27"/>
        <v>16.666666666666668</v>
      </c>
      <c r="E553" s="65">
        <f t="shared" si="28"/>
        <v>0</v>
      </c>
      <c r="F553" s="67">
        <f t="shared" si="29"/>
        <v>2650.1111111111095</v>
      </c>
    </row>
    <row r="554" spans="1:6" x14ac:dyDescent="0.25">
      <c r="A554" s="55">
        <v>552</v>
      </c>
      <c r="B554" s="64">
        <v>60</v>
      </c>
      <c r="C554" s="66">
        <v>0</v>
      </c>
      <c r="D554" s="65">
        <f t="shared" si="27"/>
        <v>16.666666666666668</v>
      </c>
      <c r="E554" s="65">
        <f t="shared" si="28"/>
        <v>0</v>
      </c>
      <c r="F554" s="67">
        <f t="shared" si="29"/>
        <v>2666.777777777776</v>
      </c>
    </row>
    <row r="555" spans="1:6" x14ac:dyDescent="0.25">
      <c r="A555" s="55">
        <v>553</v>
      </c>
      <c r="B555" s="64">
        <v>60</v>
      </c>
      <c r="C555" s="66">
        <v>0</v>
      </c>
      <c r="D555" s="65">
        <f t="shared" si="27"/>
        <v>16.666666666666668</v>
      </c>
      <c r="E555" s="65">
        <f t="shared" si="28"/>
        <v>0</v>
      </c>
      <c r="F555" s="67">
        <f t="shared" si="29"/>
        <v>2683.4444444444425</v>
      </c>
    </row>
    <row r="556" spans="1:6" x14ac:dyDescent="0.25">
      <c r="A556" s="55">
        <v>554</v>
      </c>
      <c r="B556" s="64">
        <v>60</v>
      </c>
      <c r="C556" s="66">
        <v>0</v>
      </c>
      <c r="D556" s="65">
        <f t="shared" si="27"/>
        <v>16.666666666666668</v>
      </c>
      <c r="E556" s="65">
        <f t="shared" si="28"/>
        <v>0</v>
      </c>
      <c r="F556" s="67">
        <f t="shared" si="29"/>
        <v>2700.111111111109</v>
      </c>
    </row>
    <row r="557" spans="1:6" x14ac:dyDescent="0.25">
      <c r="A557" s="55">
        <v>555</v>
      </c>
      <c r="B557" s="64">
        <v>60</v>
      </c>
      <c r="C557" s="66">
        <v>0</v>
      </c>
      <c r="D557" s="65">
        <f t="shared" si="27"/>
        <v>16.666666666666668</v>
      </c>
      <c r="E557" s="65">
        <f t="shared" si="28"/>
        <v>0</v>
      </c>
      <c r="F557" s="67">
        <f t="shared" si="29"/>
        <v>2716.7777777777756</v>
      </c>
    </row>
    <row r="558" spans="1:6" x14ac:dyDescent="0.25">
      <c r="A558" s="55">
        <v>556</v>
      </c>
      <c r="B558" s="64">
        <v>60</v>
      </c>
      <c r="C558" s="66">
        <v>0</v>
      </c>
      <c r="D558" s="65">
        <f t="shared" si="27"/>
        <v>16.666666666666668</v>
      </c>
      <c r="E558" s="65">
        <f t="shared" si="28"/>
        <v>0</v>
      </c>
      <c r="F558" s="67">
        <f t="shared" si="29"/>
        <v>2733.4444444444421</v>
      </c>
    </row>
    <row r="559" spans="1:6" x14ac:dyDescent="0.25">
      <c r="A559" s="55">
        <v>557</v>
      </c>
      <c r="B559" s="64">
        <v>60</v>
      </c>
      <c r="C559" s="66">
        <v>0</v>
      </c>
      <c r="D559" s="65">
        <f t="shared" si="27"/>
        <v>16.666666666666668</v>
      </c>
      <c r="E559" s="65">
        <f t="shared" si="28"/>
        <v>0</v>
      </c>
      <c r="F559" s="67">
        <f t="shared" si="29"/>
        <v>2750.1111111111086</v>
      </c>
    </row>
    <row r="560" spans="1:6" x14ac:dyDescent="0.25">
      <c r="A560" s="55">
        <v>558</v>
      </c>
      <c r="B560" s="64">
        <v>60</v>
      </c>
      <c r="C560" s="66">
        <v>0</v>
      </c>
      <c r="D560" s="65">
        <f t="shared" si="27"/>
        <v>16.666666666666668</v>
      </c>
      <c r="E560" s="65">
        <f t="shared" si="28"/>
        <v>0</v>
      </c>
      <c r="F560" s="67">
        <f t="shared" si="29"/>
        <v>2766.7777777777751</v>
      </c>
    </row>
    <row r="561" spans="1:6" x14ac:dyDescent="0.25">
      <c r="A561" s="55">
        <v>559</v>
      </c>
      <c r="B561" s="64">
        <v>60.9</v>
      </c>
      <c r="C561" s="66">
        <v>0</v>
      </c>
      <c r="D561" s="65">
        <f t="shared" si="27"/>
        <v>16.916666666666664</v>
      </c>
      <c r="E561" s="65">
        <f t="shared" si="28"/>
        <v>0.24999999999999645</v>
      </c>
      <c r="F561" s="67">
        <f t="shared" si="29"/>
        <v>2783.5694444444416</v>
      </c>
    </row>
    <row r="562" spans="1:6" x14ac:dyDescent="0.25">
      <c r="A562" s="55">
        <v>560</v>
      </c>
      <c r="B562" s="64">
        <v>61.8</v>
      </c>
      <c r="C562" s="66">
        <v>0</v>
      </c>
      <c r="D562" s="65">
        <f t="shared" si="27"/>
        <v>17.166666666666664</v>
      </c>
      <c r="E562" s="65">
        <f t="shared" si="28"/>
        <v>0.25</v>
      </c>
      <c r="F562" s="67">
        <f t="shared" si="29"/>
        <v>2800.6111111111081</v>
      </c>
    </row>
    <row r="563" spans="1:6" x14ac:dyDescent="0.25">
      <c r="A563" s="55">
        <v>561</v>
      </c>
      <c r="B563" s="64">
        <v>62.7</v>
      </c>
      <c r="C563" s="66">
        <v>0</v>
      </c>
      <c r="D563" s="65">
        <f t="shared" si="27"/>
        <v>17.416666666666668</v>
      </c>
      <c r="E563" s="65">
        <f t="shared" si="28"/>
        <v>0.25000000000000355</v>
      </c>
      <c r="F563" s="67">
        <f t="shared" si="29"/>
        <v>2817.9027777777746</v>
      </c>
    </row>
    <row r="564" spans="1:6" x14ac:dyDescent="0.25">
      <c r="A564" s="55">
        <v>562</v>
      </c>
      <c r="B564" s="64">
        <v>63.6</v>
      </c>
      <c r="C564" s="66">
        <v>0</v>
      </c>
      <c r="D564" s="65">
        <f t="shared" si="27"/>
        <v>17.666666666666668</v>
      </c>
      <c r="E564" s="65">
        <f t="shared" si="28"/>
        <v>0.25</v>
      </c>
      <c r="F564" s="67">
        <f t="shared" si="29"/>
        <v>2835.4444444444412</v>
      </c>
    </row>
    <row r="565" spans="1:6" x14ac:dyDescent="0.25">
      <c r="A565" s="55">
        <v>563</v>
      </c>
      <c r="B565" s="64">
        <v>64.5</v>
      </c>
      <c r="C565" s="66">
        <v>0</v>
      </c>
      <c r="D565" s="65">
        <f t="shared" si="27"/>
        <v>17.916666666666668</v>
      </c>
      <c r="E565" s="65">
        <f t="shared" si="28"/>
        <v>0.25</v>
      </c>
      <c r="F565" s="67">
        <f t="shared" si="29"/>
        <v>2853.2361111111077</v>
      </c>
    </row>
    <row r="566" spans="1:6" x14ac:dyDescent="0.25">
      <c r="A566" s="55">
        <v>564</v>
      </c>
      <c r="B566" s="64">
        <v>65.5</v>
      </c>
      <c r="C566" s="66">
        <v>0</v>
      </c>
      <c r="D566" s="65">
        <f t="shared" si="27"/>
        <v>18.194444444444443</v>
      </c>
      <c r="E566" s="65">
        <f t="shared" si="28"/>
        <v>0.27777777777777501</v>
      </c>
      <c r="F566" s="67">
        <f t="shared" si="29"/>
        <v>2871.2916666666633</v>
      </c>
    </row>
    <row r="567" spans="1:6" x14ac:dyDescent="0.25">
      <c r="A567" s="55">
        <v>565</v>
      </c>
      <c r="B567" s="64">
        <v>66.400000000000006</v>
      </c>
      <c r="C567" s="66">
        <v>0</v>
      </c>
      <c r="D567" s="65">
        <f t="shared" si="27"/>
        <v>18.444444444444446</v>
      </c>
      <c r="E567" s="65">
        <f t="shared" si="28"/>
        <v>0.25000000000000355</v>
      </c>
      <c r="F567" s="67">
        <f t="shared" si="29"/>
        <v>2889.6111111111077</v>
      </c>
    </row>
    <row r="568" spans="1:6" x14ac:dyDescent="0.25">
      <c r="A568" s="55">
        <v>566</v>
      </c>
      <c r="B568" s="64">
        <v>67.3</v>
      </c>
      <c r="C568" s="66">
        <v>0</v>
      </c>
      <c r="D568" s="65">
        <f t="shared" si="27"/>
        <v>18.694444444444443</v>
      </c>
      <c r="E568" s="65">
        <f t="shared" si="28"/>
        <v>0.24999999999999645</v>
      </c>
      <c r="F568" s="67">
        <f t="shared" si="29"/>
        <v>2908.180555555552</v>
      </c>
    </row>
    <row r="569" spans="1:6" x14ac:dyDescent="0.25">
      <c r="A569" s="55">
        <v>567</v>
      </c>
      <c r="B569" s="64">
        <v>68.2</v>
      </c>
      <c r="C569" s="66">
        <v>0</v>
      </c>
      <c r="D569" s="65">
        <f t="shared" si="27"/>
        <v>18.944444444444446</v>
      </c>
      <c r="E569" s="65">
        <f t="shared" si="28"/>
        <v>0.25000000000000355</v>
      </c>
      <c r="F569" s="67">
        <f t="shared" si="29"/>
        <v>2926.9999999999964</v>
      </c>
    </row>
    <row r="570" spans="1:6" x14ac:dyDescent="0.25">
      <c r="A570" s="55">
        <v>568</v>
      </c>
      <c r="B570" s="64">
        <v>69.099999999999994</v>
      </c>
      <c r="C570" s="66">
        <v>0</v>
      </c>
      <c r="D570" s="65">
        <f t="shared" si="27"/>
        <v>19.194444444444443</v>
      </c>
      <c r="E570" s="65">
        <f t="shared" si="28"/>
        <v>0.24999999999999645</v>
      </c>
      <c r="F570" s="67">
        <f t="shared" si="29"/>
        <v>2946.0694444444407</v>
      </c>
    </row>
    <row r="571" spans="1:6" x14ac:dyDescent="0.25">
      <c r="A571" s="55">
        <v>569</v>
      </c>
      <c r="B571" s="64">
        <v>70</v>
      </c>
      <c r="C571" s="66">
        <v>0</v>
      </c>
      <c r="D571" s="65">
        <f t="shared" si="27"/>
        <v>19.444444444444443</v>
      </c>
      <c r="E571" s="65">
        <f t="shared" si="28"/>
        <v>0.25</v>
      </c>
      <c r="F571" s="67">
        <f t="shared" si="29"/>
        <v>2965.388888888885</v>
      </c>
    </row>
    <row r="572" spans="1:6" x14ac:dyDescent="0.25">
      <c r="A572" s="55">
        <v>570</v>
      </c>
      <c r="B572" s="64">
        <v>70</v>
      </c>
      <c r="C572" s="66">
        <v>0</v>
      </c>
      <c r="D572" s="65">
        <f t="shared" si="27"/>
        <v>19.444444444444443</v>
      </c>
      <c r="E572" s="65">
        <f t="shared" si="28"/>
        <v>0</v>
      </c>
      <c r="F572" s="67">
        <f t="shared" si="29"/>
        <v>2984.8333333333294</v>
      </c>
    </row>
    <row r="573" spans="1:6" x14ac:dyDescent="0.25">
      <c r="A573" s="55">
        <v>571</v>
      </c>
      <c r="B573" s="64">
        <v>70</v>
      </c>
      <c r="C573" s="66">
        <v>0</v>
      </c>
      <c r="D573" s="65">
        <f t="shared" si="27"/>
        <v>19.444444444444443</v>
      </c>
      <c r="E573" s="65">
        <f t="shared" si="28"/>
        <v>0</v>
      </c>
      <c r="F573" s="67">
        <f t="shared" si="29"/>
        <v>3004.2777777777737</v>
      </c>
    </row>
    <row r="574" spans="1:6" x14ac:dyDescent="0.25">
      <c r="A574" s="55">
        <v>572</v>
      </c>
      <c r="B574" s="64">
        <v>70</v>
      </c>
      <c r="C574" s="66">
        <v>0</v>
      </c>
      <c r="D574" s="65">
        <f t="shared" si="27"/>
        <v>19.444444444444443</v>
      </c>
      <c r="E574" s="65">
        <f t="shared" si="28"/>
        <v>0</v>
      </c>
      <c r="F574" s="67">
        <f t="shared" si="29"/>
        <v>3023.7222222222181</v>
      </c>
    </row>
    <row r="575" spans="1:6" x14ac:dyDescent="0.25">
      <c r="A575" s="55">
        <v>573</v>
      </c>
      <c r="B575" s="64">
        <v>70</v>
      </c>
      <c r="C575" s="66">
        <v>0</v>
      </c>
      <c r="D575" s="65">
        <f t="shared" si="27"/>
        <v>19.444444444444443</v>
      </c>
      <c r="E575" s="65">
        <f t="shared" si="28"/>
        <v>0</v>
      </c>
      <c r="F575" s="67">
        <f t="shared" si="29"/>
        <v>3043.1666666666624</v>
      </c>
    </row>
    <row r="576" spans="1:6" x14ac:dyDescent="0.25">
      <c r="A576" s="55">
        <v>574</v>
      </c>
      <c r="B576" s="64">
        <v>70</v>
      </c>
      <c r="C576" s="66">
        <v>0</v>
      </c>
      <c r="D576" s="65">
        <f t="shared" si="27"/>
        <v>19.444444444444443</v>
      </c>
      <c r="E576" s="65">
        <f t="shared" si="28"/>
        <v>0</v>
      </c>
      <c r="F576" s="67">
        <f t="shared" si="29"/>
        <v>3062.6111111111068</v>
      </c>
    </row>
    <row r="577" spans="1:6" x14ac:dyDescent="0.25">
      <c r="A577" s="55">
        <v>575</v>
      </c>
      <c r="B577" s="64">
        <v>70</v>
      </c>
      <c r="C577" s="66">
        <v>0</v>
      </c>
      <c r="D577" s="65">
        <f t="shared" si="27"/>
        <v>19.444444444444443</v>
      </c>
      <c r="E577" s="65">
        <f t="shared" si="28"/>
        <v>0</v>
      </c>
      <c r="F577" s="67">
        <f t="shared" si="29"/>
        <v>3082.0555555555511</v>
      </c>
    </row>
    <row r="578" spans="1:6" x14ac:dyDescent="0.25">
      <c r="A578" s="55">
        <v>576</v>
      </c>
      <c r="B578" s="64">
        <v>70</v>
      </c>
      <c r="C578" s="66">
        <v>0</v>
      </c>
      <c r="D578" s="65">
        <f t="shared" si="27"/>
        <v>19.444444444444443</v>
      </c>
      <c r="E578" s="65">
        <f t="shared" si="28"/>
        <v>0</v>
      </c>
      <c r="F578" s="67">
        <f t="shared" si="29"/>
        <v>3101.4999999999955</v>
      </c>
    </row>
    <row r="579" spans="1:6" x14ac:dyDescent="0.25">
      <c r="A579" s="55">
        <v>577</v>
      </c>
      <c r="B579" s="64">
        <v>70</v>
      </c>
      <c r="C579" s="66">
        <v>0</v>
      </c>
      <c r="D579" s="65">
        <f t="shared" si="27"/>
        <v>19.444444444444443</v>
      </c>
      <c r="E579" s="65">
        <f t="shared" si="28"/>
        <v>0</v>
      </c>
      <c r="F579" s="67">
        <f t="shared" si="29"/>
        <v>3120.9444444444398</v>
      </c>
    </row>
    <row r="580" spans="1:6" x14ac:dyDescent="0.25">
      <c r="A580" s="55">
        <v>578</v>
      </c>
      <c r="B580" s="64">
        <v>70</v>
      </c>
      <c r="C580" s="66">
        <v>0</v>
      </c>
      <c r="D580" s="65">
        <f t="shared" si="27"/>
        <v>19.444444444444443</v>
      </c>
      <c r="E580" s="65">
        <f t="shared" si="28"/>
        <v>0</v>
      </c>
      <c r="F580" s="67">
        <f t="shared" si="29"/>
        <v>3140.3888888888841</v>
      </c>
    </row>
    <row r="581" spans="1:6" x14ac:dyDescent="0.25">
      <c r="A581" s="55">
        <v>579</v>
      </c>
      <c r="B581" s="64">
        <v>70</v>
      </c>
      <c r="C581" s="66">
        <v>0</v>
      </c>
      <c r="D581" s="65">
        <f t="shared" si="27"/>
        <v>19.444444444444443</v>
      </c>
      <c r="E581" s="65">
        <f t="shared" si="28"/>
        <v>0</v>
      </c>
      <c r="F581" s="67">
        <f t="shared" si="29"/>
        <v>3159.8333333333285</v>
      </c>
    </row>
    <row r="582" spans="1:6" x14ac:dyDescent="0.25">
      <c r="A582" s="55">
        <v>580</v>
      </c>
      <c r="B582" s="64">
        <v>68</v>
      </c>
      <c r="C582" s="66">
        <v>0</v>
      </c>
      <c r="D582" s="65">
        <f t="shared" si="27"/>
        <v>18.888888888888889</v>
      </c>
      <c r="E582" s="65">
        <f t="shared" si="28"/>
        <v>-0.55555555555555358</v>
      </c>
      <c r="F582" s="67">
        <f t="shared" si="29"/>
        <v>3178.999999999995</v>
      </c>
    </row>
    <row r="583" spans="1:6" x14ac:dyDescent="0.25">
      <c r="A583" s="55">
        <v>581</v>
      </c>
      <c r="B583" s="64">
        <v>66</v>
      </c>
      <c r="C583" s="66">
        <v>0</v>
      </c>
      <c r="D583" s="65">
        <f t="shared" si="27"/>
        <v>18.333333333333332</v>
      </c>
      <c r="E583" s="65">
        <f t="shared" si="28"/>
        <v>-0.55555555555555713</v>
      </c>
      <c r="F583" s="67">
        <f t="shared" si="29"/>
        <v>3197.6111111111063</v>
      </c>
    </row>
    <row r="584" spans="1:6" x14ac:dyDescent="0.25">
      <c r="A584" s="55">
        <v>582</v>
      </c>
      <c r="B584" s="64">
        <v>64</v>
      </c>
      <c r="C584" s="66">
        <v>0</v>
      </c>
      <c r="D584" s="65">
        <f t="shared" si="27"/>
        <v>17.777777777777779</v>
      </c>
      <c r="E584" s="65">
        <f t="shared" si="28"/>
        <v>-0.55555555555555358</v>
      </c>
      <c r="F584" s="67">
        <f t="shared" si="29"/>
        <v>3215.666666666662</v>
      </c>
    </row>
    <row r="585" spans="1:6" x14ac:dyDescent="0.25">
      <c r="A585" s="55">
        <v>583</v>
      </c>
      <c r="B585" s="64">
        <v>62</v>
      </c>
      <c r="C585" s="66">
        <v>0</v>
      </c>
      <c r="D585" s="65">
        <f t="shared" si="27"/>
        <v>17.222222222222221</v>
      </c>
      <c r="E585" s="65">
        <f t="shared" si="28"/>
        <v>-0.55555555555555713</v>
      </c>
      <c r="F585" s="67">
        <f t="shared" si="29"/>
        <v>3233.166666666662</v>
      </c>
    </row>
    <row r="586" spans="1:6" x14ac:dyDescent="0.25">
      <c r="A586" s="55">
        <v>584</v>
      </c>
      <c r="B586" s="64">
        <v>60</v>
      </c>
      <c r="C586" s="66">
        <v>0</v>
      </c>
      <c r="D586" s="65">
        <f t="shared" si="27"/>
        <v>16.666666666666668</v>
      </c>
      <c r="E586" s="65">
        <f t="shared" si="28"/>
        <v>-0.55555555555555358</v>
      </c>
      <c r="F586" s="67">
        <f t="shared" si="29"/>
        <v>3250.1111111111063</v>
      </c>
    </row>
    <row r="587" spans="1:6" x14ac:dyDescent="0.25">
      <c r="A587" s="55">
        <v>585</v>
      </c>
      <c r="B587" s="64">
        <v>58</v>
      </c>
      <c r="C587" s="66">
        <v>0</v>
      </c>
      <c r="D587" s="65">
        <f t="shared" si="27"/>
        <v>16.111111111111111</v>
      </c>
      <c r="E587" s="65">
        <f t="shared" si="28"/>
        <v>-0.55555555555555713</v>
      </c>
      <c r="F587" s="67">
        <f t="shared" si="29"/>
        <v>3266.499999999995</v>
      </c>
    </row>
    <row r="588" spans="1:6" x14ac:dyDescent="0.25">
      <c r="A588" s="55">
        <v>586</v>
      </c>
      <c r="B588" s="64">
        <v>56</v>
      </c>
      <c r="C588" s="66">
        <v>0</v>
      </c>
      <c r="D588" s="65">
        <f t="shared" si="27"/>
        <v>15.555555555555555</v>
      </c>
      <c r="E588" s="65">
        <f t="shared" si="28"/>
        <v>-0.55555555555555536</v>
      </c>
      <c r="F588" s="67">
        <f t="shared" si="29"/>
        <v>3282.3333333333285</v>
      </c>
    </row>
    <row r="589" spans="1:6" x14ac:dyDescent="0.25">
      <c r="A589" s="55">
        <v>587</v>
      </c>
      <c r="B589" s="64">
        <v>54</v>
      </c>
      <c r="C589" s="66">
        <v>0</v>
      </c>
      <c r="D589" s="65">
        <f t="shared" ref="D589:D652" si="30">B589/3.6</f>
        <v>15</v>
      </c>
      <c r="E589" s="65">
        <f t="shared" si="28"/>
        <v>-0.55555555555555536</v>
      </c>
      <c r="F589" s="67">
        <f t="shared" si="29"/>
        <v>3297.6111111111063</v>
      </c>
    </row>
    <row r="590" spans="1:6" x14ac:dyDescent="0.25">
      <c r="A590" s="55">
        <v>588</v>
      </c>
      <c r="B590" s="64">
        <v>52</v>
      </c>
      <c r="C590" s="66">
        <v>0</v>
      </c>
      <c r="D590" s="65">
        <f t="shared" si="30"/>
        <v>14.444444444444445</v>
      </c>
      <c r="E590" s="65">
        <f t="shared" ref="E590:E653" si="31">D590-D589</f>
        <v>-0.55555555555555536</v>
      </c>
      <c r="F590" s="67">
        <f t="shared" ref="F590:F653" si="32">D589+(E590/2)+F589</f>
        <v>3312.3333333333285</v>
      </c>
    </row>
    <row r="591" spans="1:6" x14ac:dyDescent="0.25">
      <c r="A591" s="55">
        <v>589</v>
      </c>
      <c r="B591" s="64">
        <v>50</v>
      </c>
      <c r="C591" s="66">
        <v>0</v>
      </c>
      <c r="D591" s="65">
        <f t="shared" si="30"/>
        <v>13.888888888888889</v>
      </c>
      <c r="E591" s="65">
        <f t="shared" si="31"/>
        <v>-0.55555555555555536</v>
      </c>
      <c r="F591" s="67">
        <f t="shared" si="32"/>
        <v>3326.499999999995</v>
      </c>
    </row>
    <row r="592" spans="1:6" x14ac:dyDescent="0.25">
      <c r="A592" s="55">
        <v>590</v>
      </c>
      <c r="B592" s="64">
        <v>50</v>
      </c>
      <c r="C592" s="66">
        <v>0</v>
      </c>
      <c r="D592" s="65">
        <f t="shared" si="30"/>
        <v>13.888888888888889</v>
      </c>
      <c r="E592" s="65">
        <f t="shared" si="31"/>
        <v>0</v>
      </c>
      <c r="F592" s="67">
        <f t="shared" si="32"/>
        <v>3340.3888888888837</v>
      </c>
    </row>
    <row r="593" spans="1:6" x14ac:dyDescent="0.25">
      <c r="A593" s="55">
        <v>591</v>
      </c>
      <c r="B593" s="64">
        <v>50</v>
      </c>
      <c r="C593" s="66">
        <v>0</v>
      </c>
      <c r="D593" s="65">
        <f t="shared" si="30"/>
        <v>13.888888888888889</v>
      </c>
      <c r="E593" s="65">
        <f t="shared" si="31"/>
        <v>0</v>
      </c>
      <c r="F593" s="67">
        <f t="shared" si="32"/>
        <v>3354.2777777777724</v>
      </c>
    </row>
    <row r="594" spans="1:6" x14ac:dyDescent="0.25">
      <c r="A594" s="55">
        <v>592</v>
      </c>
      <c r="B594" s="64">
        <v>50</v>
      </c>
      <c r="C594" s="66">
        <v>0</v>
      </c>
      <c r="D594" s="65">
        <f t="shared" si="30"/>
        <v>13.888888888888889</v>
      </c>
      <c r="E594" s="65">
        <f t="shared" si="31"/>
        <v>0</v>
      </c>
      <c r="F594" s="67">
        <f t="shared" si="32"/>
        <v>3368.1666666666611</v>
      </c>
    </row>
    <row r="595" spans="1:6" x14ac:dyDescent="0.25">
      <c r="A595" s="55">
        <v>593</v>
      </c>
      <c r="B595" s="64">
        <v>50</v>
      </c>
      <c r="C595" s="66">
        <v>0</v>
      </c>
      <c r="D595" s="65">
        <f t="shared" si="30"/>
        <v>13.888888888888889</v>
      </c>
      <c r="E595" s="65">
        <f t="shared" si="31"/>
        <v>0</v>
      </c>
      <c r="F595" s="67">
        <f t="shared" si="32"/>
        <v>3382.0555555555497</v>
      </c>
    </row>
    <row r="596" spans="1:6" x14ac:dyDescent="0.25">
      <c r="A596" s="55">
        <v>594</v>
      </c>
      <c r="B596" s="64">
        <v>50.9</v>
      </c>
      <c r="C596" s="66">
        <v>0</v>
      </c>
      <c r="D596" s="65">
        <f t="shared" si="30"/>
        <v>14.138888888888888</v>
      </c>
      <c r="E596" s="65">
        <f t="shared" si="31"/>
        <v>0.24999999999999822</v>
      </c>
      <c r="F596" s="67">
        <f t="shared" si="32"/>
        <v>3396.0694444444384</v>
      </c>
    </row>
    <row r="597" spans="1:6" x14ac:dyDescent="0.25">
      <c r="A597" s="55">
        <v>595</v>
      </c>
      <c r="B597" s="64">
        <v>51.8</v>
      </c>
      <c r="C597" s="66">
        <v>0</v>
      </c>
      <c r="D597" s="65">
        <f t="shared" si="30"/>
        <v>14.388888888888888</v>
      </c>
      <c r="E597" s="65">
        <f t="shared" si="31"/>
        <v>0.25</v>
      </c>
      <c r="F597" s="67">
        <f t="shared" si="32"/>
        <v>3410.3333333333271</v>
      </c>
    </row>
    <row r="598" spans="1:6" x14ac:dyDescent="0.25">
      <c r="A598" s="55">
        <v>596</v>
      </c>
      <c r="B598" s="64">
        <v>52.7</v>
      </c>
      <c r="C598" s="66">
        <v>0</v>
      </c>
      <c r="D598" s="65">
        <f t="shared" si="30"/>
        <v>14.638888888888889</v>
      </c>
      <c r="E598" s="65">
        <f t="shared" si="31"/>
        <v>0.25000000000000178</v>
      </c>
      <c r="F598" s="67">
        <f t="shared" si="32"/>
        <v>3424.8472222222158</v>
      </c>
    </row>
    <row r="599" spans="1:6" x14ac:dyDescent="0.25">
      <c r="A599" s="55">
        <v>597</v>
      </c>
      <c r="B599" s="64">
        <v>53.6</v>
      </c>
      <c r="C599" s="66">
        <v>0</v>
      </c>
      <c r="D599" s="65">
        <f t="shared" si="30"/>
        <v>14.888888888888889</v>
      </c>
      <c r="E599" s="65">
        <f t="shared" si="31"/>
        <v>0.25</v>
      </c>
      <c r="F599" s="67">
        <f t="shared" si="32"/>
        <v>3439.6111111111045</v>
      </c>
    </row>
    <row r="600" spans="1:6" x14ac:dyDescent="0.25">
      <c r="A600" s="55">
        <v>598</v>
      </c>
      <c r="B600" s="64">
        <v>54.5</v>
      </c>
      <c r="C600" s="66">
        <v>0</v>
      </c>
      <c r="D600" s="65">
        <f t="shared" si="30"/>
        <v>15.138888888888889</v>
      </c>
      <c r="E600" s="65">
        <f t="shared" si="31"/>
        <v>0.25</v>
      </c>
      <c r="F600" s="67">
        <f t="shared" si="32"/>
        <v>3454.6249999999932</v>
      </c>
    </row>
    <row r="601" spans="1:6" x14ac:dyDescent="0.25">
      <c r="A601" s="55">
        <v>599</v>
      </c>
      <c r="B601" s="64">
        <v>55.5</v>
      </c>
      <c r="C601" s="66">
        <v>0</v>
      </c>
      <c r="D601" s="65">
        <f t="shared" si="30"/>
        <v>15.416666666666666</v>
      </c>
      <c r="E601" s="65">
        <f t="shared" si="31"/>
        <v>0.27777777777777679</v>
      </c>
      <c r="F601" s="67">
        <f t="shared" si="32"/>
        <v>3469.902777777771</v>
      </c>
    </row>
    <row r="602" spans="1:6" x14ac:dyDescent="0.25">
      <c r="A602" s="55">
        <v>600</v>
      </c>
      <c r="B602" s="64">
        <v>56.4</v>
      </c>
      <c r="C602" s="66">
        <v>0</v>
      </c>
      <c r="D602" s="65">
        <f t="shared" si="30"/>
        <v>15.666666666666666</v>
      </c>
      <c r="E602" s="65">
        <f t="shared" si="31"/>
        <v>0.25</v>
      </c>
      <c r="F602" s="67">
        <f t="shared" si="32"/>
        <v>3485.4444444444375</v>
      </c>
    </row>
    <row r="603" spans="1:6" x14ac:dyDescent="0.25">
      <c r="A603" s="55">
        <v>601</v>
      </c>
      <c r="B603" s="64">
        <v>57.3</v>
      </c>
      <c r="C603" s="66">
        <v>0</v>
      </c>
      <c r="D603" s="65">
        <f t="shared" si="30"/>
        <v>15.916666666666666</v>
      </c>
      <c r="E603" s="65">
        <f t="shared" si="31"/>
        <v>0.25</v>
      </c>
      <c r="F603" s="67">
        <f t="shared" si="32"/>
        <v>3501.236111111104</v>
      </c>
    </row>
    <row r="604" spans="1:6" x14ac:dyDescent="0.25">
      <c r="A604" s="55">
        <v>602</v>
      </c>
      <c r="B604" s="64">
        <v>58.2</v>
      </c>
      <c r="C604" s="66">
        <v>0</v>
      </c>
      <c r="D604" s="65">
        <f t="shared" si="30"/>
        <v>16.166666666666668</v>
      </c>
      <c r="E604" s="65">
        <f t="shared" si="31"/>
        <v>0.25000000000000178</v>
      </c>
      <c r="F604" s="67">
        <f t="shared" si="32"/>
        <v>3517.2777777777706</v>
      </c>
    </row>
    <row r="605" spans="1:6" x14ac:dyDescent="0.25">
      <c r="A605" s="55">
        <v>603</v>
      </c>
      <c r="B605" s="64">
        <v>59.1</v>
      </c>
      <c r="C605" s="66">
        <v>0</v>
      </c>
      <c r="D605" s="65">
        <f t="shared" si="30"/>
        <v>16.416666666666668</v>
      </c>
      <c r="E605" s="65">
        <f t="shared" si="31"/>
        <v>0.25</v>
      </c>
      <c r="F605" s="67">
        <f t="shared" si="32"/>
        <v>3533.5694444444371</v>
      </c>
    </row>
    <row r="606" spans="1:6" x14ac:dyDescent="0.25">
      <c r="A606" s="55">
        <v>604</v>
      </c>
      <c r="B606" s="64">
        <v>60</v>
      </c>
      <c r="C606" s="66">
        <v>0</v>
      </c>
      <c r="D606" s="65">
        <f t="shared" si="30"/>
        <v>16.666666666666668</v>
      </c>
      <c r="E606" s="65">
        <f t="shared" si="31"/>
        <v>0.25</v>
      </c>
      <c r="F606" s="67">
        <f t="shared" si="32"/>
        <v>3550.1111111111036</v>
      </c>
    </row>
    <row r="607" spans="1:6" x14ac:dyDescent="0.25">
      <c r="A607" s="55">
        <v>605</v>
      </c>
      <c r="B607" s="64">
        <v>60.9</v>
      </c>
      <c r="C607" s="66">
        <v>0</v>
      </c>
      <c r="D607" s="65">
        <f t="shared" si="30"/>
        <v>16.916666666666664</v>
      </c>
      <c r="E607" s="65">
        <f t="shared" si="31"/>
        <v>0.24999999999999645</v>
      </c>
      <c r="F607" s="67">
        <f t="shared" si="32"/>
        <v>3566.9027777777701</v>
      </c>
    </row>
    <row r="608" spans="1:6" x14ac:dyDescent="0.25">
      <c r="A608" s="55">
        <v>606</v>
      </c>
      <c r="B608" s="64">
        <v>61.8</v>
      </c>
      <c r="C608" s="66">
        <v>0</v>
      </c>
      <c r="D608" s="65">
        <f t="shared" si="30"/>
        <v>17.166666666666664</v>
      </c>
      <c r="E608" s="65">
        <f t="shared" si="31"/>
        <v>0.25</v>
      </c>
      <c r="F608" s="67">
        <f t="shared" si="32"/>
        <v>3583.9444444444366</v>
      </c>
    </row>
    <row r="609" spans="1:6" x14ac:dyDescent="0.25">
      <c r="A609" s="55">
        <v>607</v>
      </c>
      <c r="B609" s="64">
        <v>62.7</v>
      </c>
      <c r="C609" s="66">
        <v>0</v>
      </c>
      <c r="D609" s="65">
        <f t="shared" si="30"/>
        <v>17.416666666666668</v>
      </c>
      <c r="E609" s="65">
        <f t="shared" si="31"/>
        <v>0.25000000000000355</v>
      </c>
      <c r="F609" s="67">
        <f t="shared" si="32"/>
        <v>3601.2361111111031</v>
      </c>
    </row>
    <row r="610" spans="1:6" x14ac:dyDescent="0.25">
      <c r="A610" s="55">
        <v>608</v>
      </c>
      <c r="B610" s="64">
        <v>63.6</v>
      </c>
      <c r="C610" s="66">
        <v>0</v>
      </c>
      <c r="D610" s="65">
        <f t="shared" si="30"/>
        <v>17.666666666666668</v>
      </c>
      <c r="E610" s="65">
        <f t="shared" si="31"/>
        <v>0.25</v>
      </c>
      <c r="F610" s="67">
        <f t="shared" si="32"/>
        <v>3618.7777777777696</v>
      </c>
    </row>
    <row r="611" spans="1:6" x14ac:dyDescent="0.25">
      <c r="A611" s="55">
        <v>609</v>
      </c>
      <c r="B611" s="64">
        <v>64.5</v>
      </c>
      <c r="C611" s="66">
        <v>0</v>
      </c>
      <c r="D611" s="65">
        <f t="shared" si="30"/>
        <v>17.916666666666668</v>
      </c>
      <c r="E611" s="65">
        <f t="shared" si="31"/>
        <v>0.25</v>
      </c>
      <c r="F611" s="67">
        <f t="shared" si="32"/>
        <v>3636.5694444444362</v>
      </c>
    </row>
    <row r="612" spans="1:6" x14ac:dyDescent="0.25">
      <c r="A612" s="55">
        <v>610</v>
      </c>
      <c r="B612" s="64">
        <v>65.5</v>
      </c>
      <c r="C612" s="66">
        <v>0</v>
      </c>
      <c r="D612" s="65">
        <f t="shared" si="30"/>
        <v>18.194444444444443</v>
      </c>
      <c r="E612" s="65">
        <f t="shared" si="31"/>
        <v>0.27777777777777501</v>
      </c>
      <c r="F612" s="67">
        <f t="shared" si="32"/>
        <v>3654.6249999999918</v>
      </c>
    </row>
    <row r="613" spans="1:6" x14ac:dyDescent="0.25">
      <c r="A613" s="55">
        <v>611</v>
      </c>
      <c r="B613" s="64">
        <v>66.400000000000006</v>
      </c>
      <c r="C613" s="66">
        <v>0</v>
      </c>
      <c r="D613" s="65">
        <f t="shared" si="30"/>
        <v>18.444444444444446</v>
      </c>
      <c r="E613" s="65">
        <f t="shared" si="31"/>
        <v>0.25000000000000355</v>
      </c>
      <c r="F613" s="67">
        <f t="shared" si="32"/>
        <v>3672.9444444444362</v>
      </c>
    </row>
    <row r="614" spans="1:6" x14ac:dyDescent="0.25">
      <c r="A614" s="55">
        <v>612</v>
      </c>
      <c r="B614" s="64">
        <v>67.3</v>
      </c>
      <c r="C614" s="66">
        <v>0</v>
      </c>
      <c r="D614" s="65">
        <f t="shared" si="30"/>
        <v>18.694444444444443</v>
      </c>
      <c r="E614" s="65">
        <f t="shared" si="31"/>
        <v>0.24999999999999645</v>
      </c>
      <c r="F614" s="67">
        <f t="shared" si="32"/>
        <v>3691.5138888888805</v>
      </c>
    </row>
    <row r="615" spans="1:6" x14ac:dyDescent="0.25">
      <c r="A615" s="55">
        <v>613</v>
      </c>
      <c r="B615" s="64">
        <v>68.2</v>
      </c>
      <c r="C615" s="66">
        <v>0</v>
      </c>
      <c r="D615" s="65">
        <f t="shared" si="30"/>
        <v>18.944444444444446</v>
      </c>
      <c r="E615" s="65">
        <f t="shared" si="31"/>
        <v>0.25000000000000355</v>
      </c>
      <c r="F615" s="67">
        <f t="shared" si="32"/>
        <v>3710.3333333333248</v>
      </c>
    </row>
    <row r="616" spans="1:6" x14ac:dyDescent="0.25">
      <c r="A616" s="55">
        <v>614</v>
      </c>
      <c r="B616" s="64">
        <v>69.099999999999994</v>
      </c>
      <c r="C616" s="66">
        <v>0</v>
      </c>
      <c r="D616" s="65">
        <f t="shared" si="30"/>
        <v>19.194444444444443</v>
      </c>
      <c r="E616" s="65">
        <f t="shared" si="31"/>
        <v>0.24999999999999645</v>
      </c>
      <c r="F616" s="67">
        <f t="shared" si="32"/>
        <v>3729.4027777777692</v>
      </c>
    </row>
    <row r="617" spans="1:6" x14ac:dyDescent="0.25">
      <c r="A617" s="55">
        <v>615</v>
      </c>
      <c r="B617" s="64">
        <v>70</v>
      </c>
      <c r="C617" s="66">
        <v>0</v>
      </c>
      <c r="D617" s="65">
        <f t="shared" si="30"/>
        <v>19.444444444444443</v>
      </c>
      <c r="E617" s="65">
        <f t="shared" si="31"/>
        <v>0.25</v>
      </c>
      <c r="F617" s="67">
        <f t="shared" si="32"/>
        <v>3748.7222222222135</v>
      </c>
    </row>
    <row r="618" spans="1:6" x14ac:dyDescent="0.25">
      <c r="A618" s="55">
        <v>616</v>
      </c>
      <c r="B618" s="64">
        <v>70</v>
      </c>
      <c r="C618" s="66">
        <v>0</v>
      </c>
      <c r="D618" s="65">
        <f t="shared" si="30"/>
        <v>19.444444444444443</v>
      </c>
      <c r="E618" s="65">
        <f t="shared" si="31"/>
        <v>0</v>
      </c>
      <c r="F618" s="67">
        <f t="shared" si="32"/>
        <v>3768.1666666666579</v>
      </c>
    </row>
    <row r="619" spans="1:6" x14ac:dyDescent="0.25">
      <c r="A619" s="55">
        <v>617</v>
      </c>
      <c r="B619" s="64">
        <v>70</v>
      </c>
      <c r="C619" s="66">
        <v>0</v>
      </c>
      <c r="D619" s="65">
        <f t="shared" si="30"/>
        <v>19.444444444444443</v>
      </c>
      <c r="E619" s="65">
        <f t="shared" si="31"/>
        <v>0</v>
      </c>
      <c r="F619" s="67">
        <f t="shared" si="32"/>
        <v>3787.6111111111022</v>
      </c>
    </row>
    <row r="620" spans="1:6" x14ac:dyDescent="0.25">
      <c r="A620" s="55">
        <v>618</v>
      </c>
      <c r="B620" s="64">
        <v>70</v>
      </c>
      <c r="C620" s="66">
        <v>0</v>
      </c>
      <c r="D620" s="65">
        <f t="shared" si="30"/>
        <v>19.444444444444443</v>
      </c>
      <c r="E620" s="65">
        <f t="shared" si="31"/>
        <v>0</v>
      </c>
      <c r="F620" s="67">
        <f t="shared" si="32"/>
        <v>3807.0555555555466</v>
      </c>
    </row>
    <row r="621" spans="1:6" x14ac:dyDescent="0.25">
      <c r="A621" s="55">
        <v>619</v>
      </c>
      <c r="B621" s="64">
        <v>70</v>
      </c>
      <c r="C621" s="66">
        <v>0</v>
      </c>
      <c r="D621" s="65">
        <f t="shared" si="30"/>
        <v>19.444444444444443</v>
      </c>
      <c r="E621" s="65">
        <f t="shared" si="31"/>
        <v>0</v>
      </c>
      <c r="F621" s="67">
        <f t="shared" si="32"/>
        <v>3826.4999999999909</v>
      </c>
    </row>
    <row r="622" spans="1:6" x14ac:dyDescent="0.25">
      <c r="A622" s="55">
        <v>620</v>
      </c>
      <c r="B622" s="64">
        <v>70</v>
      </c>
      <c r="C622" s="66">
        <v>0</v>
      </c>
      <c r="D622" s="65">
        <f t="shared" si="30"/>
        <v>19.444444444444443</v>
      </c>
      <c r="E622" s="65">
        <f t="shared" si="31"/>
        <v>0</v>
      </c>
      <c r="F622" s="67">
        <f t="shared" si="32"/>
        <v>3845.9444444444352</v>
      </c>
    </row>
    <row r="623" spans="1:6" x14ac:dyDescent="0.25">
      <c r="A623" s="55">
        <v>621</v>
      </c>
      <c r="B623" s="64">
        <v>68</v>
      </c>
      <c r="C623" s="66">
        <v>0</v>
      </c>
      <c r="D623" s="65">
        <f t="shared" si="30"/>
        <v>18.888888888888889</v>
      </c>
      <c r="E623" s="65">
        <f t="shared" si="31"/>
        <v>-0.55555555555555358</v>
      </c>
      <c r="F623" s="67">
        <f t="shared" si="32"/>
        <v>3865.1111111111018</v>
      </c>
    </row>
    <row r="624" spans="1:6" x14ac:dyDescent="0.25">
      <c r="A624" s="55">
        <v>622</v>
      </c>
      <c r="B624" s="64">
        <v>66</v>
      </c>
      <c r="C624" s="66">
        <v>0</v>
      </c>
      <c r="D624" s="65">
        <f t="shared" si="30"/>
        <v>18.333333333333332</v>
      </c>
      <c r="E624" s="65">
        <f t="shared" si="31"/>
        <v>-0.55555555555555713</v>
      </c>
      <c r="F624" s="67">
        <f t="shared" si="32"/>
        <v>3883.7222222222131</v>
      </c>
    </row>
    <row r="625" spans="1:6" x14ac:dyDescent="0.25">
      <c r="A625" s="55">
        <v>623</v>
      </c>
      <c r="B625" s="64">
        <v>64</v>
      </c>
      <c r="C625" s="66">
        <v>0</v>
      </c>
      <c r="D625" s="65">
        <f t="shared" si="30"/>
        <v>17.777777777777779</v>
      </c>
      <c r="E625" s="65">
        <f t="shared" si="31"/>
        <v>-0.55555555555555358</v>
      </c>
      <c r="F625" s="67">
        <f t="shared" si="32"/>
        <v>3901.7777777777687</v>
      </c>
    </row>
    <row r="626" spans="1:6" x14ac:dyDescent="0.25">
      <c r="A626" s="55">
        <v>624</v>
      </c>
      <c r="B626" s="64">
        <v>62</v>
      </c>
      <c r="C626" s="66">
        <v>0</v>
      </c>
      <c r="D626" s="65">
        <f t="shared" si="30"/>
        <v>17.222222222222221</v>
      </c>
      <c r="E626" s="65">
        <f t="shared" si="31"/>
        <v>-0.55555555555555713</v>
      </c>
      <c r="F626" s="67">
        <f t="shared" si="32"/>
        <v>3919.2777777777687</v>
      </c>
    </row>
    <row r="627" spans="1:6" x14ac:dyDescent="0.25">
      <c r="A627" s="55">
        <v>625</v>
      </c>
      <c r="B627" s="64">
        <v>60</v>
      </c>
      <c r="C627" s="66">
        <v>0</v>
      </c>
      <c r="D627" s="65">
        <f t="shared" si="30"/>
        <v>16.666666666666668</v>
      </c>
      <c r="E627" s="65">
        <f t="shared" si="31"/>
        <v>-0.55555555555555358</v>
      </c>
      <c r="F627" s="67">
        <f t="shared" si="32"/>
        <v>3936.2222222222131</v>
      </c>
    </row>
    <row r="628" spans="1:6" x14ac:dyDescent="0.25">
      <c r="A628" s="55">
        <v>626</v>
      </c>
      <c r="B628" s="64">
        <v>58</v>
      </c>
      <c r="C628" s="66">
        <v>0</v>
      </c>
      <c r="D628" s="65">
        <f t="shared" si="30"/>
        <v>16.111111111111111</v>
      </c>
      <c r="E628" s="65">
        <f t="shared" si="31"/>
        <v>-0.55555555555555713</v>
      </c>
      <c r="F628" s="67">
        <f t="shared" si="32"/>
        <v>3952.6111111111018</v>
      </c>
    </row>
    <row r="629" spans="1:6" x14ac:dyDescent="0.25">
      <c r="A629" s="55">
        <v>627</v>
      </c>
      <c r="B629" s="64">
        <v>56</v>
      </c>
      <c r="C629" s="66">
        <v>0</v>
      </c>
      <c r="D629" s="65">
        <f t="shared" si="30"/>
        <v>15.555555555555555</v>
      </c>
      <c r="E629" s="65">
        <f t="shared" si="31"/>
        <v>-0.55555555555555536</v>
      </c>
      <c r="F629" s="67">
        <f t="shared" si="32"/>
        <v>3968.4444444444352</v>
      </c>
    </row>
    <row r="630" spans="1:6" x14ac:dyDescent="0.25">
      <c r="A630" s="55">
        <v>628</v>
      </c>
      <c r="B630" s="64">
        <v>54</v>
      </c>
      <c r="C630" s="66">
        <v>0</v>
      </c>
      <c r="D630" s="65">
        <f t="shared" si="30"/>
        <v>15</v>
      </c>
      <c r="E630" s="65">
        <f t="shared" si="31"/>
        <v>-0.55555555555555536</v>
      </c>
      <c r="F630" s="67">
        <f t="shared" si="32"/>
        <v>3983.7222222222131</v>
      </c>
    </row>
    <row r="631" spans="1:6" x14ac:dyDescent="0.25">
      <c r="A631" s="55">
        <v>629</v>
      </c>
      <c r="B631" s="64">
        <v>52</v>
      </c>
      <c r="C631" s="66">
        <v>0</v>
      </c>
      <c r="D631" s="65">
        <f t="shared" si="30"/>
        <v>14.444444444444445</v>
      </c>
      <c r="E631" s="65">
        <f t="shared" si="31"/>
        <v>-0.55555555555555536</v>
      </c>
      <c r="F631" s="67">
        <f t="shared" si="32"/>
        <v>3998.4444444444352</v>
      </c>
    </row>
    <row r="632" spans="1:6" x14ac:dyDescent="0.25">
      <c r="A632" s="55">
        <v>630</v>
      </c>
      <c r="B632" s="64">
        <v>50</v>
      </c>
      <c r="C632" s="66">
        <v>0</v>
      </c>
      <c r="D632" s="65">
        <f t="shared" si="30"/>
        <v>13.888888888888889</v>
      </c>
      <c r="E632" s="65">
        <f t="shared" si="31"/>
        <v>-0.55555555555555536</v>
      </c>
      <c r="F632" s="67">
        <f t="shared" si="32"/>
        <v>4012.6111111111018</v>
      </c>
    </row>
    <row r="633" spans="1:6" x14ac:dyDescent="0.25">
      <c r="A633" s="55">
        <v>631</v>
      </c>
      <c r="B633" s="64">
        <v>48</v>
      </c>
      <c r="C633" s="66">
        <v>0</v>
      </c>
      <c r="D633" s="65">
        <f t="shared" si="30"/>
        <v>13.333333333333332</v>
      </c>
      <c r="E633" s="65">
        <f t="shared" si="31"/>
        <v>-0.55555555555555713</v>
      </c>
      <c r="F633" s="67">
        <f t="shared" si="32"/>
        <v>4026.2222222222131</v>
      </c>
    </row>
    <row r="634" spans="1:6" x14ac:dyDescent="0.25">
      <c r="A634" s="55">
        <v>632</v>
      </c>
      <c r="B634" s="64">
        <v>46</v>
      </c>
      <c r="C634" s="66">
        <v>0</v>
      </c>
      <c r="D634" s="65">
        <f t="shared" si="30"/>
        <v>12.777777777777777</v>
      </c>
      <c r="E634" s="65">
        <f t="shared" si="31"/>
        <v>-0.55555555555555536</v>
      </c>
      <c r="F634" s="67">
        <f t="shared" si="32"/>
        <v>4039.2777777777687</v>
      </c>
    </row>
    <row r="635" spans="1:6" x14ac:dyDescent="0.25">
      <c r="A635" s="55">
        <v>633</v>
      </c>
      <c r="B635" s="64">
        <v>44</v>
      </c>
      <c r="C635" s="66">
        <v>0</v>
      </c>
      <c r="D635" s="65">
        <f t="shared" si="30"/>
        <v>12.222222222222221</v>
      </c>
      <c r="E635" s="65">
        <f t="shared" si="31"/>
        <v>-0.55555555555555536</v>
      </c>
      <c r="F635" s="67">
        <f t="shared" si="32"/>
        <v>4051.7777777777687</v>
      </c>
    </row>
    <row r="636" spans="1:6" x14ac:dyDescent="0.25">
      <c r="A636" s="55">
        <v>634</v>
      </c>
      <c r="B636" s="64">
        <v>42</v>
      </c>
      <c r="C636" s="66">
        <v>0</v>
      </c>
      <c r="D636" s="65">
        <f t="shared" si="30"/>
        <v>11.666666666666666</v>
      </c>
      <c r="E636" s="65">
        <f t="shared" si="31"/>
        <v>-0.55555555555555536</v>
      </c>
      <c r="F636" s="67">
        <f t="shared" si="32"/>
        <v>4063.7222222222131</v>
      </c>
    </row>
    <row r="637" spans="1:6" x14ac:dyDescent="0.25">
      <c r="A637" s="55">
        <v>635</v>
      </c>
      <c r="B637" s="64">
        <v>40</v>
      </c>
      <c r="C637" s="66">
        <v>0</v>
      </c>
      <c r="D637" s="65">
        <f t="shared" si="30"/>
        <v>11.111111111111111</v>
      </c>
      <c r="E637" s="65">
        <f t="shared" si="31"/>
        <v>-0.55555555555555536</v>
      </c>
      <c r="F637" s="67">
        <f t="shared" si="32"/>
        <v>4075.1111111111018</v>
      </c>
    </row>
    <row r="638" spans="1:6" x14ac:dyDescent="0.25">
      <c r="A638" s="55">
        <v>636</v>
      </c>
      <c r="B638" s="64">
        <v>38</v>
      </c>
      <c r="C638" s="66">
        <v>0</v>
      </c>
      <c r="D638" s="65">
        <f t="shared" si="30"/>
        <v>10.555555555555555</v>
      </c>
      <c r="E638" s="65">
        <f t="shared" si="31"/>
        <v>-0.55555555555555536</v>
      </c>
      <c r="F638" s="67">
        <f t="shared" si="32"/>
        <v>4085.9444444444352</v>
      </c>
    </row>
    <row r="639" spans="1:6" x14ac:dyDescent="0.25">
      <c r="A639" s="55">
        <v>637</v>
      </c>
      <c r="B639" s="64">
        <v>36</v>
      </c>
      <c r="C639" s="66">
        <v>0</v>
      </c>
      <c r="D639" s="65">
        <f t="shared" si="30"/>
        <v>10</v>
      </c>
      <c r="E639" s="65">
        <f t="shared" si="31"/>
        <v>-0.55555555555555536</v>
      </c>
      <c r="F639" s="67">
        <f t="shared" si="32"/>
        <v>4096.2222222222126</v>
      </c>
    </row>
    <row r="640" spans="1:6" x14ac:dyDescent="0.25">
      <c r="A640" s="55">
        <v>638</v>
      </c>
      <c r="B640" s="64">
        <v>34</v>
      </c>
      <c r="C640" s="66">
        <v>0</v>
      </c>
      <c r="D640" s="65">
        <f t="shared" si="30"/>
        <v>9.4444444444444446</v>
      </c>
      <c r="E640" s="65">
        <f t="shared" si="31"/>
        <v>-0.55555555555555536</v>
      </c>
      <c r="F640" s="67">
        <f t="shared" si="32"/>
        <v>4105.9444444444352</v>
      </c>
    </row>
    <row r="641" spans="1:6" x14ac:dyDescent="0.25">
      <c r="A641" s="55">
        <v>639</v>
      </c>
      <c r="B641" s="64">
        <v>32</v>
      </c>
      <c r="C641" s="66">
        <v>0</v>
      </c>
      <c r="D641" s="65">
        <f t="shared" si="30"/>
        <v>8.8888888888888893</v>
      </c>
      <c r="E641" s="65">
        <f t="shared" si="31"/>
        <v>-0.55555555555555536</v>
      </c>
      <c r="F641" s="67">
        <f t="shared" si="32"/>
        <v>4115.1111111111022</v>
      </c>
    </row>
    <row r="642" spans="1:6" x14ac:dyDescent="0.25">
      <c r="A642" s="55">
        <v>640</v>
      </c>
      <c r="B642" s="64">
        <v>30</v>
      </c>
      <c r="C642" s="66">
        <v>0</v>
      </c>
      <c r="D642" s="65">
        <f t="shared" si="30"/>
        <v>8.3333333333333339</v>
      </c>
      <c r="E642" s="65">
        <f t="shared" si="31"/>
        <v>-0.55555555555555536</v>
      </c>
      <c r="F642" s="67">
        <f t="shared" si="32"/>
        <v>4123.7222222222135</v>
      </c>
    </row>
    <row r="643" spans="1:6" x14ac:dyDescent="0.25">
      <c r="A643" s="31">
        <v>641</v>
      </c>
      <c r="B643" s="65">
        <v>27</v>
      </c>
      <c r="C643" s="66">
        <v>0</v>
      </c>
      <c r="D643" s="65">
        <f t="shared" si="30"/>
        <v>7.5</v>
      </c>
      <c r="E643" s="65">
        <f t="shared" si="31"/>
        <v>-0.83333333333333393</v>
      </c>
      <c r="F643" s="67">
        <f t="shared" si="32"/>
        <v>4131.6388888888805</v>
      </c>
    </row>
    <row r="644" spans="1:6" x14ac:dyDescent="0.25">
      <c r="A644" s="31">
        <v>642</v>
      </c>
      <c r="B644" s="65">
        <v>24</v>
      </c>
      <c r="C644" s="66">
        <v>0</v>
      </c>
      <c r="D644" s="65">
        <f t="shared" si="30"/>
        <v>6.6666666666666661</v>
      </c>
      <c r="E644" s="65">
        <f t="shared" si="31"/>
        <v>-0.83333333333333393</v>
      </c>
      <c r="F644" s="67">
        <f t="shared" si="32"/>
        <v>4138.7222222222135</v>
      </c>
    </row>
    <row r="645" spans="1:6" x14ac:dyDescent="0.25">
      <c r="A645" s="31">
        <v>643</v>
      </c>
      <c r="B645" s="65">
        <v>21</v>
      </c>
      <c r="C645" s="66">
        <v>0</v>
      </c>
      <c r="D645" s="65">
        <f t="shared" si="30"/>
        <v>5.833333333333333</v>
      </c>
      <c r="E645" s="65">
        <f t="shared" si="31"/>
        <v>-0.83333333333333304</v>
      </c>
      <c r="F645" s="67">
        <f t="shared" si="32"/>
        <v>4144.9722222222135</v>
      </c>
    </row>
    <row r="646" spans="1:6" x14ac:dyDescent="0.25">
      <c r="A646" s="31">
        <v>644</v>
      </c>
      <c r="B646" s="65">
        <v>18</v>
      </c>
      <c r="C646" s="66">
        <v>0</v>
      </c>
      <c r="D646" s="65">
        <f t="shared" si="30"/>
        <v>5</v>
      </c>
      <c r="E646" s="65">
        <f t="shared" si="31"/>
        <v>-0.83333333333333304</v>
      </c>
      <c r="F646" s="67">
        <f t="shared" si="32"/>
        <v>4150.3888888888805</v>
      </c>
    </row>
    <row r="647" spans="1:6" x14ac:dyDescent="0.25">
      <c r="A647" s="31">
        <v>645</v>
      </c>
      <c r="B647" s="65">
        <v>15</v>
      </c>
      <c r="C647" s="66">
        <v>0</v>
      </c>
      <c r="D647" s="65">
        <f t="shared" si="30"/>
        <v>4.166666666666667</v>
      </c>
      <c r="E647" s="65">
        <f t="shared" si="31"/>
        <v>-0.83333333333333304</v>
      </c>
      <c r="F647" s="67">
        <f t="shared" si="32"/>
        <v>4154.9722222222135</v>
      </c>
    </row>
    <row r="648" spans="1:6" x14ac:dyDescent="0.25">
      <c r="A648" s="31">
        <v>646</v>
      </c>
      <c r="B648" s="65">
        <v>12</v>
      </c>
      <c r="C648" s="66">
        <v>0</v>
      </c>
      <c r="D648" s="65">
        <f t="shared" si="30"/>
        <v>3.333333333333333</v>
      </c>
      <c r="E648" s="65">
        <f t="shared" si="31"/>
        <v>-0.83333333333333393</v>
      </c>
      <c r="F648" s="67">
        <f t="shared" si="32"/>
        <v>4158.7222222222135</v>
      </c>
    </row>
    <row r="649" spans="1:6" x14ac:dyDescent="0.25">
      <c r="A649" s="31">
        <v>647</v>
      </c>
      <c r="B649" s="65">
        <v>9</v>
      </c>
      <c r="C649" s="66">
        <v>0</v>
      </c>
      <c r="D649" s="65">
        <f t="shared" si="30"/>
        <v>2.5</v>
      </c>
      <c r="E649" s="65">
        <f t="shared" si="31"/>
        <v>-0.83333333333333304</v>
      </c>
      <c r="F649" s="67">
        <f t="shared" si="32"/>
        <v>4161.6388888888805</v>
      </c>
    </row>
    <row r="650" spans="1:6" x14ac:dyDescent="0.25">
      <c r="A650" s="31">
        <v>648</v>
      </c>
      <c r="B650" s="65">
        <v>6</v>
      </c>
      <c r="C650" s="66">
        <v>0</v>
      </c>
      <c r="D650" s="65">
        <f t="shared" si="30"/>
        <v>1.6666666666666665</v>
      </c>
      <c r="E650" s="65">
        <f t="shared" si="31"/>
        <v>-0.83333333333333348</v>
      </c>
      <c r="F650" s="67">
        <f t="shared" si="32"/>
        <v>4163.7222222222135</v>
      </c>
    </row>
    <row r="651" spans="1:6" x14ac:dyDescent="0.25">
      <c r="A651" s="31">
        <v>649</v>
      </c>
      <c r="B651" s="65">
        <v>3</v>
      </c>
      <c r="C651" s="66">
        <v>0</v>
      </c>
      <c r="D651" s="65">
        <f t="shared" si="30"/>
        <v>0.83333333333333326</v>
      </c>
      <c r="E651" s="65">
        <f t="shared" si="31"/>
        <v>-0.83333333333333326</v>
      </c>
      <c r="F651" s="67">
        <f t="shared" si="32"/>
        <v>4164.9722222222135</v>
      </c>
    </row>
    <row r="652" spans="1:6" x14ac:dyDescent="0.25">
      <c r="A652" s="31">
        <v>650</v>
      </c>
      <c r="B652" s="65">
        <v>0</v>
      </c>
      <c r="C652" s="66">
        <v>0</v>
      </c>
      <c r="D652" s="65">
        <f t="shared" si="30"/>
        <v>0</v>
      </c>
      <c r="E652" s="65">
        <f t="shared" si="31"/>
        <v>-0.83333333333333326</v>
      </c>
      <c r="F652" s="67">
        <f t="shared" si="32"/>
        <v>4165.3888888888805</v>
      </c>
    </row>
    <row r="653" spans="1:6" x14ac:dyDescent="0.25">
      <c r="A653" s="31">
        <v>651</v>
      </c>
      <c r="B653" s="65">
        <v>0</v>
      </c>
      <c r="C653" s="66">
        <v>0</v>
      </c>
      <c r="D653" s="65">
        <f t="shared" ref="D653:D662" si="33">B653/3.6</f>
        <v>0</v>
      </c>
      <c r="E653" s="65">
        <f t="shared" si="31"/>
        <v>0</v>
      </c>
      <c r="F653" s="67">
        <f t="shared" si="32"/>
        <v>4165.3888888888805</v>
      </c>
    </row>
    <row r="654" spans="1:6" x14ac:dyDescent="0.25">
      <c r="A654" s="31">
        <v>652</v>
      </c>
      <c r="B654" s="65">
        <v>0</v>
      </c>
      <c r="C654" s="66">
        <v>0</v>
      </c>
      <c r="D654" s="65">
        <f t="shared" si="33"/>
        <v>0</v>
      </c>
      <c r="E654" s="65">
        <f t="shared" ref="E654:E662" si="34">D654-D653</f>
        <v>0</v>
      </c>
      <c r="F654" s="67">
        <f t="shared" ref="F654:F662" si="35">D653+(E654/2)+F653</f>
        <v>4165.3888888888805</v>
      </c>
    </row>
    <row r="655" spans="1:6" x14ac:dyDescent="0.25">
      <c r="A655" s="31">
        <v>653</v>
      </c>
      <c r="B655" s="65">
        <v>0</v>
      </c>
      <c r="C655" s="66">
        <v>0</v>
      </c>
      <c r="D655" s="65">
        <f t="shared" si="33"/>
        <v>0</v>
      </c>
      <c r="E655" s="65">
        <f t="shared" si="34"/>
        <v>0</v>
      </c>
      <c r="F655" s="67">
        <f t="shared" si="35"/>
        <v>4165.3888888888805</v>
      </c>
    </row>
    <row r="656" spans="1:6" x14ac:dyDescent="0.25">
      <c r="A656" s="31">
        <v>654</v>
      </c>
      <c r="B656" s="65">
        <v>0</v>
      </c>
      <c r="C656" s="66">
        <v>0</v>
      </c>
      <c r="D656" s="65">
        <f t="shared" si="33"/>
        <v>0</v>
      </c>
      <c r="E656" s="65">
        <f t="shared" si="34"/>
        <v>0</v>
      </c>
      <c r="F656" s="67">
        <f t="shared" si="35"/>
        <v>4165.3888888888805</v>
      </c>
    </row>
    <row r="657" spans="1:6" x14ac:dyDescent="0.25">
      <c r="A657" s="31">
        <v>655</v>
      </c>
      <c r="B657" s="65">
        <v>0</v>
      </c>
      <c r="C657" s="66">
        <v>0</v>
      </c>
      <c r="D657" s="65">
        <f t="shared" si="33"/>
        <v>0</v>
      </c>
      <c r="E657" s="65">
        <f t="shared" si="34"/>
        <v>0</v>
      </c>
      <c r="F657" s="67">
        <f t="shared" si="35"/>
        <v>4165.3888888888805</v>
      </c>
    </row>
    <row r="658" spans="1:6" x14ac:dyDescent="0.25">
      <c r="A658" s="31">
        <v>656</v>
      </c>
      <c r="B658" s="65">
        <v>0</v>
      </c>
      <c r="C658" s="66">
        <v>0</v>
      </c>
      <c r="D658" s="65">
        <f t="shared" si="33"/>
        <v>0</v>
      </c>
      <c r="E658" s="65">
        <f t="shared" si="34"/>
        <v>0</v>
      </c>
      <c r="F658" s="67">
        <f t="shared" si="35"/>
        <v>4165.3888888888805</v>
      </c>
    </row>
    <row r="659" spans="1:6" x14ac:dyDescent="0.25">
      <c r="A659" s="31">
        <v>657</v>
      </c>
      <c r="B659" s="65">
        <v>0</v>
      </c>
      <c r="C659" s="66">
        <v>0</v>
      </c>
      <c r="D659" s="65">
        <f t="shared" si="33"/>
        <v>0</v>
      </c>
      <c r="E659" s="65">
        <f t="shared" si="34"/>
        <v>0</v>
      </c>
      <c r="F659" s="67">
        <f t="shared" si="35"/>
        <v>4165.3888888888805</v>
      </c>
    </row>
    <row r="660" spans="1:6" x14ac:dyDescent="0.25">
      <c r="A660" s="31">
        <v>658</v>
      </c>
      <c r="B660" s="65">
        <v>0</v>
      </c>
      <c r="C660" s="66">
        <v>0</v>
      </c>
      <c r="D660" s="65">
        <f t="shared" si="33"/>
        <v>0</v>
      </c>
      <c r="E660" s="65">
        <f t="shared" si="34"/>
        <v>0</v>
      </c>
      <c r="F660" s="67">
        <f t="shared" si="35"/>
        <v>4165.3888888888805</v>
      </c>
    </row>
    <row r="661" spans="1:6" x14ac:dyDescent="0.25">
      <c r="A661" s="31">
        <v>659</v>
      </c>
      <c r="B661" s="65">
        <v>0</v>
      </c>
      <c r="C661" s="66">
        <v>0</v>
      </c>
      <c r="D661" s="65">
        <f t="shared" si="33"/>
        <v>0</v>
      </c>
      <c r="E661" s="65">
        <f t="shared" si="34"/>
        <v>0</v>
      </c>
      <c r="F661" s="67">
        <f t="shared" si="35"/>
        <v>4165.3888888888805</v>
      </c>
    </row>
    <row r="662" spans="1:6" x14ac:dyDescent="0.25">
      <c r="A662" s="31">
        <v>660</v>
      </c>
      <c r="B662" s="65">
        <v>0</v>
      </c>
      <c r="C662" s="66">
        <v>0</v>
      </c>
      <c r="D662" s="65">
        <f t="shared" si="33"/>
        <v>0</v>
      </c>
      <c r="E662" s="65">
        <f t="shared" si="34"/>
        <v>0</v>
      </c>
      <c r="F662" s="67">
        <f t="shared" si="35"/>
        <v>4165.3888888888805</v>
      </c>
    </row>
  </sheetData>
  <mergeCells count="2">
    <mergeCell ref="G2:H2"/>
    <mergeCell ref="A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zoomScale="80" zoomScaleNormal="80" workbookViewId="0">
      <selection sqref="A1:F1"/>
    </sheetView>
  </sheetViews>
  <sheetFormatPr baseColWidth="10" defaultColWidth="9.140625" defaultRowHeight="15" x14ac:dyDescent="0.25"/>
  <cols>
    <col min="1" max="1" width="12.7109375" customWidth="1"/>
    <col min="2" max="2" width="15.7109375" customWidth="1"/>
    <col min="3" max="4" width="8.7109375" customWidth="1"/>
    <col min="5" max="5" width="15.7109375" customWidth="1"/>
    <col min="6" max="6" width="10.7109375" customWidth="1"/>
    <col min="7" max="7" width="32.140625" bestFit="1" customWidth="1"/>
    <col min="8" max="8" width="10.7109375" customWidth="1"/>
  </cols>
  <sheetData>
    <row r="1" spans="1:8" ht="33.75" customHeight="1" thickBot="1" x14ac:dyDescent="0.3">
      <c r="A1" s="117" t="s">
        <v>104</v>
      </c>
      <c r="B1" s="117"/>
      <c r="C1" s="117"/>
      <c r="D1" s="117"/>
      <c r="E1" s="117"/>
      <c r="F1" s="117"/>
      <c r="G1" s="31"/>
      <c r="H1" s="31"/>
    </row>
    <row r="2" spans="1:8" ht="33.75" x14ac:dyDescent="0.25">
      <c r="A2" s="63" t="s">
        <v>76</v>
      </c>
      <c r="B2" s="63" t="s">
        <v>78</v>
      </c>
      <c r="C2" s="63" t="s">
        <v>79</v>
      </c>
      <c r="D2" s="63" t="s">
        <v>80</v>
      </c>
      <c r="E2" s="63" t="s">
        <v>97</v>
      </c>
      <c r="F2" s="88" t="s">
        <v>82</v>
      </c>
      <c r="G2" s="115" t="s">
        <v>12</v>
      </c>
      <c r="H2" s="116"/>
    </row>
    <row r="3" spans="1:8" ht="15.75" x14ac:dyDescent="0.25">
      <c r="A3" s="55"/>
      <c r="B3" s="64"/>
      <c r="C3" s="66"/>
      <c r="D3" s="65">
        <f>B3/3.6</f>
        <v>0</v>
      </c>
      <c r="E3" s="65">
        <v>0</v>
      </c>
      <c r="F3" s="67">
        <v>0</v>
      </c>
      <c r="G3" s="79" t="s">
        <v>4</v>
      </c>
      <c r="H3" s="74">
        <f>INDEX(F:F,COUNTA(F:F,1))</f>
        <v>0</v>
      </c>
    </row>
    <row r="4" spans="1:8" ht="15.75" x14ac:dyDescent="0.25">
      <c r="A4" s="55"/>
      <c r="B4" s="64"/>
      <c r="C4" s="66"/>
      <c r="D4" s="65">
        <f t="shared" ref="D4:D10" si="0">B4/3.6</f>
        <v>0</v>
      </c>
      <c r="E4" s="65">
        <f>D4-D3</f>
        <v>0</v>
      </c>
      <c r="F4" s="67">
        <f>D3+(E4/2)+F3</f>
        <v>0</v>
      </c>
      <c r="G4" s="79" t="s">
        <v>5</v>
      </c>
      <c r="H4" s="74">
        <f>COUNT(A3:A1803)</f>
        <v>0</v>
      </c>
    </row>
    <row r="5" spans="1:8" ht="15.75" x14ac:dyDescent="0.25">
      <c r="A5" s="55"/>
      <c r="B5" s="64"/>
      <c r="C5" s="66"/>
      <c r="D5" s="65">
        <f t="shared" si="0"/>
        <v>0</v>
      </c>
      <c r="E5" s="65">
        <f t="shared" ref="E5:E10" si="1">D5-D4</f>
        <v>0</v>
      </c>
      <c r="F5" s="67">
        <f t="shared" ref="F5:F10" si="2">D4+(E5/2)+F4</f>
        <v>0</v>
      </c>
      <c r="G5" s="80" t="s">
        <v>26</v>
      </c>
      <c r="H5" s="73" t="e">
        <f>AVERAGE(B3:B1803)</f>
        <v>#DIV/0!</v>
      </c>
    </row>
    <row r="6" spans="1:8" ht="18" x14ac:dyDescent="0.25">
      <c r="A6" s="55"/>
      <c r="B6" s="64"/>
      <c r="C6" s="66"/>
      <c r="D6" s="65">
        <f t="shared" si="0"/>
        <v>0</v>
      </c>
      <c r="E6" s="65">
        <f t="shared" si="1"/>
        <v>0</v>
      </c>
      <c r="F6" s="67">
        <f t="shared" si="2"/>
        <v>0</v>
      </c>
      <c r="G6" s="80" t="s">
        <v>72</v>
      </c>
      <c r="H6" s="72" t="e">
        <f>AVERAGEIF(E3:E1803,"&gt;0")</f>
        <v>#DIV/0!</v>
      </c>
    </row>
    <row r="7" spans="1:8" ht="18" x14ac:dyDescent="0.25">
      <c r="A7" s="55"/>
      <c r="B7" s="64"/>
      <c r="C7" s="66"/>
      <c r="D7" s="65">
        <f t="shared" si="0"/>
        <v>0</v>
      </c>
      <c r="E7" s="65">
        <f t="shared" si="1"/>
        <v>0</v>
      </c>
      <c r="F7" s="67">
        <f t="shared" si="2"/>
        <v>0</v>
      </c>
      <c r="G7" s="80" t="s">
        <v>73</v>
      </c>
      <c r="H7" s="72" t="e">
        <f>ABS(AVERAGEIF(E3:E1803,"&lt;0"))</f>
        <v>#DIV/0!</v>
      </c>
    </row>
    <row r="8" spans="1:8" ht="15.75" x14ac:dyDescent="0.25">
      <c r="A8" s="55"/>
      <c r="B8" s="64"/>
      <c r="C8" s="66"/>
      <c r="D8" s="65">
        <f t="shared" si="0"/>
        <v>0</v>
      </c>
      <c r="E8" s="65">
        <f t="shared" si="1"/>
        <v>0</v>
      </c>
      <c r="F8" s="67">
        <f t="shared" si="2"/>
        <v>0</v>
      </c>
      <c r="G8" s="80" t="s">
        <v>13</v>
      </c>
      <c r="H8" s="73">
        <f>MAX(B3:B1803)</f>
        <v>0</v>
      </c>
    </row>
    <row r="9" spans="1:8" ht="18" x14ac:dyDescent="0.25">
      <c r="A9" s="55"/>
      <c r="B9" s="64"/>
      <c r="C9" s="66"/>
      <c r="D9" s="65">
        <f t="shared" si="0"/>
        <v>0</v>
      </c>
      <c r="E9" s="65">
        <f t="shared" si="1"/>
        <v>0</v>
      </c>
      <c r="F9" s="67">
        <f t="shared" si="2"/>
        <v>0</v>
      </c>
      <c r="G9" s="80" t="s">
        <v>74</v>
      </c>
      <c r="H9" s="72">
        <f>MAX(E3:E1803)</f>
        <v>0</v>
      </c>
    </row>
    <row r="10" spans="1:8" ht="18.75" thickBot="1" x14ac:dyDescent="0.3">
      <c r="A10" s="55"/>
      <c r="B10" s="64"/>
      <c r="C10" s="66"/>
      <c r="D10" s="65">
        <f t="shared" si="0"/>
        <v>0</v>
      </c>
      <c r="E10" s="65">
        <f t="shared" si="1"/>
        <v>0</v>
      </c>
      <c r="F10" s="67">
        <f t="shared" si="2"/>
        <v>0</v>
      </c>
      <c r="G10" s="81" t="s">
        <v>75</v>
      </c>
      <c r="H10" s="75">
        <f>ABS(MIN(E3:E1803))</f>
        <v>0</v>
      </c>
    </row>
  </sheetData>
  <mergeCells count="2">
    <mergeCell ref="A1:F1"/>
    <mergeCell ref="G2:H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zoomScale="80" zoomScaleNormal="80" workbookViewId="0">
      <selection sqref="A1:F1"/>
    </sheetView>
  </sheetViews>
  <sheetFormatPr baseColWidth="10" defaultColWidth="9.140625" defaultRowHeight="15" x14ac:dyDescent="0.25"/>
  <cols>
    <col min="1" max="1" width="12.7109375" customWidth="1"/>
    <col min="2" max="2" width="15.7109375" customWidth="1"/>
    <col min="3" max="4" width="8.7109375" customWidth="1"/>
    <col min="5" max="5" width="15.7109375" customWidth="1"/>
    <col min="6" max="6" width="10.7109375" customWidth="1"/>
    <col min="7" max="7" width="32.140625" bestFit="1" customWidth="1"/>
    <col min="8" max="8" width="10.7109375" customWidth="1"/>
  </cols>
  <sheetData>
    <row r="1" spans="1:8" ht="33.75" customHeight="1" thickBot="1" x14ac:dyDescent="0.3">
      <c r="A1" s="117" t="s">
        <v>105</v>
      </c>
      <c r="B1" s="117"/>
      <c r="C1" s="117"/>
      <c r="D1" s="117"/>
      <c r="E1" s="117"/>
      <c r="F1" s="117"/>
      <c r="G1" s="31"/>
      <c r="H1" s="31"/>
    </row>
    <row r="2" spans="1:8" ht="33.75" x14ac:dyDescent="0.25">
      <c r="A2" s="63" t="s">
        <v>76</v>
      </c>
      <c r="B2" s="63" t="s">
        <v>78</v>
      </c>
      <c r="C2" s="63" t="s">
        <v>79</v>
      </c>
      <c r="D2" s="63" t="s">
        <v>80</v>
      </c>
      <c r="E2" s="63" t="s">
        <v>97</v>
      </c>
      <c r="F2" s="88" t="s">
        <v>82</v>
      </c>
      <c r="G2" s="115" t="s">
        <v>12</v>
      </c>
      <c r="H2" s="116"/>
    </row>
    <row r="3" spans="1:8" ht="15.75" x14ac:dyDescent="0.25">
      <c r="A3" s="55"/>
      <c r="B3" s="64"/>
      <c r="C3" s="66"/>
      <c r="D3" s="65">
        <f>B3/3.6</f>
        <v>0</v>
      </c>
      <c r="E3" s="65">
        <v>0</v>
      </c>
      <c r="F3" s="67">
        <v>0</v>
      </c>
      <c r="G3" s="79" t="s">
        <v>4</v>
      </c>
      <c r="H3" s="74">
        <f>INDEX(F:F,COUNTA(F:F,1))</f>
        <v>0</v>
      </c>
    </row>
    <row r="4" spans="1:8" ht="15.75" x14ac:dyDescent="0.25">
      <c r="A4" s="55"/>
      <c r="B4" s="64"/>
      <c r="C4" s="66"/>
      <c r="D4" s="65">
        <f t="shared" ref="D4:D10" si="0">B4/3.6</f>
        <v>0</v>
      </c>
      <c r="E4" s="65">
        <f>D4-D3</f>
        <v>0</v>
      </c>
      <c r="F4" s="67">
        <f>D3+(E4/2)+F3</f>
        <v>0</v>
      </c>
      <c r="G4" s="79" t="s">
        <v>5</v>
      </c>
      <c r="H4" s="74">
        <f>COUNT(A3:A1803)</f>
        <v>0</v>
      </c>
    </row>
    <row r="5" spans="1:8" ht="15.75" x14ac:dyDescent="0.25">
      <c r="A5" s="55"/>
      <c r="B5" s="64"/>
      <c r="C5" s="66"/>
      <c r="D5" s="65">
        <f t="shared" si="0"/>
        <v>0</v>
      </c>
      <c r="E5" s="65">
        <f t="shared" ref="E5:E10" si="1">D5-D4</f>
        <v>0</v>
      </c>
      <c r="F5" s="67">
        <f t="shared" ref="F5:F10" si="2">D4+(E5/2)+F4</f>
        <v>0</v>
      </c>
      <c r="G5" s="80" t="s">
        <v>26</v>
      </c>
      <c r="H5" s="73" t="e">
        <f>AVERAGE(B3:B1803)</f>
        <v>#DIV/0!</v>
      </c>
    </row>
    <row r="6" spans="1:8" ht="18" x14ac:dyDescent="0.25">
      <c r="A6" s="55"/>
      <c r="B6" s="64"/>
      <c r="C6" s="66"/>
      <c r="D6" s="65">
        <f t="shared" si="0"/>
        <v>0</v>
      </c>
      <c r="E6" s="65">
        <f t="shared" si="1"/>
        <v>0</v>
      </c>
      <c r="F6" s="67">
        <f t="shared" si="2"/>
        <v>0</v>
      </c>
      <c r="G6" s="80" t="s">
        <v>72</v>
      </c>
      <c r="H6" s="72" t="e">
        <f>AVERAGEIF(E3:E1803,"&gt;0")</f>
        <v>#DIV/0!</v>
      </c>
    </row>
    <row r="7" spans="1:8" ht="18" x14ac:dyDescent="0.25">
      <c r="A7" s="55"/>
      <c r="B7" s="64"/>
      <c r="C7" s="66"/>
      <c r="D7" s="65">
        <f t="shared" si="0"/>
        <v>0</v>
      </c>
      <c r="E7" s="65">
        <f t="shared" si="1"/>
        <v>0</v>
      </c>
      <c r="F7" s="67">
        <f t="shared" si="2"/>
        <v>0</v>
      </c>
      <c r="G7" s="80" t="s">
        <v>73</v>
      </c>
      <c r="H7" s="72" t="e">
        <f>ABS(AVERAGEIF(E3:E1803,"&lt;0"))</f>
        <v>#DIV/0!</v>
      </c>
    </row>
    <row r="8" spans="1:8" ht="15.75" x14ac:dyDescent="0.25">
      <c r="A8" s="55"/>
      <c r="B8" s="64"/>
      <c r="C8" s="66"/>
      <c r="D8" s="65">
        <f t="shared" si="0"/>
        <v>0</v>
      </c>
      <c r="E8" s="65">
        <f t="shared" si="1"/>
        <v>0</v>
      </c>
      <c r="F8" s="67">
        <f t="shared" si="2"/>
        <v>0</v>
      </c>
      <c r="G8" s="80" t="s">
        <v>13</v>
      </c>
      <c r="H8" s="73">
        <f>MAX(B3:B1803)</f>
        <v>0</v>
      </c>
    </row>
    <row r="9" spans="1:8" ht="18" x14ac:dyDescent="0.25">
      <c r="A9" s="55"/>
      <c r="B9" s="64"/>
      <c r="C9" s="66"/>
      <c r="D9" s="65">
        <f t="shared" si="0"/>
        <v>0</v>
      </c>
      <c r="E9" s="65">
        <f t="shared" si="1"/>
        <v>0</v>
      </c>
      <c r="F9" s="67">
        <f t="shared" si="2"/>
        <v>0</v>
      </c>
      <c r="G9" s="80" t="s">
        <v>74</v>
      </c>
      <c r="H9" s="72">
        <f>MAX(E3:E1803)</f>
        <v>0</v>
      </c>
    </row>
    <row r="10" spans="1:8" ht="18.75" thickBot="1" x14ac:dyDescent="0.3">
      <c r="A10" s="55"/>
      <c r="B10" s="64"/>
      <c r="C10" s="66"/>
      <c r="D10" s="65">
        <f t="shared" si="0"/>
        <v>0</v>
      </c>
      <c r="E10" s="65">
        <f t="shared" si="1"/>
        <v>0</v>
      </c>
      <c r="F10" s="67">
        <f t="shared" si="2"/>
        <v>0</v>
      </c>
      <c r="G10" s="81" t="s">
        <v>75</v>
      </c>
      <c r="H10" s="75">
        <f>ABS(MIN(E3:E1803))</f>
        <v>0</v>
      </c>
    </row>
  </sheetData>
  <mergeCells count="2">
    <mergeCell ref="A1:F1"/>
    <mergeCell ref="G2:H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zoomScale="80" zoomScaleNormal="80" workbookViewId="0">
      <selection sqref="A1:F1"/>
    </sheetView>
  </sheetViews>
  <sheetFormatPr baseColWidth="10" defaultColWidth="9.140625" defaultRowHeight="15" x14ac:dyDescent="0.25"/>
  <cols>
    <col min="1" max="1" width="12.7109375" customWidth="1"/>
    <col min="2" max="2" width="15.7109375" customWidth="1"/>
    <col min="3" max="4" width="8.7109375" customWidth="1"/>
    <col min="5" max="5" width="15.7109375" customWidth="1"/>
    <col min="6" max="6" width="10.7109375" customWidth="1"/>
    <col min="7" max="7" width="32.140625" bestFit="1" customWidth="1"/>
    <col min="8" max="8" width="10.7109375" customWidth="1"/>
  </cols>
  <sheetData>
    <row r="1" spans="1:8" ht="33.75" customHeight="1" thickBot="1" x14ac:dyDescent="0.3">
      <c r="A1" s="117" t="s">
        <v>106</v>
      </c>
      <c r="B1" s="117"/>
      <c r="C1" s="117"/>
      <c r="D1" s="117"/>
      <c r="E1" s="117"/>
      <c r="F1" s="117"/>
      <c r="G1" s="31"/>
      <c r="H1" s="31"/>
    </row>
    <row r="2" spans="1:8" ht="33.75" x14ac:dyDescent="0.25">
      <c r="A2" s="63" t="s">
        <v>76</v>
      </c>
      <c r="B2" s="63" t="s">
        <v>78</v>
      </c>
      <c r="C2" s="63" t="s">
        <v>79</v>
      </c>
      <c r="D2" s="63" t="s">
        <v>80</v>
      </c>
      <c r="E2" s="63" t="s">
        <v>97</v>
      </c>
      <c r="F2" s="88" t="s">
        <v>82</v>
      </c>
      <c r="G2" s="115" t="s">
        <v>12</v>
      </c>
      <c r="H2" s="116"/>
    </row>
    <row r="3" spans="1:8" ht="15.75" x14ac:dyDescent="0.25">
      <c r="A3" s="55"/>
      <c r="B3" s="64"/>
      <c r="C3" s="66"/>
      <c r="D3" s="65">
        <f>B3/3.6</f>
        <v>0</v>
      </c>
      <c r="E3" s="65">
        <v>0</v>
      </c>
      <c r="F3" s="67">
        <v>0</v>
      </c>
      <c r="G3" s="79" t="s">
        <v>4</v>
      </c>
      <c r="H3" s="74">
        <f>INDEX(F:F,COUNTA(F:F,1))</f>
        <v>0</v>
      </c>
    </row>
    <row r="4" spans="1:8" ht="15.75" x14ac:dyDescent="0.25">
      <c r="A4" s="55"/>
      <c r="B4" s="64"/>
      <c r="C4" s="66"/>
      <c r="D4" s="65">
        <f t="shared" ref="D4:D10" si="0">B4/3.6</f>
        <v>0</v>
      </c>
      <c r="E4" s="65">
        <f>D4-D3</f>
        <v>0</v>
      </c>
      <c r="F4" s="67">
        <f>D3+(E4/2)+F3</f>
        <v>0</v>
      </c>
      <c r="G4" s="79" t="s">
        <v>5</v>
      </c>
      <c r="H4" s="74">
        <f>COUNT(A3:A1803)</f>
        <v>0</v>
      </c>
    </row>
    <row r="5" spans="1:8" ht="15.75" x14ac:dyDescent="0.25">
      <c r="A5" s="55"/>
      <c r="B5" s="64"/>
      <c r="C5" s="66"/>
      <c r="D5" s="65">
        <f t="shared" si="0"/>
        <v>0</v>
      </c>
      <c r="E5" s="65">
        <f t="shared" ref="E5:E10" si="1">D5-D4</f>
        <v>0</v>
      </c>
      <c r="F5" s="67">
        <f t="shared" ref="F5:F10" si="2">D4+(E5/2)+F4</f>
        <v>0</v>
      </c>
      <c r="G5" s="80" t="s">
        <v>26</v>
      </c>
      <c r="H5" s="73" t="e">
        <f>AVERAGE(B3:B1803)</f>
        <v>#DIV/0!</v>
      </c>
    </row>
    <row r="6" spans="1:8" ht="18" x14ac:dyDescent="0.25">
      <c r="A6" s="55"/>
      <c r="B6" s="64"/>
      <c r="C6" s="66"/>
      <c r="D6" s="65">
        <f t="shared" si="0"/>
        <v>0</v>
      </c>
      <c r="E6" s="65">
        <f t="shared" si="1"/>
        <v>0</v>
      </c>
      <c r="F6" s="67">
        <f t="shared" si="2"/>
        <v>0</v>
      </c>
      <c r="G6" s="80" t="s">
        <v>72</v>
      </c>
      <c r="H6" s="72" t="e">
        <f>AVERAGEIF(E3:E1803,"&gt;0")</f>
        <v>#DIV/0!</v>
      </c>
    </row>
    <row r="7" spans="1:8" ht="18" x14ac:dyDescent="0.25">
      <c r="A7" s="55"/>
      <c r="B7" s="64"/>
      <c r="C7" s="66"/>
      <c r="D7" s="65">
        <f t="shared" si="0"/>
        <v>0</v>
      </c>
      <c r="E7" s="65">
        <f t="shared" si="1"/>
        <v>0</v>
      </c>
      <c r="F7" s="67">
        <f t="shared" si="2"/>
        <v>0</v>
      </c>
      <c r="G7" s="80" t="s">
        <v>73</v>
      </c>
      <c r="H7" s="72" t="e">
        <f>ABS(AVERAGEIF(E3:E1803,"&lt;0"))</f>
        <v>#DIV/0!</v>
      </c>
    </row>
    <row r="8" spans="1:8" ht="15.75" x14ac:dyDescent="0.25">
      <c r="A8" s="55"/>
      <c r="B8" s="64"/>
      <c r="C8" s="66"/>
      <c r="D8" s="65">
        <f t="shared" si="0"/>
        <v>0</v>
      </c>
      <c r="E8" s="65">
        <f t="shared" si="1"/>
        <v>0</v>
      </c>
      <c r="F8" s="67">
        <f t="shared" si="2"/>
        <v>0</v>
      </c>
      <c r="G8" s="80" t="s">
        <v>13</v>
      </c>
      <c r="H8" s="73">
        <f>MAX(B3:B1803)</f>
        <v>0</v>
      </c>
    </row>
    <row r="9" spans="1:8" ht="18" x14ac:dyDescent="0.25">
      <c r="A9" s="55"/>
      <c r="B9" s="64"/>
      <c r="C9" s="66"/>
      <c r="D9" s="65">
        <f t="shared" si="0"/>
        <v>0</v>
      </c>
      <c r="E9" s="65">
        <f t="shared" si="1"/>
        <v>0</v>
      </c>
      <c r="F9" s="67">
        <f t="shared" si="2"/>
        <v>0</v>
      </c>
      <c r="G9" s="80" t="s">
        <v>74</v>
      </c>
      <c r="H9" s="72">
        <f>MAX(E3:E1803)</f>
        <v>0</v>
      </c>
    </row>
    <row r="10" spans="1:8" ht="18.75" thickBot="1" x14ac:dyDescent="0.3">
      <c r="A10" s="55"/>
      <c r="B10" s="64"/>
      <c r="C10" s="66"/>
      <c r="D10" s="65">
        <f t="shared" si="0"/>
        <v>0</v>
      </c>
      <c r="E10" s="65">
        <f t="shared" si="1"/>
        <v>0</v>
      </c>
      <c r="F10" s="67">
        <f t="shared" si="2"/>
        <v>0</v>
      </c>
      <c r="G10" s="81" t="s">
        <v>75</v>
      </c>
      <c r="H10" s="75">
        <f>ABS(MIN(E3:E1803))</f>
        <v>0</v>
      </c>
    </row>
  </sheetData>
  <mergeCells count="2">
    <mergeCell ref="A1:F1"/>
    <mergeCell ref="G2:H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zoomScale="80" zoomScaleNormal="80" workbookViewId="0"/>
  </sheetViews>
  <sheetFormatPr baseColWidth="10" defaultColWidth="11.42578125" defaultRowHeight="15.75" x14ac:dyDescent="0.25"/>
  <cols>
    <col min="1" max="1" width="15.85546875" style="31" customWidth="1"/>
    <col min="2" max="2" width="36.42578125" style="31" bestFit="1" customWidth="1"/>
    <col min="3" max="3" width="11.42578125" style="31"/>
    <col min="4" max="4" width="13" style="31" bestFit="1" customWidth="1"/>
    <col min="5" max="5" width="23.140625" style="31" bestFit="1" customWidth="1"/>
    <col min="6" max="16384" width="11.42578125" style="31"/>
  </cols>
  <sheetData>
    <row r="1" spans="1:1" x14ac:dyDescent="0.25">
      <c r="A1" s="31" t="s">
        <v>41</v>
      </c>
    </row>
    <row r="2" spans="1:1" x14ac:dyDescent="0.25">
      <c r="A2" s="31" t="s">
        <v>101</v>
      </c>
    </row>
    <row r="4" spans="1:1" x14ac:dyDescent="0.25">
      <c r="A4" s="31" t="s">
        <v>63</v>
      </c>
    </row>
    <row r="5" spans="1:1" x14ac:dyDescent="0.25">
      <c r="A5" s="31" t="s">
        <v>64</v>
      </c>
    </row>
    <row r="6" spans="1:1" x14ac:dyDescent="0.25">
      <c r="A6" s="31" t="s">
        <v>102</v>
      </c>
    </row>
    <row r="7" spans="1:1" x14ac:dyDescent="0.25">
      <c r="A7" s="31" t="s">
        <v>66</v>
      </c>
    </row>
    <row r="12" spans="1:1" x14ac:dyDescent="0.25">
      <c r="A12" s="31" t="s">
        <v>65</v>
      </c>
    </row>
    <row r="31" spans="1:2" x14ac:dyDescent="0.25">
      <c r="A31" s="83" t="s">
        <v>37</v>
      </c>
      <c r="B31" s="83" t="s">
        <v>62</v>
      </c>
    </row>
    <row r="32" spans="1:2" x14ac:dyDescent="0.25">
      <c r="A32" s="84">
        <v>1</v>
      </c>
      <c r="B32" s="85" t="s">
        <v>59</v>
      </c>
    </row>
    <row r="33" spans="1:2" x14ac:dyDescent="0.25">
      <c r="A33" s="84">
        <v>2</v>
      </c>
      <c r="B33" s="86" t="s">
        <v>60</v>
      </c>
    </row>
    <row r="34" spans="1:2" x14ac:dyDescent="0.25">
      <c r="A34" s="84">
        <v>3</v>
      </c>
      <c r="B34" s="85" t="s">
        <v>61</v>
      </c>
    </row>
  </sheetData>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zoomScale="90" zoomScaleNormal="90" workbookViewId="0"/>
  </sheetViews>
  <sheetFormatPr baseColWidth="10" defaultColWidth="11.42578125" defaultRowHeight="15" x14ac:dyDescent="0.25"/>
  <cols>
    <col min="1" max="1" width="125.140625" customWidth="1"/>
  </cols>
  <sheetData>
    <row r="1" spans="1:1" ht="75" x14ac:dyDescent="0.25">
      <c r="A1" s="1" t="s">
        <v>38</v>
      </c>
    </row>
    <row r="2" spans="1:1" x14ac:dyDescent="0.25">
      <c r="A2" s="1"/>
    </row>
    <row r="3" spans="1:1" ht="45" x14ac:dyDescent="0.25">
      <c r="A3" s="1" t="s">
        <v>39</v>
      </c>
    </row>
    <row r="5" spans="1:1" ht="120" x14ac:dyDescent="0.25">
      <c r="A5" s="2" t="s">
        <v>40</v>
      </c>
    </row>
    <row r="7" spans="1:1" ht="105" x14ac:dyDescent="0.25">
      <c r="A7" s="1" t="s">
        <v>103</v>
      </c>
    </row>
  </sheetData>
  <pageMargins left="0.7" right="0.7" top="0.78740157499999996" bottom="0.78740157499999996"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Selection page</vt:lpstr>
      <vt:lpstr>Database</vt:lpstr>
      <vt:lpstr>UDDS</vt:lpstr>
      <vt:lpstr>FTP-75</vt:lpstr>
      <vt:lpstr>US06</vt:lpstr>
      <vt:lpstr>NEDC</vt:lpstr>
      <vt:lpstr>WLTC</vt:lpstr>
      <vt:lpstr>JPN10-15</vt:lpstr>
      <vt:lpstr>New Cycle 1</vt:lpstr>
      <vt:lpstr>New Cycle 2</vt:lpstr>
      <vt:lpstr>New Cycle 3</vt:lpstr>
      <vt:lpstr>Technical information</vt:lpstr>
      <vt:lpstr>Disclaimer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2017-03-17T20:08:28Z</dcterms:modified>
</cp:coreProperties>
</file>